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ad5c102de1914b2d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5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uyounglee/Desktop/ACT Report 3/"/>
    </mc:Choice>
  </mc:AlternateContent>
  <xr:revisionPtr revIDLastSave="0" documentId="13_ncr:1_{C1EAB38E-8F65-FC47-ACA6-4D47FF04B2AB}" xr6:coauthVersionLast="43" xr6:coauthVersionMax="43" xr10:uidLastSave="{00000000-0000-0000-0000-000000000000}"/>
  <bookViews>
    <workbookView xWindow="2160" yWindow="1740" windowWidth="23260" windowHeight="12580" tabRatio="746" activeTab="1" xr2:uid="{C71D38C7-A6FA-42FC-BCBD-4301E9E7316C}"/>
  </bookViews>
  <sheets>
    <sheet name="E_Ans" sheetId="9" r:id="rId1"/>
    <sheet name="M_Ans" sheetId="16" r:id="rId2"/>
    <sheet name="R_Ans" sheetId="13" r:id="rId3"/>
    <sheet name="S_Ans" sheetId="14" r:id="rId4"/>
    <sheet name="A1M" sheetId="4" r:id="rId5"/>
    <sheet name="Report" sheetId="1" r:id="rId6"/>
    <sheet name="AllAns" sheetId="12" r:id="rId7"/>
    <sheet name="E_CatData" sheetId="11" r:id="rId8"/>
    <sheet name="M_CatData" sheetId="17" r:id="rId9"/>
    <sheet name="R_CatData" sheetId="18" r:id="rId10"/>
    <sheet name="S_CatData" sheetId="19" r:id="rId11"/>
    <sheet name="A1E" sheetId="2" r:id="rId12"/>
    <sheet name="A1R" sheetId="3" r:id="rId13"/>
    <sheet name="A1S" sheetId="5" r:id="rId14"/>
    <sheet name="Category" sheetId="6" r:id="rId15"/>
    <sheet name="Form" sheetId="7" state="hidden" r:id="rId16"/>
    <sheet name="Info" sheetId="8" r:id="rId17"/>
  </sheets>
  <externalReferences>
    <externalReference r:id="rId18"/>
  </externalReferences>
  <definedNames>
    <definedName name="AK_E">A1E!$A:$N</definedName>
    <definedName name="AK_M">A1M!$A:$N</definedName>
    <definedName name="AK_R">A1R!$A:$N</definedName>
    <definedName name="AK_S">A1S!$A:$N</definedName>
    <definedName name="ALY" localSheetId="12">Table657[#All]</definedName>
    <definedName name="ALY" localSheetId="13">Table6579[#All]</definedName>
    <definedName name="ALY">Table6[#All]</definedName>
    <definedName name="Analysis" localSheetId="4">Table76[#All]</definedName>
    <definedName name="Analysis" localSheetId="12">Table768[#All]</definedName>
    <definedName name="Analysis" localSheetId="13">Table76810[#All]</definedName>
    <definedName name="Analysis">Table7[#All]</definedName>
    <definedName name="CurrentT">[1]A2!$AB$1:$AC$86</definedName>
    <definedName name="LogT">[1]Log!$A$2:$Z$94</definedName>
    <definedName name="MathN">Table10[#All]</definedName>
    <definedName name="QCat">[1]A2!$A$1:$Z$86</definedName>
    <definedName name="RW">[1]A3!$A$1:$Z$86</definedName>
    <definedName name="RWT">[1]A3!$AB$1:$AC$86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D25" i="1" l="1" a="1"/>
  <c r="BD25" i="1" s="1"/>
  <c r="BJ25" i="1" s="1"/>
  <c r="BD24" i="1" a="1"/>
  <c r="BD24" i="1" s="1"/>
  <c r="BJ24" i="1" s="1"/>
  <c r="BD23" i="1" a="1"/>
  <c r="BD23" i="1" s="1"/>
  <c r="BJ23" i="1" s="1"/>
  <c r="BD22" i="1" a="1"/>
  <c r="BD22" i="1" s="1"/>
  <c r="BJ22" i="1" s="1"/>
  <c r="BD21" i="1" a="1"/>
  <c r="BD21" i="1" s="1"/>
  <c r="BJ21" i="1" s="1"/>
  <c r="BD20" i="1" a="1"/>
  <c r="BD20" i="1" s="1"/>
  <c r="BJ20" i="1" s="1"/>
  <c r="BD19" i="1" a="1"/>
  <c r="BD19" i="1" s="1"/>
  <c r="BJ19" i="1" s="1"/>
  <c r="BD18" i="1" a="1"/>
  <c r="BD18" i="1" s="1"/>
  <c r="BJ18" i="1" s="1"/>
  <c r="BD17" i="1" a="1"/>
  <c r="BD17" i="1" s="1"/>
  <c r="BJ17" i="1" s="1"/>
  <c r="BD16" i="1" a="1"/>
  <c r="BD16" i="1" s="1"/>
  <c r="BJ16" i="1" s="1"/>
  <c r="BD15" i="1" a="1"/>
  <c r="BD15" i="1" s="1"/>
  <c r="BJ15" i="1" s="1"/>
  <c r="BD14" i="1" a="1"/>
  <c r="BD14" i="1" s="1"/>
  <c r="BJ14" i="1" s="1"/>
  <c r="BD13" i="1" a="1"/>
  <c r="BD13" i="1" s="1"/>
  <c r="BJ13" i="1" s="1"/>
  <c r="BD12" i="1" a="1"/>
  <c r="BD12" i="1" s="1"/>
  <c r="BJ12" i="1" s="1"/>
  <c r="BD11" i="1" a="1"/>
  <c r="BD11" i="1" s="1"/>
  <c r="BJ11" i="1" s="1"/>
  <c r="BF14" i="1" l="1"/>
  <c r="BF18" i="1"/>
  <c r="BF22" i="1"/>
  <c r="BF11" i="1"/>
  <c r="BF15" i="1"/>
  <c r="BF19" i="1"/>
  <c r="BF23" i="1"/>
  <c r="BF12" i="1"/>
  <c r="BF16" i="1"/>
  <c r="BF20" i="1"/>
  <c r="BF24" i="1"/>
  <c r="BF13" i="1"/>
  <c r="BF17" i="1"/>
  <c r="BF21" i="1"/>
  <c r="BF25" i="1"/>
  <c r="Y50" i="1"/>
  <c r="O50" i="1" s="1" a="1"/>
  <c r="O50" i="1" s="1"/>
  <c r="Y51" i="1"/>
  <c r="O51" i="1" s="1" a="1"/>
  <c r="O51" i="1" s="1"/>
  <c r="Y52" i="1"/>
  <c r="O52" i="1" s="1" a="1"/>
  <c r="O52" i="1" s="1"/>
  <c r="Y53" i="1"/>
  <c r="O53" i="1" s="1" a="1"/>
  <c r="O53" i="1" s="1"/>
  <c r="Y49" i="1"/>
  <c r="O49" i="1" s="1" a="1"/>
  <c r="O49" i="1" s="1"/>
  <c r="AW127" i="1" l="1"/>
  <c r="AW126" i="1"/>
  <c r="AW124" i="1"/>
  <c r="AW125" i="1"/>
  <c r="AU127" i="1" l="1"/>
  <c r="AY127" i="1" s="1"/>
  <c r="AJ43" i="1" s="1"/>
  <c r="AW129" i="1"/>
  <c r="AU124" i="1" l="1"/>
  <c r="AY124" i="1" s="1"/>
  <c r="AJ40" i="1" s="1"/>
  <c r="AU125" i="1"/>
  <c r="AY125" i="1" s="1"/>
  <c r="AJ41" i="1" s="1"/>
  <c r="AU126" i="1"/>
  <c r="AY126" i="1" s="1"/>
  <c r="AJ42" i="1" s="1"/>
  <c r="F2" i="5" l="1"/>
  <c r="J2" i="5"/>
  <c r="I2" i="3"/>
  <c r="AU129" i="1"/>
  <c r="AY129" i="1" s="1"/>
  <c r="AU195" i="1"/>
  <c r="W132" i="1"/>
  <c r="AW198" i="1"/>
  <c r="AU198" i="1" s="1"/>
  <c r="AW195" i="1"/>
  <c r="AW196" i="1"/>
  <c r="AU196" i="1" s="1"/>
  <c r="AW197" i="1"/>
  <c r="AU197" i="1" s="1"/>
  <c r="AW194" i="1"/>
  <c r="AW188" i="1"/>
  <c r="AU188" i="1" s="1"/>
  <c r="AW189" i="1"/>
  <c r="AU189" i="1" s="1"/>
  <c r="AW190" i="1"/>
  <c r="AU190" i="1" s="1"/>
  <c r="AW191" i="1"/>
  <c r="AU191" i="1" s="1"/>
  <c r="AW192" i="1"/>
  <c r="AU192" i="1" s="1"/>
  <c r="AW187" i="1"/>
  <c r="AW181" i="1"/>
  <c r="AU181" i="1" s="1"/>
  <c r="AW182" i="1"/>
  <c r="AU182" i="1" s="1"/>
  <c r="AW183" i="1"/>
  <c r="AU183" i="1" s="1"/>
  <c r="AW184" i="1"/>
  <c r="AU184" i="1" s="1"/>
  <c r="AW185" i="1"/>
  <c r="AU185" i="1" s="1"/>
  <c r="AW180" i="1"/>
  <c r="W206" i="1"/>
  <c r="U206" i="1" s="1"/>
  <c r="W207" i="1"/>
  <c r="U207" i="1" s="1"/>
  <c r="W208" i="1"/>
  <c r="U208" i="1" s="1"/>
  <c r="W209" i="1"/>
  <c r="U209" i="1" s="1"/>
  <c r="W210" i="1"/>
  <c r="U210" i="1" s="1"/>
  <c r="W211" i="1"/>
  <c r="U211" i="1" s="1"/>
  <c r="W212" i="1"/>
  <c r="U212" i="1" s="1"/>
  <c r="W205" i="1"/>
  <c r="W203" i="1"/>
  <c r="U203" i="1" s="1"/>
  <c r="W197" i="1"/>
  <c r="U197" i="1" s="1"/>
  <c r="W198" i="1"/>
  <c r="U198" i="1" s="1"/>
  <c r="W199" i="1"/>
  <c r="U199" i="1" s="1"/>
  <c r="W200" i="1"/>
  <c r="U200" i="1" s="1"/>
  <c r="W201" i="1"/>
  <c r="U201" i="1" s="1"/>
  <c r="W202" i="1"/>
  <c r="U202" i="1" s="1"/>
  <c r="W196" i="1"/>
  <c r="U196" i="1" s="1"/>
  <c r="W190" i="1"/>
  <c r="U190" i="1" s="1"/>
  <c r="W191" i="1"/>
  <c r="U191" i="1" s="1"/>
  <c r="W192" i="1"/>
  <c r="U192" i="1" s="1"/>
  <c r="W193" i="1"/>
  <c r="U193" i="1" s="1"/>
  <c r="W194" i="1"/>
  <c r="U194" i="1" s="1"/>
  <c r="W189" i="1"/>
  <c r="W181" i="1"/>
  <c r="U181" i="1" s="1"/>
  <c r="W182" i="1"/>
  <c r="U182" i="1" s="1"/>
  <c r="W183" i="1"/>
  <c r="U183" i="1" s="1"/>
  <c r="W184" i="1"/>
  <c r="U184" i="1" s="1"/>
  <c r="W185" i="1"/>
  <c r="U185" i="1" s="1"/>
  <c r="W186" i="1"/>
  <c r="U186" i="1" s="1"/>
  <c r="W187" i="1"/>
  <c r="U187" i="1" s="1"/>
  <c r="W180" i="1"/>
  <c r="AW137" i="1"/>
  <c r="AU137" i="1" s="1"/>
  <c r="AY137" i="1" s="1"/>
  <c r="AW138" i="1"/>
  <c r="AU138" i="1" s="1"/>
  <c r="AY138" i="1" s="1"/>
  <c r="AW136" i="1"/>
  <c r="AU136" i="1" s="1"/>
  <c r="AY136" i="1" s="1"/>
  <c r="W44" i="1" l="1"/>
  <c r="AW179" i="1"/>
  <c r="W40" i="1"/>
  <c r="W179" i="1"/>
  <c r="W41" i="1"/>
  <c r="W188" i="1"/>
  <c r="U180" i="1"/>
  <c r="U189" i="1"/>
  <c r="U188" i="1" s="1"/>
  <c r="Y188" i="1" s="1"/>
  <c r="AU180" i="1"/>
  <c r="AU179" i="1" s="1"/>
  <c r="AY179" i="1" s="1"/>
  <c r="W46" i="1"/>
  <c r="AW193" i="1"/>
  <c r="AU194" i="1"/>
  <c r="AU193" i="1" s="1"/>
  <c r="W43" i="1"/>
  <c r="W204" i="1"/>
  <c r="W42" i="1"/>
  <c r="W195" i="1"/>
  <c r="U205" i="1"/>
  <c r="U204" i="1" s="1"/>
  <c r="Y204" i="1" s="1"/>
  <c r="W45" i="1"/>
  <c r="AW186" i="1"/>
  <c r="AU187" i="1"/>
  <c r="AU186" i="1" s="1"/>
  <c r="AY186" i="1" s="1"/>
  <c r="U132" i="1"/>
  <c r="Y132" i="1" s="1"/>
  <c r="U195" i="1"/>
  <c r="U179" i="1"/>
  <c r="AW154" i="1"/>
  <c r="AU154" i="1" s="1"/>
  <c r="AY154" i="1" s="1"/>
  <c r="AW153" i="1"/>
  <c r="AU153" i="1" s="1"/>
  <c r="AY153" i="1" s="1"/>
  <c r="AW152" i="1"/>
  <c r="AW150" i="1"/>
  <c r="AU150" i="1" s="1"/>
  <c r="AY150" i="1" s="1"/>
  <c r="AW149" i="1"/>
  <c r="AU149" i="1" s="1"/>
  <c r="AY149" i="1" s="1"/>
  <c r="AW148" i="1"/>
  <c r="AW146" i="1"/>
  <c r="AU146" i="1" s="1"/>
  <c r="AY146" i="1" s="1"/>
  <c r="AW145" i="1"/>
  <c r="AU145" i="1" s="1"/>
  <c r="AY145" i="1" s="1"/>
  <c r="AW144" i="1"/>
  <c r="Y179" i="1" l="1"/>
  <c r="AY193" i="1"/>
  <c r="Y195" i="1"/>
  <c r="AW147" i="1"/>
  <c r="AU148" i="1"/>
  <c r="AW151" i="1"/>
  <c r="AU152" i="1"/>
  <c r="AW143" i="1"/>
  <c r="AU144" i="1"/>
  <c r="AW130" i="1"/>
  <c r="AU130" i="1" s="1"/>
  <c r="AY130" i="1" s="1"/>
  <c r="AW131" i="1"/>
  <c r="AU131" i="1" s="1"/>
  <c r="AY131" i="1" s="1"/>
  <c r="AW132" i="1"/>
  <c r="AU132" i="1" s="1"/>
  <c r="AY132" i="1" s="1"/>
  <c r="AW133" i="1"/>
  <c r="AU133" i="1" s="1"/>
  <c r="AY133" i="1" s="1"/>
  <c r="AW134" i="1"/>
  <c r="AU134" i="1" s="1"/>
  <c r="AY134" i="1" s="1"/>
  <c r="AW135" i="1"/>
  <c r="AU135" i="1" s="1"/>
  <c r="AY135" i="1" s="1"/>
  <c r="AL52" i="1" l="1"/>
  <c r="AB52" i="1" s="1" a="1"/>
  <c r="AB52" i="1" s="1"/>
  <c r="AL51" i="1"/>
  <c r="AB51" i="1" s="1" a="1"/>
  <c r="AB51" i="1" s="1"/>
  <c r="AL53" i="1"/>
  <c r="AB53" i="1" s="1" a="1"/>
  <c r="AB53" i="1" s="1"/>
  <c r="AL50" i="1"/>
  <c r="AB50" i="1" s="1" a="1"/>
  <c r="AB50" i="1" s="1"/>
  <c r="AL49" i="1"/>
  <c r="AB49" i="1" s="1" a="1"/>
  <c r="AB49" i="1" s="1"/>
  <c r="AY144" i="1"/>
  <c r="AU143" i="1"/>
  <c r="AY143" i="1" s="1"/>
  <c r="AU151" i="1"/>
  <c r="AY151" i="1" s="1"/>
  <c r="AY152" i="1"/>
  <c r="AY148" i="1"/>
  <c r="AU147" i="1"/>
  <c r="AY147" i="1" s="1"/>
  <c r="W126" i="1"/>
  <c r="U126" i="1" s="1"/>
  <c r="Y126" i="1" s="1"/>
  <c r="W127" i="1"/>
  <c r="U127" i="1" s="1"/>
  <c r="Y127" i="1" s="1"/>
  <c r="W128" i="1"/>
  <c r="U128" i="1" s="1"/>
  <c r="Y128" i="1" s="1"/>
  <c r="W129" i="1"/>
  <c r="U129" i="1" s="1"/>
  <c r="Y129" i="1" s="1"/>
  <c r="W130" i="1"/>
  <c r="U130" i="1" s="1"/>
  <c r="Y130" i="1" s="1"/>
  <c r="W133" i="1"/>
  <c r="W134" i="1"/>
  <c r="U134" i="1" s="1"/>
  <c r="Y134" i="1" s="1"/>
  <c r="W135" i="1"/>
  <c r="U135" i="1" s="1"/>
  <c r="Y135" i="1" s="1"/>
  <c r="W136" i="1"/>
  <c r="U136" i="1" s="1"/>
  <c r="Y136" i="1" s="1"/>
  <c r="W137" i="1"/>
  <c r="U137" i="1" s="1"/>
  <c r="Y137" i="1" s="1"/>
  <c r="W139" i="1"/>
  <c r="W140" i="1"/>
  <c r="U140" i="1" s="1"/>
  <c r="Y140" i="1" s="1"/>
  <c r="W141" i="1"/>
  <c r="U141" i="1" s="1"/>
  <c r="Y141" i="1" s="1"/>
  <c r="W142" i="1"/>
  <c r="U142" i="1" s="1"/>
  <c r="Y142" i="1" s="1"/>
  <c r="W144" i="1"/>
  <c r="W145" i="1"/>
  <c r="U145" i="1" s="1"/>
  <c r="Y145" i="1" s="1"/>
  <c r="W146" i="1"/>
  <c r="U146" i="1" s="1"/>
  <c r="Y146" i="1" s="1"/>
  <c r="W147" i="1"/>
  <c r="U147" i="1" s="1"/>
  <c r="Y147" i="1" s="1"/>
  <c r="W148" i="1"/>
  <c r="U148" i="1" s="1"/>
  <c r="Y148" i="1" s="1"/>
  <c r="W150" i="1"/>
  <c r="W151" i="1"/>
  <c r="U151" i="1" s="1"/>
  <c r="Y151" i="1" s="1"/>
  <c r="W152" i="1"/>
  <c r="U152" i="1" s="1"/>
  <c r="Y152" i="1" s="1"/>
  <c r="W153" i="1"/>
  <c r="U153" i="1" s="1"/>
  <c r="Y153" i="1" s="1"/>
  <c r="W155" i="1"/>
  <c r="W156" i="1"/>
  <c r="U156" i="1" s="1"/>
  <c r="Y156" i="1" s="1"/>
  <c r="W157" i="1"/>
  <c r="U157" i="1" s="1"/>
  <c r="Y157" i="1" s="1"/>
  <c r="W125" i="1"/>
  <c r="W149" i="1" l="1"/>
  <c r="U150" i="1"/>
  <c r="U139" i="1"/>
  <c r="W138" i="1"/>
  <c r="U125" i="1"/>
  <c r="W124" i="1"/>
  <c r="W154" i="1"/>
  <c r="U155" i="1"/>
  <c r="U144" i="1"/>
  <c r="W143" i="1"/>
  <c r="U133" i="1"/>
  <c r="W131" i="1"/>
  <c r="AY41" i="1"/>
  <c r="AW41" i="1"/>
  <c r="AY42" i="1"/>
  <c r="AW42" i="1"/>
  <c r="AY51" i="1"/>
  <c r="AO51" i="1" s="1" a="1"/>
  <c r="AO51" i="1" s="1"/>
  <c r="AY52" i="1"/>
  <c r="AO52" i="1" s="1" a="1"/>
  <c r="AO52" i="1" s="1"/>
  <c r="AY50" i="1"/>
  <c r="AO50" i="1" s="1" a="1"/>
  <c r="AO50" i="1" s="1"/>
  <c r="AY53" i="1"/>
  <c r="AO53" i="1" s="1" a="1"/>
  <c r="AO53" i="1" s="1"/>
  <c r="AY49" i="1"/>
  <c r="AO49" i="1" s="1" a="1"/>
  <c r="AO49" i="1" s="1"/>
  <c r="AW40" i="1"/>
  <c r="AY40" i="1"/>
  <c r="Y133" i="1" l="1"/>
  <c r="J41" i="1" s="1"/>
  <c r="U131" i="1"/>
  <c r="Y131" i="1" s="1"/>
  <c r="Y125" i="1"/>
  <c r="U124" i="1"/>
  <c r="Y124" i="1" s="1"/>
  <c r="Y144" i="1"/>
  <c r="U143" i="1"/>
  <c r="Y143" i="1" s="1"/>
  <c r="J43" i="1" s="1"/>
  <c r="Y139" i="1"/>
  <c r="J42" i="1" s="1"/>
  <c r="U138" i="1"/>
  <c r="Y138" i="1" s="1"/>
  <c r="Y155" i="1"/>
  <c r="J45" i="1" s="1"/>
  <c r="U154" i="1"/>
  <c r="Y154" i="1" s="1"/>
  <c r="Y150" i="1"/>
  <c r="J44" i="1" s="1"/>
  <c r="U149" i="1"/>
  <c r="Y149" i="1" s="1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A3216" i="2"/>
  <c r="A3217" i="2"/>
  <c r="A3218" i="2"/>
  <c r="A3219" i="2"/>
  <c r="A3220" i="2"/>
  <c r="A3221" i="2"/>
  <c r="A3222" i="2"/>
  <c r="A3223" i="2"/>
  <c r="A3224" i="2"/>
  <c r="A3225" i="2"/>
  <c r="A3226" i="2"/>
  <c r="A3227" i="2"/>
  <c r="A3228" i="2"/>
  <c r="A3229" i="2"/>
  <c r="A3230" i="2"/>
  <c r="A3231" i="2"/>
  <c r="A3232" i="2"/>
  <c r="A3233" i="2"/>
  <c r="A3234" i="2"/>
  <c r="A3235" i="2"/>
  <c r="A3236" i="2"/>
  <c r="A3237" i="2"/>
  <c r="A3238" i="2"/>
  <c r="A3239" i="2"/>
  <c r="A3240" i="2"/>
  <c r="A3241" i="2"/>
  <c r="A3242" i="2"/>
  <c r="A3243" i="2"/>
  <c r="A3244" i="2"/>
  <c r="A3245" i="2"/>
  <c r="A3246" i="2"/>
  <c r="A3247" i="2"/>
  <c r="A3248" i="2"/>
  <c r="A3249" i="2"/>
  <c r="A3250" i="2"/>
  <c r="A3251" i="2"/>
  <c r="A3252" i="2"/>
  <c r="A3253" i="2"/>
  <c r="A3254" i="2"/>
  <c r="A3255" i="2"/>
  <c r="A3256" i="2"/>
  <c r="A3257" i="2"/>
  <c r="A3258" i="2"/>
  <c r="A3259" i="2"/>
  <c r="A3260" i="2"/>
  <c r="A3261" i="2"/>
  <c r="A3262" i="2"/>
  <c r="A3263" i="2"/>
  <c r="A3264" i="2"/>
  <c r="A3265" i="2"/>
  <c r="A3266" i="2"/>
  <c r="A3267" i="2"/>
  <c r="A3268" i="2"/>
  <c r="A3269" i="2"/>
  <c r="A3270" i="2"/>
  <c r="A3271" i="2"/>
  <c r="A3272" i="2"/>
  <c r="A3273" i="2"/>
  <c r="A3274" i="2"/>
  <c r="A3275" i="2"/>
  <c r="A3276" i="2"/>
  <c r="A3277" i="2"/>
  <c r="A3278" i="2"/>
  <c r="A3279" i="2"/>
  <c r="A3280" i="2"/>
  <c r="A3281" i="2"/>
  <c r="A3282" i="2"/>
  <c r="A3283" i="2"/>
  <c r="A3284" i="2"/>
  <c r="A3285" i="2"/>
  <c r="A3286" i="2"/>
  <c r="A3287" i="2"/>
  <c r="A3288" i="2"/>
  <c r="A3289" i="2"/>
  <c r="A3290" i="2"/>
  <c r="A3291" i="2"/>
  <c r="A3292" i="2"/>
  <c r="A3293" i="2"/>
  <c r="A3294" i="2"/>
  <c r="A3295" i="2"/>
  <c r="A3296" i="2"/>
  <c r="A3297" i="2"/>
  <c r="A3298" i="2"/>
  <c r="A3299" i="2"/>
  <c r="A3300" i="2"/>
  <c r="A3301" i="2"/>
  <c r="A3302" i="2"/>
  <c r="A3303" i="2"/>
  <c r="A3304" i="2"/>
  <c r="A3305" i="2"/>
  <c r="A3306" i="2"/>
  <c r="A3307" i="2"/>
  <c r="A3308" i="2"/>
  <c r="A3309" i="2"/>
  <c r="A3310" i="2"/>
  <c r="A3311" i="2"/>
  <c r="A3312" i="2"/>
  <c r="A3313" i="2"/>
  <c r="A3314" i="2"/>
  <c r="A3315" i="2"/>
  <c r="A3316" i="2"/>
  <c r="A3317" i="2"/>
  <c r="A3318" i="2"/>
  <c r="A3319" i="2"/>
  <c r="A3320" i="2"/>
  <c r="A3321" i="2"/>
  <c r="A3322" i="2"/>
  <c r="A3323" i="2"/>
  <c r="A3324" i="2"/>
  <c r="A3325" i="2"/>
  <c r="A3326" i="2"/>
  <c r="A3327" i="2"/>
  <c r="A3328" i="2"/>
  <c r="A3329" i="2"/>
  <c r="A3330" i="2"/>
  <c r="A3331" i="2"/>
  <c r="A3332" i="2"/>
  <c r="A3333" i="2"/>
  <c r="A3334" i="2"/>
  <c r="A3335" i="2"/>
  <c r="A3336" i="2"/>
  <c r="A3337" i="2"/>
  <c r="A3338" i="2"/>
  <c r="A3339" i="2"/>
  <c r="A3340" i="2"/>
  <c r="A3341" i="2"/>
  <c r="A3342" i="2"/>
  <c r="A3343" i="2"/>
  <c r="A3344" i="2"/>
  <c r="A3345" i="2"/>
  <c r="A3346" i="2"/>
  <c r="A3347" i="2"/>
  <c r="A3348" i="2"/>
  <c r="A3349" i="2"/>
  <c r="A3350" i="2"/>
  <c r="A3351" i="2"/>
  <c r="A3352" i="2"/>
  <c r="A3353" i="2"/>
  <c r="A3354" i="2"/>
  <c r="A3355" i="2"/>
  <c r="A3356" i="2"/>
  <c r="A3357" i="2"/>
  <c r="A3358" i="2"/>
  <c r="A3359" i="2"/>
  <c r="A3360" i="2"/>
  <c r="A3361" i="2"/>
  <c r="A3362" i="2"/>
  <c r="A3363" i="2"/>
  <c r="A3364" i="2"/>
  <c r="A3365" i="2"/>
  <c r="A3366" i="2"/>
  <c r="A3367" i="2"/>
  <c r="A3368" i="2"/>
  <c r="A3369" i="2"/>
  <c r="A3370" i="2"/>
  <c r="A3371" i="2"/>
  <c r="A3372" i="2"/>
  <c r="A3373" i="2"/>
  <c r="A3374" i="2"/>
  <c r="A3375" i="2"/>
  <c r="A3376" i="2"/>
  <c r="A3377" i="2"/>
  <c r="A3378" i="2"/>
  <c r="A3379" i="2"/>
  <c r="A3380" i="2"/>
  <c r="A3381" i="2"/>
  <c r="A3382" i="2"/>
  <c r="A3383" i="2"/>
  <c r="A3384" i="2"/>
  <c r="A3385" i="2"/>
  <c r="A3386" i="2"/>
  <c r="A3387" i="2"/>
  <c r="A3388" i="2"/>
  <c r="A3389" i="2"/>
  <c r="A3390" i="2"/>
  <c r="A3391" i="2"/>
  <c r="A3392" i="2"/>
  <c r="A3393" i="2"/>
  <c r="A3394" i="2"/>
  <c r="A3395" i="2"/>
  <c r="A3396" i="2"/>
  <c r="A3397" i="2"/>
  <c r="A3398" i="2"/>
  <c r="A3399" i="2"/>
  <c r="A3400" i="2"/>
  <c r="A3401" i="2"/>
  <c r="A3402" i="2"/>
  <c r="A3403" i="2"/>
  <c r="A3404" i="2"/>
  <c r="A3405" i="2"/>
  <c r="A3406" i="2"/>
  <c r="A3407" i="2"/>
  <c r="A3408" i="2"/>
  <c r="A3409" i="2"/>
  <c r="A3410" i="2"/>
  <c r="A3411" i="2"/>
  <c r="A3412" i="2"/>
  <c r="A3413" i="2"/>
  <c r="A3414" i="2"/>
  <c r="A3415" i="2"/>
  <c r="A3416" i="2"/>
  <c r="A3417" i="2"/>
  <c r="A3418" i="2"/>
  <c r="A3419" i="2"/>
  <c r="A3420" i="2"/>
  <c r="A3421" i="2"/>
  <c r="A3422" i="2"/>
  <c r="A3423" i="2"/>
  <c r="A3424" i="2"/>
  <c r="A3425" i="2"/>
  <c r="A3426" i="2"/>
  <c r="A3427" i="2"/>
  <c r="A3428" i="2"/>
  <c r="A3429" i="2"/>
  <c r="A3430" i="2"/>
  <c r="A3431" i="2"/>
  <c r="A3432" i="2"/>
  <c r="A3433" i="2"/>
  <c r="A3434" i="2"/>
  <c r="A3435" i="2"/>
  <c r="A3436" i="2"/>
  <c r="A3437" i="2"/>
  <c r="A3438" i="2"/>
  <c r="A3439" i="2"/>
  <c r="A3440" i="2"/>
  <c r="A3441" i="2"/>
  <c r="A3442" i="2"/>
  <c r="A3443" i="2"/>
  <c r="A3444" i="2"/>
  <c r="A3445" i="2"/>
  <c r="A3446" i="2"/>
  <c r="A3447" i="2"/>
  <c r="A3448" i="2"/>
  <c r="A3449" i="2"/>
  <c r="A3450" i="2"/>
  <c r="A3451" i="2"/>
  <c r="A3452" i="2"/>
  <c r="A3453" i="2"/>
  <c r="A3454" i="2"/>
  <c r="A3455" i="2"/>
  <c r="A3456" i="2"/>
  <c r="A3457" i="2"/>
  <c r="A3458" i="2"/>
  <c r="A3459" i="2"/>
  <c r="A3460" i="2"/>
  <c r="A3461" i="2"/>
  <c r="A3462" i="2"/>
  <c r="A3463" i="2"/>
  <c r="A3464" i="2"/>
  <c r="A3465" i="2"/>
  <c r="A3466" i="2"/>
  <c r="A3467" i="2"/>
  <c r="A3468" i="2"/>
  <c r="A3469" i="2"/>
  <c r="A3470" i="2"/>
  <c r="A3471" i="2"/>
  <c r="A3472" i="2"/>
  <c r="A3473" i="2"/>
  <c r="A3474" i="2"/>
  <c r="A3475" i="2"/>
  <c r="A3476" i="2"/>
  <c r="A3477" i="2"/>
  <c r="A3478" i="2"/>
  <c r="A3479" i="2"/>
  <c r="A3480" i="2"/>
  <c r="A3481" i="2"/>
  <c r="A3482" i="2"/>
  <c r="A3483" i="2"/>
  <c r="A3484" i="2"/>
  <c r="A3485" i="2"/>
  <c r="A3486" i="2"/>
  <c r="A3487" i="2"/>
  <c r="A3488" i="2"/>
  <c r="A3489" i="2"/>
  <c r="A3490" i="2"/>
  <c r="A3491" i="2"/>
  <c r="A3492" i="2"/>
  <c r="A3493" i="2"/>
  <c r="A3494" i="2"/>
  <c r="A3495" i="2"/>
  <c r="A3496" i="2"/>
  <c r="A3497" i="2"/>
  <c r="A3498" i="2"/>
  <c r="A3499" i="2"/>
  <c r="A3500" i="2"/>
  <c r="A3501" i="2"/>
  <c r="A3502" i="2"/>
  <c r="A3503" i="2"/>
  <c r="A3504" i="2"/>
  <c r="A3505" i="2"/>
  <c r="A3506" i="2"/>
  <c r="A3507" i="2"/>
  <c r="A3508" i="2"/>
  <c r="A3509" i="2"/>
  <c r="A3510" i="2"/>
  <c r="A3511" i="2"/>
  <c r="A3512" i="2"/>
  <c r="A3513" i="2"/>
  <c r="A3514" i="2"/>
  <c r="A3515" i="2"/>
  <c r="A3516" i="2"/>
  <c r="A3517" i="2"/>
  <c r="A3518" i="2"/>
  <c r="A3519" i="2"/>
  <c r="A3520" i="2"/>
  <c r="A3521" i="2"/>
  <c r="A3522" i="2"/>
  <c r="A3523" i="2"/>
  <c r="A3524" i="2"/>
  <c r="A3525" i="2"/>
  <c r="A3526" i="2"/>
  <c r="A3527" i="2"/>
  <c r="A3528" i="2"/>
  <c r="A3529" i="2"/>
  <c r="A3530" i="2"/>
  <c r="A3531" i="2"/>
  <c r="A3532" i="2"/>
  <c r="A3533" i="2"/>
  <c r="A3534" i="2"/>
  <c r="A3535" i="2"/>
  <c r="A3536" i="2"/>
  <c r="A3537" i="2"/>
  <c r="A3538" i="2"/>
  <c r="A3539" i="2"/>
  <c r="A3540" i="2"/>
  <c r="A3541" i="2"/>
  <c r="A3542" i="2"/>
  <c r="A3543" i="2"/>
  <c r="A3544" i="2"/>
  <c r="A3545" i="2"/>
  <c r="A3546" i="2"/>
  <c r="A3547" i="2"/>
  <c r="A3548" i="2"/>
  <c r="A3549" i="2"/>
  <c r="A3550" i="2"/>
  <c r="A3551" i="2"/>
  <c r="A3552" i="2"/>
  <c r="A3553" i="2"/>
  <c r="A3554" i="2"/>
  <c r="A3555" i="2"/>
  <c r="A3556" i="2"/>
  <c r="A3557" i="2"/>
  <c r="A3558" i="2"/>
  <c r="A3559" i="2"/>
  <c r="A3560" i="2"/>
  <c r="A3561" i="2"/>
  <c r="A3562" i="2"/>
  <c r="A3563" i="2"/>
  <c r="A3564" i="2"/>
  <c r="A3565" i="2"/>
  <c r="A3566" i="2"/>
  <c r="A3567" i="2"/>
  <c r="A3568" i="2"/>
  <c r="A3569" i="2"/>
  <c r="A3570" i="2"/>
  <c r="A3571" i="2"/>
  <c r="A3572" i="2"/>
  <c r="A3573" i="2"/>
  <c r="A3574" i="2"/>
  <c r="A3575" i="2"/>
  <c r="A3576" i="2"/>
  <c r="A3577" i="2"/>
  <c r="A3578" i="2"/>
  <c r="A3579" i="2"/>
  <c r="A3580" i="2"/>
  <c r="A3581" i="2"/>
  <c r="A3582" i="2"/>
  <c r="A3583" i="2"/>
  <c r="A3584" i="2"/>
  <c r="A3585" i="2"/>
  <c r="A3586" i="2"/>
  <c r="A3587" i="2"/>
  <c r="A3588" i="2"/>
  <c r="A3589" i="2"/>
  <c r="A3590" i="2"/>
  <c r="A3591" i="2"/>
  <c r="A3592" i="2"/>
  <c r="A3593" i="2"/>
  <c r="A3594" i="2"/>
  <c r="A3595" i="2"/>
  <c r="A3596" i="2"/>
  <c r="A3597" i="2"/>
  <c r="A3598" i="2"/>
  <c r="A3599" i="2"/>
  <c r="A3600" i="2"/>
  <c r="A3601" i="2"/>
  <c r="A3602" i="2"/>
  <c r="A3603" i="2"/>
  <c r="A3604" i="2"/>
  <c r="A3605" i="2"/>
  <c r="A3606" i="2"/>
  <c r="A3607" i="2"/>
  <c r="A3608" i="2"/>
  <c r="A3609" i="2"/>
  <c r="A3610" i="2"/>
  <c r="A3611" i="2"/>
  <c r="A3612" i="2"/>
  <c r="A3613" i="2"/>
  <c r="A3614" i="2"/>
  <c r="A3615" i="2"/>
  <c r="A3616" i="2"/>
  <c r="A3617" i="2"/>
  <c r="A3618" i="2"/>
  <c r="A3619" i="2"/>
  <c r="A3620" i="2"/>
  <c r="A3621" i="2"/>
  <c r="A3622" i="2"/>
  <c r="A3623" i="2"/>
  <c r="A3624" i="2"/>
  <c r="A3625" i="2"/>
  <c r="A3626" i="2"/>
  <c r="A3627" i="2"/>
  <c r="A3628" i="2"/>
  <c r="A3629" i="2"/>
  <c r="A3630" i="2"/>
  <c r="A3631" i="2"/>
  <c r="A3632" i="2"/>
  <c r="A3633" i="2"/>
  <c r="A3634" i="2"/>
  <c r="A3635" i="2"/>
  <c r="A3636" i="2"/>
  <c r="A3637" i="2"/>
  <c r="A3638" i="2"/>
  <c r="A3639" i="2"/>
  <c r="A3640" i="2"/>
  <c r="A3641" i="2"/>
  <c r="A3642" i="2"/>
  <c r="A3643" i="2"/>
  <c r="A3644" i="2"/>
  <c r="A3645" i="2"/>
  <c r="A3646" i="2"/>
  <c r="A3647" i="2"/>
  <c r="A3648" i="2"/>
  <c r="A3649" i="2"/>
  <c r="A3650" i="2"/>
  <c r="A3651" i="2"/>
  <c r="A3652" i="2"/>
  <c r="A3653" i="2"/>
  <c r="A3654" i="2"/>
  <c r="A3655" i="2"/>
  <c r="A3656" i="2"/>
  <c r="A3657" i="2"/>
  <c r="A3658" i="2"/>
  <c r="A3659" i="2"/>
  <c r="A3660" i="2"/>
  <c r="A3661" i="2"/>
  <c r="A3662" i="2"/>
  <c r="A3663" i="2"/>
  <c r="A3664" i="2"/>
  <c r="A3665" i="2"/>
  <c r="A3666" i="2"/>
  <c r="A3667" i="2"/>
  <c r="A3668" i="2"/>
  <c r="A3669" i="2"/>
  <c r="A3670" i="2"/>
  <c r="A3671" i="2"/>
  <c r="A3672" i="2"/>
  <c r="A3673" i="2"/>
  <c r="A3674" i="2"/>
  <c r="A3675" i="2"/>
  <c r="A3676" i="2"/>
  <c r="A3677" i="2"/>
  <c r="A3678" i="2"/>
  <c r="A3679" i="2"/>
  <c r="A3680" i="2"/>
  <c r="A3681" i="2"/>
  <c r="A3682" i="2"/>
  <c r="A3683" i="2"/>
  <c r="A3684" i="2"/>
  <c r="A3685" i="2"/>
  <c r="A3686" i="2"/>
  <c r="A3687" i="2"/>
  <c r="A3688" i="2"/>
  <c r="A3689" i="2"/>
  <c r="A3690" i="2"/>
  <c r="A3691" i="2"/>
  <c r="A3692" i="2"/>
  <c r="A3693" i="2"/>
  <c r="A3694" i="2"/>
  <c r="A3695" i="2"/>
  <c r="A3696" i="2"/>
  <c r="A3697" i="2"/>
  <c r="A3698" i="2"/>
  <c r="A3699" i="2"/>
  <c r="A3700" i="2"/>
  <c r="A3701" i="2"/>
  <c r="A3702" i="2"/>
  <c r="A3703" i="2"/>
  <c r="A3704" i="2"/>
  <c r="A3705" i="2"/>
  <c r="A3706" i="2"/>
  <c r="A3707" i="2"/>
  <c r="A3708" i="2"/>
  <c r="A3709" i="2"/>
  <c r="A3710" i="2"/>
  <c r="A3711" i="2"/>
  <c r="A3712" i="2"/>
  <c r="A3713" i="2"/>
  <c r="A3714" i="2"/>
  <c r="A3715" i="2"/>
  <c r="A3716" i="2"/>
  <c r="A3717" i="2"/>
  <c r="A3718" i="2"/>
  <c r="A3719" i="2"/>
  <c r="A3720" i="2"/>
  <c r="A3721" i="2"/>
  <c r="A3722" i="2"/>
  <c r="A3723" i="2"/>
  <c r="A3724" i="2"/>
  <c r="A3725" i="2"/>
  <c r="A3726" i="2"/>
  <c r="A3727" i="2"/>
  <c r="A3728" i="2"/>
  <c r="A3729" i="2"/>
  <c r="A3730" i="2"/>
  <c r="A3731" i="2"/>
  <c r="A3732" i="2"/>
  <c r="A3733" i="2"/>
  <c r="A3734" i="2"/>
  <c r="A3735" i="2"/>
  <c r="A3736" i="2"/>
  <c r="A3737" i="2"/>
  <c r="A3738" i="2"/>
  <c r="A3739" i="2"/>
  <c r="A3740" i="2"/>
  <c r="A3741" i="2"/>
  <c r="A3742" i="2"/>
  <c r="A3743" i="2"/>
  <c r="A3744" i="2"/>
  <c r="A3745" i="2"/>
  <c r="A3746" i="2"/>
  <c r="A3747" i="2"/>
  <c r="A3748" i="2"/>
  <c r="A3749" i="2"/>
  <c r="A3750" i="2"/>
  <c r="A3751" i="2"/>
  <c r="A3752" i="2"/>
  <c r="A3753" i="2"/>
  <c r="A3754" i="2"/>
  <c r="A3755" i="2"/>
  <c r="A3756" i="2"/>
  <c r="A3757" i="2"/>
  <c r="A3758" i="2"/>
  <c r="A3759" i="2"/>
  <c r="A3760" i="2"/>
  <c r="A3761" i="2"/>
  <c r="A3762" i="2"/>
  <c r="A3763" i="2"/>
  <c r="A3764" i="2"/>
  <c r="A3765" i="2"/>
  <c r="A3766" i="2"/>
  <c r="A3767" i="2"/>
  <c r="A3768" i="2"/>
  <c r="A3769" i="2"/>
  <c r="A3770" i="2"/>
  <c r="A3771" i="2"/>
  <c r="A3772" i="2"/>
  <c r="A3773" i="2"/>
  <c r="A3774" i="2"/>
  <c r="A3775" i="2"/>
  <c r="A3776" i="2"/>
  <c r="A3777" i="2"/>
  <c r="A3778" i="2"/>
  <c r="A3779" i="2"/>
  <c r="A3780" i="2"/>
  <c r="A3781" i="2"/>
  <c r="A3782" i="2"/>
  <c r="A3783" i="2"/>
  <c r="A3784" i="2"/>
  <c r="A3785" i="2"/>
  <c r="A3786" i="2"/>
  <c r="A3787" i="2"/>
  <c r="A3788" i="2"/>
  <c r="A3789" i="2"/>
  <c r="A3790" i="2"/>
  <c r="A3791" i="2"/>
  <c r="A3792" i="2"/>
  <c r="A3793" i="2"/>
  <c r="A3794" i="2"/>
  <c r="A3795" i="2"/>
  <c r="A3796" i="2"/>
  <c r="A3797" i="2"/>
  <c r="A3798" i="2"/>
  <c r="A3799" i="2"/>
  <c r="A3800" i="2"/>
  <c r="A3801" i="2"/>
  <c r="A3802" i="2"/>
  <c r="A3803" i="2"/>
  <c r="A3804" i="2"/>
  <c r="A3805" i="2"/>
  <c r="A3806" i="2"/>
  <c r="A3807" i="2"/>
  <c r="A3808" i="2"/>
  <c r="A3809" i="2"/>
  <c r="A3810" i="2"/>
  <c r="A3811" i="2"/>
  <c r="A3812" i="2"/>
  <c r="A3813" i="2"/>
  <c r="A3814" i="2"/>
  <c r="A3815" i="2"/>
  <c r="A3816" i="2"/>
  <c r="A3817" i="2"/>
  <c r="A3818" i="2"/>
  <c r="A3819" i="2"/>
  <c r="A3820" i="2"/>
  <c r="A3821" i="2"/>
  <c r="A3822" i="2"/>
  <c r="A3823" i="2"/>
  <c r="A3824" i="2"/>
  <c r="A3825" i="2"/>
  <c r="A3826" i="2"/>
  <c r="A3827" i="2"/>
  <c r="A3828" i="2"/>
  <c r="A3829" i="2"/>
  <c r="A3830" i="2"/>
  <c r="A3831" i="2"/>
  <c r="A3832" i="2"/>
  <c r="A3833" i="2"/>
  <c r="A3834" i="2"/>
  <c r="A3835" i="2"/>
  <c r="A3836" i="2"/>
  <c r="A3837" i="2"/>
  <c r="A3838" i="2"/>
  <c r="A3839" i="2"/>
  <c r="A3840" i="2"/>
  <c r="A3841" i="2"/>
  <c r="A3842" i="2"/>
  <c r="A3843" i="2"/>
  <c r="A3844" i="2"/>
  <c r="A3845" i="2"/>
  <c r="A3846" i="2"/>
  <c r="A3847" i="2"/>
  <c r="A3848" i="2"/>
  <c r="A3849" i="2"/>
  <c r="A3850" i="2"/>
  <c r="A3851" i="2"/>
  <c r="A3852" i="2"/>
  <c r="A3853" i="2"/>
  <c r="A3854" i="2"/>
  <c r="A3855" i="2"/>
  <c r="A3856" i="2"/>
  <c r="A3857" i="2"/>
  <c r="A3858" i="2"/>
  <c r="A3859" i="2"/>
  <c r="A3860" i="2"/>
  <c r="A3861" i="2"/>
  <c r="A3862" i="2"/>
  <c r="A3863" i="2"/>
  <c r="A3864" i="2"/>
  <c r="A3865" i="2"/>
  <c r="A3866" i="2"/>
  <c r="A3867" i="2"/>
  <c r="A3868" i="2"/>
  <c r="A3869" i="2"/>
  <c r="A3870" i="2"/>
  <c r="A3871" i="2"/>
  <c r="A3872" i="2"/>
  <c r="A3873" i="2"/>
  <c r="A3874" i="2"/>
  <c r="A3875" i="2"/>
  <c r="A3876" i="2"/>
  <c r="A3877" i="2"/>
  <c r="A3878" i="2"/>
  <c r="A3879" i="2"/>
  <c r="A3880" i="2"/>
  <c r="A3881" i="2"/>
  <c r="A3882" i="2"/>
  <c r="A3883" i="2"/>
  <c r="A3884" i="2"/>
  <c r="A3885" i="2"/>
  <c r="A3886" i="2"/>
  <c r="A3887" i="2"/>
  <c r="A3888" i="2"/>
  <c r="A3889" i="2"/>
  <c r="A3890" i="2"/>
  <c r="A3891" i="2"/>
  <c r="A3892" i="2"/>
  <c r="A3893" i="2"/>
  <c r="A3894" i="2"/>
  <c r="A3895" i="2"/>
  <c r="A3896" i="2"/>
  <c r="A3897" i="2"/>
  <c r="A3898" i="2"/>
  <c r="A3899" i="2"/>
  <c r="A3900" i="2"/>
  <c r="A3901" i="2"/>
  <c r="A3902" i="2"/>
  <c r="A3903" i="2"/>
  <c r="A3904" i="2"/>
  <c r="A3905" i="2"/>
  <c r="A3906" i="2"/>
  <c r="A3907" i="2"/>
  <c r="A3908" i="2"/>
  <c r="A3909" i="2"/>
  <c r="A3910" i="2"/>
  <c r="A3911" i="2"/>
  <c r="A3912" i="2"/>
  <c r="A3913" i="2"/>
  <c r="A3914" i="2"/>
  <c r="A3915" i="2"/>
  <c r="A3916" i="2"/>
  <c r="A3917" i="2"/>
  <c r="A3918" i="2"/>
  <c r="A3919" i="2"/>
  <c r="A3920" i="2"/>
  <c r="A3921" i="2"/>
  <c r="A3922" i="2"/>
  <c r="A3923" i="2"/>
  <c r="A3924" i="2"/>
  <c r="A3925" i="2"/>
  <c r="A3926" i="2"/>
  <c r="A3927" i="2"/>
  <c r="A3928" i="2"/>
  <c r="A3929" i="2"/>
  <c r="A3930" i="2"/>
  <c r="A3931" i="2"/>
  <c r="A3932" i="2"/>
  <c r="A3933" i="2"/>
  <c r="A3934" i="2"/>
  <c r="A3935" i="2"/>
  <c r="A3936" i="2"/>
  <c r="A3937" i="2"/>
  <c r="A3938" i="2"/>
  <c r="A3939" i="2"/>
  <c r="A3940" i="2"/>
  <c r="A3941" i="2"/>
  <c r="A3942" i="2"/>
  <c r="A3943" i="2"/>
  <c r="A3944" i="2"/>
  <c r="A3945" i="2"/>
  <c r="A3946" i="2"/>
  <c r="A3947" i="2"/>
  <c r="A3948" i="2"/>
  <c r="A3949" i="2"/>
  <c r="A3950" i="2"/>
  <c r="A3951" i="2"/>
  <c r="A3952" i="2"/>
  <c r="A3953" i="2"/>
  <c r="A3954" i="2"/>
  <c r="A3955" i="2"/>
  <c r="A3956" i="2"/>
  <c r="A3957" i="2"/>
  <c r="A3958" i="2"/>
  <c r="A3959" i="2"/>
  <c r="A3960" i="2"/>
  <c r="A3961" i="2"/>
  <c r="A3962" i="2"/>
  <c r="A3963" i="2"/>
  <c r="A3964" i="2"/>
  <c r="A3965" i="2"/>
  <c r="A3966" i="2"/>
  <c r="A3967" i="2"/>
  <c r="A3968" i="2"/>
  <c r="A3969" i="2"/>
  <c r="A3970" i="2"/>
  <c r="A3971" i="2"/>
  <c r="A3972" i="2"/>
  <c r="A3973" i="2"/>
  <c r="A3974" i="2"/>
  <c r="A3975" i="2"/>
  <c r="A3976" i="2"/>
  <c r="A3977" i="2"/>
  <c r="A3978" i="2"/>
  <c r="A3979" i="2"/>
  <c r="A3980" i="2"/>
  <c r="A3981" i="2"/>
  <c r="A3982" i="2"/>
  <c r="A3983" i="2"/>
  <c r="A3984" i="2"/>
  <c r="A3985" i="2"/>
  <c r="A3986" i="2"/>
  <c r="A3987" i="2"/>
  <c r="A3988" i="2"/>
  <c r="A3989" i="2"/>
  <c r="A3990" i="2"/>
  <c r="A3991" i="2"/>
  <c r="A3992" i="2"/>
  <c r="A3993" i="2"/>
  <c r="A3994" i="2"/>
  <c r="A3995" i="2"/>
  <c r="A3996" i="2"/>
  <c r="A3997" i="2"/>
  <c r="A3998" i="2"/>
  <c r="A3999" i="2"/>
  <c r="A4000" i="2"/>
  <c r="A4001" i="2"/>
  <c r="A4002" i="2"/>
  <c r="A4003" i="2"/>
  <c r="A4004" i="2"/>
  <c r="A4005" i="2"/>
  <c r="A4006" i="2"/>
  <c r="A4007" i="2"/>
  <c r="A4008" i="2"/>
  <c r="A4009" i="2"/>
  <c r="A4010" i="2"/>
  <c r="A4011" i="2"/>
  <c r="A4012" i="2"/>
  <c r="A4013" i="2"/>
  <c r="A4014" i="2"/>
  <c r="A4015" i="2"/>
  <c r="A4016" i="2"/>
  <c r="A4017" i="2"/>
  <c r="A4018" i="2"/>
  <c r="A4019" i="2"/>
  <c r="A4020" i="2"/>
  <c r="A4021" i="2"/>
  <c r="A4022" i="2"/>
  <c r="A4023" i="2"/>
  <c r="A4024" i="2"/>
  <c r="A4025" i="2"/>
  <c r="A4026" i="2"/>
  <c r="A4027" i="2"/>
  <c r="A4028" i="2"/>
  <c r="A4029" i="2"/>
  <c r="A4030" i="2"/>
  <c r="A4031" i="2"/>
  <c r="A4032" i="2"/>
  <c r="A4033" i="2"/>
  <c r="A4034" i="2"/>
  <c r="A4035" i="2"/>
  <c r="A4036" i="2"/>
  <c r="A4037" i="2"/>
  <c r="A4038" i="2"/>
  <c r="A4039" i="2"/>
  <c r="A4040" i="2"/>
  <c r="A4041" i="2"/>
  <c r="A4042" i="2"/>
  <c r="A4043" i="2"/>
  <c r="A4044" i="2"/>
  <c r="A4045" i="2"/>
  <c r="A4046" i="2"/>
  <c r="A4047" i="2"/>
  <c r="A4048" i="2"/>
  <c r="A4049" i="2"/>
  <c r="A4050" i="2"/>
  <c r="A4051" i="2"/>
  <c r="A4052" i="2"/>
  <c r="A4053" i="2"/>
  <c r="A4054" i="2"/>
  <c r="A4055" i="2"/>
  <c r="A4056" i="2"/>
  <c r="A4057" i="2"/>
  <c r="A4058" i="2"/>
  <c r="A4059" i="2"/>
  <c r="A4060" i="2"/>
  <c r="A4061" i="2"/>
  <c r="A4062" i="2"/>
  <c r="A4063" i="2"/>
  <c r="A4064" i="2"/>
  <c r="A4065" i="2"/>
  <c r="A4066" i="2"/>
  <c r="A4067" i="2"/>
  <c r="A4068" i="2"/>
  <c r="A4069" i="2"/>
  <c r="A4070" i="2"/>
  <c r="A4071" i="2"/>
  <c r="A4072" i="2"/>
  <c r="A4073" i="2"/>
  <c r="A4074" i="2"/>
  <c r="A4075" i="2"/>
  <c r="A4076" i="2"/>
  <c r="A4077" i="2"/>
  <c r="A4078" i="2"/>
  <c r="A4079" i="2"/>
  <c r="A4080" i="2"/>
  <c r="A4081" i="2"/>
  <c r="A4082" i="2"/>
  <c r="A4083" i="2"/>
  <c r="A4084" i="2"/>
  <c r="A4085" i="2"/>
  <c r="A4086" i="2"/>
  <c r="A4087" i="2"/>
  <c r="A4088" i="2"/>
  <c r="A4089" i="2"/>
  <c r="A4090" i="2"/>
  <c r="A4091" i="2"/>
  <c r="A4092" i="2"/>
  <c r="A4093" i="2"/>
  <c r="A4094" i="2"/>
  <c r="A4095" i="2"/>
  <c r="A4096" i="2"/>
  <c r="A4097" i="2"/>
  <c r="A4098" i="2"/>
  <c r="A4099" i="2"/>
  <c r="A4100" i="2"/>
  <c r="A4101" i="2"/>
  <c r="A4102" i="2"/>
  <c r="A4103" i="2"/>
  <c r="A4104" i="2"/>
  <c r="A4105" i="2"/>
  <c r="A4106" i="2"/>
  <c r="A4107" i="2"/>
  <c r="A4108" i="2"/>
  <c r="A4109" i="2"/>
  <c r="A4110" i="2"/>
  <c r="A4111" i="2"/>
  <c r="A4112" i="2"/>
  <c r="A4113" i="2"/>
  <c r="A4114" i="2"/>
  <c r="A4115" i="2"/>
  <c r="A4116" i="2"/>
  <c r="A4117" i="2"/>
  <c r="A4118" i="2"/>
  <c r="A4119" i="2"/>
  <c r="A4120" i="2"/>
  <c r="A4121" i="2"/>
  <c r="A4122" i="2"/>
  <c r="A4123" i="2"/>
  <c r="A4124" i="2"/>
  <c r="A4125" i="2"/>
  <c r="A4126" i="2"/>
  <c r="A4127" i="2"/>
  <c r="A4128" i="2"/>
  <c r="A4129" i="2"/>
  <c r="A4130" i="2"/>
  <c r="A4131" i="2"/>
  <c r="A4132" i="2"/>
  <c r="A4133" i="2"/>
  <c r="A4134" i="2"/>
  <c r="A4135" i="2"/>
  <c r="A4136" i="2"/>
  <c r="A4137" i="2"/>
  <c r="A4138" i="2"/>
  <c r="A4139" i="2"/>
  <c r="A4140" i="2"/>
  <c r="A4141" i="2"/>
  <c r="A4142" i="2"/>
  <c r="A4143" i="2"/>
  <c r="A4144" i="2"/>
  <c r="A4145" i="2"/>
  <c r="A4146" i="2"/>
  <c r="A4147" i="2"/>
  <c r="A4148" i="2"/>
  <c r="A4149" i="2"/>
  <c r="A4150" i="2"/>
  <c r="A4151" i="2"/>
  <c r="A4152" i="2"/>
  <c r="A4153" i="2"/>
  <c r="A4154" i="2"/>
  <c r="A4155" i="2"/>
  <c r="A4156" i="2"/>
  <c r="A4157" i="2"/>
  <c r="A4158" i="2"/>
  <c r="A4159" i="2"/>
  <c r="A4160" i="2"/>
  <c r="A4161" i="2"/>
  <c r="A4162" i="2"/>
  <c r="A4163" i="2"/>
  <c r="A4164" i="2"/>
  <c r="A4165" i="2"/>
  <c r="A4166" i="2"/>
  <c r="A4167" i="2"/>
  <c r="A4168" i="2"/>
  <c r="A4169" i="2"/>
  <c r="A4170" i="2"/>
  <c r="A4171" i="2"/>
  <c r="A4172" i="2"/>
  <c r="A4173" i="2"/>
  <c r="A4174" i="2"/>
  <c r="A4175" i="2"/>
  <c r="A4176" i="2"/>
  <c r="A4177" i="2"/>
  <c r="A4178" i="2"/>
  <c r="A4179" i="2"/>
  <c r="A4180" i="2"/>
  <c r="A4181" i="2"/>
  <c r="A4182" i="2"/>
  <c r="A4183" i="2"/>
  <c r="A4184" i="2"/>
  <c r="A4185" i="2"/>
  <c r="A4186" i="2"/>
  <c r="A4187" i="2"/>
  <c r="A4188" i="2"/>
  <c r="A4189" i="2"/>
  <c r="A4190" i="2"/>
  <c r="A4191" i="2"/>
  <c r="A4192" i="2"/>
  <c r="A4193" i="2"/>
  <c r="A4194" i="2"/>
  <c r="A4195" i="2"/>
  <c r="A4196" i="2"/>
  <c r="A4197" i="2"/>
  <c r="A4198" i="2"/>
  <c r="A4199" i="2"/>
  <c r="A4200" i="2"/>
  <c r="A4201" i="2"/>
  <c r="A4202" i="2"/>
  <c r="A4203" i="2"/>
  <c r="A4204" i="2"/>
  <c r="A4205" i="2"/>
  <c r="A4206" i="2"/>
  <c r="A4207" i="2"/>
  <c r="A4208" i="2"/>
  <c r="A4209" i="2"/>
  <c r="A4210" i="2"/>
  <c r="A4211" i="2"/>
  <c r="A4212" i="2"/>
  <c r="A4213" i="2"/>
  <c r="A4214" i="2"/>
  <c r="A4215" i="2"/>
  <c r="A4216" i="2"/>
  <c r="A4217" i="2"/>
  <c r="A4218" i="2"/>
  <c r="A4219" i="2"/>
  <c r="A4220" i="2"/>
  <c r="A4221" i="2"/>
  <c r="A4222" i="2"/>
  <c r="A4223" i="2"/>
  <c r="A4224" i="2"/>
  <c r="A4225" i="2"/>
  <c r="A4226" i="2"/>
  <c r="A4227" i="2"/>
  <c r="A4228" i="2"/>
  <c r="A4229" i="2"/>
  <c r="A4230" i="2"/>
  <c r="A4231" i="2"/>
  <c r="A4232" i="2"/>
  <c r="A4233" i="2"/>
  <c r="A4234" i="2"/>
  <c r="A4235" i="2"/>
  <c r="A4236" i="2"/>
  <c r="A4237" i="2"/>
  <c r="A4238" i="2"/>
  <c r="A4239" i="2"/>
  <c r="A4240" i="2"/>
  <c r="A4241" i="2"/>
  <c r="A4242" i="2"/>
  <c r="A4243" i="2"/>
  <c r="A4244" i="2"/>
  <c r="A4245" i="2"/>
  <c r="A4246" i="2"/>
  <c r="A4247" i="2"/>
  <c r="A4248" i="2"/>
  <c r="A4249" i="2"/>
  <c r="A4250" i="2"/>
  <c r="A4251" i="2"/>
  <c r="A4252" i="2"/>
  <c r="A4253" i="2"/>
  <c r="A4254" i="2"/>
  <c r="A4255" i="2"/>
  <c r="A4256" i="2"/>
  <c r="A4257" i="2"/>
  <c r="A4258" i="2"/>
  <c r="A4259" i="2"/>
  <c r="A4260" i="2"/>
  <c r="A4261" i="2"/>
  <c r="A4262" i="2"/>
  <c r="A4263" i="2"/>
  <c r="A4264" i="2"/>
  <c r="A4265" i="2"/>
  <c r="A4266" i="2"/>
  <c r="A4267" i="2"/>
  <c r="A4268" i="2"/>
  <c r="A4269" i="2"/>
  <c r="A4270" i="2"/>
  <c r="A4271" i="2"/>
  <c r="A4272" i="2"/>
  <c r="A4273" i="2"/>
  <c r="A4274" i="2"/>
  <c r="A4275" i="2"/>
  <c r="A4276" i="2"/>
  <c r="A4277" i="2"/>
  <c r="A4278" i="2"/>
  <c r="A4279" i="2"/>
  <c r="A4280" i="2"/>
  <c r="A4281" i="2"/>
  <c r="A4282" i="2"/>
  <c r="A4283" i="2"/>
  <c r="A4284" i="2"/>
  <c r="A4285" i="2"/>
  <c r="A4286" i="2"/>
  <c r="A4287" i="2"/>
  <c r="A4288" i="2"/>
  <c r="A4289" i="2"/>
  <c r="A4290" i="2"/>
  <c r="A4291" i="2"/>
  <c r="A4292" i="2"/>
  <c r="A4293" i="2"/>
  <c r="A4294" i="2"/>
  <c r="A4295" i="2"/>
  <c r="A4296" i="2"/>
  <c r="A4297" i="2"/>
  <c r="A4298" i="2"/>
  <c r="A4299" i="2"/>
  <c r="A4300" i="2"/>
  <c r="A4301" i="2"/>
  <c r="A4302" i="2"/>
  <c r="A4303" i="2"/>
  <c r="A4304" i="2"/>
  <c r="A4305" i="2"/>
  <c r="A4306" i="2"/>
  <c r="A4307" i="2"/>
  <c r="A4308" i="2"/>
  <c r="A4309" i="2"/>
  <c r="A4310" i="2"/>
  <c r="A4311" i="2"/>
  <c r="A4312" i="2"/>
  <c r="A4313" i="2"/>
  <c r="A4314" i="2"/>
  <c r="A4315" i="2"/>
  <c r="A4316" i="2"/>
  <c r="A4317" i="2"/>
  <c r="A4318" i="2"/>
  <c r="A4319" i="2"/>
  <c r="A4320" i="2"/>
  <c r="A4321" i="2"/>
  <c r="A4322" i="2"/>
  <c r="A4323" i="2"/>
  <c r="A4324" i="2"/>
  <c r="A4325" i="2"/>
  <c r="A4326" i="2"/>
  <c r="A4327" i="2"/>
  <c r="A4328" i="2"/>
  <c r="A4329" i="2"/>
  <c r="A4330" i="2"/>
  <c r="A4331" i="2"/>
  <c r="A4332" i="2"/>
  <c r="A4333" i="2"/>
  <c r="A4334" i="2"/>
  <c r="A4335" i="2"/>
  <c r="A4336" i="2"/>
  <c r="A4337" i="2"/>
  <c r="A4338" i="2"/>
  <c r="A4339" i="2"/>
  <c r="A4340" i="2"/>
  <c r="A4341" i="2"/>
  <c r="A4342" i="2"/>
  <c r="A4343" i="2"/>
  <c r="A4344" i="2"/>
  <c r="A4345" i="2"/>
  <c r="A4346" i="2"/>
  <c r="A4347" i="2"/>
  <c r="A4348" i="2"/>
  <c r="A4349" i="2"/>
  <c r="A4350" i="2"/>
  <c r="A4351" i="2"/>
  <c r="A4352" i="2"/>
  <c r="A4353" i="2"/>
  <c r="A4354" i="2"/>
  <c r="A4355" i="2"/>
  <c r="A4356" i="2"/>
  <c r="A4357" i="2"/>
  <c r="A4358" i="2"/>
  <c r="A4359" i="2"/>
  <c r="A4360" i="2"/>
  <c r="A4361" i="2"/>
  <c r="A4362" i="2"/>
  <c r="A4363" i="2"/>
  <c r="A4364" i="2"/>
  <c r="A4365" i="2"/>
  <c r="A4366" i="2"/>
  <c r="A4367" i="2"/>
  <c r="A4368" i="2"/>
  <c r="A4369" i="2"/>
  <c r="A4370" i="2"/>
  <c r="A4371" i="2"/>
  <c r="A4372" i="2"/>
  <c r="A4373" i="2"/>
  <c r="A4374" i="2"/>
  <c r="A4375" i="2"/>
  <c r="A4376" i="2"/>
  <c r="A4377" i="2"/>
  <c r="A4378" i="2"/>
  <c r="A4379" i="2"/>
  <c r="A4380" i="2"/>
  <c r="A4381" i="2"/>
  <c r="A4382" i="2"/>
  <c r="A4383" i="2"/>
  <c r="A4384" i="2"/>
  <c r="A4385" i="2"/>
  <c r="A4386" i="2"/>
  <c r="A4387" i="2"/>
  <c r="A4388" i="2"/>
  <c r="A4389" i="2"/>
  <c r="A4390" i="2"/>
  <c r="A4391" i="2"/>
  <c r="A4392" i="2"/>
  <c r="A4393" i="2"/>
  <c r="A4394" i="2"/>
  <c r="A4395" i="2"/>
  <c r="A4396" i="2"/>
  <c r="A4397" i="2"/>
  <c r="A4398" i="2"/>
  <c r="A4399" i="2"/>
  <c r="A4400" i="2"/>
  <c r="A4401" i="2"/>
  <c r="A4402" i="2"/>
  <c r="A4403" i="2"/>
  <c r="A4404" i="2"/>
  <c r="A4405" i="2"/>
  <c r="A4406" i="2"/>
  <c r="A4407" i="2"/>
  <c r="A4408" i="2"/>
  <c r="A4409" i="2"/>
  <c r="A4410" i="2"/>
  <c r="A4411" i="2"/>
  <c r="A4412" i="2"/>
  <c r="A4413" i="2"/>
  <c r="A4414" i="2"/>
  <c r="A4415" i="2"/>
  <c r="A4416" i="2"/>
  <c r="A4417" i="2"/>
  <c r="A4418" i="2"/>
  <c r="A4419" i="2"/>
  <c r="A4420" i="2"/>
  <c r="A4421" i="2"/>
  <c r="A4422" i="2"/>
  <c r="A4423" i="2"/>
  <c r="A4424" i="2"/>
  <c r="A4425" i="2"/>
  <c r="A4426" i="2"/>
  <c r="A4427" i="2"/>
  <c r="A4428" i="2"/>
  <c r="A4429" i="2"/>
  <c r="A4430" i="2"/>
  <c r="A4431" i="2"/>
  <c r="A4432" i="2"/>
  <c r="A4433" i="2"/>
  <c r="A4434" i="2"/>
  <c r="A4435" i="2"/>
  <c r="A4436" i="2"/>
  <c r="A4437" i="2"/>
  <c r="A4438" i="2"/>
  <c r="A4439" i="2"/>
  <c r="A4440" i="2"/>
  <c r="A4441" i="2"/>
  <c r="A4442" i="2"/>
  <c r="A4443" i="2"/>
  <c r="A4444" i="2"/>
  <c r="A4445" i="2"/>
  <c r="A4446" i="2"/>
  <c r="A4447" i="2"/>
  <c r="A4448" i="2"/>
  <c r="A4449" i="2"/>
  <c r="A4450" i="2"/>
  <c r="A4451" i="2"/>
  <c r="A4452" i="2"/>
  <c r="A4453" i="2"/>
  <c r="A4454" i="2"/>
  <c r="A4455" i="2"/>
  <c r="A4456" i="2"/>
  <c r="A4457" i="2"/>
  <c r="A4458" i="2"/>
  <c r="A4459" i="2"/>
  <c r="A4460" i="2"/>
  <c r="A4461" i="2"/>
  <c r="A4462" i="2"/>
  <c r="A4463" i="2"/>
  <c r="A4464" i="2"/>
  <c r="A4465" i="2"/>
  <c r="A4466" i="2"/>
  <c r="A4467" i="2"/>
  <c r="A4468" i="2"/>
  <c r="A4469" i="2"/>
  <c r="A4470" i="2"/>
  <c r="A4471" i="2"/>
  <c r="A4472" i="2"/>
  <c r="A4473" i="2"/>
  <c r="A4474" i="2"/>
  <c r="A4475" i="2"/>
  <c r="A4476" i="2"/>
  <c r="A4477" i="2"/>
  <c r="A4478" i="2"/>
  <c r="A4479" i="2"/>
  <c r="A4480" i="2"/>
  <c r="A4481" i="2"/>
  <c r="A4482" i="2"/>
  <c r="A4483" i="2"/>
  <c r="A4484" i="2"/>
  <c r="A4485" i="2"/>
  <c r="A4486" i="2"/>
  <c r="A4487" i="2"/>
  <c r="A4488" i="2"/>
  <c r="A4489" i="2"/>
  <c r="A4490" i="2"/>
  <c r="A4491" i="2"/>
  <c r="A4492" i="2"/>
  <c r="A4493" i="2"/>
  <c r="A4494" i="2"/>
  <c r="A4495" i="2"/>
  <c r="A4496" i="2"/>
  <c r="A4497" i="2"/>
  <c r="A4498" i="2"/>
  <c r="A4499" i="2"/>
  <c r="A4500" i="2"/>
  <c r="A4501" i="2"/>
  <c r="A4502" i="2"/>
  <c r="A4503" i="2"/>
  <c r="A4504" i="2"/>
  <c r="A4505" i="2"/>
  <c r="A4506" i="2"/>
  <c r="A4507" i="2"/>
  <c r="A4508" i="2"/>
  <c r="A4509" i="2"/>
  <c r="A4510" i="2"/>
  <c r="A4511" i="2"/>
  <c r="A4512" i="2"/>
  <c r="A4513" i="2"/>
  <c r="A4514" i="2"/>
  <c r="A4515" i="2"/>
  <c r="A4516" i="2"/>
  <c r="A4517" i="2"/>
  <c r="A4518" i="2"/>
  <c r="A4519" i="2"/>
  <c r="A4520" i="2"/>
  <c r="A4521" i="2"/>
  <c r="A4522" i="2"/>
  <c r="A4523" i="2"/>
  <c r="A4524" i="2"/>
  <c r="A4525" i="2"/>
  <c r="A4526" i="2"/>
  <c r="A4527" i="2"/>
  <c r="A4528" i="2"/>
  <c r="A4529" i="2"/>
  <c r="A4530" i="2"/>
  <c r="A4531" i="2"/>
  <c r="A4532" i="2"/>
  <c r="A4533" i="2"/>
  <c r="A4534" i="2"/>
  <c r="A4535" i="2"/>
  <c r="A4536" i="2"/>
  <c r="A4537" i="2"/>
  <c r="A4538" i="2"/>
  <c r="A4539" i="2"/>
  <c r="A4540" i="2"/>
  <c r="A4541" i="2"/>
  <c r="A4542" i="2"/>
  <c r="A4543" i="2"/>
  <c r="A4544" i="2"/>
  <c r="A4545" i="2"/>
  <c r="A4546" i="2"/>
  <c r="A4547" i="2"/>
  <c r="A4548" i="2"/>
  <c r="A4549" i="2"/>
  <c r="A4550" i="2"/>
  <c r="A4551" i="2"/>
  <c r="A4552" i="2"/>
  <c r="A4553" i="2"/>
  <c r="A4554" i="2"/>
  <c r="A4555" i="2"/>
  <c r="A4556" i="2"/>
  <c r="A4557" i="2"/>
  <c r="A4558" i="2"/>
  <c r="A4559" i="2"/>
  <c r="A4560" i="2"/>
  <c r="A4561" i="2"/>
  <c r="A4562" i="2"/>
  <c r="A4563" i="2"/>
  <c r="A4564" i="2"/>
  <c r="A4565" i="2"/>
  <c r="A4566" i="2"/>
  <c r="A4567" i="2"/>
  <c r="A4568" i="2"/>
  <c r="A4569" i="2"/>
  <c r="A4570" i="2"/>
  <c r="A4571" i="2"/>
  <c r="A4572" i="2"/>
  <c r="A4573" i="2"/>
  <c r="A4574" i="2"/>
  <c r="A4575" i="2"/>
  <c r="A4576" i="2"/>
  <c r="A4577" i="2"/>
  <c r="A4578" i="2"/>
  <c r="A4579" i="2"/>
  <c r="A4580" i="2"/>
  <c r="A4581" i="2"/>
  <c r="A4582" i="2"/>
  <c r="A4583" i="2"/>
  <c r="A4584" i="2"/>
  <c r="A4585" i="2"/>
  <c r="A4586" i="2"/>
  <c r="A4587" i="2"/>
  <c r="A4588" i="2"/>
  <c r="A4589" i="2"/>
  <c r="A4590" i="2"/>
  <c r="A4591" i="2"/>
  <c r="A4592" i="2"/>
  <c r="A4593" i="2"/>
  <c r="A4594" i="2"/>
  <c r="A4595" i="2"/>
  <c r="A4596" i="2"/>
  <c r="A4597" i="2"/>
  <c r="A4598" i="2"/>
  <c r="A4599" i="2"/>
  <c r="A4600" i="2"/>
  <c r="A4601" i="2"/>
  <c r="A4602" i="2"/>
  <c r="A4603" i="2"/>
  <c r="A4604" i="2"/>
  <c r="A4605" i="2"/>
  <c r="A4606" i="2"/>
  <c r="A4607" i="2"/>
  <c r="A4608" i="2"/>
  <c r="A4609" i="2"/>
  <c r="A4610" i="2"/>
  <c r="A4611" i="2"/>
  <c r="A4612" i="2"/>
  <c r="A4613" i="2"/>
  <c r="A4614" i="2"/>
  <c r="A4615" i="2"/>
  <c r="A4616" i="2"/>
  <c r="A4617" i="2"/>
  <c r="A4618" i="2"/>
  <c r="A4619" i="2"/>
  <c r="A4620" i="2"/>
  <c r="A4621" i="2"/>
  <c r="A4622" i="2"/>
  <c r="A4623" i="2"/>
  <c r="A4624" i="2"/>
  <c r="A4625" i="2"/>
  <c r="A4626" i="2"/>
  <c r="A4627" i="2"/>
  <c r="A4628" i="2"/>
  <c r="A4629" i="2"/>
  <c r="A4630" i="2"/>
  <c r="A4631" i="2"/>
  <c r="A4632" i="2"/>
  <c r="A4633" i="2"/>
  <c r="A4634" i="2"/>
  <c r="A4635" i="2"/>
  <c r="A4636" i="2"/>
  <c r="A4637" i="2"/>
  <c r="A4638" i="2"/>
  <c r="A4639" i="2"/>
  <c r="A4640" i="2"/>
  <c r="A4641" i="2"/>
  <c r="A4642" i="2"/>
  <c r="A4643" i="2"/>
  <c r="A4644" i="2"/>
  <c r="A4645" i="2"/>
  <c r="A4646" i="2"/>
  <c r="A4647" i="2"/>
  <c r="A4648" i="2"/>
  <c r="A4649" i="2"/>
  <c r="A4650" i="2"/>
  <c r="A4651" i="2"/>
  <c r="A4652" i="2"/>
  <c r="A4653" i="2"/>
  <c r="A4654" i="2"/>
  <c r="A4655" i="2"/>
  <c r="A4656" i="2"/>
  <c r="A4657" i="2"/>
  <c r="A4658" i="2"/>
  <c r="A4659" i="2"/>
  <c r="A4660" i="2"/>
  <c r="A4661" i="2"/>
  <c r="A4662" i="2"/>
  <c r="A4663" i="2"/>
  <c r="A4664" i="2"/>
  <c r="A4665" i="2"/>
  <c r="A4666" i="2"/>
  <c r="A4667" i="2"/>
  <c r="A4668" i="2"/>
  <c r="A4669" i="2"/>
  <c r="A4670" i="2"/>
  <c r="A4671" i="2"/>
  <c r="A4672" i="2"/>
  <c r="A4673" i="2"/>
  <c r="A4674" i="2"/>
  <c r="A4675" i="2"/>
  <c r="A4676" i="2"/>
  <c r="A4677" i="2"/>
  <c r="A4678" i="2"/>
  <c r="A4679" i="2"/>
  <c r="A4680" i="2"/>
  <c r="A4681" i="2"/>
  <c r="A4682" i="2"/>
  <c r="A4683" i="2"/>
  <c r="A4684" i="2"/>
  <c r="A4685" i="2"/>
  <c r="A4686" i="2"/>
  <c r="A4687" i="2"/>
  <c r="A4688" i="2"/>
  <c r="A4689" i="2"/>
  <c r="A4690" i="2"/>
  <c r="A4691" i="2"/>
  <c r="A4692" i="2"/>
  <c r="A4693" i="2"/>
  <c r="A4694" i="2"/>
  <c r="A4695" i="2"/>
  <c r="A4696" i="2"/>
  <c r="A4697" i="2"/>
  <c r="A4698" i="2"/>
  <c r="A4699" i="2"/>
  <c r="A4700" i="2"/>
  <c r="A4701" i="2"/>
  <c r="A4702" i="2"/>
  <c r="A4703" i="2"/>
  <c r="A4704" i="2"/>
  <c r="A4705" i="2"/>
  <c r="A4706" i="2"/>
  <c r="A4707" i="2"/>
  <c r="A4708" i="2"/>
  <c r="A4709" i="2"/>
  <c r="A4710" i="2"/>
  <c r="A4711" i="2"/>
  <c r="A4712" i="2"/>
  <c r="A4713" i="2"/>
  <c r="A4714" i="2"/>
  <c r="A4715" i="2"/>
  <c r="A4716" i="2"/>
  <c r="A4717" i="2"/>
  <c r="A4718" i="2"/>
  <c r="A4719" i="2"/>
  <c r="A4720" i="2"/>
  <c r="A4721" i="2"/>
  <c r="A4722" i="2"/>
  <c r="A4723" i="2"/>
  <c r="A4724" i="2"/>
  <c r="A4725" i="2"/>
  <c r="A4726" i="2"/>
  <c r="A4727" i="2"/>
  <c r="A4728" i="2"/>
  <c r="A4729" i="2"/>
  <c r="A4730" i="2"/>
  <c r="A4731" i="2"/>
  <c r="A4732" i="2"/>
  <c r="A4733" i="2"/>
  <c r="A4734" i="2"/>
  <c r="A4735" i="2"/>
  <c r="A4736" i="2"/>
  <c r="A4737" i="2"/>
  <c r="A4738" i="2"/>
  <c r="A4739" i="2"/>
  <c r="A4740" i="2"/>
  <c r="A4741" i="2"/>
  <c r="A4742" i="2"/>
  <c r="A4743" i="2"/>
  <c r="A4744" i="2"/>
  <c r="A4745" i="2"/>
  <c r="A4746" i="2"/>
  <c r="A4747" i="2"/>
  <c r="A4748" i="2"/>
  <c r="A4749" i="2"/>
  <c r="A4750" i="2"/>
  <c r="A4751" i="2"/>
  <c r="A4752" i="2"/>
  <c r="A4753" i="2"/>
  <c r="A4754" i="2"/>
  <c r="A4755" i="2"/>
  <c r="A4756" i="2"/>
  <c r="A4757" i="2"/>
  <c r="A4758" i="2"/>
  <c r="A4759" i="2"/>
  <c r="A4760" i="2"/>
  <c r="A4761" i="2"/>
  <c r="A4762" i="2"/>
  <c r="A4763" i="2"/>
  <c r="A4764" i="2"/>
  <c r="A4765" i="2"/>
  <c r="A4766" i="2"/>
  <c r="A4767" i="2"/>
  <c r="A4768" i="2"/>
  <c r="A4769" i="2"/>
  <c r="A4770" i="2"/>
  <c r="A4771" i="2"/>
  <c r="A4772" i="2"/>
  <c r="A4773" i="2"/>
  <c r="A4774" i="2"/>
  <c r="A4775" i="2"/>
  <c r="A4776" i="2"/>
  <c r="A4777" i="2"/>
  <c r="A4778" i="2"/>
  <c r="A4779" i="2"/>
  <c r="A4780" i="2"/>
  <c r="A4781" i="2"/>
  <c r="A4782" i="2"/>
  <c r="A4783" i="2"/>
  <c r="A4784" i="2"/>
  <c r="A4785" i="2"/>
  <c r="A4786" i="2"/>
  <c r="A4787" i="2"/>
  <c r="A4788" i="2"/>
  <c r="A4789" i="2"/>
  <c r="A4790" i="2"/>
  <c r="A4791" i="2"/>
  <c r="A4792" i="2"/>
  <c r="A4793" i="2"/>
  <c r="A4794" i="2"/>
  <c r="A4795" i="2"/>
  <c r="A4796" i="2"/>
  <c r="A4797" i="2"/>
  <c r="A4798" i="2"/>
  <c r="A4799" i="2"/>
  <c r="A4800" i="2"/>
  <c r="A4801" i="2"/>
  <c r="A4802" i="2"/>
  <c r="A4803" i="2"/>
  <c r="A4804" i="2"/>
  <c r="A4805" i="2"/>
  <c r="A4806" i="2"/>
  <c r="A4807" i="2"/>
  <c r="A4808" i="2"/>
  <c r="A4809" i="2"/>
  <c r="A4810" i="2"/>
  <c r="A4811" i="2"/>
  <c r="A4812" i="2"/>
  <c r="A4813" i="2"/>
  <c r="A4814" i="2"/>
  <c r="A4815" i="2"/>
  <c r="A4816" i="2"/>
  <c r="A4817" i="2"/>
  <c r="A4818" i="2"/>
  <c r="A4819" i="2"/>
  <c r="A4820" i="2"/>
  <c r="A4821" i="2"/>
  <c r="A4822" i="2"/>
  <c r="A4823" i="2"/>
  <c r="A4824" i="2"/>
  <c r="A4825" i="2"/>
  <c r="A4826" i="2"/>
  <c r="A4827" i="2"/>
  <c r="A4828" i="2"/>
  <c r="A4829" i="2"/>
  <c r="A4830" i="2"/>
  <c r="A4831" i="2"/>
  <c r="A4832" i="2"/>
  <c r="A4833" i="2"/>
  <c r="A4834" i="2"/>
  <c r="A4835" i="2"/>
  <c r="A4836" i="2"/>
  <c r="A4837" i="2"/>
  <c r="A4838" i="2"/>
  <c r="A4839" i="2"/>
  <c r="A4840" i="2"/>
  <c r="A4841" i="2"/>
  <c r="A4842" i="2"/>
  <c r="A4843" i="2"/>
  <c r="A4844" i="2"/>
  <c r="A4845" i="2"/>
  <c r="A4846" i="2"/>
  <c r="A4847" i="2"/>
  <c r="A4848" i="2"/>
  <c r="A4849" i="2"/>
  <c r="A4850" i="2"/>
  <c r="A4851" i="2"/>
  <c r="A4852" i="2"/>
  <c r="A4853" i="2"/>
  <c r="A4854" i="2"/>
  <c r="A4855" i="2"/>
  <c r="A4856" i="2"/>
  <c r="A4857" i="2"/>
  <c r="A4858" i="2"/>
  <c r="A4859" i="2"/>
  <c r="A4860" i="2"/>
  <c r="A4861" i="2"/>
  <c r="A4862" i="2"/>
  <c r="A4863" i="2"/>
  <c r="A4864" i="2"/>
  <c r="A4865" i="2"/>
  <c r="A4866" i="2"/>
  <c r="A4867" i="2"/>
  <c r="A4868" i="2"/>
  <c r="A4869" i="2"/>
  <c r="A4870" i="2"/>
  <c r="A4871" i="2"/>
  <c r="A4872" i="2"/>
  <c r="A4873" i="2"/>
  <c r="A4874" i="2"/>
  <c r="A4875" i="2"/>
  <c r="A4876" i="2"/>
  <c r="A4877" i="2"/>
  <c r="A4878" i="2"/>
  <c r="A4879" i="2"/>
  <c r="A4880" i="2"/>
  <c r="A4881" i="2"/>
  <c r="A4882" i="2"/>
  <c r="A4883" i="2"/>
  <c r="A4884" i="2"/>
  <c r="A4885" i="2"/>
  <c r="A4886" i="2"/>
  <c r="A4887" i="2"/>
  <c r="A4888" i="2"/>
  <c r="A4889" i="2"/>
  <c r="A4890" i="2"/>
  <c r="A4891" i="2"/>
  <c r="A4892" i="2"/>
  <c r="A4893" i="2"/>
  <c r="A4894" i="2"/>
  <c r="A4895" i="2"/>
  <c r="A4896" i="2"/>
  <c r="A4897" i="2"/>
  <c r="A4898" i="2"/>
  <c r="A4899" i="2"/>
  <c r="A4900" i="2"/>
  <c r="A4901" i="2"/>
  <c r="A4902" i="2"/>
  <c r="A4903" i="2"/>
  <c r="A4904" i="2"/>
  <c r="A4905" i="2"/>
  <c r="A4906" i="2"/>
  <c r="A4907" i="2"/>
  <c r="A4908" i="2"/>
  <c r="A4909" i="2"/>
  <c r="A4910" i="2"/>
  <c r="A4911" i="2"/>
  <c r="A4912" i="2"/>
  <c r="A4913" i="2"/>
  <c r="A4914" i="2"/>
  <c r="A4915" i="2"/>
  <c r="A4916" i="2"/>
  <c r="A4917" i="2"/>
  <c r="A4918" i="2"/>
  <c r="A4919" i="2"/>
  <c r="A4920" i="2"/>
  <c r="A4921" i="2"/>
  <c r="A4922" i="2"/>
  <c r="A4923" i="2"/>
  <c r="A4924" i="2"/>
  <c r="A4925" i="2"/>
  <c r="A4926" i="2"/>
  <c r="A4927" i="2"/>
  <c r="A4928" i="2"/>
  <c r="A4929" i="2"/>
  <c r="A4930" i="2"/>
  <c r="A4931" i="2"/>
  <c r="A4932" i="2"/>
  <c r="A4933" i="2"/>
  <c r="A4934" i="2"/>
  <c r="A4935" i="2"/>
  <c r="A4936" i="2"/>
  <c r="A4937" i="2"/>
  <c r="A4938" i="2"/>
  <c r="A4939" i="2"/>
  <c r="A4940" i="2"/>
  <c r="A4941" i="2"/>
  <c r="A4942" i="2"/>
  <c r="A4943" i="2"/>
  <c r="A4944" i="2"/>
  <c r="A4945" i="2"/>
  <c r="A4946" i="2"/>
  <c r="A4947" i="2"/>
  <c r="A4948" i="2"/>
  <c r="A4949" i="2"/>
  <c r="A4950" i="2"/>
  <c r="A4951" i="2"/>
  <c r="A4952" i="2"/>
  <c r="A4953" i="2"/>
  <c r="A4954" i="2"/>
  <c r="A4955" i="2"/>
  <c r="A4956" i="2"/>
  <c r="A4957" i="2"/>
  <c r="A4958" i="2"/>
  <c r="A4959" i="2"/>
  <c r="A4960" i="2"/>
  <c r="A4961" i="2"/>
  <c r="A4962" i="2"/>
  <c r="A4963" i="2"/>
  <c r="A4964" i="2"/>
  <c r="A4965" i="2"/>
  <c r="A4966" i="2"/>
  <c r="A4967" i="2"/>
  <c r="A4968" i="2"/>
  <c r="A4969" i="2"/>
  <c r="A4970" i="2"/>
  <c r="A4971" i="2"/>
  <c r="A4972" i="2"/>
  <c r="A4973" i="2"/>
  <c r="A4974" i="2"/>
  <c r="A4975" i="2"/>
  <c r="A4976" i="2"/>
  <c r="A4977" i="2"/>
  <c r="A4978" i="2"/>
  <c r="A4979" i="2"/>
  <c r="A4980" i="2"/>
  <c r="A4981" i="2"/>
  <c r="A4982" i="2"/>
  <c r="A4983" i="2"/>
  <c r="A4984" i="2"/>
  <c r="A4985" i="2"/>
  <c r="A4986" i="2"/>
  <c r="A4987" i="2"/>
  <c r="A4988" i="2"/>
  <c r="A4989" i="2"/>
  <c r="A4990" i="2"/>
  <c r="A4991" i="2"/>
  <c r="A4992" i="2"/>
  <c r="A4993" i="2"/>
  <c r="A4994" i="2"/>
  <c r="A4995" i="2"/>
  <c r="A4996" i="2"/>
  <c r="A4997" i="2"/>
  <c r="A4998" i="2"/>
  <c r="A4999" i="2"/>
  <c r="A5000" i="2"/>
  <c r="A5001" i="2"/>
  <c r="A5002" i="2"/>
  <c r="A5003" i="2"/>
  <c r="A5004" i="2"/>
  <c r="A5005" i="2"/>
  <c r="A5006" i="2"/>
  <c r="A5007" i="2"/>
  <c r="A5008" i="2"/>
  <c r="A5009" i="2"/>
  <c r="A5010" i="2"/>
  <c r="A5011" i="2"/>
  <c r="A5012" i="2"/>
  <c r="A5013" i="2"/>
  <c r="A5014" i="2"/>
  <c r="A5015" i="2"/>
  <c r="A5016" i="2"/>
  <c r="A5017" i="2"/>
  <c r="A5018" i="2"/>
  <c r="A5019" i="2"/>
  <c r="A5020" i="2"/>
  <c r="A5021" i="2"/>
  <c r="A5022" i="2"/>
  <c r="A5023" i="2"/>
  <c r="A5024" i="2"/>
  <c r="A5025" i="2"/>
  <c r="A5026" i="2"/>
  <c r="A5027" i="2"/>
  <c r="A5028" i="2"/>
  <c r="A5029" i="2"/>
  <c r="A5030" i="2"/>
  <c r="A5031" i="2"/>
  <c r="A5032" i="2"/>
  <c r="A5033" i="2"/>
  <c r="A5034" i="2"/>
  <c r="A5035" i="2"/>
  <c r="A5036" i="2"/>
  <c r="A5037" i="2"/>
  <c r="A5038" i="2"/>
  <c r="A5039" i="2"/>
  <c r="A5040" i="2"/>
  <c r="A5041" i="2"/>
  <c r="A5042" i="2"/>
  <c r="A5043" i="2"/>
  <c r="A5044" i="2"/>
  <c r="A5045" i="2"/>
  <c r="A5046" i="2"/>
  <c r="A5047" i="2"/>
  <c r="A5048" i="2"/>
  <c r="A5049" i="2"/>
  <c r="A5050" i="2"/>
  <c r="A5051" i="2"/>
  <c r="A5052" i="2"/>
  <c r="A5053" i="2"/>
  <c r="A5054" i="2"/>
  <c r="A5055" i="2"/>
  <c r="A5056" i="2"/>
  <c r="A5057" i="2"/>
  <c r="A5058" i="2"/>
  <c r="A5059" i="2"/>
  <c r="A5060" i="2"/>
  <c r="A5061" i="2"/>
  <c r="A5062" i="2"/>
  <c r="A5063" i="2"/>
  <c r="A5064" i="2"/>
  <c r="A5065" i="2"/>
  <c r="A5066" i="2"/>
  <c r="A5067" i="2"/>
  <c r="A5068" i="2"/>
  <c r="A5069" i="2"/>
  <c r="A5070" i="2"/>
  <c r="A5071" i="2"/>
  <c r="A5072" i="2"/>
  <c r="A5073" i="2"/>
  <c r="A5074" i="2"/>
  <c r="A5075" i="2"/>
  <c r="A5076" i="2"/>
  <c r="A5077" i="2"/>
  <c r="A5078" i="2"/>
  <c r="A5079" i="2"/>
  <c r="A5080" i="2"/>
  <c r="A5081" i="2"/>
  <c r="A5082" i="2"/>
  <c r="A5083" i="2"/>
  <c r="A5084" i="2"/>
  <c r="A5085" i="2"/>
  <c r="A5086" i="2"/>
  <c r="A5087" i="2"/>
  <c r="A5088" i="2"/>
  <c r="A5089" i="2"/>
  <c r="A5090" i="2"/>
  <c r="A5091" i="2"/>
  <c r="A5092" i="2"/>
  <c r="A5093" i="2"/>
  <c r="A5094" i="2"/>
  <c r="A5095" i="2"/>
  <c r="A5096" i="2"/>
  <c r="A5097" i="2"/>
  <c r="A5098" i="2"/>
  <c r="A5099" i="2"/>
  <c r="A5100" i="2"/>
  <c r="A5101" i="2"/>
  <c r="A5102" i="2"/>
  <c r="A5103" i="2"/>
  <c r="A5104" i="2"/>
  <c r="A5105" i="2"/>
  <c r="A5106" i="2"/>
  <c r="A5107" i="2"/>
  <c r="A5108" i="2"/>
  <c r="A5109" i="2"/>
  <c r="A5110" i="2"/>
  <c r="A5111" i="2"/>
  <c r="A5112" i="2"/>
  <c r="A5113" i="2"/>
  <c r="A5114" i="2"/>
  <c r="A5115" i="2"/>
  <c r="A5116" i="2"/>
  <c r="A5117" i="2"/>
  <c r="A5118" i="2"/>
  <c r="A5119" i="2"/>
  <c r="A5120" i="2"/>
  <c r="A5121" i="2"/>
  <c r="A5122" i="2"/>
  <c r="A5123" i="2"/>
  <c r="A5124" i="2"/>
  <c r="A5125" i="2"/>
  <c r="A5126" i="2"/>
  <c r="A5127" i="2"/>
  <c r="A5128" i="2"/>
  <c r="A5129" i="2"/>
  <c r="A5130" i="2"/>
  <c r="A5131" i="2"/>
  <c r="A5132" i="2"/>
  <c r="A5133" i="2"/>
  <c r="A5134" i="2"/>
  <c r="A5135" i="2"/>
  <c r="A5136" i="2"/>
  <c r="A5137" i="2"/>
  <c r="A5138" i="2"/>
  <c r="A5139" i="2"/>
  <c r="A5140" i="2"/>
  <c r="A5141" i="2"/>
  <c r="A5142" i="2"/>
  <c r="A5143" i="2"/>
  <c r="A5144" i="2"/>
  <c r="A5145" i="2"/>
  <c r="A5146" i="2"/>
  <c r="A5147" i="2"/>
  <c r="A5148" i="2"/>
  <c r="A5149" i="2"/>
  <c r="A5150" i="2"/>
  <c r="A5151" i="2"/>
  <c r="A5152" i="2"/>
  <c r="A5153" i="2"/>
  <c r="A5154" i="2"/>
  <c r="A5155" i="2"/>
  <c r="A5156" i="2"/>
  <c r="A5157" i="2"/>
  <c r="A5158" i="2"/>
  <c r="A5159" i="2"/>
  <c r="A5160" i="2"/>
  <c r="A5161" i="2"/>
  <c r="A5162" i="2"/>
  <c r="A5163" i="2"/>
  <c r="A5164" i="2"/>
  <c r="A5165" i="2"/>
  <c r="A5166" i="2"/>
  <c r="A5167" i="2"/>
  <c r="A5168" i="2"/>
  <c r="A5169" i="2"/>
  <c r="A5170" i="2"/>
  <c r="A5171" i="2"/>
  <c r="A5172" i="2"/>
  <c r="A5173" i="2"/>
  <c r="A5174" i="2"/>
  <c r="A5175" i="2"/>
  <c r="A5176" i="2"/>
  <c r="A5177" i="2"/>
  <c r="A5178" i="2"/>
  <c r="A5179" i="2"/>
  <c r="A5180" i="2"/>
  <c r="A5181" i="2"/>
  <c r="A5182" i="2"/>
  <c r="A5183" i="2"/>
  <c r="A5184" i="2"/>
  <c r="A5185" i="2"/>
  <c r="A5186" i="2"/>
  <c r="A5187" i="2"/>
  <c r="A5188" i="2"/>
  <c r="A5189" i="2"/>
  <c r="A5190" i="2"/>
  <c r="A5191" i="2"/>
  <c r="A5192" i="2"/>
  <c r="A5193" i="2"/>
  <c r="A5194" i="2"/>
  <c r="A5195" i="2"/>
  <c r="A5196" i="2"/>
  <c r="A5197" i="2"/>
  <c r="A5198" i="2"/>
  <c r="A5199" i="2"/>
  <c r="A5200" i="2"/>
  <c r="A5201" i="2"/>
  <c r="A5202" i="2"/>
  <c r="A5203" i="2"/>
  <c r="A5204" i="2"/>
  <c r="A5205" i="2"/>
  <c r="A5206" i="2"/>
  <c r="A5207" i="2"/>
  <c r="A5208" i="2"/>
  <c r="A5209" i="2"/>
  <c r="A5210" i="2"/>
  <c r="A5211" i="2"/>
  <c r="A5212" i="2"/>
  <c r="A5213" i="2"/>
  <c r="A5214" i="2"/>
  <c r="A5215" i="2"/>
  <c r="A5216" i="2"/>
  <c r="A5217" i="2"/>
  <c r="A5218" i="2"/>
  <c r="A5219" i="2"/>
  <c r="A5220" i="2"/>
  <c r="A5221" i="2"/>
  <c r="A5222" i="2"/>
  <c r="A5223" i="2"/>
  <c r="A5224" i="2"/>
  <c r="A5225" i="2"/>
  <c r="A5226" i="2"/>
  <c r="A5227" i="2"/>
  <c r="A5228" i="2"/>
  <c r="A5229" i="2"/>
  <c r="A5230" i="2"/>
  <c r="A5231" i="2"/>
  <c r="A5232" i="2"/>
  <c r="A5233" i="2"/>
  <c r="A5234" i="2"/>
  <c r="A5235" i="2"/>
  <c r="A5236" i="2"/>
  <c r="A5237" i="2"/>
  <c r="A5238" i="2"/>
  <c r="A5239" i="2"/>
  <c r="A5240" i="2"/>
  <c r="A5241" i="2"/>
  <c r="A5242" i="2"/>
  <c r="A5243" i="2"/>
  <c r="A5244" i="2"/>
  <c r="A5245" i="2"/>
  <c r="A5246" i="2"/>
  <c r="A5247" i="2"/>
  <c r="A5248" i="2"/>
  <c r="A5249" i="2"/>
  <c r="A5250" i="2"/>
  <c r="A5251" i="2"/>
  <c r="A5252" i="2"/>
  <c r="A5253" i="2"/>
  <c r="A5254" i="2"/>
  <c r="A5255" i="2"/>
  <c r="A5256" i="2"/>
  <c r="A5257" i="2"/>
  <c r="A5258" i="2"/>
  <c r="A5259" i="2"/>
  <c r="A5260" i="2"/>
  <c r="A5261" i="2"/>
  <c r="A5262" i="2"/>
  <c r="A5263" i="2"/>
  <c r="A5264" i="2"/>
  <c r="A5265" i="2"/>
  <c r="A5266" i="2"/>
  <c r="A5267" i="2"/>
  <c r="A5268" i="2"/>
  <c r="A5269" i="2"/>
  <c r="A5270" i="2"/>
  <c r="A5271" i="2"/>
  <c r="A5272" i="2"/>
  <c r="A5273" i="2"/>
  <c r="A5274" i="2"/>
  <c r="A5275" i="2"/>
  <c r="A5276" i="2"/>
  <c r="A5277" i="2"/>
  <c r="A5278" i="2"/>
  <c r="A5279" i="2"/>
  <c r="A5280" i="2"/>
  <c r="A5281" i="2"/>
  <c r="A5282" i="2"/>
  <c r="A5283" i="2"/>
  <c r="A5284" i="2"/>
  <c r="A5285" i="2"/>
  <c r="A5286" i="2"/>
  <c r="A5287" i="2"/>
  <c r="A5288" i="2"/>
  <c r="A5289" i="2"/>
  <c r="A5290" i="2"/>
  <c r="A5291" i="2"/>
  <c r="A5292" i="2"/>
  <c r="A5293" i="2"/>
  <c r="A5294" i="2"/>
  <c r="A5295" i="2"/>
  <c r="A5296" i="2"/>
  <c r="A5297" i="2"/>
  <c r="A5298" i="2"/>
  <c r="A5299" i="2"/>
  <c r="A5300" i="2"/>
  <c r="A5301" i="2"/>
  <c r="A5302" i="2"/>
  <c r="A5303" i="2"/>
  <c r="A5304" i="2"/>
  <c r="A5305" i="2"/>
  <c r="A5306" i="2"/>
  <c r="A5307" i="2"/>
  <c r="A5308" i="2"/>
  <c r="A5309" i="2"/>
  <c r="A5310" i="2"/>
  <c r="A5311" i="2"/>
  <c r="A5312" i="2"/>
  <c r="A5313" i="2"/>
  <c r="A5314" i="2"/>
  <c r="A5315" i="2"/>
  <c r="A5316" i="2"/>
  <c r="A5317" i="2"/>
  <c r="A5318" i="2"/>
  <c r="A5319" i="2"/>
  <c r="A5320" i="2"/>
  <c r="A5321" i="2"/>
  <c r="A5322" i="2"/>
  <c r="A5323" i="2"/>
  <c r="A5324" i="2"/>
  <c r="A5325" i="2"/>
  <c r="A5326" i="2"/>
  <c r="A5327" i="2"/>
  <c r="A5328" i="2"/>
  <c r="A5329" i="2"/>
  <c r="A5330" i="2"/>
  <c r="A5331" i="2"/>
  <c r="A5332" i="2"/>
  <c r="A5333" i="2"/>
  <c r="A5334" i="2"/>
  <c r="A5335" i="2"/>
  <c r="A5336" i="2"/>
  <c r="A5337" i="2"/>
  <c r="A5338" i="2"/>
  <c r="A5339" i="2"/>
  <c r="A5340" i="2"/>
  <c r="A5341" i="2"/>
  <c r="A5342" i="2"/>
  <c r="A5343" i="2"/>
  <c r="A5344" i="2"/>
  <c r="A5345" i="2"/>
  <c r="A5346" i="2"/>
  <c r="A5347" i="2"/>
  <c r="A5348" i="2"/>
  <c r="A5349" i="2"/>
  <c r="A5350" i="2"/>
  <c r="A5351" i="2"/>
  <c r="A5352" i="2"/>
  <c r="A5353" i="2"/>
  <c r="A5354" i="2"/>
  <c r="A5355" i="2"/>
  <c r="A5356" i="2"/>
  <c r="A5357" i="2"/>
  <c r="A5358" i="2"/>
  <c r="A5359" i="2"/>
  <c r="A5360" i="2"/>
  <c r="A5361" i="2"/>
  <c r="A5362" i="2"/>
  <c r="A5363" i="2"/>
  <c r="A5364" i="2"/>
  <c r="A5365" i="2"/>
  <c r="A5366" i="2"/>
  <c r="A5367" i="2"/>
  <c r="A5368" i="2"/>
  <c r="A5369" i="2"/>
  <c r="A5370" i="2"/>
  <c r="A5371" i="2"/>
  <c r="A5372" i="2"/>
  <c r="A5373" i="2"/>
  <c r="A5374" i="2"/>
  <c r="A5375" i="2"/>
  <c r="A5376" i="2"/>
  <c r="A5377" i="2"/>
  <c r="A5378" i="2"/>
  <c r="A5379" i="2"/>
  <c r="A5380" i="2"/>
  <c r="A5381" i="2"/>
  <c r="A5382" i="2"/>
  <c r="A5383" i="2"/>
  <c r="A5384" i="2"/>
  <c r="A5385" i="2"/>
  <c r="A5386" i="2"/>
  <c r="A5387" i="2"/>
  <c r="A5388" i="2"/>
  <c r="A5389" i="2"/>
  <c r="A5390" i="2"/>
  <c r="A5391" i="2"/>
  <c r="A5392" i="2"/>
  <c r="A5393" i="2"/>
  <c r="A5394" i="2"/>
  <c r="A5395" i="2"/>
  <c r="A5396" i="2"/>
  <c r="A5397" i="2"/>
  <c r="A5398" i="2"/>
  <c r="A5399" i="2"/>
  <c r="A5400" i="2"/>
  <c r="A5401" i="2"/>
  <c r="A5402" i="2"/>
  <c r="A5403" i="2"/>
  <c r="A5404" i="2"/>
  <c r="A5405" i="2"/>
  <c r="A5406" i="2"/>
  <c r="A5407" i="2"/>
  <c r="A5408" i="2"/>
  <c r="A5409" i="2"/>
  <c r="A5410" i="2"/>
  <c r="A5411" i="2"/>
  <c r="A5412" i="2"/>
  <c r="A5413" i="2"/>
  <c r="A5414" i="2"/>
  <c r="A5415" i="2"/>
  <c r="A5416" i="2"/>
  <c r="A5417" i="2"/>
  <c r="A5418" i="2"/>
  <c r="A5419" i="2"/>
  <c r="A5420" i="2"/>
  <c r="A5421" i="2"/>
  <c r="A5422" i="2"/>
  <c r="A5423" i="2"/>
  <c r="A5424" i="2"/>
  <c r="A5425" i="2"/>
  <c r="A5426" i="2"/>
  <c r="A5427" i="2"/>
  <c r="A5428" i="2"/>
  <c r="A5429" i="2"/>
  <c r="A5430" i="2"/>
  <c r="A5431" i="2"/>
  <c r="A5432" i="2"/>
  <c r="A5433" i="2"/>
  <c r="A5434" i="2"/>
  <c r="A5435" i="2"/>
  <c r="A5436" i="2"/>
  <c r="A5437" i="2"/>
  <c r="A5438" i="2"/>
  <c r="A5439" i="2"/>
  <c r="A5440" i="2"/>
  <c r="A5441" i="2"/>
  <c r="A5442" i="2"/>
  <c r="A5443" i="2"/>
  <c r="A5444" i="2"/>
  <c r="A5445" i="2"/>
  <c r="A5446" i="2"/>
  <c r="A5447" i="2"/>
  <c r="A5448" i="2"/>
  <c r="A5449" i="2"/>
  <c r="A5450" i="2"/>
  <c r="A5451" i="2"/>
  <c r="A5452" i="2"/>
  <c r="A5453" i="2"/>
  <c r="A5454" i="2"/>
  <c r="A5455" i="2"/>
  <c r="A5456" i="2"/>
  <c r="A5457" i="2"/>
  <c r="A5458" i="2"/>
  <c r="A5459" i="2"/>
  <c r="A5460" i="2"/>
  <c r="A5461" i="2"/>
  <c r="A5462" i="2"/>
  <c r="A5463" i="2"/>
  <c r="A5464" i="2"/>
  <c r="A5465" i="2"/>
  <c r="A5466" i="2"/>
  <c r="A5467" i="2"/>
  <c r="A5468" i="2"/>
  <c r="A5469" i="2"/>
  <c r="A5470" i="2"/>
  <c r="A5471" i="2"/>
  <c r="A5472" i="2"/>
  <c r="A5473" i="2"/>
  <c r="A5474" i="2"/>
  <c r="A5475" i="2"/>
  <c r="A5476" i="2"/>
  <c r="A5477" i="2"/>
  <c r="A5478" i="2"/>
  <c r="A5479" i="2"/>
  <c r="A5480" i="2"/>
  <c r="A5481" i="2"/>
  <c r="A5482" i="2"/>
  <c r="A5483" i="2"/>
  <c r="A5484" i="2"/>
  <c r="A5485" i="2"/>
  <c r="A5486" i="2"/>
  <c r="A5487" i="2"/>
  <c r="A5488" i="2"/>
  <c r="A5489" i="2"/>
  <c r="A5490" i="2"/>
  <c r="A5491" i="2"/>
  <c r="A5492" i="2"/>
  <c r="A5493" i="2"/>
  <c r="A5494" i="2"/>
  <c r="A5495" i="2"/>
  <c r="A5496" i="2"/>
  <c r="A5497" i="2"/>
  <c r="A5498" i="2"/>
  <c r="A5499" i="2"/>
  <c r="A5500" i="2"/>
  <c r="A5501" i="2"/>
  <c r="A5502" i="2"/>
  <c r="A5503" i="2"/>
  <c r="A5504" i="2"/>
  <c r="A5505" i="2"/>
  <c r="A5506" i="2"/>
  <c r="A5507" i="2"/>
  <c r="A5508" i="2"/>
  <c r="A5509" i="2"/>
  <c r="A5510" i="2"/>
  <c r="A5511" i="2"/>
  <c r="A5512" i="2"/>
  <c r="A5513" i="2"/>
  <c r="A5514" i="2"/>
  <c r="A5515" i="2"/>
  <c r="A5516" i="2"/>
  <c r="A5517" i="2"/>
  <c r="A5518" i="2"/>
  <c r="A5519" i="2"/>
  <c r="A5520" i="2"/>
  <c r="A5521" i="2"/>
  <c r="A5522" i="2"/>
  <c r="A5523" i="2"/>
  <c r="A5524" i="2"/>
  <c r="A5525" i="2"/>
  <c r="A5526" i="2"/>
  <c r="A5527" i="2"/>
  <c r="A5528" i="2"/>
  <c r="A5529" i="2"/>
  <c r="A5530" i="2"/>
  <c r="A5531" i="2"/>
  <c r="A5532" i="2"/>
  <c r="A5533" i="2"/>
  <c r="A5534" i="2"/>
  <c r="A5535" i="2"/>
  <c r="A5536" i="2"/>
  <c r="A5537" i="2"/>
  <c r="A5538" i="2"/>
  <c r="A5539" i="2"/>
  <c r="A5540" i="2"/>
  <c r="A5541" i="2"/>
  <c r="A5542" i="2"/>
  <c r="A5543" i="2"/>
  <c r="A5544" i="2"/>
  <c r="A5545" i="2"/>
  <c r="A5546" i="2"/>
  <c r="A5547" i="2"/>
  <c r="A5548" i="2"/>
  <c r="A5549" i="2"/>
  <c r="A5550" i="2"/>
  <c r="A5551" i="2"/>
  <c r="A5552" i="2"/>
  <c r="A5553" i="2"/>
  <c r="A5554" i="2"/>
  <c r="A5555" i="2"/>
  <c r="A5556" i="2"/>
  <c r="A5557" i="2"/>
  <c r="A5558" i="2"/>
  <c r="A5559" i="2"/>
  <c r="A5560" i="2"/>
  <c r="A5561" i="2"/>
  <c r="A5562" i="2"/>
  <c r="A5563" i="2"/>
  <c r="A5564" i="2"/>
  <c r="A5565" i="2"/>
  <c r="A5566" i="2"/>
  <c r="A5567" i="2"/>
  <c r="A5568" i="2"/>
  <c r="A5569" i="2"/>
  <c r="A5570" i="2"/>
  <c r="A5571" i="2"/>
  <c r="A5572" i="2"/>
  <c r="A5573" i="2"/>
  <c r="A5574" i="2"/>
  <c r="A5575" i="2"/>
  <c r="A5576" i="2"/>
  <c r="A5577" i="2"/>
  <c r="A5578" i="2"/>
  <c r="A5579" i="2"/>
  <c r="A5580" i="2"/>
  <c r="A5581" i="2"/>
  <c r="A5582" i="2"/>
  <c r="A5583" i="2"/>
  <c r="A5584" i="2"/>
  <c r="A5585" i="2"/>
  <c r="A5586" i="2"/>
  <c r="A5587" i="2"/>
  <c r="A5588" i="2"/>
  <c r="A5589" i="2"/>
  <c r="A5590" i="2"/>
  <c r="A5591" i="2"/>
  <c r="A5592" i="2"/>
  <c r="A5593" i="2"/>
  <c r="A5594" i="2"/>
  <c r="A5595" i="2"/>
  <c r="A5596" i="2"/>
  <c r="A5597" i="2"/>
  <c r="A5598" i="2"/>
  <c r="A5599" i="2"/>
  <c r="A5600" i="2"/>
  <c r="A5601" i="2"/>
  <c r="A5602" i="2"/>
  <c r="A5603" i="2"/>
  <c r="A5604" i="2"/>
  <c r="A5605" i="2"/>
  <c r="A5606" i="2"/>
  <c r="A5607" i="2"/>
  <c r="A5608" i="2"/>
  <c r="A5609" i="2"/>
  <c r="A5610" i="2"/>
  <c r="A5611" i="2"/>
  <c r="A5612" i="2"/>
  <c r="A5613" i="2"/>
  <c r="A5614" i="2"/>
  <c r="A5615" i="2"/>
  <c r="A5616" i="2"/>
  <c r="A5617" i="2"/>
  <c r="A5618" i="2"/>
  <c r="A5619" i="2"/>
  <c r="A5620" i="2"/>
  <c r="A5621" i="2"/>
  <c r="A5622" i="2"/>
  <c r="A5623" i="2"/>
  <c r="A5624" i="2"/>
  <c r="A5625" i="2"/>
  <c r="A5626" i="2"/>
  <c r="A5627" i="2"/>
  <c r="A5628" i="2"/>
  <c r="A5629" i="2"/>
  <c r="A5630" i="2"/>
  <c r="A5631" i="2"/>
  <c r="A5632" i="2"/>
  <c r="A5633" i="2"/>
  <c r="A5634" i="2"/>
  <c r="A5635" i="2"/>
  <c r="A5636" i="2"/>
  <c r="A5637" i="2"/>
  <c r="A5638" i="2"/>
  <c r="A5639" i="2"/>
  <c r="A5640" i="2"/>
  <c r="A5641" i="2"/>
  <c r="A5642" i="2"/>
  <c r="A5643" i="2"/>
  <c r="A5644" i="2"/>
  <c r="A5645" i="2"/>
  <c r="A5646" i="2"/>
  <c r="A5647" i="2"/>
  <c r="A5648" i="2"/>
  <c r="A5649" i="2"/>
  <c r="A5650" i="2"/>
  <c r="A5651" i="2"/>
  <c r="A5652" i="2"/>
  <c r="A5653" i="2"/>
  <c r="A5654" i="2"/>
  <c r="A5655" i="2"/>
  <c r="A5656" i="2"/>
  <c r="A5657" i="2"/>
  <c r="A5658" i="2"/>
  <c r="A5659" i="2"/>
  <c r="A5660" i="2"/>
  <c r="A5661" i="2"/>
  <c r="A5662" i="2"/>
  <c r="A5663" i="2"/>
  <c r="A5664" i="2"/>
  <c r="A5665" i="2"/>
  <c r="A5666" i="2"/>
  <c r="A5667" i="2"/>
  <c r="A5668" i="2"/>
  <c r="A5669" i="2"/>
  <c r="A5670" i="2"/>
  <c r="A5671" i="2"/>
  <c r="A5672" i="2"/>
  <c r="A5673" i="2"/>
  <c r="A5674" i="2"/>
  <c r="A5675" i="2"/>
  <c r="A5676" i="2"/>
  <c r="A5677" i="2"/>
  <c r="A5678" i="2"/>
  <c r="A5679" i="2"/>
  <c r="A5680" i="2"/>
  <c r="A5681" i="2"/>
  <c r="A5682" i="2"/>
  <c r="A5683" i="2"/>
  <c r="A5684" i="2"/>
  <c r="A5685" i="2"/>
  <c r="A5686" i="2"/>
  <c r="A5687" i="2"/>
  <c r="A5688" i="2"/>
  <c r="A5689" i="2"/>
  <c r="A5690" i="2"/>
  <c r="A5691" i="2"/>
  <c r="A5692" i="2"/>
  <c r="A5693" i="2"/>
  <c r="A5694" i="2"/>
  <c r="A5695" i="2"/>
  <c r="A5696" i="2"/>
  <c r="A5697" i="2"/>
  <c r="A5698" i="2"/>
  <c r="A5699" i="2"/>
  <c r="A5700" i="2"/>
  <c r="A5701" i="2"/>
  <c r="A5702" i="2"/>
  <c r="A5703" i="2"/>
  <c r="A5704" i="2"/>
  <c r="A5705" i="2"/>
  <c r="A5706" i="2"/>
  <c r="A5707" i="2"/>
  <c r="A5708" i="2"/>
  <c r="A5709" i="2"/>
  <c r="A5710" i="2"/>
  <c r="A5711" i="2"/>
  <c r="A5712" i="2"/>
  <c r="A5713" i="2"/>
  <c r="A5714" i="2"/>
  <c r="A5715" i="2"/>
  <c r="A5716" i="2"/>
  <c r="A5717" i="2"/>
  <c r="A5718" i="2"/>
  <c r="A5719" i="2"/>
  <c r="A5720" i="2"/>
  <c r="A5721" i="2"/>
  <c r="A5722" i="2"/>
  <c r="A5723" i="2"/>
  <c r="A5724" i="2"/>
  <c r="A5725" i="2"/>
  <c r="A5726" i="2"/>
  <c r="A5727" i="2"/>
  <c r="A5728" i="2"/>
  <c r="A5729" i="2"/>
  <c r="A5730" i="2"/>
  <c r="A5731" i="2"/>
  <c r="A5732" i="2"/>
  <c r="A5733" i="2"/>
  <c r="A5734" i="2"/>
  <c r="A5735" i="2"/>
  <c r="A5736" i="2"/>
  <c r="A5737" i="2"/>
  <c r="A5738" i="2"/>
  <c r="A5739" i="2"/>
  <c r="A5740" i="2"/>
  <c r="A5741" i="2"/>
  <c r="A5742" i="2"/>
  <c r="A5743" i="2"/>
  <c r="A5744" i="2"/>
  <c r="A5745" i="2"/>
  <c r="A5746" i="2"/>
  <c r="A5747" i="2"/>
  <c r="A5748" i="2"/>
  <c r="A5749" i="2"/>
  <c r="A5750" i="2"/>
  <c r="A5751" i="2"/>
  <c r="A5752" i="2"/>
  <c r="A5753" i="2"/>
  <c r="A5754" i="2"/>
  <c r="A5755" i="2"/>
  <c r="A5756" i="2"/>
  <c r="A5757" i="2"/>
  <c r="A5758" i="2"/>
  <c r="A5759" i="2"/>
  <c r="A5760" i="2"/>
  <c r="A5761" i="2"/>
  <c r="A5762" i="2"/>
  <c r="A5763" i="2"/>
  <c r="A5764" i="2"/>
  <c r="A5765" i="2"/>
  <c r="A5766" i="2"/>
  <c r="A5767" i="2"/>
  <c r="A5768" i="2"/>
  <c r="A5769" i="2"/>
  <c r="A5770" i="2"/>
  <c r="A5771" i="2"/>
  <c r="A5772" i="2"/>
  <c r="A5773" i="2"/>
  <c r="A5774" i="2"/>
  <c r="A5775" i="2"/>
  <c r="A5776" i="2"/>
  <c r="A5777" i="2"/>
  <c r="A5778" i="2"/>
  <c r="A5779" i="2"/>
  <c r="A5780" i="2"/>
  <c r="A5781" i="2"/>
  <c r="A5782" i="2"/>
  <c r="A5783" i="2"/>
  <c r="A5784" i="2"/>
  <c r="A5785" i="2"/>
  <c r="A5786" i="2"/>
  <c r="A5787" i="2"/>
  <c r="A5788" i="2"/>
  <c r="A5789" i="2"/>
  <c r="A5790" i="2"/>
  <c r="A5791" i="2"/>
  <c r="A5792" i="2"/>
  <c r="A5793" i="2"/>
  <c r="A5794" i="2"/>
  <c r="A5795" i="2"/>
  <c r="A5796" i="2"/>
  <c r="A5797" i="2"/>
  <c r="A5798" i="2"/>
  <c r="A5799" i="2"/>
  <c r="A5800" i="2"/>
  <c r="A5801" i="2"/>
  <c r="A5802" i="2"/>
  <c r="A5803" i="2"/>
  <c r="A5804" i="2"/>
  <c r="A5805" i="2"/>
  <c r="A5806" i="2"/>
  <c r="A5807" i="2"/>
  <c r="A5808" i="2"/>
  <c r="A5809" i="2"/>
  <c r="A5810" i="2"/>
  <c r="A5811" i="2"/>
  <c r="A5812" i="2"/>
  <c r="A5813" i="2"/>
  <c r="A5814" i="2"/>
  <c r="A5815" i="2"/>
  <c r="A5816" i="2"/>
  <c r="A5817" i="2"/>
  <c r="A5818" i="2"/>
  <c r="A5819" i="2"/>
  <c r="A5820" i="2"/>
  <c r="A5821" i="2"/>
  <c r="A5822" i="2"/>
  <c r="A5823" i="2"/>
  <c r="A5824" i="2"/>
  <c r="A5825" i="2"/>
  <c r="A5826" i="2"/>
  <c r="A5827" i="2"/>
  <c r="A5828" i="2"/>
  <c r="A5829" i="2"/>
  <c r="A5830" i="2"/>
  <c r="A5831" i="2"/>
  <c r="A5832" i="2"/>
  <c r="A5833" i="2"/>
  <c r="A5834" i="2"/>
  <c r="A5835" i="2"/>
  <c r="A5836" i="2"/>
  <c r="A5837" i="2"/>
  <c r="A5838" i="2"/>
  <c r="A5839" i="2"/>
  <c r="A5840" i="2"/>
  <c r="A5841" i="2"/>
  <c r="A5842" i="2"/>
  <c r="A5843" i="2"/>
  <c r="A5844" i="2"/>
  <c r="A5845" i="2"/>
  <c r="A5846" i="2"/>
  <c r="A5847" i="2"/>
  <c r="A5848" i="2"/>
  <c r="A5849" i="2"/>
  <c r="A5850" i="2"/>
  <c r="A5851" i="2"/>
  <c r="A5852" i="2"/>
  <c r="A5853" i="2"/>
  <c r="A5854" i="2"/>
  <c r="A5855" i="2"/>
  <c r="A5856" i="2"/>
  <c r="A5857" i="2"/>
  <c r="A5858" i="2"/>
  <c r="A5859" i="2"/>
  <c r="A5860" i="2"/>
  <c r="A5861" i="2"/>
  <c r="A5862" i="2"/>
  <c r="A5863" i="2"/>
  <c r="A5864" i="2"/>
  <c r="A5865" i="2"/>
  <c r="A5866" i="2"/>
  <c r="A5867" i="2"/>
  <c r="A5868" i="2"/>
  <c r="A5869" i="2"/>
  <c r="A5870" i="2"/>
  <c r="A5871" i="2"/>
  <c r="A5872" i="2"/>
  <c r="A5873" i="2"/>
  <c r="A5874" i="2"/>
  <c r="A5875" i="2"/>
  <c r="A5876" i="2"/>
  <c r="A5877" i="2"/>
  <c r="A5878" i="2"/>
  <c r="A5879" i="2"/>
  <c r="A5880" i="2"/>
  <c r="A5881" i="2"/>
  <c r="A5882" i="2"/>
  <c r="A5883" i="2"/>
  <c r="A5884" i="2"/>
  <c r="A5885" i="2"/>
  <c r="A5886" i="2"/>
  <c r="A5887" i="2"/>
  <c r="A5888" i="2"/>
  <c r="A5889" i="2"/>
  <c r="A5890" i="2"/>
  <c r="A5891" i="2"/>
  <c r="A5892" i="2"/>
  <c r="A5893" i="2"/>
  <c r="A5894" i="2"/>
  <c r="A5895" i="2"/>
  <c r="A5896" i="2"/>
  <c r="A5897" i="2"/>
  <c r="A5898" i="2"/>
  <c r="A5899" i="2"/>
  <c r="A5900" i="2"/>
  <c r="A5901" i="2"/>
  <c r="A5902" i="2"/>
  <c r="A5903" i="2"/>
  <c r="A5904" i="2"/>
  <c r="A5905" i="2"/>
  <c r="A5906" i="2"/>
  <c r="A5907" i="2"/>
  <c r="A5908" i="2"/>
  <c r="A5909" i="2"/>
  <c r="A5910" i="2"/>
  <c r="A5911" i="2"/>
  <c r="A5912" i="2"/>
  <c r="A5913" i="2"/>
  <c r="A5914" i="2"/>
  <c r="A5915" i="2"/>
  <c r="A5916" i="2"/>
  <c r="A5917" i="2"/>
  <c r="A5918" i="2"/>
  <c r="A5919" i="2"/>
  <c r="A5920" i="2"/>
  <c r="A5921" i="2"/>
  <c r="A5922" i="2"/>
  <c r="A5923" i="2"/>
  <c r="A5924" i="2"/>
  <c r="A5925" i="2"/>
  <c r="A5926" i="2"/>
  <c r="A5927" i="2"/>
  <c r="A5928" i="2"/>
  <c r="A5929" i="2"/>
  <c r="A5930" i="2"/>
  <c r="A5931" i="2"/>
  <c r="A5932" i="2"/>
  <c r="A5933" i="2"/>
  <c r="A5934" i="2"/>
  <c r="A5935" i="2"/>
  <c r="A5936" i="2"/>
  <c r="A5937" i="2"/>
  <c r="A5938" i="2"/>
  <c r="A5939" i="2"/>
  <c r="A5940" i="2"/>
  <c r="A5941" i="2"/>
  <c r="A5942" i="2"/>
  <c r="A5943" i="2"/>
  <c r="A5944" i="2"/>
  <c r="A5945" i="2"/>
  <c r="A5946" i="2"/>
  <c r="A5947" i="2"/>
  <c r="A5948" i="2"/>
  <c r="A5949" i="2"/>
  <c r="A5950" i="2"/>
  <c r="A5951" i="2"/>
  <c r="A5952" i="2"/>
  <c r="A5953" i="2"/>
  <c r="A5954" i="2"/>
  <c r="A5955" i="2"/>
  <c r="A5956" i="2"/>
  <c r="A5957" i="2"/>
  <c r="A5958" i="2"/>
  <c r="A5959" i="2"/>
  <c r="A5960" i="2"/>
  <c r="A5961" i="2"/>
  <c r="A5962" i="2"/>
  <c r="A5963" i="2"/>
  <c r="A5964" i="2"/>
  <c r="A5965" i="2"/>
  <c r="A5966" i="2"/>
  <c r="A5967" i="2"/>
  <c r="A5968" i="2"/>
  <c r="A5969" i="2"/>
  <c r="A5970" i="2"/>
  <c r="A5971" i="2"/>
  <c r="A5972" i="2"/>
  <c r="A5973" i="2"/>
  <c r="A5974" i="2"/>
  <c r="A5975" i="2"/>
  <c r="A5976" i="2"/>
  <c r="A5977" i="2"/>
  <c r="A5978" i="2"/>
  <c r="A5979" i="2"/>
  <c r="A5980" i="2"/>
  <c r="A5981" i="2"/>
  <c r="A5982" i="2"/>
  <c r="A5983" i="2"/>
  <c r="A5984" i="2"/>
  <c r="A5985" i="2"/>
  <c r="A5986" i="2"/>
  <c r="A5987" i="2"/>
  <c r="A5988" i="2"/>
  <c r="A5989" i="2"/>
  <c r="A5990" i="2"/>
  <c r="A5991" i="2"/>
  <c r="A5992" i="2"/>
  <c r="A5993" i="2"/>
  <c r="A5994" i="2"/>
  <c r="A5995" i="2"/>
  <c r="A5996" i="2"/>
  <c r="A5997" i="2"/>
  <c r="A5998" i="2"/>
  <c r="A5999" i="2"/>
  <c r="A6000" i="2"/>
  <c r="A6001" i="2"/>
  <c r="A6002" i="2"/>
  <c r="A6003" i="2"/>
  <c r="A6004" i="2"/>
  <c r="A6005" i="2"/>
  <c r="A6006" i="2"/>
  <c r="A6007" i="2"/>
  <c r="A6008" i="2"/>
  <c r="A6009" i="2"/>
  <c r="A6010" i="2"/>
  <c r="A6011" i="2"/>
  <c r="A6012" i="2"/>
  <c r="A6013" i="2"/>
  <c r="A6014" i="2"/>
  <c r="A6015" i="2"/>
  <c r="A6016" i="2"/>
  <c r="A6017" i="2"/>
  <c r="A6018" i="2"/>
  <c r="A6019" i="2"/>
  <c r="A6020" i="2"/>
  <c r="A6021" i="2"/>
  <c r="A6022" i="2"/>
  <c r="A6023" i="2"/>
  <c r="A6024" i="2"/>
  <c r="A6025" i="2"/>
  <c r="A6026" i="2"/>
  <c r="A6027" i="2"/>
  <c r="A6028" i="2"/>
  <c r="A6029" i="2"/>
  <c r="A6030" i="2"/>
  <c r="A6031" i="2"/>
  <c r="A6032" i="2"/>
  <c r="A6033" i="2"/>
  <c r="A6034" i="2"/>
  <c r="A6035" i="2"/>
  <c r="A6036" i="2"/>
  <c r="A6037" i="2"/>
  <c r="A6038" i="2"/>
  <c r="A6039" i="2"/>
  <c r="A6040" i="2"/>
  <c r="A6041" i="2"/>
  <c r="A6042" i="2"/>
  <c r="A6043" i="2"/>
  <c r="A6044" i="2"/>
  <c r="A6045" i="2"/>
  <c r="A6046" i="2"/>
  <c r="A6047" i="2"/>
  <c r="A6048" i="2"/>
  <c r="A6049" i="2"/>
  <c r="A6050" i="2"/>
  <c r="A6051" i="2"/>
  <c r="A6052" i="2"/>
  <c r="A6053" i="2"/>
  <c r="A6054" i="2"/>
  <c r="A6055" i="2"/>
  <c r="A6056" i="2"/>
  <c r="A6057" i="2"/>
  <c r="A6058" i="2"/>
  <c r="A6059" i="2"/>
  <c r="A6060" i="2"/>
  <c r="A6061" i="2"/>
  <c r="A6062" i="2"/>
  <c r="A6063" i="2"/>
  <c r="A6064" i="2"/>
  <c r="A6065" i="2"/>
  <c r="A6066" i="2"/>
  <c r="A6067" i="2"/>
  <c r="A6068" i="2"/>
  <c r="A6069" i="2"/>
  <c r="A6070" i="2"/>
  <c r="A6071" i="2"/>
  <c r="A6072" i="2"/>
  <c r="A6073" i="2"/>
  <c r="A6074" i="2"/>
  <c r="A6075" i="2"/>
  <c r="A6076" i="2"/>
  <c r="A6077" i="2"/>
  <c r="A6078" i="2"/>
  <c r="A6079" i="2"/>
  <c r="A6080" i="2"/>
  <c r="A6081" i="2"/>
  <c r="A6082" i="2"/>
  <c r="A6083" i="2"/>
  <c r="A6084" i="2"/>
  <c r="A6085" i="2"/>
  <c r="A6086" i="2"/>
  <c r="A6087" i="2"/>
  <c r="A6088" i="2"/>
  <c r="A6089" i="2"/>
  <c r="A6090" i="2"/>
  <c r="A6091" i="2"/>
  <c r="A6092" i="2"/>
  <c r="A6093" i="2"/>
  <c r="A6094" i="2"/>
  <c r="A6095" i="2"/>
  <c r="A6096" i="2"/>
  <c r="A6097" i="2"/>
  <c r="A6098" i="2"/>
  <c r="A6099" i="2"/>
  <c r="A6100" i="2"/>
  <c r="A6101" i="2"/>
  <c r="A6102" i="2"/>
  <c r="A6103" i="2"/>
  <c r="A6104" i="2"/>
  <c r="A6105" i="2"/>
  <c r="A6106" i="2"/>
  <c r="A6107" i="2"/>
  <c r="A6108" i="2"/>
  <c r="A6109" i="2"/>
  <c r="A6110" i="2"/>
  <c r="A6111" i="2"/>
  <c r="A6112" i="2"/>
  <c r="A6113" i="2"/>
  <c r="A6114" i="2"/>
  <c r="A6115" i="2"/>
  <c r="A6116" i="2"/>
  <c r="A6117" i="2"/>
  <c r="A6118" i="2"/>
  <c r="A6119" i="2"/>
  <c r="A6120" i="2"/>
  <c r="A6121" i="2"/>
  <c r="A6122" i="2"/>
  <c r="A6123" i="2"/>
  <c r="A6124" i="2"/>
  <c r="A6125" i="2"/>
  <c r="A6126" i="2"/>
  <c r="A6127" i="2"/>
  <c r="A6128" i="2"/>
  <c r="A6129" i="2"/>
  <c r="A6130" i="2"/>
  <c r="A6131" i="2"/>
  <c r="A6132" i="2"/>
  <c r="A6133" i="2"/>
  <c r="A6134" i="2"/>
  <c r="A6135" i="2"/>
  <c r="A6136" i="2"/>
  <c r="A6137" i="2"/>
  <c r="A6138" i="2"/>
  <c r="A6139" i="2"/>
  <c r="A6140" i="2"/>
  <c r="A6141" i="2"/>
  <c r="A6142" i="2"/>
  <c r="A6143" i="2"/>
  <c r="A6144" i="2"/>
  <c r="A6145" i="2"/>
  <c r="A6146" i="2"/>
  <c r="A6147" i="2"/>
  <c r="A6148" i="2"/>
  <c r="A6149" i="2"/>
  <c r="A6150" i="2"/>
  <c r="A6151" i="2"/>
  <c r="A6152" i="2"/>
  <c r="A6153" i="2"/>
  <c r="A6154" i="2"/>
  <c r="A6155" i="2"/>
  <c r="A6156" i="2"/>
  <c r="A6157" i="2"/>
  <c r="A6158" i="2"/>
  <c r="A6159" i="2"/>
  <c r="A6160" i="2"/>
  <c r="A6161" i="2"/>
  <c r="A6162" i="2"/>
  <c r="A6163" i="2"/>
  <c r="A6164" i="2"/>
  <c r="A6165" i="2"/>
  <c r="A6166" i="2"/>
  <c r="A6167" i="2"/>
  <c r="A6168" i="2"/>
  <c r="A6169" i="2"/>
  <c r="A6170" i="2"/>
  <c r="A6171" i="2"/>
  <c r="A6172" i="2"/>
  <c r="A6173" i="2"/>
  <c r="A6174" i="2"/>
  <c r="A6175" i="2"/>
  <c r="A6176" i="2"/>
  <c r="A6177" i="2"/>
  <c r="A6178" i="2"/>
  <c r="A6179" i="2"/>
  <c r="A6180" i="2"/>
  <c r="A6181" i="2"/>
  <c r="A6182" i="2"/>
  <c r="A6183" i="2"/>
  <c r="A6184" i="2"/>
  <c r="A6185" i="2"/>
  <c r="A6186" i="2"/>
  <c r="A6187" i="2"/>
  <c r="A6188" i="2"/>
  <c r="A6189" i="2"/>
  <c r="A6190" i="2"/>
  <c r="A6191" i="2"/>
  <c r="A6192" i="2"/>
  <c r="A6193" i="2"/>
  <c r="A6194" i="2"/>
  <c r="A6195" i="2"/>
  <c r="A6196" i="2"/>
  <c r="A6197" i="2"/>
  <c r="A6198" i="2"/>
  <c r="A6199" i="2"/>
  <c r="A6200" i="2"/>
  <c r="A6201" i="2"/>
  <c r="A6202" i="2"/>
  <c r="A6203" i="2"/>
  <c r="A6204" i="2"/>
  <c r="A6205" i="2"/>
  <c r="A6206" i="2"/>
  <c r="A6207" i="2"/>
  <c r="A6208" i="2"/>
  <c r="A6209" i="2"/>
  <c r="A6210" i="2"/>
  <c r="A6211" i="2"/>
  <c r="A6212" i="2"/>
  <c r="A6213" i="2"/>
  <c r="A6214" i="2"/>
  <c r="A6215" i="2"/>
  <c r="A6216" i="2"/>
  <c r="A6217" i="2"/>
  <c r="A6218" i="2"/>
  <c r="A6219" i="2"/>
  <c r="A6220" i="2"/>
  <c r="A6221" i="2"/>
  <c r="A6222" i="2"/>
  <c r="A6223" i="2"/>
  <c r="A6224" i="2"/>
  <c r="A6225" i="2"/>
  <c r="A6226" i="2"/>
  <c r="A6227" i="2"/>
  <c r="A6228" i="2"/>
  <c r="A6229" i="2"/>
  <c r="A6230" i="2"/>
  <c r="A6231" i="2"/>
  <c r="A6232" i="2"/>
  <c r="A6233" i="2"/>
  <c r="A6234" i="2"/>
  <c r="A6235" i="2"/>
  <c r="A6236" i="2"/>
  <c r="A6237" i="2"/>
  <c r="A6238" i="2"/>
  <c r="A6239" i="2"/>
  <c r="A6240" i="2"/>
  <c r="A6241" i="2"/>
  <c r="A6242" i="2"/>
  <c r="A6243" i="2"/>
  <c r="A6244" i="2"/>
  <c r="A6245" i="2"/>
  <c r="A6246" i="2"/>
  <c r="A6247" i="2"/>
  <c r="A6248" i="2"/>
  <c r="A6249" i="2"/>
  <c r="A6250" i="2"/>
  <c r="A6251" i="2"/>
  <c r="A6252" i="2"/>
  <c r="A6253" i="2"/>
  <c r="A6254" i="2"/>
  <c r="A6255" i="2"/>
  <c r="A6256" i="2"/>
  <c r="A6257" i="2"/>
  <c r="A6258" i="2"/>
  <c r="A6259" i="2"/>
  <c r="A6260" i="2"/>
  <c r="A6261" i="2"/>
  <c r="A6262" i="2"/>
  <c r="A6263" i="2"/>
  <c r="A6264" i="2"/>
  <c r="A6265" i="2"/>
  <c r="A6266" i="2"/>
  <c r="A6267" i="2"/>
  <c r="A6268" i="2"/>
  <c r="A6269" i="2"/>
  <c r="A6270" i="2"/>
  <c r="A6271" i="2"/>
  <c r="A6272" i="2"/>
  <c r="A6273" i="2"/>
  <c r="A6274" i="2"/>
  <c r="A6275" i="2"/>
  <c r="A6276" i="2"/>
  <c r="A6277" i="2"/>
  <c r="A6278" i="2"/>
  <c r="A6279" i="2"/>
  <c r="A6280" i="2"/>
  <c r="A6281" i="2"/>
  <c r="A6282" i="2"/>
  <c r="A6283" i="2"/>
  <c r="A6284" i="2"/>
  <c r="A6285" i="2"/>
  <c r="A6286" i="2"/>
  <c r="A6287" i="2"/>
  <c r="A6288" i="2"/>
  <c r="A6289" i="2"/>
  <c r="A6290" i="2"/>
  <c r="A6291" i="2"/>
  <c r="A6292" i="2"/>
  <c r="A6293" i="2"/>
  <c r="A6294" i="2"/>
  <c r="A6295" i="2"/>
  <c r="A6296" i="2"/>
  <c r="A6297" i="2"/>
  <c r="A6298" i="2"/>
  <c r="A6299" i="2"/>
  <c r="A6300" i="2"/>
  <c r="A6301" i="2"/>
  <c r="A6302" i="2"/>
  <c r="A6303" i="2"/>
  <c r="A6304" i="2"/>
  <c r="A6305" i="2"/>
  <c r="A6306" i="2"/>
  <c r="A6307" i="2"/>
  <c r="A6308" i="2"/>
  <c r="A6309" i="2"/>
  <c r="A6310" i="2"/>
  <c r="A6311" i="2"/>
  <c r="A6312" i="2"/>
  <c r="A6313" i="2"/>
  <c r="A6314" i="2"/>
  <c r="A6315" i="2"/>
  <c r="A6316" i="2"/>
  <c r="A6317" i="2"/>
  <c r="A6318" i="2"/>
  <c r="A6319" i="2"/>
  <c r="A6320" i="2"/>
  <c r="A6321" i="2"/>
  <c r="A6322" i="2"/>
  <c r="A6323" i="2"/>
  <c r="A6324" i="2"/>
  <c r="A6325" i="2"/>
  <c r="A6326" i="2"/>
  <c r="A6327" i="2"/>
  <c r="A6328" i="2"/>
  <c r="A6329" i="2"/>
  <c r="A6330" i="2"/>
  <c r="A6331" i="2"/>
  <c r="A6332" i="2"/>
  <c r="A6333" i="2"/>
  <c r="A6334" i="2"/>
  <c r="A6335" i="2"/>
  <c r="A6336" i="2"/>
  <c r="A6337" i="2"/>
  <c r="A6338" i="2"/>
  <c r="A6339" i="2"/>
  <c r="A6340" i="2"/>
  <c r="A6341" i="2"/>
  <c r="A6342" i="2"/>
  <c r="A6343" i="2"/>
  <c r="A6344" i="2"/>
  <c r="A6345" i="2"/>
  <c r="A6346" i="2"/>
  <c r="A6347" i="2"/>
  <c r="A6348" i="2"/>
  <c r="A6349" i="2"/>
  <c r="A6350" i="2"/>
  <c r="A6351" i="2"/>
  <c r="A6352" i="2"/>
  <c r="A6353" i="2"/>
  <c r="A6354" i="2"/>
  <c r="A6355" i="2"/>
  <c r="A6356" i="2"/>
  <c r="A6357" i="2"/>
  <c r="A6358" i="2"/>
  <c r="A6359" i="2"/>
  <c r="A6360" i="2"/>
  <c r="A6361" i="2"/>
  <c r="A6362" i="2"/>
  <c r="A6363" i="2"/>
  <c r="A6364" i="2"/>
  <c r="A6365" i="2"/>
  <c r="A6366" i="2"/>
  <c r="A6367" i="2"/>
  <c r="A6368" i="2"/>
  <c r="A6369" i="2"/>
  <c r="A6370" i="2"/>
  <c r="A6371" i="2"/>
  <c r="A6372" i="2"/>
  <c r="A6373" i="2"/>
  <c r="A6374" i="2"/>
  <c r="A6375" i="2"/>
  <c r="A6376" i="2"/>
  <c r="A6377" i="2"/>
  <c r="A6378" i="2"/>
  <c r="A6379" i="2"/>
  <c r="A6380" i="2"/>
  <c r="A6381" i="2"/>
  <c r="A6382" i="2"/>
  <c r="A6383" i="2"/>
  <c r="A6384" i="2"/>
  <c r="A6385" i="2"/>
  <c r="A6386" i="2"/>
  <c r="A6387" i="2"/>
  <c r="A6388" i="2"/>
  <c r="A6389" i="2"/>
  <c r="A6390" i="2"/>
  <c r="A6391" i="2"/>
  <c r="A6392" i="2"/>
  <c r="A6393" i="2"/>
  <c r="A6394" i="2"/>
  <c r="A6395" i="2"/>
  <c r="A6396" i="2"/>
  <c r="A6397" i="2"/>
  <c r="A6398" i="2"/>
  <c r="A6399" i="2"/>
  <c r="A6400" i="2"/>
  <c r="A6401" i="2"/>
  <c r="A6402" i="2"/>
  <c r="A6403" i="2"/>
  <c r="A6404" i="2"/>
  <c r="A6405" i="2"/>
  <c r="A6406" i="2"/>
  <c r="A6407" i="2"/>
  <c r="A6408" i="2"/>
  <c r="A6409" i="2"/>
  <c r="A6410" i="2"/>
  <c r="A6411" i="2"/>
  <c r="A6412" i="2"/>
  <c r="A6413" i="2"/>
  <c r="A6414" i="2"/>
  <c r="A6415" i="2"/>
  <c r="A6416" i="2"/>
  <c r="A6417" i="2"/>
  <c r="A6418" i="2"/>
  <c r="A6419" i="2"/>
  <c r="A6420" i="2"/>
  <c r="A6421" i="2"/>
  <c r="A6422" i="2"/>
  <c r="A6423" i="2"/>
  <c r="A6424" i="2"/>
  <c r="A6425" i="2"/>
  <c r="A6426" i="2"/>
  <c r="A6427" i="2"/>
  <c r="A6428" i="2"/>
  <c r="A6429" i="2"/>
  <c r="A6430" i="2"/>
  <c r="A6431" i="2"/>
  <c r="A6432" i="2"/>
  <c r="A6433" i="2"/>
  <c r="A6434" i="2"/>
  <c r="A6435" i="2"/>
  <c r="A6436" i="2"/>
  <c r="A6437" i="2"/>
  <c r="A6438" i="2"/>
  <c r="A6439" i="2"/>
  <c r="A6440" i="2"/>
  <c r="A6441" i="2"/>
  <c r="A6442" i="2"/>
  <c r="A6443" i="2"/>
  <c r="A6444" i="2"/>
  <c r="A6445" i="2"/>
  <c r="A6446" i="2"/>
  <c r="A6447" i="2"/>
  <c r="A6448" i="2"/>
  <c r="A6449" i="2"/>
  <c r="A6450" i="2"/>
  <c r="A6451" i="2"/>
  <c r="A6452" i="2"/>
  <c r="A6453" i="2"/>
  <c r="A6454" i="2"/>
  <c r="A6455" i="2"/>
  <c r="A6456" i="2"/>
  <c r="A6457" i="2"/>
  <c r="A6458" i="2"/>
  <c r="A6459" i="2"/>
  <c r="A6460" i="2"/>
  <c r="A6461" i="2"/>
  <c r="A6462" i="2"/>
  <c r="A6463" i="2"/>
  <c r="A6464" i="2"/>
  <c r="A6465" i="2"/>
  <c r="A6466" i="2"/>
  <c r="A6467" i="2"/>
  <c r="A6468" i="2"/>
  <c r="A6469" i="2"/>
  <c r="A6470" i="2"/>
  <c r="A6471" i="2"/>
  <c r="A6472" i="2"/>
  <c r="A6473" i="2"/>
  <c r="A6474" i="2"/>
  <c r="A6475" i="2"/>
  <c r="A6476" i="2"/>
  <c r="A6477" i="2"/>
  <c r="A6478" i="2"/>
  <c r="A6479" i="2"/>
  <c r="A6480" i="2"/>
  <c r="A6481" i="2"/>
  <c r="A6482" i="2"/>
  <c r="A6483" i="2"/>
  <c r="A6484" i="2"/>
  <c r="A6485" i="2"/>
  <c r="A6486" i="2"/>
  <c r="A6487" i="2"/>
  <c r="A6488" i="2"/>
  <c r="A6489" i="2"/>
  <c r="A6490" i="2"/>
  <c r="A6491" i="2"/>
  <c r="A6492" i="2"/>
  <c r="A6493" i="2"/>
  <c r="A6494" i="2"/>
  <c r="A6495" i="2"/>
  <c r="A6496" i="2"/>
  <c r="A6497" i="2"/>
  <c r="A6498" i="2"/>
  <c r="A6499" i="2"/>
  <c r="A6500" i="2"/>
  <c r="A6501" i="2"/>
  <c r="A6502" i="2"/>
  <c r="A6503" i="2"/>
  <c r="A6504" i="2"/>
  <c r="A6505" i="2"/>
  <c r="A6506" i="2"/>
  <c r="A6507" i="2"/>
  <c r="A6508" i="2"/>
  <c r="A6509" i="2"/>
  <c r="A6510" i="2"/>
  <c r="A6511" i="2"/>
  <c r="A6512" i="2"/>
  <c r="A6513" i="2"/>
  <c r="A6514" i="2"/>
  <c r="A6515" i="2"/>
  <c r="A6516" i="2"/>
  <c r="A6517" i="2"/>
  <c r="A6518" i="2"/>
  <c r="A6519" i="2"/>
  <c r="A6520" i="2"/>
  <c r="A6521" i="2"/>
  <c r="A6522" i="2"/>
  <c r="A6523" i="2"/>
  <c r="A6524" i="2"/>
  <c r="A6525" i="2"/>
  <c r="A6526" i="2"/>
  <c r="A6527" i="2"/>
  <c r="A6528" i="2"/>
  <c r="A6529" i="2"/>
  <c r="A6530" i="2"/>
  <c r="A6531" i="2"/>
  <c r="A6532" i="2"/>
  <c r="A6533" i="2"/>
  <c r="A6534" i="2"/>
  <c r="A6535" i="2"/>
  <c r="A6536" i="2"/>
  <c r="A6537" i="2"/>
  <c r="A6538" i="2"/>
  <c r="A6539" i="2"/>
  <c r="A6540" i="2"/>
  <c r="A6541" i="2"/>
  <c r="A6542" i="2"/>
  <c r="A6543" i="2"/>
  <c r="A6544" i="2"/>
  <c r="A6545" i="2"/>
  <c r="A6546" i="2"/>
  <c r="A6547" i="2"/>
  <c r="A6548" i="2"/>
  <c r="A6549" i="2"/>
  <c r="A6550" i="2"/>
  <c r="A6551" i="2"/>
  <c r="A6552" i="2"/>
  <c r="A6553" i="2"/>
  <c r="A6554" i="2"/>
  <c r="A6555" i="2"/>
  <c r="A6556" i="2"/>
  <c r="A6557" i="2"/>
  <c r="A6558" i="2"/>
  <c r="A6559" i="2"/>
  <c r="A6560" i="2"/>
  <c r="A6561" i="2"/>
  <c r="A6562" i="2"/>
  <c r="A6563" i="2"/>
  <c r="A6564" i="2"/>
  <c r="A6565" i="2"/>
  <c r="A6566" i="2"/>
  <c r="A6567" i="2"/>
  <c r="A6568" i="2"/>
  <c r="A6569" i="2"/>
  <c r="A6570" i="2"/>
  <c r="A6571" i="2"/>
  <c r="A6572" i="2"/>
  <c r="A6573" i="2"/>
  <c r="A6574" i="2"/>
  <c r="A6575" i="2"/>
  <c r="A6576" i="2"/>
  <c r="A6577" i="2"/>
  <c r="A6578" i="2"/>
  <c r="A6579" i="2"/>
  <c r="A6580" i="2"/>
  <c r="A6581" i="2"/>
  <c r="A6582" i="2"/>
  <c r="A6583" i="2"/>
  <c r="A6584" i="2"/>
  <c r="A6585" i="2"/>
  <c r="A6586" i="2"/>
  <c r="A6587" i="2"/>
  <c r="A6588" i="2"/>
  <c r="A6589" i="2"/>
  <c r="A6590" i="2"/>
  <c r="A6591" i="2"/>
  <c r="A6592" i="2"/>
  <c r="A6593" i="2"/>
  <c r="A6594" i="2"/>
  <c r="A6595" i="2"/>
  <c r="A6596" i="2"/>
  <c r="A6597" i="2"/>
  <c r="A6598" i="2"/>
  <c r="A6599" i="2"/>
  <c r="A6600" i="2"/>
  <c r="A6601" i="2"/>
  <c r="A6602" i="2"/>
  <c r="A6603" i="2"/>
  <c r="A6604" i="2"/>
  <c r="A6605" i="2"/>
  <c r="A6606" i="2"/>
  <c r="A6607" i="2"/>
  <c r="A6608" i="2"/>
  <c r="A6609" i="2"/>
  <c r="A6610" i="2"/>
  <c r="A6611" i="2"/>
  <c r="A6612" i="2"/>
  <c r="A6613" i="2"/>
  <c r="A6614" i="2"/>
  <c r="A6615" i="2"/>
  <c r="A6616" i="2"/>
  <c r="A6617" i="2"/>
  <c r="A6618" i="2"/>
  <c r="A6619" i="2"/>
  <c r="A6620" i="2"/>
  <c r="A6621" i="2"/>
  <c r="A6622" i="2"/>
  <c r="A6623" i="2"/>
  <c r="A6624" i="2"/>
  <c r="A6625" i="2"/>
  <c r="A6626" i="2"/>
  <c r="A6627" i="2"/>
  <c r="A6628" i="2"/>
  <c r="A6629" i="2"/>
  <c r="A6630" i="2"/>
  <c r="A6631" i="2"/>
  <c r="A6632" i="2"/>
  <c r="A6633" i="2"/>
  <c r="A6634" i="2"/>
  <c r="A6635" i="2"/>
  <c r="A6636" i="2"/>
  <c r="A6637" i="2"/>
  <c r="A6638" i="2"/>
  <c r="A6639" i="2"/>
  <c r="A6640" i="2"/>
  <c r="A6641" i="2"/>
  <c r="A6642" i="2"/>
  <c r="A6643" i="2"/>
  <c r="A6644" i="2"/>
  <c r="A6645" i="2"/>
  <c r="A6646" i="2"/>
  <c r="A6647" i="2"/>
  <c r="A6648" i="2"/>
  <c r="A6649" i="2"/>
  <c r="A6650" i="2"/>
  <c r="A6651" i="2"/>
  <c r="A6652" i="2"/>
  <c r="A6653" i="2"/>
  <c r="A6654" i="2"/>
  <c r="A6655" i="2"/>
  <c r="A6656" i="2"/>
  <c r="A6657" i="2"/>
  <c r="A6658" i="2"/>
  <c r="A6659" i="2"/>
  <c r="A6660" i="2"/>
  <c r="A6661" i="2"/>
  <c r="A6662" i="2"/>
  <c r="A6663" i="2"/>
  <c r="A6664" i="2"/>
  <c r="A6665" i="2"/>
  <c r="A6666" i="2"/>
  <c r="A6667" i="2"/>
  <c r="A6668" i="2"/>
  <c r="A6669" i="2"/>
  <c r="A6670" i="2"/>
  <c r="A6671" i="2"/>
  <c r="A6672" i="2"/>
  <c r="A6673" i="2"/>
  <c r="A6674" i="2"/>
  <c r="A6675" i="2"/>
  <c r="A6676" i="2"/>
  <c r="A6677" i="2"/>
  <c r="A6678" i="2"/>
  <c r="A6679" i="2"/>
  <c r="A6680" i="2"/>
  <c r="A6681" i="2"/>
  <c r="A6682" i="2"/>
  <c r="A6683" i="2"/>
  <c r="A6684" i="2"/>
  <c r="A6685" i="2"/>
  <c r="A6686" i="2"/>
  <c r="A6687" i="2"/>
  <c r="A6688" i="2"/>
  <c r="A6689" i="2"/>
  <c r="A6690" i="2"/>
  <c r="A6691" i="2"/>
  <c r="A6692" i="2"/>
  <c r="A6693" i="2"/>
  <c r="A6694" i="2"/>
  <c r="A6695" i="2"/>
  <c r="A6696" i="2"/>
  <c r="A6697" i="2"/>
  <c r="A6698" i="2"/>
  <c r="A6699" i="2"/>
  <c r="A6700" i="2"/>
  <c r="A6701" i="2"/>
  <c r="A6702" i="2"/>
  <c r="A6703" i="2"/>
  <c r="A6704" i="2"/>
  <c r="A6705" i="2"/>
  <c r="A6706" i="2"/>
  <c r="A6707" i="2"/>
  <c r="A6708" i="2"/>
  <c r="A6709" i="2"/>
  <c r="A6710" i="2"/>
  <c r="A6711" i="2"/>
  <c r="A6712" i="2"/>
  <c r="A6713" i="2"/>
  <c r="A6714" i="2"/>
  <c r="A6715" i="2"/>
  <c r="A6716" i="2"/>
  <c r="A6717" i="2"/>
  <c r="A6718" i="2"/>
  <c r="A6719" i="2"/>
  <c r="A6720" i="2"/>
  <c r="A6721" i="2"/>
  <c r="A6722" i="2"/>
  <c r="A6723" i="2"/>
  <c r="A6724" i="2"/>
  <c r="A6725" i="2"/>
  <c r="A6726" i="2"/>
  <c r="A6727" i="2"/>
  <c r="A6728" i="2"/>
  <c r="A6729" i="2"/>
  <c r="A6730" i="2"/>
  <c r="A6731" i="2"/>
  <c r="A6732" i="2"/>
  <c r="A6733" i="2"/>
  <c r="A6734" i="2"/>
  <c r="A6735" i="2"/>
  <c r="A6736" i="2"/>
  <c r="A6737" i="2"/>
  <c r="A6738" i="2"/>
  <c r="A6739" i="2"/>
  <c r="A6740" i="2"/>
  <c r="A6741" i="2"/>
  <c r="A6742" i="2"/>
  <c r="A6743" i="2"/>
  <c r="A6744" i="2"/>
  <c r="A6745" i="2"/>
  <c r="A6746" i="2"/>
  <c r="A6747" i="2"/>
  <c r="A6748" i="2"/>
  <c r="A6749" i="2"/>
  <c r="A6750" i="2"/>
  <c r="A6751" i="2"/>
  <c r="A6752" i="2"/>
  <c r="A6753" i="2"/>
  <c r="A6754" i="2"/>
  <c r="A6755" i="2"/>
  <c r="A6756" i="2"/>
  <c r="A6757" i="2"/>
  <c r="A6758" i="2"/>
  <c r="A6759" i="2"/>
  <c r="A6760" i="2"/>
  <c r="A6761" i="2"/>
  <c r="A6762" i="2"/>
  <c r="A6763" i="2"/>
  <c r="A6764" i="2"/>
  <c r="A6765" i="2"/>
  <c r="A6766" i="2"/>
  <c r="A6767" i="2"/>
  <c r="A6768" i="2"/>
  <c r="A6769" i="2"/>
  <c r="A6770" i="2"/>
  <c r="A6771" i="2"/>
  <c r="A6772" i="2"/>
  <c r="A6773" i="2"/>
  <c r="A6774" i="2"/>
  <c r="A6775" i="2"/>
  <c r="A6776" i="2"/>
  <c r="A6777" i="2"/>
  <c r="A6778" i="2"/>
  <c r="A6779" i="2"/>
  <c r="A6780" i="2"/>
  <c r="A6781" i="2"/>
  <c r="A6782" i="2"/>
  <c r="A6783" i="2"/>
  <c r="A6784" i="2"/>
  <c r="A6785" i="2"/>
  <c r="A6786" i="2"/>
  <c r="A6787" i="2"/>
  <c r="A6788" i="2"/>
  <c r="A6789" i="2"/>
  <c r="A6790" i="2"/>
  <c r="A6791" i="2"/>
  <c r="A6792" i="2"/>
  <c r="A6793" i="2"/>
  <c r="A6794" i="2"/>
  <c r="A6795" i="2"/>
  <c r="A6796" i="2"/>
  <c r="A6797" i="2"/>
  <c r="A6798" i="2"/>
  <c r="A6799" i="2"/>
  <c r="A6800" i="2"/>
  <c r="A6801" i="2"/>
  <c r="A6802" i="2"/>
  <c r="A6803" i="2"/>
  <c r="A6804" i="2"/>
  <c r="A6805" i="2"/>
  <c r="A6806" i="2"/>
  <c r="A6807" i="2"/>
  <c r="A6808" i="2"/>
  <c r="A6809" i="2"/>
  <c r="A6810" i="2"/>
  <c r="A6811" i="2"/>
  <c r="A6812" i="2"/>
  <c r="A6813" i="2"/>
  <c r="A6814" i="2"/>
  <c r="A6815" i="2"/>
  <c r="A6816" i="2"/>
  <c r="A6817" i="2"/>
  <c r="A6818" i="2"/>
  <c r="A6819" i="2"/>
  <c r="A6820" i="2"/>
  <c r="A6821" i="2"/>
  <c r="A6822" i="2"/>
  <c r="A6823" i="2"/>
  <c r="A6824" i="2"/>
  <c r="A6825" i="2"/>
  <c r="A6826" i="2"/>
  <c r="A6827" i="2"/>
  <c r="A6828" i="2"/>
  <c r="A6829" i="2"/>
  <c r="A6830" i="2"/>
  <c r="A6831" i="2"/>
  <c r="A6832" i="2"/>
  <c r="A6833" i="2"/>
  <c r="A6834" i="2"/>
  <c r="A6835" i="2"/>
  <c r="A6836" i="2"/>
  <c r="A6837" i="2"/>
  <c r="A6838" i="2"/>
  <c r="A6839" i="2"/>
  <c r="A6840" i="2"/>
  <c r="A6841" i="2"/>
  <c r="A6842" i="2"/>
  <c r="A6843" i="2"/>
  <c r="A6844" i="2"/>
  <c r="A6845" i="2"/>
  <c r="A6846" i="2"/>
  <c r="A6847" i="2"/>
  <c r="A6848" i="2"/>
  <c r="A6849" i="2"/>
  <c r="A6850" i="2"/>
  <c r="A6851" i="2"/>
  <c r="A6852" i="2"/>
  <c r="A6853" i="2"/>
  <c r="A6854" i="2"/>
  <c r="A6855" i="2"/>
  <c r="A6856" i="2"/>
  <c r="A6857" i="2"/>
  <c r="A6858" i="2"/>
  <c r="A6859" i="2"/>
  <c r="A6860" i="2"/>
  <c r="A6861" i="2"/>
  <c r="A6862" i="2"/>
  <c r="A6863" i="2"/>
  <c r="A6864" i="2"/>
  <c r="A6865" i="2"/>
  <c r="A6866" i="2"/>
  <c r="A6867" i="2"/>
  <c r="A6868" i="2"/>
  <c r="A6869" i="2"/>
  <c r="A6870" i="2"/>
  <c r="A6871" i="2"/>
  <c r="A6872" i="2"/>
  <c r="A6873" i="2"/>
  <c r="A6874" i="2"/>
  <c r="A6875" i="2"/>
  <c r="A6876" i="2"/>
  <c r="A6877" i="2"/>
  <c r="A6878" i="2"/>
  <c r="A6879" i="2"/>
  <c r="A6880" i="2"/>
  <c r="A6881" i="2"/>
  <c r="A6882" i="2"/>
  <c r="A6883" i="2"/>
  <c r="A6884" i="2"/>
  <c r="A6885" i="2"/>
  <c r="A6886" i="2"/>
  <c r="A6887" i="2"/>
  <c r="A6888" i="2"/>
  <c r="A6889" i="2"/>
  <c r="A6890" i="2"/>
  <c r="A6891" i="2"/>
  <c r="A6892" i="2"/>
  <c r="A6893" i="2"/>
  <c r="A6894" i="2"/>
  <c r="A6895" i="2"/>
  <c r="A6896" i="2"/>
  <c r="A6897" i="2"/>
  <c r="A6898" i="2"/>
  <c r="A6899" i="2"/>
  <c r="A6900" i="2"/>
  <c r="A6901" i="2"/>
  <c r="A6902" i="2"/>
  <c r="A6903" i="2"/>
  <c r="A6904" i="2"/>
  <c r="A6905" i="2"/>
  <c r="A6906" i="2"/>
  <c r="A6907" i="2"/>
  <c r="A6908" i="2"/>
  <c r="A6909" i="2"/>
  <c r="A6910" i="2"/>
  <c r="A6911" i="2"/>
  <c r="A6912" i="2"/>
  <c r="A6913" i="2"/>
  <c r="A6914" i="2"/>
  <c r="A6915" i="2"/>
  <c r="A6916" i="2"/>
  <c r="A6917" i="2"/>
  <c r="A6918" i="2"/>
  <c r="A6919" i="2"/>
  <c r="A6920" i="2"/>
  <c r="A6921" i="2"/>
  <c r="A6922" i="2"/>
  <c r="A6923" i="2"/>
  <c r="A6924" i="2"/>
  <c r="A6925" i="2"/>
  <c r="A6926" i="2"/>
  <c r="A6927" i="2"/>
  <c r="A6928" i="2"/>
  <c r="A6929" i="2"/>
  <c r="A6930" i="2"/>
  <c r="A6931" i="2"/>
  <c r="A6932" i="2"/>
  <c r="A6933" i="2"/>
  <c r="A6934" i="2"/>
  <c r="A6935" i="2"/>
  <c r="A6936" i="2"/>
  <c r="A6937" i="2"/>
  <c r="A6938" i="2"/>
  <c r="A6939" i="2"/>
  <c r="A6940" i="2"/>
  <c r="A6941" i="2"/>
  <c r="A6942" i="2"/>
  <c r="A6943" i="2"/>
  <c r="A6944" i="2"/>
  <c r="A6945" i="2"/>
  <c r="A6946" i="2"/>
  <c r="A6947" i="2"/>
  <c r="A6948" i="2"/>
  <c r="A6949" i="2"/>
  <c r="A6950" i="2"/>
  <c r="A6951" i="2"/>
  <c r="A6952" i="2"/>
  <c r="A6953" i="2"/>
  <c r="A6954" i="2"/>
  <c r="A6955" i="2"/>
  <c r="A6956" i="2"/>
  <c r="A6957" i="2"/>
  <c r="A6958" i="2"/>
  <c r="A6959" i="2"/>
  <c r="A6960" i="2"/>
  <c r="A6961" i="2"/>
  <c r="A6962" i="2"/>
  <c r="A6963" i="2"/>
  <c r="A6964" i="2"/>
  <c r="A6965" i="2"/>
  <c r="A6966" i="2"/>
  <c r="A6967" i="2"/>
  <c r="A6968" i="2"/>
  <c r="A6969" i="2"/>
  <c r="A6970" i="2"/>
  <c r="A6971" i="2"/>
  <c r="A6972" i="2"/>
  <c r="A6973" i="2"/>
  <c r="A6974" i="2"/>
  <c r="A6975" i="2"/>
  <c r="A6976" i="2"/>
  <c r="A6977" i="2"/>
  <c r="A6978" i="2"/>
  <c r="A6979" i="2"/>
  <c r="A6980" i="2"/>
  <c r="A6981" i="2"/>
  <c r="A6982" i="2"/>
  <c r="A6983" i="2"/>
  <c r="A6984" i="2"/>
  <c r="A6985" i="2"/>
  <c r="A6986" i="2"/>
  <c r="A6987" i="2"/>
  <c r="A6988" i="2"/>
  <c r="A6989" i="2"/>
  <c r="A6990" i="2"/>
  <c r="A6991" i="2"/>
  <c r="A6992" i="2"/>
  <c r="A6993" i="2"/>
  <c r="A6994" i="2"/>
  <c r="A6995" i="2"/>
  <c r="A6996" i="2"/>
  <c r="A6997" i="2"/>
  <c r="A6998" i="2"/>
  <c r="A6999" i="2"/>
  <c r="A7000" i="2"/>
  <c r="A7001" i="2"/>
  <c r="A7002" i="2"/>
  <c r="A7003" i="2"/>
  <c r="A7004" i="2"/>
  <c r="A7005" i="2"/>
  <c r="A7006" i="2"/>
  <c r="A7007" i="2"/>
  <c r="A7008" i="2"/>
  <c r="A7009" i="2"/>
  <c r="A7010" i="2"/>
  <c r="A7011" i="2"/>
  <c r="A7012" i="2"/>
  <c r="A7013" i="2"/>
  <c r="A7014" i="2"/>
  <c r="A7015" i="2"/>
  <c r="A7016" i="2"/>
  <c r="A7017" i="2"/>
  <c r="A7018" i="2"/>
  <c r="A7019" i="2"/>
  <c r="A7020" i="2"/>
  <c r="A7021" i="2"/>
  <c r="A7022" i="2"/>
  <c r="A7023" i="2"/>
  <c r="A7024" i="2"/>
  <c r="A7025" i="2"/>
  <c r="A7026" i="2"/>
  <c r="A7027" i="2"/>
  <c r="A7028" i="2"/>
  <c r="A7029" i="2"/>
  <c r="A7030" i="2"/>
  <c r="A7031" i="2"/>
  <c r="A7032" i="2"/>
  <c r="A7033" i="2"/>
  <c r="A7034" i="2"/>
  <c r="A7035" i="2"/>
  <c r="A7036" i="2"/>
  <c r="A7037" i="2"/>
  <c r="A7038" i="2"/>
  <c r="A7039" i="2"/>
  <c r="A7040" i="2"/>
  <c r="A7041" i="2"/>
  <c r="A7042" i="2"/>
  <c r="A7043" i="2"/>
  <c r="A7044" i="2"/>
  <c r="A7045" i="2"/>
  <c r="A7046" i="2"/>
  <c r="A7047" i="2"/>
  <c r="A7048" i="2"/>
  <c r="A7049" i="2"/>
  <c r="A7050" i="2"/>
  <c r="A7051" i="2"/>
  <c r="A7052" i="2"/>
  <c r="A7053" i="2"/>
  <c r="A7054" i="2"/>
  <c r="A7055" i="2"/>
  <c r="A7056" i="2"/>
  <c r="A7057" i="2"/>
  <c r="A7058" i="2"/>
  <c r="A7059" i="2"/>
  <c r="A7060" i="2"/>
  <c r="A7061" i="2"/>
  <c r="A7062" i="2"/>
  <c r="A7063" i="2"/>
  <c r="A7064" i="2"/>
  <c r="A7065" i="2"/>
  <c r="A7066" i="2"/>
  <c r="A7067" i="2"/>
  <c r="A7068" i="2"/>
  <c r="A7069" i="2"/>
  <c r="A7070" i="2"/>
  <c r="A7071" i="2"/>
  <c r="A7072" i="2"/>
  <c r="A7073" i="2"/>
  <c r="A7074" i="2"/>
  <c r="A7075" i="2"/>
  <c r="A7076" i="2"/>
  <c r="A7077" i="2"/>
  <c r="A7078" i="2"/>
  <c r="A7079" i="2"/>
  <c r="A7080" i="2"/>
  <c r="A7081" i="2"/>
  <c r="A7082" i="2"/>
  <c r="A7083" i="2"/>
  <c r="A7084" i="2"/>
  <c r="A7085" i="2"/>
  <c r="A7086" i="2"/>
  <c r="A7087" i="2"/>
  <c r="A7088" i="2"/>
  <c r="A7089" i="2"/>
  <c r="A7090" i="2"/>
  <c r="A7091" i="2"/>
  <c r="A7092" i="2"/>
  <c r="A7093" i="2"/>
  <c r="A7094" i="2"/>
  <c r="A7095" i="2"/>
  <c r="A7096" i="2"/>
  <c r="A7097" i="2"/>
  <c r="A7098" i="2"/>
  <c r="A7099" i="2"/>
  <c r="A7100" i="2"/>
  <c r="A7101" i="2"/>
  <c r="A7102" i="2"/>
  <c r="A7103" i="2"/>
  <c r="A7104" i="2"/>
  <c r="A7105" i="2"/>
  <c r="A7106" i="2"/>
  <c r="A7107" i="2"/>
  <c r="A7108" i="2"/>
  <c r="A7109" i="2"/>
  <c r="A7110" i="2"/>
  <c r="A7111" i="2"/>
  <c r="A7112" i="2"/>
  <c r="A7113" i="2"/>
  <c r="A7114" i="2"/>
  <c r="A7115" i="2"/>
  <c r="A7116" i="2"/>
  <c r="A7117" i="2"/>
  <c r="A7118" i="2"/>
  <c r="A7119" i="2"/>
  <c r="A7120" i="2"/>
  <c r="A7121" i="2"/>
  <c r="A7122" i="2"/>
  <c r="A7123" i="2"/>
  <c r="A7124" i="2"/>
  <c r="A7125" i="2"/>
  <c r="A7126" i="2"/>
  <c r="A7127" i="2"/>
  <c r="A7128" i="2"/>
  <c r="A7129" i="2"/>
  <c r="A7130" i="2"/>
  <c r="A7131" i="2"/>
  <c r="A7132" i="2"/>
  <c r="A7133" i="2"/>
  <c r="A7134" i="2"/>
  <c r="A7135" i="2"/>
  <c r="A7136" i="2"/>
  <c r="A7137" i="2"/>
  <c r="A7138" i="2"/>
  <c r="A7139" i="2"/>
  <c r="A7140" i="2"/>
  <c r="A7141" i="2"/>
  <c r="A7142" i="2"/>
  <c r="A7143" i="2"/>
  <c r="A7144" i="2"/>
  <c r="A7145" i="2"/>
  <c r="A7146" i="2"/>
  <c r="A7147" i="2"/>
  <c r="A7148" i="2"/>
  <c r="A7149" i="2"/>
  <c r="A7150" i="2"/>
  <c r="A7151" i="2"/>
  <c r="A7152" i="2"/>
  <c r="A7153" i="2"/>
  <c r="A7154" i="2"/>
  <c r="A7155" i="2"/>
  <c r="A7156" i="2"/>
  <c r="A7157" i="2"/>
  <c r="A7158" i="2"/>
  <c r="A7159" i="2"/>
  <c r="A7160" i="2"/>
  <c r="A7161" i="2"/>
  <c r="A7162" i="2"/>
  <c r="A7163" i="2"/>
  <c r="A7164" i="2"/>
  <c r="A7165" i="2"/>
  <c r="A7166" i="2"/>
  <c r="A7167" i="2"/>
  <c r="A7168" i="2"/>
  <c r="A7169" i="2"/>
  <c r="A7170" i="2"/>
  <c r="A7171" i="2"/>
  <c r="A7172" i="2"/>
  <c r="A7173" i="2"/>
  <c r="A7174" i="2"/>
  <c r="A7175" i="2"/>
  <c r="A7176" i="2"/>
  <c r="A7177" i="2"/>
  <c r="A7178" i="2"/>
  <c r="A7179" i="2"/>
  <c r="A7180" i="2"/>
  <c r="A7181" i="2"/>
  <c r="A7182" i="2"/>
  <c r="A7183" i="2"/>
  <c r="A7184" i="2"/>
  <c r="A7185" i="2"/>
  <c r="A7186" i="2"/>
  <c r="A7187" i="2"/>
  <c r="A7188" i="2"/>
  <c r="A7189" i="2"/>
  <c r="A7190" i="2"/>
  <c r="A7191" i="2"/>
  <c r="A7192" i="2"/>
  <c r="A7193" i="2"/>
  <c r="A7194" i="2"/>
  <c r="A7195" i="2"/>
  <c r="A7196" i="2"/>
  <c r="A7197" i="2"/>
  <c r="A7198" i="2"/>
  <c r="A7199" i="2"/>
  <c r="A7200" i="2"/>
  <c r="A7201" i="2"/>
  <c r="A7202" i="2"/>
  <c r="A7203" i="2"/>
  <c r="A7204" i="2"/>
  <c r="A7205" i="2"/>
  <c r="A7206" i="2"/>
  <c r="A7207" i="2"/>
  <c r="A7208" i="2"/>
  <c r="A7209" i="2"/>
  <c r="A7210" i="2"/>
  <c r="A7211" i="2"/>
  <c r="A7212" i="2"/>
  <c r="A7213" i="2"/>
  <c r="A7214" i="2"/>
  <c r="A7215" i="2"/>
  <c r="A7216" i="2"/>
  <c r="A7217" i="2"/>
  <c r="A7218" i="2"/>
  <c r="A7219" i="2"/>
  <c r="A7220" i="2"/>
  <c r="A7221" i="2"/>
  <c r="A7222" i="2"/>
  <c r="A7223" i="2"/>
  <c r="A7224" i="2"/>
  <c r="A7225" i="2"/>
  <c r="A7226" i="2"/>
  <c r="A7227" i="2"/>
  <c r="A7228" i="2"/>
  <c r="A7229" i="2"/>
  <c r="A7230" i="2"/>
  <c r="A7231" i="2"/>
  <c r="A7232" i="2"/>
  <c r="A7233" i="2"/>
  <c r="A7234" i="2"/>
  <c r="A7235" i="2"/>
  <c r="A7236" i="2"/>
  <c r="A7237" i="2"/>
  <c r="A7238" i="2"/>
  <c r="A7239" i="2"/>
  <c r="A7240" i="2"/>
  <c r="A7241" i="2"/>
  <c r="A7242" i="2"/>
  <c r="A7243" i="2"/>
  <c r="A7244" i="2"/>
  <c r="A7245" i="2"/>
  <c r="A7246" i="2"/>
  <c r="A7247" i="2"/>
  <c r="A7248" i="2"/>
  <c r="A7249" i="2"/>
  <c r="A7250" i="2"/>
  <c r="A7251" i="2"/>
  <c r="A7252" i="2"/>
  <c r="A7253" i="2"/>
  <c r="A7254" i="2"/>
  <c r="A7255" i="2"/>
  <c r="A7256" i="2"/>
  <c r="A7257" i="2"/>
  <c r="A7258" i="2"/>
  <c r="A7259" i="2"/>
  <c r="A7260" i="2"/>
  <c r="A7261" i="2"/>
  <c r="A7262" i="2"/>
  <c r="A7263" i="2"/>
  <c r="A7264" i="2"/>
  <c r="A7265" i="2"/>
  <c r="A7266" i="2"/>
  <c r="A7267" i="2"/>
  <c r="A7268" i="2"/>
  <c r="A7269" i="2"/>
  <c r="A7270" i="2"/>
  <c r="A7271" i="2"/>
  <c r="A7272" i="2"/>
  <c r="A7273" i="2"/>
  <c r="A7274" i="2"/>
  <c r="A7275" i="2"/>
  <c r="A7276" i="2"/>
  <c r="A7277" i="2"/>
  <c r="A7278" i="2"/>
  <c r="A7279" i="2"/>
  <c r="A7280" i="2"/>
  <c r="A7281" i="2"/>
  <c r="A7282" i="2"/>
  <c r="A7283" i="2"/>
  <c r="A7284" i="2"/>
  <c r="A7285" i="2"/>
  <c r="A7286" i="2"/>
  <c r="A7287" i="2"/>
  <c r="A7288" i="2"/>
  <c r="A7289" i="2"/>
  <c r="A7290" i="2"/>
  <c r="A7291" i="2"/>
  <c r="A7292" i="2"/>
  <c r="A7293" i="2"/>
  <c r="A7294" i="2"/>
  <c r="A7295" i="2"/>
  <c r="A7296" i="2"/>
  <c r="A7297" i="2"/>
  <c r="A7298" i="2"/>
  <c r="A7299" i="2"/>
  <c r="A7300" i="2"/>
  <c r="A7301" i="2"/>
  <c r="A7302" i="2"/>
  <c r="A7303" i="2"/>
  <c r="A7304" i="2"/>
  <c r="A7305" i="2"/>
  <c r="A7306" i="2"/>
  <c r="A7307" i="2"/>
  <c r="A7308" i="2"/>
  <c r="A7309" i="2"/>
  <c r="A7310" i="2"/>
  <c r="A7311" i="2"/>
  <c r="A7312" i="2"/>
  <c r="A7313" i="2"/>
  <c r="A7314" i="2"/>
  <c r="A7315" i="2"/>
  <c r="A7316" i="2"/>
  <c r="A7317" i="2"/>
  <c r="A7318" i="2"/>
  <c r="A7319" i="2"/>
  <c r="A7320" i="2"/>
  <c r="A7321" i="2"/>
  <c r="A7322" i="2"/>
  <c r="A7323" i="2"/>
  <c r="A7324" i="2"/>
  <c r="A7325" i="2"/>
  <c r="A7326" i="2"/>
  <c r="A7327" i="2"/>
  <c r="A7328" i="2"/>
  <c r="A7329" i="2"/>
  <c r="A7330" i="2"/>
  <c r="A7331" i="2"/>
  <c r="A7332" i="2"/>
  <c r="A7333" i="2"/>
  <c r="A7334" i="2"/>
  <c r="A7335" i="2"/>
  <c r="A7336" i="2"/>
  <c r="A7337" i="2"/>
  <c r="A7338" i="2"/>
  <c r="A7339" i="2"/>
  <c r="A7340" i="2"/>
  <c r="A7341" i="2"/>
  <c r="A7342" i="2"/>
  <c r="A7343" i="2"/>
  <c r="A7344" i="2"/>
  <c r="A7345" i="2"/>
  <c r="A7346" i="2"/>
  <c r="A7347" i="2"/>
  <c r="A7348" i="2"/>
  <c r="A7349" i="2"/>
  <c r="A7350" i="2"/>
  <c r="A7351" i="2"/>
  <c r="A7352" i="2"/>
  <c r="A7353" i="2"/>
  <c r="A7354" i="2"/>
  <c r="A7355" i="2"/>
  <c r="A7356" i="2"/>
  <c r="A7357" i="2"/>
  <c r="A7358" i="2"/>
  <c r="A7359" i="2"/>
  <c r="A7360" i="2"/>
  <c r="A7361" i="2"/>
  <c r="A7362" i="2"/>
  <c r="A7363" i="2"/>
  <c r="A7364" i="2"/>
  <c r="A7365" i="2"/>
  <c r="A7366" i="2"/>
  <c r="A7367" i="2"/>
  <c r="A7368" i="2"/>
  <c r="A7369" i="2"/>
  <c r="A7370" i="2"/>
  <c r="A7371" i="2"/>
  <c r="A7372" i="2"/>
  <c r="A7373" i="2"/>
  <c r="A7374" i="2"/>
  <c r="A7375" i="2"/>
  <c r="A7376" i="2"/>
  <c r="A7377" i="2"/>
  <c r="A7378" i="2"/>
  <c r="A7379" i="2"/>
  <c r="A7380" i="2"/>
  <c r="A7381" i="2"/>
  <c r="A7382" i="2"/>
  <c r="A7383" i="2"/>
  <c r="A7384" i="2"/>
  <c r="A7385" i="2"/>
  <c r="A7386" i="2"/>
  <c r="A7387" i="2"/>
  <c r="A7388" i="2"/>
  <c r="A7389" i="2"/>
  <c r="A7390" i="2"/>
  <c r="A7391" i="2"/>
  <c r="A7392" i="2"/>
  <c r="A7393" i="2"/>
  <c r="A7394" i="2"/>
  <c r="A7395" i="2"/>
  <c r="A7396" i="2"/>
  <c r="A7397" i="2"/>
  <c r="A7398" i="2"/>
  <c r="A7399" i="2"/>
  <c r="A7400" i="2"/>
  <c r="A7401" i="2"/>
  <c r="A7402" i="2"/>
  <c r="A7403" i="2"/>
  <c r="A7404" i="2"/>
  <c r="A7405" i="2"/>
  <c r="A7406" i="2"/>
  <c r="A7407" i="2"/>
  <c r="A7408" i="2"/>
  <c r="A7409" i="2"/>
  <c r="A7410" i="2"/>
  <c r="A7411" i="2"/>
  <c r="A7412" i="2"/>
  <c r="A7413" i="2"/>
  <c r="A7414" i="2"/>
  <c r="A7415" i="2"/>
  <c r="A7416" i="2"/>
  <c r="A7417" i="2"/>
  <c r="A7418" i="2"/>
  <c r="A7419" i="2"/>
  <c r="A7420" i="2"/>
  <c r="A7421" i="2"/>
  <c r="A7422" i="2"/>
  <c r="A7423" i="2"/>
  <c r="A7424" i="2"/>
  <c r="A7425" i="2"/>
  <c r="A7426" i="2"/>
  <c r="A7427" i="2"/>
  <c r="A7428" i="2"/>
  <c r="A7429" i="2"/>
  <c r="A7430" i="2"/>
  <c r="A7431" i="2"/>
  <c r="A7432" i="2"/>
  <c r="A7433" i="2"/>
  <c r="A7434" i="2"/>
  <c r="A7435" i="2"/>
  <c r="A7436" i="2"/>
  <c r="A7437" i="2"/>
  <c r="A7438" i="2"/>
  <c r="A7439" i="2"/>
  <c r="A7440" i="2"/>
  <c r="A7441" i="2"/>
  <c r="A7442" i="2"/>
  <c r="A7443" i="2"/>
  <c r="A7444" i="2"/>
  <c r="A7445" i="2"/>
  <c r="A7446" i="2"/>
  <c r="A7447" i="2"/>
  <c r="A7448" i="2"/>
  <c r="A7449" i="2"/>
  <c r="A7450" i="2"/>
  <c r="A7451" i="2"/>
  <c r="A7452" i="2"/>
  <c r="A7453" i="2"/>
  <c r="A7454" i="2"/>
  <c r="A7455" i="2"/>
  <c r="A7456" i="2"/>
  <c r="A7457" i="2"/>
  <c r="A7458" i="2"/>
  <c r="A7459" i="2"/>
  <c r="A7460" i="2"/>
  <c r="A7461" i="2"/>
  <c r="A7462" i="2"/>
  <c r="A7463" i="2"/>
  <c r="A7464" i="2"/>
  <c r="A7465" i="2"/>
  <c r="A7466" i="2"/>
  <c r="A7467" i="2"/>
  <c r="A7468" i="2"/>
  <c r="A7469" i="2"/>
  <c r="A7470" i="2"/>
  <c r="A7471" i="2"/>
  <c r="A7472" i="2"/>
  <c r="A7473" i="2"/>
  <c r="A7474" i="2"/>
  <c r="A7475" i="2"/>
  <c r="A7476" i="2"/>
  <c r="A7477" i="2"/>
  <c r="A7478" i="2"/>
  <c r="A7479" i="2"/>
  <c r="A7480" i="2"/>
  <c r="A7481" i="2"/>
  <c r="A7482" i="2"/>
  <c r="A7483" i="2"/>
  <c r="A7484" i="2"/>
  <c r="A7485" i="2"/>
  <c r="A7486" i="2"/>
  <c r="A7487" i="2"/>
  <c r="A7488" i="2"/>
  <c r="A7489" i="2"/>
  <c r="A7490" i="2"/>
  <c r="A7491" i="2"/>
  <c r="A7492" i="2"/>
  <c r="A7493" i="2"/>
  <c r="A7494" i="2"/>
  <c r="A7495" i="2"/>
  <c r="A7496" i="2"/>
  <c r="A7497" i="2"/>
  <c r="A7498" i="2"/>
  <c r="A7499" i="2"/>
  <c r="A7500" i="2"/>
  <c r="A7501" i="2"/>
  <c r="A7502" i="2"/>
  <c r="A7503" i="2"/>
  <c r="A7504" i="2"/>
  <c r="A7505" i="2"/>
  <c r="A7506" i="2"/>
  <c r="A7507" i="2"/>
  <c r="A7508" i="2"/>
  <c r="A7509" i="2"/>
  <c r="A7510" i="2"/>
  <c r="A7511" i="2"/>
  <c r="A7512" i="2"/>
  <c r="A7513" i="2"/>
  <c r="A7514" i="2"/>
  <c r="A7515" i="2"/>
  <c r="A7516" i="2"/>
  <c r="A7517" i="2"/>
  <c r="A7518" i="2"/>
  <c r="A7519" i="2"/>
  <c r="A7520" i="2"/>
  <c r="A7521" i="2"/>
  <c r="A7522" i="2"/>
  <c r="A7523" i="2"/>
  <c r="A7524" i="2"/>
  <c r="A7525" i="2"/>
  <c r="A7526" i="2"/>
  <c r="A7527" i="2"/>
  <c r="A7528" i="2"/>
  <c r="A7529" i="2"/>
  <c r="A7530" i="2"/>
  <c r="A7531" i="2"/>
  <c r="A7532" i="2"/>
  <c r="A7533" i="2"/>
  <c r="A7534" i="2"/>
  <c r="A7535" i="2"/>
  <c r="A7536" i="2"/>
  <c r="A7537" i="2"/>
  <c r="A7538" i="2"/>
  <c r="A7539" i="2"/>
  <c r="A7540" i="2"/>
  <c r="A7541" i="2"/>
  <c r="A7542" i="2"/>
  <c r="A7543" i="2"/>
  <c r="A7544" i="2"/>
  <c r="A7545" i="2"/>
  <c r="A7546" i="2"/>
  <c r="A7547" i="2"/>
  <c r="A7548" i="2"/>
  <c r="A7549" i="2"/>
  <c r="A7550" i="2"/>
  <c r="A7551" i="2"/>
  <c r="A7552" i="2"/>
  <c r="A7553" i="2"/>
  <c r="A7554" i="2"/>
  <c r="A7555" i="2"/>
  <c r="A7556" i="2"/>
  <c r="A7557" i="2"/>
  <c r="A7558" i="2"/>
  <c r="A7559" i="2"/>
  <c r="A7560" i="2"/>
  <c r="A7561" i="2"/>
  <c r="A7562" i="2"/>
  <c r="A7563" i="2"/>
  <c r="A7564" i="2"/>
  <c r="A7565" i="2"/>
  <c r="A7566" i="2"/>
  <c r="A7567" i="2"/>
  <c r="A7568" i="2"/>
  <c r="A7569" i="2"/>
  <c r="A7570" i="2"/>
  <c r="A7571" i="2"/>
  <c r="A7572" i="2"/>
  <c r="A7573" i="2"/>
  <c r="A7574" i="2"/>
  <c r="A7575" i="2"/>
  <c r="A7576" i="2"/>
  <c r="A7577" i="2"/>
  <c r="A7578" i="2"/>
  <c r="A7579" i="2"/>
  <c r="A7580" i="2"/>
  <c r="A7581" i="2"/>
  <c r="A7582" i="2"/>
  <c r="A7583" i="2"/>
  <c r="A7584" i="2"/>
  <c r="A7585" i="2"/>
  <c r="A7586" i="2"/>
  <c r="A7587" i="2"/>
  <c r="A7588" i="2"/>
  <c r="A7589" i="2"/>
  <c r="A7590" i="2"/>
  <c r="A7591" i="2"/>
  <c r="A7592" i="2"/>
  <c r="A7593" i="2"/>
  <c r="A7594" i="2"/>
  <c r="A7595" i="2"/>
  <c r="A7596" i="2"/>
  <c r="A7597" i="2"/>
  <c r="A7598" i="2"/>
  <c r="A7599" i="2"/>
  <c r="A7600" i="2"/>
  <c r="A7601" i="2"/>
  <c r="A7602" i="2"/>
  <c r="A7603" i="2"/>
  <c r="A7604" i="2"/>
  <c r="A7605" i="2"/>
  <c r="A7606" i="2"/>
  <c r="A7607" i="2"/>
  <c r="A7608" i="2"/>
  <c r="A7609" i="2"/>
  <c r="A7610" i="2"/>
  <c r="A7611" i="2"/>
  <c r="A7612" i="2"/>
  <c r="A7613" i="2"/>
  <c r="A7614" i="2"/>
  <c r="A7615" i="2"/>
  <c r="A7616" i="2"/>
  <c r="A7617" i="2"/>
  <c r="A7618" i="2"/>
  <c r="A7619" i="2"/>
  <c r="A7620" i="2"/>
  <c r="A7621" i="2"/>
  <c r="A7622" i="2"/>
  <c r="A7623" i="2"/>
  <c r="A7624" i="2"/>
  <c r="A7625" i="2"/>
  <c r="A7626" i="2"/>
  <c r="A7627" i="2"/>
  <c r="A7628" i="2"/>
  <c r="A7629" i="2"/>
  <c r="A7630" i="2"/>
  <c r="A7631" i="2"/>
  <c r="A7632" i="2"/>
  <c r="A7633" i="2"/>
  <c r="A7634" i="2"/>
  <c r="A7635" i="2"/>
  <c r="A7636" i="2"/>
  <c r="A7637" i="2"/>
  <c r="A7638" i="2"/>
  <c r="A7639" i="2"/>
  <c r="A7640" i="2"/>
  <c r="A7641" i="2"/>
  <c r="A7642" i="2"/>
  <c r="A7643" i="2"/>
  <c r="A7644" i="2"/>
  <c r="A7645" i="2"/>
  <c r="A7646" i="2"/>
  <c r="A7647" i="2"/>
  <c r="A7648" i="2"/>
  <c r="A7649" i="2"/>
  <c r="A7650" i="2"/>
  <c r="A7651" i="2"/>
  <c r="AU41" i="1"/>
  <c r="AU42" i="1"/>
  <c r="AU40" i="1"/>
  <c r="AH41" i="1"/>
  <c r="AH42" i="1"/>
  <c r="AH43" i="1"/>
  <c r="AH40" i="1"/>
  <c r="U41" i="1"/>
  <c r="U42" i="1"/>
  <c r="U43" i="1"/>
  <c r="U44" i="1"/>
  <c r="U45" i="1"/>
  <c r="U46" i="1"/>
  <c r="U40" i="1"/>
  <c r="H41" i="1"/>
  <c r="H42" i="1"/>
  <c r="H43" i="1"/>
  <c r="H44" i="1"/>
  <c r="H45" i="1"/>
  <c r="H40" i="1"/>
  <c r="BH25" i="1"/>
  <c r="BH24" i="1"/>
  <c r="BG23" i="1"/>
  <c r="BI22" i="1"/>
  <c r="BH19" i="1"/>
  <c r="BG18" i="1"/>
  <c r="BI14" i="1"/>
  <c r="BG15" i="1"/>
  <c r="BH16" i="1"/>
  <c r="BH17" i="1"/>
  <c r="BI11" i="1"/>
  <c r="BP134" i="1" l="1"/>
  <c r="BP138" i="1"/>
  <c r="BP142" i="1"/>
  <c r="BP146" i="1"/>
  <c r="BP105" i="1"/>
  <c r="BP109" i="1"/>
  <c r="BP113" i="1"/>
  <c r="BP117" i="1"/>
  <c r="BP121" i="1"/>
  <c r="BP125" i="1"/>
  <c r="BP129" i="1"/>
  <c r="BP73" i="1"/>
  <c r="BP77" i="1"/>
  <c r="BP81" i="1"/>
  <c r="BP85" i="1"/>
  <c r="BP89" i="1"/>
  <c r="BP93" i="1"/>
  <c r="BP97" i="1"/>
  <c r="BP101" i="1"/>
  <c r="BP135" i="1"/>
  <c r="BP139" i="1"/>
  <c r="BP143" i="1"/>
  <c r="BP132" i="1"/>
  <c r="BP106" i="1"/>
  <c r="BP110" i="1"/>
  <c r="BP114" i="1"/>
  <c r="BP118" i="1"/>
  <c r="BP122" i="1"/>
  <c r="BP126" i="1"/>
  <c r="BP130" i="1"/>
  <c r="BP74" i="1"/>
  <c r="BP78" i="1"/>
  <c r="BP82" i="1"/>
  <c r="BP86" i="1"/>
  <c r="BP90" i="1"/>
  <c r="BP94" i="1"/>
  <c r="BP98" i="1"/>
  <c r="BP72" i="1"/>
  <c r="BP136" i="1"/>
  <c r="BP140" i="1"/>
  <c r="BP144" i="1"/>
  <c r="BP103" i="1"/>
  <c r="BP107" i="1"/>
  <c r="BP111" i="1"/>
  <c r="BP115" i="1"/>
  <c r="BP119" i="1"/>
  <c r="BP123" i="1"/>
  <c r="BP127" i="1"/>
  <c r="BP131" i="1"/>
  <c r="BP75" i="1"/>
  <c r="BP79" i="1"/>
  <c r="BP83" i="1"/>
  <c r="BP87" i="1"/>
  <c r="BP91" i="1"/>
  <c r="BP95" i="1"/>
  <c r="BP99" i="1"/>
  <c r="BP133" i="1"/>
  <c r="BP137" i="1"/>
  <c r="BP141" i="1"/>
  <c r="BP145" i="1"/>
  <c r="BP104" i="1"/>
  <c r="BP108" i="1"/>
  <c r="BP112" i="1"/>
  <c r="BP116" i="1"/>
  <c r="BP120" i="1"/>
  <c r="BP124" i="1"/>
  <c r="BP128" i="1"/>
  <c r="BP102" i="1"/>
  <c r="BP76" i="1"/>
  <c r="BP80" i="1"/>
  <c r="BP84" i="1"/>
  <c r="BP88" i="1"/>
  <c r="BP92" i="1"/>
  <c r="BP96" i="1"/>
  <c r="BP100" i="1"/>
  <c r="L52" i="1"/>
  <c r="B52" i="1" s="1" a="1"/>
  <c r="B52" i="1" s="1"/>
  <c r="L53" i="1"/>
  <c r="B53" i="1" s="1" a="1"/>
  <c r="B53" i="1" s="1"/>
  <c r="L49" i="1"/>
  <c r="B49" i="1" s="1" a="1"/>
  <c r="B49" i="1" s="1"/>
  <c r="L50" i="1"/>
  <c r="B50" i="1" s="1" a="1"/>
  <c r="B50" i="1" s="1"/>
  <c r="L51" i="1"/>
  <c r="B51" i="1" s="1" a="1"/>
  <c r="B51" i="1" s="1"/>
  <c r="J40" i="1"/>
  <c r="BE14" i="1"/>
  <c r="BI24" i="1"/>
  <c r="BI12" i="1"/>
  <c r="BG25" i="1"/>
  <c r="BG21" i="1"/>
  <c r="BG13" i="1"/>
  <c r="BH14" i="1"/>
  <c r="BI20" i="1"/>
  <c r="BE11" i="1"/>
  <c r="BE18" i="1"/>
  <c r="BG17" i="1"/>
  <c r="BH18" i="1"/>
  <c r="BI16" i="1"/>
  <c r="BE23" i="1"/>
  <c r="BE15" i="1"/>
  <c r="BG22" i="1"/>
  <c r="BG14" i="1"/>
  <c r="BH23" i="1"/>
  <c r="BH15" i="1"/>
  <c r="BI21" i="1"/>
  <c r="BI13" i="1"/>
  <c r="BE22" i="1"/>
  <c r="BH22" i="1"/>
  <c r="BE21" i="1"/>
  <c r="BE13" i="1"/>
  <c r="BG20" i="1"/>
  <c r="BG12" i="1"/>
  <c r="BH21" i="1"/>
  <c r="BH13" i="1"/>
  <c r="BI19" i="1"/>
  <c r="BE20" i="1"/>
  <c r="BE12" i="1"/>
  <c r="BG19" i="1"/>
  <c r="BH11" i="1"/>
  <c r="BH20" i="1"/>
  <c r="BH12" i="1"/>
  <c r="BI18" i="1"/>
  <c r="BE19" i="1"/>
  <c r="BG11" i="1"/>
  <c r="BI25" i="1"/>
  <c r="BI17" i="1"/>
  <c r="BE25" i="1"/>
  <c r="BE17" i="1"/>
  <c r="BG24" i="1"/>
  <c r="BG16" i="1"/>
  <c r="BI23" i="1"/>
  <c r="BI15" i="1"/>
  <c r="BE24" i="1"/>
  <c r="BE16" i="1"/>
  <c r="Q144" i="1" l="1"/>
  <c r="Q155" i="1"/>
  <c r="Q127" i="1"/>
  <c r="O141" i="1"/>
  <c r="Q147" i="1"/>
  <c r="Q129" i="1"/>
  <c r="Q150" i="1"/>
  <c r="Q140" i="1"/>
  <c r="Q141" i="1"/>
  <c r="Q126" i="1"/>
  <c r="O140" i="1"/>
  <c r="S140" i="1" s="1"/>
  <c r="Q136" i="1"/>
  <c r="O136" i="1"/>
  <c r="S136" i="1" s="1"/>
  <c r="Q157" i="1"/>
  <c r="Q139" i="1"/>
  <c r="Q152" i="1"/>
  <c r="O127" i="1"/>
  <c r="S127" i="1" s="1"/>
  <c r="Q151" i="1"/>
  <c r="Q135" i="1"/>
  <c r="Q133" i="1"/>
  <c r="Q146" i="1"/>
  <c r="Q128" i="1"/>
  <c r="O147" i="1"/>
  <c r="S147" i="1" s="1"/>
  <c r="Q148" i="1"/>
  <c r="Q153" i="1"/>
  <c r="Q142" i="1"/>
  <c r="O135" i="1"/>
  <c r="S135" i="1" s="1"/>
  <c r="Q145" i="1"/>
  <c r="O137" i="1"/>
  <c r="S137" i="1" s="1"/>
  <c r="Q156" i="1"/>
  <c r="Q137" i="1"/>
  <c r="Q134" i="1"/>
  <c r="Q125" i="1"/>
  <c r="Q130" i="1"/>
  <c r="Q132" i="1"/>
  <c r="Q131" i="1" s="1"/>
  <c r="K2" i="2"/>
  <c r="AT69" i="1"/>
  <c r="AT70" i="1"/>
  <c r="AT71" i="1"/>
  <c r="AT72" i="1"/>
  <c r="AT73" i="1"/>
  <c r="AT74" i="1"/>
  <c r="AT75" i="1"/>
  <c r="AT76" i="1"/>
  <c r="AT77" i="1"/>
  <c r="AT78" i="1"/>
  <c r="AT79" i="1"/>
  <c r="AT80" i="1"/>
  <c r="AT81" i="1"/>
  <c r="AT82" i="1"/>
  <c r="AT83" i="1"/>
  <c r="AT84" i="1"/>
  <c r="AT85" i="1"/>
  <c r="AT86" i="1"/>
  <c r="AT87" i="1"/>
  <c r="AT88" i="1"/>
  <c r="AT89" i="1"/>
  <c r="AT90" i="1"/>
  <c r="AT91" i="1"/>
  <c r="AT92" i="1"/>
  <c r="AT93" i="1"/>
  <c r="AT94" i="1"/>
  <c r="AT95" i="1"/>
  <c r="AT96" i="1"/>
  <c r="AT97" i="1"/>
  <c r="AT98" i="1"/>
  <c r="AT99" i="1"/>
  <c r="AT100" i="1"/>
  <c r="AT101" i="1"/>
  <c r="AT102" i="1"/>
  <c r="AT103" i="1"/>
  <c r="AT104" i="1"/>
  <c r="AT105" i="1"/>
  <c r="AT106" i="1"/>
  <c r="AT107" i="1"/>
  <c r="AT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104" i="1"/>
  <c r="AK105" i="1"/>
  <c r="AK106" i="1"/>
  <c r="AK107" i="1"/>
  <c r="AK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68" i="1"/>
  <c r="S141" i="1" l="1"/>
  <c r="Q138" i="1"/>
  <c r="Q149" i="1"/>
  <c r="Q154" i="1"/>
  <c r="Q124" i="1"/>
  <c r="Q143" i="1"/>
  <c r="A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A1501" i="3"/>
  <c r="A1502" i="3"/>
  <c r="A1503" i="3"/>
  <c r="A1504" i="3"/>
  <c r="A1505" i="3"/>
  <c r="A1506" i="3"/>
  <c r="A1507" i="3"/>
  <c r="A1508" i="3"/>
  <c r="A1509" i="3"/>
  <c r="A1510" i="3"/>
  <c r="A1511" i="3"/>
  <c r="A1512" i="3"/>
  <c r="A1513" i="3"/>
  <c r="A1514" i="3"/>
  <c r="A1515" i="3"/>
  <c r="A1516" i="3"/>
  <c r="A1517" i="3"/>
  <c r="A1518" i="3"/>
  <c r="A1519" i="3"/>
  <c r="A1520" i="3"/>
  <c r="A1521" i="3"/>
  <c r="A1522" i="3"/>
  <c r="A1523" i="3"/>
  <c r="A1524" i="3"/>
  <c r="A1525" i="3"/>
  <c r="A1526" i="3"/>
  <c r="A1527" i="3"/>
  <c r="A1528" i="3"/>
  <c r="A1529" i="3"/>
  <c r="A1530" i="3"/>
  <c r="A1531" i="3"/>
  <c r="A1532" i="3"/>
  <c r="A1533" i="3"/>
  <c r="A1534" i="3"/>
  <c r="A1535" i="3"/>
  <c r="A1536" i="3"/>
  <c r="A1537" i="3"/>
  <c r="A1538" i="3"/>
  <c r="A1539" i="3"/>
  <c r="A1540" i="3"/>
  <c r="A1541" i="3"/>
  <c r="A1542" i="3"/>
  <c r="A1543" i="3"/>
  <c r="A1544" i="3"/>
  <c r="A1545" i="3"/>
  <c r="A1546" i="3"/>
  <c r="A1547" i="3"/>
  <c r="A1548" i="3"/>
  <c r="A1549" i="3"/>
  <c r="A1550" i="3"/>
  <c r="A1551" i="3"/>
  <c r="A1552" i="3"/>
  <c r="A1553" i="3"/>
  <c r="A1554" i="3"/>
  <c r="A1555" i="3"/>
  <c r="A1556" i="3"/>
  <c r="A1557" i="3"/>
  <c r="A1558" i="3"/>
  <c r="A1559" i="3"/>
  <c r="A1560" i="3"/>
  <c r="A1561" i="3"/>
  <c r="A1562" i="3"/>
  <c r="A1563" i="3"/>
  <c r="A1564" i="3"/>
  <c r="A1565" i="3"/>
  <c r="A1566" i="3"/>
  <c r="A1567" i="3"/>
  <c r="A1568" i="3"/>
  <c r="A1569" i="3"/>
  <c r="A1570" i="3"/>
  <c r="A1571" i="3"/>
  <c r="A1572" i="3"/>
  <c r="A1573" i="3"/>
  <c r="A1574" i="3"/>
  <c r="A1575" i="3"/>
  <c r="A1576" i="3"/>
  <c r="A1577" i="3"/>
  <c r="A1578" i="3"/>
  <c r="A1579" i="3"/>
  <c r="A1580" i="3"/>
  <c r="A1581" i="3"/>
  <c r="A1582" i="3"/>
  <c r="A1583" i="3"/>
  <c r="A1584" i="3"/>
  <c r="A1585" i="3"/>
  <c r="A1586" i="3"/>
  <c r="A1587" i="3"/>
  <c r="A1588" i="3"/>
  <c r="A1589" i="3"/>
  <c r="A1590" i="3"/>
  <c r="A1591" i="3"/>
  <c r="A1592" i="3"/>
  <c r="A1593" i="3"/>
  <c r="A1594" i="3"/>
  <c r="A1595" i="3"/>
  <c r="A1596" i="3"/>
  <c r="A1597" i="3"/>
  <c r="A1598" i="3"/>
  <c r="A1599" i="3"/>
  <c r="A1600" i="3"/>
  <c r="A1601" i="3"/>
  <c r="A1602" i="3"/>
  <c r="A1603" i="3"/>
  <c r="A1604" i="3"/>
  <c r="A1605" i="3"/>
  <c r="A1606" i="3"/>
  <c r="A1607" i="3"/>
  <c r="A1608" i="3"/>
  <c r="A1609" i="3"/>
  <c r="A1610" i="3"/>
  <c r="A1611" i="3"/>
  <c r="A1612" i="3"/>
  <c r="A1613" i="3"/>
  <c r="A1614" i="3"/>
  <c r="A1615" i="3"/>
  <c r="A1616" i="3"/>
  <c r="A1617" i="3"/>
  <c r="A1618" i="3"/>
  <c r="A1619" i="3"/>
  <c r="A1620" i="3"/>
  <c r="A1621" i="3"/>
  <c r="A1622" i="3"/>
  <c r="A1623" i="3"/>
  <c r="A1624" i="3"/>
  <c r="A1625" i="3"/>
  <c r="A1626" i="3"/>
  <c r="A1627" i="3"/>
  <c r="A1628" i="3"/>
  <c r="A1629" i="3"/>
  <c r="A1630" i="3"/>
  <c r="A1631" i="3"/>
  <c r="A1632" i="3"/>
  <c r="A1633" i="3"/>
  <c r="A1634" i="3"/>
  <c r="A1635" i="3"/>
  <c r="A1636" i="3"/>
  <c r="A1637" i="3"/>
  <c r="A1638" i="3"/>
  <c r="A1639" i="3"/>
  <c r="A1640" i="3"/>
  <c r="A1641" i="3"/>
  <c r="A1642" i="3"/>
  <c r="A1643" i="3"/>
  <c r="A1644" i="3"/>
  <c r="A1645" i="3"/>
  <c r="A1646" i="3"/>
  <c r="A1647" i="3"/>
  <c r="A1648" i="3"/>
  <c r="A1649" i="3"/>
  <c r="A1650" i="3"/>
  <c r="A1651" i="3"/>
  <c r="A1652" i="3"/>
  <c r="A1653" i="3"/>
  <c r="A1654" i="3"/>
  <c r="A1655" i="3"/>
  <c r="A1656" i="3"/>
  <c r="A1657" i="3"/>
  <c r="A1658" i="3"/>
  <c r="A1659" i="3"/>
  <c r="A1660" i="3"/>
  <c r="A1661" i="3"/>
  <c r="A1662" i="3"/>
  <c r="A1663" i="3"/>
  <c r="A1664" i="3"/>
  <c r="A1665" i="3"/>
  <c r="A1666" i="3"/>
  <c r="A1667" i="3"/>
  <c r="A1668" i="3"/>
  <c r="A1669" i="3"/>
  <c r="A1670" i="3"/>
  <c r="A1671" i="3"/>
  <c r="A1672" i="3"/>
  <c r="A1673" i="3"/>
  <c r="A1674" i="3"/>
  <c r="A1675" i="3"/>
  <c r="A1676" i="3"/>
  <c r="A1677" i="3"/>
  <c r="A1678" i="3"/>
  <c r="A1679" i="3"/>
  <c r="A1680" i="3"/>
  <c r="A1681" i="3"/>
  <c r="A1682" i="3"/>
  <c r="A1683" i="3"/>
  <c r="A1684" i="3"/>
  <c r="A1685" i="3"/>
  <c r="A1686" i="3"/>
  <c r="A1687" i="3"/>
  <c r="A1688" i="3"/>
  <c r="A1689" i="3"/>
  <c r="A1690" i="3"/>
  <c r="A1691" i="3"/>
  <c r="A1692" i="3"/>
  <c r="A1693" i="3"/>
  <c r="A1694" i="3"/>
  <c r="A1695" i="3"/>
  <c r="A1696" i="3"/>
  <c r="A1697" i="3"/>
  <c r="A1698" i="3"/>
  <c r="A1699" i="3"/>
  <c r="A1700" i="3"/>
  <c r="A1701" i="3"/>
  <c r="A1702" i="3"/>
  <c r="A1703" i="3"/>
  <c r="A1704" i="3"/>
  <c r="A1705" i="3"/>
  <c r="A1706" i="3"/>
  <c r="A1707" i="3"/>
  <c r="A1708" i="3"/>
  <c r="A1709" i="3"/>
  <c r="A1710" i="3"/>
  <c r="A1711" i="3"/>
  <c r="A1712" i="3"/>
  <c r="A1713" i="3"/>
  <c r="A1714" i="3"/>
  <c r="A1715" i="3"/>
  <c r="A1716" i="3"/>
  <c r="A1717" i="3"/>
  <c r="A1718" i="3"/>
  <c r="A1719" i="3"/>
  <c r="A1720" i="3"/>
  <c r="A1721" i="3"/>
  <c r="A1722" i="3"/>
  <c r="A1723" i="3"/>
  <c r="A1724" i="3"/>
  <c r="A1725" i="3"/>
  <c r="A1726" i="3"/>
  <c r="A1727" i="3"/>
  <c r="A1728" i="3"/>
  <c r="A1729" i="3"/>
  <c r="A1730" i="3"/>
  <c r="A1731" i="3"/>
  <c r="A1732" i="3"/>
  <c r="A1733" i="3"/>
  <c r="A1734" i="3"/>
  <c r="A1735" i="3"/>
  <c r="A1736" i="3"/>
  <c r="A1737" i="3"/>
  <c r="A1738" i="3"/>
  <c r="A1739" i="3"/>
  <c r="A1740" i="3"/>
  <c r="A1741" i="3"/>
  <c r="A1742" i="3"/>
  <c r="A1743" i="3"/>
  <c r="A1744" i="3"/>
  <c r="A1745" i="3"/>
  <c r="A1746" i="3"/>
  <c r="A1747" i="3"/>
  <c r="A1748" i="3"/>
  <c r="A1749" i="3"/>
  <c r="A1750" i="3"/>
  <c r="A1751" i="3"/>
  <c r="A1752" i="3"/>
  <c r="A1753" i="3"/>
  <c r="A1754" i="3"/>
  <c r="A1755" i="3"/>
  <c r="A1756" i="3"/>
  <c r="A1757" i="3"/>
  <c r="A1758" i="3"/>
  <c r="A1759" i="3"/>
  <c r="A1760" i="3"/>
  <c r="A1761" i="3"/>
  <c r="A1762" i="3"/>
  <c r="A1763" i="3"/>
  <c r="A1764" i="3"/>
  <c r="A1765" i="3"/>
  <c r="A1766" i="3"/>
  <c r="A1767" i="3"/>
  <c r="A1768" i="3"/>
  <c r="A1769" i="3"/>
  <c r="A1770" i="3"/>
  <c r="A1771" i="3"/>
  <c r="A1772" i="3"/>
  <c r="A1773" i="3"/>
  <c r="A1774" i="3"/>
  <c r="A1775" i="3"/>
  <c r="A1776" i="3"/>
  <c r="A1777" i="3"/>
  <c r="A1778" i="3"/>
  <c r="A1779" i="3"/>
  <c r="A1780" i="3"/>
  <c r="A1781" i="3"/>
  <c r="A1782" i="3"/>
  <c r="A1783" i="3"/>
  <c r="A1784" i="3"/>
  <c r="A1785" i="3"/>
  <c r="A1786" i="3"/>
  <c r="A1787" i="3"/>
  <c r="A1788" i="3"/>
  <c r="A1789" i="3"/>
  <c r="A1790" i="3"/>
  <c r="A1791" i="3"/>
  <c r="A1792" i="3"/>
  <c r="A1793" i="3"/>
  <c r="A1794" i="3"/>
  <c r="A1795" i="3"/>
  <c r="A1796" i="3"/>
  <c r="A1797" i="3"/>
  <c r="A1798" i="3"/>
  <c r="A1799" i="3"/>
  <c r="A1800" i="3"/>
  <c r="A1801" i="3"/>
  <c r="A1802" i="3"/>
  <c r="A1803" i="3"/>
  <c r="A1804" i="3"/>
  <c r="A1805" i="3"/>
  <c r="A1806" i="3"/>
  <c r="A1807" i="3"/>
  <c r="A1808" i="3"/>
  <c r="A1809" i="3"/>
  <c r="A1810" i="3"/>
  <c r="A1811" i="3"/>
  <c r="A1812" i="3"/>
  <c r="A1813" i="3"/>
  <c r="A1814" i="3"/>
  <c r="A1815" i="3"/>
  <c r="A1816" i="3"/>
  <c r="A1817" i="3"/>
  <c r="A1818" i="3"/>
  <c r="A1819" i="3"/>
  <c r="A1820" i="3"/>
  <c r="A1821" i="3"/>
  <c r="A1822" i="3"/>
  <c r="A1823" i="3"/>
  <c r="A1824" i="3"/>
  <c r="A1825" i="3"/>
  <c r="A1826" i="3"/>
  <c r="A1827" i="3"/>
  <c r="A1828" i="3"/>
  <c r="A1829" i="3"/>
  <c r="A1830" i="3"/>
  <c r="A1831" i="3"/>
  <c r="A1832" i="3"/>
  <c r="A1833" i="3"/>
  <c r="A1834" i="3"/>
  <c r="A1835" i="3"/>
  <c r="A1836" i="3"/>
  <c r="A1837" i="3"/>
  <c r="A1838" i="3"/>
  <c r="A1839" i="3"/>
  <c r="A1840" i="3"/>
  <c r="A1841" i="3"/>
  <c r="A1842" i="3"/>
  <c r="A1843" i="3"/>
  <c r="A1844" i="3"/>
  <c r="A1845" i="3"/>
  <c r="A1846" i="3"/>
  <c r="A1847" i="3"/>
  <c r="A1848" i="3"/>
  <c r="A1849" i="3"/>
  <c r="A1850" i="3"/>
  <c r="A1851" i="3"/>
  <c r="A1852" i="3"/>
  <c r="A1853" i="3"/>
  <c r="A1854" i="3"/>
  <c r="A1855" i="3"/>
  <c r="A1856" i="3"/>
  <c r="A1857" i="3"/>
  <c r="A1858" i="3"/>
  <c r="A1859" i="3"/>
  <c r="A1860" i="3"/>
  <c r="A1861" i="3"/>
  <c r="A1862" i="3"/>
  <c r="A1863" i="3"/>
  <c r="A1864" i="3"/>
  <c r="A1865" i="3"/>
  <c r="A1866" i="3"/>
  <c r="A1867" i="3"/>
  <c r="A1868" i="3"/>
  <c r="A1869" i="3"/>
  <c r="A1870" i="3"/>
  <c r="A1871" i="3"/>
  <c r="A1872" i="3"/>
  <c r="A1873" i="3"/>
  <c r="A1874" i="3"/>
  <c r="A1875" i="3"/>
  <c r="A1876" i="3"/>
  <c r="A1877" i="3"/>
  <c r="A1878" i="3"/>
  <c r="A1879" i="3"/>
  <c r="A1880" i="3"/>
  <c r="A1881" i="3"/>
  <c r="A1882" i="3"/>
  <c r="A1883" i="3"/>
  <c r="A1884" i="3"/>
  <c r="A1885" i="3"/>
  <c r="A1886" i="3"/>
  <c r="A1887" i="3"/>
  <c r="A1888" i="3"/>
  <c r="A1889" i="3"/>
  <c r="A1890" i="3"/>
  <c r="A1891" i="3"/>
  <c r="A1892" i="3"/>
  <c r="A1893" i="3"/>
  <c r="A1894" i="3"/>
  <c r="A1895" i="3"/>
  <c r="A1896" i="3"/>
  <c r="A1897" i="3"/>
  <c r="A1898" i="3"/>
  <c r="A1899" i="3"/>
  <c r="A1900" i="3"/>
  <c r="A1901" i="3"/>
  <c r="A1902" i="3"/>
  <c r="A1903" i="3"/>
  <c r="A1904" i="3"/>
  <c r="A1905" i="3"/>
  <c r="A1906" i="3"/>
  <c r="A1907" i="3"/>
  <c r="A1908" i="3"/>
  <c r="A1909" i="3"/>
  <c r="A1910" i="3"/>
  <c r="A1911" i="3"/>
  <c r="A1912" i="3"/>
  <c r="A1913" i="3"/>
  <c r="A1914" i="3"/>
  <c r="A1915" i="3"/>
  <c r="A1916" i="3"/>
  <c r="A1917" i="3"/>
  <c r="A1918" i="3"/>
  <c r="A1919" i="3"/>
  <c r="A1920" i="3"/>
  <c r="A1921" i="3"/>
  <c r="A1922" i="3"/>
  <c r="A1923" i="3"/>
  <c r="A1924" i="3"/>
  <c r="A1925" i="3"/>
  <c r="A1926" i="3"/>
  <c r="A1927" i="3"/>
  <c r="A1928" i="3"/>
  <c r="A1929" i="3"/>
  <c r="A1930" i="3"/>
  <c r="A1931" i="3"/>
  <c r="A1932" i="3"/>
  <c r="A1933" i="3"/>
  <c r="A1934" i="3"/>
  <c r="A1935" i="3"/>
  <c r="A1936" i="3"/>
  <c r="A1937" i="3"/>
  <c r="A1938" i="3"/>
  <c r="A1939" i="3"/>
  <c r="A1940" i="3"/>
  <c r="A1941" i="3"/>
  <c r="A1942" i="3"/>
  <c r="A1943" i="3"/>
  <c r="A1944" i="3"/>
  <c r="A1945" i="3"/>
  <c r="A1946" i="3"/>
  <c r="A1947" i="3"/>
  <c r="A1948" i="3"/>
  <c r="A1949" i="3"/>
  <c r="A1950" i="3"/>
  <c r="A1951" i="3"/>
  <c r="A1952" i="3"/>
  <c r="A1953" i="3"/>
  <c r="A1954" i="3"/>
  <c r="A1955" i="3"/>
  <c r="A1956" i="3"/>
  <c r="A1957" i="3"/>
  <c r="A1958" i="3"/>
  <c r="A1959" i="3"/>
  <c r="A1960" i="3"/>
  <c r="A1961" i="3"/>
  <c r="A1962" i="3"/>
  <c r="A1963" i="3"/>
  <c r="A1964" i="3"/>
  <c r="A1965" i="3"/>
  <c r="A1966" i="3"/>
  <c r="A1967" i="3"/>
  <c r="A1968" i="3"/>
  <c r="A1969" i="3"/>
  <c r="A1970" i="3"/>
  <c r="A1971" i="3"/>
  <c r="A1972" i="3"/>
  <c r="A1973" i="3"/>
  <c r="A1974" i="3"/>
  <c r="A1975" i="3"/>
  <c r="A1976" i="3"/>
  <c r="A1977" i="3"/>
  <c r="A1978" i="3"/>
  <c r="A1979" i="3"/>
  <c r="A1980" i="3"/>
  <c r="A1981" i="3"/>
  <c r="A1982" i="3"/>
  <c r="A1983" i="3"/>
  <c r="A1984" i="3"/>
  <c r="A1985" i="3"/>
  <c r="A1986" i="3"/>
  <c r="A1987" i="3"/>
  <c r="A1988" i="3"/>
  <c r="A1989" i="3"/>
  <c r="A1990" i="3"/>
  <c r="A1991" i="3"/>
  <c r="A1992" i="3"/>
  <c r="A1993" i="3"/>
  <c r="A1994" i="3"/>
  <c r="A1995" i="3"/>
  <c r="A1996" i="3"/>
  <c r="A1997" i="3"/>
  <c r="A1998" i="3"/>
  <c r="A1999" i="3"/>
  <c r="A2000" i="3"/>
  <c r="A2001" i="3"/>
  <c r="A2002" i="3"/>
  <c r="A2003" i="3"/>
  <c r="A2004" i="3"/>
  <c r="A2005" i="3"/>
  <c r="A2006" i="3"/>
  <c r="A2007" i="3"/>
  <c r="A2008" i="3"/>
  <c r="A2009" i="3"/>
  <c r="A2010" i="3"/>
  <c r="A2011" i="3"/>
  <c r="A2012" i="3"/>
  <c r="A2013" i="3"/>
  <c r="A2014" i="3"/>
  <c r="A2015" i="3"/>
  <c r="A2016" i="3"/>
  <c r="A2017" i="3"/>
  <c r="A2018" i="3"/>
  <c r="A2019" i="3"/>
  <c r="A2020" i="3"/>
  <c r="A2021" i="3"/>
  <c r="A2022" i="3"/>
  <c r="A2023" i="3"/>
  <c r="A2024" i="3"/>
  <c r="A2025" i="3"/>
  <c r="A2026" i="3"/>
  <c r="A2027" i="3"/>
  <c r="A2028" i="3"/>
  <c r="A2029" i="3"/>
  <c r="A2030" i="3"/>
  <c r="A2031" i="3"/>
  <c r="A2032" i="3"/>
  <c r="A2033" i="3"/>
  <c r="A2034" i="3"/>
  <c r="A2035" i="3"/>
  <c r="A2036" i="3"/>
  <c r="A2037" i="3"/>
  <c r="A2038" i="3"/>
  <c r="A2039" i="3"/>
  <c r="A2040" i="3"/>
  <c r="A2041" i="3"/>
  <c r="A2042" i="3"/>
  <c r="A2043" i="3"/>
  <c r="A2044" i="3"/>
  <c r="A2045" i="3"/>
  <c r="A2046" i="3"/>
  <c r="A2047" i="3"/>
  <c r="A2048" i="3"/>
  <c r="A2049" i="3"/>
  <c r="A2050" i="3"/>
  <c r="A2051" i="3"/>
  <c r="A2052" i="3"/>
  <c r="A2053" i="3"/>
  <c r="A2054" i="3"/>
  <c r="A2055" i="3"/>
  <c r="A2056" i="3"/>
  <c r="A2057" i="3"/>
  <c r="A2058" i="3"/>
  <c r="A2059" i="3"/>
  <c r="A2060" i="3"/>
  <c r="A2061" i="3"/>
  <c r="A2062" i="3"/>
  <c r="A2063" i="3"/>
  <c r="A2064" i="3"/>
  <c r="A2065" i="3"/>
  <c r="A2066" i="3"/>
  <c r="A2067" i="3"/>
  <c r="A2068" i="3"/>
  <c r="A2069" i="3"/>
  <c r="A2070" i="3"/>
  <c r="A2071" i="3"/>
  <c r="A2072" i="3"/>
  <c r="A2073" i="3"/>
  <c r="A2074" i="3"/>
  <c r="A2075" i="3"/>
  <c r="A2076" i="3"/>
  <c r="A2077" i="3"/>
  <c r="A2078" i="3"/>
  <c r="A2079" i="3"/>
  <c r="A2080" i="3"/>
  <c r="A2081" i="3"/>
  <c r="A2082" i="3"/>
  <c r="A2083" i="3"/>
  <c r="A2084" i="3"/>
  <c r="A2085" i="3"/>
  <c r="A2086" i="3"/>
  <c r="A2087" i="3"/>
  <c r="A2088" i="3"/>
  <c r="A2089" i="3"/>
  <c r="A2090" i="3"/>
  <c r="A2091" i="3"/>
  <c r="A2092" i="3"/>
  <c r="A2093" i="3"/>
  <c r="A2094" i="3"/>
  <c r="A2095" i="3"/>
  <c r="A2096" i="3"/>
  <c r="A2097" i="3"/>
  <c r="A2098" i="3"/>
  <c r="A2099" i="3"/>
  <c r="A2100" i="3"/>
  <c r="A2101" i="3"/>
  <c r="A2102" i="3"/>
  <c r="A2103" i="3"/>
  <c r="A2104" i="3"/>
  <c r="A2105" i="3"/>
  <c r="A2106" i="3"/>
  <c r="A2107" i="3"/>
  <c r="A2108" i="3"/>
  <c r="A2109" i="3"/>
  <c r="A2110" i="3"/>
  <c r="A2111" i="3"/>
  <c r="A2112" i="3"/>
  <c r="A2113" i="3"/>
  <c r="A2114" i="3"/>
  <c r="A2115" i="3"/>
  <c r="A2116" i="3"/>
  <c r="A2117" i="3"/>
  <c r="A2118" i="3"/>
  <c r="A2119" i="3"/>
  <c r="A2120" i="3"/>
  <c r="A2121" i="3"/>
  <c r="A2122" i="3"/>
  <c r="A2123" i="3"/>
  <c r="A2124" i="3"/>
  <c r="A2125" i="3"/>
  <c r="A2126" i="3"/>
  <c r="A2127" i="3"/>
  <c r="A2128" i="3"/>
  <c r="A2129" i="3"/>
  <c r="A2130" i="3"/>
  <c r="A2131" i="3"/>
  <c r="A2132" i="3"/>
  <c r="A2133" i="3"/>
  <c r="A2134" i="3"/>
  <c r="A2135" i="3"/>
  <c r="A2136" i="3"/>
  <c r="A2137" i="3"/>
  <c r="A2138" i="3"/>
  <c r="A2139" i="3"/>
  <c r="A2140" i="3"/>
  <c r="A2141" i="3"/>
  <c r="A2142" i="3"/>
  <c r="A2143" i="3"/>
  <c r="A2144" i="3"/>
  <c r="A2145" i="3"/>
  <c r="A2146" i="3"/>
  <c r="A2147" i="3"/>
  <c r="A2148" i="3"/>
  <c r="A2149" i="3"/>
  <c r="A2150" i="3"/>
  <c r="A2151" i="3"/>
  <c r="A2152" i="3"/>
  <c r="A2153" i="3"/>
  <c r="A2154" i="3"/>
  <c r="A2155" i="3"/>
  <c r="A2156" i="3"/>
  <c r="A2157" i="3"/>
  <c r="A2158" i="3"/>
  <c r="A2159" i="3"/>
  <c r="A2160" i="3"/>
  <c r="A2161" i="3"/>
  <c r="A2162" i="3"/>
  <c r="A2163" i="3"/>
  <c r="A2164" i="3"/>
  <c r="A2165" i="3"/>
  <c r="A2166" i="3"/>
  <c r="A2167" i="3"/>
  <c r="A2168" i="3"/>
  <c r="A2169" i="3"/>
  <c r="A2170" i="3"/>
  <c r="A2171" i="3"/>
  <c r="A2172" i="3"/>
  <c r="A2173" i="3"/>
  <c r="A2174" i="3"/>
  <c r="A2175" i="3"/>
  <c r="A2176" i="3"/>
  <c r="A2177" i="3"/>
  <c r="A2178" i="3"/>
  <c r="A2179" i="3"/>
  <c r="A2180" i="3"/>
  <c r="A2181" i="3"/>
  <c r="A2182" i="3"/>
  <c r="A2183" i="3"/>
  <c r="A2184" i="3"/>
  <c r="A2185" i="3"/>
  <c r="A2186" i="3"/>
  <c r="A2187" i="3"/>
  <c r="A2188" i="3"/>
  <c r="A2189" i="3"/>
  <c r="A2190" i="3"/>
  <c r="A2191" i="3"/>
  <c r="A2192" i="3"/>
  <c r="A2193" i="3"/>
  <c r="A2194" i="3"/>
  <c r="A2195" i="3"/>
  <c r="A2196" i="3"/>
  <c r="A2197" i="3"/>
  <c r="A2198" i="3"/>
  <c r="A2199" i="3"/>
  <c r="A2200" i="3"/>
  <c r="A2201" i="3"/>
  <c r="A2202" i="3"/>
  <c r="A2203" i="3"/>
  <c r="A2204" i="3"/>
  <c r="A2205" i="3"/>
  <c r="A2206" i="3"/>
  <c r="A2207" i="3"/>
  <c r="A2208" i="3"/>
  <c r="A2209" i="3"/>
  <c r="A2210" i="3"/>
  <c r="A2211" i="3"/>
  <c r="A2212" i="3"/>
  <c r="A2213" i="3"/>
  <c r="A2214" i="3"/>
  <c r="A2215" i="3"/>
  <c r="A2216" i="3"/>
  <c r="A2217" i="3"/>
  <c r="A2218" i="3"/>
  <c r="A2219" i="3"/>
  <c r="A2220" i="3"/>
  <c r="A2221" i="3"/>
  <c r="A2222" i="3"/>
  <c r="A2223" i="3"/>
  <c r="A2224" i="3"/>
  <c r="A2225" i="3"/>
  <c r="A2226" i="3"/>
  <c r="A2227" i="3"/>
  <c r="A2228" i="3"/>
  <c r="A2229" i="3"/>
  <c r="A2230" i="3"/>
  <c r="A2231" i="3"/>
  <c r="A2232" i="3"/>
  <c r="A2233" i="3"/>
  <c r="A2234" i="3"/>
  <c r="A2235" i="3"/>
  <c r="A2236" i="3"/>
  <c r="A2237" i="3"/>
  <c r="A2238" i="3"/>
  <c r="A2239" i="3"/>
  <c r="A2240" i="3"/>
  <c r="A2241" i="3"/>
  <c r="A2242" i="3"/>
  <c r="A2243" i="3"/>
  <c r="A2244" i="3"/>
  <c r="A2245" i="3"/>
  <c r="A2246" i="3"/>
  <c r="A2247" i="3"/>
  <c r="A2248" i="3"/>
  <c r="A2249" i="3"/>
  <c r="A2250" i="3"/>
  <c r="A2251" i="3"/>
  <c r="A2252" i="3"/>
  <c r="A2253" i="3"/>
  <c r="A2254" i="3"/>
  <c r="A2255" i="3"/>
  <c r="A2256" i="3"/>
  <c r="A2257" i="3"/>
  <c r="A2258" i="3"/>
  <c r="A2259" i="3"/>
  <c r="A2260" i="3"/>
  <c r="A2261" i="3"/>
  <c r="A2262" i="3"/>
  <c r="A2263" i="3"/>
  <c r="A2264" i="3"/>
  <c r="A2265" i="3"/>
  <c r="A2266" i="3"/>
  <c r="A2267" i="3"/>
  <c r="A2268" i="3"/>
  <c r="A2269" i="3"/>
  <c r="A2270" i="3"/>
  <c r="A2271" i="3"/>
  <c r="A2272" i="3"/>
  <c r="A2273" i="3"/>
  <c r="A2274" i="3"/>
  <c r="A2275" i="3"/>
  <c r="A2276" i="3"/>
  <c r="A2277" i="3"/>
  <c r="A2278" i="3"/>
  <c r="A2279" i="3"/>
  <c r="A2280" i="3"/>
  <c r="A2281" i="3"/>
  <c r="A2282" i="3"/>
  <c r="A2283" i="3"/>
  <c r="A2284" i="3"/>
  <c r="A2285" i="3"/>
  <c r="A2286" i="3"/>
  <c r="A2287" i="3"/>
  <c r="A2288" i="3"/>
  <c r="A2289" i="3"/>
  <c r="A2290" i="3"/>
  <c r="A2291" i="3"/>
  <c r="A2292" i="3"/>
  <c r="A2293" i="3"/>
  <c r="A2294" i="3"/>
  <c r="A2295" i="3"/>
  <c r="A2296" i="3"/>
  <c r="A2297" i="3"/>
  <c r="A2298" i="3"/>
  <c r="A2299" i="3"/>
  <c r="A2300" i="3"/>
  <c r="A2301" i="3"/>
  <c r="A2302" i="3"/>
  <c r="A2303" i="3"/>
  <c r="A2304" i="3"/>
  <c r="A2305" i="3"/>
  <c r="A2306" i="3"/>
  <c r="A2307" i="3"/>
  <c r="A2308" i="3"/>
  <c r="A2309" i="3"/>
  <c r="A2310" i="3"/>
  <c r="A2311" i="3"/>
  <c r="A2312" i="3"/>
  <c r="A2313" i="3"/>
  <c r="A2314" i="3"/>
  <c r="A2315" i="3"/>
  <c r="A2316" i="3"/>
  <c r="A2317" i="3"/>
  <c r="A2318" i="3"/>
  <c r="A2319" i="3"/>
  <c r="A2320" i="3"/>
  <c r="A2321" i="3"/>
  <c r="A2322" i="3"/>
  <c r="A2323" i="3"/>
  <c r="A2324" i="3"/>
  <c r="A2325" i="3"/>
  <c r="A2326" i="3"/>
  <c r="A2327" i="3"/>
  <c r="A2328" i="3"/>
  <c r="A2329" i="3"/>
  <c r="A2330" i="3"/>
  <c r="A2331" i="3"/>
  <c r="A2332" i="3"/>
  <c r="A2333" i="3"/>
  <c r="A2334" i="3"/>
  <c r="A2335" i="3"/>
  <c r="A2336" i="3"/>
  <c r="A2337" i="3"/>
  <c r="A2338" i="3"/>
  <c r="A2339" i="3"/>
  <c r="A2340" i="3"/>
  <c r="A2341" i="3"/>
  <c r="A2342" i="3"/>
  <c r="A2343" i="3"/>
  <c r="A2344" i="3"/>
  <c r="A2345" i="3"/>
  <c r="A2346" i="3"/>
  <c r="A2347" i="3"/>
  <c r="A2348" i="3"/>
  <c r="A2349" i="3"/>
  <c r="A2350" i="3"/>
  <c r="A2351" i="3"/>
  <c r="A2352" i="3"/>
  <c r="A2353" i="3"/>
  <c r="A2354" i="3"/>
  <c r="A2355" i="3"/>
  <c r="A2356" i="3"/>
  <c r="A2357" i="3"/>
  <c r="A2358" i="3"/>
  <c r="A2359" i="3"/>
  <c r="A2360" i="3"/>
  <c r="A2361" i="3"/>
  <c r="A2362" i="3"/>
  <c r="A2363" i="3"/>
  <c r="A2364" i="3"/>
  <c r="A2365" i="3"/>
  <c r="A2366" i="3"/>
  <c r="A2367" i="3"/>
  <c r="A2368" i="3"/>
  <c r="A2369" i="3"/>
  <c r="A2370" i="3"/>
  <c r="A2371" i="3"/>
  <c r="A2372" i="3"/>
  <c r="A2373" i="3"/>
  <c r="A2374" i="3"/>
  <c r="A2375" i="3"/>
  <c r="A2376" i="3"/>
  <c r="A2377" i="3"/>
  <c r="A2378" i="3"/>
  <c r="A2379" i="3"/>
  <c r="A2380" i="3"/>
  <c r="A2381" i="3"/>
  <c r="A2382" i="3"/>
  <c r="A2383" i="3"/>
  <c r="A2384" i="3"/>
  <c r="A2385" i="3"/>
  <c r="A2386" i="3"/>
  <c r="A2387" i="3"/>
  <c r="A2388" i="3"/>
  <c r="A2389" i="3"/>
  <c r="A2390" i="3"/>
  <c r="A2391" i="3"/>
  <c r="A2392" i="3"/>
  <c r="A2393" i="3"/>
  <c r="A2394" i="3"/>
  <c r="A2395" i="3"/>
  <c r="A2396" i="3"/>
  <c r="A2397" i="3"/>
  <c r="A2398" i="3"/>
  <c r="A2399" i="3"/>
  <c r="A2400" i="3"/>
  <c r="A2401" i="3"/>
  <c r="A2402" i="3"/>
  <c r="A2403" i="3"/>
  <c r="A2404" i="3"/>
  <c r="A2405" i="3"/>
  <c r="A2406" i="3"/>
  <c r="A2407" i="3"/>
  <c r="A2408" i="3"/>
  <c r="A2409" i="3"/>
  <c r="A2410" i="3"/>
  <c r="A2411" i="3"/>
  <c r="A2412" i="3"/>
  <c r="A2413" i="3"/>
  <c r="A2414" i="3"/>
  <c r="A2415" i="3"/>
  <c r="A2416" i="3"/>
  <c r="A2417" i="3"/>
  <c r="A2418" i="3"/>
  <c r="A2419" i="3"/>
  <c r="A2420" i="3"/>
  <c r="A2421" i="3"/>
  <c r="A2422" i="3"/>
  <c r="A2423" i="3"/>
  <c r="A2424" i="3"/>
  <c r="A2425" i="3"/>
  <c r="A2426" i="3"/>
  <c r="A2427" i="3"/>
  <c r="A2428" i="3"/>
  <c r="A2429" i="3"/>
  <c r="A2430" i="3"/>
  <c r="A2431" i="3"/>
  <c r="A2432" i="3"/>
  <c r="A2433" i="3"/>
  <c r="A2434" i="3"/>
  <c r="A2435" i="3"/>
  <c r="A2436" i="3"/>
  <c r="A2437" i="3"/>
  <c r="A2438" i="3"/>
  <c r="A2439" i="3"/>
  <c r="A2440" i="3"/>
  <c r="A2441" i="3"/>
  <c r="A2442" i="3"/>
  <c r="A2443" i="3"/>
  <c r="A2444" i="3"/>
  <c r="A2445" i="3"/>
  <c r="A2446" i="3"/>
  <c r="A2447" i="3"/>
  <c r="A2448" i="3"/>
  <c r="A2449" i="3"/>
  <c r="A2450" i="3"/>
  <c r="A2451" i="3"/>
  <c r="A2452" i="3"/>
  <c r="A2453" i="3"/>
  <c r="A2454" i="3"/>
  <c r="A2455" i="3"/>
  <c r="A2456" i="3"/>
  <c r="A2457" i="3"/>
  <c r="A2458" i="3"/>
  <c r="A2459" i="3"/>
  <c r="A2460" i="3"/>
  <c r="A2461" i="3"/>
  <c r="A2462" i="3"/>
  <c r="A2463" i="3"/>
  <c r="A2464" i="3"/>
  <c r="A2465" i="3"/>
  <c r="A2466" i="3"/>
  <c r="A2467" i="3"/>
  <c r="A2468" i="3"/>
  <c r="A2469" i="3"/>
  <c r="A2470" i="3"/>
  <c r="A2471" i="3"/>
  <c r="A2472" i="3"/>
  <c r="A2473" i="3"/>
  <c r="A2474" i="3"/>
  <c r="A2475" i="3"/>
  <c r="A2476" i="3"/>
  <c r="A2477" i="3"/>
  <c r="A2478" i="3"/>
  <c r="A2479" i="3"/>
  <c r="A2480" i="3"/>
  <c r="A2481" i="3"/>
  <c r="A2482" i="3"/>
  <c r="A2483" i="3"/>
  <c r="A2484" i="3"/>
  <c r="A2485" i="3"/>
  <c r="A2486" i="3"/>
  <c r="A2487" i="3"/>
  <c r="A2488" i="3"/>
  <c r="A2489" i="3"/>
  <c r="A2490" i="3"/>
  <c r="A2491" i="3"/>
  <c r="A2492" i="3"/>
  <c r="A2493" i="3"/>
  <c r="A2494" i="3"/>
  <c r="A2495" i="3"/>
  <c r="A2496" i="3"/>
  <c r="A2497" i="3"/>
  <c r="A2498" i="3"/>
  <c r="A2499" i="3"/>
  <c r="A2500" i="3"/>
  <c r="A2501" i="3"/>
  <c r="A2502" i="3"/>
  <c r="A2503" i="3"/>
  <c r="A2504" i="3"/>
  <c r="A2505" i="3"/>
  <c r="A2506" i="3"/>
  <c r="A2507" i="3"/>
  <c r="A2508" i="3"/>
  <c r="A2509" i="3"/>
  <c r="A2510" i="3"/>
  <c r="A2511" i="3"/>
  <c r="A2512" i="3"/>
  <c r="A2513" i="3"/>
  <c r="A2514" i="3"/>
  <c r="A2515" i="3"/>
  <c r="A2516" i="3"/>
  <c r="A2517" i="3"/>
  <c r="A2518" i="3"/>
  <c r="A2519" i="3"/>
  <c r="A2520" i="3"/>
  <c r="A2521" i="3"/>
  <c r="A2522" i="3"/>
  <c r="A2523" i="3"/>
  <c r="A2524" i="3"/>
  <c r="A2525" i="3"/>
  <c r="A2526" i="3"/>
  <c r="A2527" i="3"/>
  <c r="A2528" i="3"/>
  <c r="A2529" i="3"/>
  <c r="A2530" i="3"/>
  <c r="A2531" i="3"/>
  <c r="A2532" i="3"/>
  <c r="A2533" i="3"/>
  <c r="A2534" i="3"/>
  <c r="A2535" i="3"/>
  <c r="A2536" i="3"/>
  <c r="A2537" i="3"/>
  <c r="A2538" i="3"/>
  <c r="A2539" i="3"/>
  <c r="A2540" i="3"/>
  <c r="A2541" i="3"/>
  <c r="A2542" i="3"/>
  <c r="A2543" i="3"/>
  <c r="A2544" i="3"/>
  <c r="A2545" i="3"/>
  <c r="A2546" i="3"/>
  <c r="A2547" i="3"/>
  <c r="A2548" i="3"/>
  <c r="A2549" i="3"/>
  <c r="A2550" i="3"/>
  <c r="A2551" i="3"/>
  <c r="A2552" i="3"/>
  <c r="A2553" i="3"/>
  <c r="A2554" i="3"/>
  <c r="A2555" i="3"/>
  <c r="A2556" i="3"/>
  <c r="A2557" i="3"/>
  <c r="A2558" i="3"/>
  <c r="A2559" i="3"/>
  <c r="A2560" i="3"/>
  <c r="A2561" i="3"/>
  <c r="A2562" i="3"/>
  <c r="A2563" i="3"/>
  <c r="A2564" i="3"/>
  <c r="A2565" i="3"/>
  <c r="A2566" i="3"/>
  <c r="A2567" i="3"/>
  <c r="A2568" i="3"/>
  <c r="A2569" i="3"/>
  <c r="A2570" i="3"/>
  <c r="A2571" i="3"/>
  <c r="A2572" i="3"/>
  <c r="A2573" i="3"/>
  <c r="A2574" i="3"/>
  <c r="A2575" i="3"/>
  <c r="A2576" i="3"/>
  <c r="A2577" i="3"/>
  <c r="A2578" i="3"/>
  <c r="A2579" i="3"/>
  <c r="A2580" i="3"/>
  <c r="A2581" i="3"/>
  <c r="A2582" i="3"/>
  <c r="A2583" i="3"/>
  <c r="A2584" i="3"/>
  <c r="A2585" i="3"/>
  <c r="A2586" i="3"/>
  <c r="A2587" i="3"/>
  <c r="A2588" i="3"/>
  <c r="A2589" i="3"/>
  <c r="A2590" i="3"/>
  <c r="A2591" i="3"/>
  <c r="A2592" i="3"/>
  <c r="A2593" i="3"/>
  <c r="A2594" i="3"/>
  <c r="A2595" i="3"/>
  <c r="A2596" i="3"/>
  <c r="A2597" i="3"/>
  <c r="A2598" i="3"/>
  <c r="A2599" i="3"/>
  <c r="A2600" i="3"/>
  <c r="A2601" i="3"/>
  <c r="A2602" i="3"/>
  <c r="A2603" i="3"/>
  <c r="A2604" i="3"/>
  <c r="A2605" i="3"/>
  <c r="A2606" i="3"/>
  <c r="A2607" i="3"/>
  <c r="A2608" i="3"/>
  <c r="A2609" i="3"/>
  <c r="A2610" i="3"/>
  <c r="A2611" i="3"/>
  <c r="A2612" i="3"/>
  <c r="A2613" i="3"/>
  <c r="A2614" i="3"/>
  <c r="A2615" i="3"/>
  <c r="A2616" i="3"/>
  <c r="A2617" i="3"/>
  <c r="A2618" i="3"/>
  <c r="A2619" i="3"/>
  <c r="A2620" i="3"/>
  <c r="A2621" i="3"/>
  <c r="A2622" i="3"/>
  <c r="A2623" i="3"/>
  <c r="A2624" i="3"/>
  <c r="A2625" i="3"/>
  <c r="A2626" i="3"/>
  <c r="A2627" i="3"/>
  <c r="A2628" i="3"/>
  <c r="A2629" i="3"/>
  <c r="A2630" i="3"/>
  <c r="A2631" i="3"/>
  <c r="A2632" i="3"/>
  <c r="A2633" i="3"/>
  <c r="A2634" i="3"/>
  <c r="A2635" i="3"/>
  <c r="A2636" i="3"/>
  <c r="A2637" i="3"/>
  <c r="A2638" i="3"/>
  <c r="A2639" i="3"/>
  <c r="A2640" i="3"/>
  <c r="A2641" i="3"/>
  <c r="A2642" i="3"/>
  <c r="A2643" i="3"/>
  <c r="A2644" i="3"/>
  <c r="A2645" i="3"/>
  <c r="A2646" i="3"/>
  <c r="A2647" i="3"/>
  <c r="A2648" i="3"/>
  <c r="A2649" i="3"/>
  <c r="A2650" i="3"/>
  <c r="A2651" i="3"/>
  <c r="A2652" i="3"/>
  <c r="A2653" i="3"/>
  <c r="A2654" i="3"/>
  <c r="A2655" i="3"/>
  <c r="A2656" i="3"/>
  <c r="A2657" i="3"/>
  <c r="A2658" i="3"/>
  <c r="A2659" i="3"/>
  <c r="A2660" i="3"/>
  <c r="A2661" i="3"/>
  <c r="A2662" i="3"/>
  <c r="A2663" i="3"/>
  <c r="A2664" i="3"/>
  <c r="A2665" i="3"/>
  <c r="A2666" i="3"/>
  <c r="A2667" i="3"/>
  <c r="A2668" i="3"/>
  <c r="A2669" i="3"/>
  <c r="A2670" i="3"/>
  <c r="A2671" i="3"/>
  <c r="A2672" i="3"/>
  <c r="A2673" i="3"/>
  <c r="A2674" i="3"/>
  <c r="A2675" i="3"/>
  <c r="A2676" i="3"/>
  <c r="A2677" i="3"/>
  <c r="A2678" i="3"/>
  <c r="A2679" i="3"/>
  <c r="A2680" i="3"/>
  <c r="A2681" i="3"/>
  <c r="A2682" i="3"/>
  <c r="A2683" i="3"/>
  <c r="A2684" i="3"/>
  <c r="A2685" i="3"/>
  <c r="A2686" i="3"/>
  <c r="A2687" i="3"/>
  <c r="A2688" i="3"/>
  <c r="A2689" i="3"/>
  <c r="A2690" i="3"/>
  <c r="A2691" i="3"/>
  <c r="A2692" i="3"/>
  <c r="A2693" i="3"/>
  <c r="A2694" i="3"/>
  <c r="A2695" i="3"/>
  <c r="A2696" i="3"/>
  <c r="A2697" i="3"/>
  <c r="A2698" i="3"/>
  <c r="A2699" i="3"/>
  <c r="A2700" i="3"/>
  <c r="A2701" i="3"/>
  <c r="A2702" i="3"/>
  <c r="A2703" i="3"/>
  <c r="A2704" i="3"/>
  <c r="A2705" i="3"/>
  <c r="A2706" i="3"/>
  <c r="A2707" i="3"/>
  <c r="A2708" i="3"/>
  <c r="A2709" i="3"/>
  <c r="A2710" i="3"/>
  <c r="A2711" i="3"/>
  <c r="A2712" i="3"/>
  <c r="A2713" i="3"/>
  <c r="A2714" i="3"/>
  <c r="A2715" i="3"/>
  <c r="A2716" i="3"/>
  <c r="A2717" i="3"/>
  <c r="A2718" i="3"/>
  <c r="A2719" i="3"/>
  <c r="A2720" i="3"/>
  <c r="A2721" i="3"/>
  <c r="A2722" i="3"/>
  <c r="A2723" i="3"/>
  <c r="A2724" i="3"/>
  <c r="A2725" i="3"/>
  <c r="A2726" i="3"/>
  <c r="A2727" i="3"/>
  <c r="A2728" i="3"/>
  <c r="A2729" i="3"/>
  <c r="A2730" i="3"/>
  <c r="A2731" i="3"/>
  <c r="A2732" i="3"/>
  <c r="A2733" i="3"/>
  <c r="A2734" i="3"/>
  <c r="A2735" i="3"/>
  <c r="A2736" i="3"/>
  <c r="A2737" i="3"/>
  <c r="A2738" i="3"/>
  <c r="A2739" i="3"/>
  <c r="A2740" i="3"/>
  <c r="A2741" i="3"/>
  <c r="A2742" i="3"/>
  <c r="A2743" i="3"/>
  <c r="A2744" i="3"/>
  <c r="A2745" i="3"/>
  <c r="A2746" i="3"/>
  <c r="A2747" i="3"/>
  <c r="A2748" i="3"/>
  <c r="A2749" i="3"/>
  <c r="A2750" i="3"/>
  <c r="A2751" i="3"/>
  <c r="A2752" i="3"/>
  <c r="A2753" i="3"/>
  <c r="A2754" i="3"/>
  <c r="A2755" i="3"/>
  <c r="A2756" i="3"/>
  <c r="A2757" i="3"/>
  <c r="A2758" i="3"/>
  <c r="A2759" i="3"/>
  <c r="A2760" i="3"/>
  <c r="A2761" i="3"/>
  <c r="A2762" i="3"/>
  <c r="A2763" i="3"/>
  <c r="A2764" i="3"/>
  <c r="A2765" i="3"/>
  <c r="A2766" i="3"/>
  <c r="A2767" i="3"/>
  <c r="A2768" i="3"/>
  <c r="A2769" i="3"/>
  <c r="A2770" i="3"/>
  <c r="A2771" i="3"/>
  <c r="A2772" i="3"/>
  <c r="A2773" i="3"/>
  <c r="A2774" i="3"/>
  <c r="A2775" i="3"/>
  <c r="A2776" i="3"/>
  <c r="A2777" i="3"/>
  <c r="A2778" i="3"/>
  <c r="A2779" i="3"/>
  <c r="A2780" i="3"/>
  <c r="A2781" i="3"/>
  <c r="A2782" i="3"/>
  <c r="A2783" i="3"/>
  <c r="A2784" i="3"/>
  <c r="A2785" i="3"/>
  <c r="A2786" i="3"/>
  <c r="A2787" i="3"/>
  <c r="A2788" i="3"/>
  <c r="A2789" i="3"/>
  <c r="A2790" i="3"/>
  <c r="A2791" i="3"/>
  <c r="A2792" i="3"/>
  <c r="A2793" i="3"/>
  <c r="A2794" i="3"/>
  <c r="A2795" i="3"/>
  <c r="A2796" i="3"/>
  <c r="A2797" i="3"/>
  <c r="A2798" i="3"/>
  <c r="A2799" i="3"/>
  <c r="A2800" i="3"/>
  <c r="A2801" i="3"/>
  <c r="A2802" i="3"/>
  <c r="A2803" i="3"/>
  <c r="A2804" i="3"/>
  <c r="A2805" i="3"/>
  <c r="A2806" i="3"/>
  <c r="A2807" i="3"/>
  <c r="A2808" i="3"/>
  <c r="A2809" i="3"/>
  <c r="A2810" i="3"/>
  <c r="A2811" i="3"/>
  <c r="A2812" i="3"/>
  <c r="A2813" i="3"/>
  <c r="A2814" i="3"/>
  <c r="A2815" i="3"/>
  <c r="A2816" i="3"/>
  <c r="A2817" i="3"/>
  <c r="A2818" i="3"/>
  <c r="A2819" i="3"/>
  <c r="A2820" i="3"/>
  <c r="A2821" i="3"/>
  <c r="A2822" i="3"/>
  <c r="A2823" i="3"/>
  <c r="A2824" i="3"/>
  <c r="A2825" i="3"/>
  <c r="A2826" i="3"/>
  <c r="A2827" i="3"/>
  <c r="A2828" i="3"/>
  <c r="A2829" i="3"/>
  <c r="A2830" i="3"/>
  <c r="A2831" i="3"/>
  <c r="A2832" i="3"/>
  <c r="A2833" i="3"/>
  <c r="A2834" i="3"/>
  <c r="A2835" i="3"/>
  <c r="A2836" i="3"/>
  <c r="A2837" i="3"/>
  <c r="A2838" i="3"/>
  <c r="A2839" i="3"/>
  <c r="A2840" i="3"/>
  <c r="A2841" i="3"/>
  <c r="A2842" i="3"/>
  <c r="A2843" i="3"/>
  <c r="A2844" i="3"/>
  <c r="A2845" i="3"/>
  <c r="A2846" i="3"/>
  <c r="A2847" i="3"/>
  <c r="A2848" i="3"/>
  <c r="A2849" i="3"/>
  <c r="A2850" i="3"/>
  <c r="A2851" i="3"/>
  <c r="A2852" i="3"/>
  <c r="A2853" i="3"/>
  <c r="A2854" i="3"/>
  <c r="A2855" i="3"/>
  <c r="A2856" i="3"/>
  <c r="A2857" i="3"/>
  <c r="A2858" i="3"/>
  <c r="A2859" i="3"/>
  <c r="A2860" i="3"/>
  <c r="A2861" i="3"/>
  <c r="A2862" i="3"/>
  <c r="A2863" i="3"/>
  <c r="A2864" i="3"/>
  <c r="A2865" i="3"/>
  <c r="A2866" i="3"/>
  <c r="A2867" i="3"/>
  <c r="A2868" i="3"/>
  <c r="A2869" i="3"/>
  <c r="A2870" i="3"/>
  <c r="A2871" i="3"/>
  <c r="A2872" i="3"/>
  <c r="A2873" i="3"/>
  <c r="A2874" i="3"/>
  <c r="A2875" i="3"/>
  <c r="A2876" i="3"/>
  <c r="A2877" i="3"/>
  <c r="A2878" i="3"/>
  <c r="A2879" i="3"/>
  <c r="A2880" i="3"/>
  <c r="A2881" i="3"/>
  <c r="A2882" i="3"/>
  <c r="A2883" i="3"/>
  <c r="A2884" i="3"/>
  <c r="A2885" i="3"/>
  <c r="A2886" i="3"/>
  <c r="A2887" i="3"/>
  <c r="A2888" i="3"/>
  <c r="A2889" i="3"/>
  <c r="A2890" i="3"/>
  <c r="A2891" i="3"/>
  <c r="A2892" i="3"/>
  <c r="A2893" i="3"/>
  <c r="A2894" i="3"/>
  <c r="A2895" i="3"/>
  <c r="A2896" i="3"/>
  <c r="A2897" i="3"/>
  <c r="A2898" i="3"/>
  <c r="A2899" i="3"/>
  <c r="A2900" i="3"/>
  <c r="A2901" i="3"/>
  <c r="A2902" i="3"/>
  <c r="A2903" i="3"/>
  <c r="A2904" i="3"/>
  <c r="A2905" i="3"/>
  <c r="A2906" i="3"/>
  <c r="A2907" i="3"/>
  <c r="A2908" i="3"/>
  <c r="A2909" i="3"/>
  <c r="A2910" i="3"/>
  <c r="A2911" i="3"/>
  <c r="A2912" i="3"/>
  <c r="A2913" i="3"/>
  <c r="A2914" i="3"/>
  <c r="A2915" i="3"/>
  <c r="A2916" i="3"/>
  <c r="A2917" i="3"/>
  <c r="A2918" i="3"/>
  <c r="A2919" i="3"/>
  <c r="A2920" i="3"/>
  <c r="A2921" i="3"/>
  <c r="A2922" i="3"/>
  <c r="A2923" i="3"/>
  <c r="A2924" i="3"/>
  <c r="A2925" i="3"/>
  <c r="A2926" i="3"/>
  <c r="A2927" i="3"/>
  <c r="A2928" i="3"/>
  <c r="A2929" i="3"/>
  <c r="A2930" i="3"/>
  <c r="A2931" i="3"/>
  <c r="A2932" i="3"/>
  <c r="A2933" i="3"/>
  <c r="A2934" i="3"/>
  <c r="A2935" i="3"/>
  <c r="A2936" i="3"/>
  <c r="A2937" i="3"/>
  <c r="A2938" i="3"/>
  <c r="A2939" i="3"/>
  <c r="A2940" i="3"/>
  <c r="A2941" i="3"/>
  <c r="A2942" i="3"/>
  <c r="A2943" i="3"/>
  <c r="A2944" i="3"/>
  <c r="A2945" i="3"/>
  <c r="A2946" i="3"/>
  <c r="A2947" i="3"/>
  <c r="A2948" i="3"/>
  <c r="A2949" i="3"/>
  <c r="A2950" i="3"/>
  <c r="A2951" i="3"/>
  <c r="A2952" i="3"/>
  <c r="A2953" i="3"/>
  <c r="A2954" i="3"/>
  <c r="A2955" i="3"/>
  <c r="A2956" i="3"/>
  <c r="A2957" i="3"/>
  <c r="A2958" i="3"/>
  <c r="A2959" i="3"/>
  <c r="A2960" i="3"/>
  <c r="A2961" i="3"/>
  <c r="A2962" i="3"/>
  <c r="A2963" i="3"/>
  <c r="A2964" i="3"/>
  <c r="A2965" i="3"/>
  <c r="A2966" i="3"/>
  <c r="A2967" i="3"/>
  <c r="A2968" i="3"/>
  <c r="A2969" i="3"/>
  <c r="A2970" i="3"/>
  <c r="A2971" i="3"/>
  <c r="A2972" i="3"/>
  <c r="A2973" i="3"/>
  <c r="A2974" i="3"/>
  <c r="A2975" i="3"/>
  <c r="A2976" i="3"/>
  <c r="A2977" i="3"/>
  <c r="A2978" i="3"/>
  <c r="A2979" i="3"/>
  <c r="A2980" i="3"/>
  <c r="A2981" i="3"/>
  <c r="A2982" i="3"/>
  <c r="A2983" i="3"/>
  <c r="A2984" i="3"/>
  <c r="A2985" i="3"/>
  <c r="A2986" i="3"/>
  <c r="A2987" i="3"/>
  <c r="A2988" i="3"/>
  <c r="A2989" i="3"/>
  <c r="A2990" i="3"/>
  <c r="A2991" i="3"/>
  <c r="A2992" i="3"/>
  <c r="A2993" i="3"/>
  <c r="A2994" i="3"/>
  <c r="A2995" i="3"/>
  <c r="A2996" i="3"/>
  <c r="A2997" i="3"/>
  <c r="A2998" i="3"/>
  <c r="A2999" i="3"/>
  <c r="A3000" i="3"/>
  <c r="A3001" i="3"/>
  <c r="A3002" i="3"/>
  <c r="A3003" i="3"/>
  <c r="A3004" i="3"/>
  <c r="A3005" i="3"/>
  <c r="A3006" i="3"/>
  <c r="A3007" i="3"/>
  <c r="A3008" i="3"/>
  <c r="A3009" i="3"/>
  <c r="A3010" i="3"/>
  <c r="A3011" i="3"/>
  <c r="A3012" i="3"/>
  <c r="A3013" i="3"/>
  <c r="A3014" i="3"/>
  <c r="A3015" i="3"/>
  <c r="A3016" i="3"/>
  <c r="A3017" i="3"/>
  <c r="A3018" i="3"/>
  <c r="A3019" i="3"/>
  <c r="A3020" i="3"/>
  <c r="A3021" i="3"/>
  <c r="A3022" i="3"/>
  <c r="A3023" i="3"/>
  <c r="A3024" i="3"/>
  <c r="A3025" i="3"/>
  <c r="A3026" i="3"/>
  <c r="A3027" i="3"/>
  <c r="A3028" i="3"/>
  <c r="A3029" i="3"/>
  <c r="A3030" i="3"/>
  <c r="A3031" i="3"/>
  <c r="A3032" i="3"/>
  <c r="A3033" i="3"/>
  <c r="A3034" i="3"/>
  <c r="A3035" i="3"/>
  <c r="A3036" i="3"/>
  <c r="A3037" i="3"/>
  <c r="A3038" i="3"/>
  <c r="A3039" i="3"/>
  <c r="A3040" i="3"/>
  <c r="A3041" i="3"/>
  <c r="A3042" i="3"/>
  <c r="A3043" i="3"/>
  <c r="A3044" i="3"/>
  <c r="A3045" i="3"/>
  <c r="A3046" i="3"/>
  <c r="A3047" i="3"/>
  <c r="A3048" i="3"/>
  <c r="A3049" i="3"/>
  <c r="A3050" i="3"/>
  <c r="A3051" i="3"/>
  <c r="A3052" i="3"/>
  <c r="A3053" i="3"/>
  <c r="A3054" i="3"/>
  <c r="A3055" i="3"/>
  <c r="A3056" i="3"/>
  <c r="A3057" i="3"/>
  <c r="A3058" i="3"/>
  <c r="A3059" i="3"/>
  <c r="A3060" i="3"/>
  <c r="A3061" i="3"/>
  <c r="A3062" i="3"/>
  <c r="A3063" i="3"/>
  <c r="A3064" i="3"/>
  <c r="A3065" i="3"/>
  <c r="A3066" i="3"/>
  <c r="A3067" i="3"/>
  <c r="A3068" i="3"/>
  <c r="A3069" i="3"/>
  <c r="A3070" i="3"/>
  <c r="A3071" i="3"/>
  <c r="A3072" i="3"/>
  <c r="A3073" i="3"/>
  <c r="A3074" i="3"/>
  <c r="A3075" i="3"/>
  <c r="A3076" i="3"/>
  <c r="A3077" i="3"/>
  <c r="A3078" i="3"/>
  <c r="A3079" i="3"/>
  <c r="A3080" i="3"/>
  <c r="A3081" i="3"/>
  <c r="A3082" i="3"/>
  <c r="A3083" i="3"/>
  <c r="A3084" i="3"/>
  <c r="A3085" i="3"/>
  <c r="A3086" i="3"/>
  <c r="A3087" i="3"/>
  <c r="A3088" i="3"/>
  <c r="A3089" i="3"/>
  <c r="A3090" i="3"/>
  <c r="A3091" i="3"/>
  <c r="A3092" i="3"/>
  <c r="A3093" i="3"/>
  <c r="A3094" i="3"/>
  <c r="A3095" i="3"/>
  <c r="A3096" i="3"/>
  <c r="A3097" i="3"/>
  <c r="A3098" i="3"/>
  <c r="A3099" i="3"/>
  <c r="A3100" i="3"/>
  <c r="A3101" i="3"/>
  <c r="A3102" i="3"/>
  <c r="A3103" i="3"/>
  <c r="A3104" i="3"/>
  <c r="A3105" i="3"/>
  <c r="A3106" i="3"/>
  <c r="A3107" i="3"/>
  <c r="A3108" i="3"/>
  <c r="A3109" i="3"/>
  <c r="A3110" i="3"/>
  <c r="A3111" i="3"/>
  <c r="A3112" i="3"/>
  <c r="A3113" i="3"/>
  <c r="A3114" i="3"/>
  <c r="A3115" i="3"/>
  <c r="A3116" i="3"/>
  <c r="A3117" i="3"/>
  <c r="A3118" i="3"/>
  <c r="A3119" i="3"/>
  <c r="A3120" i="3"/>
  <c r="A3121" i="3"/>
  <c r="A3122" i="3"/>
  <c r="A3123" i="3"/>
  <c r="A3124" i="3"/>
  <c r="A3125" i="3"/>
  <c r="A3126" i="3"/>
  <c r="A3127" i="3"/>
  <c r="A3128" i="3"/>
  <c r="A3129" i="3"/>
  <c r="A3130" i="3"/>
  <c r="A3131" i="3"/>
  <c r="A3132" i="3"/>
  <c r="A3133" i="3"/>
  <c r="A3134" i="3"/>
  <c r="A3135" i="3"/>
  <c r="A3136" i="3"/>
  <c r="A3137" i="3"/>
  <c r="A3138" i="3"/>
  <c r="A3139" i="3"/>
  <c r="A3140" i="3"/>
  <c r="A3141" i="3"/>
  <c r="A3142" i="3"/>
  <c r="A3143" i="3"/>
  <c r="A3144" i="3"/>
  <c r="A3145" i="3"/>
  <c r="A3146" i="3"/>
  <c r="A3147" i="3"/>
  <c r="A3148" i="3"/>
  <c r="A3149" i="3"/>
  <c r="A3150" i="3"/>
  <c r="A3151" i="3"/>
  <c r="A3152" i="3"/>
  <c r="A3153" i="3"/>
  <c r="A3154" i="3"/>
  <c r="A3155" i="3"/>
  <c r="A3156" i="3"/>
  <c r="A3157" i="3"/>
  <c r="A3158" i="3"/>
  <c r="A3159" i="3"/>
  <c r="A3160" i="3"/>
  <c r="A3161" i="3"/>
  <c r="A3162" i="3"/>
  <c r="A3163" i="3"/>
  <c r="A3164" i="3"/>
  <c r="A3165" i="3"/>
  <c r="A3166" i="3"/>
  <c r="A3167" i="3"/>
  <c r="A3168" i="3"/>
  <c r="A3169" i="3"/>
  <c r="A3170" i="3"/>
  <c r="A3171" i="3"/>
  <c r="A3172" i="3"/>
  <c r="A3173" i="3"/>
  <c r="A3174" i="3"/>
  <c r="A3175" i="3"/>
  <c r="A3176" i="3"/>
  <c r="A3177" i="3"/>
  <c r="A3178" i="3"/>
  <c r="A3179" i="3"/>
  <c r="A3180" i="3"/>
  <c r="A3181" i="3"/>
  <c r="A3182" i="3"/>
  <c r="A3183" i="3"/>
  <c r="A3184" i="3"/>
  <c r="A3185" i="3"/>
  <c r="A3186" i="3"/>
  <c r="A3187" i="3"/>
  <c r="A3188" i="3"/>
  <c r="A3189" i="3"/>
  <c r="A3190" i="3"/>
  <c r="A3191" i="3"/>
  <c r="A3192" i="3"/>
  <c r="A3193" i="3"/>
  <c r="A3194" i="3"/>
  <c r="A3195" i="3"/>
  <c r="A3196" i="3"/>
  <c r="A3197" i="3"/>
  <c r="A3198" i="3"/>
  <c r="A3199" i="3"/>
  <c r="A3200" i="3"/>
  <c r="A3201" i="3"/>
  <c r="A3202" i="3"/>
  <c r="A3203" i="3"/>
  <c r="A3204" i="3"/>
  <c r="A3205" i="3"/>
  <c r="A3206" i="3"/>
  <c r="A3207" i="3"/>
  <c r="A3208" i="3"/>
  <c r="A3209" i="3"/>
  <c r="A3210" i="3"/>
  <c r="A3211" i="3"/>
  <c r="A3212" i="3"/>
  <c r="A3213" i="3"/>
  <c r="A3214" i="3"/>
  <c r="A3215" i="3"/>
  <c r="A3216" i="3"/>
  <c r="A3217" i="3"/>
  <c r="A3218" i="3"/>
  <c r="A3219" i="3"/>
  <c r="A3220" i="3"/>
  <c r="A3221" i="3"/>
  <c r="A3222" i="3"/>
  <c r="A3223" i="3"/>
  <c r="A3224" i="3"/>
  <c r="A3225" i="3"/>
  <c r="A3226" i="3"/>
  <c r="A3227" i="3"/>
  <c r="A3228" i="3"/>
  <c r="A3229" i="3"/>
  <c r="A3230" i="3"/>
  <c r="A3231" i="3"/>
  <c r="A3232" i="3"/>
  <c r="A3233" i="3"/>
  <c r="A3234" i="3"/>
  <c r="A3235" i="3"/>
  <c r="A3236" i="3"/>
  <c r="A3237" i="3"/>
  <c r="A3238" i="3"/>
  <c r="A3239" i="3"/>
  <c r="A3240" i="3"/>
  <c r="A3241" i="3"/>
  <c r="A3242" i="3"/>
  <c r="A3243" i="3"/>
  <c r="A3244" i="3"/>
  <c r="A3245" i="3"/>
  <c r="A3246" i="3"/>
  <c r="A3247" i="3"/>
  <c r="A3248" i="3"/>
  <c r="A3249" i="3"/>
  <c r="A3250" i="3"/>
  <c r="A3251" i="3"/>
  <c r="A3252" i="3"/>
  <c r="A3253" i="3"/>
  <c r="A3254" i="3"/>
  <c r="A3255" i="3"/>
  <c r="A3256" i="3"/>
  <c r="A3257" i="3"/>
  <c r="A3258" i="3"/>
  <c r="A3259" i="3"/>
  <c r="A3260" i="3"/>
  <c r="A3261" i="3"/>
  <c r="A3262" i="3"/>
  <c r="A3263" i="3"/>
  <c r="A3264" i="3"/>
  <c r="A3265" i="3"/>
  <c r="A3266" i="3"/>
  <c r="A3267" i="3"/>
  <c r="A3268" i="3"/>
  <c r="A3269" i="3"/>
  <c r="A3270" i="3"/>
  <c r="A3271" i="3"/>
  <c r="A3272" i="3"/>
  <c r="A3273" i="3"/>
  <c r="A3274" i="3"/>
  <c r="A3275" i="3"/>
  <c r="A3276" i="3"/>
  <c r="A3277" i="3"/>
  <c r="A3278" i="3"/>
  <c r="A3279" i="3"/>
  <c r="A3280" i="3"/>
  <c r="A3281" i="3"/>
  <c r="A3282" i="3"/>
  <c r="A3283" i="3"/>
  <c r="A3284" i="3"/>
  <c r="A3285" i="3"/>
  <c r="A3286" i="3"/>
  <c r="A3287" i="3"/>
  <c r="A3288" i="3"/>
  <c r="A3289" i="3"/>
  <c r="A3290" i="3"/>
  <c r="A3291" i="3"/>
  <c r="A3292" i="3"/>
  <c r="A3293" i="3"/>
  <c r="A3294" i="3"/>
  <c r="A3295" i="3"/>
  <c r="A3296" i="3"/>
  <c r="A3297" i="3"/>
  <c r="A3298" i="3"/>
  <c r="A3299" i="3"/>
  <c r="A3300" i="3"/>
  <c r="A3301" i="3"/>
  <c r="A3302" i="3"/>
  <c r="A3303" i="3"/>
  <c r="A3304" i="3"/>
  <c r="A3305" i="3"/>
  <c r="A3306" i="3"/>
  <c r="A3307" i="3"/>
  <c r="A3308" i="3"/>
  <c r="A3309" i="3"/>
  <c r="A3310" i="3"/>
  <c r="A3311" i="3"/>
  <c r="A3312" i="3"/>
  <c r="A3313" i="3"/>
  <c r="A3314" i="3"/>
  <c r="A3315" i="3"/>
  <c r="A3316" i="3"/>
  <c r="A3317" i="3"/>
  <c r="A3318" i="3"/>
  <c r="A3319" i="3"/>
  <c r="A3320" i="3"/>
  <c r="A3321" i="3"/>
  <c r="A3322" i="3"/>
  <c r="A3323" i="3"/>
  <c r="A3324" i="3"/>
  <c r="A3325" i="3"/>
  <c r="A3326" i="3"/>
  <c r="A3327" i="3"/>
  <c r="A3328" i="3"/>
  <c r="A3329" i="3"/>
  <c r="A3330" i="3"/>
  <c r="A3331" i="3"/>
  <c r="A3332" i="3"/>
  <c r="A3333" i="3"/>
  <c r="A3334" i="3"/>
  <c r="A3335" i="3"/>
  <c r="A3336" i="3"/>
  <c r="A3337" i="3"/>
  <c r="A3338" i="3"/>
  <c r="A3339" i="3"/>
  <c r="A3340" i="3"/>
  <c r="A3341" i="3"/>
  <c r="A3342" i="3"/>
  <c r="A3343" i="3"/>
  <c r="A3344" i="3"/>
  <c r="A3345" i="3"/>
  <c r="A3346" i="3"/>
  <c r="A3347" i="3"/>
  <c r="A3348" i="3"/>
  <c r="A3349" i="3"/>
  <c r="A3350" i="3"/>
  <c r="A3351" i="3"/>
  <c r="A3352" i="3"/>
  <c r="A3353" i="3"/>
  <c r="A3354" i="3"/>
  <c r="A3355" i="3"/>
  <c r="A3356" i="3"/>
  <c r="A3357" i="3"/>
  <c r="A3358" i="3"/>
  <c r="A3359" i="3"/>
  <c r="A3360" i="3"/>
  <c r="A3361" i="3"/>
  <c r="A3362" i="3"/>
  <c r="A3363" i="3"/>
  <c r="A3364" i="3"/>
  <c r="A3365" i="3"/>
  <c r="A3366" i="3"/>
  <c r="A3367" i="3"/>
  <c r="A3368" i="3"/>
  <c r="A3369" i="3"/>
  <c r="A3370" i="3"/>
  <c r="A3371" i="3"/>
  <c r="A3372" i="3"/>
  <c r="A3373" i="3"/>
  <c r="A3374" i="3"/>
  <c r="A3375" i="3"/>
  <c r="A3376" i="3"/>
  <c r="A3377" i="3"/>
  <c r="A3378" i="3"/>
  <c r="A3379" i="3"/>
  <c r="A3380" i="3"/>
  <c r="A3381" i="3"/>
  <c r="A3382" i="3"/>
  <c r="A3383" i="3"/>
  <c r="A3384" i="3"/>
  <c r="A3385" i="3"/>
  <c r="A3386" i="3"/>
  <c r="A3387" i="3"/>
  <c r="A3388" i="3"/>
  <c r="A3389" i="3"/>
  <c r="A3390" i="3"/>
  <c r="A3391" i="3"/>
  <c r="A3392" i="3"/>
  <c r="A3393" i="3"/>
  <c r="A3394" i="3"/>
  <c r="A3395" i="3"/>
  <c r="A3396" i="3"/>
  <c r="A3397" i="3"/>
  <c r="A3398" i="3"/>
  <c r="A3399" i="3"/>
  <c r="A3400" i="3"/>
  <c r="A3401" i="3"/>
  <c r="A3402" i="3"/>
  <c r="A3403" i="3"/>
  <c r="A3404" i="3"/>
  <c r="A3405" i="3"/>
  <c r="A3406" i="3"/>
  <c r="A3407" i="3"/>
  <c r="A3408" i="3"/>
  <c r="A3409" i="3"/>
  <c r="A3410" i="3"/>
  <c r="A3411" i="3"/>
  <c r="A3412" i="3"/>
  <c r="A3413" i="3"/>
  <c r="A3414" i="3"/>
  <c r="A3415" i="3"/>
  <c r="A3416" i="3"/>
  <c r="A3417" i="3"/>
  <c r="A3418" i="3"/>
  <c r="A3419" i="3"/>
  <c r="A3420" i="3"/>
  <c r="A3421" i="3"/>
  <c r="A3422" i="3"/>
  <c r="A3423" i="3"/>
  <c r="A3424" i="3"/>
  <c r="A3425" i="3"/>
  <c r="A3426" i="3"/>
  <c r="A3427" i="3"/>
  <c r="A3428" i="3"/>
  <c r="A3429" i="3"/>
  <c r="A3430" i="3"/>
  <c r="A3431" i="3"/>
  <c r="A3432" i="3"/>
  <c r="A3433" i="3"/>
  <c r="A3434" i="3"/>
  <c r="A3435" i="3"/>
  <c r="A3436" i="3"/>
  <c r="A3437" i="3"/>
  <c r="A3438" i="3"/>
  <c r="A3439" i="3"/>
  <c r="A3440" i="3"/>
  <c r="A3441" i="3"/>
  <c r="A3442" i="3"/>
  <c r="A3443" i="3"/>
  <c r="A3444" i="3"/>
  <c r="A3445" i="3"/>
  <c r="A3446" i="3"/>
  <c r="A3447" i="3"/>
  <c r="A3448" i="3"/>
  <c r="A3449" i="3"/>
  <c r="A3450" i="3"/>
  <c r="A3451" i="3"/>
  <c r="A3452" i="3"/>
  <c r="A3453" i="3"/>
  <c r="A3454" i="3"/>
  <c r="A3455" i="3"/>
  <c r="A3456" i="3"/>
  <c r="A3457" i="3"/>
  <c r="A3458" i="3"/>
  <c r="A3459" i="3"/>
  <c r="A3460" i="3"/>
  <c r="A3461" i="3"/>
  <c r="A3462" i="3"/>
  <c r="A3463" i="3"/>
  <c r="A3464" i="3"/>
  <c r="A3465" i="3"/>
  <c r="A3466" i="3"/>
  <c r="A3467" i="3"/>
  <c r="A3468" i="3"/>
  <c r="A3469" i="3"/>
  <c r="A3470" i="3"/>
  <c r="A3471" i="3"/>
  <c r="A3472" i="3"/>
  <c r="A3473" i="3"/>
  <c r="A3474" i="3"/>
  <c r="A3475" i="3"/>
  <c r="A3476" i="3"/>
  <c r="A3477" i="3"/>
  <c r="A3478" i="3"/>
  <c r="A3479" i="3"/>
  <c r="A3480" i="3"/>
  <c r="A3481" i="3"/>
  <c r="A3482" i="3"/>
  <c r="A3483" i="3"/>
  <c r="A3484" i="3"/>
  <c r="A3485" i="3"/>
  <c r="A3486" i="3"/>
  <c r="A3487" i="3"/>
  <c r="A3488" i="3"/>
  <c r="A3489" i="3"/>
  <c r="A3490" i="3"/>
  <c r="A3491" i="3"/>
  <c r="A3492" i="3"/>
  <c r="A3493" i="3"/>
  <c r="A3494" i="3"/>
  <c r="A3495" i="3"/>
  <c r="A3496" i="3"/>
  <c r="A3497" i="3"/>
  <c r="A3498" i="3"/>
  <c r="A3499" i="3"/>
  <c r="A3500" i="3"/>
  <c r="A3501" i="3"/>
  <c r="A3502" i="3"/>
  <c r="A3503" i="3"/>
  <c r="A3504" i="3"/>
  <c r="A3505" i="3"/>
  <c r="A3506" i="3"/>
  <c r="A3507" i="3"/>
  <c r="A3508" i="3"/>
  <c r="A3509" i="3"/>
  <c r="A3510" i="3"/>
  <c r="A3511" i="3"/>
  <c r="A3512" i="3"/>
  <c r="A3513" i="3"/>
  <c r="A3514" i="3"/>
  <c r="A3515" i="3"/>
  <c r="A3516" i="3"/>
  <c r="A3517" i="3"/>
  <c r="A3518" i="3"/>
  <c r="A3519" i="3"/>
  <c r="A3520" i="3"/>
  <c r="A3521" i="3"/>
  <c r="A3522" i="3"/>
  <c r="A3523" i="3"/>
  <c r="A3524" i="3"/>
  <c r="A3525" i="3"/>
  <c r="A3526" i="3"/>
  <c r="A3527" i="3"/>
  <c r="A3528" i="3"/>
  <c r="A3529" i="3"/>
  <c r="A3530" i="3"/>
  <c r="A3531" i="3"/>
  <c r="A3532" i="3"/>
  <c r="A3533" i="3"/>
  <c r="A3534" i="3"/>
  <c r="A3535" i="3"/>
  <c r="A3536" i="3"/>
  <c r="A3537" i="3"/>
  <c r="A3538" i="3"/>
  <c r="A3539" i="3"/>
  <c r="A3540" i="3"/>
  <c r="A3541" i="3"/>
  <c r="A3542" i="3"/>
  <c r="A3543" i="3"/>
  <c r="A3544" i="3"/>
  <c r="A3545" i="3"/>
  <c r="A3546" i="3"/>
  <c r="A3547" i="3"/>
  <c r="A3548" i="3"/>
  <c r="A3549" i="3"/>
  <c r="A3550" i="3"/>
  <c r="A3551" i="3"/>
  <c r="A3552" i="3"/>
  <c r="A3553" i="3"/>
  <c r="A3554" i="3"/>
  <c r="A3555" i="3"/>
  <c r="A3556" i="3"/>
  <c r="A3557" i="3"/>
  <c r="A3558" i="3"/>
  <c r="A3559" i="3"/>
  <c r="A3560" i="3"/>
  <c r="A3561" i="3"/>
  <c r="A3562" i="3"/>
  <c r="A3563" i="3"/>
  <c r="A3564" i="3"/>
  <c r="A3565" i="3"/>
  <c r="A3566" i="3"/>
  <c r="A3567" i="3"/>
  <c r="A3568" i="3"/>
  <c r="A3569" i="3"/>
  <c r="A3570" i="3"/>
  <c r="A3571" i="3"/>
  <c r="A3572" i="3"/>
  <c r="A3573" i="3"/>
  <c r="A3574" i="3"/>
  <c r="A3575" i="3"/>
  <c r="A3576" i="3"/>
  <c r="A3577" i="3"/>
  <c r="A3578" i="3"/>
  <c r="A3579" i="3"/>
  <c r="A3580" i="3"/>
  <c r="A3581" i="3"/>
  <c r="A3582" i="3"/>
  <c r="A3583" i="3"/>
  <c r="A3584" i="3"/>
  <c r="A3585" i="3"/>
  <c r="A3586" i="3"/>
  <c r="A3587" i="3"/>
  <c r="A3588" i="3"/>
  <c r="A3589" i="3"/>
  <c r="A3590" i="3"/>
  <c r="A3591" i="3"/>
  <c r="A3592" i="3"/>
  <c r="A3593" i="3"/>
  <c r="A3594" i="3"/>
  <c r="A3595" i="3"/>
  <c r="A3596" i="3"/>
  <c r="A3597" i="3"/>
  <c r="A3598" i="3"/>
  <c r="A3599" i="3"/>
  <c r="A3600" i="3"/>
  <c r="A3601" i="3"/>
  <c r="A3602" i="3"/>
  <c r="A3603" i="3"/>
  <c r="A3604" i="3"/>
  <c r="A3605" i="3"/>
  <c r="A3606" i="3"/>
  <c r="A3607" i="3"/>
  <c r="A3608" i="3"/>
  <c r="A3609" i="3"/>
  <c r="A3610" i="3"/>
  <c r="A3611" i="3"/>
  <c r="A3612" i="3"/>
  <c r="A3613" i="3"/>
  <c r="A3614" i="3"/>
  <c r="A3615" i="3"/>
  <c r="A3616" i="3"/>
  <c r="A3617" i="3"/>
  <c r="A3618" i="3"/>
  <c r="A3619" i="3"/>
  <c r="A3620" i="3"/>
  <c r="A3621" i="3"/>
  <c r="A3622" i="3"/>
  <c r="A3623" i="3"/>
  <c r="A3624" i="3"/>
  <c r="A3625" i="3"/>
  <c r="A3626" i="3"/>
  <c r="A3627" i="3"/>
  <c r="A3628" i="3"/>
  <c r="A3629" i="3"/>
  <c r="A3630" i="3"/>
  <c r="A3631" i="3"/>
  <c r="A3632" i="3"/>
  <c r="A3633" i="3"/>
  <c r="A3634" i="3"/>
  <c r="A3635" i="3"/>
  <c r="A3636" i="3"/>
  <c r="A3637" i="3"/>
  <c r="A3638" i="3"/>
  <c r="A3639" i="3"/>
  <c r="A3640" i="3"/>
  <c r="A3641" i="3"/>
  <c r="A3642" i="3"/>
  <c r="A3643" i="3"/>
  <c r="A3644" i="3"/>
  <c r="A3645" i="3"/>
  <c r="A3646" i="3"/>
  <c r="A3647" i="3"/>
  <c r="A3648" i="3"/>
  <c r="A3649" i="3"/>
  <c r="A3650" i="3"/>
  <c r="A3651" i="3"/>
  <c r="A3652" i="3"/>
  <c r="A3653" i="3"/>
  <c r="A3654" i="3"/>
  <c r="A3655" i="3"/>
  <c r="A3656" i="3"/>
  <c r="A3657" i="3"/>
  <c r="A3658" i="3"/>
  <c r="A3659" i="3"/>
  <c r="A3660" i="3"/>
  <c r="A3661" i="3"/>
  <c r="A3662" i="3"/>
  <c r="A3663" i="3"/>
  <c r="A3664" i="3"/>
  <c r="A3665" i="3"/>
  <c r="A3666" i="3"/>
  <c r="A3667" i="3"/>
  <c r="A3668" i="3"/>
  <c r="A3669" i="3"/>
  <c r="A3670" i="3"/>
  <c r="A3671" i="3"/>
  <c r="A3672" i="3"/>
  <c r="A3673" i="3"/>
  <c r="A3674" i="3"/>
  <c r="A3675" i="3"/>
  <c r="A3676" i="3"/>
  <c r="A3677" i="3"/>
  <c r="A3678" i="3"/>
  <c r="A3679" i="3"/>
  <c r="A3680" i="3"/>
  <c r="A3681" i="3"/>
  <c r="A3682" i="3"/>
  <c r="A3683" i="3"/>
  <c r="A3684" i="3"/>
  <c r="A3685" i="3"/>
  <c r="A3686" i="3"/>
  <c r="A3687" i="3"/>
  <c r="A3688" i="3"/>
  <c r="A3689" i="3"/>
  <c r="A3690" i="3"/>
  <c r="A3691" i="3"/>
  <c r="A3692" i="3"/>
  <c r="A3693" i="3"/>
  <c r="A3694" i="3"/>
  <c r="A3695" i="3"/>
  <c r="A3696" i="3"/>
  <c r="A3697" i="3"/>
  <c r="A3698" i="3"/>
  <c r="A3699" i="3"/>
  <c r="A3700" i="3"/>
  <c r="A3701" i="3"/>
  <c r="A3702" i="3"/>
  <c r="A3703" i="3"/>
  <c r="A3704" i="3"/>
  <c r="A3705" i="3"/>
  <c r="A3706" i="3"/>
  <c r="A3707" i="3"/>
  <c r="A3708" i="3"/>
  <c r="A3709" i="3"/>
  <c r="A3710" i="3"/>
  <c r="A3711" i="3"/>
  <c r="A3712" i="3"/>
  <c r="A3713" i="3"/>
  <c r="A3714" i="3"/>
  <c r="A3715" i="3"/>
  <c r="A3716" i="3"/>
  <c r="A3717" i="3"/>
  <c r="A3718" i="3"/>
  <c r="A3719" i="3"/>
  <c r="A3720" i="3"/>
  <c r="A3721" i="3"/>
  <c r="A3722" i="3"/>
  <c r="A3723" i="3"/>
  <c r="A3724" i="3"/>
  <c r="A3725" i="3"/>
  <c r="A3726" i="3"/>
  <c r="A3727" i="3"/>
  <c r="A3728" i="3"/>
  <c r="A3729" i="3"/>
  <c r="A3730" i="3"/>
  <c r="A3731" i="3"/>
  <c r="A3732" i="3"/>
  <c r="A3733" i="3"/>
  <c r="A3734" i="3"/>
  <c r="A3735" i="3"/>
  <c r="A3736" i="3"/>
  <c r="A3737" i="3"/>
  <c r="A3738" i="3"/>
  <c r="A3739" i="3"/>
  <c r="A3740" i="3"/>
  <c r="A3741" i="3"/>
  <c r="A3742" i="3"/>
  <c r="A3743" i="3"/>
  <c r="A3744" i="3"/>
  <c r="A3745" i="3"/>
  <c r="A3746" i="3"/>
  <c r="A3747" i="3"/>
  <c r="A3748" i="3"/>
  <c r="A3749" i="3"/>
  <c r="A3750" i="3"/>
  <c r="A3751" i="3"/>
  <c r="A3752" i="3"/>
  <c r="A3753" i="3"/>
  <c r="A3754" i="3"/>
  <c r="A3755" i="3"/>
  <c r="A3756" i="3"/>
  <c r="A3757" i="3"/>
  <c r="A3758" i="3"/>
  <c r="A3759" i="3"/>
  <c r="A3760" i="3"/>
  <c r="A3761" i="3"/>
  <c r="A3762" i="3"/>
  <c r="A3763" i="3"/>
  <c r="A3764" i="3"/>
  <c r="A3765" i="3"/>
  <c r="A3766" i="3"/>
  <c r="A3767" i="3"/>
  <c r="A3768" i="3"/>
  <c r="A3769" i="3"/>
  <c r="A3770" i="3"/>
  <c r="A3771" i="3"/>
  <c r="A3772" i="3"/>
  <c r="A3773" i="3"/>
  <c r="A3774" i="3"/>
  <c r="A3775" i="3"/>
  <c r="A3776" i="3"/>
  <c r="A3777" i="3"/>
  <c r="A3778" i="3"/>
  <c r="A3779" i="3"/>
  <c r="A3780" i="3"/>
  <c r="A3781" i="3"/>
  <c r="A3782" i="3"/>
  <c r="A3783" i="3"/>
  <c r="A3784" i="3"/>
  <c r="A3785" i="3"/>
  <c r="A3786" i="3"/>
  <c r="A3787" i="3"/>
  <c r="A3788" i="3"/>
  <c r="A3789" i="3"/>
  <c r="A3790" i="3"/>
  <c r="A3791" i="3"/>
  <c r="A3792" i="3"/>
  <c r="A3793" i="3"/>
  <c r="A3794" i="3"/>
  <c r="A3795" i="3"/>
  <c r="A3796" i="3"/>
  <c r="A3797" i="3"/>
  <c r="A3798" i="3"/>
  <c r="A3799" i="3"/>
  <c r="A3800" i="3"/>
  <c r="A3801" i="3"/>
  <c r="A3802" i="3"/>
  <c r="A3803" i="3"/>
  <c r="A3804" i="3"/>
  <c r="A3805" i="3"/>
  <c r="A3806" i="3"/>
  <c r="A3807" i="3"/>
  <c r="A3808" i="3"/>
  <c r="A3809" i="3"/>
  <c r="A3810" i="3"/>
  <c r="A3811" i="3"/>
  <c r="A3812" i="3"/>
  <c r="A3813" i="3"/>
  <c r="A3814" i="3"/>
  <c r="A3815" i="3"/>
  <c r="A3816" i="3"/>
  <c r="A3817" i="3"/>
  <c r="A3818" i="3"/>
  <c r="A3819" i="3"/>
  <c r="A3820" i="3"/>
  <c r="A3821" i="3"/>
  <c r="A3822" i="3"/>
  <c r="A3823" i="3"/>
  <c r="A3824" i="3"/>
  <c r="A3825" i="3"/>
  <c r="A3826" i="3"/>
  <c r="A3827" i="3"/>
  <c r="A3828" i="3"/>
  <c r="A3829" i="3"/>
  <c r="A3830" i="3"/>
  <c r="A3831" i="3"/>
  <c r="A3832" i="3"/>
  <c r="A3833" i="3"/>
  <c r="A3834" i="3"/>
  <c r="A3835" i="3"/>
  <c r="A3836" i="3"/>
  <c r="A3837" i="3"/>
  <c r="A3838" i="3"/>
  <c r="A3839" i="3"/>
  <c r="A3840" i="3"/>
  <c r="A3841" i="3"/>
  <c r="A3842" i="3"/>
  <c r="A3843" i="3"/>
  <c r="A3844" i="3"/>
  <c r="A3845" i="3"/>
  <c r="A3846" i="3"/>
  <c r="A3847" i="3"/>
  <c r="A3848" i="3"/>
  <c r="A3849" i="3"/>
  <c r="A3850" i="3"/>
  <c r="A3851" i="3"/>
  <c r="A3852" i="3"/>
  <c r="A3853" i="3"/>
  <c r="A3854" i="3"/>
  <c r="A3855" i="3"/>
  <c r="A3856" i="3"/>
  <c r="A3857" i="3"/>
  <c r="A3858" i="3"/>
  <c r="A3859" i="3"/>
  <c r="A3860" i="3"/>
  <c r="A3861" i="3"/>
  <c r="A3862" i="3"/>
  <c r="A3863" i="3"/>
  <c r="A3864" i="3"/>
  <c r="A3865" i="3"/>
  <c r="A3866" i="3"/>
  <c r="A3867" i="3"/>
  <c r="A3868" i="3"/>
  <c r="A3869" i="3"/>
  <c r="A3870" i="3"/>
  <c r="A3871" i="3"/>
  <c r="A3872" i="3"/>
  <c r="A3873" i="3"/>
  <c r="A3874" i="3"/>
  <c r="A3875" i="3"/>
  <c r="A3876" i="3"/>
  <c r="A3877" i="3"/>
  <c r="A3878" i="3"/>
  <c r="A3879" i="3"/>
  <c r="A3880" i="3"/>
  <c r="A3881" i="3"/>
  <c r="A3882" i="3"/>
  <c r="A3883" i="3"/>
  <c r="A3884" i="3"/>
  <c r="A3885" i="3"/>
  <c r="A3886" i="3"/>
  <c r="A3887" i="3"/>
  <c r="A3888" i="3"/>
  <c r="A3889" i="3"/>
  <c r="A3890" i="3"/>
  <c r="A3891" i="3"/>
  <c r="A3892" i="3"/>
  <c r="A3893" i="3"/>
  <c r="A3894" i="3"/>
  <c r="A3895" i="3"/>
  <c r="A3896" i="3"/>
  <c r="A3897" i="3"/>
  <c r="A3898" i="3"/>
  <c r="A3899" i="3"/>
  <c r="A3900" i="3"/>
  <c r="A3901" i="3"/>
  <c r="A3902" i="3"/>
  <c r="A3903" i="3"/>
  <c r="A3904" i="3"/>
  <c r="A3905" i="3"/>
  <c r="A3906" i="3"/>
  <c r="A3907" i="3"/>
  <c r="A3908" i="3"/>
  <c r="A3909" i="3"/>
  <c r="A3910" i="3"/>
  <c r="A3911" i="3"/>
  <c r="A3912" i="3"/>
  <c r="A3913" i="3"/>
  <c r="A3914" i="3"/>
  <c r="A3915" i="3"/>
  <c r="A3916" i="3"/>
  <c r="A3917" i="3"/>
  <c r="A3918" i="3"/>
  <c r="A3919" i="3"/>
  <c r="A3920" i="3"/>
  <c r="A3921" i="3"/>
  <c r="A3922" i="3"/>
  <c r="A3923" i="3"/>
  <c r="A3924" i="3"/>
  <c r="A3925" i="3"/>
  <c r="A3926" i="3"/>
  <c r="A3927" i="3"/>
  <c r="A3928" i="3"/>
  <c r="A3929" i="3"/>
  <c r="A3930" i="3"/>
  <c r="A3931" i="3"/>
  <c r="A3932" i="3"/>
  <c r="A3933" i="3"/>
  <c r="A3934" i="3"/>
  <c r="A3935" i="3"/>
  <c r="A3936" i="3"/>
  <c r="A3937" i="3"/>
  <c r="A3938" i="3"/>
  <c r="A3939" i="3"/>
  <c r="A3940" i="3"/>
  <c r="A3941" i="3"/>
  <c r="A3942" i="3"/>
  <c r="A3943" i="3"/>
  <c r="A3944" i="3"/>
  <c r="A3945" i="3"/>
  <c r="A3946" i="3"/>
  <c r="A3947" i="3"/>
  <c r="A3948" i="3"/>
  <c r="A3949" i="3"/>
  <c r="A3950" i="3"/>
  <c r="A3951" i="3"/>
  <c r="A3952" i="3"/>
  <c r="A3953" i="3"/>
  <c r="A3954" i="3"/>
  <c r="A3955" i="3"/>
  <c r="A3956" i="3"/>
  <c r="A3957" i="3"/>
  <c r="A3958" i="3"/>
  <c r="A3959" i="3"/>
  <c r="A3960" i="3"/>
  <c r="A3961" i="3"/>
  <c r="A3962" i="3"/>
  <c r="A3963" i="3"/>
  <c r="A3964" i="3"/>
  <c r="A3965" i="3"/>
  <c r="A3966" i="3"/>
  <c r="A3967" i="3"/>
  <c r="A3968" i="3"/>
  <c r="A3969" i="3"/>
  <c r="A3970" i="3"/>
  <c r="A3971" i="3"/>
  <c r="A3972" i="3"/>
  <c r="A3973" i="3"/>
  <c r="A3974" i="3"/>
  <c r="A3975" i="3"/>
  <c r="A3976" i="3"/>
  <c r="A3977" i="3"/>
  <c r="A3978" i="3"/>
  <c r="A3979" i="3"/>
  <c r="A3980" i="3"/>
  <c r="A3981" i="3"/>
  <c r="A3982" i="3"/>
  <c r="A3983" i="3"/>
  <c r="A3984" i="3"/>
  <c r="A3985" i="3"/>
  <c r="A3986" i="3"/>
  <c r="A3987" i="3"/>
  <c r="A3988" i="3"/>
  <c r="A3989" i="3"/>
  <c r="A3990" i="3"/>
  <c r="A3991" i="3"/>
  <c r="A3992" i="3"/>
  <c r="A3993" i="3"/>
  <c r="A3994" i="3"/>
  <c r="A3995" i="3"/>
  <c r="A3996" i="3"/>
  <c r="A3997" i="3"/>
  <c r="A3998" i="3"/>
  <c r="A3999" i="3"/>
  <c r="A4000" i="3"/>
  <c r="A4001" i="3"/>
  <c r="A4002" i="3"/>
  <c r="A4003" i="3"/>
  <c r="A4004" i="3"/>
  <c r="A4005" i="3"/>
  <c r="A4006" i="3"/>
  <c r="A4007" i="3"/>
  <c r="A4008" i="3"/>
  <c r="A4009" i="3"/>
  <c r="A4010" i="3"/>
  <c r="A4011" i="3"/>
  <c r="A4012" i="3"/>
  <c r="A4013" i="3"/>
  <c r="A4014" i="3"/>
  <c r="A4015" i="3"/>
  <c r="A4016" i="3"/>
  <c r="A4017" i="3"/>
  <c r="A4018" i="3"/>
  <c r="A4019" i="3"/>
  <c r="A4020" i="3"/>
  <c r="A4021" i="3"/>
  <c r="A4022" i="3"/>
  <c r="A4023" i="3"/>
  <c r="A4024" i="3"/>
  <c r="A4025" i="3"/>
  <c r="A4026" i="3"/>
  <c r="A4027" i="3"/>
  <c r="A4028" i="3"/>
  <c r="A4029" i="3"/>
  <c r="A4030" i="3"/>
  <c r="A4031" i="3"/>
  <c r="A4032" i="3"/>
  <c r="A4033" i="3"/>
  <c r="A4034" i="3"/>
  <c r="A4035" i="3"/>
  <c r="A4036" i="3"/>
  <c r="A4037" i="3"/>
  <c r="A4038" i="3"/>
  <c r="A4039" i="3"/>
  <c r="A4040" i="3"/>
  <c r="A4041" i="3"/>
  <c r="A4042" i="3"/>
  <c r="A4043" i="3"/>
  <c r="A4044" i="3"/>
  <c r="A4045" i="3"/>
  <c r="A4046" i="3"/>
  <c r="A4047" i="3"/>
  <c r="A4048" i="3"/>
  <c r="A4049" i="3"/>
  <c r="A4050" i="3"/>
  <c r="A4051" i="3"/>
  <c r="A4052" i="3"/>
  <c r="A4053" i="3"/>
  <c r="A4054" i="3"/>
  <c r="A4055" i="3"/>
  <c r="A4056" i="3"/>
  <c r="A4057" i="3"/>
  <c r="A4058" i="3"/>
  <c r="A4059" i="3"/>
  <c r="A4060" i="3"/>
  <c r="A4061" i="3"/>
  <c r="A4062" i="3"/>
  <c r="A4063" i="3"/>
  <c r="A4064" i="3"/>
  <c r="A4065" i="3"/>
  <c r="A4066" i="3"/>
  <c r="A4067" i="3"/>
  <c r="A4068" i="3"/>
  <c r="A4069" i="3"/>
  <c r="A4070" i="3"/>
  <c r="A4071" i="3"/>
  <c r="A4072" i="3"/>
  <c r="A4073" i="3"/>
  <c r="A4074" i="3"/>
  <c r="A4075" i="3"/>
  <c r="A4076" i="3"/>
  <c r="A4077" i="3"/>
  <c r="A4078" i="3"/>
  <c r="A4079" i="3"/>
  <c r="A4080" i="3"/>
  <c r="A4081" i="3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A1013" i="5"/>
  <c r="A1014" i="5"/>
  <c r="A1015" i="5"/>
  <c r="A1016" i="5"/>
  <c r="A1017" i="5"/>
  <c r="A1018" i="5"/>
  <c r="A1019" i="5"/>
  <c r="A1020" i="5"/>
  <c r="A1021" i="5"/>
  <c r="A1022" i="5"/>
  <c r="A1023" i="5"/>
  <c r="A1024" i="5"/>
  <c r="A1025" i="5"/>
  <c r="A1026" i="5"/>
  <c r="A1027" i="5"/>
  <c r="A1028" i="5"/>
  <c r="A1029" i="5"/>
  <c r="A1030" i="5"/>
  <c r="A1031" i="5"/>
  <c r="A1032" i="5"/>
  <c r="A1033" i="5"/>
  <c r="A1034" i="5"/>
  <c r="A1035" i="5"/>
  <c r="A1036" i="5"/>
  <c r="A1037" i="5"/>
  <c r="A1038" i="5"/>
  <c r="A1039" i="5"/>
  <c r="A1040" i="5"/>
  <c r="A1041" i="5"/>
  <c r="A1042" i="5"/>
  <c r="A1043" i="5"/>
  <c r="A1044" i="5"/>
  <c r="A1045" i="5"/>
  <c r="A1046" i="5"/>
  <c r="A1047" i="5"/>
  <c r="A1048" i="5"/>
  <c r="A1049" i="5"/>
  <c r="A1050" i="5"/>
  <c r="A1051" i="5"/>
  <c r="A1052" i="5"/>
  <c r="A1053" i="5"/>
  <c r="A1054" i="5"/>
  <c r="A1055" i="5"/>
  <c r="A1056" i="5"/>
  <c r="A1057" i="5"/>
  <c r="A1058" i="5"/>
  <c r="A1059" i="5"/>
  <c r="A1060" i="5"/>
  <c r="A1061" i="5"/>
  <c r="A1062" i="5"/>
  <c r="A1063" i="5"/>
  <c r="A1064" i="5"/>
  <c r="A1065" i="5"/>
  <c r="A1066" i="5"/>
  <c r="A1067" i="5"/>
  <c r="A1068" i="5"/>
  <c r="A1069" i="5"/>
  <c r="A1070" i="5"/>
  <c r="A1071" i="5"/>
  <c r="A1072" i="5"/>
  <c r="A1073" i="5"/>
  <c r="A1074" i="5"/>
  <c r="A1075" i="5"/>
  <c r="A1076" i="5"/>
  <c r="A1077" i="5"/>
  <c r="A1078" i="5"/>
  <c r="A1079" i="5"/>
  <c r="A1080" i="5"/>
  <c r="A1081" i="5"/>
  <c r="A1082" i="5"/>
  <c r="A1083" i="5"/>
  <c r="A1084" i="5"/>
  <c r="A1085" i="5"/>
  <c r="A1086" i="5"/>
  <c r="A1087" i="5"/>
  <c r="A1088" i="5"/>
  <c r="A1089" i="5"/>
  <c r="A1090" i="5"/>
  <c r="A1091" i="5"/>
  <c r="A1092" i="5"/>
  <c r="A1093" i="5"/>
  <c r="A1094" i="5"/>
  <c r="A1095" i="5"/>
  <c r="A1096" i="5"/>
  <c r="A1097" i="5"/>
  <c r="A1098" i="5"/>
  <c r="A1099" i="5"/>
  <c r="A1100" i="5"/>
  <c r="A1101" i="5"/>
  <c r="A1102" i="5"/>
  <c r="A1103" i="5"/>
  <c r="A1104" i="5"/>
  <c r="A1105" i="5"/>
  <c r="A1106" i="5"/>
  <c r="A1107" i="5"/>
  <c r="A1108" i="5"/>
  <c r="A1109" i="5"/>
  <c r="A1110" i="5"/>
  <c r="A1111" i="5"/>
  <c r="A1112" i="5"/>
  <c r="A1113" i="5"/>
  <c r="A1114" i="5"/>
  <c r="A1115" i="5"/>
  <c r="A1116" i="5"/>
  <c r="A1117" i="5"/>
  <c r="A1118" i="5"/>
  <c r="A1119" i="5"/>
  <c r="A1120" i="5"/>
  <c r="A1121" i="5"/>
  <c r="A1122" i="5"/>
  <c r="A1123" i="5"/>
  <c r="A1124" i="5"/>
  <c r="A1125" i="5"/>
  <c r="A1126" i="5"/>
  <c r="A1127" i="5"/>
  <c r="A1128" i="5"/>
  <c r="A1129" i="5"/>
  <c r="A1130" i="5"/>
  <c r="A1131" i="5"/>
  <c r="A1132" i="5"/>
  <c r="A1133" i="5"/>
  <c r="A1134" i="5"/>
  <c r="A1135" i="5"/>
  <c r="A1136" i="5"/>
  <c r="A1137" i="5"/>
  <c r="A1138" i="5"/>
  <c r="A1139" i="5"/>
  <c r="A1140" i="5"/>
  <c r="A1141" i="5"/>
  <c r="A1142" i="5"/>
  <c r="A1143" i="5"/>
  <c r="A1144" i="5"/>
  <c r="A1145" i="5"/>
  <c r="A1146" i="5"/>
  <c r="A1147" i="5"/>
  <c r="A1148" i="5"/>
  <c r="A1149" i="5"/>
  <c r="A1150" i="5"/>
  <c r="A1151" i="5"/>
  <c r="A1152" i="5"/>
  <c r="A1153" i="5"/>
  <c r="A1154" i="5"/>
  <c r="A1155" i="5"/>
  <c r="A1156" i="5"/>
  <c r="A1157" i="5"/>
  <c r="A1158" i="5"/>
  <c r="A1159" i="5"/>
  <c r="A1160" i="5"/>
  <c r="A1161" i="5"/>
  <c r="A1162" i="5"/>
  <c r="A1163" i="5"/>
  <c r="A1164" i="5"/>
  <c r="A1165" i="5"/>
  <c r="A1166" i="5"/>
  <c r="A1167" i="5"/>
  <c r="A1168" i="5"/>
  <c r="A1169" i="5"/>
  <c r="A1170" i="5"/>
  <c r="A1171" i="5"/>
  <c r="A1172" i="5"/>
  <c r="A1173" i="5"/>
  <c r="A1174" i="5"/>
  <c r="A1175" i="5"/>
  <c r="A1176" i="5"/>
  <c r="A1177" i="5"/>
  <c r="A1178" i="5"/>
  <c r="A1179" i="5"/>
  <c r="A1180" i="5"/>
  <c r="A1181" i="5"/>
  <c r="A1182" i="5"/>
  <c r="A1183" i="5"/>
  <c r="A1184" i="5"/>
  <c r="A1185" i="5"/>
  <c r="A1186" i="5"/>
  <c r="A1187" i="5"/>
  <c r="A1188" i="5"/>
  <c r="A1189" i="5"/>
  <c r="A1190" i="5"/>
  <c r="A1191" i="5"/>
  <c r="A1192" i="5"/>
  <c r="A1193" i="5"/>
  <c r="A1194" i="5"/>
  <c r="A1195" i="5"/>
  <c r="A1196" i="5"/>
  <c r="A1197" i="5"/>
  <c r="A1198" i="5"/>
  <c r="A1199" i="5"/>
  <c r="A1200" i="5"/>
  <c r="A1201" i="5"/>
  <c r="A1202" i="5"/>
  <c r="A1203" i="5"/>
  <c r="A1204" i="5"/>
  <c r="A1205" i="5"/>
  <c r="A1206" i="5"/>
  <c r="A1207" i="5"/>
  <c r="A1208" i="5"/>
  <c r="A1209" i="5"/>
  <c r="A1210" i="5"/>
  <c r="A1211" i="5"/>
  <c r="A1212" i="5"/>
  <c r="A1213" i="5"/>
  <c r="A1214" i="5"/>
  <c r="A1215" i="5"/>
  <c r="A1216" i="5"/>
  <c r="A1217" i="5"/>
  <c r="A1218" i="5"/>
  <c r="A1219" i="5"/>
  <c r="A1220" i="5"/>
  <c r="A1221" i="5"/>
  <c r="A1222" i="5"/>
  <c r="A1223" i="5"/>
  <c r="A1224" i="5"/>
  <c r="A1225" i="5"/>
  <c r="A1226" i="5"/>
  <c r="A1227" i="5"/>
  <c r="A1228" i="5"/>
  <c r="A1229" i="5"/>
  <c r="A1230" i="5"/>
  <c r="A1231" i="5"/>
  <c r="A1232" i="5"/>
  <c r="A1233" i="5"/>
  <c r="A1234" i="5"/>
  <c r="A1235" i="5"/>
  <c r="A1236" i="5"/>
  <c r="A1237" i="5"/>
  <c r="A1238" i="5"/>
  <c r="A1239" i="5"/>
  <c r="A1240" i="5"/>
  <c r="A1241" i="5"/>
  <c r="A1242" i="5"/>
  <c r="A1243" i="5"/>
  <c r="A1244" i="5"/>
  <c r="A1245" i="5"/>
  <c r="A1246" i="5"/>
  <c r="A1247" i="5"/>
  <c r="A1248" i="5"/>
  <c r="A1249" i="5"/>
  <c r="A1250" i="5"/>
  <c r="A1251" i="5"/>
  <c r="A1252" i="5"/>
  <c r="A1253" i="5"/>
  <c r="A1254" i="5"/>
  <c r="A1255" i="5"/>
  <c r="A1256" i="5"/>
  <c r="A1257" i="5"/>
  <c r="A1258" i="5"/>
  <c r="A1259" i="5"/>
  <c r="A1260" i="5"/>
  <c r="A1261" i="5"/>
  <c r="A1262" i="5"/>
  <c r="A1263" i="5"/>
  <c r="A1264" i="5"/>
  <c r="A1265" i="5"/>
  <c r="A1266" i="5"/>
  <c r="A1267" i="5"/>
  <c r="A1268" i="5"/>
  <c r="A1269" i="5"/>
  <c r="A1270" i="5"/>
  <c r="A1271" i="5"/>
  <c r="A1272" i="5"/>
  <c r="A1273" i="5"/>
  <c r="A1274" i="5"/>
  <c r="A1275" i="5"/>
  <c r="A1276" i="5"/>
  <c r="A1277" i="5"/>
  <c r="A1278" i="5"/>
  <c r="A1279" i="5"/>
  <c r="A1280" i="5"/>
  <c r="A1281" i="5"/>
  <c r="A1282" i="5"/>
  <c r="A1283" i="5"/>
  <c r="A1284" i="5"/>
  <c r="A1285" i="5"/>
  <c r="A1286" i="5"/>
  <c r="A1287" i="5"/>
  <c r="A1288" i="5"/>
  <c r="A1289" i="5"/>
  <c r="A1290" i="5"/>
  <c r="A1291" i="5"/>
  <c r="A1292" i="5"/>
  <c r="A1293" i="5"/>
  <c r="A1294" i="5"/>
  <c r="A1295" i="5"/>
  <c r="A1296" i="5"/>
  <c r="A1297" i="5"/>
  <c r="A1298" i="5"/>
  <c r="A1299" i="5"/>
  <c r="A1300" i="5"/>
  <c r="A1301" i="5"/>
  <c r="A1302" i="5"/>
  <c r="A1303" i="5"/>
  <c r="A1304" i="5"/>
  <c r="A1305" i="5"/>
  <c r="A1306" i="5"/>
  <c r="A1307" i="5"/>
  <c r="A1308" i="5"/>
  <c r="A1309" i="5"/>
  <c r="A1310" i="5"/>
  <c r="A1311" i="5"/>
  <c r="A1312" i="5"/>
  <c r="A1313" i="5"/>
  <c r="A1314" i="5"/>
  <c r="A1315" i="5"/>
  <c r="A1316" i="5"/>
  <c r="A1317" i="5"/>
  <c r="A1318" i="5"/>
  <c r="A1319" i="5"/>
  <c r="A1320" i="5"/>
  <c r="A1321" i="5"/>
  <c r="A1322" i="5"/>
  <c r="A1323" i="5"/>
  <c r="A1324" i="5"/>
  <c r="A1325" i="5"/>
  <c r="A1326" i="5"/>
  <c r="A1327" i="5"/>
  <c r="A1328" i="5"/>
  <c r="A1329" i="5"/>
  <c r="A1330" i="5"/>
  <c r="A1331" i="5"/>
  <c r="A1332" i="5"/>
  <c r="A1333" i="5"/>
  <c r="A1334" i="5"/>
  <c r="A1335" i="5"/>
  <c r="A1336" i="5"/>
  <c r="A1337" i="5"/>
  <c r="A1338" i="5"/>
  <c r="A1339" i="5"/>
  <c r="A1340" i="5"/>
  <c r="A1341" i="5"/>
  <c r="A1342" i="5"/>
  <c r="A1343" i="5"/>
  <c r="A1344" i="5"/>
  <c r="A1345" i="5"/>
  <c r="A1346" i="5"/>
  <c r="A1347" i="5"/>
  <c r="A1348" i="5"/>
  <c r="A1349" i="5"/>
  <c r="A1350" i="5"/>
  <c r="A1351" i="5"/>
  <c r="A1352" i="5"/>
  <c r="A1353" i="5"/>
  <c r="A1354" i="5"/>
  <c r="A1355" i="5"/>
  <c r="A1356" i="5"/>
  <c r="A1357" i="5"/>
  <c r="A1358" i="5"/>
  <c r="A1359" i="5"/>
  <c r="A1360" i="5"/>
  <c r="A1361" i="5"/>
  <c r="A1362" i="5"/>
  <c r="A1363" i="5"/>
  <c r="A1364" i="5"/>
  <c r="A1365" i="5"/>
  <c r="A1366" i="5"/>
  <c r="A1367" i="5"/>
  <c r="A1368" i="5"/>
  <c r="A1369" i="5"/>
  <c r="A1370" i="5"/>
  <c r="A1371" i="5"/>
  <c r="A1372" i="5"/>
  <c r="A1373" i="5"/>
  <c r="A1374" i="5"/>
  <c r="A1375" i="5"/>
  <c r="A1376" i="5"/>
  <c r="A1377" i="5"/>
  <c r="A1378" i="5"/>
  <c r="A1379" i="5"/>
  <c r="A1380" i="5"/>
  <c r="A1381" i="5"/>
  <c r="A1382" i="5"/>
  <c r="A1383" i="5"/>
  <c r="A1384" i="5"/>
  <c r="A1385" i="5"/>
  <c r="A1386" i="5"/>
  <c r="A1387" i="5"/>
  <c r="A1388" i="5"/>
  <c r="A1389" i="5"/>
  <c r="A1390" i="5"/>
  <c r="A1391" i="5"/>
  <c r="A1392" i="5"/>
  <c r="A1393" i="5"/>
  <c r="A1394" i="5"/>
  <c r="A1395" i="5"/>
  <c r="A1396" i="5"/>
  <c r="A1397" i="5"/>
  <c r="A1398" i="5"/>
  <c r="A1399" i="5"/>
  <c r="A1400" i="5"/>
  <c r="A1401" i="5"/>
  <c r="A1402" i="5"/>
  <c r="A1403" i="5"/>
  <c r="A1404" i="5"/>
  <c r="A1405" i="5"/>
  <c r="A1406" i="5"/>
  <c r="A1407" i="5"/>
  <c r="A1408" i="5"/>
  <c r="A1409" i="5"/>
  <c r="A1410" i="5"/>
  <c r="A1411" i="5"/>
  <c r="A1412" i="5"/>
  <c r="A1413" i="5"/>
  <c r="A1414" i="5"/>
  <c r="A1415" i="5"/>
  <c r="A1416" i="5"/>
  <c r="A1417" i="5"/>
  <c r="A1418" i="5"/>
  <c r="A1419" i="5"/>
  <c r="A1420" i="5"/>
  <c r="A1421" i="5"/>
  <c r="A1422" i="5"/>
  <c r="A1423" i="5"/>
  <c r="A1424" i="5"/>
  <c r="A1425" i="5"/>
  <c r="A1426" i="5"/>
  <c r="A1427" i="5"/>
  <c r="A1428" i="5"/>
  <c r="A1429" i="5"/>
  <c r="A1430" i="5"/>
  <c r="A1431" i="5"/>
  <c r="A1432" i="5"/>
  <c r="A1433" i="5"/>
  <c r="A1434" i="5"/>
  <c r="A1435" i="5"/>
  <c r="A1436" i="5"/>
  <c r="A1437" i="5"/>
  <c r="A1438" i="5"/>
  <c r="A1439" i="5"/>
  <c r="A1440" i="5"/>
  <c r="A1441" i="5"/>
  <c r="A1442" i="5"/>
  <c r="A1443" i="5"/>
  <c r="A1444" i="5"/>
  <c r="A1445" i="5"/>
  <c r="A1446" i="5"/>
  <c r="A1447" i="5"/>
  <c r="A1448" i="5"/>
  <c r="A1449" i="5"/>
  <c r="A1450" i="5"/>
  <c r="A1451" i="5"/>
  <c r="A1452" i="5"/>
  <c r="A1453" i="5"/>
  <c r="A1454" i="5"/>
  <c r="A1455" i="5"/>
  <c r="A1456" i="5"/>
  <c r="A1457" i="5"/>
  <c r="A1458" i="5"/>
  <c r="A1459" i="5"/>
  <c r="A1460" i="5"/>
  <c r="A1461" i="5"/>
  <c r="A1462" i="5"/>
  <c r="A1463" i="5"/>
  <c r="A1464" i="5"/>
  <c r="A1465" i="5"/>
  <c r="A1466" i="5"/>
  <c r="A1467" i="5"/>
  <c r="A1468" i="5"/>
  <c r="A1469" i="5"/>
  <c r="A1470" i="5"/>
  <c r="A1471" i="5"/>
  <c r="A1472" i="5"/>
  <c r="A1473" i="5"/>
  <c r="A1474" i="5"/>
  <c r="A1475" i="5"/>
  <c r="A1476" i="5"/>
  <c r="A1477" i="5"/>
  <c r="A1478" i="5"/>
  <c r="A1479" i="5"/>
  <c r="A1480" i="5"/>
  <c r="A1481" i="5"/>
  <c r="A1482" i="5"/>
  <c r="A1483" i="5"/>
  <c r="A1484" i="5"/>
  <c r="A1485" i="5"/>
  <c r="A1486" i="5"/>
  <c r="A1487" i="5"/>
  <c r="A1488" i="5"/>
  <c r="A1489" i="5"/>
  <c r="A1490" i="5"/>
  <c r="A1491" i="5"/>
  <c r="A1492" i="5"/>
  <c r="A1493" i="5"/>
  <c r="A1494" i="5"/>
  <c r="A1495" i="5"/>
  <c r="A1496" i="5"/>
  <c r="A1497" i="5"/>
  <c r="A1498" i="5"/>
  <c r="A1499" i="5"/>
  <c r="A1500" i="5"/>
  <c r="A1501" i="5"/>
  <c r="A1502" i="5"/>
  <c r="A1503" i="5"/>
  <c r="A1504" i="5"/>
  <c r="A1505" i="5"/>
  <c r="A1506" i="5"/>
  <c r="A1507" i="5"/>
  <c r="A1508" i="5"/>
  <c r="A1509" i="5"/>
  <c r="A1510" i="5"/>
  <c r="A1511" i="5"/>
  <c r="A1512" i="5"/>
  <c r="A1513" i="5"/>
  <c r="A1514" i="5"/>
  <c r="A1515" i="5"/>
  <c r="A1516" i="5"/>
  <c r="A1517" i="5"/>
  <c r="A1518" i="5"/>
  <c r="A1519" i="5"/>
  <c r="A1520" i="5"/>
  <c r="A1521" i="5"/>
  <c r="A1522" i="5"/>
  <c r="A1523" i="5"/>
  <c r="A1524" i="5"/>
  <c r="A1525" i="5"/>
  <c r="A1526" i="5"/>
  <c r="A1527" i="5"/>
  <c r="A1528" i="5"/>
  <c r="A1529" i="5"/>
  <c r="A1530" i="5"/>
  <c r="A1531" i="5"/>
  <c r="A1532" i="5"/>
  <c r="A1533" i="5"/>
  <c r="A1534" i="5"/>
  <c r="A1535" i="5"/>
  <c r="A1536" i="5"/>
  <c r="A1537" i="5"/>
  <c r="A1538" i="5"/>
  <c r="A1539" i="5"/>
  <c r="A1540" i="5"/>
  <c r="A1541" i="5"/>
  <c r="A1542" i="5"/>
  <c r="A1543" i="5"/>
  <c r="A1544" i="5"/>
  <c r="A1545" i="5"/>
  <c r="A1546" i="5"/>
  <c r="A1547" i="5"/>
  <c r="A1548" i="5"/>
  <c r="A1549" i="5"/>
  <c r="A1550" i="5"/>
  <c r="A1551" i="5"/>
  <c r="A1552" i="5"/>
  <c r="A1553" i="5"/>
  <c r="A1554" i="5"/>
  <c r="A1555" i="5"/>
  <c r="A1556" i="5"/>
  <c r="A1557" i="5"/>
  <c r="A1558" i="5"/>
  <c r="A1559" i="5"/>
  <c r="A1560" i="5"/>
  <c r="A1561" i="5"/>
  <c r="A1562" i="5"/>
  <c r="A1563" i="5"/>
  <c r="A1564" i="5"/>
  <c r="A1565" i="5"/>
  <c r="A1566" i="5"/>
  <c r="A1567" i="5"/>
  <c r="A1568" i="5"/>
  <c r="A1569" i="5"/>
  <c r="A1570" i="5"/>
  <c r="A1571" i="5"/>
  <c r="A1572" i="5"/>
  <c r="A1573" i="5"/>
  <c r="A1574" i="5"/>
  <c r="A1575" i="5"/>
  <c r="A1576" i="5"/>
  <c r="A1577" i="5"/>
  <c r="A1578" i="5"/>
  <c r="A1579" i="5"/>
  <c r="A1580" i="5"/>
  <c r="A1581" i="5"/>
  <c r="A1582" i="5"/>
  <c r="A1583" i="5"/>
  <c r="A1584" i="5"/>
  <c r="A1585" i="5"/>
  <c r="A1586" i="5"/>
  <c r="A1587" i="5"/>
  <c r="A1588" i="5"/>
  <c r="A1589" i="5"/>
  <c r="A1590" i="5"/>
  <c r="A1591" i="5"/>
  <c r="A1592" i="5"/>
  <c r="A1593" i="5"/>
  <c r="A1594" i="5"/>
  <c r="A1595" i="5"/>
  <c r="A1596" i="5"/>
  <c r="A1597" i="5"/>
  <c r="A1598" i="5"/>
  <c r="A1599" i="5"/>
  <c r="A1600" i="5"/>
  <c r="A1601" i="5"/>
  <c r="A1602" i="5"/>
  <c r="A1603" i="5"/>
  <c r="A1604" i="5"/>
  <c r="A1605" i="5"/>
  <c r="A1606" i="5"/>
  <c r="A1607" i="5"/>
  <c r="A1608" i="5"/>
  <c r="A1609" i="5"/>
  <c r="A1610" i="5"/>
  <c r="A1611" i="5"/>
  <c r="A1612" i="5"/>
  <c r="A1613" i="5"/>
  <c r="A1614" i="5"/>
  <c r="A1615" i="5"/>
  <c r="A1616" i="5"/>
  <c r="A1617" i="5"/>
  <c r="A1618" i="5"/>
  <c r="A1619" i="5"/>
  <c r="A1620" i="5"/>
  <c r="A1621" i="5"/>
  <c r="A1622" i="5"/>
  <c r="A1623" i="5"/>
  <c r="A1624" i="5"/>
  <c r="A1625" i="5"/>
  <c r="A1626" i="5"/>
  <c r="A1627" i="5"/>
  <c r="A1628" i="5"/>
  <c r="A1629" i="5"/>
  <c r="A1630" i="5"/>
  <c r="A1631" i="5"/>
  <c r="A1632" i="5"/>
  <c r="A1633" i="5"/>
  <c r="A1634" i="5"/>
  <c r="A1635" i="5"/>
  <c r="A1636" i="5"/>
  <c r="A1637" i="5"/>
  <c r="A1638" i="5"/>
  <c r="A1639" i="5"/>
  <c r="A1640" i="5"/>
  <c r="A1641" i="5"/>
  <c r="A1642" i="5"/>
  <c r="A1643" i="5"/>
  <c r="A1644" i="5"/>
  <c r="A1645" i="5"/>
  <c r="A1646" i="5"/>
  <c r="A1647" i="5"/>
  <c r="A1648" i="5"/>
  <c r="A1649" i="5"/>
  <c r="A1650" i="5"/>
  <c r="A1651" i="5"/>
  <c r="A1652" i="5"/>
  <c r="A1653" i="5"/>
  <c r="A1654" i="5"/>
  <c r="A1655" i="5"/>
  <c r="A1656" i="5"/>
  <c r="A1657" i="5"/>
  <c r="A1658" i="5"/>
  <c r="A1659" i="5"/>
  <c r="A1660" i="5"/>
  <c r="A1661" i="5"/>
  <c r="A1662" i="5"/>
  <c r="A1663" i="5"/>
  <c r="A1664" i="5"/>
  <c r="A1665" i="5"/>
  <c r="A1666" i="5"/>
  <c r="A1667" i="5"/>
  <c r="A1668" i="5"/>
  <c r="A1669" i="5"/>
  <c r="A1670" i="5"/>
  <c r="A1671" i="5"/>
  <c r="A1672" i="5"/>
  <c r="A1673" i="5"/>
  <c r="A1674" i="5"/>
  <c r="A1675" i="5"/>
  <c r="A1676" i="5"/>
  <c r="A1677" i="5"/>
  <c r="A1678" i="5"/>
  <c r="A1679" i="5"/>
  <c r="A1680" i="5"/>
  <c r="A1681" i="5"/>
  <c r="A1682" i="5"/>
  <c r="A1683" i="5"/>
  <c r="A1684" i="5"/>
  <c r="A1685" i="5"/>
  <c r="A1686" i="5"/>
  <c r="A1687" i="5"/>
  <c r="A1688" i="5"/>
  <c r="A1689" i="5"/>
  <c r="A1690" i="5"/>
  <c r="A1691" i="5"/>
  <c r="A1692" i="5"/>
  <c r="A1693" i="5"/>
  <c r="A1694" i="5"/>
  <c r="A1695" i="5"/>
  <c r="A1696" i="5"/>
  <c r="A1697" i="5"/>
  <c r="A1698" i="5"/>
  <c r="A1699" i="5"/>
  <c r="A1700" i="5"/>
  <c r="A1701" i="5"/>
  <c r="A1702" i="5"/>
  <c r="A1703" i="5"/>
  <c r="A1704" i="5"/>
  <c r="A1705" i="5"/>
  <c r="A1706" i="5"/>
  <c r="A1707" i="5"/>
  <c r="A1708" i="5"/>
  <c r="A1709" i="5"/>
  <c r="A1710" i="5"/>
  <c r="A1711" i="5"/>
  <c r="A1712" i="5"/>
  <c r="A1713" i="5"/>
  <c r="A1714" i="5"/>
  <c r="A1715" i="5"/>
  <c r="A1716" i="5"/>
  <c r="A1717" i="5"/>
  <c r="A1718" i="5"/>
  <c r="A1719" i="5"/>
  <c r="A1720" i="5"/>
  <c r="A1721" i="5"/>
  <c r="A1722" i="5"/>
  <c r="A1723" i="5"/>
  <c r="A1724" i="5"/>
  <c r="A1725" i="5"/>
  <c r="A1726" i="5"/>
  <c r="A1727" i="5"/>
  <c r="A1728" i="5"/>
  <c r="A1729" i="5"/>
  <c r="A1730" i="5"/>
  <c r="A1731" i="5"/>
  <c r="A1732" i="5"/>
  <c r="A1733" i="5"/>
  <c r="A1734" i="5"/>
  <c r="A1735" i="5"/>
  <c r="A1736" i="5"/>
  <c r="A1737" i="5"/>
  <c r="A1738" i="5"/>
  <c r="A1739" i="5"/>
  <c r="A1740" i="5"/>
  <c r="A1741" i="5"/>
  <c r="A1742" i="5"/>
  <c r="A1743" i="5"/>
  <c r="A1744" i="5"/>
  <c r="A1745" i="5"/>
  <c r="A1746" i="5"/>
  <c r="A1747" i="5"/>
  <c r="A1748" i="5"/>
  <c r="A1749" i="5"/>
  <c r="A1750" i="5"/>
  <c r="A1751" i="5"/>
  <c r="A1752" i="5"/>
  <c r="A1753" i="5"/>
  <c r="A1754" i="5"/>
  <c r="A1755" i="5"/>
  <c r="A1756" i="5"/>
  <c r="A1757" i="5"/>
  <c r="A1758" i="5"/>
  <c r="A1759" i="5"/>
  <c r="A1760" i="5"/>
  <c r="A1761" i="5"/>
  <c r="A1762" i="5"/>
  <c r="A1763" i="5"/>
  <c r="A1764" i="5"/>
  <c r="A1765" i="5"/>
  <c r="A1766" i="5"/>
  <c r="A1767" i="5"/>
  <c r="A1768" i="5"/>
  <c r="A1769" i="5"/>
  <c r="A1770" i="5"/>
  <c r="A1771" i="5"/>
  <c r="A1772" i="5"/>
  <c r="A1773" i="5"/>
  <c r="A1774" i="5"/>
  <c r="A1775" i="5"/>
  <c r="A1776" i="5"/>
  <c r="A1777" i="5"/>
  <c r="A1778" i="5"/>
  <c r="A1779" i="5"/>
  <c r="A1780" i="5"/>
  <c r="A1781" i="5"/>
  <c r="A1782" i="5"/>
  <c r="A1783" i="5"/>
  <c r="A1784" i="5"/>
  <c r="A1785" i="5"/>
  <c r="A1786" i="5"/>
  <c r="A1787" i="5"/>
  <c r="A1788" i="5"/>
  <c r="A1789" i="5"/>
  <c r="A1790" i="5"/>
  <c r="A1791" i="5"/>
  <c r="A1792" i="5"/>
  <c r="A1793" i="5"/>
  <c r="A1794" i="5"/>
  <c r="A1795" i="5"/>
  <c r="A1796" i="5"/>
  <c r="A1797" i="5"/>
  <c r="A1798" i="5"/>
  <c r="A1799" i="5"/>
  <c r="A1800" i="5"/>
  <c r="A1801" i="5"/>
  <c r="A1802" i="5"/>
  <c r="A1803" i="5"/>
  <c r="A1804" i="5"/>
  <c r="A1805" i="5"/>
  <c r="A1806" i="5"/>
  <c r="A1807" i="5"/>
  <c r="A1808" i="5"/>
  <c r="A1809" i="5"/>
  <c r="A1810" i="5"/>
  <c r="A1811" i="5"/>
  <c r="A1812" i="5"/>
  <c r="A1813" i="5"/>
  <c r="A1814" i="5"/>
  <c r="A1815" i="5"/>
  <c r="A1816" i="5"/>
  <c r="A1817" i="5"/>
  <c r="A1818" i="5"/>
  <c r="A1819" i="5"/>
  <c r="A1820" i="5"/>
  <c r="A1821" i="5"/>
  <c r="A1822" i="5"/>
  <c r="A1823" i="5"/>
  <c r="A1824" i="5"/>
  <c r="A1825" i="5"/>
  <c r="A1826" i="5"/>
  <c r="A1827" i="5"/>
  <c r="A1828" i="5"/>
  <c r="A1829" i="5"/>
  <c r="A1830" i="5"/>
  <c r="A1831" i="5"/>
  <c r="A1832" i="5"/>
  <c r="A1833" i="5"/>
  <c r="A1834" i="5"/>
  <c r="A1835" i="5"/>
  <c r="A1836" i="5"/>
  <c r="A1837" i="5"/>
  <c r="A1838" i="5"/>
  <c r="A1839" i="5"/>
  <c r="A1840" i="5"/>
  <c r="A1841" i="5"/>
  <c r="A1842" i="5"/>
  <c r="A1843" i="5"/>
  <c r="A1844" i="5"/>
  <c r="A1845" i="5"/>
  <c r="A1846" i="5"/>
  <c r="A1847" i="5"/>
  <c r="A1848" i="5"/>
  <c r="A1849" i="5"/>
  <c r="A1850" i="5"/>
  <c r="A1851" i="5"/>
  <c r="A1852" i="5"/>
  <c r="A1853" i="5"/>
  <c r="A1854" i="5"/>
  <c r="A1855" i="5"/>
  <c r="A1856" i="5"/>
  <c r="A1857" i="5"/>
  <c r="A1858" i="5"/>
  <c r="A1859" i="5"/>
  <c r="A1860" i="5"/>
  <c r="A1861" i="5"/>
  <c r="A1862" i="5"/>
  <c r="A1863" i="5"/>
  <c r="A1864" i="5"/>
  <c r="A1865" i="5"/>
  <c r="A1866" i="5"/>
  <c r="A1867" i="5"/>
  <c r="A1868" i="5"/>
  <c r="A1869" i="5"/>
  <c r="A1870" i="5"/>
  <c r="A1871" i="5"/>
  <c r="A1872" i="5"/>
  <c r="A1873" i="5"/>
  <c r="A1874" i="5"/>
  <c r="A1875" i="5"/>
  <c r="A1876" i="5"/>
  <c r="A1877" i="5"/>
  <c r="A1878" i="5"/>
  <c r="A1879" i="5"/>
  <c r="A1880" i="5"/>
  <c r="A1881" i="5"/>
  <c r="A1882" i="5"/>
  <c r="A1883" i="5"/>
  <c r="A1884" i="5"/>
  <c r="A1885" i="5"/>
  <c r="A1886" i="5"/>
  <c r="A1887" i="5"/>
  <c r="A1888" i="5"/>
  <c r="A1889" i="5"/>
  <c r="A1890" i="5"/>
  <c r="A1891" i="5"/>
  <c r="A1892" i="5"/>
  <c r="A1893" i="5"/>
  <c r="A1894" i="5"/>
  <c r="A1895" i="5"/>
  <c r="A1896" i="5"/>
  <c r="A1897" i="5"/>
  <c r="A1898" i="5"/>
  <c r="A1899" i="5"/>
  <c r="A1900" i="5"/>
  <c r="A1901" i="5"/>
  <c r="A1902" i="5"/>
  <c r="A1903" i="5"/>
  <c r="A1904" i="5"/>
  <c r="A1905" i="5"/>
  <c r="A1906" i="5"/>
  <c r="A1907" i="5"/>
  <c r="A1908" i="5"/>
  <c r="A1909" i="5"/>
  <c r="A1910" i="5"/>
  <c r="A1911" i="5"/>
  <c r="A1912" i="5"/>
  <c r="A1913" i="5"/>
  <c r="A1914" i="5"/>
  <c r="A1915" i="5"/>
  <c r="A1916" i="5"/>
  <c r="A1917" i="5"/>
  <c r="A1918" i="5"/>
  <c r="A1919" i="5"/>
  <c r="A1920" i="5"/>
  <c r="A1921" i="5"/>
  <c r="A1922" i="5"/>
  <c r="A1923" i="5"/>
  <c r="A1924" i="5"/>
  <c r="A1925" i="5"/>
  <c r="A1926" i="5"/>
  <c r="A1927" i="5"/>
  <c r="A1928" i="5"/>
  <c r="A1929" i="5"/>
  <c r="A1930" i="5"/>
  <c r="A1931" i="5"/>
  <c r="A1932" i="5"/>
  <c r="A1933" i="5"/>
  <c r="A1934" i="5"/>
  <c r="A1935" i="5"/>
  <c r="A1936" i="5"/>
  <c r="A1937" i="5"/>
  <c r="A1938" i="5"/>
  <c r="A1939" i="5"/>
  <c r="A1940" i="5"/>
  <c r="A1941" i="5"/>
  <c r="A1942" i="5"/>
  <c r="A1943" i="5"/>
  <c r="A1944" i="5"/>
  <c r="A1945" i="5"/>
  <c r="A1946" i="5"/>
  <c r="A1947" i="5"/>
  <c r="A1948" i="5"/>
  <c r="A1949" i="5"/>
  <c r="A1950" i="5"/>
  <c r="A1951" i="5"/>
  <c r="A1952" i="5"/>
  <c r="A1953" i="5"/>
  <c r="A1954" i="5"/>
  <c r="A1955" i="5"/>
  <c r="A1956" i="5"/>
  <c r="A1957" i="5"/>
  <c r="A1958" i="5"/>
  <c r="A1959" i="5"/>
  <c r="A1960" i="5"/>
  <c r="A1961" i="5"/>
  <c r="A1962" i="5"/>
  <c r="A1963" i="5"/>
  <c r="A1964" i="5"/>
  <c r="A1965" i="5"/>
  <c r="A1966" i="5"/>
  <c r="A1967" i="5"/>
  <c r="A1968" i="5"/>
  <c r="A1969" i="5"/>
  <c r="A1970" i="5"/>
  <c r="A1971" i="5"/>
  <c r="A1972" i="5"/>
  <c r="A1973" i="5"/>
  <c r="A1974" i="5"/>
  <c r="A1975" i="5"/>
  <c r="A1976" i="5"/>
  <c r="A1977" i="5"/>
  <c r="A1978" i="5"/>
  <c r="A1979" i="5"/>
  <c r="A1980" i="5"/>
  <c r="A1981" i="5"/>
  <c r="A1982" i="5"/>
  <c r="A1983" i="5"/>
  <c r="A1984" i="5"/>
  <c r="A1985" i="5"/>
  <c r="A1986" i="5"/>
  <c r="A1987" i="5"/>
  <c r="A1988" i="5"/>
  <c r="A1989" i="5"/>
  <c r="A1990" i="5"/>
  <c r="A1991" i="5"/>
  <c r="A1992" i="5"/>
  <c r="A1993" i="5"/>
  <c r="A1994" i="5"/>
  <c r="A1995" i="5"/>
  <c r="A1996" i="5"/>
  <c r="A1997" i="5"/>
  <c r="A1998" i="5"/>
  <c r="A1999" i="5"/>
  <c r="A2000" i="5"/>
  <c r="A2001" i="5"/>
  <c r="A2002" i="5"/>
  <c r="A2003" i="5"/>
  <c r="A2004" i="5"/>
  <c r="A2005" i="5"/>
  <c r="A2006" i="5"/>
  <c r="A2007" i="5"/>
  <c r="A2008" i="5"/>
  <c r="A2009" i="5"/>
  <c r="A2010" i="5"/>
  <c r="A2011" i="5"/>
  <c r="A2012" i="5"/>
  <c r="A2013" i="5"/>
  <c r="A2014" i="5"/>
  <c r="A2015" i="5"/>
  <c r="A2016" i="5"/>
  <c r="A2017" i="5"/>
  <c r="A2018" i="5"/>
  <c r="A2019" i="5"/>
  <c r="A2020" i="5"/>
  <c r="A2021" i="5"/>
  <c r="A2022" i="5"/>
  <c r="A2023" i="5"/>
  <c r="A2024" i="5"/>
  <c r="A2025" i="5"/>
  <c r="A2026" i="5"/>
  <c r="A2027" i="5"/>
  <c r="A2028" i="5"/>
  <c r="A2029" i="5"/>
  <c r="A2030" i="5"/>
  <c r="A2031" i="5"/>
  <c r="A2032" i="5"/>
  <c r="A2033" i="5"/>
  <c r="A2034" i="5"/>
  <c r="A2035" i="5"/>
  <c r="A2036" i="5"/>
  <c r="A2037" i="5"/>
  <c r="A2038" i="5"/>
  <c r="A2039" i="5"/>
  <c r="A2040" i="5"/>
  <c r="A2041" i="5"/>
  <c r="A2042" i="5"/>
  <c r="A2043" i="5"/>
  <c r="A2044" i="5"/>
  <c r="A2045" i="5"/>
  <c r="A2046" i="5"/>
  <c r="A2047" i="5"/>
  <c r="A2048" i="5"/>
  <c r="A2049" i="5"/>
  <c r="A2050" i="5"/>
  <c r="A2051" i="5"/>
  <c r="A2052" i="5"/>
  <c r="A2053" i="5"/>
  <c r="A2054" i="5"/>
  <c r="A2055" i="5"/>
  <c r="A2056" i="5"/>
  <c r="A2057" i="5"/>
  <c r="A2058" i="5"/>
  <c r="A2059" i="5"/>
  <c r="A2060" i="5"/>
  <c r="A2061" i="5"/>
  <c r="A2062" i="5"/>
  <c r="A2063" i="5"/>
  <c r="A2064" i="5"/>
  <c r="A2065" i="5"/>
  <c r="A2066" i="5"/>
  <c r="A2067" i="5"/>
  <c r="A2068" i="5"/>
  <c r="A2069" i="5"/>
  <c r="A2070" i="5"/>
  <c r="A2071" i="5"/>
  <c r="A2072" i="5"/>
  <c r="A2073" i="5"/>
  <c r="A2074" i="5"/>
  <c r="A2075" i="5"/>
  <c r="A2076" i="5"/>
  <c r="A2077" i="5"/>
  <c r="A2078" i="5"/>
  <c r="A2079" i="5"/>
  <c r="A2080" i="5"/>
  <c r="A2081" i="5"/>
  <c r="A2082" i="5"/>
  <c r="A2083" i="5"/>
  <c r="A2084" i="5"/>
  <c r="A2085" i="5"/>
  <c r="A2086" i="5"/>
  <c r="A2087" i="5"/>
  <c r="A2088" i="5"/>
  <c r="A2089" i="5"/>
  <c r="A2090" i="5"/>
  <c r="A2091" i="5"/>
  <c r="A2092" i="5"/>
  <c r="A2093" i="5"/>
  <c r="A2094" i="5"/>
  <c r="A2095" i="5"/>
  <c r="A2096" i="5"/>
  <c r="A2097" i="5"/>
  <c r="A2098" i="5"/>
  <c r="A2099" i="5"/>
  <c r="A2100" i="5"/>
  <c r="A2101" i="5"/>
  <c r="A2102" i="5"/>
  <c r="A2103" i="5"/>
  <c r="A2104" i="5"/>
  <c r="A2105" i="5"/>
  <c r="A2106" i="5"/>
  <c r="A2107" i="5"/>
  <c r="A2108" i="5"/>
  <c r="A2109" i="5"/>
  <c r="A2110" i="5"/>
  <c r="A2111" i="5"/>
  <c r="A2112" i="5"/>
  <c r="A2113" i="5"/>
  <c r="A2114" i="5"/>
  <c r="A2115" i="5"/>
  <c r="A2116" i="5"/>
  <c r="A2117" i="5"/>
  <c r="A2118" i="5"/>
  <c r="A2119" i="5"/>
  <c r="A2120" i="5"/>
  <c r="A2121" i="5"/>
  <c r="A2122" i="5"/>
  <c r="A2123" i="5"/>
  <c r="A2124" i="5"/>
  <c r="A2125" i="5"/>
  <c r="A2126" i="5"/>
  <c r="A2127" i="5"/>
  <c r="A2128" i="5"/>
  <c r="A2129" i="5"/>
  <c r="A2130" i="5"/>
  <c r="A2131" i="5"/>
  <c r="A2132" i="5"/>
  <c r="A2133" i="5"/>
  <c r="A2134" i="5"/>
  <c r="A2135" i="5"/>
  <c r="A2136" i="5"/>
  <c r="A2137" i="5"/>
  <c r="A2138" i="5"/>
  <c r="A2139" i="5"/>
  <c r="A2140" i="5"/>
  <c r="A2141" i="5"/>
  <c r="A2142" i="5"/>
  <c r="A2143" i="5"/>
  <c r="A2144" i="5"/>
  <c r="A2145" i="5"/>
  <c r="A2146" i="5"/>
  <c r="A2147" i="5"/>
  <c r="A2148" i="5"/>
  <c r="A2149" i="5"/>
  <c r="A2150" i="5"/>
  <c r="A2151" i="5"/>
  <c r="A2152" i="5"/>
  <c r="A2153" i="5"/>
  <c r="A2154" i="5"/>
  <c r="A2155" i="5"/>
  <c r="A2156" i="5"/>
  <c r="A2157" i="5"/>
  <c r="A2158" i="5"/>
  <c r="A2159" i="5"/>
  <c r="A2160" i="5"/>
  <c r="A2161" i="5"/>
  <c r="A2162" i="5"/>
  <c r="A2163" i="5"/>
  <c r="A2164" i="5"/>
  <c r="A2165" i="5"/>
  <c r="A2166" i="5"/>
  <c r="A2167" i="5"/>
  <c r="A2168" i="5"/>
  <c r="A2169" i="5"/>
  <c r="A2170" i="5"/>
  <c r="A2171" i="5"/>
  <c r="A2172" i="5"/>
  <c r="A2173" i="5"/>
  <c r="A2174" i="5"/>
  <c r="A2175" i="5"/>
  <c r="A2176" i="5"/>
  <c r="A2177" i="5"/>
  <c r="A2178" i="5"/>
  <c r="A2179" i="5"/>
  <c r="A2180" i="5"/>
  <c r="A2181" i="5"/>
  <c r="A2182" i="5"/>
  <c r="A2183" i="5"/>
  <c r="A2184" i="5"/>
  <c r="A2185" i="5"/>
  <c r="A2186" i="5"/>
  <c r="A2187" i="5"/>
  <c r="A2188" i="5"/>
  <c r="A2189" i="5"/>
  <c r="A2190" i="5"/>
  <c r="A2191" i="5"/>
  <c r="A2192" i="5"/>
  <c r="A2193" i="5"/>
  <c r="A2194" i="5"/>
  <c r="A2195" i="5"/>
  <c r="A2196" i="5"/>
  <c r="A2197" i="5"/>
  <c r="A2198" i="5"/>
  <c r="A2199" i="5"/>
  <c r="A2200" i="5"/>
  <c r="A2201" i="5"/>
  <c r="A2202" i="5"/>
  <c r="A2203" i="5"/>
  <c r="A2204" i="5"/>
  <c r="A2205" i="5"/>
  <c r="A2206" i="5"/>
  <c r="A2207" i="5"/>
  <c r="A2208" i="5"/>
  <c r="A2209" i="5"/>
  <c r="A2210" i="5"/>
  <c r="A2211" i="5"/>
  <c r="A2212" i="5"/>
  <c r="A2213" i="5"/>
  <c r="A2214" i="5"/>
  <c r="A2215" i="5"/>
  <c r="A2216" i="5"/>
  <c r="A2217" i="5"/>
  <c r="A2218" i="5"/>
  <c r="A2219" i="5"/>
  <c r="A2220" i="5"/>
  <c r="A2221" i="5"/>
  <c r="A2222" i="5"/>
  <c r="A2223" i="5"/>
  <c r="A2224" i="5"/>
  <c r="A2225" i="5"/>
  <c r="A2226" i="5"/>
  <c r="A2227" i="5"/>
  <c r="A2228" i="5"/>
  <c r="A2229" i="5"/>
  <c r="A2230" i="5"/>
  <c r="A2231" i="5"/>
  <c r="A2232" i="5"/>
  <c r="A2233" i="5"/>
  <c r="A2234" i="5"/>
  <c r="A2235" i="5"/>
  <c r="A2236" i="5"/>
  <c r="A2237" i="5"/>
  <c r="A2238" i="5"/>
  <c r="A2239" i="5"/>
  <c r="A2240" i="5"/>
  <c r="A2241" i="5"/>
  <c r="A2242" i="5"/>
  <c r="A2243" i="5"/>
  <c r="A2244" i="5"/>
  <c r="A2245" i="5"/>
  <c r="A2246" i="5"/>
  <c r="A2247" i="5"/>
  <c r="A2248" i="5"/>
  <c r="A2249" i="5"/>
  <c r="A2250" i="5"/>
  <c r="A2251" i="5"/>
  <c r="A2252" i="5"/>
  <c r="A2253" i="5"/>
  <c r="A2254" i="5"/>
  <c r="A2255" i="5"/>
  <c r="A2256" i="5"/>
  <c r="A2257" i="5"/>
  <c r="A2258" i="5"/>
  <c r="A2259" i="5"/>
  <c r="A2260" i="5"/>
  <c r="A2261" i="5"/>
  <c r="A2262" i="5"/>
  <c r="A2263" i="5"/>
  <c r="A2264" i="5"/>
  <c r="A2265" i="5"/>
  <c r="A2266" i="5"/>
  <c r="A2267" i="5"/>
  <c r="A2268" i="5"/>
  <c r="A2269" i="5"/>
  <c r="A2270" i="5"/>
  <c r="A2271" i="5"/>
  <c r="A2272" i="5"/>
  <c r="A2273" i="5"/>
  <c r="A2274" i="5"/>
  <c r="A2275" i="5"/>
  <c r="A2276" i="5"/>
  <c r="A2277" i="5"/>
  <c r="A2278" i="5"/>
  <c r="A2279" i="5"/>
  <c r="A2280" i="5"/>
  <c r="A2281" i="5"/>
  <c r="A2282" i="5"/>
  <c r="A2283" i="5"/>
  <c r="A2284" i="5"/>
  <c r="A2285" i="5"/>
  <c r="A2286" i="5"/>
  <c r="A2287" i="5"/>
  <c r="A2288" i="5"/>
  <c r="A2289" i="5"/>
  <c r="A2290" i="5"/>
  <c r="A2291" i="5"/>
  <c r="A2292" i="5"/>
  <c r="A2293" i="5"/>
  <c r="A2294" i="5"/>
  <c r="A2295" i="5"/>
  <c r="A2296" i="5"/>
  <c r="A2297" i="5"/>
  <c r="A2298" i="5"/>
  <c r="A2299" i="5"/>
  <c r="A2300" i="5"/>
  <c r="A2301" i="5"/>
  <c r="A2302" i="5"/>
  <c r="A2303" i="5"/>
  <c r="A2304" i="5"/>
  <c r="A2305" i="5"/>
  <c r="A2306" i="5"/>
  <c r="A2307" i="5"/>
  <c r="A2308" i="5"/>
  <c r="A2309" i="5"/>
  <c r="A2310" i="5"/>
  <c r="A2311" i="5"/>
  <c r="A2312" i="5"/>
  <c r="A2313" i="5"/>
  <c r="A2314" i="5"/>
  <c r="A2315" i="5"/>
  <c r="A2316" i="5"/>
  <c r="A2317" i="5"/>
  <c r="A2318" i="5"/>
  <c r="A2319" i="5"/>
  <c r="A2320" i="5"/>
  <c r="A2321" i="5"/>
  <c r="A2322" i="5"/>
  <c r="A2323" i="5"/>
  <c r="A2324" i="5"/>
  <c r="A2325" i="5"/>
  <c r="A2326" i="5"/>
  <c r="A2327" i="5"/>
  <c r="A2328" i="5"/>
  <c r="A2329" i="5"/>
  <c r="A2330" i="5"/>
  <c r="A2331" i="5"/>
  <c r="A2332" i="5"/>
  <c r="A2333" i="5"/>
  <c r="A2334" i="5"/>
  <c r="A2335" i="5"/>
  <c r="A2336" i="5"/>
  <c r="A2337" i="5"/>
  <c r="A2338" i="5"/>
  <c r="A2339" i="5"/>
  <c r="A2340" i="5"/>
  <c r="A2341" i="5"/>
  <c r="A2342" i="5"/>
  <c r="A2343" i="5"/>
  <c r="A2344" i="5"/>
  <c r="A2345" i="5"/>
  <c r="A2346" i="5"/>
  <c r="A2347" i="5"/>
  <c r="A2348" i="5"/>
  <c r="A2349" i="5"/>
  <c r="A2350" i="5"/>
  <c r="A2351" i="5"/>
  <c r="A2352" i="5"/>
  <c r="A2353" i="5"/>
  <c r="A2354" i="5"/>
  <c r="A2355" i="5"/>
  <c r="A2356" i="5"/>
  <c r="A2357" i="5"/>
  <c r="A2358" i="5"/>
  <c r="A2359" i="5"/>
  <c r="A2360" i="5"/>
  <c r="A2361" i="5"/>
  <c r="A2362" i="5"/>
  <c r="A2363" i="5"/>
  <c r="A2364" i="5"/>
  <c r="A2365" i="5"/>
  <c r="A2366" i="5"/>
  <c r="A2367" i="5"/>
  <c r="A2368" i="5"/>
  <c r="A2369" i="5"/>
  <c r="A2370" i="5"/>
  <c r="A2371" i="5"/>
  <c r="A2372" i="5"/>
  <c r="A2373" i="5"/>
  <c r="A2374" i="5"/>
  <c r="A2375" i="5"/>
  <c r="A2376" i="5"/>
  <c r="A2377" i="5"/>
  <c r="A2378" i="5"/>
  <c r="A2379" i="5"/>
  <c r="A2380" i="5"/>
  <c r="A2381" i="5"/>
  <c r="A2382" i="5"/>
  <c r="A2383" i="5"/>
  <c r="A2384" i="5"/>
  <c r="A2385" i="5"/>
  <c r="A2386" i="5"/>
  <c r="A2387" i="5"/>
  <c r="A2388" i="5"/>
  <c r="A2389" i="5"/>
  <c r="A2390" i="5"/>
  <c r="A2391" i="5"/>
  <c r="A2392" i="5"/>
  <c r="A2393" i="5"/>
  <c r="A2394" i="5"/>
  <c r="A2395" i="5"/>
  <c r="A2396" i="5"/>
  <c r="A2397" i="5"/>
  <c r="A2398" i="5"/>
  <c r="A2399" i="5"/>
  <c r="A2400" i="5"/>
  <c r="A2401" i="5"/>
  <c r="A2402" i="5"/>
  <c r="A2403" i="5"/>
  <c r="A2404" i="5"/>
  <c r="A2405" i="5"/>
  <c r="A2406" i="5"/>
  <c r="A2407" i="5"/>
  <c r="A2408" i="5"/>
  <c r="A2409" i="5"/>
  <c r="A2410" i="5"/>
  <c r="A2411" i="5"/>
  <c r="A2412" i="5"/>
  <c r="A2413" i="5"/>
  <c r="A2414" i="5"/>
  <c r="A2415" i="5"/>
  <c r="A2416" i="5"/>
  <c r="A2417" i="5"/>
  <c r="A2418" i="5"/>
  <c r="A2419" i="5"/>
  <c r="A2420" i="5"/>
  <c r="A2421" i="5"/>
  <c r="A2422" i="5"/>
  <c r="A2423" i="5"/>
  <c r="A2424" i="5"/>
  <c r="A2425" i="5"/>
  <c r="A2426" i="5"/>
  <c r="A2427" i="5"/>
  <c r="A2428" i="5"/>
  <c r="A2429" i="5"/>
  <c r="A2430" i="5"/>
  <c r="A2431" i="5"/>
  <c r="A2432" i="5"/>
  <c r="A2433" i="5"/>
  <c r="A2434" i="5"/>
  <c r="A2435" i="5"/>
  <c r="A2436" i="5"/>
  <c r="A2437" i="5"/>
  <c r="A2438" i="5"/>
  <c r="A2439" i="5"/>
  <c r="A2440" i="5"/>
  <c r="A2441" i="5"/>
  <c r="A2442" i="5"/>
  <c r="A2443" i="5"/>
  <c r="A2444" i="5"/>
  <c r="A2445" i="5"/>
  <c r="A2446" i="5"/>
  <c r="A2447" i="5"/>
  <c r="A2448" i="5"/>
  <c r="A2449" i="5"/>
  <c r="A2450" i="5"/>
  <c r="A2451" i="5"/>
  <c r="A2452" i="5"/>
  <c r="A2453" i="5"/>
  <c r="A2454" i="5"/>
  <c r="A2455" i="5"/>
  <c r="A2456" i="5"/>
  <c r="A2457" i="5"/>
  <c r="A2458" i="5"/>
  <c r="A2459" i="5"/>
  <c r="A2460" i="5"/>
  <c r="A2461" i="5"/>
  <c r="A2462" i="5"/>
  <c r="A2463" i="5"/>
  <c r="A2464" i="5"/>
  <c r="A2465" i="5"/>
  <c r="A2466" i="5"/>
  <c r="A2467" i="5"/>
  <c r="A2468" i="5"/>
  <c r="A2469" i="5"/>
  <c r="A2470" i="5"/>
  <c r="A2471" i="5"/>
  <c r="A2472" i="5"/>
  <c r="A2473" i="5"/>
  <c r="A2474" i="5"/>
  <c r="A2475" i="5"/>
  <c r="A2476" i="5"/>
  <c r="A2477" i="5"/>
  <c r="A2478" i="5"/>
  <c r="A2479" i="5"/>
  <c r="A2480" i="5"/>
  <c r="A2481" i="5"/>
  <c r="A2482" i="5"/>
  <c r="A2483" i="5"/>
  <c r="A2484" i="5"/>
  <c r="A2485" i="5"/>
  <c r="A2486" i="5"/>
  <c r="A2487" i="5"/>
  <c r="A2488" i="5"/>
  <c r="A2489" i="5"/>
  <c r="A2490" i="5"/>
  <c r="A2491" i="5"/>
  <c r="A2492" i="5"/>
  <c r="A2493" i="5"/>
  <c r="A2494" i="5"/>
  <c r="A2495" i="5"/>
  <c r="A2496" i="5"/>
  <c r="A2497" i="5"/>
  <c r="A2498" i="5"/>
  <c r="A2499" i="5"/>
  <c r="A2500" i="5"/>
  <c r="A2501" i="5"/>
  <c r="A2502" i="5"/>
  <c r="A2503" i="5"/>
  <c r="A2504" i="5"/>
  <c r="A2505" i="5"/>
  <c r="A2506" i="5"/>
  <c r="A2507" i="5"/>
  <c r="A2508" i="5"/>
  <c r="A2509" i="5"/>
  <c r="A2510" i="5"/>
  <c r="A2511" i="5"/>
  <c r="A2512" i="5"/>
  <c r="A2513" i="5"/>
  <c r="A2514" i="5"/>
  <c r="A2515" i="5"/>
  <c r="A2516" i="5"/>
  <c r="A2517" i="5"/>
  <c r="A2518" i="5"/>
  <c r="A2519" i="5"/>
  <c r="A2520" i="5"/>
  <c r="A2521" i="5"/>
  <c r="A2522" i="5"/>
  <c r="A2523" i="5"/>
  <c r="A2524" i="5"/>
  <c r="A2525" i="5"/>
  <c r="A2526" i="5"/>
  <c r="A2527" i="5"/>
  <c r="A2528" i="5"/>
  <c r="A2529" i="5"/>
  <c r="A2530" i="5"/>
  <c r="A2531" i="5"/>
  <c r="A2532" i="5"/>
  <c r="A2533" i="5"/>
  <c r="A2534" i="5"/>
  <c r="A2535" i="5"/>
  <c r="A2536" i="5"/>
  <c r="A2537" i="5"/>
  <c r="A2538" i="5"/>
  <c r="A2539" i="5"/>
  <c r="A2540" i="5"/>
  <c r="A2541" i="5"/>
  <c r="A2542" i="5"/>
  <c r="A2543" i="5"/>
  <c r="A2544" i="5"/>
  <c r="A2545" i="5"/>
  <c r="A2546" i="5"/>
  <c r="A2547" i="5"/>
  <c r="A2548" i="5"/>
  <c r="A2549" i="5"/>
  <c r="A2550" i="5"/>
  <c r="A2551" i="5"/>
  <c r="A2552" i="5"/>
  <c r="A2553" i="5"/>
  <c r="A2554" i="5"/>
  <c r="A2555" i="5"/>
  <c r="A2556" i="5"/>
  <c r="A2557" i="5"/>
  <c r="A2558" i="5"/>
  <c r="A2559" i="5"/>
  <c r="A2560" i="5"/>
  <c r="A2561" i="5"/>
  <c r="A2562" i="5"/>
  <c r="A2563" i="5"/>
  <c r="A2564" i="5"/>
  <c r="A2565" i="5"/>
  <c r="A2566" i="5"/>
  <c r="A2567" i="5"/>
  <c r="A2568" i="5"/>
  <c r="A2569" i="5"/>
  <c r="A2570" i="5"/>
  <c r="A2571" i="5"/>
  <c r="A2572" i="5"/>
  <c r="A2573" i="5"/>
  <c r="A2574" i="5"/>
  <c r="A2575" i="5"/>
  <c r="A2576" i="5"/>
  <c r="A2577" i="5"/>
  <c r="A2578" i="5"/>
  <c r="A2579" i="5"/>
  <c r="A2580" i="5"/>
  <c r="A2581" i="5"/>
  <c r="A2582" i="5"/>
  <c r="A2583" i="5"/>
  <c r="A2584" i="5"/>
  <c r="A2585" i="5"/>
  <c r="A2586" i="5"/>
  <c r="A2587" i="5"/>
  <c r="A2588" i="5"/>
  <c r="A2589" i="5"/>
  <c r="A2590" i="5"/>
  <c r="A2591" i="5"/>
  <c r="A2592" i="5"/>
  <c r="A2593" i="5"/>
  <c r="A2594" i="5"/>
  <c r="A2595" i="5"/>
  <c r="A2596" i="5"/>
  <c r="A2597" i="5"/>
  <c r="A2598" i="5"/>
  <c r="A2599" i="5"/>
  <c r="A2600" i="5"/>
  <c r="A2601" i="5"/>
  <c r="A2602" i="5"/>
  <c r="A2603" i="5"/>
  <c r="A2604" i="5"/>
  <c r="A2605" i="5"/>
  <c r="A2606" i="5"/>
  <c r="A2607" i="5"/>
  <c r="A2608" i="5"/>
  <c r="A2609" i="5"/>
  <c r="A2610" i="5"/>
  <c r="A2611" i="5"/>
  <c r="A2612" i="5"/>
  <c r="A2613" i="5"/>
  <c r="A2614" i="5"/>
  <c r="A2615" i="5"/>
  <c r="A2616" i="5"/>
  <c r="A2617" i="5"/>
  <c r="A2618" i="5"/>
  <c r="A2619" i="5"/>
  <c r="A2620" i="5"/>
  <c r="A2621" i="5"/>
  <c r="A2622" i="5"/>
  <c r="A2623" i="5"/>
  <c r="A2624" i="5"/>
  <c r="A2625" i="5"/>
  <c r="A2626" i="5"/>
  <c r="A2627" i="5"/>
  <c r="A2628" i="5"/>
  <c r="A2629" i="5"/>
  <c r="A2630" i="5"/>
  <c r="A2631" i="5"/>
  <c r="A2632" i="5"/>
  <c r="A2633" i="5"/>
  <c r="A2634" i="5"/>
  <c r="A2635" i="5"/>
  <c r="A2636" i="5"/>
  <c r="A2637" i="5"/>
  <c r="A2638" i="5"/>
  <c r="A2639" i="5"/>
  <c r="A2640" i="5"/>
  <c r="A2641" i="5"/>
  <c r="A2642" i="5"/>
  <c r="A2643" i="5"/>
  <c r="A2644" i="5"/>
  <c r="A2645" i="5"/>
  <c r="A2646" i="5"/>
  <c r="A2647" i="5"/>
  <c r="A2648" i="5"/>
  <c r="A2649" i="5"/>
  <c r="A2650" i="5"/>
  <c r="A2651" i="5"/>
  <c r="A2652" i="5"/>
  <c r="A2653" i="5"/>
  <c r="A2654" i="5"/>
  <c r="A2655" i="5"/>
  <c r="A2656" i="5"/>
  <c r="A2657" i="5"/>
  <c r="A2658" i="5"/>
  <c r="A2659" i="5"/>
  <c r="A2660" i="5"/>
  <c r="A2661" i="5"/>
  <c r="A2662" i="5"/>
  <c r="A2663" i="5"/>
  <c r="A2664" i="5"/>
  <c r="A2665" i="5"/>
  <c r="A2666" i="5"/>
  <c r="A2667" i="5"/>
  <c r="A2668" i="5"/>
  <c r="A2669" i="5"/>
  <c r="A2670" i="5"/>
  <c r="A2671" i="5"/>
  <c r="A2672" i="5"/>
  <c r="A2673" i="5"/>
  <c r="A2674" i="5"/>
  <c r="A2675" i="5"/>
  <c r="A2676" i="5"/>
  <c r="A2677" i="5"/>
  <c r="A2678" i="5"/>
  <c r="A2679" i="5"/>
  <c r="A2680" i="5"/>
  <c r="A2681" i="5"/>
  <c r="A2682" i="5"/>
  <c r="A2683" i="5"/>
  <c r="A2684" i="5"/>
  <c r="A2685" i="5"/>
  <c r="A2686" i="5"/>
  <c r="A2687" i="5"/>
  <c r="A2688" i="5"/>
  <c r="A2689" i="5"/>
  <c r="A2690" i="5"/>
  <c r="A2691" i="5"/>
  <c r="A2692" i="5"/>
  <c r="A2693" i="5"/>
  <c r="A2694" i="5"/>
  <c r="A2695" i="5"/>
  <c r="A2696" i="5"/>
  <c r="A2697" i="5"/>
  <c r="A2698" i="5"/>
  <c r="A2699" i="5"/>
  <c r="A2700" i="5"/>
  <c r="A2701" i="5"/>
  <c r="A2702" i="5"/>
  <c r="A2703" i="5"/>
  <c r="A2704" i="5"/>
  <c r="A2705" i="5"/>
  <c r="A2706" i="5"/>
  <c r="A2707" i="5"/>
  <c r="A2708" i="5"/>
  <c r="A2709" i="5"/>
  <c r="A2710" i="5"/>
  <c r="A2711" i="5"/>
  <c r="A2712" i="5"/>
  <c r="A2713" i="5"/>
  <c r="A2714" i="5"/>
  <c r="A2715" i="5"/>
  <c r="A2716" i="5"/>
  <c r="A2717" i="5"/>
  <c r="A2718" i="5"/>
  <c r="A2719" i="5"/>
  <c r="A2720" i="5"/>
  <c r="A2721" i="5"/>
  <c r="A2722" i="5"/>
  <c r="A2723" i="5"/>
  <c r="A2724" i="5"/>
  <c r="A2725" i="5"/>
  <c r="A2726" i="5"/>
  <c r="A2727" i="5"/>
  <c r="A2728" i="5"/>
  <c r="A2729" i="5"/>
  <c r="A2730" i="5"/>
  <c r="A2731" i="5"/>
  <c r="A2732" i="5"/>
  <c r="A2733" i="5"/>
  <c r="A2734" i="5"/>
  <c r="A2735" i="5"/>
  <c r="A2736" i="5"/>
  <c r="A2737" i="5"/>
  <c r="A2738" i="5"/>
  <c r="A2739" i="5"/>
  <c r="A2740" i="5"/>
  <c r="A2741" i="5"/>
  <c r="A2742" i="5"/>
  <c r="A2743" i="5"/>
  <c r="A2744" i="5"/>
  <c r="A2745" i="5"/>
  <c r="A2746" i="5"/>
  <c r="A2747" i="5"/>
  <c r="A2748" i="5"/>
  <c r="A2749" i="5"/>
  <c r="A2750" i="5"/>
  <c r="A2751" i="5"/>
  <c r="A2752" i="5"/>
  <c r="A2753" i="5"/>
  <c r="A2754" i="5"/>
  <c r="A2755" i="5"/>
  <c r="A2756" i="5"/>
  <c r="A2757" i="5"/>
  <c r="A2758" i="5"/>
  <c r="A2759" i="5"/>
  <c r="A2760" i="5"/>
  <c r="A2761" i="5"/>
  <c r="A2762" i="5"/>
  <c r="A2763" i="5"/>
  <c r="A2764" i="5"/>
  <c r="A2765" i="5"/>
  <c r="A2766" i="5"/>
  <c r="A2767" i="5"/>
  <c r="A2768" i="5"/>
  <c r="A2769" i="5"/>
  <c r="A2770" i="5"/>
  <c r="A2771" i="5"/>
  <c r="A2772" i="5"/>
  <c r="A2773" i="5"/>
  <c r="A2774" i="5"/>
  <c r="A2775" i="5"/>
  <c r="A2776" i="5"/>
  <c r="A2777" i="5"/>
  <c r="A2778" i="5"/>
  <c r="A2779" i="5"/>
  <c r="A2780" i="5"/>
  <c r="A2781" i="5"/>
  <c r="A2782" i="5"/>
  <c r="A2783" i="5"/>
  <c r="A2784" i="5"/>
  <c r="A2785" i="5"/>
  <c r="A2786" i="5"/>
  <c r="A2787" i="5"/>
  <c r="A2788" i="5"/>
  <c r="A2789" i="5"/>
  <c r="A2790" i="5"/>
  <c r="A2791" i="5"/>
  <c r="A2792" i="5"/>
  <c r="A2793" i="5"/>
  <c r="A2794" i="5"/>
  <c r="A2795" i="5"/>
  <c r="A2796" i="5"/>
  <c r="A2797" i="5"/>
  <c r="A2798" i="5"/>
  <c r="A2799" i="5"/>
  <c r="A2800" i="5"/>
  <c r="A2801" i="5"/>
  <c r="A2802" i="5"/>
  <c r="A2803" i="5"/>
  <c r="A2804" i="5"/>
  <c r="A2805" i="5"/>
  <c r="A2806" i="5"/>
  <c r="A2807" i="5"/>
  <c r="A2808" i="5"/>
  <c r="A2809" i="5"/>
  <c r="A2810" i="5"/>
  <c r="A2811" i="5"/>
  <c r="A2812" i="5"/>
  <c r="A2813" i="5"/>
  <c r="A2814" i="5"/>
  <c r="A2815" i="5"/>
  <c r="A2816" i="5"/>
  <c r="A2817" i="5"/>
  <c r="A2818" i="5"/>
  <c r="A2819" i="5"/>
  <c r="A2820" i="5"/>
  <c r="A2821" i="5"/>
  <c r="A2822" i="5"/>
  <c r="A2823" i="5"/>
  <c r="A2824" i="5"/>
  <c r="A2825" i="5"/>
  <c r="A2826" i="5"/>
  <c r="A2827" i="5"/>
  <c r="A2828" i="5"/>
  <c r="A2829" i="5"/>
  <c r="A2830" i="5"/>
  <c r="A2831" i="5"/>
  <c r="A2832" i="5"/>
  <c r="A2833" i="5"/>
  <c r="A2834" i="5"/>
  <c r="A2835" i="5"/>
  <c r="A2836" i="5"/>
  <c r="A2837" i="5"/>
  <c r="A2838" i="5"/>
  <c r="A2839" i="5"/>
  <c r="A2840" i="5"/>
  <c r="A2841" i="5"/>
  <c r="A2842" i="5"/>
  <c r="A2843" i="5"/>
  <c r="A2844" i="5"/>
  <c r="A2845" i="5"/>
  <c r="A2846" i="5"/>
  <c r="A2847" i="5"/>
  <c r="A2848" i="5"/>
  <c r="A2849" i="5"/>
  <c r="A2850" i="5"/>
  <c r="A2851" i="5"/>
  <c r="A2852" i="5"/>
  <c r="A2853" i="5"/>
  <c r="A2854" i="5"/>
  <c r="A2855" i="5"/>
  <c r="A2856" i="5"/>
  <c r="A2857" i="5"/>
  <c r="A2858" i="5"/>
  <c r="A2859" i="5"/>
  <c r="A2860" i="5"/>
  <c r="A2861" i="5"/>
  <c r="A2862" i="5"/>
  <c r="A2863" i="5"/>
  <c r="A2864" i="5"/>
  <c r="A2865" i="5"/>
  <c r="A2866" i="5"/>
  <c r="A2867" i="5"/>
  <c r="A2868" i="5"/>
  <c r="A2869" i="5"/>
  <c r="A2870" i="5"/>
  <c r="A2871" i="5"/>
  <c r="A2872" i="5"/>
  <c r="A2873" i="5"/>
  <c r="A2874" i="5"/>
  <c r="A2875" i="5"/>
  <c r="A2876" i="5"/>
  <c r="A2877" i="5"/>
  <c r="A2878" i="5"/>
  <c r="A2879" i="5"/>
  <c r="A2880" i="5"/>
  <c r="A2881" i="5"/>
  <c r="A2882" i="5"/>
  <c r="A2883" i="5"/>
  <c r="A2884" i="5"/>
  <c r="A2885" i="5"/>
  <c r="A2886" i="5"/>
  <c r="A2887" i="5"/>
  <c r="A2888" i="5"/>
  <c r="A2889" i="5"/>
  <c r="A2890" i="5"/>
  <c r="A2891" i="5"/>
  <c r="A2892" i="5"/>
  <c r="A2893" i="5"/>
  <c r="A2894" i="5"/>
  <c r="A2895" i="5"/>
  <c r="A2896" i="5"/>
  <c r="A2897" i="5"/>
  <c r="A2898" i="5"/>
  <c r="A2899" i="5"/>
  <c r="A2900" i="5"/>
  <c r="A2901" i="5"/>
  <c r="A2902" i="5"/>
  <c r="A2903" i="5"/>
  <c r="A2904" i="5"/>
  <c r="A2905" i="5"/>
  <c r="A2906" i="5"/>
  <c r="A2907" i="5"/>
  <c r="A2908" i="5"/>
  <c r="A2909" i="5"/>
  <c r="A2910" i="5"/>
  <c r="A2911" i="5"/>
  <c r="A2912" i="5"/>
  <c r="A2913" i="5"/>
  <c r="A2914" i="5"/>
  <c r="A2915" i="5"/>
  <c r="A2916" i="5"/>
  <c r="A2917" i="5"/>
  <c r="A2918" i="5"/>
  <c r="A2919" i="5"/>
  <c r="A2920" i="5"/>
  <c r="A2921" i="5"/>
  <c r="A2922" i="5"/>
  <c r="A2923" i="5"/>
  <c r="A2924" i="5"/>
  <c r="A2925" i="5"/>
  <c r="A2926" i="5"/>
  <c r="A2927" i="5"/>
  <c r="A2928" i="5"/>
  <c r="A2929" i="5"/>
  <c r="A2930" i="5"/>
  <c r="A2931" i="5"/>
  <c r="A2932" i="5"/>
  <c r="A2933" i="5"/>
  <c r="A2934" i="5"/>
  <c r="A2935" i="5"/>
  <c r="A2936" i="5"/>
  <c r="A2937" i="5"/>
  <c r="A2938" i="5"/>
  <c r="A2939" i="5"/>
  <c r="A2940" i="5"/>
  <c r="A2941" i="5"/>
  <c r="A2942" i="5"/>
  <c r="A2943" i="5"/>
  <c r="A2944" i="5"/>
  <c r="A2945" i="5"/>
  <c r="A2946" i="5"/>
  <c r="A2947" i="5"/>
  <c r="A2948" i="5"/>
  <c r="A2949" i="5"/>
  <c r="A2950" i="5"/>
  <c r="A2951" i="5"/>
  <c r="A2952" i="5"/>
  <c r="A2953" i="5"/>
  <c r="A2954" i="5"/>
  <c r="A2955" i="5"/>
  <c r="A2956" i="5"/>
  <c r="A2957" i="5"/>
  <c r="A2958" i="5"/>
  <c r="A2959" i="5"/>
  <c r="A2960" i="5"/>
  <c r="A2961" i="5"/>
  <c r="A2962" i="5"/>
  <c r="A2963" i="5"/>
  <c r="A2964" i="5"/>
  <c r="A2965" i="5"/>
  <c r="A2966" i="5"/>
  <c r="A2967" i="5"/>
  <c r="A2968" i="5"/>
  <c r="A2969" i="5"/>
  <c r="A2970" i="5"/>
  <c r="A2971" i="5"/>
  <c r="A2972" i="5"/>
  <c r="A2973" i="5"/>
  <c r="A2974" i="5"/>
  <c r="A2975" i="5"/>
  <c r="A2976" i="5"/>
  <c r="A2977" i="5"/>
  <c r="A2978" i="5"/>
  <c r="A2979" i="5"/>
  <c r="A2980" i="5"/>
  <c r="A2981" i="5"/>
  <c r="A2982" i="5"/>
  <c r="A2983" i="5"/>
  <c r="A2984" i="5"/>
  <c r="A2985" i="5"/>
  <c r="A2986" i="5"/>
  <c r="A2987" i="5"/>
  <c r="A2988" i="5"/>
  <c r="A2989" i="5"/>
  <c r="A2990" i="5"/>
  <c r="A2991" i="5"/>
  <c r="A2992" i="5"/>
  <c r="A2993" i="5"/>
  <c r="A2994" i="5"/>
  <c r="A2995" i="5"/>
  <c r="A2996" i="5"/>
  <c r="A2997" i="5"/>
  <c r="A2998" i="5"/>
  <c r="A2999" i="5"/>
  <c r="A3000" i="5"/>
  <c r="A3001" i="5"/>
  <c r="A3002" i="5"/>
  <c r="A3003" i="5"/>
  <c r="A3004" i="5"/>
  <c r="A3005" i="5"/>
  <c r="A3006" i="5"/>
  <c r="A3007" i="5"/>
  <c r="A3008" i="5"/>
  <c r="A3009" i="5"/>
  <c r="A3010" i="5"/>
  <c r="A3011" i="5"/>
  <c r="A3012" i="5"/>
  <c r="A3013" i="5"/>
  <c r="A3014" i="5"/>
  <c r="A3015" i="5"/>
  <c r="A3016" i="5"/>
  <c r="A3017" i="5"/>
  <c r="A3018" i="5"/>
  <c r="A3019" i="5"/>
  <c r="A3020" i="5"/>
  <c r="A3021" i="5"/>
  <c r="A3022" i="5"/>
  <c r="A3023" i="5"/>
  <c r="A3024" i="5"/>
  <c r="A3025" i="5"/>
  <c r="A3026" i="5"/>
  <c r="A3027" i="5"/>
  <c r="A3028" i="5"/>
  <c r="A3029" i="5"/>
  <c r="A3030" i="5"/>
  <c r="A3031" i="5"/>
  <c r="A3032" i="5"/>
  <c r="A3033" i="5"/>
  <c r="A3034" i="5"/>
  <c r="A3035" i="5"/>
  <c r="A3036" i="5"/>
  <c r="A3037" i="5"/>
  <c r="A3038" i="5"/>
  <c r="A3039" i="5"/>
  <c r="A3040" i="5"/>
  <c r="A3041" i="5"/>
  <c r="A3042" i="5"/>
  <c r="A3043" i="5"/>
  <c r="A3044" i="5"/>
  <c r="A3045" i="5"/>
  <c r="A3046" i="5"/>
  <c r="A3047" i="5"/>
  <c r="A3048" i="5"/>
  <c r="A3049" i="5"/>
  <c r="A3050" i="5"/>
  <c r="A3051" i="5"/>
  <c r="A3052" i="5"/>
  <c r="A3053" i="5"/>
  <c r="A3054" i="5"/>
  <c r="A3055" i="5"/>
  <c r="A3056" i="5"/>
  <c r="A3057" i="5"/>
  <c r="A3058" i="5"/>
  <c r="A3059" i="5"/>
  <c r="A3060" i="5"/>
  <c r="A3061" i="5"/>
  <c r="A3062" i="5"/>
  <c r="A3063" i="5"/>
  <c r="A3064" i="5"/>
  <c r="A3065" i="5"/>
  <c r="A3066" i="5"/>
  <c r="A3067" i="5"/>
  <c r="A3068" i="5"/>
  <c r="A3069" i="5"/>
  <c r="A3070" i="5"/>
  <c r="A3071" i="5"/>
  <c r="A3072" i="5"/>
  <c r="A3073" i="5"/>
  <c r="A3074" i="5"/>
  <c r="A3075" i="5"/>
  <c r="A3076" i="5"/>
  <c r="A3077" i="5"/>
  <c r="A3078" i="5"/>
  <c r="A3079" i="5"/>
  <c r="A3080" i="5"/>
  <c r="A3081" i="5"/>
  <c r="A3082" i="5"/>
  <c r="A3083" i="5"/>
  <c r="A3084" i="5"/>
  <c r="A3085" i="5"/>
  <c r="A3086" i="5"/>
  <c r="A3087" i="5"/>
  <c r="A3088" i="5"/>
  <c r="A3089" i="5"/>
  <c r="A3090" i="5"/>
  <c r="A3091" i="5"/>
  <c r="A3092" i="5"/>
  <c r="A3093" i="5"/>
  <c r="A3094" i="5"/>
  <c r="A3095" i="5"/>
  <c r="A3096" i="5"/>
  <c r="A3097" i="5"/>
  <c r="A3098" i="5"/>
  <c r="A3099" i="5"/>
  <c r="A3100" i="5"/>
  <c r="A3101" i="5"/>
  <c r="A3102" i="5"/>
  <c r="A3103" i="5"/>
  <c r="A3104" i="5"/>
  <c r="A3105" i="5"/>
  <c r="A3106" i="5"/>
  <c r="A3107" i="5"/>
  <c r="A3108" i="5"/>
  <c r="A3109" i="5"/>
  <c r="A3110" i="5"/>
  <c r="A3111" i="5"/>
  <c r="A3112" i="5"/>
  <c r="A3113" i="5"/>
  <c r="A3114" i="5"/>
  <c r="A3115" i="5"/>
  <c r="A3116" i="5"/>
  <c r="A3117" i="5"/>
  <c r="A3118" i="5"/>
  <c r="A3119" i="5"/>
  <c r="A3120" i="5"/>
  <c r="A3121" i="5"/>
  <c r="A3122" i="5"/>
  <c r="A3123" i="5"/>
  <c r="A3124" i="5"/>
  <c r="A3125" i="5"/>
  <c r="A3126" i="5"/>
  <c r="A3127" i="5"/>
  <c r="A3128" i="5"/>
  <c r="A3129" i="5"/>
  <c r="A3130" i="5"/>
  <c r="A3131" i="5"/>
  <c r="A3132" i="5"/>
  <c r="A3133" i="5"/>
  <c r="A3134" i="5"/>
  <c r="A3135" i="5"/>
  <c r="A3136" i="5"/>
  <c r="A3137" i="5"/>
  <c r="A3138" i="5"/>
  <c r="A3139" i="5"/>
  <c r="A3140" i="5"/>
  <c r="A3141" i="5"/>
  <c r="A3142" i="5"/>
  <c r="A3143" i="5"/>
  <c r="A3144" i="5"/>
  <c r="A3145" i="5"/>
  <c r="A3146" i="5"/>
  <c r="A3147" i="5"/>
  <c r="A3148" i="5"/>
  <c r="A3149" i="5"/>
  <c r="A3150" i="5"/>
  <c r="A3151" i="5"/>
  <c r="A3152" i="5"/>
  <c r="A3153" i="5"/>
  <c r="A3154" i="5"/>
  <c r="A3155" i="5"/>
  <c r="A3156" i="5"/>
  <c r="A3157" i="5"/>
  <c r="A3158" i="5"/>
  <c r="A3159" i="5"/>
  <c r="A3160" i="5"/>
  <c r="A3161" i="5"/>
  <c r="A3162" i="5"/>
  <c r="A3163" i="5"/>
  <c r="A3164" i="5"/>
  <c r="A3165" i="5"/>
  <c r="A3166" i="5"/>
  <c r="A3167" i="5"/>
  <c r="A3168" i="5"/>
  <c r="A3169" i="5"/>
  <c r="A3170" i="5"/>
  <c r="A3171" i="5"/>
  <c r="A3172" i="5"/>
  <c r="A3173" i="5"/>
  <c r="A3174" i="5"/>
  <c r="A3175" i="5"/>
  <c r="A3176" i="5"/>
  <c r="A3177" i="5"/>
  <c r="A3178" i="5"/>
  <c r="A3179" i="5"/>
  <c r="A3180" i="5"/>
  <c r="A3181" i="5"/>
  <c r="A3182" i="5"/>
  <c r="A3183" i="5"/>
  <c r="A3184" i="5"/>
  <c r="A3185" i="5"/>
  <c r="A3186" i="5"/>
  <c r="A3187" i="5"/>
  <c r="A3188" i="5"/>
  <c r="A3189" i="5"/>
  <c r="A3190" i="5"/>
  <c r="A3191" i="5"/>
  <c r="A3192" i="5"/>
  <c r="A3193" i="5"/>
  <c r="A3194" i="5"/>
  <c r="A3195" i="5"/>
  <c r="A3196" i="5"/>
  <c r="A3197" i="5"/>
  <c r="A3198" i="5"/>
  <c r="A3199" i="5"/>
  <c r="A3200" i="5"/>
  <c r="A3201" i="5"/>
  <c r="A3202" i="5"/>
  <c r="A3203" i="5"/>
  <c r="A3204" i="5"/>
  <c r="A3205" i="5"/>
  <c r="A3206" i="5"/>
  <c r="A3207" i="5"/>
  <c r="A3208" i="5"/>
  <c r="A3209" i="5"/>
  <c r="A3210" i="5"/>
  <c r="A3211" i="5"/>
  <c r="A3212" i="5"/>
  <c r="A3213" i="5"/>
  <c r="A3214" i="5"/>
  <c r="A3215" i="5"/>
  <c r="A3216" i="5"/>
  <c r="A3217" i="5"/>
  <c r="A3218" i="5"/>
  <c r="A3219" i="5"/>
  <c r="A3220" i="5"/>
  <c r="A3221" i="5"/>
  <c r="A3222" i="5"/>
  <c r="A3223" i="5"/>
  <c r="A3224" i="5"/>
  <c r="A3225" i="5"/>
  <c r="A3226" i="5"/>
  <c r="A3227" i="5"/>
  <c r="A3228" i="5"/>
  <c r="A3229" i="5"/>
  <c r="A3230" i="5"/>
  <c r="A3231" i="5"/>
  <c r="A3232" i="5"/>
  <c r="A3233" i="5"/>
  <c r="A3234" i="5"/>
  <c r="A3235" i="5"/>
  <c r="A3236" i="5"/>
  <c r="A3237" i="5"/>
  <c r="A3238" i="5"/>
  <c r="A3239" i="5"/>
  <c r="A3240" i="5"/>
  <c r="A3241" i="5"/>
  <c r="A3242" i="5"/>
  <c r="A3243" i="5"/>
  <c r="A3244" i="5"/>
  <c r="A3245" i="5"/>
  <c r="A3246" i="5"/>
  <c r="A3247" i="5"/>
  <c r="A3248" i="5"/>
  <c r="A3249" i="5"/>
  <c r="A3250" i="5"/>
  <c r="A3251" i="5"/>
  <c r="A3252" i="5"/>
  <c r="A3253" i="5"/>
  <c r="A3254" i="5"/>
  <c r="A3255" i="5"/>
  <c r="A3256" i="5"/>
  <c r="A3257" i="5"/>
  <c r="A3258" i="5"/>
  <c r="A3259" i="5"/>
  <c r="A3260" i="5"/>
  <c r="A3261" i="5"/>
  <c r="A3262" i="5"/>
  <c r="A3263" i="5"/>
  <c r="A3264" i="5"/>
  <c r="A3265" i="5"/>
  <c r="A3266" i="5"/>
  <c r="A3267" i="5"/>
  <c r="A3268" i="5"/>
  <c r="A3269" i="5"/>
  <c r="A3270" i="5"/>
  <c r="A3271" i="5"/>
  <c r="A3272" i="5"/>
  <c r="A3273" i="5"/>
  <c r="A3274" i="5"/>
  <c r="A3275" i="5"/>
  <c r="A3276" i="5"/>
  <c r="A3277" i="5"/>
  <c r="A3278" i="5"/>
  <c r="A3279" i="5"/>
  <c r="A3280" i="5"/>
  <c r="A3281" i="5"/>
  <c r="A3282" i="5"/>
  <c r="A3283" i="5"/>
  <c r="A3284" i="5"/>
  <c r="A3285" i="5"/>
  <c r="A3286" i="5"/>
  <c r="A3287" i="5"/>
  <c r="A3288" i="5"/>
  <c r="A3289" i="5"/>
  <c r="A3290" i="5"/>
  <c r="A3291" i="5"/>
  <c r="A3292" i="5"/>
  <c r="A3293" i="5"/>
  <c r="A3294" i="5"/>
  <c r="A3295" i="5"/>
  <c r="A3296" i="5"/>
  <c r="A3297" i="5"/>
  <c r="A3298" i="5"/>
  <c r="A3299" i="5"/>
  <c r="A3300" i="5"/>
  <c r="A3301" i="5"/>
  <c r="A3302" i="5"/>
  <c r="A3303" i="5"/>
  <c r="A3304" i="5"/>
  <c r="A3305" i="5"/>
  <c r="A3306" i="5"/>
  <c r="A3307" i="5"/>
  <c r="A3308" i="5"/>
  <c r="A3309" i="5"/>
  <c r="A3310" i="5"/>
  <c r="A3311" i="5"/>
  <c r="A3312" i="5"/>
  <c r="A3313" i="5"/>
  <c r="A3314" i="5"/>
  <c r="A3315" i="5"/>
  <c r="A3316" i="5"/>
  <c r="A3317" i="5"/>
  <c r="A3318" i="5"/>
  <c r="A3319" i="5"/>
  <c r="A3320" i="5"/>
  <c r="A3321" i="5"/>
  <c r="A3322" i="5"/>
  <c r="A3323" i="5"/>
  <c r="A3324" i="5"/>
  <c r="A3325" i="5"/>
  <c r="A3326" i="5"/>
  <c r="A3327" i="5"/>
  <c r="A3328" i="5"/>
  <c r="A3329" i="5"/>
  <c r="A3330" i="5"/>
  <c r="A3331" i="5"/>
  <c r="A3332" i="5"/>
  <c r="A3333" i="5"/>
  <c r="A3334" i="5"/>
  <c r="A3335" i="5"/>
  <c r="A3336" i="5"/>
  <c r="A3337" i="5"/>
  <c r="A3338" i="5"/>
  <c r="A3339" i="5"/>
  <c r="A3340" i="5"/>
  <c r="A3341" i="5"/>
  <c r="A3342" i="5"/>
  <c r="A3343" i="5"/>
  <c r="A3344" i="5"/>
  <c r="A3345" i="5"/>
  <c r="A3346" i="5"/>
  <c r="A3347" i="5"/>
  <c r="A3348" i="5"/>
  <c r="A3349" i="5"/>
  <c r="A3350" i="5"/>
  <c r="A3351" i="5"/>
  <c r="A3352" i="5"/>
  <c r="A3353" i="5"/>
  <c r="A3354" i="5"/>
  <c r="A3355" i="5"/>
  <c r="A3356" i="5"/>
  <c r="A3357" i="5"/>
  <c r="A3358" i="5"/>
  <c r="A3359" i="5"/>
  <c r="A3360" i="5"/>
  <c r="A3361" i="5"/>
  <c r="A3362" i="5"/>
  <c r="A3363" i="5"/>
  <c r="A3364" i="5"/>
  <c r="A3365" i="5"/>
  <c r="A3366" i="5"/>
  <c r="A3367" i="5"/>
  <c r="A3368" i="5"/>
  <c r="A3369" i="5"/>
  <c r="A3370" i="5"/>
  <c r="A3371" i="5"/>
  <c r="A3372" i="5"/>
  <c r="A3373" i="5"/>
  <c r="A3374" i="5"/>
  <c r="A3375" i="5"/>
  <c r="A3376" i="5"/>
  <c r="A3377" i="5"/>
  <c r="A3378" i="5"/>
  <c r="A3379" i="5"/>
  <c r="A3380" i="5"/>
  <c r="A3381" i="5"/>
  <c r="A3382" i="5"/>
  <c r="A3383" i="5"/>
  <c r="A3384" i="5"/>
  <c r="A3385" i="5"/>
  <c r="A3386" i="5"/>
  <c r="A3387" i="5"/>
  <c r="A3388" i="5"/>
  <c r="A3389" i="5"/>
  <c r="A3390" i="5"/>
  <c r="A3391" i="5"/>
  <c r="A3392" i="5"/>
  <c r="A3393" i="5"/>
  <c r="A3394" i="5"/>
  <c r="A3395" i="5"/>
  <c r="A3396" i="5"/>
  <c r="A3397" i="5"/>
  <c r="A3398" i="5"/>
  <c r="A3399" i="5"/>
  <c r="A3400" i="5"/>
  <c r="A3401" i="5"/>
  <c r="A3402" i="5"/>
  <c r="A3403" i="5"/>
  <c r="A3404" i="5"/>
  <c r="A3405" i="5"/>
  <c r="A3406" i="5"/>
  <c r="A3407" i="5"/>
  <c r="A3408" i="5"/>
  <c r="A3409" i="5"/>
  <c r="A3410" i="5"/>
  <c r="A3411" i="5"/>
  <c r="A3412" i="5"/>
  <c r="A3413" i="5"/>
  <c r="A3414" i="5"/>
  <c r="A3415" i="5"/>
  <c r="A3416" i="5"/>
  <c r="A3417" i="5"/>
  <c r="A3418" i="5"/>
  <c r="A3419" i="5"/>
  <c r="A3420" i="5"/>
  <c r="A3421" i="5"/>
  <c r="A3422" i="5"/>
  <c r="A3423" i="5"/>
  <c r="A3424" i="5"/>
  <c r="A3425" i="5"/>
  <c r="A3426" i="5"/>
  <c r="A3427" i="5"/>
  <c r="A3428" i="5"/>
  <c r="A3429" i="5"/>
  <c r="A3430" i="5"/>
  <c r="A3431" i="5"/>
  <c r="A3432" i="5"/>
  <c r="A3433" i="5"/>
  <c r="A3434" i="5"/>
  <c r="A3435" i="5"/>
  <c r="A3436" i="5"/>
  <c r="A3437" i="5"/>
  <c r="A3438" i="5"/>
  <c r="A3439" i="5"/>
  <c r="A3440" i="5"/>
  <c r="A3441" i="5"/>
  <c r="A3442" i="5"/>
  <c r="A3443" i="5"/>
  <c r="A3444" i="5"/>
  <c r="A3445" i="5"/>
  <c r="A3446" i="5"/>
  <c r="A3447" i="5"/>
  <c r="A3448" i="5"/>
  <c r="A3449" i="5"/>
  <c r="A3450" i="5"/>
  <c r="A3451" i="5"/>
  <c r="A3452" i="5"/>
  <c r="A3453" i="5"/>
  <c r="A3454" i="5"/>
  <c r="A3455" i="5"/>
  <c r="A3456" i="5"/>
  <c r="A3457" i="5"/>
  <c r="A3458" i="5"/>
  <c r="A3459" i="5"/>
  <c r="A3460" i="5"/>
  <c r="A3461" i="5"/>
  <c r="A3462" i="5"/>
  <c r="A3463" i="5"/>
  <c r="A3464" i="5"/>
  <c r="A3465" i="5"/>
  <c r="A3466" i="5"/>
  <c r="A3467" i="5"/>
  <c r="A3468" i="5"/>
  <c r="A3469" i="5"/>
  <c r="A3470" i="5"/>
  <c r="A3471" i="5"/>
  <c r="A3472" i="5"/>
  <c r="A3473" i="5"/>
  <c r="A3474" i="5"/>
  <c r="A3475" i="5"/>
  <c r="A3476" i="5"/>
  <c r="A3477" i="5"/>
  <c r="A3478" i="5"/>
  <c r="A3479" i="5"/>
  <c r="A3480" i="5"/>
  <c r="A3481" i="5"/>
  <c r="A3482" i="5"/>
  <c r="A3483" i="5"/>
  <c r="A3484" i="5"/>
  <c r="A3485" i="5"/>
  <c r="A3486" i="5"/>
  <c r="A3487" i="5"/>
  <c r="A3488" i="5"/>
  <c r="A3489" i="5"/>
  <c r="A3490" i="5"/>
  <c r="A3491" i="5"/>
  <c r="A3492" i="5"/>
  <c r="A3493" i="5"/>
  <c r="A3494" i="5"/>
  <c r="A3495" i="5"/>
  <c r="A3496" i="5"/>
  <c r="A3497" i="5"/>
  <c r="A3498" i="5"/>
  <c r="A3499" i="5"/>
  <c r="A3500" i="5"/>
  <c r="A3501" i="5"/>
  <c r="A3502" i="5"/>
  <c r="A3503" i="5"/>
  <c r="A3504" i="5"/>
  <c r="A3505" i="5"/>
  <c r="A3506" i="5"/>
  <c r="A3507" i="5"/>
  <c r="A3508" i="5"/>
  <c r="A3509" i="5"/>
  <c r="A3510" i="5"/>
  <c r="A3511" i="5"/>
  <c r="A3512" i="5"/>
  <c r="A3513" i="5"/>
  <c r="A3514" i="5"/>
  <c r="A3515" i="5"/>
  <c r="A3516" i="5"/>
  <c r="A3517" i="5"/>
  <c r="A3518" i="5"/>
  <c r="A3519" i="5"/>
  <c r="A3520" i="5"/>
  <c r="A3521" i="5"/>
  <c r="A3522" i="5"/>
  <c r="A3523" i="5"/>
  <c r="A3524" i="5"/>
  <c r="A3525" i="5"/>
  <c r="A3526" i="5"/>
  <c r="A3527" i="5"/>
  <c r="A3528" i="5"/>
  <c r="A3529" i="5"/>
  <c r="A3530" i="5"/>
  <c r="A3531" i="5"/>
  <c r="A3532" i="5"/>
  <c r="A3533" i="5"/>
  <c r="A3534" i="5"/>
  <c r="A3535" i="5"/>
  <c r="A3536" i="5"/>
  <c r="A3537" i="5"/>
  <c r="A3538" i="5"/>
  <c r="A3539" i="5"/>
  <c r="A3540" i="5"/>
  <c r="A3541" i="5"/>
  <c r="A3542" i="5"/>
  <c r="A3543" i="5"/>
  <c r="A3544" i="5"/>
  <c r="A3545" i="5"/>
  <c r="A3546" i="5"/>
  <c r="A3547" i="5"/>
  <c r="A3548" i="5"/>
  <c r="A3549" i="5"/>
  <c r="A3550" i="5"/>
  <c r="A3551" i="5"/>
  <c r="A3552" i="5"/>
  <c r="A3553" i="5"/>
  <c r="A3554" i="5"/>
  <c r="A3555" i="5"/>
  <c r="A3556" i="5"/>
  <c r="A3557" i="5"/>
  <c r="A3558" i="5"/>
  <c r="A3559" i="5"/>
  <c r="A3560" i="5"/>
  <c r="A3561" i="5"/>
  <c r="A3562" i="5"/>
  <c r="A3563" i="5"/>
  <c r="A3564" i="5"/>
  <c r="A3565" i="5"/>
  <c r="A3566" i="5"/>
  <c r="A3567" i="5"/>
  <c r="A3568" i="5"/>
  <c r="A3569" i="5"/>
  <c r="A3570" i="5"/>
  <c r="A3571" i="5"/>
  <c r="A3572" i="5"/>
  <c r="A3573" i="5"/>
  <c r="A3574" i="5"/>
  <c r="A3575" i="5"/>
  <c r="A3576" i="5"/>
  <c r="A3577" i="5"/>
  <c r="A3578" i="5"/>
  <c r="A3579" i="5"/>
  <c r="A3580" i="5"/>
  <c r="A3581" i="5"/>
  <c r="A3582" i="5"/>
  <c r="A3583" i="5"/>
  <c r="A3584" i="5"/>
  <c r="A3585" i="5"/>
  <c r="A3586" i="5"/>
  <c r="A3587" i="5"/>
  <c r="A3588" i="5"/>
  <c r="A3589" i="5"/>
  <c r="A3590" i="5"/>
  <c r="A3591" i="5"/>
  <c r="A3592" i="5"/>
  <c r="A3593" i="5"/>
  <c r="A3594" i="5"/>
  <c r="A3595" i="5"/>
  <c r="A3596" i="5"/>
  <c r="A3597" i="5"/>
  <c r="A3598" i="5"/>
  <c r="A3599" i="5"/>
  <c r="A3600" i="5"/>
  <c r="A3601" i="5"/>
  <c r="A3602" i="5"/>
  <c r="A3603" i="5"/>
  <c r="A3604" i="5"/>
  <c r="A3605" i="5"/>
  <c r="A3606" i="5"/>
  <c r="A3607" i="5"/>
  <c r="A3608" i="5"/>
  <c r="A3609" i="5"/>
  <c r="A3610" i="5"/>
  <c r="A3611" i="5"/>
  <c r="A3612" i="5"/>
  <c r="A3613" i="5"/>
  <c r="A3614" i="5"/>
  <c r="A3615" i="5"/>
  <c r="A3616" i="5"/>
  <c r="A3617" i="5"/>
  <c r="A3618" i="5"/>
  <c r="A3619" i="5"/>
  <c r="A3620" i="5"/>
  <c r="A3621" i="5"/>
  <c r="A3622" i="5"/>
  <c r="A3623" i="5"/>
  <c r="A3624" i="5"/>
  <c r="A3625" i="5"/>
  <c r="A3626" i="5"/>
  <c r="A3627" i="5"/>
  <c r="A3628" i="5"/>
  <c r="A3629" i="5"/>
  <c r="A3630" i="5"/>
  <c r="A3631" i="5"/>
  <c r="A3632" i="5"/>
  <c r="A3633" i="5"/>
  <c r="A3634" i="5"/>
  <c r="A3635" i="5"/>
  <c r="A3636" i="5"/>
  <c r="A3637" i="5"/>
  <c r="A3638" i="5"/>
  <c r="A3639" i="5"/>
  <c r="A3640" i="5"/>
  <c r="A3641" i="5"/>
  <c r="A3642" i="5"/>
  <c r="A3643" i="5"/>
  <c r="A3644" i="5"/>
  <c r="A3645" i="5"/>
  <c r="A3646" i="5"/>
  <c r="A3647" i="5"/>
  <c r="A3648" i="5"/>
  <c r="A3649" i="5"/>
  <c r="A3650" i="5"/>
  <c r="A3651" i="5"/>
  <c r="A3652" i="5"/>
  <c r="A3653" i="5"/>
  <c r="A3654" i="5"/>
  <c r="A3655" i="5"/>
  <c r="A3656" i="5"/>
  <c r="A3657" i="5"/>
  <c r="A3658" i="5"/>
  <c r="A3659" i="5"/>
  <c r="A3660" i="5"/>
  <c r="A3661" i="5"/>
  <c r="A3662" i="5"/>
  <c r="A3663" i="5"/>
  <c r="A3664" i="5"/>
  <c r="A3665" i="5"/>
  <c r="A3666" i="5"/>
  <c r="A3667" i="5"/>
  <c r="A3668" i="5"/>
  <c r="A3669" i="5"/>
  <c r="A3670" i="5"/>
  <c r="A3671" i="5"/>
  <c r="A3672" i="5"/>
  <c r="A3673" i="5"/>
  <c r="A3674" i="5"/>
  <c r="A3675" i="5"/>
  <c r="A3676" i="5"/>
  <c r="A3677" i="5"/>
  <c r="A3678" i="5"/>
  <c r="A3679" i="5"/>
  <c r="A3680" i="5"/>
  <c r="A3681" i="5"/>
  <c r="A3682" i="5"/>
  <c r="A3683" i="5"/>
  <c r="A3684" i="5"/>
  <c r="A3685" i="5"/>
  <c r="A3686" i="5"/>
  <c r="A3687" i="5"/>
  <c r="A3688" i="5"/>
  <c r="A3689" i="5"/>
  <c r="A3690" i="5"/>
  <c r="A3691" i="5"/>
  <c r="A3692" i="5"/>
  <c r="A3693" i="5"/>
  <c r="A3694" i="5"/>
  <c r="A3695" i="5"/>
  <c r="A3696" i="5"/>
  <c r="A3697" i="5"/>
  <c r="A3698" i="5"/>
  <c r="A3699" i="5"/>
  <c r="A3700" i="5"/>
  <c r="A3701" i="5"/>
  <c r="A3702" i="5"/>
  <c r="A3703" i="5"/>
  <c r="A3704" i="5"/>
  <c r="A3705" i="5"/>
  <c r="A3706" i="5"/>
  <c r="A3707" i="5"/>
  <c r="A3708" i="5"/>
  <c r="A3709" i="5"/>
  <c r="A3710" i="5"/>
  <c r="A3711" i="5"/>
  <c r="A3712" i="5"/>
  <c r="A3713" i="5"/>
  <c r="A3714" i="5"/>
  <c r="A3715" i="5"/>
  <c r="A3716" i="5"/>
  <c r="A3717" i="5"/>
  <c r="A3718" i="5"/>
  <c r="A3719" i="5"/>
  <c r="A3720" i="5"/>
  <c r="A3721" i="5"/>
  <c r="A3722" i="5"/>
  <c r="A3723" i="5"/>
  <c r="A3724" i="5"/>
  <c r="A3725" i="5"/>
  <c r="A3726" i="5"/>
  <c r="A3727" i="5"/>
  <c r="A3728" i="5"/>
  <c r="A3729" i="5"/>
  <c r="A3730" i="5"/>
  <c r="A3731" i="5"/>
  <c r="A3732" i="5"/>
  <c r="A3733" i="5"/>
  <c r="A3734" i="5"/>
  <c r="A3735" i="5"/>
  <c r="A3736" i="5"/>
  <c r="A3737" i="5"/>
  <c r="A3738" i="5"/>
  <c r="A3739" i="5"/>
  <c r="A3740" i="5"/>
  <c r="A3741" i="5"/>
  <c r="A3742" i="5"/>
  <c r="A3743" i="5"/>
  <c r="A3744" i="5"/>
  <c r="A3745" i="5"/>
  <c r="A3746" i="5"/>
  <c r="A3747" i="5"/>
  <c r="A3748" i="5"/>
  <c r="A3749" i="5"/>
  <c r="A3750" i="5"/>
  <c r="A3751" i="5"/>
  <c r="A3752" i="5"/>
  <c r="A3753" i="5"/>
  <c r="A3754" i="5"/>
  <c r="A3755" i="5"/>
  <c r="A3756" i="5"/>
  <c r="A3757" i="5"/>
  <c r="A3758" i="5"/>
  <c r="A3759" i="5"/>
  <c r="A3760" i="5"/>
  <c r="A3761" i="5"/>
  <c r="A3762" i="5"/>
  <c r="A3763" i="5"/>
  <c r="A3764" i="5"/>
  <c r="A3765" i="5"/>
  <c r="A3766" i="5"/>
  <c r="A3767" i="5"/>
  <c r="A3768" i="5"/>
  <c r="A3769" i="5"/>
  <c r="A3770" i="5"/>
  <c r="A3771" i="5"/>
  <c r="A3772" i="5"/>
  <c r="A3773" i="5"/>
  <c r="A3774" i="5"/>
  <c r="A3775" i="5"/>
  <c r="A3776" i="5"/>
  <c r="A3777" i="5"/>
  <c r="A3778" i="5"/>
  <c r="A3779" i="5"/>
  <c r="A3780" i="5"/>
  <c r="A3781" i="5"/>
  <c r="A3782" i="5"/>
  <c r="A3783" i="5"/>
  <c r="A3784" i="5"/>
  <c r="A3785" i="5"/>
  <c r="A3786" i="5"/>
  <c r="A3787" i="5"/>
  <c r="A3788" i="5"/>
  <c r="A3789" i="5"/>
  <c r="A3790" i="5"/>
  <c r="A3791" i="5"/>
  <c r="A3792" i="5"/>
  <c r="A3793" i="5"/>
  <c r="A3794" i="5"/>
  <c r="A3795" i="5"/>
  <c r="A3796" i="5"/>
  <c r="A3797" i="5"/>
  <c r="A3798" i="5"/>
  <c r="A3799" i="5"/>
  <c r="A3800" i="5"/>
  <c r="A3801" i="5"/>
  <c r="A3802" i="5"/>
  <c r="A3803" i="5"/>
  <c r="A3804" i="5"/>
  <c r="A3805" i="5"/>
  <c r="A3806" i="5"/>
  <c r="A3807" i="5"/>
  <c r="A3808" i="5"/>
  <c r="A3809" i="5"/>
  <c r="A3810" i="5"/>
  <c r="A3811" i="5"/>
  <c r="A3812" i="5"/>
  <c r="A3813" i="5"/>
  <c r="A3814" i="5"/>
  <c r="A3815" i="5"/>
  <c r="A3816" i="5"/>
  <c r="A3817" i="5"/>
  <c r="A3818" i="5"/>
  <c r="A3819" i="5"/>
  <c r="A3820" i="5"/>
  <c r="A3821" i="5"/>
  <c r="A3822" i="5"/>
  <c r="A3823" i="5"/>
  <c r="A3824" i="5"/>
  <c r="A3825" i="5"/>
  <c r="A3826" i="5"/>
  <c r="A3827" i="5"/>
  <c r="A3828" i="5"/>
  <c r="A3829" i="5"/>
  <c r="A3830" i="5"/>
  <c r="A3831" i="5"/>
  <c r="A3832" i="5"/>
  <c r="A3833" i="5"/>
  <c r="A3834" i="5"/>
  <c r="A3835" i="5"/>
  <c r="A3836" i="5"/>
  <c r="A3837" i="5"/>
  <c r="A3838" i="5"/>
  <c r="A3839" i="5"/>
  <c r="A3840" i="5"/>
  <c r="A3841" i="5"/>
  <c r="A3842" i="5"/>
  <c r="A3843" i="5"/>
  <c r="A3844" i="5"/>
  <c r="A3845" i="5"/>
  <c r="A3846" i="5"/>
  <c r="A3847" i="5"/>
  <c r="A3848" i="5"/>
  <c r="A3849" i="5"/>
  <c r="A3850" i="5"/>
  <c r="A3851" i="5"/>
  <c r="A3852" i="5"/>
  <c r="A3853" i="5"/>
  <c r="A3854" i="5"/>
  <c r="A3855" i="5"/>
  <c r="A3856" i="5"/>
  <c r="A3857" i="5"/>
  <c r="A3858" i="5"/>
  <c r="A3859" i="5"/>
  <c r="A3860" i="5"/>
  <c r="A3861" i="5"/>
  <c r="A3862" i="5"/>
  <c r="A3863" i="5"/>
  <c r="A3864" i="5"/>
  <c r="A3865" i="5"/>
  <c r="A3866" i="5"/>
  <c r="A3867" i="5"/>
  <c r="A3868" i="5"/>
  <c r="A3869" i="5"/>
  <c r="A3870" i="5"/>
  <c r="A3871" i="5"/>
  <c r="A3872" i="5"/>
  <c r="A3873" i="5"/>
  <c r="A3874" i="5"/>
  <c r="A3875" i="5"/>
  <c r="A3876" i="5"/>
  <c r="A3877" i="5"/>
  <c r="A3878" i="5"/>
  <c r="A3879" i="5"/>
  <c r="A3880" i="5"/>
  <c r="A3881" i="5"/>
  <c r="A3882" i="5"/>
  <c r="A3883" i="5"/>
  <c r="A3884" i="5"/>
  <c r="A3885" i="5"/>
  <c r="A3886" i="5"/>
  <c r="A3887" i="5"/>
  <c r="A3888" i="5"/>
  <c r="A3889" i="5"/>
  <c r="A3890" i="5"/>
  <c r="A3891" i="5"/>
  <c r="A3892" i="5"/>
  <c r="A3893" i="5"/>
  <c r="A3894" i="5"/>
  <c r="A3895" i="5"/>
  <c r="A3896" i="5"/>
  <c r="A3897" i="5"/>
  <c r="A3898" i="5"/>
  <c r="A3899" i="5"/>
  <c r="A3900" i="5"/>
  <c r="A3901" i="5"/>
  <c r="A3902" i="5"/>
  <c r="A3903" i="5"/>
  <c r="A3904" i="5"/>
  <c r="A3905" i="5"/>
  <c r="A3906" i="5"/>
  <c r="A3907" i="5"/>
  <c r="A3908" i="5"/>
  <c r="A3909" i="5"/>
  <c r="A3910" i="5"/>
  <c r="A3911" i="5"/>
  <c r="A3912" i="5"/>
  <c r="A3913" i="5"/>
  <c r="A3914" i="5"/>
  <c r="A3915" i="5"/>
  <c r="A3916" i="5"/>
  <c r="A3917" i="5"/>
  <c r="A3918" i="5"/>
  <c r="A3919" i="5"/>
  <c r="A3920" i="5"/>
  <c r="A3921" i="5"/>
  <c r="A3922" i="5"/>
  <c r="A3923" i="5"/>
  <c r="A3924" i="5"/>
  <c r="A3925" i="5"/>
  <c r="A3926" i="5"/>
  <c r="A3927" i="5"/>
  <c r="A3928" i="5"/>
  <c r="A3929" i="5"/>
  <c r="A3930" i="5"/>
  <c r="A3931" i="5"/>
  <c r="A3932" i="5"/>
  <c r="A3933" i="5"/>
  <c r="A3934" i="5"/>
  <c r="A3935" i="5"/>
  <c r="A3936" i="5"/>
  <c r="A3937" i="5"/>
  <c r="A3938" i="5"/>
  <c r="A3939" i="5"/>
  <c r="A3940" i="5"/>
  <c r="A3941" i="5"/>
  <c r="A3942" i="5"/>
  <c r="A3943" i="5"/>
  <c r="A3944" i="5"/>
  <c r="A3945" i="5"/>
  <c r="A3946" i="5"/>
  <c r="A3947" i="5"/>
  <c r="A3948" i="5"/>
  <c r="A3949" i="5"/>
  <c r="A3950" i="5"/>
  <c r="A3951" i="5"/>
  <c r="A3952" i="5"/>
  <c r="A3953" i="5"/>
  <c r="A3954" i="5"/>
  <c r="A3955" i="5"/>
  <c r="A3956" i="5"/>
  <c r="A3957" i="5"/>
  <c r="A3958" i="5"/>
  <c r="A3959" i="5"/>
  <c r="A3960" i="5"/>
  <c r="A3961" i="5"/>
  <c r="A3962" i="5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A1501" i="4"/>
  <c r="A1502" i="4"/>
  <c r="A1503" i="4"/>
  <c r="A1504" i="4"/>
  <c r="A1505" i="4"/>
  <c r="A1506" i="4"/>
  <c r="A1507" i="4"/>
  <c r="A1508" i="4"/>
  <c r="A1509" i="4"/>
  <c r="A1510" i="4"/>
  <c r="A1511" i="4"/>
  <c r="A1512" i="4"/>
  <c r="A1513" i="4"/>
  <c r="A1514" i="4"/>
  <c r="A1515" i="4"/>
  <c r="A1516" i="4"/>
  <c r="A1517" i="4"/>
  <c r="A1518" i="4"/>
  <c r="A1519" i="4"/>
  <c r="A1520" i="4"/>
  <c r="A1521" i="4"/>
  <c r="A1522" i="4"/>
  <c r="A1523" i="4"/>
  <c r="A1524" i="4"/>
  <c r="A1525" i="4"/>
  <c r="A1526" i="4"/>
  <c r="A1527" i="4"/>
  <c r="A1528" i="4"/>
  <c r="A1529" i="4"/>
  <c r="A1530" i="4"/>
  <c r="A1531" i="4"/>
  <c r="A1532" i="4"/>
  <c r="A1533" i="4"/>
  <c r="A1534" i="4"/>
  <c r="A1535" i="4"/>
  <c r="A1536" i="4"/>
  <c r="A1537" i="4"/>
  <c r="A1538" i="4"/>
  <c r="A1539" i="4"/>
  <c r="A1540" i="4"/>
  <c r="A1541" i="4"/>
  <c r="A1542" i="4"/>
  <c r="A1543" i="4"/>
  <c r="A1544" i="4"/>
  <c r="A1545" i="4"/>
  <c r="A1546" i="4"/>
  <c r="A1547" i="4"/>
  <c r="A1548" i="4"/>
  <c r="A1549" i="4"/>
  <c r="A1550" i="4"/>
  <c r="A1551" i="4"/>
  <c r="A1552" i="4"/>
  <c r="A1553" i="4"/>
  <c r="A1554" i="4"/>
  <c r="A1555" i="4"/>
  <c r="A1556" i="4"/>
  <c r="A1557" i="4"/>
  <c r="A1558" i="4"/>
  <c r="A1559" i="4"/>
  <c r="A1560" i="4"/>
  <c r="A1561" i="4"/>
  <c r="A1562" i="4"/>
  <c r="A1563" i="4"/>
  <c r="A1564" i="4"/>
  <c r="A1565" i="4"/>
  <c r="A1566" i="4"/>
  <c r="A1567" i="4"/>
  <c r="A1568" i="4"/>
  <c r="A1569" i="4"/>
  <c r="A1570" i="4"/>
  <c r="A1571" i="4"/>
  <c r="A1572" i="4"/>
  <c r="A1573" i="4"/>
  <c r="A1574" i="4"/>
  <c r="A1575" i="4"/>
  <c r="A1576" i="4"/>
  <c r="A1577" i="4"/>
  <c r="A1578" i="4"/>
  <c r="A1579" i="4"/>
  <c r="A1580" i="4"/>
  <c r="A1581" i="4"/>
  <c r="A1582" i="4"/>
  <c r="A1583" i="4"/>
  <c r="A1584" i="4"/>
  <c r="A1585" i="4"/>
  <c r="A1586" i="4"/>
  <c r="A1587" i="4"/>
  <c r="A1588" i="4"/>
  <c r="A1589" i="4"/>
  <c r="A1590" i="4"/>
  <c r="A1591" i="4"/>
  <c r="A1592" i="4"/>
  <c r="A1593" i="4"/>
  <c r="A1594" i="4"/>
  <c r="A1595" i="4"/>
  <c r="A1596" i="4"/>
  <c r="A1597" i="4"/>
  <c r="A1598" i="4"/>
  <c r="A1599" i="4"/>
  <c r="A1600" i="4"/>
  <c r="A1601" i="4"/>
  <c r="A1602" i="4"/>
  <c r="A1603" i="4"/>
  <c r="A1604" i="4"/>
  <c r="A1605" i="4"/>
  <c r="A1606" i="4"/>
  <c r="A1607" i="4"/>
  <c r="A1608" i="4"/>
  <c r="A1609" i="4"/>
  <c r="A1610" i="4"/>
  <c r="A1611" i="4"/>
  <c r="A1612" i="4"/>
  <c r="A1613" i="4"/>
  <c r="A1614" i="4"/>
  <c r="A1615" i="4"/>
  <c r="A1616" i="4"/>
  <c r="A1617" i="4"/>
  <c r="A1618" i="4"/>
  <c r="A1619" i="4"/>
  <c r="A1620" i="4"/>
  <c r="A1621" i="4"/>
  <c r="A1622" i="4"/>
  <c r="A1623" i="4"/>
  <c r="A1624" i="4"/>
  <c r="A1625" i="4"/>
  <c r="A1626" i="4"/>
  <c r="A1627" i="4"/>
  <c r="A1628" i="4"/>
  <c r="A1629" i="4"/>
  <c r="A1630" i="4"/>
  <c r="A1631" i="4"/>
  <c r="A1632" i="4"/>
  <c r="A1633" i="4"/>
  <c r="A1634" i="4"/>
  <c r="A1635" i="4"/>
  <c r="A1636" i="4"/>
  <c r="A1637" i="4"/>
  <c r="A1638" i="4"/>
  <c r="A1639" i="4"/>
  <c r="A1640" i="4"/>
  <c r="A1641" i="4"/>
  <c r="A1642" i="4"/>
  <c r="A1643" i="4"/>
  <c r="A1644" i="4"/>
  <c r="A1645" i="4"/>
  <c r="A1646" i="4"/>
  <c r="A1647" i="4"/>
  <c r="A1648" i="4"/>
  <c r="A1649" i="4"/>
  <c r="A1650" i="4"/>
  <c r="A1651" i="4"/>
  <c r="A1652" i="4"/>
  <c r="A1653" i="4"/>
  <c r="A1654" i="4"/>
  <c r="A1655" i="4"/>
  <c r="A1656" i="4"/>
  <c r="A1657" i="4"/>
  <c r="A1658" i="4"/>
  <c r="A1659" i="4"/>
  <c r="A1660" i="4"/>
  <c r="A1661" i="4"/>
  <c r="A1662" i="4"/>
  <c r="A1663" i="4"/>
  <c r="A1664" i="4"/>
  <c r="A1665" i="4"/>
  <c r="A1666" i="4"/>
  <c r="A1667" i="4"/>
  <c r="A1668" i="4"/>
  <c r="A1669" i="4"/>
  <c r="A1670" i="4"/>
  <c r="A1671" i="4"/>
  <c r="A1672" i="4"/>
  <c r="A1673" i="4"/>
  <c r="A1674" i="4"/>
  <c r="A1675" i="4"/>
  <c r="A1676" i="4"/>
  <c r="A1677" i="4"/>
  <c r="A1678" i="4"/>
  <c r="A1679" i="4"/>
  <c r="A1680" i="4"/>
  <c r="A1681" i="4"/>
  <c r="A1682" i="4"/>
  <c r="A1683" i="4"/>
  <c r="A1684" i="4"/>
  <c r="A1685" i="4"/>
  <c r="A1686" i="4"/>
  <c r="A1687" i="4"/>
  <c r="A1688" i="4"/>
  <c r="A1689" i="4"/>
  <c r="A1690" i="4"/>
  <c r="A1691" i="4"/>
  <c r="A1692" i="4"/>
  <c r="A1693" i="4"/>
  <c r="A1694" i="4"/>
  <c r="A1695" i="4"/>
  <c r="A1696" i="4"/>
  <c r="A1697" i="4"/>
  <c r="A1698" i="4"/>
  <c r="A1699" i="4"/>
  <c r="A1700" i="4"/>
  <c r="A1701" i="4"/>
  <c r="A1702" i="4"/>
  <c r="A1703" i="4"/>
  <c r="A1704" i="4"/>
  <c r="A1705" i="4"/>
  <c r="A1706" i="4"/>
  <c r="A1707" i="4"/>
  <c r="A1708" i="4"/>
  <c r="A1709" i="4"/>
  <c r="A1710" i="4"/>
  <c r="A1711" i="4"/>
  <c r="A1712" i="4"/>
  <c r="A1713" i="4"/>
  <c r="A1714" i="4"/>
  <c r="A1715" i="4"/>
  <c r="A1716" i="4"/>
  <c r="A1717" i="4"/>
  <c r="A1718" i="4"/>
  <c r="A1719" i="4"/>
  <c r="A1720" i="4"/>
  <c r="A1721" i="4"/>
  <c r="A1722" i="4"/>
  <c r="A1723" i="4"/>
  <c r="A1724" i="4"/>
  <c r="A1725" i="4"/>
  <c r="A1726" i="4"/>
  <c r="A1727" i="4"/>
  <c r="A1728" i="4"/>
  <c r="A1729" i="4"/>
  <c r="A1730" i="4"/>
  <c r="A1731" i="4"/>
  <c r="A1732" i="4"/>
  <c r="A1733" i="4"/>
  <c r="A1734" i="4"/>
  <c r="A1735" i="4"/>
  <c r="A1736" i="4"/>
  <c r="A1737" i="4"/>
  <c r="A1738" i="4"/>
  <c r="A1739" i="4"/>
  <c r="A1740" i="4"/>
  <c r="A1741" i="4"/>
  <c r="A1742" i="4"/>
  <c r="A1743" i="4"/>
  <c r="A1744" i="4"/>
  <c r="A1745" i="4"/>
  <c r="A1746" i="4"/>
  <c r="A1747" i="4"/>
  <c r="A1748" i="4"/>
  <c r="A1749" i="4"/>
  <c r="A1750" i="4"/>
  <c r="A1751" i="4"/>
  <c r="A1752" i="4"/>
  <c r="A1753" i="4"/>
  <c r="A1754" i="4"/>
  <c r="A1755" i="4"/>
  <c r="A1756" i="4"/>
  <c r="A1757" i="4"/>
  <c r="A1758" i="4"/>
  <c r="A1759" i="4"/>
  <c r="A1760" i="4"/>
  <c r="A1761" i="4"/>
  <c r="A1762" i="4"/>
  <c r="A1763" i="4"/>
  <c r="A1764" i="4"/>
  <c r="A1765" i="4"/>
  <c r="A1766" i="4"/>
  <c r="A1767" i="4"/>
  <c r="A1768" i="4"/>
  <c r="A1769" i="4"/>
  <c r="A1770" i="4"/>
  <c r="A1771" i="4"/>
  <c r="A1772" i="4"/>
  <c r="A1773" i="4"/>
  <c r="A1774" i="4"/>
  <c r="A1775" i="4"/>
  <c r="A1776" i="4"/>
  <c r="A1777" i="4"/>
  <c r="A1778" i="4"/>
  <c r="A1779" i="4"/>
  <c r="A1780" i="4"/>
  <c r="A1781" i="4"/>
  <c r="A1782" i="4"/>
  <c r="A1783" i="4"/>
  <c r="A1784" i="4"/>
  <c r="A1785" i="4"/>
  <c r="A1786" i="4"/>
  <c r="A1787" i="4"/>
  <c r="A1788" i="4"/>
  <c r="A1789" i="4"/>
  <c r="A1790" i="4"/>
  <c r="A1791" i="4"/>
  <c r="A1792" i="4"/>
  <c r="A1793" i="4"/>
  <c r="A1794" i="4"/>
  <c r="A1795" i="4"/>
  <c r="A1796" i="4"/>
  <c r="A1797" i="4"/>
  <c r="A1798" i="4"/>
  <c r="A1799" i="4"/>
  <c r="A1800" i="4"/>
  <c r="A1801" i="4"/>
  <c r="A1802" i="4"/>
  <c r="A1803" i="4"/>
  <c r="A1804" i="4"/>
  <c r="A1805" i="4"/>
  <c r="A1806" i="4"/>
  <c r="A1807" i="4"/>
  <c r="A1808" i="4"/>
  <c r="A1809" i="4"/>
  <c r="A1810" i="4"/>
  <c r="A1811" i="4"/>
  <c r="A1812" i="4"/>
  <c r="A1813" i="4"/>
  <c r="A1814" i="4"/>
  <c r="A1815" i="4"/>
  <c r="A1816" i="4"/>
  <c r="A1817" i="4"/>
  <c r="A1818" i="4"/>
  <c r="A1819" i="4"/>
  <c r="A1820" i="4"/>
  <c r="A1821" i="4"/>
  <c r="A1822" i="4"/>
  <c r="A1823" i="4"/>
  <c r="A1824" i="4"/>
  <c r="A1825" i="4"/>
  <c r="A1826" i="4"/>
  <c r="A1827" i="4"/>
  <c r="A1828" i="4"/>
  <c r="A1829" i="4"/>
  <c r="A1830" i="4"/>
  <c r="A1831" i="4"/>
  <c r="A1832" i="4"/>
  <c r="A1833" i="4"/>
  <c r="A1834" i="4"/>
  <c r="A1835" i="4"/>
  <c r="A1836" i="4"/>
  <c r="A1837" i="4"/>
  <c r="A1838" i="4"/>
  <c r="A1839" i="4"/>
  <c r="A1840" i="4"/>
  <c r="A1841" i="4"/>
  <c r="A1842" i="4"/>
  <c r="A1843" i="4"/>
  <c r="A1844" i="4"/>
  <c r="A1845" i="4"/>
  <c r="A1846" i="4"/>
  <c r="A1847" i="4"/>
  <c r="A1848" i="4"/>
  <c r="A1849" i="4"/>
  <c r="A1850" i="4"/>
  <c r="A1851" i="4"/>
  <c r="A1852" i="4"/>
  <c r="A1853" i="4"/>
  <c r="A1854" i="4"/>
  <c r="A1855" i="4"/>
  <c r="A1856" i="4"/>
  <c r="A1857" i="4"/>
  <c r="A1858" i="4"/>
  <c r="A1859" i="4"/>
  <c r="A1860" i="4"/>
  <c r="A1861" i="4"/>
  <c r="A1862" i="4"/>
  <c r="A1863" i="4"/>
  <c r="A1864" i="4"/>
  <c r="A1865" i="4"/>
  <c r="A1866" i="4"/>
  <c r="A1867" i="4"/>
  <c r="A1868" i="4"/>
  <c r="A1869" i="4"/>
  <c r="A1870" i="4"/>
  <c r="A1871" i="4"/>
  <c r="A1872" i="4"/>
  <c r="A1873" i="4"/>
  <c r="A1874" i="4"/>
  <c r="A1875" i="4"/>
  <c r="A1876" i="4"/>
  <c r="A1877" i="4"/>
  <c r="A1878" i="4"/>
  <c r="A1879" i="4"/>
  <c r="A1880" i="4"/>
  <c r="A1881" i="4"/>
  <c r="A1882" i="4"/>
  <c r="A1883" i="4"/>
  <c r="A1884" i="4"/>
  <c r="A1885" i="4"/>
  <c r="A1886" i="4"/>
  <c r="A1887" i="4"/>
  <c r="A1888" i="4"/>
  <c r="A1889" i="4"/>
  <c r="A1890" i="4"/>
  <c r="A1891" i="4"/>
  <c r="A1892" i="4"/>
  <c r="A1893" i="4"/>
  <c r="A1894" i="4"/>
  <c r="A1895" i="4"/>
  <c r="A1896" i="4"/>
  <c r="A1897" i="4"/>
  <c r="A1898" i="4"/>
  <c r="A1899" i="4"/>
  <c r="A1900" i="4"/>
  <c r="A1901" i="4"/>
  <c r="A1902" i="4"/>
  <c r="A1903" i="4"/>
  <c r="A1904" i="4"/>
  <c r="A1905" i="4"/>
  <c r="A1906" i="4"/>
  <c r="A1907" i="4"/>
  <c r="A1908" i="4"/>
  <c r="A1909" i="4"/>
  <c r="A1910" i="4"/>
  <c r="A1911" i="4"/>
  <c r="A1912" i="4"/>
  <c r="A1913" i="4"/>
  <c r="A1914" i="4"/>
  <c r="A1915" i="4"/>
  <c r="A1916" i="4"/>
  <c r="A1917" i="4"/>
  <c r="A1918" i="4"/>
  <c r="A1919" i="4"/>
  <c r="A1920" i="4"/>
  <c r="A1921" i="4"/>
  <c r="A1922" i="4"/>
  <c r="A1923" i="4"/>
  <c r="A1924" i="4"/>
  <c r="A1925" i="4"/>
  <c r="A1926" i="4"/>
  <c r="A1927" i="4"/>
  <c r="A1928" i="4"/>
  <c r="A1929" i="4"/>
  <c r="A1930" i="4"/>
  <c r="A1931" i="4"/>
  <c r="A1932" i="4"/>
  <c r="A1933" i="4"/>
  <c r="A1934" i="4"/>
  <c r="A1935" i="4"/>
  <c r="A1936" i="4"/>
  <c r="A1937" i="4"/>
  <c r="A1938" i="4"/>
  <c r="A1939" i="4"/>
  <c r="A1940" i="4"/>
  <c r="A1941" i="4"/>
  <c r="A1942" i="4"/>
  <c r="A1943" i="4"/>
  <c r="A1944" i="4"/>
  <c r="A1945" i="4"/>
  <c r="A1946" i="4"/>
  <c r="A1947" i="4"/>
  <c r="A1948" i="4"/>
  <c r="A1949" i="4"/>
  <c r="A1950" i="4"/>
  <c r="A1951" i="4"/>
  <c r="A1952" i="4"/>
  <c r="A1953" i="4"/>
  <c r="A1954" i="4"/>
  <c r="A1955" i="4"/>
  <c r="A1956" i="4"/>
  <c r="A1957" i="4"/>
  <c r="A1958" i="4"/>
  <c r="A1959" i="4"/>
  <c r="A1960" i="4"/>
  <c r="A1961" i="4"/>
  <c r="A1962" i="4"/>
  <c r="A1963" i="4"/>
  <c r="A1964" i="4"/>
  <c r="A1965" i="4"/>
  <c r="A1966" i="4"/>
  <c r="A1967" i="4"/>
  <c r="A1968" i="4"/>
  <c r="A1969" i="4"/>
  <c r="A1970" i="4"/>
  <c r="A1971" i="4"/>
  <c r="A1972" i="4"/>
  <c r="A1973" i="4"/>
  <c r="A1974" i="4"/>
  <c r="A1975" i="4"/>
  <c r="A1976" i="4"/>
  <c r="A1977" i="4"/>
  <c r="A1978" i="4"/>
  <c r="A1979" i="4"/>
  <c r="A1980" i="4"/>
  <c r="A1981" i="4"/>
  <c r="A1982" i="4"/>
  <c r="A1983" i="4"/>
  <c r="A1984" i="4"/>
  <c r="A1985" i="4"/>
  <c r="A1986" i="4"/>
  <c r="A1987" i="4"/>
  <c r="A1988" i="4"/>
  <c r="A1989" i="4"/>
  <c r="A1990" i="4"/>
  <c r="A1991" i="4"/>
  <c r="A1992" i="4"/>
  <c r="A1993" i="4"/>
  <c r="A1994" i="4"/>
  <c r="A1995" i="4"/>
  <c r="A1996" i="4"/>
  <c r="A1997" i="4"/>
  <c r="A1998" i="4"/>
  <c r="A1999" i="4"/>
  <c r="A2000" i="4"/>
  <c r="A2001" i="4"/>
  <c r="A2002" i="4"/>
  <c r="A2003" i="4"/>
  <c r="A2004" i="4"/>
  <c r="A2005" i="4"/>
  <c r="A2006" i="4"/>
  <c r="A2007" i="4"/>
  <c r="A2008" i="4"/>
  <c r="A2009" i="4"/>
  <c r="A2010" i="4"/>
  <c r="A2011" i="4"/>
  <c r="A2012" i="4"/>
  <c r="A2013" i="4"/>
  <c r="A2014" i="4"/>
  <c r="A2015" i="4"/>
  <c r="A2016" i="4"/>
  <c r="A2017" i="4"/>
  <c r="A2018" i="4"/>
  <c r="A2019" i="4"/>
  <c r="A2020" i="4"/>
  <c r="A2021" i="4"/>
  <c r="A2022" i="4"/>
  <c r="A2023" i="4"/>
  <c r="A2024" i="4"/>
  <c r="A2025" i="4"/>
  <c r="A2026" i="4"/>
  <c r="A2027" i="4"/>
  <c r="A2028" i="4"/>
  <c r="A2029" i="4"/>
  <c r="A2030" i="4"/>
  <c r="A2031" i="4"/>
  <c r="A2032" i="4"/>
  <c r="A2033" i="4"/>
  <c r="A2034" i="4"/>
  <c r="A2035" i="4"/>
  <c r="A2036" i="4"/>
  <c r="A2037" i="4"/>
  <c r="A2038" i="4"/>
  <c r="A2039" i="4"/>
  <c r="A2040" i="4"/>
  <c r="A2041" i="4"/>
  <c r="A2042" i="4"/>
  <c r="A2043" i="4"/>
  <c r="A2044" i="4"/>
  <c r="A2045" i="4"/>
  <c r="A2046" i="4"/>
  <c r="A2047" i="4"/>
  <c r="A2048" i="4"/>
  <c r="A2049" i="4"/>
  <c r="A2050" i="4"/>
  <c r="A2051" i="4"/>
  <c r="A2052" i="4"/>
  <c r="A2053" i="4"/>
  <c r="A2054" i="4"/>
  <c r="A2055" i="4"/>
  <c r="A2056" i="4"/>
  <c r="A2057" i="4"/>
  <c r="A2058" i="4"/>
  <c r="A2059" i="4"/>
  <c r="A2060" i="4"/>
  <c r="A2061" i="4"/>
  <c r="A2062" i="4"/>
  <c r="A2063" i="4"/>
  <c r="A2064" i="4"/>
  <c r="A2065" i="4"/>
  <c r="A2066" i="4"/>
  <c r="A2067" i="4"/>
  <c r="A2068" i="4"/>
  <c r="A2069" i="4"/>
  <c r="A2070" i="4"/>
  <c r="A2071" i="4"/>
  <c r="A2072" i="4"/>
  <c r="A2073" i="4"/>
  <c r="A2074" i="4"/>
  <c r="A2075" i="4"/>
  <c r="A2076" i="4"/>
  <c r="A2077" i="4"/>
  <c r="A2078" i="4"/>
  <c r="A2079" i="4"/>
  <c r="A2080" i="4"/>
  <c r="A2081" i="4"/>
  <c r="A2082" i="4"/>
  <c r="A2083" i="4"/>
  <c r="A2084" i="4"/>
  <c r="A2085" i="4"/>
  <c r="A2086" i="4"/>
  <c r="A2087" i="4"/>
  <c r="A2088" i="4"/>
  <c r="A2089" i="4"/>
  <c r="A2090" i="4"/>
  <c r="A2091" i="4"/>
  <c r="A2092" i="4"/>
  <c r="A2093" i="4"/>
  <c r="A2094" i="4"/>
  <c r="A2095" i="4"/>
  <c r="A2096" i="4"/>
  <c r="A2097" i="4"/>
  <c r="A2098" i="4"/>
  <c r="A2099" i="4"/>
  <c r="A2100" i="4"/>
  <c r="A2101" i="4"/>
  <c r="A2102" i="4"/>
  <c r="A2103" i="4"/>
  <c r="A2104" i="4"/>
  <c r="A2105" i="4"/>
  <c r="A2106" i="4"/>
  <c r="A2107" i="4"/>
  <c r="A2108" i="4"/>
  <c r="A2109" i="4"/>
  <c r="A2110" i="4"/>
  <c r="A2111" i="4"/>
  <c r="A2112" i="4"/>
  <c r="A2113" i="4"/>
  <c r="A2114" i="4"/>
  <c r="A2115" i="4"/>
  <c r="A2116" i="4"/>
  <c r="A2117" i="4"/>
  <c r="A2118" i="4"/>
  <c r="A2119" i="4"/>
  <c r="A2120" i="4"/>
  <c r="A2121" i="4"/>
  <c r="A2122" i="4"/>
  <c r="A2123" i="4"/>
  <c r="A2124" i="4"/>
  <c r="A2125" i="4"/>
  <c r="A2126" i="4"/>
  <c r="A2127" i="4"/>
  <c r="A2128" i="4"/>
  <c r="A2129" i="4"/>
  <c r="A2130" i="4"/>
  <c r="A2131" i="4"/>
  <c r="A2132" i="4"/>
  <c r="A2133" i="4"/>
  <c r="A2134" i="4"/>
  <c r="A2135" i="4"/>
  <c r="A2136" i="4"/>
  <c r="A2137" i="4"/>
  <c r="A2138" i="4"/>
  <c r="A2139" i="4"/>
  <c r="A2140" i="4"/>
  <c r="A2141" i="4"/>
  <c r="A2142" i="4"/>
  <c r="A2143" i="4"/>
  <c r="A2144" i="4"/>
  <c r="A2145" i="4"/>
  <c r="A2146" i="4"/>
  <c r="A2147" i="4"/>
  <c r="A2148" i="4"/>
  <c r="A2149" i="4"/>
  <c r="A2150" i="4"/>
  <c r="A2151" i="4"/>
  <c r="A2152" i="4"/>
  <c r="A2153" i="4"/>
  <c r="A2154" i="4"/>
  <c r="A2155" i="4"/>
  <c r="A2156" i="4"/>
  <c r="A2157" i="4"/>
  <c r="A2158" i="4"/>
  <c r="A2159" i="4"/>
  <c r="A2160" i="4"/>
  <c r="A2161" i="4"/>
  <c r="A2162" i="4"/>
  <c r="A2163" i="4"/>
  <c r="A2164" i="4"/>
  <c r="A2165" i="4"/>
  <c r="A2166" i="4"/>
  <c r="A2167" i="4"/>
  <c r="A2168" i="4"/>
  <c r="A2169" i="4"/>
  <c r="A2170" i="4"/>
  <c r="A2171" i="4"/>
  <c r="A2172" i="4"/>
  <c r="A2173" i="4"/>
  <c r="A2174" i="4"/>
  <c r="A2175" i="4"/>
  <c r="A2176" i="4"/>
  <c r="A2177" i="4"/>
  <c r="A2178" i="4"/>
  <c r="A2179" i="4"/>
  <c r="A2180" i="4"/>
  <c r="A2181" i="4"/>
  <c r="A2182" i="4"/>
  <c r="A2183" i="4"/>
  <c r="A2184" i="4"/>
  <c r="A2185" i="4"/>
  <c r="A2186" i="4"/>
  <c r="A2187" i="4"/>
  <c r="A2188" i="4"/>
  <c r="A2189" i="4"/>
  <c r="A2190" i="4"/>
  <c r="A2191" i="4"/>
  <c r="A2192" i="4"/>
  <c r="A2193" i="4"/>
  <c r="A2194" i="4"/>
  <c r="A2195" i="4"/>
  <c r="A2196" i="4"/>
  <c r="A2197" i="4"/>
  <c r="A2198" i="4"/>
  <c r="A2199" i="4"/>
  <c r="A2200" i="4"/>
  <c r="A2201" i="4"/>
  <c r="A2202" i="4"/>
  <c r="A2203" i="4"/>
  <c r="A2204" i="4"/>
  <c r="A2205" i="4"/>
  <c r="A2206" i="4"/>
  <c r="A2207" i="4"/>
  <c r="A2208" i="4"/>
  <c r="A2209" i="4"/>
  <c r="A2210" i="4"/>
  <c r="A2211" i="4"/>
  <c r="A2212" i="4"/>
  <c r="A2213" i="4"/>
  <c r="A2214" i="4"/>
  <c r="A2215" i="4"/>
  <c r="A2216" i="4"/>
  <c r="A2217" i="4"/>
  <c r="A2218" i="4"/>
  <c r="A2219" i="4"/>
  <c r="A2220" i="4"/>
  <c r="A2221" i="4"/>
  <c r="A2222" i="4"/>
  <c r="A2223" i="4"/>
  <c r="A2224" i="4"/>
  <c r="A2225" i="4"/>
  <c r="A2226" i="4"/>
  <c r="A2227" i="4"/>
  <c r="A2228" i="4"/>
  <c r="A2229" i="4"/>
  <c r="A2230" i="4"/>
  <c r="A2231" i="4"/>
  <c r="A2232" i="4"/>
  <c r="A2233" i="4"/>
  <c r="A2234" i="4"/>
  <c r="A2235" i="4"/>
  <c r="A2236" i="4"/>
  <c r="A2237" i="4"/>
  <c r="A2238" i="4"/>
  <c r="A2239" i="4"/>
  <c r="A2240" i="4"/>
  <c r="A2241" i="4"/>
  <c r="A2242" i="4"/>
  <c r="A2243" i="4"/>
  <c r="A2244" i="4"/>
  <c r="A2245" i="4"/>
  <c r="A2246" i="4"/>
  <c r="A2247" i="4"/>
  <c r="A2248" i="4"/>
  <c r="A2249" i="4"/>
  <c r="A2250" i="4"/>
  <c r="A2251" i="4"/>
  <c r="A2252" i="4"/>
  <c r="A2253" i="4"/>
  <c r="A2254" i="4"/>
  <c r="A2255" i="4"/>
  <c r="A2256" i="4"/>
  <c r="A2257" i="4"/>
  <c r="A2258" i="4"/>
  <c r="A2259" i="4"/>
  <c r="A2260" i="4"/>
  <c r="A2261" i="4"/>
  <c r="A2262" i="4"/>
  <c r="A2263" i="4"/>
  <c r="A2264" i="4"/>
  <c r="A2265" i="4"/>
  <c r="A2266" i="4"/>
  <c r="A2267" i="4"/>
  <c r="A2268" i="4"/>
  <c r="A2269" i="4"/>
  <c r="A2270" i="4"/>
  <c r="A2271" i="4"/>
  <c r="A2272" i="4"/>
  <c r="A2273" i="4"/>
  <c r="A2274" i="4"/>
  <c r="A2275" i="4"/>
  <c r="A2276" i="4"/>
  <c r="A2277" i="4"/>
  <c r="A2278" i="4"/>
  <c r="A2279" i="4"/>
  <c r="A2280" i="4"/>
  <c r="A2281" i="4"/>
  <c r="A2282" i="4"/>
  <c r="A2283" i="4"/>
  <c r="A2284" i="4"/>
  <c r="A2285" i="4"/>
  <c r="A2286" i="4"/>
  <c r="A2287" i="4"/>
  <c r="A2288" i="4"/>
  <c r="A2289" i="4"/>
  <c r="A2290" i="4"/>
  <c r="A2291" i="4"/>
  <c r="A2292" i="4"/>
  <c r="A2293" i="4"/>
  <c r="A2294" i="4"/>
  <c r="A2295" i="4"/>
  <c r="A2296" i="4"/>
  <c r="A2297" i="4"/>
  <c r="A2298" i="4"/>
  <c r="A2299" i="4"/>
  <c r="A2300" i="4"/>
  <c r="A2301" i="4"/>
  <c r="A2302" i="4"/>
  <c r="A2303" i="4"/>
  <c r="A2304" i="4"/>
  <c r="A2305" i="4"/>
  <c r="A2306" i="4"/>
  <c r="A2307" i="4"/>
  <c r="A2308" i="4"/>
  <c r="A2309" i="4"/>
  <c r="A2310" i="4"/>
  <c r="A2311" i="4"/>
  <c r="A2312" i="4"/>
  <c r="A2313" i="4"/>
  <c r="A2314" i="4"/>
  <c r="A2315" i="4"/>
  <c r="A2316" i="4"/>
  <c r="A2317" i="4"/>
  <c r="A2318" i="4"/>
  <c r="A2319" i="4"/>
  <c r="A2320" i="4"/>
  <c r="A2321" i="4"/>
  <c r="A2322" i="4"/>
  <c r="A2323" i="4"/>
  <c r="A2324" i="4"/>
  <c r="A2325" i="4"/>
  <c r="A2326" i="4"/>
  <c r="A2327" i="4"/>
  <c r="A2328" i="4"/>
  <c r="A2329" i="4"/>
  <c r="A2330" i="4"/>
  <c r="A2331" i="4"/>
  <c r="A2332" i="4"/>
  <c r="A2333" i="4"/>
  <c r="A2334" i="4"/>
  <c r="A2335" i="4"/>
  <c r="A2336" i="4"/>
  <c r="A2337" i="4"/>
  <c r="A2338" i="4"/>
  <c r="A2339" i="4"/>
  <c r="A2340" i="4"/>
  <c r="A2341" i="4"/>
  <c r="A2342" i="4"/>
  <c r="A2343" i="4"/>
  <c r="A2344" i="4"/>
  <c r="A2345" i="4"/>
  <c r="A2346" i="4"/>
  <c r="A2347" i="4"/>
  <c r="A2348" i="4"/>
  <c r="A2349" i="4"/>
  <c r="A2350" i="4"/>
  <c r="A2351" i="4"/>
  <c r="A2352" i="4"/>
  <c r="A2353" i="4"/>
  <c r="A2354" i="4"/>
  <c r="A2355" i="4"/>
  <c r="A2356" i="4"/>
  <c r="A2357" i="4"/>
  <c r="A2358" i="4"/>
  <c r="A2359" i="4"/>
  <c r="A2360" i="4"/>
  <c r="A2361" i="4"/>
  <c r="A2362" i="4"/>
  <c r="A2363" i="4"/>
  <c r="A2364" i="4"/>
  <c r="A2365" i="4"/>
  <c r="A2366" i="4"/>
  <c r="A2367" i="4"/>
  <c r="A2368" i="4"/>
  <c r="A2369" i="4"/>
  <c r="A2370" i="4"/>
  <c r="A2371" i="4"/>
  <c r="A2372" i="4"/>
  <c r="A2373" i="4"/>
  <c r="A2374" i="4"/>
  <c r="A2375" i="4"/>
  <c r="A2376" i="4"/>
  <c r="A2377" i="4"/>
  <c r="A2378" i="4"/>
  <c r="A2379" i="4"/>
  <c r="A2380" i="4"/>
  <c r="A2381" i="4"/>
  <c r="A2382" i="4"/>
  <c r="A2383" i="4"/>
  <c r="A2384" i="4"/>
  <c r="A2385" i="4"/>
  <c r="A2386" i="4"/>
  <c r="A2387" i="4"/>
  <c r="A2388" i="4"/>
  <c r="A2389" i="4"/>
  <c r="A2390" i="4"/>
  <c r="A2391" i="4"/>
  <c r="A2392" i="4"/>
  <c r="A2393" i="4"/>
  <c r="A2394" i="4"/>
  <c r="A2395" i="4"/>
  <c r="A2396" i="4"/>
  <c r="A2397" i="4"/>
  <c r="A2398" i="4"/>
  <c r="A2399" i="4"/>
  <c r="A2400" i="4"/>
  <c r="A2401" i="4"/>
  <c r="A2402" i="4"/>
  <c r="A2403" i="4"/>
  <c r="A2404" i="4"/>
  <c r="A2405" i="4"/>
  <c r="A2406" i="4"/>
  <c r="A2407" i="4"/>
  <c r="A2408" i="4"/>
  <c r="A2409" i="4"/>
  <c r="A2410" i="4"/>
  <c r="A2411" i="4"/>
  <c r="A2412" i="4"/>
  <c r="A2413" i="4"/>
  <c r="A2414" i="4"/>
  <c r="A2415" i="4"/>
  <c r="A2416" i="4"/>
  <c r="A2417" i="4"/>
  <c r="A2418" i="4"/>
  <c r="A2419" i="4"/>
  <c r="A2420" i="4"/>
  <c r="A2421" i="4"/>
  <c r="A2422" i="4"/>
  <c r="A2423" i="4"/>
  <c r="A2424" i="4"/>
  <c r="A2425" i="4"/>
  <c r="A2426" i="4"/>
  <c r="A2427" i="4"/>
  <c r="A2428" i="4"/>
  <c r="A2429" i="4"/>
  <c r="A2430" i="4"/>
  <c r="A2431" i="4"/>
  <c r="A2432" i="4"/>
  <c r="A2433" i="4"/>
  <c r="A2434" i="4"/>
  <c r="A2435" i="4"/>
  <c r="A2436" i="4"/>
  <c r="A2437" i="4"/>
  <c r="A2438" i="4"/>
  <c r="A2439" i="4"/>
  <c r="A2440" i="4"/>
  <c r="A2441" i="4"/>
  <c r="A2442" i="4"/>
  <c r="A2443" i="4"/>
  <c r="A2444" i="4"/>
  <c r="A2445" i="4"/>
  <c r="A2446" i="4"/>
  <c r="A2447" i="4"/>
  <c r="A2448" i="4"/>
  <c r="A2449" i="4"/>
  <c r="A2450" i="4"/>
  <c r="A2451" i="4"/>
  <c r="A2452" i="4"/>
  <c r="A2453" i="4"/>
  <c r="A2454" i="4"/>
  <c r="A2455" i="4"/>
  <c r="A2456" i="4"/>
  <c r="A2457" i="4"/>
  <c r="A2458" i="4"/>
  <c r="A2459" i="4"/>
  <c r="A2460" i="4"/>
  <c r="A2461" i="4"/>
  <c r="A2462" i="4"/>
  <c r="A2463" i="4"/>
  <c r="A2464" i="4"/>
  <c r="A2465" i="4"/>
  <c r="A2466" i="4"/>
  <c r="A2467" i="4"/>
  <c r="A2468" i="4"/>
  <c r="A2469" i="4"/>
  <c r="A2470" i="4"/>
  <c r="A2471" i="4"/>
  <c r="A2472" i="4"/>
  <c r="A2473" i="4"/>
  <c r="A2474" i="4"/>
  <c r="A2475" i="4"/>
  <c r="A2476" i="4"/>
  <c r="A2477" i="4"/>
  <c r="A2478" i="4"/>
  <c r="A2479" i="4"/>
  <c r="A2480" i="4"/>
  <c r="A2481" i="4"/>
  <c r="A2482" i="4"/>
  <c r="A2483" i="4"/>
  <c r="A2484" i="4"/>
  <c r="A2485" i="4"/>
  <c r="A2486" i="4"/>
  <c r="A2487" i="4"/>
  <c r="A2488" i="4"/>
  <c r="A2489" i="4"/>
  <c r="A2490" i="4"/>
  <c r="A2491" i="4"/>
  <c r="A2492" i="4"/>
  <c r="A2493" i="4"/>
  <c r="A2494" i="4"/>
  <c r="A2495" i="4"/>
  <c r="A2496" i="4"/>
  <c r="A2497" i="4"/>
  <c r="A2498" i="4"/>
  <c r="A2499" i="4"/>
  <c r="A2500" i="4"/>
  <c r="A2501" i="4"/>
  <c r="A2502" i="4"/>
  <c r="A2503" i="4"/>
  <c r="A2504" i="4"/>
  <c r="A2505" i="4"/>
  <c r="A2506" i="4"/>
  <c r="A2507" i="4"/>
  <c r="A2508" i="4"/>
  <c r="A2509" i="4"/>
  <c r="A2510" i="4"/>
  <c r="A2511" i="4"/>
  <c r="A2512" i="4"/>
  <c r="A2513" i="4"/>
  <c r="A2514" i="4"/>
  <c r="A2515" i="4"/>
  <c r="A2516" i="4"/>
  <c r="A2517" i="4"/>
  <c r="A2518" i="4"/>
  <c r="A2519" i="4"/>
  <c r="A2520" i="4"/>
  <c r="A2521" i="4"/>
  <c r="A2522" i="4"/>
  <c r="A2523" i="4"/>
  <c r="A2524" i="4"/>
  <c r="A2525" i="4"/>
  <c r="A2526" i="4"/>
  <c r="A2527" i="4"/>
  <c r="A2528" i="4"/>
  <c r="A2529" i="4"/>
  <c r="A2530" i="4"/>
  <c r="A2531" i="4"/>
  <c r="A2532" i="4"/>
  <c r="A2533" i="4"/>
  <c r="A2534" i="4"/>
  <c r="A2535" i="4"/>
  <c r="A2536" i="4"/>
  <c r="A2537" i="4"/>
  <c r="A2538" i="4"/>
  <c r="A2539" i="4"/>
  <c r="A2540" i="4"/>
  <c r="A2541" i="4"/>
  <c r="A2542" i="4"/>
  <c r="A2543" i="4"/>
  <c r="A2544" i="4"/>
  <c r="A2545" i="4"/>
  <c r="A2546" i="4"/>
  <c r="A2547" i="4"/>
  <c r="A2548" i="4"/>
  <c r="A2549" i="4"/>
  <c r="A2550" i="4"/>
  <c r="A2551" i="4"/>
  <c r="A2552" i="4"/>
  <c r="A2553" i="4"/>
  <c r="A2554" i="4"/>
  <c r="A2555" i="4"/>
  <c r="A2556" i="4"/>
  <c r="A2557" i="4"/>
  <c r="A2558" i="4"/>
  <c r="A2559" i="4"/>
  <c r="A2560" i="4"/>
  <c r="A2561" i="4"/>
  <c r="A2562" i="4"/>
  <c r="A2563" i="4"/>
  <c r="A2564" i="4"/>
  <c r="A2565" i="4"/>
  <c r="A2566" i="4"/>
  <c r="A2567" i="4"/>
  <c r="A2568" i="4"/>
  <c r="A2569" i="4"/>
  <c r="A2570" i="4"/>
  <c r="A2571" i="4"/>
  <c r="A2572" i="4"/>
  <c r="A2573" i="4"/>
  <c r="A2574" i="4"/>
  <c r="A2575" i="4"/>
  <c r="A2576" i="4"/>
  <c r="A2577" i="4"/>
  <c r="A2578" i="4"/>
  <c r="A2579" i="4"/>
  <c r="A2580" i="4"/>
  <c r="A2581" i="4"/>
  <c r="A2582" i="4"/>
  <c r="A2583" i="4"/>
  <c r="A2584" i="4"/>
  <c r="A2585" i="4"/>
  <c r="A2586" i="4"/>
  <c r="A2587" i="4"/>
  <c r="A2588" i="4"/>
  <c r="A2589" i="4"/>
  <c r="A2590" i="4"/>
  <c r="A2591" i="4"/>
  <c r="A2592" i="4"/>
  <c r="A2593" i="4"/>
  <c r="A2594" i="4"/>
  <c r="A2595" i="4"/>
  <c r="A2596" i="4"/>
  <c r="A2597" i="4"/>
  <c r="A2598" i="4"/>
  <c r="A2599" i="4"/>
  <c r="A2600" i="4"/>
  <c r="A2601" i="4"/>
  <c r="A2602" i="4"/>
  <c r="A2603" i="4"/>
  <c r="A2604" i="4"/>
  <c r="A2605" i="4"/>
  <c r="A2606" i="4"/>
  <c r="A2607" i="4"/>
  <c r="A2608" i="4"/>
  <c r="A2609" i="4"/>
  <c r="A2610" i="4"/>
  <c r="A2611" i="4"/>
  <c r="A2612" i="4"/>
  <c r="A2613" i="4"/>
  <c r="A2614" i="4"/>
  <c r="A2615" i="4"/>
  <c r="A2616" i="4"/>
  <c r="A2617" i="4"/>
  <c r="A2618" i="4"/>
  <c r="A2619" i="4"/>
  <c r="A2620" i="4"/>
  <c r="A2621" i="4"/>
  <c r="A2622" i="4"/>
  <c r="A2623" i="4"/>
  <c r="A2624" i="4"/>
  <c r="A2625" i="4"/>
  <c r="A2626" i="4"/>
  <c r="A2627" i="4"/>
  <c r="A2628" i="4"/>
  <c r="A2629" i="4"/>
  <c r="A2630" i="4"/>
  <c r="A2631" i="4"/>
  <c r="A2632" i="4"/>
  <c r="A2633" i="4"/>
  <c r="A2634" i="4"/>
  <c r="A2635" i="4"/>
  <c r="A2636" i="4"/>
  <c r="A2637" i="4"/>
  <c r="A2638" i="4"/>
  <c r="A2639" i="4"/>
  <c r="A2640" i="4"/>
  <c r="A2641" i="4"/>
  <c r="A2642" i="4"/>
  <c r="A2643" i="4"/>
  <c r="A2644" i="4"/>
  <c r="A2645" i="4"/>
  <c r="A2646" i="4"/>
  <c r="A2647" i="4"/>
  <c r="A2648" i="4"/>
  <c r="A2649" i="4"/>
  <c r="A2650" i="4"/>
  <c r="A2651" i="4"/>
  <c r="A2652" i="4"/>
  <c r="A2653" i="4"/>
  <c r="A2654" i="4"/>
  <c r="A2655" i="4"/>
  <c r="A2656" i="4"/>
  <c r="A2657" i="4"/>
  <c r="A2658" i="4"/>
  <c r="A2659" i="4"/>
  <c r="A2660" i="4"/>
  <c r="A2661" i="4"/>
  <c r="A2662" i="4"/>
  <c r="A2663" i="4"/>
  <c r="A2664" i="4"/>
  <c r="A2665" i="4"/>
  <c r="A2666" i="4"/>
  <c r="A2667" i="4"/>
  <c r="A2668" i="4"/>
  <c r="A2669" i="4"/>
  <c r="A2670" i="4"/>
  <c r="A2671" i="4"/>
  <c r="A2672" i="4"/>
  <c r="A2673" i="4"/>
  <c r="A2674" i="4"/>
  <c r="A2675" i="4"/>
  <c r="A2676" i="4"/>
  <c r="A2677" i="4"/>
  <c r="A2678" i="4"/>
  <c r="A2679" i="4"/>
  <c r="A2680" i="4"/>
  <c r="A2681" i="4"/>
  <c r="A2682" i="4"/>
  <c r="A2683" i="4"/>
  <c r="A2684" i="4"/>
  <c r="A2685" i="4"/>
  <c r="A2686" i="4"/>
  <c r="A2687" i="4"/>
  <c r="A2688" i="4"/>
  <c r="A2689" i="4"/>
  <c r="A2690" i="4"/>
  <c r="A2691" i="4"/>
  <c r="A2692" i="4"/>
  <c r="A2693" i="4"/>
  <c r="A2694" i="4"/>
  <c r="A2695" i="4"/>
  <c r="A2696" i="4"/>
  <c r="A2697" i="4"/>
  <c r="A2698" i="4"/>
  <c r="A2699" i="4"/>
  <c r="A2700" i="4"/>
  <c r="A2701" i="4"/>
  <c r="A2702" i="4"/>
  <c r="A2703" i="4"/>
  <c r="A2704" i="4"/>
  <c r="A2705" i="4"/>
  <c r="A2706" i="4"/>
  <c r="A2707" i="4"/>
  <c r="A2708" i="4"/>
  <c r="A2709" i="4"/>
  <c r="A2710" i="4"/>
  <c r="A2711" i="4"/>
  <c r="A2712" i="4"/>
  <c r="A2713" i="4"/>
  <c r="A2714" i="4"/>
  <c r="A2715" i="4"/>
  <c r="A2716" i="4"/>
  <c r="A2717" i="4"/>
  <c r="A2718" i="4"/>
  <c r="A2719" i="4"/>
  <c r="A2720" i="4"/>
  <c r="A2721" i="4"/>
  <c r="A2722" i="4"/>
  <c r="A2723" i="4"/>
  <c r="A2724" i="4"/>
  <c r="A2725" i="4"/>
  <c r="A2726" i="4"/>
  <c r="A2727" i="4"/>
  <c r="A2728" i="4"/>
  <c r="A2729" i="4"/>
  <c r="A2730" i="4"/>
  <c r="A2731" i="4"/>
  <c r="A2732" i="4"/>
  <c r="A2733" i="4"/>
  <c r="A2734" i="4"/>
  <c r="A2735" i="4"/>
  <c r="A2736" i="4"/>
  <c r="A2737" i="4"/>
  <c r="A2738" i="4"/>
  <c r="A2739" i="4"/>
  <c r="A2740" i="4"/>
  <c r="A2741" i="4"/>
  <c r="A2742" i="4"/>
  <c r="A2743" i="4"/>
  <c r="A2744" i="4"/>
  <c r="A2745" i="4"/>
  <c r="A2746" i="4"/>
  <c r="A2747" i="4"/>
  <c r="A2748" i="4"/>
  <c r="A2749" i="4"/>
  <c r="A2750" i="4"/>
  <c r="A2751" i="4"/>
  <c r="A2752" i="4"/>
  <c r="A2753" i="4"/>
  <c r="A2754" i="4"/>
  <c r="A2755" i="4"/>
  <c r="A2756" i="4"/>
  <c r="A2757" i="4"/>
  <c r="A2758" i="4"/>
  <c r="A2759" i="4"/>
  <c r="A2760" i="4"/>
  <c r="A2761" i="4"/>
  <c r="A2762" i="4"/>
  <c r="A2763" i="4"/>
  <c r="A2764" i="4"/>
  <c r="A2765" i="4"/>
  <c r="A2766" i="4"/>
  <c r="A2767" i="4"/>
  <c r="A2768" i="4"/>
  <c r="A2769" i="4"/>
  <c r="A2770" i="4"/>
  <c r="A2771" i="4"/>
  <c r="A2772" i="4"/>
  <c r="A2773" i="4"/>
  <c r="A2774" i="4"/>
  <c r="A2775" i="4"/>
  <c r="A2776" i="4"/>
  <c r="A2777" i="4"/>
  <c r="A2778" i="4"/>
  <c r="A2779" i="4"/>
  <c r="A2780" i="4"/>
  <c r="A2781" i="4"/>
  <c r="A2782" i="4"/>
  <c r="A2783" i="4"/>
  <c r="A2784" i="4"/>
  <c r="A2785" i="4"/>
  <c r="A2786" i="4"/>
  <c r="A2787" i="4"/>
  <c r="A2788" i="4"/>
  <c r="A2789" i="4"/>
  <c r="A2790" i="4"/>
  <c r="A2791" i="4"/>
  <c r="A2792" i="4"/>
  <c r="A2793" i="4"/>
  <c r="A2794" i="4"/>
  <c r="A2795" i="4"/>
  <c r="A2796" i="4"/>
  <c r="A2797" i="4"/>
  <c r="A2798" i="4"/>
  <c r="A2799" i="4"/>
  <c r="A2800" i="4"/>
  <c r="A2801" i="4"/>
  <c r="A2802" i="4"/>
  <c r="A2803" i="4"/>
  <c r="A2804" i="4"/>
  <c r="A2805" i="4"/>
  <c r="A2806" i="4"/>
  <c r="A2807" i="4"/>
  <c r="A2808" i="4"/>
  <c r="A2809" i="4"/>
  <c r="A2810" i="4"/>
  <c r="A2811" i="4"/>
  <c r="A2812" i="4"/>
  <c r="A2813" i="4"/>
  <c r="A2814" i="4"/>
  <c r="A2815" i="4"/>
  <c r="A2816" i="4"/>
  <c r="A2817" i="4"/>
  <c r="A2818" i="4"/>
  <c r="A2819" i="4"/>
  <c r="A2820" i="4"/>
  <c r="A2821" i="4"/>
  <c r="A2822" i="4"/>
  <c r="A2823" i="4"/>
  <c r="A2824" i="4"/>
  <c r="A2825" i="4"/>
  <c r="A2826" i="4"/>
  <c r="A2827" i="4"/>
  <c r="A2828" i="4"/>
  <c r="A2829" i="4"/>
  <c r="A2830" i="4"/>
  <c r="A2831" i="4"/>
  <c r="A2832" i="4"/>
  <c r="A2833" i="4"/>
  <c r="A2834" i="4"/>
  <c r="A2835" i="4"/>
  <c r="A2836" i="4"/>
  <c r="A2837" i="4"/>
  <c r="A2838" i="4"/>
  <c r="A2839" i="4"/>
  <c r="A2840" i="4"/>
  <c r="A2841" i="4"/>
  <c r="A2842" i="4"/>
  <c r="A2843" i="4"/>
  <c r="A2844" i="4"/>
  <c r="A2845" i="4"/>
  <c r="A2846" i="4"/>
  <c r="A2847" i="4"/>
  <c r="A2848" i="4"/>
  <c r="A2849" i="4"/>
  <c r="A2850" i="4"/>
  <c r="A2851" i="4"/>
  <c r="A2852" i="4"/>
  <c r="A2853" i="4"/>
  <c r="A2854" i="4"/>
  <c r="A2855" i="4"/>
  <c r="A2856" i="4"/>
  <c r="A2857" i="4"/>
  <c r="A2858" i="4"/>
  <c r="A2859" i="4"/>
  <c r="A2860" i="4"/>
  <c r="A2861" i="4"/>
  <c r="A2862" i="4"/>
  <c r="A2863" i="4"/>
  <c r="A2864" i="4"/>
  <c r="A2865" i="4"/>
  <c r="A2866" i="4"/>
  <c r="A2867" i="4"/>
  <c r="A2868" i="4"/>
  <c r="A2869" i="4"/>
  <c r="A2870" i="4"/>
  <c r="A2871" i="4"/>
  <c r="A2872" i="4"/>
  <c r="A2873" i="4"/>
  <c r="A2874" i="4"/>
  <c r="A2875" i="4"/>
  <c r="A2876" i="4"/>
  <c r="A2877" i="4"/>
  <c r="A2878" i="4"/>
  <c r="A2879" i="4"/>
  <c r="A2880" i="4"/>
  <c r="A2881" i="4"/>
  <c r="A2882" i="4"/>
  <c r="A2883" i="4"/>
  <c r="A2884" i="4"/>
  <c r="A2885" i="4"/>
  <c r="A2886" i="4"/>
  <c r="A2887" i="4"/>
  <c r="A2888" i="4"/>
  <c r="A2889" i="4"/>
  <c r="A2890" i="4"/>
  <c r="A2891" i="4"/>
  <c r="A2892" i="4"/>
  <c r="A2893" i="4"/>
  <c r="A2894" i="4"/>
  <c r="A2895" i="4"/>
  <c r="A2896" i="4"/>
  <c r="A2897" i="4"/>
  <c r="A2898" i="4"/>
  <c r="A2899" i="4"/>
  <c r="A2900" i="4"/>
  <c r="A2901" i="4"/>
  <c r="A2902" i="4"/>
  <c r="A2903" i="4"/>
  <c r="A2904" i="4"/>
  <c r="A2905" i="4"/>
  <c r="A2906" i="4"/>
  <c r="A2907" i="4"/>
  <c r="A2908" i="4"/>
  <c r="A2909" i="4"/>
  <c r="A2910" i="4"/>
  <c r="A2911" i="4"/>
  <c r="A2912" i="4"/>
  <c r="A2913" i="4"/>
  <c r="A2914" i="4"/>
  <c r="A2915" i="4"/>
  <c r="A2916" i="4"/>
  <c r="A2917" i="4"/>
  <c r="A2918" i="4"/>
  <c r="A2919" i="4"/>
  <c r="A2920" i="4"/>
  <c r="A2921" i="4"/>
  <c r="A2922" i="4"/>
  <c r="A2923" i="4"/>
  <c r="A2924" i="4"/>
  <c r="A2925" i="4"/>
  <c r="A2926" i="4"/>
  <c r="A2927" i="4"/>
  <c r="A2928" i="4"/>
  <c r="A2929" i="4"/>
  <c r="A2930" i="4"/>
  <c r="A2931" i="4"/>
  <c r="A2932" i="4"/>
  <c r="A2933" i="4"/>
  <c r="A2934" i="4"/>
  <c r="A2935" i="4"/>
  <c r="A2936" i="4"/>
  <c r="A2937" i="4"/>
  <c r="A2938" i="4"/>
  <c r="A2939" i="4"/>
  <c r="A2940" i="4"/>
  <c r="A2941" i="4"/>
  <c r="A2942" i="4"/>
  <c r="A2943" i="4"/>
  <c r="A2944" i="4"/>
  <c r="A2945" i="4"/>
  <c r="A2946" i="4"/>
  <c r="A2947" i="4"/>
  <c r="A2948" i="4"/>
  <c r="A2949" i="4"/>
  <c r="A2950" i="4"/>
  <c r="A2951" i="4"/>
  <c r="A2952" i="4"/>
  <c r="A2953" i="4"/>
  <c r="A2954" i="4"/>
  <c r="A2955" i="4"/>
  <c r="A2956" i="4"/>
  <c r="A2957" i="4"/>
  <c r="A2958" i="4"/>
  <c r="A2959" i="4"/>
  <c r="A2960" i="4"/>
  <c r="A2961" i="4"/>
  <c r="A2962" i="4"/>
  <c r="A2963" i="4"/>
  <c r="A2964" i="4"/>
  <c r="A2965" i="4"/>
  <c r="A2966" i="4"/>
  <c r="A2967" i="4"/>
  <c r="A2968" i="4"/>
  <c r="A2969" i="4"/>
  <c r="A2970" i="4"/>
  <c r="A2971" i="4"/>
  <c r="A2972" i="4"/>
  <c r="A2973" i="4"/>
  <c r="A2974" i="4"/>
  <c r="A2975" i="4"/>
  <c r="A2976" i="4"/>
  <c r="A2977" i="4"/>
  <c r="A2978" i="4"/>
  <c r="A2979" i="4"/>
  <c r="A2980" i="4"/>
  <c r="A2981" i="4"/>
  <c r="A2982" i="4"/>
  <c r="A2983" i="4"/>
  <c r="A2984" i="4"/>
  <c r="A2985" i="4"/>
  <c r="A2986" i="4"/>
  <c r="A2987" i="4"/>
  <c r="A2988" i="4"/>
  <c r="A2989" i="4"/>
  <c r="A2990" i="4"/>
  <c r="A2991" i="4"/>
  <c r="A2992" i="4"/>
  <c r="A2993" i="4"/>
  <c r="A2994" i="4"/>
  <c r="A2995" i="4"/>
  <c r="A2996" i="4"/>
  <c r="A2997" i="4"/>
  <c r="A2998" i="4"/>
  <c r="A2999" i="4"/>
  <c r="A3000" i="4"/>
  <c r="A3001" i="4"/>
  <c r="A3002" i="4"/>
  <c r="A3003" i="4"/>
  <c r="A3004" i="4"/>
  <c r="A3005" i="4"/>
  <c r="A3006" i="4"/>
  <c r="A3007" i="4"/>
  <c r="A3008" i="4"/>
  <c r="A3009" i="4"/>
  <c r="A3010" i="4"/>
  <c r="A3011" i="4"/>
  <c r="A3012" i="4"/>
  <c r="A3013" i="4"/>
  <c r="A3014" i="4"/>
  <c r="A3015" i="4"/>
  <c r="A3016" i="4"/>
  <c r="A3017" i="4"/>
  <c r="A3018" i="4"/>
  <c r="A3019" i="4"/>
  <c r="A3020" i="4"/>
  <c r="A3021" i="4"/>
  <c r="A3022" i="4"/>
  <c r="A3023" i="4"/>
  <c r="A3024" i="4"/>
  <c r="A3025" i="4"/>
  <c r="A3026" i="4"/>
  <c r="A3027" i="4"/>
  <c r="A3028" i="4"/>
  <c r="A3029" i="4"/>
  <c r="A3030" i="4"/>
  <c r="A3031" i="4"/>
  <c r="A3032" i="4"/>
  <c r="A3033" i="4"/>
  <c r="A3034" i="4"/>
  <c r="A3035" i="4"/>
  <c r="A3036" i="4"/>
  <c r="A3037" i="4"/>
  <c r="A3038" i="4"/>
  <c r="A3039" i="4"/>
  <c r="A3040" i="4"/>
  <c r="A3041" i="4"/>
  <c r="A3042" i="4"/>
  <c r="A3043" i="4"/>
  <c r="A3044" i="4"/>
  <c r="A3045" i="4"/>
  <c r="A3046" i="4"/>
  <c r="A3047" i="4"/>
  <c r="A3048" i="4"/>
  <c r="A3049" i="4"/>
  <c r="A3050" i="4"/>
  <c r="A3051" i="4"/>
  <c r="A3052" i="4"/>
  <c r="A3053" i="4"/>
  <c r="A3054" i="4"/>
  <c r="A3055" i="4"/>
  <c r="A3056" i="4"/>
  <c r="A3057" i="4"/>
  <c r="A3058" i="4"/>
  <c r="A3059" i="4"/>
  <c r="A3060" i="4"/>
  <c r="A3061" i="4"/>
  <c r="A3062" i="4"/>
  <c r="A3063" i="4"/>
  <c r="A3064" i="4"/>
  <c r="A3065" i="4"/>
  <c r="A3066" i="4"/>
  <c r="A3067" i="4"/>
  <c r="A3068" i="4"/>
  <c r="A3069" i="4"/>
  <c r="A3070" i="4"/>
  <c r="A3071" i="4"/>
  <c r="A3072" i="4"/>
  <c r="A3073" i="4"/>
  <c r="A3074" i="4"/>
  <c r="A3075" i="4"/>
  <c r="A3076" i="4"/>
  <c r="A3077" i="4"/>
  <c r="A3078" i="4"/>
  <c r="A3079" i="4"/>
  <c r="A3080" i="4"/>
  <c r="A3081" i="4"/>
  <c r="A3082" i="4"/>
  <c r="A3083" i="4"/>
  <c r="A3084" i="4"/>
  <c r="A3085" i="4"/>
  <c r="A3086" i="4"/>
  <c r="A3087" i="4"/>
  <c r="A3088" i="4"/>
  <c r="A3089" i="4"/>
  <c r="A3090" i="4"/>
  <c r="A3091" i="4"/>
  <c r="A3092" i="4"/>
  <c r="A3093" i="4"/>
  <c r="A3094" i="4"/>
  <c r="A3095" i="4"/>
  <c r="A3096" i="4"/>
  <c r="A3097" i="4"/>
  <c r="A3098" i="4"/>
  <c r="A3099" i="4"/>
  <c r="A3100" i="4"/>
  <c r="A3101" i="4"/>
  <c r="A3102" i="4"/>
  <c r="A3103" i="4"/>
  <c r="A3104" i="4"/>
  <c r="A3105" i="4"/>
  <c r="A3106" i="4"/>
  <c r="A3107" i="4"/>
  <c r="A3108" i="4"/>
  <c r="A3109" i="4"/>
  <c r="A3110" i="4"/>
  <c r="A3111" i="4"/>
  <c r="A3112" i="4"/>
  <c r="A3113" i="4"/>
  <c r="A3114" i="4"/>
  <c r="A3115" i="4"/>
  <c r="A3116" i="4"/>
  <c r="A3117" i="4"/>
  <c r="A3118" i="4"/>
  <c r="A3119" i="4"/>
  <c r="A3120" i="4"/>
  <c r="A3121" i="4"/>
  <c r="A3122" i="4"/>
  <c r="A3123" i="4"/>
  <c r="A3124" i="4"/>
  <c r="A3125" i="4"/>
  <c r="A3126" i="4"/>
  <c r="A3127" i="4"/>
  <c r="A3128" i="4"/>
  <c r="A3129" i="4"/>
  <c r="A3130" i="4"/>
  <c r="A3131" i="4"/>
  <c r="A3132" i="4"/>
  <c r="A3133" i="4"/>
  <c r="A3134" i="4"/>
  <c r="A3135" i="4"/>
  <c r="A3136" i="4"/>
  <c r="A3137" i="4"/>
  <c r="A3138" i="4"/>
  <c r="A3139" i="4"/>
  <c r="A3140" i="4"/>
  <c r="A3141" i="4"/>
  <c r="A3142" i="4"/>
  <c r="A3143" i="4"/>
  <c r="A3144" i="4"/>
  <c r="A3145" i="4"/>
  <c r="A3146" i="4"/>
  <c r="A3147" i="4"/>
  <c r="A3148" i="4"/>
  <c r="A3149" i="4"/>
  <c r="A3150" i="4"/>
  <c r="A3151" i="4"/>
  <c r="A3152" i="4"/>
  <c r="A3153" i="4"/>
  <c r="A3154" i="4"/>
  <c r="A3155" i="4"/>
  <c r="A3156" i="4"/>
  <c r="A3157" i="4"/>
  <c r="A3158" i="4"/>
  <c r="A3159" i="4"/>
  <c r="A3160" i="4"/>
  <c r="A3161" i="4"/>
  <c r="A3162" i="4"/>
  <c r="A3163" i="4"/>
  <c r="A3164" i="4"/>
  <c r="A3165" i="4"/>
  <c r="A3166" i="4"/>
  <c r="A3167" i="4"/>
  <c r="A3168" i="4"/>
  <c r="A3169" i="4"/>
  <c r="A3170" i="4"/>
  <c r="A3171" i="4"/>
  <c r="A3172" i="4"/>
  <c r="A3173" i="4"/>
  <c r="A3174" i="4"/>
  <c r="A3175" i="4"/>
  <c r="A3176" i="4"/>
  <c r="A3177" i="4"/>
  <c r="A3178" i="4"/>
  <c r="A3179" i="4"/>
  <c r="A3180" i="4"/>
  <c r="A3181" i="4"/>
  <c r="A3182" i="4"/>
  <c r="A3183" i="4"/>
  <c r="A3184" i="4"/>
  <c r="A3185" i="4"/>
  <c r="A3186" i="4"/>
  <c r="A3187" i="4"/>
  <c r="A3188" i="4"/>
  <c r="A3189" i="4"/>
  <c r="A3190" i="4"/>
  <c r="A3191" i="4"/>
  <c r="A3192" i="4"/>
  <c r="A3193" i="4"/>
  <c r="A3194" i="4"/>
  <c r="A3195" i="4"/>
  <c r="A3196" i="4"/>
  <c r="A3197" i="4"/>
  <c r="A3198" i="4"/>
  <c r="A3199" i="4"/>
  <c r="A3200" i="4"/>
  <c r="A3201" i="4"/>
  <c r="A3202" i="4"/>
  <c r="A3203" i="4"/>
  <c r="A3204" i="4"/>
  <c r="A3205" i="4"/>
  <c r="A3206" i="4"/>
  <c r="A3207" i="4"/>
  <c r="A3208" i="4"/>
  <c r="A3209" i="4"/>
  <c r="A3210" i="4"/>
  <c r="A3211" i="4"/>
  <c r="A3212" i="4"/>
  <c r="A3213" i="4"/>
  <c r="A3214" i="4"/>
  <c r="A3215" i="4"/>
  <c r="A3216" i="4"/>
  <c r="A3217" i="4"/>
  <c r="A3218" i="4"/>
  <c r="A3219" i="4"/>
  <c r="A3220" i="4"/>
  <c r="A3221" i="4"/>
  <c r="A3222" i="4"/>
  <c r="A3223" i="4"/>
  <c r="A3224" i="4"/>
  <c r="A3225" i="4"/>
  <c r="A3226" i="4"/>
  <c r="A3227" i="4"/>
  <c r="A3228" i="4"/>
  <c r="A3229" i="4"/>
  <c r="A3230" i="4"/>
  <c r="A3231" i="4"/>
  <c r="A3232" i="4"/>
  <c r="A3233" i="4"/>
  <c r="A3234" i="4"/>
  <c r="A3235" i="4"/>
  <c r="A3236" i="4"/>
  <c r="A3237" i="4"/>
  <c r="A3238" i="4"/>
  <c r="A3239" i="4"/>
  <c r="A3240" i="4"/>
  <c r="A3241" i="4"/>
  <c r="A3242" i="4"/>
  <c r="A3243" i="4"/>
  <c r="A3244" i="4"/>
  <c r="A3245" i="4"/>
  <c r="A3246" i="4"/>
  <c r="A3247" i="4"/>
  <c r="A3248" i="4"/>
  <c r="A3249" i="4"/>
  <c r="A3250" i="4"/>
  <c r="A3251" i="4"/>
  <c r="A3252" i="4"/>
  <c r="A3253" i="4"/>
  <c r="A3254" i="4"/>
  <c r="A3255" i="4"/>
  <c r="A3256" i="4"/>
  <c r="A3257" i="4"/>
  <c r="A3258" i="4"/>
  <c r="A3259" i="4"/>
  <c r="A3260" i="4"/>
  <c r="A3261" i="4"/>
  <c r="A3262" i="4"/>
  <c r="A3263" i="4"/>
  <c r="A3264" i="4"/>
  <c r="A3265" i="4"/>
  <c r="A3266" i="4"/>
  <c r="A3267" i="4"/>
  <c r="A3268" i="4"/>
  <c r="A3269" i="4"/>
  <c r="A3270" i="4"/>
  <c r="A3271" i="4"/>
  <c r="A3272" i="4"/>
  <c r="A3273" i="4"/>
  <c r="A3274" i="4"/>
  <c r="A3275" i="4"/>
  <c r="A3276" i="4"/>
  <c r="A3277" i="4"/>
  <c r="A3278" i="4"/>
  <c r="A3279" i="4"/>
  <c r="A3280" i="4"/>
  <c r="A3281" i="4"/>
  <c r="A3282" i="4"/>
  <c r="A3283" i="4"/>
  <c r="A3284" i="4"/>
  <c r="A3285" i="4"/>
  <c r="A3286" i="4"/>
  <c r="A3287" i="4"/>
  <c r="A3288" i="4"/>
  <c r="A3289" i="4"/>
  <c r="A3290" i="4"/>
  <c r="A3291" i="4"/>
  <c r="A3292" i="4"/>
  <c r="A3293" i="4"/>
  <c r="A3294" i="4"/>
  <c r="A3295" i="4"/>
  <c r="A3296" i="4"/>
  <c r="A3297" i="4"/>
  <c r="A3298" i="4"/>
  <c r="A3299" i="4"/>
  <c r="A3300" i="4"/>
  <c r="A3301" i="4"/>
  <c r="A3302" i="4"/>
  <c r="A3303" i="4"/>
  <c r="A3304" i="4"/>
  <c r="A3305" i="4"/>
  <c r="A3306" i="4"/>
  <c r="A3307" i="4"/>
  <c r="A3308" i="4"/>
  <c r="A3309" i="4"/>
  <c r="A3310" i="4"/>
  <c r="A3311" i="4"/>
  <c r="A3312" i="4"/>
  <c r="A3313" i="4"/>
  <c r="A3314" i="4"/>
  <c r="A3315" i="4"/>
  <c r="A3316" i="4"/>
  <c r="A3317" i="4"/>
  <c r="A3318" i="4"/>
  <c r="A3319" i="4"/>
  <c r="A3320" i="4"/>
  <c r="A3321" i="4"/>
  <c r="A3322" i="4"/>
  <c r="A3323" i="4"/>
  <c r="A3324" i="4"/>
  <c r="A3325" i="4"/>
  <c r="A3326" i="4"/>
  <c r="A3327" i="4"/>
  <c r="A3328" i="4"/>
  <c r="A3329" i="4"/>
  <c r="A3330" i="4"/>
  <c r="A3331" i="4"/>
  <c r="A3332" i="4"/>
  <c r="A3333" i="4"/>
  <c r="A3334" i="4"/>
  <c r="A3335" i="4"/>
  <c r="A3336" i="4"/>
  <c r="A3337" i="4"/>
  <c r="A3338" i="4"/>
  <c r="A3339" i="4"/>
  <c r="A3340" i="4"/>
  <c r="A3341" i="4"/>
  <c r="A3342" i="4"/>
  <c r="A3343" i="4"/>
  <c r="A3344" i="4"/>
  <c r="A3345" i="4"/>
  <c r="A3346" i="4"/>
  <c r="A3347" i="4"/>
  <c r="A3348" i="4"/>
  <c r="A3349" i="4"/>
  <c r="A3350" i="4"/>
  <c r="A3351" i="4"/>
  <c r="A3352" i="4"/>
  <c r="A3353" i="4"/>
  <c r="A3354" i="4"/>
  <c r="A3355" i="4"/>
  <c r="A3356" i="4"/>
  <c r="A3357" i="4"/>
  <c r="A3358" i="4"/>
  <c r="A3359" i="4"/>
  <c r="A3360" i="4"/>
  <c r="A3361" i="4"/>
  <c r="A3362" i="4"/>
  <c r="A3363" i="4"/>
  <c r="A3364" i="4"/>
  <c r="A3365" i="4"/>
  <c r="A3366" i="4"/>
  <c r="A3367" i="4"/>
  <c r="A3368" i="4"/>
  <c r="A3369" i="4"/>
  <c r="A3370" i="4"/>
  <c r="A3371" i="4"/>
  <c r="A3372" i="4"/>
  <c r="A3373" i="4"/>
  <c r="A3374" i="4"/>
  <c r="A3375" i="4"/>
  <c r="A3376" i="4"/>
  <c r="A3377" i="4"/>
  <c r="A3378" i="4"/>
  <c r="A3379" i="4"/>
  <c r="A3380" i="4"/>
  <c r="A3381" i="4"/>
  <c r="A3382" i="4"/>
  <c r="A3383" i="4"/>
  <c r="A3384" i="4"/>
  <c r="A3385" i="4"/>
  <c r="A3386" i="4"/>
  <c r="A3387" i="4"/>
  <c r="A3388" i="4"/>
  <c r="A3389" i="4"/>
  <c r="A3390" i="4"/>
  <c r="A3391" i="4"/>
  <c r="A3392" i="4"/>
  <c r="A3393" i="4"/>
  <c r="A3394" i="4"/>
  <c r="A3395" i="4"/>
  <c r="A3396" i="4"/>
  <c r="A3397" i="4"/>
  <c r="A3398" i="4"/>
  <c r="A3399" i="4"/>
  <c r="A3400" i="4"/>
  <c r="A3401" i="4"/>
  <c r="A3402" i="4"/>
  <c r="A3403" i="4"/>
  <c r="A3404" i="4"/>
  <c r="A3405" i="4"/>
  <c r="A3406" i="4"/>
  <c r="A3407" i="4"/>
  <c r="A3408" i="4"/>
  <c r="A3409" i="4"/>
  <c r="A3410" i="4"/>
  <c r="A3411" i="4"/>
  <c r="A3412" i="4"/>
  <c r="A3413" i="4"/>
  <c r="A3414" i="4"/>
  <c r="A3415" i="4"/>
  <c r="A3416" i="4"/>
  <c r="A3417" i="4"/>
  <c r="A3418" i="4"/>
  <c r="A3419" i="4"/>
  <c r="A3420" i="4"/>
  <c r="A3421" i="4"/>
  <c r="A3422" i="4"/>
  <c r="A3423" i="4"/>
  <c r="A3424" i="4"/>
  <c r="A3425" i="4"/>
  <c r="A3426" i="4"/>
  <c r="A3427" i="4"/>
  <c r="A3428" i="4"/>
  <c r="A3429" i="4"/>
  <c r="A3430" i="4"/>
  <c r="A3431" i="4"/>
  <c r="A3432" i="4"/>
  <c r="A3433" i="4"/>
  <c r="A3434" i="4"/>
  <c r="A3435" i="4"/>
  <c r="A3436" i="4"/>
  <c r="A3437" i="4"/>
  <c r="A3438" i="4"/>
  <c r="A3439" i="4"/>
  <c r="A3440" i="4"/>
  <c r="A3441" i="4"/>
  <c r="A3442" i="4"/>
  <c r="A3443" i="4"/>
  <c r="A3444" i="4"/>
  <c r="A3445" i="4"/>
  <c r="A3446" i="4"/>
  <c r="A3447" i="4"/>
  <c r="A3448" i="4"/>
  <c r="A3449" i="4"/>
  <c r="A3450" i="4"/>
  <c r="A3451" i="4"/>
  <c r="A3452" i="4"/>
  <c r="A3453" i="4"/>
  <c r="A3454" i="4"/>
  <c r="A3455" i="4"/>
  <c r="A3456" i="4"/>
  <c r="A3457" i="4"/>
  <c r="A3458" i="4"/>
  <c r="A3459" i="4"/>
  <c r="A3460" i="4"/>
  <c r="A3461" i="4"/>
  <c r="A3462" i="4"/>
  <c r="A3463" i="4"/>
  <c r="A3464" i="4"/>
  <c r="A3465" i="4"/>
  <c r="A3466" i="4"/>
  <c r="A3467" i="4"/>
  <c r="A3468" i="4"/>
  <c r="A3469" i="4"/>
  <c r="A3470" i="4"/>
  <c r="A3471" i="4"/>
  <c r="A3472" i="4"/>
  <c r="A3473" i="4"/>
  <c r="A3474" i="4"/>
  <c r="A3475" i="4"/>
  <c r="A3476" i="4"/>
  <c r="A3477" i="4"/>
  <c r="A3478" i="4"/>
  <c r="A3479" i="4"/>
  <c r="A3480" i="4"/>
  <c r="A3481" i="4"/>
  <c r="A3482" i="4"/>
  <c r="A3483" i="4"/>
  <c r="A3484" i="4"/>
  <c r="A3485" i="4"/>
  <c r="A3486" i="4"/>
  <c r="A3487" i="4"/>
  <c r="A3488" i="4"/>
  <c r="A3489" i="4"/>
  <c r="A3490" i="4"/>
  <c r="A3491" i="4"/>
  <c r="A3492" i="4"/>
  <c r="A3493" i="4"/>
  <c r="A3494" i="4"/>
  <c r="A3495" i="4"/>
  <c r="A3496" i="4"/>
  <c r="A3497" i="4"/>
  <c r="A3498" i="4"/>
  <c r="A3499" i="4"/>
  <c r="A3500" i="4"/>
  <c r="A3501" i="4"/>
  <c r="A3502" i="4"/>
  <c r="A3503" i="4"/>
  <c r="A3504" i="4"/>
  <c r="A3505" i="4"/>
  <c r="A3506" i="4"/>
  <c r="A3507" i="4"/>
  <c r="A3508" i="4"/>
  <c r="A3509" i="4"/>
  <c r="A3510" i="4"/>
  <c r="A3511" i="4"/>
  <c r="A3512" i="4"/>
  <c r="A3513" i="4"/>
  <c r="A3514" i="4"/>
  <c r="A3515" i="4"/>
  <c r="A3516" i="4"/>
  <c r="A3517" i="4"/>
  <c r="A3518" i="4"/>
  <c r="A3519" i="4"/>
  <c r="A3520" i="4"/>
  <c r="A3521" i="4"/>
  <c r="A3522" i="4"/>
  <c r="A3523" i="4"/>
  <c r="A3524" i="4"/>
  <c r="A3525" i="4"/>
  <c r="A3526" i="4"/>
  <c r="A3527" i="4"/>
  <c r="A3528" i="4"/>
  <c r="A3529" i="4"/>
  <c r="A3530" i="4"/>
  <c r="A3531" i="4"/>
  <c r="A3532" i="4"/>
  <c r="A3533" i="4"/>
  <c r="A3534" i="4"/>
  <c r="A3535" i="4"/>
  <c r="A3536" i="4"/>
  <c r="A3537" i="4"/>
  <c r="A3538" i="4"/>
  <c r="A3539" i="4"/>
  <c r="A3540" i="4"/>
  <c r="A3541" i="4"/>
  <c r="A3542" i="4"/>
  <c r="A3543" i="4"/>
  <c r="A3544" i="4"/>
  <c r="A3545" i="4"/>
  <c r="A3546" i="4"/>
  <c r="A3547" i="4"/>
  <c r="A3548" i="4"/>
  <c r="A3549" i="4"/>
  <c r="A3550" i="4"/>
  <c r="A3551" i="4"/>
  <c r="A3552" i="4"/>
  <c r="A3553" i="4"/>
  <c r="A3554" i="4"/>
  <c r="A3555" i="4"/>
  <c r="A3556" i="4"/>
  <c r="A3557" i="4"/>
  <c r="A3558" i="4"/>
  <c r="A3559" i="4"/>
  <c r="A3560" i="4"/>
  <c r="A3561" i="4"/>
  <c r="A3562" i="4"/>
  <c r="A3563" i="4"/>
  <c r="A3564" i="4"/>
  <c r="A3565" i="4"/>
  <c r="A3566" i="4"/>
  <c r="A3567" i="4"/>
  <c r="A3568" i="4"/>
  <c r="A3569" i="4"/>
  <c r="A3570" i="4"/>
  <c r="A3571" i="4"/>
  <c r="A3572" i="4"/>
  <c r="A3573" i="4"/>
  <c r="A3574" i="4"/>
  <c r="A3575" i="4"/>
  <c r="A3576" i="4"/>
  <c r="A3577" i="4"/>
  <c r="A3578" i="4"/>
  <c r="A3579" i="4"/>
  <c r="A3580" i="4"/>
  <c r="A3581" i="4"/>
  <c r="A3582" i="4"/>
  <c r="A3583" i="4"/>
  <c r="A3584" i="4"/>
  <c r="A3585" i="4"/>
  <c r="A3586" i="4"/>
  <c r="A3587" i="4"/>
  <c r="A3588" i="4"/>
  <c r="A3589" i="4"/>
  <c r="A3590" i="4"/>
  <c r="A3591" i="4"/>
  <c r="A3592" i="4"/>
  <c r="A3593" i="4"/>
  <c r="A3594" i="4"/>
  <c r="A3595" i="4"/>
  <c r="A3596" i="4"/>
  <c r="A3597" i="4"/>
  <c r="A3598" i="4"/>
  <c r="A3599" i="4"/>
  <c r="A3600" i="4"/>
  <c r="A3601" i="4"/>
  <c r="A3602" i="4"/>
  <c r="A3603" i="4"/>
  <c r="A3604" i="4"/>
  <c r="A3605" i="4"/>
  <c r="A3606" i="4"/>
  <c r="A3607" i="4"/>
  <c r="A3608" i="4"/>
  <c r="A3609" i="4"/>
  <c r="A3610" i="4"/>
  <c r="A3611" i="4"/>
  <c r="A3612" i="4"/>
  <c r="A3613" i="4"/>
  <c r="A3614" i="4"/>
  <c r="A3615" i="4"/>
  <c r="A3616" i="4"/>
  <c r="A3617" i="4"/>
  <c r="A3618" i="4"/>
  <c r="A3619" i="4"/>
  <c r="A3620" i="4"/>
  <c r="A3621" i="4"/>
  <c r="A3622" i="4"/>
  <c r="A3623" i="4"/>
  <c r="A3624" i="4"/>
  <c r="A3625" i="4"/>
  <c r="A3626" i="4"/>
  <c r="A3627" i="4"/>
  <c r="A3628" i="4"/>
  <c r="A3629" i="4"/>
  <c r="A3630" i="4"/>
  <c r="A3631" i="4"/>
  <c r="A3632" i="4"/>
  <c r="A3633" i="4"/>
  <c r="A3634" i="4"/>
  <c r="A3635" i="4"/>
  <c r="A3636" i="4"/>
  <c r="A3637" i="4"/>
  <c r="A3638" i="4"/>
  <c r="A3639" i="4"/>
  <c r="A3640" i="4"/>
  <c r="A3641" i="4"/>
  <c r="A3642" i="4"/>
  <c r="A3643" i="4"/>
  <c r="A3644" i="4"/>
  <c r="A3645" i="4"/>
  <c r="A3646" i="4"/>
  <c r="A3647" i="4"/>
  <c r="A3648" i="4"/>
  <c r="A3649" i="4"/>
  <c r="A3650" i="4"/>
  <c r="A3651" i="4"/>
  <c r="A3652" i="4"/>
  <c r="A3653" i="4"/>
  <c r="A3654" i="4"/>
  <c r="A3655" i="4"/>
  <c r="A3656" i="4"/>
  <c r="A3657" i="4"/>
  <c r="A3658" i="4"/>
  <c r="A3659" i="4"/>
  <c r="A3660" i="4"/>
  <c r="A3661" i="4"/>
  <c r="A3662" i="4"/>
  <c r="A3663" i="4"/>
  <c r="A3664" i="4"/>
  <c r="A3665" i="4"/>
  <c r="A3666" i="4"/>
  <c r="A3667" i="4"/>
  <c r="A3668" i="4"/>
  <c r="A3669" i="4"/>
  <c r="A3670" i="4"/>
  <c r="A3671" i="4"/>
  <c r="A3672" i="4"/>
  <c r="A3673" i="4"/>
  <c r="A3674" i="4"/>
  <c r="A3675" i="4"/>
  <c r="A3676" i="4"/>
  <c r="A3677" i="4"/>
  <c r="A3678" i="4"/>
  <c r="A3679" i="4"/>
  <c r="A3680" i="4"/>
  <c r="A3681" i="4"/>
  <c r="A3682" i="4"/>
  <c r="A3683" i="4"/>
  <c r="A3684" i="4"/>
  <c r="A3685" i="4"/>
  <c r="A3686" i="4"/>
  <c r="A3687" i="4"/>
  <c r="A3688" i="4"/>
  <c r="A3689" i="4"/>
  <c r="A3690" i="4"/>
  <c r="A3691" i="4"/>
  <c r="A3692" i="4"/>
  <c r="A3693" i="4"/>
  <c r="A3694" i="4"/>
  <c r="A3695" i="4"/>
  <c r="A3696" i="4"/>
  <c r="A3697" i="4"/>
  <c r="A3698" i="4"/>
  <c r="A3699" i="4"/>
  <c r="A3700" i="4"/>
  <c r="A3701" i="4"/>
  <c r="A3702" i="4"/>
  <c r="A3703" i="4"/>
  <c r="A3704" i="4"/>
  <c r="A3705" i="4"/>
  <c r="A3706" i="4"/>
  <c r="A3707" i="4"/>
  <c r="A3708" i="4"/>
  <c r="A3709" i="4"/>
  <c r="A3710" i="4"/>
  <c r="A3711" i="4"/>
  <c r="A3712" i="4"/>
  <c r="A3713" i="4"/>
  <c r="A3714" i="4"/>
  <c r="A3715" i="4"/>
  <c r="A3716" i="4"/>
  <c r="A3717" i="4"/>
  <c r="A3718" i="4"/>
  <c r="A3719" i="4"/>
  <c r="A3720" i="4"/>
  <c r="A3721" i="4"/>
  <c r="A3722" i="4"/>
  <c r="A3723" i="4"/>
  <c r="A3724" i="4"/>
  <c r="A3725" i="4"/>
  <c r="A3726" i="4"/>
  <c r="A3727" i="4"/>
  <c r="A3728" i="4"/>
  <c r="A3729" i="4"/>
  <c r="A3730" i="4"/>
  <c r="A3731" i="4"/>
  <c r="A3732" i="4"/>
  <c r="A3733" i="4"/>
  <c r="A3734" i="4"/>
  <c r="A3735" i="4"/>
  <c r="A3736" i="4"/>
  <c r="A3737" i="4"/>
  <c r="A3738" i="4"/>
  <c r="A3739" i="4"/>
  <c r="A3740" i="4"/>
  <c r="A3741" i="4"/>
  <c r="A3742" i="4"/>
  <c r="A3743" i="4"/>
  <c r="A3744" i="4"/>
  <c r="A3745" i="4"/>
  <c r="A3746" i="4"/>
  <c r="A3747" i="4"/>
  <c r="A3748" i="4"/>
  <c r="A3749" i="4"/>
  <c r="A3750" i="4"/>
  <c r="A3751" i="4"/>
  <c r="A3752" i="4"/>
  <c r="A3753" i="4"/>
  <c r="A3754" i="4"/>
  <c r="A3755" i="4"/>
  <c r="A3756" i="4"/>
  <c r="A3757" i="4"/>
  <c r="A3758" i="4"/>
  <c r="A3759" i="4"/>
  <c r="A3760" i="4"/>
  <c r="A3761" i="4"/>
  <c r="A3762" i="4"/>
  <c r="A3763" i="4"/>
  <c r="A3764" i="4"/>
  <c r="A3765" i="4"/>
  <c r="A3766" i="4"/>
  <c r="A3767" i="4"/>
  <c r="A3768" i="4"/>
  <c r="A3769" i="4"/>
  <c r="A3770" i="4"/>
  <c r="A3771" i="4"/>
  <c r="A3772" i="4"/>
  <c r="A3773" i="4"/>
  <c r="A3774" i="4"/>
  <c r="A3775" i="4"/>
  <c r="A3776" i="4"/>
  <c r="A3777" i="4"/>
  <c r="A3778" i="4"/>
  <c r="A3779" i="4"/>
  <c r="A3780" i="4"/>
  <c r="A3781" i="4"/>
  <c r="A3782" i="4"/>
  <c r="A3783" i="4"/>
  <c r="A3784" i="4"/>
  <c r="A3785" i="4"/>
  <c r="A3786" i="4"/>
  <c r="A3787" i="4"/>
  <c r="A3788" i="4"/>
  <c r="A3789" i="4"/>
  <c r="A3790" i="4"/>
  <c r="A3791" i="4"/>
  <c r="A3792" i="4"/>
  <c r="A3793" i="4"/>
  <c r="A3794" i="4"/>
  <c r="A3795" i="4"/>
  <c r="A3796" i="4"/>
  <c r="A3797" i="4"/>
  <c r="A3798" i="4"/>
  <c r="A3799" i="4"/>
  <c r="A3800" i="4"/>
  <c r="A3801" i="4"/>
  <c r="A3802" i="4"/>
  <c r="A3803" i="4"/>
  <c r="A3804" i="4"/>
  <c r="A3805" i="4"/>
  <c r="A3806" i="4"/>
  <c r="A3807" i="4"/>
  <c r="A3808" i="4"/>
  <c r="A3809" i="4"/>
  <c r="A3810" i="4"/>
  <c r="A3811" i="4"/>
  <c r="A3812" i="4"/>
  <c r="A3813" i="4"/>
  <c r="A3814" i="4"/>
  <c r="A3815" i="4"/>
  <c r="A3816" i="4"/>
  <c r="A3817" i="4"/>
  <c r="A3818" i="4"/>
  <c r="A3819" i="4"/>
  <c r="A3820" i="4"/>
  <c r="A3821" i="4"/>
  <c r="A3822" i="4"/>
  <c r="A3823" i="4"/>
  <c r="A3824" i="4"/>
  <c r="A3825" i="4"/>
  <c r="A3826" i="4"/>
  <c r="A3827" i="4"/>
  <c r="A3828" i="4"/>
  <c r="A3829" i="4"/>
  <c r="A3830" i="4"/>
  <c r="A3831" i="4"/>
  <c r="A3832" i="4"/>
  <c r="A3833" i="4"/>
  <c r="A3834" i="4"/>
  <c r="A3835" i="4"/>
  <c r="A3836" i="4"/>
  <c r="A3837" i="4"/>
  <c r="A3838" i="4"/>
  <c r="A3839" i="4"/>
  <c r="A3840" i="4"/>
  <c r="A3841" i="4"/>
  <c r="A3842" i="4"/>
  <c r="A3843" i="4"/>
  <c r="A3844" i="4"/>
  <c r="A3845" i="4"/>
  <c r="A3846" i="4"/>
  <c r="A3847" i="4"/>
  <c r="A3848" i="4"/>
  <c r="A3849" i="4"/>
  <c r="A3850" i="4"/>
  <c r="A3851" i="4"/>
  <c r="A3852" i="4"/>
  <c r="A3853" i="4"/>
  <c r="A3854" i="4"/>
  <c r="A3855" i="4"/>
  <c r="A3856" i="4"/>
  <c r="A3857" i="4"/>
  <c r="A3858" i="4"/>
  <c r="A3859" i="4"/>
  <c r="A3860" i="4"/>
  <c r="A3861" i="4"/>
  <c r="A3862" i="4"/>
  <c r="A3863" i="4"/>
  <c r="A3864" i="4"/>
  <c r="A3865" i="4"/>
  <c r="A3866" i="4"/>
  <c r="A3867" i="4"/>
  <c r="A3868" i="4"/>
  <c r="A3869" i="4"/>
  <c r="A3870" i="4"/>
  <c r="A3871" i="4"/>
  <c r="A3872" i="4"/>
  <c r="A3873" i="4"/>
  <c r="A3874" i="4"/>
  <c r="A3875" i="4"/>
  <c r="A3876" i="4"/>
  <c r="A3877" i="4"/>
  <c r="A3878" i="4"/>
  <c r="A3879" i="4"/>
  <c r="A3880" i="4"/>
  <c r="A3881" i="4"/>
  <c r="A3882" i="4"/>
  <c r="A3883" i="4"/>
  <c r="A3884" i="4"/>
  <c r="A3885" i="4"/>
  <c r="A3886" i="4"/>
  <c r="A3887" i="4"/>
  <c r="A3888" i="4"/>
  <c r="A3889" i="4"/>
  <c r="A3890" i="4"/>
  <c r="A3891" i="4"/>
  <c r="A3892" i="4"/>
  <c r="A3893" i="4"/>
  <c r="A3894" i="4"/>
  <c r="A3895" i="4"/>
  <c r="A3896" i="4"/>
  <c r="A3897" i="4"/>
  <c r="A3898" i="4"/>
  <c r="A3899" i="4"/>
  <c r="A3900" i="4"/>
  <c r="A3901" i="4"/>
  <c r="A3902" i="4"/>
  <c r="A3903" i="4"/>
  <c r="A3904" i="4"/>
  <c r="A3905" i="4"/>
  <c r="A3906" i="4"/>
  <c r="A3907" i="4"/>
  <c r="A3908" i="4"/>
  <c r="A3909" i="4"/>
  <c r="A3910" i="4"/>
  <c r="A3911" i="4"/>
  <c r="A3912" i="4"/>
  <c r="A3913" i="4"/>
  <c r="A3914" i="4"/>
  <c r="A3915" i="4"/>
  <c r="A3916" i="4"/>
  <c r="A3917" i="4"/>
  <c r="A3918" i="4"/>
  <c r="A3919" i="4"/>
  <c r="A3920" i="4"/>
  <c r="A3921" i="4"/>
  <c r="A3922" i="4"/>
  <c r="A3923" i="4"/>
  <c r="A3924" i="4"/>
  <c r="A3925" i="4"/>
  <c r="A3926" i="4"/>
  <c r="A3927" i="4"/>
  <c r="A3928" i="4"/>
  <c r="A3929" i="4"/>
  <c r="A3930" i="4"/>
  <c r="A3931" i="4"/>
  <c r="A3932" i="4"/>
  <c r="A3933" i="4"/>
  <c r="A3934" i="4"/>
  <c r="A3935" i="4"/>
  <c r="A3936" i="4"/>
  <c r="A3937" i="4"/>
  <c r="A3938" i="4"/>
  <c r="A3939" i="4"/>
  <c r="A3940" i="4"/>
  <c r="A3941" i="4"/>
  <c r="A3942" i="4"/>
  <c r="A3943" i="4"/>
  <c r="A3944" i="4"/>
  <c r="A3945" i="4"/>
  <c r="A3946" i="4"/>
  <c r="A3947" i="4"/>
  <c r="A3948" i="4"/>
  <c r="A3949" i="4"/>
  <c r="A3950" i="4"/>
  <c r="A3951" i="4"/>
  <c r="A3952" i="4"/>
  <c r="A3953" i="4"/>
  <c r="A3954" i="4"/>
  <c r="A3955" i="4"/>
  <c r="A3956" i="4"/>
  <c r="A3957" i="4"/>
  <c r="A3958" i="4"/>
  <c r="A3959" i="4"/>
  <c r="A3960" i="4"/>
  <c r="A3961" i="4"/>
  <c r="A3962" i="4"/>
  <c r="A3963" i="4"/>
  <c r="A3964" i="4"/>
  <c r="A3965" i="4"/>
  <c r="A3966" i="4"/>
  <c r="A3967" i="4"/>
  <c r="A3968" i="4"/>
  <c r="A3969" i="4"/>
  <c r="A3970" i="4"/>
  <c r="A3971" i="4"/>
  <c r="A3972" i="4"/>
  <c r="A3973" i="4"/>
  <c r="A3974" i="4"/>
  <c r="A3975" i="4"/>
  <c r="A3976" i="4"/>
  <c r="A3977" i="4"/>
  <c r="A3978" i="4"/>
  <c r="A3979" i="4"/>
  <c r="A3980" i="4"/>
  <c r="A3981" i="4"/>
  <c r="A3982" i="4"/>
  <c r="A3983" i="4"/>
  <c r="A3984" i="4"/>
  <c r="A3985" i="4"/>
  <c r="A3986" i="4"/>
  <c r="A3987" i="4"/>
  <c r="A3988" i="4"/>
  <c r="A3989" i="4"/>
  <c r="A3990" i="4"/>
  <c r="A3991" i="4"/>
  <c r="A3992" i="4"/>
  <c r="A3993" i="4"/>
  <c r="A3994" i="4"/>
  <c r="A3995" i="4"/>
  <c r="A3996" i="4"/>
  <c r="A3997" i="4"/>
  <c r="A3998" i="4"/>
  <c r="A3999" i="4"/>
  <c r="A4000" i="4"/>
  <c r="A4001" i="4"/>
  <c r="A4002" i="4"/>
  <c r="A4003" i="4"/>
  <c r="A4004" i="4"/>
  <c r="A4005" i="4"/>
  <c r="A4006" i="4"/>
  <c r="A4007" i="4"/>
  <c r="A4008" i="4"/>
  <c r="A4009" i="4"/>
  <c r="A4010" i="4"/>
  <c r="A4011" i="4"/>
  <c r="A4012" i="4"/>
  <c r="A4013" i="4"/>
  <c r="A4014" i="4"/>
  <c r="A4015" i="4"/>
  <c r="A4016" i="4"/>
  <c r="A4017" i="4"/>
  <c r="A4018" i="4"/>
  <c r="A4019" i="4"/>
  <c r="A4020" i="4"/>
  <c r="A4021" i="4"/>
  <c r="A4022" i="4"/>
  <c r="A4023" i="4"/>
  <c r="A4024" i="4"/>
  <c r="A4025" i="4"/>
  <c r="A4026" i="4"/>
  <c r="A4027" i="4"/>
  <c r="A4028" i="4"/>
  <c r="A4029" i="4"/>
  <c r="A4030" i="4"/>
  <c r="A4031" i="4"/>
  <c r="A4032" i="4"/>
  <c r="A4033" i="4"/>
  <c r="A4034" i="4"/>
  <c r="A4035" i="4"/>
  <c r="A4036" i="4"/>
  <c r="A4037" i="4"/>
  <c r="A4038" i="4"/>
  <c r="A4039" i="4"/>
  <c r="A4040" i="4"/>
  <c r="A4041" i="4"/>
  <c r="A4042" i="4"/>
  <c r="A4043" i="4"/>
  <c r="A4044" i="4"/>
  <c r="A4045" i="4"/>
  <c r="A4046" i="4"/>
  <c r="A4047" i="4"/>
  <c r="A4048" i="4"/>
  <c r="A4049" i="4"/>
  <c r="A4050" i="4"/>
  <c r="A4051" i="4"/>
  <c r="A4052" i="4"/>
  <c r="A4053" i="4"/>
  <c r="A4054" i="4"/>
  <c r="A4055" i="4"/>
  <c r="A4056" i="4"/>
  <c r="A4057" i="4"/>
  <c r="A4058" i="4"/>
  <c r="A4059" i="4"/>
  <c r="A4060" i="4"/>
  <c r="A4061" i="4"/>
  <c r="A4062" i="4"/>
  <c r="A4063" i="4"/>
  <c r="A4064" i="4"/>
  <c r="A4065" i="4"/>
  <c r="A4066" i="4"/>
  <c r="A4067" i="4"/>
  <c r="A4068" i="4"/>
  <c r="A4069" i="4"/>
  <c r="A4070" i="4"/>
  <c r="A4071" i="4"/>
  <c r="A4072" i="4"/>
  <c r="A4073" i="4"/>
  <c r="A4074" i="4"/>
  <c r="A4075" i="4"/>
  <c r="A4076" i="4"/>
  <c r="A4077" i="4"/>
  <c r="A4078" i="4"/>
  <c r="A4079" i="4"/>
  <c r="A4080" i="4"/>
  <c r="A4081" i="4"/>
  <c r="A4082" i="4"/>
  <c r="A4083" i="4"/>
  <c r="A4084" i="4"/>
  <c r="A4085" i="4"/>
  <c r="A4086" i="4"/>
  <c r="A4087" i="4"/>
  <c r="A4088" i="4"/>
  <c r="A4089" i="4"/>
  <c r="A4090" i="4"/>
  <c r="A4091" i="4"/>
  <c r="A4092" i="4"/>
  <c r="A4093" i="4"/>
  <c r="A4094" i="4"/>
  <c r="A4095" i="4"/>
  <c r="A4096" i="4"/>
  <c r="A4097" i="4"/>
  <c r="A4098" i="4"/>
  <c r="A4099" i="4"/>
  <c r="A4100" i="4"/>
  <c r="A4101" i="4"/>
  <c r="A4102" i="4"/>
  <c r="A4103" i="4"/>
  <c r="A4104" i="4"/>
  <c r="A4105" i="4"/>
  <c r="A4106" i="4"/>
  <c r="A4107" i="4"/>
  <c r="A4108" i="4"/>
  <c r="A4109" i="4"/>
  <c r="A4110" i="4"/>
  <c r="A4111" i="4"/>
  <c r="A4112" i="4"/>
  <c r="A4113" i="4"/>
  <c r="A4114" i="4"/>
  <c r="A4115" i="4"/>
  <c r="A4116" i="4"/>
  <c r="A4117" i="4"/>
  <c r="A4118" i="4"/>
  <c r="A4119" i="4"/>
  <c r="A4120" i="4"/>
  <c r="A4121" i="4"/>
  <c r="A4122" i="4"/>
  <c r="A4123" i="4"/>
  <c r="A4124" i="4"/>
  <c r="A4125" i="4"/>
  <c r="A4126" i="4"/>
  <c r="A4127" i="4"/>
  <c r="A4128" i="4"/>
  <c r="A4129" i="4"/>
  <c r="A4130" i="4"/>
  <c r="A4131" i="4"/>
  <c r="A4132" i="4"/>
  <c r="A4133" i="4"/>
  <c r="A4134" i="4"/>
  <c r="A4135" i="4"/>
  <c r="A4136" i="4"/>
  <c r="A4137" i="4"/>
  <c r="A4138" i="4"/>
  <c r="A4139" i="4"/>
  <c r="A4140" i="4"/>
  <c r="A4141" i="4"/>
  <c r="A4142" i="4"/>
  <c r="A4143" i="4"/>
  <c r="A4144" i="4"/>
  <c r="A4145" i="4"/>
  <c r="A4146" i="4"/>
  <c r="A4147" i="4"/>
  <c r="A4148" i="4"/>
  <c r="A4149" i="4"/>
  <c r="A4150" i="4"/>
  <c r="A4151" i="4"/>
  <c r="A4152" i="4"/>
  <c r="A4153" i="4"/>
  <c r="A4154" i="4"/>
  <c r="A4155" i="4"/>
  <c r="A4156" i="4"/>
  <c r="A4157" i="4"/>
  <c r="A4158" i="4"/>
  <c r="A4159" i="4"/>
  <c r="A4160" i="4"/>
  <c r="A4161" i="4"/>
  <c r="A4162" i="4"/>
  <c r="A4163" i="4"/>
  <c r="A4164" i="4"/>
  <c r="A4165" i="4"/>
  <c r="A4166" i="4"/>
  <c r="A4167" i="4"/>
  <c r="A4168" i="4"/>
  <c r="A4169" i="4"/>
  <c r="A4170" i="4"/>
  <c r="A4171" i="4"/>
  <c r="A4172" i="4"/>
  <c r="A4173" i="4"/>
  <c r="A4174" i="4"/>
  <c r="A4175" i="4"/>
  <c r="A4176" i="4"/>
  <c r="A4177" i="4"/>
  <c r="A4178" i="4"/>
  <c r="A4179" i="4"/>
  <c r="A4180" i="4"/>
  <c r="A4181" i="4"/>
  <c r="A4182" i="4"/>
  <c r="A4183" i="4"/>
  <c r="A4184" i="4"/>
  <c r="A4185" i="4"/>
  <c r="A4186" i="4"/>
  <c r="A4187" i="4"/>
  <c r="A4188" i="4"/>
  <c r="A4189" i="4"/>
  <c r="A4190" i="4"/>
  <c r="A4191" i="4"/>
  <c r="A4192" i="4"/>
  <c r="A4193" i="4"/>
  <c r="A4194" i="4"/>
  <c r="A4195" i="4"/>
  <c r="A4196" i="4"/>
  <c r="A4197" i="4"/>
  <c r="A4198" i="4"/>
  <c r="A4199" i="4"/>
  <c r="A4200" i="4"/>
  <c r="A4201" i="4"/>
  <c r="A4202" i="4"/>
  <c r="A4203" i="4"/>
  <c r="A4204" i="4"/>
  <c r="A4205" i="4"/>
  <c r="A4206" i="4"/>
  <c r="A4207" i="4"/>
  <c r="A4208" i="4"/>
  <c r="A4209" i="4"/>
  <c r="A4210" i="4"/>
  <c r="A4211" i="4"/>
  <c r="A4212" i="4"/>
  <c r="A4213" i="4"/>
  <c r="A4214" i="4"/>
  <c r="A4215" i="4"/>
  <c r="A4216" i="4"/>
  <c r="A4217" i="4"/>
  <c r="A4218" i="4"/>
  <c r="A4219" i="4"/>
  <c r="A4220" i="4"/>
  <c r="A4221" i="4"/>
  <c r="A4222" i="4"/>
  <c r="A4223" i="4"/>
  <c r="A4224" i="4"/>
  <c r="A4225" i="4"/>
  <c r="A4226" i="4"/>
  <c r="A4227" i="4"/>
  <c r="A4228" i="4"/>
  <c r="A4229" i="4"/>
  <c r="A4230" i="4"/>
  <c r="A4231" i="4"/>
  <c r="A4232" i="4"/>
  <c r="A4233" i="4"/>
  <c r="A4234" i="4"/>
  <c r="A4235" i="4"/>
  <c r="A4236" i="4"/>
  <c r="A4237" i="4"/>
  <c r="A4238" i="4"/>
  <c r="A4239" i="4"/>
  <c r="A4240" i="4"/>
  <c r="A4241" i="4"/>
  <c r="A4242" i="4"/>
  <c r="A4243" i="4"/>
  <c r="A4244" i="4"/>
  <c r="A4245" i="4"/>
  <c r="A4246" i="4"/>
  <c r="A4247" i="4"/>
  <c r="A4248" i="4"/>
  <c r="A4249" i="4"/>
  <c r="A4250" i="4"/>
  <c r="A4251" i="4"/>
  <c r="A4252" i="4"/>
  <c r="A4253" i="4"/>
  <c r="A4254" i="4"/>
  <c r="A4255" i="4"/>
  <c r="A4256" i="4"/>
  <c r="A4257" i="4"/>
  <c r="A4258" i="4"/>
  <c r="A4259" i="4"/>
  <c r="A4260" i="4"/>
  <c r="A4261" i="4"/>
  <c r="A4262" i="4"/>
  <c r="A4263" i="4"/>
  <c r="A4264" i="4"/>
  <c r="A4265" i="4"/>
  <c r="A4266" i="4"/>
  <c r="A4267" i="4"/>
  <c r="A4268" i="4"/>
  <c r="A4269" i="4"/>
  <c r="A4270" i="4"/>
  <c r="A4271" i="4"/>
  <c r="A4272" i="4"/>
  <c r="A4273" i="4"/>
  <c r="A4274" i="4"/>
  <c r="A4275" i="4"/>
  <c r="A4276" i="4"/>
  <c r="A4277" i="4"/>
  <c r="A4278" i="4"/>
  <c r="A4279" i="4"/>
  <c r="A4280" i="4"/>
  <c r="A4281" i="4"/>
  <c r="A4282" i="4"/>
  <c r="A4283" i="4"/>
  <c r="A4284" i="4"/>
  <c r="A4285" i="4"/>
  <c r="A4286" i="4"/>
  <c r="A4287" i="4"/>
  <c r="A4288" i="4"/>
  <c r="A4289" i="4"/>
  <c r="A4290" i="4"/>
  <c r="A4291" i="4"/>
  <c r="A4292" i="4"/>
  <c r="A4293" i="4"/>
  <c r="A4294" i="4"/>
  <c r="A4295" i="4"/>
  <c r="A4296" i="4"/>
  <c r="A4297" i="4"/>
  <c r="A4298" i="4"/>
  <c r="A4299" i="4"/>
  <c r="A4300" i="4"/>
  <c r="A4301" i="4"/>
  <c r="A4302" i="4"/>
  <c r="A4303" i="4"/>
  <c r="A4304" i="4"/>
  <c r="A4305" i="4"/>
  <c r="A4306" i="4"/>
  <c r="A4307" i="4"/>
  <c r="A4308" i="4"/>
  <c r="A4309" i="4"/>
  <c r="A4310" i="4"/>
  <c r="A4311" i="4"/>
  <c r="A4312" i="4"/>
  <c r="A4313" i="4"/>
  <c r="A4314" i="4"/>
  <c r="A4315" i="4"/>
  <c r="A4316" i="4"/>
  <c r="A4317" i="4"/>
  <c r="A4318" i="4"/>
  <c r="A4319" i="4"/>
  <c r="A4320" i="4"/>
  <c r="A4321" i="4"/>
  <c r="A4322" i="4"/>
  <c r="A4323" i="4"/>
  <c r="A4324" i="4"/>
  <c r="A4325" i="4"/>
  <c r="A4326" i="4"/>
  <c r="A4327" i="4"/>
  <c r="A4328" i="4"/>
  <c r="A4329" i="4"/>
  <c r="A4330" i="4"/>
  <c r="A4331" i="4"/>
  <c r="A4332" i="4"/>
  <c r="A4333" i="4"/>
  <c r="A4334" i="4"/>
  <c r="A4335" i="4"/>
  <c r="A4336" i="4"/>
  <c r="A4337" i="4"/>
  <c r="A4338" i="4"/>
  <c r="A4339" i="4"/>
  <c r="A4340" i="4"/>
  <c r="A4341" i="4"/>
  <c r="A4342" i="4"/>
  <c r="A4343" i="4"/>
  <c r="A4344" i="4"/>
  <c r="A4345" i="4"/>
  <c r="A4346" i="4"/>
  <c r="A4347" i="4"/>
  <c r="A4348" i="4"/>
  <c r="A4349" i="4"/>
  <c r="A4350" i="4"/>
  <c r="A4351" i="4"/>
  <c r="A4352" i="4"/>
  <c r="A4353" i="4"/>
  <c r="A4354" i="4"/>
  <c r="A4355" i="4"/>
  <c r="A4356" i="4"/>
  <c r="A4357" i="4"/>
  <c r="A4358" i="4"/>
  <c r="A4359" i="4"/>
  <c r="A4360" i="4"/>
  <c r="A4361" i="4"/>
  <c r="A4362" i="4"/>
  <c r="A4363" i="4"/>
  <c r="A4364" i="4"/>
  <c r="A4365" i="4"/>
  <c r="A4366" i="4"/>
  <c r="A4367" i="4"/>
  <c r="A4368" i="4"/>
  <c r="A4369" i="4"/>
  <c r="A4370" i="4"/>
  <c r="A4371" i="4"/>
  <c r="A4372" i="4"/>
  <c r="A4373" i="4"/>
  <c r="A4374" i="4"/>
  <c r="A4375" i="4"/>
  <c r="A4376" i="4"/>
  <c r="A4377" i="4"/>
  <c r="A4378" i="4"/>
  <c r="A4379" i="4"/>
  <c r="A4380" i="4"/>
  <c r="A4381" i="4"/>
  <c r="A4382" i="4"/>
  <c r="A4383" i="4"/>
  <c r="A4384" i="4"/>
  <c r="A4385" i="4"/>
  <c r="A4386" i="4"/>
  <c r="A4387" i="4"/>
  <c r="A4388" i="4"/>
  <c r="A4389" i="4"/>
  <c r="A4390" i="4"/>
  <c r="A4391" i="4"/>
  <c r="A4392" i="4"/>
  <c r="A4393" i="4"/>
  <c r="A4394" i="4"/>
  <c r="A4395" i="4"/>
  <c r="A4396" i="4"/>
  <c r="A4397" i="4"/>
  <c r="A4398" i="4"/>
  <c r="A4399" i="4"/>
  <c r="A4400" i="4"/>
  <c r="A4401" i="4"/>
  <c r="A4402" i="4"/>
  <c r="A4403" i="4"/>
  <c r="A4404" i="4"/>
  <c r="A4405" i="4"/>
  <c r="A4406" i="4"/>
  <c r="A4407" i="4"/>
  <c r="A4408" i="4"/>
  <c r="A4409" i="4"/>
  <c r="A4410" i="4"/>
  <c r="A4411" i="4"/>
  <c r="A4412" i="4"/>
  <c r="A4413" i="4"/>
  <c r="A4414" i="4"/>
  <c r="A4415" i="4"/>
  <c r="A4416" i="4"/>
  <c r="A4417" i="4"/>
  <c r="A4418" i="4"/>
  <c r="A4419" i="4"/>
  <c r="A4420" i="4"/>
  <c r="A4421" i="4"/>
  <c r="A4422" i="4"/>
  <c r="A4423" i="4"/>
  <c r="A4424" i="4"/>
  <c r="A4425" i="4"/>
  <c r="A4426" i="4"/>
  <c r="A4427" i="4"/>
  <c r="A4428" i="4"/>
  <c r="A4429" i="4"/>
  <c r="A4430" i="4"/>
  <c r="A4431" i="4"/>
  <c r="A4432" i="4"/>
  <c r="A4433" i="4"/>
  <c r="A4434" i="4"/>
  <c r="A4435" i="4"/>
  <c r="A4436" i="4"/>
  <c r="A4437" i="4"/>
  <c r="A4438" i="4"/>
  <c r="A4439" i="4"/>
  <c r="A4440" i="4"/>
  <c r="A4441" i="4"/>
  <c r="A4442" i="4"/>
  <c r="A4443" i="4"/>
  <c r="A4444" i="4"/>
  <c r="A4445" i="4"/>
  <c r="A4446" i="4"/>
  <c r="A4447" i="4"/>
  <c r="A4448" i="4"/>
  <c r="A4449" i="4"/>
  <c r="A4450" i="4"/>
  <c r="A4451" i="4"/>
  <c r="A4452" i="4"/>
  <c r="A4453" i="4"/>
  <c r="A4454" i="4"/>
  <c r="A4455" i="4"/>
  <c r="A4456" i="4"/>
  <c r="A4457" i="4"/>
  <c r="A4458" i="4"/>
  <c r="A4459" i="4"/>
  <c r="A4460" i="4"/>
  <c r="A4461" i="4"/>
  <c r="A4462" i="4"/>
  <c r="A4463" i="4"/>
  <c r="A4464" i="4"/>
  <c r="A4465" i="4"/>
  <c r="A4466" i="4"/>
  <c r="A4467" i="4"/>
  <c r="A4468" i="4"/>
  <c r="A4469" i="4"/>
  <c r="A4470" i="4"/>
  <c r="A4471" i="4"/>
  <c r="A4472" i="4"/>
  <c r="A4473" i="4"/>
  <c r="A4474" i="4"/>
  <c r="A4475" i="4"/>
  <c r="A4476" i="4"/>
  <c r="A4477" i="4"/>
  <c r="A4478" i="4"/>
  <c r="A4479" i="4"/>
  <c r="A4480" i="4"/>
  <c r="A4481" i="4"/>
  <c r="A4482" i="4"/>
  <c r="A4483" i="4"/>
  <c r="A4484" i="4"/>
  <c r="A4485" i="4"/>
  <c r="A4486" i="4"/>
  <c r="A4487" i="4"/>
  <c r="A4488" i="4"/>
  <c r="A4489" i="4"/>
  <c r="A4490" i="4"/>
  <c r="A4491" i="4"/>
  <c r="A4492" i="4"/>
  <c r="A4493" i="4"/>
  <c r="A4494" i="4"/>
  <c r="A4495" i="4"/>
  <c r="A4496" i="4"/>
  <c r="A4497" i="4"/>
  <c r="A4498" i="4"/>
  <c r="A4499" i="4"/>
  <c r="A4500" i="4"/>
  <c r="A4501" i="4"/>
  <c r="A4502" i="4"/>
  <c r="A4503" i="4"/>
  <c r="A4504" i="4"/>
  <c r="A4505" i="4"/>
  <c r="A4506" i="4"/>
  <c r="A4507" i="4"/>
  <c r="A4508" i="4"/>
  <c r="A4509" i="4"/>
  <c r="A4510" i="4"/>
  <c r="A4511" i="4"/>
  <c r="A4512" i="4"/>
  <c r="A4513" i="4"/>
  <c r="A4514" i="4"/>
  <c r="A4515" i="4"/>
  <c r="A4516" i="4"/>
  <c r="A4517" i="4"/>
  <c r="A4518" i="4"/>
  <c r="A4519" i="4"/>
  <c r="A4520" i="4"/>
  <c r="A4521" i="4"/>
  <c r="A4522" i="4"/>
  <c r="A4523" i="4"/>
  <c r="A4524" i="4"/>
  <c r="A4525" i="4"/>
  <c r="A4526" i="4"/>
  <c r="A4527" i="4"/>
  <c r="A4528" i="4"/>
  <c r="A4529" i="4"/>
  <c r="A4530" i="4"/>
  <c r="A4531" i="4"/>
  <c r="A4532" i="4"/>
  <c r="A4533" i="4"/>
  <c r="A4534" i="4"/>
  <c r="A4535" i="4"/>
  <c r="A4536" i="4"/>
  <c r="A4537" i="4"/>
  <c r="A4538" i="4"/>
  <c r="A4539" i="4"/>
  <c r="A4540" i="4"/>
  <c r="A4541" i="4"/>
  <c r="A4542" i="4"/>
  <c r="A4543" i="4"/>
  <c r="A4544" i="4"/>
  <c r="A4545" i="4"/>
  <c r="A4546" i="4"/>
  <c r="A4547" i="4"/>
  <c r="A4548" i="4"/>
  <c r="A4549" i="4"/>
  <c r="A4550" i="4"/>
  <c r="A4551" i="4"/>
  <c r="A4552" i="4"/>
  <c r="A4553" i="4"/>
  <c r="A4554" i="4"/>
  <c r="A4555" i="4"/>
  <c r="A4556" i="4"/>
  <c r="A4557" i="4"/>
  <c r="A4558" i="4"/>
  <c r="A4559" i="4"/>
  <c r="A4560" i="4"/>
  <c r="A4561" i="4"/>
  <c r="A4562" i="4"/>
  <c r="A4563" i="4"/>
  <c r="A4564" i="4"/>
  <c r="A4565" i="4"/>
  <c r="A4566" i="4"/>
  <c r="A4567" i="4"/>
  <c r="A4568" i="4"/>
  <c r="A4569" i="4"/>
  <c r="A4570" i="4"/>
  <c r="A4571" i="4"/>
  <c r="A4572" i="4"/>
  <c r="A4573" i="4"/>
  <c r="A4574" i="4"/>
  <c r="A4575" i="4"/>
  <c r="A4576" i="4"/>
  <c r="A4577" i="4"/>
  <c r="A4578" i="4"/>
  <c r="A4579" i="4"/>
  <c r="A4580" i="4"/>
  <c r="A4581" i="4"/>
  <c r="A4582" i="4"/>
  <c r="A4583" i="4"/>
  <c r="A4584" i="4"/>
  <c r="A4585" i="4"/>
  <c r="A4586" i="4"/>
  <c r="A4587" i="4"/>
  <c r="A4588" i="4"/>
  <c r="A4589" i="4"/>
  <c r="A4590" i="4"/>
  <c r="A4591" i="4"/>
  <c r="A4592" i="4"/>
  <c r="A4593" i="4"/>
  <c r="A4594" i="4"/>
  <c r="A4595" i="4"/>
  <c r="A4596" i="4"/>
  <c r="A4597" i="4"/>
  <c r="A4598" i="4"/>
  <c r="A4599" i="4"/>
  <c r="A4600" i="4"/>
  <c r="A4601" i="4"/>
  <c r="A4602" i="4"/>
  <c r="A4603" i="4"/>
  <c r="A4604" i="4"/>
  <c r="A4605" i="4"/>
  <c r="A4606" i="4"/>
  <c r="A4607" i="4"/>
  <c r="A4608" i="4"/>
  <c r="A4609" i="4"/>
  <c r="A4610" i="4"/>
  <c r="A4611" i="4"/>
  <c r="A4612" i="4"/>
  <c r="A4613" i="4"/>
  <c r="A4614" i="4"/>
  <c r="A4615" i="4"/>
  <c r="A4616" i="4"/>
  <c r="A4617" i="4"/>
  <c r="A4618" i="4"/>
  <c r="A4619" i="4"/>
  <c r="A4620" i="4"/>
  <c r="A4621" i="4"/>
  <c r="A4622" i="4"/>
  <c r="A4623" i="4"/>
  <c r="A4624" i="4"/>
  <c r="A4625" i="4"/>
  <c r="A4626" i="4"/>
  <c r="A4627" i="4"/>
  <c r="A4628" i="4"/>
  <c r="A4629" i="4"/>
  <c r="A4630" i="4"/>
  <c r="A4631" i="4"/>
  <c r="A4632" i="4"/>
  <c r="A4633" i="4"/>
  <c r="A4634" i="4"/>
  <c r="A4635" i="4"/>
  <c r="A4636" i="4"/>
  <c r="A4637" i="4"/>
  <c r="A4638" i="4"/>
  <c r="A4639" i="4"/>
  <c r="A4640" i="4"/>
  <c r="A4641" i="4"/>
  <c r="A4642" i="4"/>
  <c r="A4643" i="4"/>
  <c r="A4644" i="4"/>
  <c r="A4645" i="4"/>
  <c r="A4646" i="4"/>
  <c r="A4647" i="4"/>
  <c r="A4648" i="4"/>
  <c r="A4649" i="4"/>
  <c r="A4650" i="4"/>
  <c r="A4651" i="4"/>
  <c r="A4652" i="4"/>
  <c r="A4653" i="4"/>
  <c r="A4654" i="4"/>
  <c r="A4655" i="4"/>
  <c r="A4656" i="4"/>
  <c r="A4657" i="4"/>
  <c r="A4658" i="4"/>
  <c r="A4659" i="4"/>
  <c r="A4660" i="4"/>
  <c r="A4661" i="4"/>
  <c r="A4662" i="4"/>
  <c r="A4663" i="4"/>
  <c r="A4664" i="4"/>
  <c r="A4665" i="4"/>
  <c r="A4666" i="4"/>
  <c r="A4667" i="4"/>
  <c r="A4668" i="4"/>
  <c r="A4669" i="4"/>
  <c r="A4670" i="4"/>
  <c r="A4671" i="4"/>
  <c r="A4672" i="4"/>
  <c r="A4673" i="4"/>
  <c r="A4674" i="4"/>
  <c r="A4675" i="4"/>
  <c r="A4676" i="4"/>
  <c r="A4677" i="4"/>
  <c r="A4678" i="4"/>
  <c r="A4679" i="4"/>
  <c r="A4680" i="4"/>
  <c r="A4681" i="4"/>
  <c r="A4682" i="4"/>
  <c r="A4683" i="4"/>
  <c r="A4684" i="4"/>
  <c r="A4685" i="4"/>
  <c r="A4686" i="4"/>
  <c r="A4687" i="4"/>
  <c r="A4688" i="4"/>
  <c r="A4689" i="4"/>
  <c r="A4690" i="4"/>
  <c r="A4691" i="4"/>
  <c r="A4692" i="4"/>
  <c r="A4693" i="4"/>
  <c r="A4694" i="4"/>
  <c r="A4695" i="4"/>
  <c r="A4696" i="4"/>
  <c r="A4697" i="4"/>
  <c r="A4698" i="4"/>
  <c r="A4699" i="4"/>
  <c r="A4700" i="4"/>
  <c r="A4701" i="4"/>
  <c r="A4702" i="4"/>
  <c r="A4703" i="4"/>
  <c r="A4704" i="4"/>
  <c r="A4705" i="4"/>
  <c r="A4706" i="4"/>
  <c r="A4707" i="4"/>
  <c r="A4708" i="4"/>
  <c r="A4709" i="4"/>
  <c r="A4710" i="4"/>
  <c r="A4711" i="4"/>
  <c r="A4712" i="4"/>
  <c r="A4713" i="4"/>
  <c r="A4714" i="4"/>
  <c r="A4715" i="4"/>
  <c r="A4716" i="4"/>
  <c r="A4717" i="4"/>
  <c r="A4718" i="4"/>
  <c r="A4719" i="4"/>
  <c r="A4720" i="4"/>
  <c r="A4721" i="4"/>
  <c r="A4722" i="4"/>
  <c r="A4723" i="4"/>
  <c r="A4724" i="4"/>
  <c r="A4725" i="4"/>
  <c r="A4726" i="4"/>
  <c r="A4727" i="4"/>
  <c r="A4728" i="4"/>
  <c r="A4729" i="4"/>
  <c r="A4730" i="4"/>
  <c r="A4731" i="4"/>
  <c r="A4732" i="4"/>
  <c r="A4733" i="4"/>
  <c r="A4734" i="4"/>
  <c r="A4735" i="4"/>
  <c r="A4736" i="4"/>
  <c r="A4737" i="4"/>
  <c r="A4738" i="4"/>
  <c r="A4739" i="4"/>
  <c r="A4740" i="4"/>
  <c r="A4741" i="4"/>
  <c r="A4742" i="4"/>
  <c r="A4743" i="4"/>
  <c r="A4744" i="4"/>
  <c r="A4745" i="4"/>
  <c r="A4746" i="4"/>
  <c r="A4747" i="4"/>
  <c r="A4748" i="4"/>
  <c r="A4749" i="4"/>
  <c r="A4750" i="4"/>
  <c r="A4751" i="4"/>
  <c r="A4752" i="4"/>
  <c r="A4753" i="4"/>
  <c r="A4754" i="4"/>
  <c r="A4755" i="4"/>
  <c r="A4756" i="4"/>
  <c r="A4757" i="4"/>
  <c r="A4758" i="4"/>
  <c r="A4759" i="4"/>
  <c r="A4760" i="4"/>
  <c r="A4761" i="4"/>
  <c r="A4762" i="4"/>
  <c r="A4763" i="4"/>
  <c r="A4764" i="4"/>
  <c r="A4765" i="4"/>
  <c r="A4766" i="4"/>
  <c r="A4767" i="4"/>
  <c r="A4768" i="4"/>
  <c r="A4769" i="4"/>
  <c r="A4770" i="4"/>
  <c r="A4771" i="4"/>
  <c r="A4772" i="4"/>
  <c r="A4773" i="4"/>
  <c r="A4774" i="4"/>
  <c r="A4775" i="4"/>
  <c r="A4776" i="4"/>
  <c r="A4777" i="4"/>
  <c r="A4778" i="4"/>
  <c r="A4779" i="4"/>
  <c r="A4780" i="4"/>
  <c r="A4781" i="4"/>
  <c r="A4782" i="4"/>
  <c r="A4783" i="4"/>
  <c r="A4784" i="4"/>
  <c r="A4785" i="4"/>
  <c r="A4786" i="4"/>
  <c r="A4787" i="4"/>
  <c r="A4788" i="4"/>
  <c r="A4789" i="4"/>
  <c r="A4790" i="4"/>
  <c r="A4791" i="4"/>
  <c r="A4792" i="4"/>
  <c r="A4793" i="4"/>
  <c r="A4794" i="4"/>
  <c r="A4795" i="4"/>
  <c r="A4796" i="4"/>
  <c r="A4797" i="4"/>
  <c r="A4798" i="4"/>
  <c r="A4799" i="4"/>
  <c r="A4800" i="4"/>
  <c r="A4801" i="4"/>
  <c r="A4802" i="4"/>
  <c r="A4803" i="4"/>
  <c r="A4804" i="4"/>
  <c r="A4805" i="4"/>
  <c r="A4806" i="4"/>
  <c r="A4807" i="4"/>
  <c r="A4808" i="4"/>
  <c r="A4809" i="4"/>
  <c r="A4810" i="4"/>
  <c r="A4811" i="4"/>
  <c r="A4812" i="4"/>
  <c r="A4813" i="4"/>
  <c r="A4814" i="4"/>
  <c r="A4815" i="4"/>
  <c r="A4816" i="4"/>
  <c r="A4817" i="4"/>
  <c r="A4818" i="4"/>
  <c r="A4819" i="4"/>
  <c r="A4820" i="4"/>
  <c r="A4821" i="4"/>
  <c r="A4822" i="4"/>
  <c r="A4823" i="4"/>
  <c r="A4824" i="4"/>
  <c r="A4825" i="4"/>
  <c r="A4826" i="4"/>
  <c r="A4827" i="4"/>
  <c r="A4828" i="4"/>
  <c r="A4829" i="4"/>
  <c r="A4830" i="4"/>
  <c r="A4831" i="4"/>
  <c r="A4832" i="4"/>
  <c r="A4833" i="4"/>
  <c r="A4834" i="4"/>
  <c r="A4835" i="4"/>
  <c r="A4836" i="4"/>
  <c r="A4837" i="4"/>
  <c r="A4838" i="4"/>
  <c r="A4839" i="4"/>
  <c r="A4840" i="4"/>
  <c r="A4841" i="4"/>
  <c r="A4842" i="4"/>
  <c r="A4843" i="4"/>
  <c r="A4844" i="4"/>
  <c r="A4845" i="4"/>
  <c r="A4846" i="4"/>
  <c r="A4847" i="4"/>
  <c r="A4848" i="4"/>
  <c r="A4849" i="4"/>
  <c r="A4850" i="4"/>
  <c r="A4851" i="4"/>
  <c r="A4852" i="4"/>
  <c r="A4853" i="4"/>
  <c r="A4854" i="4"/>
  <c r="A4855" i="4"/>
  <c r="A4856" i="4"/>
  <c r="A4857" i="4"/>
  <c r="A4858" i="4"/>
  <c r="A4859" i="4"/>
  <c r="A4860" i="4"/>
  <c r="A4861" i="4"/>
  <c r="A4862" i="4"/>
  <c r="A4863" i="4"/>
  <c r="A4864" i="4"/>
  <c r="A4865" i="4"/>
  <c r="A4866" i="4"/>
  <c r="A4867" i="4"/>
  <c r="A4868" i="4"/>
  <c r="A4869" i="4"/>
  <c r="A4870" i="4"/>
  <c r="A4871" i="4"/>
  <c r="A4872" i="4"/>
  <c r="A4873" i="4"/>
  <c r="A4874" i="4"/>
  <c r="A4875" i="4"/>
  <c r="A4876" i="4"/>
  <c r="A4877" i="4"/>
  <c r="A4878" i="4"/>
  <c r="A4879" i="4"/>
  <c r="A4880" i="4"/>
  <c r="A4881" i="4"/>
  <c r="A4882" i="4"/>
  <c r="A4883" i="4"/>
  <c r="A4884" i="4"/>
  <c r="A4885" i="4"/>
  <c r="A4886" i="4"/>
  <c r="A4887" i="4"/>
  <c r="A4888" i="4"/>
  <c r="A4889" i="4"/>
  <c r="A4890" i="4"/>
  <c r="A4891" i="4"/>
  <c r="A4892" i="4"/>
  <c r="A4893" i="4"/>
  <c r="A4894" i="4"/>
  <c r="A4895" i="4"/>
  <c r="A4896" i="4"/>
  <c r="A4897" i="4"/>
  <c r="A4898" i="4"/>
  <c r="A4899" i="4"/>
  <c r="A4900" i="4"/>
  <c r="A4901" i="4"/>
  <c r="A4902" i="4"/>
  <c r="A4903" i="4"/>
  <c r="A4904" i="4"/>
  <c r="A4905" i="4"/>
  <c r="A4906" i="4"/>
  <c r="A4907" i="4"/>
  <c r="A4908" i="4"/>
  <c r="A4909" i="4"/>
  <c r="A4910" i="4"/>
  <c r="A4911" i="4"/>
  <c r="A4912" i="4"/>
  <c r="A4913" i="4"/>
  <c r="A4914" i="4"/>
  <c r="A4915" i="4"/>
  <c r="A4916" i="4"/>
  <c r="A4917" i="4"/>
  <c r="A4918" i="4"/>
  <c r="A4919" i="4"/>
  <c r="A4920" i="4"/>
  <c r="A4921" i="4"/>
  <c r="A4922" i="4"/>
  <c r="A4923" i="4"/>
  <c r="A4924" i="4"/>
  <c r="A4925" i="4"/>
  <c r="A4926" i="4"/>
  <c r="A4927" i="4"/>
  <c r="A4928" i="4"/>
  <c r="A4929" i="4"/>
  <c r="A4930" i="4"/>
  <c r="A4931" i="4"/>
  <c r="A4932" i="4"/>
  <c r="A4933" i="4"/>
  <c r="A4934" i="4"/>
  <c r="A4935" i="4"/>
  <c r="A4936" i="4"/>
  <c r="A4937" i="4"/>
  <c r="A4938" i="4"/>
  <c r="A4939" i="4"/>
  <c r="A4940" i="4"/>
  <c r="A4941" i="4"/>
  <c r="A4942" i="4"/>
  <c r="A4943" i="4"/>
  <c r="A4944" i="4"/>
  <c r="A4945" i="4"/>
  <c r="A4946" i="4"/>
  <c r="A4947" i="4"/>
  <c r="A4948" i="4"/>
  <c r="A4949" i="4"/>
  <c r="A4950" i="4"/>
  <c r="A4951" i="4"/>
  <c r="A4952" i="4"/>
  <c r="A4953" i="4"/>
  <c r="A4954" i="4"/>
  <c r="A4955" i="4"/>
  <c r="A4956" i="4"/>
  <c r="A4957" i="4"/>
  <c r="A4958" i="4"/>
  <c r="A4959" i="4"/>
  <c r="A4960" i="4"/>
  <c r="A4961" i="4"/>
  <c r="A4962" i="4"/>
  <c r="A4963" i="4"/>
  <c r="A4964" i="4"/>
  <c r="A4965" i="4"/>
  <c r="A4966" i="4"/>
  <c r="A4967" i="4"/>
  <c r="A4968" i="4"/>
  <c r="A4969" i="4"/>
  <c r="A4970" i="4"/>
  <c r="A4971" i="4"/>
  <c r="A4972" i="4"/>
  <c r="A4973" i="4"/>
  <c r="A4974" i="4"/>
  <c r="A4975" i="4"/>
  <c r="A4976" i="4"/>
  <c r="A4977" i="4"/>
  <c r="A4978" i="4"/>
  <c r="A4979" i="4"/>
  <c r="A4980" i="4"/>
  <c r="A4981" i="4"/>
  <c r="A4982" i="4"/>
  <c r="A4983" i="4"/>
  <c r="A4984" i="4"/>
  <c r="A4985" i="4"/>
  <c r="A4986" i="4"/>
  <c r="A4987" i="4"/>
  <c r="A4988" i="4"/>
  <c r="A4989" i="4"/>
  <c r="A4990" i="4"/>
  <c r="A4991" i="4"/>
  <c r="A4992" i="4"/>
  <c r="A4993" i="4"/>
  <c r="A4994" i="4"/>
  <c r="A4995" i="4"/>
  <c r="A4996" i="4"/>
  <c r="A4997" i="4"/>
  <c r="A4998" i="4"/>
  <c r="A4999" i="4"/>
  <c r="A5000" i="4"/>
  <c r="A5001" i="4"/>
  <c r="A5002" i="4"/>
  <c r="A5003" i="4"/>
  <c r="A5004" i="4"/>
  <c r="A5005" i="4"/>
  <c r="A5006" i="4"/>
  <c r="A5007" i="4"/>
  <c r="A5008" i="4"/>
  <c r="A5009" i="4"/>
  <c r="A5010" i="4"/>
  <c r="A5011" i="4"/>
  <c r="A5012" i="4"/>
  <c r="A5013" i="4"/>
  <c r="A5014" i="4"/>
  <c r="A5015" i="4"/>
  <c r="A5016" i="4"/>
  <c r="A5017" i="4"/>
  <c r="A5018" i="4"/>
  <c r="A5019" i="4"/>
  <c r="A5020" i="4"/>
  <c r="A5021" i="4"/>
  <c r="A5022" i="4"/>
  <c r="A5023" i="4"/>
  <c r="A5024" i="4"/>
  <c r="A5025" i="4"/>
  <c r="A5026" i="4"/>
  <c r="A5027" i="4"/>
  <c r="A5028" i="4"/>
  <c r="A5029" i="4"/>
  <c r="A5030" i="4"/>
  <c r="A5031" i="4"/>
  <c r="A5032" i="4"/>
  <c r="A5033" i="4"/>
  <c r="A5034" i="4"/>
  <c r="A5035" i="4"/>
  <c r="A5036" i="4"/>
  <c r="A5037" i="4"/>
  <c r="A5038" i="4"/>
  <c r="A5039" i="4"/>
  <c r="A5040" i="4"/>
  <c r="A5041" i="4"/>
  <c r="A5042" i="4"/>
  <c r="A5043" i="4"/>
  <c r="A5044" i="4"/>
  <c r="A5045" i="4"/>
  <c r="A5046" i="4"/>
  <c r="A5047" i="4"/>
  <c r="A5048" i="4"/>
  <c r="A5049" i="4"/>
  <c r="A5050" i="4"/>
  <c r="A5051" i="4"/>
  <c r="A5052" i="4"/>
  <c r="A5053" i="4"/>
  <c r="A5054" i="4"/>
  <c r="A5055" i="4"/>
  <c r="A5056" i="4"/>
  <c r="A5057" i="4"/>
  <c r="A5058" i="4"/>
  <c r="A5059" i="4"/>
  <c r="A5060" i="4"/>
  <c r="A5061" i="4"/>
  <c r="A5062" i="4"/>
  <c r="A5063" i="4"/>
  <c r="A5064" i="4"/>
  <c r="A5065" i="4"/>
  <c r="A5066" i="4"/>
  <c r="A5067" i="4"/>
  <c r="A5068" i="4"/>
  <c r="A5069" i="4"/>
  <c r="A5070" i="4"/>
  <c r="A5071" i="4"/>
  <c r="A5072" i="4"/>
  <c r="A5073" i="4"/>
  <c r="A5074" i="4"/>
  <c r="A5075" i="4"/>
  <c r="A5076" i="4"/>
  <c r="A5077" i="4"/>
  <c r="A5078" i="4"/>
  <c r="A5079" i="4"/>
  <c r="A5080" i="4"/>
  <c r="A5081" i="4"/>
  <c r="A5082" i="4"/>
  <c r="A5083" i="4"/>
  <c r="A5084" i="4"/>
  <c r="A5085" i="4"/>
  <c r="A5086" i="4"/>
  <c r="A5087" i="4"/>
  <c r="A5088" i="4"/>
  <c r="A5089" i="4"/>
  <c r="A5090" i="4"/>
  <c r="A5091" i="4"/>
  <c r="A5092" i="4"/>
  <c r="A5093" i="4"/>
  <c r="A5094" i="4"/>
  <c r="A5095" i="4"/>
  <c r="A5096" i="4"/>
  <c r="A5097" i="4"/>
  <c r="A5098" i="4"/>
  <c r="A5099" i="4"/>
  <c r="A5100" i="4"/>
  <c r="A5101" i="4"/>
  <c r="A5102" i="4"/>
  <c r="A5103" i="4"/>
  <c r="A5104" i="4"/>
  <c r="A5105" i="4"/>
  <c r="A5106" i="4"/>
  <c r="A5107" i="4"/>
  <c r="A5108" i="4"/>
  <c r="A5109" i="4"/>
  <c r="A5110" i="4"/>
  <c r="A5111" i="4"/>
  <c r="A5112" i="4"/>
  <c r="A5113" i="4"/>
  <c r="A5114" i="4"/>
  <c r="A5115" i="4"/>
  <c r="A5116" i="4"/>
  <c r="A5117" i="4"/>
  <c r="A5118" i="4"/>
  <c r="A5119" i="4"/>
  <c r="A5120" i="4"/>
  <c r="A5121" i="4"/>
  <c r="A5122" i="4"/>
  <c r="A5123" i="4"/>
  <c r="A5124" i="4"/>
  <c r="A5125" i="4"/>
  <c r="A5126" i="4"/>
  <c r="A5127" i="4"/>
  <c r="A5128" i="4"/>
  <c r="A5129" i="4"/>
  <c r="A5130" i="4"/>
  <c r="A5131" i="4"/>
  <c r="A5132" i="4"/>
  <c r="A5133" i="4"/>
  <c r="A5134" i="4"/>
  <c r="A5135" i="4"/>
  <c r="A5136" i="4"/>
  <c r="A5137" i="4"/>
  <c r="A5138" i="4"/>
  <c r="A5139" i="4"/>
  <c r="A5140" i="4"/>
  <c r="A5141" i="4"/>
  <c r="A5142" i="4"/>
  <c r="A5143" i="4"/>
  <c r="A5144" i="4"/>
  <c r="A5145" i="4"/>
  <c r="A5146" i="4"/>
  <c r="A5147" i="4"/>
  <c r="A5148" i="4"/>
  <c r="A5149" i="4"/>
  <c r="A5150" i="4"/>
  <c r="A5151" i="4"/>
  <c r="A5152" i="4"/>
  <c r="A5153" i="4"/>
  <c r="A5154" i="4"/>
  <c r="A5155" i="4"/>
  <c r="A5156" i="4"/>
  <c r="A5157" i="4"/>
  <c r="A5158" i="4"/>
  <c r="A5159" i="4"/>
  <c r="A5160" i="4"/>
  <c r="A5161" i="4"/>
  <c r="A5162" i="4"/>
  <c r="A5163" i="4"/>
  <c r="A5164" i="4"/>
  <c r="A5165" i="4"/>
  <c r="A5166" i="4"/>
  <c r="A5167" i="4"/>
  <c r="A5168" i="4"/>
  <c r="A5169" i="4"/>
  <c r="A5170" i="4"/>
  <c r="A5171" i="4"/>
  <c r="A5172" i="4"/>
  <c r="A5173" i="4"/>
  <c r="A5174" i="4"/>
  <c r="A5175" i="4"/>
  <c r="A5176" i="4"/>
  <c r="A5177" i="4"/>
  <c r="A5178" i="4"/>
  <c r="A5179" i="4"/>
  <c r="A5180" i="4"/>
  <c r="A5181" i="4"/>
  <c r="A5182" i="4"/>
  <c r="A5183" i="4"/>
  <c r="A5184" i="4"/>
  <c r="A5185" i="4"/>
  <c r="A5186" i="4"/>
  <c r="A5187" i="4"/>
  <c r="A5188" i="4"/>
  <c r="A5189" i="4"/>
  <c r="A5190" i="4"/>
  <c r="A5191" i="4"/>
  <c r="A5192" i="4"/>
  <c r="A5193" i="4"/>
  <c r="A5194" i="4"/>
  <c r="A5195" i="4"/>
  <c r="A5196" i="4"/>
  <c r="A5197" i="4"/>
  <c r="A5198" i="4"/>
  <c r="A5199" i="4"/>
  <c r="A5200" i="4"/>
  <c r="A5201" i="4"/>
  <c r="A5202" i="4"/>
  <c r="A5203" i="4"/>
  <c r="A5204" i="4"/>
  <c r="A5205" i="4"/>
  <c r="A5206" i="4"/>
  <c r="A5207" i="4"/>
  <c r="A5208" i="4"/>
  <c r="A5209" i="4"/>
  <c r="A5210" i="4"/>
  <c r="A5211" i="4"/>
  <c r="A5212" i="4"/>
  <c r="A5213" i="4"/>
  <c r="A5214" i="4"/>
  <c r="A5215" i="4"/>
  <c r="A5216" i="4"/>
  <c r="A5217" i="4"/>
  <c r="A5218" i="4"/>
  <c r="A5219" i="4"/>
  <c r="A5220" i="4"/>
  <c r="A5221" i="4"/>
  <c r="A5222" i="4"/>
  <c r="A5223" i="4"/>
  <c r="A5224" i="4"/>
  <c r="A5225" i="4"/>
  <c r="A5226" i="4"/>
  <c r="A5227" i="4"/>
  <c r="A5228" i="4"/>
  <c r="A5229" i="4"/>
  <c r="A5230" i="4"/>
  <c r="A5231" i="4"/>
  <c r="A5232" i="4"/>
  <c r="A5233" i="4"/>
  <c r="A5234" i="4"/>
  <c r="A5235" i="4"/>
  <c r="A5236" i="4"/>
  <c r="A5237" i="4"/>
  <c r="A5238" i="4"/>
  <c r="A5239" i="4"/>
  <c r="A5240" i="4"/>
  <c r="A5241" i="4"/>
  <c r="A5242" i="4"/>
  <c r="A5243" i="4"/>
  <c r="A5244" i="4"/>
  <c r="A5245" i="4"/>
  <c r="A5246" i="4"/>
  <c r="A5247" i="4"/>
  <c r="A5248" i="4"/>
  <c r="A5249" i="4"/>
  <c r="A5250" i="4"/>
  <c r="A5251" i="4"/>
  <c r="A5252" i="4"/>
  <c r="A5253" i="4"/>
  <c r="A5254" i="4"/>
  <c r="A5255" i="4"/>
  <c r="A5256" i="4"/>
  <c r="A5257" i="4"/>
  <c r="A5258" i="4"/>
  <c r="A5259" i="4"/>
  <c r="A5260" i="4"/>
  <c r="A5261" i="4"/>
  <c r="A5262" i="4"/>
  <c r="A5263" i="4"/>
  <c r="A5264" i="4"/>
  <c r="A5265" i="4"/>
  <c r="A5266" i="4"/>
  <c r="A5267" i="4"/>
  <c r="A5268" i="4"/>
  <c r="A5269" i="4"/>
  <c r="A5270" i="4"/>
  <c r="A5271" i="4"/>
  <c r="A5272" i="4"/>
  <c r="A5273" i="4"/>
  <c r="A5274" i="4"/>
  <c r="A5275" i="4"/>
  <c r="A5276" i="4"/>
  <c r="A5277" i="4"/>
  <c r="A5278" i="4"/>
  <c r="A5279" i="4"/>
  <c r="A5280" i="4"/>
  <c r="A5281" i="4"/>
  <c r="A5282" i="4"/>
  <c r="A5283" i="4"/>
  <c r="A5284" i="4"/>
  <c r="A5285" i="4"/>
  <c r="A5286" i="4"/>
  <c r="A5287" i="4"/>
  <c r="A5288" i="4"/>
  <c r="A5289" i="4"/>
  <c r="A5290" i="4"/>
  <c r="A5291" i="4"/>
  <c r="A5292" i="4"/>
  <c r="A5293" i="4"/>
  <c r="A5294" i="4"/>
  <c r="A5295" i="4"/>
  <c r="A5296" i="4"/>
  <c r="A5297" i="4"/>
  <c r="A5298" i="4"/>
  <c r="A5299" i="4"/>
  <c r="A5300" i="4"/>
  <c r="A5301" i="4"/>
  <c r="A5302" i="4"/>
  <c r="A5303" i="4"/>
  <c r="A5304" i="4"/>
  <c r="A5305" i="4"/>
  <c r="A5306" i="4"/>
  <c r="A5307" i="4"/>
  <c r="A5308" i="4"/>
  <c r="A5309" i="4"/>
  <c r="A5310" i="4"/>
  <c r="A5311" i="4"/>
  <c r="A5312" i="4"/>
  <c r="A5313" i="4"/>
  <c r="A5314" i="4"/>
  <c r="A5315" i="4"/>
  <c r="A5316" i="4"/>
  <c r="A5317" i="4"/>
  <c r="A5318" i="4"/>
  <c r="A5319" i="4"/>
  <c r="A5320" i="4"/>
  <c r="A5321" i="4"/>
  <c r="A5322" i="4"/>
  <c r="A5323" i="4"/>
  <c r="A5324" i="4"/>
  <c r="A5325" i="4"/>
  <c r="A5326" i="4"/>
  <c r="A5327" i="4"/>
  <c r="A5328" i="4"/>
  <c r="A5329" i="4"/>
  <c r="A5330" i="4"/>
  <c r="A5331" i="4"/>
  <c r="A5332" i="4"/>
  <c r="A5333" i="4"/>
  <c r="A5334" i="4"/>
  <c r="A5335" i="4"/>
  <c r="A5336" i="4"/>
  <c r="A5337" i="4"/>
  <c r="A5338" i="4"/>
  <c r="A5339" i="4"/>
  <c r="A5340" i="4"/>
  <c r="A5341" i="4"/>
  <c r="A5342" i="4"/>
  <c r="A5343" i="4"/>
  <c r="A5344" i="4"/>
  <c r="A5345" i="4"/>
  <c r="A5346" i="4"/>
  <c r="A5347" i="4"/>
  <c r="A5348" i="4"/>
  <c r="A5349" i="4"/>
  <c r="A5350" i="4"/>
  <c r="A5351" i="4"/>
  <c r="A5352" i="4"/>
  <c r="A5353" i="4"/>
  <c r="A5354" i="4"/>
  <c r="A5355" i="4"/>
  <c r="A5356" i="4"/>
  <c r="A5357" i="4"/>
  <c r="A5358" i="4"/>
  <c r="A5359" i="4"/>
  <c r="A5360" i="4"/>
  <c r="A5361" i="4"/>
  <c r="A5362" i="4"/>
  <c r="A5363" i="4"/>
  <c r="A5364" i="4"/>
  <c r="A5365" i="4"/>
  <c r="A5366" i="4"/>
  <c r="A5367" i="4"/>
  <c r="A5368" i="4"/>
  <c r="A5369" i="4"/>
  <c r="A5370" i="4"/>
  <c r="A5371" i="4"/>
  <c r="A5372" i="4"/>
  <c r="A5373" i="4"/>
  <c r="A5374" i="4"/>
  <c r="A5375" i="4"/>
  <c r="A5376" i="4"/>
  <c r="A5377" i="4"/>
  <c r="A5378" i="4"/>
  <c r="A5379" i="4"/>
  <c r="A5380" i="4"/>
  <c r="A5381" i="4"/>
  <c r="A5382" i="4"/>
  <c r="A5383" i="4"/>
  <c r="A5384" i="4"/>
  <c r="A5385" i="4"/>
  <c r="A5386" i="4"/>
  <c r="A5387" i="4"/>
  <c r="A5388" i="4"/>
  <c r="A5389" i="4"/>
  <c r="A5390" i="4"/>
  <c r="A5391" i="4"/>
  <c r="A5392" i="4"/>
  <c r="A5393" i="4"/>
  <c r="A5394" i="4"/>
  <c r="A5395" i="4"/>
  <c r="A5396" i="4"/>
  <c r="A5397" i="4"/>
  <c r="A5398" i="4"/>
  <c r="A5399" i="4"/>
  <c r="A5400" i="4"/>
  <c r="A5401" i="4"/>
  <c r="A5402" i="4"/>
  <c r="A5403" i="4"/>
  <c r="A5404" i="4"/>
  <c r="A5405" i="4"/>
  <c r="A5406" i="4"/>
  <c r="A5407" i="4"/>
  <c r="A5408" i="4"/>
  <c r="A5409" i="4"/>
  <c r="A5410" i="4"/>
  <c r="A5411" i="4"/>
  <c r="A5412" i="4"/>
  <c r="A5413" i="4"/>
  <c r="A5414" i="4"/>
  <c r="A5415" i="4"/>
  <c r="A5416" i="4"/>
  <c r="A5417" i="4"/>
  <c r="A5418" i="4"/>
  <c r="A5419" i="4"/>
  <c r="A5420" i="4"/>
  <c r="A5421" i="4"/>
  <c r="A5422" i="4"/>
  <c r="A5423" i="4"/>
  <c r="A5424" i="4"/>
  <c r="A5425" i="4"/>
  <c r="A5426" i="4"/>
  <c r="A5427" i="4"/>
  <c r="A5428" i="4"/>
  <c r="A5429" i="4"/>
  <c r="A5430" i="4"/>
  <c r="A5431" i="4"/>
  <c r="A5432" i="4"/>
  <c r="A5433" i="4"/>
  <c r="A5434" i="4"/>
  <c r="A5435" i="4"/>
  <c r="A5436" i="4"/>
  <c r="A5437" i="4"/>
  <c r="A5438" i="4"/>
  <c r="A5439" i="4"/>
  <c r="A5440" i="4"/>
  <c r="A5441" i="4"/>
  <c r="A5442" i="4"/>
  <c r="A5443" i="4"/>
  <c r="A5444" i="4"/>
  <c r="A5445" i="4"/>
  <c r="A5446" i="4"/>
  <c r="A5447" i="4"/>
  <c r="A5448" i="4"/>
  <c r="A5449" i="4"/>
  <c r="A5450" i="4"/>
  <c r="A5451" i="4"/>
  <c r="A5452" i="4"/>
  <c r="A5453" i="4"/>
  <c r="A5454" i="4"/>
  <c r="A5455" i="4"/>
  <c r="A5456" i="4"/>
  <c r="A5457" i="4"/>
  <c r="A5458" i="4"/>
  <c r="A5459" i="4"/>
  <c r="A5460" i="4"/>
  <c r="A5461" i="4"/>
  <c r="A5462" i="4"/>
  <c r="A5463" i="4"/>
  <c r="A5464" i="4"/>
  <c r="A5465" i="4"/>
  <c r="A5466" i="4"/>
  <c r="A5467" i="4"/>
  <c r="A5468" i="4"/>
  <c r="A5469" i="4"/>
  <c r="A5470" i="4"/>
  <c r="A5471" i="4"/>
  <c r="A5472" i="4"/>
  <c r="A5473" i="4"/>
  <c r="A5474" i="4"/>
  <c r="A5475" i="4"/>
  <c r="A5476" i="4"/>
  <c r="A5477" i="4"/>
  <c r="A5478" i="4"/>
  <c r="A5479" i="4"/>
  <c r="A5480" i="4"/>
  <c r="A5481" i="4"/>
  <c r="A5482" i="4"/>
  <c r="A5483" i="4"/>
  <c r="A5484" i="4"/>
  <c r="A5485" i="4"/>
  <c r="A5486" i="4"/>
  <c r="A5487" i="4"/>
  <c r="A5488" i="4"/>
  <c r="A5489" i="4"/>
  <c r="A5490" i="4"/>
  <c r="A5491" i="4"/>
  <c r="A5492" i="4"/>
  <c r="A5493" i="4"/>
  <c r="A5494" i="4"/>
  <c r="A5495" i="4"/>
  <c r="A5496" i="4"/>
  <c r="A5497" i="4"/>
  <c r="A5498" i="4"/>
  <c r="A5499" i="4"/>
  <c r="A5500" i="4"/>
  <c r="A5501" i="4"/>
  <c r="A5502" i="4"/>
  <c r="A5503" i="4"/>
  <c r="A5504" i="4"/>
  <c r="A5505" i="4"/>
  <c r="A5506" i="4"/>
  <c r="A5507" i="4"/>
  <c r="A5508" i="4"/>
  <c r="A5509" i="4"/>
  <c r="A5510" i="4"/>
  <c r="A5511" i="4"/>
  <c r="A5512" i="4"/>
  <c r="A5513" i="4"/>
  <c r="A5514" i="4"/>
  <c r="A5515" i="4"/>
  <c r="A5516" i="4"/>
  <c r="A5517" i="4"/>
  <c r="A5518" i="4"/>
  <c r="A5519" i="4"/>
  <c r="A5520" i="4"/>
  <c r="A5521" i="4"/>
  <c r="A5522" i="4"/>
  <c r="A5523" i="4"/>
  <c r="A5524" i="4"/>
  <c r="A5525" i="4"/>
  <c r="A5526" i="4"/>
  <c r="A5527" i="4"/>
  <c r="A5528" i="4"/>
  <c r="A5529" i="4"/>
  <c r="A5530" i="4"/>
  <c r="A5531" i="4"/>
  <c r="A5532" i="4"/>
  <c r="A5533" i="4"/>
  <c r="A5534" i="4"/>
  <c r="A5535" i="4"/>
  <c r="A5536" i="4"/>
  <c r="A5537" i="4"/>
  <c r="A5538" i="4"/>
  <c r="A5539" i="4"/>
  <c r="A5540" i="4"/>
  <c r="A5541" i="4"/>
  <c r="A5542" i="4"/>
  <c r="A5543" i="4"/>
  <c r="A5544" i="4"/>
  <c r="A5545" i="4"/>
  <c r="A5546" i="4"/>
  <c r="A5547" i="4"/>
  <c r="A5548" i="4"/>
  <c r="A5549" i="4"/>
  <c r="A5550" i="4"/>
  <c r="A5551" i="4"/>
  <c r="A5552" i="4"/>
  <c r="A5553" i="4"/>
  <c r="A5554" i="4"/>
  <c r="A5555" i="4"/>
  <c r="A5556" i="4"/>
  <c r="A5557" i="4"/>
  <c r="A5558" i="4"/>
  <c r="A5559" i="4"/>
  <c r="A5560" i="4"/>
  <c r="A5561" i="4"/>
  <c r="A5562" i="4"/>
  <c r="A5563" i="4"/>
  <c r="A5564" i="4"/>
  <c r="A5565" i="4"/>
  <c r="A5566" i="4"/>
  <c r="A5567" i="4"/>
  <c r="A5568" i="4"/>
  <c r="A5569" i="4"/>
  <c r="A5570" i="4"/>
  <c r="A5571" i="4"/>
  <c r="A5572" i="4"/>
  <c r="A5573" i="4"/>
  <c r="A5574" i="4"/>
  <c r="A5575" i="4"/>
  <c r="A5576" i="4"/>
  <c r="A5577" i="4"/>
  <c r="A5578" i="4"/>
  <c r="A5579" i="4"/>
  <c r="A5580" i="4"/>
  <c r="A5581" i="4"/>
  <c r="A5582" i="4"/>
  <c r="A5583" i="4"/>
  <c r="A5584" i="4"/>
  <c r="A5585" i="4"/>
  <c r="A5586" i="4"/>
  <c r="A5587" i="4"/>
  <c r="A5588" i="4"/>
  <c r="A5589" i="4"/>
  <c r="A5590" i="4"/>
  <c r="A5591" i="4"/>
  <c r="A5592" i="4"/>
  <c r="A5593" i="4"/>
  <c r="A5594" i="4"/>
  <c r="A5595" i="4"/>
  <c r="A5596" i="4"/>
  <c r="A5597" i="4"/>
  <c r="A5598" i="4"/>
  <c r="A5599" i="4"/>
  <c r="A5600" i="4"/>
  <c r="A5601" i="4"/>
  <c r="A5602" i="4"/>
  <c r="A5603" i="4"/>
  <c r="A5604" i="4"/>
  <c r="A5605" i="4"/>
  <c r="A5606" i="4"/>
  <c r="A5607" i="4"/>
  <c r="A5608" i="4"/>
  <c r="A5609" i="4"/>
  <c r="A5610" i="4"/>
  <c r="A5611" i="4"/>
  <c r="A5612" i="4"/>
  <c r="A5613" i="4"/>
  <c r="A5614" i="4"/>
  <c r="A5615" i="4"/>
  <c r="A5616" i="4"/>
  <c r="A5617" i="4"/>
  <c r="A5618" i="4"/>
  <c r="A5619" i="4"/>
  <c r="A5620" i="4"/>
  <c r="A5621" i="4"/>
  <c r="A5622" i="4"/>
  <c r="A5623" i="4"/>
  <c r="A5624" i="4"/>
  <c r="A5625" i="4"/>
  <c r="A5626" i="4"/>
  <c r="A5627" i="4"/>
  <c r="A5628" i="4"/>
  <c r="A5629" i="4"/>
  <c r="A5630" i="4"/>
  <c r="A5631" i="4"/>
  <c r="A5632" i="4"/>
  <c r="A5633" i="4"/>
  <c r="A5634" i="4"/>
  <c r="A5635" i="4"/>
  <c r="A5636" i="4"/>
  <c r="A5637" i="4"/>
  <c r="A5638" i="4"/>
  <c r="A5639" i="4"/>
  <c r="A5640" i="4"/>
  <c r="A5641" i="4"/>
  <c r="A5642" i="4"/>
  <c r="A5643" i="4"/>
  <c r="A5644" i="4"/>
  <c r="A5645" i="4"/>
  <c r="A5646" i="4"/>
  <c r="A5647" i="4"/>
  <c r="A5648" i="4"/>
  <c r="A5649" i="4"/>
  <c r="A5650" i="4"/>
  <c r="A5651" i="4"/>
  <c r="A5652" i="4"/>
  <c r="A5653" i="4"/>
  <c r="A5654" i="4"/>
  <c r="A5655" i="4"/>
  <c r="A5656" i="4"/>
  <c r="A5657" i="4"/>
  <c r="A5658" i="4"/>
  <c r="A5659" i="4"/>
  <c r="A5660" i="4"/>
  <c r="A5661" i="4"/>
  <c r="A5662" i="4"/>
  <c r="A5663" i="4"/>
  <c r="A5664" i="4"/>
  <c r="A5665" i="4"/>
  <c r="A5666" i="4"/>
  <c r="A5667" i="4"/>
  <c r="A5668" i="4"/>
  <c r="A5669" i="4"/>
  <c r="A5670" i="4"/>
  <c r="A5671" i="4"/>
  <c r="A5672" i="4"/>
  <c r="A5673" i="4"/>
  <c r="A5674" i="4"/>
  <c r="A5675" i="4"/>
  <c r="A5676" i="4"/>
  <c r="A5677" i="4"/>
  <c r="A5678" i="4"/>
  <c r="A5679" i="4"/>
  <c r="A5680" i="4"/>
  <c r="A5681" i="4"/>
  <c r="A5682" i="4"/>
  <c r="A5683" i="4"/>
  <c r="A5684" i="4"/>
  <c r="A5685" i="4"/>
  <c r="A5686" i="4"/>
  <c r="A5687" i="4"/>
  <c r="A5688" i="4"/>
  <c r="A5689" i="4"/>
  <c r="A5690" i="4"/>
  <c r="A5691" i="4"/>
  <c r="A5692" i="4"/>
  <c r="A5693" i="4"/>
  <c r="A5694" i="4"/>
  <c r="A5695" i="4"/>
  <c r="A5696" i="4"/>
  <c r="A5697" i="4"/>
  <c r="A5698" i="4"/>
  <c r="A5699" i="4"/>
  <c r="A5700" i="4"/>
  <c r="A5701" i="4"/>
  <c r="A5702" i="4"/>
  <c r="A5703" i="4"/>
  <c r="A5704" i="4"/>
  <c r="A5705" i="4"/>
  <c r="A5706" i="4"/>
  <c r="A5707" i="4"/>
  <c r="A5708" i="4"/>
  <c r="A5709" i="4"/>
  <c r="A5710" i="4"/>
  <c r="A5711" i="4"/>
  <c r="A5712" i="4"/>
  <c r="A5713" i="4"/>
  <c r="A5714" i="4"/>
  <c r="A5715" i="4"/>
  <c r="A5716" i="4"/>
  <c r="A5717" i="4"/>
  <c r="A5718" i="4"/>
  <c r="A5719" i="4"/>
  <c r="A5720" i="4"/>
  <c r="A5721" i="4"/>
  <c r="A5722" i="4"/>
  <c r="A5723" i="4"/>
  <c r="A5724" i="4"/>
  <c r="A5725" i="4"/>
  <c r="A5726" i="4"/>
  <c r="A5727" i="4"/>
  <c r="A5728" i="4"/>
  <c r="A5729" i="4"/>
  <c r="A5730" i="4"/>
  <c r="A5731" i="4"/>
  <c r="A5732" i="4"/>
  <c r="A5733" i="4"/>
  <c r="A5734" i="4"/>
  <c r="A5735" i="4"/>
  <c r="A5736" i="4"/>
  <c r="A5737" i="4"/>
  <c r="A5738" i="4"/>
  <c r="A5739" i="4"/>
  <c r="A5740" i="4"/>
  <c r="A5741" i="4"/>
  <c r="A5742" i="4"/>
  <c r="A5743" i="4"/>
  <c r="A5744" i="4"/>
  <c r="A5745" i="4"/>
  <c r="A5746" i="4"/>
  <c r="A5747" i="4"/>
  <c r="A5748" i="4"/>
  <c r="A5749" i="4"/>
  <c r="A5750" i="4"/>
  <c r="A5751" i="4"/>
  <c r="A5752" i="4"/>
  <c r="A5753" i="4"/>
  <c r="A5754" i="4"/>
  <c r="A5755" i="4"/>
  <c r="A5756" i="4"/>
  <c r="A5757" i="4"/>
  <c r="A5758" i="4"/>
  <c r="A5759" i="4"/>
  <c r="A5760" i="4"/>
  <c r="A5761" i="4"/>
  <c r="A5762" i="4"/>
  <c r="A5763" i="4"/>
  <c r="A5764" i="4"/>
  <c r="A5765" i="4"/>
  <c r="A5766" i="4"/>
  <c r="A5767" i="4"/>
  <c r="A5768" i="4"/>
  <c r="A5769" i="4"/>
  <c r="A5770" i="4"/>
  <c r="A5771" i="4"/>
  <c r="A5772" i="4"/>
  <c r="A5773" i="4"/>
  <c r="A5774" i="4"/>
  <c r="A5775" i="4"/>
  <c r="A5776" i="4"/>
  <c r="A5777" i="4"/>
  <c r="A5778" i="4"/>
  <c r="A5779" i="4"/>
  <c r="A5780" i="4"/>
  <c r="A5781" i="4"/>
  <c r="A5782" i="4"/>
  <c r="A5783" i="4"/>
  <c r="A5784" i="4"/>
  <c r="A5785" i="4"/>
  <c r="A5786" i="4"/>
  <c r="A5787" i="4"/>
  <c r="A5788" i="4"/>
  <c r="A5789" i="4"/>
  <c r="A5790" i="4"/>
  <c r="A5791" i="4"/>
  <c r="A5792" i="4"/>
  <c r="A5793" i="4"/>
  <c r="A5794" i="4"/>
  <c r="A5795" i="4"/>
  <c r="A5796" i="4"/>
  <c r="A5797" i="4"/>
  <c r="A5798" i="4"/>
  <c r="A5799" i="4"/>
  <c r="A5800" i="4"/>
  <c r="A5801" i="4"/>
  <c r="A5802" i="4"/>
  <c r="A5803" i="4"/>
  <c r="A5804" i="4"/>
  <c r="A5805" i="4"/>
  <c r="A5806" i="4"/>
  <c r="A5807" i="4"/>
  <c r="A5808" i="4"/>
  <c r="A5809" i="4"/>
  <c r="A5810" i="4"/>
  <c r="A5811" i="4"/>
  <c r="A5812" i="4"/>
  <c r="A5813" i="4"/>
  <c r="A5814" i="4"/>
  <c r="A5815" i="4"/>
  <c r="A5816" i="4"/>
  <c r="A5817" i="4"/>
  <c r="A5818" i="4"/>
  <c r="A5819" i="4"/>
  <c r="A5820" i="4"/>
  <c r="A5821" i="4"/>
  <c r="A5822" i="4"/>
  <c r="A5823" i="4"/>
  <c r="A5824" i="4"/>
  <c r="A5825" i="4"/>
  <c r="A5826" i="4"/>
  <c r="A5827" i="4"/>
  <c r="A5828" i="4"/>
  <c r="A5829" i="4"/>
  <c r="A5830" i="4"/>
  <c r="A5831" i="4"/>
  <c r="A5832" i="4"/>
  <c r="A5833" i="4"/>
  <c r="A5834" i="4"/>
  <c r="A5835" i="4"/>
  <c r="A5836" i="4"/>
  <c r="A5837" i="4"/>
  <c r="A5838" i="4"/>
  <c r="A5839" i="4"/>
  <c r="A5840" i="4"/>
  <c r="A5841" i="4"/>
  <c r="A5842" i="4"/>
  <c r="A5843" i="4"/>
  <c r="A5844" i="4"/>
  <c r="A5845" i="4"/>
  <c r="A5846" i="4"/>
  <c r="A5847" i="4"/>
  <c r="A5848" i="4"/>
  <c r="A5849" i="4"/>
  <c r="A5850" i="4"/>
  <c r="A5851" i="4"/>
  <c r="A5852" i="4"/>
  <c r="A5853" i="4"/>
  <c r="A5854" i="4"/>
  <c r="A5855" i="4"/>
  <c r="A5856" i="4"/>
  <c r="A5857" i="4"/>
  <c r="A5858" i="4"/>
  <c r="A5859" i="4"/>
  <c r="A5860" i="4"/>
  <c r="A5861" i="4"/>
  <c r="A5862" i="4"/>
  <c r="A5863" i="4"/>
  <c r="A5864" i="4"/>
  <c r="A5865" i="4"/>
  <c r="A5866" i="4"/>
  <c r="A5867" i="4"/>
  <c r="A5868" i="4"/>
  <c r="A5869" i="4"/>
  <c r="A5870" i="4"/>
  <c r="A5871" i="4"/>
  <c r="A5872" i="4"/>
  <c r="A5873" i="4"/>
  <c r="A5874" i="4"/>
  <c r="A5875" i="4"/>
  <c r="A5876" i="4"/>
  <c r="A5877" i="4"/>
  <c r="A5878" i="4"/>
  <c r="A5879" i="4"/>
  <c r="A5880" i="4"/>
  <c r="A5881" i="4"/>
  <c r="A5882" i="4"/>
  <c r="A5883" i="4"/>
  <c r="A5884" i="4"/>
  <c r="A5885" i="4"/>
  <c r="A5886" i="4"/>
  <c r="A5887" i="4"/>
  <c r="A5888" i="4"/>
  <c r="A5889" i="4"/>
  <c r="A5890" i="4"/>
  <c r="A5891" i="4"/>
  <c r="A5892" i="4"/>
  <c r="A5893" i="4"/>
  <c r="A5894" i="4"/>
  <c r="A5895" i="4"/>
  <c r="A5896" i="4"/>
  <c r="A5897" i="4"/>
  <c r="A5898" i="4"/>
  <c r="A5899" i="4"/>
  <c r="A5900" i="4"/>
  <c r="A5901" i="4"/>
  <c r="A5902" i="4"/>
  <c r="A5903" i="4"/>
  <c r="A5904" i="4"/>
  <c r="A5905" i="4"/>
  <c r="A5906" i="4"/>
  <c r="A5907" i="4"/>
  <c r="A5908" i="4"/>
  <c r="A5909" i="4"/>
  <c r="A5910" i="4"/>
  <c r="A5911" i="4"/>
  <c r="A5912" i="4"/>
  <c r="A5913" i="4"/>
  <c r="A5914" i="4"/>
  <c r="A5915" i="4"/>
  <c r="A5916" i="4"/>
  <c r="A5917" i="4"/>
  <c r="A5918" i="4"/>
  <c r="A5919" i="4"/>
  <c r="A5920" i="4"/>
  <c r="A5921" i="4"/>
  <c r="A5922" i="4"/>
  <c r="A5923" i="4"/>
  <c r="A5924" i="4"/>
  <c r="A5925" i="4"/>
  <c r="A5926" i="4"/>
  <c r="A5927" i="4"/>
  <c r="A5928" i="4"/>
  <c r="A5929" i="4"/>
  <c r="A5930" i="4"/>
  <c r="A5931" i="4"/>
  <c r="A5932" i="4"/>
  <c r="A5933" i="4"/>
  <c r="A5934" i="4"/>
  <c r="A5935" i="4"/>
  <c r="A5936" i="4"/>
  <c r="A5937" i="4"/>
  <c r="A5938" i="4"/>
  <c r="A5939" i="4"/>
  <c r="A5940" i="4"/>
  <c r="A5941" i="4"/>
  <c r="A5942" i="4"/>
  <c r="A5943" i="4"/>
  <c r="A5944" i="4"/>
  <c r="A5945" i="4"/>
  <c r="A5946" i="4"/>
  <c r="A5947" i="4"/>
  <c r="A5948" i="4"/>
  <c r="A5949" i="4"/>
  <c r="A5950" i="4"/>
  <c r="A5951" i="4"/>
  <c r="A5952" i="4"/>
  <c r="A5953" i="4"/>
  <c r="A5954" i="4"/>
  <c r="A5955" i="4"/>
  <c r="A5956" i="4"/>
  <c r="A5957" i="4"/>
  <c r="A5958" i="4"/>
  <c r="A5959" i="4"/>
  <c r="A5960" i="4"/>
  <c r="A5961" i="4"/>
  <c r="A5962" i="4"/>
  <c r="A5963" i="4"/>
  <c r="A5964" i="4"/>
  <c r="A5965" i="4"/>
  <c r="A5966" i="4"/>
  <c r="A5967" i="4"/>
  <c r="A5968" i="4"/>
  <c r="A5969" i="4"/>
  <c r="A5970" i="4"/>
  <c r="A5971" i="4"/>
  <c r="A5972" i="4"/>
  <c r="A5973" i="4"/>
  <c r="A5974" i="4"/>
  <c r="A5975" i="4"/>
  <c r="A5976" i="4"/>
  <c r="A5977" i="4"/>
  <c r="A5978" i="4"/>
  <c r="A5979" i="4"/>
  <c r="A5980" i="4"/>
  <c r="A5981" i="4"/>
  <c r="A5982" i="4"/>
  <c r="A5983" i="4"/>
  <c r="A5984" i="4"/>
  <c r="A5985" i="4"/>
  <c r="A5986" i="4"/>
  <c r="A5987" i="4"/>
  <c r="A5988" i="4"/>
  <c r="A5989" i="4"/>
  <c r="A5990" i="4"/>
  <c r="A5991" i="4"/>
  <c r="A5992" i="4"/>
  <c r="A5993" i="4"/>
  <c r="A5994" i="4"/>
  <c r="A5995" i="4"/>
  <c r="A5996" i="4"/>
  <c r="A5997" i="4"/>
  <c r="A5998" i="4"/>
  <c r="A5999" i="4"/>
  <c r="A6000" i="4"/>
  <c r="A6001" i="4"/>
  <c r="A6002" i="4"/>
  <c r="A6003" i="4"/>
  <c r="A6004" i="4"/>
  <c r="A6005" i="4"/>
  <c r="A6006" i="4"/>
  <c r="A6007" i="4"/>
  <c r="A6008" i="4"/>
  <c r="A6009" i="4"/>
  <c r="A6010" i="4"/>
  <c r="A6011" i="4"/>
  <c r="A6012" i="4"/>
  <c r="A6013" i="4"/>
  <c r="A6014" i="4"/>
  <c r="A6015" i="4"/>
  <c r="A6016" i="4"/>
  <c r="A6017" i="4"/>
  <c r="A6018" i="4"/>
  <c r="A6019" i="4"/>
  <c r="A6020" i="4"/>
  <c r="A6021" i="4"/>
  <c r="A6022" i="4"/>
  <c r="A6023" i="4"/>
  <c r="A6024" i="4"/>
  <c r="A6025" i="4"/>
  <c r="A6026" i="4"/>
  <c r="A6027" i="4"/>
  <c r="A6028" i="4"/>
  <c r="A6029" i="4"/>
  <c r="A6030" i="4"/>
  <c r="A6031" i="4"/>
  <c r="A6032" i="4"/>
  <c r="A6033" i="4"/>
  <c r="A6034" i="4"/>
  <c r="A6035" i="4"/>
  <c r="A6036" i="4"/>
  <c r="A6037" i="4"/>
  <c r="A6038" i="4"/>
  <c r="A6039" i="4"/>
  <c r="A6040" i="4"/>
  <c r="A6041" i="4"/>
  <c r="A6042" i="4"/>
  <c r="A6043" i="4"/>
  <c r="A6044" i="4"/>
  <c r="A6045" i="4"/>
  <c r="A6046" i="4"/>
  <c r="A6047" i="4"/>
  <c r="A6048" i="4"/>
  <c r="A6049" i="4"/>
  <c r="A6050" i="4"/>
  <c r="A6051" i="4"/>
  <c r="A6052" i="4"/>
  <c r="A6053" i="4"/>
  <c r="A6054" i="4"/>
  <c r="A6055" i="4"/>
  <c r="A6056" i="4"/>
  <c r="A6057" i="4"/>
  <c r="A6058" i="4"/>
  <c r="A6059" i="4"/>
  <c r="A6060" i="4"/>
  <c r="A6061" i="4"/>
  <c r="A6062" i="4"/>
  <c r="A6063" i="4"/>
  <c r="A6064" i="4"/>
  <c r="A6065" i="4"/>
  <c r="A6066" i="4"/>
  <c r="A6067" i="4"/>
  <c r="A6068" i="4"/>
  <c r="A6069" i="4"/>
  <c r="A6070" i="4"/>
  <c r="A6071" i="4"/>
  <c r="A6072" i="4"/>
  <c r="A6073" i="4"/>
  <c r="A6074" i="4"/>
  <c r="A6075" i="4"/>
  <c r="A6076" i="4"/>
  <c r="A6077" i="4"/>
  <c r="A6078" i="4"/>
  <c r="A6079" i="4"/>
  <c r="A6080" i="4"/>
  <c r="A6081" i="4"/>
  <c r="A6082" i="4"/>
  <c r="A6083" i="4"/>
  <c r="A6084" i="4"/>
  <c r="A6085" i="4"/>
  <c r="A6086" i="4"/>
  <c r="A6087" i="4"/>
  <c r="A6088" i="4"/>
  <c r="A6089" i="4"/>
  <c r="A6090" i="4"/>
  <c r="A6091" i="4"/>
  <c r="A6092" i="4"/>
  <c r="A6093" i="4"/>
  <c r="A6094" i="4"/>
  <c r="A6095" i="4"/>
  <c r="A6096" i="4"/>
  <c r="A6097" i="4"/>
  <c r="A6098" i="4"/>
  <c r="A6099" i="4"/>
  <c r="A6100" i="4"/>
  <c r="A6101" i="4"/>
  <c r="A6102" i="4"/>
  <c r="A6103" i="4"/>
  <c r="A6104" i="4"/>
  <c r="A6105" i="4"/>
  <c r="A6106" i="4"/>
  <c r="A6107" i="4"/>
  <c r="A6108" i="4"/>
  <c r="A6109" i="4"/>
  <c r="A6110" i="4"/>
  <c r="A6111" i="4"/>
  <c r="A6112" i="4"/>
  <c r="A6113" i="4"/>
  <c r="A6114" i="4"/>
  <c r="A6115" i="4"/>
  <c r="A6116" i="4"/>
  <c r="A6117" i="4"/>
  <c r="A6118" i="4"/>
  <c r="A6119" i="4"/>
  <c r="A6120" i="4"/>
  <c r="A6121" i="4"/>
  <c r="A6122" i="4"/>
  <c r="A6123" i="4"/>
  <c r="A6124" i="4"/>
  <c r="A6125" i="4"/>
  <c r="A6126" i="4"/>
  <c r="A6127" i="4"/>
  <c r="A6128" i="4"/>
  <c r="A6129" i="4"/>
  <c r="A6130" i="4"/>
  <c r="A6131" i="4"/>
  <c r="A6132" i="4"/>
  <c r="A6133" i="4"/>
  <c r="A6134" i="4"/>
  <c r="A6135" i="4"/>
  <c r="A6136" i="4"/>
  <c r="A6137" i="4"/>
  <c r="A6138" i="4"/>
  <c r="A6139" i="4"/>
  <c r="A6140" i="4"/>
  <c r="A6141" i="4"/>
  <c r="A6142" i="4"/>
  <c r="A6143" i="4"/>
  <c r="A6144" i="4"/>
  <c r="A6145" i="4"/>
  <c r="A6146" i="4"/>
  <c r="A6147" i="4"/>
  <c r="A6148" i="4"/>
  <c r="A6149" i="4"/>
  <c r="A6150" i="4"/>
  <c r="A6151" i="4"/>
  <c r="A6152" i="4"/>
  <c r="A6153" i="4"/>
  <c r="A6154" i="4"/>
  <c r="A6155" i="4"/>
  <c r="A6156" i="4"/>
  <c r="A6157" i="4"/>
  <c r="A6158" i="4"/>
  <c r="A6159" i="4"/>
  <c r="A6160" i="4"/>
  <c r="A6161" i="4"/>
  <c r="A6162" i="4"/>
  <c r="A6163" i="4"/>
  <c r="A6164" i="4"/>
  <c r="A6165" i="4"/>
  <c r="A6166" i="4"/>
  <c r="A6167" i="4"/>
  <c r="A6168" i="4"/>
  <c r="A6169" i="4"/>
  <c r="A6170" i="4"/>
  <c r="A6171" i="4"/>
  <c r="A6172" i="4"/>
  <c r="A6173" i="4"/>
  <c r="A6174" i="4"/>
  <c r="A6175" i="4"/>
  <c r="A6176" i="4"/>
  <c r="A6177" i="4"/>
  <c r="A6178" i="4"/>
  <c r="A6179" i="4"/>
  <c r="A6180" i="4"/>
  <c r="A6181" i="4"/>
  <c r="A6182" i="4"/>
  <c r="A6183" i="4"/>
  <c r="A6184" i="4"/>
  <c r="A6185" i="4"/>
  <c r="A6186" i="4"/>
  <c r="A6187" i="4"/>
  <c r="A6188" i="4"/>
  <c r="A6189" i="4"/>
  <c r="A6190" i="4"/>
  <c r="A6191" i="4"/>
  <c r="A6192" i="4"/>
  <c r="A6193" i="4"/>
  <c r="A6194" i="4"/>
  <c r="A6195" i="4"/>
  <c r="A6196" i="4"/>
  <c r="A6197" i="4"/>
  <c r="A6198" i="4"/>
  <c r="A6199" i="4"/>
  <c r="A6200" i="4"/>
  <c r="A6201" i="4"/>
  <c r="A6202" i="4"/>
  <c r="A6203" i="4"/>
  <c r="A6204" i="4"/>
  <c r="A6205" i="4"/>
  <c r="A6206" i="4"/>
  <c r="A6207" i="4"/>
  <c r="A6208" i="4"/>
  <c r="A6209" i="4"/>
  <c r="A6210" i="4"/>
  <c r="A6211" i="4"/>
  <c r="A6212" i="4"/>
  <c r="A6213" i="4"/>
  <c r="A6214" i="4"/>
  <c r="A6215" i="4"/>
  <c r="A6216" i="4"/>
  <c r="A6217" i="4"/>
  <c r="A6218" i="4"/>
  <c r="A6219" i="4"/>
  <c r="A6220" i="4"/>
  <c r="A6221" i="4"/>
  <c r="A6222" i="4"/>
  <c r="A6223" i="4"/>
  <c r="A6224" i="4"/>
  <c r="A6225" i="4"/>
  <c r="A6226" i="4"/>
  <c r="A6227" i="4"/>
  <c r="A6228" i="4"/>
  <c r="A6229" i="4"/>
  <c r="A6230" i="4"/>
  <c r="A6231" i="4"/>
  <c r="A6232" i="4"/>
  <c r="A6233" i="4"/>
  <c r="A6234" i="4"/>
  <c r="A6235" i="4"/>
  <c r="A6236" i="4"/>
  <c r="A6237" i="4"/>
  <c r="A6238" i="4"/>
  <c r="A6239" i="4"/>
  <c r="A6240" i="4"/>
  <c r="A6241" i="4"/>
  <c r="A6242" i="4"/>
  <c r="A6243" i="4"/>
  <c r="A6244" i="4"/>
  <c r="A6245" i="4"/>
  <c r="A6246" i="4"/>
  <c r="A6247" i="4"/>
  <c r="A6248" i="4"/>
  <c r="A6249" i="4"/>
  <c r="A6250" i="4"/>
  <c r="A6251" i="4"/>
  <c r="A6252" i="4"/>
  <c r="A6253" i="4"/>
  <c r="A6254" i="4"/>
  <c r="A6255" i="4"/>
  <c r="A6256" i="4"/>
  <c r="A6257" i="4"/>
  <c r="A6258" i="4"/>
  <c r="A6259" i="4"/>
  <c r="A6260" i="4"/>
  <c r="A6261" i="4"/>
  <c r="A6262" i="4"/>
  <c r="A6263" i="4"/>
  <c r="A6264" i="4"/>
  <c r="A6265" i="4"/>
  <c r="A6266" i="4"/>
  <c r="A6267" i="4"/>
  <c r="A6268" i="4"/>
  <c r="A6269" i="4"/>
  <c r="A6270" i="4"/>
  <c r="A6271" i="4"/>
  <c r="A6272" i="4"/>
  <c r="A6273" i="4"/>
  <c r="A6274" i="4"/>
  <c r="A6275" i="4"/>
  <c r="A6276" i="4"/>
  <c r="A6277" i="4"/>
  <c r="A6278" i="4"/>
  <c r="A6279" i="4"/>
  <c r="A6280" i="4"/>
  <c r="A6281" i="4"/>
  <c r="A6282" i="4"/>
  <c r="A6283" i="4"/>
  <c r="A6284" i="4"/>
  <c r="A6285" i="4"/>
  <c r="A6286" i="4"/>
  <c r="A6287" i="4"/>
  <c r="A6288" i="4"/>
  <c r="A6289" i="4"/>
  <c r="A6290" i="4"/>
  <c r="A6291" i="4"/>
  <c r="A6292" i="4"/>
  <c r="A6293" i="4"/>
  <c r="A6294" i="4"/>
  <c r="A6295" i="4"/>
  <c r="A6296" i="4"/>
  <c r="A6297" i="4"/>
  <c r="A6298" i="4"/>
  <c r="A6299" i="4"/>
  <c r="A6300" i="4"/>
  <c r="A6301" i="4"/>
  <c r="AD69" i="1" l="1"/>
  <c r="AG69" i="1" s="1"/>
  <c r="AD73" i="1"/>
  <c r="AG73" i="1" s="1"/>
  <c r="AD77" i="1"/>
  <c r="AG77" i="1" s="1"/>
  <c r="AD81" i="1"/>
  <c r="AG81" i="1" s="1"/>
  <c r="AD85" i="1"/>
  <c r="AG85" i="1" s="1"/>
  <c r="V69" i="1"/>
  <c r="Y69" i="1" s="1"/>
  <c r="V73" i="1"/>
  <c r="Y73" i="1" s="1"/>
  <c r="V77" i="1"/>
  <c r="Y77" i="1" s="1"/>
  <c r="V81" i="1"/>
  <c r="Y81" i="1" s="1"/>
  <c r="V85" i="1"/>
  <c r="Y85" i="1" s="1"/>
  <c r="V89" i="1"/>
  <c r="Y89" i="1" s="1"/>
  <c r="V93" i="1"/>
  <c r="Y93" i="1" s="1"/>
  <c r="V97" i="1"/>
  <c r="Y97" i="1" s="1"/>
  <c r="V101" i="1"/>
  <c r="Y101" i="1" s="1"/>
  <c r="V105" i="1"/>
  <c r="Y105" i="1" s="1"/>
  <c r="AD80" i="1"/>
  <c r="AG80" i="1" s="1"/>
  <c r="V76" i="1"/>
  <c r="Y76" i="1" s="1"/>
  <c r="V92" i="1"/>
  <c r="Y92" i="1" s="1"/>
  <c r="V68" i="1"/>
  <c r="Y68" i="1" s="1"/>
  <c r="AD70" i="1"/>
  <c r="AG70" i="1" s="1"/>
  <c r="AD74" i="1"/>
  <c r="AG74" i="1" s="1"/>
  <c r="AD78" i="1"/>
  <c r="AG78" i="1" s="1"/>
  <c r="AD82" i="1"/>
  <c r="AG82" i="1" s="1"/>
  <c r="AD86" i="1"/>
  <c r="AG86" i="1" s="1"/>
  <c r="V70" i="1"/>
  <c r="Y70" i="1" s="1"/>
  <c r="V74" i="1"/>
  <c r="Y74" i="1" s="1"/>
  <c r="V78" i="1"/>
  <c r="Y78" i="1" s="1"/>
  <c r="V82" i="1"/>
  <c r="Y82" i="1" s="1"/>
  <c r="V86" i="1"/>
  <c r="Y86" i="1" s="1"/>
  <c r="V90" i="1"/>
  <c r="Y90" i="1" s="1"/>
  <c r="V94" i="1"/>
  <c r="Y94" i="1" s="1"/>
  <c r="V98" i="1"/>
  <c r="Y98" i="1" s="1"/>
  <c r="V102" i="1"/>
  <c r="Y102" i="1" s="1"/>
  <c r="V106" i="1"/>
  <c r="Y106" i="1" s="1"/>
  <c r="AD68" i="1"/>
  <c r="AG68" i="1" s="1"/>
  <c r="V84" i="1"/>
  <c r="Y84" i="1" s="1"/>
  <c r="V100" i="1"/>
  <c r="Y100" i="1" s="1"/>
  <c r="AD71" i="1"/>
  <c r="AG71" i="1" s="1"/>
  <c r="AD75" i="1"/>
  <c r="AG75" i="1" s="1"/>
  <c r="AD79" i="1"/>
  <c r="AG79" i="1" s="1"/>
  <c r="AD83" i="1"/>
  <c r="AG83" i="1" s="1"/>
  <c r="AD87" i="1"/>
  <c r="AG87" i="1" s="1"/>
  <c r="V71" i="1"/>
  <c r="Y71" i="1" s="1"/>
  <c r="V75" i="1"/>
  <c r="Y75" i="1" s="1"/>
  <c r="V79" i="1"/>
  <c r="Y79" i="1" s="1"/>
  <c r="V83" i="1"/>
  <c r="Y83" i="1" s="1"/>
  <c r="V87" i="1"/>
  <c r="Y87" i="1" s="1"/>
  <c r="V91" i="1"/>
  <c r="Y91" i="1" s="1"/>
  <c r="V95" i="1"/>
  <c r="Y95" i="1" s="1"/>
  <c r="V99" i="1"/>
  <c r="Y99" i="1" s="1"/>
  <c r="V103" i="1"/>
  <c r="Y103" i="1" s="1"/>
  <c r="V107" i="1"/>
  <c r="Y107" i="1" s="1"/>
  <c r="AD72" i="1"/>
  <c r="AG72" i="1" s="1"/>
  <c r="AD76" i="1"/>
  <c r="AG76" i="1" s="1"/>
  <c r="AD84" i="1"/>
  <c r="AG84" i="1" s="1"/>
  <c r="V72" i="1"/>
  <c r="Y72" i="1" s="1"/>
  <c r="V80" i="1"/>
  <c r="Y80" i="1" s="1"/>
  <c r="V88" i="1"/>
  <c r="Y88" i="1" s="1"/>
  <c r="V96" i="1"/>
  <c r="Y96" i="1" s="1"/>
  <c r="V104" i="1"/>
  <c r="Y104" i="1" s="1"/>
  <c r="BT104" i="1"/>
  <c r="BT108" i="1"/>
  <c r="BT112" i="1"/>
  <c r="BT116" i="1"/>
  <c r="BT120" i="1"/>
  <c r="BT124" i="1"/>
  <c r="BT128" i="1"/>
  <c r="BT102" i="1"/>
  <c r="BT76" i="1"/>
  <c r="BT80" i="1"/>
  <c r="BT84" i="1"/>
  <c r="BT88" i="1"/>
  <c r="BT92" i="1"/>
  <c r="BT96" i="1"/>
  <c r="BT100" i="1"/>
  <c r="BT105" i="1"/>
  <c r="BT109" i="1"/>
  <c r="BT113" i="1"/>
  <c r="BT117" i="1"/>
  <c r="BT121" i="1"/>
  <c r="BT125" i="1"/>
  <c r="BT129" i="1"/>
  <c r="BT73" i="1"/>
  <c r="BT77" i="1"/>
  <c r="BT81" i="1"/>
  <c r="BT85" i="1"/>
  <c r="BT89" i="1"/>
  <c r="BT93" i="1"/>
  <c r="BT97" i="1"/>
  <c r="BT101" i="1"/>
  <c r="BT106" i="1"/>
  <c r="BT110" i="1"/>
  <c r="BT114" i="1"/>
  <c r="BT118" i="1"/>
  <c r="BT122" i="1"/>
  <c r="BT126" i="1"/>
  <c r="BT130" i="1"/>
  <c r="BT74" i="1"/>
  <c r="BT78" i="1"/>
  <c r="BT82" i="1"/>
  <c r="BT86" i="1"/>
  <c r="BT90" i="1"/>
  <c r="BT94" i="1"/>
  <c r="BT98" i="1"/>
  <c r="BT72" i="1"/>
  <c r="BT103" i="1"/>
  <c r="BT107" i="1"/>
  <c r="BT111" i="1"/>
  <c r="BT115" i="1"/>
  <c r="BT119" i="1"/>
  <c r="BT123" i="1"/>
  <c r="BT127" i="1"/>
  <c r="BT131" i="1"/>
  <c r="BT75" i="1"/>
  <c r="BT79" i="1"/>
  <c r="BT83" i="1"/>
  <c r="BT87" i="1"/>
  <c r="BT91" i="1"/>
  <c r="BT95" i="1"/>
  <c r="BT99" i="1"/>
  <c r="AM69" i="1"/>
  <c r="AM73" i="1"/>
  <c r="AM77" i="1"/>
  <c r="AM81" i="1"/>
  <c r="AM85" i="1"/>
  <c r="AM89" i="1"/>
  <c r="AM93" i="1"/>
  <c r="AM97" i="1"/>
  <c r="AM101" i="1"/>
  <c r="AM105" i="1"/>
  <c r="AM70" i="1"/>
  <c r="AM74" i="1"/>
  <c r="AM78" i="1"/>
  <c r="AM82" i="1"/>
  <c r="AM86" i="1"/>
  <c r="AM90" i="1"/>
  <c r="AM94" i="1"/>
  <c r="AM98" i="1"/>
  <c r="AM102" i="1"/>
  <c r="AM106" i="1"/>
  <c r="AM104" i="1"/>
  <c r="AM71" i="1"/>
  <c r="AM75" i="1"/>
  <c r="AM79" i="1"/>
  <c r="AM83" i="1"/>
  <c r="AM87" i="1"/>
  <c r="AM91" i="1"/>
  <c r="AM95" i="1"/>
  <c r="AM99" i="1"/>
  <c r="AM103" i="1"/>
  <c r="AM107" i="1"/>
  <c r="AM72" i="1"/>
  <c r="AM76" i="1"/>
  <c r="AM80" i="1"/>
  <c r="AM84" i="1"/>
  <c r="AM88" i="1"/>
  <c r="AM92" i="1"/>
  <c r="AM96" i="1"/>
  <c r="AM100" i="1"/>
  <c r="AM68" i="1"/>
  <c r="AV73" i="1"/>
  <c r="AY73" i="1" s="1"/>
  <c r="AV81" i="1"/>
  <c r="AY81" i="1" s="1"/>
  <c r="AV89" i="1"/>
  <c r="AY89" i="1" s="1"/>
  <c r="AV97" i="1"/>
  <c r="AY97" i="1" s="1"/>
  <c r="AV105" i="1"/>
  <c r="AY105" i="1" s="1"/>
  <c r="AV72" i="1"/>
  <c r="AY72" i="1" s="1"/>
  <c r="AV74" i="1"/>
  <c r="AY74" i="1" s="1"/>
  <c r="AV82" i="1"/>
  <c r="AY82" i="1" s="1"/>
  <c r="AV90" i="1"/>
  <c r="AY90" i="1" s="1"/>
  <c r="AV98" i="1"/>
  <c r="AY98" i="1" s="1"/>
  <c r="AV106" i="1"/>
  <c r="AY106" i="1" s="1"/>
  <c r="AV77" i="1"/>
  <c r="AY77" i="1" s="1"/>
  <c r="AV101" i="1"/>
  <c r="AY101" i="1" s="1"/>
  <c r="AV86" i="1"/>
  <c r="AY86" i="1" s="1"/>
  <c r="AV102" i="1"/>
  <c r="AY102" i="1" s="1"/>
  <c r="AV87" i="1"/>
  <c r="AY87" i="1" s="1"/>
  <c r="AV103" i="1"/>
  <c r="AY103" i="1" s="1"/>
  <c r="AV88" i="1"/>
  <c r="AY88" i="1" s="1"/>
  <c r="AV75" i="1"/>
  <c r="AY75" i="1" s="1"/>
  <c r="AV83" i="1"/>
  <c r="AY83" i="1" s="1"/>
  <c r="AV91" i="1"/>
  <c r="AY91" i="1" s="1"/>
  <c r="AV99" i="1"/>
  <c r="AY99" i="1" s="1"/>
  <c r="AV107" i="1"/>
  <c r="AY107" i="1" s="1"/>
  <c r="AV69" i="1"/>
  <c r="AY69" i="1" s="1"/>
  <c r="AV70" i="1"/>
  <c r="AY70" i="1" s="1"/>
  <c r="AV79" i="1"/>
  <c r="AY79" i="1" s="1"/>
  <c r="AV95" i="1"/>
  <c r="AY95" i="1" s="1"/>
  <c r="AV80" i="1"/>
  <c r="AY80" i="1" s="1"/>
  <c r="AV104" i="1"/>
  <c r="AY104" i="1" s="1"/>
  <c r="AV76" i="1"/>
  <c r="AY76" i="1" s="1"/>
  <c r="AV84" i="1"/>
  <c r="AY84" i="1" s="1"/>
  <c r="AV92" i="1"/>
  <c r="AY92" i="1" s="1"/>
  <c r="AV100" i="1"/>
  <c r="AY100" i="1" s="1"/>
  <c r="AV68" i="1"/>
  <c r="AY68" i="1" s="1"/>
  <c r="AV85" i="1"/>
  <c r="AY85" i="1" s="1"/>
  <c r="AV93" i="1"/>
  <c r="AY93" i="1" s="1"/>
  <c r="AV78" i="1"/>
  <c r="AY78" i="1" s="1"/>
  <c r="AV94" i="1"/>
  <c r="AY94" i="1" s="1"/>
  <c r="AV71" i="1"/>
  <c r="AY71" i="1" s="1"/>
  <c r="AV96" i="1"/>
  <c r="AY96" i="1" s="1"/>
  <c r="BX97" i="1"/>
  <c r="BX105" i="1"/>
  <c r="BX73" i="1"/>
  <c r="BX81" i="1"/>
  <c r="BX89" i="1"/>
  <c r="BX106" i="1"/>
  <c r="BX74" i="1"/>
  <c r="BX98" i="1"/>
  <c r="BX99" i="1"/>
  <c r="BX107" i="1"/>
  <c r="BX75" i="1"/>
  <c r="BX83" i="1"/>
  <c r="BX91" i="1"/>
  <c r="BX86" i="1"/>
  <c r="BX100" i="1"/>
  <c r="BX108" i="1"/>
  <c r="BX76" i="1"/>
  <c r="BX84" i="1"/>
  <c r="BX72" i="1"/>
  <c r="BX93" i="1"/>
  <c r="BX101" i="1"/>
  <c r="BX109" i="1"/>
  <c r="BX77" i="1"/>
  <c r="BX85" i="1"/>
  <c r="BX102" i="1"/>
  <c r="BX110" i="1"/>
  <c r="BX94" i="1"/>
  <c r="BX78" i="1"/>
  <c r="BX95" i="1"/>
  <c r="BX103" i="1"/>
  <c r="BX111" i="1"/>
  <c r="BX79" i="1"/>
  <c r="BX87" i="1"/>
  <c r="BX82" i="1"/>
  <c r="BX96" i="1"/>
  <c r="BX104" i="1"/>
  <c r="BX92" i="1"/>
  <c r="BX80" i="1"/>
  <c r="BX88" i="1"/>
  <c r="BX90" i="1"/>
  <c r="CB100" i="1"/>
  <c r="CB108" i="1"/>
  <c r="CB76" i="1"/>
  <c r="CB84" i="1"/>
  <c r="CB72" i="1"/>
  <c r="CB93" i="1"/>
  <c r="CB101" i="1"/>
  <c r="CB109" i="1"/>
  <c r="CB77" i="1"/>
  <c r="CB85" i="1"/>
  <c r="CB94" i="1"/>
  <c r="CB102" i="1"/>
  <c r="CB110" i="1"/>
  <c r="CB78" i="1"/>
  <c r="CB86" i="1"/>
  <c r="CB95" i="1"/>
  <c r="CB103" i="1"/>
  <c r="CB111" i="1"/>
  <c r="CB79" i="1"/>
  <c r="CB87" i="1"/>
  <c r="CB99" i="1"/>
  <c r="CB107" i="1"/>
  <c r="CB75" i="1"/>
  <c r="CB83" i="1"/>
  <c r="CB91" i="1"/>
  <c r="CB96" i="1"/>
  <c r="CB104" i="1"/>
  <c r="CB92" i="1"/>
  <c r="CB80" i="1"/>
  <c r="CB88" i="1"/>
  <c r="CB97" i="1"/>
  <c r="CB105" i="1"/>
  <c r="CB73" i="1"/>
  <c r="CB81" i="1"/>
  <c r="CB89" i="1"/>
  <c r="CB98" i="1"/>
  <c r="CB106" i="1"/>
  <c r="CB74" i="1"/>
  <c r="CB82" i="1"/>
  <c r="CB90" i="1"/>
  <c r="AX170" i="1"/>
  <c r="AS170" i="1"/>
  <c r="AI170" i="1"/>
  <c r="AX115" i="1"/>
  <c r="AS115" i="1"/>
  <c r="AI115" i="1"/>
  <c r="AX60" i="1"/>
  <c r="AS60" i="1"/>
  <c r="AI60" i="1"/>
  <c r="AQ124" i="1" l="1"/>
  <c r="AQ127" i="1"/>
  <c r="AQ126" i="1"/>
  <c r="AQ125" i="1"/>
  <c r="AQ184" i="1"/>
  <c r="AO195" i="1"/>
  <c r="O183" i="1"/>
  <c r="S183" i="1" s="1"/>
  <c r="AQ185" i="1"/>
  <c r="AO196" i="1"/>
  <c r="O184" i="1"/>
  <c r="Q200" i="1"/>
  <c r="O212" i="1"/>
  <c r="S212" i="1" s="1"/>
  <c r="Q194" i="1"/>
  <c r="O203" i="1"/>
  <c r="Q212" i="1"/>
  <c r="AO189" i="1"/>
  <c r="Q205" i="1"/>
  <c r="AO184" i="1"/>
  <c r="AS184" i="1" s="1"/>
  <c r="AO181" i="1"/>
  <c r="AS181" i="1" s="1"/>
  <c r="Q197" i="1"/>
  <c r="O206" i="1"/>
  <c r="AQ181" i="1"/>
  <c r="AO191" i="1"/>
  <c r="O189" i="1"/>
  <c r="AQ182" i="1"/>
  <c r="AO192" i="1"/>
  <c r="O181" i="1"/>
  <c r="S181" i="1" s="1"/>
  <c r="AO194" i="1"/>
  <c r="AQ194" i="1"/>
  <c r="Q183" i="1"/>
  <c r="O192" i="1"/>
  <c r="S192" i="1" s="1"/>
  <c r="AQ195" i="1"/>
  <c r="Q184" i="1"/>
  <c r="O193" i="1"/>
  <c r="Q211" i="1"/>
  <c r="AO188" i="1"/>
  <c r="AS188" i="1" s="1"/>
  <c r="Q203" i="1"/>
  <c r="AQ183" i="1"/>
  <c r="AQ188" i="1"/>
  <c r="AO198" i="1"/>
  <c r="O186" i="1"/>
  <c r="AQ180" i="1"/>
  <c r="AO190" i="1"/>
  <c r="AS190" i="1" s="1"/>
  <c r="Q206" i="1"/>
  <c r="AQ192" i="1"/>
  <c r="AQ190" i="1"/>
  <c r="Q189" i="1"/>
  <c r="O198" i="1"/>
  <c r="S198" i="1" s="1"/>
  <c r="AQ191" i="1"/>
  <c r="Q181" i="1"/>
  <c r="O190" i="1"/>
  <c r="S190" i="1" s="1"/>
  <c r="O210" i="1"/>
  <c r="S210" i="1" s="1"/>
  <c r="Q192" i="1"/>
  <c r="O201" i="1"/>
  <c r="O211" i="1"/>
  <c r="S211" i="1" s="1"/>
  <c r="Q193" i="1"/>
  <c r="O202" i="1"/>
  <c r="AQ187" i="1"/>
  <c r="AO197" i="1"/>
  <c r="AS197" i="1" s="1"/>
  <c r="O185" i="1"/>
  <c r="Q182" i="1"/>
  <c r="AQ197" i="1"/>
  <c r="Q186" i="1"/>
  <c r="O196" i="1"/>
  <c r="AQ189" i="1"/>
  <c r="O207" i="1"/>
  <c r="O187" i="1"/>
  <c r="S187" i="1" s="1"/>
  <c r="Q191" i="1"/>
  <c r="Q207" i="1"/>
  <c r="Q198" i="1"/>
  <c r="O180" i="1"/>
  <c r="O208" i="1"/>
  <c r="S208" i="1" s="1"/>
  <c r="Q190" i="1"/>
  <c r="O199" i="1"/>
  <c r="Q209" i="1"/>
  <c r="AO185" i="1"/>
  <c r="AS185" i="1" s="1"/>
  <c r="Q201" i="1"/>
  <c r="Q210" i="1"/>
  <c r="AO187" i="1"/>
  <c r="Q202" i="1"/>
  <c r="O209" i="1"/>
  <c r="AQ196" i="1"/>
  <c r="Q185" i="1"/>
  <c r="O194" i="1"/>
  <c r="S194" i="1" s="1"/>
  <c r="O200" i="1"/>
  <c r="S200" i="1" s="1"/>
  <c r="AO180" i="1"/>
  <c r="Q196" i="1"/>
  <c r="O205" i="1"/>
  <c r="AQ198" i="1"/>
  <c r="Q187" i="1"/>
  <c r="O197" i="1"/>
  <c r="S197" i="1" s="1"/>
  <c r="O191" i="1"/>
  <c r="S191" i="1" s="1"/>
  <c r="AO182" i="1"/>
  <c r="AS182" i="1" s="1"/>
  <c r="Q180" i="1"/>
  <c r="O182" i="1"/>
  <c r="S182" i="1" s="1"/>
  <c r="AO183" i="1"/>
  <c r="AS183" i="1" s="1"/>
  <c r="Q199" i="1"/>
  <c r="Q208" i="1"/>
  <c r="AQ137" i="1"/>
  <c r="AQ136" i="1"/>
  <c r="AO137" i="1"/>
  <c r="AO138" i="1"/>
  <c r="AQ138" i="1"/>
  <c r="AQ130" i="1"/>
  <c r="AQ131" i="1"/>
  <c r="AQ132" i="1"/>
  <c r="AQ133" i="1"/>
  <c r="AQ134" i="1"/>
  <c r="AQ135" i="1"/>
  <c r="AQ129" i="1"/>
  <c r="AQ153" i="1"/>
  <c r="AQ154" i="1"/>
  <c r="AQ145" i="1"/>
  <c r="AQ148" i="1"/>
  <c r="AQ144" i="1"/>
  <c r="AQ149" i="1"/>
  <c r="AQ146" i="1"/>
  <c r="AQ150" i="1"/>
  <c r="AO144" i="1"/>
  <c r="AQ152" i="1"/>
  <c r="AO150" i="1"/>
  <c r="AX71" i="1"/>
  <c r="CC75" i="1" s="1"/>
  <c r="AX75" i="1"/>
  <c r="CC79" i="1" s="1"/>
  <c r="AX79" i="1"/>
  <c r="CC83" i="1" s="1"/>
  <c r="AX82" i="1"/>
  <c r="CC86" i="1" s="1"/>
  <c r="AX83" i="1"/>
  <c r="CC87" i="1" s="1"/>
  <c r="AX87" i="1"/>
  <c r="CC91" i="1" s="1"/>
  <c r="AX90" i="1"/>
  <c r="CC94" i="1" s="1"/>
  <c r="AX91" i="1"/>
  <c r="CC95" i="1" s="1"/>
  <c r="AX94" i="1"/>
  <c r="CC98" i="1" s="1"/>
  <c r="AX96" i="1"/>
  <c r="CC100" i="1" s="1"/>
  <c r="AX97" i="1"/>
  <c r="CC101" i="1" s="1"/>
  <c r="AX98" i="1"/>
  <c r="CC102" i="1" s="1"/>
  <c r="AX99" i="1"/>
  <c r="CC103" i="1" s="1"/>
  <c r="AX101" i="1"/>
  <c r="CC105" i="1" s="1"/>
  <c r="AX102" i="1"/>
  <c r="CC106" i="1" s="1"/>
  <c r="AX103" i="1"/>
  <c r="CC107" i="1" s="1"/>
  <c r="AX104" i="1"/>
  <c r="CC108" i="1" s="1"/>
  <c r="AX105" i="1"/>
  <c r="CC109" i="1" s="1"/>
  <c r="AX106" i="1"/>
  <c r="CC110" i="1" s="1"/>
  <c r="AX107" i="1"/>
  <c r="CC111" i="1" s="1"/>
  <c r="AX68" i="1"/>
  <c r="CC72" i="1" s="1"/>
  <c r="AP81" i="1"/>
  <c r="AF69" i="1"/>
  <c r="BU113" i="1" s="1"/>
  <c r="AF71" i="1"/>
  <c r="BU115" i="1" s="1"/>
  <c r="AF73" i="1"/>
  <c r="BU117" i="1" s="1"/>
  <c r="AF74" i="1"/>
  <c r="BU118" i="1" s="1"/>
  <c r="AF75" i="1"/>
  <c r="BU119" i="1" s="1"/>
  <c r="AF76" i="1"/>
  <c r="BU120" i="1" s="1"/>
  <c r="AF77" i="1"/>
  <c r="BU121" i="1" s="1"/>
  <c r="AF78" i="1"/>
  <c r="BU122" i="1" s="1"/>
  <c r="AF79" i="1"/>
  <c r="BU123" i="1" s="1"/>
  <c r="AF80" i="1"/>
  <c r="BU124" i="1" s="1"/>
  <c r="AF81" i="1"/>
  <c r="BU125" i="1" s="1"/>
  <c r="AF82" i="1"/>
  <c r="BU126" i="1" s="1"/>
  <c r="AF83" i="1"/>
  <c r="BU127" i="1" s="1"/>
  <c r="AF84" i="1"/>
  <c r="BU128" i="1" s="1"/>
  <c r="AF85" i="1"/>
  <c r="BU129" i="1" s="1"/>
  <c r="AF86" i="1"/>
  <c r="BU130" i="1" s="1"/>
  <c r="AF87" i="1"/>
  <c r="BU131" i="1" s="1"/>
  <c r="AF68" i="1"/>
  <c r="BU112" i="1" s="1"/>
  <c r="X69" i="1"/>
  <c r="BU73" i="1" s="1"/>
  <c r="X70" i="1"/>
  <c r="BU74" i="1" s="1"/>
  <c r="X71" i="1"/>
  <c r="BU75" i="1" s="1"/>
  <c r="X72" i="1"/>
  <c r="BU76" i="1" s="1"/>
  <c r="X73" i="1"/>
  <c r="BU77" i="1" s="1"/>
  <c r="X74" i="1"/>
  <c r="BU78" i="1" s="1"/>
  <c r="X75" i="1"/>
  <c r="BU79" i="1" s="1"/>
  <c r="X76" i="1"/>
  <c r="BU80" i="1" s="1"/>
  <c r="X77" i="1"/>
  <c r="BU81" i="1" s="1"/>
  <c r="X78" i="1"/>
  <c r="BU82" i="1" s="1"/>
  <c r="X79" i="1"/>
  <c r="BU83" i="1" s="1"/>
  <c r="X80" i="1"/>
  <c r="BU84" i="1" s="1"/>
  <c r="X81" i="1"/>
  <c r="BU85" i="1" s="1"/>
  <c r="X82" i="1"/>
  <c r="BU86" i="1" s="1"/>
  <c r="X83" i="1"/>
  <c r="BU87" i="1" s="1"/>
  <c r="X84" i="1"/>
  <c r="BU88" i="1" s="1"/>
  <c r="X85" i="1"/>
  <c r="BU89" i="1" s="1"/>
  <c r="X86" i="1"/>
  <c r="BU90" i="1" s="1"/>
  <c r="X87" i="1"/>
  <c r="BU91" i="1" s="1"/>
  <c r="X88" i="1"/>
  <c r="BU92" i="1" s="1"/>
  <c r="X89" i="1"/>
  <c r="BU93" i="1" s="1"/>
  <c r="X90" i="1"/>
  <c r="BU94" i="1" s="1"/>
  <c r="X91" i="1"/>
  <c r="BU95" i="1" s="1"/>
  <c r="X92" i="1"/>
  <c r="BU96" i="1" s="1"/>
  <c r="X93" i="1"/>
  <c r="BU97" i="1" s="1"/>
  <c r="X94" i="1"/>
  <c r="BU98" i="1" s="1"/>
  <c r="X95" i="1"/>
  <c r="BU99" i="1" s="1"/>
  <c r="X96" i="1"/>
  <c r="BU100" i="1" s="1"/>
  <c r="X97" i="1"/>
  <c r="BU101" i="1" s="1"/>
  <c r="X98" i="1"/>
  <c r="BU102" i="1" s="1"/>
  <c r="X99" i="1"/>
  <c r="BU103" i="1" s="1"/>
  <c r="X100" i="1"/>
  <c r="BU104" i="1" s="1"/>
  <c r="X101" i="1"/>
  <c r="BU105" i="1" s="1"/>
  <c r="X102" i="1"/>
  <c r="BU106" i="1" s="1"/>
  <c r="X103" i="1"/>
  <c r="BU107" i="1" s="1"/>
  <c r="X104" i="1"/>
  <c r="BU108" i="1" s="1"/>
  <c r="X105" i="1"/>
  <c r="BU109" i="1" s="1"/>
  <c r="X106" i="1"/>
  <c r="BU110" i="1" s="1"/>
  <c r="X107" i="1"/>
  <c r="BU111" i="1" s="1"/>
  <c r="X68" i="1"/>
  <c r="BU72" i="1" s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68" i="1"/>
  <c r="AX69" i="1"/>
  <c r="CC73" i="1" s="1"/>
  <c r="AX70" i="1"/>
  <c r="CC74" i="1" s="1"/>
  <c r="AX72" i="1"/>
  <c r="CC76" i="1" s="1"/>
  <c r="AX73" i="1"/>
  <c r="CC77" i="1" s="1"/>
  <c r="AX74" i="1"/>
  <c r="CC78" i="1" s="1"/>
  <c r="AX76" i="1"/>
  <c r="CC80" i="1" s="1"/>
  <c r="AX77" i="1"/>
  <c r="CC81" i="1" s="1"/>
  <c r="AX78" i="1"/>
  <c r="CC82" i="1" s="1"/>
  <c r="AX80" i="1"/>
  <c r="CC84" i="1" s="1"/>
  <c r="AX81" i="1"/>
  <c r="CC85" i="1" s="1"/>
  <c r="AX84" i="1"/>
  <c r="CC88" i="1" s="1"/>
  <c r="AX85" i="1"/>
  <c r="CC89" i="1" s="1"/>
  <c r="AX86" i="1"/>
  <c r="CC90" i="1" s="1"/>
  <c r="AX88" i="1"/>
  <c r="CC92" i="1" s="1"/>
  <c r="AX89" i="1"/>
  <c r="CC93" i="1" s="1"/>
  <c r="AX92" i="1"/>
  <c r="CC96" i="1" s="1"/>
  <c r="AX93" i="1"/>
  <c r="CC97" i="1" s="1"/>
  <c r="AX95" i="1"/>
  <c r="CC99" i="1" s="1"/>
  <c r="AX100" i="1"/>
  <c r="CC104" i="1" s="1"/>
  <c r="AO81" i="1"/>
  <c r="BY85" i="1" s="1"/>
  <c r="AF70" i="1"/>
  <c r="BU114" i="1" s="1"/>
  <c r="AF72" i="1"/>
  <c r="BU116" i="1" s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68" i="1"/>
  <c r="O204" i="1" l="1"/>
  <c r="S205" i="1"/>
  <c r="O195" i="1"/>
  <c r="S196" i="1"/>
  <c r="S185" i="1"/>
  <c r="AS198" i="1"/>
  <c r="AO193" i="1"/>
  <c r="AS194" i="1"/>
  <c r="S189" i="1"/>
  <c r="O188" i="1"/>
  <c r="AS189" i="1"/>
  <c r="Q195" i="1"/>
  <c r="AS187" i="1"/>
  <c r="AO186" i="1"/>
  <c r="S180" i="1"/>
  <c r="O179" i="1"/>
  <c r="Q188" i="1"/>
  <c r="AS191" i="1"/>
  <c r="AS138" i="1"/>
  <c r="Q179" i="1"/>
  <c r="AO179" i="1"/>
  <c r="AS179" i="1" s="1"/>
  <c r="AS180" i="1"/>
  <c r="Y44" i="1" s="1"/>
  <c r="S199" i="1"/>
  <c r="S207" i="1"/>
  <c r="AQ186" i="1"/>
  <c r="S201" i="1"/>
  <c r="AQ179" i="1"/>
  <c r="S193" i="1"/>
  <c r="Y41" i="1" s="1"/>
  <c r="AS192" i="1"/>
  <c r="S203" i="1"/>
  <c r="S184" i="1"/>
  <c r="AS195" i="1"/>
  <c r="AS137" i="1"/>
  <c r="S209" i="1"/>
  <c r="S202" i="1"/>
  <c r="S186" i="1"/>
  <c r="AQ193" i="1"/>
  <c r="S206" i="1"/>
  <c r="Q204" i="1"/>
  <c r="AS196" i="1"/>
  <c r="G76" i="1"/>
  <c r="BQ80" i="1" s="1"/>
  <c r="H76" i="1"/>
  <c r="O93" i="1"/>
  <c r="BQ137" i="1" s="1"/>
  <c r="P93" i="1"/>
  <c r="O77" i="1"/>
  <c r="BQ121" i="1" s="1"/>
  <c r="P77" i="1"/>
  <c r="G107" i="1"/>
  <c r="BQ111" i="1" s="1"/>
  <c r="H107" i="1"/>
  <c r="G99" i="1"/>
  <c r="BQ103" i="1" s="1"/>
  <c r="H99" i="1"/>
  <c r="G91" i="1"/>
  <c r="BQ95" i="1" s="1"/>
  <c r="H91" i="1"/>
  <c r="G83" i="1"/>
  <c r="BQ87" i="1" s="1"/>
  <c r="H83" i="1"/>
  <c r="G75" i="1"/>
  <c r="BQ79" i="1" s="1"/>
  <c r="H75" i="1"/>
  <c r="O100" i="1"/>
  <c r="BQ144" i="1" s="1"/>
  <c r="P100" i="1"/>
  <c r="O92" i="1"/>
  <c r="BQ136" i="1" s="1"/>
  <c r="P92" i="1"/>
  <c r="O84" i="1"/>
  <c r="BQ128" i="1" s="1"/>
  <c r="P84" i="1"/>
  <c r="O76" i="1"/>
  <c r="BQ120" i="1" s="1"/>
  <c r="P76" i="1"/>
  <c r="G84" i="1"/>
  <c r="BQ88" i="1" s="1"/>
  <c r="H84" i="1"/>
  <c r="O85" i="1"/>
  <c r="BQ129" i="1" s="1"/>
  <c r="P85" i="1"/>
  <c r="O69" i="1"/>
  <c r="BQ113" i="1" s="1"/>
  <c r="P69" i="1"/>
  <c r="G106" i="1"/>
  <c r="BQ110" i="1" s="1"/>
  <c r="H106" i="1"/>
  <c r="G98" i="1"/>
  <c r="BQ102" i="1" s="1"/>
  <c r="H98" i="1"/>
  <c r="G90" i="1"/>
  <c r="BQ94" i="1" s="1"/>
  <c r="H90" i="1"/>
  <c r="G82" i="1"/>
  <c r="BQ86" i="1" s="1"/>
  <c r="H82" i="1"/>
  <c r="G74" i="1"/>
  <c r="BQ78" i="1" s="1"/>
  <c r="H74" i="1"/>
  <c r="O99" i="1"/>
  <c r="BQ143" i="1" s="1"/>
  <c r="P99" i="1"/>
  <c r="O91" i="1"/>
  <c r="BQ135" i="1" s="1"/>
  <c r="P91" i="1"/>
  <c r="O83" i="1"/>
  <c r="BQ127" i="1" s="1"/>
  <c r="P83" i="1"/>
  <c r="O75" i="1"/>
  <c r="BQ119" i="1" s="1"/>
  <c r="P75" i="1"/>
  <c r="G100" i="1"/>
  <c r="BQ104" i="1" s="1"/>
  <c r="H100" i="1"/>
  <c r="G105" i="1"/>
  <c r="BQ109" i="1" s="1"/>
  <c r="H105" i="1"/>
  <c r="O90" i="1"/>
  <c r="BQ134" i="1" s="1"/>
  <c r="P90" i="1"/>
  <c r="G88" i="1"/>
  <c r="BQ92" i="1" s="1"/>
  <c r="H88" i="1"/>
  <c r="G72" i="1"/>
  <c r="BQ76" i="1" s="1"/>
  <c r="H72" i="1"/>
  <c r="O97" i="1"/>
  <c r="BQ141" i="1" s="1"/>
  <c r="P97" i="1"/>
  <c r="O89" i="1"/>
  <c r="BQ133" i="1" s="1"/>
  <c r="P89" i="1"/>
  <c r="O81" i="1"/>
  <c r="BQ125" i="1" s="1"/>
  <c r="P81" i="1"/>
  <c r="O73" i="1"/>
  <c r="BQ117" i="1" s="1"/>
  <c r="P73" i="1"/>
  <c r="O101" i="1"/>
  <c r="BQ145" i="1" s="1"/>
  <c r="P101" i="1"/>
  <c r="G81" i="1"/>
  <c r="BQ85" i="1" s="1"/>
  <c r="H81" i="1"/>
  <c r="O82" i="1"/>
  <c r="BQ126" i="1" s="1"/>
  <c r="P82" i="1"/>
  <c r="G96" i="1"/>
  <c r="BQ100" i="1" s="1"/>
  <c r="H96" i="1"/>
  <c r="G80" i="1"/>
  <c r="BQ84" i="1" s="1"/>
  <c r="H80" i="1"/>
  <c r="G103" i="1"/>
  <c r="BQ107" i="1" s="1"/>
  <c r="H103" i="1"/>
  <c r="G95" i="1"/>
  <c r="BQ99" i="1" s="1"/>
  <c r="H95" i="1"/>
  <c r="G87" i="1"/>
  <c r="BQ91" i="1" s="1"/>
  <c r="H87" i="1"/>
  <c r="G79" i="1"/>
  <c r="BQ83" i="1" s="1"/>
  <c r="H79" i="1"/>
  <c r="G71" i="1"/>
  <c r="BQ75" i="1" s="1"/>
  <c r="H71" i="1"/>
  <c r="O96" i="1"/>
  <c r="BQ140" i="1" s="1"/>
  <c r="P96" i="1"/>
  <c r="O88" i="1"/>
  <c r="BQ132" i="1" s="1"/>
  <c r="P88" i="1"/>
  <c r="O80" i="1"/>
  <c r="BQ124" i="1" s="1"/>
  <c r="P80" i="1"/>
  <c r="O72" i="1"/>
  <c r="BQ116" i="1" s="1"/>
  <c r="P72" i="1"/>
  <c r="G92" i="1"/>
  <c r="BQ96" i="1" s="1"/>
  <c r="H92" i="1"/>
  <c r="G89" i="1"/>
  <c r="BQ93" i="1" s="1"/>
  <c r="H89" i="1"/>
  <c r="G73" i="1"/>
  <c r="BQ77" i="1" s="1"/>
  <c r="H73" i="1"/>
  <c r="O98" i="1"/>
  <c r="BQ142" i="1" s="1"/>
  <c r="P98" i="1"/>
  <c r="G104" i="1"/>
  <c r="BQ108" i="1" s="1"/>
  <c r="H104" i="1"/>
  <c r="G94" i="1"/>
  <c r="BQ98" i="1" s="1"/>
  <c r="H94" i="1"/>
  <c r="G86" i="1"/>
  <c r="BQ90" i="1" s="1"/>
  <c r="H86" i="1"/>
  <c r="G78" i="1"/>
  <c r="BQ82" i="1" s="1"/>
  <c r="H78" i="1"/>
  <c r="G70" i="1"/>
  <c r="BQ74" i="1" s="1"/>
  <c r="H70" i="1"/>
  <c r="O68" i="1"/>
  <c r="BQ112" i="1" s="1"/>
  <c r="P68" i="1"/>
  <c r="O95" i="1"/>
  <c r="BQ139" i="1" s="1"/>
  <c r="P95" i="1"/>
  <c r="O87" i="1"/>
  <c r="BQ131" i="1" s="1"/>
  <c r="P87" i="1"/>
  <c r="O79" i="1"/>
  <c r="BQ123" i="1" s="1"/>
  <c r="P79" i="1"/>
  <c r="O71" i="1"/>
  <c r="BQ115" i="1" s="1"/>
  <c r="P71" i="1"/>
  <c r="G68" i="1"/>
  <c r="BQ72" i="1" s="1"/>
  <c r="H68" i="1"/>
  <c r="G97" i="1"/>
  <c r="BQ101" i="1" s="1"/>
  <c r="H97" i="1"/>
  <c r="O74" i="1"/>
  <c r="BQ118" i="1" s="1"/>
  <c r="P74" i="1"/>
  <c r="G102" i="1"/>
  <c r="BQ106" i="1" s="1"/>
  <c r="H102" i="1"/>
  <c r="G101" i="1"/>
  <c r="BQ105" i="1" s="1"/>
  <c r="H101" i="1"/>
  <c r="G93" i="1"/>
  <c r="BQ97" i="1" s="1"/>
  <c r="H93" i="1"/>
  <c r="G85" i="1"/>
  <c r="BQ89" i="1" s="1"/>
  <c r="H85" i="1"/>
  <c r="G77" i="1"/>
  <c r="BQ81" i="1" s="1"/>
  <c r="H77" i="1"/>
  <c r="G69" i="1"/>
  <c r="BQ73" i="1" s="1"/>
  <c r="H69" i="1"/>
  <c r="O102" i="1"/>
  <c r="BQ146" i="1" s="1"/>
  <c r="P102" i="1"/>
  <c r="O94" i="1"/>
  <c r="BQ138" i="1" s="1"/>
  <c r="P94" i="1"/>
  <c r="O86" i="1"/>
  <c r="BQ130" i="1" s="1"/>
  <c r="P86" i="1"/>
  <c r="O78" i="1"/>
  <c r="BQ122" i="1" s="1"/>
  <c r="P78" i="1"/>
  <c r="O70" i="1"/>
  <c r="BQ114" i="1" s="1"/>
  <c r="P70" i="1"/>
  <c r="AQ151" i="1"/>
  <c r="AQ147" i="1"/>
  <c r="AQ143" i="1"/>
  <c r="AS144" i="1"/>
  <c r="AO104" i="1"/>
  <c r="BY108" i="1" s="1"/>
  <c r="AP104" i="1"/>
  <c r="AO96" i="1"/>
  <c r="BY100" i="1" s="1"/>
  <c r="AP96" i="1"/>
  <c r="AO88" i="1"/>
  <c r="BY92" i="1" s="1"/>
  <c r="AP88" i="1"/>
  <c r="AO80" i="1"/>
  <c r="BY84" i="1" s="1"/>
  <c r="AP80" i="1"/>
  <c r="AO72" i="1"/>
  <c r="BY76" i="1" s="1"/>
  <c r="AP72" i="1"/>
  <c r="AO95" i="1"/>
  <c r="BY99" i="1" s="1"/>
  <c r="AP95" i="1"/>
  <c r="AO87" i="1"/>
  <c r="BY91" i="1" s="1"/>
  <c r="AP87" i="1"/>
  <c r="AO79" i="1"/>
  <c r="BY83" i="1" s="1"/>
  <c r="AP79" i="1"/>
  <c r="AO71" i="1"/>
  <c r="BY75" i="1" s="1"/>
  <c r="AP71" i="1"/>
  <c r="AO103" i="1"/>
  <c r="BY107" i="1" s="1"/>
  <c r="AP103" i="1"/>
  <c r="AO94" i="1"/>
  <c r="BY98" i="1" s="1"/>
  <c r="AP94" i="1"/>
  <c r="AO86" i="1"/>
  <c r="BY90" i="1" s="1"/>
  <c r="AP86" i="1"/>
  <c r="AO78" i="1"/>
  <c r="BY82" i="1" s="1"/>
  <c r="AP78" i="1"/>
  <c r="AO70" i="1"/>
  <c r="BY74" i="1" s="1"/>
  <c r="AP70" i="1"/>
  <c r="AO102" i="1"/>
  <c r="BY106" i="1" s="1"/>
  <c r="AP102" i="1"/>
  <c r="AO101" i="1"/>
  <c r="BY105" i="1" s="1"/>
  <c r="AP101" i="1"/>
  <c r="AO93" i="1"/>
  <c r="BY97" i="1" s="1"/>
  <c r="AP93" i="1"/>
  <c r="AO85" i="1"/>
  <c r="BY89" i="1" s="1"/>
  <c r="AP85" i="1"/>
  <c r="AO77" i="1"/>
  <c r="BY81" i="1" s="1"/>
  <c r="AP77" i="1"/>
  <c r="AO69" i="1"/>
  <c r="BY73" i="1" s="1"/>
  <c r="AP69" i="1"/>
  <c r="AO68" i="1"/>
  <c r="BY72" i="1" s="1"/>
  <c r="AP68" i="1"/>
  <c r="AO100" i="1"/>
  <c r="BY104" i="1" s="1"/>
  <c r="AP100" i="1"/>
  <c r="AO92" i="1"/>
  <c r="BY96" i="1" s="1"/>
  <c r="AP92" i="1"/>
  <c r="AO84" i="1"/>
  <c r="BY88" i="1" s="1"/>
  <c r="AP84" i="1"/>
  <c r="AO76" i="1"/>
  <c r="BY80" i="1" s="1"/>
  <c r="AP76" i="1"/>
  <c r="AO107" i="1"/>
  <c r="BY111" i="1" s="1"/>
  <c r="AP107" i="1"/>
  <c r="AO99" i="1"/>
  <c r="BY103" i="1" s="1"/>
  <c r="AP99" i="1"/>
  <c r="AO91" i="1"/>
  <c r="BY95" i="1" s="1"/>
  <c r="AP91" i="1"/>
  <c r="AO83" i="1"/>
  <c r="BY87" i="1" s="1"/>
  <c r="AP83" i="1"/>
  <c r="AO75" i="1"/>
  <c r="BY79" i="1" s="1"/>
  <c r="AP75" i="1"/>
  <c r="AO106" i="1"/>
  <c r="BY110" i="1" s="1"/>
  <c r="AP106" i="1"/>
  <c r="AO98" i="1"/>
  <c r="BY102" i="1" s="1"/>
  <c r="AP98" i="1"/>
  <c r="AO90" i="1"/>
  <c r="BY94" i="1" s="1"/>
  <c r="AP90" i="1"/>
  <c r="AO82" i="1"/>
  <c r="BY86" i="1" s="1"/>
  <c r="AP82" i="1"/>
  <c r="AO74" i="1"/>
  <c r="BY78" i="1" s="1"/>
  <c r="AP74" i="1"/>
  <c r="AO105" i="1"/>
  <c r="BY109" i="1" s="1"/>
  <c r="AP105" i="1"/>
  <c r="AO97" i="1"/>
  <c r="BY101" i="1" s="1"/>
  <c r="AP97" i="1"/>
  <c r="AO89" i="1"/>
  <c r="BY93" i="1" s="1"/>
  <c r="AP89" i="1"/>
  <c r="AO73" i="1"/>
  <c r="BY77" i="1" s="1"/>
  <c r="AP73" i="1"/>
  <c r="AS150" i="1"/>
  <c r="AO152" i="1"/>
  <c r="AO146" i="1"/>
  <c r="AS146" i="1" s="1"/>
  <c r="AO149" i="1"/>
  <c r="AS149" i="1" s="1"/>
  <c r="AO153" i="1"/>
  <c r="AS153" i="1" s="1"/>
  <c r="AO145" i="1"/>
  <c r="AS145" i="1" s="1"/>
  <c r="AO154" i="1"/>
  <c r="AS154" i="1" s="1"/>
  <c r="AO148" i="1"/>
  <c r="AT9" i="1"/>
  <c r="AW19" i="1"/>
  <c r="AU19" i="1" s="1"/>
  <c r="AW18" i="1"/>
  <c r="AW17" i="1"/>
  <c r="AU17" i="1" s="1"/>
  <c r="AW16" i="1"/>
  <c r="AS19" i="1"/>
  <c r="AS17" i="1"/>
  <c r="Y40" i="1" l="1"/>
  <c r="Y46" i="1"/>
  <c r="Y43" i="1"/>
  <c r="Y42" i="1"/>
  <c r="Y45" i="1"/>
  <c r="AS186" i="1"/>
  <c r="AS193" i="1"/>
  <c r="S195" i="1"/>
  <c r="S188" i="1"/>
  <c r="S179" i="1"/>
  <c r="S204" i="1"/>
  <c r="O156" i="1"/>
  <c r="S156" i="1" s="1"/>
  <c r="O145" i="1"/>
  <c r="S145" i="1" s="1"/>
  <c r="O129" i="1"/>
  <c r="S129" i="1" s="1"/>
  <c r="O153" i="1"/>
  <c r="S153" i="1" s="1"/>
  <c r="O146" i="1"/>
  <c r="S146" i="1" s="1"/>
  <c r="O126" i="1"/>
  <c r="S126" i="1" s="1"/>
  <c r="O134" i="1"/>
  <c r="S134" i="1" s="1"/>
  <c r="O133" i="1"/>
  <c r="S133" i="1" s="1"/>
  <c r="O151" i="1"/>
  <c r="S151" i="1" s="1"/>
  <c r="O155" i="1"/>
  <c r="S155" i="1" s="1"/>
  <c r="O150" i="1"/>
  <c r="S150" i="1" s="1"/>
  <c r="O144" i="1"/>
  <c r="S144" i="1" s="1"/>
  <c r="O125" i="1"/>
  <c r="S125" i="1" s="1"/>
  <c r="O142" i="1"/>
  <c r="S142" i="1" s="1"/>
  <c r="O148" i="1"/>
  <c r="S148" i="1" s="1"/>
  <c r="O157" i="1"/>
  <c r="S157" i="1" s="1"/>
  <c r="O139" i="1"/>
  <c r="S139" i="1" s="1"/>
  <c r="O152" i="1"/>
  <c r="S152" i="1" s="1"/>
  <c r="O130" i="1"/>
  <c r="S130" i="1" s="1"/>
  <c r="O128" i="1"/>
  <c r="S128" i="1" s="1"/>
  <c r="O132" i="1"/>
  <c r="S132" i="1" s="1"/>
  <c r="AU18" i="1"/>
  <c r="AO134" i="1"/>
  <c r="AS134" i="1" s="1"/>
  <c r="AO135" i="1"/>
  <c r="AS135" i="1" s="1"/>
  <c r="AS18" i="1"/>
  <c r="AO133" i="1"/>
  <c r="AS133" i="1" s="1"/>
  <c r="AO132" i="1"/>
  <c r="AS132" i="1" s="1"/>
  <c r="AO131" i="1"/>
  <c r="AS131" i="1" s="1"/>
  <c r="AO130" i="1"/>
  <c r="AS130" i="1" s="1"/>
  <c r="AO129" i="1"/>
  <c r="AS129" i="1" s="1"/>
  <c r="AS152" i="1"/>
  <c r="AO151" i="1"/>
  <c r="AS151" i="1" s="1"/>
  <c r="AS148" i="1"/>
  <c r="AO147" i="1"/>
  <c r="AS147" i="1" s="1"/>
  <c r="AO127" i="1"/>
  <c r="AS127" i="1" s="1"/>
  <c r="AL43" i="1" s="1"/>
  <c r="AO126" i="1"/>
  <c r="AS126" i="1" s="1"/>
  <c r="AL42" i="1" s="1"/>
  <c r="AO125" i="1"/>
  <c r="AS125" i="1" s="1"/>
  <c r="AL41" i="1" s="1"/>
  <c r="AO124" i="1"/>
  <c r="AS124" i="1" s="1"/>
  <c r="AL40" i="1" s="1"/>
  <c r="AO143" i="1"/>
  <c r="AS143" i="1" s="1"/>
  <c r="AO136" i="1"/>
  <c r="AS136" i="1" s="1"/>
  <c r="AS16" i="1"/>
  <c r="O154" i="1" l="1"/>
  <c r="S154" i="1" s="1"/>
  <c r="L45" i="1"/>
  <c r="L42" i="1"/>
  <c r="O131" i="1"/>
  <c r="S131" i="1" s="1"/>
  <c r="L41" i="1"/>
  <c r="O143" i="1"/>
  <c r="S143" i="1" s="1"/>
  <c r="L44" i="1"/>
  <c r="O124" i="1"/>
  <c r="S124" i="1" s="1"/>
  <c r="O149" i="1"/>
  <c r="S149" i="1" s="1"/>
  <c r="L40" i="1"/>
  <c r="O138" i="1"/>
  <c r="S138" i="1" s="1"/>
  <c r="L43" i="1"/>
  <c r="AU16" i="1"/>
  <c r="AL5" i="1"/>
  <c r="AL170" i="1" l="1"/>
  <c r="AL60" i="1"/>
  <c r="AL115" i="1"/>
  <c r="F3" i="5"/>
  <c r="J3" i="5"/>
  <c r="F4" i="5"/>
  <c r="J4" i="5"/>
  <c r="F5" i="5"/>
  <c r="J5" i="5"/>
  <c r="F6" i="5"/>
  <c r="J6" i="5"/>
  <c r="F7" i="5"/>
  <c r="J7" i="5"/>
  <c r="F8" i="5"/>
  <c r="J8" i="5"/>
  <c r="F9" i="5"/>
  <c r="J9" i="5"/>
  <c r="F10" i="5"/>
  <c r="J10" i="5"/>
  <c r="F11" i="5"/>
  <c r="J11" i="5"/>
  <c r="F12" i="5"/>
  <c r="J12" i="5"/>
  <c r="F13" i="5"/>
  <c r="J13" i="5"/>
  <c r="F14" i="5"/>
  <c r="J14" i="5"/>
  <c r="F15" i="5"/>
  <c r="J15" i="5"/>
  <c r="F16" i="5"/>
  <c r="J16" i="5"/>
  <c r="F17" i="5"/>
  <c r="J17" i="5"/>
  <c r="F18" i="5"/>
  <c r="J18" i="5"/>
  <c r="F19" i="5"/>
  <c r="J19" i="5"/>
  <c r="F20" i="5"/>
  <c r="J20" i="5"/>
  <c r="F21" i="5"/>
  <c r="J21" i="5"/>
  <c r="F22" i="5"/>
  <c r="J22" i="5"/>
  <c r="F23" i="5"/>
  <c r="J23" i="5"/>
  <c r="F24" i="5"/>
  <c r="J24" i="5"/>
  <c r="F25" i="5"/>
  <c r="J25" i="5"/>
  <c r="F26" i="5"/>
  <c r="J26" i="5"/>
  <c r="F27" i="5"/>
  <c r="J27" i="5"/>
  <c r="F28" i="5"/>
  <c r="J28" i="5"/>
  <c r="F29" i="5"/>
  <c r="J29" i="5"/>
  <c r="F30" i="5"/>
  <c r="J30" i="5"/>
  <c r="F31" i="5"/>
  <c r="J31" i="5"/>
  <c r="F32" i="5"/>
  <c r="J32" i="5"/>
  <c r="F33" i="5"/>
  <c r="J33" i="5"/>
  <c r="F34" i="5"/>
  <c r="J34" i="5"/>
  <c r="F35" i="5"/>
  <c r="J35" i="5"/>
  <c r="F36" i="5"/>
  <c r="J36" i="5"/>
  <c r="F37" i="5"/>
  <c r="J37" i="5"/>
  <c r="F38" i="5"/>
  <c r="J38" i="5"/>
  <c r="F39" i="5"/>
  <c r="J39" i="5"/>
  <c r="F40" i="5"/>
  <c r="J40" i="5"/>
  <c r="F41" i="5"/>
  <c r="J41" i="5"/>
  <c r="F42" i="5"/>
  <c r="J42" i="5"/>
  <c r="F43" i="5"/>
  <c r="J43" i="5"/>
  <c r="F44" i="5"/>
  <c r="J44" i="5"/>
  <c r="F45" i="5"/>
  <c r="J45" i="5"/>
  <c r="F46" i="5"/>
  <c r="J46" i="5"/>
  <c r="F47" i="5"/>
  <c r="J47" i="5"/>
  <c r="F48" i="5"/>
  <c r="J48" i="5"/>
  <c r="F49" i="5"/>
  <c r="J49" i="5"/>
  <c r="F50" i="5"/>
  <c r="J50" i="5"/>
  <c r="F51" i="5"/>
  <c r="J51" i="5"/>
  <c r="F52" i="5"/>
  <c r="J52" i="5"/>
  <c r="F53" i="5"/>
  <c r="J53" i="5"/>
  <c r="F54" i="5"/>
  <c r="J54" i="5"/>
  <c r="F55" i="5"/>
  <c r="J55" i="5"/>
  <c r="F56" i="5"/>
  <c r="J56" i="5"/>
  <c r="F57" i="5"/>
  <c r="J57" i="5"/>
  <c r="F58" i="5"/>
  <c r="J58" i="5"/>
  <c r="F59" i="5"/>
  <c r="J59" i="5"/>
  <c r="F60" i="5"/>
  <c r="J60" i="5"/>
  <c r="F61" i="5"/>
  <c r="J61" i="5"/>
  <c r="F62" i="5"/>
  <c r="J62" i="5"/>
  <c r="F63" i="5"/>
  <c r="J63" i="5"/>
  <c r="F64" i="5"/>
  <c r="J64" i="5"/>
  <c r="F65" i="5"/>
  <c r="J65" i="5"/>
  <c r="F66" i="5"/>
  <c r="J66" i="5"/>
  <c r="F67" i="5"/>
  <c r="J67" i="5"/>
  <c r="F68" i="5"/>
  <c r="J68" i="5"/>
  <c r="F69" i="5"/>
  <c r="J69" i="5"/>
  <c r="F70" i="5"/>
  <c r="J70" i="5"/>
  <c r="F71" i="5"/>
  <c r="J71" i="5"/>
  <c r="F72" i="5"/>
  <c r="J72" i="5"/>
  <c r="F73" i="5"/>
  <c r="J73" i="5"/>
  <c r="F74" i="5"/>
  <c r="J74" i="5"/>
  <c r="F75" i="5"/>
  <c r="J75" i="5"/>
  <c r="F76" i="5"/>
  <c r="J76" i="5"/>
  <c r="F77" i="5"/>
  <c r="J77" i="5"/>
  <c r="F78" i="5"/>
  <c r="J78" i="5"/>
  <c r="F79" i="5"/>
  <c r="J79" i="5"/>
  <c r="F80" i="5"/>
  <c r="J80" i="5"/>
  <c r="F81" i="5"/>
  <c r="J81" i="5"/>
  <c r="F82" i="5"/>
  <c r="J82" i="5"/>
  <c r="F83" i="5"/>
  <c r="J83" i="5"/>
  <c r="F84" i="5"/>
  <c r="J84" i="5"/>
  <c r="F85" i="5"/>
  <c r="J85" i="5"/>
  <c r="F86" i="5"/>
  <c r="J86" i="5"/>
  <c r="F87" i="5"/>
  <c r="J87" i="5"/>
  <c r="F88" i="5"/>
  <c r="J88" i="5"/>
  <c r="F89" i="5"/>
  <c r="J89" i="5"/>
  <c r="F90" i="5"/>
  <c r="J90" i="5"/>
  <c r="F91" i="5"/>
  <c r="J91" i="5"/>
  <c r="F92" i="5"/>
  <c r="J92" i="5"/>
  <c r="F93" i="5"/>
  <c r="J93" i="5"/>
  <c r="F94" i="5"/>
  <c r="J94" i="5"/>
  <c r="F95" i="5"/>
  <c r="J95" i="5"/>
  <c r="F96" i="5"/>
  <c r="J96" i="5"/>
  <c r="F97" i="5"/>
  <c r="J97" i="5"/>
  <c r="F98" i="5"/>
  <c r="J98" i="5"/>
  <c r="F99" i="5"/>
  <c r="J99" i="5"/>
  <c r="F100" i="5"/>
  <c r="J100" i="5"/>
  <c r="F101" i="5"/>
  <c r="J101" i="5"/>
  <c r="F102" i="5"/>
  <c r="J102" i="5"/>
  <c r="F103" i="5"/>
  <c r="J103" i="5"/>
  <c r="F104" i="5"/>
  <c r="J104" i="5"/>
  <c r="F105" i="5"/>
  <c r="J105" i="5"/>
  <c r="F106" i="5"/>
  <c r="J106" i="5"/>
  <c r="F107" i="5"/>
  <c r="J107" i="5"/>
  <c r="F108" i="5"/>
  <c r="J108" i="5"/>
  <c r="F109" i="5"/>
  <c r="J109" i="5"/>
  <c r="F110" i="5"/>
  <c r="J110" i="5"/>
  <c r="F111" i="5"/>
  <c r="J111" i="5"/>
  <c r="F112" i="5"/>
  <c r="J112" i="5"/>
  <c r="F113" i="5"/>
  <c r="J113" i="5"/>
  <c r="F114" i="5"/>
  <c r="J114" i="5"/>
  <c r="F115" i="5"/>
  <c r="J115" i="5"/>
  <c r="F116" i="5"/>
  <c r="J116" i="5"/>
  <c r="F117" i="5"/>
  <c r="J117" i="5"/>
  <c r="F118" i="5"/>
  <c r="J118" i="5"/>
  <c r="F119" i="5"/>
  <c r="J119" i="5"/>
  <c r="F120" i="5"/>
  <c r="J120" i="5"/>
  <c r="F121" i="5"/>
  <c r="J121" i="5"/>
  <c r="F122" i="5"/>
  <c r="J122" i="5"/>
  <c r="F123" i="5"/>
  <c r="J123" i="5"/>
  <c r="F124" i="5"/>
  <c r="J124" i="5"/>
  <c r="F125" i="5"/>
  <c r="J125" i="5"/>
  <c r="F126" i="5"/>
  <c r="J126" i="5"/>
  <c r="F127" i="5"/>
  <c r="J127" i="5"/>
  <c r="F128" i="5"/>
  <c r="J128" i="5"/>
  <c r="F129" i="5"/>
  <c r="J129" i="5"/>
  <c r="F130" i="5"/>
  <c r="J130" i="5"/>
  <c r="F131" i="5"/>
  <c r="J131" i="5"/>
  <c r="F132" i="5"/>
  <c r="J132" i="5"/>
  <c r="F133" i="5"/>
  <c r="J133" i="5"/>
  <c r="F134" i="5"/>
  <c r="J134" i="5"/>
  <c r="F135" i="5"/>
  <c r="J135" i="5"/>
  <c r="F136" i="5"/>
  <c r="J136" i="5"/>
  <c r="F137" i="5"/>
  <c r="J137" i="5"/>
  <c r="F138" i="5"/>
  <c r="J138" i="5"/>
  <c r="F139" i="5"/>
  <c r="J139" i="5"/>
  <c r="F140" i="5"/>
  <c r="J140" i="5"/>
  <c r="F141" i="5"/>
  <c r="J141" i="5"/>
  <c r="F142" i="5"/>
  <c r="J142" i="5"/>
  <c r="F143" i="5"/>
  <c r="J143" i="5"/>
  <c r="F144" i="5"/>
  <c r="J144" i="5"/>
  <c r="F145" i="5"/>
  <c r="J145" i="5"/>
  <c r="F146" i="5"/>
  <c r="J146" i="5"/>
  <c r="F147" i="5"/>
  <c r="J147" i="5"/>
  <c r="F148" i="5"/>
  <c r="J148" i="5"/>
  <c r="F149" i="5"/>
  <c r="J149" i="5"/>
  <c r="F150" i="5"/>
  <c r="J150" i="5"/>
  <c r="F151" i="5"/>
  <c r="J151" i="5"/>
  <c r="F152" i="5"/>
  <c r="J152" i="5"/>
  <c r="F153" i="5"/>
  <c r="J153" i="5"/>
  <c r="F154" i="5"/>
  <c r="J154" i="5"/>
  <c r="F155" i="5"/>
  <c r="J155" i="5"/>
  <c r="F156" i="5"/>
  <c r="J156" i="5"/>
  <c r="F157" i="5"/>
  <c r="J157" i="5"/>
  <c r="F158" i="5"/>
  <c r="J158" i="5"/>
  <c r="F159" i="5"/>
  <c r="J159" i="5"/>
  <c r="F160" i="5"/>
  <c r="J160" i="5"/>
  <c r="F161" i="5"/>
  <c r="J161" i="5"/>
  <c r="F162" i="5"/>
  <c r="J162" i="5"/>
  <c r="F163" i="5"/>
  <c r="J163" i="5"/>
  <c r="F164" i="5"/>
  <c r="J164" i="5"/>
  <c r="F165" i="5"/>
  <c r="J165" i="5"/>
  <c r="F166" i="5"/>
  <c r="J166" i="5"/>
  <c r="F167" i="5"/>
  <c r="J167" i="5"/>
  <c r="F168" i="5"/>
  <c r="J168" i="5"/>
  <c r="F169" i="5"/>
  <c r="J169" i="5"/>
  <c r="F170" i="5"/>
  <c r="J170" i="5"/>
  <c r="F171" i="5"/>
  <c r="J171" i="5"/>
  <c r="F172" i="5"/>
  <c r="J172" i="5"/>
  <c r="F173" i="5"/>
  <c r="J173" i="5"/>
  <c r="F174" i="5"/>
  <c r="J174" i="5"/>
  <c r="F175" i="5"/>
  <c r="J175" i="5"/>
  <c r="F176" i="5"/>
  <c r="J176" i="5"/>
  <c r="F177" i="5"/>
  <c r="J177" i="5"/>
  <c r="F178" i="5"/>
  <c r="J178" i="5"/>
  <c r="F179" i="5"/>
  <c r="J179" i="5"/>
  <c r="F180" i="5"/>
  <c r="J180" i="5"/>
  <c r="F181" i="5"/>
  <c r="J181" i="5"/>
  <c r="F182" i="5"/>
  <c r="J182" i="5"/>
  <c r="F183" i="5"/>
  <c r="J183" i="5"/>
  <c r="F184" i="5"/>
  <c r="J184" i="5"/>
  <c r="F185" i="5"/>
  <c r="J185" i="5"/>
  <c r="F186" i="5"/>
  <c r="J186" i="5"/>
  <c r="F187" i="5"/>
  <c r="J187" i="5"/>
  <c r="F188" i="5"/>
  <c r="J188" i="5"/>
  <c r="F189" i="5"/>
  <c r="J189" i="5"/>
  <c r="F190" i="5"/>
  <c r="J190" i="5"/>
  <c r="F191" i="5"/>
  <c r="J191" i="5"/>
  <c r="F192" i="5"/>
  <c r="J192" i="5"/>
  <c r="F193" i="5"/>
  <c r="J193" i="5"/>
  <c r="F194" i="5"/>
  <c r="J194" i="5"/>
  <c r="F195" i="5"/>
  <c r="J195" i="5"/>
  <c r="F196" i="5"/>
  <c r="J196" i="5"/>
  <c r="F197" i="5"/>
  <c r="J197" i="5"/>
  <c r="F198" i="5"/>
  <c r="J198" i="5"/>
  <c r="F199" i="5"/>
  <c r="J199" i="5"/>
  <c r="F200" i="5"/>
  <c r="J200" i="5"/>
  <c r="F201" i="5"/>
  <c r="J201" i="5"/>
  <c r="F202" i="5"/>
  <c r="J202" i="5"/>
  <c r="F203" i="5"/>
  <c r="J203" i="5"/>
  <c r="F204" i="5"/>
  <c r="J204" i="5"/>
  <c r="F205" i="5"/>
  <c r="J205" i="5"/>
  <c r="F206" i="5"/>
  <c r="J206" i="5"/>
  <c r="F207" i="5"/>
  <c r="J207" i="5"/>
  <c r="F208" i="5"/>
  <c r="J208" i="5"/>
  <c r="F209" i="5"/>
  <c r="J209" i="5"/>
  <c r="F210" i="5"/>
  <c r="J210" i="5"/>
  <c r="F211" i="5"/>
  <c r="J211" i="5"/>
  <c r="F212" i="5"/>
  <c r="J212" i="5"/>
  <c r="F213" i="5"/>
  <c r="J213" i="5"/>
  <c r="F214" i="5"/>
  <c r="J214" i="5"/>
  <c r="F215" i="5"/>
  <c r="J215" i="5"/>
  <c r="F216" i="5"/>
  <c r="J216" i="5"/>
  <c r="F217" i="5"/>
  <c r="J217" i="5"/>
  <c r="F218" i="5"/>
  <c r="J218" i="5"/>
  <c r="F219" i="5"/>
  <c r="J219" i="5"/>
  <c r="F220" i="5"/>
  <c r="J220" i="5"/>
  <c r="F221" i="5"/>
  <c r="J221" i="5"/>
  <c r="F222" i="5"/>
  <c r="J222" i="5"/>
  <c r="F223" i="5"/>
  <c r="J223" i="5"/>
  <c r="F224" i="5"/>
  <c r="J224" i="5"/>
  <c r="F225" i="5"/>
  <c r="J225" i="5"/>
  <c r="F226" i="5"/>
  <c r="J226" i="5"/>
  <c r="F227" i="5"/>
  <c r="J227" i="5"/>
  <c r="F228" i="5"/>
  <c r="J228" i="5"/>
  <c r="F229" i="5"/>
  <c r="J229" i="5"/>
  <c r="F230" i="5"/>
  <c r="J230" i="5"/>
  <c r="F231" i="5"/>
  <c r="J231" i="5"/>
  <c r="F232" i="5"/>
  <c r="J232" i="5"/>
  <c r="F233" i="5"/>
  <c r="J233" i="5"/>
  <c r="F234" i="5"/>
  <c r="J234" i="5"/>
  <c r="F235" i="5"/>
  <c r="J235" i="5"/>
  <c r="F236" i="5"/>
  <c r="J236" i="5"/>
  <c r="F237" i="5"/>
  <c r="J237" i="5"/>
  <c r="F238" i="5"/>
  <c r="J238" i="5"/>
  <c r="F239" i="5"/>
  <c r="J239" i="5"/>
  <c r="F240" i="5"/>
  <c r="J240" i="5"/>
  <c r="F241" i="5"/>
  <c r="J241" i="5"/>
  <c r="F242" i="5"/>
  <c r="J242" i="5"/>
  <c r="F243" i="5"/>
  <c r="J243" i="5"/>
  <c r="F244" i="5"/>
  <c r="J244" i="5"/>
  <c r="F245" i="5"/>
  <c r="J245" i="5"/>
  <c r="F246" i="5"/>
  <c r="J246" i="5"/>
  <c r="F247" i="5"/>
  <c r="J247" i="5"/>
  <c r="F248" i="5"/>
  <c r="J248" i="5"/>
  <c r="F249" i="5"/>
  <c r="J249" i="5"/>
  <c r="F250" i="5"/>
  <c r="J250" i="5"/>
  <c r="F251" i="5"/>
  <c r="J251" i="5"/>
  <c r="F252" i="5"/>
  <c r="J252" i="5"/>
  <c r="F253" i="5"/>
  <c r="J253" i="5"/>
  <c r="F254" i="5"/>
  <c r="J254" i="5"/>
  <c r="F255" i="5"/>
  <c r="J255" i="5"/>
  <c r="F256" i="5"/>
  <c r="J256" i="5"/>
  <c r="F257" i="5"/>
  <c r="J257" i="5"/>
  <c r="F258" i="5"/>
  <c r="J258" i="5"/>
  <c r="F259" i="5"/>
  <c r="J259" i="5"/>
  <c r="F260" i="5"/>
  <c r="J260" i="5"/>
  <c r="F261" i="5"/>
  <c r="J261" i="5"/>
  <c r="F262" i="5"/>
  <c r="J262" i="5"/>
  <c r="F263" i="5"/>
  <c r="J263" i="5"/>
  <c r="F264" i="5"/>
  <c r="J264" i="5"/>
  <c r="F265" i="5"/>
  <c r="J265" i="5"/>
  <c r="F266" i="5"/>
  <c r="J266" i="5"/>
  <c r="F267" i="5"/>
  <c r="J267" i="5"/>
  <c r="F268" i="5"/>
  <c r="J268" i="5"/>
  <c r="F269" i="5"/>
  <c r="J269" i="5"/>
  <c r="F270" i="5"/>
  <c r="J270" i="5"/>
  <c r="F271" i="5"/>
  <c r="J271" i="5"/>
  <c r="F272" i="5"/>
  <c r="J272" i="5"/>
  <c r="F273" i="5"/>
  <c r="J273" i="5"/>
  <c r="F274" i="5"/>
  <c r="J274" i="5"/>
  <c r="F275" i="5"/>
  <c r="J275" i="5"/>
  <c r="F276" i="5"/>
  <c r="J276" i="5"/>
  <c r="F277" i="5"/>
  <c r="J277" i="5"/>
  <c r="F278" i="5"/>
  <c r="J278" i="5"/>
  <c r="F279" i="5"/>
  <c r="J279" i="5"/>
  <c r="F280" i="5"/>
  <c r="J280" i="5"/>
  <c r="F281" i="5"/>
  <c r="J281" i="5"/>
  <c r="F282" i="5"/>
  <c r="J282" i="5"/>
  <c r="F283" i="5"/>
  <c r="J283" i="5"/>
  <c r="F284" i="5"/>
  <c r="J284" i="5"/>
  <c r="F285" i="5"/>
  <c r="J285" i="5"/>
  <c r="F286" i="5"/>
  <c r="J286" i="5"/>
  <c r="F287" i="5"/>
  <c r="J287" i="5"/>
  <c r="F288" i="5"/>
  <c r="J288" i="5"/>
  <c r="F289" i="5"/>
  <c r="J289" i="5"/>
  <c r="F290" i="5"/>
  <c r="J290" i="5"/>
  <c r="F291" i="5"/>
  <c r="J291" i="5"/>
  <c r="F292" i="5"/>
  <c r="J292" i="5"/>
  <c r="F293" i="5"/>
  <c r="J293" i="5"/>
  <c r="F294" i="5"/>
  <c r="J294" i="5"/>
  <c r="F295" i="5"/>
  <c r="J295" i="5"/>
  <c r="F296" i="5"/>
  <c r="J296" i="5"/>
  <c r="F297" i="5"/>
  <c r="J297" i="5"/>
  <c r="F298" i="5"/>
  <c r="J298" i="5"/>
  <c r="F299" i="5"/>
  <c r="J299" i="5"/>
  <c r="F300" i="5"/>
  <c r="J300" i="5"/>
  <c r="F301" i="5"/>
  <c r="J301" i="5"/>
  <c r="F302" i="5"/>
  <c r="J302" i="5"/>
  <c r="F303" i="5"/>
  <c r="J303" i="5"/>
  <c r="F304" i="5"/>
  <c r="J304" i="5"/>
  <c r="F305" i="5"/>
  <c r="J305" i="5"/>
  <c r="F306" i="5"/>
  <c r="J306" i="5"/>
  <c r="F307" i="5"/>
  <c r="J307" i="5"/>
  <c r="F308" i="5"/>
  <c r="J308" i="5"/>
  <c r="F309" i="5"/>
  <c r="J309" i="5"/>
  <c r="F310" i="5"/>
  <c r="J310" i="5"/>
  <c r="F311" i="5"/>
  <c r="J311" i="5"/>
  <c r="F312" i="5"/>
  <c r="J312" i="5"/>
  <c r="F313" i="5"/>
  <c r="J313" i="5"/>
  <c r="F314" i="5"/>
  <c r="J314" i="5"/>
  <c r="F315" i="5"/>
  <c r="J315" i="5"/>
  <c r="F316" i="5"/>
  <c r="J316" i="5"/>
  <c r="F317" i="5"/>
  <c r="J317" i="5"/>
  <c r="F318" i="5"/>
  <c r="J318" i="5"/>
  <c r="F319" i="5"/>
  <c r="J319" i="5"/>
  <c r="F320" i="5"/>
  <c r="J320" i="5"/>
  <c r="F321" i="5"/>
  <c r="J321" i="5"/>
  <c r="F322" i="5"/>
  <c r="J322" i="5"/>
  <c r="F323" i="5"/>
  <c r="J323" i="5"/>
  <c r="F324" i="5"/>
  <c r="J324" i="5"/>
  <c r="F325" i="5"/>
  <c r="J325" i="5"/>
  <c r="F326" i="5"/>
  <c r="J326" i="5"/>
  <c r="F327" i="5"/>
  <c r="J327" i="5"/>
  <c r="F328" i="5"/>
  <c r="J328" i="5"/>
  <c r="F329" i="5"/>
  <c r="J329" i="5"/>
  <c r="F330" i="5"/>
  <c r="J330" i="5"/>
  <c r="F331" i="5"/>
  <c r="J331" i="5"/>
  <c r="F332" i="5"/>
  <c r="J332" i="5"/>
  <c r="F333" i="5"/>
  <c r="J333" i="5"/>
  <c r="F334" i="5"/>
  <c r="J334" i="5"/>
  <c r="F335" i="5"/>
  <c r="J335" i="5"/>
  <c r="F336" i="5"/>
  <c r="J336" i="5"/>
  <c r="F337" i="5"/>
  <c r="J337" i="5"/>
  <c r="F338" i="5"/>
  <c r="J338" i="5"/>
  <c r="F339" i="5"/>
  <c r="J339" i="5"/>
  <c r="F340" i="5"/>
  <c r="J340" i="5"/>
  <c r="F341" i="5"/>
  <c r="J341" i="5"/>
  <c r="F342" i="5"/>
  <c r="J342" i="5"/>
  <c r="F343" i="5"/>
  <c r="J343" i="5"/>
  <c r="F344" i="5"/>
  <c r="J344" i="5"/>
  <c r="F345" i="5"/>
  <c r="J345" i="5"/>
  <c r="F346" i="5"/>
  <c r="J346" i="5"/>
  <c r="F347" i="5"/>
  <c r="J347" i="5"/>
  <c r="F348" i="5"/>
  <c r="J348" i="5"/>
  <c r="F349" i="5"/>
  <c r="J349" i="5"/>
  <c r="F350" i="5"/>
  <c r="J350" i="5"/>
  <c r="F351" i="5"/>
  <c r="J351" i="5"/>
  <c r="F352" i="5"/>
  <c r="J352" i="5"/>
  <c r="F353" i="5"/>
  <c r="J353" i="5"/>
  <c r="F354" i="5"/>
  <c r="J354" i="5"/>
  <c r="F355" i="5"/>
  <c r="J355" i="5"/>
  <c r="F356" i="5"/>
  <c r="J356" i="5"/>
  <c r="F357" i="5"/>
  <c r="J357" i="5"/>
  <c r="F358" i="5"/>
  <c r="J358" i="5"/>
  <c r="F359" i="5"/>
  <c r="J359" i="5"/>
  <c r="F360" i="5"/>
  <c r="J360" i="5"/>
  <c r="F361" i="5"/>
  <c r="J361" i="5"/>
  <c r="F362" i="5"/>
  <c r="J362" i="5"/>
  <c r="F363" i="5"/>
  <c r="J363" i="5"/>
  <c r="F364" i="5"/>
  <c r="J364" i="5"/>
  <c r="F365" i="5"/>
  <c r="J365" i="5"/>
  <c r="F366" i="5"/>
  <c r="J366" i="5"/>
  <c r="F367" i="5"/>
  <c r="J367" i="5"/>
  <c r="F368" i="5"/>
  <c r="J368" i="5"/>
  <c r="F369" i="5"/>
  <c r="J369" i="5"/>
  <c r="F370" i="5"/>
  <c r="J370" i="5"/>
  <c r="F371" i="5"/>
  <c r="J371" i="5"/>
  <c r="F372" i="5"/>
  <c r="J372" i="5"/>
  <c r="F373" i="5"/>
  <c r="J373" i="5"/>
  <c r="F374" i="5"/>
  <c r="J374" i="5"/>
  <c r="F375" i="5"/>
  <c r="J375" i="5"/>
  <c r="F376" i="5"/>
  <c r="J376" i="5"/>
  <c r="F377" i="5"/>
  <c r="J377" i="5"/>
  <c r="F378" i="5"/>
  <c r="J378" i="5"/>
  <c r="F379" i="5"/>
  <c r="J379" i="5"/>
  <c r="F380" i="5"/>
  <c r="J380" i="5"/>
  <c r="F381" i="5"/>
  <c r="J381" i="5"/>
  <c r="F382" i="5"/>
  <c r="J382" i="5"/>
  <c r="F383" i="5"/>
  <c r="J383" i="5"/>
  <c r="F384" i="5"/>
  <c r="J384" i="5"/>
  <c r="F385" i="5"/>
  <c r="J385" i="5"/>
  <c r="F386" i="5"/>
  <c r="J386" i="5"/>
  <c r="F387" i="5"/>
  <c r="J387" i="5"/>
  <c r="F388" i="5"/>
  <c r="J388" i="5"/>
  <c r="F389" i="5"/>
  <c r="J389" i="5"/>
  <c r="F390" i="5"/>
  <c r="J390" i="5"/>
  <c r="F391" i="5"/>
  <c r="J391" i="5"/>
  <c r="F392" i="5"/>
  <c r="J392" i="5"/>
  <c r="F393" i="5"/>
  <c r="J393" i="5"/>
  <c r="F394" i="5"/>
  <c r="J394" i="5"/>
  <c r="F395" i="5"/>
  <c r="J395" i="5"/>
  <c r="F396" i="5"/>
  <c r="J396" i="5"/>
  <c r="F397" i="5"/>
  <c r="J397" i="5"/>
  <c r="F398" i="5"/>
  <c r="J398" i="5"/>
  <c r="F399" i="5"/>
  <c r="J399" i="5"/>
  <c r="F400" i="5"/>
  <c r="J400" i="5"/>
  <c r="F401" i="5"/>
  <c r="J401" i="5"/>
  <c r="F402" i="5"/>
  <c r="J402" i="5"/>
  <c r="F403" i="5"/>
  <c r="J403" i="5"/>
  <c r="F404" i="5"/>
  <c r="J404" i="5"/>
  <c r="F405" i="5"/>
  <c r="J405" i="5"/>
  <c r="F406" i="5"/>
  <c r="J406" i="5"/>
  <c r="F407" i="5"/>
  <c r="J407" i="5"/>
  <c r="F408" i="5"/>
  <c r="J408" i="5"/>
  <c r="F409" i="5"/>
  <c r="J409" i="5"/>
  <c r="F410" i="5"/>
  <c r="J410" i="5"/>
  <c r="F411" i="5"/>
  <c r="J411" i="5"/>
  <c r="F412" i="5"/>
  <c r="J412" i="5"/>
  <c r="F413" i="5"/>
  <c r="J413" i="5"/>
  <c r="F414" i="5"/>
  <c r="J414" i="5"/>
  <c r="F415" i="5"/>
  <c r="J415" i="5"/>
  <c r="F416" i="5"/>
  <c r="J416" i="5"/>
  <c r="F417" i="5"/>
  <c r="J417" i="5"/>
  <c r="F418" i="5"/>
  <c r="J418" i="5"/>
  <c r="F419" i="5"/>
  <c r="J419" i="5"/>
  <c r="F420" i="5"/>
  <c r="J420" i="5"/>
  <c r="F421" i="5"/>
  <c r="J421" i="5"/>
  <c r="F422" i="5"/>
  <c r="J422" i="5"/>
  <c r="F423" i="5"/>
  <c r="J423" i="5"/>
  <c r="F424" i="5"/>
  <c r="J424" i="5"/>
  <c r="F425" i="5"/>
  <c r="J425" i="5"/>
  <c r="F426" i="5"/>
  <c r="J426" i="5"/>
  <c r="F427" i="5"/>
  <c r="J427" i="5"/>
  <c r="F428" i="5"/>
  <c r="J428" i="5"/>
  <c r="F429" i="5"/>
  <c r="J429" i="5"/>
  <c r="F430" i="5"/>
  <c r="J430" i="5"/>
  <c r="F431" i="5"/>
  <c r="J431" i="5"/>
  <c r="F432" i="5"/>
  <c r="J432" i="5"/>
  <c r="F433" i="5"/>
  <c r="J433" i="5"/>
  <c r="F434" i="5"/>
  <c r="J434" i="5"/>
  <c r="F435" i="5"/>
  <c r="J435" i="5"/>
  <c r="F436" i="5"/>
  <c r="J436" i="5"/>
  <c r="F437" i="5"/>
  <c r="J437" i="5"/>
  <c r="F438" i="5"/>
  <c r="J438" i="5"/>
  <c r="F439" i="5"/>
  <c r="J439" i="5"/>
  <c r="F440" i="5"/>
  <c r="J440" i="5"/>
  <c r="F441" i="5"/>
  <c r="J441" i="5"/>
  <c r="F442" i="5"/>
  <c r="J442" i="5"/>
  <c r="F443" i="5"/>
  <c r="J443" i="5"/>
  <c r="F444" i="5"/>
  <c r="J444" i="5"/>
  <c r="F445" i="5"/>
  <c r="J445" i="5"/>
  <c r="F446" i="5"/>
  <c r="J446" i="5"/>
  <c r="F447" i="5"/>
  <c r="J447" i="5"/>
  <c r="F448" i="5"/>
  <c r="J448" i="5"/>
  <c r="F449" i="5"/>
  <c r="J449" i="5"/>
  <c r="F450" i="5"/>
  <c r="J450" i="5"/>
  <c r="F451" i="5"/>
  <c r="J451" i="5"/>
  <c r="F452" i="5"/>
  <c r="J452" i="5"/>
  <c r="F453" i="5"/>
  <c r="J453" i="5"/>
  <c r="F454" i="5"/>
  <c r="J454" i="5"/>
  <c r="F455" i="5"/>
  <c r="J455" i="5"/>
  <c r="F456" i="5"/>
  <c r="J456" i="5"/>
  <c r="F457" i="5"/>
  <c r="J457" i="5"/>
  <c r="F458" i="5"/>
  <c r="J458" i="5"/>
  <c r="F459" i="5"/>
  <c r="J459" i="5"/>
  <c r="F460" i="5"/>
  <c r="J460" i="5"/>
  <c r="F461" i="5"/>
  <c r="J461" i="5"/>
  <c r="F462" i="5"/>
  <c r="J462" i="5"/>
  <c r="F463" i="5"/>
  <c r="J463" i="5"/>
  <c r="F464" i="5"/>
  <c r="J464" i="5"/>
  <c r="F465" i="5"/>
  <c r="J465" i="5"/>
  <c r="F466" i="5"/>
  <c r="J466" i="5"/>
  <c r="F467" i="5"/>
  <c r="J467" i="5"/>
  <c r="F468" i="5"/>
  <c r="J468" i="5"/>
  <c r="F469" i="5"/>
  <c r="J469" i="5"/>
  <c r="F470" i="5"/>
  <c r="J470" i="5"/>
  <c r="F471" i="5"/>
  <c r="J471" i="5"/>
  <c r="F472" i="5"/>
  <c r="J472" i="5"/>
  <c r="F473" i="5"/>
  <c r="J473" i="5"/>
  <c r="F474" i="5"/>
  <c r="J474" i="5"/>
  <c r="F475" i="5"/>
  <c r="J475" i="5"/>
  <c r="F476" i="5"/>
  <c r="J476" i="5"/>
  <c r="F477" i="5"/>
  <c r="J477" i="5"/>
  <c r="F478" i="5"/>
  <c r="J478" i="5"/>
  <c r="F479" i="5"/>
  <c r="J479" i="5"/>
  <c r="F480" i="5"/>
  <c r="J480" i="5"/>
  <c r="F481" i="5"/>
  <c r="J481" i="5"/>
  <c r="F482" i="5"/>
  <c r="J482" i="5"/>
  <c r="F483" i="5"/>
  <c r="J483" i="5"/>
  <c r="F484" i="5"/>
  <c r="J484" i="5"/>
  <c r="F485" i="5"/>
  <c r="J485" i="5"/>
  <c r="F486" i="5"/>
  <c r="J486" i="5"/>
  <c r="F487" i="5"/>
  <c r="J487" i="5"/>
  <c r="F488" i="5"/>
  <c r="J488" i="5"/>
  <c r="F489" i="5"/>
  <c r="J489" i="5"/>
  <c r="F490" i="5"/>
  <c r="J490" i="5"/>
  <c r="F491" i="5"/>
  <c r="J491" i="5"/>
  <c r="F492" i="5"/>
  <c r="J492" i="5"/>
  <c r="F493" i="5"/>
  <c r="J493" i="5"/>
  <c r="F494" i="5"/>
  <c r="J494" i="5"/>
  <c r="F495" i="5"/>
  <c r="J495" i="5"/>
  <c r="F496" i="5"/>
  <c r="J496" i="5"/>
  <c r="F497" i="5"/>
  <c r="J497" i="5"/>
  <c r="F498" i="5"/>
  <c r="J498" i="5"/>
  <c r="F499" i="5"/>
  <c r="J499" i="5"/>
  <c r="F500" i="5"/>
  <c r="J500" i="5"/>
  <c r="F501" i="5"/>
  <c r="J501" i="5"/>
  <c r="F502" i="5"/>
  <c r="J502" i="5"/>
  <c r="F503" i="5"/>
  <c r="J503" i="5"/>
  <c r="F504" i="5"/>
  <c r="J504" i="5"/>
  <c r="F505" i="5"/>
  <c r="J505" i="5"/>
  <c r="F506" i="5"/>
  <c r="J506" i="5"/>
  <c r="F507" i="5"/>
  <c r="J507" i="5"/>
  <c r="F508" i="5"/>
  <c r="J508" i="5"/>
  <c r="F509" i="5"/>
  <c r="J509" i="5"/>
  <c r="F510" i="5"/>
  <c r="J510" i="5"/>
  <c r="F511" i="5"/>
  <c r="J511" i="5"/>
  <c r="F512" i="5"/>
  <c r="J512" i="5"/>
  <c r="F513" i="5"/>
  <c r="J513" i="5"/>
  <c r="F514" i="5"/>
  <c r="J514" i="5"/>
  <c r="F515" i="5"/>
  <c r="J515" i="5"/>
  <c r="F516" i="5"/>
  <c r="J516" i="5"/>
  <c r="F517" i="5"/>
  <c r="J517" i="5"/>
  <c r="F518" i="5"/>
  <c r="J518" i="5"/>
  <c r="F519" i="5"/>
  <c r="J519" i="5"/>
  <c r="F520" i="5"/>
  <c r="J520" i="5"/>
  <c r="F521" i="5"/>
  <c r="J521" i="5"/>
  <c r="F522" i="5"/>
  <c r="J522" i="5"/>
  <c r="F523" i="5"/>
  <c r="J523" i="5"/>
  <c r="F524" i="5"/>
  <c r="J524" i="5"/>
  <c r="F525" i="5"/>
  <c r="J525" i="5"/>
  <c r="F526" i="5"/>
  <c r="J526" i="5"/>
  <c r="F527" i="5"/>
  <c r="J527" i="5"/>
  <c r="F528" i="5"/>
  <c r="J528" i="5"/>
  <c r="F529" i="5"/>
  <c r="J529" i="5"/>
  <c r="F530" i="5"/>
  <c r="J530" i="5"/>
  <c r="F531" i="5"/>
  <c r="J531" i="5"/>
  <c r="F532" i="5"/>
  <c r="J532" i="5"/>
  <c r="F533" i="5"/>
  <c r="J533" i="5"/>
  <c r="F534" i="5"/>
  <c r="J534" i="5"/>
  <c r="F535" i="5"/>
  <c r="J535" i="5"/>
  <c r="F536" i="5"/>
  <c r="J536" i="5"/>
  <c r="F537" i="5"/>
  <c r="J537" i="5"/>
  <c r="F538" i="5"/>
  <c r="J538" i="5"/>
  <c r="F539" i="5"/>
  <c r="J539" i="5"/>
  <c r="F540" i="5"/>
  <c r="J540" i="5"/>
  <c r="F541" i="5"/>
  <c r="J541" i="5"/>
  <c r="F542" i="5"/>
  <c r="J542" i="5"/>
  <c r="F543" i="5"/>
  <c r="J543" i="5"/>
  <c r="F544" i="5"/>
  <c r="J544" i="5"/>
  <c r="F545" i="5"/>
  <c r="J545" i="5"/>
  <c r="F546" i="5"/>
  <c r="J546" i="5"/>
  <c r="F547" i="5"/>
  <c r="J547" i="5"/>
  <c r="F548" i="5"/>
  <c r="J548" i="5"/>
  <c r="F549" i="5"/>
  <c r="J549" i="5"/>
  <c r="F550" i="5"/>
  <c r="J550" i="5"/>
  <c r="F551" i="5"/>
  <c r="J551" i="5"/>
  <c r="F552" i="5"/>
  <c r="J552" i="5"/>
  <c r="F553" i="5"/>
  <c r="J553" i="5"/>
  <c r="F554" i="5"/>
  <c r="J554" i="5"/>
  <c r="F555" i="5"/>
  <c r="J555" i="5"/>
  <c r="F556" i="5"/>
  <c r="J556" i="5"/>
  <c r="F557" i="5"/>
  <c r="J557" i="5"/>
  <c r="F558" i="5"/>
  <c r="J558" i="5"/>
  <c r="F559" i="5"/>
  <c r="J559" i="5"/>
  <c r="F560" i="5"/>
  <c r="J560" i="5"/>
  <c r="F561" i="5"/>
  <c r="J561" i="5"/>
  <c r="F562" i="5"/>
  <c r="J562" i="5"/>
  <c r="F563" i="5"/>
  <c r="J563" i="5"/>
  <c r="F564" i="5"/>
  <c r="J564" i="5"/>
  <c r="F565" i="5"/>
  <c r="J565" i="5"/>
  <c r="F566" i="5"/>
  <c r="J566" i="5"/>
  <c r="F567" i="5"/>
  <c r="J567" i="5"/>
  <c r="F568" i="5"/>
  <c r="J568" i="5"/>
  <c r="F569" i="5"/>
  <c r="J569" i="5"/>
  <c r="F570" i="5"/>
  <c r="J570" i="5"/>
  <c r="F571" i="5"/>
  <c r="J571" i="5"/>
  <c r="F572" i="5"/>
  <c r="J572" i="5"/>
  <c r="F573" i="5"/>
  <c r="J573" i="5"/>
  <c r="F574" i="5"/>
  <c r="J574" i="5"/>
  <c r="F575" i="5"/>
  <c r="J575" i="5"/>
  <c r="F576" i="5"/>
  <c r="J576" i="5"/>
  <c r="F577" i="5"/>
  <c r="J577" i="5"/>
  <c r="F578" i="5"/>
  <c r="J578" i="5"/>
  <c r="F579" i="5"/>
  <c r="J579" i="5"/>
  <c r="F580" i="5"/>
  <c r="J580" i="5"/>
  <c r="F581" i="5"/>
  <c r="J581" i="5"/>
  <c r="F582" i="5"/>
  <c r="J582" i="5"/>
  <c r="F583" i="5"/>
  <c r="J583" i="5"/>
  <c r="F584" i="5"/>
  <c r="J584" i="5"/>
  <c r="F585" i="5"/>
  <c r="J585" i="5"/>
  <c r="F586" i="5"/>
  <c r="J586" i="5"/>
  <c r="F587" i="5"/>
  <c r="J587" i="5"/>
  <c r="F588" i="5"/>
  <c r="J588" i="5"/>
  <c r="F589" i="5"/>
  <c r="J589" i="5"/>
  <c r="F590" i="5"/>
  <c r="J590" i="5"/>
  <c r="F591" i="5"/>
  <c r="J591" i="5"/>
  <c r="F592" i="5"/>
  <c r="J592" i="5"/>
  <c r="F593" i="5"/>
  <c r="J593" i="5"/>
  <c r="F594" i="5"/>
  <c r="J594" i="5"/>
  <c r="F595" i="5"/>
  <c r="J595" i="5"/>
  <c r="F596" i="5"/>
  <c r="J596" i="5"/>
  <c r="F597" i="5"/>
  <c r="J597" i="5"/>
  <c r="F598" i="5"/>
  <c r="J598" i="5"/>
  <c r="F599" i="5"/>
  <c r="J599" i="5"/>
  <c r="F600" i="5"/>
  <c r="J600" i="5"/>
  <c r="F601" i="5"/>
  <c r="J601" i="5"/>
  <c r="F602" i="5"/>
  <c r="J602" i="5"/>
  <c r="F603" i="5"/>
  <c r="J603" i="5"/>
  <c r="F604" i="5"/>
  <c r="J604" i="5"/>
  <c r="F605" i="5"/>
  <c r="J605" i="5"/>
  <c r="F606" i="5"/>
  <c r="J606" i="5"/>
  <c r="F607" i="5"/>
  <c r="J607" i="5"/>
  <c r="F608" i="5"/>
  <c r="J608" i="5"/>
  <c r="F609" i="5"/>
  <c r="J609" i="5"/>
  <c r="F610" i="5"/>
  <c r="J610" i="5"/>
  <c r="F611" i="5"/>
  <c r="J611" i="5"/>
  <c r="F612" i="5"/>
  <c r="J612" i="5"/>
  <c r="F613" i="5"/>
  <c r="J613" i="5"/>
  <c r="F614" i="5"/>
  <c r="J614" i="5"/>
  <c r="F615" i="5"/>
  <c r="J615" i="5"/>
  <c r="F616" i="5"/>
  <c r="J616" i="5"/>
  <c r="F617" i="5"/>
  <c r="J617" i="5"/>
  <c r="F618" i="5"/>
  <c r="J618" i="5"/>
  <c r="F619" i="5"/>
  <c r="J619" i="5"/>
  <c r="F620" i="5"/>
  <c r="J620" i="5"/>
  <c r="F621" i="5"/>
  <c r="J621" i="5"/>
  <c r="F622" i="5"/>
  <c r="J622" i="5"/>
  <c r="F623" i="5"/>
  <c r="J623" i="5"/>
  <c r="F624" i="5"/>
  <c r="J624" i="5"/>
  <c r="F625" i="5"/>
  <c r="J625" i="5"/>
  <c r="F626" i="5"/>
  <c r="J626" i="5"/>
  <c r="F627" i="5"/>
  <c r="J627" i="5"/>
  <c r="F628" i="5"/>
  <c r="J628" i="5"/>
  <c r="F629" i="5"/>
  <c r="J629" i="5"/>
  <c r="F630" i="5"/>
  <c r="J630" i="5"/>
  <c r="F631" i="5"/>
  <c r="J631" i="5"/>
  <c r="F632" i="5"/>
  <c r="J632" i="5"/>
  <c r="F633" i="5"/>
  <c r="J633" i="5"/>
  <c r="F634" i="5"/>
  <c r="J634" i="5"/>
  <c r="F635" i="5"/>
  <c r="J635" i="5"/>
  <c r="F636" i="5"/>
  <c r="J636" i="5"/>
  <c r="F637" i="5"/>
  <c r="J637" i="5"/>
  <c r="F638" i="5"/>
  <c r="J638" i="5"/>
  <c r="F639" i="5"/>
  <c r="J639" i="5"/>
  <c r="F640" i="5"/>
  <c r="J640" i="5"/>
  <c r="F641" i="5"/>
  <c r="J641" i="5"/>
  <c r="F642" i="5"/>
  <c r="J642" i="5"/>
  <c r="F643" i="5"/>
  <c r="J643" i="5"/>
  <c r="F644" i="5"/>
  <c r="J644" i="5"/>
  <c r="F645" i="5"/>
  <c r="J645" i="5"/>
  <c r="F646" i="5"/>
  <c r="J646" i="5"/>
  <c r="F647" i="5"/>
  <c r="J647" i="5"/>
  <c r="F648" i="5"/>
  <c r="J648" i="5"/>
  <c r="F649" i="5"/>
  <c r="J649" i="5"/>
  <c r="F650" i="5"/>
  <c r="J650" i="5"/>
  <c r="F651" i="5"/>
  <c r="J651" i="5"/>
  <c r="F652" i="5"/>
  <c r="J652" i="5"/>
  <c r="F653" i="5"/>
  <c r="J653" i="5"/>
  <c r="F654" i="5"/>
  <c r="J654" i="5"/>
  <c r="F655" i="5"/>
  <c r="J655" i="5"/>
  <c r="F656" i="5"/>
  <c r="J656" i="5"/>
  <c r="F657" i="5"/>
  <c r="J657" i="5"/>
  <c r="F658" i="5"/>
  <c r="J658" i="5"/>
  <c r="F659" i="5"/>
  <c r="J659" i="5"/>
  <c r="F660" i="5"/>
  <c r="J660" i="5"/>
  <c r="F661" i="5"/>
  <c r="J661" i="5"/>
  <c r="F662" i="5"/>
  <c r="J662" i="5"/>
  <c r="F663" i="5"/>
  <c r="J663" i="5"/>
  <c r="F664" i="5"/>
  <c r="J664" i="5"/>
  <c r="F665" i="5"/>
  <c r="J665" i="5"/>
  <c r="F666" i="5"/>
  <c r="J666" i="5"/>
  <c r="F667" i="5"/>
  <c r="J667" i="5"/>
  <c r="F668" i="5"/>
  <c r="J668" i="5"/>
  <c r="F669" i="5"/>
  <c r="J669" i="5"/>
  <c r="F670" i="5"/>
  <c r="J670" i="5"/>
  <c r="F671" i="5"/>
  <c r="J671" i="5"/>
  <c r="F672" i="5"/>
  <c r="J672" i="5"/>
  <c r="F673" i="5"/>
  <c r="J673" i="5"/>
  <c r="F674" i="5"/>
  <c r="J674" i="5"/>
  <c r="F675" i="5"/>
  <c r="J675" i="5"/>
  <c r="F676" i="5"/>
  <c r="J676" i="5"/>
  <c r="F677" i="5"/>
  <c r="J677" i="5"/>
  <c r="F678" i="5"/>
  <c r="J678" i="5"/>
  <c r="F679" i="5"/>
  <c r="J679" i="5"/>
  <c r="F680" i="5"/>
  <c r="J680" i="5"/>
  <c r="F681" i="5"/>
  <c r="J681" i="5"/>
  <c r="F682" i="5"/>
  <c r="J682" i="5"/>
  <c r="F683" i="5"/>
  <c r="J683" i="5"/>
  <c r="F684" i="5"/>
  <c r="J684" i="5"/>
  <c r="F685" i="5"/>
  <c r="J685" i="5"/>
  <c r="F686" i="5"/>
  <c r="J686" i="5"/>
  <c r="F687" i="5"/>
  <c r="J687" i="5"/>
  <c r="F688" i="5"/>
  <c r="J688" i="5"/>
  <c r="F689" i="5"/>
  <c r="J689" i="5"/>
  <c r="F690" i="5"/>
  <c r="J690" i="5"/>
  <c r="F691" i="5"/>
  <c r="J691" i="5"/>
  <c r="F692" i="5"/>
  <c r="J692" i="5"/>
  <c r="F693" i="5"/>
  <c r="J693" i="5"/>
  <c r="F694" i="5"/>
  <c r="J694" i="5"/>
  <c r="F695" i="5"/>
  <c r="J695" i="5"/>
  <c r="F696" i="5"/>
  <c r="J696" i="5"/>
  <c r="F697" i="5"/>
  <c r="J697" i="5"/>
  <c r="F698" i="5"/>
  <c r="J698" i="5"/>
  <c r="F699" i="5"/>
  <c r="J699" i="5"/>
  <c r="F700" i="5"/>
  <c r="J700" i="5"/>
  <c r="F701" i="5"/>
  <c r="J701" i="5"/>
  <c r="F702" i="5"/>
  <c r="J702" i="5"/>
  <c r="F703" i="5"/>
  <c r="J703" i="5"/>
  <c r="F704" i="5"/>
  <c r="J704" i="5"/>
  <c r="F705" i="5"/>
  <c r="J705" i="5"/>
  <c r="F706" i="5"/>
  <c r="J706" i="5"/>
  <c r="F707" i="5"/>
  <c r="J707" i="5"/>
  <c r="F708" i="5"/>
  <c r="J708" i="5"/>
  <c r="F709" i="5"/>
  <c r="J709" i="5"/>
  <c r="F710" i="5"/>
  <c r="J710" i="5"/>
  <c r="F711" i="5"/>
  <c r="J711" i="5"/>
  <c r="F712" i="5"/>
  <c r="J712" i="5"/>
  <c r="F713" i="5"/>
  <c r="J713" i="5"/>
  <c r="F714" i="5"/>
  <c r="J714" i="5"/>
  <c r="F715" i="5"/>
  <c r="J715" i="5"/>
  <c r="F716" i="5"/>
  <c r="J716" i="5"/>
  <c r="F717" i="5"/>
  <c r="J717" i="5"/>
  <c r="F718" i="5"/>
  <c r="J718" i="5"/>
  <c r="F719" i="5"/>
  <c r="J719" i="5"/>
  <c r="F720" i="5"/>
  <c r="J720" i="5"/>
  <c r="F721" i="5"/>
  <c r="J721" i="5"/>
  <c r="F722" i="5"/>
  <c r="J722" i="5"/>
  <c r="F723" i="5"/>
  <c r="J723" i="5"/>
  <c r="F724" i="5"/>
  <c r="J724" i="5"/>
  <c r="F725" i="5"/>
  <c r="J725" i="5"/>
  <c r="F726" i="5"/>
  <c r="J726" i="5"/>
  <c r="F727" i="5"/>
  <c r="J727" i="5"/>
  <c r="F728" i="5"/>
  <c r="J728" i="5"/>
  <c r="F729" i="5"/>
  <c r="J729" i="5"/>
  <c r="F730" i="5"/>
  <c r="J730" i="5"/>
  <c r="F731" i="5"/>
  <c r="J731" i="5"/>
  <c r="F732" i="5"/>
  <c r="J732" i="5"/>
  <c r="F733" i="5"/>
  <c r="J733" i="5"/>
  <c r="F734" i="5"/>
  <c r="J734" i="5"/>
  <c r="F735" i="5"/>
  <c r="J735" i="5"/>
  <c r="F736" i="5"/>
  <c r="J736" i="5"/>
  <c r="F737" i="5"/>
  <c r="J737" i="5"/>
  <c r="F738" i="5"/>
  <c r="J738" i="5"/>
  <c r="F739" i="5"/>
  <c r="J739" i="5"/>
  <c r="F740" i="5"/>
  <c r="J740" i="5"/>
  <c r="F741" i="5"/>
  <c r="J741" i="5"/>
  <c r="F742" i="5"/>
  <c r="J742" i="5"/>
  <c r="F743" i="5"/>
  <c r="J743" i="5"/>
  <c r="F744" i="5"/>
  <c r="J744" i="5"/>
  <c r="F745" i="5"/>
  <c r="J745" i="5"/>
  <c r="F746" i="5"/>
  <c r="J746" i="5"/>
  <c r="F747" i="5"/>
  <c r="J747" i="5"/>
  <c r="F748" i="5"/>
  <c r="J748" i="5"/>
  <c r="F749" i="5"/>
  <c r="J749" i="5"/>
  <c r="F750" i="5"/>
  <c r="J750" i="5"/>
  <c r="F751" i="5"/>
  <c r="J751" i="5"/>
  <c r="F752" i="5"/>
  <c r="J752" i="5"/>
  <c r="F753" i="5"/>
  <c r="J753" i="5"/>
  <c r="F754" i="5"/>
  <c r="J754" i="5"/>
  <c r="F755" i="5"/>
  <c r="J755" i="5"/>
  <c r="F756" i="5"/>
  <c r="J756" i="5"/>
  <c r="F757" i="5"/>
  <c r="J757" i="5"/>
  <c r="F758" i="5"/>
  <c r="J758" i="5"/>
  <c r="F759" i="5"/>
  <c r="J759" i="5"/>
  <c r="F760" i="5"/>
  <c r="J760" i="5"/>
  <c r="F761" i="5"/>
  <c r="J761" i="5"/>
  <c r="F762" i="5"/>
  <c r="J762" i="5"/>
  <c r="F763" i="5"/>
  <c r="J763" i="5"/>
  <c r="F764" i="5"/>
  <c r="J764" i="5"/>
  <c r="F765" i="5"/>
  <c r="J765" i="5"/>
  <c r="F766" i="5"/>
  <c r="J766" i="5"/>
  <c r="F767" i="5"/>
  <c r="J767" i="5"/>
  <c r="F768" i="5"/>
  <c r="J768" i="5"/>
  <c r="F769" i="5"/>
  <c r="J769" i="5"/>
  <c r="F770" i="5"/>
  <c r="J770" i="5"/>
  <c r="F771" i="5"/>
  <c r="J771" i="5"/>
  <c r="F772" i="5"/>
  <c r="J772" i="5"/>
  <c r="F773" i="5"/>
  <c r="J773" i="5"/>
  <c r="F774" i="5"/>
  <c r="J774" i="5"/>
  <c r="F775" i="5"/>
  <c r="J775" i="5"/>
  <c r="F776" i="5"/>
  <c r="J776" i="5"/>
  <c r="F777" i="5"/>
  <c r="J777" i="5"/>
  <c r="F778" i="5"/>
  <c r="J778" i="5"/>
  <c r="F779" i="5"/>
  <c r="J779" i="5"/>
  <c r="F780" i="5"/>
  <c r="J780" i="5"/>
  <c r="F781" i="5"/>
  <c r="J781" i="5"/>
  <c r="F782" i="5"/>
  <c r="J782" i="5"/>
  <c r="F783" i="5"/>
  <c r="J783" i="5"/>
  <c r="F784" i="5"/>
  <c r="J784" i="5"/>
  <c r="F785" i="5"/>
  <c r="J785" i="5"/>
  <c r="F786" i="5"/>
  <c r="J786" i="5"/>
  <c r="F787" i="5"/>
  <c r="J787" i="5"/>
  <c r="F788" i="5"/>
  <c r="J788" i="5"/>
  <c r="F789" i="5"/>
  <c r="J789" i="5"/>
  <c r="F790" i="5"/>
  <c r="J790" i="5"/>
  <c r="F791" i="5"/>
  <c r="J791" i="5"/>
  <c r="F792" i="5"/>
  <c r="J792" i="5"/>
  <c r="F793" i="5"/>
  <c r="J793" i="5"/>
  <c r="F794" i="5"/>
  <c r="J794" i="5"/>
  <c r="F795" i="5"/>
  <c r="J795" i="5"/>
  <c r="F796" i="5"/>
  <c r="J796" i="5"/>
  <c r="F797" i="5"/>
  <c r="J797" i="5"/>
  <c r="F798" i="5"/>
  <c r="J798" i="5"/>
  <c r="F799" i="5"/>
  <c r="J799" i="5"/>
  <c r="F800" i="5"/>
  <c r="J800" i="5"/>
  <c r="F801" i="5"/>
  <c r="J801" i="5"/>
  <c r="F802" i="5"/>
  <c r="J802" i="5"/>
  <c r="F803" i="5"/>
  <c r="J803" i="5"/>
  <c r="F804" i="5"/>
  <c r="J804" i="5"/>
  <c r="F805" i="5"/>
  <c r="J805" i="5"/>
  <c r="F806" i="5"/>
  <c r="J806" i="5"/>
  <c r="F807" i="5"/>
  <c r="J807" i="5"/>
  <c r="F808" i="5"/>
  <c r="J808" i="5"/>
  <c r="F809" i="5"/>
  <c r="J809" i="5"/>
  <c r="F810" i="5"/>
  <c r="J810" i="5"/>
  <c r="F811" i="5"/>
  <c r="J811" i="5"/>
  <c r="F812" i="5"/>
  <c r="J812" i="5"/>
  <c r="F813" i="5"/>
  <c r="J813" i="5"/>
  <c r="F814" i="5"/>
  <c r="J814" i="5"/>
  <c r="F815" i="5"/>
  <c r="J815" i="5"/>
  <c r="F816" i="5"/>
  <c r="J816" i="5"/>
  <c r="F817" i="5"/>
  <c r="J817" i="5"/>
  <c r="F818" i="5"/>
  <c r="J818" i="5"/>
  <c r="F819" i="5"/>
  <c r="J819" i="5"/>
  <c r="F820" i="5"/>
  <c r="J820" i="5"/>
  <c r="F821" i="5"/>
  <c r="J821" i="5"/>
  <c r="F822" i="5"/>
  <c r="J822" i="5"/>
  <c r="F823" i="5"/>
  <c r="J823" i="5"/>
  <c r="F824" i="5"/>
  <c r="J824" i="5"/>
  <c r="F825" i="5"/>
  <c r="J825" i="5"/>
  <c r="F826" i="5"/>
  <c r="J826" i="5"/>
  <c r="F827" i="5"/>
  <c r="J827" i="5"/>
  <c r="F828" i="5"/>
  <c r="J828" i="5"/>
  <c r="F829" i="5"/>
  <c r="J829" i="5"/>
  <c r="F830" i="5"/>
  <c r="J830" i="5"/>
  <c r="F831" i="5"/>
  <c r="J831" i="5"/>
  <c r="F832" i="5"/>
  <c r="J832" i="5"/>
  <c r="F833" i="5"/>
  <c r="J833" i="5"/>
  <c r="F834" i="5"/>
  <c r="J834" i="5"/>
  <c r="F835" i="5"/>
  <c r="J835" i="5"/>
  <c r="F836" i="5"/>
  <c r="J836" i="5"/>
  <c r="F837" i="5"/>
  <c r="J837" i="5"/>
  <c r="F838" i="5"/>
  <c r="J838" i="5"/>
  <c r="F839" i="5"/>
  <c r="J839" i="5"/>
  <c r="F840" i="5"/>
  <c r="J840" i="5"/>
  <c r="F841" i="5"/>
  <c r="J841" i="5"/>
  <c r="F842" i="5"/>
  <c r="J842" i="5"/>
  <c r="F843" i="5"/>
  <c r="J843" i="5"/>
  <c r="F844" i="5"/>
  <c r="J844" i="5"/>
  <c r="F845" i="5"/>
  <c r="J845" i="5"/>
  <c r="F846" i="5"/>
  <c r="J846" i="5"/>
  <c r="F847" i="5"/>
  <c r="J847" i="5"/>
  <c r="F848" i="5"/>
  <c r="J848" i="5"/>
  <c r="F849" i="5"/>
  <c r="J849" i="5"/>
  <c r="F850" i="5"/>
  <c r="J850" i="5"/>
  <c r="F851" i="5"/>
  <c r="J851" i="5"/>
  <c r="F852" i="5"/>
  <c r="J852" i="5"/>
  <c r="F853" i="5"/>
  <c r="J853" i="5"/>
  <c r="F854" i="5"/>
  <c r="J854" i="5"/>
  <c r="F855" i="5"/>
  <c r="J855" i="5"/>
  <c r="F856" i="5"/>
  <c r="J856" i="5"/>
  <c r="F857" i="5"/>
  <c r="J857" i="5"/>
  <c r="F858" i="5"/>
  <c r="J858" i="5"/>
  <c r="F859" i="5"/>
  <c r="J859" i="5"/>
  <c r="F860" i="5"/>
  <c r="J860" i="5"/>
  <c r="F861" i="5"/>
  <c r="J861" i="5"/>
  <c r="F862" i="5"/>
  <c r="J862" i="5"/>
  <c r="F863" i="5"/>
  <c r="J863" i="5"/>
  <c r="F864" i="5"/>
  <c r="J864" i="5"/>
  <c r="F865" i="5"/>
  <c r="J865" i="5"/>
  <c r="F866" i="5"/>
  <c r="J866" i="5"/>
  <c r="F867" i="5"/>
  <c r="J867" i="5"/>
  <c r="F868" i="5"/>
  <c r="J868" i="5"/>
  <c r="F869" i="5"/>
  <c r="J869" i="5"/>
  <c r="F870" i="5"/>
  <c r="J870" i="5"/>
  <c r="F871" i="5"/>
  <c r="J871" i="5"/>
  <c r="F872" i="5"/>
  <c r="J872" i="5"/>
  <c r="F873" i="5"/>
  <c r="J873" i="5"/>
  <c r="F874" i="5"/>
  <c r="J874" i="5"/>
  <c r="F875" i="5"/>
  <c r="J875" i="5"/>
  <c r="F876" i="5"/>
  <c r="J876" i="5"/>
  <c r="F877" i="5"/>
  <c r="J877" i="5"/>
  <c r="F878" i="5"/>
  <c r="J878" i="5"/>
  <c r="F879" i="5"/>
  <c r="J879" i="5"/>
  <c r="F880" i="5"/>
  <c r="J880" i="5"/>
  <c r="F881" i="5"/>
  <c r="J881" i="5"/>
  <c r="F882" i="5"/>
  <c r="J882" i="5"/>
  <c r="F883" i="5"/>
  <c r="J883" i="5"/>
  <c r="F884" i="5"/>
  <c r="J884" i="5"/>
  <c r="F885" i="5"/>
  <c r="J885" i="5"/>
  <c r="F886" i="5"/>
  <c r="J886" i="5"/>
  <c r="F887" i="5"/>
  <c r="J887" i="5"/>
  <c r="F888" i="5"/>
  <c r="J888" i="5"/>
  <c r="F889" i="5"/>
  <c r="J889" i="5"/>
  <c r="F890" i="5"/>
  <c r="J890" i="5"/>
  <c r="F891" i="5"/>
  <c r="J891" i="5"/>
  <c r="F892" i="5"/>
  <c r="J892" i="5"/>
  <c r="F893" i="5"/>
  <c r="J893" i="5"/>
  <c r="F894" i="5"/>
  <c r="J894" i="5"/>
  <c r="F895" i="5"/>
  <c r="J895" i="5"/>
  <c r="F896" i="5"/>
  <c r="J896" i="5"/>
  <c r="F897" i="5"/>
  <c r="J897" i="5"/>
  <c r="F898" i="5"/>
  <c r="J898" i="5"/>
  <c r="F899" i="5"/>
  <c r="J899" i="5"/>
  <c r="F900" i="5"/>
  <c r="J900" i="5"/>
  <c r="F901" i="5"/>
  <c r="J901" i="5"/>
  <c r="F902" i="5"/>
  <c r="J902" i="5"/>
  <c r="F903" i="5"/>
  <c r="J903" i="5"/>
  <c r="F904" i="5"/>
  <c r="J904" i="5"/>
  <c r="F905" i="5"/>
  <c r="J905" i="5"/>
  <c r="F906" i="5"/>
  <c r="J906" i="5"/>
  <c r="F907" i="5"/>
  <c r="J907" i="5"/>
  <c r="F908" i="5"/>
  <c r="J908" i="5"/>
  <c r="F909" i="5"/>
  <c r="J909" i="5"/>
  <c r="F910" i="5"/>
  <c r="J910" i="5"/>
  <c r="F911" i="5"/>
  <c r="J911" i="5"/>
  <c r="F912" i="5"/>
  <c r="J912" i="5"/>
  <c r="F913" i="5"/>
  <c r="J913" i="5"/>
  <c r="F914" i="5"/>
  <c r="J914" i="5"/>
  <c r="F915" i="5"/>
  <c r="J915" i="5"/>
  <c r="F916" i="5"/>
  <c r="J916" i="5"/>
  <c r="F917" i="5"/>
  <c r="J917" i="5"/>
  <c r="F918" i="5"/>
  <c r="J918" i="5"/>
  <c r="F919" i="5"/>
  <c r="J919" i="5"/>
  <c r="F920" i="5"/>
  <c r="J920" i="5"/>
  <c r="F921" i="5"/>
  <c r="J921" i="5"/>
  <c r="F922" i="5"/>
  <c r="J922" i="5"/>
  <c r="F923" i="5"/>
  <c r="J923" i="5"/>
  <c r="F924" i="5"/>
  <c r="J924" i="5"/>
  <c r="F925" i="5"/>
  <c r="J925" i="5"/>
  <c r="F926" i="5"/>
  <c r="J926" i="5"/>
  <c r="F927" i="5"/>
  <c r="J927" i="5"/>
  <c r="F928" i="5"/>
  <c r="J928" i="5"/>
  <c r="F929" i="5"/>
  <c r="J929" i="5"/>
  <c r="F930" i="5"/>
  <c r="J930" i="5"/>
  <c r="F931" i="5"/>
  <c r="J931" i="5"/>
  <c r="F932" i="5"/>
  <c r="J932" i="5"/>
  <c r="F933" i="5"/>
  <c r="J933" i="5"/>
  <c r="F934" i="5"/>
  <c r="J934" i="5"/>
  <c r="F935" i="5"/>
  <c r="J935" i="5"/>
  <c r="F936" i="5"/>
  <c r="J936" i="5"/>
  <c r="F937" i="5"/>
  <c r="J937" i="5"/>
  <c r="F938" i="5"/>
  <c r="J938" i="5"/>
  <c r="F939" i="5"/>
  <c r="J939" i="5"/>
  <c r="F940" i="5"/>
  <c r="J940" i="5"/>
  <c r="F941" i="5"/>
  <c r="J941" i="5"/>
  <c r="F942" i="5"/>
  <c r="J942" i="5"/>
  <c r="F943" i="5"/>
  <c r="J943" i="5"/>
  <c r="F944" i="5"/>
  <c r="J944" i="5"/>
  <c r="F945" i="5"/>
  <c r="J945" i="5"/>
  <c r="F946" i="5"/>
  <c r="J946" i="5"/>
  <c r="F947" i="5"/>
  <c r="J947" i="5"/>
  <c r="F948" i="5"/>
  <c r="J948" i="5"/>
  <c r="F949" i="5"/>
  <c r="J949" i="5"/>
  <c r="F950" i="5"/>
  <c r="J950" i="5"/>
  <c r="F951" i="5"/>
  <c r="J951" i="5"/>
  <c r="F952" i="5"/>
  <c r="J952" i="5"/>
  <c r="F953" i="5"/>
  <c r="J953" i="5"/>
  <c r="F954" i="5"/>
  <c r="J954" i="5"/>
  <c r="F955" i="5"/>
  <c r="J955" i="5"/>
  <c r="F956" i="5"/>
  <c r="J956" i="5"/>
  <c r="F957" i="5"/>
  <c r="J957" i="5"/>
  <c r="F958" i="5"/>
  <c r="J958" i="5"/>
  <c r="F959" i="5"/>
  <c r="J959" i="5"/>
  <c r="F960" i="5"/>
  <c r="J960" i="5"/>
  <c r="F961" i="5"/>
  <c r="J961" i="5"/>
  <c r="F962" i="5"/>
  <c r="J962" i="5"/>
  <c r="F963" i="5"/>
  <c r="J963" i="5"/>
  <c r="F964" i="5"/>
  <c r="J964" i="5"/>
  <c r="F965" i="5"/>
  <c r="J965" i="5"/>
  <c r="F966" i="5"/>
  <c r="J966" i="5"/>
  <c r="F967" i="5"/>
  <c r="J967" i="5"/>
  <c r="F968" i="5"/>
  <c r="J968" i="5"/>
  <c r="F969" i="5"/>
  <c r="J969" i="5"/>
  <c r="F970" i="5"/>
  <c r="J970" i="5"/>
  <c r="F971" i="5"/>
  <c r="J971" i="5"/>
  <c r="F972" i="5"/>
  <c r="J972" i="5"/>
  <c r="F973" i="5"/>
  <c r="J973" i="5"/>
  <c r="F974" i="5"/>
  <c r="J974" i="5"/>
  <c r="F975" i="5"/>
  <c r="J975" i="5"/>
  <c r="F976" i="5"/>
  <c r="J976" i="5"/>
  <c r="F977" i="5"/>
  <c r="J977" i="5"/>
  <c r="F978" i="5"/>
  <c r="J978" i="5"/>
  <c r="F979" i="5"/>
  <c r="J979" i="5"/>
  <c r="F980" i="5"/>
  <c r="J980" i="5"/>
  <c r="F981" i="5"/>
  <c r="J981" i="5"/>
  <c r="F982" i="5"/>
  <c r="J982" i="5"/>
  <c r="F983" i="5"/>
  <c r="J983" i="5"/>
  <c r="F984" i="5"/>
  <c r="J984" i="5"/>
  <c r="F985" i="5"/>
  <c r="J985" i="5"/>
  <c r="F986" i="5"/>
  <c r="J986" i="5"/>
  <c r="F987" i="5"/>
  <c r="J987" i="5"/>
  <c r="F988" i="5"/>
  <c r="J988" i="5"/>
  <c r="F989" i="5"/>
  <c r="J989" i="5"/>
  <c r="F990" i="5"/>
  <c r="J990" i="5"/>
  <c r="F991" i="5"/>
  <c r="J991" i="5"/>
  <c r="F992" i="5"/>
  <c r="J992" i="5"/>
  <c r="F993" i="5"/>
  <c r="J993" i="5"/>
  <c r="F994" i="5"/>
  <c r="J994" i="5"/>
  <c r="F995" i="5"/>
  <c r="J995" i="5"/>
  <c r="F996" i="5"/>
  <c r="J996" i="5"/>
  <c r="F997" i="5"/>
  <c r="J997" i="5"/>
  <c r="F998" i="5"/>
  <c r="J998" i="5"/>
  <c r="F999" i="5"/>
  <c r="J999" i="5"/>
  <c r="F1000" i="5"/>
  <c r="J1000" i="5"/>
  <c r="F1001" i="5"/>
  <c r="J1001" i="5"/>
  <c r="F1002" i="5"/>
  <c r="J1002" i="5"/>
  <c r="F1003" i="5"/>
  <c r="J1003" i="5"/>
  <c r="F1004" i="5"/>
  <c r="J1004" i="5"/>
  <c r="F1005" i="5"/>
  <c r="J1005" i="5"/>
  <c r="F1006" i="5"/>
  <c r="J1006" i="5"/>
  <c r="F1007" i="5"/>
  <c r="J1007" i="5"/>
  <c r="F1008" i="5"/>
  <c r="J1008" i="5"/>
  <c r="F1009" i="5"/>
  <c r="J1009" i="5"/>
  <c r="F1010" i="5"/>
  <c r="J1010" i="5"/>
  <c r="F1011" i="5"/>
  <c r="J1011" i="5"/>
  <c r="F1012" i="5"/>
  <c r="J1012" i="5"/>
  <c r="F1013" i="5"/>
  <c r="J1013" i="5"/>
  <c r="F1014" i="5"/>
  <c r="J1014" i="5"/>
  <c r="F1015" i="5"/>
  <c r="J1015" i="5"/>
  <c r="F1016" i="5"/>
  <c r="J1016" i="5"/>
  <c r="F1017" i="5"/>
  <c r="J1017" i="5"/>
  <c r="F1018" i="5"/>
  <c r="J1018" i="5"/>
  <c r="F1019" i="5"/>
  <c r="J1019" i="5"/>
  <c r="F1020" i="5"/>
  <c r="J1020" i="5"/>
  <c r="F1021" i="5"/>
  <c r="J1021" i="5"/>
  <c r="F1022" i="5"/>
  <c r="J1022" i="5"/>
  <c r="F1023" i="5"/>
  <c r="J1023" i="5"/>
  <c r="F1024" i="5"/>
  <c r="J1024" i="5"/>
  <c r="F1025" i="5"/>
  <c r="J1025" i="5"/>
  <c r="F1026" i="5"/>
  <c r="J1026" i="5"/>
  <c r="F1027" i="5"/>
  <c r="J1027" i="5"/>
  <c r="F1028" i="5"/>
  <c r="J1028" i="5"/>
  <c r="F1029" i="5"/>
  <c r="J1029" i="5"/>
  <c r="F1030" i="5"/>
  <c r="J1030" i="5"/>
  <c r="F1031" i="5"/>
  <c r="J1031" i="5"/>
  <c r="F1032" i="5"/>
  <c r="J1032" i="5"/>
  <c r="F1033" i="5"/>
  <c r="J1033" i="5"/>
  <c r="F1034" i="5"/>
  <c r="J1034" i="5"/>
  <c r="F1035" i="5"/>
  <c r="J1035" i="5"/>
  <c r="F1036" i="5"/>
  <c r="J1036" i="5"/>
  <c r="F1037" i="5"/>
  <c r="J1037" i="5"/>
  <c r="F1038" i="5"/>
  <c r="J1038" i="5"/>
  <c r="F1039" i="5"/>
  <c r="J1039" i="5"/>
  <c r="F1040" i="5"/>
  <c r="J1040" i="5"/>
  <c r="F1041" i="5"/>
  <c r="J1041" i="5"/>
  <c r="F1042" i="5"/>
  <c r="J1042" i="5"/>
  <c r="F1043" i="5"/>
  <c r="J1043" i="5"/>
  <c r="F1044" i="5"/>
  <c r="J1044" i="5"/>
  <c r="F1045" i="5"/>
  <c r="J1045" i="5"/>
  <c r="F1046" i="5"/>
  <c r="J1046" i="5"/>
  <c r="F1047" i="5"/>
  <c r="J1047" i="5"/>
  <c r="F1048" i="5"/>
  <c r="J1048" i="5"/>
  <c r="F1049" i="5"/>
  <c r="J1049" i="5"/>
  <c r="F1050" i="5"/>
  <c r="J1050" i="5"/>
  <c r="F1051" i="5"/>
  <c r="J1051" i="5"/>
  <c r="F1052" i="5"/>
  <c r="J1052" i="5"/>
  <c r="F1053" i="5"/>
  <c r="J1053" i="5"/>
  <c r="F1054" i="5"/>
  <c r="J1054" i="5"/>
  <c r="F1055" i="5"/>
  <c r="J1055" i="5"/>
  <c r="F1056" i="5"/>
  <c r="J1056" i="5"/>
  <c r="F1057" i="5"/>
  <c r="J1057" i="5"/>
  <c r="F1058" i="5"/>
  <c r="J1058" i="5"/>
  <c r="F1059" i="5"/>
  <c r="J1059" i="5"/>
  <c r="F1060" i="5"/>
  <c r="J1060" i="5"/>
  <c r="F1061" i="5"/>
  <c r="J1061" i="5"/>
  <c r="F1062" i="5"/>
  <c r="J1062" i="5"/>
  <c r="F1063" i="5"/>
  <c r="J1063" i="5"/>
  <c r="F1064" i="5"/>
  <c r="J1064" i="5"/>
  <c r="F1065" i="5"/>
  <c r="J1065" i="5"/>
  <c r="F1066" i="5"/>
  <c r="J1066" i="5"/>
  <c r="F1067" i="5"/>
  <c r="J1067" i="5"/>
  <c r="F1068" i="5"/>
  <c r="J1068" i="5"/>
  <c r="F1069" i="5"/>
  <c r="J1069" i="5"/>
  <c r="F1070" i="5"/>
  <c r="J1070" i="5"/>
  <c r="F1071" i="5"/>
  <c r="J1071" i="5"/>
  <c r="F1072" i="5"/>
  <c r="J1072" i="5"/>
  <c r="F1073" i="5"/>
  <c r="J1073" i="5"/>
  <c r="F1074" i="5"/>
  <c r="J1074" i="5"/>
  <c r="F1075" i="5"/>
  <c r="J1075" i="5"/>
  <c r="F1076" i="5"/>
  <c r="J1076" i="5"/>
  <c r="F1077" i="5"/>
  <c r="J1077" i="5"/>
  <c r="F1078" i="5"/>
  <c r="J1078" i="5"/>
  <c r="F1079" i="5"/>
  <c r="J1079" i="5"/>
  <c r="F1080" i="5"/>
  <c r="J1080" i="5"/>
  <c r="F1081" i="5"/>
  <c r="J1081" i="5"/>
  <c r="F1082" i="5"/>
  <c r="J1082" i="5"/>
  <c r="F1083" i="5"/>
  <c r="J1083" i="5"/>
  <c r="F1084" i="5"/>
  <c r="J1084" i="5"/>
  <c r="F1085" i="5"/>
  <c r="J1085" i="5"/>
  <c r="F1086" i="5"/>
  <c r="J1086" i="5"/>
  <c r="F1087" i="5"/>
  <c r="J1087" i="5"/>
  <c r="F1088" i="5"/>
  <c r="J1088" i="5"/>
  <c r="F1089" i="5"/>
  <c r="J1089" i="5"/>
  <c r="F1090" i="5"/>
  <c r="J1090" i="5"/>
  <c r="F1091" i="5"/>
  <c r="J1091" i="5"/>
  <c r="F1092" i="5"/>
  <c r="J1092" i="5"/>
  <c r="F1093" i="5"/>
  <c r="J1093" i="5"/>
  <c r="F1094" i="5"/>
  <c r="J1094" i="5"/>
  <c r="F1095" i="5"/>
  <c r="J1095" i="5"/>
  <c r="F1096" i="5"/>
  <c r="J1096" i="5"/>
  <c r="F1097" i="5"/>
  <c r="J1097" i="5"/>
  <c r="F1098" i="5"/>
  <c r="J1098" i="5"/>
  <c r="F1099" i="5"/>
  <c r="J1099" i="5"/>
  <c r="F1100" i="5"/>
  <c r="J1100" i="5"/>
  <c r="F1101" i="5"/>
  <c r="J1101" i="5"/>
  <c r="F1102" i="5"/>
  <c r="J1102" i="5"/>
  <c r="F1103" i="5"/>
  <c r="J1103" i="5"/>
  <c r="F1104" i="5"/>
  <c r="J1104" i="5"/>
  <c r="F1105" i="5"/>
  <c r="J1105" i="5"/>
  <c r="F1106" i="5"/>
  <c r="J1106" i="5"/>
  <c r="F1107" i="5"/>
  <c r="J1107" i="5"/>
  <c r="F1108" i="5"/>
  <c r="J1108" i="5"/>
  <c r="F1109" i="5"/>
  <c r="J1109" i="5"/>
  <c r="F1110" i="5"/>
  <c r="J1110" i="5"/>
  <c r="F1111" i="5"/>
  <c r="J1111" i="5"/>
  <c r="F1112" i="5"/>
  <c r="J1112" i="5"/>
  <c r="F1113" i="5"/>
  <c r="J1113" i="5"/>
  <c r="F1114" i="5"/>
  <c r="J1114" i="5"/>
  <c r="F1115" i="5"/>
  <c r="J1115" i="5"/>
  <c r="F1116" i="5"/>
  <c r="J1116" i="5"/>
  <c r="F1117" i="5"/>
  <c r="J1117" i="5"/>
  <c r="F1118" i="5"/>
  <c r="J1118" i="5"/>
  <c r="F1119" i="5"/>
  <c r="J1119" i="5"/>
  <c r="F1120" i="5"/>
  <c r="J1120" i="5"/>
  <c r="F1121" i="5"/>
  <c r="J1121" i="5"/>
  <c r="F1122" i="5"/>
  <c r="J1122" i="5"/>
  <c r="F1123" i="5"/>
  <c r="J1123" i="5"/>
  <c r="F1124" i="5"/>
  <c r="J1124" i="5"/>
  <c r="F1125" i="5"/>
  <c r="J1125" i="5"/>
  <c r="F1126" i="5"/>
  <c r="J1126" i="5"/>
  <c r="F1127" i="5"/>
  <c r="J1127" i="5"/>
  <c r="F1128" i="5"/>
  <c r="J1128" i="5"/>
  <c r="F1129" i="5"/>
  <c r="J1129" i="5"/>
  <c r="F1130" i="5"/>
  <c r="J1130" i="5"/>
  <c r="F1131" i="5"/>
  <c r="J1131" i="5"/>
  <c r="F1132" i="5"/>
  <c r="J1132" i="5"/>
  <c r="F1133" i="5"/>
  <c r="J1133" i="5"/>
  <c r="F1134" i="5"/>
  <c r="J1134" i="5"/>
  <c r="F1135" i="5"/>
  <c r="J1135" i="5"/>
  <c r="F1136" i="5"/>
  <c r="J1136" i="5"/>
  <c r="F1137" i="5"/>
  <c r="J1137" i="5"/>
  <c r="F1138" i="5"/>
  <c r="J1138" i="5"/>
  <c r="F1139" i="5"/>
  <c r="J1139" i="5"/>
  <c r="F1140" i="5"/>
  <c r="J1140" i="5"/>
  <c r="F1141" i="5"/>
  <c r="J1141" i="5"/>
  <c r="F1142" i="5"/>
  <c r="J1142" i="5"/>
  <c r="F1143" i="5"/>
  <c r="J1143" i="5"/>
  <c r="F1144" i="5"/>
  <c r="J1144" i="5"/>
  <c r="F1145" i="5"/>
  <c r="J1145" i="5"/>
  <c r="F1146" i="5"/>
  <c r="J1146" i="5"/>
  <c r="F1147" i="5"/>
  <c r="J1147" i="5"/>
  <c r="F1148" i="5"/>
  <c r="J1148" i="5"/>
  <c r="F1149" i="5"/>
  <c r="J1149" i="5"/>
  <c r="F1150" i="5"/>
  <c r="J1150" i="5"/>
  <c r="F1151" i="5"/>
  <c r="J1151" i="5"/>
  <c r="F1152" i="5"/>
  <c r="J1152" i="5"/>
  <c r="F1153" i="5"/>
  <c r="J1153" i="5"/>
  <c r="F1154" i="5"/>
  <c r="J1154" i="5"/>
  <c r="F1155" i="5"/>
  <c r="J1155" i="5"/>
  <c r="F1156" i="5"/>
  <c r="J1156" i="5"/>
  <c r="F1157" i="5"/>
  <c r="J1157" i="5"/>
  <c r="F1158" i="5"/>
  <c r="J1158" i="5"/>
  <c r="F1159" i="5"/>
  <c r="J1159" i="5"/>
  <c r="F1160" i="5"/>
  <c r="J1160" i="5"/>
  <c r="F1161" i="5"/>
  <c r="J1161" i="5"/>
  <c r="F1162" i="5"/>
  <c r="J1162" i="5"/>
  <c r="F1163" i="5"/>
  <c r="J1163" i="5"/>
  <c r="F1164" i="5"/>
  <c r="J1164" i="5"/>
  <c r="F1165" i="5"/>
  <c r="J1165" i="5"/>
  <c r="F1166" i="5"/>
  <c r="J1166" i="5"/>
  <c r="F1167" i="5"/>
  <c r="J1167" i="5"/>
  <c r="F1168" i="5"/>
  <c r="J1168" i="5"/>
  <c r="F1169" i="5"/>
  <c r="J1169" i="5"/>
  <c r="F1170" i="5"/>
  <c r="J1170" i="5"/>
  <c r="F1171" i="5"/>
  <c r="J1171" i="5"/>
  <c r="F1172" i="5"/>
  <c r="J1172" i="5"/>
  <c r="F1173" i="5"/>
  <c r="J1173" i="5"/>
  <c r="F1174" i="5"/>
  <c r="J1174" i="5"/>
  <c r="F1175" i="5"/>
  <c r="J1175" i="5"/>
  <c r="F1176" i="5"/>
  <c r="J1176" i="5"/>
  <c r="F1177" i="5"/>
  <c r="J1177" i="5"/>
  <c r="F1178" i="5"/>
  <c r="J1178" i="5"/>
  <c r="F1179" i="5"/>
  <c r="J1179" i="5"/>
  <c r="F1180" i="5"/>
  <c r="J1180" i="5"/>
  <c r="F1181" i="5"/>
  <c r="J1181" i="5"/>
  <c r="F1182" i="5"/>
  <c r="J1182" i="5"/>
  <c r="F1183" i="5"/>
  <c r="J1183" i="5"/>
  <c r="F1184" i="5"/>
  <c r="J1184" i="5"/>
  <c r="F1185" i="5"/>
  <c r="J1185" i="5"/>
  <c r="F1186" i="5"/>
  <c r="J1186" i="5"/>
  <c r="F1187" i="5"/>
  <c r="J1187" i="5"/>
  <c r="F1188" i="5"/>
  <c r="J1188" i="5"/>
  <c r="F1189" i="5"/>
  <c r="J1189" i="5"/>
  <c r="F1190" i="5"/>
  <c r="J1190" i="5"/>
  <c r="F1191" i="5"/>
  <c r="J1191" i="5"/>
  <c r="F1192" i="5"/>
  <c r="J1192" i="5"/>
  <c r="F1193" i="5"/>
  <c r="J1193" i="5"/>
  <c r="F1194" i="5"/>
  <c r="J1194" i="5"/>
  <c r="F1195" i="5"/>
  <c r="J1195" i="5"/>
  <c r="F1196" i="5"/>
  <c r="J1196" i="5"/>
  <c r="F1197" i="5"/>
  <c r="J1197" i="5"/>
  <c r="F1198" i="5"/>
  <c r="J1198" i="5"/>
  <c r="F1199" i="5"/>
  <c r="J1199" i="5"/>
  <c r="F1200" i="5"/>
  <c r="J1200" i="5"/>
  <c r="F1201" i="5"/>
  <c r="J1201" i="5"/>
  <c r="F1202" i="5"/>
  <c r="J1202" i="5"/>
  <c r="F1203" i="5"/>
  <c r="J1203" i="5"/>
  <c r="F1204" i="5"/>
  <c r="J1204" i="5"/>
  <c r="F1205" i="5"/>
  <c r="J1205" i="5"/>
  <c r="F1206" i="5"/>
  <c r="J1206" i="5"/>
  <c r="F1207" i="5"/>
  <c r="J1207" i="5"/>
  <c r="F1208" i="5"/>
  <c r="J1208" i="5"/>
  <c r="F1209" i="5"/>
  <c r="J1209" i="5"/>
  <c r="F1210" i="5"/>
  <c r="J1210" i="5"/>
  <c r="F1211" i="5"/>
  <c r="J1211" i="5"/>
  <c r="F1212" i="5"/>
  <c r="J1212" i="5"/>
  <c r="F1213" i="5"/>
  <c r="J1213" i="5"/>
  <c r="F1214" i="5"/>
  <c r="J1214" i="5"/>
  <c r="F1215" i="5"/>
  <c r="J1215" i="5"/>
  <c r="F1216" i="5"/>
  <c r="J1216" i="5"/>
  <c r="F1217" i="5"/>
  <c r="J1217" i="5"/>
  <c r="F1218" i="5"/>
  <c r="J1218" i="5"/>
  <c r="F1219" i="5"/>
  <c r="J1219" i="5"/>
  <c r="F1220" i="5"/>
  <c r="J1220" i="5"/>
  <c r="F1221" i="5"/>
  <c r="J1221" i="5"/>
  <c r="F1222" i="5"/>
  <c r="J1222" i="5"/>
  <c r="F1223" i="5"/>
  <c r="J1223" i="5"/>
  <c r="F1224" i="5"/>
  <c r="J1224" i="5"/>
  <c r="F1225" i="5"/>
  <c r="J1225" i="5"/>
  <c r="F1226" i="5"/>
  <c r="J1226" i="5"/>
  <c r="F1227" i="5"/>
  <c r="J1227" i="5"/>
  <c r="F1228" i="5"/>
  <c r="J1228" i="5"/>
  <c r="F1229" i="5"/>
  <c r="J1229" i="5"/>
  <c r="F1230" i="5"/>
  <c r="J1230" i="5"/>
  <c r="F1231" i="5"/>
  <c r="J1231" i="5"/>
  <c r="F1232" i="5"/>
  <c r="J1232" i="5"/>
  <c r="F1233" i="5"/>
  <c r="J1233" i="5"/>
  <c r="F1234" i="5"/>
  <c r="J1234" i="5"/>
  <c r="F1235" i="5"/>
  <c r="J1235" i="5"/>
  <c r="F1236" i="5"/>
  <c r="J1236" i="5"/>
  <c r="F1237" i="5"/>
  <c r="J1237" i="5"/>
  <c r="F1238" i="5"/>
  <c r="J1238" i="5"/>
  <c r="F1239" i="5"/>
  <c r="J1239" i="5"/>
  <c r="F1240" i="5"/>
  <c r="J1240" i="5"/>
  <c r="F1241" i="5"/>
  <c r="J1241" i="5"/>
  <c r="F1242" i="5"/>
  <c r="J1242" i="5"/>
  <c r="F1243" i="5"/>
  <c r="J1243" i="5"/>
  <c r="F1244" i="5"/>
  <c r="J1244" i="5"/>
  <c r="F1245" i="5"/>
  <c r="J1245" i="5"/>
  <c r="F1246" i="5"/>
  <c r="J1246" i="5"/>
  <c r="F1247" i="5"/>
  <c r="J1247" i="5"/>
  <c r="F1248" i="5"/>
  <c r="J1248" i="5"/>
  <c r="F1249" i="5"/>
  <c r="J1249" i="5"/>
  <c r="F1250" i="5"/>
  <c r="J1250" i="5"/>
  <c r="F1251" i="5"/>
  <c r="J1251" i="5"/>
  <c r="F1252" i="5"/>
  <c r="J1252" i="5"/>
  <c r="F1253" i="5"/>
  <c r="J1253" i="5"/>
  <c r="F1254" i="5"/>
  <c r="J1254" i="5"/>
  <c r="F1255" i="5"/>
  <c r="J1255" i="5"/>
  <c r="F1256" i="5"/>
  <c r="J1256" i="5"/>
  <c r="F1257" i="5"/>
  <c r="J1257" i="5"/>
  <c r="F1258" i="5"/>
  <c r="J1258" i="5"/>
  <c r="F1259" i="5"/>
  <c r="J1259" i="5"/>
  <c r="F1260" i="5"/>
  <c r="J1260" i="5"/>
  <c r="F1261" i="5"/>
  <c r="J1261" i="5"/>
  <c r="F1262" i="5"/>
  <c r="J1262" i="5"/>
  <c r="F1263" i="5"/>
  <c r="J1263" i="5"/>
  <c r="F1264" i="5"/>
  <c r="J1264" i="5"/>
  <c r="F1265" i="5"/>
  <c r="J1265" i="5"/>
  <c r="F1266" i="5"/>
  <c r="J1266" i="5"/>
  <c r="F1267" i="5"/>
  <c r="J1267" i="5"/>
  <c r="F1268" i="5"/>
  <c r="J1268" i="5"/>
  <c r="F1269" i="5"/>
  <c r="J1269" i="5"/>
  <c r="F1270" i="5"/>
  <c r="J1270" i="5"/>
  <c r="F1271" i="5"/>
  <c r="J1271" i="5"/>
  <c r="F1272" i="5"/>
  <c r="J1272" i="5"/>
  <c r="F1273" i="5"/>
  <c r="J1273" i="5"/>
  <c r="F1274" i="5"/>
  <c r="J1274" i="5"/>
  <c r="F1275" i="5"/>
  <c r="J1275" i="5"/>
  <c r="F1276" i="5"/>
  <c r="J1276" i="5"/>
  <c r="F1277" i="5"/>
  <c r="J1277" i="5"/>
  <c r="F1278" i="5"/>
  <c r="J1278" i="5"/>
  <c r="F1279" i="5"/>
  <c r="J1279" i="5"/>
  <c r="F1280" i="5"/>
  <c r="J1280" i="5"/>
  <c r="F1281" i="5"/>
  <c r="J1281" i="5"/>
  <c r="F1282" i="5"/>
  <c r="J1282" i="5"/>
  <c r="F1283" i="5"/>
  <c r="J1283" i="5"/>
  <c r="F1284" i="5"/>
  <c r="J1284" i="5"/>
  <c r="F1285" i="5"/>
  <c r="J1285" i="5"/>
  <c r="F1286" i="5"/>
  <c r="J1286" i="5"/>
  <c r="F1287" i="5"/>
  <c r="J1287" i="5"/>
  <c r="F1288" i="5"/>
  <c r="J1288" i="5"/>
  <c r="F1289" i="5"/>
  <c r="J1289" i="5"/>
  <c r="F1290" i="5"/>
  <c r="J1290" i="5"/>
  <c r="F1291" i="5"/>
  <c r="J1291" i="5"/>
  <c r="F1292" i="5"/>
  <c r="J1292" i="5"/>
  <c r="F1293" i="5"/>
  <c r="J1293" i="5"/>
  <c r="F1294" i="5"/>
  <c r="J1294" i="5"/>
  <c r="F1295" i="5"/>
  <c r="J1295" i="5"/>
  <c r="F1296" i="5"/>
  <c r="J1296" i="5"/>
  <c r="F1297" i="5"/>
  <c r="J1297" i="5"/>
  <c r="F1298" i="5"/>
  <c r="J1298" i="5"/>
  <c r="F1299" i="5"/>
  <c r="J1299" i="5"/>
  <c r="F1300" i="5"/>
  <c r="J1300" i="5"/>
  <c r="F1301" i="5"/>
  <c r="J1301" i="5"/>
  <c r="F1302" i="5"/>
  <c r="J1302" i="5"/>
  <c r="F1303" i="5"/>
  <c r="J1303" i="5"/>
  <c r="F1304" i="5"/>
  <c r="J1304" i="5"/>
  <c r="F1305" i="5"/>
  <c r="J1305" i="5"/>
  <c r="F1306" i="5"/>
  <c r="J1306" i="5"/>
  <c r="F1307" i="5"/>
  <c r="J1307" i="5"/>
  <c r="F1308" i="5"/>
  <c r="J1308" i="5"/>
  <c r="F1309" i="5"/>
  <c r="J1309" i="5"/>
  <c r="F1310" i="5"/>
  <c r="J1310" i="5"/>
  <c r="F1311" i="5"/>
  <c r="J1311" i="5"/>
  <c r="F1312" i="5"/>
  <c r="J1312" i="5"/>
  <c r="F1313" i="5"/>
  <c r="J1313" i="5"/>
  <c r="F1314" i="5"/>
  <c r="J1314" i="5"/>
  <c r="F1315" i="5"/>
  <c r="J1315" i="5"/>
  <c r="F1316" i="5"/>
  <c r="J1316" i="5"/>
  <c r="F1317" i="5"/>
  <c r="J1317" i="5"/>
  <c r="F1318" i="5"/>
  <c r="J1318" i="5"/>
  <c r="F1319" i="5"/>
  <c r="J1319" i="5"/>
  <c r="F1320" i="5"/>
  <c r="J1320" i="5"/>
  <c r="F1321" i="5"/>
  <c r="J1321" i="5"/>
  <c r="F1322" i="5"/>
  <c r="J1322" i="5"/>
  <c r="F1323" i="5"/>
  <c r="J1323" i="5"/>
  <c r="F1324" i="5"/>
  <c r="J1324" i="5"/>
  <c r="F1325" i="5"/>
  <c r="J1325" i="5"/>
  <c r="F1326" i="5"/>
  <c r="J1326" i="5"/>
  <c r="F1327" i="5"/>
  <c r="J1327" i="5"/>
  <c r="F1328" i="5"/>
  <c r="J1328" i="5"/>
  <c r="F1329" i="5"/>
  <c r="J1329" i="5"/>
  <c r="F1330" i="5"/>
  <c r="J1330" i="5"/>
  <c r="F1331" i="5"/>
  <c r="J1331" i="5"/>
  <c r="F1332" i="5"/>
  <c r="J1332" i="5"/>
  <c r="F1333" i="5"/>
  <c r="J1333" i="5"/>
  <c r="F1334" i="5"/>
  <c r="J1334" i="5"/>
  <c r="F1335" i="5"/>
  <c r="J1335" i="5"/>
  <c r="F1336" i="5"/>
  <c r="J1336" i="5"/>
  <c r="F1337" i="5"/>
  <c r="J1337" i="5"/>
  <c r="F1338" i="5"/>
  <c r="J1338" i="5"/>
  <c r="F1339" i="5"/>
  <c r="J1339" i="5"/>
  <c r="F1340" i="5"/>
  <c r="J1340" i="5"/>
  <c r="F1341" i="5"/>
  <c r="J1341" i="5"/>
  <c r="F1342" i="5"/>
  <c r="J1342" i="5"/>
  <c r="F1343" i="5"/>
  <c r="J1343" i="5"/>
  <c r="F1344" i="5"/>
  <c r="J1344" i="5"/>
  <c r="F1345" i="5"/>
  <c r="J1345" i="5"/>
  <c r="F1346" i="5"/>
  <c r="J1346" i="5"/>
  <c r="F1347" i="5"/>
  <c r="J1347" i="5"/>
  <c r="F1348" i="5"/>
  <c r="J1348" i="5"/>
  <c r="F1349" i="5"/>
  <c r="J1349" i="5"/>
  <c r="F1350" i="5"/>
  <c r="J1350" i="5"/>
  <c r="F1351" i="5"/>
  <c r="J1351" i="5"/>
  <c r="F1352" i="5"/>
  <c r="J1352" i="5"/>
  <c r="F1353" i="5"/>
  <c r="J1353" i="5"/>
  <c r="F1354" i="5"/>
  <c r="J1354" i="5"/>
  <c r="F1355" i="5"/>
  <c r="J1355" i="5"/>
  <c r="F1356" i="5"/>
  <c r="J1356" i="5"/>
  <c r="F1357" i="5"/>
  <c r="J1357" i="5"/>
  <c r="F1358" i="5"/>
  <c r="J1358" i="5"/>
  <c r="F1359" i="5"/>
  <c r="J1359" i="5"/>
  <c r="F1360" i="5"/>
  <c r="J1360" i="5"/>
  <c r="F1361" i="5"/>
  <c r="J1361" i="5"/>
  <c r="F1362" i="5"/>
  <c r="J1362" i="5"/>
  <c r="F1363" i="5"/>
  <c r="J1363" i="5"/>
  <c r="F1364" i="5"/>
  <c r="J1364" i="5"/>
  <c r="F1365" i="5"/>
  <c r="J1365" i="5"/>
  <c r="F1366" i="5"/>
  <c r="J1366" i="5"/>
  <c r="F1367" i="5"/>
  <c r="J1367" i="5"/>
  <c r="F1368" i="5"/>
  <c r="J1368" i="5"/>
  <c r="F1369" i="5"/>
  <c r="J1369" i="5"/>
  <c r="F1370" i="5"/>
  <c r="J1370" i="5"/>
  <c r="F1371" i="5"/>
  <c r="J1371" i="5"/>
  <c r="F1372" i="5"/>
  <c r="J1372" i="5"/>
  <c r="F1373" i="5"/>
  <c r="J1373" i="5"/>
  <c r="F1374" i="5"/>
  <c r="J1374" i="5"/>
  <c r="F1375" i="5"/>
  <c r="J1375" i="5"/>
  <c r="F1376" i="5"/>
  <c r="J1376" i="5"/>
  <c r="F1377" i="5"/>
  <c r="J1377" i="5"/>
  <c r="F1378" i="5"/>
  <c r="J1378" i="5"/>
  <c r="F1379" i="5"/>
  <c r="J1379" i="5"/>
  <c r="F1380" i="5"/>
  <c r="J1380" i="5"/>
  <c r="F1381" i="5"/>
  <c r="J1381" i="5"/>
  <c r="F1382" i="5"/>
  <c r="J1382" i="5"/>
  <c r="F1383" i="5"/>
  <c r="J1383" i="5"/>
  <c r="F1384" i="5"/>
  <c r="J1384" i="5"/>
  <c r="F1385" i="5"/>
  <c r="J1385" i="5"/>
  <c r="F1386" i="5"/>
  <c r="J1386" i="5"/>
  <c r="F1387" i="5"/>
  <c r="J1387" i="5"/>
  <c r="F1388" i="5"/>
  <c r="J1388" i="5"/>
  <c r="F1389" i="5"/>
  <c r="J1389" i="5"/>
  <c r="F1390" i="5"/>
  <c r="J1390" i="5"/>
  <c r="F1391" i="5"/>
  <c r="J1391" i="5"/>
  <c r="F1392" i="5"/>
  <c r="J1392" i="5"/>
  <c r="F1393" i="5"/>
  <c r="J1393" i="5"/>
  <c r="F1394" i="5"/>
  <c r="J1394" i="5"/>
  <c r="F1395" i="5"/>
  <c r="J1395" i="5"/>
  <c r="F1396" i="5"/>
  <c r="J1396" i="5"/>
  <c r="F1397" i="5"/>
  <c r="J1397" i="5"/>
  <c r="F1398" i="5"/>
  <c r="J1398" i="5"/>
  <c r="F1399" i="5"/>
  <c r="J1399" i="5"/>
  <c r="F1400" i="5"/>
  <c r="J1400" i="5"/>
  <c r="F1401" i="5"/>
  <c r="J1401" i="5"/>
  <c r="F1402" i="5"/>
  <c r="J1402" i="5"/>
  <c r="F1403" i="5"/>
  <c r="J1403" i="5"/>
  <c r="F1404" i="5"/>
  <c r="J1404" i="5"/>
  <c r="F1405" i="5"/>
  <c r="J1405" i="5"/>
  <c r="F1406" i="5"/>
  <c r="J1406" i="5"/>
  <c r="F1407" i="5"/>
  <c r="J1407" i="5"/>
  <c r="F1408" i="5"/>
  <c r="J1408" i="5"/>
  <c r="F1409" i="5"/>
  <c r="J1409" i="5"/>
  <c r="F1410" i="5"/>
  <c r="J1410" i="5"/>
  <c r="F1411" i="5"/>
  <c r="J1411" i="5"/>
  <c r="F1412" i="5"/>
  <c r="J1412" i="5"/>
  <c r="F1413" i="5"/>
  <c r="J1413" i="5"/>
  <c r="F1414" i="5"/>
  <c r="J1414" i="5"/>
  <c r="F1415" i="5"/>
  <c r="J1415" i="5"/>
  <c r="F1416" i="5"/>
  <c r="J1416" i="5"/>
  <c r="F1417" i="5"/>
  <c r="J1417" i="5"/>
  <c r="F1418" i="5"/>
  <c r="J1418" i="5"/>
  <c r="F1419" i="5"/>
  <c r="J1419" i="5"/>
  <c r="F1420" i="5"/>
  <c r="J1420" i="5"/>
  <c r="F1421" i="5"/>
  <c r="J1421" i="5"/>
  <c r="F1422" i="5"/>
  <c r="J1422" i="5"/>
  <c r="F1423" i="5"/>
  <c r="J1423" i="5"/>
  <c r="F1424" i="5"/>
  <c r="J1424" i="5"/>
  <c r="F1425" i="5"/>
  <c r="J1425" i="5"/>
  <c r="F1426" i="5"/>
  <c r="J1426" i="5"/>
  <c r="F1427" i="5"/>
  <c r="J1427" i="5"/>
  <c r="F1428" i="5"/>
  <c r="J1428" i="5"/>
  <c r="F1429" i="5"/>
  <c r="J1429" i="5"/>
  <c r="F1430" i="5"/>
  <c r="J1430" i="5"/>
  <c r="F1431" i="5"/>
  <c r="J1431" i="5"/>
  <c r="F1432" i="5"/>
  <c r="J1432" i="5"/>
  <c r="F1433" i="5"/>
  <c r="J1433" i="5"/>
  <c r="F1434" i="5"/>
  <c r="J1434" i="5"/>
  <c r="F1435" i="5"/>
  <c r="J1435" i="5"/>
  <c r="F1436" i="5"/>
  <c r="J1436" i="5"/>
  <c r="F1437" i="5"/>
  <c r="J1437" i="5"/>
  <c r="F1438" i="5"/>
  <c r="J1438" i="5"/>
  <c r="F1439" i="5"/>
  <c r="J1439" i="5"/>
  <c r="F1440" i="5"/>
  <c r="J1440" i="5"/>
  <c r="F1441" i="5"/>
  <c r="J1441" i="5"/>
  <c r="F1442" i="5"/>
  <c r="J1442" i="5"/>
  <c r="F1443" i="5"/>
  <c r="J1443" i="5"/>
  <c r="F1444" i="5"/>
  <c r="J1444" i="5"/>
  <c r="F1445" i="5"/>
  <c r="J1445" i="5"/>
  <c r="F1446" i="5"/>
  <c r="J1446" i="5"/>
  <c r="F1447" i="5"/>
  <c r="J1447" i="5"/>
  <c r="F1448" i="5"/>
  <c r="J1448" i="5"/>
  <c r="F1449" i="5"/>
  <c r="J1449" i="5"/>
  <c r="F1450" i="5"/>
  <c r="J1450" i="5"/>
  <c r="F1451" i="5"/>
  <c r="J1451" i="5"/>
  <c r="F1452" i="5"/>
  <c r="J1452" i="5"/>
  <c r="F1453" i="5"/>
  <c r="J1453" i="5"/>
  <c r="F1454" i="5"/>
  <c r="J1454" i="5"/>
  <c r="F1455" i="5"/>
  <c r="J1455" i="5"/>
  <c r="F1456" i="5"/>
  <c r="J1456" i="5"/>
  <c r="F1457" i="5"/>
  <c r="J1457" i="5"/>
  <c r="F1458" i="5"/>
  <c r="J1458" i="5"/>
  <c r="F1459" i="5"/>
  <c r="J1459" i="5"/>
  <c r="F1460" i="5"/>
  <c r="J1460" i="5"/>
  <c r="F1461" i="5"/>
  <c r="J1461" i="5"/>
  <c r="F1462" i="5"/>
  <c r="J1462" i="5"/>
  <c r="F1463" i="5"/>
  <c r="J1463" i="5"/>
  <c r="F1464" i="5"/>
  <c r="J1464" i="5"/>
  <c r="F1465" i="5"/>
  <c r="J1465" i="5"/>
  <c r="F1466" i="5"/>
  <c r="J1466" i="5"/>
  <c r="F1467" i="5"/>
  <c r="J1467" i="5"/>
  <c r="F1468" i="5"/>
  <c r="J1468" i="5"/>
  <c r="F1469" i="5"/>
  <c r="J1469" i="5"/>
  <c r="F1470" i="5"/>
  <c r="J1470" i="5"/>
  <c r="F1471" i="5"/>
  <c r="J1471" i="5"/>
  <c r="F1472" i="5"/>
  <c r="J1472" i="5"/>
  <c r="F1473" i="5"/>
  <c r="J1473" i="5"/>
  <c r="F1474" i="5"/>
  <c r="J1474" i="5"/>
  <c r="F1475" i="5"/>
  <c r="J1475" i="5"/>
  <c r="F1476" i="5"/>
  <c r="J1476" i="5"/>
  <c r="F1477" i="5"/>
  <c r="J1477" i="5"/>
  <c r="F1478" i="5"/>
  <c r="J1478" i="5"/>
  <c r="F1479" i="5"/>
  <c r="J1479" i="5"/>
  <c r="F1480" i="5"/>
  <c r="J1480" i="5"/>
  <c r="F1481" i="5"/>
  <c r="J1481" i="5"/>
  <c r="F1482" i="5"/>
  <c r="J1482" i="5"/>
  <c r="F1483" i="5"/>
  <c r="J1483" i="5"/>
  <c r="F1484" i="5"/>
  <c r="J1484" i="5"/>
  <c r="F1485" i="5"/>
  <c r="J1485" i="5"/>
  <c r="F1486" i="5"/>
  <c r="J1486" i="5"/>
  <c r="F1487" i="5"/>
  <c r="J1487" i="5"/>
  <c r="F1488" i="5"/>
  <c r="J1488" i="5"/>
  <c r="F1489" i="5"/>
  <c r="J1489" i="5"/>
  <c r="F1490" i="5"/>
  <c r="J1490" i="5"/>
  <c r="F1491" i="5"/>
  <c r="J1491" i="5"/>
  <c r="F1492" i="5"/>
  <c r="J1492" i="5"/>
  <c r="F1493" i="5"/>
  <c r="J1493" i="5"/>
  <c r="F1494" i="5"/>
  <c r="J1494" i="5"/>
  <c r="F1495" i="5"/>
  <c r="J1495" i="5"/>
  <c r="F1496" i="5"/>
  <c r="J1496" i="5"/>
  <c r="F1497" i="5"/>
  <c r="J1497" i="5"/>
  <c r="F1498" i="5"/>
  <c r="J1498" i="5"/>
  <c r="F1499" i="5"/>
  <c r="J1499" i="5"/>
  <c r="F1500" i="5"/>
  <c r="J1500" i="5"/>
  <c r="F1501" i="5"/>
  <c r="J1501" i="5"/>
  <c r="F1502" i="5"/>
  <c r="J1502" i="5"/>
  <c r="F1503" i="5"/>
  <c r="J1503" i="5"/>
  <c r="F1504" i="5"/>
  <c r="J1504" i="5"/>
  <c r="F1505" i="5"/>
  <c r="J1505" i="5"/>
  <c r="F1506" i="5"/>
  <c r="J1506" i="5"/>
  <c r="F1507" i="5"/>
  <c r="J1507" i="5"/>
  <c r="F1508" i="5"/>
  <c r="J1508" i="5"/>
  <c r="F1509" i="5"/>
  <c r="J1509" i="5"/>
  <c r="F1510" i="5"/>
  <c r="J1510" i="5"/>
  <c r="F1511" i="5"/>
  <c r="J1511" i="5"/>
  <c r="F1512" i="5"/>
  <c r="J1512" i="5"/>
  <c r="F1513" i="5"/>
  <c r="J1513" i="5"/>
  <c r="F1514" i="5"/>
  <c r="J1514" i="5"/>
  <c r="F1515" i="5"/>
  <c r="J1515" i="5"/>
  <c r="F1516" i="5"/>
  <c r="J1516" i="5"/>
  <c r="F1517" i="5"/>
  <c r="J1517" i="5"/>
  <c r="F1518" i="5"/>
  <c r="J1518" i="5"/>
  <c r="F1519" i="5"/>
  <c r="J1519" i="5"/>
  <c r="F1520" i="5"/>
  <c r="J1520" i="5"/>
  <c r="F1521" i="5"/>
  <c r="J1521" i="5"/>
  <c r="F1522" i="5"/>
  <c r="J1522" i="5"/>
  <c r="F1523" i="5"/>
  <c r="J1523" i="5"/>
  <c r="F1524" i="5"/>
  <c r="J1524" i="5"/>
  <c r="F1525" i="5"/>
  <c r="J1525" i="5"/>
  <c r="F1526" i="5"/>
  <c r="J1526" i="5"/>
  <c r="F1527" i="5"/>
  <c r="J1527" i="5"/>
  <c r="F1528" i="5"/>
  <c r="J1528" i="5"/>
  <c r="F1529" i="5"/>
  <c r="J1529" i="5"/>
  <c r="F1530" i="5"/>
  <c r="J1530" i="5"/>
  <c r="F1531" i="5"/>
  <c r="J1531" i="5"/>
  <c r="F1532" i="5"/>
  <c r="J1532" i="5"/>
  <c r="F1533" i="5"/>
  <c r="J1533" i="5"/>
  <c r="F1534" i="5"/>
  <c r="J1534" i="5"/>
  <c r="F1535" i="5"/>
  <c r="J1535" i="5"/>
  <c r="F1536" i="5"/>
  <c r="J1536" i="5"/>
  <c r="F1537" i="5"/>
  <c r="J1537" i="5"/>
  <c r="F1538" i="5"/>
  <c r="J1538" i="5"/>
  <c r="F1539" i="5"/>
  <c r="J1539" i="5"/>
  <c r="F1540" i="5"/>
  <c r="J1540" i="5"/>
  <c r="F1541" i="5"/>
  <c r="J1541" i="5"/>
  <c r="F1542" i="5"/>
  <c r="J1542" i="5"/>
  <c r="F1543" i="5"/>
  <c r="J1543" i="5"/>
  <c r="F1544" i="5"/>
  <c r="J1544" i="5"/>
  <c r="F1545" i="5"/>
  <c r="J1545" i="5"/>
  <c r="F1546" i="5"/>
  <c r="J1546" i="5"/>
  <c r="F1547" i="5"/>
  <c r="J1547" i="5"/>
  <c r="F1548" i="5"/>
  <c r="J1548" i="5"/>
  <c r="F1549" i="5"/>
  <c r="J1549" i="5"/>
  <c r="F1550" i="5"/>
  <c r="J1550" i="5"/>
  <c r="F1551" i="5"/>
  <c r="J1551" i="5"/>
  <c r="F1552" i="5"/>
  <c r="J1552" i="5"/>
  <c r="F1553" i="5"/>
  <c r="J1553" i="5"/>
  <c r="F1554" i="5"/>
  <c r="J1554" i="5"/>
  <c r="F1555" i="5"/>
  <c r="J1555" i="5"/>
  <c r="F1556" i="5"/>
  <c r="J1556" i="5"/>
  <c r="F1557" i="5"/>
  <c r="J1557" i="5"/>
  <c r="F1558" i="5"/>
  <c r="J1558" i="5"/>
  <c r="F1559" i="5"/>
  <c r="J1559" i="5"/>
  <c r="F1560" i="5"/>
  <c r="J1560" i="5"/>
  <c r="F1561" i="5"/>
  <c r="J1561" i="5"/>
  <c r="F1562" i="5"/>
  <c r="J1562" i="5"/>
  <c r="F1563" i="5"/>
  <c r="J1563" i="5"/>
  <c r="F1564" i="5"/>
  <c r="J1564" i="5"/>
  <c r="F1565" i="5"/>
  <c r="J1565" i="5"/>
  <c r="F1566" i="5"/>
  <c r="J1566" i="5"/>
  <c r="F1567" i="5"/>
  <c r="J1567" i="5"/>
  <c r="F1568" i="5"/>
  <c r="J1568" i="5"/>
  <c r="F1569" i="5"/>
  <c r="J1569" i="5"/>
  <c r="F1570" i="5"/>
  <c r="J1570" i="5"/>
  <c r="F1571" i="5"/>
  <c r="J1571" i="5"/>
  <c r="F1572" i="5"/>
  <c r="J1572" i="5"/>
  <c r="F1573" i="5"/>
  <c r="J1573" i="5"/>
  <c r="F1574" i="5"/>
  <c r="J1574" i="5"/>
  <c r="F1575" i="5"/>
  <c r="J1575" i="5"/>
  <c r="F1576" i="5"/>
  <c r="J1576" i="5"/>
  <c r="F1577" i="5"/>
  <c r="J1577" i="5"/>
  <c r="F1578" i="5"/>
  <c r="J1578" i="5"/>
  <c r="F1579" i="5"/>
  <c r="J1579" i="5"/>
  <c r="F1580" i="5"/>
  <c r="J1580" i="5"/>
  <c r="F1581" i="5"/>
  <c r="J1581" i="5"/>
  <c r="F1582" i="5"/>
  <c r="J1582" i="5"/>
  <c r="F1583" i="5"/>
  <c r="J1583" i="5"/>
  <c r="F1584" i="5"/>
  <c r="J1584" i="5"/>
  <c r="F1585" i="5"/>
  <c r="J1585" i="5"/>
  <c r="F1586" i="5"/>
  <c r="J1586" i="5"/>
  <c r="F1587" i="5"/>
  <c r="J1587" i="5"/>
  <c r="F1588" i="5"/>
  <c r="J1588" i="5"/>
  <c r="F1589" i="5"/>
  <c r="J1589" i="5"/>
  <c r="F1590" i="5"/>
  <c r="J1590" i="5"/>
  <c r="F1591" i="5"/>
  <c r="J1591" i="5"/>
  <c r="F1592" i="5"/>
  <c r="J1592" i="5"/>
  <c r="F1593" i="5"/>
  <c r="J1593" i="5"/>
  <c r="F1594" i="5"/>
  <c r="J1594" i="5"/>
  <c r="F1595" i="5"/>
  <c r="J1595" i="5"/>
  <c r="F1596" i="5"/>
  <c r="J1596" i="5"/>
  <c r="F1597" i="5"/>
  <c r="J1597" i="5"/>
  <c r="F1598" i="5"/>
  <c r="J1598" i="5"/>
  <c r="F1599" i="5"/>
  <c r="J1599" i="5"/>
  <c r="F1600" i="5"/>
  <c r="J1600" i="5"/>
  <c r="F1601" i="5"/>
  <c r="J1601" i="5"/>
  <c r="F1602" i="5"/>
  <c r="J1602" i="5"/>
  <c r="F1603" i="5"/>
  <c r="J1603" i="5"/>
  <c r="F1604" i="5"/>
  <c r="J1604" i="5"/>
  <c r="F1605" i="5"/>
  <c r="J1605" i="5"/>
  <c r="F1606" i="5"/>
  <c r="J1606" i="5"/>
  <c r="F1607" i="5"/>
  <c r="J1607" i="5"/>
  <c r="F1608" i="5"/>
  <c r="J1608" i="5"/>
  <c r="F1609" i="5"/>
  <c r="J1609" i="5"/>
  <c r="F1610" i="5"/>
  <c r="J1610" i="5"/>
  <c r="F1611" i="5"/>
  <c r="J1611" i="5"/>
  <c r="F1612" i="5"/>
  <c r="J1612" i="5"/>
  <c r="F1613" i="5"/>
  <c r="J1613" i="5"/>
  <c r="F1614" i="5"/>
  <c r="J1614" i="5"/>
  <c r="F1615" i="5"/>
  <c r="J1615" i="5"/>
  <c r="F1616" i="5"/>
  <c r="J1616" i="5"/>
  <c r="F1617" i="5"/>
  <c r="J1617" i="5"/>
  <c r="F1618" i="5"/>
  <c r="J1618" i="5"/>
  <c r="F1619" i="5"/>
  <c r="J1619" i="5"/>
  <c r="F1620" i="5"/>
  <c r="J1620" i="5"/>
  <c r="F1621" i="5"/>
  <c r="J1621" i="5"/>
  <c r="F1622" i="5"/>
  <c r="J1622" i="5"/>
  <c r="F1623" i="5"/>
  <c r="J1623" i="5"/>
  <c r="F1624" i="5"/>
  <c r="J1624" i="5"/>
  <c r="F1625" i="5"/>
  <c r="J1625" i="5"/>
  <c r="F1626" i="5"/>
  <c r="J1626" i="5"/>
  <c r="F1627" i="5"/>
  <c r="J1627" i="5"/>
  <c r="F1628" i="5"/>
  <c r="J1628" i="5"/>
  <c r="F1629" i="5"/>
  <c r="J1629" i="5"/>
  <c r="F1630" i="5"/>
  <c r="J1630" i="5"/>
  <c r="F1631" i="5"/>
  <c r="J1631" i="5"/>
  <c r="F1632" i="5"/>
  <c r="J1632" i="5"/>
  <c r="F1633" i="5"/>
  <c r="J1633" i="5"/>
  <c r="F1634" i="5"/>
  <c r="J1634" i="5"/>
  <c r="F1635" i="5"/>
  <c r="J1635" i="5"/>
  <c r="F1636" i="5"/>
  <c r="J1636" i="5"/>
  <c r="F1637" i="5"/>
  <c r="J1637" i="5"/>
  <c r="F1638" i="5"/>
  <c r="J1638" i="5"/>
  <c r="F1639" i="5"/>
  <c r="J1639" i="5"/>
  <c r="F1640" i="5"/>
  <c r="J1640" i="5"/>
  <c r="F1641" i="5"/>
  <c r="J1641" i="5"/>
  <c r="F1642" i="5"/>
  <c r="J1642" i="5"/>
  <c r="F1643" i="5"/>
  <c r="J1643" i="5"/>
  <c r="F1644" i="5"/>
  <c r="J1644" i="5"/>
  <c r="F1645" i="5"/>
  <c r="J1645" i="5"/>
  <c r="F1646" i="5"/>
  <c r="J1646" i="5"/>
  <c r="F1647" i="5"/>
  <c r="J1647" i="5"/>
  <c r="F1648" i="5"/>
  <c r="J1648" i="5"/>
  <c r="F1649" i="5"/>
  <c r="J1649" i="5"/>
  <c r="F1650" i="5"/>
  <c r="J1650" i="5"/>
  <c r="F1651" i="5"/>
  <c r="J1651" i="5"/>
  <c r="F1652" i="5"/>
  <c r="J1652" i="5"/>
  <c r="F1653" i="5"/>
  <c r="J1653" i="5"/>
  <c r="F1654" i="5"/>
  <c r="J1654" i="5"/>
  <c r="F1655" i="5"/>
  <c r="J1655" i="5"/>
  <c r="F1656" i="5"/>
  <c r="J1656" i="5"/>
  <c r="F1657" i="5"/>
  <c r="J1657" i="5"/>
  <c r="F1658" i="5"/>
  <c r="J1658" i="5"/>
  <c r="F1659" i="5"/>
  <c r="J1659" i="5"/>
  <c r="F1660" i="5"/>
  <c r="J1660" i="5"/>
  <c r="F1661" i="5"/>
  <c r="J1661" i="5"/>
  <c r="F1662" i="5"/>
  <c r="J1662" i="5"/>
  <c r="F1663" i="5"/>
  <c r="J1663" i="5"/>
  <c r="F1664" i="5"/>
  <c r="J1664" i="5"/>
  <c r="F1665" i="5"/>
  <c r="J1665" i="5"/>
  <c r="F1666" i="5"/>
  <c r="J1666" i="5"/>
  <c r="F1667" i="5"/>
  <c r="J1667" i="5"/>
  <c r="F1668" i="5"/>
  <c r="J1668" i="5"/>
  <c r="F1669" i="5"/>
  <c r="J1669" i="5"/>
  <c r="F1670" i="5"/>
  <c r="J1670" i="5"/>
  <c r="F1671" i="5"/>
  <c r="J1671" i="5"/>
  <c r="F1672" i="5"/>
  <c r="J1672" i="5"/>
  <c r="F1673" i="5"/>
  <c r="J1673" i="5"/>
  <c r="F1674" i="5"/>
  <c r="J1674" i="5"/>
  <c r="F1675" i="5"/>
  <c r="J1675" i="5"/>
  <c r="F1676" i="5"/>
  <c r="J1676" i="5"/>
  <c r="F1677" i="5"/>
  <c r="J1677" i="5"/>
  <c r="F1678" i="5"/>
  <c r="J1678" i="5"/>
  <c r="F1679" i="5"/>
  <c r="J1679" i="5"/>
  <c r="F1680" i="5"/>
  <c r="J1680" i="5"/>
  <c r="F1681" i="5"/>
  <c r="J1681" i="5"/>
  <c r="F1682" i="5"/>
  <c r="J1682" i="5"/>
  <c r="F1683" i="5"/>
  <c r="J1683" i="5"/>
  <c r="F1684" i="5"/>
  <c r="J1684" i="5"/>
  <c r="F1685" i="5"/>
  <c r="J1685" i="5"/>
  <c r="F1686" i="5"/>
  <c r="J1686" i="5"/>
  <c r="F1687" i="5"/>
  <c r="J1687" i="5"/>
  <c r="F1688" i="5"/>
  <c r="J1688" i="5"/>
  <c r="F1689" i="5"/>
  <c r="J1689" i="5"/>
  <c r="F1690" i="5"/>
  <c r="J1690" i="5"/>
  <c r="F1691" i="5"/>
  <c r="J1691" i="5"/>
  <c r="F1692" i="5"/>
  <c r="J1692" i="5"/>
  <c r="F1693" i="5"/>
  <c r="J1693" i="5"/>
  <c r="F1694" i="5"/>
  <c r="J1694" i="5"/>
  <c r="F1695" i="5"/>
  <c r="J1695" i="5"/>
  <c r="F1696" i="5"/>
  <c r="J1696" i="5"/>
  <c r="F1697" i="5"/>
  <c r="J1697" i="5"/>
  <c r="F1698" i="5"/>
  <c r="J1698" i="5"/>
  <c r="F1699" i="5"/>
  <c r="J1699" i="5"/>
  <c r="F1700" i="5"/>
  <c r="J1700" i="5"/>
  <c r="F1701" i="5"/>
  <c r="J1701" i="5"/>
  <c r="F1702" i="5"/>
  <c r="J1702" i="5"/>
  <c r="F1703" i="5"/>
  <c r="J1703" i="5"/>
  <c r="F1704" i="5"/>
  <c r="J1704" i="5"/>
  <c r="F1705" i="5"/>
  <c r="J1705" i="5"/>
  <c r="F1706" i="5"/>
  <c r="J1706" i="5"/>
  <c r="F1707" i="5"/>
  <c r="J1707" i="5"/>
  <c r="F1708" i="5"/>
  <c r="J1708" i="5"/>
  <c r="F1709" i="5"/>
  <c r="J1709" i="5"/>
  <c r="F1710" i="5"/>
  <c r="J1710" i="5"/>
  <c r="F1711" i="5"/>
  <c r="J1711" i="5"/>
  <c r="F1712" i="5"/>
  <c r="J1712" i="5"/>
  <c r="F1713" i="5"/>
  <c r="J1713" i="5"/>
  <c r="F1714" i="5"/>
  <c r="J1714" i="5"/>
  <c r="F1715" i="5"/>
  <c r="J1715" i="5"/>
  <c r="F1716" i="5"/>
  <c r="J1716" i="5"/>
  <c r="F1717" i="5"/>
  <c r="J1717" i="5"/>
  <c r="F1718" i="5"/>
  <c r="J1718" i="5"/>
  <c r="F1719" i="5"/>
  <c r="J1719" i="5"/>
  <c r="F1720" i="5"/>
  <c r="J1720" i="5"/>
  <c r="F1721" i="5"/>
  <c r="J1721" i="5"/>
  <c r="F1722" i="5"/>
  <c r="J1722" i="5"/>
  <c r="F1723" i="5"/>
  <c r="J1723" i="5"/>
  <c r="F1724" i="5"/>
  <c r="J1724" i="5"/>
  <c r="F1725" i="5"/>
  <c r="J1725" i="5"/>
  <c r="F1726" i="5"/>
  <c r="J1726" i="5"/>
  <c r="F1727" i="5"/>
  <c r="J1727" i="5"/>
  <c r="F1728" i="5"/>
  <c r="J1728" i="5"/>
  <c r="F1729" i="5"/>
  <c r="J1729" i="5"/>
  <c r="F1730" i="5"/>
  <c r="J1730" i="5"/>
  <c r="F1731" i="5"/>
  <c r="J1731" i="5"/>
  <c r="F1732" i="5"/>
  <c r="J1732" i="5"/>
  <c r="F1733" i="5"/>
  <c r="J1733" i="5"/>
  <c r="F1734" i="5"/>
  <c r="J1734" i="5"/>
  <c r="F1735" i="5"/>
  <c r="J1735" i="5"/>
  <c r="F1736" i="5"/>
  <c r="J1736" i="5"/>
  <c r="F1737" i="5"/>
  <c r="J1737" i="5"/>
  <c r="F1738" i="5"/>
  <c r="J1738" i="5"/>
  <c r="F1739" i="5"/>
  <c r="J1739" i="5"/>
  <c r="F1740" i="5"/>
  <c r="J1740" i="5"/>
  <c r="F1741" i="5"/>
  <c r="J1741" i="5"/>
  <c r="F1742" i="5"/>
  <c r="J1742" i="5"/>
  <c r="F1743" i="5"/>
  <c r="J1743" i="5"/>
  <c r="F1744" i="5"/>
  <c r="J1744" i="5"/>
  <c r="F1745" i="5"/>
  <c r="J1745" i="5"/>
  <c r="F1746" i="5"/>
  <c r="J1746" i="5"/>
  <c r="F1747" i="5"/>
  <c r="J1747" i="5"/>
  <c r="F1748" i="5"/>
  <c r="J1748" i="5"/>
  <c r="F1749" i="5"/>
  <c r="J1749" i="5"/>
  <c r="F1750" i="5"/>
  <c r="J1750" i="5"/>
  <c r="F1751" i="5"/>
  <c r="J1751" i="5"/>
  <c r="F1752" i="5"/>
  <c r="J1752" i="5"/>
  <c r="F1753" i="5"/>
  <c r="J1753" i="5"/>
  <c r="F1754" i="5"/>
  <c r="J1754" i="5"/>
  <c r="F1755" i="5"/>
  <c r="J1755" i="5"/>
  <c r="F1756" i="5"/>
  <c r="J1756" i="5"/>
  <c r="F1757" i="5"/>
  <c r="J1757" i="5"/>
  <c r="F1758" i="5"/>
  <c r="J1758" i="5"/>
  <c r="F1759" i="5"/>
  <c r="J1759" i="5"/>
  <c r="F1760" i="5"/>
  <c r="J1760" i="5"/>
  <c r="F1761" i="5"/>
  <c r="J1761" i="5"/>
  <c r="F1762" i="5"/>
  <c r="J1762" i="5"/>
  <c r="F1763" i="5"/>
  <c r="J1763" i="5"/>
  <c r="F1764" i="5"/>
  <c r="J1764" i="5"/>
  <c r="F1765" i="5"/>
  <c r="J1765" i="5"/>
  <c r="F1766" i="5"/>
  <c r="J1766" i="5"/>
  <c r="F1767" i="5"/>
  <c r="J1767" i="5"/>
  <c r="F1768" i="5"/>
  <c r="J1768" i="5"/>
  <c r="F1769" i="5"/>
  <c r="J1769" i="5"/>
  <c r="F1770" i="5"/>
  <c r="J1770" i="5"/>
  <c r="F1771" i="5"/>
  <c r="J1771" i="5"/>
  <c r="F1772" i="5"/>
  <c r="J1772" i="5"/>
  <c r="F1773" i="5"/>
  <c r="J1773" i="5"/>
  <c r="F1774" i="5"/>
  <c r="J1774" i="5"/>
  <c r="F1775" i="5"/>
  <c r="J1775" i="5"/>
  <c r="F1776" i="5"/>
  <c r="J1776" i="5"/>
  <c r="F1777" i="5"/>
  <c r="J1777" i="5"/>
  <c r="F1778" i="5"/>
  <c r="J1778" i="5"/>
  <c r="F1779" i="5"/>
  <c r="J1779" i="5"/>
  <c r="F1780" i="5"/>
  <c r="J1780" i="5"/>
  <c r="F1781" i="5"/>
  <c r="J1781" i="5"/>
  <c r="F1782" i="5"/>
  <c r="J1782" i="5"/>
  <c r="F1783" i="5"/>
  <c r="J1783" i="5"/>
  <c r="F1784" i="5"/>
  <c r="J1784" i="5"/>
  <c r="F1785" i="5"/>
  <c r="J1785" i="5"/>
  <c r="F1786" i="5"/>
  <c r="J1786" i="5"/>
  <c r="F1787" i="5"/>
  <c r="J1787" i="5"/>
  <c r="F1788" i="5"/>
  <c r="J1788" i="5"/>
  <c r="F1789" i="5"/>
  <c r="J1789" i="5"/>
  <c r="F1790" i="5"/>
  <c r="J1790" i="5"/>
  <c r="F1791" i="5"/>
  <c r="J1791" i="5"/>
  <c r="F1792" i="5"/>
  <c r="J1792" i="5"/>
  <c r="F1793" i="5"/>
  <c r="J1793" i="5"/>
  <c r="F1794" i="5"/>
  <c r="J1794" i="5"/>
  <c r="F1795" i="5"/>
  <c r="J1795" i="5"/>
  <c r="F1796" i="5"/>
  <c r="J1796" i="5"/>
  <c r="F1797" i="5"/>
  <c r="J1797" i="5"/>
  <c r="F1798" i="5"/>
  <c r="J1798" i="5"/>
  <c r="F1799" i="5"/>
  <c r="J1799" i="5"/>
  <c r="F1800" i="5"/>
  <c r="J1800" i="5"/>
  <c r="F1801" i="5"/>
  <c r="J1801" i="5"/>
  <c r="F1802" i="5"/>
  <c r="J1802" i="5"/>
  <c r="F1803" i="5"/>
  <c r="J1803" i="5"/>
  <c r="F1804" i="5"/>
  <c r="J1804" i="5"/>
  <c r="F1805" i="5"/>
  <c r="J1805" i="5"/>
  <c r="F1806" i="5"/>
  <c r="J1806" i="5"/>
  <c r="F1807" i="5"/>
  <c r="J1807" i="5"/>
  <c r="F1808" i="5"/>
  <c r="J1808" i="5"/>
  <c r="F1809" i="5"/>
  <c r="J1809" i="5"/>
  <c r="F1810" i="5"/>
  <c r="J1810" i="5"/>
  <c r="F1811" i="5"/>
  <c r="J1811" i="5"/>
  <c r="F1812" i="5"/>
  <c r="J1812" i="5"/>
  <c r="F1813" i="5"/>
  <c r="J1813" i="5"/>
  <c r="F1814" i="5"/>
  <c r="J1814" i="5"/>
  <c r="F1815" i="5"/>
  <c r="J1815" i="5"/>
  <c r="F1816" i="5"/>
  <c r="J1816" i="5"/>
  <c r="F1817" i="5"/>
  <c r="J1817" i="5"/>
  <c r="F1818" i="5"/>
  <c r="J1818" i="5"/>
  <c r="F1819" i="5"/>
  <c r="J1819" i="5"/>
  <c r="F1820" i="5"/>
  <c r="J1820" i="5"/>
  <c r="F1821" i="5"/>
  <c r="J1821" i="5"/>
  <c r="F1822" i="5"/>
  <c r="J1822" i="5"/>
  <c r="F1823" i="5"/>
  <c r="J1823" i="5"/>
  <c r="F1824" i="5"/>
  <c r="J1824" i="5"/>
  <c r="F1825" i="5"/>
  <c r="J1825" i="5"/>
  <c r="F1826" i="5"/>
  <c r="J1826" i="5"/>
  <c r="F1827" i="5"/>
  <c r="J1827" i="5"/>
  <c r="F1828" i="5"/>
  <c r="J1828" i="5"/>
  <c r="F1829" i="5"/>
  <c r="J1829" i="5"/>
  <c r="F1830" i="5"/>
  <c r="J1830" i="5"/>
  <c r="F1831" i="5"/>
  <c r="J1831" i="5"/>
  <c r="F1832" i="5"/>
  <c r="J1832" i="5"/>
  <c r="F1833" i="5"/>
  <c r="J1833" i="5"/>
  <c r="F1834" i="5"/>
  <c r="J1834" i="5"/>
  <c r="F1835" i="5"/>
  <c r="J1835" i="5"/>
  <c r="F1836" i="5"/>
  <c r="J1836" i="5"/>
  <c r="F1837" i="5"/>
  <c r="J1837" i="5"/>
  <c r="F1838" i="5"/>
  <c r="J1838" i="5"/>
  <c r="F1839" i="5"/>
  <c r="J1839" i="5"/>
  <c r="F1840" i="5"/>
  <c r="J1840" i="5"/>
  <c r="F1841" i="5"/>
  <c r="J1841" i="5"/>
  <c r="F1842" i="5"/>
  <c r="J1842" i="5"/>
  <c r="F1843" i="5"/>
  <c r="J1843" i="5"/>
  <c r="F1844" i="5"/>
  <c r="J1844" i="5"/>
  <c r="F1845" i="5"/>
  <c r="J1845" i="5"/>
  <c r="F1846" i="5"/>
  <c r="J1846" i="5"/>
  <c r="F1847" i="5"/>
  <c r="J1847" i="5"/>
  <c r="F1848" i="5"/>
  <c r="J1848" i="5"/>
  <c r="F1849" i="5"/>
  <c r="J1849" i="5"/>
  <c r="F1850" i="5"/>
  <c r="J1850" i="5"/>
  <c r="F1851" i="5"/>
  <c r="J1851" i="5"/>
  <c r="F1852" i="5"/>
  <c r="J1852" i="5"/>
  <c r="F1853" i="5"/>
  <c r="J1853" i="5"/>
  <c r="F1854" i="5"/>
  <c r="J1854" i="5"/>
  <c r="F1855" i="5"/>
  <c r="J1855" i="5"/>
  <c r="F1856" i="5"/>
  <c r="J1856" i="5"/>
  <c r="F1857" i="5"/>
  <c r="J1857" i="5"/>
  <c r="F1858" i="5"/>
  <c r="J1858" i="5"/>
  <c r="F1859" i="5"/>
  <c r="J1859" i="5"/>
  <c r="F1860" i="5"/>
  <c r="J1860" i="5"/>
  <c r="F1861" i="5"/>
  <c r="J1861" i="5"/>
  <c r="F1862" i="5"/>
  <c r="J1862" i="5"/>
  <c r="F1863" i="5"/>
  <c r="J1863" i="5"/>
  <c r="F1864" i="5"/>
  <c r="J1864" i="5"/>
  <c r="F1865" i="5"/>
  <c r="J1865" i="5"/>
  <c r="F1866" i="5"/>
  <c r="J1866" i="5"/>
  <c r="F1867" i="5"/>
  <c r="J1867" i="5"/>
  <c r="F1868" i="5"/>
  <c r="J1868" i="5"/>
  <c r="F1869" i="5"/>
  <c r="J1869" i="5"/>
  <c r="F1870" i="5"/>
  <c r="J1870" i="5"/>
  <c r="F1871" i="5"/>
  <c r="J1871" i="5"/>
  <c r="F1872" i="5"/>
  <c r="J1872" i="5"/>
  <c r="F1873" i="5"/>
  <c r="J1873" i="5"/>
  <c r="F1874" i="5"/>
  <c r="J1874" i="5"/>
  <c r="F1875" i="5"/>
  <c r="J1875" i="5"/>
  <c r="F1876" i="5"/>
  <c r="J1876" i="5"/>
  <c r="F1877" i="5"/>
  <c r="J1877" i="5"/>
  <c r="F1878" i="5"/>
  <c r="J1878" i="5"/>
  <c r="F1879" i="5"/>
  <c r="J1879" i="5"/>
  <c r="F1880" i="5"/>
  <c r="J1880" i="5"/>
  <c r="F1881" i="5"/>
  <c r="J1881" i="5"/>
  <c r="F1882" i="5"/>
  <c r="J1882" i="5"/>
  <c r="F1883" i="5"/>
  <c r="J1883" i="5"/>
  <c r="F1884" i="5"/>
  <c r="J1884" i="5"/>
  <c r="F1885" i="5"/>
  <c r="J1885" i="5"/>
  <c r="F1886" i="5"/>
  <c r="J1886" i="5"/>
  <c r="F1887" i="5"/>
  <c r="J1887" i="5"/>
  <c r="F1888" i="5"/>
  <c r="J1888" i="5"/>
  <c r="F1889" i="5"/>
  <c r="J1889" i="5"/>
  <c r="F1890" i="5"/>
  <c r="J1890" i="5"/>
  <c r="F1891" i="5"/>
  <c r="J1891" i="5"/>
  <c r="F1892" i="5"/>
  <c r="J1892" i="5"/>
  <c r="F1893" i="5"/>
  <c r="J1893" i="5"/>
  <c r="F1894" i="5"/>
  <c r="J1894" i="5"/>
  <c r="F1895" i="5"/>
  <c r="J1895" i="5"/>
  <c r="F1896" i="5"/>
  <c r="J1896" i="5"/>
  <c r="F1897" i="5"/>
  <c r="J1897" i="5"/>
  <c r="F1898" i="5"/>
  <c r="J1898" i="5"/>
  <c r="F1899" i="5"/>
  <c r="J1899" i="5"/>
  <c r="F1900" i="5"/>
  <c r="J1900" i="5"/>
  <c r="F1901" i="5"/>
  <c r="J1901" i="5"/>
  <c r="F1902" i="5"/>
  <c r="J1902" i="5"/>
  <c r="F1903" i="5"/>
  <c r="J1903" i="5"/>
  <c r="F1904" i="5"/>
  <c r="J1904" i="5"/>
  <c r="F1905" i="5"/>
  <c r="J1905" i="5"/>
  <c r="F1906" i="5"/>
  <c r="J1906" i="5"/>
  <c r="F1907" i="5"/>
  <c r="J1907" i="5"/>
  <c r="F1908" i="5"/>
  <c r="J1908" i="5"/>
  <c r="F1909" i="5"/>
  <c r="J1909" i="5"/>
  <c r="F1910" i="5"/>
  <c r="J1910" i="5"/>
  <c r="F1911" i="5"/>
  <c r="J1911" i="5"/>
  <c r="F1912" i="5"/>
  <c r="J1912" i="5"/>
  <c r="F1913" i="5"/>
  <c r="J1913" i="5"/>
  <c r="F1914" i="5"/>
  <c r="J1914" i="5"/>
  <c r="F1915" i="5"/>
  <c r="J1915" i="5"/>
  <c r="F1916" i="5"/>
  <c r="J1916" i="5"/>
  <c r="F1917" i="5"/>
  <c r="J1917" i="5"/>
  <c r="F1918" i="5"/>
  <c r="J1918" i="5"/>
  <c r="F1919" i="5"/>
  <c r="J1919" i="5"/>
  <c r="F1920" i="5"/>
  <c r="J1920" i="5"/>
  <c r="F1921" i="5"/>
  <c r="J1921" i="5"/>
  <c r="F1922" i="5"/>
  <c r="J1922" i="5"/>
  <c r="F1923" i="5"/>
  <c r="J1923" i="5"/>
  <c r="F1924" i="5"/>
  <c r="J1924" i="5"/>
  <c r="F1925" i="5"/>
  <c r="J1925" i="5"/>
  <c r="F1926" i="5"/>
  <c r="J1926" i="5"/>
  <c r="F1927" i="5"/>
  <c r="J1927" i="5"/>
  <c r="F1928" i="5"/>
  <c r="J1928" i="5"/>
  <c r="F1929" i="5"/>
  <c r="J1929" i="5"/>
  <c r="F1930" i="5"/>
  <c r="J1930" i="5"/>
  <c r="F1931" i="5"/>
  <c r="J1931" i="5"/>
  <c r="F1932" i="5"/>
  <c r="J1932" i="5"/>
  <c r="F1933" i="5"/>
  <c r="J1933" i="5"/>
  <c r="F1934" i="5"/>
  <c r="J1934" i="5"/>
  <c r="F1935" i="5"/>
  <c r="J1935" i="5"/>
  <c r="F1936" i="5"/>
  <c r="J1936" i="5"/>
  <c r="F1937" i="5"/>
  <c r="J1937" i="5"/>
  <c r="F1938" i="5"/>
  <c r="J1938" i="5"/>
  <c r="F1939" i="5"/>
  <c r="J1939" i="5"/>
  <c r="F1940" i="5"/>
  <c r="J1940" i="5"/>
  <c r="F1941" i="5"/>
  <c r="J1941" i="5"/>
  <c r="F1942" i="5"/>
  <c r="J1942" i="5"/>
  <c r="F1943" i="5"/>
  <c r="J1943" i="5"/>
  <c r="F1944" i="5"/>
  <c r="J1944" i="5"/>
  <c r="F1945" i="5"/>
  <c r="J1945" i="5"/>
  <c r="F1946" i="5"/>
  <c r="J1946" i="5"/>
  <c r="F1947" i="5"/>
  <c r="J1947" i="5"/>
  <c r="F1948" i="5"/>
  <c r="J1948" i="5"/>
  <c r="F1949" i="5"/>
  <c r="J1949" i="5"/>
  <c r="F1950" i="5"/>
  <c r="J1950" i="5"/>
  <c r="F1951" i="5"/>
  <c r="J1951" i="5"/>
  <c r="F1952" i="5"/>
  <c r="J1952" i="5"/>
  <c r="F1953" i="5"/>
  <c r="J1953" i="5"/>
  <c r="F1954" i="5"/>
  <c r="J1954" i="5"/>
  <c r="F1955" i="5"/>
  <c r="J1955" i="5"/>
  <c r="F1956" i="5"/>
  <c r="J1956" i="5"/>
  <c r="F1957" i="5"/>
  <c r="J1957" i="5"/>
  <c r="F1958" i="5"/>
  <c r="J1958" i="5"/>
  <c r="F1959" i="5"/>
  <c r="J1959" i="5"/>
  <c r="F1960" i="5"/>
  <c r="J1960" i="5"/>
  <c r="F1961" i="5"/>
  <c r="J1961" i="5"/>
  <c r="F1962" i="5"/>
  <c r="J1962" i="5"/>
  <c r="F1963" i="5"/>
  <c r="J1963" i="5"/>
  <c r="F1964" i="5"/>
  <c r="J1964" i="5"/>
  <c r="F1965" i="5"/>
  <c r="J1965" i="5"/>
  <c r="F1966" i="5"/>
  <c r="J1966" i="5"/>
  <c r="F1967" i="5"/>
  <c r="J1967" i="5"/>
  <c r="F1968" i="5"/>
  <c r="J1968" i="5"/>
  <c r="F1969" i="5"/>
  <c r="J1969" i="5"/>
  <c r="F1970" i="5"/>
  <c r="J1970" i="5"/>
  <c r="F1971" i="5"/>
  <c r="J1971" i="5"/>
  <c r="F1972" i="5"/>
  <c r="J1972" i="5"/>
  <c r="F1973" i="5"/>
  <c r="J1973" i="5"/>
  <c r="F1974" i="5"/>
  <c r="J1974" i="5"/>
  <c r="F1975" i="5"/>
  <c r="J1975" i="5"/>
  <c r="F1976" i="5"/>
  <c r="J1976" i="5"/>
  <c r="F1977" i="5"/>
  <c r="J1977" i="5"/>
  <c r="F1978" i="5"/>
  <c r="J1978" i="5"/>
  <c r="F1979" i="5"/>
  <c r="J1979" i="5"/>
  <c r="F1980" i="5"/>
  <c r="J1980" i="5"/>
  <c r="F1981" i="5"/>
  <c r="J1981" i="5"/>
  <c r="F1982" i="5"/>
  <c r="J1982" i="5"/>
  <c r="F1983" i="5"/>
  <c r="J1983" i="5"/>
  <c r="F1984" i="5"/>
  <c r="J1984" i="5"/>
  <c r="F1985" i="5"/>
  <c r="J1985" i="5"/>
  <c r="F1986" i="5"/>
  <c r="J1986" i="5"/>
  <c r="F1987" i="5"/>
  <c r="J1987" i="5"/>
  <c r="F1988" i="5"/>
  <c r="J1988" i="5"/>
  <c r="F1989" i="5"/>
  <c r="J1989" i="5"/>
  <c r="F1990" i="5"/>
  <c r="J1990" i="5"/>
  <c r="F1991" i="5"/>
  <c r="J1991" i="5"/>
  <c r="F1992" i="5"/>
  <c r="J1992" i="5"/>
  <c r="F1993" i="5"/>
  <c r="J1993" i="5"/>
  <c r="F1994" i="5"/>
  <c r="J1994" i="5"/>
  <c r="F1995" i="5"/>
  <c r="J1995" i="5"/>
  <c r="F1996" i="5"/>
  <c r="J1996" i="5"/>
  <c r="F1997" i="5"/>
  <c r="J1997" i="5"/>
  <c r="F1998" i="5"/>
  <c r="J1998" i="5"/>
  <c r="F1999" i="5"/>
  <c r="J1999" i="5"/>
  <c r="F2000" i="5"/>
  <c r="J2000" i="5"/>
  <c r="F2001" i="5"/>
  <c r="J2001" i="5"/>
  <c r="F2002" i="5"/>
  <c r="J2002" i="5"/>
  <c r="F2003" i="5"/>
  <c r="J2003" i="5"/>
  <c r="F2004" i="5"/>
  <c r="J2004" i="5"/>
  <c r="F2005" i="5"/>
  <c r="J2005" i="5"/>
  <c r="F2006" i="5"/>
  <c r="J2006" i="5"/>
  <c r="F2007" i="5"/>
  <c r="J2007" i="5"/>
  <c r="F2008" i="5"/>
  <c r="J2008" i="5"/>
  <c r="F2009" i="5"/>
  <c r="J2009" i="5"/>
  <c r="F2010" i="5"/>
  <c r="J2010" i="5"/>
  <c r="F2011" i="5"/>
  <c r="J2011" i="5"/>
  <c r="F2012" i="5"/>
  <c r="J2012" i="5"/>
  <c r="F2013" i="5"/>
  <c r="J2013" i="5"/>
  <c r="F2014" i="5"/>
  <c r="J2014" i="5"/>
  <c r="F2015" i="5"/>
  <c r="J2015" i="5"/>
  <c r="F2016" i="5"/>
  <c r="J2016" i="5"/>
  <c r="F2017" i="5"/>
  <c r="J2017" i="5"/>
  <c r="F2018" i="5"/>
  <c r="J2018" i="5"/>
  <c r="F2019" i="5"/>
  <c r="J2019" i="5"/>
  <c r="F2020" i="5"/>
  <c r="J2020" i="5"/>
  <c r="F2021" i="5"/>
  <c r="J2021" i="5"/>
  <c r="F2022" i="5"/>
  <c r="J2022" i="5"/>
  <c r="F2023" i="5"/>
  <c r="J2023" i="5"/>
  <c r="F2024" i="5"/>
  <c r="J2024" i="5"/>
  <c r="F2025" i="5"/>
  <c r="J2025" i="5"/>
  <c r="F2026" i="5"/>
  <c r="J2026" i="5"/>
  <c r="F2027" i="5"/>
  <c r="J2027" i="5"/>
  <c r="F2028" i="5"/>
  <c r="J2028" i="5"/>
  <c r="F2029" i="5"/>
  <c r="J2029" i="5"/>
  <c r="F2030" i="5"/>
  <c r="J2030" i="5"/>
  <c r="F2031" i="5"/>
  <c r="J2031" i="5"/>
  <c r="F2032" i="5"/>
  <c r="J2032" i="5"/>
  <c r="F2033" i="5"/>
  <c r="J2033" i="5"/>
  <c r="F2034" i="5"/>
  <c r="J2034" i="5"/>
  <c r="F2035" i="5"/>
  <c r="J2035" i="5"/>
  <c r="F2036" i="5"/>
  <c r="J2036" i="5"/>
  <c r="F2037" i="5"/>
  <c r="J2037" i="5"/>
  <c r="F2038" i="5"/>
  <c r="J2038" i="5"/>
  <c r="F2039" i="5"/>
  <c r="J2039" i="5"/>
  <c r="F2040" i="5"/>
  <c r="J2040" i="5"/>
  <c r="F2041" i="5"/>
  <c r="J2041" i="5"/>
  <c r="F2042" i="5"/>
  <c r="J2042" i="5"/>
  <c r="F2043" i="5"/>
  <c r="J2043" i="5"/>
  <c r="F2044" i="5"/>
  <c r="J2044" i="5"/>
  <c r="F2045" i="5"/>
  <c r="J2045" i="5"/>
  <c r="F2046" i="5"/>
  <c r="J2046" i="5"/>
  <c r="F2047" i="5"/>
  <c r="J2047" i="5"/>
  <c r="F2048" i="5"/>
  <c r="J2048" i="5"/>
  <c r="F2049" i="5"/>
  <c r="J2049" i="5"/>
  <c r="F2050" i="5"/>
  <c r="J2050" i="5"/>
  <c r="F2051" i="5"/>
  <c r="J2051" i="5"/>
  <c r="F2052" i="5"/>
  <c r="J2052" i="5"/>
  <c r="F2053" i="5"/>
  <c r="J2053" i="5"/>
  <c r="F2054" i="5"/>
  <c r="J2054" i="5"/>
  <c r="F2055" i="5"/>
  <c r="J2055" i="5"/>
  <c r="F2056" i="5"/>
  <c r="J2056" i="5"/>
  <c r="F2057" i="5"/>
  <c r="J2057" i="5"/>
  <c r="F2058" i="5"/>
  <c r="J2058" i="5"/>
  <c r="F2059" i="5"/>
  <c r="J2059" i="5"/>
  <c r="F2060" i="5"/>
  <c r="J2060" i="5"/>
  <c r="F2061" i="5"/>
  <c r="J2061" i="5"/>
  <c r="F2062" i="5"/>
  <c r="J2062" i="5"/>
  <c r="F2063" i="5"/>
  <c r="J2063" i="5"/>
  <c r="F2064" i="5"/>
  <c r="J2064" i="5"/>
  <c r="F2065" i="5"/>
  <c r="J2065" i="5"/>
  <c r="F2066" i="5"/>
  <c r="J2066" i="5"/>
  <c r="F2067" i="5"/>
  <c r="J2067" i="5"/>
  <c r="F2068" i="5"/>
  <c r="J2068" i="5"/>
  <c r="F2069" i="5"/>
  <c r="J2069" i="5"/>
  <c r="F2070" i="5"/>
  <c r="J2070" i="5"/>
  <c r="F2071" i="5"/>
  <c r="J2071" i="5"/>
  <c r="F2072" i="5"/>
  <c r="J2072" i="5"/>
  <c r="F2073" i="5"/>
  <c r="J2073" i="5"/>
  <c r="F2074" i="5"/>
  <c r="J2074" i="5"/>
  <c r="F2075" i="5"/>
  <c r="J2075" i="5"/>
  <c r="F2076" i="5"/>
  <c r="J2076" i="5"/>
  <c r="F2077" i="5"/>
  <c r="J2077" i="5"/>
  <c r="F2078" i="5"/>
  <c r="J2078" i="5"/>
  <c r="F2079" i="5"/>
  <c r="J2079" i="5"/>
  <c r="F2080" i="5"/>
  <c r="J2080" i="5"/>
  <c r="F2081" i="5"/>
  <c r="J2081" i="5"/>
  <c r="F2082" i="5"/>
  <c r="J2082" i="5"/>
  <c r="F2083" i="5"/>
  <c r="J2083" i="5"/>
  <c r="F2084" i="5"/>
  <c r="J2084" i="5"/>
  <c r="F2085" i="5"/>
  <c r="J2085" i="5"/>
  <c r="F2086" i="5"/>
  <c r="J2086" i="5"/>
  <c r="F2087" i="5"/>
  <c r="J2087" i="5"/>
  <c r="F2088" i="5"/>
  <c r="J2088" i="5"/>
  <c r="F2089" i="5"/>
  <c r="J2089" i="5"/>
  <c r="F2090" i="5"/>
  <c r="J2090" i="5"/>
  <c r="F2091" i="5"/>
  <c r="J2091" i="5"/>
  <c r="F2092" i="5"/>
  <c r="J2092" i="5"/>
  <c r="F2093" i="5"/>
  <c r="J2093" i="5"/>
  <c r="F2094" i="5"/>
  <c r="J2094" i="5"/>
  <c r="F2095" i="5"/>
  <c r="J2095" i="5"/>
  <c r="F2096" i="5"/>
  <c r="J2096" i="5"/>
  <c r="F2097" i="5"/>
  <c r="J2097" i="5"/>
  <c r="F2098" i="5"/>
  <c r="J2098" i="5"/>
  <c r="F2099" i="5"/>
  <c r="J2099" i="5"/>
  <c r="F2100" i="5"/>
  <c r="J2100" i="5"/>
  <c r="F2101" i="5"/>
  <c r="J2101" i="5"/>
  <c r="F2102" i="5"/>
  <c r="J2102" i="5"/>
  <c r="F2103" i="5"/>
  <c r="J2103" i="5"/>
  <c r="F2104" i="5"/>
  <c r="J2104" i="5"/>
  <c r="F2105" i="5"/>
  <c r="J2105" i="5"/>
  <c r="F2106" i="5"/>
  <c r="J2106" i="5"/>
  <c r="F2107" i="5"/>
  <c r="J2107" i="5"/>
  <c r="F2108" i="5"/>
  <c r="J2108" i="5"/>
  <c r="F2109" i="5"/>
  <c r="J2109" i="5"/>
  <c r="F2110" i="5"/>
  <c r="J2110" i="5"/>
  <c r="F2111" i="5"/>
  <c r="J2111" i="5"/>
  <c r="F2112" i="5"/>
  <c r="J2112" i="5"/>
  <c r="F2113" i="5"/>
  <c r="J2113" i="5"/>
  <c r="F2114" i="5"/>
  <c r="J2114" i="5"/>
  <c r="F2115" i="5"/>
  <c r="J2115" i="5"/>
  <c r="F2116" i="5"/>
  <c r="J2116" i="5"/>
  <c r="F2117" i="5"/>
  <c r="J2117" i="5"/>
  <c r="F2118" i="5"/>
  <c r="J2118" i="5"/>
  <c r="F2119" i="5"/>
  <c r="J2119" i="5"/>
  <c r="F2120" i="5"/>
  <c r="J2120" i="5"/>
  <c r="F2121" i="5"/>
  <c r="J2121" i="5"/>
  <c r="F2122" i="5"/>
  <c r="J2122" i="5"/>
  <c r="F2123" i="5"/>
  <c r="J2123" i="5"/>
  <c r="F2124" i="5"/>
  <c r="J2124" i="5"/>
  <c r="F2125" i="5"/>
  <c r="J2125" i="5"/>
  <c r="F2126" i="5"/>
  <c r="J2126" i="5"/>
  <c r="F2127" i="5"/>
  <c r="J2127" i="5"/>
  <c r="F2128" i="5"/>
  <c r="J2128" i="5"/>
  <c r="F2129" i="5"/>
  <c r="J2129" i="5"/>
  <c r="F2130" i="5"/>
  <c r="J2130" i="5"/>
  <c r="F2131" i="5"/>
  <c r="J2131" i="5"/>
  <c r="F2132" i="5"/>
  <c r="J2132" i="5"/>
  <c r="F2133" i="5"/>
  <c r="J2133" i="5"/>
  <c r="F2134" i="5"/>
  <c r="J2134" i="5"/>
  <c r="F2135" i="5"/>
  <c r="J2135" i="5"/>
  <c r="F2136" i="5"/>
  <c r="J2136" i="5"/>
  <c r="F2137" i="5"/>
  <c r="J2137" i="5"/>
  <c r="F2138" i="5"/>
  <c r="J2138" i="5"/>
  <c r="F2139" i="5"/>
  <c r="J2139" i="5"/>
  <c r="F2140" i="5"/>
  <c r="J2140" i="5"/>
  <c r="F2141" i="5"/>
  <c r="J2141" i="5"/>
  <c r="F2142" i="5"/>
  <c r="J2142" i="5"/>
  <c r="F2143" i="5"/>
  <c r="J2143" i="5"/>
  <c r="F2144" i="5"/>
  <c r="J2144" i="5"/>
  <c r="F2145" i="5"/>
  <c r="J2145" i="5"/>
  <c r="F2146" i="5"/>
  <c r="J2146" i="5"/>
  <c r="F2147" i="5"/>
  <c r="J2147" i="5"/>
  <c r="F2148" i="5"/>
  <c r="J2148" i="5"/>
  <c r="F2149" i="5"/>
  <c r="J2149" i="5"/>
  <c r="F2150" i="5"/>
  <c r="J2150" i="5"/>
  <c r="F2151" i="5"/>
  <c r="J2151" i="5"/>
  <c r="F2152" i="5"/>
  <c r="J2152" i="5"/>
  <c r="F2153" i="5"/>
  <c r="J2153" i="5"/>
  <c r="F2154" i="5"/>
  <c r="J2154" i="5"/>
  <c r="F2155" i="5"/>
  <c r="J2155" i="5"/>
  <c r="F2156" i="5"/>
  <c r="J2156" i="5"/>
  <c r="F2157" i="5"/>
  <c r="J2157" i="5"/>
  <c r="F2158" i="5"/>
  <c r="J2158" i="5"/>
  <c r="F2159" i="5"/>
  <c r="J2159" i="5"/>
  <c r="F2160" i="5"/>
  <c r="J2160" i="5"/>
  <c r="F2161" i="5"/>
  <c r="J2161" i="5"/>
  <c r="F2162" i="5"/>
  <c r="J2162" i="5"/>
  <c r="F2163" i="5"/>
  <c r="J2163" i="5"/>
  <c r="F2164" i="5"/>
  <c r="J2164" i="5"/>
  <c r="F2165" i="5"/>
  <c r="J2165" i="5"/>
  <c r="F2166" i="5"/>
  <c r="J2166" i="5"/>
  <c r="F2167" i="5"/>
  <c r="J2167" i="5"/>
  <c r="F2168" i="5"/>
  <c r="J2168" i="5"/>
  <c r="F2169" i="5"/>
  <c r="J2169" i="5"/>
  <c r="F2170" i="5"/>
  <c r="J2170" i="5"/>
  <c r="F2171" i="5"/>
  <c r="J2171" i="5"/>
  <c r="F2172" i="5"/>
  <c r="J2172" i="5"/>
  <c r="F2173" i="5"/>
  <c r="J2173" i="5"/>
  <c r="F2174" i="5"/>
  <c r="J2174" i="5"/>
  <c r="F2175" i="5"/>
  <c r="J2175" i="5"/>
  <c r="F2176" i="5"/>
  <c r="J2176" i="5"/>
  <c r="F2177" i="5"/>
  <c r="J2177" i="5"/>
  <c r="F2178" i="5"/>
  <c r="J2178" i="5"/>
  <c r="F2179" i="5"/>
  <c r="J2179" i="5"/>
  <c r="F2180" i="5"/>
  <c r="J2180" i="5"/>
  <c r="F2181" i="5"/>
  <c r="J2181" i="5"/>
  <c r="F2182" i="5"/>
  <c r="J2182" i="5"/>
  <c r="F2183" i="5"/>
  <c r="J2183" i="5"/>
  <c r="F2184" i="5"/>
  <c r="J2184" i="5"/>
  <c r="F2185" i="5"/>
  <c r="J2185" i="5"/>
  <c r="F2186" i="5"/>
  <c r="J2186" i="5"/>
  <c r="F2187" i="5"/>
  <c r="J2187" i="5"/>
  <c r="F2188" i="5"/>
  <c r="J2188" i="5"/>
  <c r="F2189" i="5"/>
  <c r="J2189" i="5"/>
  <c r="F2190" i="5"/>
  <c r="J2190" i="5"/>
  <c r="F2191" i="5"/>
  <c r="J2191" i="5"/>
  <c r="F2192" i="5"/>
  <c r="J2192" i="5"/>
  <c r="F2193" i="5"/>
  <c r="J2193" i="5"/>
  <c r="F2194" i="5"/>
  <c r="J2194" i="5"/>
  <c r="F2195" i="5"/>
  <c r="J2195" i="5"/>
  <c r="F2196" i="5"/>
  <c r="J2196" i="5"/>
  <c r="F2197" i="5"/>
  <c r="J2197" i="5"/>
  <c r="F2198" i="5"/>
  <c r="J2198" i="5"/>
  <c r="F2199" i="5"/>
  <c r="J2199" i="5"/>
  <c r="F2200" i="5"/>
  <c r="J2200" i="5"/>
  <c r="F2201" i="5"/>
  <c r="J2201" i="5"/>
  <c r="F2202" i="5"/>
  <c r="J2202" i="5"/>
  <c r="F2203" i="5"/>
  <c r="J2203" i="5"/>
  <c r="F2204" i="5"/>
  <c r="J2204" i="5"/>
  <c r="F2205" i="5"/>
  <c r="J2205" i="5"/>
  <c r="F2206" i="5"/>
  <c r="J2206" i="5"/>
  <c r="F2207" i="5"/>
  <c r="J2207" i="5"/>
  <c r="F2208" i="5"/>
  <c r="J2208" i="5"/>
  <c r="F2209" i="5"/>
  <c r="J2209" i="5"/>
  <c r="F2210" i="5"/>
  <c r="J2210" i="5"/>
  <c r="F2211" i="5"/>
  <c r="J2211" i="5"/>
  <c r="F2212" i="5"/>
  <c r="J2212" i="5"/>
  <c r="F2213" i="5"/>
  <c r="J2213" i="5"/>
  <c r="F2214" i="5"/>
  <c r="J2214" i="5"/>
  <c r="F2215" i="5"/>
  <c r="J2215" i="5"/>
  <c r="F2216" i="5"/>
  <c r="J2216" i="5"/>
  <c r="F2217" i="5"/>
  <c r="J2217" i="5"/>
  <c r="F2218" i="5"/>
  <c r="J2218" i="5"/>
  <c r="F2219" i="5"/>
  <c r="J2219" i="5"/>
  <c r="F2220" i="5"/>
  <c r="J2220" i="5"/>
  <c r="F2221" i="5"/>
  <c r="J2221" i="5"/>
  <c r="F2222" i="5"/>
  <c r="J2222" i="5"/>
  <c r="F2223" i="5"/>
  <c r="J2223" i="5"/>
  <c r="F2224" i="5"/>
  <c r="J2224" i="5"/>
  <c r="F2225" i="5"/>
  <c r="J2225" i="5"/>
  <c r="F2226" i="5"/>
  <c r="J2226" i="5"/>
  <c r="F2227" i="5"/>
  <c r="J2227" i="5"/>
  <c r="F2228" i="5"/>
  <c r="J2228" i="5"/>
  <c r="F2229" i="5"/>
  <c r="J2229" i="5"/>
  <c r="F2230" i="5"/>
  <c r="J2230" i="5"/>
  <c r="F2231" i="5"/>
  <c r="J2231" i="5"/>
  <c r="F2232" i="5"/>
  <c r="J2232" i="5"/>
  <c r="F2233" i="5"/>
  <c r="J2233" i="5"/>
  <c r="F2234" i="5"/>
  <c r="J2234" i="5"/>
  <c r="F2235" i="5"/>
  <c r="J2235" i="5"/>
  <c r="F2236" i="5"/>
  <c r="J2236" i="5"/>
  <c r="F2237" i="5"/>
  <c r="J2237" i="5"/>
  <c r="F2238" i="5"/>
  <c r="J2238" i="5"/>
  <c r="F2239" i="5"/>
  <c r="J2239" i="5"/>
  <c r="F2240" i="5"/>
  <c r="J2240" i="5"/>
  <c r="F2241" i="5"/>
  <c r="J2241" i="5"/>
  <c r="F2242" i="5"/>
  <c r="J2242" i="5"/>
  <c r="F2243" i="5"/>
  <c r="J2243" i="5"/>
  <c r="F2244" i="5"/>
  <c r="J2244" i="5"/>
  <c r="F2245" i="5"/>
  <c r="J2245" i="5"/>
  <c r="F2246" i="5"/>
  <c r="J2246" i="5"/>
  <c r="F2247" i="5"/>
  <c r="J2247" i="5"/>
  <c r="F2248" i="5"/>
  <c r="J2248" i="5"/>
  <c r="F2249" i="5"/>
  <c r="J2249" i="5"/>
  <c r="F2250" i="5"/>
  <c r="J2250" i="5"/>
  <c r="F2251" i="5"/>
  <c r="J2251" i="5"/>
  <c r="F2252" i="5"/>
  <c r="J2252" i="5"/>
  <c r="F2253" i="5"/>
  <c r="J2253" i="5"/>
  <c r="F2254" i="5"/>
  <c r="J2254" i="5"/>
  <c r="F2255" i="5"/>
  <c r="J2255" i="5"/>
  <c r="F2256" i="5"/>
  <c r="J2256" i="5"/>
  <c r="F2257" i="5"/>
  <c r="J2257" i="5"/>
  <c r="F2258" i="5"/>
  <c r="J2258" i="5"/>
  <c r="F2259" i="5"/>
  <c r="J2259" i="5"/>
  <c r="F2260" i="5"/>
  <c r="J2260" i="5"/>
  <c r="F2261" i="5"/>
  <c r="J2261" i="5"/>
  <c r="F2262" i="5"/>
  <c r="J2262" i="5"/>
  <c r="F2263" i="5"/>
  <c r="J2263" i="5"/>
  <c r="F2264" i="5"/>
  <c r="J2264" i="5"/>
  <c r="F2265" i="5"/>
  <c r="J2265" i="5"/>
  <c r="F2266" i="5"/>
  <c r="J2266" i="5"/>
  <c r="F2267" i="5"/>
  <c r="J2267" i="5"/>
  <c r="F2268" i="5"/>
  <c r="J2268" i="5"/>
  <c r="F2269" i="5"/>
  <c r="J2269" i="5"/>
  <c r="F2270" i="5"/>
  <c r="J2270" i="5"/>
  <c r="F2271" i="5"/>
  <c r="J2271" i="5"/>
  <c r="F2272" i="5"/>
  <c r="J2272" i="5"/>
  <c r="F2273" i="5"/>
  <c r="J2273" i="5"/>
  <c r="F2274" i="5"/>
  <c r="J2274" i="5"/>
  <c r="F2275" i="5"/>
  <c r="J2275" i="5"/>
  <c r="F2276" i="5"/>
  <c r="J2276" i="5"/>
  <c r="F2277" i="5"/>
  <c r="J2277" i="5"/>
  <c r="F2278" i="5"/>
  <c r="J2278" i="5"/>
  <c r="F2279" i="5"/>
  <c r="J2279" i="5"/>
  <c r="F2280" i="5"/>
  <c r="J2280" i="5"/>
  <c r="F2281" i="5"/>
  <c r="J2281" i="5"/>
  <c r="F2282" i="5"/>
  <c r="J2282" i="5"/>
  <c r="F2283" i="5"/>
  <c r="J2283" i="5"/>
  <c r="F2284" i="5"/>
  <c r="J2284" i="5"/>
  <c r="F2285" i="5"/>
  <c r="J2285" i="5"/>
  <c r="F2286" i="5"/>
  <c r="J2286" i="5"/>
  <c r="F2287" i="5"/>
  <c r="J2287" i="5"/>
  <c r="F2288" i="5"/>
  <c r="J2288" i="5"/>
  <c r="F2289" i="5"/>
  <c r="J2289" i="5"/>
  <c r="F2290" i="5"/>
  <c r="J2290" i="5"/>
  <c r="F2291" i="5"/>
  <c r="J2291" i="5"/>
  <c r="F2292" i="5"/>
  <c r="J2292" i="5"/>
  <c r="F2293" i="5"/>
  <c r="J2293" i="5"/>
  <c r="F2294" i="5"/>
  <c r="J2294" i="5"/>
  <c r="F2295" i="5"/>
  <c r="J2295" i="5"/>
  <c r="F2296" i="5"/>
  <c r="J2296" i="5"/>
  <c r="F2297" i="5"/>
  <c r="J2297" i="5"/>
  <c r="F2298" i="5"/>
  <c r="J2298" i="5"/>
  <c r="F2299" i="5"/>
  <c r="J2299" i="5"/>
  <c r="F2300" i="5"/>
  <c r="J2300" i="5"/>
  <c r="F2301" i="5"/>
  <c r="J2301" i="5"/>
  <c r="F2302" i="5"/>
  <c r="J2302" i="5"/>
  <c r="F2303" i="5"/>
  <c r="J2303" i="5"/>
  <c r="F2304" i="5"/>
  <c r="J2304" i="5"/>
  <c r="F2305" i="5"/>
  <c r="J2305" i="5"/>
  <c r="F2306" i="5"/>
  <c r="J2306" i="5"/>
  <c r="F2307" i="5"/>
  <c r="J2307" i="5"/>
  <c r="F2308" i="5"/>
  <c r="J2308" i="5"/>
  <c r="F2309" i="5"/>
  <c r="J2309" i="5"/>
  <c r="F2310" i="5"/>
  <c r="J2310" i="5"/>
  <c r="F2311" i="5"/>
  <c r="J2311" i="5"/>
  <c r="F2312" i="5"/>
  <c r="J2312" i="5"/>
  <c r="F2313" i="5"/>
  <c r="J2313" i="5"/>
  <c r="F2314" i="5"/>
  <c r="J2314" i="5"/>
  <c r="F2315" i="5"/>
  <c r="J2315" i="5"/>
  <c r="F2316" i="5"/>
  <c r="J2316" i="5"/>
  <c r="F2317" i="5"/>
  <c r="J2317" i="5"/>
  <c r="F2318" i="5"/>
  <c r="J2318" i="5"/>
  <c r="F2319" i="5"/>
  <c r="J2319" i="5"/>
  <c r="F2320" i="5"/>
  <c r="J2320" i="5"/>
  <c r="F2321" i="5"/>
  <c r="J2321" i="5"/>
  <c r="F2322" i="5"/>
  <c r="J2322" i="5"/>
  <c r="F2323" i="5"/>
  <c r="J2323" i="5"/>
  <c r="F2324" i="5"/>
  <c r="J2324" i="5"/>
  <c r="F2325" i="5"/>
  <c r="J2325" i="5"/>
  <c r="F2326" i="5"/>
  <c r="J2326" i="5"/>
  <c r="F2327" i="5"/>
  <c r="J2327" i="5"/>
  <c r="F2328" i="5"/>
  <c r="J2328" i="5"/>
  <c r="F2329" i="5"/>
  <c r="J2329" i="5"/>
  <c r="F2330" i="5"/>
  <c r="J2330" i="5"/>
  <c r="F2331" i="5"/>
  <c r="J2331" i="5"/>
  <c r="F2332" i="5"/>
  <c r="J2332" i="5"/>
  <c r="F2333" i="5"/>
  <c r="J2333" i="5"/>
  <c r="F2334" i="5"/>
  <c r="J2334" i="5"/>
  <c r="F2335" i="5"/>
  <c r="J2335" i="5"/>
  <c r="F2336" i="5"/>
  <c r="J2336" i="5"/>
  <c r="F2337" i="5"/>
  <c r="J2337" i="5"/>
  <c r="F2338" i="5"/>
  <c r="J2338" i="5"/>
  <c r="F2339" i="5"/>
  <c r="J2339" i="5"/>
  <c r="F2340" i="5"/>
  <c r="J2340" i="5"/>
  <c r="F2341" i="5"/>
  <c r="J2341" i="5"/>
  <c r="F2342" i="5"/>
  <c r="J2342" i="5"/>
  <c r="F2343" i="5"/>
  <c r="J2343" i="5"/>
  <c r="F2344" i="5"/>
  <c r="J2344" i="5"/>
  <c r="F2345" i="5"/>
  <c r="J2345" i="5"/>
  <c r="F2346" i="5"/>
  <c r="J2346" i="5"/>
  <c r="F2347" i="5"/>
  <c r="J2347" i="5"/>
  <c r="F2348" i="5"/>
  <c r="J2348" i="5"/>
  <c r="F2349" i="5"/>
  <c r="J2349" i="5"/>
  <c r="F2350" i="5"/>
  <c r="J2350" i="5"/>
  <c r="F2351" i="5"/>
  <c r="J2351" i="5"/>
  <c r="F2352" i="5"/>
  <c r="J2352" i="5"/>
  <c r="F2353" i="5"/>
  <c r="J2353" i="5"/>
  <c r="F2354" i="5"/>
  <c r="J2354" i="5"/>
  <c r="F2355" i="5"/>
  <c r="J2355" i="5"/>
  <c r="F2356" i="5"/>
  <c r="J2356" i="5"/>
  <c r="F2357" i="5"/>
  <c r="J2357" i="5"/>
  <c r="F2358" i="5"/>
  <c r="J2358" i="5"/>
  <c r="F2359" i="5"/>
  <c r="J2359" i="5"/>
  <c r="F2360" i="5"/>
  <c r="J2360" i="5"/>
  <c r="F2361" i="5"/>
  <c r="J2361" i="5"/>
  <c r="F2362" i="5"/>
  <c r="J2362" i="5"/>
  <c r="F2363" i="5"/>
  <c r="J2363" i="5"/>
  <c r="F2364" i="5"/>
  <c r="J2364" i="5"/>
  <c r="F2365" i="5"/>
  <c r="J2365" i="5"/>
  <c r="F2366" i="5"/>
  <c r="J2366" i="5"/>
  <c r="F2367" i="5"/>
  <c r="J2367" i="5"/>
  <c r="F2368" i="5"/>
  <c r="J2368" i="5"/>
  <c r="F2369" i="5"/>
  <c r="J2369" i="5"/>
  <c r="F2370" i="5"/>
  <c r="J2370" i="5"/>
  <c r="F2371" i="5"/>
  <c r="J2371" i="5"/>
  <c r="F2372" i="5"/>
  <c r="J2372" i="5"/>
  <c r="F2373" i="5"/>
  <c r="J2373" i="5"/>
  <c r="F2374" i="5"/>
  <c r="J2374" i="5"/>
  <c r="F2375" i="5"/>
  <c r="J2375" i="5"/>
  <c r="F2376" i="5"/>
  <c r="J2376" i="5"/>
  <c r="F2377" i="5"/>
  <c r="J2377" i="5"/>
  <c r="F2378" i="5"/>
  <c r="J2378" i="5"/>
  <c r="F2379" i="5"/>
  <c r="J2379" i="5"/>
  <c r="F2380" i="5"/>
  <c r="J2380" i="5"/>
  <c r="F2381" i="5"/>
  <c r="J2381" i="5"/>
  <c r="F2382" i="5"/>
  <c r="J2382" i="5"/>
  <c r="F2383" i="5"/>
  <c r="J2383" i="5"/>
  <c r="F2384" i="5"/>
  <c r="J2384" i="5"/>
  <c r="F2385" i="5"/>
  <c r="J2385" i="5"/>
  <c r="F2386" i="5"/>
  <c r="J2386" i="5"/>
  <c r="F2387" i="5"/>
  <c r="J2387" i="5"/>
  <c r="F2388" i="5"/>
  <c r="J2388" i="5"/>
  <c r="F2389" i="5"/>
  <c r="J2389" i="5"/>
  <c r="F2390" i="5"/>
  <c r="J2390" i="5"/>
  <c r="F2391" i="5"/>
  <c r="J2391" i="5"/>
  <c r="F2392" i="5"/>
  <c r="J2392" i="5"/>
  <c r="F2393" i="5"/>
  <c r="J2393" i="5"/>
  <c r="F2394" i="5"/>
  <c r="J2394" i="5"/>
  <c r="F2395" i="5"/>
  <c r="J2395" i="5"/>
  <c r="F2396" i="5"/>
  <c r="J2396" i="5"/>
  <c r="F2397" i="5"/>
  <c r="J2397" i="5"/>
  <c r="F2398" i="5"/>
  <c r="J2398" i="5"/>
  <c r="F2399" i="5"/>
  <c r="J2399" i="5"/>
  <c r="F2400" i="5"/>
  <c r="J2400" i="5"/>
  <c r="F2401" i="5"/>
  <c r="J2401" i="5"/>
  <c r="F2402" i="5"/>
  <c r="J2402" i="5"/>
  <c r="F2403" i="5"/>
  <c r="J2403" i="5"/>
  <c r="F2404" i="5"/>
  <c r="J2404" i="5"/>
  <c r="F2405" i="5"/>
  <c r="J2405" i="5"/>
  <c r="F2406" i="5"/>
  <c r="J2406" i="5"/>
  <c r="F2407" i="5"/>
  <c r="J2407" i="5"/>
  <c r="F2408" i="5"/>
  <c r="J2408" i="5"/>
  <c r="F2409" i="5"/>
  <c r="J2409" i="5"/>
  <c r="F2410" i="5"/>
  <c r="J2410" i="5"/>
  <c r="F2411" i="5"/>
  <c r="J2411" i="5"/>
  <c r="F2412" i="5"/>
  <c r="J2412" i="5"/>
  <c r="F2413" i="5"/>
  <c r="J2413" i="5"/>
  <c r="F2414" i="5"/>
  <c r="J2414" i="5"/>
  <c r="F2415" i="5"/>
  <c r="J2415" i="5"/>
  <c r="F2416" i="5"/>
  <c r="J2416" i="5"/>
  <c r="F2417" i="5"/>
  <c r="J2417" i="5"/>
  <c r="F2418" i="5"/>
  <c r="J2418" i="5"/>
  <c r="F2419" i="5"/>
  <c r="J2419" i="5"/>
  <c r="F2420" i="5"/>
  <c r="J2420" i="5"/>
  <c r="F2421" i="5"/>
  <c r="J2421" i="5"/>
  <c r="F2422" i="5"/>
  <c r="J2422" i="5"/>
  <c r="F2423" i="5"/>
  <c r="J2423" i="5"/>
  <c r="F2424" i="5"/>
  <c r="J2424" i="5"/>
  <c r="F2425" i="5"/>
  <c r="J2425" i="5"/>
  <c r="F2426" i="5"/>
  <c r="J2426" i="5"/>
  <c r="F2427" i="5"/>
  <c r="J2427" i="5"/>
  <c r="F2428" i="5"/>
  <c r="J2428" i="5"/>
  <c r="F2429" i="5"/>
  <c r="J2429" i="5"/>
  <c r="F2430" i="5"/>
  <c r="J2430" i="5"/>
  <c r="F2431" i="5"/>
  <c r="J2431" i="5"/>
  <c r="F2432" i="5"/>
  <c r="J2432" i="5"/>
  <c r="F2433" i="5"/>
  <c r="J2433" i="5"/>
  <c r="F2434" i="5"/>
  <c r="J2434" i="5"/>
  <c r="F2435" i="5"/>
  <c r="J2435" i="5"/>
  <c r="F2436" i="5"/>
  <c r="J2436" i="5"/>
  <c r="F2437" i="5"/>
  <c r="J2437" i="5"/>
  <c r="F2438" i="5"/>
  <c r="J2438" i="5"/>
  <c r="F2439" i="5"/>
  <c r="J2439" i="5"/>
  <c r="F2440" i="5"/>
  <c r="J2440" i="5"/>
  <c r="F2441" i="5"/>
  <c r="J2441" i="5"/>
  <c r="F2442" i="5"/>
  <c r="J2442" i="5"/>
  <c r="F2443" i="5"/>
  <c r="J2443" i="5"/>
  <c r="F2444" i="5"/>
  <c r="J2444" i="5"/>
  <c r="F2445" i="5"/>
  <c r="J2445" i="5"/>
  <c r="F2446" i="5"/>
  <c r="J2446" i="5"/>
  <c r="F2447" i="5"/>
  <c r="J2447" i="5"/>
  <c r="F2448" i="5"/>
  <c r="J2448" i="5"/>
  <c r="F2449" i="5"/>
  <c r="J2449" i="5"/>
  <c r="F2450" i="5"/>
  <c r="J2450" i="5"/>
  <c r="F2451" i="5"/>
  <c r="J2451" i="5"/>
  <c r="F2452" i="5"/>
  <c r="J2452" i="5"/>
  <c r="F2453" i="5"/>
  <c r="J2453" i="5"/>
  <c r="F2454" i="5"/>
  <c r="J2454" i="5"/>
  <c r="F2455" i="5"/>
  <c r="J2455" i="5"/>
  <c r="F2456" i="5"/>
  <c r="J2456" i="5"/>
  <c r="F2457" i="5"/>
  <c r="J2457" i="5"/>
  <c r="F2458" i="5"/>
  <c r="J2458" i="5"/>
  <c r="F2459" i="5"/>
  <c r="J2459" i="5"/>
  <c r="F2460" i="5"/>
  <c r="J2460" i="5"/>
  <c r="F2461" i="5"/>
  <c r="J2461" i="5"/>
  <c r="F2462" i="5"/>
  <c r="J2462" i="5"/>
  <c r="F2463" i="5"/>
  <c r="J2463" i="5"/>
  <c r="F2464" i="5"/>
  <c r="J2464" i="5"/>
  <c r="F2465" i="5"/>
  <c r="J2465" i="5"/>
  <c r="F2466" i="5"/>
  <c r="J2466" i="5"/>
  <c r="F2467" i="5"/>
  <c r="J2467" i="5"/>
  <c r="F2468" i="5"/>
  <c r="J2468" i="5"/>
  <c r="F2469" i="5"/>
  <c r="J2469" i="5"/>
  <c r="F2470" i="5"/>
  <c r="J2470" i="5"/>
  <c r="F2471" i="5"/>
  <c r="J2471" i="5"/>
  <c r="F2472" i="5"/>
  <c r="J2472" i="5"/>
  <c r="F2473" i="5"/>
  <c r="J2473" i="5"/>
  <c r="F2474" i="5"/>
  <c r="J2474" i="5"/>
  <c r="F2475" i="5"/>
  <c r="J2475" i="5"/>
  <c r="F2476" i="5"/>
  <c r="J2476" i="5"/>
  <c r="F2477" i="5"/>
  <c r="J2477" i="5"/>
  <c r="F2478" i="5"/>
  <c r="J2478" i="5"/>
  <c r="F2479" i="5"/>
  <c r="J2479" i="5"/>
  <c r="F2480" i="5"/>
  <c r="J2480" i="5"/>
  <c r="F2481" i="5"/>
  <c r="J2481" i="5"/>
  <c r="F2482" i="5"/>
  <c r="J2482" i="5"/>
  <c r="F2483" i="5"/>
  <c r="J2483" i="5"/>
  <c r="F2484" i="5"/>
  <c r="J2484" i="5"/>
  <c r="F2485" i="5"/>
  <c r="J2485" i="5"/>
  <c r="F2486" i="5"/>
  <c r="J2486" i="5"/>
  <c r="F2487" i="5"/>
  <c r="J2487" i="5"/>
  <c r="F2488" i="5"/>
  <c r="J2488" i="5"/>
  <c r="F2489" i="5"/>
  <c r="J2489" i="5"/>
  <c r="F2490" i="5"/>
  <c r="J2490" i="5"/>
  <c r="F2491" i="5"/>
  <c r="J2491" i="5"/>
  <c r="F2492" i="5"/>
  <c r="J2492" i="5"/>
  <c r="F2493" i="5"/>
  <c r="J2493" i="5"/>
  <c r="F2494" i="5"/>
  <c r="J2494" i="5"/>
  <c r="F2495" i="5"/>
  <c r="J2495" i="5"/>
  <c r="F2496" i="5"/>
  <c r="J2496" i="5"/>
  <c r="F2497" i="5"/>
  <c r="J2497" i="5"/>
  <c r="F2498" i="5"/>
  <c r="J2498" i="5"/>
  <c r="F2499" i="5"/>
  <c r="J2499" i="5"/>
  <c r="F2500" i="5"/>
  <c r="J2500" i="5"/>
  <c r="F2501" i="5"/>
  <c r="J2501" i="5"/>
  <c r="F2502" i="5"/>
  <c r="J2502" i="5"/>
  <c r="F2503" i="5"/>
  <c r="J2503" i="5"/>
  <c r="F2504" i="5"/>
  <c r="J2504" i="5"/>
  <c r="F2505" i="5"/>
  <c r="J2505" i="5"/>
  <c r="F2506" i="5"/>
  <c r="J2506" i="5"/>
  <c r="F2507" i="5"/>
  <c r="J2507" i="5"/>
  <c r="F2508" i="5"/>
  <c r="J2508" i="5"/>
  <c r="F2509" i="5"/>
  <c r="J2509" i="5"/>
  <c r="F2510" i="5"/>
  <c r="J2510" i="5"/>
  <c r="F2511" i="5"/>
  <c r="J2511" i="5"/>
  <c r="F2512" i="5"/>
  <c r="J2512" i="5"/>
  <c r="F2513" i="5"/>
  <c r="J2513" i="5"/>
  <c r="F2514" i="5"/>
  <c r="J2514" i="5"/>
  <c r="F2515" i="5"/>
  <c r="J2515" i="5"/>
  <c r="F2516" i="5"/>
  <c r="J2516" i="5"/>
  <c r="F2517" i="5"/>
  <c r="J2517" i="5"/>
  <c r="F2518" i="5"/>
  <c r="J2518" i="5"/>
  <c r="F2519" i="5"/>
  <c r="J2519" i="5"/>
  <c r="F2520" i="5"/>
  <c r="J2520" i="5"/>
  <c r="F2521" i="5"/>
  <c r="J2521" i="5"/>
  <c r="F2522" i="5"/>
  <c r="J2522" i="5"/>
  <c r="F2523" i="5"/>
  <c r="J2523" i="5"/>
  <c r="F2524" i="5"/>
  <c r="J2524" i="5"/>
  <c r="F2525" i="5"/>
  <c r="J2525" i="5"/>
  <c r="F2526" i="5"/>
  <c r="J2526" i="5"/>
  <c r="F2527" i="5"/>
  <c r="J2527" i="5"/>
  <c r="F2528" i="5"/>
  <c r="J2528" i="5"/>
  <c r="F2529" i="5"/>
  <c r="J2529" i="5"/>
  <c r="F2530" i="5"/>
  <c r="J2530" i="5"/>
  <c r="F2531" i="5"/>
  <c r="J2531" i="5"/>
  <c r="F2532" i="5"/>
  <c r="J2532" i="5"/>
  <c r="F2533" i="5"/>
  <c r="J2533" i="5"/>
  <c r="F2534" i="5"/>
  <c r="J2534" i="5"/>
  <c r="F2535" i="5"/>
  <c r="J2535" i="5"/>
  <c r="F2536" i="5"/>
  <c r="J2536" i="5"/>
  <c r="F2537" i="5"/>
  <c r="J2537" i="5"/>
  <c r="F2538" i="5"/>
  <c r="J2538" i="5"/>
  <c r="F2539" i="5"/>
  <c r="J2539" i="5"/>
  <c r="F2540" i="5"/>
  <c r="J2540" i="5"/>
  <c r="F2541" i="5"/>
  <c r="J2541" i="5"/>
  <c r="F2542" i="5"/>
  <c r="J2542" i="5"/>
  <c r="F2543" i="5"/>
  <c r="J2543" i="5"/>
  <c r="F2544" i="5"/>
  <c r="J2544" i="5"/>
  <c r="F2545" i="5"/>
  <c r="J2545" i="5"/>
  <c r="F2546" i="5"/>
  <c r="J2546" i="5"/>
  <c r="F2547" i="5"/>
  <c r="J2547" i="5"/>
  <c r="F2548" i="5"/>
  <c r="J2548" i="5"/>
  <c r="F2549" i="5"/>
  <c r="J2549" i="5"/>
  <c r="F2550" i="5"/>
  <c r="J2550" i="5"/>
  <c r="F2551" i="5"/>
  <c r="J2551" i="5"/>
  <c r="F2552" i="5"/>
  <c r="J2552" i="5"/>
  <c r="F2553" i="5"/>
  <c r="J2553" i="5"/>
  <c r="F2554" i="5"/>
  <c r="J2554" i="5"/>
  <c r="F2555" i="5"/>
  <c r="J2555" i="5"/>
  <c r="F2556" i="5"/>
  <c r="J2556" i="5"/>
  <c r="F2557" i="5"/>
  <c r="J2557" i="5"/>
  <c r="F2558" i="5"/>
  <c r="J2558" i="5"/>
  <c r="F2559" i="5"/>
  <c r="J2559" i="5"/>
  <c r="F2560" i="5"/>
  <c r="J2560" i="5"/>
  <c r="F2561" i="5"/>
  <c r="J2561" i="5"/>
  <c r="F2562" i="5"/>
  <c r="J2562" i="5"/>
  <c r="F2563" i="5"/>
  <c r="J2563" i="5"/>
  <c r="F2564" i="5"/>
  <c r="J2564" i="5"/>
  <c r="F2565" i="5"/>
  <c r="J2565" i="5"/>
  <c r="F2566" i="5"/>
  <c r="J2566" i="5"/>
  <c r="F2567" i="5"/>
  <c r="J2567" i="5"/>
  <c r="F2568" i="5"/>
  <c r="J2568" i="5"/>
  <c r="F2569" i="5"/>
  <c r="J2569" i="5"/>
  <c r="F2570" i="5"/>
  <c r="J2570" i="5"/>
  <c r="F2571" i="5"/>
  <c r="J2571" i="5"/>
  <c r="F2572" i="5"/>
  <c r="J2572" i="5"/>
  <c r="F2573" i="5"/>
  <c r="J2573" i="5"/>
  <c r="F2574" i="5"/>
  <c r="J2574" i="5"/>
  <c r="F2575" i="5"/>
  <c r="J2575" i="5"/>
  <c r="F2576" i="5"/>
  <c r="J2576" i="5"/>
  <c r="F2577" i="5"/>
  <c r="J2577" i="5"/>
  <c r="F2578" i="5"/>
  <c r="J2578" i="5"/>
  <c r="F2579" i="5"/>
  <c r="J2579" i="5"/>
  <c r="F2580" i="5"/>
  <c r="J2580" i="5"/>
  <c r="F2581" i="5"/>
  <c r="J2581" i="5"/>
  <c r="F2582" i="5"/>
  <c r="J2582" i="5"/>
  <c r="F2583" i="5"/>
  <c r="J2583" i="5"/>
  <c r="F2584" i="5"/>
  <c r="J2584" i="5"/>
  <c r="F2585" i="5"/>
  <c r="J2585" i="5"/>
  <c r="F2586" i="5"/>
  <c r="J2586" i="5"/>
  <c r="F2587" i="5"/>
  <c r="J2587" i="5"/>
  <c r="F2588" i="5"/>
  <c r="J2588" i="5"/>
  <c r="F2589" i="5"/>
  <c r="J2589" i="5"/>
  <c r="F2590" i="5"/>
  <c r="J2590" i="5"/>
  <c r="F2591" i="5"/>
  <c r="J2591" i="5"/>
  <c r="F2592" i="5"/>
  <c r="J2592" i="5"/>
  <c r="F2593" i="5"/>
  <c r="J2593" i="5"/>
  <c r="F2594" i="5"/>
  <c r="J2594" i="5"/>
  <c r="F2595" i="5"/>
  <c r="J2595" i="5"/>
  <c r="F2596" i="5"/>
  <c r="J2596" i="5"/>
  <c r="F2597" i="5"/>
  <c r="J2597" i="5"/>
  <c r="F2598" i="5"/>
  <c r="J2598" i="5"/>
  <c r="F2599" i="5"/>
  <c r="J2599" i="5"/>
  <c r="F2600" i="5"/>
  <c r="J2600" i="5"/>
  <c r="F2601" i="5"/>
  <c r="J2601" i="5"/>
  <c r="F2602" i="5"/>
  <c r="J2602" i="5"/>
  <c r="F2603" i="5"/>
  <c r="J2603" i="5"/>
  <c r="F2604" i="5"/>
  <c r="J2604" i="5"/>
  <c r="F2605" i="5"/>
  <c r="J2605" i="5"/>
  <c r="F2606" i="5"/>
  <c r="J2606" i="5"/>
  <c r="F2607" i="5"/>
  <c r="J2607" i="5"/>
  <c r="F2608" i="5"/>
  <c r="J2608" i="5"/>
  <c r="F2609" i="5"/>
  <c r="J2609" i="5"/>
  <c r="F2610" i="5"/>
  <c r="J2610" i="5"/>
  <c r="F2611" i="5"/>
  <c r="J2611" i="5"/>
  <c r="F2612" i="5"/>
  <c r="J2612" i="5"/>
  <c r="F2613" i="5"/>
  <c r="J2613" i="5"/>
  <c r="F2614" i="5"/>
  <c r="J2614" i="5"/>
  <c r="F2615" i="5"/>
  <c r="J2615" i="5"/>
  <c r="F2616" i="5"/>
  <c r="J2616" i="5"/>
  <c r="F2617" i="5"/>
  <c r="J2617" i="5"/>
  <c r="F2618" i="5"/>
  <c r="J2618" i="5"/>
  <c r="F2619" i="5"/>
  <c r="J2619" i="5"/>
  <c r="F2620" i="5"/>
  <c r="J2620" i="5"/>
  <c r="F2621" i="5"/>
  <c r="J2621" i="5"/>
  <c r="F2622" i="5"/>
  <c r="J2622" i="5"/>
  <c r="F2623" i="5"/>
  <c r="J2623" i="5"/>
  <c r="F2624" i="5"/>
  <c r="J2624" i="5"/>
  <c r="F2625" i="5"/>
  <c r="J2625" i="5"/>
  <c r="F2626" i="5"/>
  <c r="J2626" i="5"/>
  <c r="F2627" i="5"/>
  <c r="J2627" i="5"/>
  <c r="F2628" i="5"/>
  <c r="J2628" i="5"/>
  <c r="F2629" i="5"/>
  <c r="J2629" i="5"/>
  <c r="F2630" i="5"/>
  <c r="J2630" i="5"/>
  <c r="F2631" i="5"/>
  <c r="J2631" i="5"/>
  <c r="F2632" i="5"/>
  <c r="J2632" i="5"/>
  <c r="F2633" i="5"/>
  <c r="J2633" i="5"/>
  <c r="F2634" i="5"/>
  <c r="J2634" i="5"/>
  <c r="F2635" i="5"/>
  <c r="J2635" i="5"/>
  <c r="F2636" i="5"/>
  <c r="J2636" i="5"/>
  <c r="F2637" i="5"/>
  <c r="J2637" i="5"/>
  <c r="F2638" i="5"/>
  <c r="J2638" i="5"/>
  <c r="F2639" i="5"/>
  <c r="J2639" i="5"/>
  <c r="F2640" i="5"/>
  <c r="J2640" i="5"/>
  <c r="F2641" i="5"/>
  <c r="J2641" i="5"/>
  <c r="F2642" i="5"/>
  <c r="J2642" i="5"/>
  <c r="F2643" i="5"/>
  <c r="J2643" i="5"/>
  <c r="F2644" i="5"/>
  <c r="J2644" i="5"/>
  <c r="F2645" i="5"/>
  <c r="J2645" i="5"/>
  <c r="F2646" i="5"/>
  <c r="J2646" i="5"/>
  <c r="F2647" i="5"/>
  <c r="J2647" i="5"/>
  <c r="F2648" i="5"/>
  <c r="J2648" i="5"/>
  <c r="F2649" i="5"/>
  <c r="J2649" i="5"/>
  <c r="F2650" i="5"/>
  <c r="J2650" i="5"/>
  <c r="F2651" i="5"/>
  <c r="J2651" i="5"/>
  <c r="F2652" i="5"/>
  <c r="J2652" i="5"/>
  <c r="F2653" i="5"/>
  <c r="J2653" i="5"/>
  <c r="F2654" i="5"/>
  <c r="J2654" i="5"/>
  <c r="F2655" i="5"/>
  <c r="J2655" i="5"/>
  <c r="F2656" i="5"/>
  <c r="J2656" i="5"/>
  <c r="F2657" i="5"/>
  <c r="J2657" i="5"/>
  <c r="F2658" i="5"/>
  <c r="J2658" i="5"/>
  <c r="F2659" i="5"/>
  <c r="J2659" i="5"/>
  <c r="F2660" i="5"/>
  <c r="J2660" i="5"/>
  <c r="F2661" i="5"/>
  <c r="J2661" i="5"/>
  <c r="F2662" i="5"/>
  <c r="J2662" i="5"/>
  <c r="F2663" i="5"/>
  <c r="J2663" i="5"/>
  <c r="F2664" i="5"/>
  <c r="J2664" i="5"/>
  <c r="F2665" i="5"/>
  <c r="J2665" i="5"/>
  <c r="F2666" i="5"/>
  <c r="J2666" i="5"/>
  <c r="F2667" i="5"/>
  <c r="J2667" i="5"/>
  <c r="F2668" i="5"/>
  <c r="J2668" i="5"/>
  <c r="F2669" i="5"/>
  <c r="J2669" i="5"/>
  <c r="F2670" i="5"/>
  <c r="J2670" i="5"/>
  <c r="F2671" i="5"/>
  <c r="J2671" i="5"/>
  <c r="F2672" i="5"/>
  <c r="J2672" i="5"/>
  <c r="F2673" i="5"/>
  <c r="J2673" i="5"/>
  <c r="F2674" i="5"/>
  <c r="J2674" i="5"/>
  <c r="F2675" i="5"/>
  <c r="J2675" i="5"/>
  <c r="F2676" i="5"/>
  <c r="J2676" i="5"/>
  <c r="F2677" i="5"/>
  <c r="J2677" i="5"/>
  <c r="F2678" i="5"/>
  <c r="J2678" i="5"/>
  <c r="F2679" i="5"/>
  <c r="J2679" i="5"/>
  <c r="F2680" i="5"/>
  <c r="J2680" i="5"/>
  <c r="F2681" i="5"/>
  <c r="J2681" i="5"/>
  <c r="F2682" i="5"/>
  <c r="J2682" i="5"/>
  <c r="F2683" i="5"/>
  <c r="J2683" i="5"/>
  <c r="F2684" i="5"/>
  <c r="J2684" i="5"/>
  <c r="F2685" i="5"/>
  <c r="J2685" i="5"/>
  <c r="F2686" i="5"/>
  <c r="J2686" i="5"/>
  <c r="F2687" i="5"/>
  <c r="J2687" i="5"/>
  <c r="F2688" i="5"/>
  <c r="J2688" i="5"/>
  <c r="F2689" i="5"/>
  <c r="J2689" i="5"/>
  <c r="F2690" i="5"/>
  <c r="J2690" i="5"/>
  <c r="F2691" i="5"/>
  <c r="J2691" i="5"/>
  <c r="F2692" i="5"/>
  <c r="J2692" i="5"/>
  <c r="F2693" i="5"/>
  <c r="J2693" i="5"/>
  <c r="F2694" i="5"/>
  <c r="J2694" i="5"/>
  <c r="F2695" i="5"/>
  <c r="J2695" i="5"/>
  <c r="F2696" i="5"/>
  <c r="J2696" i="5"/>
  <c r="F2697" i="5"/>
  <c r="J2697" i="5"/>
  <c r="F2698" i="5"/>
  <c r="J2698" i="5"/>
  <c r="F2699" i="5"/>
  <c r="J2699" i="5"/>
  <c r="F2700" i="5"/>
  <c r="J2700" i="5"/>
  <c r="F2701" i="5"/>
  <c r="J2701" i="5"/>
  <c r="F2702" i="5"/>
  <c r="J2702" i="5"/>
  <c r="F2703" i="5"/>
  <c r="J2703" i="5"/>
  <c r="F2704" i="5"/>
  <c r="J2704" i="5"/>
  <c r="F2705" i="5"/>
  <c r="J2705" i="5"/>
  <c r="F2706" i="5"/>
  <c r="J2706" i="5"/>
  <c r="F2707" i="5"/>
  <c r="J2707" i="5"/>
  <c r="F2708" i="5"/>
  <c r="J2708" i="5"/>
  <c r="F2709" i="5"/>
  <c r="J2709" i="5"/>
  <c r="F2710" i="5"/>
  <c r="J2710" i="5"/>
  <c r="F2711" i="5"/>
  <c r="J2711" i="5"/>
  <c r="F2712" i="5"/>
  <c r="J2712" i="5"/>
  <c r="F2713" i="5"/>
  <c r="J2713" i="5"/>
  <c r="F2714" i="5"/>
  <c r="J2714" i="5"/>
  <c r="F2715" i="5"/>
  <c r="J2715" i="5"/>
  <c r="F2716" i="5"/>
  <c r="J2716" i="5"/>
  <c r="F2717" i="5"/>
  <c r="J2717" i="5"/>
  <c r="F2718" i="5"/>
  <c r="J2718" i="5"/>
  <c r="F2719" i="5"/>
  <c r="J2719" i="5"/>
  <c r="F2720" i="5"/>
  <c r="J2720" i="5"/>
  <c r="F2721" i="5"/>
  <c r="J2721" i="5"/>
  <c r="F2722" i="5"/>
  <c r="J2722" i="5"/>
  <c r="F2723" i="5"/>
  <c r="J2723" i="5"/>
  <c r="F2724" i="5"/>
  <c r="J2724" i="5"/>
  <c r="F2725" i="5"/>
  <c r="J2725" i="5"/>
  <c r="F2726" i="5"/>
  <c r="J2726" i="5"/>
  <c r="F2727" i="5"/>
  <c r="J2727" i="5"/>
  <c r="F2728" i="5"/>
  <c r="J2728" i="5"/>
  <c r="F2729" i="5"/>
  <c r="J2729" i="5"/>
  <c r="F2730" i="5"/>
  <c r="J2730" i="5"/>
  <c r="F2731" i="5"/>
  <c r="J2731" i="5"/>
  <c r="F2732" i="5"/>
  <c r="J2732" i="5"/>
  <c r="F2733" i="5"/>
  <c r="J2733" i="5"/>
  <c r="F2734" i="5"/>
  <c r="J2734" i="5"/>
  <c r="F2735" i="5"/>
  <c r="J2735" i="5"/>
  <c r="F2736" i="5"/>
  <c r="J2736" i="5"/>
  <c r="F2737" i="5"/>
  <c r="J2737" i="5"/>
  <c r="F2738" i="5"/>
  <c r="J2738" i="5"/>
  <c r="F2739" i="5"/>
  <c r="J2739" i="5"/>
  <c r="F2740" i="5"/>
  <c r="J2740" i="5"/>
  <c r="F2741" i="5"/>
  <c r="J2741" i="5"/>
  <c r="F2742" i="5"/>
  <c r="J2742" i="5"/>
  <c r="F2743" i="5"/>
  <c r="J2743" i="5"/>
  <c r="F2744" i="5"/>
  <c r="J2744" i="5"/>
  <c r="F2745" i="5"/>
  <c r="J2745" i="5"/>
  <c r="F2746" i="5"/>
  <c r="J2746" i="5"/>
  <c r="F2747" i="5"/>
  <c r="J2747" i="5"/>
  <c r="F2748" i="5"/>
  <c r="J2748" i="5"/>
  <c r="F2749" i="5"/>
  <c r="J2749" i="5"/>
  <c r="F2750" i="5"/>
  <c r="J2750" i="5"/>
  <c r="F2751" i="5"/>
  <c r="J2751" i="5"/>
  <c r="F2752" i="5"/>
  <c r="J2752" i="5"/>
  <c r="F2753" i="5"/>
  <c r="J2753" i="5"/>
  <c r="F2754" i="5"/>
  <c r="J2754" i="5"/>
  <c r="F2755" i="5"/>
  <c r="J2755" i="5"/>
  <c r="F2756" i="5"/>
  <c r="J2756" i="5"/>
  <c r="F2757" i="5"/>
  <c r="J2757" i="5"/>
  <c r="F2758" i="5"/>
  <c r="J2758" i="5"/>
  <c r="F2759" i="5"/>
  <c r="J2759" i="5"/>
  <c r="F2760" i="5"/>
  <c r="J2760" i="5"/>
  <c r="F2761" i="5"/>
  <c r="J2761" i="5"/>
  <c r="F2762" i="5"/>
  <c r="J2762" i="5"/>
  <c r="F2763" i="5"/>
  <c r="J2763" i="5"/>
  <c r="F2764" i="5"/>
  <c r="J2764" i="5"/>
  <c r="F2765" i="5"/>
  <c r="J2765" i="5"/>
  <c r="F2766" i="5"/>
  <c r="J2766" i="5"/>
  <c r="F2767" i="5"/>
  <c r="J2767" i="5"/>
  <c r="F2768" i="5"/>
  <c r="J2768" i="5"/>
  <c r="F2769" i="5"/>
  <c r="J2769" i="5"/>
  <c r="F2770" i="5"/>
  <c r="J2770" i="5"/>
  <c r="F2771" i="5"/>
  <c r="J2771" i="5"/>
  <c r="F2772" i="5"/>
  <c r="J2772" i="5"/>
  <c r="F2773" i="5"/>
  <c r="J2773" i="5"/>
  <c r="F2774" i="5"/>
  <c r="J2774" i="5"/>
  <c r="F2775" i="5"/>
  <c r="J2775" i="5"/>
  <c r="F2776" i="5"/>
  <c r="J2776" i="5"/>
  <c r="F2777" i="5"/>
  <c r="J2777" i="5"/>
  <c r="F2778" i="5"/>
  <c r="J2778" i="5"/>
  <c r="F2779" i="5"/>
  <c r="J2779" i="5"/>
  <c r="F2780" i="5"/>
  <c r="J2780" i="5"/>
  <c r="F2781" i="5"/>
  <c r="J2781" i="5"/>
  <c r="F2782" i="5"/>
  <c r="J2782" i="5"/>
  <c r="F2783" i="5"/>
  <c r="J2783" i="5"/>
  <c r="F2784" i="5"/>
  <c r="J2784" i="5"/>
  <c r="F2785" i="5"/>
  <c r="J2785" i="5"/>
  <c r="F2786" i="5"/>
  <c r="J2786" i="5"/>
  <c r="F2787" i="5"/>
  <c r="J2787" i="5"/>
  <c r="F2788" i="5"/>
  <c r="J2788" i="5"/>
  <c r="F2789" i="5"/>
  <c r="J2789" i="5"/>
  <c r="F2790" i="5"/>
  <c r="J2790" i="5"/>
  <c r="F2791" i="5"/>
  <c r="J2791" i="5"/>
  <c r="F2792" i="5"/>
  <c r="J2792" i="5"/>
  <c r="F2793" i="5"/>
  <c r="J2793" i="5"/>
  <c r="F2794" i="5"/>
  <c r="J2794" i="5"/>
  <c r="F2795" i="5"/>
  <c r="J2795" i="5"/>
  <c r="F2796" i="5"/>
  <c r="J2796" i="5"/>
  <c r="F2797" i="5"/>
  <c r="J2797" i="5"/>
  <c r="F2798" i="5"/>
  <c r="J2798" i="5"/>
  <c r="F2799" i="5"/>
  <c r="J2799" i="5"/>
  <c r="F2800" i="5"/>
  <c r="J2800" i="5"/>
  <c r="F2801" i="5"/>
  <c r="J2801" i="5"/>
  <c r="F2802" i="5"/>
  <c r="J2802" i="5"/>
  <c r="F2803" i="5"/>
  <c r="J2803" i="5"/>
  <c r="F2804" i="5"/>
  <c r="J2804" i="5"/>
  <c r="F2805" i="5"/>
  <c r="J2805" i="5"/>
  <c r="F2806" i="5"/>
  <c r="J2806" i="5"/>
  <c r="F2807" i="5"/>
  <c r="J2807" i="5"/>
  <c r="F2808" i="5"/>
  <c r="J2808" i="5"/>
  <c r="F2809" i="5"/>
  <c r="J2809" i="5"/>
  <c r="F2810" i="5"/>
  <c r="J2810" i="5"/>
  <c r="F2811" i="5"/>
  <c r="J2811" i="5"/>
  <c r="F2812" i="5"/>
  <c r="J2812" i="5"/>
  <c r="F2813" i="5"/>
  <c r="J2813" i="5"/>
  <c r="F2814" i="5"/>
  <c r="J2814" i="5"/>
  <c r="F2815" i="5"/>
  <c r="J2815" i="5"/>
  <c r="F2816" i="5"/>
  <c r="J2816" i="5"/>
  <c r="F2817" i="5"/>
  <c r="J2817" i="5"/>
  <c r="F2818" i="5"/>
  <c r="J2818" i="5"/>
  <c r="F2819" i="5"/>
  <c r="J2819" i="5"/>
  <c r="F2820" i="5"/>
  <c r="J2820" i="5"/>
  <c r="F2821" i="5"/>
  <c r="J2821" i="5"/>
  <c r="F2822" i="5"/>
  <c r="J2822" i="5"/>
  <c r="F2823" i="5"/>
  <c r="J2823" i="5"/>
  <c r="F2824" i="5"/>
  <c r="J2824" i="5"/>
  <c r="F2825" i="5"/>
  <c r="J2825" i="5"/>
  <c r="F2826" i="5"/>
  <c r="J2826" i="5"/>
  <c r="F2827" i="5"/>
  <c r="J2827" i="5"/>
  <c r="F2828" i="5"/>
  <c r="J2828" i="5"/>
  <c r="F2829" i="5"/>
  <c r="J2829" i="5"/>
  <c r="F2830" i="5"/>
  <c r="J2830" i="5"/>
  <c r="F2831" i="5"/>
  <c r="J2831" i="5"/>
  <c r="F2832" i="5"/>
  <c r="J2832" i="5"/>
  <c r="F2833" i="5"/>
  <c r="J2833" i="5"/>
  <c r="F2834" i="5"/>
  <c r="J2834" i="5"/>
  <c r="F2835" i="5"/>
  <c r="J2835" i="5"/>
  <c r="F2836" i="5"/>
  <c r="J2836" i="5"/>
  <c r="F2837" i="5"/>
  <c r="J2837" i="5"/>
  <c r="F2838" i="5"/>
  <c r="J2838" i="5"/>
  <c r="F2839" i="5"/>
  <c r="J2839" i="5"/>
  <c r="F2840" i="5"/>
  <c r="J2840" i="5"/>
  <c r="F2841" i="5"/>
  <c r="J2841" i="5"/>
  <c r="F2842" i="5"/>
  <c r="J2842" i="5"/>
  <c r="F2843" i="5"/>
  <c r="J2843" i="5"/>
  <c r="F2844" i="5"/>
  <c r="J2844" i="5"/>
  <c r="F2845" i="5"/>
  <c r="J2845" i="5"/>
  <c r="F2846" i="5"/>
  <c r="J2846" i="5"/>
  <c r="F2847" i="5"/>
  <c r="J2847" i="5"/>
  <c r="F2848" i="5"/>
  <c r="J2848" i="5"/>
  <c r="F2849" i="5"/>
  <c r="J2849" i="5"/>
  <c r="F2850" i="5"/>
  <c r="J2850" i="5"/>
  <c r="F2851" i="5"/>
  <c r="J2851" i="5"/>
  <c r="F2852" i="5"/>
  <c r="J2852" i="5"/>
  <c r="F2853" i="5"/>
  <c r="J2853" i="5"/>
  <c r="F2854" i="5"/>
  <c r="J2854" i="5"/>
  <c r="F2855" i="5"/>
  <c r="J2855" i="5"/>
  <c r="F2856" i="5"/>
  <c r="J2856" i="5"/>
  <c r="F2857" i="5"/>
  <c r="J2857" i="5"/>
  <c r="F2858" i="5"/>
  <c r="J2858" i="5"/>
  <c r="F2859" i="5"/>
  <c r="J2859" i="5"/>
  <c r="F2860" i="5"/>
  <c r="J2860" i="5"/>
  <c r="F2861" i="5"/>
  <c r="J2861" i="5"/>
  <c r="F2862" i="5"/>
  <c r="J2862" i="5"/>
  <c r="F2863" i="5"/>
  <c r="J2863" i="5"/>
  <c r="F2864" i="5"/>
  <c r="J2864" i="5"/>
  <c r="F2865" i="5"/>
  <c r="J2865" i="5"/>
  <c r="F2866" i="5"/>
  <c r="J2866" i="5"/>
  <c r="F2867" i="5"/>
  <c r="J2867" i="5"/>
  <c r="F2868" i="5"/>
  <c r="J2868" i="5"/>
  <c r="F2869" i="5"/>
  <c r="J2869" i="5"/>
  <c r="F2870" i="5"/>
  <c r="J2870" i="5"/>
  <c r="F2871" i="5"/>
  <c r="J2871" i="5"/>
  <c r="F2872" i="5"/>
  <c r="J2872" i="5"/>
  <c r="F2873" i="5"/>
  <c r="J2873" i="5"/>
  <c r="F2874" i="5"/>
  <c r="J2874" i="5"/>
  <c r="F2875" i="5"/>
  <c r="J2875" i="5"/>
  <c r="F2876" i="5"/>
  <c r="J2876" i="5"/>
  <c r="F2877" i="5"/>
  <c r="J2877" i="5"/>
  <c r="F2878" i="5"/>
  <c r="J2878" i="5"/>
  <c r="F2879" i="5"/>
  <c r="J2879" i="5"/>
  <c r="F2880" i="5"/>
  <c r="J2880" i="5"/>
  <c r="F2881" i="5"/>
  <c r="J2881" i="5"/>
  <c r="F2882" i="5"/>
  <c r="J2882" i="5"/>
  <c r="F2883" i="5"/>
  <c r="J2883" i="5"/>
  <c r="F2884" i="5"/>
  <c r="J2884" i="5"/>
  <c r="F2885" i="5"/>
  <c r="J2885" i="5"/>
  <c r="F2886" i="5"/>
  <c r="J2886" i="5"/>
  <c r="F2887" i="5"/>
  <c r="J2887" i="5"/>
  <c r="F2888" i="5"/>
  <c r="J2888" i="5"/>
  <c r="F2889" i="5"/>
  <c r="J2889" i="5"/>
  <c r="F2890" i="5"/>
  <c r="J2890" i="5"/>
  <c r="F2891" i="5"/>
  <c r="J2891" i="5"/>
  <c r="F2892" i="5"/>
  <c r="J2892" i="5"/>
  <c r="F2893" i="5"/>
  <c r="J2893" i="5"/>
  <c r="F2894" i="5"/>
  <c r="J2894" i="5"/>
  <c r="F2895" i="5"/>
  <c r="J2895" i="5"/>
  <c r="F2896" i="5"/>
  <c r="J2896" i="5"/>
  <c r="F2897" i="5"/>
  <c r="J2897" i="5"/>
  <c r="F2898" i="5"/>
  <c r="J2898" i="5"/>
  <c r="F2899" i="5"/>
  <c r="J2899" i="5"/>
  <c r="F2900" i="5"/>
  <c r="J2900" i="5"/>
  <c r="F2901" i="5"/>
  <c r="J2901" i="5"/>
  <c r="F2902" i="5"/>
  <c r="J2902" i="5"/>
  <c r="F2903" i="5"/>
  <c r="J2903" i="5"/>
  <c r="F2904" i="5"/>
  <c r="J2904" i="5"/>
  <c r="F2905" i="5"/>
  <c r="J2905" i="5"/>
  <c r="F2906" i="5"/>
  <c r="J2906" i="5"/>
  <c r="F2907" i="5"/>
  <c r="J2907" i="5"/>
  <c r="F2908" i="5"/>
  <c r="J2908" i="5"/>
  <c r="F2909" i="5"/>
  <c r="J2909" i="5"/>
  <c r="F2910" i="5"/>
  <c r="J2910" i="5"/>
  <c r="F2911" i="5"/>
  <c r="J2911" i="5"/>
  <c r="F2912" i="5"/>
  <c r="J2912" i="5"/>
  <c r="F2913" i="5"/>
  <c r="J2913" i="5"/>
  <c r="F2914" i="5"/>
  <c r="J2914" i="5"/>
  <c r="F2915" i="5"/>
  <c r="J2915" i="5"/>
  <c r="F2916" i="5"/>
  <c r="J2916" i="5"/>
  <c r="F2917" i="5"/>
  <c r="J2917" i="5"/>
  <c r="F2918" i="5"/>
  <c r="J2918" i="5"/>
  <c r="F2919" i="5"/>
  <c r="J2919" i="5"/>
  <c r="F2920" i="5"/>
  <c r="J2920" i="5"/>
  <c r="F2921" i="5"/>
  <c r="J2921" i="5"/>
  <c r="F2922" i="5"/>
  <c r="J2922" i="5"/>
  <c r="F2923" i="5"/>
  <c r="J2923" i="5"/>
  <c r="F2924" i="5"/>
  <c r="J2924" i="5"/>
  <c r="F2925" i="5"/>
  <c r="J2925" i="5"/>
  <c r="F2926" i="5"/>
  <c r="J2926" i="5"/>
  <c r="F2927" i="5"/>
  <c r="J2927" i="5"/>
  <c r="F2928" i="5"/>
  <c r="J2928" i="5"/>
  <c r="F2929" i="5"/>
  <c r="J2929" i="5"/>
  <c r="F2930" i="5"/>
  <c r="J2930" i="5"/>
  <c r="F2931" i="5"/>
  <c r="J2931" i="5"/>
  <c r="F2932" i="5"/>
  <c r="J2932" i="5"/>
  <c r="F2933" i="5"/>
  <c r="J2933" i="5"/>
  <c r="F2934" i="5"/>
  <c r="J2934" i="5"/>
  <c r="F2935" i="5"/>
  <c r="J2935" i="5"/>
  <c r="F2936" i="5"/>
  <c r="J2936" i="5"/>
  <c r="F2937" i="5"/>
  <c r="J2937" i="5"/>
  <c r="F2938" i="5"/>
  <c r="J2938" i="5"/>
  <c r="F2939" i="5"/>
  <c r="J2939" i="5"/>
  <c r="F2940" i="5"/>
  <c r="J2940" i="5"/>
  <c r="F2941" i="5"/>
  <c r="J2941" i="5"/>
  <c r="F2942" i="5"/>
  <c r="J2942" i="5"/>
  <c r="F2943" i="5"/>
  <c r="J2943" i="5"/>
  <c r="F2944" i="5"/>
  <c r="J2944" i="5"/>
  <c r="F2945" i="5"/>
  <c r="J2945" i="5"/>
  <c r="F2946" i="5"/>
  <c r="J2946" i="5"/>
  <c r="F2947" i="5"/>
  <c r="J2947" i="5"/>
  <c r="F2948" i="5"/>
  <c r="J2948" i="5"/>
  <c r="F2949" i="5"/>
  <c r="J2949" i="5"/>
  <c r="F2950" i="5"/>
  <c r="J2950" i="5"/>
  <c r="F2951" i="5"/>
  <c r="J2951" i="5"/>
  <c r="F2952" i="5"/>
  <c r="J2952" i="5"/>
  <c r="F2953" i="5"/>
  <c r="J2953" i="5"/>
  <c r="F2954" i="5"/>
  <c r="J2954" i="5"/>
  <c r="F2955" i="5"/>
  <c r="J2955" i="5"/>
  <c r="F2956" i="5"/>
  <c r="J2956" i="5"/>
  <c r="F2957" i="5"/>
  <c r="J2957" i="5"/>
  <c r="F2958" i="5"/>
  <c r="J2958" i="5"/>
  <c r="F2959" i="5"/>
  <c r="J2959" i="5"/>
  <c r="F2960" i="5"/>
  <c r="J2960" i="5"/>
  <c r="F2961" i="5"/>
  <c r="J2961" i="5"/>
  <c r="F2962" i="5"/>
  <c r="J2962" i="5"/>
  <c r="F2963" i="5"/>
  <c r="J2963" i="5"/>
  <c r="F2964" i="5"/>
  <c r="J2964" i="5"/>
  <c r="F2965" i="5"/>
  <c r="J2965" i="5"/>
  <c r="F2966" i="5"/>
  <c r="J2966" i="5"/>
  <c r="F2967" i="5"/>
  <c r="J2967" i="5"/>
  <c r="F2968" i="5"/>
  <c r="J2968" i="5"/>
  <c r="F2969" i="5"/>
  <c r="J2969" i="5"/>
  <c r="F2970" i="5"/>
  <c r="J2970" i="5"/>
  <c r="F2971" i="5"/>
  <c r="J2971" i="5"/>
  <c r="F2972" i="5"/>
  <c r="J2972" i="5"/>
  <c r="F2973" i="5"/>
  <c r="J2973" i="5"/>
  <c r="F2974" i="5"/>
  <c r="J2974" i="5"/>
  <c r="F2975" i="5"/>
  <c r="J2975" i="5"/>
  <c r="F2976" i="5"/>
  <c r="J2976" i="5"/>
  <c r="F2977" i="5"/>
  <c r="J2977" i="5"/>
  <c r="F2978" i="5"/>
  <c r="J2978" i="5"/>
  <c r="F2979" i="5"/>
  <c r="J2979" i="5"/>
  <c r="F2980" i="5"/>
  <c r="J2980" i="5"/>
  <c r="F2981" i="5"/>
  <c r="J2981" i="5"/>
  <c r="F2982" i="5"/>
  <c r="J2982" i="5"/>
  <c r="F2983" i="5"/>
  <c r="J2983" i="5"/>
  <c r="F2984" i="5"/>
  <c r="J2984" i="5"/>
  <c r="F2985" i="5"/>
  <c r="J2985" i="5"/>
  <c r="F2986" i="5"/>
  <c r="J2986" i="5"/>
  <c r="F2987" i="5"/>
  <c r="J2987" i="5"/>
  <c r="F2988" i="5"/>
  <c r="J2988" i="5"/>
  <c r="F2989" i="5"/>
  <c r="J2989" i="5"/>
  <c r="F2990" i="5"/>
  <c r="J2990" i="5"/>
  <c r="F2991" i="5"/>
  <c r="J2991" i="5"/>
  <c r="F2992" i="5"/>
  <c r="J2992" i="5"/>
  <c r="F2993" i="5"/>
  <c r="J2993" i="5"/>
  <c r="F2994" i="5"/>
  <c r="J2994" i="5"/>
  <c r="F2995" i="5"/>
  <c r="J2995" i="5"/>
  <c r="F2996" i="5"/>
  <c r="J2996" i="5"/>
  <c r="F2997" i="5"/>
  <c r="J2997" i="5"/>
  <c r="F2998" i="5"/>
  <c r="J2998" i="5"/>
  <c r="F2999" i="5"/>
  <c r="J2999" i="5"/>
  <c r="F3000" i="5"/>
  <c r="J3000" i="5"/>
  <c r="F3001" i="5"/>
  <c r="J3001" i="5"/>
  <c r="F3002" i="5"/>
  <c r="J3002" i="5"/>
  <c r="F3003" i="5"/>
  <c r="J3003" i="5"/>
  <c r="F3004" i="5"/>
  <c r="J3004" i="5"/>
  <c r="F3005" i="5"/>
  <c r="J3005" i="5"/>
  <c r="F3006" i="5"/>
  <c r="J3006" i="5"/>
  <c r="F3007" i="5"/>
  <c r="J3007" i="5"/>
  <c r="F3008" i="5"/>
  <c r="J3008" i="5"/>
  <c r="F3009" i="5"/>
  <c r="J3009" i="5"/>
  <c r="F3010" i="5"/>
  <c r="J3010" i="5"/>
  <c r="F3011" i="5"/>
  <c r="J3011" i="5"/>
  <c r="F3012" i="5"/>
  <c r="J3012" i="5"/>
  <c r="F3013" i="5"/>
  <c r="J3013" i="5"/>
  <c r="F3014" i="5"/>
  <c r="J3014" i="5"/>
  <c r="F3015" i="5"/>
  <c r="J3015" i="5"/>
  <c r="F3016" i="5"/>
  <c r="J3016" i="5"/>
  <c r="F3017" i="5"/>
  <c r="J3017" i="5"/>
  <c r="F3018" i="5"/>
  <c r="J3018" i="5"/>
  <c r="F3019" i="5"/>
  <c r="J3019" i="5"/>
  <c r="F3020" i="5"/>
  <c r="J3020" i="5"/>
  <c r="F3021" i="5"/>
  <c r="J3021" i="5"/>
  <c r="F3022" i="5"/>
  <c r="J3022" i="5"/>
  <c r="F3023" i="5"/>
  <c r="J3023" i="5"/>
  <c r="F3024" i="5"/>
  <c r="J3024" i="5"/>
  <c r="F3025" i="5"/>
  <c r="J3025" i="5"/>
  <c r="F3026" i="5"/>
  <c r="J3026" i="5"/>
  <c r="F3027" i="5"/>
  <c r="J3027" i="5"/>
  <c r="F3028" i="5"/>
  <c r="J3028" i="5"/>
  <c r="F3029" i="5"/>
  <c r="J3029" i="5"/>
  <c r="F3030" i="5"/>
  <c r="J3030" i="5"/>
  <c r="F3031" i="5"/>
  <c r="J3031" i="5"/>
  <c r="F3032" i="5"/>
  <c r="J3032" i="5"/>
  <c r="F3033" i="5"/>
  <c r="J3033" i="5"/>
  <c r="F3034" i="5"/>
  <c r="J3034" i="5"/>
  <c r="F3035" i="5"/>
  <c r="J3035" i="5"/>
  <c r="F3036" i="5"/>
  <c r="J3036" i="5"/>
  <c r="F3037" i="5"/>
  <c r="J3037" i="5"/>
  <c r="F3038" i="5"/>
  <c r="J3038" i="5"/>
  <c r="F3039" i="5"/>
  <c r="J3039" i="5"/>
  <c r="F3040" i="5"/>
  <c r="J3040" i="5"/>
  <c r="F3041" i="5"/>
  <c r="J3041" i="5"/>
  <c r="F3042" i="5"/>
  <c r="J3042" i="5"/>
  <c r="F3043" i="5"/>
  <c r="J3043" i="5"/>
  <c r="F3044" i="5"/>
  <c r="J3044" i="5"/>
  <c r="F3045" i="5"/>
  <c r="J3045" i="5"/>
  <c r="F3046" i="5"/>
  <c r="J3046" i="5"/>
  <c r="F3047" i="5"/>
  <c r="J3047" i="5"/>
  <c r="F3048" i="5"/>
  <c r="J3048" i="5"/>
  <c r="F3049" i="5"/>
  <c r="J3049" i="5"/>
  <c r="F3050" i="5"/>
  <c r="J3050" i="5"/>
  <c r="F3051" i="5"/>
  <c r="J3051" i="5"/>
  <c r="F3052" i="5"/>
  <c r="J3052" i="5"/>
  <c r="F3053" i="5"/>
  <c r="J3053" i="5"/>
  <c r="F3054" i="5"/>
  <c r="J3054" i="5"/>
  <c r="F3055" i="5"/>
  <c r="J3055" i="5"/>
  <c r="F3056" i="5"/>
  <c r="J3056" i="5"/>
  <c r="F3057" i="5"/>
  <c r="J3057" i="5"/>
  <c r="F3058" i="5"/>
  <c r="J3058" i="5"/>
  <c r="F3059" i="5"/>
  <c r="J3059" i="5"/>
  <c r="F3060" i="5"/>
  <c r="J3060" i="5"/>
  <c r="F3061" i="5"/>
  <c r="J3061" i="5"/>
  <c r="F3062" i="5"/>
  <c r="J3062" i="5"/>
  <c r="F3063" i="5"/>
  <c r="J3063" i="5"/>
  <c r="F3064" i="5"/>
  <c r="J3064" i="5"/>
  <c r="F3065" i="5"/>
  <c r="J3065" i="5"/>
  <c r="F3066" i="5"/>
  <c r="J3066" i="5"/>
  <c r="F3067" i="5"/>
  <c r="J3067" i="5"/>
  <c r="F3068" i="5"/>
  <c r="J3068" i="5"/>
  <c r="F3069" i="5"/>
  <c r="J3069" i="5"/>
  <c r="F3070" i="5"/>
  <c r="J3070" i="5"/>
  <c r="F3071" i="5"/>
  <c r="J3071" i="5"/>
  <c r="F3072" i="5"/>
  <c r="J3072" i="5"/>
  <c r="F3073" i="5"/>
  <c r="J3073" i="5"/>
  <c r="F3074" i="5"/>
  <c r="J3074" i="5"/>
  <c r="F3075" i="5"/>
  <c r="J3075" i="5"/>
  <c r="F3076" i="5"/>
  <c r="J3076" i="5"/>
  <c r="F3077" i="5"/>
  <c r="J3077" i="5"/>
  <c r="F3078" i="5"/>
  <c r="J3078" i="5"/>
  <c r="F3079" i="5"/>
  <c r="J3079" i="5"/>
  <c r="F3080" i="5"/>
  <c r="J3080" i="5"/>
  <c r="F3081" i="5"/>
  <c r="J3081" i="5"/>
  <c r="F3082" i="5"/>
  <c r="J3082" i="5"/>
  <c r="F3083" i="5"/>
  <c r="J3083" i="5"/>
  <c r="F3084" i="5"/>
  <c r="J3084" i="5"/>
  <c r="F3085" i="5"/>
  <c r="J3085" i="5"/>
  <c r="F3086" i="5"/>
  <c r="J3086" i="5"/>
  <c r="F3087" i="5"/>
  <c r="J3087" i="5"/>
  <c r="F3088" i="5"/>
  <c r="J3088" i="5"/>
  <c r="F3089" i="5"/>
  <c r="J3089" i="5"/>
  <c r="F3090" i="5"/>
  <c r="J3090" i="5"/>
  <c r="F3091" i="5"/>
  <c r="J3091" i="5"/>
  <c r="F3092" i="5"/>
  <c r="J3092" i="5"/>
  <c r="F3093" i="5"/>
  <c r="J3093" i="5"/>
  <c r="F3094" i="5"/>
  <c r="J3094" i="5"/>
  <c r="F3095" i="5"/>
  <c r="J3095" i="5"/>
  <c r="F3096" i="5"/>
  <c r="J3096" i="5"/>
  <c r="F3097" i="5"/>
  <c r="J3097" i="5"/>
  <c r="F3098" i="5"/>
  <c r="J3098" i="5"/>
  <c r="F3099" i="5"/>
  <c r="J3099" i="5"/>
  <c r="F3100" i="5"/>
  <c r="J3100" i="5"/>
  <c r="F3101" i="5"/>
  <c r="J3101" i="5"/>
  <c r="F3102" i="5"/>
  <c r="J3102" i="5"/>
  <c r="F3103" i="5"/>
  <c r="J3103" i="5"/>
  <c r="F3104" i="5"/>
  <c r="J3104" i="5"/>
  <c r="F3105" i="5"/>
  <c r="J3105" i="5"/>
  <c r="F3106" i="5"/>
  <c r="J3106" i="5"/>
  <c r="F3107" i="5"/>
  <c r="J3107" i="5"/>
  <c r="F3108" i="5"/>
  <c r="J3108" i="5"/>
  <c r="F3109" i="5"/>
  <c r="J3109" i="5"/>
  <c r="F3110" i="5"/>
  <c r="J3110" i="5"/>
  <c r="F3111" i="5"/>
  <c r="J3111" i="5"/>
  <c r="F3112" i="5"/>
  <c r="J3112" i="5"/>
  <c r="F3113" i="5"/>
  <c r="J3113" i="5"/>
  <c r="F3114" i="5"/>
  <c r="J3114" i="5"/>
  <c r="F3115" i="5"/>
  <c r="J3115" i="5"/>
  <c r="F3116" i="5"/>
  <c r="J3116" i="5"/>
  <c r="F3117" i="5"/>
  <c r="J3117" i="5"/>
  <c r="F3118" i="5"/>
  <c r="J3118" i="5"/>
  <c r="F3119" i="5"/>
  <c r="J3119" i="5"/>
  <c r="F3120" i="5"/>
  <c r="J3120" i="5"/>
  <c r="F3121" i="5"/>
  <c r="J3121" i="5"/>
  <c r="F3122" i="5"/>
  <c r="J3122" i="5"/>
  <c r="F3123" i="5"/>
  <c r="J3123" i="5"/>
  <c r="F3124" i="5"/>
  <c r="J3124" i="5"/>
  <c r="F3125" i="5"/>
  <c r="J3125" i="5"/>
  <c r="F3126" i="5"/>
  <c r="J3126" i="5"/>
  <c r="F3127" i="5"/>
  <c r="J3127" i="5"/>
  <c r="F3128" i="5"/>
  <c r="J3128" i="5"/>
  <c r="F3129" i="5"/>
  <c r="J3129" i="5"/>
  <c r="F3130" i="5"/>
  <c r="J3130" i="5"/>
  <c r="F3131" i="5"/>
  <c r="J3131" i="5"/>
  <c r="F3132" i="5"/>
  <c r="J3132" i="5"/>
  <c r="F3133" i="5"/>
  <c r="J3133" i="5"/>
  <c r="F3134" i="5"/>
  <c r="J3134" i="5"/>
  <c r="F3135" i="5"/>
  <c r="J3135" i="5"/>
  <c r="F3136" i="5"/>
  <c r="J3136" i="5"/>
  <c r="F3137" i="5"/>
  <c r="J3137" i="5"/>
  <c r="F3138" i="5"/>
  <c r="J3138" i="5"/>
  <c r="F3139" i="5"/>
  <c r="J3139" i="5"/>
  <c r="F3140" i="5"/>
  <c r="J3140" i="5"/>
  <c r="F3141" i="5"/>
  <c r="J3141" i="5"/>
  <c r="F3142" i="5"/>
  <c r="J3142" i="5"/>
  <c r="F3143" i="5"/>
  <c r="J3143" i="5"/>
  <c r="F3144" i="5"/>
  <c r="J3144" i="5"/>
  <c r="F3145" i="5"/>
  <c r="J3145" i="5"/>
  <c r="F3146" i="5"/>
  <c r="J3146" i="5"/>
  <c r="F3147" i="5"/>
  <c r="J3147" i="5"/>
  <c r="F3148" i="5"/>
  <c r="J3148" i="5"/>
  <c r="F3149" i="5"/>
  <c r="J3149" i="5"/>
  <c r="F3150" i="5"/>
  <c r="J3150" i="5"/>
  <c r="F3151" i="5"/>
  <c r="J3151" i="5"/>
  <c r="F3152" i="5"/>
  <c r="J3152" i="5"/>
  <c r="F3153" i="5"/>
  <c r="J3153" i="5"/>
  <c r="F3154" i="5"/>
  <c r="J3154" i="5"/>
  <c r="F3155" i="5"/>
  <c r="J3155" i="5"/>
  <c r="F3156" i="5"/>
  <c r="J3156" i="5"/>
  <c r="F3157" i="5"/>
  <c r="J3157" i="5"/>
  <c r="F3158" i="5"/>
  <c r="J3158" i="5"/>
  <c r="F3159" i="5"/>
  <c r="J3159" i="5"/>
  <c r="F3160" i="5"/>
  <c r="J3160" i="5"/>
  <c r="F3161" i="5"/>
  <c r="J3161" i="5"/>
  <c r="F3162" i="5"/>
  <c r="J3162" i="5"/>
  <c r="F3163" i="5"/>
  <c r="J3163" i="5"/>
  <c r="F3164" i="5"/>
  <c r="J3164" i="5"/>
  <c r="F3165" i="5"/>
  <c r="J3165" i="5"/>
  <c r="F3166" i="5"/>
  <c r="J3166" i="5"/>
  <c r="F3167" i="5"/>
  <c r="J3167" i="5"/>
  <c r="F3168" i="5"/>
  <c r="J3168" i="5"/>
  <c r="F3169" i="5"/>
  <c r="J3169" i="5"/>
  <c r="F3170" i="5"/>
  <c r="J3170" i="5"/>
  <c r="F3171" i="5"/>
  <c r="J3171" i="5"/>
  <c r="F3172" i="5"/>
  <c r="J3172" i="5"/>
  <c r="F3173" i="5"/>
  <c r="J3173" i="5"/>
  <c r="F3174" i="5"/>
  <c r="J3174" i="5"/>
  <c r="F3175" i="5"/>
  <c r="J3175" i="5"/>
  <c r="F3176" i="5"/>
  <c r="J3176" i="5"/>
  <c r="F3177" i="5"/>
  <c r="J3177" i="5"/>
  <c r="F3178" i="5"/>
  <c r="J3178" i="5"/>
  <c r="F3179" i="5"/>
  <c r="J3179" i="5"/>
  <c r="F3180" i="5"/>
  <c r="J3180" i="5"/>
  <c r="F3181" i="5"/>
  <c r="J3181" i="5"/>
  <c r="F3182" i="5"/>
  <c r="J3182" i="5"/>
  <c r="F3183" i="5"/>
  <c r="J3183" i="5"/>
  <c r="F3184" i="5"/>
  <c r="J3184" i="5"/>
  <c r="F3185" i="5"/>
  <c r="J3185" i="5"/>
  <c r="F3186" i="5"/>
  <c r="J3186" i="5"/>
  <c r="F3187" i="5"/>
  <c r="J3187" i="5"/>
  <c r="F3188" i="5"/>
  <c r="J3188" i="5"/>
  <c r="F3189" i="5"/>
  <c r="J3189" i="5"/>
  <c r="F3190" i="5"/>
  <c r="J3190" i="5"/>
  <c r="F3191" i="5"/>
  <c r="J3191" i="5"/>
  <c r="F3192" i="5"/>
  <c r="J3192" i="5"/>
  <c r="F3193" i="5"/>
  <c r="J3193" i="5"/>
  <c r="F3194" i="5"/>
  <c r="J3194" i="5"/>
  <c r="F3195" i="5"/>
  <c r="J3195" i="5"/>
  <c r="F3196" i="5"/>
  <c r="J3196" i="5"/>
  <c r="F3197" i="5"/>
  <c r="J3197" i="5"/>
  <c r="F3198" i="5"/>
  <c r="J3198" i="5"/>
  <c r="F3199" i="5"/>
  <c r="J3199" i="5"/>
  <c r="F3200" i="5"/>
  <c r="J3200" i="5"/>
  <c r="F3201" i="5"/>
  <c r="J3201" i="5"/>
  <c r="F3202" i="5"/>
  <c r="J3202" i="5"/>
  <c r="F3203" i="5"/>
  <c r="J3203" i="5"/>
  <c r="F3204" i="5"/>
  <c r="J3204" i="5"/>
  <c r="F3205" i="5"/>
  <c r="J3205" i="5"/>
  <c r="F3206" i="5"/>
  <c r="J3206" i="5"/>
  <c r="F3207" i="5"/>
  <c r="J3207" i="5"/>
  <c r="F3208" i="5"/>
  <c r="J3208" i="5"/>
  <c r="F3209" i="5"/>
  <c r="J3209" i="5"/>
  <c r="F3210" i="5"/>
  <c r="J3210" i="5"/>
  <c r="F3211" i="5"/>
  <c r="J3211" i="5"/>
  <c r="F3212" i="5"/>
  <c r="J3212" i="5"/>
  <c r="F3213" i="5"/>
  <c r="J3213" i="5"/>
  <c r="F3214" i="5"/>
  <c r="J3214" i="5"/>
  <c r="F3215" i="5"/>
  <c r="J3215" i="5"/>
  <c r="F3216" i="5"/>
  <c r="J3216" i="5"/>
  <c r="F3217" i="5"/>
  <c r="J3217" i="5"/>
  <c r="F3218" i="5"/>
  <c r="J3218" i="5"/>
  <c r="F3219" i="5"/>
  <c r="J3219" i="5"/>
  <c r="F3220" i="5"/>
  <c r="J3220" i="5"/>
  <c r="F3221" i="5"/>
  <c r="J3221" i="5"/>
  <c r="F3222" i="5"/>
  <c r="J3222" i="5"/>
  <c r="F3223" i="5"/>
  <c r="J3223" i="5"/>
  <c r="F3224" i="5"/>
  <c r="J3224" i="5"/>
  <c r="F3225" i="5"/>
  <c r="J3225" i="5"/>
  <c r="F3226" i="5"/>
  <c r="J3226" i="5"/>
  <c r="F3227" i="5"/>
  <c r="J3227" i="5"/>
  <c r="F3228" i="5"/>
  <c r="J3228" i="5"/>
  <c r="F3229" i="5"/>
  <c r="J3229" i="5"/>
  <c r="F3230" i="5"/>
  <c r="J3230" i="5"/>
  <c r="F3231" i="5"/>
  <c r="J3231" i="5"/>
  <c r="F3232" i="5"/>
  <c r="J3232" i="5"/>
  <c r="F3233" i="5"/>
  <c r="J3233" i="5"/>
  <c r="F3234" i="5"/>
  <c r="J3234" i="5"/>
  <c r="F3235" i="5"/>
  <c r="J3235" i="5"/>
  <c r="F3236" i="5"/>
  <c r="J3236" i="5"/>
  <c r="F3237" i="5"/>
  <c r="J3237" i="5"/>
  <c r="F3238" i="5"/>
  <c r="J3238" i="5"/>
  <c r="F3239" i="5"/>
  <c r="J3239" i="5"/>
  <c r="F3240" i="5"/>
  <c r="J3240" i="5"/>
  <c r="F3241" i="5"/>
  <c r="J3241" i="5"/>
  <c r="F3242" i="5"/>
  <c r="J3242" i="5"/>
  <c r="F3243" i="5"/>
  <c r="J3243" i="5"/>
  <c r="F3244" i="5"/>
  <c r="J3244" i="5"/>
  <c r="F3245" i="5"/>
  <c r="J3245" i="5"/>
  <c r="F3246" i="5"/>
  <c r="J3246" i="5"/>
  <c r="F3247" i="5"/>
  <c r="J3247" i="5"/>
  <c r="F3248" i="5"/>
  <c r="J3248" i="5"/>
  <c r="F3249" i="5"/>
  <c r="J3249" i="5"/>
  <c r="F3250" i="5"/>
  <c r="J3250" i="5"/>
  <c r="F3251" i="5"/>
  <c r="J3251" i="5"/>
  <c r="F3252" i="5"/>
  <c r="J3252" i="5"/>
  <c r="F3253" i="5"/>
  <c r="J3253" i="5"/>
  <c r="F3254" i="5"/>
  <c r="J3254" i="5"/>
  <c r="F3255" i="5"/>
  <c r="J3255" i="5"/>
  <c r="F3256" i="5"/>
  <c r="J3256" i="5"/>
  <c r="F3257" i="5"/>
  <c r="J3257" i="5"/>
  <c r="F3258" i="5"/>
  <c r="J3258" i="5"/>
  <c r="F3259" i="5"/>
  <c r="J3259" i="5"/>
  <c r="F3260" i="5"/>
  <c r="J3260" i="5"/>
  <c r="F3261" i="5"/>
  <c r="J3261" i="5"/>
  <c r="F3262" i="5"/>
  <c r="J3262" i="5"/>
  <c r="F3263" i="5"/>
  <c r="J3263" i="5"/>
  <c r="F3264" i="5"/>
  <c r="J3264" i="5"/>
  <c r="F3265" i="5"/>
  <c r="J3265" i="5"/>
  <c r="F3266" i="5"/>
  <c r="J3266" i="5"/>
  <c r="F3267" i="5"/>
  <c r="J3267" i="5"/>
  <c r="F3268" i="5"/>
  <c r="J3268" i="5"/>
  <c r="F3269" i="5"/>
  <c r="J3269" i="5"/>
  <c r="F3270" i="5"/>
  <c r="J3270" i="5"/>
  <c r="F3271" i="5"/>
  <c r="J3271" i="5"/>
  <c r="F3272" i="5"/>
  <c r="J3272" i="5"/>
  <c r="F3273" i="5"/>
  <c r="J3273" i="5"/>
  <c r="F3274" i="5"/>
  <c r="J3274" i="5"/>
  <c r="F3275" i="5"/>
  <c r="J3275" i="5"/>
  <c r="F3276" i="5"/>
  <c r="J3276" i="5"/>
  <c r="F3277" i="5"/>
  <c r="J3277" i="5"/>
  <c r="F3278" i="5"/>
  <c r="J3278" i="5"/>
  <c r="F3279" i="5"/>
  <c r="J3279" i="5"/>
  <c r="F3280" i="5"/>
  <c r="J3280" i="5"/>
  <c r="F3281" i="5"/>
  <c r="J3281" i="5"/>
  <c r="F3282" i="5"/>
  <c r="J3282" i="5"/>
  <c r="F3283" i="5"/>
  <c r="J3283" i="5"/>
  <c r="F3284" i="5"/>
  <c r="J3284" i="5"/>
  <c r="F3285" i="5"/>
  <c r="J3285" i="5"/>
  <c r="F3286" i="5"/>
  <c r="J3286" i="5"/>
  <c r="F3287" i="5"/>
  <c r="J3287" i="5"/>
  <c r="F3288" i="5"/>
  <c r="J3288" i="5"/>
  <c r="F3289" i="5"/>
  <c r="J3289" i="5"/>
  <c r="F3290" i="5"/>
  <c r="J3290" i="5"/>
  <c r="F3291" i="5"/>
  <c r="J3291" i="5"/>
  <c r="F3292" i="5"/>
  <c r="J3292" i="5"/>
  <c r="F3293" i="5"/>
  <c r="J3293" i="5"/>
  <c r="F3294" i="5"/>
  <c r="J3294" i="5"/>
  <c r="F3295" i="5"/>
  <c r="J3295" i="5"/>
  <c r="F3296" i="5"/>
  <c r="J3296" i="5"/>
  <c r="F3297" i="5"/>
  <c r="J3297" i="5"/>
  <c r="F3298" i="5"/>
  <c r="J3298" i="5"/>
  <c r="F3299" i="5"/>
  <c r="J3299" i="5"/>
  <c r="F3300" i="5"/>
  <c r="J3300" i="5"/>
  <c r="F3301" i="5"/>
  <c r="J3301" i="5"/>
  <c r="F3302" i="5"/>
  <c r="J3302" i="5"/>
  <c r="F3303" i="5"/>
  <c r="J3303" i="5"/>
  <c r="F3304" i="5"/>
  <c r="J3304" i="5"/>
  <c r="F3305" i="5"/>
  <c r="J3305" i="5"/>
  <c r="F3306" i="5"/>
  <c r="J3306" i="5"/>
  <c r="F3307" i="5"/>
  <c r="J3307" i="5"/>
  <c r="F3308" i="5"/>
  <c r="J3308" i="5"/>
  <c r="F3309" i="5"/>
  <c r="J3309" i="5"/>
  <c r="F3310" i="5"/>
  <c r="J3310" i="5"/>
  <c r="F3311" i="5"/>
  <c r="J3311" i="5"/>
  <c r="F3312" i="5"/>
  <c r="J3312" i="5"/>
  <c r="F3313" i="5"/>
  <c r="J3313" i="5"/>
  <c r="F3314" i="5"/>
  <c r="J3314" i="5"/>
  <c r="F3315" i="5"/>
  <c r="J3315" i="5"/>
  <c r="F3316" i="5"/>
  <c r="J3316" i="5"/>
  <c r="F3317" i="5"/>
  <c r="J3317" i="5"/>
  <c r="F3318" i="5"/>
  <c r="J3318" i="5"/>
  <c r="F3319" i="5"/>
  <c r="J3319" i="5"/>
  <c r="F3320" i="5"/>
  <c r="J3320" i="5"/>
  <c r="F3321" i="5"/>
  <c r="J3321" i="5"/>
  <c r="F3322" i="5"/>
  <c r="J3322" i="5"/>
  <c r="F3323" i="5"/>
  <c r="J3323" i="5"/>
  <c r="F3324" i="5"/>
  <c r="J3324" i="5"/>
  <c r="F3325" i="5"/>
  <c r="J3325" i="5"/>
  <c r="F3326" i="5"/>
  <c r="J3326" i="5"/>
  <c r="F3327" i="5"/>
  <c r="J3327" i="5"/>
  <c r="F3328" i="5"/>
  <c r="J3328" i="5"/>
  <c r="F3329" i="5"/>
  <c r="J3329" i="5"/>
  <c r="F3330" i="5"/>
  <c r="J3330" i="5"/>
  <c r="F3331" i="5"/>
  <c r="J3331" i="5"/>
  <c r="F3332" i="5"/>
  <c r="J3332" i="5"/>
  <c r="F3333" i="5"/>
  <c r="J3333" i="5"/>
  <c r="F3334" i="5"/>
  <c r="J3334" i="5"/>
  <c r="F3335" i="5"/>
  <c r="J3335" i="5"/>
  <c r="F3336" i="5"/>
  <c r="J3336" i="5"/>
  <c r="F3337" i="5"/>
  <c r="J3337" i="5"/>
  <c r="F3338" i="5"/>
  <c r="J3338" i="5"/>
  <c r="F3339" i="5"/>
  <c r="J3339" i="5"/>
  <c r="F3340" i="5"/>
  <c r="J3340" i="5"/>
  <c r="F3341" i="5"/>
  <c r="J3341" i="5"/>
  <c r="F3342" i="5"/>
  <c r="J3342" i="5"/>
  <c r="F3343" i="5"/>
  <c r="J3343" i="5"/>
  <c r="F3344" i="5"/>
  <c r="J3344" i="5"/>
  <c r="F3345" i="5"/>
  <c r="J3345" i="5"/>
  <c r="F3346" i="5"/>
  <c r="J3346" i="5"/>
  <c r="F3347" i="5"/>
  <c r="J3347" i="5"/>
  <c r="F3348" i="5"/>
  <c r="J3348" i="5"/>
  <c r="F3349" i="5"/>
  <c r="J3349" i="5"/>
  <c r="F3350" i="5"/>
  <c r="J3350" i="5"/>
  <c r="F3351" i="5"/>
  <c r="J3351" i="5"/>
  <c r="F3352" i="5"/>
  <c r="J3352" i="5"/>
  <c r="F3353" i="5"/>
  <c r="J3353" i="5"/>
  <c r="F3354" i="5"/>
  <c r="J3354" i="5"/>
  <c r="F3355" i="5"/>
  <c r="J3355" i="5"/>
  <c r="F3356" i="5"/>
  <c r="J3356" i="5"/>
  <c r="F3357" i="5"/>
  <c r="J3357" i="5"/>
  <c r="F3358" i="5"/>
  <c r="J3358" i="5"/>
  <c r="F3359" i="5"/>
  <c r="J3359" i="5"/>
  <c r="F3360" i="5"/>
  <c r="J3360" i="5"/>
  <c r="F3361" i="5"/>
  <c r="J3361" i="5"/>
  <c r="F3362" i="5"/>
  <c r="J3362" i="5"/>
  <c r="F3363" i="5"/>
  <c r="J3363" i="5"/>
  <c r="F3364" i="5"/>
  <c r="J3364" i="5"/>
  <c r="F3365" i="5"/>
  <c r="J3365" i="5"/>
  <c r="F3366" i="5"/>
  <c r="J3366" i="5"/>
  <c r="F3367" i="5"/>
  <c r="J3367" i="5"/>
  <c r="F3368" i="5"/>
  <c r="J3368" i="5"/>
  <c r="F3369" i="5"/>
  <c r="J3369" i="5"/>
  <c r="F3370" i="5"/>
  <c r="J3370" i="5"/>
  <c r="F3371" i="5"/>
  <c r="J3371" i="5"/>
  <c r="F3372" i="5"/>
  <c r="J3372" i="5"/>
  <c r="F3373" i="5"/>
  <c r="J3373" i="5"/>
  <c r="F3374" i="5"/>
  <c r="J3374" i="5"/>
  <c r="F3375" i="5"/>
  <c r="J3375" i="5"/>
  <c r="F3376" i="5"/>
  <c r="J3376" i="5"/>
  <c r="F3377" i="5"/>
  <c r="J3377" i="5"/>
  <c r="F3378" i="5"/>
  <c r="J3378" i="5"/>
  <c r="F3379" i="5"/>
  <c r="J3379" i="5"/>
  <c r="F3380" i="5"/>
  <c r="J3380" i="5"/>
  <c r="F3381" i="5"/>
  <c r="J3381" i="5"/>
  <c r="F3382" i="5"/>
  <c r="J3382" i="5"/>
  <c r="F3383" i="5"/>
  <c r="J3383" i="5"/>
  <c r="F3384" i="5"/>
  <c r="J3384" i="5"/>
  <c r="F3385" i="5"/>
  <c r="J3385" i="5"/>
  <c r="F3386" i="5"/>
  <c r="J3386" i="5"/>
  <c r="F3387" i="5"/>
  <c r="J3387" i="5"/>
  <c r="F3388" i="5"/>
  <c r="J3388" i="5"/>
  <c r="F3389" i="5"/>
  <c r="J3389" i="5"/>
  <c r="F3390" i="5"/>
  <c r="J3390" i="5"/>
  <c r="F3391" i="5"/>
  <c r="J3391" i="5"/>
  <c r="F3392" i="5"/>
  <c r="J3392" i="5"/>
  <c r="F3393" i="5"/>
  <c r="J3393" i="5"/>
  <c r="F3394" i="5"/>
  <c r="J3394" i="5"/>
  <c r="F3395" i="5"/>
  <c r="J3395" i="5"/>
  <c r="F3396" i="5"/>
  <c r="J3396" i="5"/>
  <c r="F3397" i="5"/>
  <c r="J3397" i="5"/>
  <c r="F3398" i="5"/>
  <c r="J3398" i="5"/>
  <c r="F3399" i="5"/>
  <c r="J3399" i="5"/>
  <c r="F3400" i="5"/>
  <c r="J3400" i="5"/>
  <c r="F3401" i="5"/>
  <c r="J3401" i="5"/>
  <c r="F3402" i="5"/>
  <c r="J3402" i="5"/>
  <c r="F3403" i="5"/>
  <c r="J3403" i="5"/>
  <c r="F3404" i="5"/>
  <c r="J3404" i="5"/>
  <c r="F3405" i="5"/>
  <c r="J3405" i="5"/>
  <c r="F3406" i="5"/>
  <c r="J3406" i="5"/>
  <c r="F3407" i="5"/>
  <c r="J3407" i="5"/>
  <c r="F3408" i="5"/>
  <c r="J3408" i="5"/>
  <c r="F3409" i="5"/>
  <c r="J3409" i="5"/>
  <c r="F3410" i="5"/>
  <c r="J3410" i="5"/>
  <c r="F3411" i="5"/>
  <c r="J3411" i="5"/>
  <c r="F3412" i="5"/>
  <c r="J3412" i="5"/>
  <c r="F3413" i="5"/>
  <c r="J3413" i="5"/>
  <c r="F3414" i="5"/>
  <c r="J3414" i="5"/>
  <c r="F3415" i="5"/>
  <c r="J3415" i="5"/>
  <c r="F3416" i="5"/>
  <c r="J3416" i="5"/>
  <c r="F3417" i="5"/>
  <c r="J3417" i="5"/>
  <c r="F3418" i="5"/>
  <c r="J3418" i="5"/>
  <c r="F3419" i="5"/>
  <c r="J3419" i="5"/>
  <c r="F3420" i="5"/>
  <c r="J3420" i="5"/>
  <c r="F3421" i="5"/>
  <c r="J3421" i="5"/>
  <c r="F3422" i="5"/>
  <c r="J3422" i="5"/>
  <c r="F3423" i="5"/>
  <c r="J3423" i="5"/>
  <c r="F3424" i="5"/>
  <c r="J3424" i="5"/>
  <c r="F3425" i="5"/>
  <c r="J3425" i="5"/>
  <c r="F3426" i="5"/>
  <c r="J3426" i="5"/>
  <c r="F3427" i="5"/>
  <c r="J3427" i="5"/>
  <c r="F3428" i="5"/>
  <c r="J3428" i="5"/>
  <c r="F3429" i="5"/>
  <c r="J3429" i="5"/>
  <c r="F3430" i="5"/>
  <c r="J3430" i="5"/>
  <c r="F3431" i="5"/>
  <c r="J3431" i="5"/>
  <c r="F3432" i="5"/>
  <c r="J3432" i="5"/>
  <c r="F3433" i="5"/>
  <c r="J3433" i="5"/>
  <c r="F3434" i="5"/>
  <c r="J3434" i="5"/>
  <c r="F3435" i="5"/>
  <c r="J3435" i="5"/>
  <c r="F3436" i="5"/>
  <c r="J3436" i="5"/>
  <c r="F3437" i="5"/>
  <c r="J3437" i="5"/>
  <c r="F3438" i="5"/>
  <c r="J3438" i="5"/>
  <c r="F3439" i="5"/>
  <c r="J3439" i="5"/>
  <c r="F3440" i="5"/>
  <c r="J3440" i="5"/>
  <c r="F3441" i="5"/>
  <c r="J3441" i="5"/>
  <c r="F3442" i="5"/>
  <c r="J3442" i="5"/>
  <c r="F3443" i="5"/>
  <c r="J3443" i="5"/>
  <c r="F3444" i="5"/>
  <c r="J3444" i="5"/>
  <c r="F3445" i="5"/>
  <c r="J3445" i="5"/>
  <c r="F3446" i="5"/>
  <c r="J3446" i="5"/>
  <c r="F3447" i="5"/>
  <c r="J3447" i="5"/>
  <c r="F3448" i="5"/>
  <c r="J3448" i="5"/>
  <c r="F3449" i="5"/>
  <c r="J3449" i="5"/>
  <c r="F3450" i="5"/>
  <c r="J3450" i="5"/>
  <c r="F3451" i="5"/>
  <c r="J3451" i="5"/>
  <c r="F3452" i="5"/>
  <c r="J3452" i="5"/>
  <c r="F3453" i="5"/>
  <c r="J3453" i="5"/>
  <c r="F3454" i="5"/>
  <c r="J3454" i="5"/>
  <c r="F3455" i="5"/>
  <c r="J3455" i="5"/>
  <c r="F3456" i="5"/>
  <c r="J3456" i="5"/>
  <c r="F3457" i="5"/>
  <c r="J3457" i="5"/>
  <c r="F3458" i="5"/>
  <c r="J3458" i="5"/>
  <c r="F3459" i="5"/>
  <c r="J3459" i="5"/>
  <c r="F3460" i="5"/>
  <c r="J3460" i="5"/>
  <c r="F3461" i="5"/>
  <c r="J3461" i="5"/>
  <c r="F3462" i="5"/>
  <c r="J3462" i="5"/>
  <c r="F3463" i="5"/>
  <c r="J3463" i="5"/>
  <c r="F3464" i="5"/>
  <c r="J3464" i="5"/>
  <c r="F3465" i="5"/>
  <c r="J3465" i="5"/>
  <c r="F3466" i="5"/>
  <c r="J3466" i="5"/>
  <c r="F3467" i="5"/>
  <c r="J3467" i="5"/>
  <c r="F3468" i="5"/>
  <c r="J3468" i="5"/>
  <c r="F3469" i="5"/>
  <c r="J3469" i="5"/>
  <c r="F3470" i="5"/>
  <c r="J3470" i="5"/>
  <c r="F3471" i="5"/>
  <c r="J3471" i="5"/>
  <c r="F3472" i="5"/>
  <c r="J3472" i="5"/>
  <c r="F3473" i="5"/>
  <c r="J3473" i="5"/>
  <c r="F3474" i="5"/>
  <c r="J3474" i="5"/>
  <c r="F3475" i="5"/>
  <c r="J3475" i="5"/>
  <c r="F3476" i="5"/>
  <c r="J3476" i="5"/>
  <c r="F3477" i="5"/>
  <c r="J3477" i="5"/>
  <c r="F3478" i="5"/>
  <c r="J3478" i="5"/>
  <c r="F3479" i="5"/>
  <c r="J3479" i="5"/>
  <c r="F3480" i="5"/>
  <c r="J3480" i="5"/>
  <c r="F3481" i="5"/>
  <c r="J3481" i="5"/>
  <c r="F3482" i="5"/>
  <c r="J3482" i="5"/>
  <c r="F3483" i="5"/>
  <c r="J3483" i="5"/>
  <c r="F3484" i="5"/>
  <c r="J3484" i="5"/>
  <c r="F3485" i="5"/>
  <c r="J3485" i="5"/>
  <c r="F3486" i="5"/>
  <c r="J3486" i="5"/>
  <c r="F3487" i="5"/>
  <c r="J3487" i="5"/>
  <c r="F3488" i="5"/>
  <c r="J3488" i="5"/>
  <c r="F3489" i="5"/>
  <c r="J3489" i="5"/>
  <c r="F3490" i="5"/>
  <c r="J3490" i="5"/>
  <c r="F3491" i="5"/>
  <c r="J3491" i="5"/>
  <c r="F3492" i="5"/>
  <c r="J3492" i="5"/>
  <c r="F3493" i="5"/>
  <c r="J3493" i="5"/>
  <c r="F3494" i="5"/>
  <c r="J3494" i="5"/>
  <c r="F3495" i="5"/>
  <c r="J3495" i="5"/>
  <c r="F3496" i="5"/>
  <c r="J3496" i="5"/>
  <c r="F3497" i="5"/>
  <c r="J3497" i="5"/>
  <c r="F3498" i="5"/>
  <c r="J3498" i="5"/>
  <c r="F3499" i="5"/>
  <c r="J3499" i="5"/>
  <c r="F3500" i="5"/>
  <c r="J3500" i="5"/>
  <c r="F3501" i="5"/>
  <c r="J3501" i="5"/>
  <c r="F3502" i="5"/>
  <c r="J3502" i="5"/>
  <c r="F3503" i="5"/>
  <c r="J3503" i="5"/>
  <c r="F3504" i="5"/>
  <c r="J3504" i="5"/>
  <c r="F3505" i="5"/>
  <c r="J3505" i="5"/>
  <c r="F3506" i="5"/>
  <c r="J3506" i="5"/>
  <c r="F3507" i="5"/>
  <c r="J3507" i="5"/>
  <c r="F3508" i="5"/>
  <c r="J3508" i="5"/>
  <c r="F3509" i="5"/>
  <c r="J3509" i="5"/>
  <c r="F3510" i="5"/>
  <c r="J3510" i="5"/>
  <c r="F3511" i="5"/>
  <c r="J3511" i="5"/>
  <c r="F3512" i="5"/>
  <c r="J3512" i="5"/>
  <c r="F3513" i="5"/>
  <c r="J3513" i="5"/>
  <c r="F3514" i="5"/>
  <c r="J3514" i="5"/>
  <c r="F3515" i="5"/>
  <c r="J3515" i="5"/>
  <c r="F3516" i="5"/>
  <c r="J3516" i="5"/>
  <c r="F3517" i="5"/>
  <c r="J3517" i="5"/>
  <c r="F3518" i="5"/>
  <c r="J3518" i="5"/>
  <c r="F3519" i="5"/>
  <c r="J3519" i="5"/>
  <c r="F3520" i="5"/>
  <c r="J3520" i="5"/>
  <c r="F3521" i="5"/>
  <c r="J3521" i="5"/>
  <c r="F3522" i="5"/>
  <c r="J3522" i="5"/>
  <c r="F3523" i="5"/>
  <c r="J3523" i="5"/>
  <c r="F3524" i="5"/>
  <c r="J3524" i="5"/>
  <c r="F3525" i="5"/>
  <c r="J3525" i="5"/>
  <c r="F3526" i="5"/>
  <c r="J3526" i="5"/>
  <c r="F3527" i="5"/>
  <c r="J3527" i="5"/>
  <c r="F3528" i="5"/>
  <c r="J3528" i="5"/>
  <c r="F3529" i="5"/>
  <c r="J3529" i="5"/>
  <c r="F3530" i="5"/>
  <c r="J3530" i="5"/>
  <c r="F3531" i="5"/>
  <c r="J3531" i="5"/>
  <c r="F3532" i="5"/>
  <c r="J3532" i="5"/>
  <c r="F3533" i="5"/>
  <c r="J3533" i="5"/>
  <c r="F3534" i="5"/>
  <c r="J3534" i="5"/>
  <c r="F3535" i="5"/>
  <c r="J3535" i="5"/>
  <c r="F3536" i="5"/>
  <c r="J3536" i="5"/>
  <c r="F3537" i="5"/>
  <c r="J3537" i="5"/>
  <c r="F3538" i="5"/>
  <c r="J3538" i="5"/>
  <c r="F3539" i="5"/>
  <c r="J3539" i="5"/>
  <c r="F3540" i="5"/>
  <c r="J3540" i="5"/>
  <c r="F3541" i="5"/>
  <c r="J3541" i="5"/>
  <c r="F3542" i="5"/>
  <c r="J3542" i="5"/>
  <c r="F3543" i="5"/>
  <c r="J3543" i="5"/>
  <c r="F3544" i="5"/>
  <c r="J3544" i="5"/>
  <c r="F3545" i="5"/>
  <c r="J3545" i="5"/>
  <c r="F3546" i="5"/>
  <c r="J3546" i="5"/>
  <c r="F3547" i="5"/>
  <c r="J3547" i="5"/>
  <c r="F3548" i="5"/>
  <c r="J3548" i="5"/>
  <c r="F3549" i="5"/>
  <c r="J3549" i="5"/>
  <c r="F3550" i="5"/>
  <c r="J3550" i="5"/>
  <c r="F3551" i="5"/>
  <c r="J3551" i="5"/>
  <c r="F3552" i="5"/>
  <c r="J3552" i="5"/>
  <c r="F3553" i="5"/>
  <c r="J3553" i="5"/>
  <c r="F3554" i="5"/>
  <c r="J3554" i="5"/>
  <c r="F3555" i="5"/>
  <c r="J3555" i="5"/>
  <c r="F3556" i="5"/>
  <c r="J3556" i="5"/>
  <c r="F3557" i="5"/>
  <c r="J3557" i="5"/>
  <c r="F3558" i="5"/>
  <c r="J3558" i="5"/>
  <c r="F3559" i="5"/>
  <c r="J3559" i="5"/>
  <c r="F3560" i="5"/>
  <c r="J3560" i="5"/>
  <c r="F3561" i="5"/>
  <c r="J3561" i="5"/>
  <c r="F3562" i="5"/>
  <c r="J3562" i="5"/>
  <c r="F3563" i="5"/>
  <c r="J3563" i="5"/>
  <c r="F3564" i="5"/>
  <c r="J3564" i="5"/>
  <c r="F3565" i="5"/>
  <c r="J3565" i="5"/>
  <c r="F3566" i="5"/>
  <c r="J3566" i="5"/>
  <c r="F3567" i="5"/>
  <c r="J3567" i="5"/>
  <c r="F3568" i="5"/>
  <c r="J3568" i="5"/>
  <c r="F3569" i="5"/>
  <c r="J3569" i="5"/>
  <c r="F3570" i="5"/>
  <c r="J3570" i="5"/>
  <c r="F3571" i="5"/>
  <c r="J3571" i="5"/>
  <c r="F3572" i="5"/>
  <c r="J3572" i="5"/>
  <c r="F3573" i="5"/>
  <c r="J3573" i="5"/>
  <c r="F3574" i="5"/>
  <c r="J3574" i="5"/>
  <c r="F3575" i="5"/>
  <c r="J3575" i="5"/>
  <c r="F3576" i="5"/>
  <c r="J3576" i="5"/>
  <c r="F3577" i="5"/>
  <c r="J3577" i="5"/>
  <c r="F3578" i="5"/>
  <c r="J3578" i="5"/>
  <c r="F3579" i="5"/>
  <c r="J3579" i="5"/>
  <c r="F3580" i="5"/>
  <c r="J3580" i="5"/>
  <c r="F3581" i="5"/>
  <c r="J3581" i="5"/>
  <c r="F3582" i="5"/>
  <c r="J3582" i="5"/>
  <c r="F3583" i="5"/>
  <c r="J3583" i="5"/>
  <c r="F3584" i="5"/>
  <c r="J3584" i="5"/>
  <c r="F3585" i="5"/>
  <c r="J3585" i="5"/>
  <c r="F3586" i="5"/>
  <c r="J3586" i="5"/>
  <c r="F3587" i="5"/>
  <c r="J3587" i="5"/>
  <c r="F3588" i="5"/>
  <c r="J3588" i="5"/>
  <c r="F3589" i="5"/>
  <c r="J3589" i="5"/>
  <c r="F3590" i="5"/>
  <c r="J3590" i="5"/>
  <c r="F3591" i="5"/>
  <c r="J3591" i="5"/>
  <c r="F3592" i="5"/>
  <c r="J3592" i="5"/>
  <c r="F3593" i="5"/>
  <c r="J3593" i="5"/>
  <c r="F3594" i="5"/>
  <c r="J3594" i="5"/>
  <c r="F3595" i="5"/>
  <c r="J3595" i="5"/>
  <c r="F3596" i="5"/>
  <c r="J3596" i="5"/>
  <c r="F3597" i="5"/>
  <c r="J3597" i="5"/>
  <c r="F3598" i="5"/>
  <c r="J3598" i="5"/>
  <c r="F3599" i="5"/>
  <c r="J3599" i="5"/>
  <c r="F3600" i="5"/>
  <c r="J3600" i="5"/>
  <c r="F3601" i="5"/>
  <c r="J3601" i="5"/>
  <c r="F3602" i="5"/>
  <c r="J3602" i="5"/>
  <c r="F3603" i="5"/>
  <c r="J3603" i="5"/>
  <c r="F3604" i="5"/>
  <c r="J3604" i="5"/>
  <c r="F3605" i="5"/>
  <c r="J3605" i="5"/>
  <c r="F3606" i="5"/>
  <c r="J3606" i="5"/>
  <c r="F3607" i="5"/>
  <c r="J3607" i="5"/>
  <c r="F3608" i="5"/>
  <c r="J3608" i="5"/>
  <c r="F3609" i="5"/>
  <c r="J3609" i="5"/>
  <c r="F3610" i="5"/>
  <c r="J3610" i="5"/>
  <c r="F3611" i="5"/>
  <c r="J3611" i="5"/>
  <c r="F3612" i="5"/>
  <c r="J3612" i="5"/>
  <c r="F3613" i="5"/>
  <c r="J3613" i="5"/>
  <c r="F3614" i="5"/>
  <c r="J3614" i="5"/>
  <c r="F3615" i="5"/>
  <c r="J3615" i="5"/>
  <c r="F3616" i="5"/>
  <c r="J3616" i="5"/>
  <c r="F3617" i="5"/>
  <c r="J3617" i="5"/>
  <c r="F3618" i="5"/>
  <c r="J3618" i="5"/>
  <c r="F3619" i="5"/>
  <c r="J3619" i="5"/>
  <c r="F3620" i="5"/>
  <c r="J3620" i="5"/>
  <c r="F3621" i="5"/>
  <c r="J3621" i="5"/>
  <c r="F3622" i="5"/>
  <c r="J3622" i="5"/>
  <c r="F3623" i="5"/>
  <c r="J3623" i="5"/>
  <c r="F3624" i="5"/>
  <c r="J3624" i="5"/>
  <c r="F3625" i="5"/>
  <c r="J3625" i="5"/>
  <c r="F3626" i="5"/>
  <c r="J3626" i="5"/>
  <c r="F3627" i="5"/>
  <c r="J3627" i="5"/>
  <c r="F3628" i="5"/>
  <c r="J3628" i="5"/>
  <c r="F3629" i="5"/>
  <c r="J3629" i="5"/>
  <c r="F3630" i="5"/>
  <c r="J3630" i="5"/>
  <c r="F3631" i="5"/>
  <c r="J3631" i="5"/>
  <c r="F3632" i="5"/>
  <c r="J3632" i="5"/>
  <c r="F3633" i="5"/>
  <c r="J3633" i="5"/>
  <c r="F3634" i="5"/>
  <c r="J3634" i="5"/>
  <c r="F3635" i="5"/>
  <c r="J3635" i="5"/>
  <c r="F3636" i="5"/>
  <c r="J3636" i="5"/>
  <c r="F3637" i="5"/>
  <c r="J3637" i="5"/>
  <c r="F3638" i="5"/>
  <c r="J3638" i="5"/>
  <c r="F3639" i="5"/>
  <c r="J3639" i="5"/>
  <c r="F3640" i="5"/>
  <c r="J3640" i="5"/>
  <c r="F3641" i="5"/>
  <c r="J3641" i="5"/>
  <c r="F3642" i="5"/>
  <c r="J3642" i="5"/>
  <c r="F3643" i="5"/>
  <c r="J3643" i="5"/>
  <c r="F3644" i="5"/>
  <c r="J3644" i="5"/>
  <c r="F3645" i="5"/>
  <c r="J3645" i="5"/>
  <c r="F3646" i="5"/>
  <c r="J3646" i="5"/>
  <c r="F3647" i="5"/>
  <c r="J3647" i="5"/>
  <c r="F3648" i="5"/>
  <c r="J3648" i="5"/>
  <c r="F3649" i="5"/>
  <c r="J3649" i="5"/>
  <c r="F3650" i="5"/>
  <c r="J3650" i="5"/>
  <c r="F3651" i="5"/>
  <c r="J3651" i="5"/>
  <c r="F3652" i="5"/>
  <c r="J3652" i="5"/>
  <c r="F3653" i="5"/>
  <c r="J3653" i="5"/>
  <c r="F3654" i="5"/>
  <c r="J3654" i="5"/>
  <c r="F3655" i="5"/>
  <c r="J3655" i="5"/>
  <c r="F3656" i="5"/>
  <c r="J3656" i="5"/>
  <c r="F3657" i="5"/>
  <c r="J3657" i="5"/>
  <c r="F3658" i="5"/>
  <c r="J3658" i="5"/>
  <c r="F3659" i="5"/>
  <c r="J3659" i="5"/>
  <c r="F3660" i="5"/>
  <c r="J3660" i="5"/>
  <c r="F3661" i="5"/>
  <c r="J3661" i="5"/>
  <c r="F3662" i="5"/>
  <c r="J3662" i="5"/>
  <c r="F3663" i="5"/>
  <c r="J3663" i="5"/>
  <c r="F3664" i="5"/>
  <c r="J3664" i="5"/>
  <c r="F3665" i="5"/>
  <c r="J3665" i="5"/>
  <c r="F3666" i="5"/>
  <c r="J3666" i="5"/>
  <c r="F3667" i="5"/>
  <c r="J3667" i="5"/>
  <c r="F3668" i="5"/>
  <c r="J3668" i="5"/>
  <c r="F3669" i="5"/>
  <c r="J3669" i="5"/>
  <c r="F3670" i="5"/>
  <c r="J3670" i="5"/>
  <c r="F3671" i="5"/>
  <c r="J3671" i="5"/>
  <c r="F3672" i="5"/>
  <c r="J3672" i="5"/>
  <c r="F3673" i="5"/>
  <c r="J3673" i="5"/>
  <c r="F3674" i="5"/>
  <c r="J3674" i="5"/>
  <c r="F3675" i="5"/>
  <c r="J3675" i="5"/>
  <c r="F3676" i="5"/>
  <c r="J3676" i="5"/>
  <c r="F3677" i="5"/>
  <c r="J3677" i="5"/>
  <c r="F3678" i="5"/>
  <c r="J3678" i="5"/>
  <c r="F3679" i="5"/>
  <c r="J3679" i="5"/>
  <c r="F3680" i="5"/>
  <c r="J3680" i="5"/>
  <c r="F3681" i="5"/>
  <c r="J3681" i="5"/>
  <c r="F3682" i="5"/>
  <c r="J3682" i="5"/>
  <c r="F3683" i="5"/>
  <c r="J3683" i="5"/>
  <c r="F3684" i="5"/>
  <c r="J3684" i="5"/>
  <c r="F3685" i="5"/>
  <c r="J3685" i="5"/>
  <c r="F3686" i="5"/>
  <c r="J3686" i="5"/>
  <c r="F3687" i="5"/>
  <c r="J3687" i="5"/>
  <c r="F3688" i="5"/>
  <c r="J3688" i="5"/>
  <c r="F3689" i="5"/>
  <c r="J3689" i="5"/>
  <c r="F3690" i="5"/>
  <c r="J3690" i="5"/>
  <c r="F3691" i="5"/>
  <c r="J3691" i="5"/>
  <c r="F3692" i="5"/>
  <c r="J3692" i="5"/>
  <c r="F3693" i="5"/>
  <c r="J3693" i="5"/>
  <c r="F3694" i="5"/>
  <c r="J3694" i="5"/>
  <c r="F3695" i="5"/>
  <c r="J3695" i="5"/>
  <c r="F3696" i="5"/>
  <c r="J3696" i="5"/>
  <c r="F3697" i="5"/>
  <c r="J3697" i="5"/>
  <c r="F3698" i="5"/>
  <c r="J3698" i="5"/>
  <c r="F3699" i="5"/>
  <c r="J3699" i="5"/>
  <c r="F3700" i="5"/>
  <c r="J3700" i="5"/>
  <c r="F3701" i="5"/>
  <c r="J3701" i="5"/>
  <c r="F3702" i="5"/>
  <c r="J3702" i="5"/>
  <c r="F3703" i="5"/>
  <c r="J3703" i="5"/>
  <c r="F3704" i="5"/>
  <c r="J3704" i="5"/>
  <c r="F3705" i="5"/>
  <c r="J3705" i="5"/>
  <c r="F3706" i="5"/>
  <c r="J3706" i="5"/>
  <c r="F3707" i="5"/>
  <c r="J3707" i="5"/>
  <c r="F3708" i="5"/>
  <c r="J3708" i="5"/>
  <c r="F3709" i="5"/>
  <c r="J3709" i="5"/>
  <c r="F3710" i="5"/>
  <c r="J3710" i="5"/>
  <c r="F3711" i="5"/>
  <c r="J3711" i="5"/>
  <c r="F3712" i="5"/>
  <c r="J3712" i="5"/>
  <c r="F3713" i="5"/>
  <c r="J3713" i="5"/>
  <c r="F3714" i="5"/>
  <c r="J3714" i="5"/>
  <c r="F3715" i="5"/>
  <c r="J3715" i="5"/>
  <c r="F3716" i="5"/>
  <c r="J3716" i="5"/>
  <c r="F3717" i="5"/>
  <c r="J3717" i="5"/>
  <c r="F3718" i="5"/>
  <c r="J3718" i="5"/>
  <c r="F3719" i="5"/>
  <c r="J3719" i="5"/>
  <c r="F3720" i="5"/>
  <c r="J3720" i="5"/>
  <c r="F3721" i="5"/>
  <c r="J3721" i="5"/>
  <c r="F3722" i="5"/>
  <c r="J3722" i="5"/>
  <c r="F3723" i="5"/>
  <c r="J3723" i="5"/>
  <c r="F3724" i="5"/>
  <c r="J3724" i="5"/>
  <c r="F3725" i="5"/>
  <c r="J3725" i="5"/>
  <c r="F3726" i="5"/>
  <c r="J3726" i="5"/>
  <c r="F3727" i="5"/>
  <c r="J3727" i="5"/>
  <c r="F3728" i="5"/>
  <c r="J3728" i="5"/>
  <c r="F3729" i="5"/>
  <c r="J3729" i="5"/>
  <c r="F3730" i="5"/>
  <c r="J3730" i="5"/>
  <c r="F3731" i="5"/>
  <c r="J3731" i="5"/>
  <c r="F3732" i="5"/>
  <c r="J3732" i="5"/>
  <c r="F3733" i="5"/>
  <c r="J3733" i="5"/>
  <c r="F3734" i="5"/>
  <c r="J3734" i="5"/>
  <c r="F3735" i="5"/>
  <c r="J3735" i="5"/>
  <c r="F3736" i="5"/>
  <c r="J3736" i="5"/>
  <c r="F3737" i="5"/>
  <c r="J3737" i="5"/>
  <c r="F3738" i="5"/>
  <c r="J3738" i="5"/>
  <c r="F3739" i="5"/>
  <c r="J3739" i="5"/>
  <c r="F3740" i="5"/>
  <c r="J3740" i="5"/>
  <c r="F3741" i="5"/>
  <c r="J3741" i="5"/>
  <c r="F3742" i="5"/>
  <c r="J3742" i="5"/>
  <c r="F3743" i="5"/>
  <c r="J3743" i="5"/>
  <c r="F3744" i="5"/>
  <c r="J3744" i="5"/>
  <c r="F3745" i="5"/>
  <c r="J3745" i="5"/>
  <c r="F3746" i="5"/>
  <c r="J3746" i="5"/>
  <c r="F3747" i="5"/>
  <c r="J3747" i="5"/>
  <c r="F3748" i="5"/>
  <c r="J3748" i="5"/>
  <c r="F3749" i="5"/>
  <c r="J3749" i="5"/>
  <c r="F3750" i="5"/>
  <c r="J3750" i="5"/>
  <c r="F3751" i="5"/>
  <c r="J3751" i="5"/>
  <c r="F3752" i="5"/>
  <c r="J3752" i="5"/>
  <c r="F3753" i="5"/>
  <c r="J3753" i="5"/>
  <c r="F3754" i="5"/>
  <c r="J3754" i="5"/>
  <c r="F3755" i="5"/>
  <c r="J3755" i="5"/>
  <c r="F3756" i="5"/>
  <c r="J3756" i="5"/>
  <c r="F3757" i="5"/>
  <c r="J3757" i="5"/>
  <c r="F3758" i="5"/>
  <c r="J3758" i="5"/>
  <c r="F3759" i="5"/>
  <c r="J3759" i="5"/>
  <c r="F3760" i="5"/>
  <c r="J3760" i="5"/>
  <c r="F3761" i="5"/>
  <c r="J3761" i="5"/>
  <c r="F3762" i="5"/>
  <c r="J3762" i="5"/>
  <c r="F3763" i="5"/>
  <c r="J3763" i="5"/>
  <c r="F3764" i="5"/>
  <c r="J3764" i="5"/>
  <c r="F3765" i="5"/>
  <c r="J3765" i="5"/>
  <c r="F3766" i="5"/>
  <c r="J3766" i="5"/>
  <c r="F3767" i="5"/>
  <c r="J3767" i="5"/>
  <c r="F3768" i="5"/>
  <c r="J3768" i="5"/>
  <c r="F3769" i="5"/>
  <c r="J3769" i="5"/>
  <c r="F3770" i="5"/>
  <c r="J3770" i="5"/>
  <c r="F3771" i="5"/>
  <c r="J3771" i="5"/>
  <c r="F3772" i="5"/>
  <c r="J3772" i="5"/>
  <c r="F3773" i="5"/>
  <c r="J3773" i="5"/>
  <c r="F3774" i="5"/>
  <c r="J3774" i="5"/>
  <c r="F3775" i="5"/>
  <c r="J3775" i="5"/>
  <c r="F3776" i="5"/>
  <c r="J3776" i="5"/>
  <c r="F3777" i="5"/>
  <c r="J3777" i="5"/>
  <c r="F3778" i="5"/>
  <c r="J3778" i="5"/>
  <c r="F3779" i="5"/>
  <c r="J3779" i="5"/>
  <c r="F3780" i="5"/>
  <c r="J3780" i="5"/>
  <c r="F3781" i="5"/>
  <c r="J3781" i="5"/>
  <c r="F3782" i="5"/>
  <c r="J3782" i="5"/>
  <c r="F3783" i="5"/>
  <c r="J3783" i="5"/>
  <c r="F3784" i="5"/>
  <c r="J3784" i="5"/>
  <c r="F3785" i="5"/>
  <c r="J3785" i="5"/>
  <c r="F3786" i="5"/>
  <c r="J3786" i="5"/>
  <c r="F3787" i="5"/>
  <c r="J3787" i="5"/>
  <c r="F3788" i="5"/>
  <c r="J3788" i="5"/>
  <c r="F3789" i="5"/>
  <c r="J3789" i="5"/>
  <c r="F3790" i="5"/>
  <c r="J3790" i="5"/>
  <c r="F3791" i="5"/>
  <c r="J3791" i="5"/>
  <c r="F3792" i="5"/>
  <c r="J3792" i="5"/>
  <c r="F3793" i="5"/>
  <c r="J3793" i="5"/>
  <c r="F3794" i="5"/>
  <c r="J3794" i="5"/>
  <c r="F3795" i="5"/>
  <c r="J3795" i="5"/>
  <c r="F3796" i="5"/>
  <c r="J3796" i="5"/>
  <c r="F3797" i="5"/>
  <c r="J3797" i="5"/>
  <c r="F3798" i="5"/>
  <c r="J3798" i="5"/>
  <c r="F3799" i="5"/>
  <c r="J3799" i="5"/>
  <c r="F3800" i="5"/>
  <c r="J3800" i="5"/>
  <c r="F3801" i="5"/>
  <c r="J3801" i="5"/>
  <c r="F3802" i="5"/>
  <c r="J3802" i="5"/>
  <c r="F3803" i="5"/>
  <c r="J3803" i="5"/>
  <c r="F3804" i="5"/>
  <c r="J3804" i="5"/>
  <c r="F3805" i="5"/>
  <c r="J3805" i="5"/>
  <c r="F3806" i="5"/>
  <c r="J3806" i="5"/>
  <c r="F3807" i="5"/>
  <c r="J3807" i="5"/>
  <c r="F3808" i="5"/>
  <c r="J3808" i="5"/>
  <c r="F3809" i="5"/>
  <c r="J3809" i="5"/>
  <c r="F3810" i="5"/>
  <c r="J3810" i="5"/>
  <c r="F3811" i="5"/>
  <c r="J3811" i="5"/>
  <c r="F3812" i="5"/>
  <c r="J3812" i="5"/>
  <c r="F3813" i="5"/>
  <c r="J3813" i="5"/>
  <c r="F3814" i="5"/>
  <c r="J3814" i="5"/>
  <c r="F3815" i="5"/>
  <c r="J3815" i="5"/>
  <c r="F3816" i="5"/>
  <c r="J3816" i="5"/>
  <c r="F3817" i="5"/>
  <c r="J3817" i="5"/>
  <c r="F3818" i="5"/>
  <c r="J3818" i="5"/>
  <c r="F3819" i="5"/>
  <c r="J3819" i="5"/>
  <c r="F3820" i="5"/>
  <c r="J3820" i="5"/>
  <c r="F3821" i="5"/>
  <c r="J3821" i="5"/>
  <c r="F3822" i="5"/>
  <c r="J3822" i="5"/>
  <c r="F3823" i="5"/>
  <c r="J3823" i="5"/>
  <c r="F3824" i="5"/>
  <c r="J3824" i="5"/>
  <c r="F3825" i="5"/>
  <c r="J3825" i="5"/>
  <c r="F3826" i="5"/>
  <c r="J3826" i="5"/>
  <c r="F3827" i="5"/>
  <c r="J3827" i="5"/>
  <c r="F3828" i="5"/>
  <c r="J3828" i="5"/>
  <c r="F3829" i="5"/>
  <c r="J3829" i="5"/>
  <c r="F3830" i="5"/>
  <c r="J3830" i="5"/>
  <c r="F3831" i="5"/>
  <c r="J3831" i="5"/>
  <c r="F3832" i="5"/>
  <c r="J3832" i="5"/>
  <c r="F3833" i="5"/>
  <c r="J3833" i="5"/>
  <c r="F3834" i="5"/>
  <c r="J3834" i="5"/>
  <c r="F3835" i="5"/>
  <c r="J3835" i="5"/>
  <c r="F3836" i="5"/>
  <c r="J3836" i="5"/>
  <c r="F3837" i="5"/>
  <c r="J3837" i="5"/>
  <c r="F3838" i="5"/>
  <c r="J3838" i="5"/>
  <c r="F3839" i="5"/>
  <c r="J3839" i="5"/>
  <c r="F3840" i="5"/>
  <c r="J3840" i="5"/>
  <c r="F3841" i="5"/>
  <c r="J3841" i="5"/>
  <c r="F3842" i="5"/>
  <c r="J3842" i="5"/>
  <c r="F3843" i="5"/>
  <c r="J3843" i="5"/>
  <c r="F3844" i="5"/>
  <c r="J3844" i="5"/>
  <c r="F3845" i="5"/>
  <c r="J3845" i="5"/>
  <c r="F3846" i="5"/>
  <c r="J3846" i="5"/>
  <c r="F3847" i="5"/>
  <c r="J3847" i="5"/>
  <c r="F3848" i="5"/>
  <c r="J3848" i="5"/>
  <c r="F3849" i="5"/>
  <c r="J3849" i="5"/>
  <c r="F3850" i="5"/>
  <c r="J3850" i="5"/>
  <c r="F3851" i="5"/>
  <c r="J3851" i="5"/>
  <c r="F3852" i="5"/>
  <c r="J3852" i="5"/>
  <c r="F3853" i="5"/>
  <c r="J3853" i="5"/>
  <c r="F3854" i="5"/>
  <c r="J3854" i="5"/>
  <c r="F3855" i="5"/>
  <c r="J3855" i="5"/>
  <c r="F3856" i="5"/>
  <c r="J3856" i="5"/>
  <c r="F3857" i="5"/>
  <c r="J3857" i="5"/>
  <c r="F3858" i="5"/>
  <c r="J3858" i="5"/>
  <c r="F3859" i="5"/>
  <c r="J3859" i="5"/>
  <c r="F3860" i="5"/>
  <c r="J3860" i="5"/>
  <c r="F3861" i="5"/>
  <c r="J3861" i="5"/>
  <c r="F3862" i="5"/>
  <c r="J3862" i="5"/>
  <c r="F3863" i="5"/>
  <c r="J3863" i="5"/>
  <c r="F3864" i="5"/>
  <c r="J3864" i="5"/>
  <c r="F3865" i="5"/>
  <c r="J3865" i="5"/>
  <c r="F3866" i="5"/>
  <c r="J3866" i="5"/>
  <c r="F3867" i="5"/>
  <c r="J3867" i="5"/>
  <c r="F3868" i="5"/>
  <c r="J3868" i="5"/>
  <c r="F3869" i="5"/>
  <c r="J3869" i="5"/>
  <c r="F3870" i="5"/>
  <c r="J3870" i="5"/>
  <c r="F3871" i="5"/>
  <c r="J3871" i="5"/>
  <c r="F3872" i="5"/>
  <c r="J3872" i="5"/>
  <c r="F3873" i="5"/>
  <c r="J3873" i="5"/>
  <c r="F3874" i="5"/>
  <c r="J3874" i="5"/>
  <c r="F3875" i="5"/>
  <c r="J3875" i="5"/>
  <c r="F3876" i="5"/>
  <c r="J3876" i="5"/>
  <c r="F3877" i="5"/>
  <c r="J3877" i="5"/>
  <c r="F3878" i="5"/>
  <c r="J3878" i="5"/>
  <c r="F3879" i="5"/>
  <c r="J3879" i="5"/>
  <c r="F3880" i="5"/>
  <c r="J3880" i="5"/>
  <c r="F3881" i="5"/>
  <c r="J3881" i="5"/>
  <c r="F3882" i="5"/>
  <c r="J3882" i="5"/>
  <c r="F3883" i="5"/>
  <c r="J3883" i="5"/>
  <c r="F3884" i="5"/>
  <c r="J3884" i="5"/>
  <c r="F3885" i="5"/>
  <c r="J3885" i="5"/>
  <c r="F3886" i="5"/>
  <c r="J3886" i="5"/>
  <c r="F3887" i="5"/>
  <c r="J3887" i="5"/>
  <c r="F3888" i="5"/>
  <c r="J3888" i="5"/>
  <c r="F3889" i="5"/>
  <c r="J3889" i="5"/>
  <c r="F3890" i="5"/>
  <c r="J3890" i="5"/>
  <c r="F3891" i="5"/>
  <c r="J3891" i="5"/>
  <c r="F3892" i="5"/>
  <c r="J3892" i="5"/>
  <c r="F3893" i="5"/>
  <c r="J3893" i="5"/>
  <c r="F3894" i="5"/>
  <c r="J3894" i="5"/>
  <c r="F3895" i="5"/>
  <c r="J3895" i="5"/>
  <c r="F3896" i="5"/>
  <c r="J3896" i="5"/>
  <c r="F3897" i="5"/>
  <c r="J3897" i="5"/>
  <c r="F3898" i="5"/>
  <c r="J3898" i="5"/>
  <c r="F3899" i="5"/>
  <c r="J3899" i="5"/>
  <c r="F3900" i="5"/>
  <c r="J3900" i="5"/>
  <c r="F3901" i="5"/>
  <c r="J3901" i="5"/>
  <c r="F3902" i="5"/>
  <c r="J3902" i="5"/>
  <c r="F3903" i="5"/>
  <c r="J3903" i="5"/>
  <c r="F3904" i="5"/>
  <c r="J3904" i="5"/>
  <c r="F3905" i="5"/>
  <c r="J3905" i="5"/>
  <c r="F3906" i="5"/>
  <c r="J3906" i="5"/>
  <c r="F3907" i="5"/>
  <c r="J3907" i="5"/>
  <c r="F3908" i="5"/>
  <c r="J3908" i="5"/>
  <c r="F3909" i="5"/>
  <c r="J3909" i="5"/>
  <c r="F3910" i="5"/>
  <c r="J3910" i="5"/>
  <c r="F3911" i="5"/>
  <c r="J3911" i="5"/>
  <c r="F3912" i="5"/>
  <c r="J3912" i="5"/>
  <c r="F3913" i="5"/>
  <c r="J3913" i="5"/>
  <c r="F3914" i="5"/>
  <c r="J3914" i="5"/>
  <c r="F3915" i="5"/>
  <c r="J3915" i="5"/>
  <c r="F3916" i="5"/>
  <c r="J3916" i="5"/>
  <c r="F3917" i="5"/>
  <c r="J3917" i="5"/>
  <c r="F3918" i="5"/>
  <c r="J3918" i="5"/>
  <c r="F3919" i="5"/>
  <c r="J3919" i="5"/>
  <c r="F3920" i="5"/>
  <c r="J3920" i="5"/>
  <c r="F3921" i="5"/>
  <c r="J3921" i="5"/>
  <c r="F3922" i="5"/>
  <c r="J3922" i="5"/>
  <c r="F3923" i="5"/>
  <c r="J3923" i="5"/>
  <c r="F3924" i="5"/>
  <c r="J3924" i="5"/>
  <c r="F3925" i="5"/>
  <c r="J3925" i="5"/>
  <c r="F3926" i="5"/>
  <c r="J3926" i="5"/>
  <c r="F3927" i="5"/>
  <c r="J3927" i="5"/>
  <c r="F3928" i="5"/>
  <c r="J3928" i="5"/>
  <c r="F3929" i="5"/>
  <c r="J3929" i="5"/>
  <c r="F3930" i="5"/>
  <c r="J3930" i="5"/>
  <c r="F3931" i="5"/>
  <c r="J3931" i="5"/>
  <c r="F3932" i="5"/>
  <c r="J3932" i="5"/>
  <c r="F3933" i="5"/>
  <c r="J3933" i="5"/>
  <c r="F3934" i="5"/>
  <c r="J3934" i="5"/>
  <c r="F3935" i="5"/>
  <c r="J3935" i="5"/>
  <c r="F3936" i="5"/>
  <c r="J3936" i="5"/>
  <c r="F3937" i="5"/>
  <c r="J3937" i="5"/>
  <c r="F3938" i="5"/>
  <c r="J3938" i="5"/>
  <c r="F3939" i="5"/>
  <c r="J3939" i="5"/>
  <c r="F3940" i="5"/>
  <c r="J3940" i="5"/>
  <c r="F3941" i="5"/>
  <c r="J3941" i="5"/>
  <c r="F3942" i="5"/>
  <c r="J3942" i="5"/>
  <c r="F3943" i="5"/>
  <c r="J3943" i="5"/>
  <c r="F3944" i="5"/>
  <c r="J3944" i="5"/>
  <c r="F3945" i="5"/>
  <c r="J3945" i="5"/>
  <c r="F3946" i="5"/>
  <c r="J3946" i="5"/>
  <c r="F3947" i="5"/>
  <c r="J3947" i="5"/>
  <c r="F3948" i="5"/>
  <c r="J3948" i="5"/>
  <c r="F3949" i="5"/>
  <c r="J3949" i="5"/>
  <c r="F3950" i="5"/>
  <c r="J3950" i="5"/>
  <c r="F3951" i="5"/>
  <c r="J3951" i="5"/>
  <c r="F3952" i="5"/>
  <c r="J3952" i="5"/>
  <c r="F3953" i="5"/>
  <c r="J3953" i="5"/>
  <c r="F3954" i="5"/>
  <c r="J3954" i="5"/>
  <c r="F3955" i="5"/>
  <c r="J3955" i="5"/>
  <c r="F3956" i="5"/>
  <c r="J3956" i="5"/>
  <c r="F3957" i="5"/>
  <c r="J3957" i="5"/>
  <c r="F3958" i="5"/>
  <c r="J3958" i="5"/>
  <c r="F3959" i="5"/>
  <c r="J3959" i="5"/>
  <c r="F3960" i="5"/>
  <c r="J3960" i="5"/>
  <c r="F3961" i="5"/>
  <c r="J3961" i="5"/>
  <c r="F3962" i="5"/>
  <c r="J3962" i="5"/>
  <c r="G2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3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6" i="4"/>
  <c r="G587" i="4"/>
  <c r="G588" i="4"/>
  <c r="G589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3" i="4"/>
  <c r="G614" i="4"/>
  <c r="G615" i="4"/>
  <c r="G616" i="4"/>
  <c r="G617" i="4"/>
  <c r="G618" i="4"/>
  <c r="G619" i="4"/>
  <c r="G620" i="4"/>
  <c r="G621" i="4"/>
  <c r="G622" i="4"/>
  <c r="G623" i="4"/>
  <c r="G624" i="4"/>
  <c r="G625" i="4"/>
  <c r="G626" i="4"/>
  <c r="G627" i="4"/>
  <c r="G628" i="4"/>
  <c r="G629" i="4"/>
  <c r="G630" i="4"/>
  <c r="G631" i="4"/>
  <c r="G632" i="4"/>
  <c r="G633" i="4"/>
  <c r="G634" i="4"/>
  <c r="G635" i="4"/>
  <c r="G636" i="4"/>
  <c r="G637" i="4"/>
  <c r="G638" i="4"/>
  <c r="G639" i="4"/>
  <c r="G640" i="4"/>
  <c r="G641" i="4"/>
  <c r="G642" i="4"/>
  <c r="G643" i="4"/>
  <c r="G644" i="4"/>
  <c r="G645" i="4"/>
  <c r="G646" i="4"/>
  <c r="G647" i="4"/>
  <c r="G648" i="4"/>
  <c r="G649" i="4"/>
  <c r="G650" i="4"/>
  <c r="G651" i="4"/>
  <c r="G652" i="4"/>
  <c r="G653" i="4"/>
  <c r="G654" i="4"/>
  <c r="G655" i="4"/>
  <c r="G656" i="4"/>
  <c r="G657" i="4"/>
  <c r="G658" i="4"/>
  <c r="G659" i="4"/>
  <c r="G660" i="4"/>
  <c r="G661" i="4"/>
  <c r="G662" i="4"/>
  <c r="G663" i="4"/>
  <c r="G664" i="4"/>
  <c r="G665" i="4"/>
  <c r="G666" i="4"/>
  <c r="G667" i="4"/>
  <c r="G668" i="4"/>
  <c r="G669" i="4"/>
  <c r="G670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8" i="4"/>
  <c r="G689" i="4"/>
  <c r="G690" i="4"/>
  <c r="G691" i="4"/>
  <c r="G692" i="4"/>
  <c r="G693" i="4"/>
  <c r="G694" i="4"/>
  <c r="G695" i="4"/>
  <c r="G696" i="4"/>
  <c r="G697" i="4"/>
  <c r="G698" i="4"/>
  <c r="G699" i="4"/>
  <c r="G700" i="4"/>
  <c r="G701" i="4"/>
  <c r="G702" i="4"/>
  <c r="G703" i="4"/>
  <c r="G704" i="4"/>
  <c r="G705" i="4"/>
  <c r="G706" i="4"/>
  <c r="G707" i="4"/>
  <c r="G708" i="4"/>
  <c r="G709" i="4"/>
  <c r="G710" i="4"/>
  <c r="G711" i="4"/>
  <c r="G712" i="4"/>
  <c r="G713" i="4"/>
  <c r="G714" i="4"/>
  <c r="G715" i="4"/>
  <c r="G716" i="4"/>
  <c r="G717" i="4"/>
  <c r="G718" i="4"/>
  <c r="G719" i="4"/>
  <c r="G720" i="4"/>
  <c r="G721" i="4"/>
  <c r="G722" i="4"/>
  <c r="G723" i="4"/>
  <c r="G724" i="4"/>
  <c r="G725" i="4"/>
  <c r="G726" i="4"/>
  <c r="G727" i="4"/>
  <c r="G728" i="4"/>
  <c r="G729" i="4"/>
  <c r="G730" i="4"/>
  <c r="G731" i="4"/>
  <c r="G732" i="4"/>
  <c r="G733" i="4"/>
  <c r="G734" i="4"/>
  <c r="G735" i="4"/>
  <c r="G736" i="4"/>
  <c r="G737" i="4"/>
  <c r="G738" i="4"/>
  <c r="G739" i="4"/>
  <c r="G740" i="4"/>
  <c r="G741" i="4"/>
  <c r="G742" i="4"/>
  <c r="G743" i="4"/>
  <c r="G744" i="4"/>
  <c r="G745" i="4"/>
  <c r="G746" i="4"/>
  <c r="G747" i="4"/>
  <c r="G748" i="4"/>
  <c r="G749" i="4"/>
  <c r="G750" i="4"/>
  <c r="G751" i="4"/>
  <c r="G752" i="4"/>
  <c r="G753" i="4"/>
  <c r="G754" i="4"/>
  <c r="G755" i="4"/>
  <c r="G756" i="4"/>
  <c r="G757" i="4"/>
  <c r="G758" i="4"/>
  <c r="G759" i="4"/>
  <c r="G760" i="4"/>
  <c r="G761" i="4"/>
  <c r="G762" i="4"/>
  <c r="G763" i="4"/>
  <c r="G764" i="4"/>
  <c r="G765" i="4"/>
  <c r="G766" i="4"/>
  <c r="G767" i="4"/>
  <c r="G768" i="4"/>
  <c r="G769" i="4"/>
  <c r="G770" i="4"/>
  <c r="G771" i="4"/>
  <c r="G772" i="4"/>
  <c r="G773" i="4"/>
  <c r="G774" i="4"/>
  <c r="G775" i="4"/>
  <c r="G776" i="4"/>
  <c r="G777" i="4"/>
  <c r="G778" i="4"/>
  <c r="G779" i="4"/>
  <c r="G780" i="4"/>
  <c r="G781" i="4"/>
  <c r="G782" i="4"/>
  <c r="G783" i="4"/>
  <c r="G784" i="4"/>
  <c r="G785" i="4"/>
  <c r="G786" i="4"/>
  <c r="G787" i="4"/>
  <c r="G788" i="4"/>
  <c r="G789" i="4"/>
  <c r="G790" i="4"/>
  <c r="G791" i="4"/>
  <c r="G792" i="4"/>
  <c r="G793" i="4"/>
  <c r="G794" i="4"/>
  <c r="G795" i="4"/>
  <c r="G796" i="4"/>
  <c r="G797" i="4"/>
  <c r="G798" i="4"/>
  <c r="G799" i="4"/>
  <c r="G800" i="4"/>
  <c r="G801" i="4"/>
  <c r="G802" i="4"/>
  <c r="G803" i="4"/>
  <c r="G804" i="4"/>
  <c r="G805" i="4"/>
  <c r="G806" i="4"/>
  <c r="G807" i="4"/>
  <c r="G808" i="4"/>
  <c r="G809" i="4"/>
  <c r="G810" i="4"/>
  <c r="G811" i="4"/>
  <c r="G812" i="4"/>
  <c r="G813" i="4"/>
  <c r="G814" i="4"/>
  <c r="G815" i="4"/>
  <c r="G816" i="4"/>
  <c r="G817" i="4"/>
  <c r="G818" i="4"/>
  <c r="G819" i="4"/>
  <c r="G820" i="4"/>
  <c r="G821" i="4"/>
  <c r="G822" i="4"/>
  <c r="G823" i="4"/>
  <c r="G824" i="4"/>
  <c r="G825" i="4"/>
  <c r="G826" i="4"/>
  <c r="G827" i="4"/>
  <c r="G828" i="4"/>
  <c r="G829" i="4"/>
  <c r="G830" i="4"/>
  <c r="G831" i="4"/>
  <c r="G832" i="4"/>
  <c r="G833" i="4"/>
  <c r="G834" i="4"/>
  <c r="G835" i="4"/>
  <c r="G836" i="4"/>
  <c r="G837" i="4"/>
  <c r="G838" i="4"/>
  <c r="G839" i="4"/>
  <c r="G840" i="4"/>
  <c r="G841" i="4"/>
  <c r="G842" i="4"/>
  <c r="G843" i="4"/>
  <c r="G844" i="4"/>
  <c r="G845" i="4"/>
  <c r="G846" i="4"/>
  <c r="G847" i="4"/>
  <c r="G848" i="4"/>
  <c r="G849" i="4"/>
  <c r="G850" i="4"/>
  <c r="G851" i="4"/>
  <c r="G852" i="4"/>
  <c r="G853" i="4"/>
  <c r="G854" i="4"/>
  <c r="G855" i="4"/>
  <c r="G856" i="4"/>
  <c r="G857" i="4"/>
  <c r="G858" i="4"/>
  <c r="G859" i="4"/>
  <c r="G860" i="4"/>
  <c r="G861" i="4"/>
  <c r="G862" i="4"/>
  <c r="G863" i="4"/>
  <c r="G864" i="4"/>
  <c r="G865" i="4"/>
  <c r="G866" i="4"/>
  <c r="G867" i="4"/>
  <c r="G868" i="4"/>
  <c r="G869" i="4"/>
  <c r="G870" i="4"/>
  <c r="G871" i="4"/>
  <c r="G872" i="4"/>
  <c r="G873" i="4"/>
  <c r="G874" i="4"/>
  <c r="G875" i="4"/>
  <c r="G876" i="4"/>
  <c r="G877" i="4"/>
  <c r="G878" i="4"/>
  <c r="G879" i="4"/>
  <c r="G880" i="4"/>
  <c r="G881" i="4"/>
  <c r="G882" i="4"/>
  <c r="G883" i="4"/>
  <c r="G884" i="4"/>
  <c r="G885" i="4"/>
  <c r="G886" i="4"/>
  <c r="G887" i="4"/>
  <c r="G888" i="4"/>
  <c r="G889" i="4"/>
  <c r="G890" i="4"/>
  <c r="G891" i="4"/>
  <c r="G892" i="4"/>
  <c r="G893" i="4"/>
  <c r="G894" i="4"/>
  <c r="G895" i="4"/>
  <c r="G896" i="4"/>
  <c r="G897" i="4"/>
  <c r="G898" i="4"/>
  <c r="G899" i="4"/>
  <c r="G900" i="4"/>
  <c r="G901" i="4"/>
  <c r="G902" i="4"/>
  <c r="G903" i="4"/>
  <c r="G904" i="4"/>
  <c r="G905" i="4"/>
  <c r="G906" i="4"/>
  <c r="G907" i="4"/>
  <c r="G908" i="4"/>
  <c r="G909" i="4"/>
  <c r="G910" i="4"/>
  <c r="G911" i="4"/>
  <c r="G912" i="4"/>
  <c r="G913" i="4"/>
  <c r="G914" i="4"/>
  <c r="G915" i="4"/>
  <c r="G916" i="4"/>
  <c r="G917" i="4"/>
  <c r="G918" i="4"/>
  <c r="G919" i="4"/>
  <c r="G920" i="4"/>
  <c r="G921" i="4"/>
  <c r="G922" i="4"/>
  <c r="G923" i="4"/>
  <c r="G924" i="4"/>
  <c r="G925" i="4"/>
  <c r="G926" i="4"/>
  <c r="G927" i="4"/>
  <c r="G928" i="4"/>
  <c r="G929" i="4"/>
  <c r="G930" i="4"/>
  <c r="G931" i="4"/>
  <c r="G932" i="4"/>
  <c r="G933" i="4"/>
  <c r="G934" i="4"/>
  <c r="G935" i="4"/>
  <c r="G936" i="4"/>
  <c r="G937" i="4"/>
  <c r="G938" i="4"/>
  <c r="G939" i="4"/>
  <c r="G940" i="4"/>
  <c r="G941" i="4"/>
  <c r="G942" i="4"/>
  <c r="G943" i="4"/>
  <c r="G944" i="4"/>
  <c r="G945" i="4"/>
  <c r="G946" i="4"/>
  <c r="G947" i="4"/>
  <c r="G948" i="4"/>
  <c r="G949" i="4"/>
  <c r="G950" i="4"/>
  <c r="G951" i="4"/>
  <c r="G952" i="4"/>
  <c r="G953" i="4"/>
  <c r="G954" i="4"/>
  <c r="G955" i="4"/>
  <c r="G956" i="4"/>
  <c r="G957" i="4"/>
  <c r="G958" i="4"/>
  <c r="G959" i="4"/>
  <c r="G960" i="4"/>
  <c r="G961" i="4"/>
  <c r="G962" i="4"/>
  <c r="G963" i="4"/>
  <c r="G964" i="4"/>
  <c r="G965" i="4"/>
  <c r="G966" i="4"/>
  <c r="G967" i="4"/>
  <c r="G968" i="4"/>
  <c r="G969" i="4"/>
  <c r="G970" i="4"/>
  <c r="G971" i="4"/>
  <c r="G972" i="4"/>
  <c r="G973" i="4"/>
  <c r="G974" i="4"/>
  <c r="G975" i="4"/>
  <c r="G976" i="4"/>
  <c r="G977" i="4"/>
  <c r="G978" i="4"/>
  <c r="G979" i="4"/>
  <c r="G980" i="4"/>
  <c r="G981" i="4"/>
  <c r="G982" i="4"/>
  <c r="G983" i="4"/>
  <c r="G984" i="4"/>
  <c r="G985" i="4"/>
  <c r="G986" i="4"/>
  <c r="G987" i="4"/>
  <c r="G988" i="4"/>
  <c r="G989" i="4"/>
  <c r="G990" i="4"/>
  <c r="G991" i="4"/>
  <c r="G992" i="4"/>
  <c r="G993" i="4"/>
  <c r="G994" i="4"/>
  <c r="G995" i="4"/>
  <c r="G996" i="4"/>
  <c r="G997" i="4"/>
  <c r="G998" i="4"/>
  <c r="G999" i="4"/>
  <c r="G1000" i="4"/>
  <c r="G1001" i="4"/>
  <c r="G1002" i="4"/>
  <c r="G1003" i="4"/>
  <c r="G1004" i="4"/>
  <c r="G1005" i="4"/>
  <c r="G1006" i="4"/>
  <c r="G1007" i="4"/>
  <c r="G1008" i="4"/>
  <c r="G1009" i="4"/>
  <c r="G1010" i="4"/>
  <c r="G1011" i="4"/>
  <c r="G1012" i="4"/>
  <c r="G1013" i="4"/>
  <c r="G1014" i="4"/>
  <c r="G1015" i="4"/>
  <c r="G1016" i="4"/>
  <c r="G1017" i="4"/>
  <c r="G1018" i="4"/>
  <c r="G1019" i="4"/>
  <c r="G1020" i="4"/>
  <c r="G1021" i="4"/>
  <c r="G1022" i="4"/>
  <c r="G1023" i="4"/>
  <c r="G1024" i="4"/>
  <c r="G1025" i="4"/>
  <c r="G1026" i="4"/>
  <c r="G1027" i="4"/>
  <c r="G1028" i="4"/>
  <c r="G1029" i="4"/>
  <c r="G1030" i="4"/>
  <c r="G1031" i="4"/>
  <c r="G1032" i="4"/>
  <c r="G1033" i="4"/>
  <c r="G1034" i="4"/>
  <c r="G1035" i="4"/>
  <c r="G1036" i="4"/>
  <c r="G1037" i="4"/>
  <c r="G1038" i="4"/>
  <c r="G1039" i="4"/>
  <c r="G1040" i="4"/>
  <c r="G1041" i="4"/>
  <c r="G1042" i="4"/>
  <c r="G1043" i="4"/>
  <c r="G1044" i="4"/>
  <c r="G1045" i="4"/>
  <c r="G1046" i="4"/>
  <c r="G1047" i="4"/>
  <c r="G1048" i="4"/>
  <c r="G1049" i="4"/>
  <c r="G1050" i="4"/>
  <c r="G1051" i="4"/>
  <c r="G1052" i="4"/>
  <c r="G1053" i="4"/>
  <c r="G1054" i="4"/>
  <c r="G1055" i="4"/>
  <c r="G1056" i="4"/>
  <c r="G1057" i="4"/>
  <c r="G1058" i="4"/>
  <c r="G1059" i="4"/>
  <c r="G1060" i="4"/>
  <c r="G1061" i="4"/>
  <c r="G1062" i="4"/>
  <c r="G1063" i="4"/>
  <c r="G1064" i="4"/>
  <c r="G1065" i="4"/>
  <c r="G1066" i="4"/>
  <c r="G1067" i="4"/>
  <c r="G1068" i="4"/>
  <c r="G1069" i="4"/>
  <c r="G1070" i="4"/>
  <c r="G1071" i="4"/>
  <c r="G1072" i="4"/>
  <c r="G1073" i="4"/>
  <c r="G1074" i="4"/>
  <c r="G1075" i="4"/>
  <c r="G1076" i="4"/>
  <c r="G1077" i="4"/>
  <c r="G1078" i="4"/>
  <c r="G1079" i="4"/>
  <c r="G1080" i="4"/>
  <c r="G1081" i="4"/>
  <c r="G1082" i="4"/>
  <c r="G1083" i="4"/>
  <c r="G1084" i="4"/>
  <c r="G1085" i="4"/>
  <c r="G1086" i="4"/>
  <c r="G1087" i="4"/>
  <c r="G1088" i="4"/>
  <c r="G1089" i="4"/>
  <c r="G1090" i="4"/>
  <c r="G1091" i="4"/>
  <c r="G1092" i="4"/>
  <c r="G1093" i="4"/>
  <c r="G1094" i="4"/>
  <c r="G1095" i="4"/>
  <c r="G1096" i="4"/>
  <c r="G1097" i="4"/>
  <c r="G1098" i="4"/>
  <c r="G1099" i="4"/>
  <c r="G1100" i="4"/>
  <c r="G1101" i="4"/>
  <c r="G1102" i="4"/>
  <c r="G1103" i="4"/>
  <c r="G1104" i="4"/>
  <c r="G1105" i="4"/>
  <c r="G1106" i="4"/>
  <c r="G1107" i="4"/>
  <c r="G1108" i="4"/>
  <c r="G1109" i="4"/>
  <c r="G1110" i="4"/>
  <c r="G1111" i="4"/>
  <c r="G1112" i="4"/>
  <c r="G1113" i="4"/>
  <c r="G1114" i="4"/>
  <c r="G1115" i="4"/>
  <c r="G1116" i="4"/>
  <c r="G1117" i="4"/>
  <c r="G1118" i="4"/>
  <c r="G1119" i="4"/>
  <c r="G1120" i="4"/>
  <c r="G1121" i="4"/>
  <c r="G1122" i="4"/>
  <c r="G1123" i="4"/>
  <c r="G1124" i="4"/>
  <c r="G1125" i="4"/>
  <c r="G1126" i="4"/>
  <c r="G1127" i="4"/>
  <c r="G1128" i="4"/>
  <c r="G1129" i="4"/>
  <c r="G1130" i="4"/>
  <c r="G1131" i="4"/>
  <c r="G1132" i="4"/>
  <c r="G1133" i="4"/>
  <c r="G1134" i="4"/>
  <c r="G1135" i="4"/>
  <c r="G1136" i="4"/>
  <c r="G1137" i="4"/>
  <c r="G1138" i="4"/>
  <c r="G1139" i="4"/>
  <c r="G1140" i="4"/>
  <c r="G1141" i="4"/>
  <c r="G1142" i="4"/>
  <c r="G1143" i="4"/>
  <c r="G1144" i="4"/>
  <c r="G1145" i="4"/>
  <c r="G1146" i="4"/>
  <c r="G1147" i="4"/>
  <c r="G1148" i="4"/>
  <c r="G1149" i="4"/>
  <c r="G1150" i="4"/>
  <c r="G1151" i="4"/>
  <c r="G1152" i="4"/>
  <c r="G1153" i="4"/>
  <c r="G1154" i="4"/>
  <c r="G1155" i="4"/>
  <c r="G1156" i="4"/>
  <c r="G1157" i="4"/>
  <c r="G1158" i="4"/>
  <c r="G1159" i="4"/>
  <c r="G1160" i="4"/>
  <c r="G1161" i="4"/>
  <c r="G1162" i="4"/>
  <c r="G1163" i="4"/>
  <c r="G1164" i="4"/>
  <c r="G1165" i="4"/>
  <c r="G1166" i="4"/>
  <c r="G1167" i="4"/>
  <c r="G1168" i="4"/>
  <c r="G1169" i="4"/>
  <c r="G1170" i="4"/>
  <c r="G1171" i="4"/>
  <c r="G1172" i="4"/>
  <c r="G1173" i="4"/>
  <c r="G1174" i="4"/>
  <c r="G1175" i="4"/>
  <c r="G1176" i="4"/>
  <c r="G1177" i="4"/>
  <c r="G1178" i="4"/>
  <c r="G1179" i="4"/>
  <c r="G1180" i="4"/>
  <c r="G1181" i="4"/>
  <c r="G1182" i="4"/>
  <c r="G1183" i="4"/>
  <c r="G1184" i="4"/>
  <c r="G1185" i="4"/>
  <c r="G1186" i="4"/>
  <c r="G1187" i="4"/>
  <c r="G1188" i="4"/>
  <c r="G1189" i="4"/>
  <c r="G1190" i="4"/>
  <c r="G1191" i="4"/>
  <c r="G1192" i="4"/>
  <c r="G1193" i="4"/>
  <c r="G1194" i="4"/>
  <c r="G1195" i="4"/>
  <c r="G1196" i="4"/>
  <c r="G1197" i="4"/>
  <c r="G1198" i="4"/>
  <c r="G1199" i="4"/>
  <c r="G1200" i="4"/>
  <c r="G1201" i="4"/>
  <c r="G1202" i="4"/>
  <c r="G1203" i="4"/>
  <c r="G1204" i="4"/>
  <c r="G1205" i="4"/>
  <c r="G1206" i="4"/>
  <c r="G1207" i="4"/>
  <c r="G1208" i="4"/>
  <c r="G1209" i="4"/>
  <c r="G1210" i="4"/>
  <c r="G1211" i="4"/>
  <c r="G1212" i="4"/>
  <c r="G1213" i="4"/>
  <c r="G1214" i="4"/>
  <c r="G1215" i="4"/>
  <c r="G1216" i="4"/>
  <c r="G1217" i="4"/>
  <c r="G1218" i="4"/>
  <c r="G1219" i="4"/>
  <c r="G1220" i="4"/>
  <c r="G1221" i="4"/>
  <c r="G1222" i="4"/>
  <c r="G1223" i="4"/>
  <c r="G1224" i="4"/>
  <c r="G1225" i="4"/>
  <c r="G1226" i="4"/>
  <c r="G1227" i="4"/>
  <c r="G1228" i="4"/>
  <c r="G1229" i="4"/>
  <c r="G1230" i="4"/>
  <c r="G1231" i="4"/>
  <c r="G1232" i="4"/>
  <c r="G1233" i="4"/>
  <c r="G1234" i="4"/>
  <c r="G1235" i="4"/>
  <c r="G1236" i="4"/>
  <c r="G1237" i="4"/>
  <c r="G1238" i="4"/>
  <c r="G1239" i="4"/>
  <c r="G1240" i="4"/>
  <c r="G1241" i="4"/>
  <c r="G1242" i="4"/>
  <c r="G1243" i="4"/>
  <c r="G1244" i="4"/>
  <c r="G1245" i="4"/>
  <c r="G1246" i="4"/>
  <c r="G1247" i="4"/>
  <c r="G1248" i="4"/>
  <c r="G1249" i="4"/>
  <c r="G1250" i="4"/>
  <c r="G1251" i="4"/>
  <c r="G1252" i="4"/>
  <c r="G1253" i="4"/>
  <c r="G1254" i="4"/>
  <c r="G1255" i="4"/>
  <c r="G1256" i="4"/>
  <c r="G1257" i="4"/>
  <c r="G1258" i="4"/>
  <c r="G1259" i="4"/>
  <c r="G1260" i="4"/>
  <c r="G1261" i="4"/>
  <c r="G1262" i="4"/>
  <c r="G1263" i="4"/>
  <c r="G1264" i="4"/>
  <c r="G1265" i="4"/>
  <c r="G1266" i="4"/>
  <c r="G1267" i="4"/>
  <c r="G1268" i="4"/>
  <c r="G1269" i="4"/>
  <c r="G1270" i="4"/>
  <c r="G1271" i="4"/>
  <c r="G1272" i="4"/>
  <c r="G1273" i="4"/>
  <c r="G1274" i="4"/>
  <c r="G1275" i="4"/>
  <c r="G1276" i="4"/>
  <c r="G1277" i="4"/>
  <c r="G1278" i="4"/>
  <c r="G1279" i="4"/>
  <c r="G1280" i="4"/>
  <c r="G1281" i="4"/>
  <c r="G1282" i="4"/>
  <c r="G1283" i="4"/>
  <c r="G1284" i="4"/>
  <c r="G1285" i="4"/>
  <c r="G1286" i="4"/>
  <c r="G1287" i="4"/>
  <c r="G1288" i="4"/>
  <c r="G1289" i="4"/>
  <c r="G1290" i="4"/>
  <c r="G1291" i="4"/>
  <c r="G1292" i="4"/>
  <c r="G1293" i="4"/>
  <c r="G1294" i="4"/>
  <c r="G1295" i="4"/>
  <c r="G1296" i="4"/>
  <c r="G1297" i="4"/>
  <c r="G1298" i="4"/>
  <c r="G1299" i="4"/>
  <c r="G1300" i="4"/>
  <c r="G1301" i="4"/>
  <c r="G1302" i="4"/>
  <c r="G1303" i="4"/>
  <c r="G1304" i="4"/>
  <c r="G1305" i="4"/>
  <c r="G1306" i="4"/>
  <c r="G1307" i="4"/>
  <c r="G1308" i="4"/>
  <c r="G1309" i="4"/>
  <c r="G1310" i="4"/>
  <c r="G1311" i="4"/>
  <c r="G1312" i="4"/>
  <c r="G1313" i="4"/>
  <c r="G1314" i="4"/>
  <c r="G1315" i="4"/>
  <c r="G1316" i="4"/>
  <c r="G1317" i="4"/>
  <c r="G1318" i="4"/>
  <c r="G1319" i="4"/>
  <c r="G1320" i="4"/>
  <c r="G1321" i="4"/>
  <c r="G1322" i="4"/>
  <c r="G1323" i="4"/>
  <c r="G1324" i="4"/>
  <c r="G1325" i="4"/>
  <c r="G1326" i="4"/>
  <c r="G1327" i="4"/>
  <c r="G1328" i="4"/>
  <c r="G1329" i="4"/>
  <c r="G1330" i="4"/>
  <c r="G1331" i="4"/>
  <c r="G1332" i="4"/>
  <c r="G1333" i="4"/>
  <c r="G1334" i="4"/>
  <c r="G1335" i="4"/>
  <c r="G1336" i="4"/>
  <c r="G1337" i="4"/>
  <c r="G1338" i="4"/>
  <c r="G1339" i="4"/>
  <c r="G1340" i="4"/>
  <c r="G1341" i="4"/>
  <c r="G1342" i="4"/>
  <c r="G1343" i="4"/>
  <c r="G1344" i="4"/>
  <c r="G1345" i="4"/>
  <c r="G1346" i="4"/>
  <c r="G1347" i="4"/>
  <c r="G1348" i="4"/>
  <c r="G1349" i="4"/>
  <c r="G1350" i="4"/>
  <c r="G1351" i="4"/>
  <c r="G1352" i="4"/>
  <c r="G1353" i="4"/>
  <c r="G1354" i="4"/>
  <c r="G1355" i="4"/>
  <c r="G1356" i="4"/>
  <c r="G1357" i="4"/>
  <c r="G1358" i="4"/>
  <c r="G1359" i="4"/>
  <c r="G1360" i="4"/>
  <c r="G1361" i="4"/>
  <c r="G1362" i="4"/>
  <c r="G1363" i="4"/>
  <c r="G1364" i="4"/>
  <c r="G1365" i="4"/>
  <c r="G1366" i="4"/>
  <c r="G1367" i="4"/>
  <c r="G1368" i="4"/>
  <c r="G1369" i="4"/>
  <c r="G1370" i="4"/>
  <c r="G1371" i="4"/>
  <c r="G1372" i="4"/>
  <c r="G1373" i="4"/>
  <c r="G1374" i="4"/>
  <c r="G1375" i="4"/>
  <c r="G1376" i="4"/>
  <c r="G1377" i="4"/>
  <c r="G1378" i="4"/>
  <c r="G1379" i="4"/>
  <c r="G1380" i="4"/>
  <c r="G1381" i="4"/>
  <c r="G1382" i="4"/>
  <c r="G1383" i="4"/>
  <c r="G1384" i="4"/>
  <c r="G1385" i="4"/>
  <c r="G1386" i="4"/>
  <c r="G1387" i="4"/>
  <c r="G1388" i="4"/>
  <c r="G1389" i="4"/>
  <c r="G1390" i="4"/>
  <c r="G1391" i="4"/>
  <c r="G1392" i="4"/>
  <c r="G1393" i="4"/>
  <c r="G1394" i="4"/>
  <c r="G1395" i="4"/>
  <c r="G1396" i="4"/>
  <c r="G1397" i="4"/>
  <c r="G1398" i="4"/>
  <c r="G1399" i="4"/>
  <c r="G1400" i="4"/>
  <c r="G1401" i="4"/>
  <c r="G1402" i="4"/>
  <c r="G1403" i="4"/>
  <c r="G1404" i="4"/>
  <c r="G1405" i="4"/>
  <c r="G1406" i="4"/>
  <c r="G1407" i="4"/>
  <c r="G1408" i="4"/>
  <c r="G1409" i="4"/>
  <c r="G1410" i="4"/>
  <c r="G1411" i="4"/>
  <c r="G1412" i="4"/>
  <c r="G1413" i="4"/>
  <c r="G1414" i="4"/>
  <c r="G1415" i="4"/>
  <c r="G1416" i="4"/>
  <c r="G1417" i="4"/>
  <c r="G1418" i="4"/>
  <c r="G1419" i="4"/>
  <c r="G1420" i="4"/>
  <c r="G1421" i="4"/>
  <c r="G1422" i="4"/>
  <c r="G1423" i="4"/>
  <c r="G1424" i="4"/>
  <c r="G1425" i="4"/>
  <c r="G1426" i="4"/>
  <c r="G1427" i="4"/>
  <c r="G1428" i="4"/>
  <c r="G1429" i="4"/>
  <c r="G1430" i="4"/>
  <c r="G1431" i="4"/>
  <c r="G1432" i="4"/>
  <c r="G1433" i="4"/>
  <c r="G1434" i="4"/>
  <c r="G1435" i="4"/>
  <c r="G1436" i="4"/>
  <c r="G1437" i="4"/>
  <c r="G1438" i="4"/>
  <c r="G1439" i="4"/>
  <c r="G1440" i="4"/>
  <c r="G1441" i="4"/>
  <c r="G1442" i="4"/>
  <c r="G1443" i="4"/>
  <c r="G1444" i="4"/>
  <c r="G1445" i="4"/>
  <c r="G1446" i="4"/>
  <c r="G1447" i="4"/>
  <c r="G1448" i="4"/>
  <c r="G1449" i="4"/>
  <c r="G1450" i="4"/>
  <c r="G1451" i="4"/>
  <c r="G1452" i="4"/>
  <c r="G1453" i="4"/>
  <c r="G1454" i="4"/>
  <c r="G1455" i="4"/>
  <c r="G1456" i="4"/>
  <c r="G1457" i="4"/>
  <c r="G1458" i="4"/>
  <c r="G1459" i="4"/>
  <c r="G1460" i="4"/>
  <c r="G1461" i="4"/>
  <c r="G1462" i="4"/>
  <c r="G1463" i="4"/>
  <c r="G1464" i="4"/>
  <c r="G1465" i="4"/>
  <c r="G1466" i="4"/>
  <c r="G1467" i="4"/>
  <c r="G1468" i="4"/>
  <c r="G1469" i="4"/>
  <c r="G1470" i="4"/>
  <c r="G1471" i="4"/>
  <c r="G1472" i="4"/>
  <c r="G1473" i="4"/>
  <c r="G1474" i="4"/>
  <c r="G1475" i="4"/>
  <c r="G1476" i="4"/>
  <c r="G1477" i="4"/>
  <c r="G1478" i="4"/>
  <c r="G1479" i="4"/>
  <c r="G1480" i="4"/>
  <c r="G1481" i="4"/>
  <c r="G1482" i="4"/>
  <c r="G1483" i="4"/>
  <c r="G1484" i="4"/>
  <c r="G1485" i="4"/>
  <c r="G1486" i="4"/>
  <c r="G1487" i="4"/>
  <c r="G1488" i="4"/>
  <c r="G1489" i="4"/>
  <c r="G1490" i="4"/>
  <c r="G1491" i="4"/>
  <c r="G1492" i="4"/>
  <c r="G1493" i="4"/>
  <c r="G1494" i="4"/>
  <c r="G1495" i="4"/>
  <c r="G1496" i="4"/>
  <c r="G1497" i="4"/>
  <c r="G1498" i="4"/>
  <c r="G1499" i="4"/>
  <c r="G1500" i="4"/>
  <c r="G1501" i="4"/>
  <c r="G1502" i="4"/>
  <c r="G1503" i="4"/>
  <c r="G1504" i="4"/>
  <c r="G1505" i="4"/>
  <c r="G1506" i="4"/>
  <c r="G1507" i="4"/>
  <c r="G1508" i="4"/>
  <c r="G1509" i="4"/>
  <c r="G1510" i="4"/>
  <c r="G1511" i="4"/>
  <c r="G1512" i="4"/>
  <c r="G1513" i="4"/>
  <c r="G1514" i="4"/>
  <c r="G1515" i="4"/>
  <c r="G1516" i="4"/>
  <c r="G1517" i="4"/>
  <c r="G1518" i="4"/>
  <c r="G1519" i="4"/>
  <c r="G1520" i="4"/>
  <c r="G1521" i="4"/>
  <c r="G1522" i="4"/>
  <c r="G1523" i="4"/>
  <c r="G1524" i="4"/>
  <c r="G1525" i="4"/>
  <c r="G1526" i="4"/>
  <c r="G1527" i="4"/>
  <c r="G1528" i="4"/>
  <c r="G1529" i="4"/>
  <c r="G1530" i="4"/>
  <c r="G1531" i="4"/>
  <c r="G1532" i="4"/>
  <c r="G1533" i="4"/>
  <c r="G1534" i="4"/>
  <c r="G1535" i="4"/>
  <c r="G1536" i="4"/>
  <c r="G1537" i="4"/>
  <c r="G1538" i="4"/>
  <c r="G1539" i="4"/>
  <c r="G1540" i="4"/>
  <c r="G1541" i="4"/>
  <c r="G1542" i="4"/>
  <c r="G1543" i="4"/>
  <c r="G1544" i="4"/>
  <c r="G1545" i="4"/>
  <c r="G1546" i="4"/>
  <c r="G1547" i="4"/>
  <c r="G1548" i="4"/>
  <c r="G1549" i="4"/>
  <c r="G1550" i="4"/>
  <c r="G1551" i="4"/>
  <c r="G1552" i="4"/>
  <c r="G1553" i="4"/>
  <c r="G1554" i="4"/>
  <c r="G1555" i="4"/>
  <c r="G1556" i="4"/>
  <c r="G1557" i="4"/>
  <c r="G1558" i="4"/>
  <c r="G1559" i="4"/>
  <c r="G1560" i="4"/>
  <c r="G1561" i="4"/>
  <c r="G1562" i="4"/>
  <c r="G1563" i="4"/>
  <c r="G1564" i="4"/>
  <c r="G1565" i="4"/>
  <c r="G1566" i="4"/>
  <c r="G1567" i="4"/>
  <c r="G1568" i="4"/>
  <c r="G1569" i="4"/>
  <c r="G1570" i="4"/>
  <c r="G1571" i="4"/>
  <c r="G1572" i="4"/>
  <c r="G1573" i="4"/>
  <c r="G1574" i="4"/>
  <c r="G1575" i="4"/>
  <c r="G1576" i="4"/>
  <c r="G1577" i="4"/>
  <c r="G1578" i="4"/>
  <c r="G1579" i="4"/>
  <c r="G1580" i="4"/>
  <c r="G1581" i="4"/>
  <c r="G1582" i="4"/>
  <c r="G1583" i="4"/>
  <c r="G1584" i="4"/>
  <c r="G1585" i="4"/>
  <c r="G1586" i="4"/>
  <c r="G1587" i="4"/>
  <c r="G1588" i="4"/>
  <c r="G1589" i="4"/>
  <c r="G1590" i="4"/>
  <c r="G1591" i="4"/>
  <c r="G1592" i="4"/>
  <c r="G1593" i="4"/>
  <c r="G1594" i="4"/>
  <c r="G1595" i="4"/>
  <c r="G1596" i="4"/>
  <c r="G1597" i="4"/>
  <c r="G1598" i="4"/>
  <c r="G1599" i="4"/>
  <c r="G1600" i="4"/>
  <c r="G1601" i="4"/>
  <c r="G1602" i="4"/>
  <c r="G1603" i="4"/>
  <c r="G1604" i="4"/>
  <c r="G1605" i="4"/>
  <c r="G1606" i="4"/>
  <c r="G1607" i="4"/>
  <c r="G1608" i="4"/>
  <c r="G1609" i="4"/>
  <c r="G1610" i="4"/>
  <c r="G1611" i="4"/>
  <c r="G1612" i="4"/>
  <c r="G1613" i="4"/>
  <c r="G1614" i="4"/>
  <c r="G1615" i="4"/>
  <c r="G1616" i="4"/>
  <c r="G1617" i="4"/>
  <c r="G1618" i="4"/>
  <c r="G1619" i="4"/>
  <c r="G1620" i="4"/>
  <c r="G1621" i="4"/>
  <c r="G1622" i="4"/>
  <c r="G1623" i="4"/>
  <c r="G1624" i="4"/>
  <c r="G1625" i="4"/>
  <c r="G1626" i="4"/>
  <c r="G1627" i="4"/>
  <c r="G1628" i="4"/>
  <c r="G1629" i="4"/>
  <c r="G1630" i="4"/>
  <c r="G1631" i="4"/>
  <c r="G1632" i="4"/>
  <c r="G1633" i="4"/>
  <c r="G1634" i="4"/>
  <c r="G1635" i="4"/>
  <c r="G1636" i="4"/>
  <c r="G1637" i="4"/>
  <c r="G1638" i="4"/>
  <c r="G1639" i="4"/>
  <c r="G1640" i="4"/>
  <c r="G1641" i="4"/>
  <c r="G1642" i="4"/>
  <c r="G1643" i="4"/>
  <c r="G1644" i="4"/>
  <c r="G1645" i="4"/>
  <c r="G1646" i="4"/>
  <c r="G1647" i="4"/>
  <c r="G1648" i="4"/>
  <c r="G1649" i="4"/>
  <c r="G1650" i="4"/>
  <c r="G1651" i="4"/>
  <c r="G1652" i="4"/>
  <c r="G1653" i="4"/>
  <c r="G1654" i="4"/>
  <c r="G1655" i="4"/>
  <c r="G1656" i="4"/>
  <c r="G1657" i="4"/>
  <c r="G1658" i="4"/>
  <c r="G1659" i="4"/>
  <c r="G1660" i="4"/>
  <c r="G1661" i="4"/>
  <c r="G1662" i="4"/>
  <c r="G1663" i="4"/>
  <c r="G1664" i="4"/>
  <c r="G1665" i="4"/>
  <c r="G1666" i="4"/>
  <c r="G1667" i="4"/>
  <c r="G1668" i="4"/>
  <c r="G1669" i="4"/>
  <c r="G1670" i="4"/>
  <c r="G1671" i="4"/>
  <c r="G1672" i="4"/>
  <c r="G1673" i="4"/>
  <c r="G1674" i="4"/>
  <c r="G1675" i="4"/>
  <c r="G1676" i="4"/>
  <c r="G1677" i="4"/>
  <c r="G1678" i="4"/>
  <c r="G1679" i="4"/>
  <c r="G1680" i="4"/>
  <c r="G1681" i="4"/>
  <c r="G1682" i="4"/>
  <c r="G1683" i="4"/>
  <c r="G1684" i="4"/>
  <c r="G1685" i="4"/>
  <c r="G1686" i="4"/>
  <c r="G1687" i="4"/>
  <c r="G1688" i="4"/>
  <c r="G1689" i="4"/>
  <c r="G1690" i="4"/>
  <c r="G1691" i="4"/>
  <c r="G1692" i="4"/>
  <c r="G1693" i="4"/>
  <c r="G1694" i="4"/>
  <c r="G1695" i="4"/>
  <c r="G1696" i="4"/>
  <c r="G1697" i="4"/>
  <c r="G1698" i="4"/>
  <c r="G1699" i="4"/>
  <c r="G1700" i="4"/>
  <c r="G1701" i="4"/>
  <c r="G1702" i="4"/>
  <c r="G1703" i="4"/>
  <c r="G1704" i="4"/>
  <c r="G1705" i="4"/>
  <c r="G1706" i="4"/>
  <c r="G1707" i="4"/>
  <c r="G1708" i="4"/>
  <c r="G1709" i="4"/>
  <c r="G1710" i="4"/>
  <c r="G1711" i="4"/>
  <c r="G1712" i="4"/>
  <c r="G1713" i="4"/>
  <c r="G1714" i="4"/>
  <c r="G1715" i="4"/>
  <c r="G1716" i="4"/>
  <c r="G1717" i="4"/>
  <c r="G1718" i="4"/>
  <c r="G1719" i="4"/>
  <c r="G1720" i="4"/>
  <c r="G1721" i="4"/>
  <c r="G1722" i="4"/>
  <c r="G1723" i="4"/>
  <c r="G1724" i="4"/>
  <c r="G1725" i="4"/>
  <c r="G1726" i="4"/>
  <c r="G1727" i="4"/>
  <c r="G1728" i="4"/>
  <c r="G1729" i="4"/>
  <c r="G1730" i="4"/>
  <c r="G1731" i="4"/>
  <c r="G1732" i="4"/>
  <c r="G1733" i="4"/>
  <c r="G1734" i="4"/>
  <c r="G1735" i="4"/>
  <c r="G1736" i="4"/>
  <c r="G1737" i="4"/>
  <c r="G1738" i="4"/>
  <c r="G1739" i="4"/>
  <c r="G1740" i="4"/>
  <c r="G1741" i="4"/>
  <c r="G1742" i="4"/>
  <c r="G1743" i="4"/>
  <c r="G1744" i="4"/>
  <c r="G1745" i="4"/>
  <c r="G1746" i="4"/>
  <c r="G1747" i="4"/>
  <c r="G1748" i="4"/>
  <c r="G1749" i="4"/>
  <c r="G1750" i="4"/>
  <c r="G1751" i="4"/>
  <c r="G1752" i="4"/>
  <c r="G1753" i="4"/>
  <c r="G1754" i="4"/>
  <c r="G1755" i="4"/>
  <c r="G1756" i="4"/>
  <c r="G1757" i="4"/>
  <c r="G1758" i="4"/>
  <c r="G1759" i="4"/>
  <c r="G1760" i="4"/>
  <c r="G1761" i="4"/>
  <c r="G1762" i="4"/>
  <c r="G1763" i="4"/>
  <c r="G1764" i="4"/>
  <c r="G1765" i="4"/>
  <c r="G1766" i="4"/>
  <c r="G1767" i="4"/>
  <c r="G1768" i="4"/>
  <c r="G1769" i="4"/>
  <c r="G1770" i="4"/>
  <c r="G1771" i="4"/>
  <c r="G1772" i="4"/>
  <c r="G1773" i="4"/>
  <c r="G1774" i="4"/>
  <c r="G1775" i="4"/>
  <c r="G1776" i="4"/>
  <c r="G1777" i="4"/>
  <c r="G1778" i="4"/>
  <c r="G1779" i="4"/>
  <c r="G1780" i="4"/>
  <c r="G1781" i="4"/>
  <c r="G1782" i="4"/>
  <c r="G1783" i="4"/>
  <c r="G1784" i="4"/>
  <c r="G1785" i="4"/>
  <c r="G1786" i="4"/>
  <c r="G1787" i="4"/>
  <c r="G1788" i="4"/>
  <c r="G1789" i="4"/>
  <c r="G1790" i="4"/>
  <c r="G1791" i="4"/>
  <c r="G1792" i="4"/>
  <c r="G1793" i="4"/>
  <c r="G1794" i="4"/>
  <c r="G1795" i="4"/>
  <c r="G1796" i="4"/>
  <c r="G1797" i="4"/>
  <c r="G1798" i="4"/>
  <c r="G1799" i="4"/>
  <c r="G1800" i="4"/>
  <c r="G1801" i="4"/>
  <c r="G1802" i="4"/>
  <c r="G1803" i="4"/>
  <c r="G1804" i="4"/>
  <c r="G1805" i="4"/>
  <c r="G1806" i="4"/>
  <c r="G1807" i="4"/>
  <c r="G1808" i="4"/>
  <c r="G1809" i="4"/>
  <c r="G1810" i="4"/>
  <c r="G1811" i="4"/>
  <c r="G1812" i="4"/>
  <c r="G1813" i="4"/>
  <c r="G1814" i="4"/>
  <c r="G1815" i="4"/>
  <c r="G1816" i="4"/>
  <c r="G1817" i="4"/>
  <c r="G1818" i="4"/>
  <c r="G1819" i="4"/>
  <c r="G1820" i="4"/>
  <c r="G1821" i="4"/>
  <c r="G1822" i="4"/>
  <c r="G1823" i="4"/>
  <c r="G1824" i="4"/>
  <c r="G1825" i="4"/>
  <c r="G1826" i="4"/>
  <c r="G1827" i="4"/>
  <c r="G1828" i="4"/>
  <c r="G1829" i="4"/>
  <c r="G1830" i="4"/>
  <c r="G1831" i="4"/>
  <c r="G1832" i="4"/>
  <c r="G1833" i="4"/>
  <c r="G1834" i="4"/>
  <c r="G1835" i="4"/>
  <c r="G1836" i="4"/>
  <c r="G1837" i="4"/>
  <c r="G1838" i="4"/>
  <c r="G1839" i="4"/>
  <c r="G1840" i="4"/>
  <c r="G1841" i="4"/>
  <c r="G1842" i="4"/>
  <c r="G1843" i="4"/>
  <c r="G1844" i="4"/>
  <c r="G1845" i="4"/>
  <c r="G1846" i="4"/>
  <c r="G1847" i="4"/>
  <c r="G1848" i="4"/>
  <c r="G1849" i="4"/>
  <c r="G1850" i="4"/>
  <c r="G1851" i="4"/>
  <c r="G1852" i="4"/>
  <c r="G1853" i="4"/>
  <c r="G1854" i="4"/>
  <c r="G1855" i="4"/>
  <c r="G1856" i="4"/>
  <c r="G1857" i="4"/>
  <c r="G1858" i="4"/>
  <c r="G1859" i="4"/>
  <c r="G1860" i="4"/>
  <c r="G1861" i="4"/>
  <c r="G1862" i="4"/>
  <c r="G1863" i="4"/>
  <c r="G1864" i="4"/>
  <c r="G1865" i="4"/>
  <c r="G1866" i="4"/>
  <c r="G1867" i="4"/>
  <c r="G1868" i="4"/>
  <c r="G1869" i="4"/>
  <c r="G1870" i="4"/>
  <c r="G1871" i="4"/>
  <c r="G1872" i="4"/>
  <c r="G1873" i="4"/>
  <c r="G1874" i="4"/>
  <c r="G1875" i="4"/>
  <c r="G1876" i="4"/>
  <c r="G1877" i="4"/>
  <c r="G1878" i="4"/>
  <c r="G1879" i="4"/>
  <c r="G1880" i="4"/>
  <c r="G1881" i="4"/>
  <c r="G1882" i="4"/>
  <c r="G1883" i="4"/>
  <c r="G1884" i="4"/>
  <c r="G1885" i="4"/>
  <c r="G1886" i="4"/>
  <c r="G1887" i="4"/>
  <c r="G1888" i="4"/>
  <c r="G1889" i="4"/>
  <c r="G1890" i="4"/>
  <c r="G1891" i="4"/>
  <c r="G1892" i="4"/>
  <c r="G1893" i="4"/>
  <c r="G1894" i="4"/>
  <c r="G1895" i="4"/>
  <c r="G1896" i="4"/>
  <c r="G1897" i="4"/>
  <c r="G1898" i="4"/>
  <c r="G1899" i="4"/>
  <c r="G1900" i="4"/>
  <c r="G1901" i="4"/>
  <c r="G1902" i="4"/>
  <c r="G1903" i="4"/>
  <c r="G1904" i="4"/>
  <c r="G1905" i="4"/>
  <c r="G1906" i="4"/>
  <c r="G1907" i="4"/>
  <c r="G1908" i="4"/>
  <c r="G1909" i="4"/>
  <c r="G1910" i="4"/>
  <c r="G1911" i="4"/>
  <c r="G1912" i="4"/>
  <c r="G1913" i="4"/>
  <c r="G1914" i="4"/>
  <c r="G1915" i="4"/>
  <c r="G1916" i="4"/>
  <c r="G1917" i="4"/>
  <c r="G1918" i="4"/>
  <c r="G1919" i="4"/>
  <c r="G1920" i="4"/>
  <c r="G1921" i="4"/>
  <c r="G1922" i="4"/>
  <c r="G1923" i="4"/>
  <c r="G1924" i="4"/>
  <c r="G1925" i="4"/>
  <c r="G1926" i="4"/>
  <c r="G1927" i="4"/>
  <c r="G1928" i="4"/>
  <c r="G1929" i="4"/>
  <c r="G1930" i="4"/>
  <c r="G1931" i="4"/>
  <c r="G1932" i="4"/>
  <c r="G1933" i="4"/>
  <c r="G1934" i="4"/>
  <c r="G1935" i="4"/>
  <c r="G1936" i="4"/>
  <c r="G1937" i="4"/>
  <c r="G1938" i="4"/>
  <c r="G1939" i="4"/>
  <c r="G1940" i="4"/>
  <c r="G1941" i="4"/>
  <c r="G1942" i="4"/>
  <c r="G1943" i="4"/>
  <c r="G1944" i="4"/>
  <c r="G1945" i="4"/>
  <c r="G1946" i="4"/>
  <c r="G1947" i="4"/>
  <c r="G1948" i="4"/>
  <c r="G1949" i="4"/>
  <c r="G1950" i="4"/>
  <c r="G1951" i="4"/>
  <c r="G1952" i="4"/>
  <c r="G1953" i="4"/>
  <c r="G1954" i="4"/>
  <c r="G1955" i="4"/>
  <c r="G1956" i="4"/>
  <c r="G1957" i="4"/>
  <c r="G1958" i="4"/>
  <c r="G1959" i="4"/>
  <c r="G1960" i="4"/>
  <c r="G1961" i="4"/>
  <c r="G1962" i="4"/>
  <c r="G1963" i="4"/>
  <c r="G1964" i="4"/>
  <c r="G1965" i="4"/>
  <c r="G1966" i="4"/>
  <c r="G1967" i="4"/>
  <c r="G1968" i="4"/>
  <c r="G1969" i="4"/>
  <c r="G1970" i="4"/>
  <c r="G1971" i="4"/>
  <c r="G1972" i="4"/>
  <c r="G1973" i="4"/>
  <c r="G1974" i="4"/>
  <c r="G1975" i="4"/>
  <c r="G1976" i="4"/>
  <c r="G1977" i="4"/>
  <c r="G1978" i="4"/>
  <c r="G1979" i="4"/>
  <c r="G1980" i="4"/>
  <c r="G1981" i="4"/>
  <c r="G1982" i="4"/>
  <c r="G1983" i="4"/>
  <c r="G1984" i="4"/>
  <c r="G1985" i="4"/>
  <c r="G1986" i="4"/>
  <c r="G1987" i="4"/>
  <c r="G1988" i="4"/>
  <c r="G1989" i="4"/>
  <c r="G1990" i="4"/>
  <c r="G1991" i="4"/>
  <c r="G1992" i="4"/>
  <c r="G1993" i="4"/>
  <c r="G1994" i="4"/>
  <c r="G1995" i="4"/>
  <c r="G1996" i="4"/>
  <c r="G1997" i="4"/>
  <c r="G1998" i="4"/>
  <c r="G1999" i="4"/>
  <c r="G2000" i="4"/>
  <c r="G2001" i="4"/>
  <c r="G2002" i="4"/>
  <c r="G2003" i="4"/>
  <c r="G2004" i="4"/>
  <c r="G2005" i="4"/>
  <c r="G2006" i="4"/>
  <c r="G2007" i="4"/>
  <c r="G2008" i="4"/>
  <c r="G2009" i="4"/>
  <c r="G2010" i="4"/>
  <c r="G2011" i="4"/>
  <c r="G2012" i="4"/>
  <c r="G2013" i="4"/>
  <c r="G2014" i="4"/>
  <c r="G2015" i="4"/>
  <c r="G2016" i="4"/>
  <c r="G2017" i="4"/>
  <c r="G2018" i="4"/>
  <c r="G2019" i="4"/>
  <c r="G2020" i="4"/>
  <c r="G2021" i="4"/>
  <c r="G2022" i="4"/>
  <c r="G2023" i="4"/>
  <c r="G2024" i="4"/>
  <c r="G2025" i="4"/>
  <c r="G2026" i="4"/>
  <c r="G2027" i="4"/>
  <c r="G2028" i="4"/>
  <c r="G2029" i="4"/>
  <c r="G2030" i="4"/>
  <c r="G2031" i="4"/>
  <c r="G2032" i="4"/>
  <c r="G2033" i="4"/>
  <c r="G2034" i="4"/>
  <c r="G2035" i="4"/>
  <c r="G2036" i="4"/>
  <c r="G2037" i="4"/>
  <c r="G2038" i="4"/>
  <c r="G2039" i="4"/>
  <c r="G2040" i="4"/>
  <c r="G2041" i="4"/>
  <c r="G2042" i="4"/>
  <c r="G2043" i="4"/>
  <c r="G2044" i="4"/>
  <c r="G2045" i="4"/>
  <c r="G2046" i="4"/>
  <c r="G2047" i="4"/>
  <c r="G2048" i="4"/>
  <c r="G2049" i="4"/>
  <c r="G2050" i="4"/>
  <c r="G2051" i="4"/>
  <c r="G2052" i="4"/>
  <c r="G2053" i="4"/>
  <c r="G2054" i="4"/>
  <c r="G2055" i="4"/>
  <c r="G2056" i="4"/>
  <c r="G2057" i="4"/>
  <c r="G2058" i="4"/>
  <c r="G2059" i="4"/>
  <c r="G2060" i="4"/>
  <c r="G2061" i="4"/>
  <c r="G2062" i="4"/>
  <c r="G2063" i="4"/>
  <c r="G2064" i="4"/>
  <c r="G2065" i="4"/>
  <c r="G2066" i="4"/>
  <c r="G2067" i="4"/>
  <c r="G2068" i="4"/>
  <c r="G2069" i="4"/>
  <c r="G2070" i="4"/>
  <c r="G2071" i="4"/>
  <c r="G2072" i="4"/>
  <c r="G2073" i="4"/>
  <c r="G2074" i="4"/>
  <c r="G2075" i="4"/>
  <c r="G2076" i="4"/>
  <c r="G2077" i="4"/>
  <c r="G2078" i="4"/>
  <c r="G2079" i="4"/>
  <c r="G2080" i="4"/>
  <c r="G2081" i="4"/>
  <c r="G2082" i="4"/>
  <c r="G2083" i="4"/>
  <c r="G2084" i="4"/>
  <c r="G2085" i="4"/>
  <c r="G2086" i="4"/>
  <c r="G2087" i="4"/>
  <c r="G2088" i="4"/>
  <c r="G2089" i="4"/>
  <c r="G2090" i="4"/>
  <c r="G2091" i="4"/>
  <c r="G2092" i="4"/>
  <c r="G2093" i="4"/>
  <c r="G2094" i="4"/>
  <c r="G2095" i="4"/>
  <c r="G2096" i="4"/>
  <c r="G2097" i="4"/>
  <c r="G2098" i="4"/>
  <c r="G2099" i="4"/>
  <c r="G2100" i="4"/>
  <c r="G2101" i="4"/>
  <c r="G2102" i="4"/>
  <c r="G2103" i="4"/>
  <c r="G2104" i="4"/>
  <c r="G2105" i="4"/>
  <c r="G2106" i="4"/>
  <c r="G2107" i="4"/>
  <c r="G2108" i="4"/>
  <c r="G2109" i="4"/>
  <c r="G2110" i="4"/>
  <c r="G2111" i="4"/>
  <c r="G2112" i="4"/>
  <c r="G2113" i="4"/>
  <c r="G2114" i="4"/>
  <c r="G2115" i="4"/>
  <c r="G2116" i="4"/>
  <c r="G2117" i="4"/>
  <c r="G2118" i="4"/>
  <c r="G2119" i="4"/>
  <c r="G2120" i="4"/>
  <c r="G2121" i="4"/>
  <c r="G2122" i="4"/>
  <c r="G2123" i="4"/>
  <c r="G2124" i="4"/>
  <c r="G2125" i="4"/>
  <c r="G2126" i="4"/>
  <c r="G2127" i="4"/>
  <c r="G2128" i="4"/>
  <c r="G2129" i="4"/>
  <c r="G2130" i="4"/>
  <c r="G2131" i="4"/>
  <c r="G2132" i="4"/>
  <c r="G2133" i="4"/>
  <c r="G2134" i="4"/>
  <c r="G2135" i="4"/>
  <c r="G2136" i="4"/>
  <c r="G2137" i="4"/>
  <c r="G2138" i="4"/>
  <c r="G2139" i="4"/>
  <c r="G2140" i="4"/>
  <c r="G2141" i="4"/>
  <c r="G2142" i="4"/>
  <c r="G2143" i="4"/>
  <c r="G2144" i="4"/>
  <c r="G2145" i="4"/>
  <c r="G2146" i="4"/>
  <c r="G2147" i="4"/>
  <c r="G2148" i="4"/>
  <c r="G2149" i="4"/>
  <c r="G2150" i="4"/>
  <c r="G2151" i="4"/>
  <c r="G2152" i="4"/>
  <c r="G2153" i="4"/>
  <c r="G2154" i="4"/>
  <c r="G2155" i="4"/>
  <c r="G2156" i="4"/>
  <c r="G2157" i="4"/>
  <c r="G2158" i="4"/>
  <c r="G2159" i="4"/>
  <c r="G2160" i="4"/>
  <c r="G2161" i="4"/>
  <c r="G2162" i="4"/>
  <c r="G2163" i="4"/>
  <c r="G2164" i="4"/>
  <c r="G2165" i="4"/>
  <c r="G2166" i="4"/>
  <c r="G2167" i="4"/>
  <c r="G2168" i="4"/>
  <c r="G2169" i="4"/>
  <c r="G2170" i="4"/>
  <c r="G2171" i="4"/>
  <c r="G2172" i="4"/>
  <c r="G2173" i="4"/>
  <c r="G2174" i="4"/>
  <c r="G2175" i="4"/>
  <c r="G2176" i="4"/>
  <c r="G2177" i="4"/>
  <c r="G2178" i="4"/>
  <c r="G2179" i="4"/>
  <c r="G2180" i="4"/>
  <c r="G2181" i="4"/>
  <c r="G2182" i="4"/>
  <c r="G2183" i="4"/>
  <c r="G2184" i="4"/>
  <c r="G2185" i="4"/>
  <c r="G2186" i="4"/>
  <c r="G2187" i="4"/>
  <c r="G2188" i="4"/>
  <c r="G2189" i="4"/>
  <c r="G2190" i="4"/>
  <c r="G2191" i="4"/>
  <c r="G2192" i="4"/>
  <c r="G2193" i="4"/>
  <c r="G2194" i="4"/>
  <c r="G2195" i="4"/>
  <c r="G2196" i="4"/>
  <c r="G2197" i="4"/>
  <c r="G2198" i="4"/>
  <c r="G2199" i="4"/>
  <c r="G2200" i="4"/>
  <c r="G2201" i="4"/>
  <c r="G2202" i="4"/>
  <c r="G2203" i="4"/>
  <c r="G2204" i="4"/>
  <c r="G2205" i="4"/>
  <c r="G2206" i="4"/>
  <c r="G2207" i="4"/>
  <c r="G2208" i="4"/>
  <c r="G2209" i="4"/>
  <c r="G2210" i="4"/>
  <c r="G2211" i="4"/>
  <c r="G2212" i="4"/>
  <c r="G2213" i="4"/>
  <c r="G2214" i="4"/>
  <c r="G2215" i="4"/>
  <c r="G2216" i="4"/>
  <c r="G2217" i="4"/>
  <c r="G2218" i="4"/>
  <c r="G2219" i="4"/>
  <c r="G2220" i="4"/>
  <c r="G2221" i="4"/>
  <c r="G2222" i="4"/>
  <c r="G2223" i="4"/>
  <c r="G2224" i="4"/>
  <c r="G2225" i="4"/>
  <c r="G2226" i="4"/>
  <c r="G2227" i="4"/>
  <c r="G2228" i="4"/>
  <c r="G2229" i="4"/>
  <c r="G2230" i="4"/>
  <c r="G2231" i="4"/>
  <c r="G2232" i="4"/>
  <c r="G2233" i="4"/>
  <c r="G2234" i="4"/>
  <c r="G2235" i="4"/>
  <c r="G2236" i="4"/>
  <c r="G2237" i="4"/>
  <c r="G2238" i="4"/>
  <c r="G2239" i="4"/>
  <c r="G2240" i="4"/>
  <c r="G2241" i="4"/>
  <c r="G2242" i="4"/>
  <c r="G2243" i="4"/>
  <c r="G2244" i="4"/>
  <c r="G2245" i="4"/>
  <c r="G2246" i="4"/>
  <c r="G2247" i="4"/>
  <c r="G2248" i="4"/>
  <c r="G2249" i="4"/>
  <c r="G2250" i="4"/>
  <c r="G2251" i="4"/>
  <c r="G2252" i="4"/>
  <c r="G2253" i="4"/>
  <c r="G2254" i="4"/>
  <c r="G2255" i="4"/>
  <c r="G2256" i="4"/>
  <c r="G2257" i="4"/>
  <c r="G2258" i="4"/>
  <c r="G2259" i="4"/>
  <c r="G2260" i="4"/>
  <c r="G2261" i="4"/>
  <c r="G2262" i="4"/>
  <c r="G2263" i="4"/>
  <c r="G2264" i="4"/>
  <c r="G2265" i="4"/>
  <c r="G2266" i="4"/>
  <c r="G2267" i="4"/>
  <c r="G2268" i="4"/>
  <c r="G2269" i="4"/>
  <c r="G2270" i="4"/>
  <c r="G2271" i="4"/>
  <c r="G2272" i="4"/>
  <c r="G2273" i="4"/>
  <c r="G2274" i="4"/>
  <c r="G2275" i="4"/>
  <c r="G2276" i="4"/>
  <c r="G2277" i="4"/>
  <c r="G2278" i="4"/>
  <c r="G2279" i="4"/>
  <c r="G2280" i="4"/>
  <c r="G2281" i="4"/>
  <c r="G2282" i="4"/>
  <c r="G2283" i="4"/>
  <c r="G2284" i="4"/>
  <c r="G2285" i="4"/>
  <c r="G2286" i="4"/>
  <c r="G2287" i="4"/>
  <c r="G2288" i="4"/>
  <c r="G2289" i="4"/>
  <c r="G2290" i="4"/>
  <c r="G2291" i="4"/>
  <c r="G2292" i="4"/>
  <c r="G2293" i="4"/>
  <c r="G2294" i="4"/>
  <c r="G2295" i="4"/>
  <c r="G2296" i="4"/>
  <c r="G2297" i="4"/>
  <c r="G2298" i="4"/>
  <c r="G2299" i="4"/>
  <c r="G2300" i="4"/>
  <c r="G2301" i="4"/>
  <c r="G2302" i="4"/>
  <c r="G2303" i="4"/>
  <c r="G2304" i="4"/>
  <c r="G2305" i="4"/>
  <c r="G2306" i="4"/>
  <c r="G2307" i="4"/>
  <c r="G2308" i="4"/>
  <c r="G2309" i="4"/>
  <c r="G2310" i="4"/>
  <c r="G2311" i="4"/>
  <c r="G2312" i="4"/>
  <c r="G2313" i="4"/>
  <c r="G2314" i="4"/>
  <c r="G2315" i="4"/>
  <c r="G2316" i="4"/>
  <c r="G2317" i="4"/>
  <c r="G2318" i="4"/>
  <c r="G2319" i="4"/>
  <c r="G2320" i="4"/>
  <c r="G2321" i="4"/>
  <c r="G2322" i="4"/>
  <c r="G2323" i="4"/>
  <c r="G2324" i="4"/>
  <c r="G2325" i="4"/>
  <c r="G2326" i="4"/>
  <c r="G2327" i="4"/>
  <c r="G2328" i="4"/>
  <c r="G2329" i="4"/>
  <c r="G2330" i="4"/>
  <c r="G2331" i="4"/>
  <c r="G2332" i="4"/>
  <c r="G2333" i="4"/>
  <c r="G2334" i="4"/>
  <c r="G2335" i="4"/>
  <c r="G2336" i="4"/>
  <c r="G2337" i="4"/>
  <c r="G2338" i="4"/>
  <c r="G2339" i="4"/>
  <c r="G2340" i="4"/>
  <c r="G2341" i="4"/>
  <c r="G2342" i="4"/>
  <c r="G2343" i="4"/>
  <c r="G2344" i="4"/>
  <c r="G2345" i="4"/>
  <c r="G2346" i="4"/>
  <c r="G2347" i="4"/>
  <c r="G2348" i="4"/>
  <c r="G2349" i="4"/>
  <c r="G2350" i="4"/>
  <c r="G2351" i="4"/>
  <c r="G2352" i="4"/>
  <c r="G2353" i="4"/>
  <c r="G2354" i="4"/>
  <c r="G2355" i="4"/>
  <c r="G2356" i="4"/>
  <c r="G2357" i="4"/>
  <c r="G2358" i="4"/>
  <c r="G2359" i="4"/>
  <c r="G2360" i="4"/>
  <c r="G2361" i="4"/>
  <c r="G2362" i="4"/>
  <c r="G2363" i="4"/>
  <c r="G2364" i="4"/>
  <c r="G2365" i="4"/>
  <c r="G2366" i="4"/>
  <c r="G2367" i="4"/>
  <c r="G2368" i="4"/>
  <c r="G2369" i="4"/>
  <c r="G2370" i="4"/>
  <c r="G2371" i="4"/>
  <c r="G2372" i="4"/>
  <c r="G2373" i="4"/>
  <c r="G2374" i="4"/>
  <c r="G2375" i="4"/>
  <c r="G2376" i="4"/>
  <c r="G2377" i="4"/>
  <c r="G2378" i="4"/>
  <c r="G2379" i="4"/>
  <c r="G2380" i="4"/>
  <c r="G2381" i="4"/>
  <c r="G2382" i="4"/>
  <c r="G2383" i="4"/>
  <c r="G2384" i="4"/>
  <c r="G2385" i="4"/>
  <c r="G2386" i="4"/>
  <c r="G2387" i="4"/>
  <c r="G2388" i="4"/>
  <c r="G2389" i="4"/>
  <c r="G2390" i="4"/>
  <c r="G2391" i="4"/>
  <c r="G2392" i="4"/>
  <c r="G2393" i="4"/>
  <c r="G2394" i="4"/>
  <c r="G2395" i="4"/>
  <c r="G2396" i="4"/>
  <c r="G2397" i="4"/>
  <c r="G2398" i="4"/>
  <c r="G2399" i="4"/>
  <c r="G2400" i="4"/>
  <c r="G2401" i="4"/>
  <c r="G2402" i="4"/>
  <c r="G2403" i="4"/>
  <c r="G2404" i="4"/>
  <c r="G2405" i="4"/>
  <c r="G2406" i="4"/>
  <c r="G2407" i="4"/>
  <c r="G2408" i="4"/>
  <c r="G2409" i="4"/>
  <c r="G2410" i="4"/>
  <c r="G2411" i="4"/>
  <c r="G2412" i="4"/>
  <c r="G2413" i="4"/>
  <c r="G2414" i="4"/>
  <c r="G2415" i="4"/>
  <c r="G2416" i="4"/>
  <c r="G2417" i="4"/>
  <c r="G2418" i="4"/>
  <c r="G2419" i="4"/>
  <c r="G2420" i="4"/>
  <c r="G2421" i="4"/>
  <c r="G2422" i="4"/>
  <c r="G2423" i="4"/>
  <c r="G2424" i="4"/>
  <c r="G2425" i="4"/>
  <c r="G2426" i="4"/>
  <c r="G2427" i="4"/>
  <c r="G2428" i="4"/>
  <c r="G2429" i="4"/>
  <c r="G2430" i="4"/>
  <c r="G2431" i="4"/>
  <c r="G2432" i="4"/>
  <c r="G2433" i="4"/>
  <c r="G2434" i="4"/>
  <c r="G2435" i="4"/>
  <c r="G2436" i="4"/>
  <c r="G2437" i="4"/>
  <c r="G2438" i="4"/>
  <c r="G2439" i="4"/>
  <c r="G2440" i="4"/>
  <c r="G2441" i="4"/>
  <c r="G2442" i="4"/>
  <c r="G2443" i="4"/>
  <c r="G2444" i="4"/>
  <c r="G2445" i="4"/>
  <c r="G2446" i="4"/>
  <c r="G2447" i="4"/>
  <c r="G2448" i="4"/>
  <c r="G2449" i="4"/>
  <c r="G2450" i="4"/>
  <c r="G2451" i="4"/>
  <c r="G2452" i="4"/>
  <c r="G2453" i="4"/>
  <c r="G2454" i="4"/>
  <c r="G2455" i="4"/>
  <c r="G2456" i="4"/>
  <c r="G2457" i="4"/>
  <c r="G2458" i="4"/>
  <c r="G2459" i="4"/>
  <c r="G2460" i="4"/>
  <c r="G2461" i="4"/>
  <c r="G2462" i="4"/>
  <c r="G2463" i="4"/>
  <c r="G2464" i="4"/>
  <c r="G2465" i="4"/>
  <c r="G2466" i="4"/>
  <c r="G2467" i="4"/>
  <c r="G2468" i="4"/>
  <c r="G2469" i="4"/>
  <c r="G2470" i="4"/>
  <c r="G2471" i="4"/>
  <c r="G2472" i="4"/>
  <c r="G2473" i="4"/>
  <c r="G2474" i="4"/>
  <c r="G2475" i="4"/>
  <c r="G2476" i="4"/>
  <c r="G2477" i="4"/>
  <c r="G2478" i="4"/>
  <c r="G2479" i="4"/>
  <c r="G2480" i="4"/>
  <c r="G2481" i="4"/>
  <c r="G2482" i="4"/>
  <c r="G2483" i="4"/>
  <c r="G2484" i="4"/>
  <c r="G2485" i="4"/>
  <c r="G2486" i="4"/>
  <c r="G2487" i="4"/>
  <c r="G2488" i="4"/>
  <c r="G2489" i="4"/>
  <c r="G2490" i="4"/>
  <c r="G2491" i="4"/>
  <c r="G2492" i="4"/>
  <c r="G2493" i="4"/>
  <c r="G2494" i="4"/>
  <c r="G2495" i="4"/>
  <c r="G2496" i="4"/>
  <c r="G2497" i="4"/>
  <c r="G2498" i="4"/>
  <c r="G2499" i="4"/>
  <c r="G2500" i="4"/>
  <c r="G2501" i="4"/>
  <c r="G2502" i="4"/>
  <c r="G2503" i="4"/>
  <c r="G2504" i="4"/>
  <c r="G2505" i="4"/>
  <c r="G2506" i="4"/>
  <c r="G2507" i="4"/>
  <c r="G2508" i="4"/>
  <c r="G2509" i="4"/>
  <c r="G2510" i="4"/>
  <c r="G2511" i="4"/>
  <c r="G2512" i="4"/>
  <c r="G2513" i="4"/>
  <c r="G2514" i="4"/>
  <c r="G2515" i="4"/>
  <c r="G2516" i="4"/>
  <c r="G2517" i="4"/>
  <c r="G2518" i="4"/>
  <c r="G2519" i="4"/>
  <c r="G2520" i="4"/>
  <c r="G2521" i="4"/>
  <c r="G2522" i="4"/>
  <c r="G2523" i="4"/>
  <c r="G2524" i="4"/>
  <c r="G2525" i="4"/>
  <c r="G2526" i="4"/>
  <c r="G2527" i="4"/>
  <c r="G2528" i="4"/>
  <c r="G2529" i="4"/>
  <c r="G2530" i="4"/>
  <c r="G2531" i="4"/>
  <c r="G2532" i="4"/>
  <c r="G2533" i="4"/>
  <c r="G2534" i="4"/>
  <c r="G2535" i="4"/>
  <c r="G2536" i="4"/>
  <c r="G2537" i="4"/>
  <c r="G2538" i="4"/>
  <c r="G2539" i="4"/>
  <c r="G2540" i="4"/>
  <c r="G2541" i="4"/>
  <c r="G2542" i="4"/>
  <c r="G2543" i="4"/>
  <c r="G2544" i="4"/>
  <c r="G2545" i="4"/>
  <c r="G2546" i="4"/>
  <c r="G2547" i="4"/>
  <c r="G2548" i="4"/>
  <c r="G2549" i="4"/>
  <c r="G2550" i="4"/>
  <c r="G2551" i="4"/>
  <c r="G2552" i="4"/>
  <c r="G2553" i="4"/>
  <c r="G2554" i="4"/>
  <c r="G2555" i="4"/>
  <c r="G2556" i="4"/>
  <c r="G2557" i="4"/>
  <c r="G2558" i="4"/>
  <c r="G2559" i="4"/>
  <c r="G2560" i="4"/>
  <c r="G2561" i="4"/>
  <c r="G2562" i="4"/>
  <c r="G2563" i="4"/>
  <c r="G2564" i="4"/>
  <c r="G2565" i="4"/>
  <c r="G2566" i="4"/>
  <c r="G2567" i="4"/>
  <c r="G2568" i="4"/>
  <c r="G2569" i="4"/>
  <c r="G2570" i="4"/>
  <c r="G2571" i="4"/>
  <c r="G2572" i="4"/>
  <c r="G2573" i="4"/>
  <c r="G2574" i="4"/>
  <c r="G2575" i="4"/>
  <c r="G2576" i="4"/>
  <c r="G2577" i="4"/>
  <c r="G2578" i="4"/>
  <c r="G2579" i="4"/>
  <c r="G2580" i="4"/>
  <c r="G2581" i="4"/>
  <c r="G2582" i="4"/>
  <c r="G2583" i="4"/>
  <c r="G2584" i="4"/>
  <c r="G2585" i="4"/>
  <c r="G2586" i="4"/>
  <c r="G2587" i="4"/>
  <c r="G2588" i="4"/>
  <c r="G2589" i="4"/>
  <c r="G2590" i="4"/>
  <c r="G2591" i="4"/>
  <c r="G2592" i="4"/>
  <c r="G2593" i="4"/>
  <c r="G2594" i="4"/>
  <c r="G2595" i="4"/>
  <c r="G2596" i="4"/>
  <c r="G2597" i="4"/>
  <c r="G2598" i="4"/>
  <c r="G2599" i="4"/>
  <c r="G2600" i="4"/>
  <c r="G2601" i="4"/>
  <c r="G2602" i="4"/>
  <c r="G2603" i="4"/>
  <c r="G2604" i="4"/>
  <c r="G2605" i="4"/>
  <c r="G2606" i="4"/>
  <c r="G2607" i="4"/>
  <c r="G2608" i="4"/>
  <c r="G2609" i="4"/>
  <c r="G2610" i="4"/>
  <c r="G2611" i="4"/>
  <c r="G2612" i="4"/>
  <c r="G2613" i="4"/>
  <c r="G2614" i="4"/>
  <c r="G2615" i="4"/>
  <c r="G2616" i="4"/>
  <c r="G2617" i="4"/>
  <c r="G2618" i="4"/>
  <c r="G2619" i="4"/>
  <c r="G2620" i="4"/>
  <c r="G2621" i="4"/>
  <c r="G2622" i="4"/>
  <c r="G2623" i="4"/>
  <c r="G2624" i="4"/>
  <c r="G2625" i="4"/>
  <c r="G2626" i="4"/>
  <c r="G2627" i="4"/>
  <c r="G2628" i="4"/>
  <c r="G2629" i="4"/>
  <c r="G2630" i="4"/>
  <c r="G2631" i="4"/>
  <c r="G2632" i="4"/>
  <c r="G2633" i="4"/>
  <c r="G2634" i="4"/>
  <c r="G2635" i="4"/>
  <c r="G2636" i="4"/>
  <c r="G2637" i="4"/>
  <c r="G2638" i="4"/>
  <c r="G2639" i="4"/>
  <c r="G2640" i="4"/>
  <c r="G2641" i="4"/>
  <c r="G2642" i="4"/>
  <c r="G2643" i="4"/>
  <c r="G2644" i="4"/>
  <c r="G2645" i="4"/>
  <c r="G2646" i="4"/>
  <c r="G2647" i="4"/>
  <c r="G2648" i="4"/>
  <c r="G2649" i="4"/>
  <c r="G2650" i="4"/>
  <c r="G2651" i="4"/>
  <c r="G2652" i="4"/>
  <c r="G2653" i="4"/>
  <c r="G2654" i="4"/>
  <c r="G2655" i="4"/>
  <c r="G2656" i="4"/>
  <c r="G2657" i="4"/>
  <c r="G2658" i="4"/>
  <c r="G2659" i="4"/>
  <c r="G2660" i="4"/>
  <c r="G2661" i="4"/>
  <c r="G2662" i="4"/>
  <c r="G2663" i="4"/>
  <c r="G2664" i="4"/>
  <c r="G2665" i="4"/>
  <c r="G2666" i="4"/>
  <c r="G2667" i="4"/>
  <c r="G2668" i="4"/>
  <c r="G2669" i="4"/>
  <c r="G2670" i="4"/>
  <c r="G2671" i="4"/>
  <c r="G2672" i="4"/>
  <c r="G2673" i="4"/>
  <c r="G2674" i="4"/>
  <c r="G2675" i="4"/>
  <c r="G2676" i="4"/>
  <c r="G2677" i="4"/>
  <c r="G2678" i="4"/>
  <c r="G2679" i="4"/>
  <c r="G2680" i="4"/>
  <c r="G2681" i="4"/>
  <c r="G2682" i="4"/>
  <c r="G2683" i="4"/>
  <c r="G2684" i="4"/>
  <c r="G2685" i="4"/>
  <c r="G2686" i="4"/>
  <c r="G2687" i="4"/>
  <c r="G2688" i="4"/>
  <c r="G2689" i="4"/>
  <c r="G2690" i="4"/>
  <c r="G2691" i="4"/>
  <c r="G2692" i="4"/>
  <c r="G2693" i="4"/>
  <c r="G2694" i="4"/>
  <c r="G2695" i="4"/>
  <c r="G2696" i="4"/>
  <c r="G2697" i="4"/>
  <c r="G2698" i="4"/>
  <c r="G2699" i="4"/>
  <c r="G2700" i="4"/>
  <c r="G2701" i="4"/>
  <c r="G2702" i="4"/>
  <c r="G2703" i="4"/>
  <c r="G2704" i="4"/>
  <c r="G2705" i="4"/>
  <c r="G2706" i="4"/>
  <c r="G2707" i="4"/>
  <c r="G2708" i="4"/>
  <c r="G2709" i="4"/>
  <c r="G2710" i="4"/>
  <c r="G2711" i="4"/>
  <c r="G2712" i="4"/>
  <c r="G2713" i="4"/>
  <c r="G2714" i="4"/>
  <c r="G2715" i="4"/>
  <c r="G2716" i="4"/>
  <c r="G2717" i="4"/>
  <c r="G2718" i="4"/>
  <c r="G2719" i="4"/>
  <c r="G2720" i="4"/>
  <c r="G2721" i="4"/>
  <c r="G2722" i="4"/>
  <c r="G2723" i="4"/>
  <c r="G2724" i="4"/>
  <c r="G2725" i="4"/>
  <c r="G2726" i="4"/>
  <c r="G2727" i="4"/>
  <c r="G2728" i="4"/>
  <c r="G2729" i="4"/>
  <c r="G2730" i="4"/>
  <c r="G2731" i="4"/>
  <c r="G2732" i="4"/>
  <c r="G2733" i="4"/>
  <c r="G2734" i="4"/>
  <c r="G2735" i="4"/>
  <c r="G2736" i="4"/>
  <c r="G2737" i="4"/>
  <c r="G2738" i="4"/>
  <c r="G2739" i="4"/>
  <c r="G2740" i="4"/>
  <c r="G2741" i="4"/>
  <c r="G2742" i="4"/>
  <c r="G2743" i="4"/>
  <c r="G2744" i="4"/>
  <c r="G2745" i="4"/>
  <c r="G2746" i="4"/>
  <c r="G2747" i="4"/>
  <c r="G2748" i="4"/>
  <c r="G2749" i="4"/>
  <c r="G2750" i="4"/>
  <c r="G2751" i="4"/>
  <c r="G2752" i="4"/>
  <c r="G2753" i="4"/>
  <c r="G2754" i="4"/>
  <c r="G2755" i="4"/>
  <c r="G2756" i="4"/>
  <c r="G2757" i="4"/>
  <c r="G2758" i="4"/>
  <c r="G2759" i="4"/>
  <c r="G2760" i="4"/>
  <c r="G2761" i="4"/>
  <c r="G2762" i="4"/>
  <c r="G2763" i="4"/>
  <c r="G2764" i="4"/>
  <c r="G2765" i="4"/>
  <c r="G2766" i="4"/>
  <c r="G2767" i="4"/>
  <c r="G2768" i="4"/>
  <c r="G2769" i="4"/>
  <c r="G2770" i="4"/>
  <c r="G2771" i="4"/>
  <c r="G2772" i="4"/>
  <c r="G2773" i="4"/>
  <c r="G2774" i="4"/>
  <c r="G2775" i="4"/>
  <c r="G2776" i="4"/>
  <c r="G2777" i="4"/>
  <c r="G2778" i="4"/>
  <c r="G2779" i="4"/>
  <c r="G2780" i="4"/>
  <c r="G2781" i="4"/>
  <c r="G2782" i="4"/>
  <c r="G2783" i="4"/>
  <c r="G2784" i="4"/>
  <c r="G2785" i="4"/>
  <c r="G2786" i="4"/>
  <c r="G2787" i="4"/>
  <c r="G2788" i="4"/>
  <c r="G2789" i="4"/>
  <c r="G2790" i="4"/>
  <c r="G2791" i="4"/>
  <c r="G2792" i="4"/>
  <c r="G2793" i="4"/>
  <c r="G2794" i="4"/>
  <c r="G2795" i="4"/>
  <c r="G2796" i="4"/>
  <c r="G2797" i="4"/>
  <c r="G2798" i="4"/>
  <c r="G2799" i="4"/>
  <c r="G2800" i="4"/>
  <c r="G2801" i="4"/>
  <c r="G2802" i="4"/>
  <c r="G2803" i="4"/>
  <c r="G2804" i="4"/>
  <c r="G2805" i="4"/>
  <c r="G2806" i="4"/>
  <c r="G2807" i="4"/>
  <c r="G2808" i="4"/>
  <c r="G2809" i="4"/>
  <c r="G2810" i="4"/>
  <c r="G2811" i="4"/>
  <c r="G2812" i="4"/>
  <c r="G2813" i="4"/>
  <c r="G2814" i="4"/>
  <c r="G2815" i="4"/>
  <c r="G2816" i="4"/>
  <c r="G2817" i="4"/>
  <c r="G2818" i="4"/>
  <c r="G2819" i="4"/>
  <c r="G2820" i="4"/>
  <c r="G2821" i="4"/>
  <c r="G2822" i="4"/>
  <c r="G2823" i="4"/>
  <c r="G2824" i="4"/>
  <c r="G2825" i="4"/>
  <c r="G2826" i="4"/>
  <c r="G2827" i="4"/>
  <c r="G2828" i="4"/>
  <c r="G2829" i="4"/>
  <c r="G2830" i="4"/>
  <c r="G2831" i="4"/>
  <c r="G2832" i="4"/>
  <c r="G2833" i="4"/>
  <c r="G2834" i="4"/>
  <c r="G2835" i="4"/>
  <c r="G2836" i="4"/>
  <c r="G2837" i="4"/>
  <c r="G2838" i="4"/>
  <c r="G2839" i="4"/>
  <c r="G2840" i="4"/>
  <c r="G2841" i="4"/>
  <c r="G2842" i="4"/>
  <c r="G2843" i="4"/>
  <c r="G2844" i="4"/>
  <c r="G2845" i="4"/>
  <c r="G2846" i="4"/>
  <c r="G2847" i="4"/>
  <c r="G2848" i="4"/>
  <c r="G2849" i="4"/>
  <c r="G2850" i="4"/>
  <c r="G2851" i="4"/>
  <c r="G2852" i="4"/>
  <c r="G2853" i="4"/>
  <c r="G2854" i="4"/>
  <c r="G2855" i="4"/>
  <c r="G2856" i="4"/>
  <c r="G2857" i="4"/>
  <c r="G2858" i="4"/>
  <c r="G2859" i="4"/>
  <c r="G2860" i="4"/>
  <c r="G2861" i="4"/>
  <c r="G2862" i="4"/>
  <c r="G2863" i="4"/>
  <c r="G2864" i="4"/>
  <c r="G2865" i="4"/>
  <c r="G2866" i="4"/>
  <c r="G2867" i="4"/>
  <c r="G2868" i="4"/>
  <c r="G2869" i="4"/>
  <c r="G2870" i="4"/>
  <c r="G2871" i="4"/>
  <c r="G2872" i="4"/>
  <c r="G2873" i="4"/>
  <c r="G2874" i="4"/>
  <c r="G2875" i="4"/>
  <c r="G2876" i="4"/>
  <c r="G2877" i="4"/>
  <c r="G2878" i="4"/>
  <c r="G2879" i="4"/>
  <c r="G2880" i="4"/>
  <c r="G2881" i="4"/>
  <c r="G2882" i="4"/>
  <c r="G2883" i="4"/>
  <c r="G2884" i="4"/>
  <c r="G2885" i="4"/>
  <c r="G2886" i="4"/>
  <c r="G2887" i="4"/>
  <c r="G2888" i="4"/>
  <c r="G2889" i="4"/>
  <c r="G2890" i="4"/>
  <c r="G2891" i="4"/>
  <c r="G2892" i="4"/>
  <c r="G2893" i="4"/>
  <c r="G2894" i="4"/>
  <c r="G2895" i="4"/>
  <c r="G2896" i="4"/>
  <c r="G2897" i="4"/>
  <c r="G2898" i="4"/>
  <c r="G2899" i="4"/>
  <c r="G2900" i="4"/>
  <c r="G2901" i="4"/>
  <c r="G2902" i="4"/>
  <c r="G2903" i="4"/>
  <c r="G2904" i="4"/>
  <c r="G2905" i="4"/>
  <c r="G2906" i="4"/>
  <c r="G2907" i="4"/>
  <c r="G2908" i="4"/>
  <c r="G2909" i="4"/>
  <c r="G2910" i="4"/>
  <c r="G2911" i="4"/>
  <c r="G2912" i="4"/>
  <c r="G2913" i="4"/>
  <c r="G2914" i="4"/>
  <c r="G2915" i="4"/>
  <c r="G2916" i="4"/>
  <c r="G2917" i="4"/>
  <c r="G2918" i="4"/>
  <c r="G2919" i="4"/>
  <c r="G2920" i="4"/>
  <c r="G2921" i="4"/>
  <c r="G2922" i="4"/>
  <c r="G2923" i="4"/>
  <c r="G2924" i="4"/>
  <c r="G2925" i="4"/>
  <c r="G2926" i="4"/>
  <c r="G2927" i="4"/>
  <c r="G2928" i="4"/>
  <c r="G2929" i="4"/>
  <c r="G2930" i="4"/>
  <c r="G2931" i="4"/>
  <c r="G2932" i="4"/>
  <c r="G2933" i="4"/>
  <c r="G2934" i="4"/>
  <c r="G2935" i="4"/>
  <c r="G2936" i="4"/>
  <c r="G2937" i="4"/>
  <c r="G2938" i="4"/>
  <c r="G2939" i="4"/>
  <c r="G2940" i="4"/>
  <c r="G2941" i="4"/>
  <c r="G2942" i="4"/>
  <c r="G2943" i="4"/>
  <c r="G2944" i="4"/>
  <c r="G2945" i="4"/>
  <c r="G2946" i="4"/>
  <c r="G2947" i="4"/>
  <c r="G2948" i="4"/>
  <c r="G2949" i="4"/>
  <c r="G2950" i="4"/>
  <c r="G2951" i="4"/>
  <c r="G2952" i="4"/>
  <c r="G2953" i="4"/>
  <c r="G2954" i="4"/>
  <c r="G2955" i="4"/>
  <c r="G2956" i="4"/>
  <c r="G2957" i="4"/>
  <c r="G2958" i="4"/>
  <c r="G2959" i="4"/>
  <c r="G2960" i="4"/>
  <c r="G2961" i="4"/>
  <c r="G2962" i="4"/>
  <c r="G2963" i="4"/>
  <c r="G2964" i="4"/>
  <c r="G2965" i="4"/>
  <c r="G2966" i="4"/>
  <c r="G2967" i="4"/>
  <c r="G2968" i="4"/>
  <c r="G2969" i="4"/>
  <c r="G2970" i="4"/>
  <c r="G2971" i="4"/>
  <c r="G2972" i="4"/>
  <c r="G2973" i="4"/>
  <c r="G2974" i="4"/>
  <c r="G2975" i="4"/>
  <c r="G2976" i="4"/>
  <c r="G2977" i="4"/>
  <c r="G2978" i="4"/>
  <c r="G2979" i="4"/>
  <c r="G2980" i="4"/>
  <c r="G2981" i="4"/>
  <c r="G2982" i="4"/>
  <c r="G2983" i="4"/>
  <c r="G2984" i="4"/>
  <c r="G2985" i="4"/>
  <c r="G2986" i="4"/>
  <c r="G2987" i="4"/>
  <c r="G2988" i="4"/>
  <c r="G2989" i="4"/>
  <c r="G2990" i="4"/>
  <c r="G2991" i="4"/>
  <c r="G2992" i="4"/>
  <c r="G2993" i="4"/>
  <c r="G2994" i="4"/>
  <c r="G2995" i="4"/>
  <c r="G2996" i="4"/>
  <c r="G2997" i="4"/>
  <c r="G2998" i="4"/>
  <c r="G2999" i="4"/>
  <c r="G3000" i="4"/>
  <c r="G3001" i="4"/>
  <c r="G3002" i="4"/>
  <c r="G3003" i="4"/>
  <c r="G3004" i="4"/>
  <c r="G3005" i="4"/>
  <c r="G3006" i="4"/>
  <c r="G3007" i="4"/>
  <c r="G3008" i="4"/>
  <c r="G3009" i="4"/>
  <c r="G3010" i="4"/>
  <c r="G3011" i="4"/>
  <c r="G3012" i="4"/>
  <c r="G3013" i="4"/>
  <c r="G3014" i="4"/>
  <c r="G3015" i="4"/>
  <c r="G3016" i="4"/>
  <c r="G3017" i="4"/>
  <c r="G3018" i="4"/>
  <c r="G3019" i="4"/>
  <c r="G3020" i="4"/>
  <c r="G3021" i="4"/>
  <c r="G3022" i="4"/>
  <c r="G3023" i="4"/>
  <c r="G3024" i="4"/>
  <c r="G3025" i="4"/>
  <c r="G3026" i="4"/>
  <c r="G3027" i="4"/>
  <c r="G3028" i="4"/>
  <c r="G3029" i="4"/>
  <c r="G3030" i="4"/>
  <c r="G3031" i="4"/>
  <c r="G3032" i="4"/>
  <c r="G3033" i="4"/>
  <c r="G3034" i="4"/>
  <c r="G3035" i="4"/>
  <c r="G3036" i="4"/>
  <c r="G3037" i="4"/>
  <c r="G3038" i="4"/>
  <c r="G3039" i="4"/>
  <c r="G3040" i="4"/>
  <c r="G3041" i="4"/>
  <c r="G3042" i="4"/>
  <c r="G3043" i="4"/>
  <c r="G3044" i="4"/>
  <c r="G3045" i="4"/>
  <c r="G3046" i="4"/>
  <c r="G3047" i="4"/>
  <c r="G3048" i="4"/>
  <c r="G3049" i="4"/>
  <c r="G3050" i="4"/>
  <c r="G3051" i="4"/>
  <c r="G3052" i="4"/>
  <c r="G3053" i="4"/>
  <c r="G3054" i="4"/>
  <c r="G3055" i="4"/>
  <c r="G3056" i="4"/>
  <c r="G3057" i="4"/>
  <c r="G3058" i="4"/>
  <c r="G3059" i="4"/>
  <c r="G3060" i="4"/>
  <c r="G3061" i="4"/>
  <c r="G3062" i="4"/>
  <c r="G3063" i="4"/>
  <c r="G3064" i="4"/>
  <c r="G3065" i="4"/>
  <c r="G3066" i="4"/>
  <c r="G3067" i="4"/>
  <c r="G3068" i="4"/>
  <c r="G3069" i="4"/>
  <c r="G3070" i="4"/>
  <c r="G3071" i="4"/>
  <c r="G3072" i="4"/>
  <c r="G3073" i="4"/>
  <c r="G3074" i="4"/>
  <c r="G3075" i="4"/>
  <c r="G3076" i="4"/>
  <c r="G3077" i="4"/>
  <c r="G3078" i="4"/>
  <c r="G3079" i="4"/>
  <c r="G3080" i="4"/>
  <c r="G3081" i="4"/>
  <c r="G3082" i="4"/>
  <c r="G3083" i="4"/>
  <c r="G3084" i="4"/>
  <c r="G3085" i="4"/>
  <c r="G3086" i="4"/>
  <c r="G3087" i="4"/>
  <c r="G3088" i="4"/>
  <c r="G3089" i="4"/>
  <c r="G3090" i="4"/>
  <c r="G3091" i="4"/>
  <c r="G3092" i="4"/>
  <c r="G3093" i="4"/>
  <c r="G3094" i="4"/>
  <c r="G3095" i="4"/>
  <c r="G3096" i="4"/>
  <c r="G3097" i="4"/>
  <c r="G3098" i="4"/>
  <c r="G3099" i="4"/>
  <c r="G3100" i="4"/>
  <c r="G3101" i="4"/>
  <c r="G3102" i="4"/>
  <c r="G3103" i="4"/>
  <c r="G3104" i="4"/>
  <c r="G3105" i="4"/>
  <c r="G3106" i="4"/>
  <c r="G3107" i="4"/>
  <c r="G3108" i="4"/>
  <c r="G3109" i="4"/>
  <c r="G3110" i="4"/>
  <c r="G3111" i="4"/>
  <c r="G3112" i="4"/>
  <c r="G3113" i="4"/>
  <c r="G3114" i="4"/>
  <c r="G3115" i="4"/>
  <c r="G3116" i="4"/>
  <c r="G3117" i="4"/>
  <c r="G3118" i="4"/>
  <c r="G3119" i="4"/>
  <c r="G3120" i="4"/>
  <c r="G3121" i="4"/>
  <c r="G3122" i="4"/>
  <c r="G3123" i="4"/>
  <c r="G3124" i="4"/>
  <c r="G3125" i="4"/>
  <c r="G3126" i="4"/>
  <c r="G3127" i="4"/>
  <c r="G3128" i="4"/>
  <c r="G3129" i="4"/>
  <c r="G3130" i="4"/>
  <c r="G3131" i="4"/>
  <c r="G3132" i="4"/>
  <c r="G3133" i="4"/>
  <c r="G3134" i="4"/>
  <c r="G3135" i="4"/>
  <c r="G3136" i="4"/>
  <c r="G3137" i="4"/>
  <c r="G3138" i="4"/>
  <c r="G3139" i="4"/>
  <c r="G3140" i="4"/>
  <c r="G3141" i="4"/>
  <c r="G3142" i="4"/>
  <c r="G3143" i="4"/>
  <c r="G3144" i="4"/>
  <c r="G3145" i="4"/>
  <c r="G3146" i="4"/>
  <c r="G3147" i="4"/>
  <c r="G3148" i="4"/>
  <c r="G3149" i="4"/>
  <c r="G3150" i="4"/>
  <c r="G3151" i="4"/>
  <c r="G3152" i="4"/>
  <c r="G3153" i="4"/>
  <c r="G3154" i="4"/>
  <c r="G3155" i="4"/>
  <c r="G3156" i="4"/>
  <c r="G3157" i="4"/>
  <c r="G3158" i="4"/>
  <c r="G3159" i="4"/>
  <c r="G3160" i="4"/>
  <c r="G3161" i="4"/>
  <c r="G3162" i="4"/>
  <c r="G3163" i="4"/>
  <c r="G3164" i="4"/>
  <c r="G3165" i="4"/>
  <c r="G3166" i="4"/>
  <c r="G3167" i="4"/>
  <c r="G3168" i="4"/>
  <c r="G3169" i="4"/>
  <c r="G3170" i="4"/>
  <c r="G3171" i="4"/>
  <c r="G3172" i="4"/>
  <c r="G3173" i="4"/>
  <c r="G3174" i="4"/>
  <c r="G3175" i="4"/>
  <c r="G3176" i="4"/>
  <c r="G3177" i="4"/>
  <c r="G3178" i="4"/>
  <c r="G3179" i="4"/>
  <c r="G3180" i="4"/>
  <c r="G3181" i="4"/>
  <c r="G3182" i="4"/>
  <c r="G3183" i="4"/>
  <c r="G3184" i="4"/>
  <c r="G3185" i="4"/>
  <c r="G3186" i="4"/>
  <c r="G3187" i="4"/>
  <c r="G3188" i="4"/>
  <c r="G3189" i="4"/>
  <c r="G3190" i="4"/>
  <c r="G3191" i="4"/>
  <c r="G3192" i="4"/>
  <c r="G3193" i="4"/>
  <c r="G3194" i="4"/>
  <c r="G3195" i="4"/>
  <c r="G3196" i="4"/>
  <c r="G3197" i="4"/>
  <c r="G3198" i="4"/>
  <c r="G3199" i="4"/>
  <c r="G3200" i="4"/>
  <c r="G3201" i="4"/>
  <c r="G3202" i="4"/>
  <c r="G3203" i="4"/>
  <c r="G3204" i="4"/>
  <c r="G3205" i="4"/>
  <c r="G3206" i="4"/>
  <c r="G3207" i="4"/>
  <c r="G3208" i="4"/>
  <c r="G3209" i="4"/>
  <c r="G3210" i="4"/>
  <c r="G3211" i="4"/>
  <c r="G3212" i="4"/>
  <c r="G3213" i="4"/>
  <c r="G3214" i="4"/>
  <c r="G3215" i="4"/>
  <c r="G3216" i="4"/>
  <c r="G3217" i="4"/>
  <c r="G3218" i="4"/>
  <c r="G3219" i="4"/>
  <c r="G3220" i="4"/>
  <c r="G3221" i="4"/>
  <c r="G3222" i="4"/>
  <c r="G3223" i="4"/>
  <c r="G3224" i="4"/>
  <c r="G3225" i="4"/>
  <c r="G3226" i="4"/>
  <c r="G3227" i="4"/>
  <c r="G3228" i="4"/>
  <c r="G3229" i="4"/>
  <c r="G3230" i="4"/>
  <c r="G3231" i="4"/>
  <c r="G3232" i="4"/>
  <c r="G3233" i="4"/>
  <c r="G3234" i="4"/>
  <c r="G3235" i="4"/>
  <c r="G3236" i="4"/>
  <c r="G3237" i="4"/>
  <c r="G3238" i="4"/>
  <c r="G3239" i="4"/>
  <c r="G3240" i="4"/>
  <c r="G3241" i="4"/>
  <c r="G3242" i="4"/>
  <c r="G3243" i="4"/>
  <c r="G3244" i="4"/>
  <c r="G3245" i="4"/>
  <c r="G3246" i="4"/>
  <c r="G3247" i="4"/>
  <c r="G3248" i="4"/>
  <c r="G3249" i="4"/>
  <c r="G3250" i="4"/>
  <c r="G3251" i="4"/>
  <c r="G3252" i="4"/>
  <c r="G3253" i="4"/>
  <c r="G3254" i="4"/>
  <c r="G3255" i="4"/>
  <c r="G3256" i="4"/>
  <c r="G3257" i="4"/>
  <c r="G3258" i="4"/>
  <c r="G3259" i="4"/>
  <c r="G3260" i="4"/>
  <c r="G3261" i="4"/>
  <c r="G3262" i="4"/>
  <c r="G3263" i="4"/>
  <c r="G3264" i="4"/>
  <c r="G3265" i="4"/>
  <c r="G3266" i="4"/>
  <c r="G3267" i="4"/>
  <c r="G3268" i="4"/>
  <c r="G3269" i="4"/>
  <c r="G3270" i="4"/>
  <c r="G3271" i="4"/>
  <c r="G3272" i="4"/>
  <c r="G3273" i="4"/>
  <c r="G3274" i="4"/>
  <c r="G3275" i="4"/>
  <c r="G3276" i="4"/>
  <c r="G3277" i="4"/>
  <c r="G3278" i="4"/>
  <c r="G3279" i="4"/>
  <c r="G3280" i="4"/>
  <c r="G3281" i="4"/>
  <c r="G3282" i="4"/>
  <c r="G3283" i="4"/>
  <c r="G3284" i="4"/>
  <c r="G3285" i="4"/>
  <c r="G3286" i="4"/>
  <c r="G3287" i="4"/>
  <c r="G3288" i="4"/>
  <c r="G3289" i="4"/>
  <c r="G3290" i="4"/>
  <c r="G3291" i="4"/>
  <c r="G3292" i="4"/>
  <c r="G3293" i="4"/>
  <c r="G3294" i="4"/>
  <c r="G3295" i="4"/>
  <c r="G3296" i="4"/>
  <c r="G3297" i="4"/>
  <c r="G3298" i="4"/>
  <c r="G3299" i="4"/>
  <c r="G3300" i="4"/>
  <c r="G3301" i="4"/>
  <c r="G3302" i="4"/>
  <c r="G3303" i="4"/>
  <c r="G3304" i="4"/>
  <c r="G3305" i="4"/>
  <c r="G3306" i="4"/>
  <c r="G3307" i="4"/>
  <c r="G3308" i="4"/>
  <c r="G3309" i="4"/>
  <c r="G3310" i="4"/>
  <c r="G3311" i="4"/>
  <c r="G3312" i="4"/>
  <c r="G3313" i="4"/>
  <c r="G3314" i="4"/>
  <c r="G3315" i="4"/>
  <c r="G3316" i="4"/>
  <c r="G3317" i="4"/>
  <c r="G3318" i="4"/>
  <c r="G3319" i="4"/>
  <c r="G3320" i="4"/>
  <c r="G3321" i="4"/>
  <c r="G3322" i="4"/>
  <c r="G3323" i="4"/>
  <c r="G3324" i="4"/>
  <c r="G3325" i="4"/>
  <c r="G3326" i="4"/>
  <c r="G3327" i="4"/>
  <c r="G3328" i="4"/>
  <c r="G3329" i="4"/>
  <c r="G3330" i="4"/>
  <c r="G3331" i="4"/>
  <c r="G3332" i="4"/>
  <c r="G3333" i="4"/>
  <c r="G3334" i="4"/>
  <c r="G3335" i="4"/>
  <c r="G3336" i="4"/>
  <c r="G3337" i="4"/>
  <c r="G3338" i="4"/>
  <c r="G3339" i="4"/>
  <c r="G3340" i="4"/>
  <c r="G3341" i="4"/>
  <c r="G3342" i="4"/>
  <c r="G3343" i="4"/>
  <c r="G3344" i="4"/>
  <c r="G3345" i="4"/>
  <c r="G3346" i="4"/>
  <c r="G3347" i="4"/>
  <c r="G3348" i="4"/>
  <c r="G3349" i="4"/>
  <c r="G3350" i="4"/>
  <c r="G3351" i="4"/>
  <c r="G3352" i="4"/>
  <c r="G3353" i="4"/>
  <c r="G3354" i="4"/>
  <c r="G3355" i="4"/>
  <c r="G3356" i="4"/>
  <c r="G3357" i="4"/>
  <c r="G3358" i="4"/>
  <c r="G3359" i="4"/>
  <c r="G3360" i="4"/>
  <c r="G3361" i="4"/>
  <c r="G3362" i="4"/>
  <c r="G3363" i="4"/>
  <c r="G3364" i="4"/>
  <c r="G3365" i="4"/>
  <c r="G3366" i="4"/>
  <c r="G3367" i="4"/>
  <c r="G3368" i="4"/>
  <c r="G3369" i="4"/>
  <c r="G3370" i="4"/>
  <c r="G3371" i="4"/>
  <c r="G3372" i="4"/>
  <c r="G3373" i="4"/>
  <c r="G3374" i="4"/>
  <c r="G3375" i="4"/>
  <c r="G3376" i="4"/>
  <c r="G3377" i="4"/>
  <c r="G3378" i="4"/>
  <c r="G3379" i="4"/>
  <c r="G3380" i="4"/>
  <c r="G3381" i="4"/>
  <c r="G3382" i="4"/>
  <c r="G3383" i="4"/>
  <c r="G3384" i="4"/>
  <c r="G3385" i="4"/>
  <c r="G3386" i="4"/>
  <c r="G3387" i="4"/>
  <c r="G3388" i="4"/>
  <c r="G3389" i="4"/>
  <c r="G3390" i="4"/>
  <c r="G3391" i="4"/>
  <c r="G3392" i="4"/>
  <c r="G3393" i="4"/>
  <c r="G3394" i="4"/>
  <c r="G3395" i="4"/>
  <c r="G3396" i="4"/>
  <c r="G3397" i="4"/>
  <c r="G3398" i="4"/>
  <c r="G3399" i="4"/>
  <c r="G3400" i="4"/>
  <c r="G3401" i="4"/>
  <c r="G3402" i="4"/>
  <c r="G3403" i="4"/>
  <c r="G3404" i="4"/>
  <c r="G3405" i="4"/>
  <c r="G3406" i="4"/>
  <c r="G3407" i="4"/>
  <c r="G3408" i="4"/>
  <c r="G3409" i="4"/>
  <c r="G3410" i="4"/>
  <c r="G3411" i="4"/>
  <c r="G3412" i="4"/>
  <c r="G3413" i="4"/>
  <c r="G3414" i="4"/>
  <c r="G3415" i="4"/>
  <c r="G3416" i="4"/>
  <c r="G3417" i="4"/>
  <c r="G3418" i="4"/>
  <c r="G3419" i="4"/>
  <c r="G3420" i="4"/>
  <c r="G3421" i="4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1" i="2"/>
  <c r="K1562" i="2"/>
  <c r="K1563" i="2"/>
  <c r="K1564" i="2"/>
  <c r="K1565" i="2"/>
  <c r="K1566" i="2"/>
  <c r="K1567" i="2"/>
  <c r="K1568" i="2"/>
  <c r="K1569" i="2"/>
  <c r="K1570" i="2"/>
  <c r="K1571" i="2"/>
  <c r="K1572" i="2"/>
  <c r="K1573" i="2"/>
  <c r="K1574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K1589" i="2"/>
  <c r="K1590" i="2"/>
  <c r="K1591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  <c r="K1632" i="2"/>
  <c r="K1633" i="2"/>
  <c r="K1634" i="2"/>
  <c r="K1635" i="2"/>
  <c r="K1636" i="2"/>
  <c r="K1637" i="2"/>
  <c r="K1638" i="2"/>
  <c r="K1639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5" i="2"/>
  <c r="K1676" i="2"/>
  <c r="K1677" i="2"/>
  <c r="K1678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1" i="2"/>
  <c r="K1812" i="2"/>
  <c r="K1813" i="2"/>
  <c r="K1814" i="2"/>
  <c r="K1815" i="2"/>
  <c r="K1816" i="2"/>
  <c r="K1817" i="2"/>
  <c r="K1818" i="2"/>
  <c r="K1819" i="2"/>
  <c r="K1820" i="2"/>
  <c r="K1821" i="2"/>
  <c r="K1822" i="2"/>
  <c r="K1823" i="2"/>
  <c r="K1824" i="2"/>
  <c r="K1825" i="2"/>
  <c r="K1826" i="2"/>
  <c r="K1827" i="2"/>
  <c r="K1828" i="2"/>
  <c r="K1829" i="2"/>
  <c r="K1830" i="2"/>
  <c r="K1831" i="2"/>
  <c r="K1832" i="2"/>
  <c r="K1833" i="2"/>
  <c r="K1834" i="2"/>
  <c r="K1835" i="2"/>
  <c r="K1836" i="2"/>
  <c r="K1837" i="2"/>
  <c r="K1838" i="2"/>
  <c r="K1839" i="2"/>
  <c r="K1840" i="2"/>
  <c r="K1841" i="2"/>
  <c r="K1842" i="2"/>
  <c r="K1843" i="2"/>
  <c r="K1844" i="2"/>
  <c r="K1845" i="2"/>
  <c r="K1846" i="2"/>
  <c r="K1847" i="2"/>
  <c r="K1848" i="2"/>
  <c r="K1849" i="2"/>
  <c r="K1850" i="2"/>
  <c r="K1851" i="2"/>
  <c r="K1852" i="2"/>
  <c r="K1853" i="2"/>
  <c r="K1854" i="2"/>
  <c r="K1855" i="2"/>
  <c r="K1856" i="2"/>
  <c r="K1857" i="2"/>
  <c r="K1858" i="2"/>
  <c r="K1859" i="2"/>
  <c r="K1860" i="2"/>
  <c r="K1861" i="2"/>
  <c r="K1862" i="2"/>
  <c r="K1863" i="2"/>
  <c r="K1864" i="2"/>
  <c r="K1865" i="2"/>
  <c r="K1866" i="2"/>
  <c r="K1867" i="2"/>
  <c r="K1868" i="2"/>
  <c r="K1869" i="2"/>
  <c r="K1870" i="2"/>
  <c r="K1871" i="2"/>
  <c r="K1872" i="2"/>
  <c r="K1873" i="2"/>
  <c r="K1874" i="2"/>
  <c r="K1875" i="2"/>
  <c r="K1876" i="2"/>
  <c r="K1877" i="2"/>
  <c r="K1878" i="2"/>
  <c r="K1879" i="2"/>
  <c r="K1880" i="2"/>
  <c r="K1881" i="2"/>
  <c r="K1882" i="2"/>
  <c r="K1883" i="2"/>
  <c r="K1884" i="2"/>
  <c r="K1885" i="2"/>
  <c r="K1886" i="2"/>
  <c r="K1887" i="2"/>
  <c r="K1888" i="2"/>
  <c r="K1889" i="2"/>
  <c r="K1890" i="2"/>
  <c r="K1891" i="2"/>
  <c r="K1892" i="2"/>
  <c r="K1893" i="2"/>
  <c r="K1894" i="2"/>
  <c r="K1895" i="2"/>
  <c r="K1896" i="2"/>
  <c r="K1897" i="2"/>
  <c r="K1898" i="2"/>
  <c r="K1899" i="2"/>
  <c r="K1900" i="2"/>
  <c r="K1901" i="2"/>
  <c r="K1902" i="2"/>
  <c r="K1903" i="2"/>
  <c r="K1904" i="2"/>
  <c r="K1905" i="2"/>
  <c r="K1906" i="2"/>
  <c r="K1907" i="2"/>
  <c r="K1908" i="2"/>
  <c r="K1909" i="2"/>
  <c r="K1910" i="2"/>
  <c r="K1911" i="2"/>
  <c r="K1912" i="2"/>
  <c r="K1913" i="2"/>
  <c r="K1914" i="2"/>
  <c r="K1915" i="2"/>
  <c r="K1916" i="2"/>
  <c r="K1917" i="2"/>
  <c r="K1918" i="2"/>
  <c r="K1919" i="2"/>
  <c r="K1920" i="2"/>
  <c r="K1921" i="2"/>
  <c r="K1922" i="2"/>
  <c r="K1923" i="2"/>
  <c r="K1924" i="2"/>
  <c r="K1925" i="2"/>
  <c r="K1926" i="2"/>
  <c r="K1927" i="2"/>
  <c r="K1928" i="2"/>
  <c r="K1929" i="2"/>
  <c r="K1930" i="2"/>
  <c r="K1931" i="2"/>
  <c r="K1932" i="2"/>
  <c r="K1933" i="2"/>
  <c r="K1934" i="2"/>
  <c r="K1935" i="2"/>
  <c r="K1936" i="2"/>
  <c r="K1937" i="2"/>
  <c r="K1938" i="2"/>
  <c r="K1939" i="2"/>
  <c r="K1940" i="2"/>
  <c r="K1941" i="2"/>
  <c r="K1942" i="2"/>
  <c r="K1943" i="2"/>
  <c r="K1944" i="2"/>
  <c r="K1945" i="2"/>
  <c r="K1946" i="2"/>
  <c r="K1947" i="2"/>
  <c r="K1948" i="2"/>
  <c r="K1949" i="2"/>
  <c r="K1950" i="2"/>
  <c r="K1951" i="2"/>
  <c r="K1952" i="2"/>
  <c r="K1953" i="2"/>
  <c r="K1954" i="2"/>
  <c r="K1955" i="2"/>
  <c r="K1956" i="2"/>
  <c r="K1957" i="2"/>
  <c r="K1958" i="2"/>
  <c r="K1959" i="2"/>
  <c r="K1960" i="2"/>
  <c r="K1961" i="2"/>
  <c r="K1962" i="2"/>
  <c r="K1963" i="2"/>
  <c r="K1964" i="2"/>
  <c r="K1965" i="2"/>
  <c r="K1966" i="2"/>
  <c r="K1967" i="2"/>
  <c r="K1968" i="2"/>
  <c r="K1969" i="2"/>
  <c r="K1970" i="2"/>
  <c r="K1971" i="2"/>
  <c r="K1972" i="2"/>
  <c r="K1973" i="2"/>
  <c r="K1974" i="2"/>
  <c r="K1975" i="2"/>
  <c r="K1976" i="2"/>
  <c r="K1977" i="2"/>
  <c r="K1978" i="2"/>
  <c r="K1979" i="2"/>
  <c r="K1980" i="2"/>
  <c r="K1981" i="2"/>
  <c r="K1982" i="2"/>
  <c r="K1983" i="2"/>
  <c r="K1984" i="2"/>
  <c r="K1985" i="2"/>
  <c r="K1986" i="2"/>
  <c r="K1987" i="2"/>
  <c r="K1988" i="2"/>
  <c r="K1989" i="2"/>
  <c r="K1990" i="2"/>
  <c r="K1991" i="2"/>
  <c r="K1992" i="2"/>
  <c r="K1993" i="2"/>
  <c r="K1994" i="2"/>
  <c r="K1995" i="2"/>
  <c r="K1996" i="2"/>
  <c r="K1997" i="2"/>
  <c r="K1998" i="2"/>
  <c r="K1999" i="2"/>
  <c r="K2000" i="2"/>
  <c r="K2001" i="2"/>
  <c r="K2002" i="2"/>
  <c r="K2003" i="2"/>
  <c r="K2004" i="2"/>
  <c r="K2005" i="2"/>
  <c r="K2006" i="2"/>
  <c r="K2007" i="2"/>
  <c r="K2008" i="2"/>
  <c r="K2009" i="2"/>
  <c r="K2010" i="2"/>
  <c r="K2011" i="2"/>
  <c r="K2012" i="2"/>
  <c r="K2013" i="2"/>
  <c r="K2014" i="2"/>
  <c r="K2015" i="2"/>
  <c r="K2016" i="2"/>
  <c r="K2017" i="2"/>
  <c r="K2018" i="2"/>
  <c r="K2019" i="2"/>
  <c r="K2020" i="2"/>
  <c r="K2021" i="2"/>
  <c r="K2022" i="2"/>
  <c r="K2023" i="2"/>
  <c r="K2024" i="2"/>
  <c r="K2025" i="2"/>
  <c r="K2026" i="2"/>
  <c r="K2027" i="2"/>
  <c r="K2028" i="2"/>
  <c r="K2029" i="2"/>
  <c r="K2030" i="2"/>
  <c r="K2031" i="2"/>
  <c r="K2032" i="2"/>
  <c r="K2033" i="2"/>
  <c r="K2034" i="2"/>
  <c r="K2035" i="2"/>
  <c r="K2036" i="2"/>
  <c r="K2037" i="2"/>
  <c r="K2038" i="2"/>
  <c r="K2039" i="2"/>
  <c r="K2040" i="2"/>
  <c r="K2041" i="2"/>
  <c r="K2042" i="2"/>
  <c r="K2043" i="2"/>
  <c r="K2044" i="2"/>
  <c r="K2045" i="2"/>
  <c r="K2046" i="2"/>
  <c r="K2047" i="2"/>
  <c r="K2048" i="2"/>
  <c r="K2049" i="2"/>
  <c r="K2050" i="2"/>
  <c r="K2051" i="2"/>
  <c r="K2052" i="2"/>
  <c r="K2053" i="2"/>
  <c r="K2054" i="2"/>
  <c r="K2055" i="2"/>
  <c r="K2056" i="2"/>
  <c r="K2057" i="2"/>
  <c r="K2058" i="2"/>
  <c r="K2059" i="2"/>
  <c r="K2060" i="2"/>
  <c r="K2061" i="2"/>
  <c r="K2062" i="2"/>
  <c r="K2063" i="2"/>
  <c r="K2064" i="2"/>
  <c r="K2065" i="2"/>
  <c r="K2066" i="2"/>
  <c r="K2067" i="2"/>
  <c r="K2068" i="2"/>
  <c r="K2069" i="2"/>
  <c r="K2070" i="2"/>
  <c r="K2071" i="2"/>
  <c r="K2072" i="2"/>
  <c r="K2073" i="2"/>
  <c r="K2074" i="2"/>
  <c r="K2075" i="2"/>
  <c r="K2076" i="2"/>
  <c r="K2077" i="2"/>
  <c r="K2078" i="2"/>
  <c r="K2079" i="2"/>
  <c r="K2080" i="2"/>
  <c r="K2081" i="2"/>
  <c r="K2082" i="2"/>
  <c r="K2083" i="2"/>
  <c r="K2084" i="2"/>
  <c r="K2085" i="2"/>
  <c r="K2086" i="2"/>
  <c r="K2087" i="2"/>
  <c r="K2088" i="2"/>
  <c r="K2089" i="2"/>
  <c r="K2090" i="2"/>
  <c r="K2091" i="2"/>
  <c r="K2092" i="2"/>
  <c r="K2093" i="2"/>
  <c r="K2094" i="2"/>
  <c r="K2095" i="2"/>
  <c r="K2096" i="2"/>
  <c r="K2097" i="2"/>
  <c r="K2098" i="2"/>
  <c r="K2099" i="2"/>
  <c r="K2100" i="2"/>
  <c r="K2101" i="2"/>
  <c r="K2102" i="2"/>
  <c r="K2103" i="2"/>
  <c r="K2104" i="2"/>
  <c r="K2105" i="2"/>
  <c r="K2106" i="2"/>
  <c r="K2107" i="2"/>
  <c r="K2108" i="2"/>
  <c r="K2109" i="2"/>
  <c r="K2110" i="2"/>
  <c r="K2111" i="2"/>
  <c r="K2112" i="2"/>
  <c r="K2113" i="2"/>
  <c r="K2114" i="2"/>
  <c r="K2115" i="2"/>
  <c r="K2116" i="2"/>
  <c r="K2117" i="2"/>
  <c r="K2118" i="2"/>
  <c r="K2119" i="2"/>
  <c r="K2120" i="2"/>
  <c r="K2121" i="2"/>
  <c r="K2122" i="2"/>
  <c r="K2123" i="2"/>
  <c r="K2124" i="2"/>
  <c r="K2125" i="2"/>
  <c r="K2126" i="2"/>
  <c r="K2127" i="2"/>
  <c r="K2128" i="2"/>
  <c r="K2129" i="2"/>
  <c r="K2130" i="2"/>
  <c r="K2131" i="2"/>
  <c r="K2132" i="2"/>
  <c r="K2133" i="2"/>
  <c r="K2134" i="2"/>
  <c r="K2135" i="2"/>
  <c r="K2136" i="2"/>
  <c r="K2137" i="2"/>
  <c r="K2138" i="2"/>
  <c r="K2139" i="2"/>
  <c r="K2140" i="2"/>
  <c r="K2141" i="2"/>
  <c r="K2142" i="2"/>
  <c r="K2143" i="2"/>
  <c r="K2144" i="2"/>
  <c r="K2145" i="2"/>
  <c r="K2146" i="2"/>
  <c r="K2147" i="2"/>
  <c r="K2148" i="2"/>
  <c r="K2149" i="2"/>
  <c r="K2150" i="2"/>
  <c r="K2151" i="2"/>
  <c r="K2152" i="2"/>
  <c r="K2153" i="2"/>
  <c r="K2154" i="2"/>
  <c r="K2155" i="2"/>
  <c r="K2156" i="2"/>
  <c r="K2157" i="2"/>
  <c r="K2158" i="2"/>
  <c r="K2159" i="2"/>
  <c r="K2160" i="2"/>
  <c r="K2161" i="2"/>
  <c r="K2162" i="2"/>
  <c r="K2163" i="2"/>
  <c r="K2164" i="2"/>
  <c r="K2165" i="2"/>
  <c r="K2166" i="2"/>
  <c r="K2167" i="2"/>
  <c r="K2168" i="2"/>
  <c r="K2169" i="2"/>
  <c r="K2170" i="2"/>
  <c r="K2171" i="2"/>
  <c r="K2172" i="2"/>
  <c r="K2173" i="2"/>
  <c r="K2174" i="2"/>
  <c r="K2175" i="2"/>
  <c r="K2176" i="2"/>
  <c r="K2177" i="2"/>
  <c r="K2178" i="2"/>
  <c r="K2179" i="2"/>
  <c r="K2180" i="2"/>
  <c r="K2181" i="2"/>
  <c r="K2182" i="2"/>
  <c r="K2183" i="2"/>
  <c r="K2184" i="2"/>
  <c r="K2185" i="2"/>
  <c r="K2186" i="2"/>
  <c r="K2187" i="2"/>
  <c r="K2188" i="2"/>
  <c r="K2189" i="2"/>
  <c r="K2190" i="2"/>
  <c r="K2191" i="2"/>
  <c r="K2192" i="2"/>
  <c r="K2193" i="2"/>
  <c r="K2194" i="2"/>
  <c r="K2195" i="2"/>
  <c r="K2196" i="2"/>
  <c r="K2197" i="2"/>
  <c r="K2198" i="2"/>
  <c r="K2199" i="2"/>
  <c r="K2200" i="2"/>
  <c r="K2201" i="2"/>
  <c r="K2202" i="2"/>
  <c r="K2203" i="2"/>
  <c r="K2204" i="2"/>
  <c r="K2205" i="2"/>
  <c r="K2206" i="2"/>
  <c r="K2207" i="2"/>
  <c r="K2208" i="2"/>
  <c r="K2209" i="2"/>
  <c r="K2210" i="2"/>
  <c r="K2211" i="2"/>
  <c r="K2212" i="2"/>
  <c r="K2213" i="2"/>
  <c r="K2214" i="2"/>
  <c r="K2215" i="2"/>
  <c r="K2216" i="2"/>
  <c r="K2217" i="2"/>
  <c r="K2218" i="2"/>
  <c r="K2219" i="2"/>
  <c r="K2220" i="2"/>
  <c r="K2221" i="2"/>
  <c r="K2222" i="2"/>
  <c r="K2223" i="2"/>
  <c r="K2224" i="2"/>
  <c r="K2225" i="2"/>
  <c r="K2226" i="2"/>
  <c r="K2227" i="2"/>
  <c r="K2228" i="2"/>
  <c r="K2229" i="2"/>
  <c r="K2230" i="2"/>
  <c r="K2231" i="2"/>
  <c r="K2232" i="2"/>
  <c r="K2233" i="2"/>
  <c r="K2234" i="2"/>
  <c r="K2235" i="2"/>
  <c r="K2236" i="2"/>
  <c r="K2237" i="2"/>
  <c r="K2238" i="2"/>
  <c r="K2239" i="2"/>
  <c r="K2240" i="2"/>
  <c r="K2241" i="2"/>
  <c r="K2242" i="2"/>
  <c r="K2243" i="2"/>
  <c r="K2244" i="2"/>
  <c r="K2245" i="2"/>
  <c r="K2246" i="2"/>
  <c r="K2247" i="2"/>
  <c r="K2248" i="2"/>
  <c r="K2249" i="2"/>
  <c r="K2250" i="2"/>
  <c r="K2251" i="2"/>
  <c r="K2252" i="2"/>
  <c r="K2253" i="2"/>
  <c r="K2254" i="2"/>
  <c r="K2255" i="2"/>
  <c r="K2256" i="2"/>
  <c r="K2257" i="2"/>
  <c r="K2258" i="2"/>
  <c r="K2259" i="2"/>
  <c r="K2260" i="2"/>
  <c r="K2261" i="2"/>
  <c r="K2262" i="2"/>
  <c r="K2263" i="2"/>
  <c r="K2264" i="2"/>
  <c r="K2265" i="2"/>
  <c r="K2266" i="2"/>
  <c r="K2267" i="2"/>
  <c r="K2268" i="2"/>
  <c r="K2269" i="2"/>
  <c r="K2270" i="2"/>
  <c r="K2271" i="2"/>
  <c r="K2272" i="2"/>
  <c r="K2273" i="2"/>
  <c r="K2274" i="2"/>
  <c r="K2275" i="2"/>
  <c r="K2276" i="2"/>
  <c r="K2277" i="2"/>
  <c r="K2278" i="2"/>
  <c r="K2279" i="2"/>
  <c r="K2280" i="2"/>
  <c r="K2281" i="2"/>
  <c r="K2282" i="2"/>
  <c r="K2283" i="2"/>
  <c r="K2284" i="2"/>
  <c r="K2285" i="2"/>
  <c r="K2286" i="2"/>
  <c r="K2287" i="2"/>
  <c r="K2288" i="2"/>
  <c r="K2289" i="2"/>
  <c r="K2290" i="2"/>
  <c r="K2291" i="2"/>
  <c r="K2292" i="2"/>
  <c r="K2293" i="2"/>
  <c r="K2294" i="2"/>
  <c r="K2295" i="2"/>
  <c r="K2296" i="2"/>
  <c r="K2297" i="2"/>
  <c r="K2298" i="2"/>
  <c r="K2299" i="2"/>
  <c r="K2300" i="2"/>
  <c r="K2301" i="2"/>
  <c r="K2302" i="2"/>
  <c r="K2303" i="2"/>
  <c r="K2304" i="2"/>
  <c r="K2305" i="2"/>
  <c r="K2306" i="2"/>
  <c r="K2307" i="2"/>
  <c r="K2308" i="2"/>
  <c r="K2309" i="2"/>
  <c r="K2310" i="2"/>
  <c r="K2311" i="2"/>
  <c r="K2312" i="2"/>
  <c r="K2313" i="2"/>
  <c r="K2314" i="2"/>
  <c r="K2315" i="2"/>
  <c r="K2316" i="2"/>
  <c r="K2317" i="2"/>
  <c r="K2318" i="2"/>
  <c r="K2319" i="2"/>
  <c r="K2320" i="2"/>
  <c r="K2321" i="2"/>
  <c r="K2322" i="2"/>
  <c r="K2323" i="2"/>
  <c r="K2324" i="2"/>
  <c r="K2325" i="2"/>
  <c r="K2326" i="2"/>
  <c r="K2327" i="2"/>
  <c r="K2328" i="2"/>
  <c r="K2329" i="2"/>
  <c r="K2330" i="2"/>
  <c r="K2331" i="2"/>
  <c r="K2332" i="2"/>
  <c r="K2333" i="2"/>
  <c r="K2334" i="2"/>
  <c r="K2335" i="2"/>
  <c r="K2336" i="2"/>
  <c r="K2337" i="2"/>
  <c r="K2338" i="2"/>
  <c r="K2339" i="2"/>
  <c r="K2340" i="2"/>
  <c r="K2341" i="2"/>
  <c r="K2342" i="2"/>
  <c r="K2343" i="2"/>
  <c r="K2344" i="2"/>
  <c r="K2345" i="2"/>
  <c r="K2346" i="2"/>
  <c r="K2347" i="2"/>
  <c r="K2348" i="2"/>
  <c r="K2349" i="2"/>
  <c r="K2350" i="2"/>
  <c r="K2351" i="2"/>
  <c r="K2352" i="2"/>
  <c r="K2353" i="2"/>
  <c r="K2354" i="2"/>
  <c r="K2355" i="2"/>
  <c r="K2356" i="2"/>
  <c r="K2357" i="2"/>
  <c r="K2358" i="2"/>
  <c r="K2359" i="2"/>
  <c r="K2360" i="2"/>
  <c r="K2361" i="2"/>
  <c r="K2362" i="2"/>
  <c r="K2363" i="2"/>
  <c r="K2364" i="2"/>
  <c r="K2365" i="2"/>
  <c r="K2366" i="2"/>
  <c r="K2367" i="2"/>
  <c r="K2368" i="2"/>
  <c r="K2369" i="2"/>
  <c r="K2370" i="2"/>
  <c r="K2371" i="2"/>
  <c r="K2372" i="2"/>
  <c r="K2373" i="2"/>
  <c r="K2374" i="2"/>
  <c r="K2375" i="2"/>
  <c r="K2376" i="2"/>
  <c r="K2377" i="2"/>
  <c r="K2378" i="2"/>
  <c r="K2379" i="2"/>
  <c r="K2380" i="2"/>
  <c r="K2381" i="2"/>
  <c r="K2382" i="2"/>
  <c r="K2383" i="2"/>
  <c r="K2384" i="2"/>
  <c r="K2385" i="2"/>
  <c r="K2386" i="2"/>
  <c r="K2387" i="2"/>
  <c r="K2388" i="2"/>
  <c r="K2389" i="2"/>
  <c r="K2390" i="2"/>
  <c r="K2391" i="2"/>
  <c r="K2392" i="2"/>
  <c r="K2393" i="2"/>
  <c r="K2394" i="2"/>
  <c r="K2395" i="2"/>
  <c r="K2396" i="2"/>
  <c r="K2397" i="2"/>
  <c r="K2398" i="2"/>
  <c r="K2399" i="2"/>
  <c r="K2400" i="2"/>
  <c r="K2401" i="2"/>
  <c r="K2402" i="2"/>
  <c r="K2403" i="2"/>
  <c r="K2404" i="2"/>
  <c r="K2405" i="2"/>
  <c r="K2406" i="2"/>
  <c r="K2407" i="2"/>
  <c r="K2408" i="2"/>
  <c r="K2409" i="2"/>
  <c r="K2410" i="2"/>
  <c r="K2411" i="2"/>
  <c r="K2412" i="2"/>
  <c r="K2413" i="2"/>
  <c r="K2414" i="2"/>
  <c r="K2415" i="2"/>
  <c r="K2416" i="2"/>
  <c r="K2417" i="2"/>
  <c r="K2418" i="2"/>
  <c r="K2419" i="2"/>
  <c r="K2420" i="2"/>
  <c r="K2421" i="2"/>
  <c r="K2422" i="2"/>
  <c r="K2423" i="2"/>
  <c r="K2424" i="2"/>
  <c r="K2425" i="2"/>
  <c r="K2426" i="2"/>
  <c r="K2427" i="2"/>
  <c r="K2428" i="2"/>
  <c r="K2429" i="2"/>
  <c r="K2430" i="2"/>
  <c r="K2431" i="2"/>
  <c r="K2432" i="2"/>
  <c r="K2433" i="2"/>
  <c r="K2434" i="2"/>
  <c r="K2435" i="2"/>
  <c r="K2436" i="2"/>
  <c r="K2437" i="2"/>
  <c r="K2438" i="2"/>
  <c r="K2439" i="2"/>
  <c r="K2440" i="2"/>
  <c r="K2441" i="2"/>
  <c r="K2442" i="2"/>
  <c r="K2443" i="2"/>
  <c r="K2444" i="2"/>
  <c r="K2445" i="2"/>
  <c r="K2446" i="2"/>
  <c r="K2447" i="2"/>
  <c r="K2448" i="2"/>
  <c r="K2449" i="2"/>
  <c r="K2450" i="2"/>
  <c r="K2451" i="2"/>
  <c r="K2452" i="2"/>
  <c r="K2453" i="2"/>
  <c r="K2454" i="2"/>
  <c r="K2455" i="2"/>
  <c r="K2456" i="2"/>
  <c r="K2457" i="2"/>
  <c r="K2458" i="2"/>
  <c r="K2459" i="2"/>
  <c r="K2460" i="2"/>
  <c r="K2461" i="2"/>
  <c r="K2462" i="2"/>
  <c r="K2463" i="2"/>
  <c r="K2464" i="2"/>
  <c r="K2465" i="2"/>
  <c r="K2466" i="2"/>
  <c r="K2467" i="2"/>
  <c r="K2468" i="2"/>
  <c r="K2469" i="2"/>
  <c r="K2470" i="2"/>
  <c r="K2471" i="2"/>
  <c r="K2472" i="2"/>
  <c r="K2473" i="2"/>
  <c r="K2474" i="2"/>
  <c r="K2475" i="2"/>
  <c r="K2476" i="2"/>
  <c r="K2477" i="2"/>
  <c r="K2478" i="2"/>
  <c r="K2479" i="2"/>
  <c r="K2480" i="2"/>
  <c r="K2481" i="2"/>
  <c r="K2482" i="2"/>
  <c r="K2483" i="2"/>
  <c r="K2484" i="2"/>
  <c r="K2485" i="2"/>
  <c r="K2486" i="2"/>
  <c r="K2487" i="2"/>
  <c r="K2488" i="2"/>
  <c r="K2489" i="2"/>
  <c r="K2490" i="2"/>
  <c r="K2491" i="2"/>
  <c r="K2492" i="2"/>
  <c r="K2493" i="2"/>
  <c r="K2494" i="2"/>
  <c r="K2495" i="2"/>
  <c r="K2496" i="2"/>
  <c r="K2497" i="2"/>
  <c r="K2498" i="2"/>
  <c r="K2499" i="2"/>
  <c r="K2500" i="2"/>
  <c r="K2501" i="2"/>
  <c r="K2502" i="2"/>
  <c r="K2503" i="2"/>
  <c r="K2504" i="2"/>
  <c r="K2505" i="2"/>
  <c r="K2506" i="2"/>
  <c r="K2507" i="2"/>
  <c r="K2508" i="2"/>
  <c r="K2509" i="2"/>
  <c r="K2510" i="2"/>
  <c r="K2511" i="2"/>
  <c r="K2512" i="2"/>
  <c r="K2513" i="2"/>
  <c r="K2514" i="2"/>
  <c r="K2515" i="2"/>
  <c r="K2516" i="2"/>
  <c r="K2517" i="2"/>
  <c r="K2518" i="2"/>
  <c r="K2519" i="2"/>
  <c r="K2520" i="2"/>
  <c r="K2521" i="2"/>
  <c r="K2522" i="2"/>
  <c r="K2523" i="2"/>
  <c r="K2524" i="2"/>
  <c r="K2525" i="2"/>
  <c r="K2526" i="2"/>
  <c r="K2527" i="2"/>
  <c r="K2528" i="2"/>
  <c r="K2529" i="2"/>
  <c r="K2530" i="2"/>
  <c r="K2531" i="2"/>
  <c r="K2532" i="2"/>
  <c r="K2533" i="2"/>
  <c r="K2534" i="2"/>
  <c r="K2535" i="2"/>
  <c r="K2536" i="2"/>
  <c r="K2537" i="2"/>
  <c r="K2538" i="2"/>
  <c r="K2539" i="2"/>
  <c r="K2540" i="2"/>
  <c r="K2541" i="2"/>
  <c r="K2542" i="2"/>
  <c r="K2543" i="2"/>
  <c r="K2544" i="2"/>
  <c r="K2545" i="2"/>
  <c r="K2546" i="2"/>
  <c r="K2547" i="2"/>
  <c r="K2548" i="2"/>
  <c r="K2549" i="2"/>
  <c r="K2550" i="2"/>
  <c r="K2551" i="2"/>
  <c r="K2552" i="2"/>
  <c r="K2553" i="2"/>
  <c r="K2554" i="2"/>
  <c r="K2555" i="2"/>
  <c r="K2556" i="2"/>
  <c r="K2557" i="2"/>
  <c r="K2558" i="2"/>
  <c r="K2559" i="2"/>
  <c r="K2560" i="2"/>
  <c r="K2561" i="2"/>
  <c r="K2562" i="2"/>
  <c r="K2563" i="2"/>
  <c r="K2564" i="2"/>
  <c r="K2565" i="2"/>
  <c r="K2566" i="2"/>
  <c r="K2567" i="2"/>
  <c r="K2568" i="2"/>
  <c r="K2569" i="2"/>
  <c r="K2570" i="2"/>
  <c r="K2571" i="2"/>
  <c r="K2572" i="2"/>
  <c r="K2573" i="2"/>
  <c r="K2574" i="2"/>
  <c r="K2575" i="2"/>
  <c r="K2576" i="2"/>
  <c r="K2577" i="2"/>
  <c r="K2578" i="2"/>
  <c r="K2579" i="2"/>
  <c r="K2580" i="2"/>
  <c r="K2581" i="2"/>
  <c r="K2582" i="2"/>
  <c r="K2583" i="2"/>
  <c r="K2584" i="2"/>
  <c r="K2585" i="2"/>
  <c r="K2586" i="2"/>
  <c r="K2587" i="2"/>
  <c r="K2588" i="2"/>
  <c r="K2589" i="2"/>
  <c r="K2590" i="2"/>
  <c r="K2591" i="2"/>
  <c r="K2592" i="2"/>
  <c r="K2593" i="2"/>
  <c r="K2594" i="2"/>
  <c r="K2595" i="2"/>
  <c r="K2596" i="2"/>
  <c r="K2597" i="2"/>
  <c r="K2598" i="2"/>
  <c r="K2599" i="2"/>
  <c r="K2600" i="2"/>
  <c r="K2601" i="2"/>
  <c r="K2602" i="2"/>
  <c r="K2603" i="2"/>
  <c r="K2604" i="2"/>
  <c r="K2605" i="2"/>
  <c r="K2606" i="2"/>
  <c r="K2607" i="2"/>
  <c r="K2608" i="2"/>
  <c r="K2609" i="2"/>
  <c r="K2610" i="2"/>
  <c r="K2611" i="2"/>
  <c r="K2612" i="2"/>
  <c r="K2613" i="2"/>
  <c r="K2614" i="2"/>
  <c r="K2615" i="2"/>
  <c r="K2616" i="2"/>
  <c r="K2617" i="2"/>
  <c r="K2618" i="2"/>
  <c r="K2619" i="2"/>
  <c r="K2620" i="2"/>
  <c r="K2621" i="2"/>
  <c r="K2622" i="2"/>
  <c r="K2623" i="2"/>
  <c r="K2624" i="2"/>
  <c r="K2625" i="2"/>
  <c r="K2626" i="2"/>
  <c r="K2627" i="2"/>
  <c r="K2628" i="2"/>
  <c r="K2629" i="2"/>
  <c r="K2630" i="2"/>
  <c r="K2631" i="2"/>
  <c r="K2632" i="2"/>
  <c r="K2633" i="2"/>
  <c r="K2634" i="2"/>
  <c r="K2635" i="2"/>
  <c r="K2636" i="2"/>
  <c r="K2637" i="2"/>
  <c r="K2638" i="2"/>
  <c r="K2639" i="2"/>
  <c r="K2640" i="2"/>
  <c r="K2641" i="2"/>
  <c r="K2642" i="2"/>
  <c r="K2643" i="2"/>
  <c r="K2644" i="2"/>
  <c r="K2645" i="2"/>
  <c r="K2646" i="2"/>
  <c r="K2647" i="2"/>
  <c r="K2648" i="2"/>
  <c r="K2649" i="2"/>
  <c r="K2650" i="2"/>
  <c r="K2651" i="2"/>
  <c r="K2652" i="2"/>
  <c r="K2653" i="2"/>
  <c r="K2654" i="2"/>
  <c r="K2655" i="2"/>
  <c r="K2656" i="2"/>
  <c r="K2657" i="2"/>
  <c r="K2658" i="2"/>
  <c r="K2659" i="2"/>
  <c r="K2660" i="2"/>
  <c r="K2661" i="2"/>
  <c r="K2662" i="2"/>
  <c r="K2663" i="2"/>
  <c r="K2664" i="2"/>
  <c r="K2665" i="2"/>
  <c r="K2666" i="2"/>
  <c r="K2667" i="2"/>
  <c r="K2668" i="2"/>
  <c r="K2669" i="2"/>
  <c r="K2670" i="2"/>
  <c r="K2671" i="2"/>
  <c r="K2672" i="2"/>
  <c r="K2673" i="2"/>
  <c r="K2674" i="2"/>
  <c r="K2675" i="2"/>
  <c r="K2676" i="2"/>
  <c r="K2677" i="2"/>
  <c r="K2678" i="2"/>
  <c r="K2679" i="2"/>
  <c r="K2680" i="2"/>
  <c r="K2681" i="2"/>
  <c r="K2682" i="2"/>
  <c r="K2683" i="2"/>
  <c r="K2684" i="2"/>
  <c r="K2685" i="2"/>
  <c r="K2686" i="2"/>
  <c r="K2687" i="2"/>
  <c r="K2688" i="2"/>
  <c r="K2689" i="2"/>
  <c r="K2690" i="2"/>
  <c r="K2691" i="2"/>
  <c r="K2692" i="2"/>
  <c r="K2693" i="2"/>
  <c r="K2694" i="2"/>
  <c r="K2695" i="2"/>
  <c r="K2696" i="2"/>
  <c r="K2697" i="2"/>
  <c r="K2698" i="2"/>
  <c r="K2699" i="2"/>
  <c r="K2700" i="2"/>
  <c r="K2701" i="2"/>
  <c r="K2702" i="2"/>
  <c r="K2703" i="2"/>
  <c r="K2704" i="2"/>
  <c r="K2705" i="2"/>
  <c r="K2706" i="2"/>
  <c r="K2707" i="2"/>
  <c r="K2708" i="2"/>
  <c r="K2709" i="2"/>
  <c r="K2710" i="2"/>
  <c r="K2711" i="2"/>
  <c r="K2712" i="2"/>
  <c r="K2713" i="2"/>
  <c r="K2714" i="2"/>
  <c r="K2715" i="2"/>
  <c r="K2716" i="2"/>
  <c r="K2717" i="2"/>
  <c r="K2718" i="2"/>
  <c r="K2719" i="2"/>
  <c r="K2720" i="2"/>
  <c r="K2721" i="2"/>
  <c r="K2722" i="2"/>
  <c r="K2723" i="2"/>
  <c r="K2724" i="2"/>
  <c r="K2725" i="2"/>
  <c r="K2726" i="2"/>
  <c r="K2727" i="2"/>
  <c r="K2728" i="2"/>
  <c r="K2729" i="2"/>
  <c r="K2730" i="2"/>
  <c r="K2731" i="2"/>
  <c r="K2732" i="2"/>
  <c r="K2733" i="2"/>
  <c r="K2734" i="2"/>
  <c r="K2735" i="2"/>
  <c r="K2736" i="2"/>
  <c r="K2737" i="2"/>
  <c r="K2738" i="2"/>
  <c r="K2739" i="2"/>
  <c r="K2740" i="2"/>
  <c r="K2741" i="2"/>
  <c r="K2742" i="2"/>
  <c r="K2743" i="2"/>
  <c r="K2744" i="2"/>
  <c r="K2745" i="2"/>
  <c r="K2746" i="2"/>
  <c r="K2747" i="2"/>
  <c r="K2748" i="2"/>
  <c r="K2749" i="2"/>
  <c r="K2750" i="2"/>
  <c r="K2751" i="2"/>
  <c r="K2752" i="2"/>
  <c r="K2753" i="2"/>
  <c r="K2754" i="2"/>
  <c r="K2755" i="2"/>
  <c r="K2756" i="2"/>
  <c r="K2757" i="2"/>
  <c r="K2758" i="2"/>
  <c r="K2759" i="2"/>
  <c r="K2760" i="2"/>
  <c r="K2761" i="2"/>
  <c r="K2762" i="2"/>
  <c r="K2763" i="2"/>
  <c r="K2764" i="2"/>
  <c r="K2765" i="2"/>
  <c r="K2766" i="2"/>
  <c r="K2767" i="2"/>
  <c r="K2768" i="2"/>
  <c r="K2769" i="2"/>
  <c r="K2770" i="2"/>
  <c r="K2771" i="2"/>
  <c r="K2772" i="2"/>
  <c r="K2773" i="2"/>
  <c r="K2774" i="2"/>
  <c r="K2775" i="2"/>
  <c r="K2776" i="2"/>
  <c r="K2777" i="2"/>
  <c r="K2778" i="2"/>
  <c r="K2779" i="2"/>
  <c r="K2780" i="2"/>
  <c r="K2781" i="2"/>
  <c r="K2782" i="2"/>
  <c r="K2783" i="2"/>
  <c r="K2784" i="2"/>
  <c r="K2785" i="2"/>
  <c r="K2786" i="2"/>
  <c r="K2787" i="2"/>
  <c r="K2788" i="2"/>
  <c r="K2789" i="2"/>
  <c r="K2790" i="2"/>
  <c r="K2791" i="2"/>
  <c r="K2792" i="2"/>
  <c r="K2793" i="2"/>
  <c r="K2794" i="2"/>
  <c r="K2795" i="2"/>
  <c r="K2796" i="2"/>
  <c r="K2797" i="2"/>
  <c r="K2798" i="2"/>
  <c r="K2799" i="2"/>
  <c r="K2800" i="2"/>
  <c r="K2801" i="2"/>
  <c r="K2802" i="2"/>
  <c r="K2803" i="2"/>
  <c r="K2804" i="2"/>
  <c r="K2805" i="2"/>
  <c r="K2806" i="2"/>
  <c r="K2807" i="2"/>
  <c r="K2808" i="2"/>
  <c r="K2809" i="2"/>
  <c r="K2810" i="2"/>
  <c r="K2811" i="2"/>
  <c r="K2812" i="2"/>
  <c r="K2813" i="2"/>
  <c r="K2814" i="2"/>
  <c r="K2815" i="2"/>
  <c r="K2816" i="2"/>
  <c r="K2817" i="2"/>
  <c r="K2818" i="2"/>
  <c r="K2819" i="2"/>
  <c r="K2820" i="2"/>
  <c r="K2821" i="2"/>
  <c r="K2822" i="2"/>
  <c r="K2823" i="2"/>
  <c r="K2824" i="2"/>
  <c r="K2825" i="2"/>
  <c r="K2826" i="2"/>
  <c r="K2827" i="2"/>
  <c r="K2828" i="2"/>
  <c r="K2829" i="2"/>
  <c r="K2830" i="2"/>
  <c r="K2831" i="2"/>
  <c r="K2832" i="2"/>
  <c r="K2833" i="2"/>
  <c r="K2834" i="2"/>
  <c r="K2835" i="2"/>
  <c r="K2836" i="2"/>
  <c r="K2837" i="2"/>
  <c r="K2838" i="2"/>
  <c r="K2839" i="2"/>
  <c r="K2840" i="2"/>
  <c r="K2841" i="2"/>
  <c r="K2842" i="2"/>
  <c r="K2843" i="2"/>
  <c r="K2844" i="2"/>
  <c r="K2845" i="2"/>
  <c r="K2846" i="2"/>
  <c r="K2847" i="2"/>
  <c r="K2848" i="2"/>
  <c r="K2849" i="2"/>
  <c r="K2850" i="2"/>
  <c r="K2851" i="2"/>
  <c r="K2852" i="2"/>
  <c r="K2853" i="2"/>
  <c r="K2854" i="2"/>
  <c r="K2855" i="2"/>
  <c r="K2856" i="2"/>
  <c r="K2857" i="2"/>
  <c r="K2858" i="2"/>
  <c r="K2859" i="2"/>
  <c r="K2860" i="2"/>
  <c r="K2861" i="2"/>
  <c r="K2862" i="2"/>
  <c r="K2863" i="2"/>
  <c r="K2864" i="2"/>
  <c r="K2865" i="2"/>
  <c r="K2866" i="2"/>
  <c r="K2867" i="2"/>
  <c r="K2868" i="2"/>
  <c r="K2869" i="2"/>
  <c r="K2870" i="2"/>
  <c r="K2871" i="2"/>
  <c r="K2872" i="2"/>
  <c r="K2873" i="2"/>
  <c r="K2874" i="2"/>
  <c r="K2875" i="2"/>
  <c r="K2876" i="2"/>
  <c r="K2877" i="2"/>
  <c r="K2878" i="2"/>
  <c r="K2879" i="2"/>
  <c r="K2880" i="2"/>
  <c r="K2881" i="2"/>
  <c r="K2882" i="2"/>
  <c r="K2883" i="2"/>
  <c r="K2884" i="2"/>
  <c r="K2885" i="2"/>
  <c r="K2886" i="2"/>
  <c r="K2887" i="2"/>
  <c r="K2888" i="2"/>
  <c r="K2889" i="2"/>
  <c r="K2890" i="2"/>
  <c r="K2891" i="2"/>
  <c r="K2892" i="2"/>
  <c r="K2893" i="2"/>
  <c r="K2894" i="2"/>
  <c r="K2895" i="2"/>
  <c r="K2896" i="2"/>
  <c r="K2897" i="2"/>
  <c r="K2898" i="2"/>
  <c r="K2899" i="2"/>
  <c r="K2900" i="2"/>
  <c r="K2901" i="2"/>
  <c r="K2902" i="2"/>
  <c r="K2903" i="2"/>
  <c r="K2904" i="2"/>
  <c r="K2905" i="2"/>
  <c r="K2906" i="2"/>
  <c r="K2907" i="2"/>
  <c r="K2908" i="2"/>
  <c r="K2909" i="2"/>
  <c r="K2910" i="2"/>
  <c r="K2911" i="2"/>
  <c r="K2912" i="2"/>
  <c r="K2913" i="2"/>
  <c r="K2914" i="2"/>
  <c r="K2915" i="2"/>
  <c r="K2916" i="2"/>
  <c r="K2917" i="2"/>
  <c r="K2918" i="2"/>
  <c r="K2919" i="2"/>
  <c r="K2920" i="2"/>
  <c r="K2921" i="2"/>
  <c r="K2922" i="2"/>
  <c r="K2923" i="2"/>
  <c r="K2924" i="2"/>
  <c r="K2925" i="2"/>
  <c r="K2926" i="2"/>
  <c r="K2927" i="2"/>
  <c r="K2928" i="2"/>
  <c r="K2929" i="2"/>
  <c r="K2930" i="2"/>
  <c r="K2931" i="2"/>
  <c r="K2932" i="2"/>
  <c r="K2933" i="2"/>
  <c r="K2934" i="2"/>
  <c r="K2935" i="2"/>
  <c r="K2936" i="2"/>
  <c r="K2937" i="2"/>
  <c r="K2938" i="2"/>
  <c r="K2939" i="2"/>
  <c r="K2940" i="2"/>
  <c r="K2941" i="2"/>
  <c r="K2942" i="2"/>
  <c r="K2943" i="2"/>
  <c r="K2944" i="2"/>
  <c r="K2945" i="2"/>
  <c r="K2946" i="2"/>
  <c r="K2947" i="2"/>
  <c r="K2948" i="2"/>
  <c r="K2949" i="2"/>
  <c r="K2950" i="2"/>
  <c r="K2951" i="2"/>
  <c r="K2952" i="2"/>
  <c r="K2953" i="2"/>
  <c r="K2954" i="2"/>
  <c r="K2955" i="2"/>
  <c r="K2956" i="2"/>
  <c r="K2957" i="2"/>
  <c r="K2958" i="2"/>
  <c r="K2959" i="2"/>
  <c r="K2960" i="2"/>
  <c r="K2961" i="2"/>
  <c r="K2962" i="2"/>
  <c r="K2963" i="2"/>
  <c r="K2964" i="2"/>
  <c r="K2965" i="2"/>
  <c r="K2966" i="2"/>
  <c r="K2967" i="2"/>
  <c r="K2968" i="2"/>
  <c r="K2969" i="2"/>
  <c r="K2970" i="2"/>
  <c r="K2971" i="2"/>
  <c r="K2972" i="2"/>
  <c r="K2973" i="2"/>
  <c r="K2974" i="2"/>
  <c r="K2975" i="2"/>
  <c r="K2976" i="2"/>
  <c r="K2977" i="2"/>
  <c r="K2978" i="2"/>
  <c r="K2979" i="2"/>
  <c r="K2980" i="2"/>
  <c r="K2981" i="2"/>
  <c r="K2982" i="2"/>
  <c r="K2983" i="2"/>
  <c r="K2984" i="2"/>
  <c r="K2985" i="2"/>
  <c r="K2986" i="2"/>
  <c r="K2987" i="2"/>
  <c r="K2988" i="2"/>
  <c r="K2989" i="2"/>
  <c r="K2990" i="2"/>
  <c r="K2991" i="2"/>
  <c r="K2992" i="2"/>
  <c r="K2993" i="2"/>
  <c r="K2994" i="2"/>
  <c r="K2995" i="2"/>
  <c r="K2996" i="2"/>
  <c r="K2997" i="2"/>
  <c r="K2998" i="2"/>
  <c r="K2999" i="2"/>
  <c r="K3000" i="2"/>
  <c r="K3001" i="2"/>
  <c r="K3002" i="2"/>
  <c r="K3003" i="2"/>
  <c r="K3004" i="2"/>
  <c r="K3005" i="2"/>
  <c r="K3006" i="2"/>
  <c r="K3007" i="2"/>
  <c r="K3008" i="2"/>
  <c r="K3009" i="2"/>
  <c r="K3010" i="2"/>
  <c r="K3011" i="2"/>
  <c r="K3012" i="2"/>
  <c r="K3013" i="2"/>
  <c r="K3014" i="2"/>
  <c r="K3015" i="2"/>
  <c r="K3016" i="2"/>
  <c r="K3017" i="2"/>
  <c r="K3018" i="2"/>
  <c r="K3019" i="2"/>
  <c r="K3020" i="2"/>
  <c r="K3021" i="2"/>
  <c r="K3022" i="2"/>
  <c r="K3023" i="2"/>
  <c r="K3024" i="2"/>
  <c r="K3025" i="2"/>
  <c r="K3026" i="2"/>
  <c r="K3027" i="2"/>
  <c r="K3028" i="2"/>
  <c r="K3029" i="2"/>
  <c r="K3030" i="2"/>
  <c r="K3031" i="2"/>
  <c r="K3032" i="2"/>
  <c r="K3033" i="2"/>
  <c r="K3034" i="2"/>
  <c r="K3035" i="2"/>
  <c r="K3036" i="2"/>
  <c r="K3037" i="2"/>
  <c r="K3038" i="2"/>
  <c r="K3039" i="2"/>
  <c r="K3040" i="2"/>
  <c r="K3041" i="2"/>
  <c r="K3042" i="2"/>
  <c r="K3043" i="2"/>
  <c r="K3044" i="2"/>
  <c r="K3045" i="2"/>
  <c r="K3046" i="2"/>
  <c r="K3047" i="2"/>
  <c r="K3048" i="2"/>
  <c r="K3049" i="2"/>
  <c r="K3050" i="2"/>
  <c r="K3051" i="2"/>
  <c r="K3052" i="2"/>
  <c r="K3053" i="2"/>
  <c r="K3054" i="2"/>
  <c r="K3055" i="2"/>
  <c r="K3056" i="2"/>
  <c r="K3057" i="2"/>
  <c r="K3058" i="2"/>
  <c r="K3059" i="2"/>
  <c r="K3060" i="2"/>
  <c r="K3061" i="2"/>
  <c r="K3062" i="2"/>
  <c r="K3063" i="2"/>
  <c r="K3064" i="2"/>
  <c r="K3065" i="2"/>
  <c r="K3066" i="2"/>
  <c r="K3067" i="2"/>
  <c r="K3068" i="2"/>
  <c r="K3069" i="2"/>
  <c r="K3070" i="2"/>
  <c r="K3071" i="2"/>
  <c r="K3072" i="2"/>
  <c r="K3073" i="2"/>
  <c r="K3074" i="2"/>
  <c r="K3075" i="2"/>
  <c r="K3076" i="2"/>
  <c r="K3077" i="2"/>
  <c r="K3078" i="2"/>
  <c r="K3079" i="2"/>
  <c r="K3080" i="2"/>
  <c r="K3081" i="2"/>
  <c r="K3082" i="2"/>
  <c r="K3083" i="2"/>
  <c r="K3084" i="2"/>
  <c r="K3085" i="2"/>
  <c r="K3086" i="2"/>
  <c r="K3087" i="2"/>
  <c r="K3088" i="2"/>
  <c r="K3089" i="2"/>
  <c r="K3090" i="2"/>
  <c r="K3091" i="2"/>
  <c r="K3092" i="2"/>
  <c r="K3093" i="2"/>
  <c r="K3094" i="2"/>
  <c r="K3095" i="2"/>
  <c r="K3096" i="2"/>
  <c r="K3097" i="2"/>
  <c r="K3098" i="2"/>
  <c r="K3099" i="2"/>
  <c r="K3100" i="2"/>
  <c r="K3101" i="2"/>
  <c r="K3102" i="2"/>
  <c r="K3103" i="2"/>
  <c r="K3104" i="2"/>
  <c r="K3105" i="2"/>
  <c r="K3106" i="2"/>
  <c r="K3107" i="2"/>
  <c r="K3108" i="2"/>
  <c r="K3109" i="2"/>
  <c r="K3110" i="2"/>
  <c r="K3111" i="2"/>
  <c r="K3112" i="2"/>
  <c r="K3113" i="2"/>
  <c r="K3114" i="2"/>
  <c r="K3115" i="2"/>
  <c r="K3116" i="2"/>
  <c r="K3117" i="2"/>
  <c r="K3118" i="2"/>
  <c r="K3119" i="2"/>
  <c r="K3120" i="2"/>
  <c r="K3121" i="2"/>
  <c r="K3122" i="2"/>
  <c r="K3123" i="2"/>
  <c r="K3124" i="2"/>
  <c r="K3125" i="2"/>
  <c r="K3126" i="2"/>
  <c r="K3127" i="2"/>
  <c r="K3128" i="2"/>
  <c r="K3129" i="2"/>
  <c r="K3130" i="2"/>
  <c r="K3131" i="2"/>
  <c r="K3132" i="2"/>
  <c r="K3133" i="2"/>
  <c r="K3134" i="2"/>
  <c r="K3135" i="2"/>
  <c r="K3136" i="2"/>
  <c r="K3137" i="2"/>
  <c r="K3138" i="2"/>
  <c r="K3139" i="2"/>
  <c r="K3140" i="2"/>
  <c r="K3141" i="2"/>
  <c r="K3142" i="2"/>
  <c r="K3143" i="2"/>
  <c r="K3144" i="2"/>
  <c r="K3145" i="2"/>
  <c r="K3146" i="2"/>
  <c r="K3147" i="2"/>
  <c r="K3148" i="2"/>
  <c r="K3149" i="2"/>
  <c r="K3150" i="2"/>
  <c r="K3151" i="2"/>
  <c r="K3152" i="2"/>
  <c r="K3153" i="2"/>
  <c r="K3154" i="2"/>
  <c r="K3155" i="2"/>
  <c r="K3156" i="2"/>
  <c r="K3157" i="2"/>
  <c r="K3158" i="2"/>
  <c r="K3159" i="2"/>
  <c r="K3160" i="2"/>
  <c r="K3161" i="2"/>
  <c r="K3162" i="2"/>
  <c r="K3163" i="2"/>
  <c r="K3164" i="2"/>
  <c r="K3165" i="2"/>
  <c r="K3166" i="2"/>
  <c r="K3167" i="2"/>
  <c r="K3168" i="2"/>
  <c r="K3169" i="2"/>
  <c r="K3170" i="2"/>
  <c r="K3171" i="2"/>
  <c r="K3172" i="2"/>
  <c r="K3173" i="2"/>
  <c r="K3174" i="2"/>
  <c r="K3175" i="2"/>
  <c r="K3176" i="2"/>
  <c r="K3177" i="2"/>
  <c r="K3178" i="2"/>
  <c r="K3179" i="2"/>
  <c r="K3180" i="2"/>
  <c r="K3181" i="2"/>
  <c r="K3182" i="2"/>
  <c r="K3183" i="2"/>
  <c r="K3184" i="2"/>
  <c r="K3185" i="2"/>
  <c r="K3186" i="2"/>
  <c r="K3187" i="2"/>
  <c r="K3188" i="2"/>
  <c r="K3189" i="2"/>
  <c r="K3190" i="2"/>
  <c r="K3191" i="2"/>
  <c r="K3192" i="2"/>
  <c r="K3193" i="2"/>
  <c r="K3194" i="2"/>
  <c r="K3195" i="2"/>
  <c r="K3196" i="2"/>
  <c r="K3197" i="2"/>
  <c r="K3198" i="2"/>
  <c r="K3199" i="2"/>
  <c r="K3200" i="2"/>
  <c r="K3201" i="2"/>
  <c r="K3202" i="2"/>
  <c r="K3203" i="2"/>
  <c r="K3204" i="2"/>
  <c r="K3205" i="2"/>
  <c r="K3206" i="2"/>
  <c r="K3207" i="2"/>
  <c r="K3208" i="2"/>
  <c r="K3209" i="2"/>
  <c r="K3210" i="2"/>
  <c r="K3211" i="2"/>
  <c r="K3212" i="2"/>
  <c r="K3213" i="2"/>
  <c r="K3214" i="2"/>
  <c r="K3215" i="2"/>
  <c r="K3216" i="2"/>
  <c r="K3217" i="2"/>
  <c r="K3218" i="2"/>
  <c r="K3219" i="2"/>
  <c r="K3220" i="2"/>
  <c r="K3221" i="2"/>
  <c r="K3222" i="2"/>
  <c r="K3223" i="2"/>
  <c r="K3224" i="2"/>
  <c r="K3225" i="2"/>
  <c r="K3226" i="2"/>
  <c r="K3227" i="2"/>
  <c r="K3228" i="2"/>
  <c r="K3229" i="2"/>
  <c r="K3230" i="2"/>
  <c r="K3231" i="2"/>
  <c r="K3232" i="2"/>
  <c r="K3233" i="2"/>
  <c r="K3234" i="2"/>
  <c r="K3235" i="2"/>
  <c r="K3236" i="2"/>
  <c r="K3237" i="2"/>
  <c r="K3238" i="2"/>
  <c r="K3239" i="2"/>
  <c r="K3240" i="2"/>
  <c r="K3241" i="2"/>
  <c r="K3242" i="2"/>
  <c r="K3243" i="2"/>
  <c r="K3244" i="2"/>
  <c r="K3245" i="2"/>
  <c r="K3246" i="2"/>
  <c r="K3247" i="2"/>
  <c r="K3248" i="2"/>
  <c r="K3249" i="2"/>
  <c r="K3250" i="2"/>
  <c r="K3251" i="2"/>
  <c r="K3252" i="2"/>
  <c r="K3253" i="2"/>
  <c r="K3254" i="2"/>
  <c r="K3255" i="2"/>
  <c r="K3256" i="2"/>
  <c r="K3257" i="2"/>
  <c r="K3258" i="2"/>
  <c r="K3259" i="2"/>
  <c r="K3260" i="2"/>
  <c r="K3261" i="2"/>
  <c r="K3262" i="2"/>
  <c r="K3263" i="2"/>
  <c r="K3264" i="2"/>
  <c r="K3265" i="2"/>
  <c r="K3266" i="2"/>
  <c r="K3267" i="2"/>
  <c r="K3268" i="2"/>
  <c r="K3269" i="2"/>
  <c r="K3270" i="2"/>
  <c r="K3271" i="2"/>
  <c r="K3272" i="2"/>
  <c r="K3273" i="2"/>
  <c r="K3274" i="2"/>
  <c r="K3275" i="2"/>
  <c r="K3276" i="2"/>
  <c r="K3277" i="2"/>
  <c r="K3278" i="2"/>
  <c r="K3279" i="2"/>
  <c r="K3280" i="2"/>
  <c r="K3281" i="2"/>
  <c r="K3282" i="2"/>
  <c r="K3283" i="2"/>
  <c r="K3284" i="2"/>
  <c r="K3285" i="2"/>
  <c r="K3286" i="2"/>
  <c r="K3287" i="2"/>
  <c r="K3288" i="2"/>
  <c r="K3289" i="2"/>
  <c r="K3290" i="2"/>
  <c r="K3291" i="2"/>
  <c r="K3292" i="2"/>
  <c r="K3293" i="2"/>
  <c r="K3294" i="2"/>
  <c r="K3295" i="2"/>
  <c r="K3296" i="2"/>
  <c r="K3297" i="2"/>
  <c r="K3298" i="2"/>
  <c r="K3299" i="2"/>
  <c r="K3300" i="2"/>
  <c r="K3301" i="2"/>
  <c r="K3302" i="2"/>
  <c r="K3303" i="2"/>
  <c r="K3304" i="2"/>
  <c r="K3305" i="2"/>
  <c r="K3306" i="2"/>
  <c r="K3307" i="2"/>
  <c r="K3308" i="2"/>
  <c r="K3309" i="2"/>
  <c r="K3310" i="2"/>
  <c r="K3311" i="2"/>
  <c r="K3312" i="2"/>
  <c r="K3313" i="2"/>
  <c r="K3314" i="2"/>
  <c r="K3315" i="2"/>
  <c r="K3316" i="2"/>
  <c r="K3317" i="2"/>
  <c r="K3318" i="2"/>
  <c r="K3319" i="2"/>
  <c r="K3320" i="2"/>
  <c r="K3321" i="2"/>
  <c r="K3322" i="2"/>
  <c r="K3323" i="2"/>
  <c r="K3324" i="2"/>
  <c r="K3325" i="2"/>
  <c r="K3326" i="2"/>
  <c r="K3327" i="2"/>
  <c r="K3328" i="2"/>
  <c r="K3329" i="2"/>
  <c r="K3330" i="2"/>
  <c r="K3331" i="2"/>
  <c r="K3332" i="2"/>
  <c r="K3333" i="2"/>
  <c r="K3334" i="2"/>
  <c r="K3335" i="2"/>
  <c r="K3336" i="2"/>
  <c r="K3337" i="2"/>
  <c r="K3338" i="2"/>
  <c r="K3339" i="2"/>
  <c r="K3340" i="2"/>
  <c r="K3341" i="2"/>
  <c r="K3342" i="2"/>
  <c r="K3343" i="2"/>
  <c r="K3344" i="2"/>
  <c r="K3345" i="2"/>
  <c r="K3346" i="2"/>
  <c r="K3347" i="2"/>
  <c r="K3348" i="2"/>
  <c r="K3349" i="2"/>
  <c r="K3350" i="2"/>
  <c r="K3351" i="2"/>
  <c r="K3352" i="2"/>
  <c r="K3353" i="2"/>
  <c r="K3354" i="2"/>
  <c r="K3355" i="2"/>
  <c r="K3356" i="2"/>
  <c r="K3357" i="2"/>
  <c r="K3358" i="2"/>
  <c r="K3359" i="2"/>
  <c r="K3360" i="2"/>
  <c r="K3361" i="2"/>
  <c r="K3362" i="2"/>
  <c r="K3363" i="2"/>
  <c r="K3364" i="2"/>
  <c r="K3365" i="2"/>
  <c r="K3366" i="2"/>
  <c r="K3367" i="2"/>
  <c r="K3368" i="2"/>
  <c r="K3369" i="2"/>
  <c r="K3370" i="2"/>
  <c r="K3371" i="2"/>
  <c r="K3372" i="2"/>
  <c r="K3373" i="2"/>
  <c r="K3374" i="2"/>
  <c r="K3375" i="2"/>
  <c r="K3376" i="2"/>
  <c r="K3377" i="2"/>
  <c r="K3378" i="2"/>
  <c r="K3379" i="2"/>
  <c r="K3380" i="2"/>
  <c r="K3381" i="2"/>
  <c r="K3382" i="2"/>
  <c r="K3383" i="2"/>
  <c r="K3384" i="2"/>
  <c r="K3385" i="2"/>
  <c r="K3386" i="2"/>
  <c r="K3387" i="2"/>
  <c r="K3388" i="2"/>
  <c r="K3389" i="2"/>
  <c r="K3390" i="2"/>
  <c r="K3391" i="2"/>
  <c r="K3392" i="2"/>
  <c r="K3393" i="2"/>
  <c r="K3394" i="2"/>
  <c r="K3395" i="2"/>
  <c r="K3396" i="2"/>
  <c r="K3397" i="2"/>
  <c r="K3398" i="2"/>
  <c r="K3399" i="2"/>
  <c r="K3400" i="2"/>
  <c r="K3401" i="2"/>
  <c r="K3402" i="2"/>
  <c r="K3403" i="2"/>
  <c r="K3404" i="2"/>
  <c r="K3405" i="2"/>
  <c r="K3406" i="2"/>
  <c r="K3407" i="2"/>
  <c r="K3408" i="2"/>
  <c r="K3409" i="2"/>
  <c r="K3410" i="2"/>
  <c r="K3411" i="2"/>
  <c r="K3412" i="2"/>
  <c r="K3413" i="2"/>
  <c r="K3414" i="2"/>
  <c r="K3415" i="2"/>
  <c r="K3416" i="2"/>
  <c r="K3417" i="2"/>
  <c r="K3418" i="2"/>
  <c r="K3419" i="2"/>
  <c r="K3420" i="2"/>
  <c r="K3421" i="2"/>
  <c r="K3422" i="2"/>
  <c r="K3423" i="2"/>
  <c r="K3424" i="2"/>
  <c r="K3425" i="2"/>
  <c r="K3426" i="2"/>
  <c r="K3427" i="2"/>
  <c r="K3428" i="2"/>
  <c r="K3429" i="2"/>
  <c r="K3430" i="2"/>
  <c r="K3431" i="2"/>
  <c r="K3432" i="2"/>
  <c r="K3433" i="2"/>
  <c r="K3434" i="2"/>
  <c r="K3435" i="2"/>
  <c r="K3436" i="2"/>
  <c r="K3437" i="2"/>
  <c r="K3438" i="2"/>
  <c r="K3439" i="2"/>
  <c r="K3440" i="2"/>
  <c r="K3441" i="2"/>
  <c r="K3442" i="2"/>
  <c r="K3443" i="2"/>
  <c r="K3444" i="2"/>
  <c r="K3445" i="2"/>
  <c r="K3446" i="2"/>
  <c r="K3447" i="2"/>
  <c r="K3448" i="2"/>
  <c r="K3449" i="2"/>
  <c r="K3450" i="2"/>
  <c r="K3451" i="2"/>
  <c r="K3452" i="2"/>
  <c r="K3453" i="2"/>
  <c r="K3454" i="2"/>
  <c r="K3455" i="2"/>
  <c r="K3456" i="2"/>
  <c r="K3457" i="2"/>
  <c r="K3458" i="2"/>
  <c r="K3459" i="2"/>
  <c r="K3460" i="2"/>
  <c r="K3461" i="2"/>
  <c r="K3462" i="2"/>
  <c r="K3463" i="2"/>
  <c r="K3464" i="2"/>
  <c r="K3465" i="2"/>
  <c r="K3466" i="2"/>
  <c r="K3467" i="2"/>
  <c r="K3468" i="2"/>
  <c r="K3469" i="2"/>
  <c r="K3470" i="2"/>
  <c r="K3471" i="2"/>
  <c r="K3472" i="2"/>
  <c r="K3473" i="2"/>
  <c r="K3474" i="2"/>
  <c r="K3475" i="2"/>
  <c r="K3476" i="2"/>
  <c r="K3477" i="2"/>
  <c r="K3478" i="2"/>
  <c r="K3479" i="2"/>
  <c r="K3480" i="2"/>
  <c r="K3481" i="2"/>
  <c r="K3482" i="2"/>
  <c r="K3483" i="2"/>
  <c r="K3484" i="2"/>
  <c r="K3485" i="2"/>
  <c r="K3486" i="2"/>
  <c r="K3487" i="2"/>
  <c r="K3488" i="2"/>
  <c r="K3489" i="2"/>
  <c r="K3490" i="2"/>
  <c r="K3491" i="2"/>
  <c r="K3492" i="2"/>
  <c r="K3493" i="2"/>
  <c r="K3494" i="2"/>
  <c r="K3495" i="2"/>
  <c r="K3496" i="2"/>
  <c r="K3497" i="2"/>
  <c r="K3498" i="2"/>
  <c r="K3499" i="2"/>
  <c r="K3500" i="2"/>
  <c r="K3501" i="2"/>
  <c r="K3502" i="2"/>
  <c r="K3503" i="2"/>
  <c r="K3504" i="2"/>
  <c r="K3505" i="2"/>
  <c r="K3506" i="2"/>
  <c r="K3507" i="2"/>
  <c r="K3508" i="2"/>
  <c r="K3509" i="2"/>
  <c r="K3510" i="2"/>
  <c r="K3511" i="2"/>
  <c r="K3512" i="2"/>
  <c r="K3513" i="2"/>
  <c r="K3514" i="2"/>
  <c r="K3515" i="2"/>
  <c r="K3516" i="2"/>
  <c r="K3517" i="2"/>
  <c r="K3518" i="2"/>
  <c r="K3519" i="2"/>
  <c r="K3520" i="2"/>
  <c r="K3521" i="2"/>
  <c r="K3522" i="2"/>
  <c r="K3523" i="2"/>
  <c r="K3524" i="2"/>
  <c r="K3525" i="2"/>
  <c r="K3526" i="2"/>
  <c r="K3527" i="2"/>
  <c r="K3528" i="2"/>
  <c r="K3529" i="2"/>
  <c r="K3530" i="2"/>
  <c r="K3531" i="2"/>
  <c r="K3532" i="2"/>
  <c r="K3533" i="2"/>
  <c r="K3534" i="2"/>
  <c r="K3535" i="2"/>
  <c r="K3536" i="2"/>
  <c r="K3537" i="2"/>
  <c r="K3538" i="2"/>
  <c r="K3539" i="2"/>
  <c r="K3540" i="2"/>
  <c r="K3541" i="2"/>
  <c r="K3542" i="2"/>
  <c r="K3543" i="2"/>
  <c r="K3544" i="2"/>
  <c r="K3545" i="2"/>
  <c r="K3546" i="2"/>
  <c r="K3547" i="2"/>
  <c r="K3548" i="2"/>
  <c r="K3549" i="2"/>
  <c r="K3550" i="2"/>
  <c r="K3551" i="2"/>
  <c r="K3552" i="2"/>
  <c r="K3553" i="2"/>
  <c r="K3554" i="2"/>
  <c r="K3555" i="2"/>
  <c r="K3556" i="2"/>
  <c r="K3557" i="2"/>
  <c r="K3558" i="2"/>
  <c r="K3559" i="2"/>
  <c r="K3560" i="2"/>
  <c r="K3561" i="2"/>
  <c r="K3562" i="2"/>
  <c r="K3563" i="2"/>
  <c r="K3564" i="2"/>
  <c r="K3565" i="2"/>
  <c r="K3566" i="2"/>
  <c r="K3567" i="2"/>
  <c r="K3568" i="2"/>
  <c r="K3569" i="2"/>
  <c r="K3570" i="2"/>
  <c r="K3571" i="2"/>
  <c r="K3572" i="2"/>
  <c r="K3573" i="2"/>
  <c r="K3574" i="2"/>
  <c r="K3575" i="2"/>
  <c r="K3576" i="2"/>
  <c r="K3577" i="2"/>
  <c r="K3578" i="2"/>
  <c r="K3579" i="2"/>
  <c r="K3580" i="2"/>
  <c r="K3581" i="2"/>
  <c r="K3582" i="2"/>
  <c r="K3583" i="2"/>
  <c r="K3584" i="2"/>
  <c r="K3585" i="2"/>
  <c r="K3586" i="2"/>
  <c r="K3587" i="2"/>
  <c r="K3588" i="2"/>
  <c r="K3589" i="2"/>
  <c r="K3590" i="2"/>
  <c r="K3591" i="2"/>
  <c r="K3592" i="2"/>
  <c r="K3593" i="2"/>
  <c r="K3594" i="2"/>
  <c r="K3595" i="2"/>
  <c r="K3596" i="2"/>
  <c r="K3597" i="2"/>
  <c r="K3598" i="2"/>
  <c r="K3599" i="2"/>
  <c r="K3600" i="2"/>
  <c r="K3601" i="2"/>
  <c r="K3602" i="2"/>
  <c r="K3603" i="2"/>
  <c r="K3604" i="2"/>
  <c r="K3605" i="2"/>
  <c r="K3606" i="2"/>
  <c r="K3607" i="2"/>
  <c r="K3608" i="2"/>
  <c r="K3609" i="2"/>
  <c r="K3610" i="2"/>
  <c r="K3611" i="2"/>
  <c r="K3612" i="2"/>
  <c r="K3613" i="2"/>
  <c r="K3614" i="2"/>
  <c r="K3615" i="2"/>
  <c r="K3616" i="2"/>
  <c r="K3617" i="2"/>
  <c r="K3618" i="2"/>
  <c r="K3619" i="2"/>
  <c r="K3620" i="2"/>
  <c r="K3621" i="2"/>
  <c r="K3622" i="2"/>
  <c r="K3623" i="2"/>
  <c r="K3624" i="2"/>
  <c r="K3625" i="2"/>
  <c r="K3626" i="2"/>
  <c r="K3627" i="2"/>
  <c r="K3628" i="2"/>
  <c r="K3629" i="2"/>
  <c r="K3630" i="2"/>
  <c r="K3631" i="2"/>
  <c r="K3632" i="2"/>
  <c r="K3633" i="2"/>
  <c r="K3634" i="2"/>
  <c r="K3635" i="2"/>
  <c r="K3636" i="2"/>
  <c r="K3637" i="2"/>
  <c r="K3638" i="2"/>
  <c r="K3639" i="2"/>
  <c r="K3640" i="2"/>
  <c r="K3641" i="2"/>
  <c r="K3642" i="2"/>
  <c r="K3643" i="2"/>
  <c r="K3644" i="2"/>
  <c r="K3645" i="2"/>
  <c r="K3646" i="2"/>
  <c r="K3647" i="2"/>
  <c r="K3648" i="2"/>
  <c r="K3649" i="2"/>
  <c r="K3650" i="2"/>
  <c r="K3651" i="2"/>
  <c r="K3652" i="2"/>
  <c r="K3653" i="2"/>
  <c r="K3654" i="2"/>
  <c r="K3655" i="2"/>
  <c r="K3656" i="2"/>
  <c r="K3657" i="2"/>
  <c r="K3658" i="2"/>
  <c r="K3659" i="2"/>
  <c r="K3660" i="2"/>
  <c r="K3661" i="2"/>
  <c r="K3662" i="2"/>
  <c r="K3663" i="2"/>
  <c r="K3664" i="2"/>
  <c r="K3665" i="2"/>
  <c r="K3666" i="2"/>
  <c r="K3667" i="2"/>
  <c r="K3668" i="2"/>
  <c r="K3669" i="2"/>
  <c r="K3670" i="2"/>
  <c r="K3671" i="2"/>
  <c r="K3672" i="2"/>
  <c r="K3673" i="2"/>
  <c r="K3674" i="2"/>
  <c r="K3675" i="2"/>
  <c r="K3676" i="2"/>
  <c r="K3677" i="2"/>
  <c r="K3678" i="2"/>
  <c r="K3679" i="2"/>
  <c r="K3680" i="2"/>
  <c r="K3681" i="2"/>
  <c r="K3682" i="2"/>
  <c r="K3683" i="2"/>
  <c r="K3684" i="2"/>
  <c r="K3685" i="2"/>
  <c r="K3686" i="2"/>
  <c r="K3687" i="2"/>
  <c r="K3688" i="2"/>
  <c r="K3689" i="2"/>
  <c r="K3690" i="2"/>
  <c r="K3691" i="2"/>
  <c r="K3692" i="2"/>
  <c r="K3693" i="2"/>
  <c r="K3694" i="2"/>
  <c r="K3695" i="2"/>
  <c r="K3696" i="2"/>
  <c r="K3697" i="2"/>
  <c r="K3698" i="2"/>
  <c r="K3699" i="2"/>
  <c r="K3700" i="2"/>
  <c r="K3701" i="2"/>
  <c r="K3702" i="2"/>
  <c r="K3703" i="2"/>
  <c r="K3704" i="2"/>
  <c r="K3705" i="2"/>
  <c r="K3706" i="2"/>
  <c r="K3707" i="2"/>
  <c r="K3708" i="2"/>
  <c r="K3709" i="2"/>
  <c r="K3710" i="2"/>
  <c r="K3711" i="2"/>
  <c r="K3712" i="2"/>
  <c r="K3713" i="2"/>
  <c r="K3714" i="2"/>
  <c r="K3715" i="2"/>
  <c r="K3716" i="2"/>
  <c r="K3717" i="2"/>
  <c r="K3718" i="2"/>
  <c r="K3719" i="2"/>
  <c r="K3720" i="2"/>
  <c r="K3721" i="2"/>
  <c r="K3722" i="2"/>
  <c r="K3723" i="2"/>
  <c r="K3724" i="2"/>
  <c r="K3725" i="2"/>
  <c r="K3726" i="2"/>
  <c r="K3727" i="2"/>
  <c r="K3728" i="2"/>
  <c r="K3729" i="2"/>
  <c r="K3730" i="2"/>
  <c r="K3731" i="2"/>
  <c r="K3732" i="2"/>
  <c r="K3733" i="2"/>
  <c r="K3734" i="2"/>
  <c r="K3735" i="2"/>
  <c r="K3736" i="2"/>
  <c r="K3737" i="2"/>
  <c r="K3738" i="2"/>
  <c r="K3739" i="2"/>
  <c r="K3740" i="2"/>
  <c r="K3741" i="2"/>
  <c r="K3742" i="2"/>
  <c r="K3743" i="2"/>
  <c r="K3744" i="2"/>
  <c r="K3745" i="2"/>
  <c r="K3746" i="2"/>
  <c r="K3747" i="2"/>
  <c r="K3748" i="2"/>
  <c r="K3749" i="2"/>
  <c r="K3750" i="2"/>
  <c r="K3751" i="2"/>
  <c r="K3752" i="2"/>
  <c r="K3753" i="2"/>
  <c r="K3754" i="2"/>
  <c r="K3755" i="2"/>
  <c r="K3756" i="2"/>
  <c r="K3757" i="2"/>
  <c r="K3758" i="2"/>
  <c r="K3759" i="2"/>
  <c r="K3760" i="2"/>
  <c r="K3761" i="2"/>
  <c r="K3762" i="2"/>
  <c r="K3763" i="2"/>
  <c r="K3764" i="2"/>
  <c r="K3765" i="2"/>
  <c r="K3766" i="2"/>
  <c r="K3767" i="2"/>
  <c r="K3768" i="2"/>
  <c r="K3769" i="2"/>
  <c r="K3770" i="2"/>
  <c r="K3771" i="2"/>
  <c r="K3772" i="2"/>
  <c r="K3773" i="2"/>
  <c r="K3774" i="2"/>
  <c r="K3775" i="2"/>
  <c r="K3776" i="2"/>
  <c r="K3777" i="2"/>
  <c r="K3778" i="2"/>
  <c r="K3779" i="2"/>
  <c r="K3780" i="2"/>
  <c r="K3781" i="2"/>
  <c r="K3782" i="2"/>
  <c r="K3783" i="2"/>
  <c r="K3784" i="2"/>
  <c r="K3785" i="2"/>
  <c r="K3786" i="2"/>
  <c r="K3787" i="2"/>
  <c r="K3788" i="2"/>
  <c r="K3789" i="2"/>
  <c r="K3790" i="2"/>
  <c r="K3791" i="2"/>
  <c r="K3792" i="2"/>
  <c r="K3793" i="2"/>
  <c r="K3794" i="2"/>
  <c r="K3795" i="2"/>
  <c r="K3796" i="2"/>
  <c r="K3797" i="2"/>
  <c r="K3798" i="2"/>
  <c r="K3799" i="2"/>
  <c r="K3800" i="2"/>
  <c r="K3801" i="2"/>
  <c r="K3802" i="2"/>
  <c r="K3803" i="2"/>
  <c r="K3804" i="2"/>
  <c r="K3805" i="2"/>
  <c r="K3806" i="2"/>
  <c r="K3807" i="2"/>
  <c r="K3808" i="2"/>
  <c r="K3809" i="2"/>
  <c r="K3810" i="2"/>
  <c r="K3811" i="2"/>
  <c r="K3812" i="2"/>
  <c r="K3813" i="2"/>
  <c r="K3814" i="2"/>
  <c r="K3815" i="2"/>
  <c r="K3816" i="2"/>
  <c r="K3817" i="2"/>
  <c r="K3818" i="2"/>
  <c r="K3819" i="2"/>
  <c r="K3820" i="2"/>
  <c r="K3821" i="2"/>
  <c r="K3822" i="2"/>
  <c r="K3823" i="2"/>
  <c r="K3824" i="2"/>
  <c r="K3825" i="2"/>
  <c r="K3826" i="2"/>
  <c r="K3827" i="2"/>
  <c r="K3828" i="2"/>
  <c r="K3829" i="2"/>
  <c r="K3830" i="2"/>
  <c r="K3831" i="2"/>
  <c r="K3832" i="2"/>
  <c r="K3833" i="2"/>
  <c r="K3834" i="2"/>
  <c r="K3835" i="2"/>
  <c r="K3836" i="2"/>
  <c r="K3837" i="2"/>
  <c r="K3838" i="2"/>
  <c r="K3839" i="2"/>
  <c r="K3840" i="2"/>
  <c r="K3841" i="2"/>
  <c r="K3842" i="2"/>
  <c r="K3843" i="2"/>
  <c r="K3844" i="2"/>
  <c r="K3845" i="2"/>
  <c r="K3846" i="2"/>
  <c r="K3847" i="2"/>
  <c r="K3848" i="2"/>
  <c r="K3849" i="2"/>
  <c r="K3850" i="2"/>
  <c r="K3851" i="2"/>
  <c r="K3852" i="2"/>
  <c r="K3853" i="2"/>
  <c r="K3854" i="2"/>
  <c r="K3855" i="2"/>
  <c r="K3856" i="2"/>
  <c r="K3857" i="2"/>
  <c r="K3858" i="2"/>
  <c r="K3859" i="2"/>
  <c r="K3860" i="2"/>
  <c r="K3861" i="2"/>
  <c r="K3862" i="2"/>
  <c r="K3863" i="2"/>
  <c r="K3864" i="2"/>
  <c r="K3865" i="2"/>
  <c r="K3866" i="2"/>
  <c r="K3867" i="2"/>
  <c r="K3868" i="2"/>
  <c r="K3869" i="2"/>
  <c r="K3870" i="2"/>
  <c r="K3871" i="2"/>
  <c r="K3872" i="2"/>
  <c r="K3873" i="2"/>
  <c r="K3874" i="2"/>
  <c r="K3875" i="2"/>
  <c r="K3876" i="2"/>
  <c r="K3877" i="2"/>
  <c r="K3878" i="2"/>
  <c r="K3879" i="2"/>
  <c r="K3880" i="2"/>
  <c r="K3881" i="2"/>
  <c r="K3882" i="2"/>
  <c r="K3883" i="2"/>
  <c r="K3884" i="2"/>
  <c r="K3885" i="2"/>
  <c r="K3886" i="2"/>
  <c r="K3887" i="2"/>
  <c r="K3888" i="2"/>
  <c r="K3889" i="2"/>
  <c r="K3890" i="2"/>
  <c r="K3891" i="2"/>
  <c r="K3892" i="2"/>
  <c r="K3893" i="2"/>
  <c r="K3894" i="2"/>
  <c r="K3895" i="2"/>
  <c r="K3896" i="2"/>
  <c r="K3897" i="2"/>
  <c r="K3898" i="2"/>
  <c r="K3899" i="2"/>
  <c r="K3900" i="2"/>
  <c r="K3901" i="2"/>
  <c r="K3902" i="2"/>
  <c r="K3903" i="2"/>
  <c r="K3904" i="2"/>
  <c r="K3905" i="2"/>
  <c r="K3906" i="2"/>
  <c r="K3907" i="2"/>
  <c r="K3908" i="2"/>
  <c r="K3909" i="2"/>
  <c r="K3910" i="2"/>
  <c r="K3911" i="2"/>
  <c r="K3912" i="2"/>
  <c r="K3913" i="2"/>
  <c r="K3914" i="2"/>
  <c r="K3915" i="2"/>
  <c r="K3916" i="2"/>
  <c r="K3917" i="2"/>
  <c r="K3918" i="2"/>
  <c r="K3919" i="2"/>
  <c r="K3920" i="2"/>
  <c r="K3921" i="2"/>
  <c r="K3922" i="2"/>
  <c r="K3923" i="2"/>
  <c r="K3924" i="2"/>
  <c r="K3925" i="2"/>
  <c r="K3926" i="2"/>
  <c r="K3927" i="2"/>
  <c r="K3928" i="2"/>
  <c r="K3929" i="2"/>
  <c r="K3930" i="2"/>
  <c r="K3931" i="2"/>
  <c r="K3932" i="2"/>
  <c r="K3933" i="2"/>
  <c r="K3934" i="2"/>
  <c r="K3935" i="2"/>
  <c r="K3936" i="2"/>
  <c r="K3937" i="2"/>
  <c r="K3938" i="2"/>
  <c r="K3939" i="2"/>
  <c r="K3940" i="2"/>
  <c r="K3941" i="2"/>
  <c r="K3942" i="2"/>
  <c r="K3943" i="2"/>
  <c r="K3944" i="2"/>
  <c r="K3945" i="2"/>
  <c r="K3946" i="2"/>
  <c r="K3947" i="2"/>
  <c r="K3948" i="2"/>
  <c r="K3949" i="2"/>
  <c r="K3950" i="2"/>
  <c r="K3951" i="2"/>
  <c r="K3952" i="2"/>
  <c r="K3953" i="2"/>
  <c r="K3954" i="2"/>
  <c r="K3955" i="2"/>
  <c r="K3956" i="2"/>
  <c r="K3957" i="2"/>
  <c r="K3958" i="2"/>
  <c r="K3959" i="2"/>
  <c r="K3960" i="2"/>
  <c r="K3961" i="2"/>
  <c r="K3962" i="2"/>
  <c r="K3963" i="2"/>
  <c r="K3964" i="2"/>
  <c r="K3965" i="2"/>
  <c r="K3966" i="2"/>
  <c r="K3967" i="2"/>
  <c r="K3968" i="2"/>
  <c r="K3969" i="2"/>
  <c r="K3970" i="2"/>
  <c r="K3971" i="2"/>
  <c r="K3972" i="2"/>
  <c r="K3973" i="2"/>
  <c r="K3974" i="2"/>
  <c r="K3975" i="2"/>
  <c r="K3976" i="2"/>
  <c r="K3977" i="2"/>
  <c r="K3978" i="2"/>
  <c r="K3979" i="2"/>
  <c r="K3980" i="2"/>
  <c r="K3981" i="2"/>
  <c r="K3982" i="2"/>
  <c r="K3983" i="2"/>
  <c r="K3984" i="2"/>
  <c r="K3985" i="2"/>
  <c r="K3986" i="2"/>
  <c r="K3987" i="2"/>
  <c r="K3988" i="2"/>
  <c r="K3989" i="2"/>
  <c r="K3990" i="2"/>
  <c r="K3991" i="2"/>
  <c r="K3992" i="2"/>
  <c r="K3993" i="2"/>
  <c r="K3994" i="2"/>
  <c r="K3995" i="2"/>
  <c r="K3996" i="2"/>
  <c r="K3997" i="2"/>
  <c r="K3998" i="2"/>
  <c r="K3999" i="2"/>
  <c r="K4000" i="2"/>
  <c r="K4001" i="2"/>
  <c r="K4002" i="2"/>
  <c r="K4003" i="2"/>
  <c r="K4004" i="2"/>
  <c r="K4005" i="2"/>
  <c r="K4006" i="2"/>
  <c r="K4007" i="2"/>
  <c r="K4008" i="2"/>
  <c r="K4009" i="2"/>
  <c r="K4010" i="2"/>
  <c r="K4011" i="2"/>
  <c r="K4012" i="2"/>
  <c r="K4013" i="2"/>
  <c r="K4014" i="2"/>
  <c r="K4015" i="2"/>
  <c r="K4016" i="2"/>
  <c r="K4017" i="2"/>
  <c r="K4018" i="2"/>
  <c r="K4019" i="2"/>
  <c r="K4020" i="2"/>
  <c r="K4021" i="2"/>
  <c r="K4022" i="2"/>
  <c r="K4023" i="2"/>
  <c r="K4024" i="2"/>
  <c r="K4025" i="2"/>
  <c r="K4026" i="2"/>
  <c r="K4027" i="2"/>
  <c r="K4028" i="2"/>
  <c r="K4029" i="2"/>
  <c r="K4030" i="2"/>
  <c r="K4031" i="2"/>
  <c r="K4032" i="2"/>
  <c r="K4033" i="2"/>
  <c r="K4034" i="2"/>
  <c r="K4035" i="2"/>
  <c r="K4036" i="2"/>
  <c r="K4037" i="2"/>
  <c r="K4038" i="2"/>
  <c r="K4039" i="2"/>
  <c r="K4040" i="2"/>
  <c r="K4041" i="2"/>
  <c r="K4042" i="2"/>
  <c r="K4043" i="2"/>
  <c r="K4044" i="2"/>
  <c r="K4045" i="2"/>
  <c r="K4046" i="2"/>
  <c r="K4047" i="2"/>
  <c r="K4048" i="2"/>
  <c r="K4049" i="2"/>
  <c r="K4050" i="2"/>
  <c r="K4051" i="2"/>
  <c r="K4052" i="2"/>
  <c r="K4053" i="2"/>
  <c r="K4054" i="2"/>
  <c r="K4055" i="2"/>
  <c r="K4056" i="2"/>
  <c r="K4057" i="2"/>
  <c r="K4058" i="2"/>
  <c r="K4059" i="2"/>
  <c r="K4060" i="2"/>
  <c r="K4061" i="2"/>
  <c r="K4062" i="2"/>
  <c r="K4063" i="2"/>
  <c r="K4064" i="2"/>
  <c r="K4065" i="2"/>
  <c r="K4066" i="2"/>
  <c r="K4067" i="2"/>
  <c r="K4068" i="2"/>
  <c r="K4069" i="2"/>
  <c r="K4070" i="2"/>
  <c r="K4071" i="2"/>
  <c r="K4072" i="2"/>
  <c r="K4073" i="2"/>
  <c r="K4074" i="2"/>
  <c r="K4075" i="2"/>
  <c r="K4076" i="2"/>
  <c r="K4077" i="2"/>
  <c r="K4078" i="2"/>
  <c r="K4079" i="2"/>
  <c r="K4080" i="2"/>
  <c r="K4081" i="2"/>
  <c r="K4082" i="2"/>
  <c r="K4083" i="2"/>
  <c r="K4084" i="2"/>
  <c r="K4085" i="2"/>
  <c r="K4086" i="2"/>
  <c r="K4087" i="2"/>
  <c r="K4088" i="2"/>
  <c r="K4089" i="2"/>
  <c r="K4090" i="2"/>
  <c r="K4091" i="2"/>
  <c r="K4092" i="2"/>
  <c r="K4093" i="2"/>
  <c r="K4094" i="2"/>
  <c r="K4095" i="2"/>
  <c r="K4096" i="2"/>
  <c r="K4097" i="2"/>
  <c r="K4098" i="2"/>
  <c r="K4099" i="2"/>
  <c r="K4100" i="2"/>
  <c r="K4101" i="2"/>
  <c r="K4102" i="2"/>
  <c r="K4103" i="2"/>
  <c r="K4104" i="2"/>
  <c r="K4105" i="2"/>
  <c r="K4106" i="2"/>
  <c r="K4107" i="2"/>
  <c r="K4108" i="2"/>
  <c r="K4109" i="2"/>
  <c r="K4110" i="2"/>
  <c r="K4111" i="2"/>
  <c r="K4112" i="2"/>
  <c r="K4113" i="2"/>
  <c r="K4114" i="2"/>
  <c r="K4115" i="2"/>
  <c r="K4116" i="2"/>
  <c r="K4117" i="2"/>
  <c r="K4118" i="2"/>
  <c r="K4119" i="2"/>
  <c r="K4120" i="2"/>
  <c r="K4121" i="2"/>
  <c r="K4122" i="2"/>
  <c r="K4123" i="2"/>
  <c r="K4124" i="2"/>
  <c r="K4125" i="2"/>
  <c r="K4126" i="2"/>
  <c r="K4127" i="2"/>
  <c r="K4128" i="2"/>
  <c r="K4129" i="2"/>
  <c r="K4130" i="2"/>
  <c r="K4131" i="2"/>
  <c r="K4132" i="2"/>
  <c r="K4133" i="2"/>
  <c r="K4134" i="2"/>
  <c r="K4135" i="2"/>
  <c r="K4136" i="2"/>
  <c r="K4137" i="2"/>
  <c r="K4138" i="2"/>
  <c r="K4139" i="2"/>
  <c r="K4140" i="2"/>
  <c r="K4141" i="2"/>
  <c r="K4142" i="2"/>
  <c r="K4143" i="2"/>
  <c r="K4144" i="2"/>
  <c r="K4145" i="2"/>
  <c r="K4146" i="2"/>
  <c r="K4147" i="2"/>
  <c r="K4148" i="2"/>
  <c r="K4149" i="2"/>
  <c r="K4150" i="2"/>
  <c r="K4151" i="2"/>
  <c r="K4152" i="2"/>
  <c r="K4153" i="2"/>
  <c r="K4154" i="2"/>
  <c r="K4155" i="2"/>
  <c r="K4156" i="2"/>
  <c r="K4157" i="2"/>
  <c r="K4158" i="2"/>
  <c r="K4159" i="2"/>
  <c r="K4160" i="2"/>
  <c r="K4161" i="2"/>
  <c r="K4162" i="2"/>
  <c r="K4163" i="2"/>
  <c r="K4164" i="2"/>
  <c r="K4165" i="2"/>
  <c r="K4166" i="2"/>
  <c r="K4167" i="2"/>
  <c r="K4168" i="2"/>
  <c r="K4169" i="2"/>
  <c r="K4170" i="2"/>
  <c r="K4171" i="2"/>
  <c r="K4172" i="2"/>
  <c r="K4173" i="2"/>
  <c r="K4174" i="2"/>
  <c r="K4175" i="2"/>
  <c r="K4176" i="2"/>
  <c r="K4177" i="2"/>
  <c r="K4178" i="2"/>
  <c r="K4179" i="2"/>
  <c r="K4180" i="2"/>
  <c r="K4181" i="2"/>
  <c r="K4182" i="2"/>
  <c r="K4183" i="2"/>
  <c r="K4184" i="2"/>
  <c r="K4185" i="2"/>
  <c r="K4186" i="2"/>
  <c r="K4187" i="2"/>
  <c r="K4188" i="2"/>
  <c r="K4189" i="2"/>
  <c r="K4190" i="2"/>
  <c r="K4191" i="2"/>
  <c r="K4192" i="2"/>
  <c r="K4193" i="2"/>
  <c r="K4194" i="2"/>
  <c r="K4195" i="2"/>
  <c r="K4196" i="2"/>
  <c r="K4197" i="2"/>
  <c r="K4198" i="2"/>
  <c r="K4199" i="2"/>
  <c r="K4200" i="2"/>
  <c r="K4201" i="2"/>
  <c r="K4202" i="2"/>
  <c r="K4203" i="2"/>
  <c r="K4204" i="2"/>
  <c r="K4205" i="2"/>
  <c r="K4206" i="2"/>
  <c r="K4207" i="2"/>
  <c r="K4208" i="2"/>
  <c r="K4209" i="2"/>
  <c r="K4210" i="2"/>
  <c r="K4211" i="2"/>
  <c r="K4212" i="2"/>
  <c r="K4213" i="2"/>
  <c r="K4214" i="2"/>
  <c r="K4215" i="2"/>
  <c r="K4216" i="2"/>
  <c r="K4217" i="2"/>
  <c r="K4218" i="2"/>
  <c r="K4219" i="2"/>
  <c r="K4220" i="2"/>
  <c r="K4221" i="2"/>
  <c r="K4222" i="2"/>
  <c r="K4223" i="2"/>
  <c r="K4224" i="2"/>
  <c r="K4225" i="2"/>
  <c r="K4226" i="2"/>
  <c r="K4227" i="2"/>
  <c r="K4228" i="2"/>
  <c r="K4229" i="2"/>
  <c r="K4230" i="2"/>
  <c r="K4231" i="2"/>
  <c r="K4232" i="2"/>
  <c r="K4233" i="2"/>
  <c r="K4234" i="2"/>
  <c r="K4235" i="2"/>
  <c r="K4236" i="2"/>
  <c r="K4237" i="2"/>
  <c r="K4238" i="2"/>
  <c r="K4239" i="2"/>
  <c r="K4240" i="2"/>
  <c r="K4241" i="2"/>
  <c r="K4242" i="2"/>
  <c r="K4243" i="2"/>
  <c r="K4244" i="2"/>
  <c r="K4245" i="2"/>
  <c r="K4246" i="2"/>
  <c r="K4247" i="2"/>
  <c r="K4248" i="2"/>
  <c r="K4249" i="2"/>
  <c r="K4250" i="2"/>
  <c r="K4251" i="2"/>
  <c r="K4252" i="2"/>
  <c r="K4253" i="2"/>
  <c r="K4254" i="2"/>
  <c r="K4255" i="2"/>
  <c r="K4256" i="2"/>
  <c r="K4257" i="2"/>
  <c r="K4258" i="2"/>
  <c r="K4259" i="2"/>
  <c r="K4260" i="2"/>
  <c r="K4261" i="2"/>
  <c r="K4262" i="2"/>
  <c r="K4263" i="2"/>
  <c r="K4264" i="2"/>
  <c r="K4265" i="2"/>
  <c r="K4266" i="2"/>
  <c r="K4267" i="2"/>
  <c r="K4268" i="2"/>
  <c r="K4269" i="2"/>
  <c r="K4270" i="2"/>
  <c r="K4271" i="2"/>
  <c r="K4272" i="2"/>
  <c r="K4273" i="2"/>
  <c r="K4274" i="2"/>
  <c r="K4275" i="2"/>
  <c r="K4276" i="2"/>
  <c r="K4277" i="2"/>
  <c r="K4278" i="2"/>
  <c r="K4279" i="2"/>
  <c r="K4280" i="2"/>
  <c r="K4281" i="2"/>
  <c r="K4282" i="2"/>
  <c r="K4283" i="2"/>
  <c r="K4284" i="2"/>
  <c r="K4285" i="2"/>
  <c r="K4286" i="2"/>
  <c r="K4287" i="2"/>
  <c r="K4288" i="2"/>
  <c r="K4289" i="2"/>
  <c r="K4290" i="2"/>
  <c r="K4291" i="2"/>
  <c r="K4292" i="2"/>
  <c r="K4293" i="2"/>
  <c r="K4294" i="2"/>
  <c r="K4295" i="2"/>
  <c r="K4296" i="2"/>
  <c r="K4297" i="2"/>
  <c r="K4298" i="2"/>
  <c r="K4299" i="2"/>
  <c r="K4300" i="2"/>
  <c r="K4301" i="2"/>
  <c r="K4302" i="2"/>
  <c r="K4303" i="2"/>
  <c r="K4304" i="2"/>
  <c r="K4305" i="2"/>
  <c r="K4306" i="2"/>
  <c r="K4307" i="2"/>
  <c r="K4308" i="2"/>
  <c r="K4309" i="2"/>
  <c r="K4310" i="2"/>
  <c r="K4311" i="2"/>
  <c r="K4312" i="2"/>
  <c r="K4313" i="2"/>
  <c r="K4314" i="2"/>
  <c r="K4315" i="2"/>
  <c r="K4316" i="2"/>
  <c r="K4317" i="2"/>
  <c r="K4318" i="2"/>
  <c r="K4319" i="2"/>
  <c r="K4320" i="2"/>
  <c r="K4321" i="2"/>
  <c r="K4322" i="2"/>
  <c r="K4323" i="2"/>
  <c r="K4324" i="2"/>
  <c r="K4325" i="2"/>
  <c r="K4326" i="2"/>
  <c r="K4327" i="2"/>
  <c r="K4328" i="2"/>
  <c r="K4329" i="2"/>
  <c r="K4330" i="2"/>
  <c r="K4331" i="2"/>
  <c r="K4332" i="2"/>
  <c r="K4333" i="2"/>
  <c r="K4334" i="2"/>
  <c r="K4335" i="2"/>
  <c r="K4336" i="2"/>
  <c r="K4337" i="2"/>
  <c r="K4338" i="2"/>
  <c r="K4339" i="2"/>
  <c r="K4340" i="2"/>
  <c r="K4341" i="2"/>
  <c r="K4342" i="2"/>
  <c r="K4343" i="2"/>
  <c r="K4344" i="2"/>
  <c r="K4345" i="2"/>
  <c r="K4346" i="2"/>
  <c r="K4347" i="2"/>
  <c r="K4348" i="2"/>
  <c r="K4349" i="2"/>
  <c r="K4350" i="2"/>
  <c r="K4351" i="2"/>
  <c r="K4352" i="2"/>
  <c r="K4353" i="2"/>
  <c r="K4354" i="2"/>
  <c r="K4355" i="2"/>
  <c r="K4356" i="2"/>
  <c r="K4357" i="2"/>
  <c r="K4358" i="2"/>
  <c r="K4359" i="2"/>
  <c r="K4360" i="2"/>
  <c r="K4361" i="2"/>
  <c r="K4362" i="2"/>
  <c r="K4363" i="2"/>
  <c r="K4364" i="2"/>
  <c r="K4365" i="2"/>
  <c r="K4366" i="2"/>
  <c r="K4367" i="2"/>
  <c r="K4368" i="2"/>
  <c r="K4369" i="2"/>
  <c r="K4370" i="2"/>
  <c r="K4371" i="2"/>
  <c r="K4372" i="2"/>
  <c r="K4373" i="2"/>
  <c r="K4374" i="2"/>
  <c r="K4375" i="2"/>
  <c r="K4376" i="2"/>
  <c r="K4377" i="2"/>
  <c r="K4378" i="2"/>
  <c r="K4379" i="2"/>
  <c r="K4380" i="2"/>
  <c r="K4381" i="2"/>
  <c r="K4382" i="2"/>
  <c r="K4383" i="2"/>
  <c r="K4384" i="2"/>
  <c r="K4385" i="2"/>
  <c r="K4386" i="2"/>
  <c r="K4387" i="2"/>
  <c r="K4388" i="2"/>
  <c r="K4389" i="2"/>
  <c r="K4390" i="2"/>
  <c r="K4391" i="2"/>
  <c r="K4392" i="2"/>
  <c r="K4393" i="2"/>
  <c r="K4394" i="2"/>
  <c r="K4395" i="2"/>
  <c r="K4396" i="2"/>
  <c r="K4397" i="2"/>
  <c r="K4398" i="2"/>
  <c r="K4399" i="2"/>
  <c r="K4400" i="2"/>
  <c r="K4401" i="2"/>
  <c r="K4402" i="2"/>
  <c r="K4403" i="2"/>
  <c r="K4404" i="2"/>
  <c r="K4405" i="2"/>
  <c r="K4406" i="2"/>
  <c r="K4407" i="2"/>
  <c r="K4408" i="2"/>
  <c r="K4409" i="2"/>
  <c r="K4410" i="2"/>
  <c r="K4411" i="2"/>
  <c r="K4412" i="2"/>
  <c r="K4413" i="2"/>
  <c r="K4414" i="2"/>
  <c r="K4415" i="2"/>
  <c r="K4416" i="2"/>
  <c r="K4417" i="2"/>
  <c r="K4418" i="2"/>
  <c r="K4419" i="2"/>
  <c r="K4420" i="2"/>
  <c r="K4421" i="2"/>
  <c r="K4422" i="2"/>
  <c r="K4423" i="2"/>
  <c r="K4424" i="2"/>
  <c r="K4425" i="2"/>
  <c r="K4426" i="2"/>
  <c r="K4427" i="2"/>
  <c r="K4428" i="2"/>
  <c r="K4429" i="2"/>
  <c r="K4430" i="2"/>
  <c r="K4431" i="2"/>
  <c r="K4432" i="2"/>
  <c r="K4433" i="2"/>
  <c r="K4434" i="2"/>
  <c r="K4435" i="2"/>
  <c r="K4436" i="2"/>
  <c r="K4437" i="2"/>
  <c r="K4438" i="2"/>
  <c r="K4439" i="2"/>
  <c r="K4440" i="2"/>
  <c r="K4441" i="2"/>
  <c r="K4442" i="2"/>
  <c r="K4443" i="2"/>
  <c r="K4444" i="2"/>
  <c r="K4445" i="2"/>
  <c r="K4446" i="2"/>
  <c r="K4447" i="2"/>
  <c r="K4448" i="2"/>
  <c r="K4449" i="2"/>
  <c r="K4450" i="2"/>
  <c r="K4451" i="2"/>
  <c r="K4452" i="2"/>
  <c r="K4453" i="2"/>
  <c r="K4454" i="2"/>
  <c r="K4455" i="2"/>
  <c r="K4456" i="2"/>
  <c r="K4457" i="2"/>
  <c r="K4458" i="2"/>
  <c r="K4459" i="2"/>
  <c r="K4460" i="2"/>
  <c r="K4461" i="2"/>
  <c r="K4462" i="2"/>
  <c r="K4463" i="2"/>
  <c r="K4464" i="2"/>
  <c r="K4465" i="2"/>
  <c r="K4466" i="2"/>
  <c r="K4467" i="2"/>
  <c r="K4468" i="2"/>
  <c r="K4469" i="2"/>
  <c r="K4470" i="2"/>
  <c r="K4471" i="2"/>
  <c r="K4472" i="2"/>
  <c r="K4473" i="2"/>
  <c r="K4474" i="2"/>
  <c r="K4475" i="2"/>
  <c r="K4476" i="2"/>
  <c r="K4477" i="2"/>
  <c r="K4478" i="2"/>
  <c r="K4479" i="2"/>
  <c r="K4480" i="2"/>
  <c r="K4481" i="2"/>
  <c r="K4482" i="2"/>
  <c r="K4483" i="2"/>
  <c r="K4484" i="2"/>
  <c r="K4485" i="2"/>
  <c r="K4486" i="2"/>
  <c r="K4487" i="2"/>
  <c r="K4488" i="2"/>
  <c r="K4489" i="2"/>
  <c r="K4490" i="2"/>
  <c r="K4491" i="2"/>
  <c r="K4492" i="2"/>
  <c r="K4493" i="2"/>
  <c r="K4494" i="2"/>
  <c r="K4495" i="2"/>
  <c r="K4496" i="2"/>
  <c r="K4497" i="2"/>
  <c r="K4498" i="2"/>
  <c r="K4499" i="2"/>
  <c r="K4500" i="2"/>
  <c r="K4501" i="2"/>
  <c r="K4502" i="2"/>
  <c r="K4503" i="2"/>
  <c r="K4504" i="2"/>
  <c r="K4505" i="2"/>
  <c r="K4506" i="2"/>
  <c r="K4507" i="2"/>
  <c r="K4508" i="2"/>
  <c r="K4509" i="2"/>
  <c r="K4510" i="2"/>
  <c r="K4511" i="2"/>
  <c r="K4512" i="2"/>
  <c r="K4513" i="2"/>
  <c r="K4514" i="2"/>
  <c r="K4515" i="2"/>
  <c r="K4516" i="2"/>
  <c r="K4517" i="2"/>
  <c r="K4518" i="2"/>
  <c r="K4519" i="2"/>
  <c r="K4520" i="2"/>
  <c r="K4521" i="2"/>
  <c r="K4522" i="2"/>
  <c r="K4523" i="2"/>
  <c r="K4524" i="2"/>
  <c r="K4525" i="2"/>
  <c r="K4526" i="2"/>
  <c r="K4527" i="2"/>
  <c r="K4528" i="2"/>
  <c r="K4529" i="2"/>
  <c r="K4530" i="2"/>
  <c r="K4531" i="2"/>
  <c r="K4532" i="2"/>
  <c r="K4533" i="2"/>
  <c r="K4534" i="2"/>
  <c r="K4535" i="2"/>
  <c r="K4536" i="2"/>
  <c r="K4537" i="2"/>
  <c r="K4538" i="2"/>
  <c r="K4539" i="2"/>
  <c r="K4540" i="2"/>
  <c r="K4541" i="2"/>
  <c r="K4542" i="2"/>
  <c r="K4543" i="2"/>
  <c r="K4544" i="2"/>
  <c r="K4545" i="2"/>
  <c r="K4546" i="2"/>
  <c r="K4547" i="2"/>
  <c r="K4548" i="2"/>
  <c r="K4549" i="2"/>
  <c r="K4550" i="2"/>
  <c r="K4551" i="2"/>
  <c r="K4552" i="2"/>
  <c r="K4553" i="2"/>
  <c r="K4554" i="2"/>
  <c r="K4555" i="2"/>
  <c r="K4556" i="2"/>
  <c r="K4557" i="2"/>
  <c r="K4558" i="2"/>
  <c r="K4559" i="2"/>
  <c r="K4560" i="2"/>
  <c r="K4561" i="2"/>
  <c r="K4562" i="2"/>
  <c r="K4563" i="2"/>
  <c r="K4564" i="2"/>
  <c r="K4565" i="2"/>
  <c r="K4566" i="2"/>
  <c r="K4567" i="2"/>
  <c r="K4568" i="2"/>
  <c r="K4569" i="2"/>
  <c r="K4570" i="2"/>
  <c r="K4571" i="2"/>
  <c r="K4572" i="2"/>
  <c r="K4573" i="2"/>
  <c r="K4574" i="2"/>
  <c r="K4575" i="2"/>
  <c r="K4576" i="2"/>
  <c r="K4577" i="2"/>
  <c r="K4578" i="2"/>
  <c r="K4579" i="2"/>
  <c r="K4580" i="2"/>
  <c r="K4581" i="2"/>
  <c r="K4582" i="2"/>
  <c r="K4583" i="2"/>
  <c r="K4584" i="2"/>
  <c r="K4585" i="2"/>
  <c r="K4586" i="2"/>
  <c r="K4587" i="2"/>
  <c r="K4588" i="2"/>
  <c r="K4589" i="2"/>
  <c r="K4590" i="2"/>
  <c r="K4591" i="2"/>
  <c r="K4592" i="2"/>
  <c r="K4593" i="2"/>
  <c r="K4594" i="2"/>
  <c r="K4595" i="2"/>
  <c r="K4596" i="2"/>
  <c r="K4597" i="2"/>
  <c r="K4598" i="2"/>
  <c r="K4599" i="2"/>
  <c r="K4600" i="2"/>
  <c r="K4601" i="2"/>
  <c r="K4602" i="2"/>
  <c r="K4603" i="2"/>
  <c r="K4604" i="2"/>
  <c r="K4605" i="2"/>
  <c r="K4606" i="2"/>
  <c r="K4607" i="2"/>
  <c r="K4608" i="2"/>
  <c r="K4609" i="2"/>
  <c r="K4610" i="2"/>
  <c r="K4611" i="2"/>
  <c r="K4612" i="2"/>
  <c r="K4613" i="2"/>
  <c r="K4614" i="2"/>
  <c r="K4615" i="2"/>
  <c r="K4616" i="2"/>
  <c r="K4617" i="2"/>
  <c r="K4618" i="2"/>
  <c r="K4619" i="2"/>
  <c r="K4620" i="2"/>
  <c r="K4621" i="2"/>
  <c r="K4622" i="2"/>
  <c r="K4623" i="2"/>
  <c r="K4624" i="2"/>
  <c r="K4625" i="2"/>
  <c r="K4626" i="2"/>
  <c r="K4627" i="2"/>
  <c r="K4628" i="2"/>
  <c r="K4629" i="2"/>
  <c r="K4630" i="2"/>
  <c r="K4631" i="2"/>
  <c r="K4632" i="2"/>
  <c r="K4633" i="2"/>
  <c r="K4634" i="2"/>
  <c r="K4635" i="2"/>
  <c r="K4636" i="2"/>
  <c r="K4637" i="2"/>
  <c r="K4638" i="2"/>
  <c r="K4639" i="2"/>
  <c r="K4640" i="2"/>
  <c r="K4641" i="2"/>
  <c r="K4642" i="2"/>
  <c r="K4643" i="2"/>
  <c r="K4644" i="2"/>
  <c r="K4645" i="2"/>
  <c r="K4646" i="2"/>
  <c r="K4647" i="2"/>
  <c r="K4648" i="2"/>
  <c r="K4649" i="2"/>
  <c r="K4650" i="2"/>
  <c r="K4651" i="2"/>
  <c r="K4652" i="2"/>
  <c r="K4653" i="2"/>
  <c r="K4654" i="2"/>
  <c r="K4655" i="2"/>
  <c r="K4656" i="2"/>
  <c r="K4657" i="2"/>
  <c r="K4658" i="2"/>
  <c r="K4659" i="2"/>
  <c r="K4660" i="2"/>
  <c r="K4661" i="2"/>
  <c r="K4662" i="2"/>
  <c r="K4663" i="2"/>
  <c r="K4664" i="2"/>
  <c r="K4665" i="2"/>
  <c r="K4666" i="2"/>
  <c r="K4667" i="2"/>
  <c r="K4668" i="2"/>
  <c r="K4669" i="2"/>
  <c r="K4670" i="2"/>
  <c r="K4671" i="2"/>
  <c r="K4672" i="2"/>
  <c r="K4673" i="2"/>
  <c r="K4674" i="2"/>
  <c r="K4675" i="2"/>
  <c r="K4676" i="2"/>
  <c r="K4677" i="2"/>
  <c r="K4678" i="2"/>
  <c r="K4679" i="2"/>
  <c r="K4680" i="2"/>
  <c r="K4681" i="2"/>
  <c r="K4682" i="2"/>
  <c r="K4683" i="2"/>
  <c r="K4684" i="2"/>
  <c r="K4685" i="2"/>
  <c r="K4686" i="2"/>
  <c r="K4687" i="2"/>
  <c r="K4688" i="2"/>
  <c r="K4689" i="2"/>
  <c r="K4690" i="2"/>
  <c r="K4691" i="2"/>
  <c r="K4692" i="2"/>
  <c r="K4693" i="2"/>
  <c r="K4694" i="2"/>
  <c r="K4695" i="2"/>
  <c r="K4696" i="2"/>
  <c r="K4697" i="2"/>
  <c r="K4698" i="2"/>
  <c r="K4699" i="2"/>
  <c r="K4700" i="2"/>
  <c r="K4701" i="2"/>
  <c r="K4702" i="2"/>
  <c r="K4703" i="2"/>
  <c r="K4704" i="2"/>
  <c r="K4705" i="2"/>
  <c r="K4706" i="2"/>
  <c r="K4707" i="2"/>
  <c r="K4708" i="2"/>
  <c r="K4709" i="2"/>
  <c r="K4710" i="2"/>
  <c r="K4711" i="2"/>
  <c r="K4712" i="2"/>
  <c r="K4713" i="2"/>
  <c r="K4714" i="2"/>
  <c r="K4715" i="2"/>
  <c r="K4716" i="2"/>
  <c r="K4717" i="2"/>
  <c r="K4718" i="2"/>
  <c r="K4719" i="2"/>
  <c r="K4720" i="2"/>
  <c r="K4721" i="2"/>
  <c r="K4722" i="2"/>
  <c r="K4723" i="2"/>
  <c r="K4724" i="2"/>
  <c r="K4725" i="2"/>
  <c r="K4726" i="2"/>
  <c r="K4727" i="2"/>
  <c r="K4728" i="2"/>
  <c r="K4729" i="2"/>
  <c r="K4730" i="2"/>
  <c r="K4731" i="2"/>
  <c r="K4732" i="2"/>
  <c r="K4733" i="2"/>
  <c r="K4734" i="2"/>
  <c r="K4735" i="2"/>
  <c r="K4736" i="2"/>
  <c r="K4737" i="2"/>
  <c r="K4738" i="2"/>
  <c r="K4739" i="2"/>
  <c r="K4740" i="2"/>
  <c r="K4741" i="2"/>
  <c r="K4742" i="2"/>
  <c r="K4743" i="2"/>
  <c r="K4744" i="2"/>
  <c r="K4745" i="2"/>
  <c r="K4746" i="2"/>
  <c r="K4747" i="2"/>
  <c r="K4748" i="2"/>
  <c r="K4749" i="2"/>
  <c r="K4750" i="2"/>
  <c r="K4751" i="2"/>
  <c r="K4752" i="2"/>
  <c r="K4753" i="2"/>
  <c r="K4754" i="2"/>
  <c r="K4755" i="2"/>
  <c r="K4756" i="2"/>
  <c r="K4757" i="2"/>
  <c r="K4758" i="2"/>
  <c r="K4759" i="2"/>
  <c r="K4760" i="2"/>
  <c r="K4761" i="2"/>
  <c r="K4762" i="2"/>
  <c r="K4763" i="2"/>
  <c r="K4764" i="2"/>
  <c r="K4765" i="2"/>
  <c r="K4766" i="2"/>
  <c r="K4767" i="2"/>
  <c r="K4768" i="2"/>
  <c r="K4769" i="2"/>
  <c r="K4770" i="2"/>
  <c r="K4771" i="2"/>
  <c r="K4772" i="2"/>
  <c r="K4773" i="2"/>
  <c r="K4774" i="2"/>
  <c r="K4775" i="2"/>
  <c r="K4776" i="2"/>
  <c r="K4777" i="2"/>
  <c r="K4778" i="2"/>
  <c r="K4779" i="2"/>
  <c r="K4780" i="2"/>
  <c r="K4781" i="2"/>
  <c r="K4782" i="2"/>
  <c r="K4783" i="2"/>
  <c r="K4784" i="2"/>
  <c r="K4785" i="2"/>
  <c r="K4786" i="2"/>
  <c r="K4787" i="2"/>
  <c r="K4788" i="2"/>
  <c r="K4789" i="2"/>
  <c r="K4790" i="2"/>
  <c r="K4791" i="2"/>
  <c r="K4792" i="2"/>
  <c r="K4793" i="2"/>
  <c r="K4794" i="2"/>
  <c r="K4795" i="2"/>
  <c r="K4796" i="2"/>
  <c r="K4797" i="2"/>
  <c r="K4798" i="2"/>
  <c r="K4799" i="2"/>
  <c r="K4800" i="2"/>
  <c r="K4801" i="2"/>
  <c r="K4802" i="2"/>
  <c r="K4803" i="2"/>
  <c r="K4804" i="2"/>
  <c r="K4805" i="2"/>
  <c r="K4806" i="2"/>
  <c r="K4807" i="2"/>
  <c r="K4808" i="2"/>
  <c r="K4809" i="2"/>
  <c r="K4810" i="2"/>
  <c r="K4811" i="2"/>
  <c r="K4812" i="2"/>
  <c r="K4813" i="2"/>
  <c r="K4814" i="2"/>
  <c r="K4815" i="2"/>
  <c r="K4816" i="2"/>
  <c r="K4817" i="2"/>
  <c r="K4818" i="2"/>
  <c r="K4819" i="2"/>
  <c r="K4820" i="2"/>
  <c r="K4821" i="2"/>
  <c r="K4822" i="2"/>
  <c r="K4823" i="2"/>
  <c r="K4824" i="2"/>
  <c r="K4825" i="2"/>
  <c r="K4826" i="2"/>
  <c r="K4827" i="2"/>
  <c r="K4828" i="2"/>
  <c r="K4829" i="2"/>
  <c r="K4830" i="2"/>
  <c r="K4831" i="2"/>
  <c r="K4832" i="2"/>
  <c r="K4833" i="2"/>
  <c r="K4834" i="2"/>
  <c r="K4835" i="2"/>
  <c r="K4836" i="2"/>
  <c r="K4837" i="2"/>
  <c r="K4838" i="2"/>
  <c r="K4839" i="2"/>
  <c r="K4840" i="2"/>
  <c r="K4841" i="2"/>
  <c r="K4842" i="2"/>
  <c r="K4843" i="2"/>
  <c r="K4844" i="2"/>
  <c r="K4845" i="2"/>
  <c r="K4846" i="2"/>
  <c r="K4847" i="2"/>
  <c r="K4848" i="2"/>
  <c r="K4849" i="2"/>
  <c r="K4850" i="2"/>
  <c r="K4851" i="2"/>
  <c r="K4852" i="2"/>
  <c r="K4853" i="2"/>
  <c r="K4854" i="2"/>
  <c r="K4855" i="2"/>
  <c r="K4856" i="2"/>
  <c r="K4857" i="2"/>
  <c r="K4858" i="2"/>
  <c r="K4859" i="2"/>
  <c r="K4860" i="2"/>
  <c r="K4861" i="2"/>
  <c r="K4862" i="2"/>
  <c r="K4863" i="2"/>
  <c r="K4864" i="2"/>
  <c r="K4865" i="2"/>
  <c r="K4866" i="2"/>
  <c r="K4867" i="2"/>
  <c r="K4868" i="2"/>
  <c r="K4869" i="2"/>
  <c r="K4870" i="2"/>
  <c r="K4871" i="2"/>
  <c r="K4872" i="2"/>
  <c r="K4873" i="2"/>
  <c r="K4874" i="2"/>
  <c r="K4875" i="2"/>
  <c r="K4876" i="2"/>
  <c r="K4877" i="2"/>
  <c r="K4878" i="2"/>
  <c r="K4879" i="2"/>
  <c r="K4880" i="2"/>
  <c r="K4881" i="2"/>
  <c r="K4882" i="2"/>
  <c r="K4883" i="2"/>
  <c r="K4884" i="2"/>
  <c r="K4885" i="2"/>
  <c r="K4886" i="2"/>
  <c r="K4887" i="2"/>
  <c r="K4888" i="2"/>
  <c r="K4889" i="2"/>
  <c r="K4890" i="2"/>
  <c r="K4891" i="2"/>
  <c r="K4892" i="2"/>
  <c r="K4893" i="2"/>
  <c r="K4894" i="2"/>
  <c r="K4895" i="2"/>
  <c r="K4896" i="2"/>
  <c r="K4897" i="2"/>
  <c r="K4898" i="2"/>
  <c r="K4899" i="2"/>
  <c r="K4900" i="2"/>
  <c r="K4901" i="2"/>
  <c r="K4902" i="2"/>
  <c r="K4903" i="2"/>
  <c r="K4904" i="2"/>
  <c r="K4905" i="2"/>
  <c r="K4906" i="2"/>
  <c r="K4907" i="2"/>
  <c r="K4908" i="2"/>
  <c r="K4909" i="2"/>
  <c r="K4910" i="2"/>
  <c r="K4911" i="2"/>
  <c r="K4912" i="2"/>
  <c r="K4913" i="2"/>
  <c r="K4914" i="2"/>
  <c r="K4915" i="2"/>
  <c r="K4916" i="2"/>
  <c r="K4917" i="2"/>
  <c r="K4918" i="2"/>
  <c r="K4919" i="2"/>
  <c r="K4920" i="2"/>
  <c r="K4921" i="2"/>
  <c r="K4922" i="2"/>
  <c r="K4923" i="2"/>
  <c r="K4924" i="2"/>
  <c r="K4925" i="2"/>
  <c r="K4926" i="2"/>
  <c r="K4927" i="2"/>
  <c r="K4928" i="2"/>
  <c r="K4929" i="2"/>
  <c r="K4930" i="2"/>
  <c r="K4931" i="2"/>
  <c r="K4932" i="2"/>
  <c r="K4933" i="2"/>
  <c r="K4934" i="2"/>
  <c r="K4935" i="2"/>
  <c r="K4936" i="2"/>
  <c r="K4937" i="2"/>
  <c r="K4938" i="2"/>
  <c r="K4939" i="2"/>
  <c r="K4940" i="2"/>
  <c r="K4941" i="2"/>
  <c r="K4942" i="2"/>
  <c r="K4943" i="2"/>
  <c r="K4944" i="2"/>
  <c r="K4945" i="2"/>
  <c r="K4946" i="2"/>
  <c r="K4947" i="2"/>
  <c r="K4948" i="2"/>
  <c r="K4949" i="2"/>
  <c r="K4950" i="2"/>
  <c r="K4951" i="2"/>
  <c r="K4952" i="2"/>
  <c r="K4953" i="2"/>
  <c r="K4954" i="2"/>
  <c r="K4955" i="2"/>
  <c r="K4956" i="2"/>
  <c r="K4957" i="2"/>
  <c r="K4958" i="2"/>
  <c r="K4959" i="2"/>
  <c r="K4960" i="2"/>
  <c r="K4961" i="2"/>
  <c r="K4962" i="2"/>
  <c r="K4963" i="2"/>
  <c r="K4964" i="2"/>
  <c r="K4965" i="2"/>
  <c r="K4966" i="2"/>
  <c r="K4967" i="2"/>
  <c r="K4968" i="2"/>
  <c r="K4969" i="2"/>
  <c r="K4970" i="2"/>
  <c r="K4971" i="2"/>
  <c r="K4972" i="2"/>
  <c r="K4973" i="2"/>
  <c r="K4974" i="2"/>
  <c r="K4975" i="2"/>
  <c r="K4976" i="2"/>
  <c r="K4977" i="2"/>
  <c r="K4978" i="2"/>
  <c r="K4979" i="2"/>
  <c r="K4980" i="2"/>
  <c r="K4981" i="2"/>
  <c r="K4982" i="2"/>
  <c r="K4983" i="2"/>
  <c r="K4984" i="2"/>
  <c r="K4985" i="2"/>
  <c r="K4986" i="2"/>
  <c r="K4987" i="2"/>
  <c r="K4988" i="2"/>
  <c r="K4989" i="2"/>
  <c r="K4990" i="2"/>
  <c r="K4991" i="2"/>
  <c r="K4992" i="2"/>
  <c r="K4993" i="2"/>
  <c r="K4994" i="2"/>
  <c r="K4995" i="2"/>
  <c r="K4996" i="2"/>
  <c r="K4997" i="2"/>
  <c r="K4998" i="2"/>
  <c r="K4999" i="2"/>
  <c r="K5000" i="2"/>
  <c r="K5001" i="2"/>
  <c r="K5002" i="2"/>
  <c r="K5003" i="2"/>
  <c r="K5004" i="2"/>
  <c r="K5005" i="2"/>
  <c r="K5006" i="2"/>
  <c r="K5007" i="2"/>
  <c r="K5008" i="2"/>
  <c r="K5009" i="2"/>
  <c r="K5010" i="2"/>
  <c r="K5011" i="2"/>
  <c r="K5012" i="2"/>
  <c r="K5013" i="2"/>
  <c r="K5014" i="2"/>
  <c r="K5015" i="2"/>
  <c r="K5016" i="2"/>
  <c r="K5017" i="2"/>
  <c r="K5018" i="2"/>
  <c r="K5019" i="2"/>
  <c r="K5020" i="2"/>
  <c r="K5021" i="2"/>
  <c r="K5022" i="2"/>
  <c r="K5023" i="2"/>
  <c r="K5024" i="2"/>
  <c r="K5025" i="2"/>
  <c r="K5026" i="2"/>
  <c r="K5027" i="2"/>
  <c r="K5028" i="2"/>
  <c r="K5029" i="2"/>
  <c r="K5030" i="2"/>
  <c r="K5031" i="2"/>
  <c r="K5032" i="2"/>
  <c r="K5033" i="2"/>
  <c r="K5034" i="2"/>
  <c r="K5035" i="2"/>
  <c r="K5036" i="2"/>
  <c r="K5037" i="2"/>
  <c r="K5038" i="2"/>
  <c r="K5039" i="2"/>
  <c r="K5040" i="2"/>
  <c r="K5041" i="2"/>
  <c r="K5042" i="2"/>
  <c r="K5043" i="2"/>
  <c r="K5044" i="2"/>
  <c r="K5045" i="2"/>
  <c r="K5046" i="2"/>
  <c r="K5047" i="2"/>
  <c r="K5048" i="2"/>
  <c r="K5049" i="2"/>
  <c r="K5050" i="2"/>
  <c r="K5051" i="2"/>
  <c r="K5052" i="2"/>
  <c r="K5053" i="2"/>
  <c r="K5054" i="2"/>
  <c r="K5055" i="2"/>
  <c r="K5056" i="2"/>
  <c r="K5057" i="2"/>
  <c r="K5058" i="2"/>
  <c r="K5059" i="2"/>
  <c r="K5060" i="2"/>
  <c r="K5061" i="2"/>
  <c r="K5062" i="2"/>
  <c r="K5063" i="2"/>
  <c r="K5064" i="2"/>
  <c r="K5065" i="2"/>
  <c r="K5066" i="2"/>
  <c r="K5067" i="2"/>
  <c r="K5068" i="2"/>
  <c r="K5069" i="2"/>
  <c r="K5070" i="2"/>
  <c r="K5071" i="2"/>
  <c r="K5072" i="2"/>
  <c r="K5073" i="2"/>
  <c r="K5074" i="2"/>
  <c r="K5075" i="2"/>
  <c r="K5076" i="2"/>
  <c r="K5077" i="2"/>
  <c r="K5078" i="2"/>
  <c r="K5079" i="2"/>
  <c r="K5080" i="2"/>
  <c r="K5081" i="2"/>
  <c r="K5082" i="2"/>
  <c r="K5083" i="2"/>
  <c r="K5084" i="2"/>
  <c r="K5085" i="2"/>
  <c r="K5086" i="2"/>
  <c r="K5087" i="2"/>
  <c r="K5088" i="2"/>
  <c r="K5089" i="2"/>
  <c r="K5090" i="2"/>
  <c r="K5091" i="2"/>
  <c r="K5092" i="2"/>
  <c r="K5093" i="2"/>
  <c r="K5094" i="2"/>
  <c r="K5095" i="2"/>
  <c r="K5096" i="2"/>
  <c r="K5097" i="2"/>
  <c r="K5098" i="2"/>
  <c r="K5099" i="2"/>
  <c r="K5100" i="2"/>
  <c r="K5101" i="2"/>
  <c r="K5102" i="2"/>
  <c r="K5103" i="2"/>
  <c r="K5104" i="2"/>
  <c r="K5105" i="2"/>
  <c r="K5106" i="2"/>
  <c r="K5107" i="2"/>
  <c r="K5108" i="2"/>
  <c r="K5109" i="2"/>
  <c r="K5110" i="2"/>
  <c r="K5111" i="2"/>
  <c r="K5112" i="2"/>
  <c r="K5113" i="2"/>
  <c r="K5114" i="2"/>
  <c r="K5115" i="2"/>
  <c r="K5116" i="2"/>
  <c r="K5117" i="2"/>
  <c r="K5118" i="2"/>
  <c r="K5119" i="2"/>
  <c r="K5120" i="2"/>
  <c r="K5121" i="2"/>
  <c r="K5122" i="2"/>
  <c r="K5123" i="2"/>
  <c r="K5124" i="2"/>
  <c r="K5125" i="2"/>
  <c r="K5126" i="2"/>
  <c r="K5127" i="2"/>
  <c r="K5128" i="2"/>
  <c r="K5129" i="2"/>
  <c r="K5130" i="2"/>
  <c r="K5131" i="2"/>
  <c r="K5132" i="2"/>
  <c r="K5133" i="2"/>
  <c r="K5134" i="2"/>
  <c r="K5135" i="2"/>
  <c r="K5136" i="2"/>
  <c r="K5137" i="2"/>
  <c r="K5138" i="2"/>
  <c r="K5139" i="2"/>
  <c r="K5140" i="2"/>
  <c r="K5141" i="2"/>
  <c r="K5142" i="2"/>
  <c r="K5143" i="2"/>
  <c r="K5144" i="2"/>
  <c r="K5145" i="2"/>
  <c r="K5146" i="2"/>
  <c r="K5147" i="2"/>
  <c r="K5148" i="2"/>
  <c r="K5149" i="2"/>
  <c r="K5150" i="2"/>
  <c r="K5151" i="2"/>
  <c r="K5152" i="2"/>
  <c r="K5153" i="2"/>
  <c r="K5154" i="2"/>
  <c r="K5155" i="2"/>
  <c r="K5156" i="2"/>
  <c r="K5157" i="2"/>
  <c r="K5158" i="2"/>
  <c r="K5159" i="2"/>
  <c r="K5160" i="2"/>
  <c r="K5161" i="2"/>
  <c r="K5162" i="2"/>
  <c r="K5163" i="2"/>
  <c r="K5164" i="2"/>
  <c r="K5165" i="2"/>
  <c r="K5166" i="2"/>
  <c r="K5167" i="2"/>
  <c r="K5168" i="2"/>
  <c r="K5169" i="2"/>
  <c r="K5170" i="2"/>
  <c r="K5171" i="2"/>
  <c r="K5172" i="2"/>
  <c r="K5173" i="2"/>
  <c r="K5174" i="2"/>
  <c r="K5175" i="2"/>
  <c r="K5176" i="2"/>
  <c r="K5177" i="2"/>
  <c r="K5178" i="2"/>
  <c r="K5179" i="2"/>
  <c r="K5180" i="2"/>
  <c r="K5181" i="2"/>
  <c r="K5182" i="2"/>
  <c r="K5183" i="2"/>
  <c r="K5184" i="2"/>
  <c r="K5185" i="2"/>
  <c r="K5186" i="2"/>
  <c r="K5187" i="2"/>
  <c r="K5188" i="2"/>
  <c r="K5189" i="2"/>
  <c r="K5190" i="2"/>
  <c r="K5191" i="2"/>
  <c r="K5192" i="2"/>
  <c r="K5193" i="2"/>
  <c r="K5194" i="2"/>
  <c r="K5195" i="2"/>
  <c r="K5196" i="2"/>
  <c r="K5197" i="2"/>
  <c r="K5198" i="2"/>
  <c r="K5199" i="2"/>
  <c r="K5200" i="2"/>
  <c r="K5201" i="2"/>
  <c r="K5202" i="2"/>
  <c r="K5203" i="2"/>
  <c r="K5204" i="2"/>
  <c r="K5205" i="2"/>
  <c r="K5206" i="2"/>
  <c r="K5207" i="2"/>
  <c r="K5208" i="2"/>
  <c r="K5209" i="2"/>
  <c r="K5210" i="2"/>
  <c r="K5211" i="2"/>
  <c r="K5212" i="2"/>
  <c r="K5213" i="2"/>
  <c r="K5214" i="2"/>
  <c r="K5215" i="2"/>
  <c r="K5216" i="2"/>
  <c r="K5217" i="2"/>
  <c r="K5218" i="2"/>
  <c r="K5219" i="2"/>
  <c r="K5220" i="2"/>
  <c r="K5221" i="2"/>
  <c r="K5222" i="2"/>
  <c r="K5223" i="2"/>
  <c r="K5224" i="2"/>
  <c r="K5225" i="2"/>
  <c r="K5226" i="2"/>
  <c r="K5227" i="2"/>
  <c r="K5228" i="2"/>
  <c r="K5229" i="2"/>
  <c r="K5230" i="2"/>
  <c r="K5231" i="2"/>
  <c r="K5232" i="2"/>
  <c r="K5233" i="2"/>
  <c r="K5234" i="2"/>
  <c r="K5235" i="2"/>
  <c r="K5236" i="2"/>
  <c r="K5237" i="2"/>
  <c r="K5238" i="2"/>
  <c r="K5239" i="2"/>
  <c r="K5240" i="2"/>
  <c r="K5241" i="2"/>
  <c r="K5242" i="2"/>
  <c r="K5243" i="2"/>
  <c r="K5244" i="2"/>
  <c r="K5245" i="2"/>
  <c r="K5246" i="2"/>
  <c r="K5247" i="2"/>
  <c r="K5248" i="2"/>
  <c r="K5249" i="2"/>
  <c r="K5250" i="2"/>
  <c r="K5251" i="2"/>
  <c r="K5252" i="2"/>
  <c r="K5253" i="2"/>
  <c r="K5254" i="2"/>
  <c r="K5255" i="2"/>
  <c r="K5256" i="2"/>
  <c r="K5257" i="2"/>
  <c r="K5258" i="2"/>
  <c r="K5259" i="2"/>
  <c r="K5260" i="2"/>
  <c r="K5261" i="2"/>
  <c r="K5262" i="2"/>
  <c r="K5263" i="2"/>
  <c r="K5264" i="2"/>
  <c r="K5265" i="2"/>
  <c r="K5266" i="2"/>
  <c r="K5267" i="2"/>
  <c r="K5268" i="2"/>
  <c r="K5269" i="2"/>
  <c r="K5270" i="2"/>
  <c r="K5271" i="2"/>
  <c r="K5272" i="2"/>
  <c r="K5273" i="2"/>
  <c r="K5274" i="2"/>
  <c r="K5275" i="2"/>
  <c r="K5276" i="2"/>
  <c r="K5277" i="2"/>
  <c r="K5278" i="2"/>
  <c r="K5279" i="2"/>
  <c r="K5280" i="2"/>
  <c r="K5281" i="2"/>
  <c r="K5282" i="2"/>
  <c r="K5283" i="2"/>
  <c r="K5284" i="2"/>
  <c r="K5285" i="2"/>
  <c r="K5286" i="2"/>
  <c r="K5287" i="2"/>
  <c r="K5288" i="2"/>
  <c r="K5289" i="2"/>
  <c r="K5290" i="2"/>
  <c r="K5291" i="2"/>
  <c r="K5292" i="2"/>
  <c r="K5293" i="2"/>
  <c r="K5294" i="2"/>
  <c r="K5295" i="2"/>
  <c r="K5296" i="2"/>
  <c r="K5297" i="2"/>
  <c r="K5298" i="2"/>
  <c r="K5299" i="2"/>
  <c r="K5300" i="2"/>
  <c r="K5301" i="2"/>
  <c r="K5302" i="2"/>
  <c r="K5303" i="2"/>
  <c r="K5304" i="2"/>
  <c r="K5305" i="2"/>
  <c r="K5306" i="2"/>
  <c r="K5307" i="2"/>
  <c r="K5308" i="2"/>
  <c r="K5309" i="2"/>
  <c r="K5310" i="2"/>
  <c r="K5311" i="2"/>
  <c r="K5312" i="2"/>
  <c r="K5313" i="2"/>
  <c r="K5314" i="2"/>
  <c r="K5315" i="2"/>
  <c r="K5316" i="2"/>
  <c r="K5317" i="2"/>
  <c r="K5318" i="2"/>
  <c r="K5319" i="2"/>
  <c r="K5320" i="2"/>
  <c r="K5321" i="2"/>
  <c r="K5322" i="2"/>
  <c r="K5323" i="2"/>
  <c r="K5324" i="2"/>
  <c r="K5325" i="2"/>
  <c r="K5326" i="2"/>
  <c r="K5327" i="2"/>
  <c r="K5328" i="2"/>
  <c r="K5329" i="2"/>
  <c r="K5330" i="2"/>
  <c r="K5331" i="2"/>
  <c r="K5332" i="2"/>
  <c r="K5333" i="2"/>
  <c r="K5334" i="2"/>
  <c r="K5335" i="2"/>
  <c r="K5336" i="2"/>
  <c r="K5337" i="2"/>
  <c r="K5338" i="2"/>
  <c r="K5339" i="2"/>
  <c r="K5340" i="2"/>
  <c r="K5341" i="2"/>
  <c r="K5342" i="2"/>
  <c r="K5343" i="2"/>
  <c r="K5344" i="2"/>
  <c r="K5345" i="2"/>
  <c r="K5346" i="2"/>
  <c r="K5347" i="2"/>
  <c r="K5348" i="2"/>
  <c r="K5349" i="2"/>
  <c r="K5350" i="2"/>
  <c r="K5351" i="2"/>
  <c r="K5352" i="2"/>
  <c r="K5353" i="2"/>
  <c r="K5354" i="2"/>
  <c r="K5355" i="2"/>
  <c r="K5356" i="2"/>
  <c r="K5357" i="2"/>
  <c r="K5358" i="2"/>
  <c r="K5359" i="2"/>
  <c r="K5360" i="2"/>
  <c r="K5361" i="2"/>
  <c r="K5362" i="2"/>
  <c r="K5363" i="2"/>
  <c r="K5364" i="2"/>
  <c r="K5365" i="2"/>
  <c r="K5366" i="2"/>
  <c r="K5367" i="2"/>
  <c r="K5368" i="2"/>
  <c r="K5369" i="2"/>
  <c r="K5370" i="2"/>
  <c r="K5371" i="2"/>
  <c r="K5372" i="2"/>
  <c r="K5373" i="2"/>
  <c r="K5374" i="2"/>
  <c r="K5375" i="2"/>
  <c r="K5376" i="2"/>
  <c r="K5377" i="2"/>
  <c r="K5378" i="2"/>
  <c r="K5379" i="2"/>
  <c r="K5380" i="2"/>
  <c r="K5381" i="2"/>
  <c r="K5382" i="2"/>
  <c r="K5383" i="2"/>
  <c r="K5384" i="2"/>
  <c r="K5385" i="2"/>
  <c r="K5386" i="2"/>
  <c r="K5387" i="2"/>
  <c r="K5388" i="2"/>
  <c r="K5389" i="2"/>
  <c r="K5390" i="2"/>
  <c r="K5391" i="2"/>
  <c r="K5392" i="2"/>
  <c r="K5393" i="2"/>
  <c r="K5394" i="2"/>
  <c r="K5395" i="2"/>
  <c r="K5396" i="2"/>
  <c r="K5397" i="2"/>
  <c r="K5398" i="2"/>
  <c r="K5399" i="2"/>
  <c r="K5400" i="2"/>
  <c r="K5401" i="2"/>
  <c r="K5402" i="2"/>
  <c r="K5403" i="2"/>
  <c r="K5404" i="2"/>
  <c r="K5405" i="2"/>
  <c r="K5406" i="2"/>
  <c r="K5407" i="2"/>
  <c r="K5408" i="2"/>
  <c r="K5409" i="2"/>
  <c r="K5410" i="2"/>
  <c r="K5411" i="2"/>
  <c r="K5412" i="2"/>
  <c r="K5413" i="2"/>
  <c r="K5414" i="2"/>
  <c r="K5415" i="2"/>
  <c r="K5416" i="2"/>
  <c r="K5417" i="2"/>
  <c r="K5418" i="2"/>
  <c r="K5419" i="2"/>
  <c r="K5420" i="2"/>
  <c r="K5421" i="2"/>
  <c r="K5422" i="2"/>
  <c r="K5423" i="2"/>
  <c r="K5424" i="2"/>
  <c r="K5425" i="2"/>
  <c r="K5426" i="2"/>
  <c r="K5427" i="2"/>
  <c r="K5428" i="2"/>
  <c r="K5429" i="2"/>
  <c r="K5430" i="2"/>
  <c r="K5431" i="2"/>
  <c r="K5432" i="2"/>
  <c r="K5433" i="2"/>
  <c r="K5434" i="2"/>
  <c r="K5435" i="2"/>
  <c r="K5436" i="2"/>
  <c r="K5437" i="2"/>
  <c r="K5438" i="2"/>
  <c r="K5439" i="2"/>
  <c r="K5440" i="2"/>
  <c r="K5441" i="2"/>
  <c r="K5442" i="2"/>
  <c r="K5443" i="2"/>
  <c r="K5444" i="2"/>
  <c r="K5445" i="2"/>
  <c r="K5446" i="2"/>
  <c r="K5447" i="2"/>
  <c r="K5448" i="2"/>
  <c r="K5449" i="2"/>
  <c r="K5450" i="2"/>
  <c r="K5451" i="2"/>
  <c r="K5452" i="2"/>
  <c r="K5453" i="2"/>
  <c r="K5454" i="2"/>
  <c r="K5455" i="2"/>
  <c r="K5456" i="2"/>
  <c r="K5457" i="2"/>
  <c r="K5458" i="2"/>
  <c r="K5459" i="2"/>
  <c r="K5460" i="2"/>
  <c r="K5461" i="2"/>
  <c r="K5462" i="2"/>
  <c r="K5463" i="2"/>
  <c r="K5464" i="2"/>
  <c r="K5465" i="2"/>
  <c r="K5466" i="2"/>
  <c r="K5467" i="2"/>
  <c r="K5468" i="2"/>
  <c r="K5469" i="2"/>
  <c r="K5470" i="2"/>
  <c r="K5471" i="2"/>
  <c r="K5472" i="2"/>
  <c r="K5473" i="2"/>
  <c r="K5474" i="2"/>
  <c r="K5475" i="2"/>
  <c r="K5476" i="2"/>
  <c r="K5477" i="2"/>
  <c r="K5478" i="2"/>
  <c r="K5479" i="2"/>
  <c r="K5480" i="2"/>
  <c r="K5481" i="2"/>
  <c r="K5482" i="2"/>
  <c r="K5483" i="2"/>
  <c r="K5484" i="2"/>
  <c r="K5485" i="2"/>
  <c r="K5486" i="2"/>
  <c r="K5487" i="2"/>
  <c r="K5488" i="2"/>
  <c r="K5489" i="2"/>
  <c r="K5490" i="2"/>
  <c r="K5491" i="2"/>
  <c r="K5492" i="2"/>
  <c r="K5493" i="2"/>
  <c r="K5494" i="2"/>
  <c r="K5495" i="2"/>
  <c r="K5496" i="2"/>
  <c r="K5497" i="2"/>
  <c r="K5498" i="2"/>
  <c r="K5499" i="2"/>
  <c r="K5500" i="2"/>
  <c r="K5501" i="2"/>
  <c r="K5502" i="2"/>
  <c r="K5503" i="2"/>
  <c r="K5504" i="2"/>
  <c r="K5505" i="2"/>
  <c r="K5506" i="2"/>
  <c r="K5507" i="2"/>
  <c r="K5508" i="2"/>
  <c r="K5509" i="2"/>
  <c r="K5510" i="2"/>
  <c r="K5511" i="2"/>
  <c r="K5512" i="2"/>
  <c r="K5513" i="2"/>
  <c r="K5514" i="2"/>
  <c r="K5515" i="2"/>
  <c r="K5516" i="2"/>
  <c r="K5517" i="2"/>
  <c r="K5518" i="2"/>
  <c r="K5519" i="2"/>
  <c r="K5520" i="2"/>
  <c r="K5521" i="2"/>
  <c r="K5522" i="2"/>
  <c r="K5523" i="2"/>
  <c r="K5524" i="2"/>
  <c r="K5525" i="2"/>
  <c r="K5526" i="2"/>
  <c r="K5527" i="2"/>
  <c r="K5528" i="2"/>
  <c r="K5529" i="2"/>
  <c r="K5530" i="2"/>
  <c r="K5531" i="2"/>
  <c r="K5532" i="2"/>
  <c r="K5533" i="2"/>
  <c r="K5534" i="2"/>
  <c r="K5535" i="2"/>
  <c r="K5536" i="2"/>
  <c r="K5537" i="2"/>
  <c r="K5538" i="2"/>
  <c r="K5539" i="2"/>
  <c r="K5540" i="2"/>
  <c r="K5541" i="2"/>
  <c r="K5542" i="2"/>
  <c r="K5543" i="2"/>
  <c r="K5544" i="2"/>
  <c r="K5545" i="2"/>
  <c r="K5546" i="2"/>
  <c r="K5547" i="2"/>
  <c r="K5548" i="2"/>
  <c r="K5549" i="2"/>
  <c r="K5550" i="2"/>
  <c r="K5551" i="2"/>
  <c r="K5552" i="2"/>
  <c r="K5553" i="2"/>
  <c r="K5554" i="2"/>
  <c r="K5555" i="2"/>
  <c r="K5556" i="2"/>
  <c r="K5557" i="2"/>
  <c r="K5558" i="2"/>
  <c r="K5559" i="2"/>
  <c r="K5560" i="2"/>
  <c r="K5561" i="2"/>
  <c r="K5562" i="2"/>
  <c r="K5563" i="2"/>
  <c r="K5564" i="2"/>
  <c r="K5565" i="2"/>
  <c r="K5566" i="2"/>
  <c r="K5567" i="2"/>
  <c r="K5568" i="2"/>
  <c r="K5569" i="2"/>
  <c r="K5570" i="2"/>
  <c r="K5571" i="2"/>
  <c r="K5572" i="2"/>
  <c r="K5573" i="2"/>
  <c r="K5574" i="2"/>
  <c r="K5575" i="2"/>
  <c r="K5576" i="2"/>
  <c r="K5577" i="2"/>
  <c r="K5578" i="2"/>
  <c r="K5579" i="2"/>
  <c r="K5580" i="2"/>
  <c r="K5581" i="2"/>
  <c r="K5582" i="2"/>
  <c r="K5583" i="2"/>
  <c r="K5584" i="2"/>
  <c r="K5585" i="2"/>
  <c r="K5586" i="2"/>
  <c r="K5587" i="2"/>
  <c r="K5588" i="2"/>
  <c r="K5589" i="2"/>
  <c r="K5590" i="2"/>
  <c r="K5591" i="2"/>
  <c r="K5592" i="2"/>
  <c r="K5593" i="2"/>
  <c r="K5594" i="2"/>
  <c r="K5595" i="2"/>
  <c r="K5596" i="2"/>
  <c r="K5597" i="2"/>
  <c r="K5598" i="2"/>
  <c r="K5599" i="2"/>
  <c r="K5600" i="2"/>
  <c r="K5601" i="2"/>
  <c r="K5602" i="2"/>
  <c r="K5603" i="2"/>
  <c r="K5604" i="2"/>
  <c r="K5605" i="2"/>
  <c r="K5606" i="2"/>
  <c r="K5607" i="2"/>
  <c r="K5608" i="2"/>
  <c r="K5609" i="2"/>
  <c r="K5610" i="2"/>
  <c r="K5611" i="2"/>
  <c r="K5612" i="2"/>
  <c r="K5613" i="2"/>
  <c r="K5614" i="2"/>
  <c r="K5615" i="2"/>
  <c r="K5616" i="2"/>
  <c r="K5617" i="2"/>
  <c r="K5618" i="2"/>
  <c r="K5619" i="2"/>
  <c r="K5620" i="2"/>
  <c r="K5621" i="2"/>
  <c r="K5622" i="2"/>
  <c r="K5623" i="2"/>
  <c r="K5624" i="2"/>
  <c r="K5625" i="2"/>
  <c r="K5626" i="2"/>
  <c r="K5627" i="2"/>
  <c r="K5628" i="2"/>
  <c r="K5629" i="2"/>
  <c r="K5630" i="2"/>
  <c r="K5631" i="2"/>
  <c r="K5632" i="2"/>
  <c r="K5633" i="2"/>
  <c r="K5634" i="2"/>
  <c r="K5635" i="2"/>
  <c r="K5636" i="2"/>
  <c r="K5637" i="2"/>
  <c r="K5638" i="2"/>
  <c r="K5639" i="2"/>
  <c r="K5640" i="2"/>
  <c r="K5641" i="2"/>
  <c r="K5642" i="2"/>
  <c r="K5643" i="2"/>
  <c r="K5644" i="2"/>
  <c r="K5645" i="2"/>
  <c r="K5646" i="2"/>
  <c r="K5647" i="2"/>
  <c r="K5648" i="2"/>
  <c r="K5649" i="2"/>
  <c r="K5650" i="2"/>
  <c r="K5651" i="2"/>
  <c r="K5652" i="2"/>
  <c r="K5653" i="2"/>
  <c r="K5654" i="2"/>
  <c r="K5655" i="2"/>
  <c r="K5656" i="2"/>
  <c r="K5657" i="2"/>
  <c r="K5658" i="2"/>
  <c r="K5659" i="2"/>
  <c r="K5660" i="2"/>
  <c r="K5661" i="2"/>
  <c r="K5662" i="2"/>
  <c r="K5663" i="2"/>
  <c r="K5664" i="2"/>
  <c r="K5665" i="2"/>
  <c r="K5666" i="2"/>
  <c r="K5667" i="2"/>
  <c r="K5668" i="2"/>
  <c r="K5669" i="2"/>
  <c r="K5670" i="2"/>
  <c r="K5671" i="2"/>
  <c r="K5672" i="2"/>
  <c r="K5673" i="2"/>
  <c r="K5674" i="2"/>
  <c r="K5675" i="2"/>
  <c r="K5676" i="2"/>
  <c r="K5677" i="2"/>
  <c r="K5678" i="2"/>
  <c r="K5679" i="2"/>
  <c r="K5680" i="2"/>
  <c r="K5681" i="2"/>
  <c r="K5682" i="2"/>
  <c r="K5683" i="2"/>
  <c r="K5684" i="2"/>
  <c r="K5685" i="2"/>
  <c r="K5686" i="2"/>
  <c r="K5687" i="2"/>
  <c r="K5688" i="2"/>
  <c r="K5689" i="2"/>
  <c r="K5690" i="2"/>
  <c r="K5691" i="2"/>
  <c r="K5692" i="2"/>
  <c r="K5693" i="2"/>
  <c r="K5694" i="2"/>
  <c r="K5695" i="2"/>
  <c r="K5696" i="2"/>
  <c r="K5697" i="2"/>
  <c r="K5698" i="2"/>
  <c r="K5699" i="2"/>
  <c r="K5700" i="2"/>
  <c r="K5701" i="2"/>
  <c r="K5702" i="2"/>
  <c r="K5703" i="2"/>
  <c r="K5704" i="2"/>
  <c r="K5705" i="2"/>
  <c r="K5706" i="2"/>
  <c r="K5707" i="2"/>
  <c r="K5708" i="2"/>
  <c r="K5709" i="2"/>
  <c r="K5710" i="2"/>
  <c r="K5711" i="2"/>
  <c r="K5712" i="2"/>
  <c r="K5713" i="2"/>
  <c r="K5714" i="2"/>
  <c r="K5715" i="2"/>
  <c r="K5716" i="2"/>
  <c r="K5717" i="2"/>
  <c r="K5718" i="2"/>
  <c r="K5719" i="2"/>
  <c r="K5720" i="2"/>
  <c r="K5721" i="2"/>
  <c r="K5722" i="2"/>
  <c r="K5723" i="2"/>
  <c r="K5724" i="2"/>
  <c r="K5725" i="2"/>
  <c r="K5726" i="2"/>
  <c r="K5727" i="2"/>
  <c r="K5728" i="2"/>
  <c r="K5729" i="2"/>
  <c r="K5730" i="2"/>
  <c r="K5731" i="2"/>
  <c r="K5732" i="2"/>
  <c r="K5733" i="2"/>
  <c r="K5734" i="2"/>
  <c r="K5735" i="2"/>
  <c r="K5736" i="2"/>
  <c r="K5737" i="2"/>
  <c r="K5738" i="2"/>
  <c r="K5739" i="2"/>
  <c r="K5740" i="2"/>
  <c r="K5741" i="2"/>
  <c r="K5742" i="2"/>
  <c r="K5743" i="2"/>
  <c r="K5744" i="2"/>
  <c r="K5745" i="2"/>
  <c r="K5746" i="2"/>
  <c r="K5747" i="2"/>
  <c r="K5748" i="2"/>
  <c r="K5749" i="2"/>
  <c r="K5750" i="2"/>
  <c r="K5751" i="2"/>
  <c r="K5752" i="2"/>
  <c r="K5753" i="2"/>
  <c r="K5754" i="2"/>
  <c r="K5755" i="2"/>
  <c r="K5756" i="2"/>
  <c r="K5757" i="2"/>
  <c r="K5758" i="2"/>
  <c r="K5759" i="2"/>
  <c r="K5760" i="2"/>
  <c r="K5761" i="2"/>
  <c r="K5762" i="2"/>
  <c r="K5763" i="2"/>
  <c r="K5764" i="2"/>
  <c r="K5765" i="2"/>
  <c r="K5766" i="2"/>
  <c r="K5767" i="2"/>
  <c r="K5768" i="2"/>
  <c r="K5769" i="2"/>
  <c r="K5770" i="2"/>
  <c r="K5771" i="2"/>
  <c r="K5772" i="2"/>
  <c r="K5773" i="2"/>
  <c r="K5774" i="2"/>
  <c r="K5775" i="2"/>
  <c r="K5776" i="2"/>
  <c r="K5777" i="2"/>
  <c r="K5778" i="2"/>
  <c r="K5779" i="2"/>
  <c r="K5780" i="2"/>
  <c r="K5781" i="2"/>
  <c r="K5782" i="2"/>
  <c r="K5783" i="2"/>
  <c r="K5784" i="2"/>
  <c r="K5785" i="2"/>
  <c r="K5786" i="2"/>
  <c r="K5787" i="2"/>
  <c r="K5788" i="2"/>
  <c r="K5789" i="2"/>
  <c r="K5790" i="2"/>
  <c r="K5791" i="2"/>
  <c r="K5792" i="2"/>
  <c r="K5793" i="2"/>
  <c r="K5794" i="2"/>
  <c r="K5795" i="2"/>
  <c r="K5796" i="2"/>
  <c r="K5797" i="2"/>
  <c r="K5798" i="2"/>
  <c r="K5799" i="2"/>
  <c r="K5800" i="2"/>
  <c r="K5801" i="2"/>
  <c r="K5802" i="2"/>
  <c r="K5803" i="2"/>
  <c r="K5804" i="2"/>
  <c r="K5805" i="2"/>
  <c r="K5806" i="2"/>
  <c r="K5807" i="2"/>
  <c r="K5808" i="2"/>
  <c r="K5809" i="2"/>
  <c r="K5810" i="2"/>
  <c r="K5811" i="2"/>
  <c r="K5812" i="2"/>
  <c r="K5813" i="2"/>
  <c r="K5814" i="2"/>
  <c r="K5815" i="2"/>
  <c r="K5816" i="2"/>
  <c r="K5817" i="2"/>
  <c r="K5818" i="2"/>
  <c r="K5819" i="2"/>
  <c r="K5820" i="2"/>
  <c r="K5821" i="2"/>
  <c r="K5822" i="2"/>
  <c r="K5823" i="2"/>
  <c r="K5824" i="2"/>
  <c r="K5825" i="2"/>
  <c r="K5826" i="2"/>
  <c r="K5827" i="2"/>
  <c r="K5828" i="2"/>
  <c r="K5829" i="2"/>
  <c r="K5830" i="2"/>
  <c r="K5831" i="2"/>
  <c r="K5832" i="2"/>
  <c r="K5833" i="2"/>
  <c r="K5834" i="2"/>
  <c r="K5835" i="2"/>
  <c r="K5836" i="2"/>
  <c r="K5837" i="2"/>
  <c r="K5838" i="2"/>
  <c r="K5839" i="2"/>
  <c r="K5840" i="2"/>
  <c r="K5841" i="2"/>
  <c r="K5842" i="2"/>
  <c r="K5843" i="2"/>
  <c r="K5844" i="2"/>
  <c r="K5845" i="2"/>
  <c r="K5846" i="2"/>
  <c r="K5847" i="2"/>
  <c r="K5848" i="2"/>
  <c r="K5849" i="2"/>
  <c r="K5850" i="2"/>
  <c r="K5851" i="2"/>
  <c r="K5852" i="2"/>
  <c r="K5853" i="2"/>
  <c r="K5854" i="2"/>
  <c r="K5855" i="2"/>
  <c r="K5856" i="2"/>
  <c r="K5857" i="2"/>
  <c r="K5858" i="2"/>
  <c r="K5859" i="2"/>
  <c r="K5860" i="2"/>
  <c r="K5861" i="2"/>
  <c r="K5862" i="2"/>
  <c r="K5863" i="2"/>
  <c r="K5864" i="2"/>
  <c r="K5865" i="2"/>
  <c r="K5866" i="2"/>
  <c r="K5867" i="2"/>
  <c r="K5868" i="2"/>
  <c r="K5869" i="2"/>
  <c r="K5870" i="2"/>
  <c r="K5871" i="2"/>
  <c r="K5872" i="2"/>
  <c r="K5873" i="2"/>
  <c r="K5874" i="2"/>
  <c r="K5875" i="2"/>
  <c r="K5876" i="2"/>
  <c r="K5877" i="2"/>
  <c r="K5878" i="2"/>
  <c r="K5879" i="2"/>
  <c r="K5880" i="2"/>
  <c r="K5881" i="2"/>
  <c r="K5882" i="2"/>
  <c r="K5883" i="2"/>
  <c r="K5884" i="2"/>
  <c r="K5885" i="2"/>
  <c r="K5886" i="2"/>
  <c r="K5887" i="2"/>
  <c r="K5888" i="2"/>
  <c r="K5889" i="2"/>
  <c r="K5890" i="2"/>
  <c r="K5891" i="2"/>
  <c r="K5892" i="2"/>
  <c r="K5893" i="2"/>
  <c r="K5894" i="2"/>
  <c r="K5895" i="2"/>
  <c r="K5896" i="2"/>
  <c r="K5897" i="2"/>
  <c r="K5898" i="2"/>
  <c r="K5899" i="2"/>
  <c r="K5900" i="2"/>
  <c r="K5901" i="2"/>
  <c r="K5902" i="2"/>
  <c r="K5903" i="2"/>
  <c r="K5904" i="2"/>
  <c r="K5905" i="2"/>
  <c r="K5906" i="2"/>
  <c r="K5907" i="2"/>
  <c r="K5908" i="2"/>
  <c r="K5909" i="2"/>
  <c r="K5910" i="2"/>
  <c r="K5911" i="2"/>
  <c r="K5912" i="2"/>
  <c r="K5913" i="2"/>
  <c r="K5914" i="2"/>
  <c r="K5915" i="2"/>
  <c r="K5916" i="2"/>
  <c r="K5917" i="2"/>
  <c r="K5918" i="2"/>
  <c r="K5919" i="2"/>
  <c r="K5920" i="2"/>
  <c r="K5921" i="2"/>
  <c r="K5922" i="2"/>
  <c r="K5923" i="2"/>
  <c r="K5924" i="2"/>
  <c r="K5925" i="2"/>
  <c r="K5926" i="2"/>
  <c r="K5927" i="2"/>
  <c r="K5928" i="2"/>
  <c r="K5929" i="2"/>
  <c r="K5930" i="2"/>
  <c r="K5931" i="2"/>
  <c r="K5932" i="2"/>
  <c r="K5933" i="2"/>
  <c r="K5934" i="2"/>
  <c r="K5935" i="2"/>
  <c r="K5936" i="2"/>
  <c r="K5937" i="2"/>
  <c r="K5938" i="2"/>
  <c r="K5939" i="2"/>
  <c r="K5940" i="2"/>
  <c r="K5941" i="2"/>
  <c r="K5942" i="2"/>
  <c r="K5943" i="2"/>
  <c r="K5944" i="2"/>
  <c r="K5945" i="2"/>
  <c r="K5946" i="2"/>
  <c r="K5947" i="2"/>
  <c r="K5948" i="2"/>
  <c r="K5949" i="2"/>
  <c r="K5950" i="2"/>
  <c r="K5951" i="2"/>
  <c r="K5952" i="2"/>
  <c r="K5953" i="2"/>
  <c r="K5954" i="2"/>
  <c r="K5955" i="2"/>
  <c r="K5956" i="2"/>
  <c r="K5957" i="2"/>
  <c r="K5958" i="2"/>
  <c r="K5959" i="2"/>
  <c r="K5960" i="2"/>
  <c r="K5961" i="2"/>
  <c r="K5962" i="2"/>
  <c r="K5963" i="2"/>
  <c r="K5964" i="2"/>
  <c r="K5965" i="2"/>
  <c r="K5966" i="2"/>
  <c r="K5967" i="2"/>
  <c r="K5968" i="2"/>
  <c r="K5969" i="2"/>
  <c r="K5970" i="2"/>
  <c r="K5971" i="2"/>
  <c r="K5972" i="2"/>
  <c r="K5973" i="2"/>
  <c r="K5974" i="2"/>
  <c r="K5975" i="2"/>
  <c r="K5976" i="2"/>
  <c r="K5977" i="2"/>
  <c r="K5978" i="2"/>
  <c r="K5979" i="2"/>
  <c r="K5980" i="2"/>
  <c r="K5981" i="2"/>
  <c r="K5982" i="2"/>
  <c r="K5983" i="2"/>
  <c r="K5984" i="2"/>
  <c r="K5985" i="2"/>
  <c r="K5986" i="2"/>
  <c r="K5987" i="2"/>
  <c r="K5988" i="2"/>
  <c r="K5989" i="2"/>
  <c r="K5990" i="2"/>
  <c r="K5991" i="2"/>
  <c r="K5992" i="2"/>
  <c r="K5993" i="2"/>
  <c r="K5994" i="2"/>
  <c r="K5995" i="2"/>
  <c r="K5996" i="2"/>
  <c r="K5997" i="2"/>
  <c r="K5998" i="2"/>
  <c r="K5999" i="2"/>
  <c r="K6000" i="2"/>
  <c r="K6001" i="2"/>
  <c r="K6002" i="2"/>
  <c r="K6003" i="2"/>
  <c r="K6004" i="2"/>
  <c r="K6005" i="2"/>
  <c r="K6006" i="2"/>
  <c r="K6007" i="2"/>
  <c r="K6008" i="2"/>
  <c r="K6009" i="2"/>
  <c r="K6010" i="2"/>
  <c r="K6011" i="2"/>
  <c r="K6012" i="2"/>
  <c r="K6013" i="2"/>
  <c r="K6014" i="2"/>
  <c r="K6015" i="2"/>
  <c r="K6016" i="2"/>
  <c r="K6017" i="2"/>
  <c r="K6018" i="2"/>
  <c r="K6019" i="2"/>
  <c r="K6020" i="2"/>
  <c r="K6021" i="2"/>
  <c r="K6022" i="2"/>
  <c r="K6023" i="2"/>
  <c r="K6024" i="2"/>
  <c r="K6025" i="2"/>
  <c r="K6026" i="2"/>
  <c r="K6027" i="2"/>
  <c r="K6028" i="2"/>
  <c r="K6029" i="2"/>
  <c r="K6030" i="2"/>
  <c r="K6031" i="2"/>
  <c r="K6032" i="2"/>
  <c r="K6033" i="2"/>
  <c r="K6034" i="2"/>
  <c r="K6035" i="2"/>
  <c r="K6036" i="2"/>
  <c r="K6037" i="2"/>
  <c r="K6038" i="2"/>
  <c r="K6039" i="2"/>
  <c r="K6040" i="2"/>
  <c r="K6041" i="2"/>
  <c r="K6042" i="2"/>
  <c r="K6043" i="2"/>
  <c r="K6044" i="2"/>
  <c r="K6045" i="2"/>
  <c r="K6046" i="2"/>
  <c r="K6047" i="2"/>
  <c r="K6048" i="2"/>
  <c r="K6049" i="2"/>
  <c r="K6050" i="2"/>
  <c r="K6051" i="2"/>
  <c r="K6052" i="2"/>
  <c r="K6053" i="2"/>
  <c r="K6054" i="2"/>
  <c r="K6055" i="2"/>
  <c r="K6056" i="2"/>
  <c r="K6057" i="2"/>
  <c r="K6058" i="2"/>
  <c r="K6059" i="2"/>
  <c r="K6060" i="2"/>
  <c r="K6061" i="2"/>
  <c r="K6062" i="2"/>
  <c r="K6063" i="2"/>
  <c r="K6064" i="2"/>
  <c r="K6065" i="2"/>
  <c r="K6066" i="2"/>
  <c r="K6067" i="2"/>
  <c r="K6068" i="2"/>
  <c r="K6069" i="2"/>
  <c r="K6070" i="2"/>
  <c r="K6071" i="2"/>
  <c r="K6072" i="2"/>
  <c r="K6073" i="2"/>
  <c r="K6074" i="2"/>
  <c r="K6075" i="2"/>
  <c r="K6076" i="2"/>
  <c r="K6077" i="2"/>
  <c r="K6078" i="2"/>
  <c r="K6079" i="2"/>
  <c r="K6080" i="2"/>
  <c r="K6081" i="2"/>
  <c r="K6082" i="2"/>
  <c r="K6083" i="2"/>
  <c r="K6084" i="2"/>
  <c r="K6085" i="2"/>
  <c r="K6086" i="2"/>
  <c r="K6087" i="2"/>
  <c r="K6088" i="2"/>
  <c r="K6089" i="2"/>
  <c r="K6090" i="2"/>
  <c r="K6091" i="2"/>
  <c r="K6092" i="2"/>
  <c r="K6093" i="2"/>
  <c r="K6094" i="2"/>
  <c r="K6095" i="2"/>
  <c r="K6096" i="2"/>
  <c r="K6097" i="2"/>
  <c r="K6098" i="2"/>
  <c r="K6099" i="2"/>
  <c r="K6100" i="2"/>
  <c r="K6101" i="2"/>
  <c r="K6102" i="2"/>
  <c r="K6103" i="2"/>
  <c r="K6104" i="2"/>
  <c r="K6105" i="2"/>
  <c r="K6106" i="2"/>
  <c r="K6107" i="2"/>
  <c r="K6108" i="2"/>
  <c r="K6109" i="2"/>
  <c r="K6110" i="2"/>
  <c r="K6111" i="2"/>
  <c r="K6112" i="2"/>
  <c r="K6113" i="2"/>
  <c r="K6114" i="2"/>
  <c r="K6115" i="2"/>
  <c r="K6116" i="2"/>
  <c r="K6117" i="2"/>
  <c r="K6118" i="2"/>
  <c r="K6119" i="2"/>
  <c r="K6120" i="2"/>
  <c r="K6121" i="2"/>
  <c r="K6122" i="2"/>
  <c r="K6123" i="2"/>
  <c r="K6124" i="2"/>
  <c r="K6125" i="2"/>
  <c r="K6126" i="2"/>
  <c r="K6127" i="2"/>
  <c r="K6128" i="2"/>
  <c r="K6129" i="2"/>
  <c r="K6130" i="2"/>
  <c r="K6131" i="2"/>
  <c r="K6132" i="2"/>
  <c r="K6133" i="2"/>
  <c r="K6134" i="2"/>
  <c r="K6135" i="2"/>
  <c r="K6136" i="2"/>
  <c r="K6137" i="2"/>
  <c r="K6138" i="2"/>
  <c r="K6139" i="2"/>
  <c r="K6140" i="2"/>
  <c r="K6141" i="2"/>
  <c r="K6142" i="2"/>
  <c r="K6143" i="2"/>
  <c r="K6144" i="2"/>
  <c r="K6145" i="2"/>
  <c r="K6146" i="2"/>
  <c r="K6147" i="2"/>
  <c r="K6148" i="2"/>
  <c r="K6149" i="2"/>
  <c r="K6150" i="2"/>
  <c r="K6151" i="2"/>
  <c r="K6152" i="2"/>
  <c r="K6153" i="2"/>
  <c r="K6154" i="2"/>
  <c r="K6155" i="2"/>
  <c r="K6156" i="2"/>
  <c r="K6157" i="2"/>
  <c r="K6158" i="2"/>
  <c r="K6159" i="2"/>
  <c r="K6160" i="2"/>
  <c r="K6161" i="2"/>
  <c r="K6162" i="2"/>
  <c r="K6163" i="2"/>
  <c r="K6164" i="2"/>
  <c r="K6165" i="2"/>
  <c r="K6166" i="2"/>
  <c r="K6167" i="2"/>
  <c r="K6168" i="2"/>
  <c r="K6169" i="2"/>
  <c r="K6170" i="2"/>
  <c r="K6171" i="2"/>
  <c r="K6172" i="2"/>
  <c r="K6173" i="2"/>
  <c r="K6174" i="2"/>
  <c r="K6175" i="2"/>
  <c r="K6176" i="2"/>
  <c r="K6177" i="2"/>
  <c r="K6178" i="2"/>
  <c r="K6179" i="2"/>
  <c r="K6180" i="2"/>
  <c r="K6181" i="2"/>
  <c r="K6182" i="2"/>
  <c r="K6183" i="2"/>
  <c r="K6184" i="2"/>
  <c r="K6185" i="2"/>
  <c r="K6186" i="2"/>
  <c r="K6187" i="2"/>
  <c r="K6188" i="2"/>
  <c r="K6189" i="2"/>
  <c r="K6190" i="2"/>
  <c r="K6191" i="2"/>
  <c r="K6192" i="2"/>
  <c r="K6193" i="2"/>
  <c r="K6194" i="2"/>
  <c r="K6195" i="2"/>
  <c r="K6196" i="2"/>
  <c r="K6197" i="2"/>
  <c r="K6198" i="2"/>
  <c r="K6199" i="2"/>
  <c r="K6200" i="2"/>
  <c r="K6201" i="2"/>
  <c r="K6202" i="2"/>
  <c r="K6203" i="2"/>
  <c r="K6204" i="2"/>
  <c r="K6205" i="2"/>
  <c r="K6206" i="2"/>
  <c r="K6207" i="2"/>
  <c r="K6208" i="2"/>
  <c r="K6209" i="2"/>
  <c r="K6210" i="2"/>
  <c r="K6211" i="2"/>
  <c r="K6212" i="2"/>
  <c r="K6213" i="2"/>
  <c r="K6214" i="2"/>
  <c r="K6215" i="2"/>
  <c r="K6216" i="2"/>
  <c r="K6217" i="2"/>
  <c r="K6218" i="2"/>
  <c r="K6219" i="2"/>
  <c r="K6220" i="2"/>
  <c r="K6221" i="2"/>
  <c r="K6222" i="2"/>
  <c r="K6223" i="2"/>
  <c r="K6224" i="2"/>
  <c r="K6225" i="2"/>
  <c r="K6226" i="2"/>
  <c r="K6227" i="2"/>
  <c r="K6228" i="2"/>
  <c r="K6229" i="2"/>
  <c r="K6230" i="2"/>
  <c r="K6231" i="2"/>
  <c r="K6232" i="2"/>
  <c r="K6233" i="2"/>
  <c r="K6234" i="2"/>
  <c r="K6235" i="2"/>
  <c r="K6236" i="2"/>
  <c r="K6237" i="2"/>
  <c r="K6238" i="2"/>
  <c r="K6239" i="2"/>
  <c r="K6240" i="2"/>
  <c r="K6241" i="2"/>
  <c r="K6242" i="2"/>
  <c r="K6243" i="2"/>
  <c r="K6244" i="2"/>
  <c r="K6245" i="2"/>
  <c r="K6246" i="2"/>
  <c r="K6247" i="2"/>
  <c r="K6248" i="2"/>
  <c r="K6249" i="2"/>
  <c r="K6250" i="2"/>
  <c r="K6251" i="2"/>
  <c r="K6252" i="2"/>
  <c r="K6253" i="2"/>
  <c r="K6254" i="2"/>
  <c r="K6255" i="2"/>
  <c r="K6256" i="2"/>
  <c r="K6257" i="2"/>
  <c r="K6258" i="2"/>
  <c r="K6259" i="2"/>
  <c r="K6260" i="2"/>
  <c r="K6261" i="2"/>
  <c r="K6262" i="2"/>
  <c r="K6263" i="2"/>
  <c r="K6264" i="2"/>
  <c r="K6265" i="2"/>
  <c r="K6266" i="2"/>
  <c r="K6267" i="2"/>
  <c r="K6268" i="2"/>
  <c r="K6269" i="2"/>
  <c r="K6270" i="2"/>
  <c r="K6271" i="2"/>
  <c r="K6272" i="2"/>
  <c r="K6273" i="2"/>
  <c r="K6274" i="2"/>
  <c r="K6275" i="2"/>
  <c r="K6276" i="2"/>
  <c r="K6277" i="2"/>
  <c r="K6278" i="2"/>
  <c r="K6279" i="2"/>
  <c r="K6280" i="2"/>
  <c r="K6281" i="2"/>
  <c r="K6282" i="2"/>
  <c r="K6283" i="2"/>
  <c r="K6284" i="2"/>
  <c r="K6285" i="2"/>
  <c r="K6286" i="2"/>
  <c r="K6287" i="2"/>
  <c r="K6288" i="2"/>
  <c r="K6289" i="2"/>
  <c r="K6290" i="2"/>
  <c r="K6291" i="2"/>
  <c r="K6292" i="2"/>
  <c r="K6293" i="2"/>
  <c r="K6294" i="2"/>
  <c r="K6295" i="2"/>
  <c r="K6296" i="2"/>
  <c r="K6297" i="2"/>
  <c r="K6298" i="2"/>
  <c r="K6299" i="2"/>
  <c r="K6300" i="2"/>
  <c r="K6301" i="2"/>
  <c r="K6302" i="2"/>
  <c r="K6303" i="2"/>
  <c r="K6304" i="2"/>
  <c r="K6305" i="2"/>
  <c r="K6306" i="2"/>
  <c r="K6307" i="2"/>
  <c r="K6308" i="2"/>
  <c r="K6309" i="2"/>
  <c r="K6310" i="2"/>
  <c r="K6311" i="2"/>
  <c r="K6312" i="2"/>
  <c r="K6313" i="2"/>
  <c r="K6314" i="2"/>
  <c r="K6315" i="2"/>
  <c r="K6316" i="2"/>
  <c r="K6317" i="2"/>
  <c r="K6318" i="2"/>
  <c r="K6319" i="2"/>
  <c r="K6320" i="2"/>
  <c r="K6321" i="2"/>
  <c r="K6322" i="2"/>
  <c r="K6323" i="2"/>
  <c r="K6324" i="2"/>
  <c r="K6325" i="2"/>
  <c r="K6326" i="2"/>
  <c r="K6327" i="2"/>
  <c r="K6328" i="2"/>
  <c r="K6329" i="2"/>
  <c r="K6330" i="2"/>
  <c r="K6331" i="2"/>
  <c r="K6332" i="2"/>
  <c r="K6333" i="2"/>
  <c r="K6334" i="2"/>
  <c r="K6335" i="2"/>
  <c r="K6336" i="2"/>
  <c r="K6337" i="2"/>
  <c r="K6338" i="2"/>
  <c r="K6339" i="2"/>
  <c r="K6340" i="2"/>
  <c r="K6341" i="2"/>
  <c r="K6342" i="2"/>
  <c r="K6343" i="2"/>
  <c r="K6344" i="2"/>
  <c r="K6345" i="2"/>
  <c r="K6346" i="2"/>
  <c r="K6347" i="2"/>
  <c r="K6348" i="2"/>
  <c r="K6349" i="2"/>
  <c r="K6350" i="2"/>
  <c r="K6351" i="2"/>
  <c r="K6352" i="2"/>
  <c r="K6353" i="2"/>
  <c r="K6354" i="2"/>
  <c r="K6355" i="2"/>
  <c r="K6356" i="2"/>
  <c r="K6357" i="2"/>
  <c r="K6358" i="2"/>
  <c r="K6359" i="2"/>
  <c r="K6360" i="2"/>
  <c r="K6361" i="2"/>
  <c r="K6362" i="2"/>
  <c r="K6363" i="2"/>
  <c r="K6364" i="2"/>
  <c r="K6365" i="2"/>
  <c r="K6366" i="2"/>
  <c r="K6367" i="2"/>
  <c r="K6368" i="2"/>
  <c r="K6369" i="2"/>
  <c r="K6370" i="2"/>
  <c r="K6371" i="2"/>
  <c r="K6372" i="2"/>
  <c r="K6373" i="2"/>
  <c r="K6374" i="2"/>
  <c r="K6375" i="2"/>
  <c r="K6376" i="2"/>
  <c r="K6377" i="2"/>
  <c r="K6378" i="2"/>
  <c r="K6379" i="2"/>
  <c r="K6380" i="2"/>
  <c r="K6381" i="2"/>
  <c r="K6382" i="2"/>
  <c r="K6383" i="2"/>
  <c r="K6384" i="2"/>
  <c r="K6385" i="2"/>
  <c r="K6386" i="2"/>
  <c r="K6387" i="2"/>
  <c r="K6388" i="2"/>
  <c r="K6389" i="2"/>
  <c r="K6390" i="2"/>
  <c r="K6391" i="2"/>
  <c r="K6392" i="2"/>
  <c r="K6393" i="2"/>
  <c r="K6394" i="2"/>
  <c r="K6395" i="2"/>
  <c r="K6396" i="2"/>
  <c r="K6397" i="2"/>
  <c r="K6398" i="2"/>
  <c r="K6399" i="2"/>
  <c r="K6400" i="2"/>
  <c r="K6401" i="2"/>
  <c r="K6402" i="2"/>
  <c r="K6403" i="2"/>
  <c r="K6404" i="2"/>
  <c r="K6405" i="2"/>
  <c r="K6406" i="2"/>
  <c r="K6407" i="2"/>
  <c r="K6408" i="2"/>
  <c r="K6409" i="2"/>
  <c r="K6410" i="2"/>
  <c r="K6411" i="2"/>
  <c r="K6412" i="2"/>
  <c r="K6413" i="2"/>
  <c r="K6414" i="2"/>
  <c r="K6415" i="2"/>
  <c r="K6416" i="2"/>
  <c r="K6417" i="2"/>
  <c r="K6418" i="2"/>
  <c r="K6419" i="2"/>
  <c r="K6420" i="2"/>
  <c r="K6421" i="2"/>
  <c r="K6422" i="2"/>
  <c r="K6423" i="2"/>
  <c r="K6424" i="2"/>
  <c r="K6425" i="2"/>
  <c r="K6426" i="2"/>
  <c r="K6427" i="2"/>
  <c r="K6428" i="2"/>
  <c r="K6429" i="2"/>
  <c r="K6430" i="2"/>
  <c r="K6431" i="2"/>
  <c r="K6432" i="2"/>
  <c r="K6433" i="2"/>
  <c r="K6434" i="2"/>
  <c r="K6435" i="2"/>
  <c r="K6436" i="2"/>
  <c r="K6437" i="2"/>
  <c r="K6438" i="2"/>
  <c r="K6439" i="2"/>
  <c r="K6440" i="2"/>
  <c r="K6441" i="2"/>
  <c r="K6442" i="2"/>
  <c r="K6443" i="2"/>
  <c r="K6444" i="2"/>
  <c r="K6445" i="2"/>
  <c r="K6446" i="2"/>
  <c r="K6447" i="2"/>
  <c r="K6448" i="2"/>
  <c r="K6449" i="2"/>
  <c r="K6450" i="2"/>
  <c r="K6451" i="2"/>
  <c r="K6452" i="2"/>
  <c r="K6453" i="2"/>
  <c r="K6454" i="2"/>
  <c r="K6455" i="2"/>
  <c r="K6456" i="2"/>
  <c r="K6457" i="2"/>
  <c r="K6458" i="2"/>
  <c r="K6459" i="2"/>
  <c r="K6460" i="2"/>
  <c r="K6461" i="2"/>
  <c r="K6462" i="2"/>
  <c r="K6463" i="2"/>
  <c r="K6464" i="2"/>
  <c r="K6465" i="2"/>
  <c r="K6466" i="2"/>
  <c r="K6467" i="2"/>
  <c r="K6468" i="2"/>
  <c r="K6469" i="2"/>
  <c r="K6470" i="2"/>
  <c r="K6471" i="2"/>
  <c r="K6472" i="2"/>
  <c r="K6473" i="2"/>
  <c r="K6474" i="2"/>
  <c r="K6475" i="2"/>
  <c r="K6476" i="2"/>
  <c r="K6477" i="2"/>
  <c r="K6478" i="2"/>
  <c r="K6479" i="2"/>
  <c r="K6480" i="2"/>
  <c r="K6481" i="2"/>
  <c r="K6482" i="2"/>
  <c r="K6483" i="2"/>
  <c r="K6484" i="2"/>
  <c r="K6485" i="2"/>
  <c r="K6486" i="2"/>
  <c r="K6487" i="2"/>
  <c r="K6488" i="2"/>
  <c r="K6489" i="2"/>
  <c r="K6490" i="2"/>
  <c r="K6491" i="2"/>
  <c r="K6492" i="2"/>
  <c r="K6493" i="2"/>
  <c r="K6494" i="2"/>
  <c r="K6495" i="2"/>
  <c r="K6496" i="2"/>
  <c r="K6497" i="2"/>
  <c r="K6498" i="2"/>
  <c r="K6499" i="2"/>
  <c r="K6500" i="2"/>
  <c r="K6501" i="2"/>
  <c r="K6502" i="2"/>
  <c r="K6503" i="2"/>
  <c r="K6504" i="2"/>
  <c r="K6505" i="2"/>
  <c r="K6506" i="2"/>
  <c r="K6507" i="2"/>
  <c r="K6508" i="2"/>
  <c r="K6509" i="2"/>
  <c r="K6510" i="2"/>
  <c r="K6511" i="2"/>
  <c r="K6512" i="2"/>
  <c r="K6513" i="2"/>
  <c r="K6514" i="2"/>
  <c r="K6515" i="2"/>
  <c r="K6516" i="2"/>
  <c r="K6517" i="2"/>
  <c r="K6518" i="2"/>
  <c r="K6519" i="2"/>
  <c r="K6520" i="2"/>
  <c r="K6521" i="2"/>
  <c r="K6522" i="2"/>
  <c r="K6523" i="2"/>
  <c r="K6524" i="2"/>
  <c r="K6525" i="2"/>
  <c r="K6526" i="2"/>
  <c r="K6527" i="2"/>
  <c r="K6528" i="2"/>
  <c r="K6529" i="2"/>
  <c r="K6530" i="2"/>
  <c r="K6531" i="2"/>
  <c r="K6532" i="2"/>
  <c r="K6533" i="2"/>
  <c r="K6534" i="2"/>
  <c r="K6535" i="2"/>
  <c r="K6536" i="2"/>
  <c r="K6537" i="2"/>
  <c r="K6538" i="2"/>
  <c r="K6539" i="2"/>
  <c r="K6540" i="2"/>
  <c r="K6541" i="2"/>
  <c r="K6542" i="2"/>
  <c r="K6543" i="2"/>
  <c r="K6544" i="2"/>
  <c r="K6545" i="2"/>
  <c r="K6546" i="2"/>
  <c r="K6547" i="2"/>
  <c r="K6548" i="2"/>
  <c r="K6549" i="2"/>
  <c r="K6550" i="2"/>
  <c r="K6551" i="2"/>
  <c r="K6552" i="2"/>
  <c r="K6553" i="2"/>
  <c r="K6554" i="2"/>
  <c r="K6555" i="2"/>
  <c r="K6556" i="2"/>
  <c r="K6557" i="2"/>
  <c r="K6558" i="2"/>
  <c r="K6559" i="2"/>
  <c r="K6560" i="2"/>
  <c r="K6561" i="2"/>
  <c r="K6562" i="2"/>
  <c r="K6563" i="2"/>
  <c r="K6564" i="2"/>
  <c r="K6565" i="2"/>
  <c r="K6566" i="2"/>
  <c r="K6567" i="2"/>
  <c r="K6568" i="2"/>
  <c r="K6569" i="2"/>
  <c r="K6570" i="2"/>
  <c r="K6571" i="2"/>
  <c r="K6572" i="2"/>
  <c r="K6573" i="2"/>
  <c r="K6574" i="2"/>
  <c r="K6575" i="2"/>
  <c r="K6576" i="2"/>
  <c r="K6577" i="2"/>
  <c r="K6578" i="2"/>
  <c r="K6579" i="2"/>
  <c r="K6580" i="2"/>
  <c r="K6581" i="2"/>
  <c r="K6582" i="2"/>
  <c r="K6583" i="2"/>
  <c r="K6584" i="2"/>
  <c r="K6585" i="2"/>
  <c r="K6586" i="2"/>
  <c r="K6587" i="2"/>
  <c r="K6588" i="2"/>
  <c r="K6589" i="2"/>
  <c r="K6590" i="2"/>
  <c r="K6591" i="2"/>
  <c r="K6592" i="2"/>
  <c r="K6593" i="2"/>
  <c r="K6594" i="2"/>
  <c r="K6595" i="2"/>
  <c r="K6596" i="2"/>
  <c r="K6597" i="2"/>
  <c r="K6598" i="2"/>
  <c r="K6599" i="2"/>
  <c r="K6600" i="2"/>
  <c r="K6601" i="2"/>
  <c r="K6602" i="2"/>
  <c r="K6603" i="2"/>
  <c r="K6604" i="2"/>
  <c r="K6605" i="2"/>
  <c r="K6606" i="2"/>
  <c r="K6607" i="2"/>
  <c r="K6608" i="2"/>
  <c r="K6609" i="2"/>
  <c r="K6610" i="2"/>
  <c r="K6611" i="2"/>
  <c r="K6612" i="2"/>
  <c r="K6613" i="2"/>
  <c r="K6614" i="2"/>
  <c r="K6615" i="2"/>
  <c r="K6616" i="2"/>
  <c r="K6617" i="2"/>
  <c r="K6618" i="2"/>
  <c r="K6619" i="2"/>
  <c r="K6620" i="2"/>
  <c r="K6621" i="2"/>
  <c r="K6622" i="2"/>
  <c r="K6623" i="2"/>
  <c r="K6624" i="2"/>
  <c r="K6625" i="2"/>
  <c r="K6626" i="2"/>
  <c r="K6627" i="2"/>
  <c r="K6628" i="2"/>
  <c r="K6629" i="2"/>
  <c r="K6630" i="2"/>
  <c r="K6631" i="2"/>
  <c r="K6632" i="2"/>
  <c r="K6633" i="2"/>
  <c r="K6634" i="2"/>
  <c r="K6635" i="2"/>
  <c r="K6636" i="2"/>
  <c r="K6637" i="2"/>
  <c r="K6638" i="2"/>
  <c r="K6639" i="2"/>
  <c r="K6640" i="2"/>
  <c r="K6641" i="2"/>
  <c r="K6642" i="2"/>
  <c r="K6643" i="2"/>
  <c r="K6644" i="2"/>
  <c r="K6645" i="2"/>
  <c r="K6646" i="2"/>
  <c r="K6647" i="2"/>
  <c r="K6648" i="2"/>
  <c r="K6649" i="2"/>
  <c r="K6650" i="2"/>
  <c r="K6651" i="2"/>
  <c r="K6652" i="2"/>
  <c r="K6653" i="2"/>
  <c r="K6654" i="2"/>
  <c r="K6655" i="2"/>
  <c r="K6656" i="2"/>
  <c r="K6657" i="2"/>
  <c r="K6658" i="2"/>
  <c r="K6659" i="2"/>
  <c r="K6660" i="2"/>
  <c r="K6661" i="2"/>
  <c r="K6662" i="2"/>
  <c r="K6663" i="2"/>
  <c r="K6664" i="2"/>
  <c r="K6665" i="2"/>
  <c r="K6666" i="2"/>
  <c r="K6667" i="2"/>
  <c r="K6668" i="2"/>
  <c r="K6669" i="2"/>
  <c r="K6670" i="2"/>
  <c r="K6671" i="2"/>
  <c r="K6672" i="2"/>
  <c r="K6673" i="2"/>
  <c r="K6674" i="2"/>
  <c r="K6675" i="2"/>
  <c r="K6676" i="2"/>
  <c r="K6677" i="2"/>
  <c r="K6678" i="2"/>
  <c r="K6679" i="2"/>
  <c r="K6680" i="2"/>
  <c r="K6681" i="2"/>
  <c r="K6682" i="2"/>
  <c r="K6683" i="2"/>
  <c r="K6684" i="2"/>
  <c r="K6685" i="2"/>
  <c r="K6686" i="2"/>
  <c r="K6687" i="2"/>
  <c r="K6688" i="2"/>
  <c r="K6689" i="2"/>
  <c r="K6690" i="2"/>
  <c r="K6691" i="2"/>
  <c r="K6692" i="2"/>
  <c r="K6693" i="2"/>
  <c r="K6694" i="2"/>
  <c r="K6695" i="2"/>
  <c r="K6696" i="2"/>
  <c r="K6697" i="2"/>
  <c r="K6698" i="2"/>
  <c r="K6699" i="2"/>
  <c r="K6700" i="2"/>
  <c r="K6701" i="2"/>
  <c r="K6702" i="2"/>
  <c r="K6703" i="2"/>
  <c r="K6704" i="2"/>
  <c r="K6705" i="2"/>
  <c r="K6706" i="2"/>
  <c r="K6707" i="2"/>
  <c r="K6708" i="2"/>
  <c r="K6709" i="2"/>
  <c r="K6710" i="2"/>
  <c r="K6711" i="2"/>
  <c r="K6712" i="2"/>
  <c r="K6713" i="2"/>
  <c r="K6714" i="2"/>
  <c r="K6715" i="2"/>
  <c r="K6716" i="2"/>
  <c r="K6717" i="2"/>
  <c r="K6718" i="2"/>
  <c r="K6719" i="2"/>
  <c r="K6720" i="2"/>
  <c r="K6721" i="2"/>
  <c r="K6722" i="2"/>
  <c r="K6723" i="2"/>
  <c r="K6724" i="2"/>
  <c r="K6725" i="2"/>
  <c r="K6726" i="2"/>
  <c r="K6727" i="2"/>
  <c r="K6728" i="2"/>
  <c r="K6729" i="2"/>
  <c r="K6730" i="2"/>
  <c r="K6731" i="2"/>
  <c r="K6732" i="2"/>
  <c r="K6733" i="2"/>
  <c r="K6734" i="2"/>
  <c r="K6735" i="2"/>
  <c r="K6736" i="2"/>
  <c r="K6737" i="2"/>
  <c r="K6738" i="2"/>
  <c r="K6739" i="2"/>
  <c r="K6740" i="2"/>
  <c r="K6741" i="2"/>
  <c r="K6742" i="2"/>
  <c r="K6743" i="2"/>
  <c r="K6744" i="2"/>
  <c r="K6745" i="2"/>
  <c r="K6746" i="2"/>
  <c r="K6747" i="2"/>
  <c r="K6748" i="2"/>
  <c r="K6749" i="2"/>
  <c r="K6750" i="2"/>
  <c r="K6751" i="2"/>
  <c r="K6752" i="2"/>
  <c r="K6753" i="2"/>
  <c r="K6754" i="2"/>
  <c r="K6755" i="2"/>
  <c r="K6756" i="2"/>
  <c r="K6757" i="2"/>
  <c r="K6758" i="2"/>
  <c r="K6759" i="2"/>
  <c r="K6760" i="2"/>
  <c r="K6761" i="2"/>
  <c r="K6762" i="2"/>
  <c r="K6763" i="2"/>
  <c r="K6764" i="2"/>
  <c r="K6765" i="2"/>
  <c r="K6766" i="2"/>
  <c r="K6767" i="2"/>
  <c r="K6768" i="2"/>
  <c r="K6769" i="2"/>
  <c r="K6770" i="2"/>
  <c r="K6771" i="2"/>
  <c r="K6772" i="2"/>
  <c r="K6773" i="2"/>
  <c r="K6774" i="2"/>
  <c r="K6775" i="2"/>
  <c r="K6776" i="2"/>
  <c r="K6777" i="2"/>
  <c r="K6778" i="2"/>
  <c r="K6779" i="2"/>
  <c r="K6780" i="2"/>
  <c r="K6781" i="2"/>
  <c r="K6782" i="2"/>
  <c r="K6783" i="2"/>
  <c r="K6784" i="2"/>
  <c r="K6785" i="2"/>
  <c r="K6786" i="2"/>
  <c r="K6787" i="2"/>
  <c r="K6788" i="2"/>
  <c r="K6789" i="2"/>
  <c r="K6790" i="2"/>
  <c r="K6791" i="2"/>
  <c r="K6792" i="2"/>
  <c r="K6793" i="2"/>
  <c r="K6794" i="2"/>
  <c r="K6795" i="2"/>
  <c r="K6796" i="2"/>
  <c r="K6797" i="2"/>
  <c r="K6798" i="2"/>
  <c r="K6799" i="2"/>
  <c r="K6800" i="2"/>
  <c r="K6801" i="2"/>
  <c r="K6802" i="2"/>
  <c r="K6803" i="2"/>
  <c r="K6804" i="2"/>
  <c r="K6805" i="2"/>
  <c r="K6806" i="2"/>
  <c r="K6807" i="2"/>
  <c r="K6808" i="2"/>
  <c r="K6809" i="2"/>
  <c r="K6810" i="2"/>
  <c r="K6811" i="2"/>
  <c r="K6812" i="2"/>
  <c r="K6813" i="2"/>
  <c r="K6814" i="2"/>
  <c r="K6815" i="2"/>
  <c r="K6816" i="2"/>
  <c r="K6817" i="2"/>
  <c r="K6818" i="2"/>
  <c r="K6819" i="2"/>
  <c r="K6820" i="2"/>
  <c r="K6821" i="2"/>
  <c r="K6822" i="2"/>
  <c r="K6823" i="2"/>
  <c r="K6824" i="2"/>
  <c r="K6825" i="2"/>
  <c r="K6826" i="2"/>
  <c r="K6827" i="2"/>
  <c r="K6828" i="2"/>
  <c r="K6829" i="2"/>
  <c r="K6830" i="2"/>
  <c r="K6831" i="2"/>
  <c r="K6832" i="2"/>
  <c r="K6833" i="2"/>
  <c r="K6834" i="2"/>
  <c r="K6835" i="2"/>
  <c r="K6836" i="2"/>
  <c r="K6837" i="2"/>
  <c r="K6838" i="2"/>
  <c r="K6839" i="2"/>
  <c r="K6840" i="2"/>
  <c r="K6841" i="2"/>
  <c r="K6842" i="2"/>
  <c r="K6843" i="2"/>
  <c r="K6844" i="2"/>
  <c r="K6845" i="2"/>
  <c r="K6846" i="2"/>
  <c r="K6847" i="2"/>
  <c r="K6848" i="2"/>
  <c r="K6849" i="2"/>
  <c r="K6850" i="2"/>
  <c r="K6851" i="2"/>
  <c r="K6852" i="2"/>
  <c r="K6853" i="2"/>
  <c r="K6854" i="2"/>
  <c r="K6855" i="2"/>
  <c r="K6856" i="2"/>
  <c r="K6857" i="2"/>
  <c r="K6858" i="2"/>
  <c r="K6859" i="2"/>
  <c r="K6860" i="2"/>
  <c r="K6861" i="2"/>
  <c r="K6862" i="2"/>
  <c r="K6863" i="2"/>
  <c r="K6864" i="2"/>
  <c r="K6865" i="2"/>
  <c r="K6866" i="2"/>
  <c r="K6867" i="2"/>
  <c r="K6868" i="2"/>
  <c r="K6869" i="2"/>
  <c r="K6870" i="2"/>
  <c r="K6871" i="2"/>
  <c r="K6872" i="2"/>
  <c r="K6873" i="2"/>
  <c r="K6874" i="2"/>
  <c r="K6875" i="2"/>
  <c r="K6876" i="2"/>
  <c r="K6877" i="2"/>
  <c r="K6878" i="2"/>
  <c r="K6879" i="2"/>
  <c r="K6880" i="2"/>
  <c r="K6881" i="2"/>
  <c r="K6882" i="2"/>
  <c r="K6883" i="2"/>
  <c r="K6884" i="2"/>
  <c r="K6885" i="2"/>
  <c r="K6886" i="2"/>
  <c r="K6887" i="2"/>
  <c r="K6888" i="2"/>
  <c r="K6889" i="2"/>
  <c r="K6890" i="2"/>
  <c r="K6891" i="2"/>
  <c r="K6892" i="2"/>
  <c r="K6893" i="2"/>
  <c r="K6894" i="2"/>
  <c r="K6895" i="2"/>
  <c r="K6896" i="2"/>
  <c r="K6897" i="2"/>
  <c r="K6898" i="2"/>
  <c r="K6899" i="2"/>
  <c r="K6900" i="2"/>
  <c r="K6901" i="2"/>
  <c r="K6902" i="2"/>
  <c r="K6903" i="2"/>
  <c r="K6904" i="2"/>
  <c r="K6905" i="2"/>
  <c r="K6906" i="2"/>
  <c r="K6907" i="2"/>
  <c r="K6908" i="2"/>
  <c r="K6909" i="2"/>
  <c r="K6910" i="2"/>
  <c r="K6911" i="2"/>
  <c r="K6912" i="2"/>
  <c r="K6913" i="2"/>
  <c r="K6914" i="2"/>
  <c r="K6915" i="2"/>
  <c r="K6916" i="2"/>
  <c r="K6917" i="2"/>
  <c r="K6918" i="2"/>
  <c r="K6919" i="2"/>
  <c r="K6920" i="2"/>
  <c r="K6921" i="2"/>
  <c r="K6922" i="2"/>
  <c r="K6923" i="2"/>
  <c r="K6924" i="2"/>
  <c r="K6925" i="2"/>
  <c r="K6926" i="2"/>
  <c r="K6927" i="2"/>
  <c r="K6928" i="2"/>
  <c r="K6929" i="2"/>
  <c r="K6930" i="2"/>
  <c r="K6931" i="2"/>
  <c r="K6932" i="2"/>
  <c r="K6933" i="2"/>
  <c r="K6934" i="2"/>
  <c r="K6935" i="2"/>
  <c r="K6936" i="2"/>
  <c r="K6937" i="2"/>
  <c r="K6938" i="2"/>
  <c r="K6939" i="2"/>
  <c r="K6940" i="2"/>
  <c r="K6941" i="2"/>
  <c r="K6942" i="2"/>
  <c r="K6943" i="2"/>
  <c r="K6944" i="2"/>
  <c r="K6945" i="2"/>
  <c r="K6946" i="2"/>
  <c r="K6947" i="2"/>
  <c r="K6948" i="2"/>
  <c r="K6949" i="2"/>
  <c r="K6950" i="2"/>
  <c r="K6951" i="2"/>
  <c r="K6952" i="2"/>
  <c r="K6953" i="2"/>
  <c r="K6954" i="2"/>
  <c r="K6955" i="2"/>
  <c r="K6956" i="2"/>
  <c r="K6957" i="2"/>
  <c r="K6958" i="2"/>
  <c r="K6959" i="2"/>
  <c r="K6960" i="2"/>
  <c r="K6961" i="2"/>
  <c r="K6962" i="2"/>
  <c r="K6963" i="2"/>
  <c r="K6964" i="2"/>
  <c r="K6965" i="2"/>
  <c r="K6966" i="2"/>
  <c r="K6967" i="2"/>
  <c r="K6968" i="2"/>
  <c r="K6969" i="2"/>
  <c r="K6970" i="2"/>
  <c r="K6971" i="2"/>
  <c r="K6972" i="2"/>
  <c r="K6973" i="2"/>
  <c r="K6974" i="2"/>
  <c r="K6975" i="2"/>
  <c r="K6976" i="2"/>
  <c r="K6977" i="2"/>
  <c r="K6978" i="2"/>
  <c r="K6979" i="2"/>
  <c r="K6980" i="2"/>
  <c r="K6981" i="2"/>
  <c r="K6982" i="2"/>
  <c r="K6983" i="2"/>
  <c r="K6984" i="2"/>
  <c r="K6985" i="2"/>
  <c r="K6986" i="2"/>
  <c r="K6987" i="2"/>
  <c r="K6988" i="2"/>
  <c r="K6989" i="2"/>
  <c r="K6990" i="2"/>
  <c r="K6991" i="2"/>
  <c r="K6992" i="2"/>
  <c r="K6993" i="2"/>
  <c r="K6994" i="2"/>
  <c r="K6995" i="2"/>
  <c r="K6996" i="2"/>
  <c r="K6997" i="2"/>
  <c r="K6998" i="2"/>
  <c r="K6999" i="2"/>
  <c r="K7000" i="2"/>
  <c r="K7001" i="2"/>
  <c r="K7002" i="2"/>
  <c r="K7003" i="2"/>
  <c r="K7004" i="2"/>
  <c r="K7005" i="2"/>
  <c r="K7006" i="2"/>
  <c r="K7007" i="2"/>
  <c r="K7008" i="2"/>
  <c r="K7009" i="2"/>
  <c r="K7010" i="2"/>
  <c r="K7011" i="2"/>
  <c r="K7012" i="2"/>
  <c r="K7013" i="2"/>
  <c r="K7014" i="2"/>
  <c r="K7015" i="2"/>
  <c r="K7016" i="2"/>
  <c r="K7017" i="2"/>
  <c r="K7018" i="2"/>
  <c r="K7019" i="2"/>
  <c r="K7020" i="2"/>
  <c r="K7021" i="2"/>
  <c r="K7022" i="2"/>
  <c r="K7023" i="2"/>
  <c r="K7024" i="2"/>
  <c r="K7025" i="2"/>
  <c r="K7026" i="2"/>
  <c r="K7027" i="2"/>
  <c r="K7028" i="2"/>
  <c r="K7029" i="2"/>
  <c r="K7030" i="2"/>
  <c r="K7031" i="2"/>
  <c r="K7032" i="2"/>
  <c r="K7033" i="2"/>
  <c r="K7034" i="2"/>
  <c r="K7035" i="2"/>
  <c r="K7036" i="2"/>
  <c r="K7037" i="2"/>
  <c r="K7038" i="2"/>
  <c r="K7039" i="2"/>
  <c r="K7040" i="2"/>
  <c r="K7041" i="2"/>
  <c r="K7042" i="2"/>
  <c r="K7043" i="2"/>
  <c r="K7044" i="2"/>
  <c r="K7045" i="2"/>
  <c r="K7046" i="2"/>
  <c r="K7047" i="2"/>
  <c r="K7048" i="2"/>
  <c r="K7049" i="2"/>
  <c r="K7050" i="2"/>
  <c r="K7051" i="2"/>
  <c r="K7052" i="2"/>
  <c r="K7053" i="2"/>
  <c r="K7054" i="2"/>
  <c r="K7055" i="2"/>
  <c r="K7056" i="2"/>
  <c r="K7057" i="2"/>
  <c r="K7058" i="2"/>
  <c r="K7059" i="2"/>
  <c r="K7060" i="2"/>
  <c r="K7061" i="2"/>
  <c r="K7062" i="2"/>
  <c r="K7063" i="2"/>
  <c r="K7064" i="2"/>
  <c r="K7065" i="2"/>
  <c r="K7066" i="2"/>
  <c r="K7067" i="2"/>
  <c r="K7068" i="2"/>
  <c r="K7069" i="2"/>
  <c r="K7070" i="2"/>
  <c r="K7071" i="2"/>
  <c r="K7072" i="2"/>
  <c r="K7073" i="2"/>
  <c r="K7074" i="2"/>
  <c r="K7075" i="2"/>
  <c r="K7076" i="2"/>
  <c r="K7077" i="2"/>
  <c r="K7078" i="2"/>
  <c r="K7079" i="2"/>
  <c r="K7080" i="2"/>
  <c r="K7081" i="2"/>
  <c r="K7082" i="2"/>
  <c r="K7083" i="2"/>
  <c r="K7084" i="2"/>
  <c r="K7085" i="2"/>
  <c r="K7086" i="2"/>
  <c r="K7087" i="2"/>
  <c r="K7088" i="2"/>
  <c r="K7089" i="2"/>
  <c r="K7090" i="2"/>
  <c r="K7091" i="2"/>
  <c r="K7092" i="2"/>
  <c r="K7093" i="2"/>
  <c r="K7094" i="2"/>
  <c r="K7095" i="2"/>
  <c r="K7096" i="2"/>
  <c r="K7097" i="2"/>
  <c r="K7098" i="2"/>
  <c r="K7099" i="2"/>
  <c r="K7100" i="2"/>
  <c r="K7101" i="2"/>
  <c r="K7102" i="2"/>
  <c r="K7103" i="2"/>
  <c r="K7104" i="2"/>
  <c r="K7105" i="2"/>
  <c r="K7106" i="2"/>
  <c r="K7107" i="2"/>
  <c r="K7108" i="2"/>
  <c r="K7109" i="2"/>
  <c r="K7110" i="2"/>
  <c r="K7111" i="2"/>
  <c r="K7112" i="2"/>
  <c r="K7113" i="2"/>
  <c r="K7114" i="2"/>
  <c r="K7115" i="2"/>
  <c r="K7116" i="2"/>
  <c r="K7117" i="2"/>
  <c r="K7118" i="2"/>
  <c r="K7119" i="2"/>
  <c r="K7120" i="2"/>
  <c r="K7121" i="2"/>
  <c r="K7122" i="2"/>
  <c r="K7123" i="2"/>
  <c r="K7124" i="2"/>
  <c r="K7125" i="2"/>
  <c r="K7126" i="2"/>
  <c r="K7127" i="2"/>
  <c r="K7128" i="2"/>
  <c r="K7129" i="2"/>
  <c r="K7130" i="2"/>
  <c r="K7131" i="2"/>
  <c r="K7132" i="2"/>
  <c r="K7133" i="2"/>
  <c r="K7134" i="2"/>
  <c r="K7135" i="2"/>
  <c r="K7136" i="2"/>
  <c r="K7137" i="2"/>
  <c r="K7138" i="2"/>
  <c r="K7139" i="2"/>
  <c r="K7140" i="2"/>
  <c r="K7141" i="2"/>
  <c r="K7142" i="2"/>
  <c r="K7143" i="2"/>
  <c r="K7144" i="2"/>
  <c r="K7145" i="2"/>
  <c r="K7146" i="2"/>
  <c r="K7147" i="2"/>
  <c r="K7148" i="2"/>
  <c r="K7149" i="2"/>
  <c r="K7150" i="2"/>
  <c r="K7151" i="2"/>
  <c r="K7152" i="2"/>
  <c r="K7153" i="2"/>
  <c r="K7154" i="2"/>
  <c r="K7155" i="2"/>
  <c r="K7156" i="2"/>
  <c r="K7157" i="2"/>
  <c r="K7158" i="2"/>
  <c r="K7159" i="2"/>
  <c r="K7160" i="2"/>
  <c r="K7161" i="2"/>
  <c r="K7162" i="2"/>
  <c r="K7163" i="2"/>
  <c r="K7164" i="2"/>
  <c r="K7165" i="2"/>
  <c r="K7166" i="2"/>
  <c r="K7167" i="2"/>
  <c r="K7168" i="2"/>
  <c r="K7169" i="2"/>
  <c r="K7170" i="2"/>
  <c r="K7171" i="2"/>
  <c r="K7172" i="2"/>
  <c r="K7173" i="2"/>
  <c r="K7174" i="2"/>
  <c r="K7175" i="2"/>
  <c r="K7176" i="2"/>
  <c r="K7177" i="2"/>
  <c r="K7178" i="2"/>
  <c r="K7179" i="2"/>
  <c r="K7180" i="2"/>
  <c r="K7181" i="2"/>
  <c r="K7182" i="2"/>
  <c r="K7183" i="2"/>
  <c r="K7184" i="2"/>
  <c r="K7185" i="2"/>
  <c r="K7186" i="2"/>
  <c r="K7187" i="2"/>
  <c r="K7188" i="2"/>
  <c r="K7189" i="2"/>
  <c r="K7190" i="2"/>
  <c r="K7191" i="2"/>
  <c r="K7192" i="2"/>
  <c r="K7193" i="2"/>
  <c r="K7194" i="2"/>
  <c r="K7195" i="2"/>
  <c r="K7196" i="2"/>
  <c r="K7197" i="2"/>
  <c r="K7198" i="2"/>
  <c r="K7199" i="2"/>
  <c r="K7200" i="2"/>
  <c r="K7201" i="2"/>
  <c r="K7202" i="2"/>
  <c r="K7203" i="2"/>
  <c r="K7204" i="2"/>
  <c r="K7205" i="2"/>
  <c r="K7206" i="2"/>
  <c r="K7207" i="2"/>
  <c r="K7208" i="2"/>
  <c r="K7209" i="2"/>
  <c r="K7210" i="2"/>
  <c r="K7211" i="2"/>
  <c r="K7212" i="2"/>
  <c r="K7213" i="2"/>
  <c r="K7214" i="2"/>
  <c r="K7215" i="2"/>
  <c r="K7216" i="2"/>
  <c r="K7217" i="2"/>
  <c r="K7218" i="2"/>
  <c r="K7219" i="2"/>
  <c r="K7220" i="2"/>
  <c r="K7221" i="2"/>
  <c r="K7222" i="2"/>
  <c r="K7223" i="2"/>
  <c r="K7224" i="2"/>
  <c r="K7225" i="2"/>
  <c r="K7226" i="2"/>
  <c r="K7227" i="2"/>
  <c r="K7228" i="2"/>
  <c r="K7229" i="2"/>
  <c r="K7230" i="2"/>
  <c r="K7231" i="2"/>
  <c r="K7232" i="2"/>
  <c r="K7233" i="2"/>
  <c r="K7234" i="2"/>
  <c r="K7235" i="2"/>
  <c r="K7236" i="2"/>
  <c r="K7237" i="2"/>
  <c r="K7238" i="2"/>
  <c r="K7239" i="2"/>
  <c r="K7240" i="2"/>
  <c r="K7241" i="2"/>
  <c r="K7242" i="2"/>
  <c r="K7243" i="2"/>
  <c r="K7244" i="2"/>
  <c r="K7245" i="2"/>
  <c r="K7246" i="2"/>
  <c r="K7247" i="2"/>
  <c r="K7248" i="2"/>
  <c r="K7249" i="2"/>
  <c r="K7250" i="2"/>
  <c r="K7251" i="2"/>
  <c r="K7252" i="2"/>
  <c r="K7253" i="2"/>
  <c r="K7254" i="2"/>
  <c r="K7255" i="2"/>
  <c r="K7256" i="2"/>
  <c r="K7257" i="2"/>
  <c r="K7258" i="2"/>
  <c r="K7259" i="2"/>
  <c r="K7260" i="2"/>
  <c r="K7261" i="2"/>
  <c r="K7262" i="2"/>
  <c r="K7263" i="2"/>
  <c r="K7264" i="2"/>
  <c r="K7265" i="2"/>
  <c r="K7266" i="2"/>
  <c r="K7267" i="2"/>
  <c r="K7268" i="2"/>
  <c r="K7269" i="2"/>
  <c r="K7270" i="2"/>
  <c r="K7271" i="2"/>
  <c r="K7272" i="2"/>
  <c r="K7273" i="2"/>
  <c r="K7274" i="2"/>
  <c r="K7275" i="2"/>
  <c r="K7276" i="2"/>
  <c r="K7277" i="2"/>
  <c r="K7278" i="2"/>
  <c r="K7279" i="2"/>
  <c r="K7280" i="2"/>
  <c r="K7281" i="2"/>
  <c r="K7282" i="2"/>
  <c r="K7283" i="2"/>
  <c r="K7284" i="2"/>
  <c r="K7285" i="2"/>
  <c r="K7286" i="2"/>
  <c r="K7287" i="2"/>
  <c r="K7288" i="2"/>
  <c r="K7289" i="2"/>
  <c r="K7290" i="2"/>
  <c r="K7291" i="2"/>
  <c r="K7292" i="2"/>
  <c r="K7293" i="2"/>
  <c r="K7294" i="2"/>
  <c r="K7295" i="2"/>
  <c r="K7296" i="2"/>
  <c r="K7297" i="2"/>
  <c r="K7298" i="2"/>
  <c r="K7299" i="2"/>
  <c r="K7300" i="2"/>
  <c r="K7301" i="2"/>
  <c r="K7302" i="2"/>
  <c r="K7303" i="2"/>
  <c r="K7304" i="2"/>
  <c r="K7305" i="2"/>
  <c r="K7306" i="2"/>
  <c r="K7307" i="2"/>
  <c r="K7308" i="2"/>
  <c r="K7309" i="2"/>
  <c r="K7310" i="2"/>
  <c r="K7311" i="2"/>
  <c r="K7312" i="2"/>
  <c r="K7313" i="2"/>
  <c r="K7314" i="2"/>
  <c r="K7315" i="2"/>
  <c r="K7316" i="2"/>
  <c r="K7317" i="2"/>
  <c r="K7318" i="2"/>
  <c r="K7319" i="2"/>
  <c r="K7320" i="2"/>
  <c r="K7321" i="2"/>
  <c r="K7322" i="2"/>
  <c r="K7323" i="2"/>
  <c r="K7324" i="2"/>
  <c r="K7325" i="2"/>
  <c r="K7326" i="2"/>
  <c r="K7327" i="2"/>
  <c r="K7328" i="2"/>
  <c r="K7329" i="2"/>
  <c r="K7330" i="2"/>
  <c r="K7331" i="2"/>
  <c r="K7332" i="2"/>
  <c r="K7333" i="2"/>
  <c r="K7334" i="2"/>
  <c r="K7335" i="2"/>
  <c r="K7336" i="2"/>
  <c r="K7337" i="2"/>
  <c r="K7338" i="2"/>
  <c r="K7339" i="2"/>
  <c r="K7340" i="2"/>
  <c r="K7341" i="2"/>
  <c r="K7342" i="2"/>
  <c r="K7343" i="2"/>
  <c r="K7344" i="2"/>
  <c r="K7345" i="2"/>
  <c r="K7346" i="2"/>
  <c r="K7347" i="2"/>
  <c r="K7348" i="2"/>
  <c r="K7349" i="2"/>
  <c r="K7350" i="2"/>
  <c r="K7351" i="2"/>
  <c r="K7352" i="2"/>
  <c r="K7353" i="2"/>
  <c r="K7354" i="2"/>
  <c r="K7355" i="2"/>
  <c r="K7356" i="2"/>
  <c r="K7357" i="2"/>
  <c r="K7358" i="2"/>
  <c r="K7359" i="2"/>
  <c r="K7360" i="2"/>
  <c r="K7361" i="2"/>
  <c r="K7362" i="2"/>
  <c r="K7363" i="2"/>
  <c r="K7364" i="2"/>
  <c r="K7365" i="2"/>
  <c r="K7366" i="2"/>
  <c r="K7367" i="2"/>
  <c r="K7368" i="2"/>
  <c r="K7369" i="2"/>
  <c r="K7370" i="2"/>
  <c r="K7371" i="2"/>
  <c r="K7372" i="2"/>
  <c r="K7373" i="2"/>
  <c r="K7374" i="2"/>
  <c r="K7375" i="2"/>
  <c r="K7376" i="2"/>
  <c r="K7377" i="2"/>
  <c r="K7378" i="2"/>
  <c r="K7379" i="2"/>
  <c r="K7380" i="2"/>
  <c r="K7381" i="2"/>
  <c r="K7382" i="2"/>
  <c r="K7383" i="2"/>
  <c r="K7384" i="2"/>
  <c r="K7385" i="2"/>
  <c r="K7386" i="2"/>
  <c r="K7387" i="2"/>
  <c r="K7388" i="2"/>
  <c r="K7389" i="2"/>
  <c r="K7390" i="2"/>
  <c r="K7391" i="2"/>
  <c r="K7392" i="2"/>
  <c r="K7393" i="2"/>
  <c r="K7394" i="2"/>
  <c r="K7395" i="2"/>
  <c r="K7396" i="2"/>
  <c r="K7397" i="2"/>
  <c r="K7398" i="2"/>
  <c r="K7399" i="2"/>
  <c r="K7400" i="2"/>
  <c r="K7401" i="2"/>
  <c r="K7402" i="2"/>
  <c r="K7403" i="2"/>
  <c r="K7404" i="2"/>
  <c r="K7405" i="2"/>
  <c r="K7406" i="2"/>
  <c r="K7407" i="2"/>
  <c r="K7408" i="2"/>
  <c r="K7409" i="2"/>
  <c r="K7410" i="2"/>
  <c r="K7411" i="2"/>
  <c r="K7412" i="2"/>
  <c r="K7413" i="2"/>
  <c r="K7414" i="2"/>
  <c r="K7415" i="2"/>
  <c r="K7416" i="2"/>
  <c r="K7417" i="2"/>
  <c r="K7418" i="2"/>
  <c r="K7419" i="2"/>
  <c r="K7420" i="2"/>
  <c r="K7421" i="2"/>
  <c r="K7422" i="2"/>
  <c r="K7423" i="2"/>
  <c r="K7424" i="2"/>
  <c r="K7425" i="2"/>
  <c r="K7426" i="2"/>
  <c r="K7427" i="2"/>
  <c r="K7428" i="2"/>
  <c r="K7429" i="2"/>
  <c r="K7430" i="2"/>
  <c r="K7431" i="2"/>
  <c r="K7432" i="2"/>
  <c r="K7433" i="2"/>
  <c r="K7434" i="2"/>
  <c r="K7435" i="2"/>
  <c r="K7436" i="2"/>
  <c r="K7437" i="2"/>
  <c r="K7438" i="2"/>
  <c r="K7439" i="2"/>
  <c r="K7440" i="2"/>
  <c r="K7441" i="2"/>
  <c r="K7442" i="2"/>
  <c r="K7443" i="2"/>
  <c r="K7444" i="2"/>
  <c r="K7445" i="2"/>
  <c r="K7446" i="2"/>
  <c r="K7447" i="2"/>
  <c r="K7448" i="2"/>
  <c r="K7449" i="2"/>
  <c r="K7450" i="2"/>
  <c r="K7451" i="2"/>
  <c r="K7452" i="2"/>
  <c r="K7453" i="2"/>
  <c r="K7454" i="2"/>
  <c r="K7455" i="2"/>
  <c r="K7456" i="2"/>
  <c r="K7457" i="2"/>
  <c r="K7458" i="2"/>
  <c r="K7459" i="2"/>
  <c r="K7460" i="2"/>
  <c r="K7461" i="2"/>
  <c r="K7462" i="2"/>
  <c r="K7463" i="2"/>
  <c r="K7464" i="2"/>
  <c r="K7465" i="2"/>
  <c r="K7466" i="2"/>
  <c r="K7467" i="2"/>
  <c r="K7468" i="2"/>
  <c r="K7469" i="2"/>
  <c r="K7470" i="2"/>
  <c r="K7471" i="2"/>
  <c r="K7472" i="2"/>
  <c r="K7473" i="2"/>
  <c r="K7474" i="2"/>
  <c r="K7475" i="2"/>
  <c r="K7476" i="2"/>
  <c r="K7477" i="2"/>
  <c r="K7478" i="2"/>
  <c r="K7479" i="2"/>
  <c r="K7480" i="2"/>
  <c r="K7481" i="2"/>
  <c r="K7482" i="2"/>
  <c r="K7483" i="2"/>
  <c r="K7484" i="2"/>
  <c r="K7485" i="2"/>
  <c r="K7486" i="2"/>
  <c r="K7487" i="2"/>
  <c r="K7488" i="2"/>
  <c r="K7489" i="2"/>
  <c r="K7490" i="2"/>
  <c r="K7491" i="2"/>
  <c r="K7492" i="2"/>
  <c r="K7493" i="2"/>
  <c r="K7494" i="2"/>
  <c r="K7495" i="2"/>
  <c r="K7496" i="2"/>
  <c r="K7497" i="2"/>
  <c r="K7498" i="2"/>
  <c r="K7499" i="2"/>
  <c r="K7500" i="2"/>
  <c r="K7501" i="2"/>
  <c r="K7502" i="2"/>
  <c r="K7503" i="2"/>
  <c r="K7504" i="2"/>
  <c r="K7505" i="2"/>
  <c r="K7506" i="2"/>
  <c r="K7507" i="2"/>
  <c r="K7508" i="2"/>
  <c r="K7509" i="2"/>
  <c r="K7510" i="2"/>
  <c r="K7511" i="2"/>
  <c r="K7512" i="2"/>
  <c r="K7513" i="2"/>
  <c r="K7514" i="2"/>
  <c r="K7515" i="2"/>
  <c r="K7516" i="2"/>
  <c r="K7517" i="2"/>
  <c r="K7518" i="2"/>
  <c r="K7519" i="2"/>
  <c r="K7520" i="2"/>
  <c r="K7521" i="2"/>
  <c r="K7522" i="2"/>
  <c r="K7523" i="2"/>
  <c r="K7524" i="2"/>
  <c r="K7525" i="2"/>
  <c r="K7526" i="2"/>
  <c r="K7527" i="2"/>
  <c r="K7528" i="2"/>
  <c r="K7529" i="2"/>
  <c r="K7530" i="2"/>
  <c r="K7531" i="2"/>
  <c r="K7532" i="2"/>
  <c r="K7533" i="2"/>
  <c r="K7534" i="2"/>
  <c r="K7535" i="2"/>
  <c r="K7536" i="2"/>
  <c r="K7537" i="2"/>
  <c r="K7538" i="2"/>
  <c r="K7539" i="2"/>
  <c r="K7540" i="2"/>
  <c r="K7541" i="2"/>
  <c r="K7542" i="2"/>
  <c r="K7543" i="2"/>
  <c r="K7544" i="2"/>
  <c r="K7545" i="2"/>
  <c r="K7546" i="2"/>
  <c r="K7547" i="2"/>
  <c r="K7548" i="2"/>
  <c r="K7549" i="2"/>
  <c r="K7550" i="2"/>
  <c r="K7551" i="2"/>
  <c r="K7552" i="2"/>
  <c r="K7553" i="2"/>
  <c r="K7554" i="2"/>
  <c r="K7555" i="2"/>
  <c r="K7556" i="2"/>
  <c r="K7557" i="2"/>
  <c r="K7558" i="2"/>
  <c r="K7559" i="2"/>
  <c r="K7560" i="2"/>
  <c r="K7561" i="2"/>
  <c r="K7562" i="2"/>
  <c r="K7563" i="2"/>
  <c r="K7564" i="2"/>
  <c r="K7565" i="2"/>
  <c r="K7566" i="2"/>
  <c r="K7567" i="2"/>
  <c r="K7568" i="2"/>
  <c r="K7569" i="2"/>
  <c r="K7570" i="2"/>
  <c r="K7571" i="2"/>
  <c r="K7572" i="2"/>
  <c r="K7573" i="2"/>
  <c r="K7574" i="2"/>
  <c r="K7575" i="2"/>
  <c r="K7576" i="2"/>
  <c r="K7577" i="2"/>
  <c r="K7578" i="2"/>
  <c r="K7579" i="2"/>
  <c r="K7580" i="2"/>
  <c r="K7581" i="2"/>
  <c r="K7582" i="2"/>
  <c r="K7583" i="2"/>
  <c r="K7584" i="2"/>
  <c r="K7585" i="2"/>
  <c r="K7586" i="2"/>
  <c r="K7587" i="2"/>
  <c r="K7588" i="2"/>
  <c r="K7589" i="2"/>
  <c r="K7590" i="2"/>
  <c r="K7591" i="2"/>
  <c r="K7592" i="2"/>
  <c r="K7593" i="2"/>
  <c r="K7594" i="2"/>
  <c r="K7595" i="2"/>
  <c r="K7596" i="2"/>
  <c r="K7597" i="2"/>
  <c r="K7598" i="2"/>
  <c r="K7599" i="2"/>
  <c r="K7600" i="2"/>
  <c r="K7601" i="2"/>
  <c r="K7602" i="2"/>
  <c r="K7603" i="2"/>
  <c r="K7604" i="2"/>
  <c r="K7605" i="2"/>
  <c r="K7606" i="2"/>
  <c r="K7607" i="2"/>
  <c r="K7608" i="2"/>
  <c r="K7609" i="2"/>
  <c r="K7610" i="2"/>
  <c r="K7611" i="2"/>
  <c r="K7612" i="2"/>
  <c r="K7613" i="2"/>
  <c r="K7614" i="2"/>
  <c r="K7615" i="2"/>
  <c r="K7616" i="2"/>
  <c r="K7617" i="2"/>
  <c r="K7618" i="2"/>
  <c r="K7619" i="2"/>
  <c r="K7620" i="2"/>
  <c r="K7621" i="2"/>
  <c r="K7622" i="2"/>
  <c r="K7623" i="2"/>
  <c r="K7624" i="2"/>
  <c r="K7625" i="2"/>
  <c r="K7626" i="2"/>
  <c r="K7627" i="2"/>
  <c r="K7628" i="2"/>
  <c r="K7629" i="2"/>
  <c r="K7630" i="2"/>
  <c r="K7631" i="2"/>
  <c r="K7632" i="2"/>
  <c r="K7633" i="2"/>
  <c r="K7634" i="2"/>
  <c r="K7635" i="2"/>
  <c r="K7636" i="2"/>
  <c r="K7637" i="2"/>
  <c r="K7638" i="2"/>
  <c r="K7639" i="2"/>
  <c r="K7640" i="2"/>
  <c r="K7641" i="2"/>
  <c r="K7642" i="2"/>
  <c r="K7643" i="2"/>
  <c r="K7644" i="2"/>
  <c r="K7645" i="2"/>
  <c r="K7646" i="2"/>
  <c r="K7647" i="2"/>
  <c r="K7648" i="2"/>
  <c r="K7649" i="2"/>
  <c r="K7650" i="2"/>
  <c r="K7651" i="2"/>
  <c r="I4041" i="3"/>
  <c r="I3937" i="3"/>
  <c r="I3761" i="3"/>
  <c r="I3593" i="3"/>
  <c r="I3489" i="3"/>
  <c r="I3992" i="3"/>
  <c r="I3824" i="3"/>
  <c r="I3696" i="3"/>
  <c r="I3983" i="3"/>
  <c r="I3807" i="3"/>
  <c r="I3703" i="3"/>
  <c r="I3535" i="3"/>
  <c r="I3929" i="3"/>
  <c r="I3609" i="3"/>
  <c r="I3776" i="3"/>
  <c r="I3719" i="3"/>
  <c r="I3905" i="3"/>
  <c r="I4072" i="3"/>
  <c r="I4015" i="3"/>
  <c r="I3695" i="3"/>
  <c r="I3945" i="3"/>
  <c r="I3433" i="3"/>
  <c r="I3792" i="3"/>
  <c r="I3735" i="3"/>
  <c r="I3857" i="3"/>
  <c r="I3473" i="3"/>
  <c r="I3640" i="3"/>
  <c r="I3583" i="3"/>
  <c r="I3961" i="3"/>
  <c r="I3449" i="3"/>
  <c r="I4071" i="3"/>
  <c r="I3751" i="3"/>
  <c r="I3977" i="3"/>
  <c r="I3465" i="3"/>
  <c r="I3800" i="3"/>
  <c r="I3743" i="3"/>
  <c r="I3545" i="3"/>
  <c r="I3655" i="3"/>
  <c r="I3823" i="3"/>
  <c r="I3728" i="3"/>
  <c r="I3793" i="3"/>
  <c r="I3415" i="3"/>
  <c r="I3687" i="3"/>
  <c r="I3913" i="3"/>
  <c r="I4080" i="3"/>
  <c r="I4023" i="3"/>
  <c r="I3679" i="3"/>
  <c r="I4032" i="3"/>
  <c r="I3521" i="3"/>
  <c r="I3631" i="3"/>
  <c r="I3991" i="3"/>
  <c r="I3768" i="3"/>
  <c r="I3897" i="3"/>
  <c r="I3953" i="3"/>
  <c r="I3681" i="3"/>
  <c r="I3505" i="3"/>
  <c r="I3952" i="3"/>
  <c r="I3672" i="3"/>
  <c r="I3959" i="3"/>
  <c r="I3727" i="3"/>
  <c r="I3447" i="3"/>
  <c r="I3673" i="3"/>
  <c r="I3648" i="3"/>
  <c r="I3841" i="3"/>
  <c r="I4008" i="3"/>
  <c r="I3759" i="3"/>
  <c r="I3689" i="3"/>
  <c r="I3856" i="3"/>
  <c r="I3607" i="3"/>
  <c r="I3409" i="3"/>
  <c r="I4031" i="3"/>
  <c r="I4025" i="3"/>
  <c r="I3872" i="3"/>
  <c r="I4007" i="3"/>
  <c r="I3495" i="3"/>
  <c r="I3888" i="3"/>
  <c r="I3663" i="3"/>
  <c r="I3457" i="3"/>
  <c r="I4049" i="3"/>
  <c r="I3833" i="3"/>
  <c r="I4046" i="3"/>
  <c r="I3878" i="3"/>
  <c r="I3750" i="3"/>
  <c r="I3574" i="3"/>
  <c r="I3406" i="3"/>
  <c r="I3873" i="3"/>
  <c r="I3425" i="3"/>
  <c r="I3656" i="3"/>
  <c r="I3639" i="3"/>
  <c r="I3417" i="3"/>
  <c r="I3777" i="3"/>
  <c r="I3503" i="3"/>
  <c r="I4055" i="3"/>
  <c r="I4024" i="3"/>
  <c r="I3769" i="3"/>
  <c r="I3559" i="3"/>
  <c r="I3632" i="3"/>
  <c r="I3713" i="3"/>
  <c r="I3960" i="3"/>
  <c r="I3745" i="3"/>
  <c r="I3511" i="3"/>
  <c r="I3881" i="3"/>
  <c r="I4064" i="3"/>
  <c r="I3441" i="3"/>
  <c r="I3895" i="3"/>
  <c r="I3481" i="3"/>
  <c r="I3816" i="3"/>
  <c r="I3664" i="3"/>
  <c r="I3839" i="3"/>
  <c r="I3815" i="3"/>
  <c r="I3801" i="3"/>
  <c r="I3943" i="3"/>
  <c r="I3702" i="3"/>
  <c r="I3697" i="3"/>
  <c r="I3928" i="3"/>
  <c r="I3935" i="3"/>
  <c r="I3471" i="3"/>
  <c r="I4039" i="3"/>
  <c r="I3944" i="3"/>
  <c r="I3753" i="3"/>
  <c r="I3543" i="3"/>
  <c r="I3967" i="3"/>
  <c r="I3936" i="3"/>
  <c r="I3809" i="3"/>
  <c r="I3575" i="3"/>
  <c r="I4073" i="3"/>
  <c r="I3577" i="3"/>
  <c r="I3912" i="3"/>
  <c r="I3975" i="3"/>
  <c r="I3479" i="3"/>
  <c r="I3849" i="3"/>
  <c r="I3848" i="3"/>
  <c r="I3615" i="3"/>
  <c r="I3783" i="3"/>
  <c r="I3463" i="3"/>
  <c r="I3921" i="3"/>
  <c r="I3705" i="3"/>
  <c r="I3889" i="3"/>
  <c r="I3567" i="3"/>
  <c r="I3982" i="3"/>
  <c r="I3534" i="3"/>
  <c r="I4001" i="3"/>
  <c r="I3529" i="3"/>
  <c r="I3760" i="3"/>
  <c r="I3767" i="3"/>
  <c r="I3737" i="3"/>
  <c r="I3527" i="3"/>
  <c r="I3887" i="3"/>
  <c r="I3920" i="3"/>
  <c r="I3665" i="3"/>
  <c r="I3455" i="3"/>
  <c r="I3879" i="3"/>
  <c r="I3976" i="3"/>
  <c r="I3712" i="3"/>
  <c r="I3671" i="3"/>
  <c r="I4081" i="3"/>
  <c r="I3855" i="3"/>
  <c r="I3688" i="3"/>
  <c r="I3711" i="3"/>
  <c r="I3617" i="3"/>
  <c r="I4063" i="3"/>
  <c r="I3993" i="3"/>
  <c r="I3649" i="3"/>
  <c r="I3497" i="3"/>
  <c r="I3896" i="3"/>
  <c r="I3680" i="3"/>
  <c r="I3999" i="3"/>
  <c r="I3704" i="3"/>
  <c r="I3814" i="3"/>
  <c r="I4045" i="3"/>
  <c r="I3825" i="3"/>
  <c r="I4040" i="3"/>
  <c r="I4047" i="3"/>
  <c r="I3599" i="3"/>
  <c r="I3904" i="3"/>
  <c r="I3585" i="3"/>
  <c r="I3439" i="3"/>
  <c r="I3863" i="3"/>
  <c r="I3832" i="3"/>
  <c r="I3641" i="3"/>
  <c r="I4078" i="3"/>
  <c r="I3919" i="3"/>
  <c r="I3880" i="3"/>
  <c r="I3903" i="3"/>
  <c r="I3569" i="3"/>
  <c r="I3865" i="3"/>
  <c r="I4048" i="3"/>
  <c r="I4017" i="3"/>
  <c r="I4016" i="3"/>
  <c r="I3791" i="3"/>
  <c r="I3840" i="3"/>
  <c r="I3951" i="3"/>
  <c r="I3799" i="3"/>
  <c r="I3519" i="3"/>
  <c r="I3623" i="3"/>
  <c r="I3911" i="3"/>
  <c r="I3431" i="3"/>
  <c r="I3638" i="3"/>
  <c r="I3657" i="3"/>
  <c r="I3864" i="3"/>
  <c r="I3871" i="3"/>
  <c r="I3423" i="3"/>
  <c r="I3847" i="3"/>
  <c r="I3752" i="3"/>
  <c r="I3625" i="3"/>
  <c r="I3985" i="3"/>
  <c r="I3775" i="3"/>
  <c r="I3808" i="3"/>
  <c r="I3633" i="3"/>
  <c r="I4057" i="3"/>
  <c r="I3561" i="3"/>
  <c r="I3744" i="3"/>
  <c r="I3736" i="3"/>
  <c r="I4033" i="3"/>
  <c r="I3601" i="3"/>
  <c r="I3785" i="3"/>
  <c r="I3784" i="3"/>
  <c r="I3551" i="3"/>
  <c r="I3591" i="3"/>
  <c r="I4009" i="3"/>
  <c r="I3729" i="3"/>
  <c r="I3513" i="3"/>
  <c r="I3553" i="3"/>
  <c r="I3984" i="3"/>
  <c r="I3918" i="3"/>
  <c r="I3917" i="3"/>
  <c r="I3805" i="3"/>
  <c r="I3637" i="3"/>
  <c r="I3614" i="3"/>
  <c r="I3973" i="3"/>
  <c r="I3573" i="3"/>
  <c r="I4076" i="3"/>
  <c r="I3948" i="3"/>
  <c r="I3782" i="3"/>
  <c r="I3949" i="3"/>
  <c r="I3629" i="3"/>
  <c r="I3854" i="3"/>
  <c r="I4021" i="3"/>
  <c r="I3677" i="3"/>
  <c r="I3549" i="3"/>
  <c r="I3590" i="3"/>
  <c r="I3721" i="3"/>
  <c r="I3831" i="3"/>
  <c r="I3969" i="3"/>
  <c r="I3817" i="3"/>
  <c r="I3647" i="3"/>
  <c r="I3958" i="3"/>
  <c r="I3790" i="3"/>
  <c r="I3726" i="3"/>
  <c r="I3558" i="3"/>
  <c r="I3446" i="3"/>
  <c r="I3957" i="3"/>
  <c r="I3789" i="3"/>
  <c r="I3661" i="3"/>
  <c r="I3678" i="3"/>
  <c r="I3845" i="3"/>
  <c r="I3589" i="3"/>
  <c r="I3421" i="3"/>
  <c r="I3932" i="3"/>
  <c r="I3910" i="3"/>
  <c r="I4077" i="3"/>
  <c r="I3998" i="3"/>
  <c r="I3653" i="3"/>
  <c r="I3886" i="3"/>
  <c r="I4053" i="3"/>
  <c r="I3733" i="3"/>
  <c r="I3926" i="3"/>
  <c r="I3414" i="3"/>
  <c r="I3709" i="3"/>
  <c r="I3964" i="3"/>
  <c r="I3582" i="3"/>
  <c r="I3941" i="3"/>
  <c r="I3533" i="3"/>
  <c r="I3956" i="3"/>
  <c r="I3780" i="3"/>
  <c r="I3604" i="3"/>
  <c r="I3436" i="3"/>
  <c r="I3986" i="3"/>
  <c r="I3942" i="3"/>
  <c r="I3502" i="3"/>
  <c r="I3862" i="3"/>
  <c r="I3902" i="3"/>
  <c r="I4020" i="3"/>
  <c r="I3588" i="3"/>
  <c r="I3933" i="3"/>
  <c r="I4052" i="3"/>
  <c r="I3989" i="3"/>
  <c r="I3837" i="3"/>
  <c r="I3470" i="3"/>
  <c r="I3741" i="3"/>
  <c r="I3781" i="3"/>
  <c r="I3908" i="3"/>
  <c r="I3437" i="3"/>
  <c r="I3742" i="3"/>
  <c r="I4056" i="3"/>
  <c r="I3927" i="3"/>
  <c r="I4006" i="3"/>
  <c r="I4061" i="3"/>
  <c r="I4062" i="3"/>
  <c r="I3525" i="3"/>
  <c r="I3718" i="3"/>
  <c r="I3924" i="3"/>
  <c r="I3541" i="3"/>
  <c r="I3581" i="3"/>
  <c r="I3749" i="3"/>
  <c r="I3716" i="3"/>
  <c r="I3946" i="3"/>
  <c r="I4029" i="3"/>
  <c r="I3412" i="3"/>
  <c r="I3477" i="3"/>
  <c r="I3934" i="3"/>
  <c r="I3509" i="3"/>
  <c r="I3654" i="3"/>
  <c r="I3686" i="3"/>
  <c r="I4060" i="3"/>
  <c r="I3487" i="3"/>
  <c r="I4000" i="3"/>
  <c r="I3662" i="3"/>
  <c r="I3893" i="3"/>
  <c r="I3550" i="3"/>
  <c r="I4036" i="3"/>
  <c r="I3885" i="3"/>
  <c r="I3694" i="3"/>
  <c r="I3734" i="3"/>
  <c r="I3966" i="3"/>
  <c r="I3429" i="3"/>
  <c r="I3540" i="3"/>
  <c r="I3765" i="3"/>
  <c r="I4069" i="3"/>
  <c r="I4013" i="3"/>
  <c r="I3430" i="3"/>
  <c r="I3869" i="3"/>
  <c r="I3422" i="3"/>
  <c r="I4012" i="3"/>
  <c r="I3821" i="3"/>
  <c r="I3853" i="3"/>
  <c r="I4065" i="3"/>
  <c r="I4079" i="3"/>
  <c r="I3894" i="3"/>
  <c r="I3494" i="3"/>
  <c r="I3725" i="3"/>
  <c r="I3717" i="3"/>
  <c r="I4038" i="3"/>
  <c r="I3486" i="3"/>
  <c r="I3861" i="3"/>
  <c r="I3901" i="3"/>
  <c r="I3454" i="3"/>
  <c r="I3820" i="3"/>
  <c r="I4050" i="3"/>
  <c r="I3669" i="3"/>
  <c r="I3756" i="3"/>
  <c r="I3822" i="3"/>
  <c r="I3701" i="3"/>
  <c r="I3613" i="3"/>
  <c r="I3974" i="3"/>
  <c r="I4022" i="3"/>
  <c r="I3909" i="3"/>
  <c r="I3720" i="3"/>
  <c r="I3537" i="3"/>
  <c r="I3830" i="3"/>
  <c r="I3997" i="3"/>
  <c r="I3870" i="3"/>
  <c r="I3485" i="3"/>
  <c r="I3526" i="3"/>
  <c r="I3844" i="3"/>
  <c r="I4054" i="3"/>
  <c r="I4068" i="3"/>
  <c r="I3621" i="3"/>
  <c r="I3652" i="3"/>
  <c r="I3882" i="3"/>
  <c r="I3517" i="3"/>
  <c r="I3922" i="3"/>
  <c r="I3981" i="3"/>
  <c r="I3806" i="3"/>
  <c r="I3445" i="3"/>
  <c r="I3462" i="3"/>
  <c r="I3510" i="3"/>
  <c r="I3884" i="3"/>
  <c r="I3968" i="3"/>
  <c r="I4070" i="3"/>
  <c r="I3622" i="3"/>
  <c r="I3829" i="3"/>
  <c r="I4037" i="3"/>
  <c r="I3996" i="3"/>
  <c r="I3693" i="3"/>
  <c r="I3566" i="3"/>
  <c r="I3542" i="3"/>
  <c r="I3774" i="3"/>
  <c r="I4044" i="3"/>
  <c r="I3476" i="3"/>
  <c r="I4014" i="3"/>
  <c r="I3597" i="3"/>
  <c r="I3565" i="3"/>
  <c r="I3670" i="3"/>
  <c r="I3757" i="3"/>
  <c r="I3797" i="3"/>
  <c r="I3478" i="3"/>
  <c r="I4030" i="3"/>
  <c r="I3877" i="3"/>
  <c r="I3493" i="3"/>
  <c r="I3796" i="3"/>
  <c r="I3598" i="3"/>
  <c r="I3950" i="3"/>
  <c r="I3798" i="3"/>
  <c r="I3838" i="3"/>
  <c r="I3557" i="3"/>
  <c r="I3564" i="3"/>
  <c r="I3766" i="3"/>
  <c r="I3501" i="3"/>
  <c r="I3925" i="3"/>
  <c r="I3773" i="3"/>
  <c r="I3646" i="3"/>
  <c r="I3868" i="3"/>
  <c r="I4074" i="3"/>
  <c r="I3834" i="3"/>
  <c r="I3666" i="3"/>
  <c r="I3595" i="3"/>
  <c r="I3772" i="3"/>
  <c r="I3938" i="3"/>
  <c r="I3400" i="3"/>
  <c r="I3296" i="3"/>
  <c r="I3128" i="3"/>
  <c r="I3556" i="3"/>
  <c r="I3850" i="3"/>
  <c r="I3312" i="3"/>
  <c r="I3532" i="3"/>
  <c r="I3890" i="3"/>
  <c r="I3352" i="3"/>
  <c r="I3636" i="3"/>
  <c r="I3994" i="3"/>
  <c r="I3544" i="3"/>
  <c r="I3900" i="3"/>
  <c r="I3484" i="3"/>
  <c r="I3650" i="3"/>
  <c r="I3280" i="3"/>
  <c r="I3112" i="3"/>
  <c r="I3770" i="3"/>
  <c r="I4066" i="3"/>
  <c r="I3272" i="3"/>
  <c r="I3658" i="3"/>
  <c r="I3627" i="3"/>
  <c r="I3930" i="3"/>
  <c r="I3970" i="3"/>
  <c r="I2976" i="3"/>
  <c r="I3706" i="3"/>
  <c r="I3874" i="3"/>
  <c r="I3812" i="3"/>
  <c r="I3499" i="3"/>
  <c r="I3288" i="3"/>
  <c r="I3200" i="3"/>
  <c r="I3778" i="3"/>
  <c r="I3818" i="3"/>
  <c r="I3516" i="3"/>
  <c r="I3320" i="3"/>
  <c r="I3786" i="3"/>
  <c r="I3634" i="3"/>
  <c r="I3645" i="3"/>
  <c r="I3405" i="3"/>
  <c r="I3438" i="3"/>
  <c r="I3980" i="3"/>
  <c r="I3988" i="3"/>
  <c r="I3813" i="3"/>
  <c r="I3794" i="3"/>
  <c r="I3580" i="3"/>
  <c r="I3232" i="3"/>
  <c r="I3722" i="3"/>
  <c r="I3698" i="3"/>
  <c r="I3802" i="3"/>
  <c r="I4034" i="3"/>
  <c r="I3040" i="3"/>
  <c r="I3104" i="3"/>
  <c r="I3392" i="3"/>
  <c r="I3883" i="3"/>
  <c r="I3660" i="3"/>
  <c r="I3344" i="3"/>
  <c r="I3144" i="3"/>
  <c r="I3754" i="3"/>
  <c r="I3860" i="3"/>
  <c r="I3710" i="3"/>
  <c r="I3692" i="3"/>
  <c r="I3965" i="3"/>
  <c r="I3524" i="3"/>
  <c r="I3413" i="3"/>
  <c r="I3668" i="3"/>
  <c r="I3626" i="3"/>
  <c r="I3746" i="3"/>
  <c r="I3940" i="3"/>
  <c r="I3184" i="3"/>
  <c r="I3876" i="3"/>
  <c r="I3264" i="3"/>
  <c r="I3755" i="3"/>
  <c r="I3602" i="3"/>
  <c r="I3120" i="3"/>
  <c r="I3480" i="3"/>
  <c r="I3384" i="3"/>
  <c r="I3572" i="3"/>
  <c r="I3642" i="3"/>
  <c r="I3248" i="3"/>
  <c r="I3990" i="3"/>
  <c r="I3685" i="3"/>
  <c r="I3972" i="3"/>
  <c r="I4005" i="3"/>
  <c r="I3461" i="3"/>
  <c r="I4004" i="3"/>
  <c r="I3898" i="3"/>
  <c r="I3458" i="3"/>
  <c r="I3336" i="3"/>
  <c r="I4042" i="3"/>
  <c r="I3404" i="3"/>
  <c r="I3444" i="3"/>
  <c r="I3676" i="3"/>
  <c r="I3216" i="3"/>
  <c r="I4011" i="3"/>
  <c r="I3764" i="3"/>
  <c r="I4026" i="3"/>
  <c r="I3978" i="3"/>
  <c r="I3612" i="3"/>
  <c r="I3682" i="3"/>
  <c r="I4010" i="3"/>
  <c r="I3846" i="3"/>
  <c r="I4028" i="3"/>
  <c r="I3892" i="3"/>
  <c r="I3605" i="3"/>
  <c r="I3732" i="3"/>
  <c r="I3758" i="3"/>
  <c r="I3469" i="3"/>
  <c r="I3730" i="3"/>
  <c r="I3452" i="3"/>
  <c r="I3168" i="3"/>
  <c r="I3819" i="3"/>
  <c r="I3570" i="3"/>
  <c r="I3610" i="3"/>
  <c r="I3842" i="3"/>
  <c r="I3962" i="3"/>
  <c r="I3492" i="3"/>
  <c r="I3804" i="3"/>
  <c r="I3708" i="3"/>
  <c r="I3826" i="3"/>
  <c r="I3088" i="3"/>
  <c r="I3620" i="3"/>
  <c r="I3630" i="3"/>
  <c r="I3518" i="3"/>
  <c r="I3628" i="3"/>
  <c r="I3453" i="3"/>
  <c r="I3460" i="3"/>
  <c r="I3606" i="3"/>
  <c r="I3684" i="3"/>
  <c r="I3724" i="3"/>
  <c r="I3828" i="3"/>
  <c r="I3208" i="3"/>
  <c r="I3738" i="3"/>
  <c r="I3522" i="3"/>
  <c r="I3691" i="3"/>
  <c r="I4002" i="3"/>
  <c r="I3563" i="3"/>
  <c r="I3192" i="3"/>
  <c r="I3428" i="3"/>
  <c r="I3594" i="3"/>
  <c r="I3596" i="3"/>
  <c r="I3435" i="3"/>
  <c r="I3852" i="3"/>
  <c r="I4058" i="3"/>
  <c r="I3947" i="3"/>
  <c r="I3160" i="3"/>
  <c r="I3548" i="3"/>
  <c r="I3714" i="3"/>
  <c r="I3416" i="3"/>
  <c r="I3152" i="3"/>
  <c r="I4003" i="3"/>
  <c r="I3456" i="3"/>
  <c r="I3255" i="3"/>
  <c r="I3079" i="3"/>
  <c r="I2951" i="3"/>
  <c r="I3560" i="3"/>
  <c r="I3408" i="3"/>
  <c r="I3293" i="3"/>
  <c r="I3125" i="3"/>
  <c r="I3811" i="3"/>
  <c r="I3183" i="3"/>
  <c r="I3555" i="3"/>
  <c r="I3351" i="3"/>
  <c r="I2967" i="3"/>
  <c r="I3269" i="3"/>
  <c r="I3013" i="3"/>
  <c r="I3539" i="3"/>
  <c r="I2943" i="3"/>
  <c r="I3221" i="3"/>
  <c r="I3008" i="3"/>
  <c r="I3111" i="3"/>
  <c r="I3389" i="3"/>
  <c r="I3048" i="3"/>
  <c r="I3231" i="3"/>
  <c r="I3859" i="3"/>
  <c r="I3165" i="3"/>
  <c r="I3397" i="3"/>
  <c r="I3181" i="3"/>
  <c r="I3071" i="3"/>
  <c r="I3047" i="3"/>
  <c r="I3335" i="3"/>
  <c r="I2999" i="3"/>
  <c r="I3277" i="3"/>
  <c r="I2927" i="3"/>
  <c r="I3095" i="3"/>
  <c r="I3391" i="3"/>
  <c r="I3367" i="3"/>
  <c r="I3133" i="3"/>
  <c r="I2936" i="3"/>
  <c r="I3271" i="3"/>
  <c r="I3103" i="3"/>
  <c r="I2871" i="3"/>
  <c r="I3319" i="3"/>
  <c r="I2975" i="3"/>
  <c r="I3450" i="3"/>
  <c r="I3136" i="3"/>
  <c r="I3468" i="3"/>
  <c r="I3690" i="3"/>
  <c r="I3360" i="3"/>
  <c r="I3376" i="3"/>
  <c r="I3700" i="3"/>
  <c r="I3096" i="3"/>
  <c r="I3304" i="3"/>
  <c r="I3359" i="3"/>
  <c r="I2911" i="3"/>
  <c r="I3229" i="3"/>
  <c r="I2991" i="3"/>
  <c r="I3931" i="3"/>
  <c r="I3263" i="3"/>
  <c r="I3475" i="3"/>
  <c r="I2960" i="3"/>
  <c r="I3016" i="3"/>
  <c r="I3368" i="3"/>
  <c r="I3836" i="3"/>
  <c r="I3080" i="3"/>
  <c r="I3954" i="3"/>
  <c r="I3866" i="3"/>
  <c r="I3420" i="3"/>
  <c r="I3064" i="3"/>
  <c r="I3191" i="3"/>
  <c r="I4051" i="3"/>
  <c r="I3061" i="3"/>
  <c r="I3056" i="3"/>
  <c r="I3205" i="3"/>
  <c r="I3474" i="3"/>
  <c r="I2919" i="3"/>
  <c r="I3063" i="3"/>
  <c r="I3287" i="3"/>
  <c r="I3349" i="3"/>
  <c r="I3325" i="3"/>
  <c r="I3803" i="3"/>
  <c r="I3101" i="3"/>
  <c r="I3373" i="3"/>
  <c r="I2879" i="3"/>
  <c r="I3592" i="3"/>
  <c r="I3520" i="3"/>
  <c r="I3039" i="3"/>
  <c r="I3496" i="3"/>
  <c r="I3675" i="3"/>
  <c r="I3500" i="3"/>
  <c r="I3916" i="3"/>
  <c r="I3810" i="3"/>
  <c r="I3914" i="3"/>
  <c r="I3224" i="3"/>
  <c r="I3328" i="3"/>
  <c r="I3586" i="3"/>
  <c r="I3562" i="3"/>
  <c r="I3015" i="3"/>
  <c r="I3357" i="3"/>
  <c r="I3311" i="3"/>
  <c r="I3159" i="3"/>
  <c r="I3032" i="3"/>
  <c r="I3029" i="3"/>
  <c r="I3197" i="3"/>
  <c r="I3341" i="3"/>
  <c r="I2968" i="3"/>
  <c r="I3167" i="3"/>
  <c r="I2992" i="3"/>
  <c r="I4059" i="3"/>
  <c r="I3207" i="3"/>
  <c r="I3143" i="3"/>
  <c r="I4075" i="3"/>
  <c r="I4018" i="3"/>
  <c r="I3578" i="3"/>
  <c r="I3256" i="3"/>
  <c r="I3788" i="3"/>
  <c r="I3508" i="3"/>
  <c r="I3740" i="3"/>
  <c r="I3240" i="3"/>
  <c r="I3295" i="3"/>
  <c r="I3995" i="3"/>
  <c r="I3189" i="3"/>
  <c r="I3619" i="3"/>
  <c r="I3491" i="3"/>
  <c r="I3135" i="3"/>
  <c r="I3239" i="3"/>
  <c r="I3399" i="3"/>
  <c r="I3119" i="3"/>
  <c r="I2944" i="3"/>
  <c r="I3514" i="3"/>
  <c r="I3077" i="3"/>
  <c r="I3000" i="3"/>
  <c r="I2935" i="3"/>
  <c r="I3667" i="3"/>
  <c r="I3381" i="3"/>
  <c r="I3213" i="3"/>
  <c r="I3618" i="3"/>
  <c r="I3176" i="3"/>
  <c r="I3858" i="3"/>
  <c r="I3644" i="3"/>
  <c r="I3748" i="3"/>
  <c r="I3762" i="3"/>
  <c r="I3674" i="3"/>
  <c r="I3906" i="3"/>
  <c r="I3024" i="3"/>
  <c r="I3127" i="3"/>
  <c r="I3584" i="3"/>
  <c r="I3021" i="3"/>
  <c r="I3624" i="3"/>
  <c r="I3117" i="3"/>
  <c r="I3427" i="3"/>
  <c r="I3923" i="3"/>
  <c r="I2887" i="3"/>
  <c r="I3538" i="3"/>
  <c r="I3875" i="3"/>
  <c r="I3498" i="3"/>
  <c r="I3157" i="3"/>
  <c r="I3383" i="3"/>
  <c r="I3683" i="3"/>
  <c r="I3317" i="3"/>
  <c r="I3149" i="3"/>
  <c r="I2952" i="3"/>
  <c r="I3055" i="3"/>
  <c r="I3987" i="3"/>
  <c r="I3434" i="3"/>
  <c r="I2903" i="3"/>
  <c r="I3309" i="3"/>
  <c r="I3053" i="3"/>
  <c r="I3327" i="3"/>
  <c r="I3007" i="3"/>
  <c r="I3285" i="3"/>
  <c r="I3747" i="3"/>
  <c r="I3175" i="3"/>
  <c r="I3536" i="3"/>
  <c r="I2984" i="3"/>
  <c r="I3087" i="3"/>
  <c r="I3365" i="3"/>
  <c r="I2957" i="3"/>
  <c r="I4043" i="3"/>
  <c r="I3356" i="3"/>
  <c r="I3188" i="3"/>
  <c r="I3084" i="3"/>
  <c r="I2908" i="3"/>
  <c r="I3443" i="3"/>
  <c r="I3291" i="3"/>
  <c r="I3123" i="3"/>
  <c r="I2947" i="3"/>
  <c r="I2973" i="3"/>
  <c r="I3140" i="3"/>
  <c r="I2949" i="3"/>
  <c r="I3308" i="3"/>
  <c r="I3608" i="3"/>
  <c r="I3155" i="3"/>
  <c r="I2963" i="3"/>
  <c r="I3426" i="3"/>
  <c r="I2900" i="3"/>
  <c r="I3259" i="3"/>
  <c r="I3915" i="3"/>
  <c r="I3004" i="3"/>
  <c r="I3363" i="3"/>
  <c r="I2877" i="3"/>
  <c r="I3044" i="3"/>
  <c r="I3339" i="3"/>
  <c r="I3763" i="3"/>
  <c r="I3361" i="3"/>
  <c r="I3257" i="3"/>
  <c r="I3081" i="3"/>
  <c r="I2913" i="3"/>
  <c r="I3318" i="3"/>
  <c r="I2813" i="3"/>
  <c r="I3173" i="3"/>
  <c r="I3407" i="3"/>
  <c r="I2892" i="3"/>
  <c r="I3059" i="3"/>
  <c r="I3268" i="3"/>
  <c r="I3424" i="3"/>
  <c r="I3220" i="3"/>
  <c r="I2965" i="3"/>
  <c r="I3723" i="3"/>
  <c r="I3635" i="3"/>
  <c r="I3253" i="3"/>
  <c r="I3085" i="3"/>
  <c r="I3333" i="3"/>
  <c r="I3245" i="3"/>
  <c r="I3739" i="3"/>
  <c r="I2983" i="3"/>
  <c r="I2959" i="3"/>
  <c r="I3579" i="3"/>
  <c r="I3020" i="3"/>
  <c r="I3251" i="3"/>
  <c r="I3554" i="3"/>
  <c r="I3375" i="3"/>
  <c r="I3223" i="3"/>
  <c r="I2989" i="3"/>
  <c r="I3093" i="3"/>
  <c r="I3261" i="3"/>
  <c r="I3237" i="3"/>
  <c r="I3292" i="3"/>
  <c r="I3971" i="3"/>
  <c r="I3075" i="3"/>
  <c r="I2948" i="3"/>
  <c r="I3116" i="3"/>
  <c r="I3307" i="3"/>
  <c r="I3827" i="3"/>
  <c r="I3284" i="3"/>
  <c r="I3067" i="3"/>
  <c r="I3324" i="3"/>
  <c r="I3171" i="3"/>
  <c r="I3364" i="3"/>
  <c r="I3211" i="3"/>
  <c r="I3546" i="3"/>
  <c r="I3193" i="3"/>
  <c r="I3017" i="3"/>
  <c r="I3062" i="3"/>
  <c r="I3411" i="3"/>
  <c r="I3228" i="3"/>
  <c r="I3395" i="3"/>
  <c r="I3488" i="3"/>
  <c r="I3115" i="3"/>
  <c r="I3132" i="3"/>
  <c r="I2980" i="3"/>
  <c r="I2953" i="3"/>
  <c r="I3215" i="3"/>
  <c r="I3005" i="3"/>
  <c r="I2863" i="3"/>
  <c r="I3795" i="3"/>
  <c r="I3199" i="3"/>
  <c r="I3303" i="3"/>
  <c r="I3279" i="3"/>
  <c r="I2917" i="3"/>
  <c r="I3124" i="3"/>
  <c r="I3355" i="3"/>
  <c r="I3891" i="3"/>
  <c r="I3490" i="3"/>
  <c r="I3051" i="3"/>
  <c r="I3530" i="3"/>
  <c r="I3715" i="3"/>
  <c r="I4035" i="3"/>
  <c r="I3321" i="3"/>
  <c r="I4027" i="3"/>
  <c r="I3037" i="3"/>
  <c r="I2928" i="3"/>
  <c r="I3141" i="3"/>
  <c r="I3616" i="3"/>
  <c r="I3587" i="3"/>
  <c r="I3515" i="3"/>
  <c r="I3448" i="3"/>
  <c r="I2956" i="3"/>
  <c r="I3187" i="3"/>
  <c r="I3332" i="3"/>
  <c r="I2924" i="3"/>
  <c r="I2925" i="3"/>
  <c r="I2939" i="3"/>
  <c r="I2979" i="3"/>
  <c r="I3019" i="3"/>
  <c r="I3145" i="3"/>
  <c r="I2866" i="3"/>
  <c r="I2893" i="3"/>
  <c r="I3060" i="3"/>
  <c r="I3699" i="3"/>
  <c r="I3244" i="3"/>
  <c r="I3387" i="3"/>
  <c r="I3299" i="3"/>
  <c r="I3297" i="3"/>
  <c r="I3222" i="3"/>
  <c r="I3851" i="3"/>
  <c r="I2996" i="3"/>
  <c r="I3247" i="3"/>
  <c r="I3031" i="3"/>
  <c r="I3939" i="3"/>
  <c r="I3072" i="3"/>
  <c r="I3069" i="3"/>
  <c r="I3045" i="3"/>
  <c r="I3252" i="3"/>
  <c r="I3552" i="3"/>
  <c r="I3011" i="3"/>
  <c r="I3779" i="3"/>
  <c r="I3219" i="3"/>
  <c r="I3092" i="3"/>
  <c r="I3196" i="3"/>
  <c r="I3172" i="3"/>
  <c r="I3459" i="3"/>
  <c r="I2977" i="3"/>
  <c r="I2895" i="3"/>
  <c r="I3227" i="3"/>
  <c r="I3568" i="3"/>
  <c r="I3147" i="3"/>
  <c r="I3129" i="3"/>
  <c r="I3731" i="3"/>
  <c r="I3340" i="3"/>
  <c r="I3843" i="3"/>
  <c r="I2995" i="3"/>
  <c r="I3076" i="3"/>
  <c r="I3283" i="3"/>
  <c r="I3028" i="3"/>
  <c r="I3531" i="3"/>
  <c r="I3300" i="3"/>
  <c r="I3401" i="3"/>
  <c r="I3065" i="3"/>
  <c r="I3023" i="3"/>
  <c r="I3512" i="3"/>
  <c r="I3100" i="3"/>
  <c r="I3267" i="3"/>
  <c r="I3396" i="3"/>
  <c r="I3372" i="3"/>
  <c r="I4019" i="3"/>
  <c r="I4067" i="3"/>
  <c r="I3867" i="3"/>
  <c r="I3380" i="3"/>
  <c r="I2868" i="3"/>
  <c r="I3203" i="3"/>
  <c r="I3204" i="3"/>
  <c r="I3347" i="3"/>
  <c r="I3504" i="3"/>
  <c r="I3003" i="3"/>
  <c r="I3068" i="3"/>
  <c r="I3235" i="3"/>
  <c r="I3108" i="3"/>
  <c r="I3083" i="3"/>
  <c r="I3523" i="3"/>
  <c r="I3169" i="3"/>
  <c r="I3472" i="3"/>
  <c r="I3659" i="3"/>
  <c r="I2972" i="3"/>
  <c r="I3139" i="3"/>
  <c r="I3979" i="3"/>
  <c r="I2988" i="3"/>
  <c r="I3611" i="3"/>
  <c r="I3131" i="3"/>
  <c r="I3043" i="3"/>
  <c r="I3955" i="3"/>
  <c r="I3209" i="3"/>
  <c r="I2937" i="3"/>
  <c r="I3126" i="3"/>
  <c r="I2837" i="3"/>
  <c r="I2669" i="3"/>
  <c r="I2493" i="3"/>
  <c r="I2389" i="3"/>
  <c r="I2912" i="3"/>
  <c r="I2993" i="3"/>
  <c r="I2789" i="3"/>
  <c r="I3122" i="3"/>
  <c r="I3097" i="3"/>
  <c r="I3190" i="3"/>
  <c r="I2445" i="3"/>
  <c r="I3201" i="3"/>
  <c r="I2881" i="3"/>
  <c r="I2549" i="3"/>
  <c r="I3305" i="3"/>
  <c r="I2921" i="3"/>
  <c r="I2589" i="3"/>
  <c r="I3418" i="3"/>
  <c r="I3089" i="3"/>
  <c r="I2757" i="3"/>
  <c r="I2709" i="3"/>
  <c r="I3963" i="3"/>
  <c r="I2597" i="3"/>
  <c r="I2573" i="3"/>
  <c r="I3350" i="3"/>
  <c r="I2998" i="3"/>
  <c r="I2914" i="3"/>
  <c r="I2994" i="3"/>
  <c r="I3218" i="3"/>
  <c r="I2405" i="3"/>
  <c r="I2934" i="3"/>
  <c r="I2805" i="3"/>
  <c r="I2717" i="3"/>
  <c r="I3025" i="3"/>
  <c r="I2749" i="3"/>
  <c r="I2962" i="3"/>
  <c r="I2725" i="3"/>
  <c r="I2885" i="3"/>
  <c r="I2940" i="3"/>
  <c r="I2889" i="3"/>
  <c r="I2932" i="3"/>
  <c r="I2860" i="3"/>
  <c r="I3109" i="3"/>
  <c r="I3035" i="3"/>
  <c r="I3156" i="3"/>
  <c r="I2941" i="3"/>
  <c r="I3337" i="3"/>
  <c r="I3316" i="3"/>
  <c r="I3012" i="3"/>
  <c r="I3388" i="3"/>
  <c r="I3041" i="3"/>
  <c r="I2773" i="3"/>
  <c r="I3164" i="3"/>
  <c r="I3331" i="3"/>
  <c r="I3027" i="3"/>
  <c r="I3576" i="3"/>
  <c r="I3301" i="3"/>
  <c r="I3099" i="3"/>
  <c r="I3348" i="3"/>
  <c r="I3212" i="3"/>
  <c r="I3371" i="3"/>
  <c r="I2901" i="3"/>
  <c r="I2916" i="3"/>
  <c r="I3105" i="3"/>
  <c r="I3651" i="3"/>
  <c r="I3243" i="3"/>
  <c r="I3236" i="3"/>
  <c r="I2873" i="3"/>
  <c r="I2605" i="3"/>
  <c r="I3314" i="3"/>
  <c r="I3313" i="3"/>
  <c r="I2661" i="3"/>
  <c r="I2836" i="3"/>
  <c r="I2765" i="3"/>
  <c r="I3026" i="3"/>
  <c r="I2882" i="3"/>
  <c r="I3547" i="3"/>
  <c r="I3254" i="3"/>
  <c r="I2461" i="3"/>
  <c r="I2897" i="3"/>
  <c r="I2565" i="3"/>
  <c r="I2864" i="3"/>
  <c r="I3440" i="3"/>
  <c r="I2485" i="3"/>
  <c r="I2397" i="3"/>
  <c r="I2645" i="3"/>
  <c r="I3249" i="3"/>
  <c r="I2381" i="3"/>
  <c r="I3186" i="3"/>
  <c r="I2693" i="3"/>
  <c r="I2581" i="3"/>
  <c r="I2896" i="3"/>
  <c r="I2909" i="3"/>
  <c r="I3195" i="3"/>
  <c r="I3233" i="3"/>
  <c r="I3276" i="3"/>
  <c r="I2884" i="3"/>
  <c r="I3343" i="3"/>
  <c r="I3379" i="3"/>
  <c r="I3091" i="3"/>
  <c r="I3466" i="3"/>
  <c r="I3600" i="3"/>
  <c r="I2981" i="3"/>
  <c r="I2971" i="3"/>
  <c r="I2964" i="3"/>
  <c r="I3385" i="3"/>
  <c r="I2898" i="3"/>
  <c r="I2429" i="3"/>
  <c r="I3286" i="3"/>
  <c r="I2969" i="3"/>
  <c r="I3009" i="3"/>
  <c r="I3113" i="3"/>
  <c r="I3281" i="3"/>
  <c r="I2541" i="3"/>
  <c r="I3329" i="3"/>
  <c r="I2373" i="3"/>
  <c r="I3225" i="3"/>
  <c r="I2880" i="3"/>
  <c r="I3057" i="3"/>
  <c r="I2797" i="3"/>
  <c r="I3052" i="3"/>
  <c r="I3107" i="3"/>
  <c r="I2966" i="3"/>
  <c r="I3507" i="3"/>
  <c r="I3179" i="3"/>
  <c r="I2869" i="3"/>
  <c r="I2997" i="3"/>
  <c r="I3323" i="3"/>
  <c r="I3467" i="3"/>
  <c r="I3273" i="3"/>
  <c r="I3148" i="3"/>
  <c r="I3787" i="3"/>
  <c r="I2876" i="3"/>
  <c r="I3001" i="3"/>
  <c r="I2733" i="3"/>
  <c r="I3058" i="3"/>
  <c r="I2469" i="3"/>
  <c r="I2637" i="3"/>
  <c r="I2677" i="3"/>
  <c r="I2781" i="3"/>
  <c r="I3158" i="3"/>
  <c r="I2929" i="3"/>
  <c r="I3241" i="3"/>
  <c r="I2477" i="3"/>
  <c r="I3137" i="3"/>
  <c r="I2844" i="3"/>
  <c r="I3033" i="3"/>
  <c r="I3163" i="3"/>
  <c r="I2861" i="3"/>
  <c r="I2955" i="3"/>
  <c r="I2933" i="3"/>
  <c r="I2931" i="3"/>
  <c r="I3907" i="3"/>
  <c r="I3036" i="3"/>
  <c r="I3180" i="3"/>
  <c r="I3260" i="3"/>
  <c r="I3275" i="3"/>
  <c r="I3151" i="3"/>
  <c r="I3315" i="3"/>
  <c r="I2987" i="3"/>
  <c r="I3403" i="3"/>
  <c r="I3382" i="3"/>
  <c r="I2557" i="3"/>
  <c r="I3121" i="3"/>
  <c r="I3289" i="3"/>
  <c r="I3393" i="3"/>
  <c r="I3482" i="3"/>
  <c r="I3090" i="3"/>
  <c r="I2437" i="3"/>
  <c r="I2905" i="3"/>
  <c r="I3030" i="3"/>
  <c r="I2413" i="3"/>
  <c r="I2945" i="3"/>
  <c r="I2857" i="3"/>
  <c r="I3345" i="3"/>
  <c r="I2685" i="3"/>
  <c r="I3377" i="3"/>
  <c r="I2533" i="3"/>
  <c r="I2509" i="3"/>
  <c r="I2421" i="3"/>
  <c r="I2845" i="3"/>
  <c r="I2821" i="3"/>
  <c r="I2453" i="3"/>
  <c r="I3185" i="3"/>
  <c r="I3161" i="3"/>
  <c r="I3073" i="3"/>
  <c r="I2930" i="3"/>
  <c r="I2828" i="3"/>
  <c r="I2764" i="3"/>
  <c r="I2652" i="3"/>
  <c r="I3310" i="3"/>
  <c r="I2819" i="3"/>
  <c r="I2691" i="3"/>
  <c r="I2515" i="3"/>
  <c r="I3835" i="3"/>
  <c r="I3050" i="3"/>
  <c r="I2746" i="3"/>
  <c r="I2756" i="3"/>
  <c r="I3118" i="3"/>
  <c r="I2427" i="3"/>
  <c r="I2594" i="3"/>
  <c r="I2466" i="3"/>
  <c r="I3270" i="3"/>
  <c r="I2540" i="3"/>
  <c r="I2723" i="3"/>
  <c r="I2923" i="3"/>
  <c r="I2378" i="3"/>
  <c r="I2708" i="3"/>
  <c r="I2699" i="3"/>
  <c r="I2875" i="3"/>
  <c r="I2482" i="3"/>
  <c r="I2878" i="3"/>
  <c r="I2355" i="3"/>
  <c r="I2714" i="3"/>
  <c r="I3398" i="3"/>
  <c r="I3246" i="3"/>
  <c r="I2651" i="3"/>
  <c r="I2818" i="3"/>
  <c r="I2474" i="3"/>
  <c r="I3206" i="3"/>
  <c r="I2737" i="3"/>
  <c r="I2569" i="3"/>
  <c r="I2465" i="3"/>
  <c r="I3234" i="3"/>
  <c r="I2800" i="3"/>
  <c r="I2696" i="3"/>
  <c r="I2520" i="3"/>
  <c r="I3442" i="3"/>
  <c r="I2915" i="3"/>
  <c r="I2718" i="3"/>
  <c r="I2521" i="3"/>
  <c r="I2904" i="3"/>
  <c r="I2368" i="3"/>
  <c r="I2753" i="3"/>
  <c r="I2433" i="3"/>
  <c r="I2600" i="3"/>
  <c r="I2750" i="3"/>
  <c r="I2537" i="3"/>
  <c r="I2704" i="3"/>
  <c r="I2769" i="3"/>
  <c r="I2449" i="3"/>
  <c r="I2616" i="3"/>
  <c r="I2854" i="3"/>
  <c r="I2636" i="3"/>
  <c r="I2627" i="3"/>
  <c r="I2794" i="3"/>
  <c r="I2894" i="3"/>
  <c r="I2402" i="3"/>
  <c r="I3506" i="3"/>
  <c r="I2644" i="3"/>
  <c r="I2684" i="3"/>
  <c r="I2394" i="3"/>
  <c r="I2587" i="3"/>
  <c r="I2849" i="3"/>
  <c r="I3464" i="3"/>
  <c r="I2672" i="3"/>
  <c r="I2822" i="3"/>
  <c r="I2496" i="3"/>
  <c r="I2369" i="3"/>
  <c r="I3707" i="3"/>
  <c r="I2744" i="3"/>
  <c r="I2766" i="3"/>
  <c r="I2958" i="3"/>
  <c r="I2387" i="3"/>
  <c r="I2730" i="3"/>
  <c r="I2850" i="3"/>
  <c r="I2668" i="3"/>
  <c r="I2826" i="3"/>
  <c r="I2443" i="3"/>
  <c r="I2483" i="3"/>
  <c r="I3238" i="3"/>
  <c r="I2602" i="3"/>
  <c r="I2609" i="3"/>
  <c r="I3170" i="3"/>
  <c r="I2440" i="3"/>
  <c r="I2649" i="3"/>
  <c r="I3226" i="3"/>
  <c r="I3386" i="3"/>
  <c r="I3290" i="3"/>
  <c r="I2552" i="3"/>
  <c r="I3410" i="3"/>
  <c r="I2499" i="3"/>
  <c r="I2834" i="3"/>
  <c r="I2491" i="3"/>
  <c r="I3174" i="3"/>
  <c r="I2467" i="3"/>
  <c r="I2763" i="3"/>
  <c r="I2803" i="3"/>
  <c r="I2458" i="3"/>
  <c r="I2907" i="3"/>
  <c r="I2721" i="3"/>
  <c r="I2377" i="3"/>
  <c r="I2544" i="3"/>
  <c r="I2694" i="3"/>
  <c r="I2624" i="3"/>
  <c r="I2664" i="3"/>
  <c r="I2640" i="3"/>
  <c r="I2888" i="3"/>
  <c r="I3150" i="3"/>
  <c r="I2435" i="3"/>
  <c r="I2770" i="3"/>
  <c r="I2701" i="3"/>
  <c r="I3432" i="3"/>
  <c r="I3353" i="3"/>
  <c r="I3346" i="3"/>
  <c r="I2853" i="3"/>
  <c r="I2985" i="3"/>
  <c r="I2588" i="3"/>
  <c r="I2643" i="3"/>
  <c r="I2859" i="3"/>
  <c r="I2747" i="3"/>
  <c r="I2426" i="3"/>
  <c r="I2531" i="3"/>
  <c r="I3528" i="3"/>
  <c r="I2748" i="3"/>
  <c r="I2522" i="3"/>
  <c r="I2459" i="3"/>
  <c r="I2874" i="3"/>
  <c r="I2401" i="3"/>
  <c r="I2632" i="3"/>
  <c r="I2846" i="3"/>
  <c r="I2688" i="3"/>
  <c r="I3042" i="3"/>
  <c r="I2409" i="3"/>
  <c r="I3106" i="3"/>
  <c r="I3214" i="3"/>
  <c r="I2363" i="3"/>
  <c r="I2635" i="3"/>
  <c r="I2754" i="3"/>
  <c r="I2504" i="3"/>
  <c r="I2536" i="3"/>
  <c r="I2740" i="3"/>
  <c r="I2692" i="3"/>
  <c r="I3334" i="3"/>
  <c r="I2990" i="3"/>
  <c r="I2776" i="3"/>
  <c r="I2689" i="3"/>
  <c r="I2830" i="3"/>
  <c r="I2666" i="3"/>
  <c r="I2634" i="3"/>
  <c r="I2724" i="3"/>
  <c r="I2920" i="3"/>
  <c r="I2774" i="3"/>
  <c r="I2780" i="3"/>
  <c r="I2820" i="3"/>
  <c r="I3274" i="3"/>
  <c r="I2796" i="3"/>
  <c r="I2442" i="3"/>
  <c r="I3217" i="3"/>
  <c r="I3049" i="3"/>
  <c r="I2613" i="3"/>
  <c r="I2517" i="3"/>
  <c r="I3265" i="3"/>
  <c r="I3250" i="3"/>
  <c r="I2829" i="3"/>
  <c r="I2961" i="3"/>
  <c r="I3054" i="3"/>
  <c r="I2475" i="3"/>
  <c r="I2682" i="3"/>
  <c r="I3018" i="3"/>
  <c r="I3110" i="3"/>
  <c r="I2698" i="3"/>
  <c r="I2507" i="3"/>
  <c r="I2739" i="3"/>
  <c r="I2788" i="3"/>
  <c r="I2626" i="3"/>
  <c r="I2697" i="3"/>
  <c r="I2978" i="3"/>
  <c r="I2456" i="3"/>
  <c r="I2670" i="3"/>
  <c r="I2838" i="3"/>
  <c r="I2408" i="3"/>
  <c r="I2576" i="3"/>
  <c r="I2424" i="3"/>
  <c r="I2451" i="3"/>
  <c r="I3014" i="3"/>
  <c r="I2675" i="3"/>
  <c r="I2673" i="3"/>
  <c r="I2841" i="3"/>
  <c r="I2512" i="3"/>
  <c r="I2731" i="3"/>
  <c r="I2514" i="3"/>
  <c r="I2610" i="3"/>
  <c r="I3771" i="3"/>
  <c r="I3066" i="3"/>
  <c r="I2665" i="3"/>
  <c r="I2835" i="3"/>
  <c r="I2658" i="3"/>
  <c r="I3082" i="3"/>
  <c r="I2498" i="3"/>
  <c r="I2376" i="3"/>
  <c r="I2814" i="3"/>
  <c r="I2771" i="3"/>
  <c r="I2554" i="3"/>
  <c r="I2525" i="3"/>
  <c r="I2865" i="3"/>
  <c r="I3177" i="3"/>
  <c r="I3154" i="3"/>
  <c r="I2741" i="3"/>
  <c r="I2700" i="3"/>
  <c r="I2755" i="3"/>
  <c r="I3306" i="3"/>
  <c r="I2564" i="3"/>
  <c r="I2530" i="3"/>
  <c r="I3022" i="3"/>
  <c r="I2922" i="3"/>
  <c r="I2674" i="3"/>
  <c r="I2986" i="3"/>
  <c r="I2779" i="3"/>
  <c r="I2370" i="3"/>
  <c r="I2529" i="3"/>
  <c r="I2736" i="3"/>
  <c r="I3162" i="3"/>
  <c r="I2393" i="3"/>
  <c r="I2561" i="3"/>
  <c r="I2729" i="3"/>
  <c r="I2641" i="3"/>
  <c r="I2804" i="3"/>
  <c r="I2618" i="3"/>
  <c r="I2506" i="3"/>
  <c r="I2596" i="3"/>
  <c r="I2840" i="3"/>
  <c r="I2906" i="3"/>
  <c r="I3034" i="3"/>
  <c r="I2954" i="3"/>
  <c r="I2659" i="3"/>
  <c r="I2650" i="3"/>
  <c r="I2441" i="3"/>
  <c r="I2816" i="3"/>
  <c r="I2385" i="3"/>
  <c r="I3370" i="3"/>
  <c r="I3278" i="3"/>
  <c r="I3242" i="3"/>
  <c r="I2545" i="3"/>
  <c r="I2457" i="3"/>
  <c r="I2705" i="3"/>
  <c r="I3114" i="3"/>
  <c r="I2787" i="3"/>
  <c r="I2738" i="3"/>
  <c r="I2778" i="3"/>
  <c r="I2532" i="3"/>
  <c r="I2410" i="3"/>
  <c r="I2852" i="3"/>
  <c r="I3369" i="3"/>
  <c r="I2501" i="3"/>
  <c r="I3419" i="3"/>
  <c r="I3571" i="3"/>
  <c r="I3094" i="3"/>
  <c r="I3153" i="3"/>
  <c r="I2621" i="3"/>
  <c r="I3378" i="3"/>
  <c r="I3282" i="3"/>
  <c r="I2653" i="3"/>
  <c r="I2629" i="3"/>
  <c r="I3899" i="3"/>
  <c r="I2862" i="3"/>
  <c r="I2579" i="3"/>
  <c r="I2411" i="3"/>
  <c r="I2810" i="3"/>
  <c r="I2642" i="3"/>
  <c r="I2555" i="3"/>
  <c r="I2722" i="3"/>
  <c r="I2362" i="3"/>
  <c r="I2732" i="3"/>
  <c r="I2403" i="3"/>
  <c r="I2570" i="3"/>
  <c r="I2827" i="3"/>
  <c r="I3338" i="3"/>
  <c r="I2556" i="3"/>
  <c r="I2547" i="3"/>
  <c r="I2418" i="3"/>
  <c r="I2660" i="3"/>
  <c r="I3146" i="3"/>
  <c r="I2538" i="3"/>
  <c r="I2801" i="3"/>
  <c r="I2633" i="3"/>
  <c r="I2353" i="3"/>
  <c r="I2872" i="3"/>
  <c r="I2568" i="3"/>
  <c r="I2392" i="3"/>
  <c r="I2782" i="3"/>
  <c r="I2713" i="3"/>
  <c r="I2560" i="3"/>
  <c r="I2982" i="3"/>
  <c r="I2728" i="3"/>
  <c r="I2899" i="3"/>
  <c r="I2946" i="3"/>
  <c r="I2384" i="3"/>
  <c r="I2808" i="3"/>
  <c r="I3194" i="3"/>
  <c r="I2795" i="3"/>
  <c r="I3210" i="3"/>
  <c r="I2578" i="3"/>
  <c r="I2851" i="3"/>
  <c r="I2802" i="3"/>
  <c r="I2842" i="3"/>
  <c r="I2434" i="3"/>
  <c r="I2505" i="3"/>
  <c r="I3322" i="3"/>
  <c r="I3394" i="3"/>
  <c r="I2858" i="3"/>
  <c r="I2577" i="3"/>
  <c r="I2572" i="3"/>
  <c r="I2563" i="3"/>
  <c r="I2683" i="3"/>
  <c r="I3483" i="3"/>
  <c r="I3182" i="3"/>
  <c r="I3342" i="3"/>
  <c r="I2395" i="3"/>
  <c r="I2785" i="3"/>
  <c r="I2608" i="3"/>
  <c r="I2758" i="3"/>
  <c r="I2856" i="3"/>
  <c r="I2832" i="3"/>
  <c r="I2676" i="3"/>
  <c r="I2667" i="3"/>
  <c r="I3374" i="3"/>
  <c r="I2450" i="3"/>
  <c r="I2772" i="3"/>
  <c r="I2812" i="3"/>
  <c r="I2715" i="3"/>
  <c r="I3046" i="3"/>
  <c r="I2712" i="3"/>
  <c r="I2867" i="3"/>
  <c r="I2497" i="3"/>
  <c r="I2473" i="3"/>
  <c r="I2612" i="3"/>
  <c r="I2603" i="3"/>
  <c r="I2811" i="3"/>
  <c r="I2386" i="3"/>
  <c r="I2580" i="3"/>
  <c r="I2620" i="3"/>
  <c r="I2523" i="3"/>
  <c r="I2825" i="3"/>
  <c r="I2481" i="3"/>
  <c r="I2648" i="3"/>
  <c r="I3178" i="3"/>
  <c r="I2354" i="3"/>
  <c r="I3330" i="3"/>
  <c r="I2716" i="3"/>
  <c r="I2910" i="3"/>
  <c r="I2371" i="3"/>
  <c r="I2628" i="3"/>
  <c r="I2786" i="3"/>
  <c r="I2604" i="3"/>
  <c r="I3078" i="3"/>
  <c r="I2379" i="3"/>
  <c r="I2419" i="3"/>
  <c r="I2593" i="3"/>
  <c r="I2734" i="3"/>
  <c r="I3130" i="3"/>
  <c r="I2702" i="3"/>
  <c r="I2809" i="3"/>
  <c r="I3266" i="3"/>
  <c r="I2464" i="3"/>
  <c r="I2806" i="3"/>
  <c r="I2566" i="3"/>
  <c r="I2341" i="3"/>
  <c r="I2213" i="3"/>
  <c r="I2037" i="3"/>
  <c r="I1869" i="3"/>
  <c r="I2759" i="3"/>
  <c r="I2276" i="3"/>
  <c r="I2108" i="3"/>
  <c r="I2004" i="3"/>
  <c r="I1828" i="3"/>
  <c r="I2339" i="3"/>
  <c r="I2211" i="3"/>
  <c r="I2043" i="3"/>
  <c r="I1867" i="3"/>
  <c r="I2679" i="3"/>
  <c r="I2274" i="3"/>
  <c r="I2098" i="3"/>
  <c r="I1994" i="3"/>
  <c r="I1826" i="3"/>
  <c r="I2337" i="3"/>
  <c r="I2209" i="3"/>
  <c r="I2582" i="3"/>
  <c r="I2013" i="3"/>
  <c r="I2420" i="3"/>
  <c r="I1868" i="3"/>
  <c r="I2035" i="3"/>
  <c r="I2824" i="3"/>
  <c r="I2707" i="3"/>
  <c r="I2490" i="3"/>
  <c r="I2546" i="3"/>
  <c r="I2752" i="3"/>
  <c r="I2617" i="3"/>
  <c r="I2678" i="3"/>
  <c r="I2165" i="3"/>
  <c r="I2657" i="3"/>
  <c r="I2891" i="3"/>
  <c r="I2595" i="3"/>
  <c r="I3302" i="3"/>
  <c r="I2768" i="3"/>
  <c r="I2784" i="3"/>
  <c r="I2703" i="3"/>
  <c r="I1997" i="3"/>
  <c r="I2439" i="3"/>
  <c r="I2212" i="3"/>
  <c r="I1940" i="3"/>
  <c r="I2687" i="3"/>
  <c r="I2171" i="3"/>
  <c r="I1995" i="3"/>
  <c r="I2414" i="3"/>
  <c r="I2210" i="3"/>
  <c r="I1930" i="3"/>
  <c r="I2735" i="3"/>
  <c r="I2169" i="3"/>
  <c r="I2463" i="3"/>
  <c r="I2188" i="3"/>
  <c r="I2358" i="3"/>
  <c r="I2202" i="3"/>
  <c r="I2412" i="3"/>
  <c r="I2622" i="3"/>
  <c r="I2611" i="3"/>
  <c r="I2548" i="3"/>
  <c r="I2619" i="3"/>
  <c r="I2926" i="3"/>
  <c r="I2416" i="3"/>
  <c r="I2662" i="3"/>
  <c r="I3098" i="3"/>
  <c r="I2277" i="3"/>
  <c r="I1829" i="3"/>
  <c r="I2044" i="3"/>
  <c r="I2275" i="3"/>
  <c r="I1827" i="3"/>
  <c r="I2034" i="3"/>
  <c r="I2273" i="3"/>
  <c r="I1885" i="3"/>
  <c r="I1843" i="3"/>
  <c r="I2399" i="3"/>
  <c r="I2690" i="3"/>
  <c r="I2539" i="3"/>
  <c r="I3366" i="3"/>
  <c r="I3086" i="3"/>
  <c r="I2625" i="3"/>
  <c r="I2489" i="3"/>
  <c r="I2606" i="3"/>
  <c r="I2101" i="3"/>
  <c r="I2340" i="3"/>
  <c r="I1876" i="3"/>
  <c r="I2107" i="3"/>
  <c r="I2338" i="3"/>
  <c r="I1866" i="3"/>
  <c r="I2105" i="3"/>
  <c r="I2060" i="3"/>
  <c r="I2010" i="3"/>
  <c r="I2571" i="3"/>
  <c r="I2480" i="3"/>
  <c r="I2706" i="3"/>
  <c r="I2762" i="3"/>
  <c r="I2761" i="3"/>
  <c r="I3362" i="3"/>
  <c r="I2656" i="3"/>
  <c r="I2422" i="3"/>
  <c r="I1933" i="3"/>
  <c r="I2172" i="3"/>
  <c r="I2415" i="3"/>
  <c r="I1931" i="3"/>
  <c r="I2162" i="3"/>
  <c r="I2431" i="3"/>
  <c r="I2205" i="3"/>
  <c r="I2227" i="3"/>
  <c r="I2185" i="3"/>
  <c r="I2455" i="3"/>
  <c r="I2053" i="3"/>
  <c r="I2228" i="3"/>
  <c r="I2586" i="3"/>
  <c r="I2798" i="3"/>
  <c r="I2472" i="3"/>
  <c r="I2790" i="3"/>
  <c r="I2425" i="3"/>
  <c r="I3643" i="3"/>
  <c r="I1973" i="3"/>
  <c r="I2324" i="3"/>
  <c r="I1812" i="3"/>
  <c r="I1979" i="3"/>
  <c r="I2314" i="3"/>
  <c r="I1802" i="3"/>
  <c r="I2333" i="3"/>
  <c r="I1996" i="3"/>
  <c r="I3074" i="3"/>
  <c r="I2970" i="3"/>
  <c r="I2601" i="3"/>
  <c r="I2745" i="3"/>
  <c r="I2654" i="3"/>
  <c r="I2253" i="3"/>
  <c r="I2567" i="3"/>
  <c r="I1916" i="3"/>
  <c r="I2251" i="3"/>
  <c r="I2519" i="3"/>
  <c r="I1906" i="3"/>
  <c r="I2257" i="3"/>
  <c r="I2316" i="3"/>
  <c r="I2330" i="3"/>
  <c r="I1818" i="3"/>
  <c r="I2309" i="3"/>
  <c r="I2164" i="3"/>
  <c r="I2331" i="3"/>
  <c r="I1819" i="3"/>
  <c r="I1986" i="3"/>
  <c r="I2356" i="3"/>
  <c r="I2508" i="3"/>
  <c r="I2843" i="3"/>
  <c r="I2938" i="3"/>
  <c r="I2720" i="3"/>
  <c r="I2360" i="3"/>
  <c r="I2021" i="3"/>
  <c r="I2196" i="3"/>
  <c r="I2374" i="3"/>
  <c r="I2019" i="3"/>
  <c r="I2186" i="3"/>
  <c r="I2367" i="3"/>
  <c r="I2831" i="3"/>
  <c r="I2291" i="3"/>
  <c r="I2121" i="3"/>
  <c r="I2292" i="3"/>
  <c r="I2114" i="3"/>
  <c r="I3402" i="3"/>
  <c r="I2584" i="3"/>
  <c r="I2432" i="3"/>
  <c r="I2448" i="3"/>
  <c r="I3603" i="3"/>
  <c r="I2681" i="3"/>
  <c r="I2528" i="3"/>
  <c r="I2710" i="3"/>
  <c r="I2486" i="3"/>
  <c r="I2125" i="3"/>
  <c r="I1957" i="3"/>
  <c r="I2484" i="3"/>
  <c r="I2132" i="3"/>
  <c r="I1956" i="3"/>
  <c r="I2479" i="3"/>
  <c r="I2123" i="3"/>
  <c r="I1955" i="3"/>
  <c r="I2478" i="3"/>
  <c r="I2122" i="3"/>
  <c r="I1954" i="3"/>
  <c r="I2476" i="3"/>
  <c r="I2129" i="3"/>
  <c r="I2269" i="3"/>
  <c r="I2252" i="3"/>
  <c r="I2099" i="3"/>
  <c r="I2266" i="3"/>
  <c r="I2249" i="3"/>
  <c r="I1925" i="3"/>
  <c r="I2100" i="3"/>
  <c r="I2075" i="3"/>
  <c r="I1922" i="3"/>
  <c r="I2097" i="3"/>
  <c r="I2460" i="3"/>
  <c r="I2050" i="3"/>
  <c r="I2823" i="3"/>
  <c r="I1948" i="3"/>
  <c r="I2115" i="3"/>
  <c r="I3102" i="3"/>
  <c r="I1962" i="3"/>
  <c r="I2638" i="3"/>
  <c r="I2261" i="3"/>
  <c r="I2631" i="3"/>
  <c r="I1924" i="3"/>
  <c r="I2219" i="3"/>
  <c r="I2436" i="3"/>
  <c r="I1874" i="3"/>
  <c r="I2241" i="3"/>
  <c r="I2380" i="3"/>
  <c r="I1853" i="3"/>
  <c r="I2220" i="3"/>
  <c r="I2438" i="3"/>
  <c r="I1875" i="3"/>
  <c r="I2170" i="3"/>
  <c r="I2345" i="3"/>
  <c r="I2009" i="3"/>
  <c r="I1897" i="3"/>
  <c r="I2452" i="3"/>
  <c r="I2224" i="3"/>
  <c r="I2112" i="3"/>
  <c r="I1944" i="3"/>
  <c r="I2647" i="3"/>
  <c r="I2310" i="3"/>
  <c r="I2134" i="3"/>
  <c r="I2031" i="3"/>
  <c r="I1760" i="3"/>
  <c r="I1584" i="3"/>
  <c r="I1416" i="3"/>
  <c r="I1312" i="3"/>
  <c r="I1831" i="3"/>
  <c r="I1647" i="3"/>
  <c r="I1519" i="3"/>
  <c r="I1351" i="3"/>
  <c r="I1923" i="3"/>
  <c r="I2265" i="3"/>
  <c r="I1860" i="3"/>
  <c r="I2390" i="3"/>
  <c r="I1981" i="3"/>
  <c r="I1811" i="3"/>
  <c r="I1945" i="3"/>
  <c r="I2264" i="3"/>
  <c r="I2510" i="3"/>
  <c r="I1800" i="3"/>
  <c r="I1456" i="3"/>
  <c r="I1623" i="3"/>
  <c r="I1901" i="3"/>
  <c r="I2243" i="3"/>
  <c r="I2574" i="3"/>
  <c r="I2347" i="3"/>
  <c r="I2002" i="3"/>
  <c r="I3166" i="3"/>
  <c r="I2298" i="3"/>
  <c r="I2065" i="3"/>
  <c r="I2200" i="3"/>
  <c r="I2350" i="3"/>
  <c r="I2351" i="3"/>
  <c r="I1392" i="3"/>
  <c r="I1559" i="3"/>
  <c r="I2057" i="3"/>
  <c r="I2051" i="3"/>
  <c r="I2325" i="3"/>
  <c r="I1988" i="3"/>
  <c r="I1861" i="3"/>
  <c r="I3138" i="3"/>
  <c r="I2592" i="3"/>
  <c r="I2148" i="3"/>
  <c r="I2146" i="3"/>
  <c r="I2163" i="3"/>
  <c r="I2833" i="3"/>
  <c r="I2085" i="3"/>
  <c r="I2083" i="3"/>
  <c r="I2081" i="3"/>
  <c r="I2313" i="3"/>
  <c r="I2139" i="3"/>
  <c r="I2161" i="3"/>
  <c r="I2686" i="3"/>
  <c r="I1845" i="3"/>
  <c r="I1851" i="3"/>
  <c r="I1949" i="3"/>
  <c r="I2815" i="3"/>
  <c r="I3258" i="3"/>
  <c r="I2726" i="3"/>
  <c r="I2630" i="3"/>
  <c r="I1893" i="3"/>
  <c r="I1892" i="3"/>
  <c r="I1891" i="3"/>
  <c r="I1890" i="3"/>
  <c r="I2077" i="3"/>
  <c r="I2074" i="3"/>
  <c r="I1908" i="3"/>
  <c r="I3198" i="3"/>
  <c r="I2332" i="3"/>
  <c r="I2282" i="3"/>
  <c r="I2069" i="3"/>
  <c r="I2091" i="3"/>
  <c r="I2113" i="3"/>
  <c r="I2028" i="3"/>
  <c r="I2042" i="3"/>
  <c r="I1833" i="3"/>
  <c r="I2048" i="3"/>
  <c r="I2262" i="3"/>
  <c r="I1696" i="3"/>
  <c r="I1248" i="3"/>
  <c r="I1479" i="3"/>
  <c r="I2197" i="3"/>
  <c r="I2156" i="3"/>
  <c r="I2036" i="3"/>
  <c r="I3202" i="3"/>
  <c r="I2317" i="3"/>
  <c r="I2315" i="3"/>
  <c r="I2321" i="3"/>
  <c r="I3002" i="3"/>
  <c r="I3010" i="3"/>
  <c r="I2260" i="3"/>
  <c r="I2250" i="3"/>
  <c r="I3390" i="3"/>
  <c r="I1989" i="3"/>
  <c r="I2306" i="3"/>
  <c r="I2221" i="3"/>
  <c r="I2883" i="3"/>
  <c r="I2020" i="3"/>
  <c r="I1882" i="3"/>
  <c r="I2181" i="3"/>
  <c r="I2417" i="3"/>
  <c r="I2950" i="3"/>
  <c r="I1805" i="3"/>
  <c r="I3358" i="3"/>
  <c r="I1821" i="3"/>
  <c r="I2792" i="3"/>
  <c r="I2527" i="3"/>
  <c r="I2559" i="3"/>
  <c r="I2543" i="3"/>
  <c r="I2138" i="3"/>
  <c r="I1972" i="3"/>
  <c r="I3326" i="3"/>
  <c r="I2760" i="3"/>
  <c r="I2189" i="3"/>
  <c r="I2187" i="3"/>
  <c r="I2018" i="3"/>
  <c r="I2193" i="3"/>
  <c r="I2807" i="3"/>
  <c r="I2117" i="3"/>
  <c r="I2289" i="3"/>
  <c r="I2562" i="3"/>
  <c r="I3298" i="3"/>
  <c r="I2680" i="3"/>
  <c r="I2361" i="3"/>
  <c r="I3354" i="3"/>
  <c r="I2293" i="3"/>
  <c r="I2061" i="3"/>
  <c r="I2300" i="3"/>
  <c r="I2068" i="3"/>
  <c r="I2299" i="3"/>
  <c r="I2059" i="3"/>
  <c r="I2290" i="3"/>
  <c r="I2058" i="3"/>
  <c r="I2297" i="3"/>
  <c r="I2646" i="3"/>
  <c r="I1932" i="3"/>
  <c r="I1907" i="3"/>
  <c r="I2639" i="3"/>
  <c r="I2526" i="3"/>
  <c r="I2615" i="3"/>
  <c r="I2518" i="3"/>
  <c r="I2203" i="3"/>
  <c r="I1965" i="3"/>
  <c r="I1820" i="3"/>
  <c r="I1987" i="3"/>
  <c r="I2799" i="3"/>
  <c r="I2444" i="3"/>
  <c r="I2244" i="3"/>
  <c r="I2502" i="3"/>
  <c r="I2258" i="3"/>
  <c r="I2607" i="3"/>
  <c r="I2173" i="3"/>
  <c r="I2348" i="3"/>
  <c r="I2195" i="3"/>
  <c r="I2372" i="3"/>
  <c r="I2217" i="3"/>
  <c r="I1961" i="3"/>
  <c r="I2328" i="3"/>
  <c r="I2160" i="3"/>
  <c r="I1880" i="3"/>
  <c r="I2404" i="3"/>
  <c r="I2094" i="3"/>
  <c r="I1870" i="3"/>
  <c r="I1520" i="3"/>
  <c r="I1352" i="3"/>
  <c r="I1751" i="3"/>
  <c r="I1583" i="3"/>
  <c r="I2268" i="3"/>
  <c r="I2090" i="3"/>
  <c r="I2027" i="3"/>
  <c r="I2550" i="3"/>
  <c r="I1978" i="3"/>
  <c r="I2599" i="3"/>
  <c r="I2096" i="3"/>
  <c r="I2246" i="3"/>
  <c r="I1632" i="3"/>
  <c r="I1288" i="3"/>
  <c r="I1455" i="3"/>
  <c r="I2076" i="3"/>
  <c r="I2500" i="3"/>
  <c r="I2005" i="3"/>
  <c r="I1835" i="3"/>
  <c r="I2177" i="3"/>
  <c r="I1964" i="3"/>
  <c r="I3070" i="3"/>
  <c r="I1881" i="3"/>
  <c r="I2032" i="3"/>
  <c r="I2182" i="3"/>
  <c r="I1736" i="3"/>
  <c r="I2343" i="3"/>
  <c r="I1391" i="3"/>
  <c r="I2462" i="3"/>
  <c r="I2218" i="3"/>
  <c r="I2359" i="3"/>
  <c r="I2817" i="3"/>
  <c r="I2742" i="3"/>
  <c r="I1980" i="3"/>
  <c r="I1970" i="3"/>
  <c r="I3142" i="3"/>
  <c r="I2488" i="3"/>
  <c r="I1909" i="3"/>
  <c r="I1915" i="3"/>
  <c r="I2141" i="3"/>
  <c r="I2558" i="3"/>
  <c r="I2011" i="3"/>
  <c r="I2598" i="3"/>
  <c r="I2553" i="3"/>
  <c r="I2375" i="3"/>
  <c r="I2357" i="3"/>
  <c r="I2124" i="3"/>
  <c r="I1947" i="3"/>
  <c r="I2777" i="3"/>
  <c r="I2890" i="3"/>
  <c r="I2942" i="3"/>
  <c r="I2918" i="3"/>
  <c r="I2902" i="3"/>
  <c r="I2886" i="3"/>
  <c r="I2870" i="3"/>
  <c r="I2695" i="3"/>
  <c r="I2671" i="3"/>
  <c r="I2267" i="3"/>
  <c r="I2157" i="3"/>
  <c r="I2140" i="3"/>
  <c r="I2154" i="3"/>
  <c r="I1877" i="3"/>
  <c r="I1899" i="3"/>
  <c r="I2614" i="3"/>
  <c r="I1836" i="3"/>
  <c r="I1850" i="3"/>
  <c r="I2791" i="3"/>
  <c r="I1984" i="3"/>
  <c r="I2198" i="3"/>
  <c r="I1648" i="3"/>
  <c r="I2023" i="3"/>
  <c r="I1415" i="3"/>
  <c r="I2398" i="3"/>
  <c r="I2323" i="3"/>
  <c r="I1920" i="3"/>
  <c r="I1799" i="3"/>
  <c r="I1898" i="3"/>
  <c r="I2301" i="3"/>
  <c r="I2388" i="3"/>
  <c r="I1568" i="3"/>
  <c r="I1884" i="3"/>
  <c r="I1813" i="3"/>
  <c r="I1844" i="3"/>
  <c r="I2513" i="3"/>
  <c r="I2149" i="3"/>
  <c r="I2147" i="3"/>
  <c r="I2145" i="3"/>
  <c r="I2585" i="3"/>
  <c r="I2400" i="3"/>
  <c r="I2084" i="3"/>
  <c r="I2082" i="3"/>
  <c r="I1971" i="3"/>
  <c r="I3451" i="3"/>
  <c r="I2178" i="3"/>
  <c r="I2029" i="3"/>
  <c r="I2590" i="3"/>
  <c r="I1852" i="3"/>
  <c r="I1842" i="3"/>
  <c r="I1946" i="3"/>
  <c r="I2349" i="3"/>
  <c r="I2793" i="3"/>
  <c r="I2848" i="3"/>
  <c r="I2229" i="3"/>
  <c r="I2236" i="3"/>
  <c r="I2235" i="3"/>
  <c r="I2226" i="3"/>
  <c r="I2233" i="3"/>
  <c r="I2524" i="3"/>
  <c r="I2245" i="3"/>
  <c r="I2242" i="3"/>
  <c r="I1883" i="3"/>
  <c r="I2307" i="3"/>
  <c r="I2329" i="3"/>
  <c r="I2052" i="3"/>
  <c r="I2066" i="3"/>
  <c r="I2045" i="3"/>
  <c r="I2003" i="3"/>
  <c r="I2049" i="3"/>
  <c r="I2288" i="3"/>
  <c r="I3230" i="3"/>
  <c r="I2030" i="3"/>
  <c r="I1480" i="3"/>
  <c r="I1687" i="3"/>
  <c r="I2623" i="3"/>
  <c r="I2194" i="3"/>
  <c r="I2153" i="3"/>
  <c r="I2070" i="3"/>
  <c r="I2093" i="3"/>
  <c r="I2180" i="3"/>
  <c r="I2131" i="3"/>
  <c r="I1856" i="3"/>
  <c r="I1735" i="3"/>
  <c r="I2454" i="3"/>
  <c r="I2322" i="3"/>
  <c r="I1810" i="3"/>
  <c r="I2284" i="3"/>
  <c r="I2106" i="3"/>
  <c r="I1985" i="3"/>
  <c r="I2204" i="3"/>
  <c r="I2026" i="3"/>
  <c r="I2133" i="3"/>
  <c r="I1963" i="3"/>
  <c r="I2575" i="3"/>
  <c r="I2092" i="3"/>
  <c r="I1914" i="3"/>
  <c r="I3294" i="3"/>
  <c r="I2304" i="3"/>
  <c r="I2072" i="3"/>
  <c r="I2775" i="3"/>
  <c r="I2286" i="3"/>
  <c r="I2054" i="3"/>
  <c r="I1672" i="3"/>
  <c r="I1504" i="3"/>
  <c r="I1264" i="3"/>
  <c r="I1671" i="3"/>
  <c r="I1495" i="3"/>
  <c r="I2225" i="3"/>
  <c r="I2179" i="3"/>
  <c r="I1834" i="3"/>
  <c r="I2116" i="3"/>
  <c r="I1938" i="3"/>
  <c r="I2237" i="3"/>
  <c r="I2067" i="3"/>
  <c r="I2025" i="3"/>
  <c r="I2352" i="3"/>
  <c r="I1840" i="3"/>
  <c r="I2223" i="3"/>
  <c r="I1544" i="3"/>
  <c r="I1711" i="3"/>
  <c r="I1327" i="3"/>
  <c r="I2335" i="3"/>
  <c r="I1726" i="3"/>
  <c r="I1558" i="3"/>
  <c r="I1873" i="3"/>
  <c r="I2024" i="3"/>
  <c r="I2174" i="3"/>
  <c r="I1752" i="3"/>
  <c r="I3006" i="3"/>
  <c r="I1407" i="3"/>
  <c r="I1766" i="3"/>
  <c r="I1913" i="3"/>
  <c r="I2064" i="3"/>
  <c r="I2342" i="3"/>
  <c r="I1728" i="3"/>
  <c r="I2279" i="3"/>
  <c r="I1575" i="3"/>
  <c r="I1742" i="3"/>
  <c r="I1825" i="3"/>
  <c r="I2168" i="3"/>
  <c r="I2318" i="3"/>
  <c r="I1704" i="3"/>
  <c r="I1320" i="3"/>
  <c r="I1487" i="3"/>
  <c r="I1654" i="3"/>
  <c r="I1865" i="3"/>
  <c r="I2016" i="3"/>
  <c r="I2166" i="3"/>
  <c r="I1744" i="3"/>
  <c r="I2492" i="3"/>
  <c r="I1399" i="3"/>
  <c r="I1694" i="3"/>
  <c r="I2663" i="3"/>
  <c r="I1928" i="3"/>
  <c r="I1710" i="3"/>
  <c r="I1832" i="3"/>
  <c r="I1535" i="3"/>
  <c r="I1849" i="3"/>
  <c r="I1536" i="3"/>
  <c r="I1953" i="3"/>
  <c r="I2254" i="3"/>
  <c r="I1295" i="3"/>
  <c r="I2294" i="3"/>
  <c r="I1959" i="3"/>
  <c r="I1303" i="3"/>
  <c r="I2001" i="3"/>
  <c r="I2302" i="3"/>
  <c r="I1343" i="3"/>
  <c r="I2974" i="3"/>
  <c r="I1344" i="3"/>
  <c r="I2542" i="3"/>
  <c r="I1448" i="3"/>
  <c r="I1782" i="3"/>
  <c r="I2102" i="3"/>
  <c r="I1862" i="3"/>
  <c r="I2248" i="3"/>
  <c r="I1990" i="3"/>
  <c r="I1582" i="3"/>
  <c r="I3038" i="3"/>
  <c r="I2583" i="3"/>
  <c r="I1496" i="3"/>
  <c r="I1663" i="3"/>
  <c r="I1638" i="3"/>
  <c r="I2128" i="3"/>
  <c r="I2278" i="3"/>
  <c r="I1472" i="3"/>
  <c r="I2073" i="3"/>
  <c r="I1858" i="3"/>
  <c r="I2308" i="3"/>
  <c r="I2259" i="3"/>
  <c r="I2240" i="3"/>
  <c r="I2222" i="3"/>
  <c r="I1440" i="3"/>
  <c r="I1431" i="3"/>
  <c r="I2767" i="3"/>
  <c r="I2503" i="3"/>
  <c r="I2176" i="3"/>
  <c r="I1376" i="3"/>
  <c r="I1926" i="3"/>
  <c r="I2494" i="3"/>
  <c r="I1560" i="3"/>
  <c r="I1574" i="3"/>
  <c r="I2214" i="3"/>
  <c r="I1383" i="3"/>
  <c r="I1976" i="3"/>
  <c r="I2087" i="3"/>
  <c r="I2336" i="3"/>
  <c r="I1552" i="3"/>
  <c r="I1566" i="3"/>
  <c r="I1534" i="3"/>
  <c r="I2000" i="3"/>
  <c r="I1640" i="3"/>
  <c r="I1335" i="3"/>
  <c r="I1688" i="3"/>
  <c r="I1511" i="3"/>
  <c r="I2855" i="3"/>
  <c r="I2056" i="3"/>
  <c r="I2280" i="3"/>
  <c r="I1471" i="3"/>
  <c r="I2086" i="3"/>
  <c r="I1319" i="3"/>
  <c r="I1889" i="3"/>
  <c r="I2040" i="3"/>
  <c r="I1768" i="3"/>
  <c r="I1743" i="3"/>
  <c r="I2470" i="3"/>
  <c r="I2272" i="3"/>
  <c r="I2230" i="3"/>
  <c r="I1616" i="3"/>
  <c r="I1463" i="3"/>
  <c r="I2033" i="3"/>
  <c r="I2184" i="3"/>
  <c r="I1790" i="3"/>
  <c r="I2088" i="3"/>
  <c r="I1624" i="3"/>
  <c r="I1470" i="3"/>
  <c r="I1792" i="3"/>
  <c r="I2366" i="3"/>
  <c r="I2471" i="3"/>
  <c r="I1841" i="3"/>
  <c r="I2468" i="3"/>
  <c r="I1784" i="3"/>
  <c r="I1272" i="3"/>
  <c r="I1631" i="3"/>
  <c r="I1798" i="3"/>
  <c r="I1406" i="3"/>
  <c r="I1278" i="3"/>
  <c r="I1781" i="3"/>
  <c r="I2155" i="3"/>
  <c r="I2751" i="3"/>
  <c r="I2396" i="3"/>
  <c r="I2130" i="3"/>
  <c r="I2089" i="3"/>
  <c r="I1968" i="3"/>
  <c r="I1934" i="3"/>
  <c r="I1927" i="3"/>
  <c r="I1837" i="3"/>
  <c r="I2283" i="3"/>
  <c r="I2234" i="3"/>
  <c r="I2326" i="3"/>
  <c r="I1543" i="3"/>
  <c r="I1662" i="3"/>
  <c r="I1896" i="3"/>
  <c r="I1727" i="3"/>
  <c r="I2430" i="3"/>
  <c r="I1600" i="3"/>
  <c r="I1550" i="3"/>
  <c r="I2126" i="3"/>
  <c r="I1359" i="3"/>
  <c r="I1824" i="3"/>
  <c r="I1719" i="3"/>
  <c r="I2312" i="3"/>
  <c r="I2159" i="3"/>
  <c r="I1703" i="3"/>
  <c r="I1993" i="3"/>
  <c r="I1830" i="3"/>
  <c r="I1510" i="3"/>
  <c r="I1912" i="3"/>
  <c r="I1488" i="3"/>
  <c r="I1750" i="3"/>
  <c r="I2110" i="3"/>
  <c r="I1977" i="3"/>
  <c r="I1895" i="3"/>
  <c r="I2423" i="3"/>
  <c r="I1590" i="3"/>
  <c r="I1296" i="3"/>
  <c r="I1864" i="3"/>
  <c r="I1791" i="3"/>
  <c r="I2287" i="3"/>
  <c r="I2206" i="3"/>
  <c r="I1439" i="3"/>
  <c r="I2447" i="3"/>
  <c r="I1613" i="3"/>
  <c r="I1445" i="3"/>
  <c r="I1333" i="3"/>
  <c r="I2281" i="3"/>
  <c r="I2201" i="3"/>
  <c r="I1917" i="3"/>
  <c r="I2516" i="3"/>
  <c r="I2446" i="3"/>
  <c r="I1608" i="3"/>
  <c r="I1607" i="3"/>
  <c r="I2346" i="3"/>
  <c r="I2137" i="3"/>
  <c r="I1857" i="3"/>
  <c r="I1712" i="3"/>
  <c r="I1263" i="3"/>
  <c r="I1494" i="3"/>
  <c r="I2046" i="3"/>
  <c r="I2271" i="3"/>
  <c r="I1872" i="3"/>
  <c r="I1767" i="3"/>
  <c r="I2296" i="3"/>
  <c r="I1512" i="3"/>
  <c r="I1526" i="3"/>
  <c r="I2095" i="3"/>
  <c r="I2207" i="3"/>
  <c r="I2143" i="3"/>
  <c r="I1702" i="3"/>
  <c r="I2104" i="3"/>
  <c r="I1680" i="3"/>
  <c r="I2152" i="3"/>
  <c r="I1998" i="3"/>
  <c r="I1615" i="3"/>
  <c r="I1905" i="3"/>
  <c r="I1518" i="3"/>
  <c r="I1304" i="3"/>
  <c r="I1936" i="3"/>
  <c r="I1808" i="3"/>
  <c r="I1576" i="3"/>
  <c r="I2080" i="3"/>
  <c r="I1271" i="3"/>
  <c r="I1622" i="3"/>
  <c r="I2256" i="3"/>
  <c r="I2038" i="3"/>
  <c r="I1592" i="3"/>
  <c r="I1606" i="3"/>
  <c r="I1741" i="3"/>
  <c r="I2109" i="3"/>
  <c r="I2285" i="3"/>
  <c r="I3134" i="3"/>
  <c r="I2551" i="3"/>
  <c r="I2136" i="3"/>
  <c r="I2118" i="3"/>
  <c r="I1328" i="3"/>
  <c r="I2391" i="3"/>
  <c r="I1941" i="3"/>
  <c r="I1900" i="3"/>
  <c r="I2008" i="3"/>
  <c r="I2151" i="3"/>
  <c r="I1774" i="3"/>
  <c r="I2216" i="3"/>
  <c r="I1432" i="3"/>
  <c r="I2041" i="3"/>
  <c r="I3262" i="3"/>
  <c r="I1255" i="3"/>
  <c r="I2711" i="3"/>
  <c r="I1679" i="3"/>
  <c r="I2208" i="3"/>
  <c r="I1360" i="3"/>
  <c r="I1969" i="3"/>
  <c r="I2344" i="3"/>
  <c r="I2150" i="3"/>
  <c r="I1809" i="3"/>
  <c r="I1502" i="3"/>
  <c r="I1991" i="3"/>
  <c r="I1678" i="3"/>
  <c r="I1952" i="3"/>
  <c r="I2847" i="3"/>
  <c r="I1960" i="3"/>
  <c r="I1894" i="3"/>
  <c r="I1664" i="3"/>
  <c r="I2232" i="3"/>
  <c r="I1423" i="3"/>
  <c r="I1814" i="3"/>
  <c r="I2407" i="3"/>
  <c r="I2238" i="3"/>
  <c r="I1447" i="3"/>
  <c r="I1992" i="3"/>
  <c r="I1759" i="3"/>
  <c r="I1342" i="3"/>
  <c r="I1573" i="3"/>
  <c r="I1939" i="3"/>
  <c r="I1859" i="3"/>
  <c r="I2305" i="3"/>
  <c r="I1921" i="3"/>
  <c r="I1904" i="3"/>
  <c r="I1776" i="3"/>
  <c r="I1775" i="3"/>
  <c r="I2012" i="3"/>
  <c r="I2743" i="3"/>
  <c r="I2495" i="3"/>
  <c r="I2158" i="3"/>
  <c r="I1367" i="3"/>
  <c r="I1598" i="3"/>
  <c r="I2382" i="3"/>
  <c r="I1599" i="3"/>
  <c r="I2192" i="3"/>
  <c r="I1408" i="3"/>
  <c r="I2017" i="3"/>
  <c r="I1902" i="3"/>
  <c r="I1958" i="3"/>
  <c r="I2364" i="3"/>
  <c r="I1527" i="3"/>
  <c r="I2120" i="3"/>
  <c r="I1368" i="3"/>
  <c r="I2079" i="3"/>
  <c r="I2144" i="3"/>
  <c r="I1646" i="3"/>
  <c r="I2320" i="3"/>
  <c r="I2062" i="3"/>
  <c r="I1655" i="3"/>
  <c r="I1686" i="3"/>
  <c r="I1838" i="3"/>
  <c r="I2727" i="3"/>
  <c r="I1639" i="3"/>
  <c r="I2190" i="3"/>
  <c r="I1929" i="3"/>
  <c r="I1783" i="3"/>
  <c r="I1287" i="3"/>
  <c r="I1279" i="3"/>
  <c r="I1551" i="3"/>
  <c r="I2078" i="3"/>
  <c r="I1247" i="3"/>
  <c r="I1951" i="3"/>
  <c r="I1397" i="3"/>
  <c r="I1269" i="3"/>
  <c r="I1486" i="3"/>
  <c r="I1256" i="3"/>
  <c r="I1464" i="3"/>
  <c r="I1446" i="3"/>
  <c r="I1677" i="3"/>
  <c r="I2428" i="3"/>
  <c r="I1740" i="3"/>
  <c r="I1612" i="3"/>
  <c r="I1436" i="3"/>
  <c r="I1879" i="3"/>
  <c r="I1723" i="3"/>
  <c r="I1547" i="3"/>
  <c r="I1379" i="3"/>
  <c r="I2006" i="3"/>
  <c r="I1682" i="3"/>
  <c r="I1514" i="3"/>
  <c r="I1348" i="3"/>
  <c r="I1126" i="3"/>
  <c r="I950" i="3"/>
  <c r="I846" i="3"/>
  <c r="I1398" i="3"/>
  <c r="I1565" i="3"/>
  <c r="I1245" i="3"/>
  <c r="I1412" i="3"/>
  <c r="I1459" i="3"/>
  <c r="I1658" i="3"/>
  <c r="I1054" i="3"/>
  <c r="I1669" i="3"/>
  <c r="I1349" i="3"/>
  <c r="I1516" i="3"/>
  <c r="I1563" i="3"/>
  <c r="I1878" i="3"/>
  <c r="I1222" i="3"/>
  <c r="I862" i="3"/>
  <c r="I1414" i="3"/>
  <c r="I1581" i="3"/>
  <c r="I2511" i="3"/>
  <c r="I1567" i="3"/>
  <c r="I2263" i="3"/>
  <c r="I1381" i="3"/>
  <c r="I1716" i="3"/>
  <c r="I1763" i="3"/>
  <c r="I1910" i="3"/>
  <c r="I1490" i="3"/>
  <c r="I886" i="3"/>
  <c r="I2014" i="3"/>
  <c r="I1395" i="3"/>
  <c r="I1477" i="3"/>
  <c r="I1762" i="3"/>
  <c r="I838" i="3"/>
  <c r="I1280" i="3"/>
  <c r="I1384" i="3"/>
  <c r="I1888" i="3"/>
  <c r="I2334" i="3"/>
  <c r="I1375" i="3"/>
  <c r="I1318" i="3"/>
  <c r="I1485" i="3"/>
  <c r="I1652" i="3"/>
  <c r="I2055" i="3"/>
  <c r="I1355" i="3"/>
  <c r="I1529" i="3"/>
  <c r="I998" i="3"/>
  <c r="I1501" i="3"/>
  <c r="I1786" i="3"/>
  <c r="I1797" i="3"/>
  <c r="I1499" i="3"/>
  <c r="I734" i="3"/>
  <c r="I2127" i="3"/>
  <c r="I1695" i="3"/>
  <c r="I1254" i="3"/>
  <c r="I1589" i="3"/>
  <c r="I1756" i="3"/>
  <c r="I1804" i="3"/>
  <c r="I1467" i="3"/>
  <c r="I1538" i="3"/>
  <c r="I934" i="3"/>
  <c r="I1855" i="3"/>
  <c r="I1523" i="3"/>
  <c r="I1605" i="3"/>
  <c r="I1847" i="3"/>
  <c r="I902" i="3"/>
  <c r="I2270" i="3"/>
  <c r="I1656" i="3"/>
  <c r="I1503" i="3"/>
  <c r="I1478" i="3"/>
  <c r="I1294" i="3"/>
  <c r="I1701" i="3"/>
  <c r="I1461" i="3"/>
  <c r="I1293" i="3"/>
  <c r="I1692" i="3"/>
  <c r="I1460" i="3"/>
  <c r="I1975" i="3"/>
  <c r="I1571" i="3"/>
  <c r="I1339" i="3"/>
  <c r="I1746" i="3"/>
  <c r="I2535" i="3"/>
  <c r="I1142" i="3"/>
  <c r="I974" i="3"/>
  <c r="I1462" i="3"/>
  <c r="I1437" i="3"/>
  <c r="I1604" i="3"/>
  <c r="I2591" i="3"/>
  <c r="I1118" i="3"/>
  <c r="I1733" i="3"/>
  <c r="I1580" i="3"/>
  <c r="I1435" i="3"/>
  <c r="I1506" i="3"/>
  <c r="I798" i="3"/>
  <c r="I1645" i="3"/>
  <c r="I1325" i="3"/>
  <c r="I1428" i="3"/>
  <c r="I1475" i="3"/>
  <c r="I1674" i="3"/>
  <c r="I1070" i="3"/>
  <c r="I1262" i="3"/>
  <c r="I1621" i="3"/>
  <c r="I1788" i="3"/>
  <c r="I1911" i="3"/>
  <c r="I1515" i="3"/>
  <c r="I1586" i="3"/>
  <c r="I1430" i="3"/>
  <c r="I1725" i="3"/>
  <c r="I2255" i="3"/>
  <c r="I1380" i="3"/>
  <c r="I1619" i="3"/>
  <c r="I1690" i="3"/>
  <c r="I1086" i="3"/>
  <c r="I894" i="3"/>
  <c r="I2534" i="3"/>
  <c r="I1564" i="3"/>
  <c r="I1659" i="3"/>
  <c r="I1794" i="3"/>
  <c r="I1266" i="3"/>
  <c r="I782" i="3"/>
  <c r="I1732" i="3"/>
  <c r="I1530" i="3"/>
  <c r="I1918" i="3"/>
  <c r="I1634" i="3"/>
  <c r="I1286" i="3"/>
  <c r="I1734" i="3"/>
  <c r="I1548" i="3"/>
  <c r="I1230" i="3"/>
  <c r="I1967" i="3"/>
  <c r="I2327" i="3"/>
  <c r="I1424" i="3"/>
  <c r="I1887" i="3"/>
  <c r="I1699" i="3"/>
  <c r="I822" i="3"/>
  <c r="I1285" i="3"/>
  <c r="I2142" i="3"/>
  <c r="I1421" i="3"/>
  <c r="I2111" i="3"/>
  <c r="I1309" i="3"/>
  <c r="I2239" i="3"/>
  <c r="I1336" i="3"/>
  <c r="I2071" i="3"/>
  <c r="I1630" i="3"/>
  <c r="I1950" i="3"/>
  <c r="I1396" i="3"/>
  <c r="I1483" i="3"/>
  <c r="I1618" i="3"/>
  <c r="I1078" i="3"/>
  <c r="I2199" i="3"/>
  <c r="I1779" i="3"/>
  <c r="I1374" i="3"/>
  <c r="I2183" i="3"/>
  <c r="I1030" i="3"/>
  <c r="I1453" i="3"/>
  <c r="I1717" i="3"/>
  <c r="I1595" i="3"/>
  <c r="I718" i="3"/>
  <c r="I1644" i="3"/>
  <c r="I1614" i="3"/>
  <c r="I1720" i="3"/>
  <c r="I1317" i="3"/>
  <c r="I1770" i="3"/>
  <c r="I1668" i="3"/>
  <c r="I1570" i="3"/>
  <c r="I2022" i="3"/>
  <c r="I1588" i="3"/>
  <c r="I1298" i="3"/>
  <c r="I1594" i="3"/>
  <c r="I1350" i="3"/>
  <c r="I1311" i="3"/>
  <c r="I1637" i="3"/>
  <c r="I2063" i="3"/>
  <c r="I1628" i="3"/>
  <c r="I1739" i="3"/>
  <c r="I1507" i="3"/>
  <c r="I1642" i="3"/>
  <c r="I1441" i="3"/>
  <c r="I870" i="3"/>
  <c r="I1270" i="3"/>
  <c r="I1943" i="3"/>
  <c r="I1722" i="3"/>
  <c r="I1413" i="3"/>
  <c r="I1388" i="3"/>
  <c r="I1094" i="3"/>
  <c r="I710" i="3"/>
  <c r="I1748" i="3"/>
  <c r="I1795" i="3"/>
  <c r="I1546" i="3"/>
  <c r="I942" i="3"/>
  <c r="I1429" i="3"/>
  <c r="I1596" i="3"/>
  <c r="I2383" i="3"/>
  <c r="I1377" i="3"/>
  <c r="I1597" i="3"/>
  <c r="I1764" i="3"/>
  <c r="I1427" i="3"/>
  <c r="I1498" i="3"/>
  <c r="I1937" i="3"/>
  <c r="I1676" i="3"/>
  <c r="I1787" i="3"/>
  <c r="I2303" i="3"/>
  <c r="I1721" i="3"/>
  <c r="I910" i="3"/>
  <c r="I1373" i="3"/>
  <c r="I1974" i="3"/>
  <c r="I1541" i="3"/>
  <c r="I1371" i="3"/>
  <c r="I774" i="3"/>
  <c r="I1400" i="3"/>
  <c r="I2191" i="3"/>
  <c r="I1666" i="3"/>
  <c r="I2406" i="3"/>
  <c r="I1158" i="3"/>
  <c r="I1718" i="3"/>
  <c r="I1542" i="3"/>
  <c r="I1484" i="3"/>
  <c r="I1166" i="3"/>
  <c r="I1182" i="3"/>
  <c r="I1709" i="3"/>
  <c r="I1765" i="3"/>
  <c r="I1635" i="3"/>
  <c r="I758" i="3"/>
  <c r="I1772" i="3"/>
  <c r="I1966" i="3"/>
  <c r="I1358" i="3"/>
  <c r="I1357" i="3"/>
  <c r="I2655" i="3"/>
  <c r="I1816" i="3"/>
  <c r="I1038" i="3"/>
  <c r="I1796" i="3"/>
  <c r="I1246" i="3"/>
  <c r="I1698" i="3"/>
  <c r="I1517" i="3"/>
  <c r="I2047" i="3"/>
  <c r="I1823" i="3"/>
  <c r="I1643" i="3"/>
  <c r="I2783" i="3"/>
  <c r="I1817" i="3"/>
  <c r="I958" i="3"/>
  <c r="I790" i="3"/>
  <c r="I2487" i="3"/>
  <c r="I1500" i="3"/>
  <c r="I1611" i="3"/>
  <c r="I1730" i="3"/>
  <c r="I1190" i="3"/>
  <c r="I742" i="3"/>
  <c r="I1540" i="3"/>
  <c r="I1250" i="3"/>
  <c r="I1708" i="3"/>
  <c r="I1657" i="3"/>
  <c r="I1773" i="3"/>
  <c r="I1382" i="3"/>
  <c r="I1372" i="3"/>
  <c r="I1062" i="3"/>
  <c r="I1310" i="3"/>
  <c r="I1389" i="3"/>
  <c r="I1758" i="3"/>
  <c r="I1653" i="3"/>
  <c r="I1531" i="3"/>
  <c r="I1334" i="3"/>
  <c r="I1452" i="3"/>
  <c r="I1528" i="3"/>
  <c r="I1253" i="3"/>
  <c r="I1706" i="3"/>
  <c r="I1476" i="3"/>
  <c r="I1330" i="3"/>
  <c r="I1863" i="3"/>
  <c r="I1807" i="3"/>
  <c r="I1806" i="3"/>
  <c r="I1675" i="3"/>
  <c r="I1578" i="3"/>
  <c r="I806" i="3"/>
  <c r="I1651" i="3"/>
  <c r="I2319" i="3"/>
  <c r="I966" i="3"/>
  <c r="I1556" i="3"/>
  <c r="I1282" i="3"/>
  <c r="I1301" i="3"/>
  <c r="I1714" i="3"/>
  <c r="I1405" i="3"/>
  <c r="I1591" i="3"/>
  <c r="I1509" i="3"/>
  <c r="I1780" i="3"/>
  <c r="I2247" i="3"/>
  <c r="I1443" i="3"/>
  <c r="I1554" i="3"/>
  <c r="I1014" i="3"/>
  <c r="I1757" i="3"/>
  <c r="I1587" i="3"/>
  <c r="I2015" i="3"/>
  <c r="I1755" i="3"/>
  <c r="I926" i="3"/>
  <c r="I1261" i="3"/>
  <c r="I1549" i="3"/>
  <c r="I1419" i="3"/>
  <c r="I1693" i="3"/>
  <c r="I1691" i="3"/>
  <c r="I1848" i="3"/>
  <c r="I2215" i="3"/>
  <c r="I1854" i="3"/>
  <c r="I1602" i="3"/>
  <c r="I1715" i="3"/>
  <c r="I990" i="3"/>
  <c r="I1422" i="3"/>
  <c r="I1420" i="3"/>
  <c r="I1102" i="3"/>
  <c r="I1438" i="3"/>
  <c r="I2839" i="3"/>
  <c r="I1670" i="3"/>
  <c r="I1525" i="3"/>
  <c r="I1524" i="3"/>
  <c r="I1403" i="3"/>
  <c r="I1206" i="3"/>
  <c r="I1629" i="3"/>
  <c r="I1409" i="3"/>
  <c r="I1627" i="3"/>
  <c r="I1919" i="3"/>
  <c r="I1603" i="3"/>
  <c r="I1454" i="3"/>
  <c r="I1468" i="3"/>
  <c r="I1110" i="3"/>
  <c r="I1572" i="3"/>
  <c r="I1314" i="3"/>
  <c r="I2365" i="3"/>
  <c r="I726" i="3"/>
  <c r="I1265" i="3"/>
  <c r="I1149" i="3"/>
  <c r="I981" i="3"/>
  <c r="I805" i="3"/>
  <c r="I701" i="3"/>
  <c r="I1228" i="3"/>
  <c r="I1052" i="3"/>
  <c r="I924" i="3"/>
  <c r="I756" i="3"/>
  <c r="I1323" i="3"/>
  <c r="I1171" i="3"/>
  <c r="I1003" i="3"/>
  <c r="I835" i="3"/>
  <c r="I723" i="3"/>
  <c r="I1258" i="3"/>
  <c r="I1082" i="3"/>
  <c r="I954" i="3"/>
  <c r="I778" i="3"/>
  <c r="I1337" i="3"/>
  <c r="I1185" i="3"/>
  <c r="I1229" i="3"/>
  <c r="I1482" i="3"/>
  <c r="I1749" i="3"/>
  <c r="I1451" i="3"/>
  <c r="I1533" i="3"/>
  <c r="I1747" i="3"/>
  <c r="I854" i="3"/>
  <c r="I1021" i="3"/>
  <c r="I1903" i="3"/>
  <c r="I1684" i="3"/>
  <c r="I1198" i="3"/>
  <c r="I1557" i="3"/>
  <c r="I1942" i="3"/>
  <c r="I1341" i="3"/>
  <c r="I1555" i="3"/>
  <c r="I766" i="3"/>
  <c r="I957" i="3"/>
  <c r="I1401" i="3"/>
  <c r="I860" i="3"/>
  <c r="I1458" i="3"/>
  <c r="I1155" i="3"/>
  <c r="I875" i="3"/>
  <c r="I1561" i="3"/>
  <c r="I1162" i="3"/>
  <c r="I890" i="3"/>
  <c r="I1489" i="3"/>
  <c r="I1161" i="3"/>
  <c r="I1492" i="3"/>
  <c r="I1006" i="3"/>
  <c r="I1365" i="3"/>
  <c r="I1650" i="3"/>
  <c r="I1886" i="3"/>
  <c r="I1363" i="3"/>
  <c r="I702" i="3"/>
  <c r="I893" i="3"/>
  <c r="I1244" i="3"/>
  <c r="I732" i="3"/>
  <c r="I915" i="3"/>
  <c r="I1306" i="3"/>
  <c r="I762" i="3"/>
  <c r="I973" i="3"/>
  <c r="I2007" i="3"/>
  <c r="I1326" i="3"/>
  <c r="I2311" i="3"/>
  <c r="I1785" i="3"/>
  <c r="I1444" i="3"/>
  <c r="I1150" i="3"/>
  <c r="I1585" i="3"/>
  <c r="I765" i="3"/>
  <c r="I1012" i="3"/>
  <c r="I1131" i="3"/>
  <c r="I851" i="3"/>
  <c r="I1137" i="3"/>
  <c r="I1101" i="3"/>
  <c r="I1220" i="3"/>
  <c r="I708" i="3"/>
  <c r="I1083" i="3"/>
  <c r="I1290" i="3"/>
  <c r="I1521" i="3"/>
  <c r="I1013" i="3"/>
  <c r="I780" i="3"/>
  <c r="I1201" i="3"/>
  <c r="I845" i="3"/>
  <c r="I699" i="3"/>
  <c r="I1132" i="3"/>
  <c r="I812" i="3"/>
  <c r="I995" i="3"/>
  <c r="I1178" i="3"/>
  <c r="I858" i="3"/>
  <c r="I989" i="3"/>
  <c r="I1172" i="3"/>
  <c r="I788" i="3"/>
  <c r="I971" i="3"/>
  <c r="I1154" i="3"/>
  <c r="I834" i="3"/>
  <c r="I1386" i="3"/>
  <c r="I1129" i="3"/>
  <c r="I1221" i="3"/>
  <c r="I709" i="3"/>
  <c r="I892" i="3"/>
  <c r="I1203" i="3"/>
  <c r="I691" i="3"/>
  <c r="I874" i="3"/>
  <c r="I1197" i="3"/>
  <c r="I2295" i="3"/>
  <c r="I868" i="3"/>
  <c r="I1243" i="3"/>
  <c r="I731" i="3"/>
  <c r="I814" i="3"/>
  <c r="I1387" i="3"/>
  <c r="I1754" i="3"/>
  <c r="I829" i="3"/>
  <c r="I1761" i="3"/>
  <c r="I1641" i="3"/>
  <c r="I1202" i="3"/>
  <c r="I757" i="3"/>
  <c r="I1393" i="3"/>
  <c r="I1108" i="3"/>
  <c r="I1667" i="3"/>
  <c r="I1707" i="3"/>
  <c r="I1491" i="3"/>
  <c r="I1313" i="3"/>
  <c r="I948" i="3"/>
  <c r="I1085" i="3"/>
  <c r="I1513" i="3"/>
  <c r="I884" i="3"/>
  <c r="I1107" i="3"/>
  <c r="I1689" i="3"/>
  <c r="I906" i="3"/>
  <c r="I1121" i="3"/>
  <c r="I2719" i="3"/>
  <c r="I1846" i="3"/>
  <c r="I1204" i="3"/>
  <c r="I1724" i="3"/>
  <c r="I1626" i="3"/>
  <c r="I1140" i="3"/>
  <c r="I1043" i="3"/>
  <c r="I1058" i="3"/>
  <c r="I1713" i="3"/>
  <c r="I1532" i="3"/>
  <c r="I1593" i="3"/>
  <c r="I1076" i="3"/>
  <c r="I1098" i="3"/>
  <c r="I1738" i="3"/>
  <c r="I1789" i="3"/>
  <c r="I1109" i="3"/>
  <c r="I1027" i="3"/>
  <c r="I909" i="3"/>
  <c r="I891" i="3"/>
  <c r="I821" i="3"/>
  <c r="I1028" i="3"/>
  <c r="I1426" i="3"/>
  <c r="I1402" i="3"/>
  <c r="I1697" i="3"/>
  <c r="I730" i="3"/>
  <c r="I1029" i="3"/>
  <c r="I1075" i="3"/>
  <c r="I1005" i="3"/>
  <c r="I1051" i="3"/>
  <c r="I1302" i="3"/>
  <c r="I970" i="3"/>
  <c r="I940" i="3"/>
  <c r="I1134" i="3"/>
  <c r="I2175" i="3"/>
  <c r="I917" i="3"/>
  <c r="I1164" i="3"/>
  <c r="I716" i="3"/>
  <c r="I939" i="3"/>
  <c r="I1186" i="3"/>
  <c r="I738" i="3"/>
  <c r="I1364" i="3"/>
  <c r="I1522" i="3"/>
  <c r="I1777" i="3"/>
  <c r="I1731" i="3"/>
  <c r="I1238" i="3"/>
  <c r="I1370" i="3"/>
  <c r="I796" i="3"/>
  <c r="I811" i="3"/>
  <c r="I826" i="3"/>
  <c r="I1539" i="3"/>
  <c r="I1046" i="3"/>
  <c r="I1237" i="3"/>
  <c r="I1275" i="3"/>
  <c r="I1289" i="3"/>
  <c r="I1685" i="3"/>
  <c r="I1683" i="3"/>
  <c r="I1705" i="3"/>
  <c r="I2167" i="3"/>
  <c r="I1092" i="3"/>
  <c r="I1074" i="3"/>
  <c r="I1195" i="3"/>
  <c r="I882" i="3"/>
  <c r="I803" i="3"/>
  <c r="I797" i="3"/>
  <c r="I843" i="3"/>
  <c r="I1241" i="3"/>
  <c r="I1212" i="3"/>
  <c r="I1274" i="3"/>
  <c r="I1188" i="3"/>
  <c r="I1822" i="3"/>
  <c r="I830" i="3"/>
  <c r="I836" i="3"/>
  <c r="I794" i="3"/>
  <c r="I1213" i="3"/>
  <c r="I741" i="3"/>
  <c r="I988" i="3"/>
  <c r="I1235" i="3"/>
  <c r="I771" i="3"/>
  <c r="I1018" i="3"/>
  <c r="I1257" i="3"/>
  <c r="I878" i="3"/>
  <c r="I1700" i="3"/>
  <c r="I853" i="3"/>
  <c r="I1390" i="3"/>
  <c r="I1508" i="3"/>
  <c r="I789" i="3"/>
  <c r="I1219" i="3"/>
  <c r="I1226" i="3"/>
  <c r="I1225" i="3"/>
  <c r="I2135" i="3"/>
  <c r="I2119" i="3"/>
  <c r="I725" i="3"/>
  <c r="I747" i="3"/>
  <c r="I1620" i="3"/>
  <c r="I1778" i="3"/>
  <c r="I750" i="3"/>
  <c r="I1362" i="3"/>
  <c r="I1346" i="3"/>
  <c r="I1307" i="3"/>
  <c r="I1141" i="3"/>
  <c r="I1037" i="3"/>
  <c r="I1004" i="3"/>
  <c r="I986" i="3"/>
  <c r="I980" i="3"/>
  <c r="I1026" i="3"/>
  <c r="I1045" i="3"/>
  <c r="I1292" i="3"/>
  <c r="I820" i="3"/>
  <c r="I1067" i="3"/>
  <c r="I1338" i="3"/>
  <c r="I842" i="3"/>
  <c r="I1073" i="3"/>
  <c r="I1404" i="3"/>
  <c r="I1214" i="3"/>
  <c r="I1036" i="3"/>
  <c r="I1771" i="3"/>
  <c r="I1022" i="3"/>
  <c r="I972" i="3"/>
  <c r="I979" i="3"/>
  <c r="I994" i="3"/>
  <c r="I1165" i="3"/>
  <c r="I1579" i="3"/>
  <c r="I918" i="3"/>
  <c r="I908" i="3"/>
  <c r="I930" i="3"/>
  <c r="I1473" i="3"/>
  <c r="I1469" i="3"/>
  <c r="I997" i="3"/>
  <c r="I963" i="3"/>
  <c r="I717" i="3"/>
  <c r="I763" i="3"/>
  <c r="I1465" i="3"/>
  <c r="I1211" i="3"/>
  <c r="I1187" i="3"/>
  <c r="I1117" i="3"/>
  <c r="I1163" i="3"/>
  <c r="I1815" i="3"/>
  <c r="I1649" i="3"/>
  <c r="I837" i="3"/>
  <c r="I700" i="3"/>
  <c r="I883" i="3"/>
  <c r="I694" i="3"/>
  <c r="I877" i="3"/>
  <c r="I1871" i="3"/>
  <c r="I859" i="3"/>
  <c r="I1982" i="3"/>
  <c r="I1636" i="3"/>
  <c r="I1180" i="3"/>
  <c r="I2103" i="3"/>
  <c r="I1297" i="3"/>
  <c r="I1123" i="3"/>
  <c r="I1340" i="3"/>
  <c r="I1493" i="3"/>
  <c r="I1174" i="3"/>
  <c r="I982" i="3"/>
  <c r="I1434" i="3"/>
  <c r="I869" i="3"/>
  <c r="I1100" i="3"/>
  <c r="I1633" i="3"/>
  <c r="I899" i="3"/>
  <c r="I1122" i="3"/>
  <c r="I1681" i="3"/>
  <c r="I1411" i="3"/>
  <c r="I1366" i="3"/>
  <c r="I1189" i="3"/>
  <c r="I1803" i="3"/>
  <c r="I1983" i="3"/>
  <c r="I1125" i="3"/>
  <c r="I692" i="3"/>
  <c r="I707" i="3"/>
  <c r="I714" i="3"/>
  <c r="I1610" i="3"/>
  <c r="I1661" i="3"/>
  <c r="I1061" i="3"/>
  <c r="I1091" i="3"/>
  <c r="I1097" i="3"/>
  <c r="I1660" i="3"/>
  <c r="I1562" i="3"/>
  <c r="I1116" i="3"/>
  <c r="I1418" i="3"/>
  <c r="I900" i="3"/>
  <c r="I946" i="3"/>
  <c r="I802" i="3"/>
  <c r="I949" i="3"/>
  <c r="I1839" i="3"/>
  <c r="I1369" i="3"/>
  <c r="I1625" i="3"/>
  <c r="I1193" i="3"/>
  <c r="I1020" i="3"/>
  <c r="I1066" i="3"/>
  <c r="I1060" i="3"/>
  <c r="I1347" i="3"/>
  <c r="I1173" i="3"/>
  <c r="I1019" i="3"/>
  <c r="I925" i="3"/>
  <c r="I1277" i="3"/>
  <c r="I1345" i="3"/>
  <c r="I1146" i="3"/>
  <c r="I1156" i="3"/>
  <c r="I866" i="3"/>
  <c r="I827" i="3"/>
  <c r="I1276" i="3"/>
  <c r="I1114" i="3"/>
  <c r="I733" i="3"/>
  <c r="I779" i="3"/>
  <c r="I770" i="3"/>
  <c r="I1321" i="3"/>
  <c r="I1157" i="3"/>
  <c r="I1148" i="3"/>
  <c r="I1505" i="3"/>
  <c r="I1194" i="3"/>
  <c r="I1133" i="3"/>
  <c r="I1433" i="3"/>
  <c r="I1179" i="3"/>
  <c r="I1170" i="3"/>
  <c r="I850" i="3"/>
  <c r="I1233" i="3"/>
  <c r="I781" i="3"/>
  <c r="I1147" i="3"/>
  <c r="I693" i="3"/>
  <c r="I1181" i="3"/>
  <c r="I1769" i="3"/>
  <c r="I1227" i="3"/>
  <c r="I898" i="3"/>
  <c r="I1329" i="3"/>
  <c r="I1084" i="3"/>
  <c r="I1281" i="3"/>
  <c r="I1394" i="3"/>
  <c r="I1106" i="3"/>
  <c r="I1145" i="3"/>
  <c r="I1009" i="3"/>
  <c r="I841" i="3"/>
  <c r="I1665" i="3"/>
  <c r="I1239" i="3"/>
  <c r="I1071" i="3"/>
  <c r="I1417" i="3"/>
  <c r="I670" i="3"/>
  <c r="I494" i="3"/>
  <c r="I326" i="3"/>
  <c r="I1385" i="3"/>
  <c r="I621" i="3"/>
  <c r="I453" i="3"/>
  <c r="I349" i="3"/>
  <c r="I173" i="3"/>
  <c r="I696" i="3"/>
  <c r="I564" i="3"/>
  <c r="I396" i="3"/>
  <c r="I220" i="3"/>
  <c r="I1332" i="3"/>
  <c r="I627" i="3"/>
  <c r="I451" i="3"/>
  <c r="I347" i="3"/>
  <c r="I179" i="3"/>
  <c r="I1601" i="3"/>
  <c r="I959" i="3"/>
  <c r="I342" i="3"/>
  <c r="I405" i="3"/>
  <c r="I1104" i="3"/>
  <c r="I260" i="3"/>
  <c r="I427" i="3"/>
  <c r="I769" i="3"/>
  <c r="I935" i="3"/>
  <c r="I318" i="3"/>
  <c r="I509" i="3"/>
  <c r="I684" i="3"/>
  <c r="I172" i="3"/>
  <c r="I531" i="3"/>
  <c r="I211" i="3"/>
  <c r="I745" i="3"/>
  <c r="I1103" i="3"/>
  <c r="I486" i="3"/>
  <c r="I549" i="3"/>
  <c r="I165" i="3"/>
  <c r="I340" i="3"/>
  <c r="I507" i="3"/>
  <c r="I187" i="3"/>
  <c r="I787" i="3"/>
  <c r="I964" i="3"/>
  <c r="I1497" i="3"/>
  <c r="I2231" i="3"/>
  <c r="I1935" i="3"/>
  <c r="I1236" i="3"/>
  <c r="I1273" i="3"/>
  <c r="I1291" i="3"/>
  <c r="I749" i="3"/>
  <c r="I1356" i="3"/>
  <c r="I993" i="3"/>
  <c r="I817" i="3"/>
  <c r="I1223" i="3"/>
  <c r="I983" i="3"/>
  <c r="I760" i="3"/>
  <c r="I430" i="3"/>
  <c r="I1112" i="3"/>
  <c r="I605" i="3"/>
  <c r="I325" i="3"/>
  <c r="I1168" i="3"/>
  <c r="I604" i="3"/>
  <c r="I332" i="3"/>
  <c r="I1096" i="3"/>
  <c r="I603" i="3"/>
  <c r="I323" i="3"/>
  <c r="I921" i="3"/>
  <c r="I1087" i="3"/>
  <c r="I823" i="3"/>
  <c r="I752" i="3"/>
  <c r="I196" i="3"/>
  <c r="I705" i="3"/>
  <c r="I574" i="3"/>
  <c r="I637" i="3"/>
  <c r="I492" i="3"/>
  <c r="I467" i="3"/>
  <c r="I171" i="3"/>
  <c r="I1039" i="3"/>
  <c r="I1801" i="3"/>
  <c r="I293" i="3"/>
  <c r="I148" i="3"/>
  <c r="I1041" i="3"/>
  <c r="I1196" i="3"/>
  <c r="I706" i="3"/>
  <c r="I755" i="3"/>
  <c r="I740" i="3"/>
  <c r="I929" i="3"/>
  <c r="I1095" i="3"/>
  <c r="I844" i="3"/>
  <c r="I1010" i="3"/>
  <c r="I916" i="3"/>
  <c r="I1177" i="3"/>
  <c r="I1011" i="3"/>
  <c r="I996" i="3"/>
  <c r="I722" i="3"/>
  <c r="I1138" i="3"/>
  <c r="I1044" i="3"/>
  <c r="I1093" i="3"/>
  <c r="I1115" i="3"/>
  <c r="I945" i="3"/>
  <c r="I1175" i="3"/>
  <c r="I622" i="3"/>
  <c r="I855" i="3"/>
  <c r="I285" i="3"/>
  <c r="I524" i="3"/>
  <c r="I847" i="3"/>
  <c r="I283" i="3"/>
  <c r="I824" i="3"/>
  <c r="I580" i="3"/>
  <c r="I1267" i="3"/>
  <c r="I381" i="3"/>
  <c r="I363" i="3"/>
  <c r="I2039" i="3"/>
  <c r="I816" i="3"/>
  <c r="I913" i="3"/>
  <c r="I1205" i="3"/>
  <c r="I1090" i="3"/>
  <c r="I1260" i="3"/>
  <c r="I713" i="3"/>
  <c r="I606" i="3"/>
  <c r="I493" i="3"/>
  <c r="I500" i="3"/>
  <c r="I499" i="3"/>
  <c r="I662" i="3"/>
  <c r="I555" i="3"/>
  <c r="I317" i="3"/>
  <c r="I873" i="3"/>
  <c r="I660" i="3"/>
  <c r="I1059" i="3"/>
  <c r="I1234" i="3"/>
  <c r="I933" i="3"/>
  <c r="I748" i="3"/>
  <c r="I1322" i="3"/>
  <c r="I965" i="3"/>
  <c r="I1002" i="3"/>
  <c r="I987" i="3"/>
  <c r="I1210" i="3"/>
  <c r="I1068" i="3"/>
  <c r="I907" i="3"/>
  <c r="I1457" i="3"/>
  <c r="I914" i="3"/>
  <c r="I777" i="3"/>
  <c r="I1007" i="3"/>
  <c r="I454" i="3"/>
  <c r="I557" i="3"/>
  <c r="I1354" i="3"/>
  <c r="I348" i="3"/>
  <c r="I563" i="3"/>
  <c r="I985" i="3"/>
  <c r="I1240" i="3"/>
  <c r="I911" i="3"/>
  <c r="I638" i="3"/>
  <c r="I556" i="3"/>
  <c r="I1065" i="3"/>
  <c r="I294" i="3"/>
  <c r="I212" i="3"/>
  <c r="I1425" i="3"/>
  <c r="I867" i="3"/>
  <c r="I773" i="3"/>
  <c r="I1209" i="3"/>
  <c r="I1159" i="3"/>
  <c r="I366" i="3"/>
  <c r="I261" i="3"/>
  <c r="I268" i="3"/>
  <c r="I259" i="3"/>
  <c r="I533" i="3"/>
  <c r="I1191" i="3"/>
  <c r="I300" i="3"/>
  <c r="I888" i="3"/>
  <c r="I635" i="3"/>
  <c r="I1089" i="3"/>
  <c r="I1569" i="3"/>
  <c r="I1249" i="3"/>
  <c r="I1617" i="3"/>
  <c r="I828" i="3"/>
  <c r="I813" i="3"/>
  <c r="I1042" i="3"/>
  <c r="I772" i="3"/>
  <c r="I861" i="3"/>
  <c r="I754" i="3"/>
  <c r="I1069" i="3"/>
  <c r="I1081" i="3"/>
  <c r="I1331" i="3"/>
  <c r="I856" i="3"/>
  <c r="I286" i="3"/>
  <c r="I389" i="3"/>
  <c r="I628" i="3"/>
  <c r="I180" i="3"/>
  <c r="I387" i="3"/>
  <c r="I1151" i="3"/>
  <c r="I277" i="3"/>
  <c r="I897" i="3"/>
  <c r="I727" i="3"/>
  <c r="I815" i="3"/>
  <c r="I1231" i="3"/>
  <c r="I357" i="3"/>
  <c r="I379" i="3"/>
  <c r="I955" i="3"/>
  <c r="I1053" i="3"/>
  <c r="I810" i="3"/>
  <c r="I881" i="3"/>
  <c r="I1120" i="3"/>
  <c r="I669" i="3"/>
  <c r="I668" i="3"/>
  <c r="I667" i="3"/>
  <c r="I1315" i="3"/>
  <c r="I388" i="3"/>
  <c r="I254" i="3"/>
  <c r="I275" i="3"/>
  <c r="I485" i="3"/>
  <c r="I721" i="3"/>
  <c r="I941" i="3"/>
  <c r="I753" i="3"/>
  <c r="I919" i="3"/>
  <c r="I1077" i="3"/>
  <c r="I1099" i="3"/>
  <c r="I1113" i="3"/>
  <c r="I819" i="3"/>
  <c r="I804" i="3"/>
  <c r="I1553" i="3"/>
  <c r="I818" i="3"/>
  <c r="I724" i="3"/>
  <c r="I1308" i="3"/>
  <c r="I1361" i="3"/>
  <c r="I905" i="3"/>
  <c r="I1111" i="3"/>
  <c r="I558" i="3"/>
  <c r="I685" i="3"/>
  <c r="I221" i="3"/>
  <c r="I460" i="3"/>
  <c r="I695" i="3"/>
  <c r="I219" i="3"/>
  <c r="I534" i="3"/>
  <c r="I452" i="3"/>
  <c r="I1063" i="3"/>
  <c r="I189" i="3"/>
  <c r="I299" i="3"/>
  <c r="I614" i="3"/>
  <c r="I532" i="3"/>
  <c r="I785" i="3"/>
  <c r="I885" i="3"/>
  <c r="I1450" i="3"/>
  <c r="I795" i="3"/>
  <c r="I1474" i="3"/>
  <c r="I542" i="3"/>
  <c r="I429" i="3"/>
  <c r="I436" i="3"/>
  <c r="I435" i="3"/>
  <c r="I470" i="3"/>
  <c r="I1025" i="3"/>
  <c r="I125" i="3"/>
  <c r="I1729" i="3"/>
  <c r="I468" i="3"/>
  <c r="I922" i="3"/>
  <c r="I1105" i="3"/>
  <c r="I931" i="3"/>
  <c r="I962" i="3"/>
  <c r="I1577" i="3"/>
  <c r="I1466" i="3"/>
  <c r="I1753" i="3"/>
  <c r="I1034" i="3"/>
  <c r="I1050" i="3"/>
  <c r="I715" i="3"/>
  <c r="I1130" i="3"/>
  <c r="I746" i="3"/>
  <c r="I737" i="3"/>
  <c r="I943" i="3"/>
  <c r="I390" i="3"/>
  <c r="I517" i="3"/>
  <c r="I848" i="3"/>
  <c r="I284" i="3"/>
  <c r="I515" i="3"/>
  <c r="I793" i="3"/>
  <c r="I597" i="3"/>
  <c r="I619" i="3"/>
  <c r="I446" i="3"/>
  <c r="I364" i="3"/>
  <c r="I937" i="3"/>
  <c r="I677" i="3"/>
  <c r="I719" i="3"/>
  <c r="I1324" i="3"/>
  <c r="I1242" i="3"/>
  <c r="I764" i="3"/>
  <c r="I1057" i="3"/>
  <c r="I1047" i="3"/>
  <c r="I262" i="3"/>
  <c r="I157" i="3"/>
  <c r="I156" i="3"/>
  <c r="I155" i="3"/>
  <c r="I213" i="3"/>
  <c r="I1056" i="3"/>
  <c r="I659" i="3"/>
  <c r="I422" i="3"/>
  <c r="I315" i="3"/>
  <c r="I956" i="3"/>
  <c r="I1283" i="3"/>
  <c r="I478" i="3"/>
  <c r="I541" i="3"/>
  <c r="I784" i="3"/>
  <c r="I372" i="3"/>
  <c r="I539" i="3"/>
  <c r="I729" i="3"/>
  <c r="I1259" i="3"/>
  <c r="I1035" i="3"/>
  <c r="I1153" i="3"/>
  <c r="I1139" i="3"/>
  <c r="I1124" i="3"/>
  <c r="I978" i="3"/>
  <c r="I1745" i="3"/>
  <c r="I1033" i="3"/>
  <c r="I801" i="3"/>
  <c r="I1378" i="3"/>
  <c r="I1031" i="3"/>
  <c r="I686" i="3"/>
  <c r="I518" i="3"/>
  <c r="I238" i="3"/>
  <c r="I581" i="3"/>
  <c r="I413" i="3"/>
  <c r="I133" i="3"/>
  <c r="I476" i="3"/>
  <c r="I243" i="3"/>
  <c r="I1215" i="3"/>
  <c r="I516" i="3"/>
  <c r="I491" i="3"/>
  <c r="I1048" i="3"/>
  <c r="I339" i="3"/>
  <c r="I809" i="3"/>
  <c r="I421" i="3"/>
  <c r="I849" i="3"/>
  <c r="I1143" i="3"/>
  <c r="I526" i="3"/>
  <c r="I589" i="3"/>
  <c r="I269" i="3"/>
  <c r="I444" i="3"/>
  <c r="I611" i="3"/>
  <c r="I227" i="3"/>
  <c r="I1410" i="3"/>
  <c r="I698" i="3"/>
  <c r="I374" i="3"/>
  <c r="I437" i="3"/>
  <c r="I612" i="3"/>
  <c r="I292" i="3"/>
  <c r="I459" i="3"/>
  <c r="I904" i="3"/>
  <c r="I618" i="3"/>
  <c r="I442" i="3"/>
  <c r="I274" i="3"/>
  <c r="I170" i="3"/>
  <c r="I673" i="3"/>
  <c r="I505" i="3"/>
  <c r="I401" i="3"/>
  <c r="I663" i="3"/>
  <c r="I495" i="3"/>
  <c r="I367" i="3"/>
  <c r="I199" i="3"/>
  <c r="I209" i="3"/>
  <c r="I53" i="3"/>
  <c r="I118" i="3"/>
  <c r="I289" i="3"/>
  <c r="I60" i="3"/>
  <c r="I111" i="3"/>
  <c r="I75" i="3"/>
  <c r="I56" i="3"/>
  <c r="I280" i="3"/>
  <c r="I568" i="3"/>
  <c r="I944" i="3"/>
  <c r="I26" i="3"/>
  <c r="I354" i="3"/>
  <c r="I775" i="3"/>
  <c r="I639" i="3"/>
  <c r="I127" i="3"/>
  <c r="I134" i="3"/>
  <c r="I352" i="3"/>
  <c r="I488" i="3"/>
  <c r="I42" i="3"/>
  <c r="I394" i="3"/>
  <c r="I561" i="3"/>
  <c r="I679" i="3"/>
  <c r="I167" i="3"/>
  <c r="I230" i="3"/>
  <c r="I656" i="3"/>
  <c r="I424" i="3"/>
  <c r="I960" i="3"/>
  <c r="I434" i="3"/>
  <c r="I601" i="3"/>
  <c r="I527" i="3"/>
  <c r="I207" i="3"/>
  <c r="I182" i="3"/>
  <c r="I161" i="3"/>
  <c r="I344" i="3"/>
  <c r="I1252" i="3"/>
  <c r="I1127" i="3"/>
  <c r="I236" i="3"/>
  <c r="I1232" i="3"/>
  <c r="I654" i="3"/>
  <c r="I205" i="3"/>
  <c r="I953" i="3"/>
  <c r="I565" i="3"/>
  <c r="I228" i="3"/>
  <c r="I554" i="3"/>
  <c r="I807" i="3"/>
  <c r="I377" i="3"/>
  <c r="I303" i="3"/>
  <c r="I78" i="3"/>
  <c r="I36" i="3"/>
  <c r="I120" i="3"/>
  <c r="I66" i="3"/>
  <c r="I649" i="3"/>
  <c r="I185" i="3"/>
  <c r="I522" i="3"/>
  <c r="I615" i="3"/>
  <c r="I27" i="3"/>
  <c r="I839" i="3"/>
  <c r="I143" i="3"/>
  <c r="I968" i="3"/>
  <c r="I1442" i="3"/>
  <c r="I975" i="3"/>
  <c r="I462" i="3"/>
  <c r="I188" i="3"/>
  <c r="I761" i="3"/>
  <c r="I373" i="3"/>
  <c r="I203" i="3"/>
  <c r="I490" i="3"/>
  <c r="I657" i="3"/>
  <c r="I583" i="3"/>
  <c r="I239" i="3"/>
  <c r="I150" i="3"/>
  <c r="I288" i="3"/>
  <c r="I216" i="3"/>
  <c r="I1609" i="3"/>
  <c r="I383" i="3"/>
  <c r="I55" i="3"/>
  <c r="I330" i="3"/>
  <c r="I45" i="3"/>
  <c r="I192" i="3"/>
  <c r="I537" i="3"/>
  <c r="I28" i="3"/>
  <c r="I643" i="3"/>
  <c r="I833" i="3"/>
  <c r="I403" i="3"/>
  <c r="I302" i="3"/>
  <c r="I204" i="3"/>
  <c r="I739" i="3"/>
  <c r="I947" i="3"/>
  <c r="I1305" i="3"/>
  <c r="I1199" i="3"/>
  <c r="I414" i="3"/>
  <c r="I301" i="3"/>
  <c r="I1049" i="3"/>
  <c r="I961" i="3"/>
  <c r="I1353" i="3"/>
  <c r="I951" i="3"/>
  <c r="I1040" i="3"/>
  <c r="I1017" i="3"/>
  <c r="I984" i="3"/>
  <c r="I1160" i="3"/>
  <c r="I570" i="3"/>
  <c r="I1208" i="3"/>
  <c r="I1128" i="3"/>
  <c r="I327" i="3"/>
  <c r="I14" i="3"/>
  <c r="I7" i="3"/>
  <c r="I96" i="3"/>
  <c r="I137" i="3"/>
  <c r="I521" i="3"/>
  <c r="I536" i="3"/>
  <c r="I776" i="3"/>
  <c r="I487" i="3"/>
  <c r="I91" i="3"/>
  <c r="I242" i="3"/>
  <c r="I190" i="3"/>
  <c r="I579" i="3"/>
  <c r="I1001" i="3"/>
  <c r="I380" i="3"/>
  <c r="I395" i="3"/>
  <c r="I647" i="3"/>
  <c r="I800" i="3"/>
  <c r="I575" i="3"/>
  <c r="I672" i="3"/>
  <c r="I664" i="3"/>
  <c r="I1032" i="3"/>
  <c r="I927" i="3"/>
  <c r="I314" i="3"/>
  <c r="I416" i="3"/>
  <c r="I504" i="3"/>
  <c r="I248" i="3"/>
  <c r="I365" i="3"/>
  <c r="I371" i="3"/>
  <c r="I1218" i="3"/>
  <c r="I932" i="3"/>
  <c r="I969" i="3"/>
  <c r="I967" i="3"/>
  <c r="I920" i="3"/>
  <c r="I976" i="3"/>
  <c r="I598" i="3"/>
  <c r="I253" i="3"/>
  <c r="I596" i="3"/>
  <c r="I334" i="3"/>
  <c r="I252" i="3"/>
  <c r="I1183" i="3"/>
  <c r="I245" i="3"/>
  <c r="I267" i="3"/>
  <c r="I402" i="3"/>
  <c r="I609" i="3"/>
  <c r="I599" i="3"/>
  <c r="I151" i="3"/>
  <c r="I198" i="3"/>
  <c r="I400" i="3"/>
  <c r="I368" i="3"/>
  <c r="I674" i="3"/>
  <c r="I447" i="3"/>
  <c r="I51" i="3"/>
  <c r="I202" i="3"/>
  <c r="I109" i="3"/>
  <c r="I624" i="3"/>
  <c r="I409" i="3"/>
  <c r="I92" i="3"/>
  <c r="I469" i="3"/>
  <c r="I571" i="3"/>
  <c r="I1119" i="3"/>
  <c r="I378" i="3"/>
  <c r="I135" i="3"/>
  <c r="I392" i="3"/>
  <c r="I16" i="3"/>
  <c r="I768" i="3"/>
  <c r="I475" i="3"/>
  <c r="I525" i="3"/>
  <c r="I548" i="3"/>
  <c r="I481" i="3"/>
  <c r="I208" i="3"/>
  <c r="I290" i="3"/>
  <c r="I497" i="3"/>
  <c r="I18" i="3"/>
  <c r="I463" i="3"/>
  <c r="I646" i="3"/>
  <c r="I540" i="3"/>
  <c r="I876" i="3"/>
  <c r="I901" i="3"/>
  <c r="I786" i="3"/>
  <c r="I1793" i="3"/>
  <c r="I582" i="3"/>
  <c r="I477" i="3"/>
  <c r="I411" i="3"/>
  <c r="I324" i="3"/>
  <c r="I235" i="3"/>
  <c r="I1537" i="3"/>
  <c r="I397" i="3"/>
  <c r="I419" i="3"/>
  <c r="I566" i="3"/>
  <c r="I420" i="3"/>
  <c r="I682" i="3"/>
  <c r="I234" i="3"/>
  <c r="I441" i="3"/>
  <c r="I431" i="3"/>
  <c r="I117" i="3"/>
  <c r="I100" i="3"/>
  <c r="I11" i="3"/>
  <c r="I640" i="3"/>
  <c r="I162" i="3"/>
  <c r="I69" i="3"/>
  <c r="I688" i="3"/>
  <c r="I369" i="3"/>
  <c r="I52" i="3"/>
  <c r="I626" i="3"/>
  <c r="I335" i="3"/>
  <c r="I64" i="3"/>
  <c r="I445" i="3"/>
  <c r="I791" i="3"/>
  <c r="I880" i="3"/>
  <c r="I545" i="3"/>
  <c r="I600" i="3"/>
  <c r="I482" i="3"/>
  <c r="I689" i="3"/>
  <c r="I655" i="3"/>
  <c r="I428" i="3"/>
  <c r="I355" i="3"/>
  <c r="I658" i="3"/>
  <c r="I407" i="3"/>
  <c r="I8" i="3"/>
  <c r="I5" i="3"/>
  <c r="I759" i="3"/>
  <c r="I751" i="3"/>
  <c r="I852" i="3"/>
  <c r="I938" i="3"/>
  <c r="I1169" i="3"/>
  <c r="I1135" i="3"/>
  <c r="I350" i="3"/>
  <c r="I237" i="3"/>
  <c r="I857" i="3"/>
  <c r="I382" i="3"/>
  <c r="I613" i="3"/>
  <c r="I792" i="3"/>
  <c r="I572" i="3"/>
  <c r="I825" i="3"/>
  <c r="I629" i="3"/>
  <c r="I587" i="3"/>
  <c r="I506" i="3"/>
  <c r="I871" i="3"/>
  <c r="I767" i="3"/>
  <c r="I263" i="3"/>
  <c r="I54" i="3"/>
  <c r="I71" i="3"/>
  <c r="I176" i="3"/>
  <c r="I90" i="3"/>
  <c r="I1064" i="3"/>
  <c r="I12" i="3"/>
  <c r="I586" i="3"/>
  <c r="I295" i="3"/>
  <c r="I104" i="3"/>
  <c r="I1300" i="3"/>
  <c r="I46" i="3"/>
  <c r="I307" i="3"/>
  <c r="I678" i="3"/>
  <c r="I547" i="3"/>
  <c r="I808" i="3"/>
  <c r="I471" i="3"/>
  <c r="I59" i="3"/>
  <c r="I360" i="3"/>
  <c r="I353" i="3"/>
  <c r="I67" i="3"/>
  <c r="I1079" i="3"/>
  <c r="I310" i="3"/>
  <c r="I146" i="3"/>
  <c r="I29" i="3"/>
  <c r="I1136" i="3"/>
  <c r="I15" i="3"/>
  <c r="I370" i="3"/>
  <c r="I244" i="3"/>
  <c r="I644" i="3"/>
  <c r="I510" i="3"/>
  <c r="I1167" i="3"/>
  <c r="I197" i="3"/>
  <c r="I195" i="3"/>
  <c r="I1217" i="3"/>
  <c r="I923" i="3"/>
  <c r="I865" i="3"/>
  <c r="I928" i="3"/>
  <c r="I645" i="3"/>
  <c r="I652" i="3"/>
  <c r="I406" i="3"/>
  <c r="I912" i="3"/>
  <c r="I404" i="3"/>
  <c r="I1176" i="3"/>
  <c r="I879" i="3"/>
  <c r="I991" i="3"/>
  <c r="I1737" i="3"/>
  <c r="I1216" i="3"/>
  <c r="I338" i="3"/>
  <c r="I569" i="3"/>
  <c r="I535" i="3"/>
  <c r="I544" i="3"/>
  <c r="I832" i="3"/>
  <c r="I123" i="3"/>
  <c r="I456" i="3"/>
  <c r="I546" i="3"/>
  <c r="I255" i="3"/>
  <c r="I152" i="3"/>
  <c r="I952" i="3"/>
  <c r="I86" i="3"/>
  <c r="I82" i="3"/>
  <c r="I799" i="3"/>
  <c r="I103" i="3"/>
  <c r="I683" i="3"/>
  <c r="I1299" i="3"/>
  <c r="I502" i="3"/>
  <c r="I210" i="3"/>
  <c r="I93" i="3"/>
  <c r="I680" i="3"/>
  <c r="I345" i="3"/>
  <c r="I562" i="3"/>
  <c r="I661" i="3"/>
  <c r="I720" i="3"/>
  <c r="I783" i="3"/>
  <c r="I936" i="3"/>
  <c r="I31" i="3"/>
  <c r="I457" i="3"/>
  <c r="I423" i="3"/>
  <c r="I85" i="3"/>
  <c r="I620" i="3"/>
  <c r="I278" i="3"/>
  <c r="I276" i="3"/>
  <c r="I270" i="3"/>
  <c r="I508" i="3"/>
  <c r="I1251" i="3"/>
  <c r="I181" i="3"/>
  <c r="I523" i="3"/>
  <c r="I426" i="3"/>
  <c r="I593" i="3"/>
  <c r="I687" i="3"/>
  <c r="I175" i="3"/>
  <c r="I222" i="3"/>
  <c r="I95" i="3"/>
  <c r="I336" i="3"/>
  <c r="I610" i="3"/>
  <c r="I735" i="3"/>
  <c r="I115" i="3"/>
  <c r="I138" i="3"/>
  <c r="I231" i="3"/>
  <c r="I512" i="3"/>
  <c r="I1192" i="3"/>
  <c r="I110" i="3"/>
  <c r="I448" i="3"/>
  <c r="I149" i="3"/>
  <c r="I595" i="3"/>
  <c r="I1207" i="3"/>
  <c r="I141" i="3"/>
  <c r="I483" i="3"/>
  <c r="I438" i="3"/>
  <c r="I164" i="3"/>
  <c r="I712" i="3"/>
  <c r="I186" i="3"/>
  <c r="I1268" i="3"/>
  <c r="I455" i="3"/>
  <c r="I77" i="3"/>
  <c r="I20" i="3"/>
  <c r="I35" i="3"/>
  <c r="I736" i="3"/>
  <c r="I585" i="3"/>
  <c r="I145" i="3"/>
  <c r="I106" i="3"/>
  <c r="I551" i="3"/>
  <c r="I116" i="3"/>
  <c r="I498" i="3"/>
  <c r="I480" i="3"/>
  <c r="I3" i="3"/>
  <c r="I1023" i="3"/>
  <c r="I999" i="3"/>
  <c r="I1224" i="3"/>
  <c r="I229" i="3"/>
  <c r="I398" i="3"/>
  <c r="I636" i="3"/>
  <c r="I1999" i="3"/>
  <c r="I309" i="3"/>
  <c r="I651" i="3"/>
  <c r="I466" i="3"/>
  <c r="I633" i="3"/>
  <c r="I296" i="3"/>
  <c r="I552" i="3"/>
  <c r="I376" i="3"/>
  <c r="I304" i="3"/>
  <c r="I224" i="3"/>
  <c r="I840" i="3"/>
  <c r="I410" i="3"/>
  <c r="I577" i="3"/>
  <c r="I503" i="3"/>
  <c r="I1481" i="3"/>
  <c r="I472" i="3"/>
  <c r="I43" i="3"/>
  <c r="I384" i="3"/>
  <c r="I578" i="3"/>
  <c r="I903" i="3"/>
  <c r="I425" i="3"/>
  <c r="I351" i="3"/>
  <c r="I30" i="3"/>
  <c r="I44" i="3"/>
  <c r="I112" i="3"/>
  <c r="I98" i="3"/>
  <c r="I33" i="3"/>
  <c r="I177" i="3"/>
  <c r="I241" i="3"/>
  <c r="I61" i="3"/>
  <c r="I129" i="3"/>
  <c r="I266" i="3"/>
  <c r="I666" i="3"/>
  <c r="I320" i="3"/>
  <c r="I608" i="3"/>
  <c r="I896" i="3"/>
  <c r="I265" i="3"/>
  <c r="I297" i="3"/>
  <c r="I58" i="3"/>
  <c r="I744" i="3"/>
  <c r="I94" i="3"/>
  <c r="I10" i="3"/>
  <c r="I450" i="3"/>
  <c r="I520" i="3"/>
  <c r="I169" i="3"/>
  <c r="I124" i="3"/>
  <c r="I496" i="3"/>
  <c r="I19" i="3"/>
  <c r="I166" i="3"/>
  <c r="I393" i="3"/>
  <c r="I359" i="3"/>
  <c r="I1008" i="3"/>
  <c r="I1000" i="3"/>
  <c r="I247" i="3"/>
  <c r="I24" i="3"/>
  <c r="I489" i="3"/>
  <c r="I287" i="3"/>
  <c r="I200" i="3"/>
  <c r="I81" i="3"/>
  <c r="I113" i="3"/>
  <c r="I184" i="3"/>
  <c r="I375" i="3"/>
  <c r="I584" i="3"/>
  <c r="I22" i="3"/>
  <c r="I449" i="3"/>
  <c r="I130" i="3"/>
  <c r="I89" i="3"/>
  <c r="I560" i="3"/>
  <c r="I617" i="3"/>
  <c r="I48" i="3"/>
  <c r="I62" i="3"/>
  <c r="I183" i="3"/>
  <c r="I232" i="3"/>
  <c r="I49" i="3"/>
  <c r="I543" i="3"/>
  <c r="I41" i="3"/>
  <c r="I703" i="3"/>
  <c r="I108" i="3"/>
  <c r="I676" i="3"/>
  <c r="I418" i="3"/>
  <c r="I246" i="3"/>
  <c r="I631" i="3"/>
  <c r="I675" i="3"/>
  <c r="I1024" i="3"/>
  <c r="I519" i="3"/>
  <c r="I99" i="3"/>
  <c r="I191" i="3"/>
  <c r="I158" i="3"/>
  <c r="I464" i="3"/>
  <c r="I358" i="3"/>
  <c r="I889" i="3"/>
  <c r="I530" i="3"/>
  <c r="I279" i="3"/>
  <c r="I136" i="3"/>
  <c r="I76" i="3"/>
  <c r="I40" i="3"/>
  <c r="I588" i="3"/>
  <c r="I147" i="3"/>
  <c r="I1673" i="3"/>
  <c r="I131" i="3"/>
  <c r="I13" i="3"/>
  <c r="I139" i="3"/>
  <c r="I218" i="3"/>
  <c r="I126" i="3"/>
  <c r="I704" i="3"/>
  <c r="I671" i="3"/>
  <c r="I87" i="3"/>
  <c r="I105" i="3"/>
  <c r="I4" i="3"/>
  <c r="I439" i="3"/>
  <c r="I17" i="3"/>
  <c r="I346" i="3"/>
  <c r="I217" i="3"/>
  <c r="I193" i="3"/>
  <c r="I57" i="3"/>
  <c r="I399" i="3"/>
  <c r="I328" i="3"/>
  <c r="I37" i="3"/>
  <c r="I121" i="3"/>
  <c r="I273" i="3"/>
  <c r="I863" i="3"/>
  <c r="I214" i="3"/>
  <c r="I602" i="3"/>
  <c r="I107" i="3"/>
  <c r="I140" i="3"/>
  <c r="I591" i="3"/>
  <c r="I977" i="3"/>
  <c r="I630" i="3"/>
  <c r="I250" i="3"/>
  <c r="I168" i="3"/>
  <c r="I616" i="3"/>
  <c r="I576" i="3"/>
  <c r="I690" i="3"/>
  <c r="I412" i="3"/>
  <c r="I590" i="3"/>
  <c r="I501" i="3"/>
  <c r="I711" i="3"/>
  <c r="I102" i="3"/>
  <c r="I50" i="3"/>
  <c r="I458" i="3"/>
  <c r="I665" i="3"/>
  <c r="I341" i="3"/>
  <c r="I443" i="3"/>
  <c r="I992" i="3"/>
  <c r="I298" i="3"/>
  <c r="I281" i="3"/>
  <c r="I648" i="3"/>
  <c r="I385" i="3"/>
  <c r="I68" i="3"/>
  <c r="I386" i="3"/>
  <c r="I159" i="3"/>
  <c r="I312" i="3"/>
  <c r="I233" i="3"/>
  <c r="I1072" i="3"/>
  <c r="I514" i="3"/>
  <c r="I361" i="3"/>
  <c r="I194" i="3"/>
  <c r="I223" i="3"/>
  <c r="I226" i="3"/>
  <c r="I831" i="3"/>
  <c r="I474" i="3"/>
  <c r="I313" i="3"/>
  <c r="I432" i="3"/>
  <c r="I282" i="3"/>
  <c r="I39" i="3"/>
  <c r="I153" i="3"/>
  <c r="I391" i="3"/>
  <c r="I79" i="3"/>
  <c r="I32" i="3"/>
  <c r="I38" i="3"/>
  <c r="I650" i="3"/>
  <c r="I408" i="3"/>
  <c r="I1015" i="3"/>
  <c r="I122" i="3"/>
  <c r="I1200" i="3"/>
  <c r="I333" i="3"/>
  <c r="I356" i="3"/>
  <c r="I417" i="3"/>
  <c r="I84" i="3"/>
  <c r="I1144" i="3"/>
  <c r="I895" i="3"/>
  <c r="I271" i="3"/>
  <c r="I728" i="3"/>
  <c r="I316" i="3"/>
  <c r="I331" i="3"/>
  <c r="I623" i="3"/>
  <c r="I528" i="3"/>
  <c r="I511" i="3"/>
  <c r="I264" i="3"/>
  <c r="I257" i="3"/>
  <c r="I573" i="3"/>
  <c r="I461" i="3"/>
  <c r="I484" i="3"/>
  <c r="I215" i="3"/>
  <c r="I1152" i="3"/>
  <c r="I538" i="3"/>
  <c r="I311" i="3"/>
  <c r="I88" i="3"/>
  <c r="I553" i="3"/>
  <c r="I1284" i="3"/>
  <c r="I34" i="3"/>
  <c r="I872" i="3"/>
  <c r="I473" i="3"/>
  <c r="I321" i="3"/>
  <c r="I174" i="3"/>
  <c r="I592" i="3"/>
  <c r="I201" i="3"/>
  <c r="I607" i="3"/>
  <c r="I433" i="3"/>
  <c r="I567" i="3"/>
  <c r="I415" i="3"/>
  <c r="I305" i="3"/>
  <c r="I6" i="3"/>
  <c r="I63" i="3"/>
  <c r="I25" i="3"/>
  <c r="I1016" i="3"/>
  <c r="I653" i="3"/>
  <c r="I887" i="3"/>
  <c r="I163" i="3"/>
  <c r="I594" i="3"/>
  <c r="I343" i="3"/>
  <c r="I72" i="3"/>
  <c r="I206" i="3"/>
  <c r="I256" i="3"/>
  <c r="I128" i="3"/>
  <c r="I251" i="3"/>
  <c r="I1055" i="3"/>
  <c r="I362" i="3"/>
  <c r="I864" i="3"/>
  <c r="I440" i="3"/>
  <c r="I80" i="3"/>
  <c r="I249" i="3"/>
  <c r="I308" i="3"/>
  <c r="I550" i="3"/>
  <c r="I291" i="3"/>
  <c r="I634" i="3"/>
  <c r="I240" i="3"/>
  <c r="I306" i="3"/>
  <c r="I743" i="3"/>
  <c r="I70" i="3"/>
  <c r="I1088" i="3"/>
  <c r="I479" i="3"/>
  <c r="I83" i="3"/>
  <c r="I337" i="3"/>
  <c r="I160" i="3"/>
  <c r="I142" i="3"/>
  <c r="I65" i="3"/>
  <c r="I513" i="3"/>
  <c r="I272" i="3"/>
  <c r="I465" i="3"/>
  <c r="I642" i="3"/>
  <c r="I21" i="3"/>
  <c r="I144" i="3"/>
  <c r="I23" i="3"/>
  <c r="I559" i="3"/>
  <c r="I319" i="3"/>
  <c r="I9" i="3"/>
  <c r="I1080" i="3"/>
  <c r="I1316" i="3"/>
  <c r="I114" i="3"/>
  <c r="I119" i="3"/>
  <c r="I258" i="3"/>
  <c r="I1184" i="3"/>
  <c r="I697" i="3"/>
  <c r="I178" i="3"/>
  <c r="I529" i="3"/>
  <c r="I625" i="3"/>
  <c r="I132" i="3"/>
  <c r="I1545" i="3"/>
  <c r="I101" i="3"/>
  <c r="I632" i="3"/>
  <c r="I329" i="3"/>
  <c r="I73" i="3"/>
  <c r="I681" i="3"/>
  <c r="I97" i="3"/>
  <c r="I1449" i="3"/>
  <c r="I225" i="3"/>
  <c r="I154" i="3"/>
  <c r="I47" i="3"/>
  <c r="I641" i="3"/>
  <c r="I322" i="3"/>
  <c r="I74" i="3"/>
</calcChain>
</file>

<file path=xl/sharedStrings.xml><?xml version="1.0" encoding="utf-8"?>
<sst xmlns="http://schemas.openxmlformats.org/spreadsheetml/2006/main" count="74721" uniqueCount="706">
  <si>
    <t>ACT Score Analysis Report</t>
  </si>
  <si>
    <t>Section</t>
  </si>
  <si>
    <t>R/A</t>
  </si>
  <si>
    <t>W/A</t>
  </si>
  <si>
    <t>Omit</t>
  </si>
  <si>
    <t>English</t>
  </si>
  <si>
    <t>Math</t>
  </si>
  <si>
    <t>Reading</t>
  </si>
  <si>
    <t>Science</t>
  </si>
  <si>
    <t>Percentile</t>
  </si>
  <si>
    <t>Name</t>
  </si>
  <si>
    <t>ID</t>
  </si>
  <si>
    <t>Date</t>
  </si>
  <si>
    <t>Test No.</t>
  </si>
  <si>
    <t>Score Analysis</t>
  </si>
  <si>
    <t>Test Analysis</t>
  </si>
  <si>
    <t>Score</t>
  </si>
  <si>
    <t>Item Analysis</t>
  </si>
  <si>
    <t>#</t>
  </si>
  <si>
    <t>You</t>
  </si>
  <si>
    <t>AK</t>
  </si>
  <si>
    <t>O/X</t>
  </si>
  <si>
    <t>%</t>
  </si>
  <si>
    <t>Category</t>
  </si>
  <si>
    <t>First</t>
  </si>
  <si>
    <t>Avg.</t>
  </si>
  <si>
    <t>Curr.</t>
  </si>
  <si>
    <t>Weakest Sub-Categories</t>
  </si>
  <si>
    <t>F_ID</t>
  </si>
  <si>
    <t>Test</t>
  </si>
  <si>
    <t>Lvl</t>
  </si>
  <si>
    <t>E</t>
  </si>
  <si>
    <t>M</t>
  </si>
  <si>
    <t>R</t>
  </si>
  <si>
    <t>S</t>
  </si>
  <si>
    <t xml:space="preserve"> </t>
  </si>
  <si>
    <t>.</t>
  </si>
  <si>
    <t>Punctuation</t>
  </si>
  <si>
    <t>Grammar &amp; Usage</t>
  </si>
  <si>
    <t>Sentence Structure</t>
  </si>
  <si>
    <t>Strategy</t>
  </si>
  <si>
    <t>Organization</t>
  </si>
  <si>
    <t>Style</t>
  </si>
  <si>
    <t>Pre-Algebra</t>
  </si>
  <si>
    <t>Elementary Algebra</t>
  </si>
  <si>
    <t>Intermediate Algebra</t>
  </si>
  <si>
    <t>Coordinate Geometry</t>
  </si>
  <si>
    <t>Plane Geometry</t>
  </si>
  <si>
    <t>Trigonometry</t>
  </si>
  <si>
    <t>Statistics &amp; Probability</t>
  </si>
  <si>
    <t>Prose Fiction/Literary Narrative</t>
  </si>
  <si>
    <t>Prose Fiction/Lit. Narr.</t>
  </si>
  <si>
    <t>Conflicting Viewpoints</t>
  </si>
  <si>
    <t>Data Representation</t>
  </si>
  <si>
    <t>Research Summaries</t>
  </si>
  <si>
    <t>R54</t>
  </si>
  <si>
    <t>R53</t>
  </si>
  <si>
    <t>Rhetorical Skills</t>
  </si>
  <si>
    <t>R52</t>
  </si>
  <si>
    <t>Usage &amp; Mechanics</t>
  </si>
  <si>
    <t>R51</t>
  </si>
  <si>
    <t>R50</t>
  </si>
  <si>
    <t>R49</t>
  </si>
  <si>
    <t>R48</t>
  </si>
  <si>
    <t>R47</t>
  </si>
  <si>
    <t>R46</t>
  </si>
  <si>
    <t>R45</t>
  </si>
  <si>
    <t>R44</t>
  </si>
  <si>
    <t>R43</t>
  </si>
  <si>
    <t>R42</t>
  </si>
  <si>
    <t>R41</t>
  </si>
  <si>
    <t>R40</t>
  </si>
  <si>
    <t>R39</t>
  </si>
  <si>
    <t>R38</t>
  </si>
  <si>
    <t>R37</t>
  </si>
  <si>
    <t>R36</t>
  </si>
  <si>
    <t>R35</t>
  </si>
  <si>
    <t>R34</t>
  </si>
  <si>
    <t>R33</t>
  </si>
  <si>
    <t>R32</t>
  </si>
  <si>
    <t>R31</t>
  </si>
  <si>
    <t>R30</t>
  </si>
  <si>
    <t>R29</t>
  </si>
  <si>
    <t>R28</t>
  </si>
  <si>
    <t>R27</t>
  </si>
  <si>
    <t>R26</t>
  </si>
  <si>
    <t>R25</t>
  </si>
  <si>
    <t>R24</t>
  </si>
  <si>
    <t>R23</t>
  </si>
  <si>
    <t>R22</t>
  </si>
  <si>
    <t>R21</t>
  </si>
  <si>
    <t>R20</t>
  </si>
  <si>
    <t>R19</t>
  </si>
  <si>
    <t>R18</t>
  </si>
  <si>
    <t>R17</t>
  </si>
  <si>
    <t>R16</t>
  </si>
  <si>
    <t>R15</t>
  </si>
  <si>
    <t>R14</t>
  </si>
  <si>
    <t>R13</t>
  </si>
  <si>
    <t>R12</t>
  </si>
  <si>
    <t>R11</t>
  </si>
  <si>
    <t>R10</t>
  </si>
  <si>
    <t>P48</t>
  </si>
  <si>
    <t>P47</t>
  </si>
  <si>
    <t>P46</t>
  </si>
  <si>
    <t>P45</t>
  </si>
  <si>
    <t>P44</t>
  </si>
  <si>
    <t>P43</t>
  </si>
  <si>
    <t>P42</t>
  </si>
  <si>
    <t>P41</t>
  </si>
  <si>
    <t>P40</t>
  </si>
  <si>
    <t>P39</t>
  </si>
  <si>
    <t>P38</t>
  </si>
  <si>
    <t>P37</t>
  </si>
  <si>
    <t>P36</t>
  </si>
  <si>
    <t>P35</t>
  </si>
  <si>
    <t>P34</t>
  </si>
  <si>
    <t>P33</t>
  </si>
  <si>
    <t>P32</t>
  </si>
  <si>
    <t>P31</t>
  </si>
  <si>
    <t>P30</t>
  </si>
  <si>
    <t>P29</t>
  </si>
  <si>
    <t>P28</t>
  </si>
  <si>
    <t>P27</t>
  </si>
  <si>
    <t>P26</t>
  </si>
  <si>
    <t>P25</t>
  </si>
  <si>
    <t>P24</t>
  </si>
  <si>
    <t>P23</t>
  </si>
  <si>
    <t>P22</t>
  </si>
  <si>
    <t>P21</t>
  </si>
  <si>
    <t>P20</t>
  </si>
  <si>
    <t>P19</t>
  </si>
  <si>
    <t>P18</t>
  </si>
  <si>
    <t>P17</t>
  </si>
  <si>
    <t>P16</t>
  </si>
  <si>
    <t>P15</t>
  </si>
  <si>
    <t>P14</t>
  </si>
  <si>
    <t>P13</t>
  </si>
  <si>
    <t>P12</t>
  </si>
  <si>
    <t>P11</t>
  </si>
  <si>
    <t>P10</t>
  </si>
  <si>
    <t>Solving Linear Equations/ Inequalities/ Substitution</t>
  </si>
  <si>
    <t>Writing Expressions &amp; Equations</t>
  </si>
  <si>
    <t>Simplifying Algebraic Expressions/ Expression Operations</t>
  </si>
  <si>
    <t>Functions</t>
  </si>
  <si>
    <t>Word Problems</t>
  </si>
  <si>
    <t>Probability/Statistics/Counting</t>
  </si>
  <si>
    <t>Percentages/Ratios/Proportions</t>
  </si>
  <si>
    <t>Numbers/ Exponents, Roots/ Counting</t>
  </si>
  <si>
    <t>Trigonometric Graphs</t>
  </si>
  <si>
    <t>Logic</t>
  </si>
  <si>
    <t>Trigonometric Identities/ SOHCAHTOA</t>
  </si>
  <si>
    <t>Solving Triangles</t>
  </si>
  <si>
    <t>Simple 3D Geometry</t>
  </si>
  <si>
    <t>Perimeter/Area/Lines</t>
  </si>
  <si>
    <t>Angles</t>
  </si>
  <si>
    <t>Conic Sections</t>
  </si>
  <si>
    <t>Graphing Functions and Equations</t>
  </si>
  <si>
    <t>Parallel &amp; Perpendicular Lines</t>
  </si>
  <si>
    <t>Slope, Distance &amp; Midpoints</t>
  </si>
  <si>
    <t>Complex Numbers/Matrices/Logarithms</t>
  </si>
  <si>
    <t>Systems of Equations</t>
  </si>
  <si>
    <t>Solving &amp; Factoring Quadratic Equations/ Inequalities</t>
  </si>
  <si>
    <t>Series/Sequence/Patterns</t>
  </si>
  <si>
    <t>Avoiding Ambiguity &amp; Redundancy</t>
  </si>
  <si>
    <t>Effectiveness</t>
  </si>
  <si>
    <t>Word Choice</t>
  </si>
  <si>
    <t>Reorganization</t>
  </si>
  <si>
    <t>Opening/Transitional/Closing</t>
  </si>
  <si>
    <t>Unity &amp; Coherence</t>
  </si>
  <si>
    <t>Logical Transitions</t>
  </si>
  <si>
    <t>Transitions &amp; Topic Sentences</t>
  </si>
  <si>
    <t>Big Picture</t>
  </si>
  <si>
    <t>Relation to Paragraph/Essay</t>
  </si>
  <si>
    <t>Writer's Goal</t>
  </si>
  <si>
    <t>Additional Detail &amp; Evidence</t>
  </si>
  <si>
    <t>Faulty Modifier</t>
  </si>
  <si>
    <t>Parallel Construction</t>
  </si>
  <si>
    <t>Run-On Sentence</t>
  </si>
  <si>
    <t>Sentence Fragment</t>
  </si>
  <si>
    <t>Idioms</t>
  </si>
  <si>
    <t>Comparisons</t>
  </si>
  <si>
    <t>Verb Forms/Tense Agreement</t>
  </si>
  <si>
    <t>Pronouns</t>
  </si>
  <si>
    <t>SVA</t>
  </si>
  <si>
    <t>Periods</t>
  </si>
  <si>
    <t>Dashes</t>
  </si>
  <si>
    <t>Semicolons</t>
  </si>
  <si>
    <t>Colons</t>
  </si>
  <si>
    <t>Apostrophes</t>
  </si>
  <si>
    <t>Commas</t>
  </si>
  <si>
    <t>QID</t>
  </si>
  <si>
    <t>Detailed Category</t>
  </si>
  <si>
    <t>Sub-Category</t>
  </si>
  <si>
    <t>ID-S</t>
  </si>
  <si>
    <t>Major Category</t>
  </si>
  <si>
    <t>ID-M</t>
  </si>
  <si>
    <t>Q. No.</t>
  </si>
  <si>
    <t>UID</t>
  </si>
  <si>
    <t>Natural Science</t>
  </si>
  <si>
    <t>Humanities</t>
  </si>
  <si>
    <t>Social Science</t>
  </si>
  <si>
    <t>Comparison &amp; Contrast</t>
  </si>
  <si>
    <t>Sequence</t>
  </si>
  <si>
    <t>Cause &amp; Effect</t>
  </si>
  <si>
    <t>Vocab-in-Context</t>
  </si>
  <si>
    <t>Author's Method</t>
  </si>
  <si>
    <t>PoV/Author's Attitude</t>
  </si>
  <si>
    <t>Inference</t>
  </si>
  <si>
    <t>Detail</t>
  </si>
  <si>
    <t>Purpose</t>
  </si>
  <si>
    <t>Main Idea</t>
  </si>
  <si>
    <t>Sub</t>
  </si>
  <si>
    <t>Major</t>
  </si>
  <si>
    <t>Q No.</t>
  </si>
  <si>
    <t>Pic cutoff</t>
  </si>
  <si>
    <t>R57</t>
  </si>
  <si>
    <t>R56</t>
  </si>
  <si>
    <t>R55</t>
  </si>
  <si>
    <t>?</t>
  </si>
  <si>
    <t>Expected Value, Standard Deviation, Misc</t>
  </si>
  <si>
    <t>Combination and Permutation</t>
  </si>
  <si>
    <t>Factorial</t>
  </si>
  <si>
    <t>Probability</t>
  </si>
  <si>
    <t>Mean, Median, and Mode</t>
  </si>
  <si>
    <t>Misc</t>
  </si>
  <si>
    <t>Trigonometric Identities</t>
  </si>
  <si>
    <t>Trigonometric Laws</t>
  </si>
  <si>
    <t>SOHCAHTOA</t>
  </si>
  <si>
    <t>Area and Perimeter</t>
  </si>
  <si>
    <t>Simple Three-Dimensional Geometry</t>
  </si>
  <si>
    <t>Circles</t>
  </si>
  <si>
    <t>Polygons</t>
  </si>
  <si>
    <t>Triangles</t>
  </si>
  <si>
    <t>Angles, Lines, and Planes</t>
  </si>
  <si>
    <t>Graphical Analysis</t>
  </si>
  <si>
    <t>Graphing Data and Equations</t>
  </si>
  <si>
    <t>The Equation of a Line</t>
  </si>
  <si>
    <t>Parallel and Perpendicular Lines</t>
  </si>
  <si>
    <t>Slope</t>
  </si>
  <si>
    <t>Distance and Midpoints</t>
  </si>
  <si>
    <t>The (x,y) Coordinate Plane</t>
  </si>
  <si>
    <t>Number Lines and Inequalities</t>
  </si>
  <si>
    <t>Domain and Range</t>
  </si>
  <si>
    <t>Complex Numbers</t>
  </si>
  <si>
    <t>Logarithms</t>
  </si>
  <si>
    <t>Matrices</t>
  </si>
  <si>
    <t>Relationships between the Sides of an Equation</t>
  </si>
  <si>
    <t>Solving Systems of Equations</t>
  </si>
  <si>
    <t>Solving and Factoring Quadratic Equations</t>
  </si>
  <si>
    <t>Inequalities</t>
  </si>
  <si>
    <t>Multiplying Binomials</t>
  </si>
  <si>
    <t>Solving Linear Equations</t>
  </si>
  <si>
    <t>Writing Expressions and Equations</t>
  </si>
  <si>
    <t>Equivalent Algebraic Expressions</t>
  </si>
  <si>
    <t>Substitution</t>
  </si>
  <si>
    <t>Series</t>
  </si>
  <si>
    <t>Exponents and Roots</t>
  </si>
  <si>
    <t>Absolute Value</t>
  </si>
  <si>
    <t>Ratios and Proportions</t>
  </si>
  <si>
    <t>Percentages, Fractions, and Decimals</t>
  </si>
  <si>
    <t>Divisibility and Remainders</t>
  </si>
  <si>
    <t>Multiples, Factors, and Primes</t>
  </si>
  <si>
    <t>Numbers, Operations, and Problems</t>
  </si>
  <si>
    <t>Category M</t>
  </si>
  <si>
    <t>Column2</t>
  </si>
  <si>
    <t>Column1</t>
  </si>
  <si>
    <t>Interpreting Experiments</t>
  </si>
  <si>
    <t>Hypothetical Experiment</t>
  </si>
  <si>
    <t>Experimental Design &amp; Method</t>
  </si>
  <si>
    <t>Calculations</t>
  </si>
  <si>
    <t>Hypothetical Data Point</t>
  </si>
  <si>
    <t>Data Trend &amp; Relationships between Variables</t>
  </si>
  <si>
    <t>Comparison</t>
  </si>
  <si>
    <t>Hypothetical Experimental</t>
  </si>
  <si>
    <t>Relationship</t>
  </si>
  <si>
    <t>Social Science/Natural Science</t>
  </si>
  <si>
    <t>Vocab/Phrase-in-Context</t>
  </si>
  <si>
    <t>Statistics and Probability</t>
  </si>
  <si>
    <t>Mathematics</t>
  </si>
  <si>
    <t>Factorials</t>
  </si>
  <si>
    <t>Trignometric Laws</t>
  </si>
  <si>
    <t>Detailed-Category</t>
  </si>
  <si>
    <t>Major-Category</t>
  </si>
  <si>
    <t># of Q</t>
  </si>
  <si>
    <t>Cumulative Results</t>
  </si>
  <si>
    <t>Current Test</t>
  </si>
  <si>
    <t>Detailed Analysis</t>
  </si>
  <si>
    <t>Plane Geometry/Trigonometry</t>
  </si>
  <si>
    <t>Intermediate Algebra/Coordinate Geometry</t>
  </si>
  <si>
    <t>Pre-Algebra/Elementary Algebra</t>
  </si>
  <si>
    <t>Detailed Section</t>
  </si>
  <si>
    <t>Cumulative</t>
  </si>
  <si>
    <t>Christina Kwon</t>
  </si>
  <si>
    <t>Brian Jon</t>
  </si>
  <si>
    <t>Kristen Kim</t>
  </si>
  <si>
    <t>Christine Kim</t>
  </si>
  <si>
    <t>Diane Kim</t>
  </si>
  <si>
    <t>Gloria Lee</t>
  </si>
  <si>
    <t>Arlene Lee</t>
  </si>
  <si>
    <t>Tyler Moon</t>
  </si>
  <si>
    <t>James Park</t>
  </si>
  <si>
    <t>Amber Sun</t>
  </si>
  <si>
    <t>Marquis Wong</t>
  </si>
  <si>
    <t>Samuel Yoon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</si>
  <si>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</si>
  <si>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</si>
  <si>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</si>
  <si>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</si>
  <si>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</si>
  <si>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</si>
  <si>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</si>
  <si>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</si>
  <si>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</si>
  <si>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</si>
  <si>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</si>
  <si>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</si>
  <si>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</si>
  <si>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</si>
  <si>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</si>
  <si>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</si>
  <si>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</si>
  <si>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</si>
  <si>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Form</t>
  </si>
  <si>
    <t>Answer</t>
  </si>
  <si>
    <t>Form ID</t>
  </si>
  <si>
    <t>Test ID</t>
  </si>
  <si>
    <t>S_ID</t>
  </si>
  <si>
    <t>Total</t>
  </si>
  <si>
    <t>Correct</t>
  </si>
  <si>
    <t>Student ID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</si>
  <si>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</si>
  <si>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</si>
  <si>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</si>
  <si>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</si>
  <si>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</si>
  <si>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</si>
  <si>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</si>
  <si>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</si>
  <si>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</si>
  <si>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</si>
  <si>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</si>
  <si>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</si>
  <si>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Q13</t>
  </si>
  <si>
    <t>Q14</t>
  </si>
  <si>
    <t>Q15</t>
  </si>
  <si>
    <t>Q16</t>
  </si>
  <si>
    <t>Q17</t>
  </si>
  <si>
    <t>Q18</t>
  </si>
  <si>
    <t>Q19</t>
  </si>
  <si>
    <t>Q20</t>
  </si>
  <si>
    <t>Q21</t>
  </si>
  <si>
    <t>Q22</t>
  </si>
  <si>
    <t>Q23</t>
  </si>
  <si>
    <t>Q24</t>
  </si>
  <si>
    <t>Q25</t>
  </si>
  <si>
    <t>Q26</t>
  </si>
  <si>
    <t>Q27</t>
  </si>
  <si>
    <t>Q28</t>
  </si>
  <si>
    <t>Q29</t>
  </si>
  <si>
    <t>Q30</t>
  </si>
  <si>
    <t>Q31</t>
  </si>
  <si>
    <t>Q32</t>
  </si>
  <si>
    <t>Q33</t>
  </si>
  <si>
    <t>Q34</t>
  </si>
  <si>
    <t>Q35</t>
  </si>
  <si>
    <t>Q36</t>
  </si>
  <si>
    <t>Q37</t>
  </si>
  <si>
    <t>Q38</t>
  </si>
  <si>
    <t>Q39</t>
  </si>
  <si>
    <t>Q40</t>
  </si>
  <si>
    <t>Q41</t>
  </si>
  <si>
    <t>Q42</t>
  </si>
  <si>
    <t>Q43</t>
  </si>
  <si>
    <t>Q44</t>
  </si>
  <si>
    <t>Q45</t>
  </si>
  <si>
    <t>Q46</t>
  </si>
  <si>
    <t>Q47</t>
  </si>
  <si>
    <t>Q48</t>
  </si>
  <si>
    <t>Q49</t>
  </si>
  <si>
    <t>Q50</t>
  </si>
  <si>
    <t>C</t>
  </si>
  <si>
    <t>B</t>
  </si>
  <si>
    <t>A</t>
  </si>
  <si>
    <t>D</t>
  </si>
  <si>
    <t>All</t>
  </si>
  <si>
    <t>CID</t>
  </si>
  <si>
    <t>E1.1.1</t>
  </si>
  <si>
    <t>E1.1.2</t>
  </si>
  <si>
    <t>E1.1.3</t>
  </si>
  <si>
    <t>E1.1.4</t>
  </si>
  <si>
    <t>E1.1.5</t>
  </si>
  <si>
    <t>E1.1.6</t>
  </si>
  <si>
    <t>E1.2.1</t>
  </si>
  <si>
    <t>E1.2.2</t>
  </si>
  <si>
    <t>E1.2.3</t>
  </si>
  <si>
    <t>E1.2.4</t>
  </si>
  <si>
    <t>E1.2.5</t>
  </si>
  <si>
    <t>E1.2.6</t>
  </si>
  <si>
    <t>E1.3.1</t>
  </si>
  <si>
    <t>E1.3.2</t>
  </si>
  <si>
    <t>E1.3.3</t>
  </si>
  <si>
    <t>E1.3.4</t>
  </si>
  <si>
    <t>E1.4.1</t>
  </si>
  <si>
    <t>E1.4.2</t>
  </si>
  <si>
    <t>E1.4.3</t>
  </si>
  <si>
    <t>E1.4.4</t>
  </si>
  <si>
    <t>E1.4.5</t>
  </si>
  <si>
    <t>E1.5.1</t>
  </si>
  <si>
    <t>E1.5.2</t>
  </si>
  <si>
    <t>E1.5.3</t>
  </si>
  <si>
    <t>E1.5.4</t>
  </si>
  <si>
    <t>E1.6.1</t>
  </si>
  <si>
    <t>E1.6.2</t>
  </si>
  <si>
    <t>E1.6.3</t>
  </si>
  <si>
    <t>S1.1</t>
  </si>
  <si>
    <t>S1.2</t>
  </si>
  <si>
    <t>S1.3</t>
  </si>
  <si>
    <t>S2.1</t>
  </si>
  <si>
    <t>S2.2</t>
  </si>
  <si>
    <t>S2.3</t>
  </si>
  <si>
    <t>S3.1</t>
  </si>
  <si>
    <t>S3.2</t>
  </si>
  <si>
    <t>S3.3</t>
  </si>
  <si>
    <t>R1.4</t>
  </si>
  <si>
    <t>R1.3</t>
  </si>
  <si>
    <t>R1.8</t>
  </si>
  <si>
    <t>R1.5</t>
  </si>
  <si>
    <t>R1.2</t>
  </si>
  <si>
    <t>R2.6</t>
  </si>
  <si>
    <t>R2.3</t>
  </si>
  <si>
    <t>R2.7</t>
  </si>
  <si>
    <t>R2.5</t>
  </si>
  <si>
    <t>R2.2</t>
  </si>
  <si>
    <t>R2.1</t>
  </si>
  <si>
    <t>R3.5</t>
  </si>
  <si>
    <t>R3.2</t>
  </si>
  <si>
    <t>R3.3</t>
  </si>
  <si>
    <t>R3.4</t>
  </si>
  <si>
    <t>R3.7</t>
  </si>
  <si>
    <t>R4.4</t>
  </si>
  <si>
    <t>R4.1</t>
  </si>
  <si>
    <t>R4.3</t>
  </si>
  <si>
    <t>R4.7</t>
  </si>
  <si>
    <t>R4.5</t>
  </si>
  <si>
    <t>R4.2</t>
  </si>
  <si>
    <t>R2.4</t>
  </si>
  <si>
    <t>R3.6</t>
  </si>
  <si>
    <t>R3.10</t>
  </si>
  <si>
    <t>R1.1</t>
  </si>
  <si>
    <t>R1.7</t>
  </si>
  <si>
    <t>R3.1</t>
  </si>
  <si>
    <t>R3.8</t>
  </si>
  <si>
    <t>R4.8</t>
  </si>
  <si>
    <t>R4.10</t>
  </si>
  <si>
    <t>R1.10</t>
  </si>
  <si>
    <t>R2.9</t>
  </si>
  <si>
    <t>R2.10</t>
  </si>
  <si>
    <t>R1.9</t>
  </si>
  <si>
    <t>R2.8</t>
  </si>
  <si>
    <t>R3.9</t>
  </si>
  <si>
    <t>R4.9</t>
  </si>
  <si>
    <t>R1.6</t>
  </si>
  <si>
    <t>R4.6</t>
  </si>
  <si>
    <t>M1.1</t>
  </si>
  <si>
    <t>M1.2</t>
  </si>
  <si>
    <t>M1.3</t>
  </si>
  <si>
    <t>M1.4</t>
  </si>
  <si>
    <t>M1.5</t>
  </si>
  <si>
    <t>M1.6</t>
  </si>
  <si>
    <t>M1.7</t>
  </si>
  <si>
    <t>M1.8</t>
  </si>
  <si>
    <t>M2.1</t>
  </si>
  <si>
    <t>M2.2</t>
  </si>
  <si>
    <t>M2.3</t>
  </si>
  <si>
    <t>M2.4</t>
  </si>
  <si>
    <t>M2.5</t>
  </si>
  <si>
    <t>M2.6</t>
  </si>
  <si>
    <t>M3.1</t>
  </si>
  <si>
    <t>M3.2</t>
  </si>
  <si>
    <t>M3.3</t>
  </si>
  <si>
    <t>M3.4</t>
  </si>
  <si>
    <t>M3.5</t>
  </si>
  <si>
    <t>M3.6</t>
  </si>
  <si>
    <t>M3.7</t>
  </si>
  <si>
    <t>M3.8</t>
  </si>
  <si>
    <t>M4.1</t>
  </si>
  <si>
    <t>M4.2</t>
  </si>
  <si>
    <t>M4.3</t>
  </si>
  <si>
    <t>M4.4</t>
  </si>
  <si>
    <t>M4.5</t>
  </si>
  <si>
    <t>M4.6</t>
  </si>
  <si>
    <t>M4.7</t>
  </si>
  <si>
    <t>M4.8</t>
  </si>
  <si>
    <t>M5.1</t>
  </si>
  <si>
    <t>M5.2</t>
  </si>
  <si>
    <t>M5.3</t>
  </si>
  <si>
    <t>M5.4</t>
  </si>
  <si>
    <t>M5.5</t>
  </si>
  <si>
    <t>M5.6</t>
  </si>
  <si>
    <t>M6.1</t>
  </si>
  <si>
    <t>M6.2</t>
  </si>
  <si>
    <t>M6.3</t>
  </si>
  <si>
    <t>M6.4</t>
  </si>
  <si>
    <t>M6.5</t>
  </si>
  <si>
    <t>M6.6</t>
  </si>
  <si>
    <t>M7.1</t>
  </si>
  <si>
    <t>M7.2</t>
  </si>
  <si>
    <t>M7.3</t>
  </si>
  <si>
    <t>M7.4</t>
  </si>
  <si>
    <t>M7.5</t>
  </si>
  <si>
    <t>E1.1</t>
  </si>
  <si>
    <t>E2.1.1</t>
  </si>
  <si>
    <t>E2.1.2</t>
  </si>
  <si>
    <t>E2.1.3</t>
  </si>
  <si>
    <t>E2.1.4</t>
  </si>
  <si>
    <t>E2.1.5</t>
  </si>
  <si>
    <t>E2.2.1</t>
  </si>
  <si>
    <t>E2.2.2</t>
  </si>
  <si>
    <t>E2.2.3</t>
  </si>
  <si>
    <t>E2.2.4</t>
  </si>
  <si>
    <t>E2.3.1</t>
  </si>
  <si>
    <t>E2.3.2</t>
  </si>
  <si>
    <t>E2.3.3</t>
  </si>
  <si>
    <t>E1.2</t>
  </si>
  <si>
    <t>E1.3</t>
  </si>
  <si>
    <t>E2.1</t>
  </si>
  <si>
    <t>E2.2</t>
  </si>
  <si>
    <t>E2.3</t>
  </si>
  <si>
    <t>M1</t>
  </si>
  <si>
    <t>M2</t>
  </si>
  <si>
    <t>M3</t>
  </si>
  <si>
    <t>M4</t>
  </si>
  <si>
    <t>M5</t>
  </si>
  <si>
    <t>M6</t>
  </si>
  <si>
    <t>M7</t>
  </si>
  <si>
    <t>S1</t>
  </si>
  <si>
    <t>S2</t>
  </si>
  <si>
    <t>S3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</si>
  <si>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</si>
  <si>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</si>
  <si>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</si>
  <si>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</si>
  <si>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</si>
  <si>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</si>
  <si>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</si>
  <si>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</si>
  <si>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</si>
  <si>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</si>
  <si>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</si>
  <si>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</si>
  <si>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</si>
  <si>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</si>
  <si>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</si>
  <si>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</si>
  <si>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</si>
  <si>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</si>
  <si>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</si>
  <si>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</si>
  <si>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</si>
  <si>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E22</t>
  </si>
  <si>
    <t>E23</t>
  </si>
  <si>
    <t>E24</t>
  </si>
  <si>
    <t>E25</t>
  </si>
  <si>
    <t>E26</t>
  </si>
  <si>
    <t>E27</t>
  </si>
  <si>
    <t>E28</t>
  </si>
  <si>
    <t>E29</t>
  </si>
  <si>
    <t>E30</t>
  </si>
  <si>
    <t>E31</t>
  </si>
  <si>
    <t>E32</t>
  </si>
  <si>
    <t>E33</t>
  </si>
  <si>
    <t>E34</t>
  </si>
  <si>
    <t>E35</t>
  </si>
  <si>
    <t>E36</t>
  </si>
  <si>
    <t>E37</t>
  </si>
  <si>
    <t>E38</t>
  </si>
  <si>
    <t>E39</t>
  </si>
  <si>
    <t>E40</t>
  </si>
  <si>
    <t>E41</t>
  </si>
  <si>
    <t>E42</t>
  </si>
  <si>
    <t>E43</t>
  </si>
  <si>
    <t>E44</t>
  </si>
  <si>
    <t>E45</t>
  </si>
  <si>
    <t>E46</t>
  </si>
  <si>
    <t>E47</t>
  </si>
  <si>
    <t>E48</t>
  </si>
  <si>
    <t>E49</t>
  </si>
  <si>
    <t>E50</t>
  </si>
  <si>
    <t>E51</t>
  </si>
  <si>
    <t>E52</t>
  </si>
  <si>
    <t>E53</t>
  </si>
  <si>
    <t>E54</t>
  </si>
  <si>
    <t>E55</t>
  </si>
  <si>
    <t>E56</t>
  </si>
  <si>
    <t>E57</t>
  </si>
  <si>
    <t>E58</t>
  </si>
  <si>
    <t>E59</t>
  </si>
  <si>
    <t>E60</t>
  </si>
  <si>
    <t>E61</t>
  </si>
  <si>
    <t>E62</t>
  </si>
  <si>
    <t>E63</t>
  </si>
  <si>
    <t>E64</t>
  </si>
  <si>
    <t>E65</t>
  </si>
  <si>
    <t>E66</t>
  </si>
  <si>
    <t>E67</t>
  </si>
  <si>
    <t>E68</t>
  </si>
  <si>
    <t>E69</t>
  </si>
  <si>
    <t>E70</t>
  </si>
  <si>
    <t>E71</t>
  </si>
  <si>
    <t>E72</t>
  </si>
  <si>
    <t>E73</t>
  </si>
  <si>
    <t>E74</t>
  </si>
  <si>
    <t>E75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</si>
  <si>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</si>
  <si>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</si>
  <si>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</si>
  <si>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</si>
  <si>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</si>
  <si>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</si>
  <si>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</si>
  <si>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</si>
  <si>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</si>
  <si>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</si>
  <si>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</si>
  <si>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</si>
  <si>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</si>
  <si>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</si>
  <si>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</si>
  <si>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</si>
  <si>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</si>
  <si>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M25</t>
  </si>
  <si>
    <t>M26</t>
  </si>
  <si>
    <t>M27</t>
  </si>
  <si>
    <t>M28</t>
  </si>
  <si>
    <t>M29</t>
  </si>
  <si>
    <t>M30</t>
  </si>
  <si>
    <t>M31</t>
  </si>
  <si>
    <t>M32</t>
  </si>
  <si>
    <t>M33</t>
  </si>
  <si>
    <t>M34</t>
  </si>
  <si>
    <t>M35</t>
  </si>
  <si>
    <t>M36</t>
  </si>
  <si>
    <t>M37</t>
  </si>
  <si>
    <t>M38</t>
  </si>
  <si>
    <t>M39</t>
  </si>
  <si>
    <t>M40</t>
  </si>
  <si>
    <t>M41</t>
  </si>
  <si>
    <t>M42</t>
  </si>
  <si>
    <t>M43</t>
  </si>
  <si>
    <t>M44</t>
  </si>
  <si>
    <t>M45</t>
  </si>
  <si>
    <t>M46</t>
  </si>
  <si>
    <t>M47</t>
  </si>
  <si>
    <t>M48</t>
  </si>
  <si>
    <t>M49</t>
  </si>
  <si>
    <t>M50</t>
  </si>
  <si>
    <t>M51</t>
  </si>
  <si>
    <t>M52</t>
  </si>
  <si>
    <t>M53</t>
  </si>
  <si>
    <t>M54</t>
  </si>
  <si>
    <t>M55</t>
  </si>
  <si>
    <t>M56</t>
  </si>
  <si>
    <t>M57</t>
  </si>
  <si>
    <t>M58</t>
  </si>
  <si>
    <t>M59</t>
  </si>
  <si>
    <t>M60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</si>
  <si>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</si>
  <si>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</si>
  <si>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</si>
  <si>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</si>
  <si>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</si>
  <si>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</si>
  <si>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</si>
  <si>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</si>
  <si>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</si>
  <si>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</si>
  <si>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</si>
  <si>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</si>
  <si>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</si>
  <si>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</si>
  <si>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</si>
  <si>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</si>
  <si>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</si>
  <si>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</si>
  <si>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</si>
  <si>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</si>
  <si>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</si>
  <si>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</si>
  <si>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</si>
  <si>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</si>
  <si>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</si>
  <si>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</si>
  <si>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</si>
  <si>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</si>
  <si>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</si>
  <si>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</si>
  <si>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</si>
  <si>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</si>
  <si>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</si>
  <si>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</si>
  <si>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</si>
  <si>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</si>
  <si>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</si>
  <si>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Prose Fiction /  Literary Narrative</t>
  </si>
  <si>
    <t>Key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</si>
</sst>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m/d"/>
  </numFmts>
  <fonts count="10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Arial"/>
      <family val="2"/>
    </font>
    <font>
      <sz val="11"/>
      <color rgb="FF000000"/>
      <name val="Calibri"/>
      <family val="2"/>
    </font>
    <font>
      <b/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4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2"/>
        <bgColor indexed="64"/>
      </patternFill>
    </fill>
  </fills>
  <borders count="35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 style="thin">
        <color theme="4" tint="0.39997558519241921"/>
      </left>
      <right/>
      <top style="medium">
        <color rgb="FFCCCCCC"/>
      </top>
      <bottom/>
      <diagonal/>
    </border>
    <border>
      <left style="thin">
        <color theme="4" tint="0.39997558519241921"/>
      </left>
      <right/>
      <top style="medium">
        <color rgb="FFCCCCCC"/>
      </top>
      <bottom style="medium">
        <color rgb="FFCCCCCC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medium">
        <color rgb="FFCCCCCC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 style="thin">
        <color indexed="64"/>
      </bottom>
      <diagonal/>
    </border>
    <border>
      <left/>
      <right style="thin">
        <color indexed="64"/>
      </right>
      <top style="dashed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29">
    <xf numFmtId="0" fontId="0" fillId="0" borderId="0" xfId="0"/>
    <xf numFmtId="0" fontId="0" fillId="0" borderId="0" xfId="0" applyProtection="1">
      <protection hidden="1"/>
    </xf>
    <xf numFmtId="0" fontId="2" fillId="0" borderId="0" xfId="0" applyNumberFormat="1" applyFont="1" applyFill="1" applyBorder="1" applyProtection="1">
      <protection hidden="1"/>
    </xf>
    <xf numFmtId="0" fontId="2" fillId="0" borderId="0" xfId="0" applyFont="1" applyFill="1" applyBorder="1" applyProtection="1">
      <protection hidden="1"/>
    </xf>
    <xf numFmtId="0" fontId="2" fillId="0" borderId="0" xfId="0" applyNumberFormat="1" applyFont="1" applyFill="1" applyProtection="1">
      <protection hidden="1"/>
    </xf>
    <xf numFmtId="0" fontId="2" fillId="0" borderId="0" xfId="0" applyFont="1" applyFill="1" applyProtection="1">
      <protection hidden="1"/>
    </xf>
    <xf numFmtId="0" fontId="2" fillId="0" borderId="11" xfId="0" applyFont="1" applyFill="1" applyBorder="1" applyProtection="1">
      <protection hidden="1"/>
    </xf>
    <xf numFmtId="0" fontId="2" fillId="0" borderId="12" xfId="0" applyFont="1" applyFill="1" applyBorder="1" applyProtection="1">
      <protection hidden="1"/>
    </xf>
    <xf numFmtId="0" fontId="0" fillId="0" borderId="0" xfId="0" applyNumberFormat="1" applyFill="1" applyProtection="1">
      <protection hidden="1"/>
    </xf>
    <xf numFmtId="0" fontId="2" fillId="0" borderId="13" xfId="0" applyFont="1" applyFill="1" applyBorder="1" applyProtection="1">
      <protection hidden="1"/>
    </xf>
    <xf numFmtId="0" fontId="2" fillId="0" borderId="11" xfId="0" applyNumberFormat="1" applyFont="1" applyFill="1" applyBorder="1" applyProtection="1">
      <protection hidden="1"/>
    </xf>
    <xf numFmtId="0" fontId="0" fillId="0" borderId="0" xfId="0" applyNumberFormat="1" applyFont="1" applyFill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0" borderId="11" xfId="0" applyNumberFormat="1" applyFont="1" applyFill="1" applyBorder="1" applyProtection="1">
      <protection hidden="1"/>
    </xf>
    <xf numFmtId="0" fontId="0" fillId="0" borderId="11" xfId="0" applyFont="1" applyFill="1" applyBorder="1" applyProtection="1">
      <protection hidden="1"/>
    </xf>
    <xf numFmtId="0" fontId="0" fillId="0" borderId="12" xfId="0" applyFont="1" applyFill="1" applyBorder="1" applyProtection="1">
      <protection hidden="1"/>
    </xf>
    <xf numFmtId="0" fontId="0" fillId="0" borderId="13" xfId="0" applyFont="1" applyFill="1" applyBorder="1" applyProtection="1">
      <protection hidden="1"/>
    </xf>
    <xf numFmtId="0" fontId="4" fillId="0" borderId="14" xfId="0" applyFont="1" applyBorder="1" applyAlignment="1">
      <alignment horizontal="right" wrapText="1"/>
    </xf>
    <xf numFmtId="0" fontId="2" fillId="0" borderId="13" xfId="0" applyNumberFormat="1" applyFont="1" applyFill="1" applyBorder="1" applyProtection="1">
      <protection hidden="1"/>
    </xf>
    <xf numFmtId="0" fontId="0" fillId="0" borderId="0" xfId="0" applyNumberFormat="1" applyFill="1" applyBorder="1" applyProtection="1">
      <protection hidden="1"/>
    </xf>
    <xf numFmtId="0" fontId="0" fillId="2" borderId="15" xfId="0" applyFont="1" applyFill="1" applyBorder="1"/>
    <xf numFmtId="0" fontId="0" fillId="0" borderId="0" xfId="0" applyFill="1" applyProtection="1">
      <protection hidden="1"/>
    </xf>
    <xf numFmtId="0" fontId="3" fillId="3" borderId="11" xfId="0" applyFont="1" applyFill="1" applyBorder="1" applyProtection="1">
      <protection hidden="1"/>
    </xf>
    <xf numFmtId="0" fontId="3" fillId="3" borderId="13" xfId="0" applyFont="1" applyFill="1" applyBorder="1" applyProtection="1">
      <protection hidden="1"/>
    </xf>
    <xf numFmtId="0" fontId="2" fillId="0" borderId="16" xfId="0" applyFont="1" applyFill="1" applyBorder="1" applyAlignment="1" applyProtection="1">
      <alignment horizontal="right" wrapText="1"/>
      <protection hidden="1"/>
    </xf>
    <xf numFmtId="0" fontId="4" fillId="0" borderId="14" xfId="0" applyFont="1" applyBorder="1" applyAlignment="1">
      <alignment wrapText="1"/>
    </xf>
    <xf numFmtId="0" fontId="2" fillId="0" borderId="0" xfId="0" applyFont="1" applyFill="1" applyBorder="1" applyAlignment="1" applyProtection="1">
      <protection hidden="1"/>
    </xf>
    <xf numFmtId="0" fontId="2" fillId="0" borderId="11" xfId="0" applyFont="1" applyFill="1" applyBorder="1" applyAlignment="1" applyProtection="1">
      <protection hidden="1"/>
    </xf>
    <xf numFmtId="0" fontId="0" fillId="0" borderId="17" xfId="0" applyFont="1" applyFill="1" applyBorder="1" applyAlignment="1" applyProtection="1">
      <alignment wrapText="1"/>
      <protection hidden="1"/>
    </xf>
    <xf numFmtId="0" fontId="0" fillId="0" borderId="18" xfId="0" applyFont="1" applyFill="1" applyBorder="1" applyAlignment="1" applyProtection="1">
      <alignment wrapText="1"/>
      <protection hidden="1"/>
    </xf>
    <xf numFmtId="0" fontId="0" fillId="0" borderId="18" xfId="0" applyFont="1" applyFill="1" applyBorder="1" applyAlignment="1" applyProtection="1">
      <alignment horizontal="left" wrapText="1"/>
      <protection hidden="1"/>
    </xf>
    <xf numFmtId="0" fontId="0" fillId="0" borderId="19" xfId="0" applyFont="1" applyFill="1" applyBorder="1" applyAlignment="1" applyProtection="1">
      <alignment wrapText="1"/>
      <protection hidden="1"/>
    </xf>
    <xf numFmtId="0" fontId="0" fillId="0" borderId="0" xfId="0" applyFont="1" applyFill="1" applyBorder="1" applyAlignment="1" applyProtection="1">
      <protection hidden="1"/>
    </xf>
    <xf numFmtId="49" fontId="0" fillId="0" borderId="0" xfId="0" applyNumberFormat="1" applyFont="1" applyFill="1" applyBorder="1" applyAlignment="1" applyProtection="1">
      <protection hidden="1"/>
    </xf>
    <xf numFmtId="0" fontId="0" fillId="0" borderId="13" xfId="0" applyNumberFormat="1" applyFont="1" applyFill="1" applyBorder="1" applyProtection="1">
      <protection hidden="1"/>
    </xf>
    <xf numFmtId="0" fontId="5" fillId="0" borderId="0" xfId="0" applyNumberFormat="1" applyFont="1" applyFill="1" applyProtection="1">
      <protection hidden="1"/>
    </xf>
    <xf numFmtId="0" fontId="5" fillId="0" borderId="0" xfId="0" applyFont="1" applyFill="1" applyProtection="1">
      <protection hidden="1"/>
    </xf>
    <xf numFmtId="0" fontId="0" fillId="0" borderId="0" xfId="0" applyNumberFormat="1" applyFont="1" applyFill="1" applyProtection="1">
      <protection hidden="1"/>
    </xf>
    <xf numFmtId="0" fontId="0" fillId="2" borderId="11" xfId="0" applyFont="1" applyFill="1" applyBorder="1" applyProtection="1">
      <protection hidden="1"/>
    </xf>
    <xf numFmtId="0" fontId="0" fillId="0" borderId="0" xfId="0" applyBorder="1" applyProtection="1">
      <protection hidden="1"/>
    </xf>
    <xf numFmtId="0" fontId="3" fillId="3" borderId="0" xfId="0" applyFont="1" applyFill="1" applyProtection="1">
      <protection hidden="1"/>
    </xf>
    <xf numFmtId="0" fontId="0" fillId="0" borderId="11" xfId="0" applyFont="1" applyFill="1" applyBorder="1" applyAlignment="1" applyProtection="1">
      <protection hidden="1"/>
    </xf>
    <xf numFmtId="164" fontId="0" fillId="0" borderId="0" xfId="0" applyNumberFormat="1" applyFont="1" applyFill="1" applyBorder="1" applyProtection="1">
      <protection hidden="1"/>
    </xf>
    <xf numFmtId="165" fontId="0" fillId="0" borderId="0" xfId="0" applyNumberFormat="1" applyFont="1" applyFill="1" applyBorder="1" applyAlignment="1" applyProtection="1">
      <protection hidden="1"/>
    </xf>
    <xf numFmtId="0" fontId="0" fillId="0" borderId="15" xfId="0" applyFont="1" applyBorder="1"/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3" fillId="3" borderId="0" xfId="0" applyFont="1" applyFill="1" applyProtection="1">
      <protection locked="0"/>
    </xf>
    <xf numFmtId="0" fontId="0" fillId="2" borderId="11" xfId="0" applyFill="1" applyBorder="1" applyProtection="1">
      <protection locked="0"/>
    </xf>
    <xf numFmtId="0" fontId="0" fillId="0" borderId="11" xfId="0" applyBorder="1" applyProtection="1">
      <protection locked="0"/>
    </xf>
    <xf numFmtId="0" fontId="0" fillId="0" borderId="0" xfId="0" applyProtection="1">
      <protection locked="0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2" xfId="0" applyFont="1" applyBorder="1" applyAlignment="1">
      <alignment vertical="center"/>
    </xf>
    <xf numFmtId="0" fontId="0" fillId="0" borderId="24" xfId="0" applyBorder="1"/>
    <xf numFmtId="0" fontId="7" fillId="0" borderId="25" xfId="0" applyFont="1" applyBorder="1"/>
    <xf numFmtId="0" fontId="7" fillId="0" borderId="34" xfId="0" applyFont="1" applyBorder="1"/>
    <xf numFmtId="0" fontId="0" fillId="0" borderId="34" xfId="0" applyBorder="1"/>
    <xf numFmtId="0" fontId="0" fillId="0" borderId="25" xfId="0" applyBorder="1"/>
    <xf numFmtId="0" fontId="0" fillId="0" borderId="34" xfId="0" applyFont="1" applyBorder="1"/>
    <xf numFmtId="0" fontId="0" fillId="0" borderId="0" xfId="0" applyFont="1" applyFill="1" applyProtection="1">
      <protection hidden="1"/>
    </xf>
    <xf numFmtId="0" fontId="1" fillId="0" borderId="8" xfId="0" applyFont="1" applyBorder="1" applyAlignment="1">
      <alignment vertical="center"/>
    </xf>
    <xf numFmtId="0" fontId="1" fillId="0" borderId="9" xfId="0" applyFont="1" applyBorder="1" applyAlignment="1">
      <alignment vertical="center"/>
    </xf>
    <xf numFmtId="0" fontId="1" fillId="0" borderId="10" xfId="0" applyFont="1" applyBorder="1" applyAlignment="1">
      <alignment vertical="center"/>
    </xf>
    <xf numFmtId="0" fontId="1" fillId="0" borderId="26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0" fontId="9" fillId="0" borderId="0" xfId="0" applyFont="1" applyBorder="1" applyAlignment="1">
      <alignment vertical="center"/>
    </xf>
    <xf numFmtId="0" fontId="1" fillId="4" borderId="7" xfId="0" applyFont="1" applyFill="1" applyBorder="1" applyAlignment="1">
      <alignment horizontal="center" vertical="center"/>
    </xf>
    <xf numFmtId="0" fontId="8" fillId="4" borderId="7" xfId="0" applyFont="1" applyFill="1" applyBorder="1" applyAlignment="1">
      <alignment horizontal="center" vertical="center"/>
    </xf>
    <xf numFmtId="0" fontId="1" fillId="4" borderId="26" xfId="0" applyFont="1" applyFill="1" applyBorder="1" applyAlignment="1">
      <alignment horizontal="center" vertical="center"/>
    </xf>
    <xf numFmtId="0" fontId="1" fillId="4" borderId="27" xfId="0" applyFont="1" applyFill="1" applyBorder="1" applyAlignment="1">
      <alignment horizontal="center" vertical="center"/>
    </xf>
    <xf numFmtId="0" fontId="1" fillId="4" borderId="31" xfId="0" applyFont="1" applyFill="1" applyBorder="1" applyAlignment="1">
      <alignment horizontal="center" vertical="center"/>
    </xf>
    <xf numFmtId="0" fontId="9" fillId="0" borderId="0" xfId="0" applyFont="1" applyBorder="1" applyAlignment="1">
      <alignment horizontal="right" vertical="center"/>
    </xf>
    <xf numFmtId="0" fontId="9" fillId="0" borderId="24" xfId="0" applyFont="1" applyBorder="1" applyAlignment="1">
      <alignment horizontal="right" vertical="center"/>
    </xf>
    <xf numFmtId="0" fontId="1" fillId="4" borderId="28" xfId="0" applyFont="1" applyFill="1" applyBorder="1" applyAlignment="1">
      <alignment horizontal="center" vertical="center"/>
    </xf>
    <xf numFmtId="0" fontId="1" fillId="4" borderId="29" xfId="0" applyFont="1" applyFill="1" applyBorder="1" applyAlignment="1">
      <alignment horizontal="center" vertical="center"/>
    </xf>
    <xf numFmtId="0" fontId="1" fillId="4" borderId="30" xfId="0" applyFont="1" applyFill="1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9" fontId="1" fillId="0" borderId="27" xfId="1" applyFont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9" fontId="1" fillId="0" borderId="31" xfId="1" applyFont="1" applyBorder="1" applyAlignment="1">
      <alignment horizontal="center" vertical="center"/>
    </xf>
    <xf numFmtId="9" fontId="6" fillId="4" borderId="26" xfId="1" applyFont="1" applyFill="1" applyBorder="1" applyAlignment="1">
      <alignment horizontal="center" vertical="center"/>
    </xf>
    <xf numFmtId="0" fontId="6" fillId="4" borderId="26" xfId="0" applyFont="1" applyFill="1" applyBorder="1" applyAlignment="1">
      <alignment horizontal="center" vertical="center"/>
    </xf>
    <xf numFmtId="0" fontId="6" fillId="4" borderId="27" xfId="0" applyFont="1" applyFill="1" applyBorder="1" applyAlignment="1">
      <alignment horizontal="center" vertical="center"/>
    </xf>
    <xf numFmtId="9" fontId="6" fillId="4" borderId="27" xfId="1" applyFont="1" applyFill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0" fontId="1" fillId="4" borderId="27" xfId="0" applyFont="1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  <xf numFmtId="0" fontId="1" fillId="4" borderId="9" xfId="0" applyFont="1" applyFill="1" applyBorder="1" applyAlignment="1">
      <alignment horizontal="center" vertical="center"/>
    </xf>
    <xf numFmtId="0" fontId="1" fillId="4" borderId="10" xfId="0" applyFont="1" applyFill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14" fontId="1" fillId="0" borderId="3" xfId="0" applyNumberFormat="1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9" fontId="1" fillId="0" borderId="26" xfId="1" applyFont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9" fontId="1" fillId="0" borderId="3" xfId="0" applyNumberFormat="1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9" fontId="1" fillId="0" borderId="3" xfId="1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4" borderId="7" xfId="0" applyFont="1" applyFill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0" fontId="1" fillId="0" borderId="32" xfId="0" applyFont="1" applyBorder="1" applyAlignment="1">
      <alignment horizontal="center" vertical="center"/>
    </xf>
    <xf numFmtId="0" fontId="1" fillId="0" borderId="33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69">
    <dxf>
      <protection locked="0" hidden="0"/>
    </dxf>
    <dxf>
      <protection locked="0" hidden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/>
        <vertical/>
        <horizontal/>
      </border>
      <protection locked="1" hidden="1"/>
    </dxf>
    <dxf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numFmt numFmtId="0" formatCode="General"/>
      <fill>
        <patternFill patternType="none">
          <bgColor auto="1"/>
        </patternFill>
      </fill>
      <protection locked="1" hidden="1"/>
    </dxf>
    <dxf>
      <border outline="0">
        <right style="thin">
          <color rgb="FF9BC2E6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bgColor auto="1"/>
        </patternFill>
      </fill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/>
        <right/>
        <top style="medium">
          <color rgb="FFCCCCCC"/>
        </top>
        <bottom style="medium">
          <color rgb="FFCCCCCC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bgColor auto="1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/>
      </border>
      <protection locked="1" hidden="1"/>
    </dxf>
    <dxf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numFmt numFmtId="0" formatCode="General"/>
      <fill>
        <patternFill patternType="none">
          <bgColor auto="1"/>
        </patternFill>
      </fill>
      <protection locked="1" hidden="1"/>
    </dxf>
    <dxf>
      <border outline="0">
        <right style="thin">
          <color rgb="FF9BC2E6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bgColor auto="1"/>
        </patternFill>
      </fill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bgColor auto="1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/>
      </border>
      <protection locked="1" hidden="1"/>
    </dxf>
    <dxf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numFmt numFmtId="0" formatCode="General"/>
      <fill>
        <patternFill patternType="none">
          <bgColor auto="1"/>
        </patternFill>
      </fill>
      <protection locked="1" hidden="1"/>
    </dxf>
    <dxf>
      <border outline="0">
        <right style="thin">
          <color theme="4" tint="0.3999755851924192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bgColor auto="1"/>
        </patternFill>
      </fill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0" formatCode="General"/>
      <fill>
        <patternFill patternType="none">
          <bgColor auto="1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bgColor auto="1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bgColor auto="1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/>
      </border>
      <protection locked="1" hidden="1"/>
    </dxf>
    <dxf>
      <numFmt numFmtId="0" formatCode="General"/>
      <fill>
        <patternFill patternType="none">
          <bgColor auto="1"/>
        </patternFill>
      </fill>
      <protection locked="1" hidden="1"/>
    </dxf>
    <dxf>
      <border outline="0">
        <right style="thin">
          <color rgb="FF9BC2E6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bgColor auto="1"/>
        </patternFill>
      </fill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protection locked="1" hidden="1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6857201207197806"/>
          <c:y val="0.22306035035522839"/>
          <c:w val="0.48020876352991898"/>
          <c:h val="0.54277668060222117"/>
        </c:manualLayout>
      </c:layout>
      <c:radarChart>
        <c:radarStyle val="marker"/>
        <c:varyColors val="0"/>
        <c:ser>
          <c:idx val="0"/>
          <c:order val="0"/>
          <c:tx>
            <c:v>First</c:v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Report!$B$40:$B$45</c:f>
              <c:strCache>
                <c:ptCount val="6"/>
                <c:pt idx="0">
                  <c:v>Punctuation</c:v>
                </c:pt>
                <c:pt idx="1">
                  <c:v>Grammar &amp; Usage</c:v>
                </c:pt>
                <c:pt idx="2">
                  <c:v>Sentence Structure</c:v>
                </c:pt>
                <c:pt idx="3">
                  <c:v>Strategy</c:v>
                </c:pt>
                <c:pt idx="4">
                  <c:v>Organization</c:v>
                </c:pt>
                <c:pt idx="5">
                  <c:v>Style</c:v>
                </c:pt>
              </c:strCache>
            </c:strRef>
          </c:cat>
          <c:val>
            <c:numRef>
              <c:f>Report!$H$40:$H$45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88-43C3-BD55-00E0939CB842}"/>
            </c:ext>
          </c:extLst>
        </c:ser>
        <c:ser>
          <c:idx val="1"/>
          <c:order val="1"/>
          <c:tx>
            <c:v>Avg.</c:v>
          </c:tx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Report!$B$40:$B$45</c:f>
              <c:strCache>
                <c:ptCount val="6"/>
                <c:pt idx="0">
                  <c:v>Punctuation</c:v>
                </c:pt>
                <c:pt idx="1">
                  <c:v>Grammar &amp; Usage</c:v>
                </c:pt>
                <c:pt idx="2">
                  <c:v>Sentence Structure</c:v>
                </c:pt>
                <c:pt idx="3">
                  <c:v>Strategy</c:v>
                </c:pt>
                <c:pt idx="4">
                  <c:v>Organization</c:v>
                </c:pt>
                <c:pt idx="5">
                  <c:v>Style</c:v>
                </c:pt>
              </c:strCache>
            </c:strRef>
          </c:cat>
          <c:val>
            <c:numRef>
              <c:f>Report!$J$40:$J$45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88-43C3-BD55-00E0939CB842}"/>
            </c:ext>
          </c:extLst>
        </c:ser>
        <c:ser>
          <c:idx val="2"/>
          <c:order val="2"/>
          <c:tx>
            <c:v>Curr.</c:v>
          </c:tx>
          <c:spPr>
            <a:ln w="127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Report!$B$40:$B$45</c:f>
              <c:strCache>
                <c:ptCount val="6"/>
                <c:pt idx="0">
                  <c:v>Punctuation</c:v>
                </c:pt>
                <c:pt idx="1">
                  <c:v>Grammar &amp; Usage</c:v>
                </c:pt>
                <c:pt idx="2">
                  <c:v>Sentence Structure</c:v>
                </c:pt>
                <c:pt idx="3">
                  <c:v>Strategy</c:v>
                </c:pt>
                <c:pt idx="4">
                  <c:v>Organization</c:v>
                </c:pt>
                <c:pt idx="5">
                  <c:v>Style</c:v>
                </c:pt>
              </c:strCache>
            </c:strRef>
          </c:cat>
          <c:val>
            <c:numRef>
              <c:f>Report!$L$40:$L$45</c:f>
              <c:numCache>
                <c:formatCode>0%</c:formatCode>
                <c:ptCount val="6"/>
                <c:pt idx="0">
                  <c:v>0.7</c:v>
                </c:pt>
                <c:pt idx="1">
                  <c:v>0.58823529411764708</c:v>
                </c:pt>
                <c:pt idx="2">
                  <c:v>0.33333333333333331</c:v>
                </c:pt>
                <c:pt idx="3">
                  <c:v>0.61538461538461542</c:v>
                </c:pt>
                <c:pt idx="4">
                  <c:v>1</c:v>
                </c:pt>
                <c:pt idx="5">
                  <c:v>0.63636363636363635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88-43C3-BD55-00E0939CB8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4954952"/>
        <c:axId val="824956920"/>
      </c:radarChart>
      <c:catAx>
        <c:axId val="824954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4956920"/>
        <c:crosses val="autoZero"/>
        <c:auto val="1"/>
        <c:lblAlgn val="ctr"/>
        <c:lblOffset val="100"/>
        <c:noMultiLvlLbl val="0"/>
      </c:catAx>
      <c:valAx>
        <c:axId val="824956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4954952"/>
        <c:crosses val="autoZero"/>
        <c:crossBetween val="between"/>
        <c:majorUnit val="0.2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6857201207197806"/>
          <c:y val="0.22306035035522839"/>
          <c:w val="0.48020876352991898"/>
          <c:h val="0.54277668060222117"/>
        </c:manualLayout>
      </c:layout>
      <c:radarChart>
        <c:radarStyle val="marker"/>
        <c:varyColors val="0"/>
        <c:ser>
          <c:idx val="0"/>
          <c:order val="0"/>
          <c:tx>
            <c:v>First</c:v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Report!$O$40:$O$46</c:f>
              <c:strCache>
                <c:ptCount val="7"/>
                <c:pt idx="0">
                  <c:v>Pre-Algebra</c:v>
                </c:pt>
                <c:pt idx="1">
                  <c:v>Elementary Algebra</c:v>
                </c:pt>
                <c:pt idx="2">
                  <c:v>Intermediate Algebra</c:v>
                </c:pt>
                <c:pt idx="3">
                  <c:v>Coordinate Geometry</c:v>
                </c:pt>
                <c:pt idx="4">
                  <c:v>Plane Geometry</c:v>
                </c:pt>
                <c:pt idx="5">
                  <c:v>Trigonometry</c:v>
                </c:pt>
                <c:pt idx="6">
                  <c:v>Statistics &amp; Probability</c:v>
                </c:pt>
              </c:strCache>
            </c:strRef>
          </c:cat>
          <c:val>
            <c:numRef>
              <c:f>Report!$U$40:$U$46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36-4B18-B06D-F26595CF66AC}"/>
            </c:ext>
          </c:extLst>
        </c:ser>
        <c:ser>
          <c:idx val="1"/>
          <c:order val="1"/>
          <c:tx>
            <c:v>Avg.</c:v>
          </c:tx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Report!$O$40:$O$46</c:f>
              <c:strCache>
                <c:ptCount val="7"/>
                <c:pt idx="0">
                  <c:v>Pre-Algebra</c:v>
                </c:pt>
                <c:pt idx="1">
                  <c:v>Elementary Algebra</c:v>
                </c:pt>
                <c:pt idx="2">
                  <c:v>Intermediate Algebra</c:v>
                </c:pt>
                <c:pt idx="3">
                  <c:v>Coordinate Geometry</c:v>
                </c:pt>
                <c:pt idx="4">
                  <c:v>Plane Geometry</c:v>
                </c:pt>
                <c:pt idx="5">
                  <c:v>Trigonometry</c:v>
                </c:pt>
                <c:pt idx="6">
                  <c:v>Statistics &amp; Probability</c:v>
                </c:pt>
              </c:strCache>
            </c:strRef>
          </c:cat>
          <c:val>
            <c:numRef>
              <c:f>Report!$W$40:$W$46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36-4B18-B06D-F26595CF66AC}"/>
            </c:ext>
          </c:extLst>
        </c:ser>
        <c:ser>
          <c:idx val="2"/>
          <c:order val="2"/>
          <c:tx>
            <c:v>Curr.</c:v>
          </c:tx>
          <c:spPr>
            <a:ln w="127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Report!$O$40:$O$46</c:f>
              <c:strCache>
                <c:ptCount val="7"/>
                <c:pt idx="0">
                  <c:v>Pre-Algebra</c:v>
                </c:pt>
                <c:pt idx="1">
                  <c:v>Elementary Algebra</c:v>
                </c:pt>
                <c:pt idx="2">
                  <c:v>Intermediate Algebra</c:v>
                </c:pt>
                <c:pt idx="3">
                  <c:v>Coordinate Geometry</c:v>
                </c:pt>
                <c:pt idx="4">
                  <c:v>Plane Geometry</c:v>
                </c:pt>
                <c:pt idx="5">
                  <c:v>Trigonometry</c:v>
                </c:pt>
                <c:pt idx="6">
                  <c:v>Statistics &amp; Probability</c:v>
                </c:pt>
              </c:strCache>
            </c:strRef>
          </c:cat>
          <c:val>
            <c:numRef>
              <c:f>Report!$Y$40:$Y$46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36-4B18-B06D-F26595CF66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4954952"/>
        <c:axId val="824956920"/>
      </c:radarChart>
      <c:catAx>
        <c:axId val="824954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4956920"/>
        <c:crosses val="autoZero"/>
        <c:auto val="1"/>
        <c:lblAlgn val="ctr"/>
        <c:lblOffset val="100"/>
        <c:noMultiLvlLbl val="0"/>
      </c:catAx>
      <c:valAx>
        <c:axId val="824956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4954952"/>
        <c:crosses val="autoZero"/>
        <c:crossBetween val="between"/>
        <c:majorUnit val="0.2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6857201207197806"/>
          <c:y val="0.22306035035522839"/>
          <c:w val="0.48020876352991898"/>
          <c:h val="0.54277668060222117"/>
        </c:manualLayout>
      </c:layout>
      <c:radarChart>
        <c:radarStyle val="marker"/>
        <c:varyColors val="0"/>
        <c:ser>
          <c:idx val="0"/>
          <c:order val="0"/>
          <c:tx>
            <c:v>First</c:v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Report!$AB$40:$AB$43</c15:sqref>
                  </c15:fullRef>
                </c:ext>
              </c:extLst>
              <c:f>Report!$AB$40:$AB$43</c:f>
              <c:strCache>
                <c:ptCount val="4"/>
                <c:pt idx="0">
                  <c:v>Prose Fiction/Lit. Narr.</c:v>
                </c:pt>
                <c:pt idx="1">
                  <c:v>Social Science</c:v>
                </c:pt>
                <c:pt idx="2">
                  <c:v>Humanities</c:v>
                </c:pt>
                <c:pt idx="3">
                  <c:v>Natural Science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Report!$AH$40:$AH$45</c15:sqref>
                  </c15:fullRef>
                </c:ext>
              </c:extLst>
              <c:f>Report!$AH$40:$AH$43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96-4A4E-A51F-18A03C12A910}"/>
            </c:ext>
          </c:extLst>
        </c:ser>
        <c:ser>
          <c:idx val="1"/>
          <c:order val="1"/>
          <c:tx>
            <c:v>Avg.</c:v>
          </c:tx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Report!$AB$40:$AB$43</c15:sqref>
                  </c15:fullRef>
                </c:ext>
              </c:extLst>
              <c:f>Report!$AB$40:$AB$43</c:f>
              <c:strCache>
                <c:ptCount val="4"/>
                <c:pt idx="0">
                  <c:v>Prose Fiction/Lit. Narr.</c:v>
                </c:pt>
                <c:pt idx="1">
                  <c:v>Social Science</c:v>
                </c:pt>
                <c:pt idx="2">
                  <c:v>Humanities</c:v>
                </c:pt>
                <c:pt idx="3">
                  <c:v>Natural Science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Report!$AJ$40:$AJ$45</c15:sqref>
                  </c15:fullRef>
                </c:ext>
              </c:extLst>
              <c:f>Report!$AJ$40:$AJ$43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896-4A4E-A51F-18A03C12A910}"/>
            </c:ext>
          </c:extLst>
        </c:ser>
        <c:ser>
          <c:idx val="2"/>
          <c:order val="2"/>
          <c:tx>
            <c:v>Curr.</c:v>
          </c:tx>
          <c:spPr>
            <a:ln w="127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Report!$AB$40:$AB$43</c15:sqref>
                  </c15:fullRef>
                </c:ext>
              </c:extLst>
              <c:f>Report!$AB$40:$AB$43</c:f>
              <c:strCache>
                <c:ptCount val="4"/>
                <c:pt idx="0">
                  <c:v>Prose Fiction/Lit. Narr.</c:v>
                </c:pt>
                <c:pt idx="1">
                  <c:v>Social Science</c:v>
                </c:pt>
                <c:pt idx="2">
                  <c:v>Humanities</c:v>
                </c:pt>
                <c:pt idx="3">
                  <c:v>Natural Science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Report!$AL$40:$AL$45</c15:sqref>
                  </c15:fullRef>
                </c:ext>
              </c:extLst>
              <c:f>Report!$AL$40:$AL$43</c:f>
              <c:numCache>
                <c:formatCode>0%</c:formatCode>
                <c:ptCount val="4"/>
                <c:pt idx="0">
                  <c:v>0.9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896-4A4E-A51F-18A03C12A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4954952"/>
        <c:axId val="824956920"/>
      </c:radarChart>
      <c:catAx>
        <c:axId val="824954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4956920"/>
        <c:crosses val="autoZero"/>
        <c:auto val="1"/>
        <c:lblAlgn val="ctr"/>
        <c:lblOffset val="100"/>
        <c:noMultiLvlLbl val="0"/>
      </c:catAx>
      <c:valAx>
        <c:axId val="824956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4954952"/>
        <c:crosses val="autoZero"/>
        <c:crossBetween val="between"/>
        <c:majorUnit val="0.2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6857201207197806"/>
          <c:y val="0.22306035035522839"/>
          <c:w val="0.48020876352991898"/>
          <c:h val="0.54277668060222117"/>
        </c:manualLayout>
      </c:layout>
      <c:radarChart>
        <c:radarStyle val="marker"/>
        <c:varyColors val="0"/>
        <c:ser>
          <c:idx val="0"/>
          <c:order val="0"/>
          <c:tx>
            <c:v>First</c:v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Report!$AO$40:$AO$42</c:f>
              <c:strCache>
                <c:ptCount val="3"/>
                <c:pt idx="0">
                  <c:v>Conflicting Viewpoints</c:v>
                </c:pt>
                <c:pt idx="1">
                  <c:v>Data Representation</c:v>
                </c:pt>
                <c:pt idx="2">
                  <c:v>Research Summaries</c:v>
                </c:pt>
              </c:strCache>
            </c:strRef>
          </c:cat>
          <c:val>
            <c:numRef>
              <c:f>Report!$AU$40:$AU$42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08-457C-B5A7-FC7AF5F56124}"/>
            </c:ext>
          </c:extLst>
        </c:ser>
        <c:ser>
          <c:idx val="1"/>
          <c:order val="1"/>
          <c:tx>
            <c:v>Avg.</c:v>
          </c:tx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Report!$AO$40:$AO$42</c:f>
              <c:strCache>
                <c:ptCount val="3"/>
                <c:pt idx="0">
                  <c:v>Conflicting Viewpoints</c:v>
                </c:pt>
                <c:pt idx="1">
                  <c:v>Data Representation</c:v>
                </c:pt>
                <c:pt idx="2">
                  <c:v>Research Summaries</c:v>
                </c:pt>
              </c:strCache>
            </c:strRef>
          </c:cat>
          <c:val>
            <c:numRef>
              <c:f>Report!$AW$40:$AW$42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08-457C-B5A7-FC7AF5F56124}"/>
            </c:ext>
          </c:extLst>
        </c:ser>
        <c:ser>
          <c:idx val="2"/>
          <c:order val="2"/>
          <c:tx>
            <c:v>Curr.</c:v>
          </c:tx>
          <c:spPr>
            <a:ln w="127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Report!$AO$40:$AO$42</c:f>
              <c:strCache>
                <c:ptCount val="3"/>
                <c:pt idx="0">
                  <c:v>Conflicting Viewpoints</c:v>
                </c:pt>
                <c:pt idx="1">
                  <c:v>Data Representation</c:v>
                </c:pt>
                <c:pt idx="2">
                  <c:v>Research Summaries</c:v>
                </c:pt>
              </c:strCache>
            </c:strRef>
          </c:cat>
          <c:val>
            <c:numRef>
              <c:f>Report!$AY$40:$AY$42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C08-457C-B5A7-FC7AF5F561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4954952"/>
        <c:axId val="824956920"/>
      </c:radarChart>
      <c:catAx>
        <c:axId val="824954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4956920"/>
        <c:crosses val="autoZero"/>
        <c:auto val="1"/>
        <c:lblAlgn val="ctr"/>
        <c:lblOffset val="100"/>
        <c:noMultiLvlLbl val="0"/>
      </c:catAx>
      <c:valAx>
        <c:axId val="824956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4954952"/>
        <c:crosses val="autoZero"/>
        <c:crossBetween val="between"/>
        <c:majorUnit val="0.2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1.jpeg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22</xdr:row>
      <xdr:rowOff>127000</xdr:rowOff>
    </xdr:from>
    <xdr:to>
      <xdr:col>13</xdr:col>
      <xdr:colOff>101600</xdr:colOff>
      <xdr:row>36</xdr:row>
      <xdr:rowOff>120650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D28554E-E08D-48C8-9FC8-D78D59E2CF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152400</xdr:colOff>
      <xdr:row>0</xdr:row>
      <xdr:rowOff>119743</xdr:rowOff>
    </xdr:from>
    <xdr:ext cx="2398311" cy="837113"/>
    <xdr:pic>
      <xdr:nvPicPr>
        <xdr:cNvPr id="2" name="Picture 6">
          <a:extLst>
            <a:ext uri="{FF2B5EF4-FFF2-40B4-BE49-F238E27FC236}">
              <a16:creationId xmlns:a16="http://schemas.microsoft.com/office/drawing/2014/main" id="{8C5760DE-F77E-4B9D-9D4B-BC56650A71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19743"/>
          <a:ext cx="2398311" cy="837113"/>
        </a:xfrm>
        <a:prstGeom prst="rect">
          <a:avLst/>
        </a:prstGeom>
      </xdr:spPr>
    </xdr:pic>
    <xdr:clientData/>
  </xdr:oneCellAnchor>
  <xdr:twoCellAnchor>
    <xdr:from>
      <xdr:col>13</xdr:col>
      <xdr:colOff>171450</xdr:colOff>
      <xdr:row>23</xdr:row>
      <xdr:rowOff>6350</xdr:rowOff>
    </xdr:from>
    <xdr:to>
      <xdr:col>26</xdr:col>
      <xdr:colOff>139700</xdr:colOff>
      <xdr:row>37</xdr:row>
      <xdr:rowOff>63500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15DD443-7523-4E42-BA60-CC9640F392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158750</xdr:colOff>
      <xdr:row>23</xdr:row>
      <xdr:rowOff>57150</xdr:rowOff>
    </xdr:from>
    <xdr:to>
      <xdr:col>39</xdr:col>
      <xdr:colOff>76200</xdr:colOff>
      <xdr:row>37</xdr:row>
      <xdr:rowOff>88900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573D8ED6-CD4E-4E1F-8697-9D849BFF77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38</xdr:col>
      <xdr:colOff>177800</xdr:colOff>
      <xdr:row>22</xdr:row>
      <xdr:rowOff>133350</xdr:rowOff>
    </xdr:from>
    <xdr:to>
      <xdr:col>52</xdr:col>
      <xdr:colOff>165100</xdr:colOff>
      <xdr:row>37</xdr:row>
      <xdr:rowOff>88900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848A714D-A53F-4FDF-B574-AF57988D1A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152400</xdr:colOff>
      <xdr:row>55</xdr:row>
      <xdr:rowOff>119743</xdr:rowOff>
    </xdr:from>
    <xdr:ext cx="2398311" cy="837113"/>
    <xdr:pic>
      <xdr:nvPicPr>
        <xdr:cNvPr id="12" name="Picture 6">
          <a:extLst>
            <a:ext uri="{FF2B5EF4-FFF2-40B4-BE49-F238E27FC236}">
              <a16:creationId xmlns:a16="http://schemas.microsoft.com/office/drawing/2014/main" id="{EEFB683D-DCDF-46C8-9E95-DCA65FE0FC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19743"/>
          <a:ext cx="2398311" cy="837113"/>
        </a:xfrm>
        <a:prstGeom prst="rect">
          <a:avLst/>
        </a:prstGeom>
      </xdr:spPr>
    </xdr:pic>
    <xdr:clientData/>
  </xdr:oneCellAnchor>
  <xdr:oneCellAnchor>
    <xdr:from>
      <xdr:col>0</xdr:col>
      <xdr:colOff>152400</xdr:colOff>
      <xdr:row>110</xdr:row>
      <xdr:rowOff>119743</xdr:rowOff>
    </xdr:from>
    <xdr:ext cx="2398311" cy="837113"/>
    <xdr:pic>
      <xdr:nvPicPr>
        <xdr:cNvPr id="13" name="Picture 6">
          <a:extLst>
            <a:ext uri="{FF2B5EF4-FFF2-40B4-BE49-F238E27FC236}">
              <a16:creationId xmlns:a16="http://schemas.microsoft.com/office/drawing/2014/main" id="{97C51E9F-DDB1-43B0-85EE-E700D8EB3D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19743"/>
          <a:ext cx="2398311" cy="837113"/>
        </a:xfrm>
        <a:prstGeom prst="rect">
          <a:avLst/>
        </a:prstGeom>
      </xdr:spPr>
    </xdr:pic>
    <xdr:clientData/>
  </xdr:oneCellAnchor>
  <xdr:oneCellAnchor>
    <xdr:from>
      <xdr:col>0</xdr:col>
      <xdr:colOff>152400</xdr:colOff>
      <xdr:row>165</xdr:row>
      <xdr:rowOff>119743</xdr:rowOff>
    </xdr:from>
    <xdr:ext cx="2398311" cy="837113"/>
    <xdr:pic>
      <xdr:nvPicPr>
        <xdr:cNvPr id="14" name="Picture 6">
          <a:extLst>
            <a:ext uri="{FF2B5EF4-FFF2-40B4-BE49-F238E27FC236}">
              <a16:creationId xmlns:a16="http://schemas.microsoft.com/office/drawing/2014/main" id="{57AD9DBD-E9F7-43BF-A0F4-0848647A0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19743"/>
          <a:ext cx="2398311" cy="837113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KyuSung/Dropbox/Kyu/Chemistry%20Score%20Repor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Log"/>
      <sheetName val="A1"/>
      <sheetName val="A2"/>
      <sheetName val="SID"/>
      <sheetName val="A3"/>
      <sheetName val="Chemistry Score Report"/>
    </sheetNames>
    <sheetDataSet>
      <sheetData sheetId="0" refreshError="1"/>
      <sheetData sheetId="1">
        <row r="2">
          <cell r="A2" t="str">
            <v>Test No.</v>
          </cell>
          <cell r="B2" t="str">
            <v>P12</v>
          </cell>
          <cell r="C2" t="str">
            <v>P13</v>
          </cell>
          <cell r="D2" t="str">
            <v>L00</v>
          </cell>
        </row>
        <row r="3">
          <cell r="A3" t="str">
            <v>ID-TN</v>
          </cell>
          <cell r="B3" t="str">
            <v>149-P12</v>
          </cell>
          <cell r="C3" t="str">
            <v>149-P13</v>
          </cell>
          <cell r="D3" t="str">
            <v>149-L00</v>
          </cell>
          <cell r="E3" t="str">
            <v xml:space="preserve"> </v>
          </cell>
          <cell r="F3" t="str">
            <v xml:space="preserve"> </v>
          </cell>
          <cell r="G3" t="str">
            <v xml:space="preserve"> </v>
          </cell>
          <cell r="H3" t="str">
            <v xml:space="preserve"> </v>
          </cell>
          <cell r="I3" t="str">
            <v xml:space="preserve"> </v>
          </cell>
          <cell r="J3" t="str">
            <v xml:space="preserve"> </v>
          </cell>
          <cell r="K3" t="str">
            <v xml:space="preserve"> </v>
          </cell>
          <cell r="L3" t="str">
            <v xml:space="preserve"> </v>
          </cell>
          <cell r="M3" t="str">
            <v xml:space="preserve"> </v>
          </cell>
          <cell r="N3" t="str">
            <v xml:space="preserve"> </v>
          </cell>
          <cell r="O3" t="str">
            <v xml:space="preserve"> </v>
          </cell>
          <cell r="P3" t="str">
            <v xml:space="preserve"> </v>
          </cell>
          <cell r="Q3" t="str">
            <v xml:space="preserve"> </v>
          </cell>
          <cell r="R3" t="str">
            <v xml:space="preserve"> </v>
          </cell>
          <cell r="S3" t="str">
            <v xml:space="preserve"> </v>
          </cell>
          <cell r="T3" t="str">
            <v xml:space="preserve"> </v>
          </cell>
          <cell r="U3" t="str">
            <v xml:space="preserve"> </v>
          </cell>
          <cell r="V3" t="str">
            <v xml:space="preserve"> </v>
          </cell>
          <cell r="W3" t="str">
            <v xml:space="preserve"> </v>
          </cell>
          <cell r="X3" t="str">
            <v xml:space="preserve"> </v>
          </cell>
          <cell r="Y3" t="str">
            <v xml:space="preserve"> </v>
          </cell>
          <cell r="Z3" t="str">
            <v xml:space="preserve"> </v>
          </cell>
        </row>
        <row r="4">
          <cell r="A4" t="str">
            <v>Date</v>
          </cell>
          <cell r="B4">
            <v>42474</v>
          </cell>
          <cell r="C4">
            <v>42475</v>
          </cell>
          <cell r="D4">
            <v>42475</v>
          </cell>
        </row>
        <row r="5">
          <cell r="A5" t="str">
            <v>Correct</v>
          </cell>
          <cell r="B5">
            <v>33</v>
          </cell>
          <cell r="C5">
            <v>43</v>
          </cell>
          <cell r="D5">
            <v>35</v>
          </cell>
          <cell r="E5" t="str">
            <v xml:space="preserve"> </v>
          </cell>
          <cell r="F5" t="str">
            <v xml:space="preserve"> </v>
          </cell>
          <cell r="G5" t="str">
            <v xml:space="preserve"> </v>
          </cell>
          <cell r="H5" t="str">
            <v xml:space="preserve"> </v>
          </cell>
          <cell r="I5" t="str">
            <v xml:space="preserve"> </v>
          </cell>
          <cell r="J5" t="str">
            <v xml:space="preserve"> </v>
          </cell>
          <cell r="K5" t="str">
            <v xml:space="preserve"> </v>
          </cell>
          <cell r="L5" t="str">
            <v xml:space="preserve"> </v>
          </cell>
          <cell r="M5" t="str">
            <v xml:space="preserve"> </v>
          </cell>
          <cell r="N5" t="str">
            <v xml:space="preserve"> </v>
          </cell>
          <cell r="O5" t="str">
            <v xml:space="preserve"> </v>
          </cell>
          <cell r="P5" t="str">
            <v xml:space="preserve"> </v>
          </cell>
          <cell r="Q5" t="str">
            <v xml:space="preserve"> </v>
          </cell>
          <cell r="R5" t="str">
            <v xml:space="preserve"> </v>
          </cell>
          <cell r="S5" t="str">
            <v xml:space="preserve"> </v>
          </cell>
          <cell r="T5" t="str">
            <v xml:space="preserve"> </v>
          </cell>
          <cell r="U5" t="str">
            <v xml:space="preserve"> </v>
          </cell>
          <cell r="V5" t="str">
            <v xml:space="preserve"> </v>
          </cell>
          <cell r="W5" t="str">
            <v xml:space="preserve"> </v>
          </cell>
          <cell r="X5" t="str">
            <v xml:space="preserve"> </v>
          </cell>
          <cell r="Y5" t="str">
            <v xml:space="preserve"> </v>
          </cell>
          <cell r="Z5" t="str">
            <v xml:space="preserve"> </v>
          </cell>
        </row>
        <row r="6">
          <cell r="A6" t="str">
            <v>Wrong</v>
          </cell>
          <cell r="B6">
            <v>46</v>
          </cell>
          <cell r="C6">
            <v>42</v>
          </cell>
          <cell r="D6">
            <v>49</v>
          </cell>
          <cell r="E6" t="str">
            <v xml:space="preserve"> </v>
          </cell>
          <cell r="F6" t="str">
            <v xml:space="preserve"> </v>
          </cell>
          <cell r="G6" t="str">
            <v xml:space="preserve"> </v>
          </cell>
          <cell r="H6" t="str">
            <v xml:space="preserve"> </v>
          </cell>
          <cell r="I6" t="str">
            <v xml:space="preserve"> </v>
          </cell>
          <cell r="J6" t="str">
            <v xml:space="preserve"> </v>
          </cell>
          <cell r="K6" t="str">
            <v xml:space="preserve"> </v>
          </cell>
          <cell r="L6" t="str">
            <v xml:space="preserve"> </v>
          </cell>
          <cell r="M6" t="str">
            <v xml:space="preserve"> </v>
          </cell>
          <cell r="N6" t="str">
            <v xml:space="preserve"> </v>
          </cell>
          <cell r="O6" t="str">
            <v xml:space="preserve"> </v>
          </cell>
          <cell r="P6" t="str">
            <v xml:space="preserve"> </v>
          </cell>
          <cell r="Q6" t="str">
            <v xml:space="preserve"> </v>
          </cell>
          <cell r="R6" t="str">
            <v xml:space="preserve"> </v>
          </cell>
          <cell r="S6" t="str">
            <v xml:space="preserve"> </v>
          </cell>
          <cell r="T6" t="str">
            <v xml:space="preserve"> </v>
          </cell>
          <cell r="U6" t="str">
            <v xml:space="preserve"> </v>
          </cell>
          <cell r="V6" t="str">
            <v xml:space="preserve"> </v>
          </cell>
          <cell r="W6" t="str">
            <v xml:space="preserve"> </v>
          </cell>
          <cell r="X6" t="str">
            <v xml:space="preserve"> </v>
          </cell>
          <cell r="Y6" t="str">
            <v xml:space="preserve"> </v>
          </cell>
          <cell r="Z6" t="str">
            <v xml:space="preserve"> </v>
          </cell>
        </row>
        <row r="7">
          <cell r="A7" t="str">
            <v>Omit</v>
          </cell>
          <cell r="B7">
            <v>6</v>
          </cell>
          <cell r="C7">
            <v>0</v>
          </cell>
          <cell r="D7">
            <v>1</v>
          </cell>
          <cell r="E7" t="str">
            <v xml:space="preserve"> </v>
          </cell>
          <cell r="F7" t="str">
            <v xml:space="preserve"> </v>
          </cell>
          <cell r="G7" t="str">
            <v xml:space="preserve"> </v>
          </cell>
          <cell r="H7" t="str">
            <v xml:space="preserve"> </v>
          </cell>
          <cell r="I7" t="str">
            <v xml:space="preserve"> </v>
          </cell>
          <cell r="J7" t="str">
            <v xml:space="preserve"> </v>
          </cell>
          <cell r="K7" t="str">
            <v xml:space="preserve"> </v>
          </cell>
          <cell r="L7" t="str">
            <v xml:space="preserve"> </v>
          </cell>
          <cell r="M7" t="str">
            <v xml:space="preserve"> </v>
          </cell>
          <cell r="N7" t="str">
            <v xml:space="preserve"> </v>
          </cell>
          <cell r="O7" t="str">
            <v xml:space="preserve"> </v>
          </cell>
          <cell r="P7" t="str">
            <v xml:space="preserve"> </v>
          </cell>
          <cell r="Q7" t="str">
            <v xml:space="preserve"> </v>
          </cell>
          <cell r="R7" t="str">
            <v xml:space="preserve"> </v>
          </cell>
          <cell r="S7" t="str">
            <v xml:space="preserve"> </v>
          </cell>
          <cell r="T7" t="str">
            <v xml:space="preserve"> </v>
          </cell>
          <cell r="U7" t="str">
            <v xml:space="preserve"> </v>
          </cell>
          <cell r="V7" t="str">
            <v xml:space="preserve"> </v>
          </cell>
          <cell r="W7" t="str">
            <v xml:space="preserve"> </v>
          </cell>
          <cell r="X7" t="str">
            <v xml:space="preserve"> </v>
          </cell>
          <cell r="Y7" t="str">
            <v xml:space="preserve"> </v>
          </cell>
          <cell r="Z7" t="str">
            <v xml:space="preserve"> </v>
          </cell>
        </row>
        <row r="8">
          <cell r="A8" t="str">
            <v>Raw</v>
          </cell>
          <cell r="B8">
            <v>22</v>
          </cell>
          <cell r="C8">
            <v>33</v>
          </cell>
          <cell r="D8">
            <v>23</v>
          </cell>
          <cell r="E8" t="str">
            <v xml:space="preserve"> </v>
          </cell>
          <cell r="F8" t="str">
            <v xml:space="preserve"> </v>
          </cell>
          <cell r="G8" t="str">
            <v xml:space="preserve"> </v>
          </cell>
          <cell r="H8" t="str">
            <v xml:space="preserve"> </v>
          </cell>
          <cell r="I8" t="str">
            <v xml:space="preserve"> </v>
          </cell>
          <cell r="J8" t="str">
            <v xml:space="preserve"> </v>
          </cell>
          <cell r="K8" t="str">
            <v xml:space="preserve"> </v>
          </cell>
          <cell r="L8" t="str">
            <v xml:space="preserve"> </v>
          </cell>
          <cell r="M8" t="str">
            <v xml:space="preserve"> </v>
          </cell>
          <cell r="N8" t="str">
            <v xml:space="preserve"> </v>
          </cell>
          <cell r="O8" t="str">
            <v xml:space="preserve"> </v>
          </cell>
          <cell r="P8" t="str">
            <v xml:space="preserve"> </v>
          </cell>
          <cell r="Q8" t="str">
            <v xml:space="preserve"> </v>
          </cell>
          <cell r="R8" t="str">
            <v xml:space="preserve"> </v>
          </cell>
          <cell r="S8" t="str">
            <v xml:space="preserve"> </v>
          </cell>
          <cell r="T8" t="str">
            <v xml:space="preserve"> </v>
          </cell>
          <cell r="U8" t="str">
            <v xml:space="preserve"> </v>
          </cell>
          <cell r="V8" t="str">
            <v xml:space="preserve"> </v>
          </cell>
          <cell r="W8" t="str">
            <v xml:space="preserve"> </v>
          </cell>
          <cell r="X8" t="str">
            <v xml:space="preserve"> </v>
          </cell>
          <cell r="Y8" t="str">
            <v xml:space="preserve"> </v>
          </cell>
          <cell r="Z8" t="str">
            <v xml:space="preserve"> </v>
          </cell>
        </row>
        <row r="9">
          <cell r="A9" t="str">
            <v>Scaled</v>
          </cell>
          <cell r="B9">
            <v>440</v>
          </cell>
          <cell r="C9">
            <v>500</v>
          </cell>
          <cell r="D9">
            <v>450</v>
          </cell>
          <cell r="E9" t="str">
            <v xml:space="preserve"> </v>
          </cell>
          <cell r="F9" t="str">
            <v xml:space="preserve"> </v>
          </cell>
          <cell r="G9" t="str">
            <v xml:space="preserve"> </v>
          </cell>
          <cell r="H9" t="str">
            <v xml:space="preserve"> </v>
          </cell>
          <cell r="I9" t="str">
            <v xml:space="preserve"> </v>
          </cell>
          <cell r="J9" t="str">
            <v xml:space="preserve"> </v>
          </cell>
          <cell r="K9" t="str">
            <v xml:space="preserve"> </v>
          </cell>
          <cell r="L9" t="str">
            <v xml:space="preserve"> </v>
          </cell>
          <cell r="M9" t="str">
            <v xml:space="preserve"> </v>
          </cell>
          <cell r="N9" t="str">
            <v xml:space="preserve"> </v>
          </cell>
          <cell r="O9" t="str">
            <v xml:space="preserve"> </v>
          </cell>
          <cell r="P9" t="str">
            <v xml:space="preserve"> </v>
          </cell>
          <cell r="Q9" t="str">
            <v xml:space="preserve"> </v>
          </cell>
          <cell r="R9" t="str">
            <v xml:space="preserve"> </v>
          </cell>
          <cell r="S9" t="str">
            <v xml:space="preserve"> </v>
          </cell>
          <cell r="T9" t="str">
            <v xml:space="preserve"> </v>
          </cell>
          <cell r="U9" t="str">
            <v xml:space="preserve"> </v>
          </cell>
          <cell r="V9" t="str">
            <v xml:space="preserve"> </v>
          </cell>
          <cell r="W9" t="str">
            <v xml:space="preserve"> </v>
          </cell>
          <cell r="X9" t="str">
            <v xml:space="preserve"> </v>
          </cell>
          <cell r="Y9" t="str">
            <v xml:space="preserve"> </v>
          </cell>
          <cell r="Z9" t="str">
            <v xml:space="preserve"> </v>
          </cell>
        </row>
        <row r="10">
          <cell r="A10">
            <v>1</v>
          </cell>
          <cell r="B10">
            <v>0</v>
          </cell>
          <cell r="C10">
            <v>0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1</v>
          </cell>
          <cell r="I10">
            <v>1</v>
          </cell>
          <cell r="J10">
            <v>1</v>
          </cell>
          <cell r="K10">
            <v>1</v>
          </cell>
          <cell r="L10">
            <v>1</v>
          </cell>
          <cell r="M10">
            <v>1</v>
          </cell>
          <cell r="N10">
            <v>1</v>
          </cell>
          <cell r="O10">
            <v>1</v>
          </cell>
          <cell r="P10">
            <v>1</v>
          </cell>
          <cell r="Q10">
            <v>1</v>
          </cell>
          <cell r="R10">
            <v>1</v>
          </cell>
          <cell r="S10">
            <v>1</v>
          </cell>
          <cell r="T10">
            <v>1</v>
          </cell>
          <cell r="U10">
            <v>1</v>
          </cell>
          <cell r="V10">
            <v>1</v>
          </cell>
          <cell r="W10">
            <v>1</v>
          </cell>
          <cell r="X10">
            <v>1</v>
          </cell>
          <cell r="Y10">
            <v>1</v>
          </cell>
          <cell r="Z10">
            <v>1</v>
          </cell>
        </row>
        <row r="11">
          <cell r="A11">
            <v>2</v>
          </cell>
          <cell r="B11">
            <v>0</v>
          </cell>
          <cell r="C11">
            <v>0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1</v>
          </cell>
          <cell r="I11">
            <v>1</v>
          </cell>
          <cell r="J11">
            <v>1</v>
          </cell>
          <cell r="K11">
            <v>1</v>
          </cell>
          <cell r="L11">
            <v>1</v>
          </cell>
          <cell r="M11">
            <v>1</v>
          </cell>
          <cell r="N11">
            <v>1</v>
          </cell>
          <cell r="O11">
            <v>1</v>
          </cell>
          <cell r="P11">
            <v>1</v>
          </cell>
          <cell r="Q11">
            <v>1</v>
          </cell>
          <cell r="R11">
            <v>1</v>
          </cell>
          <cell r="S11">
            <v>1</v>
          </cell>
          <cell r="T11">
            <v>1</v>
          </cell>
          <cell r="U11">
            <v>1</v>
          </cell>
          <cell r="V11">
            <v>1</v>
          </cell>
          <cell r="W11">
            <v>1</v>
          </cell>
          <cell r="X11">
            <v>1</v>
          </cell>
          <cell r="Y11">
            <v>1</v>
          </cell>
          <cell r="Z11">
            <v>1</v>
          </cell>
        </row>
        <row r="12">
          <cell r="A12">
            <v>3</v>
          </cell>
          <cell r="B12">
            <v>0</v>
          </cell>
          <cell r="C12">
            <v>1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1</v>
          </cell>
          <cell r="I12">
            <v>1</v>
          </cell>
          <cell r="J12">
            <v>1</v>
          </cell>
          <cell r="K12">
            <v>1</v>
          </cell>
          <cell r="L12">
            <v>1</v>
          </cell>
          <cell r="M12">
            <v>1</v>
          </cell>
          <cell r="N12">
            <v>1</v>
          </cell>
          <cell r="O12">
            <v>1</v>
          </cell>
          <cell r="P12">
            <v>1</v>
          </cell>
          <cell r="Q12">
            <v>1</v>
          </cell>
          <cell r="R12">
            <v>1</v>
          </cell>
          <cell r="S12">
            <v>1</v>
          </cell>
          <cell r="T12">
            <v>1</v>
          </cell>
          <cell r="U12">
            <v>1</v>
          </cell>
          <cell r="V12">
            <v>1</v>
          </cell>
          <cell r="W12">
            <v>1</v>
          </cell>
          <cell r="X12">
            <v>1</v>
          </cell>
          <cell r="Y12">
            <v>1</v>
          </cell>
          <cell r="Z12">
            <v>1</v>
          </cell>
        </row>
        <row r="13">
          <cell r="A13">
            <v>4</v>
          </cell>
          <cell r="B13">
            <v>0</v>
          </cell>
          <cell r="C13">
            <v>1</v>
          </cell>
          <cell r="D13">
            <v>0</v>
          </cell>
          <cell r="E13">
            <v>1</v>
          </cell>
          <cell r="F13">
            <v>1</v>
          </cell>
          <cell r="G13">
            <v>1</v>
          </cell>
          <cell r="H13">
            <v>1</v>
          </cell>
          <cell r="I13">
            <v>1</v>
          </cell>
          <cell r="J13">
            <v>1</v>
          </cell>
          <cell r="K13">
            <v>1</v>
          </cell>
          <cell r="L13">
            <v>1</v>
          </cell>
          <cell r="M13">
            <v>1</v>
          </cell>
          <cell r="N13">
            <v>1</v>
          </cell>
          <cell r="O13">
            <v>1</v>
          </cell>
          <cell r="P13">
            <v>1</v>
          </cell>
          <cell r="Q13">
            <v>1</v>
          </cell>
          <cell r="R13">
            <v>1</v>
          </cell>
          <cell r="S13">
            <v>1</v>
          </cell>
          <cell r="T13">
            <v>1</v>
          </cell>
          <cell r="U13">
            <v>1</v>
          </cell>
          <cell r="V13">
            <v>1</v>
          </cell>
          <cell r="W13">
            <v>1</v>
          </cell>
          <cell r="X13">
            <v>1</v>
          </cell>
          <cell r="Y13">
            <v>1</v>
          </cell>
          <cell r="Z13">
            <v>1</v>
          </cell>
        </row>
        <row r="14">
          <cell r="A14">
            <v>5</v>
          </cell>
          <cell r="B14">
            <v>0</v>
          </cell>
          <cell r="C14">
            <v>1</v>
          </cell>
          <cell r="D14">
            <v>0</v>
          </cell>
          <cell r="E14">
            <v>1</v>
          </cell>
          <cell r="F14">
            <v>1</v>
          </cell>
          <cell r="G14">
            <v>1</v>
          </cell>
          <cell r="H14">
            <v>1</v>
          </cell>
          <cell r="I14">
            <v>1</v>
          </cell>
          <cell r="J14">
            <v>1</v>
          </cell>
          <cell r="K14">
            <v>1</v>
          </cell>
          <cell r="L14">
            <v>1</v>
          </cell>
          <cell r="M14">
            <v>1</v>
          </cell>
          <cell r="N14">
            <v>1</v>
          </cell>
          <cell r="O14">
            <v>1</v>
          </cell>
          <cell r="P14">
            <v>1</v>
          </cell>
          <cell r="Q14">
            <v>1</v>
          </cell>
          <cell r="R14">
            <v>1</v>
          </cell>
          <cell r="S14">
            <v>1</v>
          </cell>
          <cell r="T14">
            <v>1</v>
          </cell>
          <cell r="U14">
            <v>1</v>
          </cell>
          <cell r="V14">
            <v>1</v>
          </cell>
          <cell r="W14">
            <v>1</v>
          </cell>
          <cell r="X14">
            <v>1</v>
          </cell>
          <cell r="Y14">
            <v>1</v>
          </cell>
          <cell r="Z14">
            <v>1</v>
          </cell>
        </row>
        <row r="15">
          <cell r="A15">
            <v>6</v>
          </cell>
          <cell r="B15">
            <v>0</v>
          </cell>
          <cell r="C15">
            <v>1</v>
          </cell>
          <cell r="D15">
            <v>0</v>
          </cell>
          <cell r="E15">
            <v>1</v>
          </cell>
          <cell r="F15">
            <v>1</v>
          </cell>
          <cell r="G15">
            <v>1</v>
          </cell>
          <cell r="H15">
            <v>1</v>
          </cell>
          <cell r="I15">
            <v>1</v>
          </cell>
          <cell r="J15">
            <v>1</v>
          </cell>
          <cell r="K15">
            <v>1</v>
          </cell>
          <cell r="L15">
            <v>1</v>
          </cell>
          <cell r="M15">
            <v>1</v>
          </cell>
          <cell r="N15">
            <v>1</v>
          </cell>
          <cell r="O15">
            <v>1</v>
          </cell>
          <cell r="P15">
            <v>1</v>
          </cell>
          <cell r="Q15">
            <v>1</v>
          </cell>
          <cell r="R15">
            <v>1</v>
          </cell>
          <cell r="S15">
            <v>1</v>
          </cell>
          <cell r="T15">
            <v>1</v>
          </cell>
          <cell r="U15">
            <v>1</v>
          </cell>
          <cell r="V15">
            <v>1</v>
          </cell>
          <cell r="W15">
            <v>1</v>
          </cell>
          <cell r="X15">
            <v>1</v>
          </cell>
          <cell r="Y15">
            <v>1</v>
          </cell>
          <cell r="Z15">
            <v>1</v>
          </cell>
        </row>
        <row r="16">
          <cell r="A16">
            <v>7</v>
          </cell>
          <cell r="B16">
            <v>1</v>
          </cell>
          <cell r="C16">
            <v>1</v>
          </cell>
          <cell r="D16">
            <v>0</v>
          </cell>
          <cell r="E16">
            <v>1</v>
          </cell>
          <cell r="F16">
            <v>1</v>
          </cell>
          <cell r="G16">
            <v>1</v>
          </cell>
          <cell r="H16">
            <v>1</v>
          </cell>
          <cell r="I16">
            <v>1</v>
          </cell>
          <cell r="J16">
            <v>1</v>
          </cell>
          <cell r="K16">
            <v>1</v>
          </cell>
          <cell r="L16">
            <v>1</v>
          </cell>
          <cell r="M16">
            <v>1</v>
          </cell>
          <cell r="N16">
            <v>1</v>
          </cell>
          <cell r="O16">
            <v>1</v>
          </cell>
          <cell r="P16">
            <v>1</v>
          </cell>
          <cell r="Q16">
            <v>1</v>
          </cell>
          <cell r="R16">
            <v>1</v>
          </cell>
          <cell r="S16">
            <v>1</v>
          </cell>
          <cell r="T16">
            <v>1</v>
          </cell>
          <cell r="U16">
            <v>1</v>
          </cell>
          <cell r="V16">
            <v>1</v>
          </cell>
          <cell r="W16">
            <v>1</v>
          </cell>
          <cell r="X16">
            <v>1</v>
          </cell>
          <cell r="Y16">
            <v>1</v>
          </cell>
          <cell r="Z16">
            <v>1</v>
          </cell>
        </row>
        <row r="17">
          <cell r="A17">
            <v>8</v>
          </cell>
          <cell r="B17">
            <v>1</v>
          </cell>
          <cell r="C17">
            <v>1</v>
          </cell>
          <cell r="D17">
            <v>0</v>
          </cell>
          <cell r="E17">
            <v>1</v>
          </cell>
          <cell r="F17">
            <v>1</v>
          </cell>
          <cell r="G17">
            <v>1</v>
          </cell>
          <cell r="H17">
            <v>1</v>
          </cell>
          <cell r="I17">
            <v>1</v>
          </cell>
          <cell r="J17">
            <v>1</v>
          </cell>
          <cell r="K17">
            <v>1</v>
          </cell>
          <cell r="L17">
            <v>1</v>
          </cell>
          <cell r="M17">
            <v>1</v>
          </cell>
          <cell r="N17">
            <v>1</v>
          </cell>
          <cell r="O17">
            <v>1</v>
          </cell>
          <cell r="P17">
            <v>1</v>
          </cell>
          <cell r="Q17">
            <v>1</v>
          </cell>
          <cell r="R17">
            <v>1</v>
          </cell>
          <cell r="S17">
            <v>1</v>
          </cell>
          <cell r="T17">
            <v>1</v>
          </cell>
          <cell r="U17">
            <v>1</v>
          </cell>
          <cell r="V17">
            <v>1</v>
          </cell>
          <cell r="W17">
            <v>1</v>
          </cell>
          <cell r="X17">
            <v>1</v>
          </cell>
          <cell r="Y17">
            <v>1</v>
          </cell>
          <cell r="Z17">
            <v>1</v>
          </cell>
        </row>
        <row r="18">
          <cell r="A18">
            <v>9</v>
          </cell>
          <cell r="B18">
            <v>1</v>
          </cell>
          <cell r="C18">
            <v>1</v>
          </cell>
          <cell r="D18">
            <v>0</v>
          </cell>
          <cell r="E18">
            <v>1</v>
          </cell>
          <cell r="F18">
            <v>1</v>
          </cell>
          <cell r="G18">
            <v>1</v>
          </cell>
          <cell r="H18">
            <v>1</v>
          </cell>
          <cell r="I18">
            <v>1</v>
          </cell>
          <cell r="J18">
            <v>1</v>
          </cell>
          <cell r="K18">
            <v>1</v>
          </cell>
          <cell r="L18">
            <v>1</v>
          </cell>
          <cell r="M18">
            <v>1</v>
          </cell>
          <cell r="N18">
            <v>1</v>
          </cell>
          <cell r="O18">
            <v>1</v>
          </cell>
          <cell r="P18">
            <v>1</v>
          </cell>
          <cell r="Q18">
            <v>1</v>
          </cell>
          <cell r="R18">
            <v>1</v>
          </cell>
          <cell r="S18">
            <v>1</v>
          </cell>
          <cell r="T18">
            <v>1</v>
          </cell>
          <cell r="U18">
            <v>1</v>
          </cell>
          <cell r="V18">
            <v>1</v>
          </cell>
          <cell r="W18">
            <v>1</v>
          </cell>
          <cell r="X18">
            <v>1</v>
          </cell>
          <cell r="Y18">
            <v>1</v>
          </cell>
          <cell r="Z18">
            <v>1</v>
          </cell>
        </row>
        <row r="19">
          <cell r="A19">
            <v>10</v>
          </cell>
          <cell r="B19">
            <v>1</v>
          </cell>
          <cell r="C19">
            <v>1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1</v>
          </cell>
          <cell r="I19">
            <v>1</v>
          </cell>
          <cell r="J19">
            <v>1</v>
          </cell>
          <cell r="K19">
            <v>1</v>
          </cell>
          <cell r="L19">
            <v>1</v>
          </cell>
          <cell r="M19">
            <v>1</v>
          </cell>
          <cell r="N19">
            <v>1</v>
          </cell>
          <cell r="O19">
            <v>1</v>
          </cell>
          <cell r="P19">
            <v>1</v>
          </cell>
          <cell r="Q19">
            <v>1</v>
          </cell>
          <cell r="R19">
            <v>1</v>
          </cell>
          <cell r="S19">
            <v>1</v>
          </cell>
          <cell r="T19">
            <v>1</v>
          </cell>
          <cell r="U19">
            <v>1</v>
          </cell>
          <cell r="V19">
            <v>1</v>
          </cell>
          <cell r="W19">
            <v>1</v>
          </cell>
          <cell r="X19">
            <v>1</v>
          </cell>
          <cell r="Y19">
            <v>1</v>
          </cell>
          <cell r="Z19">
            <v>1</v>
          </cell>
        </row>
        <row r="20">
          <cell r="A20">
            <v>11</v>
          </cell>
          <cell r="B20">
            <v>1</v>
          </cell>
          <cell r="C20">
            <v>1</v>
          </cell>
          <cell r="D20">
            <v>1</v>
          </cell>
          <cell r="E20">
            <v>1</v>
          </cell>
          <cell r="F20">
            <v>1</v>
          </cell>
          <cell r="G20">
            <v>1</v>
          </cell>
          <cell r="H20">
            <v>1</v>
          </cell>
          <cell r="I20">
            <v>1</v>
          </cell>
          <cell r="J20">
            <v>1</v>
          </cell>
          <cell r="K20">
            <v>1</v>
          </cell>
          <cell r="L20">
            <v>1</v>
          </cell>
          <cell r="M20">
            <v>1</v>
          </cell>
          <cell r="N20">
            <v>1</v>
          </cell>
          <cell r="O20">
            <v>1</v>
          </cell>
          <cell r="P20">
            <v>1</v>
          </cell>
          <cell r="Q20">
            <v>1</v>
          </cell>
          <cell r="R20">
            <v>1</v>
          </cell>
          <cell r="S20">
            <v>1</v>
          </cell>
          <cell r="T20">
            <v>1</v>
          </cell>
          <cell r="U20">
            <v>1</v>
          </cell>
          <cell r="V20">
            <v>1</v>
          </cell>
          <cell r="W20">
            <v>1</v>
          </cell>
          <cell r="X20">
            <v>1</v>
          </cell>
          <cell r="Y20">
            <v>1</v>
          </cell>
          <cell r="Z20">
            <v>1</v>
          </cell>
        </row>
        <row r="21">
          <cell r="A21">
            <v>12</v>
          </cell>
          <cell r="B21">
            <v>0</v>
          </cell>
          <cell r="C21">
            <v>1</v>
          </cell>
          <cell r="D21">
            <v>1</v>
          </cell>
          <cell r="E21">
            <v>1</v>
          </cell>
          <cell r="F21">
            <v>1</v>
          </cell>
          <cell r="G21">
            <v>1</v>
          </cell>
          <cell r="H21">
            <v>1</v>
          </cell>
          <cell r="I21">
            <v>1</v>
          </cell>
          <cell r="J21">
            <v>1</v>
          </cell>
          <cell r="K21">
            <v>1</v>
          </cell>
          <cell r="L21">
            <v>1</v>
          </cell>
          <cell r="M21">
            <v>1</v>
          </cell>
          <cell r="N21">
            <v>1</v>
          </cell>
          <cell r="O21">
            <v>1</v>
          </cell>
          <cell r="P21">
            <v>1</v>
          </cell>
          <cell r="Q21">
            <v>1</v>
          </cell>
          <cell r="R21">
            <v>1</v>
          </cell>
          <cell r="S21">
            <v>1</v>
          </cell>
          <cell r="T21">
            <v>1</v>
          </cell>
          <cell r="U21">
            <v>1</v>
          </cell>
          <cell r="V21">
            <v>1</v>
          </cell>
          <cell r="W21">
            <v>1</v>
          </cell>
          <cell r="X21">
            <v>1</v>
          </cell>
          <cell r="Y21">
            <v>1</v>
          </cell>
          <cell r="Z21">
            <v>1</v>
          </cell>
        </row>
        <row r="22">
          <cell r="A22">
            <v>13</v>
          </cell>
          <cell r="B22">
            <v>0</v>
          </cell>
          <cell r="C22">
            <v>1</v>
          </cell>
          <cell r="D22">
            <v>1</v>
          </cell>
          <cell r="E22">
            <v>1</v>
          </cell>
          <cell r="F22">
            <v>1</v>
          </cell>
          <cell r="G22">
            <v>1</v>
          </cell>
          <cell r="H22">
            <v>1</v>
          </cell>
          <cell r="I22">
            <v>1</v>
          </cell>
          <cell r="J22">
            <v>1</v>
          </cell>
          <cell r="K22">
            <v>1</v>
          </cell>
          <cell r="L22">
            <v>1</v>
          </cell>
          <cell r="M22">
            <v>1</v>
          </cell>
          <cell r="N22">
            <v>1</v>
          </cell>
          <cell r="O22">
            <v>1</v>
          </cell>
          <cell r="P22">
            <v>1</v>
          </cell>
          <cell r="Q22">
            <v>1</v>
          </cell>
          <cell r="R22">
            <v>1</v>
          </cell>
          <cell r="S22">
            <v>1</v>
          </cell>
          <cell r="T22">
            <v>1</v>
          </cell>
          <cell r="U22">
            <v>1</v>
          </cell>
          <cell r="V22">
            <v>1</v>
          </cell>
          <cell r="W22">
            <v>1</v>
          </cell>
          <cell r="X22">
            <v>1</v>
          </cell>
          <cell r="Y22">
            <v>1</v>
          </cell>
          <cell r="Z22">
            <v>1</v>
          </cell>
        </row>
        <row r="23">
          <cell r="A23">
            <v>14</v>
          </cell>
          <cell r="B23">
            <v>1</v>
          </cell>
          <cell r="C23">
            <v>0</v>
          </cell>
          <cell r="D23">
            <v>1</v>
          </cell>
          <cell r="E23">
            <v>1</v>
          </cell>
          <cell r="F23">
            <v>1</v>
          </cell>
          <cell r="G23">
            <v>1</v>
          </cell>
          <cell r="H23">
            <v>1</v>
          </cell>
          <cell r="I23">
            <v>1</v>
          </cell>
          <cell r="J23">
            <v>1</v>
          </cell>
          <cell r="K23">
            <v>1</v>
          </cell>
          <cell r="L23">
            <v>1</v>
          </cell>
          <cell r="M23">
            <v>1</v>
          </cell>
          <cell r="N23">
            <v>1</v>
          </cell>
          <cell r="O23">
            <v>1</v>
          </cell>
          <cell r="P23">
            <v>1</v>
          </cell>
          <cell r="Q23">
            <v>1</v>
          </cell>
          <cell r="R23">
            <v>1</v>
          </cell>
          <cell r="S23">
            <v>1</v>
          </cell>
          <cell r="T23">
            <v>1</v>
          </cell>
          <cell r="U23">
            <v>1</v>
          </cell>
          <cell r="V23">
            <v>1</v>
          </cell>
          <cell r="W23">
            <v>1</v>
          </cell>
          <cell r="X23">
            <v>1</v>
          </cell>
          <cell r="Y23">
            <v>1</v>
          </cell>
          <cell r="Z23">
            <v>1</v>
          </cell>
        </row>
        <row r="24">
          <cell r="A24">
            <v>15</v>
          </cell>
          <cell r="B24">
            <v>1</v>
          </cell>
          <cell r="C24">
            <v>1</v>
          </cell>
          <cell r="D24">
            <v>1</v>
          </cell>
          <cell r="E24">
            <v>1</v>
          </cell>
          <cell r="F24">
            <v>1</v>
          </cell>
          <cell r="G24">
            <v>1</v>
          </cell>
          <cell r="H24">
            <v>1</v>
          </cell>
          <cell r="I24">
            <v>1</v>
          </cell>
          <cell r="J24">
            <v>1</v>
          </cell>
          <cell r="K24">
            <v>1</v>
          </cell>
          <cell r="L24">
            <v>1</v>
          </cell>
          <cell r="M24">
            <v>1</v>
          </cell>
          <cell r="N24">
            <v>1</v>
          </cell>
          <cell r="O24">
            <v>1</v>
          </cell>
          <cell r="P24">
            <v>1</v>
          </cell>
          <cell r="Q24">
            <v>1</v>
          </cell>
          <cell r="R24">
            <v>1</v>
          </cell>
          <cell r="S24">
            <v>1</v>
          </cell>
          <cell r="T24">
            <v>1</v>
          </cell>
          <cell r="U24">
            <v>1</v>
          </cell>
          <cell r="V24">
            <v>1</v>
          </cell>
          <cell r="W24">
            <v>1</v>
          </cell>
          <cell r="X24">
            <v>1</v>
          </cell>
          <cell r="Y24">
            <v>1</v>
          </cell>
          <cell r="Z24">
            <v>1</v>
          </cell>
        </row>
        <row r="25">
          <cell r="A25">
            <v>16</v>
          </cell>
          <cell r="B25">
            <v>0</v>
          </cell>
          <cell r="C25">
            <v>1</v>
          </cell>
          <cell r="D25">
            <v>0</v>
          </cell>
          <cell r="E25">
            <v>1</v>
          </cell>
          <cell r="F25">
            <v>1</v>
          </cell>
          <cell r="G25">
            <v>1</v>
          </cell>
          <cell r="H25">
            <v>1</v>
          </cell>
          <cell r="I25">
            <v>1</v>
          </cell>
          <cell r="J25">
            <v>1</v>
          </cell>
          <cell r="K25">
            <v>1</v>
          </cell>
          <cell r="L25">
            <v>1</v>
          </cell>
          <cell r="M25">
            <v>1</v>
          </cell>
          <cell r="N25">
            <v>1</v>
          </cell>
          <cell r="O25">
            <v>1</v>
          </cell>
          <cell r="P25">
            <v>1</v>
          </cell>
          <cell r="Q25">
            <v>1</v>
          </cell>
          <cell r="R25">
            <v>1</v>
          </cell>
          <cell r="S25">
            <v>1</v>
          </cell>
          <cell r="T25">
            <v>1</v>
          </cell>
          <cell r="U25">
            <v>1</v>
          </cell>
          <cell r="V25">
            <v>1</v>
          </cell>
          <cell r="W25">
            <v>1</v>
          </cell>
          <cell r="X25">
            <v>1</v>
          </cell>
          <cell r="Y25">
            <v>1</v>
          </cell>
          <cell r="Z25">
            <v>1</v>
          </cell>
        </row>
        <row r="26">
          <cell r="A26">
            <v>17</v>
          </cell>
          <cell r="B26">
            <v>1</v>
          </cell>
          <cell r="C26">
            <v>1</v>
          </cell>
          <cell r="D26">
            <v>1</v>
          </cell>
          <cell r="E26">
            <v>1</v>
          </cell>
          <cell r="F26">
            <v>1</v>
          </cell>
          <cell r="G26">
            <v>1</v>
          </cell>
          <cell r="H26">
            <v>1</v>
          </cell>
          <cell r="I26">
            <v>1</v>
          </cell>
          <cell r="J26">
            <v>1</v>
          </cell>
          <cell r="K26">
            <v>1</v>
          </cell>
          <cell r="L26">
            <v>1</v>
          </cell>
          <cell r="M26">
            <v>1</v>
          </cell>
          <cell r="N26">
            <v>1</v>
          </cell>
          <cell r="O26">
            <v>1</v>
          </cell>
          <cell r="P26">
            <v>1</v>
          </cell>
          <cell r="Q26">
            <v>1</v>
          </cell>
          <cell r="R26">
            <v>1</v>
          </cell>
          <cell r="S26">
            <v>1</v>
          </cell>
          <cell r="T26">
            <v>1</v>
          </cell>
          <cell r="U26">
            <v>1</v>
          </cell>
          <cell r="V26">
            <v>1</v>
          </cell>
          <cell r="W26">
            <v>1</v>
          </cell>
          <cell r="X26">
            <v>1</v>
          </cell>
          <cell r="Y26">
            <v>1</v>
          </cell>
          <cell r="Z26">
            <v>1</v>
          </cell>
        </row>
        <row r="27">
          <cell r="A27">
            <v>18</v>
          </cell>
          <cell r="B27">
            <v>1</v>
          </cell>
          <cell r="C27">
            <v>1</v>
          </cell>
          <cell r="D27">
            <v>1</v>
          </cell>
          <cell r="E27">
            <v>1</v>
          </cell>
          <cell r="F27">
            <v>1</v>
          </cell>
          <cell r="G27">
            <v>1</v>
          </cell>
          <cell r="H27">
            <v>1</v>
          </cell>
          <cell r="I27">
            <v>1</v>
          </cell>
          <cell r="J27">
            <v>1</v>
          </cell>
          <cell r="K27">
            <v>1</v>
          </cell>
          <cell r="L27">
            <v>1</v>
          </cell>
          <cell r="M27">
            <v>1</v>
          </cell>
          <cell r="N27">
            <v>1</v>
          </cell>
          <cell r="O27">
            <v>1</v>
          </cell>
          <cell r="P27">
            <v>1</v>
          </cell>
          <cell r="Q27">
            <v>1</v>
          </cell>
          <cell r="R27">
            <v>1</v>
          </cell>
          <cell r="S27">
            <v>1</v>
          </cell>
          <cell r="T27">
            <v>1</v>
          </cell>
          <cell r="U27">
            <v>1</v>
          </cell>
          <cell r="V27">
            <v>1</v>
          </cell>
          <cell r="W27">
            <v>1</v>
          </cell>
          <cell r="X27">
            <v>1</v>
          </cell>
          <cell r="Y27">
            <v>1</v>
          </cell>
          <cell r="Z27">
            <v>1</v>
          </cell>
        </row>
        <row r="28">
          <cell r="A28">
            <v>19</v>
          </cell>
          <cell r="B28">
            <v>0</v>
          </cell>
          <cell r="C28">
            <v>1</v>
          </cell>
          <cell r="D28">
            <v>0</v>
          </cell>
          <cell r="E28">
            <v>1</v>
          </cell>
          <cell r="F28">
            <v>1</v>
          </cell>
          <cell r="G28">
            <v>1</v>
          </cell>
          <cell r="H28">
            <v>1</v>
          </cell>
          <cell r="I28">
            <v>1</v>
          </cell>
          <cell r="J28">
            <v>1</v>
          </cell>
          <cell r="K28">
            <v>1</v>
          </cell>
          <cell r="L28">
            <v>1</v>
          </cell>
          <cell r="M28">
            <v>1</v>
          </cell>
          <cell r="N28">
            <v>1</v>
          </cell>
          <cell r="O28">
            <v>1</v>
          </cell>
          <cell r="P28">
            <v>1</v>
          </cell>
          <cell r="Q28">
            <v>1</v>
          </cell>
          <cell r="R28">
            <v>1</v>
          </cell>
          <cell r="S28">
            <v>1</v>
          </cell>
          <cell r="T28">
            <v>1</v>
          </cell>
          <cell r="U28">
            <v>1</v>
          </cell>
          <cell r="V28">
            <v>1</v>
          </cell>
          <cell r="W28">
            <v>1</v>
          </cell>
          <cell r="X28">
            <v>1</v>
          </cell>
          <cell r="Y28">
            <v>1</v>
          </cell>
          <cell r="Z28">
            <v>1</v>
          </cell>
        </row>
        <row r="29">
          <cell r="A29">
            <v>20</v>
          </cell>
          <cell r="B29">
            <v>1</v>
          </cell>
          <cell r="C29">
            <v>1</v>
          </cell>
          <cell r="D29">
            <v>0</v>
          </cell>
          <cell r="E29">
            <v>1</v>
          </cell>
          <cell r="F29">
            <v>1</v>
          </cell>
          <cell r="G29">
            <v>1</v>
          </cell>
          <cell r="H29">
            <v>1</v>
          </cell>
          <cell r="I29">
            <v>1</v>
          </cell>
          <cell r="J29">
            <v>1</v>
          </cell>
          <cell r="K29">
            <v>1</v>
          </cell>
          <cell r="L29">
            <v>1</v>
          </cell>
          <cell r="M29">
            <v>1</v>
          </cell>
          <cell r="N29">
            <v>1</v>
          </cell>
          <cell r="O29">
            <v>1</v>
          </cell>
          <cell r="P29">
            <v>1</v>
          </cell>
          <cell r="Q29">
            <v>1</v>
          </cell>
          <cell r="R29">
            <v>1</v>
          </cell>
          <cell r="S29">
            <v>1</v>
          </cell>
          <cell r="T29">
            <v>1</v>
          </cell>
          <cell r="U29">
            <v>1</v>
          </cell>
          <cell r="V29">
            <v>1</v>
          </cell>
          <cell r="W29">
            <v>1</v>
          </cell>
          <cell r="X29">
            <v>1</v>
          </cell>
          <cell r="Y29">
            <v>1</v>
          </cell>
          <cell r="Z29">
            <v>1</v>
          </cell>
        </row>
        <row r="30">
          <cell r="A30">
            <v>21</v>
          </cell>
          <cell r="B30">
            <v>1</v>
          </cell>
          <cell r="C30">
            <v>0</v>
          </cell>
          <cell r="D30">
            <v>0</v>
          </cell>
          <cell r="E30">
            <v>1</v>
          </cell>
          <cell r="F30">
            <v>1</v>
          </cell>
          <cell r="G30">
            <v>1</v>
          </cell>
          <cell r="H30">
            <v>1</v>
          </cell>
          <cell r="I30">
            <v>1</v>
          </cell>
          <cell r="J30">
            <v>1</v>
          </cell>
          <cell r="K30">
            <v>1</v>
          </cell>
          <cell r="L30">
            <v>1</v>
          </cell>
          <cell r="M30">
            <v>1</v>
          </cell>
          <cell r="N30">
            <v>1</v>
          </cell>
          <cell r="O30">
            <v>1</v>
          </cell>
          <cell r="P30">
            <v>1</v>
          </cell>
          <cell r="Q30">
            <v>1</v>
          </cell>
          <cell r="R30">
            <v>1</v>
          </cell>
          <cell r="S30">
            <v>1</v>
          </cell>
          <cell r="T30">
            <v>1</v>
          </cell>
          <cell r="U30">
            <v>1</v>
          </cell>
          <cell r="V30">
            <v>1</v>
          </cell>
          <cell r="W30">
            <v>1</v>
          </cell>
          <cell r="X30">
            <v>1</v>
          </cell>
          <cell r="Y30">
            <v>1</v>
          </cell>
          <cell r="Z30">
            <v>1</v>
          </cell>
        </row>
        <row r="31">
          <cell r="A31">
            <v>22</v>
          </cell>
          <cell r="B31">
            <v>1</v>
          </cell>
          <cell r="C31">
            <v>0</v>
          </cell>
          <cell r="D31">
            <v>0</v>
          </cell>
          <cell r="E31">
            <v>1</v>
          </cell>
          <cell r="F31">
            <v>1</v>
          </cell>
          <cell r="G31">
            <v>1</v>
          </cell>
          <cell r="H31">
            <v>1</v>
          </cell>
          <cell r="I31">
            <v>1</v>
          </cell>
          <cell r="J31">
            <v>1</v>
          </cell>
          <cell r="K31">
            <v>1</v>
          </cell>
          <cell r="L31">
            <v>1</v>
          </cell>
          <cell r="M31">
            <v>1</v>
          </cell>
          <cell r="N31">
            <v>1</v>
          </cell>
          <cell r="O31">
            <v>1</v>
          </cell>
          <cell r="P31">
            <v>1</v>
          </cell>
          <cell r="Q31">
            <v>1</v>
          </cell>
          <cell r="R31">
            <v>1</v>
          </cell>
          <cell r="S31">
            <v>1</v>
          </cell>
          <cell r="T31">
            <v>1</v>
          </cell>
          <cell r="U31">
            <v>1</v>
          </cell>
          <cell r="V31">
            <v>1</v>
          </cell>
          <cell r="W31">
            <v>1</v>
          </cell>
          <cell r="X31">
            <v>1</v>
          </cell>
          <cell r="Y31">
            <v>1</v>
          </cell>
          <cell r="Z31">
            <v>1</v>
          </cell>
        </row>
        <row r="32">
          <cell r="A32">
            <v>23</v>
          </cell>
          <cell r="B32">
            <v>0</v>
          </cell>
          <cell r="C32">
            <v>0</v>
          </cell>
          <cell r="D32">
            <v>0</v>
          </cell>
          <cell r="E32">
            <v>1</v>
          </cell>
          <cell r="F32">
            <v>1</v>
          </cell>
          <cell r="G32">
            <v>1</v>
          </cell>
          <cell r="H32">
            <v>1</v>
          </cell>
          <cell r="I32">
            <v>1</v>
          </cell>
          <cell r="J32">
            <v>1</v>
          </cell>
          <cell r="K32">
            <v>1</v>
          </cell>
          <cell r="L32">
            <v>1</v>
          </cell>
          <cell r="M32">
            <v>1</v>
          </cell>
          <cell r="N32">
            <v>1</v>
          </cell>
          <cell r="O32">
            <v>1</v>
          </cell>
          <cell r="P32">
            <v>1</v>
          </cell>
          <cell r="Q32">
            <v>1</v>
          </cell>
          <cell r="R32">
            <v>1</v>
          </cell>
          <cell r="S32">
            <v>1</v>
          </cell>
          <cell r="T32">
            <v>1</v>
          </cell>
          <cell r="U32">
            <v>1</v>
          </cell>
          <cell r="V32">
            <v>1</v>
          </cell>
          <cell r="W32">
            <v>1</v>
          </cell>
          <cell r="X32">
            <v>1</v>
          </cell>
          <cell r="Y32">
            <v>1</v>
          </cell>
          <cell r="Z32">
            <v>1</v>
          </cell>
        </row>
        <row r="33">
          <cell r="A33">
            <v>24</v>
          </cell>
          <cell r="B33">
            <v>1</v>
          </cell>
          <cell r="C33">
            <v>0</v>
          </cell>
          <cell r="D33">
            <v>0</v>
          </cell>
          <cell r="E33">
            <v>1</v>
          </cell>
          <cell r="F33">
            <v>1</v>
          </cell>
          <cell r="G33">
            <v>1</v>
          </cell>
          <cell r="H33">
            <v>1</v>
          </cell>
          <cell r="I33">
            <v>1</v>
          </cell>
          <cell r="J33">
            <v>1</v>
          </cell>
          <cell r="K33">
            <v>1</v>
          </cell>
          <cell r="L33">
            <v>1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1</v>
          </cell>
          <cell r="S33">
            <v>1</v>
          </cell>
          <cell r="T33">
            <v>1</v>
          </cell>
          <cell r="U33">
            <v>1</v>
          </cell>
          <cell r="V33">
            <v>1</v>
          </cell>
          <cell r="W33">
            <v>1</v>
          </cell>
          <cell r="X33">
            <v>1</v>
          </cell>
          <cell r="Y33">
            <v>1</v>
          </cell>
          <cell r="Z33">
            <v>1</v>
          </cell>
        </row>
        <row r="34">
          <cell r="A34">
            <v>25</v>
          </cell>
          <cell r="B34">
            <v>1</v>
          </cell>
          <cell r="C34">
            <v>0</v>
          </cell>
          <cell r="D34">
            <v>0</v>
          </cell>
          <cell r="E34">
            <v>1</v>
          </cell>
          <cell r="F34">
            <v>1</v>
          </cell>
          <cell r="G34">
            <v>1</v>
          </cell>
          <cell r="H34">
            <v>1</v>
          </cell>
          <cell r="I34">
            <v>1</v>
          </cell>
          <cell r="J34">
            <v>1</v>
          </cell>
          <cell r="K34">
            <v>1</v>
          </cell>
          <cell r="L34">
            <v>1</v>
          </cell>
          <cell r="M34">
            <v>1</v>
          </cell>
          <cell r="N34">
            <v>1</v>
          </cell>
          <cell r="O34">
            <v>1</v>
          </cell>
          <cell r="P34">
            <v>1</v>
          </cell>
          <cell r="Q34">
            <v>1</v>
          </cell>
          <cell r="R34">
            <v>1</v>
          </cell>
          <cell r="S34">
            <v>1</v>
          </cell>
          <cell r="T34">
            <v>1</v>
          </cell>
          <cell r="U34">
            <v>1</v>
          </cell>
          <cell r="V34">
            <v>1</v>
          </cell>
          <cell r="W34">
            <v>1</v>
          </cell>
          <cell r="X34">
            <v>1</v>
          </cell>
          <cell r="Y34">
            <v>1</v>
          </cell>
          <cell r="Z34">
            <v>1</v>
          </cell>
        </row>
        <row r="35">
          <cell r="A35">
            <v>26</v>
          </cell>
          <cell r="B35">
            <v>0</v>
          </cell>
          <cell r="C35">
            <v>1</v>
          </cell>
          <cell r="D35">
            <v>1</v>
          </cell>
          <cell r="E35">
            <v>1</v>
          </cell>
          <cell r="F35">
            <v>1</v>
          </cell>
          <cell r="G35">
            <v>1</v>
          </cell>
          <cell r="H35">
            <v>1</v>
          </cell>
          <cell r="I35">
            <v>1</v>
          </cell>
          <cell r="J35">
            <v>1</v>
          </cell>
          <cell r="K35">
            <v>1</v>
          </cell>
          <cell r="L35">
            <v>1</v>
          </cell>
          <cell r="M35">
            <v>1</v>
          </cell>
          <cell r="N35">
            <v>1</v>
          </cell>
          <cell r="O35">
            <v>1</v>
          </cell>
          <cell r="P35">
            <v>1</v>
          </cell>
          <cell r="Q35">
            <v>1</v>
          </cell>
          <cell r="R35">
            <v>1</v>
          </cell>
          <cell r="S35">
            <v>1</v>
          </cell>
          <cell r="T35">
            <v>1</v>
          </cell>
          <cell r="U35">
            <v>1</v>
          </cell>
          <cell r="V35">
            <v>1</v>
          </cell>
          <cell r="W35">
            <v>1</v>
          </cell>
          <cell r="X35">
            <v>1</v>
          </cell>
          <cell r="Y35">
            <v>1</v>
          </cell>
          <cell r="Z35">
            <v>1</v>
          </cell>
        </row>
        <row r="36">
          <cell r="A36">
            <v>27</v>
          </cell>
          <cell r="B36">
            <v>1</v>
          </cell>
          <cell r="C36">
            <v>1</v>
          </cell>
          <cell r="D36">
            <v>1</v>
          </cell>
          <cell r="E36">
            <v>1</v>
          </cell>
          <cell r="F36">
            <v>1</v>
          </cell>
          <cell r="G36">
            <v>1</v>
          </cell>
          <cell r="H36">
            <v>1</v>
          </cell>
          <cell r="I36">
            <v>1</v>
          </cell>
          <cell r="J36">
            <v>1</v>
          </cell>
          <cell r="K36">
            <v>1</v>
          </cell>
          <cell r="L36">
            <v>1</v>
          </cell>
          <cell r="M36">
            <v>1</v>
          </cell>
          <cell r="N36">
            <v>1</v>
          </cell>
          <cell r="O36">
            <v>1</v>
          </cell>
          <cell r="P36">
            <v>1</v>
          </cell>
          <cell r="Q36">
            <v>1</v>
          </cell>
          <cell r="R36">
            <v>1</v>
          </cell>
          <cell r="S36">
            <v>1</v>
          </cell>
          <cell r="T36">
            <v>1</v>
          </cell>
          <cell r="U36">
            <v>1</v>
          </cell>
          <cell r="V36">
            <v>1</v>
          </cell>
          <cell r="W36">
            <v>1</v>
          </cell>
          <cell r="X36">
            <v>1</v>
          </cell>
          <cell r="Y36">
            <v>1</v>
          </cell>
          <cell r="Z36">
            <v>1</v>
          </cell>
        </row>
        <row r="37">
          <cell r="A37">
            <v>28</v>
          </cell>
          <cell r="B37">
            <v>1</v>
          </cell>
          <cell r="C37">
            <v>1</v>
          </cell>
          <cell r="D37">
            <v>1</v>
          </cell>
          <cell r="E37">
            <v>1</v>
          </cell>
          <cell r="F37">
            <v>1</v>
          </cell>
          <cell r="G37">
            <v>1</v>
          </cell>
          <cell r="H37">
            <v>1</v>
          </cell>
          <cell r="I37">
            <v>1</v>
          </cell>
          <cell r="J37">
            <v>1</v>
          </cell>
          <cell r="K37">
            <v>1</v>
          </cell>
          <cell r="L37">
            <v>1</v>
          </cell>
          <cell r="M37">
            <v>1</v>
          </cell>
          <cell r="N37">
            <v>1</v>
          </cell>
          <cell r="O37">
            <v>1</v>
          </cell>
          <cell r="P37">
            <v>1</v>
          </cell>
          <cell r="Q37">
            <v>1</v>
          </cell>
          <cell r="R37">
            <v>1</v>
          </cell>
          <cell r="S37">
            <v>1</v>
          </cell>
          <cell r="T37">
            <v>1</v>
          </cell>
          <cell r="U37">
            <v>1</v>
          </cell>
          <cell r="V37">
            <v>1</v>
          </cell>
          <cell r="W37">
            <v>1</v>
          </cell>
          <cell r="X37">
            <v>1</v>
          </cell>
          <cell r="Y37">
            <v>1</v>
          </cell>
          <cell r="Z37">
            <v>1</v>
          </cell>
        </row>
        <row r="38">
          <cell r="A38">
            <v>29</v>
          </cell>
          <cell r="B38">
            <v>1</v>
          </cell>
          <cell r="C38">
            <v>0</v>
          </cell>
          <cell r="D38">
            <v>1</v>
          </cell>
          <cell r="E38">
            <v>1</v>
          </cell>
          <cell r="F38">
            <v>1</v>
          </cell>
          <cell r="G38">
            <v>1</v>
          </cell>
          <cell r="H38">
            <v>1</v>
          </cell>
          <cell r="I38">
            <v>1</v>
          </cell>
          <cell r="J38">
            <v>1</v>
          </cell>
          <cell r="K38">
            <v>1</v>
          </cell>
          <cell r="L38">
            <v>1</v>
          </cell>
          <cell r="M38">
            <v>1</v>
          </cell>
          <cell r="N38">
            <v>1</v>
          </cell>
          <cell r="O38">
            <v>1</v>
          </cell>
          <cell r="P38">
            <v>1</v>
          </cell>
          <cell r="Q38">
            <v>1</v>
          </cell>
          <cell r="R38">
            <v>1</v>
          </cell>
          <cell r="S38">
            <v>1</v>
          </cell>
          <cell r="T38">
            <v>1</v>
          </cell>
          <cell r="U38">
            <v>1</v>
          </cell>
          <cell r="V38">
            <v>1</v>
          </cell>
          <cell r="W38">
            <v>1</v>
          </cell>
          <cell r="X38">
            <v>1</v>
          </cell>
          <cell r="Y38">
            <v>1</v>
          </cell>
          <cell r="Z38">
            <v>1</v>
          </cell>
        </row>
        <row r="39">
          <cell r="A39">
            <v>30</v>
          </cell>
          <cell r="B39">
            <v>1</v>
          </cell>
          <cell r="C39">
            <v>0</v>
          </cell>
          <cell r="D39">
            <v>0</v>
          </cell>
          <cell r="E39">
            <v>1</v>
          </cell>
          <cell r="F39">
            <v>1</v>
          </cell>
          <cell r="G39">
            <v>1</v>
          </cell>
          <cell r="H39">
            <v>1</v>
          </cell>
          <cell r="I39">
            <v>1</v>
          </cell>
          <cell r="J39">
            <v>1</v>
          </cell>
          <cell r="K39">
            <v>1</v>
          </cell>
          <cell r="L39">
            <v>1</v>
          </cell>
          <cell r="M39">
            <v>1</v>
          </cell>
          <cell r="N39">
            <v>1</v>
          </cell>
          <cell r="O39">
            <v>1</v>
          </cell>
          <cell r="P39">
            <v>1</v>
          </cell>
          <cell r="Q39">
            <v>1</v>
          </cell>
          <cell r="R39">
            <v>1</v>
          </cell>
          <cell r="S39">
            <v>1</v>
          </cell>
          <cell r="T39">
            <v>1</v>
          </cell>
          <cell r="U39">
            <v>1</v>
          </cell>
          <cell r="V39">
            <v>1</v>
          </cell>
          <cell r="W39">
            <v>1</v>
          </cell>
          <cell r="X39">
            <v>1</v>
          </cell>
          <cell r="Y39">
            <v>1</v>
          </cell>
          <cell r="Z39">
            <v>1</v>
          </cell>
        </row>
        <row r="40">
          <cell r="A40">
            <v>31</v>
          </cell>
          <cell r="B40">
            <v>0</v>
          </cell>
          <cell r="C40">
            <v>1</v>
          </cell>
          <cell r="D40">
            <v>0</v>
          </cell>
          <cell r="E40">
            <v>1</v>
          </cell>
          <cell r="F40">
            <v>1</v>
          </cell>
          <cell r="G40">
            <v>1</v>
          </cell>
          <cell r="H40">
            <v>1</v>
          </cell>
          <cell r="I40">
            <v>1</v>
          </cell>
          <cell r="J40">
            <v>1</v>
          </cell>
          <cell r="K40">
            <v>1</v>
          </cell>
          <cell r="L40">
            <v>1</v>
          </cell>
          <cell r="M40">
            <v>1</v>
          </cell>
          <cell r="N40">
            <v>1</v>
          </cell>
          <cell r="O40">
            <v>1</v>
          </cell>
          <cell r="P40">
            <v>1</v>
          </cell>
          <cell r="Q40">
            <v>1</v>
          </cell>
          <cell r="R40">
            <v>1</v>
          </cell>
          <cell r="S40">
            <v>1</v>
          </cell>
          <cell r="T40">
            <v>1</v>
          </cell>
          <cell r="U40">
            <v>1</v>
          </cell>
          <cell r="V40">
            <v>1</v>
          </cell>
          <cell r="W40">
            <v>1</v>
          </cell>
          <cell r="X40">
            <v>1</v>
          </cell>
          <cell r="Y40">
            <v>1</v>
          </cell>
          <cell r="Z40">
            <v>1</v>
          </cell>
        </row>
        <row r="41">
          <cell r="A41">
            <v>32</v>
          </cell>
          <cell r="B41">
            <v>0</v>
          </cell>
          <cell r="C41">
            <v>0</v>
          </cell>
          <cell r="D41">
            <v>0</v>
          </cell>
          <cell r="E41">
            <v>1</v>
          </cell>
          <cell r="F41">
            <v>1</v>
          </cell>
          <cell r="G41">
            <v>1</v>
          </cell>
          <cell r="H41">
            <v>1</v>
          </cell>
          <cell r="I41">
            <v>1</v>
          </cell>
          <cell r="J41">
            <v>1</v>
          </cell>
          <cell r="K41">
            <v>1</v>
          </cell>
          <cell r="L41">
            <v>1</v>
          </cell>
          <cell r="M41">
            <v>1</v>
          </cell>
          <cell r="N41">
            <v>1</v>
          </cell>
          <cell r="O41">
            <v>1</v>
          </cell>
          <cell r="P41">
            <v>1</v>
          </cell>
          <cell r="Q41">
            <v>1</v>
          </cell>
          <cell r="R41">
            <v>1</v>
          </cell>
          <cell r="S41">
            <v>1</v>
          </cell>
          <cell r="T41">
            <v>1</v>
          </cell>
          <cell r="U41">
            <v>1</v>
          </cell>
          <cell r="V41">
            <v>1</v>
          </cell>
          <cell r="W41">
            <v>1</v>
          </cell>
          <cell r="X41">
            <v>1</v>
          </cell>
          <cell r="Y41">
            <v>1</v>
          </cell>
          <cell r="Z41">
            <v>1</v>
          </cell>
        </row>
        <row r="42">
          <cell r="A42">
            <v>33</v>
          </cell>
          <cell r="C42">
            <v>0</v>
          </cell>
          <cell r="D42">
            <v>1</v>
          </cell>
          <cell r="E42">
            <v>1</v>
          </cell>
          <cell r="F42">
            <v>1</v>
          </cell>
          <cell r="G42">
            <v>1</v>
          </cell>
          <cell r="H42">
            <v>1</v>
          </cell>
          <cell r="I42">
            <v>1</v>
          </cell>
          <cell r="J42">
            <v>1</v>
          </cell>
          <cell r="K42">
            <v>1</v>
          </cell>
          <cell r="L42">
            <v>1</v>
          </cell>
          <cell r="M42">
            <v>1</v>
          </cell>
          <cell r="N42">
            <v>1</v>
          </cell>
          <cell r="O42">
            <v>1</v>
          </cell>
          <cell r="P42">
            <v>1</v>
          </cell>
          <cell r="Q42">
            <v>1</v>
          </cell>
          <cell r="R42">
            <v>1</v>
          </cell>
          <cell r="S42">
            <v>1</v>
          </cell>
          <cell r="T42">
            <v>1</v>
          </cell>
          <cell r="U42">
            <v>1</v>
          </cell>
          <cell r="V42">
            <v>1</v>
          </cell>
          <cell r="W42">
            <v>1</v>
          </cell>
          <cell r="X42">
            <v>1</v>
          </cell>
          <cell r="Y42">
            <v>1</v>
          </cell>
          <cell r="Z42">
            <v>1</v>
          </cell>
        </row>
        <row r="43">
          <cell r="A43">
            <v>34</v>
          </cell>
          <cell r="B43">
            <v>0</v>
          </cell>
          <cell r="C43">
            <v>0</v>
          </cell>
          <cell r="D43">
            <v>1</v>
          </cell>
          <cell r="E43">
            <v>1</v>
          </cell>
          <cell r="F43">
            <v>1</v>
          </cell>
          <cell r="G43">
            <v>1</v>
          </cell>
          <cell r="H43">
            <v>1</v>
          </cell>
          <cell r="I43">
            <v>1</v>
          </cell>
          <cell r="J43">
            <v>1</v>
          </cell>
          <cell r="K43">
            <v>1</v>
          </cell>
          <cell r="L43">
            <v>1</v>
          </cell>
          <cell r="M43">
            <v>1</v>
          </cell>
          <cell r="N43">
            <v>1</v>
          </cell>
          <cell r="O43">
            <v>1</v>
          </cell>
          <cell r="P43">
            <v>1</v>
          </cell>
          <cell r="Q43">
            <v>1</v>
          </cell>
          <cell r="R43">
            <v>1</v>
          </cell>
          <cell r="S43">
            <v>1</v>
          </cell>
          <cell r="T43">
            <v>1</v>
          </cell>
          <cell r="U43">
            <v>1</v>
          </cell>
          <cell r="V43">
            <v>1</v>
          </cell>
          <cell r="W43">
            <v>1</v>
          </cell>
          <cell r="X43">
            <v>1</v>
          </cell>
          <cell r="Y43">
            <v>1</v>
          </cell>
          <cell r="Z43">
            <v>1</v>
          </cell>
        </row>
        <row r="44">
          <cell r="A44">
            <v>35</v>
          </cell>
          <cell r="B44">
            <v>0</v>
          </cell>
          <cell r="C44">
            <v>0</v>
          </cell>
          <cell r="D44">
            <v>1</v>
          </cell>
          <cell r="E44">
            <v>1</v>
          </cell>
          <cell r="F44">
            <v>1</v>
          </cell>
          <cell r="G44">
            <v>1</v>
          </cell>
          <cell r="H44">
            <v>1</v>
          </cell>
          <cell r="I44">
            <v>1</v>
          </cell>
          <cell r="J44">
            <v>1</v>
          </cell>
          <cell r="K44">
            <v>1</v>
          </cell>
          <cell r="L44">
            <v>1</v>
          </cell>
          <cell r="M44">
            <v>1</v>
          </cell>
          <cell r="N44">
            <v>1</v>
          </cell>
          <cell r="O44">
            <v>1</v>
          </cell>
          <cell r="P44">
            <v>1</v>
          </cell>
          <cell r="Q44">
            <v>1</v>
          </cell>
          <cell r="R44">
            <v>1</v>
          </cell>
          <cell r="S44">
            <v>1</v>
          </cell>
          <cell r="T44">
            <v>1</v>
          </cell>
          <cell r="U44">
            <v>1</v>
          </cell>
          <cell r="V44">
            <v>1</v>
          </cell>
          <cell r="W44">
            <v>1</v>
          </cell>
          <cell r="X44">
            <v>1</v>
          </cell>
          <cell r="Y44">
            <v>1</v>
          </cell>
          <cell r="Z44">
            <v>1</v>
          </cell>
        </row>
        <row r="45">
          <cell r="A45">
            <v>36</v>
          </cell>
          <cell r="B45">
            <v>0</v>
          </cell>
          <cell r="C45">
            <v>0</v>
          </cell>
          <cell r="D45">
            <v>1</v>
          </cell>
          <cell r="E45">
            <v>1</v>
          </cell>
          <cell r="F45">
            <v>1</v>
          </cell>
          <cell r="G45">
            <v>1</v>
          </cell>
          <cell r="H45">
            <v>1</v>
          </cell>
          <cell r="I45">
            <v>1</v>
          </cell>
          <cell r="J45">
            <v>1</v>
          </cell>
          <cell r="K45">
            <v>1</v>
          </cell>
          <cell r="L45">
            <v>1</v>
          </cell>
          <cell r="M45">
            <v>1</v>
          </cell>
          <cell r="N45">
            <v>1</v>
          </cell>
          <cell r="O45">
            <v>1</v>
          </cell>
          <cell r="P45">
            <v>1</v>
          </cell>
          <cell r="Q45">
            <v>1</v>
          </cell>
          <cell r="R45">
            <v>1</v>
          </cell>
          <cell r="S45">
            <v>1</v>
          </cell>
          <cell r="T45">
            <v>1</v>
          </cell>
          <cell r="U45">
            <v>1</v>
          </cell>
          <cell r="V45">
            <v>1</v>
          </cell>
          <cell r="W45">
            <v>1</v>
          </cell>
          <cell r="X45">
            <v>1</v>
          </cell>
          <cell r="Y45">
            <v>1</v>
          </cell>
          <cell r="Z45">
            <v>1</v>
          </cell>
        </row>
        <row r="46">
          <cell r="A46">
            <v>37</v>
          </cell>
          <cell r="B46">
            <v>0</v>
          </cell>
          <cell r="C46">
            <v>0</v>
          </cell>
          <cell r="D46">
            <v>0</v>
          </cell>
          <cell r="E46">
            <v>1</v>
          </cell>
          <cell r="F46">
            <v>1</v>
          </cell>
          <cell r="G46">
            <v>1</v>
          </cell>
          <cell r="H46">
            <v>1</v>
          </cell>
          <cell r="I46">
            <v>1</v>
          </cell>
          <cell r="J46">
            <v>1</v>
          </cell>
          <cell r="K46">
            <v>1</v>
          </cell>
          <cell r="L46">
            <v>1</v>
          </cell>
          <cell r="M46">
            <v>1</v>
          </cell>
          <cell r="N46">
            <v>1</v>
          </cell>
          <cell r="O46">
            <v>1</v>
          </cell>
          <cell r="P46">
            <v>1</v>
          </cell>
          <cell r="Q46">
            <v>1</v>
          </cell>
          <cell r="R46">
            <v>1</v>
          </cell>
          <cell r="S46">
            <v>1</v>
          </cell>
          <cell r="T46">
            <v>1</v>
          </cell>
          <cell r="U46">
            <v>1</v>
          </cell>
          <cell r="V46">
            <v>1</v>
          </cell>
          <cell r="W46">
            <v>1</v>
          </cell>
          <cell r="X46">
            <v>1</v>
          </cell>
          <cell r="Y46">
            <v>1</v>
          </cell>
          <cell r="Z46">
            <v>1</v>
          </cell>
        </row>
        <row r="47">
          <cell r="A47">
            <v>38</v>
          </cell>
          <cell r="B47">
            <v>1</v>
          </cell>
          <cell r="C47">
            <v>1</v>
          </cell>
          <cell r="D47">
            <v>1</v>
          </cell>
          <cell r="E47">
            <v>1</v>
          </cell>
          <cell r="F47">
            <v>1</v>
          </cell>
          <cell r="G47">
            <v>1</v>
          </cell>
          <cell r="H47">
            <v>1</v>
          </cell>
          <cell r="I47">
            <v>1</v>
          </cell>
          <cell r="J47">
            <v>1</v>
          </cell>
          <cell r="K47">
            <v>1</v>
          </cell>
          <cell r="L47">
            <v>1</v>
          </cell>
          <cell r="M47">
            <v>1</v>
          </cell>
          <cell r="N47">
            <v>1</v>
          </cell>
          <cell r="O47">
            <v>1</v>
          </cell>
          <cell r="P47">
            <v>1</v>
          </cell>
          <cell r="Q47">
            <v>1</v>
          </cell>
          <cell r="R47">
            <v>1</v>
          </cell>
          <cell r="S47">
            <v>1</v>
          </cell>
          <cell r="T47">
            <v>1</v>
          </cell>
          <cell r="U47">
            <v>1</v>
          </cell>
          <cell r="V47">
            <v>1</v>
          </cell>
          <cell r="W47">
            <v>1</v>
          </cell>
          <cell r="X47">
            <v>1</v>
          </cell>
          <cell r="Y47">
            <v>1</v>
          </cell>
          <cell r="Z47">
            <v>1</v>
          </cell>
        </row>
        <row r="48">
          <cell r="A48">
            <v>39</v>
          </cell>
          <cell r="B48">
            <v>0</v>
          </cell>
          <cell r="C48">
            <v>1</v>
          </cell>
          <cell r="D48">
            <v>0</v>
          </cell>
          <cell r="E48">
            <v>1</v>
          </cell>
          <cell r="F48">
            <v>1</v>
          </cell>
          <cell r="G48">
            <v>1</v>
          </cell>
          <cell r="H48">
            <v>1</v>
          </cell>
          <cell r="I48">
            <v>1</v>
          </cell>
          <cell r="J48">
            <v>1</v>
          </cell>
          <cell r="K48">
            <v>1</v>
          </cell>
          <cell r="L48">
            <v>1</v>
          </cell>
          <cell r="M48">
            <v>1</v>
          </cell>
          <cell r="N48">
            <v>1</v>
          </cell>
          <cell r="O48">
            <v>1</v>
          </cell>
          <cell r="P48">
            <v>1</v>
          </cell>
          <cell r="Q48">
            <v>1</v>
          </cell>
          <cell r="R48">
            <v>1</v>
          </cell>
          <cell r="S48">
            <v>1</v>
          </cell>
          <cell r="T48">
            <v>1</v>
          </cell>
          <cell r="U48">
            <v>1</v>
          </cell>
          <cell r="V48">
            <v>1</v>
          </cell>
          <cell r="W48">
            <v>1</v>
          </cell>
          <cell r="X48">
            <v>1</v>
          </cell>
          <cell r="Y48">
            <v>1</v>
          </cell>
          <cell r="Z48">
            <v>1</v>
          </cell>
        </row>
        <row r="49">
          <cell r="A49">
            <v>40</v>
          </cell>
          <cell r="B49">
            <v>1</v>
          </cell>
          <cell r="C49">
            <v>0</v>
          </cell>
          <cell r="D49">
            <v>0</v>
          </cell>
          <cell r="E49">
            <v>1</v>
          </cell>
          <cell r="F49">
            <v>1</v>
          </cell>
          <cell r="G49">
            <v>1</v>
          </cell>
          <cell r="H49">
            <v>1</v>
          </cell>
          <cell r="I49">
            <v>1</v>
          </cell>
          <cell r="J49">
            <v>1</v>
          </cell>
          <cell r="K49">
            <v>1</v>
          </cell>
          <cell r="L49">
            <v>1</v>
          </cell>
          <cell r="M49">
            <v>1</v>
          </cell>
          <cell r="N49">
            <v>1</v>
          </cell>
          <cell r="O49">
            <v>1</v>
          </cell>
          <cell r="P49">
            <v>1</v>
          </cell>
          <cell r="Q49">
            <v>1</v>
          </cell>
          <cell r="R49">
            <v>1</v>
          </cell>
          <cell r="S49">
            <v>1</v>
          </cell>
          <cell r="T49">
            <v>1</v>
          </cell>
          <cell r="U49">
            <v>1</v>
          </cell>
          <cell r="V49">
            <v>1</v>
          </cell>
          <cell r="W49">
            <v>1</v>
          </cell>
          <cell r="X49">
            <v>1</v>
          </cell>
          <cell r="Y49">
            <v>1</v>
          </cell>
          <cell r="Z49">
            <v>1</v>
          </cell>
        </row>
        <row r="50">
          <cell r="A50">
            <v>41</v>
          </cell>
          <cell r="C50">
            <v>1</v>
          </cell>
          <cell r="D50">
            <v>1</v>
          </cell>
          <cell r="E50">
            <v>1</v>
          </cell>
          <cell r="F50">
            <v>1</v>
          </cell>
          <cell r="G50">
            <v>1</v>
          </cell>
          <cell r="H50">
            <v>1</v>
          </cell>
          <cell r="I50">
            <v>1</v>
          </cell>
          <cell r="J50">
            <v>1</v>
          </cell>
          <cell r="K50">
            <v>1</v>
          </cell>
          <cell r="L50">
            <v>1</v>
          </cell>
          <cell r="M50">
            <v>1</v>
          </cell>
          <cell r="N50">
            <v>1</v>
          </cell>
          <cell r="O50">
            <v>1</v>
          </cell>
          <cell r="P50">
            <v>1</v>
          </cell>
          <cell r="Q50">
            <v>1</v>
          </cell>
          <cell r="R50">
            <v>1</v>
          </cell>
          <cell r="S50">
            <v>1</v>
          </cell>
          <cell r="T50">
            <v>1</v>
          </cell>
          <cell r="U50">
            <v>1</v>
          </cell>
          <cell r="V50">
            <v>1</v>
          </cell>
          <cell r="W50">
            <v>1</v>
          </cell>
          <cell r="X50">
            <v>1</v>
          </cell>
          <cell r="Y50">
            <v>1</v>
          </cell>
          <cell r="Z50">
            <v>1</v>
          </cell>
        </row>
        <row r="51">
          <cell r="A51">
            <v>42</v>
          </cell>
          <cell r="B51">
            <v>0</v>
          </cell>
          <cell r="C51">
            <v>1</v>
          </cell>
          <cell r="D51">
            <v>1</v>
          </cell>
          <cell r="E51">
            <v>1</v>
          </cell>
          <cell r="F51">
            <v>1</v>
          </cell>
          <cell r="G51">
            <v>1</v>
          </cell>
          <cell r="H51">
            <v>1</v>
          </cell>
          <cell r="I51">
            <v>1</v>
          </cell>
          <cell r="J51">
            <v>1</v>
          </cell>
          <cell r="K51">
            <v>1</v>
          </cell>
          <cell r="L51">
            <v>1</v>
          </cell>
          <cell r="M51">
            <v>1</v>
          </cell>
          <cell r="N51">
            <v>1</v>
          </cell>
          <cell r="O51">
            <v>1</v>
          </cell>
          <cell r="P51">
            <v>1</v>
          </cell>
          <cell r="Q51">
            <v>1</v>
          </cell>
          <cell r="R51">
            <v>1</v>
          </cell>
          <cell r="S51">
            <v>1</v>
          </cell>
          <cell r="T51">
            <v>1</v>
          </cell>
          <cell r="U51">
            <v>1</v>
          </cell>
          <cell r="V51">
            <v>1</v>
          </cell>
          <cell r="W51">
            <v>1</v>
          </cell>
          <cell r="X51">
            <v>1</v>
          </cell>
          <cell r="Y51">
            <v>1</v>
          </cell>
          <cell r="Z51">
            <v>1</v>
          </cell>
        </row>
        <row r="52">
          <cell r="A52">
            <v>43</v>
          </cell>
          <cell r="B52">
            <v>1</v>
          </cell>
          <cell r="C52">
            <v>0</v>
          </cell>
          <cell r="D52">
            <v>0</v>
          </cell>
          <cell r="E52">
            <v>1</v>
          </cell>
          <cell r="F52">
            <v>1</v>
          </cell>
          <cell r="G52">
            <v>1</v>
          </cell>
          <cell r="H52">
            <v>1</v>
          </cell>
          <cell r="I52">
            <v>1</v>
          </cell>
          <cell r="J52">
            <v>1</v>
          </cell>
          <cell r="K52">
            <v>1</v>
          </cell>
          <cell r="L52">
            <v>1</v>
          </cell>
          <cell r="M52">
            <v>1</v>
          </cell>
          <cell r="N52">
            <v>1</v>
          </cell>
          <cell r="O52">
            <v>1</v>
          </cell>
          <cell r="P52">
            <v>1</v>
          </cell>
          <cell r="Q52">
            <v>1</v>
          </cell>
          <cell r="R52">
            <v>1</v>
          </cell>
          <cell r="S52">
            <v>1</v>
          </cell>
          <cell r="T52">
            <v>1</v>
          </cell>
          <cell r="U52">
            <v>1</v>
          </cell>
          <cell r="V52">
            <v>1</v>
          </cell>
          <cell r="W52">
            <v>1</v>
          </cell>
          <cell r="X52">
            <v>1</v>
          </cell>
          <cell r="Y52">
            <v>1</v>
          </cell>
          <cell r="Z52">
            <v>1</v>
          </cell>
        </row>
        <row r="53">
          <cell r="A53">
            <v>44</v>
          </cell>
          <cell r="B53">
            <v>1</v>
          </cell>
          <cell r="C53">
            <v>0</v>
          </cell>
          <cell r="D53">
            <v>1</v>
          </cell>
          <cell r="E53">
            <v>1</v>
          </cell>
          <cell r="F53">
            <v>1</v>
          </cell>
          <cell r="G53">
            <v>1</v>
          </cell>
          <cell r="H53">
            <v>1</v>
          </cell>
          <cell r="I53">
            <v>1</v>
          </cell>
          <cell r="J53">
            <v>1</v>
          </cell>
          <cell r="K53">
            <v>1</v>
          </cell>
          <cell r="L53">
            <v>1</v>
          </cell>
          <cell r="M53">
            <v>1</v>
          </cell>
          <cell r="N53">
            <v>1</v>
          </cell>
          <cell r="O53">
            <v>1</v>
          </cell>
          <cell r="P53">
            <v>1</v>
          </cell>
          <cell r="Q53">
            <v>1</v>
          </cell>
          <cell r="R53">
            <v>1</v>
          </cell>
          <cell r="S53">
            <v>1</v>
          </cell>
          <cell r="T53">
            <v>1</v>
          </cell>
          <cell r="U53">
            <v>1</v>
          </cell>
          <cell r="V53">
            <v>1</v>
          </cell>
          <cell r="W53">
            <v>1</v>
          </cell>
          <cell r="X53">
            <v>1</v>
          </cell>
          <cell r="Y53">
            <v>1</v>
          </cell>
          <cell r="Z53">
            <v>1</v>
          </cell>
        </row>
        <row r="54">
          <cell r="A54">
            <v>45</v>
          </cell>
          <cell r="B54">
            <v>0</v>
          </cell>
          <cell r="C54">
            <v>0</v>
          </cell>
          <cell r="D54">
            <v>0</v>
          </cell>
          <cell r="E54">
            <v>1</v>
          </cell>
          <cell r="F54">
            <v>1</v>
          </cell>
          <cell r="G54">
            <v>1</v>
          </cell>
          <cell r="H54">
            <v>1</v>
          </cell>
          <cell r="I54">
            <v>1</v>
          </cell>
          <cell r="J54">
            <v>1</v>
          </cell>
          <cell r="K54">
            <v>1</v>
          </cell>
          <cell r="L54">
            <v>1</v>
          </cell>
          <cell r="M54">
            <v>1</v>
          </cell>
          <cell r="N54">
            <v>1</v>
          </cell>
          <cell r="O54">
            <v>1</v>
          </cell>
          <cell r="P54">
            <v>1</v>
          </cell>
          <cell r="Q54">
            <v>1</v>
          </cell>
          <cell r="R54">
            <v>1</v>
          </cell>
          <cell r="S54">
            <v>1</v>
          </cell>
          <cell r="T54">
            <v>1</v>
          </cell>
          <cell r="U54">
            <v>1</v>
          </cell>
          <cell r="V54">
            <v>1</v>
          </cell>
          <cell r="W54">
            <v>1</v>
          </cell>
          <cell r="X54">
            <v>1</v>
          </cell>
          <cell r="Y54">
            <v>1</v>
          </cell>
          <cell r="Z54">
            <v>1</v>
          </cell>
        </row>
        <row r="55">
          <cell r="A55">
            <v>46</v>
          </cell>
          <cell r="B55">
            <v>1</v>
          </cell>
          <cell r="C55">
            <v>1</v>
          </cell>
          <cell r="D55">
            <v>0</v>
          </cell>
          <cell r="E55">
            <v>1</v>
          </cell>
          <cell r="F55">
            <v>1</v>
          </cell>
          <cell r="G55">
            <v>1</v>
          </cell>
          <cell r="H55">
            <v>1</v>
          </cell>
          <cell r="I55">
            <v>1</v>
          </cell>
          <cell r="J55">
            <v>1</v>
          </cell>
          <cell r="K55">
            <v>1</v>
          </cell>
          <cell r="L55">
            <v>1</v>
          </cell>
          <cell r="M55">
            <v>1</v>
          </cell>
          <cell r="N55">
            <v>1</v>
          </cell>
          <cell r="O55">
            <v>1</v>
          </cell>
          <cell r="P55">
            <v>1</v>
          </cell>
          <cell r="Q55">
            <v>1</v>
          </cell>
          <cell r="R55">
            <v>1</v>
          </cell>
          <cell r="S55">
            <v>1</v>
          </cell>
          <cell r="T55">
            <v>1</v>
          </cell>
          <cell r="U55">
            <v>1</v>
          </cell>
          <cell r="V55">
            <v>1</v>
          </cell>
          <cell r="W55">
            <v>1</v>
          </cell>
          <cell r="X55">
            <v>1</v>
          </cell>
          <cell r="Y55">
            <v>1</v>
          </cell>
          <cell r="Z55">
            <v>1</v>
          </cell>
        </row>
        <row r="56">
          <cell r="A56">
            <v>47</v>
          </cell>
          <cell r="B56">
            <v>1</v>
          </cell>
          <cell r="C56">
            <v>0</v>
          </cell>
          <cell r="D56">
            <v>0</v>
          </cell>
          <cell r="E56">
            <v>1</v>
          </cell>
          <cell r="F56">
            <v>1</v>
          </cell>
          <cell r="G56">
            <v>1</v>
          </cell>
          <cell r="H56">
            <v>1</v>
          </cell>
          <cell r="I56">
            <v>1</v>
          </cell>
          <cell r="J56">
            <v>1</v>
          </cell>
          <cell r="K56">
            <v>1</v>
          </cell>
          <cell r="L56">
            <v>1</v>
          </cell>
          <cell r="M56">
            <v>1</v>
          </cell>
          <cell r="N56">
            <v>1</v>
          </cell>
          <cell r="O56">
            <v>1</v>
          </cell>
          <cell r="P56">
            <v>1</v>
          </cell>
          <cell r="Q56">
            <v>1</v>
          </cell>
          <cell r="R56">
            <v>1</v>
          </cell>
          <cell r="S56">
            <v>1</v>
          </cell>
          <cell r="T56">
            <v>1</v>
          </cell>
          <cell r="U56">
            <v>1</v>
          </cell>
          <cell r="V56">
            <v>1</v>
          </cell>
          <cell r="W56">
            <v>1</v>
          </cell>
          <cell r="X56">
            <v>1</v>
          </cell>
          <cell r="Y56">
            <v>1</v>
          </cell>
          <cell r="Z56">
            <v>1</v>
          </cell>
        </row>
        <row r="57">
          <cell r="A57">
            <v>48</v>
          </cell>
          <cell r="B57">
            <v>0</v>
          </cell>
          <cell r="C57">
            <v>0</v>
          </cell>
          <cell r="D57">
            <v>1</v>
          </cell>
          <cell r="E57">
            <v>1</v>
          </cell>
          <cell r="F57">
            <v>1</v>
          </cell>
          <cell r="G57">
            <v>1</v>
          </cell>
          <cell r="H57">
            <v>1</v>
          </cell>
          <cell r="I57">
            <v>1</v>
          </cell>
          <cell r="J57">
            <v>1</v>
          </cell>
          <cell r="K57">
            <v>1</v>
          </cell>
          <cell r="L57">
            <v>1</v>
          </cell>
          <cell r="M57">
            <v>1</v>
          </cell>
          <cell r="N57">
            <v>1</v>
          </cell>
          <cell r="O57">
            <v>1</v>
          </cell>
          <cell r="P57">
            <v>1</v>
          </cell>
          <cell r="Q57">
            <v>1</v>
          </cell>
          <cell r="R57">
            <v>1</v>
          </cell>
          <cell r="S57">
            <v>1</v>
          </cell>
          <cell r="T57">
            <v>1</v>
          </cell>
          <cell r="U57">
            <v>1</v>
          </cell>
          <cell r="V57">
            <v>1</v>
          </cell>
          <cell r="W57">
            <v>1</v>
          </cell>
          <cell r="X57">
            <v>1</v>
          </cell>
          <cell r="Y57">
            <v>1</v>
          </cell>
          <cell r="Z57">
            <v>1</v>
          </cell>
        </row>
        <row r="58">
          <cell r="A58">
            <v>49</v>
          </cell>
          <cell r="C58">
            <v>1</v>
          </cell>
          <cell r="D58">
            <v>1</v>
          </cell>
          <cell r="E58">
            <v>1</v>
          </cell>
          <cell r="F58">
            <v>1</v>
          </cell>
          <cell r="G58">
            <v>1</v>
          </cell>
          <cell r="H58">
            <v>1</v>
          </cell>
          <cell r="I58">
            <v>1</v>
          </cell>
          <cell r="J58">
            <v>1</v>
          </cell>
          <cell r="K58">
            <v>1</v>
          </cell>
          <cell r="L58">
            <v>1</v>
          </cell>
          <cell r="M58">
            <v>1</v>
          </cell>
          <cell r="N58">
            <v>1</v>
          </cell>
          <cell r="O58">
            <v>1</v>
          </cell>
          <cell r="P58">
            <v>1</v>
          </cell>
          <cell r="Q58">
            <v>1</v>
          </cell>
          <cell r="R58">
            <v>1</v>
          </cell>
          <cell r="S58">
            <v>1</v>
          </cell>
          <cell r="T58">
            <v>1</v>
          </cell>
          <cell r="U58">
            <v>1</v>
          </cell>
          <cell r="V58">
            <v>1</v>
          </cell>
          <cell r="W58">
            <v>1</v>
          </cell>
          <cell r="X58">
            <v>1</v>
          </cell>
          <cell r="Y58">
            <v>1</v>
          </cell>
          <cell r="Z58">
            <v>1</v>
          </cell>
        </row>
        <row r="59">
          <cell r="A59">
            <v>50</v>
          </cell>
          <cell r="B59">
            <v>1</v>
          </cell>
          <cell r="C59">
            <v>1</v>
          </cell>
          <cell r="D59">
            <v>1</v>
          </cell>
          <cell r="E59">
            <v>1</v>
          </cell>
          <cell r="F59">
            <v>1</v>
          </cell>
          <cell r="G59">
            <v>1</v>
          </cell>
          <cell r="H59">
            <v>1</v>
          </cell>
          <cell r="I59">
            <v>1</v>
          </cell>
          <cell r="J59">
            <v>1</v>
          </cell>
          <cell r="K59">
            <v>1</v>
          </cell>
          <cell r="L59">
            <v>1</v>
          </cell>
          <cell r="M59">
            <v>1</v>
          </cell>
          <cell r="N59">
            <v>1</v>
          </cell>
          <cell r="O59">
            <v>1</v>
          </cell>
          <cell r="P59">
            <v>1</v>
          </cell>
          <cell r="Q59">
            <v>1</v>
          </cell>
          <cell r="R59">
            <v>1</v>
          </cell>
          <cell r="S59">
            <v>1</v>
          </cell>
          <cell r="T59">
            <v>1</v>
          </cell>
          <cell r="U59">
            <v>1</v>
          </cell>
          <cell r="V59">
            <v>1</v>
          </cell>
          <cell r="W59">
            <v>1</v>
          </cell>
          <cell r="X59">
            <v>1</v>
          </cell>
          <cell r="Y59">
            <v>1</v>
          </cell>
          <cell r="Z59">
            <v>1</v>
          </cell>
        </row>
        <row r="60">
          <cell r="A60">
            <v>51</v>
          </cell>
          <cell r="B60">
            <v>1</v>
          </cell>
          <cell r="C60">
            <v>1</v>
          </cell>
          <cell r="D60">
            <v>0</v>
          </cell>
          <cell r="E60">
            <v>1</v>
          </cell>
          <cell r="F60">
            <v>1</v>
          </cell>
          <cell r="G60">
            <v>1</v>
          </cell>
          <cell r="H60">
            <v>1</v>
          </cell>
          <cell r="I60">
            <v>1</v>
          </cell>
          <cell r="J60">
            <v>1</v>
          </cell>
          <cell r="K60">
            <v>1</v>
          </cell>
          <cell r="L60">
            <v>1</v>
          </cell>
          <cell r="M60">
            <v>1</v>
          </cell>
          <cell r="N60">
            <v>1</v>
          </cell>
          <cell r="O60">
            <v>1</v>
          </cell>
          <cell r="P60">
            <v>1</v>
          </cell>
          <cell r="Q60">
            <v>1</v>
          </cell>
          <cell r="R60">
            <v>1</v>
          </cell>
          <cell r="S60">
            <v>1</v>
          </cell>
          <cell r="T60">
            <v>1</v>
          </cell>
          <cell r="U60">
            <v>1</v>
          </cell>
          <cell r="V60">
            <v>1</v>
          </cell>
          <cell r="W60">
            <v>1</v>
          </cell>
          <cell r="X60">
            <v>1</v>
          </cell>
          <cell r="Y60">
            <v>1</v>
          </cell>
          <cell r="Z60">
            <v>1</v>
          </cell>
        </row>
        <row r="61">
          <cell r="A61">
            <v>52</v>
          </cell>
          <cell r="B61">
            <v>0</v>
          </cell>
          <cell r="C61">
            <v>0</v>
          </cell>
          <cell r="D61">
            <v>0</v>
          </cell>
          <cell r="E61">
            <v>1</v>
          </cell>
          <cell r="F61">
            <v>1</v>
          </cell>
          <cell r="G61">
            <v>1</v>
          </cell>
          <cell r="H61">
            <v>1</v>
          </cell>
          <cell r="I61">
            <v>1</v>
          </cell>
          <cell r="J61">
            <v>1</v>
          </cell>
          <cell r="K61">
            <v>1</v>
          </cell>
          <cell r="L61">
            <v>1</v>
          </cell>
          <cell r="M61">
            <v>1</v>
          </cell>
          <cell r="N61">
            <v>1</v>
          </cell>
          <cell r="O61">
            <v>1</v>
          </cell>
          <cell r="P61">
            <v>1</v>
          </cell>
          <cell r="Q61">
            <v>1</v>
          </cell>
          <cell r="R61">
            <v>1</v>
          </cell>
          <cell r="S61">
            <v>1</v>
          </cell>
          <cell r="T61">
            <v>1</v>
          </cell>
          <cell r="U61">
            <v>1</v>
          </cell>
          <cell r="V61">
            <v>1</v>
          </cell>
          <cell r="W61">
            <v>1</v>
          </cell>
          <cell r="X61">
            <v>1</v>
          </cell>
          <cell r="Y61">
            <v>1</v>
          </cell>
          <cell r="Z61">
            <v>1</v>
          </cell>
        </row>
        <row r="62">
          <cell r="A62">
            <v>53</v>
          </cell>
          <cell r="B62">
            <v>0</v>
          </cell>
          <cell r="C62">
            <v>0</v>
          </cell>
          <cell r="D62">
            <v>1</v>
          </cell>
          <cell r="E62">
            <v>1</v>
          </cell>
          <cell r="F62">
            <v>1</v>
          </cell>
          <cell r="G62">
            <v>1</v>
          </cell>
          <cell r="H62">
            <v>1</v>
          </cell>
          <cell r="I62">
            <v>1</v>
          </cell>
          <cell r="J62">
            <v>1</v>
          </cell>
          <cell r="K62">
            <v>1</v>
          </cell>
          <cell r="L62">
            <v>1</v>
          </cell>
          <cell r="M62">
            <v>1</v>
          </cell>
          <cell r="N62">
            <v>1</v>
          </cell>
          <cell r="O62">
            <v>1</v>
          </cell>
          <cell r="P62">
            <v>1</v>
          </cell>
          <cell r="Q62">
            <v>1</v>
          </cell>
          <cell r="R62">
            <v>1</v>
          </cell>
          <cell r="S62">
            <v>1</v>
          </cell>
          <cell r="T62">
            <v>1</v>
          </cell>
          <cell r="U62">
            <v>1</v>
          </cell>
          <cell r="V62">
            <v>1</v>
          </cell>
          <cell r="W62">
            <v>1</v>
          </cell>
          <cell r="X62">
            <v>1</v>
          </cell>
          <cell r="Y62">
            <v>1</v>
          </cell>
          <cell r="Z62">
            <v>1</v>
          </cell>
        </row>
        <row r="63">
          <cell r="A63">
            <v>54</v>
          </cell>
          <cell r="B63">
            <v>0</v>
          </cell>
          <cell r="C63">
            <v>0</v>
          </cell>
          <cell r="D63">
            <v>0</v>
          </cell>
          <cell r="E63">
            <v>1</v>
          </cell>
          <cell r="F63">
            <v>1</v>
          </cell>
          <cell r="G63">
            <v>1</v>
          </cell>
          <cell r="H63">
            <v>1</v>
          </cell>
          <cell r="I63">
            <v>1</v>
          </cell>
          <cell r="J63">
            <v>1</v>
          </cell>
          <cell r="K63">
            <v>1</v>
          </cell>
          <cell r="L63">
            <v>1</v>
          </cell>
          <cell r="M63">
            <v>1</v>
          </cell>
          <cell r="N63">
            <v>1</v>
          </cell>
          <cell r="O63">
            <v>1</v>
          </cell>
          <cell r="P63">
            <v>1</v>
          </cell>
          <cell r="Q63">
            <v>1</v>
          </cell>
          <cell r="R63">
            <v>1</v>
          </cell>
          <cell r="S63">
            <v>1</v>
          </cell>
          <cell r="T63">
            <v>1</v>
          </cell>
          <cell r="U63">
            <v>1</v>
          </cell>
          <cell r="V63">
            <v>1</v>
          </cell>
          <cell r="W63">
            <v>1</v>
          </cell>
          <cell r="X63">
            <v>1</v>
          </cell>
          <cell r="Y63">
            <v>1</v>
          </cell>
          <cell r="Z63">
            <v>1</v>
          </cell>
        </row>
        <row r="64">
          <cell r="A64">
            <v>55</v>
          </cell>
          <cell r="B64">
            <v>0</v>
          </cell>
          <cell r="C64">
            <v>1</v>
          </cell>
          <cell r="D64">
            <v>0</v>
          </cell>
          <cell r="E64">
            <v>1</v>
          </cell>
          <cell r="F64">
            <v>1</v>
          </cell>
          <cell r="G64">
            <v>1</v>
          </cell>
          <cell r="H64">
            <v>1</v>
          </cell>
          <cell r="I64">
            <v>1</v>
          </cell>
          <cell r="J64">
            <v>1</v>
          </cell>
          <cell r="K64">
            <v>1</v>
          </cell>
          <cell r="L64">
            <v>1</v>
          </cell>
          <cell r="M64">
            <v>1</v>
          </cell>
          <cell r="N64">
            <v>1</v>
          </cell>
          <cell r="O64">
            <v>1</v>
          </cell>
          <cell r="P64">
            <v>1</v>
          </cell>
          <cell r="Q64">
            <v>1</v>
          </cell>
          <cell r="R64">
            <v>1</v>
          </cell>
          <cell r="S64">
            <v>1</v>
          </cell>
          <cell r="T64">
            <v>1</v>
          </cell>
          <cell r="U64">
            <v>1</v>
          </cell>
          <cell r="V64">
            <v>1</v>
          </cell>
          <cell r="W64">
            <v>1</v>
          </cell>
          <cell r="X64">
            <v>1</v>
          </cell>
          <cell r="Y64">
            <v>1</v>
          </cell>
          <cell r="Z64">
            <v>1</v>
          </cell>
        </row>
        <row r="65">
          <cell r="A65">
            <v>56</v>
          </cell>
          <cell r="B65">
            <v>0</v>
          </cell>
          <cell r="C65">
            <v>1</v>
          </cell>
          <cell r="D65">
            <v>0</v>
          </cell>
          <cell r="E65">
            <v>1</v>
          </cell>
          <cell r="F65">
            <v>1</v>
          </cell>
          <cell r="G65">
            <v>1</v>
          </cell>
          <cell r="H65">
            <v>1</v>
          </cell>
          <cell r="I65">
            <v>1</v>
          </cell>
          <cell r="J65">
            <v>1</v>
          </cell>
          <cell r="K65">
            <v>1</v>
          </cell>
          <cell r="L65">
            <v>1</v>
          </cell>
          <cell r="M65">
            <v>1</v>
          </cell>
          <cell r="N65">
            <v>1</v>
          </cell>
          <cell r="O65">
            <v>1</v>
          </cell>
          <cell r="P65">
            <v>1</v>
          </cell>
          <cell r="Q65">
            <v>1</v>
          </cell>
          <cell r="R65">
            <v>1</v>
          </cell>
          <cell r="S65">
            <v>1</v>
          </cell>
          <cell r="T65">
            <v>1</v>
          </cell>
          <cell r="U65">
            <v>1</v>
          </cell>
          <cell r="V65">
            <v>1</v>
          </cell>
          <cell r="W65">
            <v>1</v>
          </cell>
          <cell r="X65">
            <v>1</v>
          </cell>
          <cell r="Y65">
            <v>1</v>
          </cell>
          <cell r="Z65">
            <v>1</v>
          </cell>
        </row>
        <row r="66">
          <cell r="A66">
            <v>57</v>
          </cell>
          <cell r="B66">
            <v>0</v>
          </cell>
          <cell r="C66">
            <v>0</v>
          </cell>
          <cell r="D66">
            <v>0</v>
          </cell>
          <cell r="E66">
            <v>1</v>
          </cell>
          <cell r="F66">
            <v>1</v>
          </cell>
          <cell r="G66">
            <v>1</v>
          </cell>
          <cell r="H66">
            <v>1</v>
          </cell>
          <cell r="I66">
            <v>1</v>
          </cell>
          <cell r="J66">
            <v>1</v>
          </cell>
          <cell r="K66">
            <v>1</v>
          </cell>
          <cell r="L66">
            <v>1</v>
          </cell>
          <cell r="M66">
            <v>1</v>
          </cell>
          <cell r="N66">
            <v>1</v>
          </cell>
          <cell r="O66">
            <v>1</v>
          </cell>
          <cell r="P66">
            <v>1</v>
          </cell>
          <cell r="Q66">
            <v>1</v>
          </cell>
          <cell r="R66">
            <v>1</v>
          </cell>
          <cell r="S66">
            <v>1</v>
          </cell>
          <cell r="T66">
            <v>1</v>
          </cell>
          <cell r="U66">
            <v>1</v>
          </cell>
          <cell r="V66">
            <v>1</v>
          </cell>
          <cell r="W66">
            <v>1</v>
          </cell>
          <cell r="X66">
            <v>1</v>
          </cell>
          <cell r="Y66">
            <v>1</v>
          </cell>
          <cell r="Z66">
            <v>1</v>
          </cell>
        </row>
        <row r="67">
          <cell r="A67">
            <v>58</v>
          </cell>
          <cell r="B67">
            <v>0</v>
          </cell>
          <cell r="C67">
            <v>0</v>
          </cell>
          <cell r="D67">
            <v>0</v>
          </cell>
          <cell r="E67">
            <v>1</v>
          </cell>
          <cell r="F67">
            <v>1</v>
          </cell>
          <cell r="G67">
            <v>1</v>
          </cell>
          <cell r="H67">
            <v>1</v>
          </cell>
          <cell r="I67">
            <v>1</v>
          </cell>
          <cell r="J67">
            <v>1</v>
          </cell>
          <cell r="K67">
            <v>1</v>
          </cell>
          <cell r="L67">
            <v>1</v>
          </cell>
          <cell r="M67">
            <v>1</v>
          </cell>
          <cell r="N67">
            <v>1</v>
          </cell>
          <cell r="O67">
            <v>1</v>
          </cell>
          <cell r="P67">
            <v>1</v>
          </cell>
          <cell r="Q67">
            <v>1</v>
          </cell>
          <cell r="R67">
            <v>1</v>
          </cell>
          <cell r="S67">
            <v>1</v>
          </cell>
          <cell r="T67">
            <v>1</v>
          </cell>
          <cell r="U67">
            <v>1</v>
          </cell>
          <cell r="V67">
            <v>1</v>
          </cell>
          <cell r="W67">
            <v>1</v>
          </cell>
          <cell r="X67">
            <v>1</v>
          </cell>
          <cell r="Y67">
            <v>1</v>
          </cell>
          <cell r="Z67">
            <v>1</v>
          </cell>
        </row>
        <row r="68">
          <cell r="A68">
            <v>59</v>
          </cell>
          <cell r="B68">
            <v>1</v>
          </cell>
          <cell r="C68">
            <v>1</v>
          </cell>
          <cell r="D68">
            <v>0</v>
          </cell>
          <cell r="E68">
            <v>1</v>
          </cell>
          <cell r="F68">
            <v>1</v>
          </cell>
          <cell r="G68">
            <v>1</v>
          </cell>
          <cell r="H68">
            <v>1</v>
          </cell>
          <cell r="I68">
            <v>1</v>
          </cell>
          <cell r="J68">
            <v>1</v>
          </cell>
          <cell r="K68">
            <v>1</v>
          </cell>
          <cell r="L68">
            <v>1</v>
          </cell>
          <cell r="M68">
            <v>1</v>
          </cell>
          <cell r="N68">
            <v>1</v>
          </cell>
          <cell r="O68">
            <v>1</v>
          </cell>
          <cell r="P68">
            <v>1</v>
          </cell>
          <cell r="Q68">
            <v>1</v>
          </cell>
          <cell r="R68">
            <v>1</v>
          </cell>
          <cell r="S68">
            <v>1</v>
          </cell>
          <cell r="T68">
            <v>1</v>
          </cell>
          <cell r="U68">
            <v>1</v>
          </cell>
          <cell r="V68">
            <v>1</v>
          </cell>
          <cell r="W68">
            <v>1</v>
          </cell>
          <cell r="X68">
            <v>1</v>
          </cell>
          <cell r="Y68">
            <v>1</v>
          </cell>
          <cell r="Z68">
            <v>1</v>
          </cell>
        </row>
        <row r="69">
          <cell r="A69">
            <v>60</v>
          </cell>
          <cell r="B69">
            <v>0</v>
          </cell>
          <cell r="C69">
            <v>1</v>
          </cell>
          <cell r="D69">
            <v>1</v>
          </cell>
          <cell r="E69">
            <v>1</v>
          </cell>
          <cell r="F69">
            <v>1</v>
          </cell>
          <cell r="G69">
            <v>1</v>
          </cell>
          <cell r="H69">
            <v>1</v>
          </cell>
          <cell r="I69">
            <v>1</v>
          </cell>
          <cell r="J69">
            <v>1</v>
          </cell>
          <cell r="K69">
            <v>1</v>
          </cell>
          <cell r="L69">
            <v>1</v>
          </cell>
          <cell r="M69">
            <v>1</v>
          </cell>
          <cell r="N69">
            <v>1</v>
          </cell>
          <cell r="O69">
            <v>1</v>
          </cell>
          <cell r="P69">
            <v>1</v>
          </cell>
          <cell r="Q69">
            <v>1</v>
          </cell>
          <cell r="R69">
            <v>1</v>
          </cell>
          <cell r="S69">
            <v>1</v>
          </cell>
          <cell r="T69">
            <v>1</v>
          </cell>
          <cell r="U69">
            <v>1</v>
          </cell>
          <cell r="V69">
            <v>1</v>
          </cell>
          <cell r="W69">
            <v>1</v>
          </cell>
          <cell r="X69">
            <v>1</v>
          </cell>
          <cell r="Y69">
            <v>1</v>
          </cell>
          <cell r="Z69">
            <v>1</v>
          </cell>
        </row>
        <row r="70">
          <cell r="A70">
            <v>61</v>
          </cell>
          <cell r="B70">
            <v>0</v>
          </cell>
          <cell r="C70">
            <v>0</v>
          </cell>
          <cell r="D70">
            <v>0</v>
          </cell>
          <cell r="E70">
            <v>1</v>
          </cell>
          <cell r="F70">
            <v>1</v>
          </cell>
          <cell r="G70">
            <v>1</v>
          </cell>
          <cell r="H70">
            <v>1</v>
          </cell>
          <cell r="I70">
            <v>1</v>
          </cell>
          <cell r="J70">
            <v>1</v>
          </cell>
          <cell r="K70">
            <v>1</v>
          </cell>
          <cell r="L70">
            <v>1</v>
          </cell>
          <cell r="M70">
            <v>1</v>
          </cell>
          <cell r="N70">
            <v>1</v>
          </cell>
          <cell r="O70">
            <v>1</v>
          </cell>
          <cell r="P70">
            <v>1</v>
          </cell>
          <cell r="Q70">
            <v>1</v>
          </cell>
          <cell r="R70">
            <v>1</v>
          </cell>
          <cell r="S70">
            <v>1</v>
          </cell>
          <cell r="T70">
            <v>1</v>
          </cell>
          <cell r="U70">
            <v>1</v>
          </cell>
          <cell r="V70">
            <v>1</v>
          </cell>
          <cell r="W70">
            <v>1</v>
          </cell>
          <cell r="X70">
            <v>1</v>
          </cell>
          <cell r="Y70">
            <v>1</v>
          </cell>
          <cell r="Z70">
            <v>1</v>
          </cell>
        </row>
        <row r="71">
          <cell r="A71">
            <v>62</v>
          </cell>
          <cell r="B71">
            <v>0</v>
          </cell>
          <cell r="C71">
            <v>0</v>
          </cell>
          <cell r="D71">
            <v>0</v>
          </cell>
          <cell r="E71">
            <v>1</v>
          </cell>
          <cell r="F71">
            <v>1</v>
          </cell>
          <cell r="G71">
            <v>1</v>
          </cell>
          <cell r="H71">
            <v>1</v>
          </cell>
          <cell r="I71">
            <v>1</v>
          </cell>
          <cell r="J71">
            <v>1</v>
          </cell>
          <cell r="K71">
            <v>1</v>
          </cell>
          <cell r="L71">
            <v>1</v>
          </cell>
          <cell r="M71">
            <v>1</v>
          </cell>
          <cell r="N71">
            <v>1</v>
          </cell>
          <cell r="O71">
            <v>1</v>
          </cell>
          <cell r="P71">
            <v>1</v>
          </cell>
          <cell r="Q71">
            <v>1</v>
          </cell>
          <cell r="R71">
            <v>1</v>
          </cell>
          <cell r="S71">
            <v>1</v>
          </cell>
          <cell r="T71">
            <v>1</v>
          </cell>
          <cell r="U71">
            <v>1</v>
          </cell>
          <cell r="V71">
            <v>1</v>
          </cell>
          <cell r="W71">
            <v>1</v>
          </cell>
          <cell r="X71">
            <v>1</v>
          </cell>
          <cell r="Y71">
            <v>1</v>
          </cell>
          <cell r="Z71">
            <v>1</v>
          </cell>
        </row>
        <row r="72">
          <cell r="A72">
            <v>63</v>
          </cell>
          <cell r="B72">
            <v>0</v>
          </cell>
          <cell r="C72">
            <v>0</v>
          </cell>
          <cell r="D72">
            <v>0</v>
          </cell>
          <cell r="E72">
            <v>1</v>
          </cell>
          <cell r="F72">
            <v>1</v>
          </cell>
          <cell r="G72">
            <v>1</v>
          </cell>
          <cell r="H72">
            <v>1</v>
          </cell>
          <cell r="I72">
            <v>1</v>
          </cell>
          <cell r="J72">
            <v>1</v>
          </cell>
          <cell r="K72">
            <v>1</v>
          </cell>
          <cell r="L72">
            <v>1</v>
          </cell>
          <cell r="M72">
            <v>1</v>
          </cell>
          <cell r="N72">
            <v>1</v>
          </cell>
          <cell r="O72">
            <v>1</v>
          </cell>
          <cell r="P72">
            <v>1</v>
          </cell>
          <cell r="Q72">
            <v>1</v>
          </cell>
          <cell r="R72">
            <v>1</v>
          </cell>
          <cell r="S72">
            <v>1</v>
          </cell>
          <cell r="T72">
            <v>1</v>
          </cell>
          <cell r="U72">
            <v>1</v>
          </cell>
          <cell r="V72">
            <v>1</v>
          </cell>
          <cell r="W72">
            <v>1</v>
          </cell>
          <cell r="X72">
            <v>1</v>
          </cell>
          <cell r="Y72">
            <v>1</v>
          </cell>
          <cell r="Z72">
            <v>1</v>
          </cell>
        </row>
        <row r="73">
          <cell r="A73">
            <v>64</v>
          </cell>
          <cell r="B73">
            <v>1</v>
          </cell>
          <cell r="C73">
            <v>1</v>
          </cell>
          <cell r="D73">
            <v>0</v>
          </cell>
          <cell r="E73">
            <v>1</v>
          </cell>
          <cell r="F73">
            <v>1</v>
          </cell>
          <cell r="G73">
            <v>1</v>
          </cell>
          <cell r="H73">
            <v>1</v>
          </cell>
          <cell r="I73">
            <v>1</v>
          </cell>
          <cell r="J73">
            <v>1</v>
          </cell>
          <cell r="K73">
            <v>1</v>
          </cell>
          <cell r="L73">
            <v>1</v>
          </cell>
          <cell r="M73">
            <v>1</v>
          </cell>
          <cell r="N73">
            <v>1</v>
          </cell>
          <cell r="O73">
            <v>1</v>
          </cell>
          <cell r="P73">
            <v>1</v>
          </cell>
          <cell r="Q73">
            <v>1</v>
          </cell>
          <cell r="R73">
            <v>1</v>
          </cell>
          <cell r="S73">
            <v>1</v>
          </cell>
          <cell r="T73">
            <v>1</v>
          </cell>
          <cell r="U73">
            <v>1</v>
          </cell>
          <cell r="V73">
            <v>1</v>
          </cell>
          <cell r="W73">
            <v>1</v>
          </cell>
          <cell r="X73">
            <v>1</v>
          </cell>
          <cell r="Y73">
            <v>1</v>
          </cell>
          <cell r="Z73">
            <v>1</v>
          </cell>
        </row>
        <row r="74">
          <cell r="A74">
            <v>65</v>
          </cell>
          <cell r="C74">
            <v>1</v>
          </cell>
          <cell r="D74">
            <v>0</v>
          </cell>
          <cell r="E74">
            <v>1</v>
          </cell>
          <cell r="F74">
            <v>1</v>
          </cell>
          <cell r="G74">
            <v>1</v>
          </cell>
          <cell r="H74">
            <v>1</v>
          </cell>
          <cell r="I74">
            <v>1</v>
          </cell>
          <cell r="J74">
            <v>1</v>
          </cell>
          <cell r="K74">
            <v>1</v>
          </cell>
          <cell r="L74">
            <v>1</v>
          </cell>
          <cell r="M74">
            <v>1</v>
          </cell>
          <cell r="N74">
            <v>1</v>
          </cell>
          <cell r="O74">
            <v>1</v>
          </cell>
          <cell r="P74">
            <v>1</v>
          </cell>
          <cell r="Q74">
            <v>1</v>
          </cell>
          <cell r="R74">
            <v>1</v>
          </cell>
          <cell r="S74">
            <v>1</v>
          </cell>
          <cell r="T74">
            <v>1</v>
          </cell>
          <cell r="U74">
            <v>1</v>
          </cell>
          <cell r="V74">
            <v>1</v>
          </cell>
          <cell r="W74">
            <v>1</v>
          </cell>
          <cell r="X74">
            <v>1</v>
          </cell>
          <cell r="Y74">
            <v>1</v>
          </cell>
          <cell r="Z74">
            <v>1</v>
          </cell>
        </row>
        <row r="75">
          <cell r="A75">
            <v>66</v>
          </cell>
          <cell r="B75">
            <v>0</v>
          </cell>
          <cell r="C75">
            <v>0</v>
          </cell>
          <cell r="D75">
            <v>0</v>
          </cell>
          <cell r="E75">
            <v>1</v>
          </cell>
          <cell r="F75">
            <v>1</v>
          </cell>
          <cell r="G75">
            <v>1</v>
          </cell>
          <cell r="H75">
            <v>1</v>
          </cell>
          <cell r="I75">
            <v>1</v>
          </cell>
          <cell r="J75">
            <v>1</v>
          </cell>
          <cell r="K75">
            <v>1</v>
          </cell>
          <cell r="L75">
            <v>1</v>
          </cell>
          <cell r="M75">
            <v>1</v>
          </cell>
          <cell r="N75">
            <v>1</v>
          </cell>
          <cell r="O75">
            <v>1</v>
          </cell>
          <cell r="P75">
            <v>1</v>
          </cell>
          <cell r="Q75">
            <v>1</v>
          </cell>
          <cell r="R75">
            <v>1</v>
          </cell>
          <cell r="S75">
            <v>1</v>
          </cell>
          <cell r="T75">
            <v>1</v>
          </cell>
          <cell r="U75">
            <v>1</v>
          </cell>
          <cell r="V75">
            <v>1</v>
          </cell>
          <cell r="W75">
            <v>1</v>
          </cell>
          <cell r="X75">
            <v>1</v>
          </cell>
          <cell r="Y75">
            <v>1</v>
          </cell>
          <cell r="Z75">
            <v>1</v>
          </cell>
        </row>
        <row r="76">
          <cell r="A76">
            <v>67</v>
          </cell>
          <cell r="B76">
            <v>0</v>
          </cell>
          <cell r="C76">
            <v>0</v>
          </cell>
          <cell r="D76">
            <v>1</v>
          </cell>
          <cell r="E76">
            <v>1</v>
          </cell>
          <cell r="F76">
            <v>1</v>
          </cell>
          <cell r="G76">
            <v>1</v>
          </cell>
          <cell r="H76">
            <v>1</v>
          </cell>
          <cell r="I76">
            <v>1</v>
          </cell>
          <cell r="J76">
            <v>1</v>
          </cell>
          <cell r="K76">
            <v>1</v>
          </cell>
          <cell r="L76">
            <v>1</v>
          </cell>
          <cell r="M76">
            <v>1</v>
          </cell>
          <cell r="N76">
            <v>1</v>
          </cell>
          <cell r="O76">
            <v>1</v>
          </cell>
          <cell r="P76">
            <v>1</v>
          </cell>
          <cell r="Q76">
            <v>1</v>
          </cell>
          <cell r="R76">
            <v>1</v>
          </cell>
          <cell r="S76">
            <v>1</v>
          </cell>
          <cell r="T76">
            <v>1</v>
          </cell>
          <cell r="U76">
            <v>1</v>
          </cell>
          <cell r="V76">
            <v>1</v>
          </cell>
          <cell r="W76">
            <v>1</v>
          </cell>
          <cell r="X76">
            <v>1</v>
          </cell>
          <cell r="Y76">
            <v>1</v>
          </cell>
          <cell r="Z76">
            <v>1</v>
          </cell>
        </row>
        <row r="77">
          <cell r="A77">
            <v>68</v>
          </cell>
          <cell r="C77">
            <v>0</v>
          </cell>
          <cell r="D77">
            <v>0</v>
          </cell>
          <cell r="E77">
            <v>1</v>
          </cell>
          <cell r="F77">
            <v>1</v>
          </cell>
          <cell r="G77">
            <v>1</v>
          </cell>
          <cell r="H77">
            <v>1</v>
          </cell>
          <cell r="I77">
            <v>1</v>
          </cell>
          <cell r="J77">
            <v>1</v>
          </cell>
          <cell r="K77">
            <v>1</v>
          </cell>
          <cell r="L77">
            <v>1</v>
          </cell>
          <cell r="M77">
            <v>1</v>
          </cell>
          <cell r="N77">
            <v>1</v>
          </cell>
          <cell r="O77">
            <v>1</v>
          </cell>
          <cell r="P77">
            <v>1</v>
          </cell>
          <cell r="Q77">
            <v>1</v>
          </cell>
          <cell r="R77">
            <v>1</v>
          </cell>
          <cell r="S77">
            <v>1</v>
          </cell>
          <cell r="T77">
            <v>1</v>
          </cell>
          <cell r="U77">
            <v>1</v>
          </cell>
          <cell r="V77">
            <v>1</v>
          </cell>
          <cell r="W77">
            <v>1</v>
          </cell>
          <cell r="X77">
            <v>1</v>
          </cell>
          <cell r="Y77">
            <v>1</v>
          </cell>
          <cell r="Z77">
            <v>1</v>
          </cell>
        </row>
        <row r="78">
          <cell r="A78">
            <v>69</v>
          </cell>
          <cell r="C78">
            <v>0</v>
          </cell>
          <cell r="D78">
            <v>0</v>
          </cell>
          <cell r="E78">
            <v>1</v>
          </cell>
          <cell r="F78">
            <v>1</v>
          </cell>
          <cell r="G78">
            <v>1</v>
          </cell>
          <cell r="H78">
            <v>1</v>
          </cell>
          <cell r="I78">
            <v>1</v>
          </cell>
          <cell r="J78">
            <v>1</v>
          </cell>
          <cell r="K78">
            <v>1</v>
          </cell>
          <cell r="L78">
            <v>1</v>
          </cell>
          <cell r="M78">
            <v>1</v>
          </cell>
          <cell r="N78">
            <v>1</v>
          </cell>
          <cell r="O78">
            <v>1</v>
          </cell>
          <cell r="P78">
            <v>1</v>
          </cell>
          <cell r="Q78">
            <v>1</v>
          </cell>
          <cell r="R78">
            <v>1</v>
          </cell>
          <cell r="S78">
            <v>1</v>
          </cell>
          <cell r="T78">
            <v>1</v>
          </cell>
          <cell r="U78">
            <v>1</v>
          </cell>
          <cell r="V78">
            <v>1</v>
          </cell>
          <cell r="W78">
            <v>1</v>
          </cell>
          <cell r="X78">
            <v>1</v>
          </cell>
          <cell r="Y78">
            <v>1</v>
          </cell>
          <cell r="Z78">
            <v>1</v>
          </cell>
        </row>
        <row r="79">
          <cell r="A79">
            <v>70</v>
          </cell>
          <cell r="B79">
            <v>0</v>
          </cell>
          <cell r="C79">
            <v>0</v>
          </cell>
          <cell r="E79">
            <v>1</v>
          </cell>
          <cell r="F79">
            <v>1</v>
          </cell>
          <cell r="G79">
            <v>1</v>
          </cell>
          <cell r="H79">
            <v>1</v>
          </cell>
          <cell r="I79">
            <v>1</v>
          </cell>
          <cell r="J79">
            <v>1</v>
          </cell>
          <cell r="K79">
            <v>1</v>
          </cell>
          <cell r="L79">
            <v>1</v>
          </cell>
          <cell r="M79">
            <v>1</v>
          </cell>
          <cell r="N79">
            <v>1</v>
          </cell>
          <cell r="O79">
            <v>1</v>
          </cell>
          <cell r="P79">
            <v>1</v>
          </cell>
          <cell r="Q79">
            <v>1</v>
          </cell>
          <cell r="R79">
            <v>1</v>
          </cell>
          <cell r="S79">
            <v>1</v>
          </cell>
          <cell r="T79">
            <v>1</v>
          </cell>
          <cell r="U79">
            <v>1</v>
          </cell>
          <cell r="V79">
            <v>1</v>
          </cell>
          <cell r="W79">
            <v>1</v>
          </cell>
          <cell r="X79">
            <v>1</v>
          </cell>
          <cell r="Y79">
            <v>1</v>
          </cell>
          <cell r="Z79">
            <v>1</v>
          </cell>
        </row>
        <row r="80">
          <cell r="A80">
            <v>71</v>
          </cell>
          <cell r="B80">
            <v>0</v>
          </cell>
          <cell r="C80">
            <v>0</v>
          </cell>
          <cell r="D80">
            <v>1</v>
          </cell>
          <cell r="E80">
            <v>1</v>
          </cell>
          <cell r="F80">
            <v>1</v>
          </cell>
          <cell r="G80">
            <v>1</v>
          </cell>
          <cell r="H80">
            <v>1</v>
          </cell>
          <cell r="I80">
            <v>1</v>
          </cell>
          <cell r="J80">
            <v>1</v>
          </cell>
          <cell r="K80">
            <v>1</v>
          </cell>
          <cell r="L80">
            <v>1</v>
          </cell>
          <cell r="M80">
            <v>1</v>
          </cell>
          <cell r="N80">
            <v>1</v>
          </cell>
          <cell r="O80">
            <v>1</v>
          </cell>
          <cell r="P80">
            <v>1</v>
          </cell>
          <cell r="Q80">
            <v>1</v>
          </cell>
          <cell r="R80">
            <v>1</v>
          </cell>
          <cell r="S80">
            <v>1</v>
          </cell>
          <cell r="T80">
            <v>1</v>
          </cell>
          <cell r="U80">
            <v>1</v>
          </cell>
          <cell r="V80">
            <v>1</v>
          </cell>
          <cell r="W80">
            <v>1</v>
          </cell>
          <cell r="X80">
            <v>1</v>
          </cell>
          <cell r="Y80">
            <v>1</v>
          </cell>
          <cell r="Z80">
            <v>1</v>
          </cell>
        </row>
        <row r="81">
          <cell r="A81">
            <v>72</v>
          </cell>
          <cell r="B81">
            <v>0</v>
          </cell>
          <cell r="C81">
            <v>1</v>
          </cell>
          <cell r="D81">
            <v>1</v>
          </cell>
          <cell r="E81">
            <v>1</v>
          </cell>
          <cell r="F81">
            <v>1</v>
          </cell>
          <cell r="G81">
            <v>1</v>
          </cell>
          <cell r="H81">
            <v>1</v>
          </cell>
          <cell r="I81">
            <v>1</v>
          </cell>
          <cell r="J81">
            <v>1</v>
          </cell>
          <cell r="K81">
            <v>1</v>
          </cell>
          <cell r="L81">
            <v>1</v>
          </cell>
          <cell r="M81">
            <v>1</v>
          </cell>
          <cell r="N81">
            <v>1</v>
          </cell>
          <cell r="O81">
            <v>1</v>
          </cell>
          <cell r="P81">
            <v>1</v>
          </cell>
          <cell r="Q81">
            <v>1</v>
          </cell>
          <cell r="R81">
            <v>1</v>
          </cell>
          <cell r="S81">
            <v>1</v>
          </cell>
          <cell r="T81">
            <v>1</v>
          </cell>
          <cell r="U81">
            <v>1</v>
          </cell>
          <cell r="V81">
            <v>1</v>
          </cell>
          <cell r="W81">
            <v>1</v>
          </cell>
          <cell r="X81">
            <v>1</v>
          </cell>
          <cell r="Y81">
            <v>1</v>
          </cell>
          <cell r="Z81">
            <v>1</v>
          </cell>
        </row>
        <row r="82">
          <cell r="A82">
            <v>73</v>
          </cell>
          <cell r="B82">
            <v>1</v>
          </cell>
          <cell r="C82">
            <v>1</v>
          </cell>
          <cell r="D82">
            <v>0</v>
          </cell>
          <cell r="E82">
            <v>1</v>
          </cell>
          <cell r="F82">
            <v>1</v>
          </cell>
          <cell r="G82">
            <v>1</v>
          </cell>
          <cell r="H82">
            <v>1</v>
          </cell>
          <cell r="I82">
            <v>1</v>
          </cell>
          <cell r="J82">
            <v>1</v>
          </cell>
          <cell r="K82">
            <v>1</v>
          </cell>
          <cell r="L82">
            <v>1</v>
          </cell>
          <cell r="M82">
            <v>1</v>
          </cell>
          <cell r="N82">
            <v>1</v>
          </cell>
          <cell r="O82">
            <v>1</v>
          </cell>
          <cell r="P82">
            <v>1</v>
          </cell>
          <cell r="Q82">
            <v>1</v>
          </cell>
          <cell r="R82">
            <v>1</v>
          </cell>
          <cell r="S82">
            <v>1</v>
          </cell>
          <cell r="T82">
            <v>1</v>
          </cell>
          <cell r="U82">
            <v>1</v>
          </cell>
          <cell r="V82">
            <v>1</v>
          </cell>
          <cell r="W82">
            <v>1</v>
          </cell>
          <cell r="X82">
            <v>1</v>
          </cell>
          <cell r="Y82">
            <v>1</v>
          </cell>
          <cell r="Z82">
            <v>1</v>
          </cell>
        </row>
        <row r="83">
          <cell r="A83">
            <v>74</v>
          </cell>
          <cell r="B83">
            <v>1</v>
          </cell>
          <cell r="C83">
            <v>1</v>
          </cell>
          <cell r="D83">
            <v>1</v>
          </cell>
          <cell r="E83">
            <v>1</v>
          </cell>
          <cell r="F83">
            <v>1</v>
          </cell>
          <cell r="G83">
            <v>1</v>
          </cell>
          <cell r="H83">
            <v>1</v>
          </cell>
          <cell r="I83">
            <v>1</v>
          </cell>
          <cell r="J83">
            <v>1</v>
          </cell>
          <cell r="K83">
            <v>1</v>
          </cell>
          <cell r="L83">
            <v>1</v>
          </cell>
          <cell r="M83">
            <v>1</v>
          </cell>
          <cell r="N83">
            <v>1</v>
          </cell>
          <cell r="O83">
            <v>1</v>
          </cell>
          <cell r="P83">
            <v>1</v>
          </cell>
          <cell r="Q83">
            <v>1</v>
          </cell>
          <cell r="R83">
            <v>1</v>
          </cell>
          <cell r="S83">
            <v>1</v>
          </cell>
          <cell r="T83">
            <v>1</v>
          </cell>
          <cell r="U83">
            <v>1</v>
          </cell>
          <cell r="V83">
            <v>1</v>
          </cell>
          <cell r="W83">
            <v>1</v>
          </cell>
          <cell r="X83">
            <v>1</v>
          </cell>
          <cell r="Y83">
            <v>1</v>
          </cell>
          <cell r="Z83">
            <v>1</v>
          </cell>
        </row>
        <row r="84">
          <cell r="A84">
            <v>75</v>
          </cell>
          <cell r="B84">
            <v>1</v>
          </cell>
          <cell r="C84">
            <v>1</v>
          </cell>
          <cell r="D84">
            <v>0</v>
          </cell>
          <cell r="E84">
            <v>1</v>
          </cell>
          <cell r="F84">
            <v>1</v>
          </cell>
          <cell r="G84">
            <v>1</v>
          </cell>
          <cell r="H84">
            <v>1</v>
          </cell>
          <cell r="I84">
            <v>1</v>
          </cell>
          <cell r="J84">
            <v>1</v>
          </cell>
          <cell r="K84">
            <v>1</v>
          </cell>
          <cell r="L84">
            <v>1</v>
          </cell>
          <cell r="M84">
            <v>1</v>
          </cell>
          <cell r="N84">
            <v>1</v>
          </cell>
          <cell r="O84">
            <v>1</v>
          </cell>
          <cell r="P84">
            <v>1</v>
          </cell>
          <cell r="Q84">
            <v>1</v>
          </cell>
          <cell r="R84">
            <v>1</v>
          </cell>
          <cell r="S84">
            <v>1</v>
          </cell>
          <cell r="T84">
            <v>1</v>
          </cell>
          <cell r="U84">
            <v>1</v>
          </cell>
          <cell r="V84">
            <v>1</v>
          </cell>
          <cell r="W84">
            <v>1</v>
          </cell>
          <cell r="X84">
            <v>1</v>
          </cell>
          <cell r="Y84">
            <v>1</v>
          </cell>
          <cell r="Z84">
            <v>1</v>
          </cell>
        </row>
        <row r="85">
          <cell r="A85">
            <v>76</v>
          </cell>
          <cell r="B85">
            <v>0</v>
          </cell>
          <cell r="C85">
            <v>1</v>
          </cell>
          <cell r="D85">
            <v>0</v>
          </cell>
          <cell r="E85">
            <v>1</v>
          </cell>
          <cell r="F85">
            <v>1</v>
          </cell>
          <cell r="G85">
            <v>1</v>
          </cell>
          <cell r="H85">
            <v>1</v>
          </cell>
          <cell r="I85">
            <v>1</v>
          </cell>
          <cell r="J85">
            <v>1</v>
          </cell>
          <cell r="K85">
            <v>1</v>
          </cell>
          <cell r="L85">
            <v>1</v>
          </cell>
          <cell r="M85">
            <v>1</v>
          </cell>
          <cell r="N85">
            <v>1</v>
          </cell>
          <cell r="O85">
            <v>1</v>
          </cell>
          <cell r="P85">
            <v>1</v>
          </cell>
          <cell r="Q85">
            <v>1</v>
          </cell>
          <cell r="R85">
            <v>1</v>
          </cell>
          <cell r="S85">
            <v>1</v>
          </cell>
          <cell r="T85">
            <v>1</v>
          </cell>
          <cell r="U85">
            <v>1</v>
          </cell>
          <cell r="V85">
            <v>1</v>
          </cell>
          <cell r="W85">
            <v>1</v>
          </cell>
          <cell r="X85">
            <v>1</v>
          </cell>
          <cell r="Y85">
            <v>1</v>
          </cell>
          <cell r="Z85">
            <v>1</v>
          </cell>
        </row>
        <row r="86">
          <cell r="A86">
            <v>77</v>
          </cell>
          <cell r="B86">
            <v>1</v>
          </cell>
          <cell r="C86">
            <v>1</v>
          </cell>
          <cell r="D86">
            <v>0</v>
          </cell>
          <cell r="E86">
            <v>1</v>
          </cell>
          <cell r="F86">
            <v>1</v>
          </cell>
          <cell r="G86">
            <v>1</v>
          </cell>
          <cell r="H86">
            <v>1</v>
          </cell>
          <cell r="I86">
            <v>1</v>
          </cell>
          <cell r="J86">
            <v>1</v>
          </cell>
          <cell r="K86">
            <v>1</v>
          </cell>
          <cell r="L86">
            <v>1</v>
          </cell>
          <cell r="M86">
            <v>1</v>
          </cell>
          <cell r="N86">
            <v>1</v>
          </cell>
          <cell r="O86">
            <v>1</v>
          </cell>
          <cell r="P86">
            <v>1</v>
          </cell>
          <cell r="Q86">
            <v>1</v>
          </cell>
          <cell r="R86">
            <v>1</v>
          </cell>
          <cell r="S86">
            <v>1</v>
          </cell>
          <cell r="T86">
            <v>1</v>
          </cell>
          <cell r="U86">
            <v>1</v>
          </cell>
          <cell r="V86">
            <v>1</v>
          </cell>
          <cell r="W86">
            <v>1</v>
          </cell>
          <cell r="X86">
            <v>1</v>
          </cell>
          <cell r="Y86">
            <v>1</v>
          </cell>
          <cell r="Z86">
            <v>1</v>
          </cell>
        </row>
        <row r="87">
          <cell r="A87">
            <v>78</v>
          </cell>
          <cell r="B87">
            <v>0</v>
          </cell>
          <cell r="C87">
            <v>0</v>
          </cell>
          <cell r="D87">
            <v>0</v>
          </cell>
          <cell r="E87">
            <v>1</v>
          </cell>
          <cell r="F87">
            <v>1</v>
          </cell>
          <cell r="G87">
            <v>1</v>
          </cell>
          <cell r="H87">
            <v>1</v>
          </cell>
          <cell r="I87">
            <v>1</v>
          </cell>
          <cell r="J87">
            <v>1</v>
          </cell>
          <cell r="K87">
            <v>1</v>
          </cell>
          <cell r="L87">
            <v>1</v>
          </cell>
          <cell r="M87">
            <v>1</v>
          </cell>
          <cell r="N87">
            <v>1</v>
          </cell>
          <cell r="O87">
            <v>1</v>
          </cell>
          <cell r="P87">
            <v>1</v>
          </cell>
          <cell r="Q87">
            <v>1</v>
          </cell>
          <cell r="R87">
            <v>1</v>
          </cell>
          <cell r="S87">
            <v>1</v>
          </cell>
          <cell r="T87">
            <v>1</v>
          </cell>
          <cell r="U87">
            <v>1</v>
          </cell>
          <cell r="V87">
            <v>1</v>
          </cell>
          <cell r="W87">
            <v>1</v>
          </cell>
          <cell r="X87">
            <v>1</v>
          </cell>
          <cell r="Y87">
            <v>1</v>
          </cell>
          <cell r="Z87">
            <v>1</v>
          </cell>
        </row>
        <row r="88">
          <cell r="A88">
            <v>79</v>
          </cell>
          <cell r="B88">
            <v>0</v>
          </cell>
          <cell r="C88">
            <v>1</v>
          </cell>
          <cell r="D88">
            <v>0</v>
          </cell>
          <cell r="E88">
            <v>1</v>
          </cell>
          <cell r="F88">
            <v>1</v>
          </cell>
          <cell r="G88">
            <v>1</v>
          </cell>
          <cell r="H88">
            <v>1</v>
          </cell>
          <cell r="I88">
            <v>1</v>
          </cell>
          <cell r="J88">
            <v>1</v>
          </cell>
          <cell r="K88">
            <v>1</v>
          </cell>
          <cell r="L88">
            <v>1</v>
          </cell>
          <cell r="M88">
            <v>1</v>
          </cell>
          <cell r="N88">
            <v>1</v>
          </cell>
          <cell r="O88">
            <v>1</v>
          </cell>
          <cell r="P88">
            <v>1</v>
          </cell>
          <cell r="Q88">
            <v>1</v>
          </cell>
          <cell r="R88">
            <v>1</v>
          </cell>
          <cell r="S88">
            <v>1</v>
          </cell>
          <cell r="T88">
            <v>1</v>
          </cell>
          <cell r="U88">
            <v>1</v>
          </cell>
          <cell r="V88">
            <v>1</v>
          </cell>
          <cell r="W88">
            <v>1</v>
          </cell>
          <cell r="X88">
            <v>1</v>
          </cell>
          <cell r="Y88">
            <v>1</v>
          </cell>
          <cell r="Z88">
            <v>1</v>
          </cell>
        </row>
        <row r="89">
          <cell r="A89">
            <v>80</v>
          </cell>
          <cell r="B89">
            <v>0</v>
          </cell>
          <cell r="C89">
            <v>1</v>
          </cell>
          <cell r="D89">
            <v>1</v>
          </cell>
          <cell r="E89">
            <v>1</v>
          </cell>
          <cell r="F89">
            <v>1</v>
          </cell>
          <cell r="G89">
            <v>1</v>
          </cell>
          <cell r="H89">
            <v>1</v>
          </cell>
          <cell r="I89">
            <v>1</v>
          </cell>
          <cell r="J89">
            <v>1</v>
          </cell>
          <cell r="K89">
            <v>1</v>
          </cell>
          <cell r="L89">
            <v>1</v>
          </cell>
          <cell r="M89">
            <v>1</v>
          </cell>
          <cell r="N89">
            <v>1</v>
          </cell>
          <cell r="O89">
            <v>1</v>
          </cell>
          <cell r="P89">
            <v>1</v>
          </cell>
          <cell r="Q89">
            <v>1</v>
          </cell>
          <cell r="R89">
            <v>1</v>
          </cell>
          <cell r="S89">
            <v>1</v>
          </cell>
          <cell r="T89">
            <v>1</v>
          </cell>
          <cell r="U89">
            <v>1</v>
          </cell>
          <cell r="V89">
            <v>1</v>
          </cell>
          <cell r="W89">
            <v>1</v>
          </cell>
          <cell r="X89">
            <v>1</v>
          </cell>
          <cell r="Y89">
            <v>1</v>
          </cell>
          <cell r="Z89">
            <v>1</v>
          </cell>
        </row>
        <row r="90">
          <cell r="A90">
            <v>81</v>
          </cell>
          <cell r="B90">
            <v>0</v>
          </cell>
          <cell r="C90">
            <v>0</v>
          </cell>
          <cell r="D90">
            <v>1</v>
          </cell>
          <cell r="E90">
            <v>1</v>
          </cell>
          <cell r="F90">
            <v>1</v>
          </cell>
          <cell r="G90">
            <v>1</v>
          </cell>
          <cell r="H90">
            <v>1</v>
          </cell>
          <cell r="I90">
            <v>1</v>
          </cell>
          <cell r="J90">
            <v>1</v>
          </cell>
          <cell r="K90">
            <v>1</v>
          </cell>
          <cell r="L90">
            <v>1</v>
          </cell>
          <cell r="M90">
            <v>1</v>
          </cell>
          <cell r="N90">
            <v>1</v>
          </cell>
          <cell r="O90">
            <v>1</v>
          </cell>
          <cell r="P90">
            <v>1</v>
          </cell>
          <cell r="Q90">
            <v>1</v>
          </cell>
          <cell r="R90">
            <v>1</v>
          </cell>
          <cell r="S90">
            <v>1</v>
          </cell>
          <cell r="T90">
            <v>1</v>
          </cell>
          <cell r="U90">
            <v>1</v>
          </cell>
          <cell r="V90">
            <v>1</v>
          </cell>
          <cell r="W90">
            <v>1</v>
          </cell>
          <cell r="X90">
            <v>1</v>
          </cell>
          <cell r="Y90">
            <v>1</v>
          </cell>
          <cell r="Z90">
            <v>1</v>
          </cell>
        </row>
        <row r="91">
          <cell r="A91">
            <v>82</v>
          </cell>
          <cell r="B91">
            <v>0</v>
          </cell>
          <cell r="C91">
            <v>0</v>
          </cell>
          <cell r="D91">
            <v>1</v>
          </cell>
          <cell r="E91">
            <v>1</v>
          </cell>
          <cell r="F91">
            <v>1</v>
          </cell>
          <cell r="G91">
            <v>1</v>
          </cell>
          <cell r="H91">
            <v>1</v>
          </cell>
          <cell r="I91">
            <v>1</v>
          </cell>
          <cell r="J91">
            <v>1</v>
          </cell>
          <cell r="K91">
            <v>1</v>
          </cell>
          <cell r="L91">
            <v>1</v>
          </cell>
          <cell r="M91">
            <v>1</v>
          </cell>
          <cell r="N91">
            <v>1</v>
          </cell>
          <cell r="O91">
            <v>1</v>
          </cell>
          <cell r="P91">
            <v>1</v>
          </cell>
          <cell r="Q91">
            <v>1</v>
          </cell>
          <cell r="R91">
            <v>1</v>
          </cell>
          <cell r="S91">
            <v>1</v>
          </cell>
          <cell r="T91">
            <v>1</v>
          </cell>
          <cell r="U91">
            <v>1</v>
          </cell>
          <cell r="V91">
            <v>1</v>
          </cell>
          <cell r="W91">
            <v>1</v>
          </cell>
          <cell r="X91">
            <v>1</v>
          </cell>
          <cell r="Y91">
            <v>1</v>
          </cell>
          <cell r="Z91">
            <v>1</v>
          </cell>
        </row>
        <row r="92">
          <cell r="A92">
            <v>83</v>
          </cell>
          <cell r="B92">
            <v>1</v>
          </cell>
          <cell r="C92">
            <v>0</v>
          </cell>
          <cell r="D92">
            <v>0</v>
          </cell>
          <cell r="E92">
            <v>1</v>
          </cell>
          <cell r="F92">
            <v>1</v>
          </cell>
          <cell r="G92">
            <v>1</v>
          </cell>
          <cell r="H92">
            <v>1</v>
          </cell>
          <cell r="I92">
            <v>1</v>
          </cell>
          <cell r="J92">
            <v>1</v>
          </cell>
          <cell r="K92">
            <v>1</v>
          </cell>
          <cell r="L92">
            <v>1</v>
          </cell>
          <cell r="M92">
            <v>1</v>
          </cell>
          <cell r="N92">
            <v>1</v>
          </cell>
          <cell r="O92">
            <v>1</v>
          </cell>
          <cell r="P92">
            <v>1</v>
          </cell>
          <cell r="Q92">
            <v>1</v>
          </cell>
          <cell r="R92">
            <v>1</v>
          </cell>
          <cell r="S92">
            <v>1</v>
          </cell>
          <cell r="T92">
            <v>1</v>
          </cell>
          <cell r="U92">
            <v>1</v>
          </cell>
          <cell r="V92">
            <v>1</v>
          </cell>
          <cell r="W92">
            <v>1</v>
          </cell>
          <cell r="X92">
            <v>1</v>
          </cell>
          <cell r="Y92">
            <v>1</v>
          </cell>
          <cell r="Z92">
            <v>1</v>
          </cell>
        </row>
        <row r="93">
          <cell r="A93">
            <v>84</v>
          </cell>
          <cell r="B93">
            <v>0</v>
          </cell>
          <cell r="C93">
            <v>0</v>
          </cell>
          <cell r="D93">
            <v>0</v>
          </cell>
          <cell r="E93">
            <v>1</v>
          </cell>
          <cell r="F93">
            <v>1</v>
          </cell>
          <cell r="G93">
            <v>1</v>
          </cell>
          <cell r="H93">
            <v>1</v>
          </cell>
          <cell r="I93">
            <v>1</v>
          </cell>
          <cell r="J93">
            <v>1</v>
          </cell>
          <cell r="K93">
            <v>1</v>
          </cell>
          <cell r="L93">
            <v>1</v>
          </cell>
          <cell r="M93">
            <v>1</v>
          </cell>
          <cell r="N93">
            <v>1</v>
          </cell>
          <cell r="O93">
            <v>1</v>
          </cell>
          <cell r="P93">
            <v>1</v>
          </cell>
          <cell r="Q93">
            <v>1</v>
          </cell>
          <cell r="R93">
            <v>1</v>
          </cell>
          <cell r="S93">
            <v>1</v>
          </cell>
          <cell r="T93">
            <v>1</v>
          </cell>
          <cell r="U93">
            <v>1</v>
          </cell>
          <cell r="V93">
            <v>1</v>
          </cell>
          <cell r="W93">
            <v>1</v>
          </cell>
          <cell r="X93">
            <v>1</v>
          </cell>
          <cell r="Y93">
            <v>1</v>
          </cell>
          <cell r="Z93">
            <v>1</v>
          </cell>
        </row>
        <row r="94">
          <cell r="A94">
            <v>85</v>
          </cell>
          <cell r="B94">
            <v>0</v>
          </cell>
          <cell r="C94">
            <v>0</v>
          </cell>
          <cell r="D94">
            <v>0</v>
          </cell>
          <cell r="E94">
            <v>1</v>
          </cell>
          <cell r="F94">
            <v>1</v>
          </cell>
          <cell r="G94">
            <v>1</v>
          </cell>
          <cell r="H94">
            <v>1</v>
          </cell>
          <cell r="I94">
            <v>1</v>
          </cell>
          <cell r="J94">
            <v>1</v>
          </cell>
          <cell r="K94">
            <v>1</v>
          </cell>
          <cell r="L94">
            <v>1</v>
          </cell>
          <cell r="M94">
            <v>1</v>
          </cell>
          <cell r="N94">
            <v>1</v>
          </cell>
          <cell r="O94">
            <v>1</v>
          </cell>
          <cell r="P94">
            <v>1</v>
          </cell>
          <cell r="Q94">
            <v>1</v>
          </cell>
          <cell r="R94">
            <v>1</v>
          </cell>
          <cell r="S94">
            <v>1</v>
          </cell>
          <cell r="T94">
            <v>1</v>
          </cell>
          <cell r="U94">
            <v>1</v>
          </cell>
          <cell r="V94">
            <v>1</v>
          </cell>
          <cell r="W94">
            <v>1</v>
          </cell>
          <cell r="X94">
            <v>1</v>
          </cell>
          <cell r="Y94">
            <v>1</v>
          </cell>
          <cell r="Z94">
            <v>1</v>
          </cell>
        </row>
      </sheetData>
      <sheetData sheetId="2"/>
      <sheetData sheetId="3">
        <row r="1">
          <cell r="A1" t="str">
            <v>Q No.</v>
          </cell>
          <cell r="B1" t="str">
            <v>P12</v>
          </cell>
          <cell r="C1" t="str">
            <v>P13</v>
          </cell>
          <cell r="D1" t="str">
            <v>L00</v>
          </cell>
          <cell r="E1" t="str">
            <v xml:space="preserve"> </v>
          </cell>
          <cell r="F1" t="str">
            <v xml:space="preserve"> </v>
          </cell>
          <cell r="G1" t="str">
            <v xml:space="preserve"> </v>
          </cell>
          <cell r="H1" t="str">
            <v xml:space="preserve"> </v>
          </cell>
          <cell r="I1" t="str">
            <v xml:space="preserve"> </v>
          </cell>
          <cell r="J1" t="str">
            <v xml:space="preserve"> </v>
          </cell>
          <cell r="K1" t="str">
            <v xml:space="preserve"> </v>
          </cell>
          <cell r="L1" t="str">
            <v xml:space="preserve"> </v>
          </cell>
          <cell r="M1" t="str">
            <v xml:space="preserve"> </v>
          </cell>
          <cell r="N1" t="str">
            <v xml:space="preserve"> </v>
          </cell>
          <cell r="O1" t="str">
            <v xml:space="preserve"> </v>
          </cell>
          <cell r="P1" t="str">
            <v xml:space="preserve"> </v>
          </cell>
          <cell r="Q1" t="str">
            <v xml:space="preserve"> </v>
          </cell>
          <cell r="R1" t="str">
            <v xml:space="preserve"> </v>
          </cell>
          <cell r="S1" t="str">
            <v xml:space="preserve"> </v>
          </cell>
          <cell r="T1" t="str">
            <v xml:space="preserve"> </v>
          </cell>
          <cell r="U1" t="str">
            <v xml:space="preserve"> </v>
          </cell>
          <cell r="V1" t="str">
            <v xml:space="preserve"> </v>
          </cell>
          <cell r="W1" t="str">
            <v xml:space="preserve"> </v>
          </cell>
          <cell r="X1" t="str">
            <v xml:space="preserve"> </v>
          </cell>
          <cell r="Y1" t="str">
            <v xml:space="preserve"> </v>
          </cell>
          <cell r="Z1" t="str">
            <v xml:space="preserve"> </v>
          </cell>
          <cell r="AC1" t="str">
            <v>P13</v>
          </cell>
        </row>
        <row r="2">
          <cell r="A2">
            <v>1</v>
          </cell>
          <cell r="B2">
            <v>5.3</v>
          </cell>
          <cell r="C2">
            <v>2.1</v>
          </cell>
          <cell r="D2" t="str">
            <v xml:space="preserve"> </v>
          </cell>
          <cell r="E2" t="str">
            <v xml:space="preserve"> </v>
          </cell>
          <cell r="F2" t="str">
            <v xml:space="preserve"> </v>
          </cell>
          <cell r="G2" t="str">
            <v xml:space="preserve"> </v>
          </cell>
          <cell r="H2" t="str">
            <v xml:space="preserve"> </v>
          </cell>
          <cell r="I2" t="str">
            <v xml:space="preserve"> </v>
          </cell>
          <cell r="J2" t="str">
            <v xml:space="preserve"> </v>
          </cell>
          <cell r="K2" t="str">
            <v xml:space="preserve"> </v>
          </cell>
          <cell r="L2" t="str">
            <v xml:space="preserve"> </v>
          </cell>
          <cell r="M2" t="str">
            <v xml:space="preserve"> </v>
          </cell>
          <cell r="N2" t="str">
            <v xml:space="preserve"> </v>
          </cell>
          <cell r="O2" t="str">
            <v xml:space="preserve"> </v>
          </cell>
          <cell r="P2" t="str">
            <v xml:space="preserve"> </v>
          </cell>
          <cell r="Q2" t="str">
            <v xml:space="preserve"> </v>
          </cell>
          <cell r="R2" t="str">
            <v xml:space="preserve"> </v>
          </cell>
          <cell r="S2" t="str">
            <v xml:space="preserve"> </v>
          </cell>
          <cell r="T2" t="str">
            <v xml:space="preserve"> </v>
          </cell>
          <cell r="U2" t="str">
            <v xml:space="preserve"> </v>
          </cell>
          <cell r="V2" t="str">
            <v xml:space="preserve"> </v>
          </cell>
          <cell r="W2" t="str">
            <v xml:space="preserve"> </v>
          </cell>
          <cell r="X2" t="str">
            <v xml:space="preserve"> </v>
          </cell>
          <cell r="Y2" t="str">
            <v xml:space="preserve"> </v>
          </cell>
          <cell r="Z2" t="str">
            <v xml:space="preserve"> </v>
          </cell>
          <cell r="AB2">
            <v>1</v>
          </cell>
          <cell r="AC2">
            <v>2.1</v>
          </cell>
        </row>
        <row r="3">
          <cell r="A3">
            <v>2</v>
          </cell>
          <cell r="B3">
            <v>5.3</v>
          </cell>
          <cell r="C3">
            <v>2.1</v>
          </cell>
          <cell r="D3" t="str">
            <v xml:space="preserve"> </v>
          </cell>
          <cell r="E3" t="str">
            <v xml:space="preserve"> </v>
          </cell>
          <cell r="F3" t="str">
            <v xml:space="preserve"> </v>
          </cell>
          <cell r="G3" t="str">
            <v xml:space="preserve"> </v>
          </cell>
          <cell r="H3" t="str">
            <v xml:space="preserve"> </v>
          </cell>
          <cell r="I3" t="str">
            <v xml:space="preserve"> </v>
          </cell>
          <cell r="J3" t="str">
            <v xml:space="preserve"> </v>
          </cell>
          <cell r="K3" t="str">
            <v xml:space="preserve"> </v>
          </cell>
          <cell r="L3" t="str">
            <v xml:space="preserve"> </v>
          </cell>
          <cell r="M3" t="str">
            <v xml:space="preserve"> </v>
          </cell>
          <cell r="N3" t="str">
            <v xml:space="preserve"> </v>
          </cell>
          <cell r="O3" t="str">
            <v xml:space="preserve"> </v>
          </cell>
          <cell r="P3" t="str">
            <v xml:space="preserve"> </v>
          </cell>
          <cell r="Q3" t="str">
            <v xml:space="preserve"> </v>
          </cell>
          <cell r="R3" t="str">
            <v xml:space="preserve"> </v>
          </cell>
          <cell r="S3" t="str">
            <v xml:space="preserve"> </v>
          </cell>
          <cell r="T3" t="str">
            <v xml:space="preserve"> </v>
          </cell>
          <cell r="U3" t="str">
            <v xml:space="preserve"> </v>
          </cell>
          <cell r="V3" t="str">
            <v xml:space="preserve"> </v>
          </cell>
          <cell r="W3" t="str">
            <v xml:space="preserve"> </v>
          </cell>
          <cell r="X3" t="str">
            <v xml:space="preserve"> </v>
          </cell>
          <cell r="Y3" t="str">
            <v xml:space="preserve"> </v>
          </cell>
          <cell r="Z3" t="str">
            <v xml:space="preserve"> </v>
          </cell>
          <cell r="AB3">
            <v>2</v>
          </cell>
          <cell r="AC3">
            <v>2.1</v>
          </cell>
        </row>
        <row r="4">
          <cell r="A4">
            <v>3</v>
          </cell>
          <cell r="B4">
            <v>5.3</v>
          </cell>
          <cell r="C4">
            <v>2.4</v>
          </cell>
          <cell r="D4" t="str">
            <v xml:space="preserve"> </v>
          </cell>
          <cell r="E4" t="str">
            <v xml:space="preserve"> </v>
          </cell>
          <cell r="F4" t="str">
            <v xml:space="preserve"> </v>
          </cell>
          <cell r="G4" t="str">
            <v xml:space="preserve"> </v>
          </cell>
          <cell r="H4" t="str">
            <v xml:space="preserve"> </v>
          </cell>
          <cell r="I4" t="str">
            <v xml:space="preserve"> </v>
          </cell>
          <cell r="J4" t="str">
            <v xml:space="preserve"> </v>
          </cell>
          <cell r="K4" t="str">
            <v xml:space="preserve"> </v>
          </cell>
          <cell r="L4" t="str">
            <v xml:space="preserve"> </v>
          </cell>
          <cell r="M4" t="str">
            <v xml:space="preserve"> </v>
          </cell>
          <cell r="N4" t="str">
            <v xml:space="preserve"> </v>
          </cell>
          <cell r="O4" t="str">
            <v xml:space="preserve"> </v>
          </cell>
          <cell r="P4" t="str">
            <v xml:space="preserve"> </v>
          </cell>
          <cell r="Q4" t="str">
            <v xml:space="preserve"> </v>
          </cell>
          <cell r="R4" t="str">
            <v xml:space="preserve"> </v>
          </cell>
          <cell r="S4" t="str">
            <v xml:space="preserve"> </v>
          </cell>
          <cell r="T4" t="str">
            <v xml:space="preserve"> </v>
          </cell>
          <cell r="U4" t="str">
            <v xml:space="preserve"> </v>
          </cell>
          <cell r="V4" t="str">
            <v xml:space="preserve"> </v>
          </cell>
          <cell r="W4" t="str">
            <v xml:space="preserve"> </v>
          </cell>
          <cell r="X4" t="str">
            <v xml:space="preserve"> </v>
          </cell>
          <cell r="Y4" t="str">
            <v xml:space="preserve"> </v>
          </cell>
          <cell r="Z4" t="str">
            <v xml:space="preserve"> </v>
          </cell>
          <cell r="AB4">
            <v>3</v>
          </cell>
          <cell r="AC4">
            <v>2.4</v>
          </cell>
        </row>
        <row r="5">
          <cell r="A5">
            <v>4</v>
          </cell>
          <cell r="B5">
            <v>5.3</v>
          </cell>
          <cell r="C5">
            <v>1.1000000000000001</v>
          </cell>
          <cell r="D5" t="str">
            <v xml:space="preserve"> </v>
          </cell>
          <cell r="E5" t="str">
            <v xml:space="preserve"> </v>
          </cell>
          <cell r="F5" t="str">
            <v xml:space="preserve"> </v>
          </cell>
          <cell r="G5" t="str">
            <v xml:space="preserve"> </v>
          </cell>
          <cell r="H5" t="str">
            <v xml:space="preserve"> </v>
          </cell>
          <cell r="I5" t="str">
            <v xml:space="preserve"> </v>
          </cell>
          <cell r="J5" t="str">
            <v xml:space="preserve"> </v>
          </cell>
          <cell r="K5" t="str">
            <v xml:space="preserve"> </v>
          </cell>
          <cell r="L5" t="str">
            <v xml:space="preserve"> </v>
          </cell>
          <cell r="M5" t="str">
            <v xml:space="preserve"> </v>
          </cell>
          <cell r="N5" t="str">
            <v xml:space="preserve"> </v>
          </cell>
          <cell r="O5" t="str">
            <v xml:space="preserve"> </v>
          </cell>
          <cell r="P5" t="str">
            <v xml:space="preserve"> </v>
          </cell>
          <cell r="Q5" t="str">
            <v xml:space="preserve"> </v>
          </cell>
          <cell r="R5" t="str">
            <v xml:space="preserve"> </v>
          </cell>
          <cell r="S5" t="str">
            <v xml:space="preserve"> </v>
          </cell>
          <cell r="T5" t="str">
            <v xml:space="preserve"> </v>
          </cell>
          <cell r="U5" t="str">
            <v xml:space="preserve"> </v>
          </cell>
          <cell r="V5" t="str">
            <v xml:space="preserve"> </v>
          </cell>
          <cell r="W5" t="str">
            <v xml:space="preserve"> </v>
          </cell>
          <cell r="X5" t="str">
            <v xml:space="preserve"> </v>
          </cell>
          <cell r="Y5" t="str">
            <v xml:space="preserve"> </v>
          </cell>
          <cell r="Z5" t="str">
            <v xml:space="preserve"> </v>
          </cell>
          <cell r="AB5">
            <v>4</v>
          </cell>
          <cell r="AC5">
            <v>1.1000000000000001</v>
          </cell>
        </row>
        <row r="6">
          <cell r="A6">
            <v>5</v>
          </cell>
          <cell r="B6">
            <v>3.4</v>
          </cell>
          <cell r="C6">
            <v>7.1</v>
          </cell>
          <cell r="D6" t="str">
            <v xml:space="preserve"> </v>
          </cell>
          <cell r="E6" t="str">
            <v xml:space="preserve"> </v>
          </cell>
          <cell r="F6" t="str">
            <v xml:space="preserve"> </v>
          </cell>
          <cell r="G6" t="str">
            <v xml:space="preserve"> </v>
          </cell>
          <cell r="H6" t="str">
            <v xml:space="preserve"> </v>
          </cell>
          <cell r="I6" t="str">
            <v xml:space="preserve"> </v>
          </cell>
          <cell r="J6" t="str">
            <v xml:space="preserve"> </v>
          </cell>
          <cell r="K6" t="str">
            <v xml:space="preserve"> </v>
          </cell>
          <cell r="L6" t="str">
            <v xml:space="preserve"> </v>
          </cell>
          <cell r="M6" t="str">
            <v xml:space="preserve"> </v>
          </cell>
          <cell r="N6" t="str">
            <v xml:space="preserve"> </v>
          </cell>
          <cell r="O6" t="str">
            <v xml:space="preserve"> </v>
          </cell>
          <cell r="P6" t="str">
            <v xml:space="preserve"> </v>
          </cell>
          <cell r="Q6" t="str">
            <v xml:space="preserve"> </v>
          </cell>
          <cell r="R6" t="str">
            <v xml:space="preserve"> </v>
          </cell>
          <cell r="S6" t="str">
            <v xml:space="preserve"> </v>
          </cell>
          <cell r="T6" t="str">
            <v xml:space="preserve"> </v>
          </cell>
          <cell r="U6" t="str">
            <v xml:space="preserve"> </v>
          </cell>
          <cell r="V6" t="str">
            <v xml:space="preserve"> </v>
          </cell>
          <cell r="W6" t="str">
            <v xml:space="preserve"> </v>
          </cell>
          <cell r="X6" t="str">
            <v xml:space="preserve"> </v>
          </cell>
          <cell r="Y6" t="str">
            <v xml:space="preserve"> </v>
          </cell>
          <cell r="Z6" t="str">
            <v xml:space="preserve"> </v>
          </cell>
          <cell r="AB6">
            <v>5</v>
          </cell>
          <cell r="AC6">
            <v>7.1</v>
          </cell>
        </row>
        <row r="7">
          <cell r="A7">
            <v>6</v>
          </cell>
          <cell r="B7">
            <v>3.4</v>
          </cell>
          <cell r="C7">
            <v>1.1000000000000001</v>
          </cell>
          <cell r="D7" t="str">
            <v xml:space="preserve"> </v>
          </cell>
          <cell r="E7" t="str">
            <v xml:space="preserve"> </v>
          </cell>
          <cell r="F7" t="str">
            <v xml:space="preserve"> </v>
          </cell>
          <cell r="G7" t="str">
            <v xml:space="preserve"> </v>
          </cell>
          <cell r="H7" t="str">
            <v xml:space="preserve"> </v>
          </cell>
          <cell r="I7" t="str">
            <v xml:space="preserve"> </v>
          </cell>
          <cell r="J7" t="str">
            <v xml:space="preserve"> </v>
          </cell>
          <cell r="K7" t="str">
            <v xml:space="preserve"> </v>
          </cell>
          <cell r="L7" t="str">
            <v xml:space="preserve"> </v>
          </cell>
          <cell r="M7" t="str">
            <v xml:space="preserve"> </v>
          </cell>
          <cell r="N7" t="str">
            <v xml:space="preserve"> </v>
          </cell>
          <cell r="O7" t="str">
            <v xml:space="preserve"> </v>
          </cell>
          <cell r="P7" t="str">
            <v xml:space="preserve"> </v>
          </cell>
          <cell r="Q7" t="str">
            <v xml:space="preserve"> </v>
          </cell>
          <cell r="R7" t="str">
            <v xml:space="preserve"> </v>
          </cell>
          <cell r="S7" t="str">
            <v xml:space="preserve"> </v>
          </cell>
          <cell r="T7" t="str">
            <v xml:space="preserve"> </v>
          </cell>
          <cell r="U7" t="str">
            <v xml:space="preserve"> </v>
          </cell>
          <cell r="V7" t="str">
            <v xml:space="preserve"> </v>
          </cell>
          <cell r="W7" t="str">
            <v xml:space="preserve"> </v>
          </cell>
          <cell r="X7" t="str">
            <v xml:space="preserve"> </v>
          </cell>
          <cell r="Y7" t="str">
            <v xml:space="preserve"> </v>
          </cell>
          <cell r="Z7" t="str">
            <v xml:space="preserve"> </v>
          </cell>
          <cell r="AB7">
            <v>6</v>
          </cell>
          <cell r="AC7">
            <v>1.1000000000000001</v>
          </cell>
        </row>
        <row r="8">
          <cell r="A8">
            <v>7</v>
          </cell>
          <cell r="B8">
            <v>3.4</v>
          </cell>
          <cell r="C8">
            <v>3.1</v>
          </cell>
          <cell r="D8" t="str">
            <v xml:space="preserve"> </v>
          </cell>
          <cell r="E8" t="str">
            <v xml:space="preserve"> </v>
          </cell>
          <cell r="F8" t="str">
            <v xml:space="preserve"> </v>
          </cell>
          <cell r="G8" t="str">
            <v xml:space="preserve"> </v>
          </cell>
          <cell r="H8" t="str">
            <v xml:space="preserve"> </v>
          </cell>
          <cell r="I8" t="str">
            <v xml:space="preserve"> </v>
          </cell>
          <cell r="J8" t="str">
            <v xml:space="preserve"> </v>
          </cell>
          <cell r="K8" t="str">
            <v xml:space="preserve"> </v>
          </cell>
          <cell r="L8" t="str">
            <v xml:space="preserve"> </v>
          </cell>
          <cell r="M8" t="str">
            <v xml:space="preserve"> </v>
          </cell>
          <cell r="N8" t="str">
            <v xml:space="preserve"> </v>
          </cell>
          <cell r="O8" t="str">
            <v xml:space="preserve"> </v>
          </cell>
          <cell r="P8" t="str">
            <v xml:space="preserve"> </v>
          </cell>
          <cell r="Q8" t="str">
            <v xml:space="preserve"> </v>
          </cell>
          <cell r="R8" t="str">
            <v xml:space="preserve"> </v>
          </cell>
          <cell r="S8" t="str">
            <v xml:space="preserve"> </v>
          </cell>
          <cell r="T8" t="str">
            <v xml:space="preserve"> </v>
          </cell>
          <cell r="U8" t="str">
            <v xml:space="preserve"> </v>
          </cell>
          <cell r="V8" t="str">
            <v xml:space="preserve"> </v>
          </cell>
          <cell r="W8" t="str">
            <v xml:space="preserve"> </v>
          </cell>
          <cell r="X8" t="str">
            <v xml:space="preserve"> </v>
          </cell>
          <cell r="Y8" t="str">
            <v xml:space="preserve"> </v>
          </cell>
          <cell r="Z8" t="str">
            <v xml:space="preserve"> </v>
          </cell>
          <cell r="AB8">
            <v>7</v>
          </cell>
          <cell r="AC8">
            <v>3.1</v>
          </cell>
        </row>
        <row r="9">
          <cell r="A9">
            <v>8</v>
          </cell>
          <cell r="B9">
            <v>2.2999999999999998</v>
          </cell>
          <cell r="C9">
            <v>1.1000000000000001</v>
          </cell>
          <cell r="D9" t="str">
            <v xml:space="preserve"> </v>
          </cell>
          <cell r="E9" t="str">
            <v xml:space="preserve"> </v>
          </cell>
          <cell r="F9" t="str">
            <v xml:space="preserve"> </v>
          </cell>
          <cell r="G9" t="str">
            <v xml:space="preserve"> </v>
          </cell>
          <cell r="H9" t="str">
            <v xml:space="preserve"> </v>
          </cell>
          <cell r="I9" t="str">
            <v xml:space="preserve"> </v>
          </cell>
          <cell r="J9" t="str">
            <v xml:space="preserve"> </v>
          </cell>
          <cell r="K9" t="str">
            <v xml:space="preserve"> </v>
          </cell>
          <cell r="L9" t="str">
            <v xml:space="preserve"> </v>
          </cell>
          <cell r="M9" t="str">
            <v xml:space="preserve"> </v>
          </cell>
          <cell r="N9" t="str">
            <v xml:space="preserve"> </v>
          </cell>
          <cell r="O9" t="str">
            <v xml:space="preserve"> </v>
          </cell>
          <cell r="P9" t="str">
            <v xml:space="preserve"> </v>
          </cell>
          <cell r="Q9" t="str">
            <v xml:space="preserve"> </v>
          </cell>
          <cell r="R9" t="str">
            <v xml:space="preserve"> </v>
          </cell>
          <cell r="S9" t="str">
            <v xml:space="preserve"> </v>
          </cell>
          <cell r="T9" t="str">
            <v xml:space="preserve"> </v>
          </cell>
          <cell r="U9" t="str">
            <v xml:space="preserve"> </v>
          </cell>
          <cell r="V9" t="str">
            <v xml:space="preserve"> </v>
          </cell>
          <cell r="W9" t="str">
            <v xml:space="preserve"> </v>
          </cell>
          <cell r="X9" t="str">
            <v xml:space="preserve"> </v>
          </cell>
          <cell r="Y9" t="str">
            <v xml:space="preserve"> </v>
          </cell>
          <cell r="Z9" t="str">
            <v xml:space="preserve"> </v>
          </cell>
          <cell r="AB9">
            <v>8</v>
          </cell>
          <cell r="AC9">
            <v>1.1000000000000001</v>
          </cell>
        </row>
        <row r="10">
          <cell r="A10">
            <v>9</v>
          </cell>
          <cell r="B10">
            <v>2.2999999999999998</v>
          </cell>
          <cell r="C10">
            <v>1.1000000000000001</v>
          </cell>
          <cell r="D10" t="str">
            <v xml:space="preserve"> </v>
          </cell>
          <cell r="E10" t="str">
            <v xml:space="preserve"> </v>
          </cell>
          <cell r="F10" t="str">
            <v xml:space="preserve"> </v>
          </cell>
          <cell r="G10" t="str">
            <v xml:space="preserve"> </v>
          </cell>
          <cell r="H10" t="str">
            <v xml:space="preserve"> </v>
          </cell>
          <cell r="I10" t="str">
            <v xml:space="preserve"> </v>
          </cell>
          <cell r="J10" t="str">
            <v xml:space="preserve"> </v>
          </cell>
          <cell r="K10" t="str">
            <v xml:space="preserve"> </v>
          </cell>
          <cell r="L10" t="str">
            <v xml:space="preserve"> </v>
          </cell>
          <cell r="M10" t="str">
            <v xml:space="preserve"> </v>
          </cell>
          <cell r="N10" t="str">
            <v xml:space="preserve"> </v>
          </cell>
          <cell r="O10" t="str">
            <v xml:space="preserve"> </v>
          </cell>
          <cell r="P10" t="str">
            <v xml:space="preserve"> </v>
          </cell>
          <cell r="Q10" t="str">
            <v xml:space="preserve"> </v>
          </cell>
          <cell r="R10" t="str">
            <v xml:space="preserve"> </v>
          </cell>
          <cell r="S10" t="str">
            <v xml:space="preserve"> </v>
          </cell>
          <cell r="T10" t="str">
            <v xml:space="preserve"> </v>
          </cell>
          <cell r="U10" t="str">
            <v xml:space="preserve"> </v>
          </cell>
          <cell r="V10" t="str">
            <v xml:space="preserve"> </v>
          </cell>
          <cell r="W10" t="str">
            <v xml:space="preserve"> </v>
          </cell>
          <cell r="X10" t="str">
            <v xml:space="preserve"> </v>
          </cell>
          <cell r="Y10" t="str">
            <v xml:space="preserve"> </v>
          </cell>
          <cell r="Z10" t="str">
            <v xml:space="preserve"> </v>
          </cell>
          <cell r="AB10">
            <v>9</v>
          </cell>
          <cell r="AC10">
            <v>1.1000000000000001</v>
          </cell>
        </row>
        <row r="11">
          <cell r="A11">
            <v>10</v>
          </cell>
          <cell r="B11">
            <v>2.2999999999999998</v>
          </cell>
          <cell r="C11">
            <v>3.1</v>
          </cell>
          <cell r="D11" t="str">
            <v xml:space="preserve"> </v>
          </cell>
          <cell r="E11" t="str">
            <v xml:space="preserve"> </v>
          </cell>
          <cell r="F11" t="str">
            <v xml:space="preserve"> </v>
          </cell>
          <cell r="G11" t="str">
            <v xml:space="preserve"> </v>
          </cell>
          <cell r="H11" t="str">
            <v xml:space="preserve"> </v>
          </cell>
          <cell r="I11" t="str">
            <v xml:space="preserve"> </v>
          </cell>
          <cell r="J11" t="str">
            <v xml:space="preserve"> </v>
          </cell>
          <cell r="K11" t="str">
            <v xml:space="preserve"> </v>
          </cell>
          <cell r="L11" t="str">
            <v xml:space="preserve"> </v>
          </cell>
          <cell r="M11" t="str">
            <v xml:space="preserve"> </v>
          </cell>
          <cell r="N11" t="str">
            <v xml:space="preserve"> </v>
          </cell>
          <cell r="O11" t="str">
            <v xml:space="preserve"> </v>
          </cell>
          <cell r="P11" t="str">
            <v xml:space="preserve"> </v>
          </cell>
          <cell r="Q11" t="str">
            <v xml:space="preserve"> </v>
          </cell>
          <cell r="R11" t="str">
            <v xml:space="preserve"> </v>
          </cell>
          <cell r="S11" t="str">
            <v xml:space="preserve"> </v>
          </cell>
          <cell r="T11" t="str">
            <v xml:space="preserve"> </v>
          </cell>
          <cell r="U11" t="str">
            <v xml:space="preserve"> </v>
          </cell>
          <cell r="V11" t="str">
            <v xml:space="preserve"> </v>
          </cell>
          <cell r="W11" t="str">
            <v xml:space="preserve"> </v>
          </cell>
          <cell r="X11" t="str">
            <v xml:space="preserve"> </v>
          </cell>
          <cell r="Y11" t="str">
            <v xml:space="preserve"> </v>
          </cell>
          <cell r="Z11" t="str">
            <v xml:space="preserve"> </v>
          </cell>
          <cell r="AB11">
            <v>10</v>
          </cell>
          <cell r="AC11">
            <v>3.1</v>
          </cell>
        </row>
        <row r="12">
          <cell r="A12">
            <v>11</v>
          </cell>
          <cell r="B12">
            <v>2.2999999999999998</v>
          </cell>
          <cell r="C12">
            <v>2.2000000000000002</v>
          </cell>
          <cell r="D12" t="str">
            <v xml:space="preserve"> </v>
          </cell>
          <cell r="E12" t="str">
            <v xml:space="preserve"> </v>
          </cell>
          <cell r="F12" t="str">
            <v xml:space="preserve"> </v>
          </cell>
          <cell r="G12" t="str">
            <v xml:space="preserve"> </v>
          </cell>
          <cell r="H12" t="str">
            <v xml:space="preserve"> </v>
          </cell>
          <cell r="I12" t="str">
            <v xml:space="preserve"> </v>
          </cell>
          <cell r="J12" t="str">
            <v xml:space="preserve"> </v>
          </cell>
          <cell r="K12" t="str">
            <v xml:space="preserve"> </v>
          </cell>
          <cell r="L12" t="str">
            <v xml:space="preserve"> </v>
          </cell>
          <cell r="M12" t="str">
            <v xml:space="preserve"> </v>
          </cell>
          <cell r="N12" t="str">
            <v xml:space="preserve"> </v>
          </cell>
          <cell r="O12" t="str">
            <v xml:space="preserve"> </v>
          </cell>
          <cell r="P12" t="str">
            <v xml:space="preserve"> </v>
          </cell>
          <cell r="Q12" t="str">
            <v xml:space="preserve"> </v>
          </cell>
          <cell r="R12" t="str">
            <v xml:space="preserve"> </v>
          </cell>
          <cell r="S12" t="str">
            <v xml:space="preserve"> </v>
          </cell>
          <cell r="T12" t="str">
            <v xml:space="preserve"> </v>
          </cell>
          <cell r="U12" t="str">
            <v xml:space="preserve"> </v>
          </cell>
          <cell r="V12" t="str">
            <v xml:space="preserve"> </v>
          </cell>
          <cell r="W12" t="str">
            <v xml:space="preserve"> </v>
          </cell>
          <cell r="X12" t="str">
            <v xml:space="preserve"> </v>
          </cell>
          <cell r="Y12" t="str">
            <v xml:space="preserve"> </v>
          </cell>
          <cell r="Z12" t="str">
            <v xml:space="preserve"> </v>
          </cell>
          <cell r="AB12">
            <v>11</v>
          </cell>
          <cell r="AC12">
            <v>2.2000000000000002</v>
          </cell>
        </row>
        <row r="13">
          <cell r="A13">
            <v>12</v>
          </cell>
          <cell r="B13">
            <v>4.0999999999999996</v>
          </cell>
          <cell r="C13">
            <v>2.2000000000000002</v>
          </cell>
          <cell r="D13" t="str">
            <v xml:space="preserve"> </v>
          </cell>
          <cell r="E13" t="str">
            <v xml:space="preserve"> </v>
          </cell>
          <cell r="F13" t="str">
            <v xml:space="preserve"> </v>
          </cell>
          <cell r="G13" t="str">
            <v xml:space="preserve"> </v>
          </cell>
          <cell r="H13" t="str">
            <v xml:space="preserve"> </v>
          </cell>
          <cell r="I13" t="str">
            <v xml:space="preserve"> </v>
          </cell>
          <cell r="J13" t="str">
            <v xml:space="preserve"> </v>
          </cell>
          <cell r="K13" t="str">
            <v xml:space="preserve"> </v>
          </cell>
          <cell r="L13" t="str">
            <v xml:space="preserve"> </v>
          </cell>
          <cell r="M13" t="str">
            <v xml:space="preserve"> </v>
          </cell>
          <cell r="N13" t="str">
            <v xml:space="preserve"> </v>
          </cell>
          <cell r="O13" t="str">
            <v xml:space="preserve"> </v>
          </cell>
          <cell r="P13" t="str">
            <v xml:space="preserve"> </v>
          </cell>
          <cell r="Q13" t="str">
            <v xml:space="preserve"> </v>
          </cell>
          <cell r="R13" t="str">
            <v xml:space="preserve"> </v>
          </cell>
          <cell r="S13" t="str">
            <v xml:space="preserve"> </v>
          </cell>
          <cell r="T13" t="str">
            <v xml:space="preserve"> </v>
          </cell>
          <cell r="U13" t="str">
            <v xml:space="preserve"> </v>
          </cell>
          <cell r="V13" t="str">
            <v xml:space="preserve"> </v>
          </cell>
          <cell r="W13" t="str">
            <v xml:space="preserve"> </v>
          </cell>
          <cell r="X13" t="str">
            <v xml:space="preserve"> </v>
          </cell>
          <cell r="Y13" t="str">
            <v xml:space="preserve"> </v>
          </cell>
          <cell r="Z13" t="str">
            <v xml:space="preserve"> </v>
          </cell>
          <cell r="AB13">
            <v>12</v>
          </cell>
          <cell r="AC13">
            <v>2.2000000000000002</v>
          </cell>
        </row>
        <row r="14">
          <cell r="A14">
            <v>13</v>
          </cell>
          <cell r="B14">
            <v>4.2</v>
          </cell>
          <cell r="C14">
            <v>4.0999999999999996</v>
          </cell>
          <cell r="D14" t="str">
            <v xml:space="preserve"> </v>
          </cell>
          <cell r="E14" t="str">
            <v xml:space="preserve"> </v>
          </cell>
          <cell r="F14" t="str">
            <v xml:space="preserve"> </v>
          </cell>
          <cell r="G14" t="str">
            <v xml:space="preserve"> </v>
          </cell>
          <cell r="H14" t="str">
            <v xml:space="preserve"> </v>
          </cell>
          <cell r="I14" t="str">
            <v xml:space="preserve"> </v>
          </cell>
          <cell r="J14" t="str">
            <v xml:space="preserve"> </v>
          </cell>
          <cell r="K14" t="str">
            <v xml:space="preserve"> </v>
          </cell>
          <cell r="L14" t="str">
            <v xml:space="preserve"> </v>
          </cell>
          <cell r="M14" t="str">
            <v xml:space="preserve"> </v>
          </cell>
          <cell r="N14" t="str">
            <v xml:space="preserve"> </v>
          </cell>
          <cell r="O14" t="str">
            <v xml:space="preserve"> </v>
          </cell>
          <cell r="P14" t="str">
            <v xml:space="preserve"> </v>
          </cell>
          <cell r="Q14" t="str">
            <v xml:space="preserve"> </v>
          </cell>
          <cell r="R14" t="str">
            <v xml:space="preserve"> </v>
          </cell>
          <cell r="S14" t="str">
            <v xml:space="preserve"> </v>
          </cell>
          <cell r="T14" t="str">
            <v xml:space="preserve"> </v>
          </cell>
          <cell r="U14" t="str">
            <v xml:space="preserve"> </v>
          </cell>
          <cell r="V14" t="str">
            <v xml:space="preserve"> </v>
          </cell>
          <cell r="W14" t="str">
            <v xml:space="preserve"> </v>
          </cell>
          <cell r="X14" t="str">
            <v xml:space="preserve"> </v>
          </cell>
          <cell r="Y14" t="str">
            <v xml:space="preserve"> </v>
          </cell>
          <cell r="Z14" t="str">
            <v xml:space="preserve"> </v>
          </cell>
          <cell r="AB14">
            <v>13</v>
          </cell>
          <cell r="AC14">
            <v>4.0999999999999996</v>
          </cell>
        </row>
        <row r="15">
          <cell r="A15">
            <v>14</v>
          </cell>
          <cell r="B15">
            <v>1.5</v>
          </cell>
          <cell r="C15">
            <v>2.1</v>
          </cell>
          <cell r="D15" t="str">
            <v xml:space="preserve"> </v>
          </cell>
          <cell r="E15" t="str">
            <v xml:space="preserve"> </v>
          </cell>
          <cell r="F15" t="str">
            <v xml:space="preserve"> </v>
          </cell>
          <cell r="G15" t="str">
            <v xml:space="preserve"> </v>
          </cell>
          <cell r="H15" t="str">
            <v xml:space="preserve"> </v>
          </cell>
          <cell r="I15" t="str">
            <v xml:space="preserve"> </v>
          </cell>
          <cell r="J15" t="str">
            <v xml:space="preserve"> </v>
          </cell>
          <cell r="K15" t="str">
            <v xml:space="preserve"> </v>
          </cell>
          <cell r="L15" t="str">
            <v xml:space="preserve"> </v>
          </cell>
          <cell r="M15" t="str">
            <v xml:space="preserve"> </v>
          </cell>
          <cell r="N15" t="str">
            <v xml:space="preserve"> </v>
          </cell>
          <cell r="O15" t="str">
            <v xml:space="preserve"> </v>
          </cell>
          <cell r="P15" t="str">
            <v xml:space="preserve"> </v>
          </cell>
          <cell r="Q15" t="str">
            <v xml:space="preserve"> </v>
          </cell>
          <cell r="R15" t="str">
            <v xml:space="preserve"> </v>
          </cell>
          <cell r="S15" t="str">
            <v xml:space="preserve"> </v>
          </cell>
          <cell r="T15" t="str">
            <v xml:space="preserve"> </v>
          </cell>
          <cell r="U15" t="str">
            <v xml:space="preserve"> </v>
          </cell>
          <cell r="V15" t="str">
            <v xml:space="preserve"> </v>
          </cell>
          <cell r="W15" t="str">
            <v xml:space="preserve"> </v>
          </cell>
          <cell r="X15" t="str">
            <v xml:space="preserve"> </v>
          </cell>
          <cell r="Y15" t="str">
            <v xml:space="preserve"> </v>
          </cell>
          <cell r="Z15" t="str">
            <v xml:space="preserve"> </v>
          </cell>
          <cell r="AB15">
            <v>14</v>
          </cell>
          <cell r="AC15">
            <v>2.1</v>
          </cell>
        </row>
        <row r="16">
          <cell r="A16">
            <v>15</v>
          </cell>
          <cell r="B16">
            <v>1.5</v>
          </cell>
          <cell r="C16">
            <v>3.2</v>
          </cell>
          <cell r="D16" t="str">
            <v xml:space="preserve"> </v>
          </cell>
          <cell r="E16" t="str">
            <v xml:space="preserve"> </v>
          </cell>
          <cell r="F16" t="str">
            <v xml:space="preserve"> </v>
          </cell>
          <cell r="G16" t="str">
            <v xml:space="preserve"> </v>
          </cell>
          <cell r="H16" t="str">
            <v xml:space="preserve"> </v>
          </cell>
          <cell r="I16" t="str">
            <v xml:space="preserve"> </v>
          </cell>
          <cell r="J16" t="str">
            <v xml:space="preserve"> </v>
          </cell>
          <cell r="K16" t="str">
            <v xml:space="preserve"> </v>
          </cell>
          <cell r="L16" t="str">
            <v xml:space="preserve"> </v>
          </cell>
          <cell r="M16" t="str">
            <v xml:space="preserve"> </v>
          </cell>
          <cell r="N16" t="str">
            <v xml:space="preserve"> </v>
          </cell>
          <cell r="O16" t="str">
            <v xml:space="preserve"> </v>
          </cell>
          <cell r="P16" t="str">
            <v xml:space="preserve"> </v>
          </cell>
          <cell r="Q16" t="str">
            <v xml:space="preserve"> </v>
          </cell>
          <cell r="R16" t="str">
            <v xml:space="preserve"> </v>
          </cell>
          <cell r="S16" t="str">
            <v xml:space="preserve"> </v>
          </cell>
          <cell r="T16" t="str">
            <v xml:space="preserve"> </v>
          </cell>
          <cell r="U16" t="str">
            <v xml:space="preserve"> </v>
          </cell>
          <cell r="V16" t="str">
            <v xml:space="preserve"> </v>
          </cell>
          <cell r="W16" t="str">
            <v xml:space="preserve"> </v>
          </cell>
          <cell r="X16" t="str">
            <v xml:space="preserve"> </v>
          </cell>
          <cell r="Y16" t="str">
            <v xml:space="preserve"> </v>
          </cell>
          <cell r="Z16" t="str">
            <v xml:space="preserve"> </v>
          </cell>
          <cell r="AB16">
            <v>15</v>
          </cell>
          <cell r="AC16">
            <v>3.2</v>
          </cell>
        </row>
        <row r="17">
          <cell r="A17">
            <v>16</v>
          </cell>
          <cell r="B17">
            <v>1.5</v>
          </cell>
          <cell r="C17">
            <v>3.2</v>
          </cell>
          <cell r="D17" t="str">
            <v xml:space="preserve"> </v>
          </cell>
          <cell r="E17" t="str">
            <v xml:space="preserve"> </v>
          </cell>
          <cell r="F17" t="str">
            <v xml:space="preserve"> </v>
          </cell>
          <cell r="G17" t="str">
            <v xml:space="preserve"> </v>
          </cell>
          <cell r="H17" t="str">
            <v xml:space="preserve"> </v>
          </cell>
          <cell r="I17" t="str">
            <v xml:space="preserve"> </v>
          </cell>
          <cell r="J17" t="str">
            <v xml:space="preserve"> </v>
          </cell>
          <cell r="K17" t="str">
            <v xml:space="preserve"> </v>
          </cell>
          <cell r="L17" t="str">
            <v xml:space="preserve"> </v>
          </cell>
          <cell r="M17" t="str">
            <v xml:space="preserve"> </v>
          </cell>
          <cell r="N17" t="str">
            <v xml:space="preserve"> </v>
          </cell>
          <cell r="O17" t="str">
            <v xml:space="preserve"> </v>
          </cell>
          <cell r="P17" t="str">
            <v xml:space="preserve"> </v>
          </cell>
          <cell r="Q17" t="str">
            <v xml:space="preserve"> </v>
          </cell>
          <cell r="R17" t="str">
            <v xml:space="preserve"> </v>
          </cell>
          <cell r="S17" t="str">
            <v xml:space="preserve"> </v>
          </cell>
          <cell r="T17" t="str">
            <v xml:space="preserve"> </v>
          </cell>
          <cell r="U17" t="str">
            <v xml:space="preserve"> </v>
          </cell>
          <cell r="V17" t="str">
            <v xml:space="preserve"> </v>
          </cell>
          <cell r="W17" t="str">
            <v xml:space="preserve"> </v>
          </cell>
          <cell r="X17" t="str">
            <v xml:space="preserve"> </v>
          </cell>
          <cell r="Y17" t="str">
            <v xml:space="preserve"> </v>
          </cell>
          <cell r="Z17" t="str">
            <v xml:space="preserve"> </v>
          </cell>
          <cell r="AB17">
            <v>16</v>
          </cell>
          <cell r="AC17">
            <v>3.2</v>
          </cell>
        </row>
        <row r="18">
          <cell r="A18">
            <v>17</v>
          </cell>
          <cell r="B18">
            <v>1.5</v>
          </cell>
          <cell r="C18">
            <v>3.1</v>
          </cell>
          <cell r="D18" t="str">
            <v xml:space="preserve"> </v>
          </cell>
          <cell r="E18" t="str">
            <v xml:space="preserve"> </v>
          </cell>
          <cell r="F18" t="str">
            <v xml:space="preserve"> </v>
          </cell>
          <cell r="G18" t="str">
            <v xml:space="preserve"> </v>
          </cell>
          <cell r="H18" t="str">
            <v xml:space="preserve"> </v>
          </cell>
          <cell r="I18" t="str">
            <v xml:space="preserve"> </v>
          </cell>
          <cell r="J18" t="str">
            <v xml:space="preserve"> </v>
          </cell>
          <cell r="K18" t="str">
            <v xml:space="preserve"> </v>
          </cell>
          <cell r="L18" t="str">
            <v xml:space="preserve"> </v>
          </cell>
          <cell r="M18" t="str">
            <v xml:space="preserve"> </v>
          </cell>
          <cell r="N18" t="str">
            <v xml:space="preserve"> </v>
          </cell>
          <cell r="O18" t="str">
            <v xml:space="preserve"> </v>
          </cell>
          <cell r="P18" t="str">
            <v xml:space="preserve"> </v>
          </cell>
          <cell r="Q18" t="str">
            <v xml:space="preserve"> </v>
          </cell>
          <cell r="R18" t="str">
            <v xml:space="preserve"> </v>
          </cell>
          <cell r="S18" t="str">
            <v xml:space="preserve"> </v>
          </cell>
          <cell r="T18" t="str">
            <v xml:space="preserve"> </v>
          </cell>
          <cell r="U18" t="str">
            <v xml:space="preserve"> </v>
          </cell>
          <cell r="V18" t="str">
            <v xml:space="preserve"> </v>
          </cell>
          <cell r="W18" t="str">
            <v xml:space="preserve"> </v>
          </cell>
          <cell r="X18" t="str">
            <v xml:space="preserve"> </v>
          </cell>
          <cell r="Y18" t="str">
            <v xml:space="preserve"> </v>
          </cell>
          <cell r="Z18" t="str">
            <v xml:space="preserve"> </v>
          </cell>
          <cell r="AB18">
            <v>17</v>
          </cell>
          <cell r="AC18">
            <v>3.1</v>
          </cell>
        </row>
        <row r="19">
          <cell r="A19">
            <v>18</v>
          </cell>
          <cell r="B19">
            <v>1.5</v>
          </cell>
          <cell r="C19">
            <v>3.1</v>
          </cell>
          <cell r="D19" t="str">
            <v xml:space="preserve"> </v>
          </cell>
          <cell r="E19" t="str">
            <v xml:space="preserve"> </v>
          </cell>
          <cell r="F19" t="str">
            <v xml:space="preserve"> </v>
          </cell>
          <cell r="G19" t="str">
            <v xml:space="preserve"> </v>
          </cell>
          <cell r="H19" t="str">
            <v xml:space="preserve"> </v>
          </cell>
          <cell r="I19" t="str">
            <v xml:space="preserve"> </v>
          </cell>
          <cell r="J19" t="str">
            <v xml:space="preserve"> </v>
          </cell>
          <cell r="K19" t="str">
            <v xml:space="preserve"> </v>
          </cell>
          <cell r="L19" t="str">
            <v xml:space="preserve"> </v>
          </cell>
          <cell r="M19" t="str">
            <v xml:space="preserve"> </v>
          </cell>
          <cell r="N19" t="str">
            <v xml:space="preserve"> </v>
          </cell>
          <cell r="O19" t="str">
            <v xml:space="preserve"> </v>
          </cell>
          <cell r="P19" t="str">
            <v xml:space="preserve"> </v>
          </cell>
          <cell r="Q19" t="str">
            <v xml:space="preserve"> </v>
          </cell>
          <cell r="R19" t="str">
            <v xml:space="preserve"> </v>
          </cell>
          <cell r="S19" t="str">
            <v xml:space="preserve"> </v>
          </cell>
          <cell r="T19" t="str">
            <v xml:space="preserve"> </v>
          </cell>
          <cell r="U19" t="str">
            <v xml:space="preserve"> </v>
          </cell>
          <cell r="V19" t="str">
            <v xml:space="preserve"> </v>
          </cell>
          <cell r="W19" t="str">
            <v xml:space="preserve"> </v>
          </cell>
          <cell r="X19" t="str">
            <v xml:space="preserve"> </v>
          </cell>
          <cell r="Y19" t="str">
            <v xml:space="preserve"> </v>
          </cell>
          <cell r="Z19" t="str">
            <v xml:space="preserve"> </v>
          </cell>
          <cell r="AB19">
            <v>18</v>
          </cell>
          <cell r="AC19">
            <v>3.1</v>
          </cell>
        </row>
        <row r="20">
          <cell r="A20">
            <v>19</v>
          </cell>
          <cell r="B20">
            <v>2.2999999999999998</v>
          </cell>
          <cell r="C20">
            <v>3.2</v>
          </cell>
          <cell r="D20" t="str">
            <v xml:space="preserve"> </v>
          </cell>
          <cell r="E20" t="str">
            <v xml:space="preserve"> </v>
          </cell>
          <cell r="F20" t="str">
            <v xml:space="preserve"> </v>
          </cell>
          <cell r="G20" t="str">
            <v xml:space="preserve"> </v>
          </cell>
          <cell r="H20" t="str">
            <v xml:space="preserve"> </v>
          </cell>
          <cell r="I20" t="str">
            <v xml:space="preserve"> </v>
          </cell>
          <cell r="J20" t="str">
            <v xml:space="preserve"> </v>
          </cell>
          <cell r="K20" t="str">
            <v xml:space="preserve"> </v>
          </cell>
          <cell r="L20" t="str">
            <v xml:space="preserve"> </v>
          </cell>
          <cell r="M20" t="str">
            <v xml:space="preserve"> </v>
          </cell>
          <cell r="N20" t="str">
            <v xml:space="preserve"> </v>
          </cell>
          <cell r="O20" t="str">
            <v xml:space="preserve"> </v>
          </cell>
          <cell r="P20" t="str">
            <v xml:space="preserve"> </v>
          </cell>
          <cell r="Q20" t="str">
            <v xml:space="preserve"> </v>
          </cell>
          <cell r="R20" t="str">
            <v xml:space="preserve"> </v>
          </cell>
          <cell r="S20" t="str">
            <v xml:space="preserve"> </v>
          </cell>
          <cell r="T20" t="str">
            <v xml:space="preserve"> </v>
          </cell>
          <cell r="U20" t="str">
            <v xml:space="preserve"> </v>
          </cell>
          <cell r="V20" t="str">
            <v xml:space="preserve"> </v>
          </cell>
          <cell r="W20" t="str">
            <v xml:space="preserve"> </v>
          </cell>
          <cell r="X20" t="str">
            <v xml:space="preserve"> </v>
          </cell>
          <cell r="Y20" t="str">
            <v xml:space="preserve"> </v>
          </cell>
          <cell r="Z20" t="str">
            <v xml:space="preserve"> </v>
          </cell>
          <cell r="AB20">
            <v>19</v>
          </cell>
          <cell r="AC20">
            <v>3.2</v>
          </cell>
        </row>
        <row r="21">
          <cell r="A21">
            <v>20</v>
          </cell>
          <cell r="B21">
            <v>2.4</v>
          </cell>
          <cell r="C21">
            <v>3.3</v>
          </cell>
          <cell r="D21" t="str">
            <v xml:space="preserve"> </v>
          </cell>
          <cell r="E21" t="str">
            <v xml:space="preserve"> </v>
          </cell>
          <cell r="F21" t="str">
            <v xml:space="preserve"> </v>
          </cell>
          <cell r="G21" t="str">
            <v xml:space="preserve"> </v>
          </cell>
          <cell r="H21" t="str">
            <v xml:space="preserve"> </v>
          </cell>
          <cell r="I21" t="str">
            <v xml:space="preserve"> </v>
          </cell>
          <cell r="J21" t="str">
            <v xml:space="preserve"> </v>
          </cell>
          <cell r="K21" t="str">
            <v xml:space="preserve"> </v>
          </cell>
          <cell r="L21" t="str">
            <v xml:space="preserve"> </v>
          </cell>
          <cell r="M21" t="str">
            <v xml:space="preserve"> </v>
          </cell>
          <cell r="N21" t="str">
            <v xml:space="preserve"> </v>
          </cell>
          <cell r="O21" t="str">
            <v xml:space="preserve"> </v>
          </cell>
          <cell r="P21" t="str">
            <v xml:space="preserve"> </v>
          </cell>
          <cell r="Q21" t="str">
            <v xml:space="preserve"> </v>
          </cell>
          <cell r="R21" t="str">
            <v xml:space="preserve"> </v>
          </cell>
          <cell r="S21" t="str">
            <v xml:space="preserve"> </v>
          </cell>
          <cell r="T21" t="str">
            <v xml:space="preserve"> </v>
          </cell>
          <cell r="U21" t="str">
            <v xml:space="preserve"> </v>
          </cell>
          <cell r="V21" t="str">
            <v xml:space="preserve"> </v>
          </cell>
          <cell r="W21" t="str">
            <v xml:space="preserve"> </v>
          </cell>
          <cell r="X21" t="str">
            <v xml:space="preserve"> </v>
          </cell>
          <cell r="Y21" t="str">
            <v xml:space="preserve"> </v>
          </cell>
          <cell r="Z21" t="str">
            <v xml:space="preserve"> </v>
          </cell>
          <cell r="AB21">
            <v>20</v>
          </cell>
          <cell r="AC21">
            <v>3.3</v>
          </cell>
        </row>
        <row r="22">
          <cell r="A22">
            <v>21</v>
          </cell>
          <cell r="B22">
            <v>3.2</v>
          </cell>
          <cell r="C22">
            <v>3.3</v>
          </cell>
          <cell r="D22" t="str">
            <v xml:space="preserve"> </v>
          </cell>
          <cell r="E22" t="str">
            <v xml:space="preserve"> </v>
          </cell>
          <cell r="F22" t="str">
            <v xml:space="preserve"> </v>
          </cell>
          <cell r="G22" t="str">
            <v xml:space="preserve"> </v>
          </cell>
          <cell r="H22" t="str">
            <v xml:space="preserve"> </v>
          </cell>
          <cell r="I22" t="str">
            <v xml:space="preserve"> </v>
          </cell>
          <cell r="J22" t="str">
            <v xml:space="preserve"> </v>
          </cell>
          <cell r="K22" t="str">
            <v xml:space="preserve"> </v>
          </cell>
          <cell r="L22" t="str">
            <v xml:space="preserve"> </v>
          </cell>
          <cell r="M22" t="str">
            <v xml:space="preserve"> </v>
          </cell>
          <cell r="N22" t="str">
            <v xml:space="preserve"> </v>
          </cell>
          <cell r="O22" t="str">
            <v xml:space="preserve"> </v>
          </cell>
          <cell r="P22" t="str">
            <v xml:space="preserve"> </v>
          </cell>
          <cell r="Q22" t="str">
            <v xml:space="preserve"> </v>
          </cell>
          <cell r="R22" t="str">
            <v xml:space="preserve"> </v>
          </cell>
          <cell r="S22" t="str">
            <v xml:space="preserve"> </v>
          </cell>
          <cell r="T22" t="str">
            <v xml:space="preserve"> </v>
          </cell>
          <cell r="U22" t="str">
            <v xml:space="preserve"> </v>
          </cell>
          <cell r="V22" t="str">
            <v xml:space="preserve"> </v>
          </cell>
          <cell r="W22" t="str">
            <v xml:space="preserve"> </v>
          </cell>
          <cell r="X22" t="str">
            <v xml:space="preserve"> </v>
          </cell>
          <cell r="Y22" t="str">
            <v xml:space="preserve"> </v>
          </cell>
          <cell r="Z22" t="str">
            <v xml:space="preserve"> </v>
          </cell>
          <cell r="AB22">
            <v>21</v>
          </cell>
          <cell r="AC22">
            <v>3.3</v>
          </cell>
        </row>
        <row r="23">
          <cell r="A23">
            <v>22</v>
          </cell>
          <cell r="B23">
            <v>3.2</v>
          </cell>
          <cell r="C23">
            <v>3.2</v>
          </cell>
          <cell r="D23" t="str">
            <v xml:space="preserve"> </v>
          </cell>
          <cell r="E23" t="str">
            <v xml:space="preserve"> </v>
          </cell>
          <cell r="F23" t="str">
            <v xml:space="preserve"> </v>
          </cell>
          <cell r="G23" t="str">
            <v xml:space="preserve"> </v>
          </cell>
          <cell r="H23" t="str">
            <v xml:space="preserve"> </v>
          </cell>
          <cell r="I23" t="str">
            <v xml:space="preserve"> </v>
          </cell>
          <cell r="J23" t="str">
            <v xml:space="preserve"> </v>
          </cell>
          <cell r="K23" t="str">
            <v xml:space="preserve"> </v>
          </cell>
          <cell r="L23" t="str">
            <v xml:space="preserve"> </v>
          </cell>
          <cell r="M23" t="str">
            <v xml:space="preserve"> </v>
          </cell>
          <cell r="N23" t="str">
            <v xml:space="preserve"> </v>
          </cell>
          <cell r="O23" t="str">
            <v xml:space="preserve"> </v>
          </cell>
          <cell r="P23" t="str">
            <v xml:space="preserve"> </v>
          </cell>
          <cell r="Q23" t="str">
            <v xml:space="preserve"> </v>
          </cell>
          <cell r="R23" t="str">
            <v xml:space="preserve"> </v>
          </cell>
          <cell r="S23" t="str">
            <v xml:space="preserve"> </v>
          </cell>
          <cell r="T23" t="str">
            <v xml:space="preserve"> </v>
          </cell>
          <cell r="U23" t="str">
            <v xml:space="preserve"> </v>
          </cell>
          <cell r="V23" t="str">
            <v xml:space="preserve"> </v>
          </cell>
          <cell r="W23" t="str">
            <v xml:space="preserve"> </v>
          </cell>
          <cell r="X23" t="str">
            <v xml:space="preserve"> </v>
          </cell>
          <cell r="Y23" t="str">
            <v xml:space="preserve"> </v>
          </cell>
          <cell r="Z23" t="str">
            <v xml:space="preserve"> </v>
          </cell>
          <cell r="AB23">
            <v>22</v>
          </cell>
          <cell r="AC23">
            <v>3.2</v>
          </cell>
        </row>
        <row r="24">
          <cell r="A24">
            <v>23</v>
          </cell>
          <cell r="B24">
            <v>2.2999999999999998</v>
          </cell>
          <cell r="C24">
            <v>3.2</v>
          </cell>
          <cell r="D24" t="str">
            <v xml:space="preserve"> </v>
          </cell>
          <cell r="E24" t="str">
            <v xml:space="preserve"> </v>
          </cell>
          <cell r="F24" t="str">
            <v xml:space="preserve"> </v>
          </cell>
          <cell r="G24" t="str">
            <v xml:space="preserve"> </v>
          </cell>
          <cell r="H24" t="str">
            <v xml:space="preserve"> </v>
          </cell>
          <cell r="I24" t="str">
            <v xml:space="preserve"> </v>
          </cell>
          <cell r="J24" t="str">
            <v xml:space="preserve"> </v>
          </cell>
          <cell r="K24" t="str">
            <v xml:space="preserve"> </v>
          </cell>
          <cell r="L24" t="str">
            <v xml:space="preserve"> </v>
          </cell>
          <cell r="M24" t="str">
            <v xml:space="preserve"> </v>
          </cell>
          <cell r="N24" t="str">
            <v xml:space="preserve"> </v>
          </cell>
          <cell r="O24" t="str">
            <v xml:space="preserve"> </v>
          </cell>
          <cell r="P24" t="str">
            <v xml:space="preserve"> </v>
          </cell>
          <cell r="Q24" t="str">
            <v xml:space="preserve"> </v>
          </cell>
          <cell r="R24" t="str">
            <v xml:space="preserve"> </v>
          </cell>
          <cell r="S24" t="str">
            <v xml:space="preserve"> </v>
          </cell>
          <cell r="T24" t="str">
            <v xml:space="preserve"> </v>
          </cell>
          <cell r="U24" t="str">
            <v xml:space="preserve"> </v>
          </cell>
          <cell r="V24" t="str">
            <v xml:space="preserve"> </v>
          </cell>
          <cell r="W24" t="str">
            <v xml:space="preserve"> </v>
          </cell>
          <cell r="X24" t="str">
            <v xml:space="preserve"> </v>
          </cell>
          <cell r="Y24" t="str">
            <v xml:space="preserve"> </v>
          </cell>
          <cell r="Z24" t="str">
            <v xml:space="preserve"> </v>
          </cell>
          <cell r="AB24">
            <v>23</v>
          </cell>
          <cell r="AC24">
            <v>3.2</v>
          </cell>
        </row>
        <row r="25">
          <cell r="A25">
            <v>24</v>
          </cell>
          <cell r="B25">
            <v>4.0999999999999996</v>
          </cell>
          <cell r="C25">
            <v>5.3</v>
          </cell>
          <cell r="D25" t="str">
            <v xml:space="preserve"> </v>
          </cell>
          <cell r="E25" t="str">
            <v xml:space="preserve"> </v>
          </cell>
          <cell r="F25" t="str">
            <v xml:space="preserve"> </v>
          </cell>
          <cell r="G25" t="str">
            <v xml:space="preserve"> </v>
          </cell>
          <cell r="H25" t="str">
            <v xml:space="preserve"> </v>
          </cell>
          <cell r="I25" t="str">
            <v xml:space="preserve"> </v>
          </cell>
          <cell r="J25" t="str">
            <v xml:space="preserve"> </v>
          </cell>
          <cell r="K25" t="str">
            <v xml:space="preserve"> </v>
          </cell>
          <cell r="L25" t="str">
            <v xml:space="preserve"> </v>
          </cell>
          <cell r="M25" t="str">
            <v xml:space="preserve"> </v>
          </cell>
          <cell r="N25" t="str">
            <v xml:space="preserve"> </v>
          </cell>
          <cell r="O25" t="str">
            <v xml:space="preserve"> </v>
          </cell>
          <cell r="P25" t="str">
            <v xml:space="preserve"> </v>
          </cell>
          <cell r="Q25" t="str">
            <v xml:space="preserve"> </v>
          </cell>
          <cell r="R25" t="str">
            <v xml:space="preserve"> </v>
          </cell>
          <cell r="S25" t="str">
            <v xml:space="preserve"> </v>
          </cell>
          <cell r="T25" t="str">
            <v xml:space="preserve"> </v>
          </cell>
          <cell r="U25" t="str">
            <v xml:space="preserve"> </v>
          </cell>
          <cell r="V25" t="str">
            <v xml:space="preserve"> </v>
          </cell>
          <cell r="W25" t="str">
            <v xml:space="preserve"> </v>
          </cell>
          <cell r="X25" t="str">
            <v xml:space="preserve"> </v>
          </cell>
          <cell r="Y25" t="str">
            <v xml:space="preserve"> </v>
          </cell>
          <cell r="Z25" t="str">
            <v xml:space="preserve"> </v>
          </cell>
          <cell r="AB25">
            <v>24</v>
          </cell>
          <cell r="AC25">
            <v>5.3</v>
          </cell>
        </row>
        <row r="26">
          <cell r="A26">
            <v>25</v>
          </cell>
          <cell r="B26">
            <v>7.1</v>
          </cell>
          <cell r="C26">
            <v>4.2</v>
          </cell>
          <cell r="D26" t="str">
            <v xml:space="preserve"> </v>
          </cell>
          <cell r="E26" t="str">
            <v xml:space="preserve"> </v>
          </cell>
          <cell r="F26" t="str">
            <v xml:space="preserve"> </v>
          </cell>
          <cell r="G26" t="str">
            <v xml:space="preserve"> </v>
          </cell>
          <cell r="H26" t="str">
            <v xml:space="preserve"> </v>
          </cell>
          <cell r="I26" t="str">
            <v xml:space="preserve"> </v>
          </cell>
          <cell r="J26" t="str">
            <v xml:space="preserve"> </v>
          </cell>
          <cell r="K26" t="str">
            <v xml:space="preserve"> </v>
          </cell>
          <cell r="L26" t="str">
            <v xml:space="preserve"> </v>
          </cell>
          <cell r="M26" t="str">
            <v xml:space="preserve"> </v>
          </cell>
          <cell r="N26" t="str">
            <v xml:space="preserve"> </v>
          </cell>
          <cell r="O26" t="str">
            <v xml:space="preserve"> </v>
          </cell>
          <cell r="P26" t="str">
            <v xml:space="preserve"> </v>
          </cell>
          <cell r="Q26" t="str">
            <v xml:space="preserve"> </v>
          </cell>
          <cell r="R26" t="str">
            <v xml:space="preserve"> </v>
          </cell>
          <cell r="S26" t="str">
            <v xml:space="preserve"> </v>
          </cell>
          <cell r="T26" t="str">
            <v xml:space="preserve"> </v>
          </cell>
          <cell r="U26" t="str">
            <v xml:space="preserve"> </v>
          </cell>
          <cell r="V26" t="str">
            <v xml:space="preserve"> </v>
          </cell>
          <cell r="W26" t="str">
            <v xml:space="preserve"> </v>
          </cell>
          <cell r="X26" t="str">
            <v xml:space="preserve"> </v>
          </cell>
          <cell r="Y26" t="str">
            <v xml:space="preserve"> </v>
          </cell>
          <cell r="Z26" t="str">
            <v xml:space="preserve"> </v>
          </cell>
          <cell r="AB26">
            <v>25</v>
          </cell>
          <cell r="AC26">
            <v>4.2</v>
          </cell>
        </row>
        <row r="27">
          <cell r="A27">
            <v>26</v>
          </cell>
          <cell r="B27">
            <v>7.1</v>
          </cell>
          <cell r="C27">
            <v>1.1000000000000001</v>
          </cell>
          <cell r="D27" t="str">
            <v xml:space="preserve"> </v>
          </cell>
          <cell r="E27" t="str">
            <v xml:space="preserve"> </v>
          </cell>
          <cell r="F27" t="str">
            <v xml:space="preserve"> </v>
          </cell>
          <cell r="G27" t="str">
            <v xml:space="preserve"> </v>
          </cell>
          <cell r="H27" t="str">
            <v xml:space="preserve"> </v>
          </cell>
          <cell r="I27" t="str">
            <v xml:space="preserve"> </v>
          </cell>
          <cell r="J27" t="str">
            <v xml:space="preserve"> </v>
          </cell>
          <cell r="K27" t="str">
            <v xml:space="preserve"> </v>
          </cell>
          <cell r="L27" t="str">
            <v xml:space="preserve"> </v>
          </cell>
          <cell r="M27" t="str">
            <v xml:space="preserve"> </v>
          </cell>
          <cell r="N27" t="str">
            <v xml:space="preserve"> </v>
          </cell>
          <cell r="O27" t="str">
            <v xml:space="preserve"> </v>
          </cell>
          <cell r="P27" t="str">
            <v xml:space="preserve"> </v>
          </cell>
          <cell r="Q27" t="str">
            <v xml:space="preserve"> </v>
          </cell>
          <cell r="R27" t="str">
            <v xml:space="preserve"> </v>
          </cell>
          <cell r="S27" t="str">
            <v xml:space="preserve"> </v>
          </cell>
          <cell r="T27" t="str">
            <v xml:space="preserve"> </v>
          </cell>
          <cell r="U27" t="str">
            <v xml:space="preserve"> </v>
          </cell>
          <cell r="V27" t="str">
            <v xml:space="preserve"> </v>
          </cell>
          <cell r="W27" t="str">
            <v xml:space="preserve"> </v>
          </cell>
          <cell r="X27" t="str">
            <v xml:space="preserve"> </v>
          </cell>
          <cell r="Y27" t="str">
            <v xml:space="preserve"> </v>
          </cell>
          <cell r="Z27" t="str">
            <v xml:space="preserve"> </v>
          </cell>
          <cell r="AB27">
            <v>26</v>
          </cell>
          <cell r="AC27">
            <v>1.1000000000000001</v>
          </cell>
        </row>
        <row r="28">
          <cell r="A28">
            <v>27</v>
          </cell>
          <cell r="B28">
            <v>2.1</v>
          </cell>
          <cell r="C28">
            <v>5.3</v>
          </cell>
          <cell r="D28" t="str">
            <v xml:space="preserve"> </v>
          </cell>
          <cell r="E28" t="str">
            <v xml:space="preserve"> </v>
          </cell>
          <cell r="F28" t="str">
            <v xml:space="preserve"> </v>
          </cell>
          <cell r="G28" t="str">
            <v xml:space="preserve"> </v>
          </cell>
          <cell r="H28" t="str">
            <v xml:space="preserve"> </v>
          </cell>
          <cell r="I28" t="str">
            <v xml:space="preserve"> </v>
          </cell>
          <cell r="J28" t="str">
            <v xml:space="preserve"> </v>
          </cell>
          <cell r="K28" t="str">
            <v xml:space="preserve"> </v>
          </cell>
          <cell r="L28" t="str">
            <v xml:space="preserve"> </v>
          </cell>
          <cell r="M28" t="str">
            <v xml:space="preserve"> </v>
          </cell>
          <cell r="N28" t="str">
            <v xml:space="preserve"> </v>
          </cell>
          <cell r="O28" t="str">
            <v xml:space="preserve"> </v>
          </cell>
          <cell r="P28" t="str">
            <v xml:space="preserve"> </v>
          </cell>
          <cell r="Q28" t="str">
            <v xml:space="preserve"> </v>
          </cell>
          <cell r="R28" t="str">
            <v xml:space="preserve"> </v>
          </cell>
          <cell r="S28" t="str">
            <v xml:space="preserve"> </v>
          </cell>
          <cell r="T28" t="str">
            <v xml:space="preserve"> </v>
          </cell>
          <cell r="U28" t="str">
            <v xml:space="preserve"> </v>
          </cell>
          <cell r="V28" t="str">
            <v xml:space="preserve"> </v>
          </cell>
          <cell r="W28" t="str">
            <v xml:space="preserve"> </v>
          </cell>
          <cell r="X28" t="str">
            <v xml:space="preserve"> </v>
          </cell>
          <cell r="Y28" t="str">
            <v xml:space="preserve"> </v>
          </cell>
          <cell r="Z28" t="str">
            <v xml:space="preserve"> </v>
          </cell>
          <cell r="AB28">
            <v>27</v>
          </cell>
          <cell r="AC28">
            <v>5.3</v>
          </cell>
        </row>
        <row r="29">
          <cell r="A29">
            <v>28</v>
          </cell>
          <cell r="B29">
            <v>1.1000000000000001</v>
          </cell>
          <cell r="C29">
            <v>2.2000000000000002</v>
          </cell>
          <cell r="D29" t="str">
            <v xml:space="preserve"> </v>
          </cell>
          <cell r="E29" t="str">
            <v xml:space="preserve"> </v>
          </cell>
          <cell r="F29" t="str">
            <v xml:space="preserve"> </v>
          </cell>
          <cell r="G29" t="str">
            <v xml:space="preserve"> </v>
          </cell>
          <cell r="H29" t="str">
            <v xml:space="preserve"> </v>
          </cell>
          <cell r="I29" t="str">
            <v xml:space="preserve"> </v>
          </cell>
          <cell r="J29" t="str">
            <v xml:space="preserve"> </v>
          </cell>
          <cell r="K29" t="str">
            <v xml:space="preserve"> </v>
          </cell>
          <cell r="L29" t="str">
            <v xml:space="preserve"> </v>
          </cell>
          <cell r="M29" t="str">
            <v xml:space="preserve"> </v>
          </cell>
          <cell r="N29" t="str">
            <v xml:space="preserve"> </v>
          </cell>
          <cell r="O29" t="str">
            <v xml:space="preserve"> </v>
          </cell>
          <cell r="P29" t="str">
            <v xml:space="preserve"> </v>
          </cell>
          <cell r="Q29" t="str">
            <v xml:space="preserve"> </v>
          </cell>
          <cell r="R29" t="str">
            <v xml:space="preserve"> </v>
          </cell>
          <cell r="S29" t="str">
            <v xml:space="preserve"> </v>
          </cell>
          <cell r="T29" t="str">
            <v xml:space="preserve"> </v>
          </cell>
          <cell r="U29" t="str">
            <v xml:space="preserve"> </v>
          </cell>
          <cell r="V29" t="str">
            <v xml:space="preserve"> </v>
          </cell>
          <cell r="W29" t="str">
            <v xml:space="preserve"> </v>
          </cell>
          <cell r="X29" t="str">
            <v xml:space="preserve"> </v>
          </cell>
          <cell r="Y29" t="str">
            <v xml:space="preserve"> </v>
          </cell>
          <cell r="Z29" t="str">
            <v xml:space="preserve"> </v>
          </cell>
          <cell r="AB29">
            <v>28</v>
          </cell>
          <cell r="AC29">
            <v>2.2000000000000002</v>
          </cell>
        </row>
        <row r="30">
          <cell r="A30">
            <v>29</v>
          </cell>
          <cell r="B30">
            <v>1.1000000000000001</v>
          </cell>
          <cell r="C30">
            <v>1.5</v>
          </cell>
          <cell r="D30" t="str">
            <v xml:space="preserve"> </v>
          </cell>
          <cell r="E30" t="str">
            <v xml:space="preserve"> </v>
          </cell>
          <cell r="F30" t="str">
            <v xml:space="preserve"> </v>
          </cell>
          <cell r="G30" t="str">
            <v xml:space="preserve"> </v>
          </cell>
          <cell r="H30" t="str">
            <v xml:space="preserve"> </v>
          </cell>
          <cell r="I30" t="str">
            <v xml:space="preserve"> </v>
          </cell>
          <cell r="J30" t="str">
            <v xml:space="preserve"> </v>
          </cell>
          <cell r="K30" t="str">
            <v xml:space="preserve"> </v>
          </cell>
          <cell r="L30" t="str">
            <v xml:space="preserve"> </v>
          </cell>
          <cell r="M30" t="str">
            <v xml:space="preserve"> </v>
          </cell>
          <cell r="N30" t="str">
            <v xml:space="preserve"> </v>
          </cell>
          <cell r="O30" t="str">
            <v xml:space="preserve"> </v>
          </cell>
          <cell r="P30" t="str">
            <v xml:space="preserve"> </v>
          </cell>
          <cell r="Q30" t="str">
            <v xml:space="preserve"> </v>
          </cell>
          <cell r="R30" t="str">
            <v xml:space="preserve"> </v>
          </cell>
          <cell r="S30" t="str">
            <v xml:space="preserve"> </v>
          </cell>
          <cell r="T30" t="str">
            <v xml:space="preserve"> </v>
          </cell>
          <cell r="U30" t="str">
            <v xml:space="preserve"> </v>
          </cell>
          <cell r="V30" t="str">
            <v xml:space="preserve"> </v>
          </cell>
          <cell r="W30" t="str">
            <v xml:space="preserve"> </v>
          </cell>
          <cell r="X30" t="str">
            <v xml:space="preserve"> </v>
          </cell>
          <cell r="Y30" t="str">
            <v xml:space="preserve"> </v>
          </cell>
          <cell r="Z30" t="str">
            <v xml:space="preserve"> </v>
          </cell>
          <cell r="AB30">
            <v>29</v>
          </cell>
          <cell r="AC30">
            <v>1.5</v>
          </cell>
        </row>
        <row r="31">
          <cell r="A31">
            <v>30</v>
          </cell>
          <cell r="B31">
            <v>8.1</v>
          </cell>
          <cell r="C31">
            <v>7.1</v>
          </cell>
          <cell r="D31" t="str">
            <v xml:space="preserve"> </v>
          </cell>
          <cell r="E31" t="str">
            <v xml:space="preserve"> </v>
          </cell>
          <cell r="F31" t="str">
            <v xml:space="preserve"> </v>
          </cell>
          <cell r="G31" t="str">
            <v xml:space="preserve"> </v>
          </cell>
          <cell r="H31" t="str">
            <v xml:space="preserve"> </v>
          </cell>
          <cell r="I31" t="str">
            <v xml:space="preserve"> </v>
          </cell>
          <cell r="J31" t="str">
            <v xml:space="preserve"> </v>
          </cell>
          <cell r="K31" t="str">
            <v xml:space="preserve"> </v>
          </cell>
          <cell r="L31" t="str">
            <v xml:space="preserve"> </v>
          </cell>
          <cell r="M31" t="str">
            <v xml:space="preserve"> </v>
          </cell>
          <cell r="N31" t="str">
            <v xml:space="preserve"> </v>
          </cell>
          <cell r="O31" t="str">
            <v xml:space="preserve"> </v>
          </cell>
          <cell r="P31" t="str">
            <v xml:space="preserve"> </v>
          </cell>
          <cell r="Q31" t="str">
            <v xml:space="preserve"> </v>
          </cell>
          <cell r="R31" t="str">
            <v xml:space="preserve"> </v>
          </cell>
          <cell r="S31" t="str">
            <v xml:space="preserve"> </v>
          </cell>
          <cell r="T31" t="str">
            <v xml:space="preserve"> </v>
          </cell>
          <cell r="U31" t="str">
            <v xml:space="preserve"> </v>
          </cell>
          <cell r="V31" t="str">
            <v xml:space="preserve"> </v>
          </cell>
          <cell r="W31" t="str">
            <v xml:space="preserve"> </v>
          </cell>
          <cell r="X31" t="str">
            <v xml:space="preserve"> </v>
          </cell>
          <cell r="Y31" t="str">
            <v xml:space="preserve"> </v>
          </cell>
          <cell r="Z31" t="str">
            <v xml:space="preserve"> </v>
          </cell>
          <cell r="AB31">
            <v>30</v>
          </cell>
          <cell r="AC31">
            <v>7.1</v>
          </cell>
        </row>
        <row r="32">
          <cell r="A32">
            <v>31</v>
          </cell>
          <cell r="B32">
            <v>2.1</v>
          </cell>
          <cell r="C32">
            <v>1.2</v>
          </cell>
          <cell r="D32" t="str">
            <v xml:space="preserve"> </v>
          </cell>
          <cell r="E32" t="str">
            <v xml:space="preserve"> </v>
          </cell>
          <cell r="F32" t="str">
            <v xml:space="preserve"> </v>
          </cell>
          <cell r="G32" t="str">
            <v xml:space="preserve"> </v>
          </cell>
          <cell r="H32" t="str">
            <v xml:space="preserve"> </v>
          </cell>
          <cell r="I32" t="str">
            <v xml:space="preserve"> </v>
          </cell>
          <cell r="J32" t="str">
            <v xml:space="preserve"> </v>
          </cell>
          <cell r="K32" t="str">
            <v xml:space="preserve"> </v>
          </cell>
          <cell r="L32" t="str">
            <v xml:space="preserve"> </v>
          </cell>
          <cell r="M32" t="str">
            <v xml:space="preserve"> </v>
          </cell>
          <cell r="N32" t="str">
            <v xml:space="preserve"> </v>
          </cell>
          <cell r="O32" t="str">
            <v xml:space="preserve"> </v>
          </cell>
          <cell r="P32" t="str">
            <v xml:space="preserve"> </v>
          </cell>
          <cell r="Q32" t="str">
            <v xml:space="preserve"> </v>
          </cell>
          <cell r="R32" t="str">
            <v xml:space="preserve"> </v>
          </cell>
          <cell r="S32" t="str">
            <v xml:space="preserve"> </v>
          </cell>
          <cell r="T32" t="str">
            <v xml:space="preserve"> </v>
          </cell>
          <cell r="U32" t="str">
            <v xml:space="preserve"> </v>
          </cell>
          <cell r="V32" t="str">
            <v xml:space="preserve"> </v>
          </cell>
          <cell r="W32" t="str">
            <v xml:space="preserve"> </v>
          </cell>
          <cell r="X32" t="str">
            <v xml:space="preserve"> </v>
          </cell>
          <cell r="Y32" t="str">
            <v xml:space="preserve"> </v>
          </cell>
          <cell r="Z32" t="str">
            <v xml:space="preserve"> </v>
          </cell>
          <cell r="AB32">
            <v>31</v>
          </cell>
          <cell r="AC32">
            <v>1.2</v>
          </cell>
        </row>
        <row r="33">
          <cell r="A33">
            <v>32</v>
          </cell>
          <cell r="B33">
            <v>1.1000000000000001</v>
          </cell>
          <cell r="C33">
            <v>3.4</v>
          </cell>
          <cell r="D33" t="str">
            <v xml:space="preserve"> </v>
          </cell>
          <cell r="E33" t="str">
            <v xml:space="preserve"> </v>
          </cell>
          <cell r="F33" t="str">
            <v xml:space="preserve"> </v>
          </cell>
          <cell r="G33" t="str">
            <v xml:space="preserve"> </v>
          </cell>
          <cell r="H33" t="str">
            <v xml:space="preserve"> </v>
          </cell>
          <cell r="I33" t="str">
            <v xml:space="preserve"> </v>
          </cell>
          <cell r="J33" t="str">
            <v xml:space="preserve"> </v>
          </cell>
          <cell r="K33" t="str">
            <v xml:space="preserve"> </v>
          </cell>
          <cell r="L33" t="str">
            <v xml:space="preserve"> </v>
          </cell>
          <cell r="M33" t="str">
            <v xml:space="preserve"> </v>
          </cell>
          <cell r="N33" t="str">
            <v xml:space="preserve"> </v>
          </cell>
          <cell r="O33" t="str">
            <v xml:space="preserve"> </v>
          </cell>
          <cell r="P33" t="str">
            <v xml:space="preserve"> </v>
          </cell>
          <cell r="Q33" t="str">
            <v xml:space="preserve"> </v>
          </cell>
          <cell r="R33" t="str">
            <v xml:space="preserve"> </v>
          </cell>
          <cell r="S33" t="str">
            <v xml:space="preserve"> </v>
          </cell>
          <cell r="T33" t="str">
            <v xml:space="preserve"> </v>
          </cell>
          <cell r="U33" t="str">
            <v xml:space="preserve"> </v>
          </cell>
          <cell r="V33" t="str">
            <v xml:space="preserve"> </v>
          </cell>
          <cell r="W33" t="str">
            <v xml:space="preserve"> </v>
          </cell>
          <cell r="X33" t="str">
            <v xml:space="preserve"> </v>
          </cell>
          <cell r="Y33" t="str">
            <v xml:space="preserve"> </v>
          </cell>
          <cell r="Z33" t="str">
            <v xml:space="preserve"> </v>
          </cell>
          <cell r="AB33">
            <v>32</v>
          </cell>
          <cell r="AC33">
            <v>3.4</v>
          </cell>
        </row>
        <row r="34">
          <cell r="A34">
            <v>33</v>
          </cell>
          <cell r="B34">
            <v>8.1999999999999993</v>
          </cell>
          <cell r="C34">
            <v>3.4</v>
          </cell>
          <cell r="D34" t="str">
            <v xml:space="preserve"> </v>
          </cell>
          <cell r="E34" t="str">
            <v xml:space="preserve"> </v>
          </cell>
          <cell r="F34" t="str">
            <v xml:space="preserve"> </v>
          </cell>
          <cell r="G34" t="str">
            <v xml:space="preserve"> </v>
          </cell>
          <cell r="H34" t="str">
            <v xml:space="preserve"> </v>
          </cell>
          <cell r="I34" t="str">
            <v xml:space="preserve"> </v>
          </cell>
          <cell r="J34" t="str">
            <v xml:space="preserve"> </v>
          </cell>
          <cell r="K34" t="str">
            <v xml:space="preserve"> </v>
          </cell>
          <cell r="L34" t="str">
            <v xml:space="preserve"> </v>
          </cell>
          <cell r="M34" t="str">
            <v xml:space="preserve"> </v>
          </cell>
          <cell r="N34" t="str">
            <v xml:space="preserve"> </v>
          </cell>
          <cell r="O34" t="str">
            <v xml:space="preserve"> </v>
          </cell>
          <cell r="P34" t="str">
            <v xml:space="preserve"> </v>
          </cell>
          <cell r="Q34" t="str">
            <v xml:space="preserve"> </v>
          </cell>
          <cell r="R34" t="str">
            <v xml:space="preserve"> </v>
          </cell>
          <cell r="S34" t="str">
            <v xml:space="preserve"> </v>
          </cell>
          <cell r="T34" t="str">
            <v xml:space="preserve"> </v>
          </cell>
          <cell r="U34" t="str">
            <v xml:space="preserve"> </v>
          </cell>
          <cell r="V34" t="str">
            <v xml:space="preserve"> </v>
          </cell>
          <cell r="W34" t="str">
            <v xml:space="preserve"> </v>
          </cell>
          <cell r="X34" t="str">
            <v xml:space="preserve"> </v>
          </cell>
          <cell r="Y34" t="str">
            <v xml:space="preserve"> </v>
          </cell>
          <cell r="Z34" t="str">
            <v xml:space="preserve"> </v>
          </cell>
          <cell r="AB34">
            <v>33</v>
          </cell>
          <cell r="AC34">
            <v>3.4</v>
          </cell>
        </row>
        <row r="35">
          <cell r="A35">
            <v>34</v>
          </cell>
          <cell r="B35">
            <v>1.5</v>
          </cell>
          <cell r="C35">
            <v>3.4</v>
          </cell>
          <cell r="D35" t="str">
            <v xml:space="preserve"> </v>
          </cell>
          <cell r="E35" t="str">
            <v xml:space="preserve"> </v>
          </cell>
          <cell r="F35" t="str">
            <v xml:space="preserve"> </v>
          </cell>
          <cell r="G35" t="str">
            <v xml:space="preserve"> </v>
          </cell>
          <cell r="H35" t="str">
            <v xml:space="preserve"> </v>
          </cell>
          <cell r="I35" t="str">
            <v xml:space="preserve"> </v>
          </cell>
          <cell r="J35" t="str">
            <v xml:space="preserve"> </v>
          </cell>
          <cell r="K35" t="str">
            <v xml:space="preserve"> </v>
          </cell>
          <cell r="L35" t="str">
            <v xml:space="preserve"> </v>
          </cell>
          <cell r="M35" t="str">
            <v xml:space="preserve"> </v>
          </cell>
          <cell r="N35" t="str">
            <v xml:space="preserve"> </v>
          </cell>
          <cell r="O35" t="str">
            <v xml:space="preserve"> </v>
          </cell>
          <cell r="P35" t="str">
            <v xml:space="preserve"> </v>
          </cell>
          <cell r="Q35" t="str">
            <v xml:space="preserve"> </v>
          </cell>
          <cell r="R35" t="str">
            <v xml:space="preserve"> </v>
          </cell>
          <cell r="S35" t="str">
            <v xml:space="preserve"> </v>
          </cell>
          <cell r="T35" t="str">
            <v xml:space="preserve"> </v>
          </cell>
          <cell r="U35" t="str">
            <v xml:space="preserve"> </v>
          </cell>
          <cell r="V35" t="str">
            <v xml:space="preserve"> </v>
          </cell>
          <cell r="W35" t="str">
            <v xml:space="preserve"> </v>
          </cell>
          <cell r="X35" t="str">
            <v xml:space="preserve"> </v>
          </cell>
          <cell r="Y35" t="str">
            <v xml:space="preserve"> </v>
          </cell>
          <cell r="Z35" t="str">
            <v xml:space="preserve"> </v>
          </cell>
          <cell r="AB35">
            <v>34</v>
          </cell>
          <cell r="AC35">
            <v>3.4</v>
          </cell>
        </row>
        <row r="36">
          <cell r="A36">
            <v>35</v>
          </cell>
          <cell r="B36">
            <v>2.2999999999999998</v>
          </cell>
          <cell r="C36">
            <v>3.4</v>
          </cell>
          <cell r="D36" t="str">
            <v xml:space="preserve"> </v>
          </cell>
          <cell r="E36" t="str">
            <v xml:space="preserve"> </v>
          </cell>
          <cell r="F36" t="str">
            <v xml:space="preserve"> </v>
          </cell>
          <cell r="G36" t="str">
            <v xml:space="preserve"> </v>
          </cell>
          <cell r="H36" t="str">
            <v xml:space="preserve"> </v>
          </cell>
          <cell r="I36" t="str">
            <v xml:space="preserve"> </v>
          </cell>
          <cell r="J36" t="str">
            <v xml:space="preserve"> </v>
          </cell>
          <cell r="K36" t="str">
            <v xml:space="preserve"> </v>
          </cell>
          <cell r="L36" t="str">
            <v xml:space="preserve"> </v>
          </cell>
          <cell r="M36" t="str">
            <v xml:space="preserve"> </v>
          </cell>
          <cell r="N36" t="str">
            <v xml:space="preserve"> </v>
          </cell>
          <cell r="O36" t="str">
            <v xml:space="preserve"> </v>
          </cell>
          <cell r="P36" t="str">
            <v xml:space="preserve"> </v>
          </cell>
          <cell r="Q36" t="str">
            <v xml:space="preserve"> </v>
          </cell>
          <cell r="R36" t="str">
            <v xml:space="preserve"> </v>
          </cell>
          <cell r="S36" t="str">
            <v xml:space="preserve"> </v>
          </cell>
          <cell r="T36" t="str">
            <v xml:space="preserve"> </v>
          </cell>
          <cell r="U36" t="str">
            <v xml:space="preserve"> </v>
          </cell>
          <cell r="V36" t="str">
            <v xml:space="preserve"> </v>
          </cell>
          <cell r="W36" t="str">
            <v xml:space="preserve"> </v>
          </cell>
          <cell r="X36" t="str">
            <v xml:space="preserve"> </v>
          </cell>
          <cell r="Y36" t="str">
            <v xml:space="preserve"> </v>
          </cell>
          <cell r="Z36" t="str">
            <v xml:space="preserve"> </v>
          </cell>
          <cell r="AB36">
            <v>35</v>
          </cell>
          <cell r="AC36">
            <v>3.4</v>
          </cell>
        </row>
        <row r="37">
          <cell r="A37">
            <v>36</v>
          </cell>
          <cell r="B37">
            <v>1.5</v>
          </cell>
          <cell r="C37">
            <v>1.1000000000000001</v>
          </cell>
          <cell r="D37" t="str">
            <v xml:space="preserve"> </v>
          </cell>
          <cell r="E37" t="str">
            <v xml:space="preserve"> </v>
          </cell>
          <cell r="F37" t="str">
            <v xml:space="preserve"> </v>
          </cell>
          <cell r="G37" t="str">
            <v xml:space="preserve"> </v>
          </cell>
          <cell r="H37" t="str">
            <v xml:space="preserve"> </v>
          </cell>
          <cell r="I37" t="str">
            <v xml:space="preserve"> </v>
          </cell>
          <cell r="J37" t="str">
            <v xml:space="preserve"> </v>
          </cell>
          <cell r="K37" t="str">
            <v xml:space="preserve"> </v>
          </cell>
          <cell r="L37" t="str">
            <v xml:space="preserve"> </v>
          </cell>
          <cell r="M37" t="str">
            <v xml:space="preserve"> </v>
          </cell>
          <cell r="N37" t="str">
            <v xml:space="preserve"> </v>
          </cell>
          <cell r="O37" t="str">
            <v xml:space="preserve"> </v>
          </cell>
          <cell r="P37" t="str">
            <v xml:space="preserve"> </v>
          </cell>
          <cell r="Q37" t="str">
            <v xml:space="preserve"> </v>
          </cell>
          <cell r="R37" t="str">
            <v xml:space="preserve"> </v>
          </cell>
          <cell r="S37" t="str">
            <v xml:space="preserve"> </v>
          </cell>
          <cell r="T37" t="str">
            <v xml:space="preserve"> </v>
          </cell>
          <cell r="U37" t="str">
            <v xml:space="preserve"> </v>
          </cell>
          <cell r="V37" t="str">
            <v xml:space="preserve"> </v>
          </cell>
          <cell r="W37" t="str">
            <v xml:space="preserve"> </v>
          </cell>
          <cell r="X37" t="str">
            <v xml:space="preserve"> </v>
          </cell>
          <cell r="Y37" t="str">
            <v xml:space="preserve"> </v>
          </cell>
          <cell r="Z37" t="str">
            <v xml:space="preserve"> </v>
          </cell>
          <cell r="AB37">
            <v>36</v>
          </cell>
          <cell r="AC37">
            <v>1.1000000000000001</v>
          </cell>
        </row>
        <row r="38">
          <cell r="A38">
            <v>37</v>
          </cell>
          <cell r="B38">
            <v>3.4</v>
          </cell>
          <cell r="C38">
            <v>1.3</v>
          </cell>
          <cell r="D38" t="str">
            <v xml:space="preserve"> </v>
          </cell>
          <cell r="E38" t="str">
            <v xml:space="preserve"> </v>
          </cell>
          <cell r="F38" t="str">
            <v xml:space="preserve"> </v>
          </cell>
          <cell r="G38" t="str">
            <v xml:space="preserve"> </v>
          </cell>
          <cell r="H38" t="str">
            <v xml:space="preserve"> </v>
          </cell>
          <cell r="I38" t="str">
            <v xml:space="preserve"> </v>
          </cell>
          <cell r="J38" t="str">
            <v xml:space="preserve"> </v>
          </cell>
          <cell r="K38" t="str">
            <v xml:space="preserve"> </v>
          </cell>
          <cell r="L38" t="str">
            <v xml:space="preserve"> </v>
          </cell>
          <cell r="M38" t="str">
            <v xml:space="preserve"> </v>
          </cell>
          <cell r="N38" t="str">
            <v xml:space="preserve"> </v>
          </cell>
          <cell r="O38" t="str">
            <v xml:space="preserve"> </v>
          </cell>
          <cell r="P38" t="str">
            <v xml:space="preserve"> </v>
          </cell>
          <cell r="Q38" t="str">
            <v xml:space="preserve"> </v>
          </cell>
          <cell r="R38" t="str">
            <v xml:space="preserve"> </v>
          </cell>
          <cell r="S38" t="str">
            <v xml:space="preserve"> </v>
          </cell>
          <cell r="T38" t="str">
            <v xml:space="preserve"> </v>
          </cell>
          <cell r="U38" t="str">
            <v xml:space="preserve"> </v>
          </cell>
          <cell r="V38" t="str">
            <v xml:space="preserve"> </v>
          </cell>
          <cell r="W38" t="str">
            <v xml:space="preserve"> </v>
          </cell>
          <cell r="X38" t="str">
            <v xml:space="preserve"> </v>
          </cell>
          <cell r="Y38" t="str">
            <v xml:space="preserve"> </v>
          </cell>
          <cell r="Z38" t="str">
            <v xml:space="preserve"> </v>
          </cell>
          <cell r="AB38">
            <v>37</v>
          </cell>
          <cell r="AC38">
            <v>1.3</v>
          </cell>
        </row>
        <row r="39">
          <cell r="A39">
            <v>38</v>
          </cell>
          <cell r="B39">
            <v>1.4</v>
          </cell>
          <cell r="C39">
            <v>8.1999999999999993</v>
          </cell>
          <cell r="D39" t="str">
            <v xml:space="preserve"> </v>
          </cell>
          <cell r="E39" t="str">
            <v xml:space="preserve"> </v>
          </cell>
          <cell r="F39" t="str">
            <v xml:space="preserve"> </v>
          </cell>
          <cell r="G39" t="str">
            <v xml:space="preserve"> </v>
          </cell>
          <cell r="H39" t="str">
            <v xml:space="preserve"> </v>
          </cell>
          <cell r="I39" t="str">
            <v xml:space="preserve"> </v>
          </cell>
          <cell r="J39" t="str">
            <v xml:space="preserve"> </v>
          </cell>
          <cell r="K39" t="str">
            <v xml:space="preserve"> </v>
          </cell>
          <cell r="L39" t="str">
            <v xml:space="preserve"> </v>
          </cell>
          <cell r="M39" t="str">
            <v xml:space="preserve"> </v>
          </cell>
          <cell r="N39" t="str">
            <v xml:space="preserve"> </v>
          </cell>
          <cell r="O39" t="str">
            <v xml:space="preserve"> </v>
          </cell>
          <cell r="P39" t="str">
            <v xml:space="preserve"> </v>
          </cell>
          <cell r="Q39" t="str">
            <v xml:space="preserve"> </v>
          </cell>
          <cell r="R39" t="str">
            <v xml:space="preserve"> </v>
          </cell>
          <cell r="S39" t="str">
            <v xml:space="preserve"> </v>
          </cell>
          <cell r="T39" t="str">
            <v xml:space="preserve"> </v>
          </cell>
          <cell r="U39" t="str">
            <v xml:space="preserve"> </v>
          </cell>
          <cell r="V39" t="str">
            <v xml:space="preserve"> </v>
          </cell>
          <cell r="W39" t="str">
            <v xml:space="preserve"> </v>
          </cell>
          <cell r="X39" t="str">
            <v xml:space="preserve"> </v>
          </cell>
          <cell r="Y39" t="str">
            <v xml:space="preserve"> </v>
          </cell>
          <cell r="Z39" t="str">
            <v xml:space="preserve"> </v>
          </cell>
          <cell r="AB39">
            <v>38</v>
          </cell>
          <cell r="AC39">
            <v>8.1999999999999993</v>
          </cell>
        </row>
        <row r="40">
          <cell r="A40">
            <v>39</v>
          </cell>
          <cell r="B40">
            <v>3.1</v>
          </cell>
          <cell r="C40">
            <v>2.4</v>
          </cell>
          <cell r="D40" t="str">
            <v xml:space="preserve"> </v>
          </cell>
          <cell r="E40" t="str">
            <v xml:space="preserve"> </v>
          </cell>
          <cell r="F40" t="str">
            <v xml:space="preserve"> </v>
          </cell>
          <cell r="G40" t="str">
            <v xml:space="preserve"> </v>
          </cell>
          <cell r="H40" t="str">
            <v xml:space="preserve"> </v>
          </cell>
          <cell r="I40" t="str">
            <v xml:space="preserve"> </v>
          </cell>
          <cell r="J40" t="str">
            <v xml:space="preserve"> </v>
          </cell>
          <cell r="K40" t="str">
            <v xml:space="preserve"> </v>
          </cell>
          <cell r="L40" t="str">
            <v xml:space="preserve"> </v>
          </cell>
          <cell r="M40" t="str">
            <v xml:space="preserve"> </v>
          </cell>
          <cell r="N40" t="str">
            <v xml:space="preserve"> </v>
          </cell>
          <cell r="O40" t="str">
            <v xml:space="preserve"> </v>
          </cell>
          <cell r="P40" t="str">
            <v xml:space="preserve"> </v>
          </cell>
          <cell r="Q40" t="str">
            <v xml:space="preserve"> </v>
          </cell>
          <cell r="R40" t="str">
            <v xml:space="preserve"> </v>
          </cell>
          <cell r="S40" t="str">
            <v xml:space="preserve"> </v>
          </cell>
          <cell r="T40" t="str">
            <v xml:space="preserve"> </v>
          </cell>
          <cell r="U40" t="str">
            <v xml:space="preserve"> </v>
          </cell>
          <cell r="V40" t="str">
            <v xml:space="preserve"> </v>
          </cell>
          <cell r="W40" t="str">
            <v xml:space="preserve"> </v>
          </cell>
          <cell r="X40" t="str">
            <v xml:space="preserve"> </v>
          </cell>
          <cell r="Y40" t="str">
            <v xml:space="preserve"> </v>
          </cell>
          <cell r="Z40" t="str">
            <v xml:space="preserve"> </v>
          </cell>
          <cell r="AB40">
            <v>39</v>
          </cell>
          <cell r="AC40">
            <v>2.4</v>
          </cell>
        </row>
        <row r="41">
          <cell r="A41">
            <v>40</v>
          </cell>
          <cell r="B41">
            <v>7.2</v>
          </cell>
          <cell r="C41">
            <v>8.1999999999999993</v>
          </cell>
          <cell r="D41" t="str">
            <v xml:space="preserve"> </v>
          </cell>
          <cell r="E41" t="str">
            <v xml:space="preserve"> </v>
          </cell>
          <cell r="F41" t="str">
            <v xml:space="preserve"> </v>
          </cell>
          <cell r="G41" t="str">
            <v xml:space="preserve"> </v>
          </cell>
          <cell r="H41" t="str">
            <v xml:space="preserve"> </v>
          </cell>
          <cell r="I41" t="str">
            <v xml:space="preserve"> </v>
          </cell>
          <cell r="J41" t="str">
            <v xml:space="preserve"> </v>
          </cell>
          <cell r="K41" t="str">
            <v xml:space="preserve"> </v>
          </cell>
          <cell r="L41" t="str">
            <v xml:space="preserve"> </v>
          </cell>
          <cell r="M41" t="str">
            <v xml:space="preserve"> </v>
          </cell>
          <cell r="N41" t="str">
            <v xml:space="preserve"> </v>
          </cell>
          <cell r="O41" t="str">
            <v xml:space="preserve"> </v>
          </cell>
          <cell r="P41" t="str">
            <v xml:space="preserve"> </v>
          </cell>
          <cell r="Q41" t="str">
            <v xml:space="preserve"> </v>
          </cell>
          <cell r="R41" t="str">
            <v xml:space="preserve"> </v>
          </cell>
          <cell r="S41" t="str">
            <v xml:space="preserve"> </v>
          </cell>
          <cell r="T41" t="str">
            <v xml:space="preserve"> </v>
          </cell>
          <cell r="U41" t="str">
            <v xml:space="preserve"> </v>
          </cell>
          <cell r="V41" t="str">
            <v xml:space="preserve"> </v>
          </cell>
          <cell r="W41" t="str">
            <v xml:space="preserve"> </v>
          </cell>
          <cell r="X41" t="str">
            <v xml:space="preserve"> </v>
          </cell>
          <cell r="Y41" t="str">
            <v xml:space="preserve"> </v>
          </cell>
          <cell r="Z41" t="str">
            <v xml:space="preserve"> </v>
          </cell>
          <cell r="AB41">
            <v>40</v>
          </cell>
          <cell r="AC41">
            <v>8.1999999999999993</v>
          </cell>
        </row>
        <row r="42">
          <cell r="A42">
            <v>41</v>
          </cell>
          <cell r="B42">
            <v>3.2</v>
          </cell>
          <cell r="C42">
            <v>8.1</v>
          </cell>
          <cell r="D42" t="str">
            <v xml:space="preserve"> </v>
          </cell>
          <cell r="E42" t="str">
            <v xml:space="preserve"> </v>
          </cell>
          <cell r="F42" t="str">
            <v xml:space="preserve"> </v>
          </cell>
          <cell r="G42" t="str">
            <v xml:space="preserve"> </v>
          </cell>
          <cell r="H42" t="str">
            <v xml:space="preserve"> </v>
          </cell>
          <cell r="I42" t="str">
            <v xml:space="preserve"> </v>
          </cell>
          <cell r="J42" t="str">
            <v xml:space="preserve"> </v>
          </cell>
          <cell r="K42" t="str">
            <v xml:space="preserve"> </v>
          </cell>
          <cell r="L42" t="str">
            <v xml:space="preserve"> </v>
          </cell>
          <cell r="M42" t="str">
            <v xml:space="preserve"> </v>
          </cell>
          <cell r="N42" t="str">
            <v xml:space="preserve"> </v>
          </cell>
          <cell r="O42" t="str">
            <v xml:space="preserve"> </v>
          </cell>
          <cell r="P42" t="str">
            <v xml:space="preserve"> </v>
          </cell>
          <cell r="Q42" t="str">
            <v xml:space="preserve"> </v>
          </cell>
          <cell r="R42" t="str">
            <v xml:space="preserve"> </v>
          </cell>
          <cell r="S42" t="str">
            <v xml:space="preserve"> </v>
          </cell>
          <cell r="T42" t="str">
            <v xml:space="preserve"> </v>
          </cell>
          <cell r="U42" t="str">
            <v xml:space="preserve"> </v>
          </cell>
          <cell r="V42" t="str">
            <v xml:space="preserve"> </v>
          </cell>
          <cell r="W42" t="str">
            <v xml:space="preserve"> </v>
          </cell>
          <cell r="X42" t="str">
            <v xml:space="preserve"> </v>
          </cell>
          <cell r="Y42" t="str">
            <v xml:space="preserve"> </v>
          </cell>
          <cell r="Z42" t="str">
            <v xml:space="preserve"> </v>
          </cell>
          <cell r="AB42">
            <v>41</v>
          </cell>
          <cell r="AC42">
            <v>8.1</v>
          </cell>
        </row>
        <row r="43">
          <cell r="A43">
            <v>42</v>
          </cell>
          <cell r="B43">
            <v>2.5</v>
          </cell>
          <cell r="C43">
            <v>5.0999999999999996</v>
          </cell>
          <cell r="D43" t="str">
            <v xml:space="preserve"> </v>
          </cell>
          <cell r="E43" t="str">
            <v xml:space="preserve"> </v>
          </cell>
          <cell r="F43" t="str">
            <v xml:space="preserve"> </v>
          </cell>
          <cell r="G43" t="str">
            <v xml:space="preserve"> </v>
          </cell>
          <cell r="H43" t="str">
            <v xml:space="preserve"> </v>
          </cell>
          <cell r="I43" t="str">
            <v xml:space="preserve"> </v>
          </cell>
          <cell r="J43" t="str">
            <v xml:space="preserve"> </v>
          </cell>
          <cell r="K43" t="str">
            <v xml:space="preserve"> </v>
          </cell>
          <cell r="L43" t="str">
            <v xml:space="preserve"> </v>
          </cell>
          <cell r="M43" t="str">
            <v xml:space="preserve"> </v>
          </cell>
          <cell r="N43" t="str">
            <v xml:space="preserve"> </v>
          </cell>
          <cell r="O43" t="str">
            <v xml:space="preserve"> </v>
          </cell>
          <cell r="P43" t="str">
            <v xml:space="preserve"> </v>
          </cell>
          <cell r="Q43" t="str">
            <v xml:space="preserve"> </v>
          </cell>
          <cell r="R43" t="str">
            <v xml:space="preserve"> </v>
          </cell>
          <cell r="S43" t="str">
            <v xml:space="preserve"> </v>
          </cell>
          <cell r="T43" t="str">
            <v xml:space="preserve"> </v>
          </cell>
          <cell r="U43" t="str">
            <v xml:space="preserve"> </v>
          </cell>
          <cell r="V43" t="str">
            <v xml:space="preserve"> </v>
          </cell>
          <cell r="W43" t="str">
            <v xml:space="preserve"> </v>
          </cell>
          <cell r="X43" t="str">
            <v xml:space="preserve"> </v>
          </cell>
          <cell r="Y43" t="str">
            <v xml:space="preserve"> </v>
          </cell>
          <cell r="Z43" t="str">
            <v xml:space="preserve"> </v>
          </cell>
          <cell r="AB43">
            <v>42</v>
          </cell>
          <cell r="AC43">
            <v>5.0999999999999996</v>
          </cell>
        </row>
        <row r="44">
          <cell r="A44">
            <v>43</v>
          </cell>
          <cell r="B44">
            <v>1.3</v>
          </cell>
          <cell r="C44">
            <v>4.2</v>
          </cell>
          <cell r="D44" t="str">
            <v xml:space="preserve"> </v>
          </cell>
          <cell r="E44" t="str">
            <v xml:space="preserve"> </v>
          </cell>
          <cell r="F44" t="str">
            <v xml:space="preserve"> </v>
          </cell>
          <cell r="G44" t="str">
            <v xml:space="preserve"> </v>
          </cell>
          <cell r="H44" t="str">
            <v xml:space="preserve"> </v>
          </cell>
          <cell r="I44" t="str">
            <v xml:space="preserve"> </v>
          </cell>
          <cell r="J44" t="str">
            <v xml:space="preserve"> </v>
          </cell>
          <cell r="K44" t="str">
            <v xml:space="preserve"> </v>
          </cell>
          <cell r="L44" t="str">
            <v xml:space="preserve"> </v>
          </cell>
          <cell r="M44" t="str">
            <v xml:space="preserve"> </v>
          </cell>
          <cell r="N44" t="str">
            <v xml:space="preserve"> </v>
          </cell>
          <cell r="O44" t="str">
            <v xml:space="preserve"> </v>
          </cell>
          <cell r="P44" t="str">
            <v xml:space="preserve"> </v>
          </cell>
          <cell r="Q44" t="str">
            <v xml:space="preserve"> </v>
          </cell>
          <cell r="R44" t="str">
            <v xml:space="preserve"> </v>
          </cell>
          <cell r="S44" t="str">
            <v xml:space="preserve"> </v>
          </cell>
          <cell r="T44" t="str">
            <v xml:space="preserve"> </v>
          </cell>
          <cell r="U44" t="str">
            <v xml:space="preserve"> </v>
          </cell>
          <cell r="V44" t="str">
            <v xml:space="preserve"> </v>
          </cell>
          <cell r="W44" t="str">
            <v xml:space="preserve"> </v>
          </cell>
          <cell r="X44" t="str">
            <v xml:space="preserve"> </v>
          </cell>
          <cell r="Y44" t="str">
            <v xml:space="preserve"> </v>
          </cell>
          <cell r="Z44" t="str">
            <v xml:space="preserve"> </v>
          </cell>
          <cell r="AB44">
            <v>43</v>
          </cell>
          <cell r="AC44">
            <v>4.2</v>
          </cell>
        </row>
        <row r="45">
          <cell r="A45">
            <v>44</v>
          </cell>
          <cell r="B45">
            <v>8.1999999999999993</v>
          </cell>
          <cell r="C45">
            <v>3.4</v>
          </cell>
          <cell r="D45" t="str">
            <v xml:space="preserve"> </v>
          </cell>
          <cell r="E45" t="str">
            <v xml:space="preserve"> </v>
          </cell>
          <cell r="F45" t="str">
            <v xml:space="preserve"> </v>
          </cell>
          <cell r="G45" t="str">
            <v xml:space="preserve"> </v>
          </cell>
          <cell r="H45" t="str">
            <v xml:space="preserve"> </v>
          </cell>
          <cell r="I45" t="str">
            <v xml:space="preserve"> </v>
          </cell>
          <cell r="J45" t="str">
            <v xml:space="preserve"> </v>
          </cell>
          <cell r="K45" t="str">
            <v xml:space="preserve"> </v>
          </cell>
          <cell r="L45" t="str">
            <v xml:space="preserve"> </v>
          </cell>
          <cell r="M45" t="str">
            <v xml:space="preserve"> </v>
          </cell>
          <cell r="N45" t="str">
            <v xml:space="preserve"> </v>
          </cell>
          <cell r="O45" t="str">
            <v xml:space="preserve"> </v>
          </cell>
          <cell r="P45" t="str">
            <v xml:space="preserve"> </v>
          </cell>
          <cell r="Q45" t="str">
            <v xml:space="preserve"> </v>
          </cell>
          <cell r="R45" t="str">
            <v xml:space="preserve"> </v>
          </cell>
          <cell r="S45" t="str">
            <v xml:space="preserve"> </v>
          </cell>
          <cell r="T45" t="str">
            <v xml:space="preserve"> </v>
          </cell>
          <cell r="U45" t="str">
            <v xml:space="preserve"> </v>
          </cell>
          <cell r="V45" t="str">
            <v xml:space="preserve"> </v>
          </cell>
          <cell r="W45" t="str">
            <v xml:space="preserve"> </v>
          </cell>
          <cell r="X45" t="str">
            <v xml:space="preserve"> </v>
          </cell>
          <cell r="Y45" t="str">
            <v xml:space="preserve"> </v>
          </cell>
          <cell r="Z45" t="str">
            <v xml:space="preserve"> </v>
          </cell>
          <cell r="AB45">
            <v>44</v>
          </cell>
          <cell r="AC45">
            <v>3.4</v>
          </cell>
        </row>
        <row r="46">
          <cell r="A46">
            <v>45</v>
          </cell>
          <cell r="B46">
            <v>8.1999999999999993</v>
          </cell>
          <cell r="C46">
            <v>3.4</v>
          </cell>
          <cell r="D46" t="str">
            <v xml:space="preserve"> </v>
          </cell>
          <cell r="E46" t="str">
            <v xml:space="preserve"> </v>
          </cell>
          <cell r="F46" t="str">
            <v xml:space="preserve"> </v>
          </cell>
          <cell r="G46" t="str">
            <v xml:space="preserve"> </v>
          </cell>
          <cell r="H46" t="str">
            <v xml:space="preserve"> </v>
          </cell>
          <cell r="I46" t="str">
            <v xml:space="preserve"> </v>
          </cell>
          <cell r="J46" t="str">
            <v xml:space="preserve"> </v>
          </cell>
          <cell r="K46" t="str">
            <v xml:space="preserve"> </v>
          </cell>
          <cell r="L46" t="str">
            <v xml:space="preserve"> </v>
          </cell>
          <cell r="M46" t="str">
            <v xml:space="preserve"> </v>
          </cell>
          <cell r="N46" t="str">
            <v xml:space="preserve"> </v>
          </cell>
          <cell r="O46" t="str">
            <v xml:space="preserve"> </v>
          </cell>
          <cell r="P46" t="str">
            <v xml:space="preserve"> </v>
          </cell>
          <cell r="Q46" t="str">
            <v xml:space="preserve"> </v>
          </cell>
          <cell r="R46" t="str">
            <v xml:space="preserve"> </v>
          </cell>
          <cell r="S46" t="str">
            <v xml:space="preserve"> </v>
          </cell>
          <cell r="T46" t="str">
            <v xml:space="preserve"> </v>
          </cell>
          <cell r="U46" t="str">
            <v xml:space="preserve"> </v>
          </cell>
          <cell r="V46" t="str">
            <v xml:space="preserve"> </v>
          </cell>
          <cell r="W46" t="str">
            <v xml:space="preserve"> </v>
          </cell>
          <cell r="X46" t="str">
            <v xml:space="preserve"> </v>
          </cell>
          <cell r="Y46" t="str">
            <v xml:space="preserve"> </v>
          </cell>
          <cell r="Z46" t="str">
            <v xml:space="preserve"> </v>
          </cell>
          <cell r="AB46">
            <v>45</v>
          </cell>
          <cell r="AC46">
            <v>3.4</v>
          </cell>
        </row>
        <row r="47">
          <cell r="A47">
            <v>46</v>
          </cell>
          <cell r="B47">
            <v>1.2</v>
          </cell>
          <cell r="C47">
            <v>2.2000000000000002</v>
          </cell>
          <cell r="D47" t="str">
            <v xml:space="preserve"> </v>
          </cell>
          <cell r="E47" t="str">
            <v xml:space="preserve"> </v>
          </cell>
          <cell r="F47" t="str">
            <v xml:space="preserve"> </v>
          </cell>
          <cell r="G47" t="str">
            <v xml:space="preserve"> </v>
          </cell>
          <cell r="H47" t="str">
            <v xml:space="preserve"> </v>
          </cell>
          <cell r="I47" t="str">
            <v xml:space="preserve"> </v>
          </cell>
          <cell r="J47" t="str">
            <v xml:space="preserve"> </v>
          </cell>
          <cell r="K47" t="str">
            <v xml:space="preserve"> </v>
          </cell>
          <cell r="L47" t="str">
            <v xml:space="preserve"> </v>
          </cell>
          <cell r="M47" t="str">
            <v xml:space="preserve"> </v>
          </cell>
          <cell r="N47" t="str">
            <v xml:space="preserve"> </v>
          </cell>
          <cell r="O47" t="str">
            <v xml:space="preserve"> </v>
          </cell>
          <cell r="P47" t="str">
            <v xml:space="preserve"> </v>
          </cell>
          <cell r="Q47" t="str">
            <v xml:space="preserve"> </v>
          </cell>
          <cell r="R47" t="str">
            <v xml:space="preserve"> </v>
          </cell>
          <cell r="S47" t="str">
            <v xml:space="preserve"> </v>
          </cell>
          <cell r="T47" t="str">
            <v xml:space="preserve"> </v>
          </cell>
          <cell r="U47" t="str">
            <v xml:space="preserve"> </v>
          </cell>
          <cell r="V47" t="str">
            <v xml:space="preserve"> </v>
          </cell>
          <cell r="W47" t="str">
            <v xml:space="preserve"> </v>
          </cell>
          <cell r="X47" t="str">
            <v xml:space="preserve"> </v>
          </cell>
          <cell r="Y47" t="str">
            <v xml:space="preserve"> </v>
          </cell>
          <cell r="Z47" t="str">
            <v xml:space="preserve"> </v>
          </cell>
          <cell r="AB47">
            <v>46</v>
          </cell>
          <cell r="AC47">
            <v>2.2000000000000002</v>
          </cell>
        </row>
        <row r="48">
          <cell r="A48">
            <v>47</v>
          </cell>
          <cell r="B48">
            <v>3.4</v>
          </cell>
          <cell r="C48">
            <v>5.0999999999999996</v>
          </cell>
          <cell r="D48" t="str">
            <v xml:space="preserve"> </v>
          </cell>
          <cell r="E48" t="str">
            <v xml:space="preserve"> </v>
          </cell>
          <cell r="F48" t="str">
            <v xml:space="preserve"> </v>
          </cell>
          <cell r="G48" t="str">
            <v xml:space="preserve"> </v>
          </cell>
          <cell r="H48" t="str">
            <v xml:space="preserve"> </v>
          </cell>
          <cell r="I48" t="str">
            <v xml:space="preserve"> </v>
          </cell>
          <cell r="J48" t="str">
            <v xml:space="preserve"> </v>
          </cell>
          <cell r="K48" t="str">
            <v xml:space="preserve"> </v>
          </cell>
          <cell r="L48" t="str">
            <v xml:space="preserve"> </v>
          </cell>
          <cell r="M48" t="str">
            <v xml:space="preserve"> </v>
          </cell>
          <cell r="N48" t="str">
            <v xml:space="preserve"> </v>
          </cell>
          <cell r="O48" t="str">
            <v xml:space="preserve"> </v>
          </cell>
          <cell r="P48" t="str">
            <v xml:space="preserve"> </v>
          </cell>
          <cell r="Q48" t="str">
            <v xml:space="preserve"> </v>
          </cell>
          <cell r="R48" t="str">
            <v xml:space="preserve"> </v>
          </cell>
          <cell r="S48" t="str">
            <v xml:space="preserve"> </v>
          </cell>
          <cell r="T48" t="str">
            <v xml:space="preserve"> </v>
          </cell>
          <cell r="U48" t="str">
            <v xml:space="preserve"> </v>
          </cell>
          <cell r="V48" t="str">
            <v xml:space="preserve"> </v>
          </cell>
          <cell r="W48" t="str">
            <v xml:space="preserve"> </v>
          </cell>
          <cell r="X48" t="str">
            <v xml:space="preserve"> </v>
          </cell>
          <cell r="Y48" t="str">
            <v xml:space="preserve"> </v>
          </cell>
          <cell r="Z48" t="str">
            <v xml:space="preserve"> </v>
          </cell>
          <cell r="AB48">
            <v>47</v>
          </cell>
          <cell r="AC48">
            <v>5.0999999999999996</v>
          </cell>
        </row>
        <row r="49">
          <cell r="A49">
            <v>48</v>
          </cell>
          <cell r="B49">
            <v>3.2</v>
          </cell>
          <cell r="C49">
            <v>1.4</v>
          </cell>
          <cell r="D49" t="str">
            <v xml:space="preserve"> </v>
          </cell>
          <cell r="E49" t="str">
            <v xml:space="preserve"> </v>
          </cell>
          <cell r="F49" t="str">
            <v xml:space="preserve"> </v>
          </cell>
          <cell r="G49" t="str">
            <v xml:space="preserve"> </v>
          </cell>
          <cell r="H49" t="str">
            <v xml:space="preserve"> </v>
          </cell>
          <cell r="I49" t="str">
            <v xml:space="preserve"> </v>
          </cell>
          <cell r="J49" t="str">
            <v xml:space="preserve"> </v>
          </cell>
          <cell r="K49" t="str">
            <v xml:space="preserve"> </v>
          </cell>
          <cell r="L49" t="str">
            <v xml:space="preserve"> </v>
          </cell>
          <cell r="M49" t="str">
            <v xml:space="preserve"> </v>
          </cell>
          <cell r="N49" t="str">
            <v xml:space="preserve"> </v>
          </cell>
          <cell r="O49" t="str">
            <v xml:space="preserve"> </v>
          </cell>
          <cell r="P49" t="str">
            <v xml:space="preserve"> </v>
          </cell>
          <cell r="Q49" t="str">
            <v xml:space="preserve"> </v>
          </cell>
          <cell r="R49" t="str">
            <v xml:space="preserve"> </v>
          </cell>
          <cell r="S49" t="str">
            <v xml:space="preserve"> </v>
          </cell>
          <cell r="T49" t="str">
            <v xml:space="preserve"> </v>
          </cell>
          <cell r="U49" t="str">
            <v xml:space="preserve"> </v>
          </cell>
          <cell r="V49" t="str">
            <v xml:space="preserve"> </v>
          </cell>
          <cell r="W49" t="str">
            <v xml:space="preserve"> </v>
          </cell>
          <cell r="X49" t="str">
            <v xml:space="preserve"> </v>
          </cell>
          <cell r="Y49" t="str">
            <v xml:space="preserve"> </v>
          </cell>
          <cell r="Z49" t="str">
            <v xml:space="preserve"> </v>
          </cell>
          <cell r="AB49">
            <v>48</v>
          </cell>
          <cell r="AC49">
            <v>1.4</v>
          </cell>
        </row>
        <row r="50">
          <cell r="A50">
            <v>49</v>
          </cell>
          <cell r="B50">
            <v>3.4</v>
          </cell>
          <cell r="C50">
            <v>3.2</v>
          </cell>
          <cell r="D50" t="str">
            <v xml:space="preserve"> </v>
          </cell>
          <cell r="E50" t="str">
            <v xml:space="preserve"> </v>
          </cell>
          <cell r="F50" t="str">
            <v xml:space="preserve"> </v>
          </cell>
          <cell r="G50" t="str">
            <v xml:space="preserve"> </v>
          </cell>
          <cell r="H50" t="str">
            <v xml:space="preserve"> </v>
          </cell>
          <cell r="I50" t="str">
            <v xml:space="preserve"> </v>
          </cell>
          <cell r="J50" t="str">
            <v xml:space="preserve"> </v>
          </cell>
          <cell r="K50" t="str">
            <v xml:space="preserve"> </v>
          </cell>
          <cell r="L50" t="str">
            <v xml:space="preserve"> </v>
          </cell>
          <cell r="M50" t="str">
            <v xml:space="preserve"> </v>
          </cell>
          <cell r="N50" t="str">
            <v xml:space="preserve"> </v>
          </cell>
          <cell r="O50" t="str">
            <v xml:space="preserve"> </v>
          </cell>
          <cell r="P50" t="str">
            <v xml:space="preserve"> </v>
          </cell>
          <cell r="Q50" t="str">
            <v xml:space="preserve"> </v>
          </cell>
          <cell r="R50" t="str">
            <v xml:space="preserve"> </v>
          </cell>
          <cell r="S50" t="str">
            <v xml:space="preserve"> </v>
          </cell>
          <cell r="T50" t="str">
            <v xml:space="preserve"> </v>
          </cell>
          <cell r="U50" t="str">
            <v xml:space="preserve"> </v>
          </cell>
          <cell r="V50" t="str">
            <v xml:space="preserve"> </v>
          </cell>
          <cell r="W50" t="str">
            <v xml:space="preserve"> </v>
          </cell>
          <cell r="X50" t="str">
            <v xml:space="preserve"> </v>
          </cell>
          <cell r="Y50" t="str">
            <v xml:space="preserve"> </v>
          </cell>
          <cell r="Z50" t="str">
            <v xml:space="preserve"> </v>
          </cell>
          <cell r="AB50">
            <v>49</v>
          </cell>
          <cell r="AC50">
            <v>3.2</v>
          </cell>
        </row>
        <row r="51">
          <cell r="A51">
            <v>50</v>
          </cell>
          <cell r="B51">
            <v>4.0999999999999996</v>
          </cell>
          <cell r="C51">
            <v>4.0999999999999996</v>
          </cell>
          <cell r="D51" t="str">
            <v xml:space="preserve"> </v>
          </cell>
          <cell r="E51" t="str">
            <v xml:space="preserve"> </v>
          </cell>
          <cell r="F51" t="str">
            <v xml:space="preserve"> </v>
          </cell>
          <cell r="G51" t="str">
            <v xml:space="preserve"> </v>
          </cell>
          <cell r="H51" t="str">
            <v xml:space="preserve"> </v>
          </cell>
          <cell r="I51" t="str">
            <v xml:space="preserve"> </v>
          </cell>
          <cell r="J51" t="str">
            <v xml:space="preserve"> </v>
          </cell>
          <cell r="K51" t="str">
            <v xml:space="preserve"> </v>
          </cell>
          <cell r="L51" t="str">
            <v xml:space="preserve"> </v>
          </cell>
          <cell r="M51" t="str">
            <v xml:space="preserve"> </v>
          </cell>
          <cell r="N51" t="str">
            <v xml:space="preserve"> </v>
          </cell>
          <cell r="O51" t="str">
            <v xml:space="preserve"> </v>
          </cell>
          <cell r="P51" t="str">
            <v xml:space="preserve"> </v>
          </cell>
          <cell r="Q51" t="str">
            <v xml:space="preserve"> </v>
          </cell>
          <cell r="R51" t="str">
            <v xml:space="preserve"> </v>
          </cell>
          <cell r="S51" t="str">
            <v xml:space="preserve"> </v>
          </cell>
          <cell r="T51" t="str">
            <v xml:space="preserve"> </v>
          </cell>
          <cell r="U51" t="str">
            <v xml:space="preserve"> </v>
          </cell>
          <cell r="V51" t="str">
            <v xml:space="preserve"> </v>
          </cell>
          <cell r="W51" t="str">
            <v xml:space="preserve"> </v>
          </cell>
          <cell r="X51" t="str">
            <v xml:space="preserve"> </v>
          </cell>
          <cell r="Y51" t="str">
            <v xml:space="preserve"> </v>
          </cell>
          <cell r="Z51" t="str">
            <v xml:space="preserve"> </v>
          </cell>
          <cell r="AB51">
            <v>50</v>
          </cell>
          <cell r="AC51">
            <v>4.0999999999999996</v>
          </cell>
        </row>
        <row r="52">
          <cell r="A52">
            <v>51</v>
          </cell>
          <cell r="B52">
            <v>2.1</v>
          </cell>
          <cell r="C52">
            <v>4.0999999999999996</v>
          </cell>
          <cell r="D52" t="str">
            <v xml:space="preserve"> </v>
          </cell>
          <cell r="E52" t="str">
            <v xml:space="preserve"> </v>
          </cell>
          <cell r="F52" t="str">
            <v xml:space="preserve"> </v>
          </cell>
          <cell r="G52" t="str">
            <v xml:space="preserve"> </v>
          </cell>
          <cell r="H52" t="str">
            <v xml:space="preserve"> </v>
          </cell>
          <cell r="I52" t="str">
            <v xml:space="preserve"> </v>
          </cell>
          <cell r="J52" t="str">
            <v xml:space="preserve"> </v>
          </cell>
          <cell r="K52" t="str">
            <v xml:space="preserve"> </v>
          </cell>
          <cell r="L52" t="str">
            <v xml:space="preserve"> </v>
          </cell>
          <cell r="M52" t="str">
            <v xml:space="preserve"> </v>
          </cell>
          <cell r="N52" t="str">
            <v xml:space="preserve"> </v>
          </cell>
          <cell r="O52" t="str">
            <v xml:space="preserve"> </v>
          </cell>
          <cell r="P52" t="str">
            <v xml:space="preserve"> </v>
          </cell>
          <cell r="Q52" t="str">
            <v xml:space="preserve"> </v>
          </cell>
          <cell r="R52" t="str">
            <v xml:space="preserve"> </v>
          </cell>
          <cell r="S52" t="str">
            <v xml:space="preserve"> </v>
          </cell>
          <cell r="T52" t="str">
            <v xml:space="preserve"> </v>
          </cell>
          <cell r="U52" t="str">
            <v xml:space="preserve"> </v>
          </cell>
          <cell r="V52" t="str">
            <v xml:space="preserve"> </v>
          </cell>
          <cell r="W52" t="str">
            <v xml:space="preserve"> </v>
          </cell>
          <cell r="X52" t="str">
            <v xml:space="preserve"> </v>
          </cell>
          <cell r="Y52" t="str">
            <v xml:space="preserve"> </v>
          </cell>
          <cell r="Z52" t="str">
            <v xml:space="preserve"> </v>
          </cell>
          <cell r="AB52">
            <v>51</v>
          </cell>
          <cell r="AC52">
            <v>4.0999999999999996</v>
          </cell>
        </row>
        <row r="53">
          <cell r="A53">
            <v>52</v>
          </cell>
          <cell r="B53">
            <v>4.0999999999999996</v>
          </cell>
          <cell r="C53">
            <v>4.0999999999999996</v>
          </cell>
          <cell r="D53" t="str">
            <v xml:space="preserve"> </v>
          </cell>
          <cell r="E53" t="str">
            <v xml:space="preserve"> </v>
          </cell>
          <cell r="F53" t="str">
            <v xml:space="preserve"> </v>
          </cell>
          <cell r="G53" t="str">
            <v xml:space="preserve"> </v>
          </cell>
          <cell r="H53" t="str">
            <v xml:space="preserve"> </v>
          </cell>
          <cell r="I53" t="str">
            <v xml:space="preserve"> </v>
          </cell>
          <cell r="J53" t="str">
            <v xml:space="preserve"> </v>
          </cell>
          <cell r="K53" t="str">
            <v xml:space="preserve"> </v>
          </cell>
          <cell r="L53" t="str">
            <v xml:space="preserve"> </v>
          </cell>
          <cell r="M53" t="str">
            <v xml:space="preserve"> </v>
          </cell>
          <cell r="N53" t="str">
            <v xml:space="preserve"> </v>
          </cell>
          <cell r="O53" t="str">
            <v xml:space="preserve"> </v>
          </cell>
          <cell r="P53" t="str">
            <v xml:space="preserve"> </v>
          </cell>
          <cell r="Q53" t="str">
            <v xml:space="preserve"> </v>
          </cell>
          <cell r="R53" t="str">
            <v xml:space="preserve"> </v>
          </cell>
          <cell r="S53" t="str">
            <v xml:space="preserve"> </v>
          </cell>
          <cell r="T53" t="str">
            <v xml:space="preserve"> </v>
          </cell>
          <cell r="U53" t="str">
            <v xml:space="preserve"> </v>
          </cell>
          <cell r="V53" t="str">
            <v xml:space="preserve"> </v>
          </cell>
          <cell r="W53" t="str">
            <v xml:space="preserve"> </v>
          </cell>
          <cell r="X53" t="str">
            <v xml:space="preserve"> </v>
          </cell>
          <cell r="Y53" t="str">
            <v xml:space="preserve"> </v>
          </cell>
          <cell r="Z53" t="str">
            <v xml:space="preserve"> </v>
          </cell>
          <cell r="AB53">
            <v>52</v>
          </cell>
          <cell r="AC53">
            <v>4.0999999999999996</v>
          </cell>
        </row>
        <row r="54">
          <cell r="A54">
            <v>53</v>
          </cell>
          <cell r="B54">
            <v>4.2</v>
          </cell>
          <cell r="C54">
            <v>8.1999999999999993</v>
          </cell>
          <cell r="D54" t="str">
            <v xml:space="preserve"> </v>
          </cell>
          <cell r="E54" t="str">
            <v xml:space="preserve"> </v>
          </cell>
          <cell r="F54" t="str">
            <v xml:space="preserve"> </v>
          </cell>
          <cell r="G54" t="str">
            <v xml:space="preserve"> </v>
          </cell>
          <cell r="H54" t="str">
            <v xml:space="preserve"> </v>
          </cell>
          <cell r="I54" t="str">
            <v xml:space="preserve"> </v>
          </cell>
          <cell r="J54" t="str">
            <v xml:space="preserve"> </v>
          </cell>
          <cell r="K54" t="str">
            <v xml:space="preserve"> </v>
          </cell>
          <cell r="L54" t="str">
            <v xml:space="preserve"> </v>
          </cell>
          <cell r="M54" t="str">
            <v xml:space="preserve"> </v>
          </cell>
          <cell r="N54" t="str">
            <v xml:space="preserve"> </v>
          </cell>
          <cell r="O54" t="str">
            <v xml:space="preserve"> </v>
          </cell>
          <cell r="P54" t="str">
            <v xml:space="preserve"> </v>
          </cell>
          <cell r="Q54" t="str">
            <v xml:space="preserve"> </v>
          </cell>
          <cell r="R54" t="str">
            <v xml:space="preserve"> </v>
          </cell>
          <cell r="S54" t="str">
            <v xml:space="preserve"> </v>
          </cell>
          <cell r="T54" t="str">
            <v xml:space="preserve"> </v>
          </cell>
          <cell r="U54" t="str">
            <v xml:space="preserve"> </v>
          </cell>
          <cell r="V54" t="str">
            <v xml:space="preserve"> </v>
          </cell>
          <cell r="W54" t="str">
            <v xml:space="preserve"> </v>
          </cell>
          <cell r="X54" t="str">
            <v xml:space="preserve"> </v>
          </cell>
          <cell r="Y54" t="str">
            <v xml:space="preserve"> </v>
          </cell>
          <cell r="Z54" t="str">
            <v xml:space="preserve"> </v>
          </cell>
          <cell r="AB54">
            <v>53</v>
          </cell>
          <cell r="AC54">
            <v>8.1999999999999993</v>
          </cell>
        </row>
        <row r="55">
          <cell r="A55">
            <v>54</v>
          </cell>
          <cell r="B55">
            <v>2.2000000000000002</v>
          </cell>
          <cell r="C55">
            <v>2.4</v>
          </cell>
          <cell r="D55" t="str">
            <v xml:space="preserve"> </v>
          </cell>
          <cell r="E55" t="str">
            <v xml:space="preserve"> </v>
          </cell>
          <cell r="F55" t="str">
            <v xml:space="preserve"> </v>
          </cell>
          <cell r="G55" t="str">
            <v xml:space="preserve"> </v>
          </cell>
          <cell r="H55" t="str">
            <v xml:space="preserve"> </v>
          </cell>
          <cell r="I55" t="str">
            <v xml:space="preserve"> </v>
          </cell>
          <cell r="J55" t="str">
            <v xml:space="preserve"> </v>
          </cell>
          <cell r="K55" t="str">
            <v xml:space="preserve"> </v>
          </cell>
          <cell r="L55" t="str">
            <v xml:space="preserve"> </v>
          </cell>
          <cell r="M55" t="str">
            <v xml:space="preserve"> </v>
          </cell>
          <cell r="N55" t="str">
            <v xml:space="preserve"> </v>
          </cell>
          <cell r="O55" t="str">
            <v xml:space="preserve"> </v>
          </cell>
          <cell r="P55" t="str">
            <v xml:space="preserve"> </v>
          </cell>
          <cell r="Q55" t="str">
            <v xml:space="preserve"> </v>
          </cell>
          <cell r="R55" t="str">
            <v xml:space="preserve"> </v>
          </cell>
          <cell r="S55" t="str">
            <v xml:space="preserve"> </v>
          </cell>
          <cell r="T55" t="str">
            <v xml:space="preserve"> </v>
          </cell>
          <cell r="U55" t="str">
            <v xml:space="preserve"> </v>
          </cell>
          <cell r="V55" t="str">
            <v xml:space="preserve"> </v>
          </cell>
          <cell r="W55" t="str">
            <v xml:space="preserve"> </v>
          </cell>
          <cell r="X55" t="str">
            <v xml:space="preserve"> </v>
          </cell>
          <cell r="Y55" t="str">
            <v xml:space="preserve"> </v>
          </cell>
          <cell r="Z55" t="str">
            <v xml:space="preserve"> </v>
          </cell>
          <cell r="AB55">
            <v>54</v>
          </cell>
          <cell r="AC55">
            <v>2.4</v>
          </cell>
        </row>
        <row r="56">
          <cell r="A56">
            <v>55</v>
          </cell>
          <cell r="B56">
            <v>5.0999999999999996</v>
          </cell>
          <cell r="C56">
            <v>4.0999999999999996</v>
          </cell>
          <cell r="D56" t="str">
            <v xml:space="preserve"> </v>
          </cell>
          <cell r="E56" t="str">
            <v xml:space="preserve"> </v>
          </cell>
          <cell r="F56" t="str">
            <v xml:space="preserve"> </v>
          </cell>
          <cell r="G56" t="str">
            <v xml:space="preserve"> </v>
          </cell>
          <cell r="H56" t="str">
            <v xml:space="preserve"> </v>
          </cell>
          <cell r="I56" t="str">
            <v xml:space="preserve"> </v>
          </cell>
          <cell r="J56" t="str">
            <v xml:space="preserve"> </v>
          </cell>
          <cell r="K56" t="str">
            <v xml:space="preserve"> </v>
          </cell>
          <cell r="L56" t="str">
            <v xml:space="preserve"> </v>
          </cell>
          <cell r="M56" t="str">
            <v xml:space="preserve"> </v>
          </cell>
          <cell r="N56" t="str">
            <v xml:space="preserve"> </v>
          </cell>
          <cell r="O56" t="str">
            <v xml:space="preserve"> </v>
          </cell>
          <cell r="P56" t="str">
            <v xml:space="preserve"> </v>
          </cell>
          <cell r="Q56" t="str">
            <v xml:space="preserve"> </v>
          </cell>
          <cell r="R56" t="str">
            <v xml:space="preserve"> </v>
          </cell>
          <cell r="S56" t="str">
            <v xml:space="preserve"> </v>
          </cell>
          <cell r="T56" t="str">
            <v xml:space="preserve"> </v>
          </cell>
          <cell r="U56" t="str">
            <v xml:space="preserve"> </v>
          </cell>
          <cell r="V56" t="str">
            <v xml:space="preserve"> </v>
          </cell>
          <cell r="W56" t="str">
            <v xml:space="preserve"> </v>
          </cell>
          <cell r="X56" t="str">
            <v xml:space="preserve"> </v>
          </cell>
          <cell r="Y56" t="str">
            <v xml:space="preserve"> </v>
          </cell>
          <cell r="Z56" t="str">
            <v xml:space="preserve"> </v>
          </cell>
          <cell r="AB56">
            <v>55</v>
          </cell>
          <cell r="AC56">
            <v>4.0999999999999996</v>
          </cell>
        </row>
        <row r="57">
          <cell r="A57">
            <v>56</v>
          </cell>
          <cell r="B57">
            <v>2.2000000000000002</v>
          </cell>
          <cell r="C57">
            <v>2.1</v>
          </cell>
          <cell r="D57" t="str">
            <v xml:space="preserve"> </v>
          </cell>
          <cell r="E57" t="str">
            <v xml:space="preserve"> </v>
          </cell>
          <cell r="F57" t="str">
            <v xml:space="preserve"> </v>
          </cell>
          <cell r="G57" t="str">
            <v xml:space="preserve"> </v>
          </cell>
          <cell r="H57" t="str">
            <v xml:space="preserve"> </v>
          </cell>
          <cell r="I57" t="str">
            <v xml:space="preserve"> </v>
          </cell>
          <cell r="J57" t="str">
            <v xml:space="preserve"> </v>
          </cell>
          <cell r="K57" t="str">
            <v xml:space="preserve"> </v>
          </cell>
          <cell r="L57" t="str">
            <v xml:space="preserve"> </v>
          </cell>
          <cell r="M57" t="str">
            <v xml:space="preserve"> </v>
          </cell>
          <cell r="N57" t="str">
            <v xml:space="preserve"> </v>
          </cell>
          <cell r="O57" t="str">
            <v xml:space="preserve"> </v>
          </cell>
          <cell r="P57" t="str">
            <v xml:space="preserve"> </v>
          </cell>
          <cell r="Q57" t="str">
            <v xml:space="preserve"> </v>
          </cell>
          <cell r="R57" t="str">
            <v xml:space="preserve"> </v>
          </cell>
          <cell r="S57" t="str">
            <v xml:space="preserve"> </v>
          </cell>
          <cell r="T57" t="str">
            <v xml:space="preserve"> </v>
          </cell>
          <cell r="U57" t="str">
            <v xml:space="preserve"> </v>
          </cell>
          <cell r="V57" t="str">
            <v xml:space="preserve"> </v>
          </cell>
          <cell r="W57" t="str">
            <v xml:space="preserve"> </v>
          </cell>
          <cell r="X57" t="str">
            <v xml:space="preserve"> </v>
          </cell>
          <cell r="Y57" t="str">
            <v xml:space="preserve"> </v>
          </cell>
          <cell r="Z57" t="str">
            <v xml:space="preserve"> </v>
          </cell>
          <cell r="AB57">
            <v>56</v>
          </cell>
          <cell r="AC57">
            <v>2.1</v>
          </cell>
        </row>
        <row r="58">
          <cell r="A58">
            <v>57</v>
          </cell>
          <cell r="B58">
            <v>8.1</v>
          </cell>
          <cell r="C58">
            <v>3.2</v>
          </cell>
          <cell r="D58" t="str">
            <v xml:space="preserve"> </v>
          </cell>
          <cell r="E58" t="str">
            <v xml:space="preserve"> </v>
          </cell>
          <cell r="F58" t="str">
            <v xml:space="preserve"> </v>
          </cell>
          <cell r="G58" t="str">
            <v xml:space="preserve"> </v>
          </cell>
          <cell r="H58" t="str">
            <v xml:space="preserve"> </v>
          </cell>
          <cell r="I58" t="str">
            <v xml:space="preserve"> </v>
          </cell>
          <cell r="J58" t="str">
            <v xml:space="preserve"> </v>
          </cell>
          <cell r="K58" t="str">
            <v xml:space="preserve"> </v>
          </cell>
          <cell r="L58" t="str">
            <v xml:space="preserve"> </v>
          </cell>
          <cell r="M58" t="str">
            <v xml:space="preserve"> </v>
          </cell>
          <cell r="N58" t="str">
            <v xml:space="preserve"> </v>
          </cell>
          <cell r="O58" t="str">
            <v xml:space="preserve"> </v>
          </cell>
          <cell r="P58" t="str">
            <v xml:space="preserve"> </v>
          </cell>
          <cell r="Q58" t="str">
            <v xml:space="preserve"> </v>
          </cell>
          <cell r="R58" t="str">
            <v xml:space="preserve"> </v>
          </cell>
          <cell r="S58" t="str">
            <v xml:space="preserve"> </v>
          </cell>
          <cell r="T58" t="str">
            <v xml:space="preserve"> </v>
          </cell>
          <cell r="U58" t="str">
            <v xml:space="preserve"> </v>
          </cell>
          <cell r="V58" t="str">
            <v xml:space="preserve"> </v>
          </cell>
          <cell r="W58" t="str">
            <v xml:space="preserve"> </v>
          </cell>
          <cell r="X58" t="str">
            <v xml:space="preserve"> </v>
          </cell>
          <cell r="Y58" t="str">
            <v xml:space="preserve"> </v>
          </cell>
          <cell r="Z58" t="str">
            <v xml:space="preserve"> </v>
          </cell>
          <cell r="AB58">
            <v>57</v>
          </cell>
          <cell r="AC58">
            <v>3.2</v>
          </cell>
        </row>
        <row r="59">
          <cell r="A59">
            <v>58</v>
          </cell>
          <cell r="B59">
            <v>3.4</v>
          </cell>
          <cell r="C59">
            <v>4.2</v>
          </cell>
          <cell r="D59" t="str">
            <v xml:space="preserve"> </v>
          </cell>
          <cell r="E59" t="str">
            <v xml:space="preserve"> </v>
          </cell>
          <cell r="F59" t="str">
            <v xml:space="preserve"> </v>
          </cell>
          <cell r="G59" t="str">
            <v xml:space="preserve"> </v>
          </cell>
          <cell r="H59" t="str">
            <v xml:space="preserve"> </v>
          </cell>
          <cell r="I59" t="str">
            <v xml:space="preserve"> </v>
          </cell>
          <cell r="J59" t="str">
            <v xml:space="preserve"> </v>
          </cell>
          <cell r="K59" t="str">
            <v xml:space="preserve"> </v>
          </cell>
          <cell r="L59" t="str">
            <v xml:space="preserve"> </v>
          </cell>
          <cell r="M59" t="str">
            <v xml:space="preserve"> </v>
          </cell>
          <cell r="N59" t="str">
            <v xml:space="preserve"> </v>
          </cell>
          <cell r="O59" t="str">
            <v xml:space="preserve"> </v>
          </cell>
          <cell r="P59" t="str">
            <v xml:space="preserve"> </v>
          </cell>
          <cell r="Q59" t="str">
            <v xml:space="preserve"> </v>
          </cell>
          <cell r="R59" t="str">
            <v xml:space="preserve"> </v>
          </cell>
          <cell r="S59" t="str">
            <v xml:space="preserve"> </v>
          </cell>
          <cell r="T59" t="str">
            <v xml:space="preserve"> </v>
          </cell>
          <cell r="U59" t="str">
            <v xml:space="preserve"> </v>
          </cell>
          <cell r="V59" t="str">
            <v xml:space="preserve"> </v>
          </cell>
          <cell r="W59" t="str">
            <v xml:space="preserve"> </v>
          </cell>
          <cell r="X59" t="str">
            <v xml:space="preserve"> </v>
          </cell>
          <cell r="Y59" t="str">
            <v xml:space="preserve"> </v>
          </cell>
          <cell r="Z59" t="str">
            <v xml:space="preserve"> </v>
          </cell>
          <cell r="AB59">
            <v>58</v>
          </cell>
          <cell r="AC59">
            <v>4.2</v>
          </cell>
        </row>
        <row r="60">
          <cell r="A60">
            <v>59</v>
          </cell>
          <cell r="B60">
            <v>6.2</v>
          </cell>
          <cell r="C60">
            <v>4.2</v>
          </cell>
          <cell r="D60" t="str">
            <v xml:space="preserve"> </v>
          </cell>
          <cell r="E60" t="str">
            <v xml:space="preserve"> </v>
          </cell>
          <cell r="F60" t="str">
            <v xml:space="preserve"> </v>
          </cell>
          <cell r="G60" t="str">
            <v xml:space="preserve"> </v>
          </cell>
          <cell r="H60" t="str">
            <v xml:space="preserve"> </v>
          </cell>
          <cell r="I60" t="str">
            <v xml:space="preserve"> </v>
          </cell>
          <cell r="J60" t="str">
            <v xml:space="preserve"> </v>
          </cell>
          <cell r="K60" t="str">
            <v xml:space="preserve"> </v>
          </cell>
          <cell r="L60" t="str">
            <v xml:space="preserve"> </v>
          </cell>
          <cell r="M60" t="str">
            <v xml:space="preserve"> </v>
          </cell>
          <cell r="N60" t="str">
            <v xml:space="preserve"> </v>
          </cell>
          <cell r="O60" t="str">
            <v xml:space="preserve"> </v>
          </cell>
          <cell r="P60" t="str">
            <v xml:space="preserve"> </v>
          </cell>
          <cell r="Q60" t="str">
            <v xml:space="preserve"> </v>
          </cell>
          <cell r="R60" t="str">
            <v xml:space="preserve"> </v>
          </cell>
          <cell r="S60" t="str">
            <v xml:space="preserve"> </v>
          </cell>
          <cell r="T60" t="str">
            <v xml:space="preserve"> </v>
          </cell>
          <cell r="U60" t="str">
            <v xml:space="preserve"> </v>
          </cell>
          <cell r="V60" t="str">
            <v xml:space="preserve"> </v>
          </cell>
          <cell r="W60" t="str">
            <v xml:space="preserve"> </v>
          </cell>
          <cell r="X60" t="str">
            <v xml:space="preserve"> </v>
          </cell>
          <cell r="Y60" t="str">
            <v xml:space="preserve"> </v>
          </cell>
          <cell r="Z60" t="str">
            <v xml:space="preserve"> </v>
          </cell>
          <cell r="AB60">
            <v>59</v>
          </cell>
          <cell r="AC60">
            <v>4.2</v>
          </cell>
        </row>
        <row r="61">
          <cell r="A61">
            <v>60</v>
          </cell>
          <cell r="B61">
            <v>4.2</v>
          </cell>
          <cell r="C61">
            <v>6.1</v>
          </cell>
          <cell r="D61" t="str">
            <v xml:space="preserve"> </v>
          </cell>
          <cell r="E61" t="str">
            <v xml:space="preserve"> </v>
          </cell>
          <cell r="F61" t="str">
            <v xml:space="preserve"> </v>
          </cell>
          <cell r="G61" t="str">
            <v xml:space="preserve"> </v>
          </cell>
          <cell r="H61" t="str">
            <v xml:space="preserve"> </v>
          </cell>
          <cell r="I61" t="str">
            <v xml:space="preserve"> </v>
          </cell>
          <cell r="J61" t="str">
            <v xml:space="preserve"> </v>
          </cell>
          <cell r="K61" t="str">
            <v xml:space="preserve"> </v>
          </cell>
          <cell r="L61" t="str">
            <v xml:space="preserve"> </v>
          </cell>
          <cell r="M61" t="str">
            <v xml:space="preserve"> </v>
          </cell>
          <cell r="N61" t="str">
            <v xml:space="preserve"> </v>
          </cell>
          <cell r="O61" t="str">
            <v xml:space="preserve"> </v>
          </cell>
          <cell r="P61" t="str">
            <v xml:space="preserve"> </v>
          </cell>
          <cell r="Q61" t="str">
            <v xml:space="preserve"> </v>
          </cell>
          <cell r="R61" t="str">
            <v xml:space="preserve"> </v>
          </cell>
          <cell r="S61" t="str">
            <v xml:space="preserve"> </v>
          </cell>
          <cell r="T61" t="str">
            <v xml:space="preserve"> </v>
          </cell>
          <cell r="U61" t="str">
            <v xml:space="preserve"> </v>
          </cell>
          <cell r="V61" t="str">
            <v xml:space="preserve"> </v>
          </cell>
          <cell r="W61" t="str">
            <v xml:space="preserve"> </v>
          </cell>
          <cell r="X61" t="str">
            <v xml:space="preserve"> </v>
          </cell>
          <cell r="Y61" t="str">
            <v xml:space="preserve"> </v>
          </cell>
          <cell r="Z61" t="str">
            <v xml:space="preserve"> </v>
          </cell>
          <cell r="AB61">
            <v>60</v>
          </cell>
          <cell r="AC61">
            <v>6.1</v>
          </cell>
        </row>
        <row r="62">
          <cell r="A62">
            <v>61</v>
          </cell>
          <cell r="B62">
            <v>2.1</v>
          </cell>
          <cell r="C62">
            <v>3.4</v>
          </cell>
          <cell r="D62" t="str">
            <v xml:space="preserve"> </v>
          </cell>
          <cell r="E62" t="str">
            <v xml:space="preserve"> </v>
          </cell>
          <cell r="F62" t="str">
            <v xml:space="preserve"> </v>
          </cell>
          <cell r="G62" t="str">
            <v xml:space="preserve"> </v>
          </cell>
          <cell r="H62" t="str">
            <v xml:space="preserve"> </v>
          </cell>
          <cell r="I62" t="str">
            <v xml:space="preserve"> </v>
          </cell>
          <cell r="J62" t="str">
            <v xml:space="preserve"> </v>
          </cell>
          <cell r="K62" t="str">
            <v xml:space="preserve"> </v>
          </cell>
          <cell r="L62" t="str">
            <v xml:space="preserve"> </v>
          </cell>
          <cell r="M62" t="str">
            <v xml:space="preserve"> </v>
          </cell>
          <cell r="N62" t="str">
            <v xml:space="preserve"> </v>
          </cell>
          <cell r="O62" t="str">
            <v xml:space="preserve"> </v>
          </cell>
          <cell r="P62" t="str">
            <v xml:space="preserve"> </v>
          </cell>
          <cell r="Q62" t="str">
            <v xml:space="preserve"> </v>
          </cell>
          <cell r="R62" t="str">
            <v xml:space="preserve"> </v>
          </cell>
          <cell r="S62" t="str">
            <v xml:space="preserve"> </v>
          </cell>
          <cell r="T62" t="str">
            <v xml:space="preserve"> </v>
          </cell>
          <cell r="U62" t="str">
            <v xml:space="preserve"> </v>
          </cell>
          <cell r="V62" t="str">
            <v xml:space="preserve"> </v>
          </cell>
          <cell r="W62" t="str">
            <v xml:space="preserve"> </v>
          </cell>
          <cell r="X62" t="str">
            <v xml:space="preserve"> </v>
          </cell>
          <cell r="Y62" t="str">
            <v xml:space="preserve"> </v>
          </cell>
          <cell r="Z62" t="str">
            <v xml:space="preserve"> </v>
          </cell>
          <cell r="AB62">
            <v>61</v>
          </cell>
          <cell r="AC62">
            <v>3.4</v>
          </cell>
        </row>
        <row r="63">
          <cell r="A63">
            <v>62</v>
          </cell>
          <cell r="B63">
            <v>5.3</v>
          </cell>
          <cell r="C63">
            <v>7.1</v>
          </cell>
          <cell r="D63" t="str">
            <v xml:space="preserve"> </v>
          </cell>
          <cell r="E63" t="str">
            <v xml:space="preserve"> </v>
          </cell>
          <cell r="F63" t="str">
            <v xml:space="preserve"> </v>
          </cell>
          <cell r="G63" t="str">
            <v xml:space="preserve"> </v>
          </cell>
          <cell r="H63" t="str">
            <v xml:space="preserve"> </v>
          </cell>
          <cell r="I63" t="str">
            <v xml:space="preserve"> </v>
          </cell>
          <cell r="J63" t="str">
            <v xml:space="preserve"> </v>
          </cell>
          <cell r="K63" t="str">
            <v xml:space="preserve"> </v>
          </cell>
          <cell r="L63" t="str">
            <v xml:space="preserve"> </v>
          </cell>
          <cell r="M63" t="str">
            <v xml:space="preserve"> </v>
          </cell>
          <cell r="N63" t="str">
            <v xml:space="preserve"> </v>
          </cell>
          <cell r="O63" t="str">
            <v xml:space="preserve"> </v>
          </cell>
          <cell r="P63" t="str">
            <v xml:space="preserve"> </v>
          </cell>
          <cell r="Q63" t="str">
            <v xml:space="preserve"> </v>
          </cell>
          <cell r="R63" t="str">
            <v xml:space="preserve"> </v>
          </cell>
          <cell r="S63" t="str">
            <v xml:space="preserve"> </v>
          </cell>
          <cell r="T63" t="str">
            <v xml:space="preserve"> </v>
          </cell>
          <cell r="U63" t="str">
            <v xml:space="preserve"> </v>
          </cell>
          <cell r="V63" t="str">
            <v xml:space="preserve"> </v>
          </cell>
          <cell r="W63" t="str">
            <v xml:space="preserve"> </v>
          </cell>
          <cell r="X63" t="str">
            <v xml:space="preserve"> </v>
          </cell>
          <cell r="Y63" t="str">
            <v xml:space="preserve"> </v>
          </cell>
          <cell r="Z63" t="str">
            <v xml:space="preserve"> </v>
          </cell>
          <cell r="AB63">
            <v>62</v>
          </cell>
          <cell r="AC63">
            <v>7.1</v>
          </cell>
        </row>
        <row r="64">
          <cell r="A64">
            <v>63</v>
          </cell>
          <cell r="B64">
            <v>1.2</v>
          </cell>
          <cell r="C64">
            <v>5.0999999999999996</v>
          </cell>
          <cell r="D64" t="str">
            <v xml:space="preserve"> </v>
          </cell>
          <cell r="E64" t="str">
            <v xml:space="preserve"> </v>
          </cell>
          <cell r="F64" t="str">
            <v xml:space="preserve"> </v>
          </cell>
          <cell r="G64" t="str">
            <v xml:space="preserve"> </v>
          </cell>
          <cell r="H64" t="str">
            <v xml:space="preserve"> </v>
          </cell>
          <cell r="I64" t="str">
            <v xml:space="preserve"> </v>
          </cell>
          <cell r="J64" t="str">
            <v xml:space="preserve"> </v>
          </cell>
          <cell r="K64" t="str">
            <v xml:space="preserve"> </v>
          </cell>
          <cell r="L64" t="str">
            <v xml:space="preserve"> </v>
          </cell>
          <cell r="M64" t="str">
            <v xml:space="preserve"> </v>
          </cell>
          <cell r="N64" t="str">
            <v xml:space="preserve"> </v>
          </cell>
          <cell r="O64" t="str">
            <v xml:space="preserve"> </v>
          </cell>
          <cell r="P64" t="str">
            <v xml:space="preserve"> </v>
          </cell>
          <cell r="Q64" t="str">
            <v xml:space="preserve"> </v>
          </cell>
          <cell r="R64" t="str">
            <v xml:space="preserve"> </v>
          </cell>
          <cell r="S64" t="str">
            <v xml:space="preserve"> </v>
          </cell>
          <cell r="T64" t="str">
            <v xml:space="preserve"> </v>
          </cell>
          <cell r="U64" t="str">
            <v xml:space="preserve"> </v>
          </cell>
          <cell r="V64" t="str">
            <v xml:space="preserve"> </v>
          </cell>
          <cell r="W64" t="str">
            <v xml:space="preserve"> </v>
          </cell>
          <cell r="X64" t="str">
            <v xml:space="preserve"> </v>
          </cell>
          <cell r="Y64" t="str">
            <v xml:space="preserve"> </v>
          </cell>
          <cell r="Z64" t="str">
            <v xml:space="preserve"> </v>
          </cell>
          <cell r="AB64">
            <v>63</v>
          </cell>
          <cell r="AC64">
            <v>5.0999999999999996</v>
          </cell>
        </row>
        <row r="65">
          <cell r="A65">
            <v>64</v>
          </cell>
          <cell r="B65">
            <v>5.0999999999999996</v>
          </cell>
          <cell r="C65">
            <v>5.0999999999999996</v>
          </cell>
          <cell r="D65" t="str">
            <v xml:space="preserve"> </v>
          </cell>
          <cell r="E65" t="str">
            <v xml:space="preserve"> </v>
          </cell>
          <cell r="F65" t="str">
            <v xml:space="preserve"> </v>
          </cell>
          <cell r="G65" t="str">
            <v xml:space="preserve"> </v>
          </cell>
          <cell r="H65" t="str">
            <v xml:space="preserve"> </v>
          </cell>
          <cell r="I65" t="str">
            <v xml:space="preserve"> </v>
          </cell>
          <cell r="J65" t="str">
            <v xml:space="preserve"> </v>
          </cell>
          <cell r="K65" t="str">
            <v xml:space="preserve"> </v>
          </cell>
          <cell r="L65" t="str">
            <v xml:space="preserve"> </v>
          </cell>
          <cell r="M65" t="str">
            <v xml:space="preserve"> </v>
          </cell>
          <cell r="N65" t="str">
            <v xml:space="preserve"> </v>
          </cell>
          <cell r="O65" t="str">
            <v xml:space="preserve"> </v>
          </cell>
          <cell r="P65" t="str">
            <v xml:space="preserve"> </v>
          </cell>
          <cell r="Q65" t="str">
            <v xml:space="preserve"> </v>
          </cell>
          <cell r="R65" t="str">
            <v xml:space="preserve"> </v>
          </cell>
          <cell r="S65" t="str">
            <v xml:space="preserve"> </v>
          </cell>
          <cell r="T65" t="str">
            <v xml:space="preserve"> </v>
          </cell>
          <cell r="U65" t="str">
            <v xml:space="preserve"> </v>
          </cell>
          <cell r="V65" t="str">
            <v xml:space="preserve"> </v>
          </cell>
          <cell r="W65" t="str">
            <v xml:space="preserve"> </v>
          </cell>
          <cell r="X65" t="str">
            <v xml:space="preserve"> </v>
          </cell>
          <cell r="Y65" t="str">
            <v xml:space="preserve"> </v>
          </cell>
          <cell r="Z65" t="str">
            <v xml:space="preserve"> </v>
          </cell>
          <cell r="AB65">
            <v>64</v>
          </cell>
          <cell r="AC65">
            <v>5.0999999999999996</v>
          </cell>
        </row>
        <row r="66">
          <cell r="A66">
            <v>65</v>
          </cell>
          <cell r="B66">
            <v>3.2</v>
          </cell>
          <cell r="C66">
            <v>7.2</v>
          </cell>
          <cell r="D66" t="str">
            <v xml:space="preserve"> 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  <cell r="H66" t="str">
            <v xml:space="preserve"> </v>
          </cell>
          <cell r="I66" t="str">
            <v xml:space="preserve"> </v>
          </cell>
          <cell r="J66" t="str">
            <v xml:space="preserve"> </v>
          </cell>
          <cell r="K66" t="str">
            <v xml:space="preserve"> </v>
          </cell>
          <cell r="L66" t="str">
            <v xml:space="preserve"> </v>
          </cell>
          <cell r="M66" t="str">
            <v xml:space="preserve"> </v>
          </cell>
          <cell r="N66" t="str">
            <v xml:space="preserve"> </v>
          </cell>
          <cell r="O66" t="str">
            <v xml:space="preserve"> </v>
          </cell>
          <cell r="P66" t="str">
            <v xml:space="preserve"> </v>
          </cell>
          <cell r="Q66" t="str">
            <v xml:space="preserve"> </v>
          </cell>
          <cell r="R66" t="str">
            <v xml:space="preserve"> </v>
          </cell>
          <cell r="S66" t="str">
            <v xml:space="preserve"> </v>
          </cell>
          <cell r="T66" t="str">
            <v xml:space="preserve"> </v>
          </cell>
          <cell r="U66" t="str">
            <v xml:space="preserve"> </v>
          </cell>
          <cell r="V66" t="str">
            <v xml:space="preserve"> </v>
          </cell>
          <cell r="W66" t="str">
            <v xml:space="preserve"> </v>
          </cell>
          <cell r="X66" t="str">
            <v xml:space="preserve"> </v>
          </cell>
          <cell r="Y66" t="str">
            <v xml:space="preserve"> </v>
          </cell>
          <cell r="Z66" t="str">
            <v xml:space="preserve"> </v>
          </cell>
          <cell r="AB66">
            <v>65</v>
          </cell>
          <cell r="AC66">
            <v>7.2</v>
          </cell>
        </row>
        <row r="67">
          <cell r="A67">
            <v>66</v>
          </cell>
          <cell r="B67">
            <v>1.5</v>
          </cell>
          <cell r="C67">
            <v>2.2000000000000002</v>
          </cell>
          <cell r="D67" t="str">
            <v xml:space="preserve"> </v>
          </cell>
          <cell r="E67" t="str">
            <v xml:space="preserve"> </v>
          </cell>
          <cell r="F67" t="str">
            <v xml:space="preserve"> </v>
          </cell>
          <cell r="G67" t="str">
            <v xml:space="preserve"> </v>
          </cell>
          <cell r="H67" t="str">
            <v xml:space="preserve"> </v>
          </cell>
          <cell r="I67" t="str">
            <v xml:space="preserve"> </v>
          </cell>
          <cell r="J67" t="str">
            <v xml:space="preserve"> </v>
          </cell>
          <cell r="K67" t="str">
            <v xml:space="preserve"> </v>
          </cell>
          <cell r="L67" t="str">
            <v xml:space="preserve"> </v>
          </cell>
          <cell r="M67" t="str">
            <v xml:space="preserve"> </v>
          </cell>
          <cell r="N67" t="str">
            <v xml:space="preserve"> </v>
          </cell>
          <cell r="O67" t="str">
            <v xml:space="preserve"> </v>
          </cell>
          <cell r="P67" t="str">
            <v xml:space="preserve"> </v>
          </cell>
          <cell r="Q67" t="str">
            <v xml:space="preserve"> </v>
          </cell>
          <cell r="R67" t="str">
            <v xml:space="preserve"> </v>
          </cell>
          <cell r="S67" t="str">
            <v xml:space="preserve"> </v>
          </cell>
          <cell r="T67" t="str">
            <v xml:space="preserve"> </v>
          </cell>
          <cell r="U67" t="str">
            <v xml:space="preserve"> </v>
          </cell>
          <cell r="V67" t="str">
            <v xml:space="preserve"> </v>
          </cell>
          <cell r="W67" t="str">
            <v xml:space="preserve"> </v>
          </cell>
          <cell r="X67" t="str">
            <v xml:space="preserve"> </v>
          </cell>
          <cell r="Y67" t="str">
            <v xml:space="preserve"> </v>
          </cell>
          <cell r="Z67" t="str">
            <v xml:space="preserve"> </v>
          </cell>
          <cell r="AB67">
            <v>66</v>
          </cell>
          <cell r="AC67">
            <v>2.2000000000000002</v>
          </cell>
        </row>
        <row r="68">
          <cell r="A68">
            <v>67</v>
          </cell>
          <cell r="B68">
            <v>1.4</v>
          </cell>
          <cell r="C68">
            <v>2.2000000000000002</v>
          </cell>
          <cell r="D68" t="str">
            <v xml:space="preserve"> 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  <cell r="H68" t="str">
            <v xml:space="preserve"> </v>
          </cell>
          <cell r="I68" t="str">
            <v xml:space="preserve"> </v>
          </cell>
          <cell r="J68" t="str">
            <v xml:space="preserve"> </v>
          </cell>
          <cell r="K68" t="str">
            <v xml:space="preserve"> </v>
          </cell>
          <cell r="L68" t="str">
            <v xml:space="preserve"> </v>
          </cell>
          <cell r="M68" t="str">
            <v xml:space="preserve"> </v>
          </cell>
          <cell r="N68" t="str">
            <v xml:space="preserve"> </v>
          </cell>
          <cell r="O68" t="str">
            <v xml:space="preserve"> </v>
          </cell>
          <cell r="P68" t="str">
            <v xml:space="preserve"> </v>
          </cell>
          <cell r="Q68" t="str">
            <v xml:space="preserve"> </v>
          </cell>
          <cell r="R68" t="str">
            <v xml:space="preserve"> </v>
          </cell>
          <cell r="S68" t="str">
            <v xml:space="preserve"> </v>
          </cell>
          <cell r="T68" t="str">
            <v xml:space="preserve"> </v>
          </cell>
          <cell r="U68" t="str">
            <v xml:space="preserve"> </v>
          </cell>
          <cell r="V68" t="str">
            <v xml:space="preserve"> </v>
          </cell>
          <cell r="W68" t="str">
            <v xml:space="preserve"> </v>
          </cell>
          <cell r="X68" t="str">
            <v xml:space="preserve"> </v>
          </cell>
          <cell r="Y68" t="str">
            <v xml:space="preserve"> </v>
          </cell>
          <cell r="Z68" t="str">
            <v xml:space="preserve"> </v>
          </cell>
          <cell r="AB68">
            <v>67</v>
          </cell>
          <cell r="AC68">
            <v>2.2000000000000002</v>
          </cell>
        </row>
        <row r="69">
          <cell r="A69">
            <v>68</v>
          </cell>
          <cell r="B69">
            <v>5.0999999999999996</v>
          </cell>
          <cell r="C69">
            <v>2.5</v>
          </cell>
          <cell r="D69" t="str">
            <v xml:space="preserve"> </v>
          </cell>
          <cell r="E69" t="str">
            <v xml:space="preserve"> </v>
          </cell>
          <cell r="F69" t="str">
            <v xml:space="preserve"> </v>
          </cell>
          <cell r="G69" t="str">
            <v xml:space="preserve"> </v>
          </cell>
          <cell r="H69" t="str">
            <v xml:space="preserve"> </v>
          </cell>
          <cell r="I69" t="str">
            <v xml:space="preserve"> </v>
          </cell>
          <cell r="J69" t="str">
            <v xml:space="preserve"> </v>
          </cell>
          <cell r="K69" t="str">
            <v xml:space="preserve"> </v>
          </cell>
          <cell r="L69" t="str">
            <v xml:space="preserve"> </v>
          </cell>
          <cell r="M69" t="str">
            <v xml:space="preserve"> </v>
          </cell>
          <cell r="N69" t="str">
            <v xml:space="preserve"> </v>
          </cell>
          <cell r="O69" t="str">
            <v xml:space="preserve"> </v>
          </cell>
          <cell r="P69" t="str">
            <v xml:space="preserve"> </v>
          </cell>
          <cell r="Q69" t="str">
            <v xml:space="preserve"> </v>
          </cell>
          <cell r="R69" t="str">
            <v xml:space="preserve"> </v>
          </cell>
          <cell r="S69" t="str">
            <v xml:space="preserve"> </v>
          </cell>
          <cell r="T69" t="str">
            <v xml:space="preserve"> </v>
          </cell>
          <cell r="U69" t="str">
            <v xml:space="preserve"> </v>
          </cell>
          <cell r="V69" t="str">
            <v xml:space="preserve"> </v>
          </cell>
          <cell r="W69" t="str">
            <v xml:space="preserve"> </v>
          </cell>
          <cell r="X69" t="str">
            <v xml:space="preserve"> </v>
          </cell>
          <cell r="Y69" t="str">
            <v xml:space="preserve"> </v>
          </cell>
          <cell r="Z69" t="str">
            <v xml:space="preserve"> </v>
          </cell>
          <cell r="AB69">
            <v>68</v>
          </cell>
          <cell r="AC69">
            <v>2.5</v>
          </cell>
        </row>
        <row r="70">
          <cell r="A70">
            <v>69</v>
          </cell>
          <cell r="B70">
            <v>2.5</v>
          </cell>
          <cell r="C70">
            <v>7.2</v>
          </cell>
          <cell r="D70" t="str">
            <v xml:space="preserve"> </v>
          </cell>
          <cell r="E70" t="str">
            <v xml:space="preserve"> </v>
          </cell>
          <cell r="F70" t="str">
            <v xml:space="preserve"> </v>
          </cell>
          <cell r="G70" t="str">
            <v xml:space="preserve"> </v>
          </cell>
          <cell r="H70" t="str">
            <v xml:space="preserve"> </v>
          </cell>
          <cell r="I70" t="str">
            <v xml:space="preserve"> </v>
          </cell>
          <cell r="J70" t="str">
            <v xml:space="preserve"> </v>
          </cell>
          <cell r="K70" t="str">
            <v xml:space="preserve"> </v>
          </cell>
          <cell r="L70" t="str">
            <v xml:space="preserve"> </v>
          </cell>
          <cell r="M70" t="str">
            <v xml:space="preserve"> </v>
          </cell>
          <cell r="N70" t="str">
            <v xml:space="preserve"> </v>
          </cell>
          <cell r="O70" t="str">
            <v xml:space="preserve"> </v>
          </cell>
          <cell r="P70" t="str">
            <v xml:space="preserve"> </v>
          </cell>
          <cell r="Q70" t="str">
            <v xml:space="preserve"> </v>
          </cell>
          <cell r="R70" t="str">
            <v xml:space="preserve"> </v>
          </cell>
          <cell r="S70" t="str">
            <v xml:space="preserve"> </v>
          </cell>
          <cell r="T70" t="str">
            <v xml:space="preserve"> </v>
          </cell>
          <cell r="U70" t="str">
            <v xml:space="preserve"> </v>
          </cell>
          <cell r="V70" t="str">
            <v xml:space="preserve"> </v>
          </cell>
          <cell r="W70" t="str">
            <v xml:space="preserve"> </v>
          </cell>
          <cell r="X70" t="str">
            <v xml:space="preserve"> </v>
          </cell>
          <cell r="Y70" t="str">
            <v xml:space="preserve"> </v>
          </cell>
          <cell r="Z70" t="str">
            <v xml:space="preserve"> </v>
          </cell>
          <cell r="AB70">
            <v>69</v>
          </cell>
          <cell r="AC70">
            <v>7.2</v>
          </cell>
        </row>
        <row r="71">
          <cell r="A71">
            <v>70</v>
          </cell>
          <cell r="B71">
            <v>1.2</v>
          </cell>
          <cell r="C71">
            <v>2.1</v>
          </cell>
          <cell r="D71" t="str">
            <v xml:space="preserve"> </v>
          </cell>
          <cell r="E71" t="str">
            <v xml:space="preserve"> </v>
          </cell>
          <cell r="F71" t="str">
            <v xml:space="preserve"> </v>
          </cell>
          <cell r="G71" t="str">
            <v xml:space="preserve"> </v>
          </cell>
          <cell r="H71" t="str">
            <v xml:space="preserve"> </v>
          </cell>
          <cell r="I71" t="str">
            <v xml:space="preserve"> </v>
          </cell>
          <cell r="J71" t="str">
            <v xml:space="preserve"> </v>
          </cell>
          <cell r="K71" t="str">
            <v xml:space="preserve"> </v>
          </cell>
          <cell r="L71" t="str">
            <v xml:space="preserve"> </v>
          </cell>
          <cell r="M71" t="str">
            <v xml:space="preserve"> </v>
          </cell>
          <cell r="N71" t="str">
            <v xml:space="preserve"> </v>
          </cell>
          <cell r="O71" t="str">
            <v xml:space="preserve"> </v>
          </cell>
          <cell r="P71" t="str">
            <v xml:space="preserve"> </v>
          </cell>
          <cell r="Q71" t="str">
            <v xml:space="preserve"> </v>
          </cell>
          <cell r="R71" t="str">
            <v xml:space="preserve"> </v>
          </cell>
          <cell r="S71" t="str">
            <v xml:space="preserve"> </v>
          </cell>
          <cell r="T71" t="str">
            <v xml:space="preserve"> </v>
          </cell>
          <cell r="U71" t="str">
            <v xml:space="preserve"> </v>
          </cell>
          <cell r="V71" t="str">
            <v xml:space="preserve"> </v>
          </cell>
          <cell r="W71" t="str">
            <v xml:space="preserve"> </v>
          </cell>
          <cell r="X71" t="str">
            <v xml:space="preserve"> </v>
          </cell>
          <cell r="Y71" t="str">
            <v xml:space="preserve"> </v>
          </cell>
          <cell r="Z71" t="str">
            <v xml:space="preserve"> </v>
          </cell>
          <cell r="AB71">
            <v>70</v>
          </cell>
          <cell r="AC71">
            <v>2.1</v>
          </cell>
        </row>
        <row r="72">
          <cell r="A72">
            <v>71</v>
          </cell>
          <cell r="B72">
            <v>3.3</v>
          </cell>
          <cell r="C72">
            <v>1.1000000000000001</v>
          </cell>
          <cell r="D72" t="str">
            <v xml:space="preserve"> </v>
          </cell>
          <cell r="E72" t="str">
            <v xml:space="preserve"> </v>
          </cell>
          <cell r="F72" t="str">
            <v xml:space="preserve"> </v>
          </cell>
          <cell r="G72" t="str">
            <v xml:space="preserve"> </v>
          </cell>
          <cell r="H72" t="str">
            <v xml:space="preserve"> </v>
          </cell>
          <cell r="I72" t="str">
            <v xml:space="preserve"> </v>
          </cell>
          <cell r="J72" t="str">
            <v xml:space="preserve"> </v>
          </cell>
          <cell r="K72" t="str">
            <v xml:space="preserve"> </v>
          </cell>
          <cell r="L72" t="str">
            <v xml:space="preserve"> </v>
          </cell>
          <cell r="M72" t="str">
            <v xml:space="preserve"> </v>
          </cell>
          <cell r="N72" t="str">
            <v xml:space="preserve"> </v>
          </cell>
          <cell r="O72" t="str">
            <v xml:space="preserve"> </v>
          </cell>
          <cell r="P72" t="str">
            <v xml:space="preserve"> </v>
          </cell>
          <cell r="Q72" t="str">
            <v xml:space="preserve"> </v>
          </cell>
          <cell r="R72" t="str">
            <v xml:space="preserve"> </v>
          </cell>
          <cell r="S72" t="str">
            <v xml:space="preserve"> </v>
          </cell>
          <cell r="T72" t="str">
            <v xml:space="preserve"> </v>
          </cell>
          <cell r="U72" t="str">
            <v xml:space="preserve"> </v>
          </cell>
          <cell r="V72" t="str">
            <v xml:space="preserve"> </v>
          </cell>
          <cell r="W72" t="str">
            <v xml:space="preserve"> </v>
          </cell>
          <cell r="X72" t="str">
            <v xml:space="preserve"> </v>
          </cell>
          <cell r="Y72" t="str">
            <v xml:space="preserve"> </v>
          </cell>
          <cell r="Z72" t="str">
            <v xml:space="preserve"> </v>
          </cell>
          <cell r="AB72">
            <v>71</v>
          </cell>
          <cell r="AC72">
            <v>1.1000000000000001</v>
          </cell>
        </row>
        <row r="73">
          <cell r="A73">
            <v>72</v>
          </cell>
          <cell r="B73">
            <v>3.4</v>
          </cell>
          <cell r="C73">
            <v>7.1</v>
          </cell>
          <cell r="D73" t="str">
            <v xml:space="preserve"> </v>
          </cell>
          <cell r="E73" t="str">
            <v xml:space="preserve"> </v>
          </cell>
          <cell r="F73" t="str">
            <v xml:space="preserve"> </v>
          </cell>
          <cell r="G73" t="str">
            <v xml:space="preserve"> </v>
          </cell>
          <cell r="H73" t="str">
            <v xml:space="preserve"> </v>
          </cell>
          <cell r="I73" t="str">
            <v xml:space="preserve"> </v>
          </cell>
          <cell r="J73" t="str">
            <v xml:space="preserve"> </v>
          </cell>
          <cell r="K73" t="str">
            <v xml:space="preserve"> </v>
          </cell>
          <cell r="L73" t="str">
            <v xml:space="preserve"> </v>
          </cell>
          <cell r="M73" t="str">
            <v xml:space="preserve"> </v>
          </cell>
          <cell r="N73" t="str">
            <v xml:space="preserve"> </v>
          </cell>
          <cell r="O73" t="str">
            <v xml:space="preserve"> </v>
          </cell>
          <cell r="P73" t="str">
            <v xml:space="preserve"> </v>
          </cell>
          <cell r="Q73" t="str">
            <v xml:space="preserve"> </v>
          </cell>
          <cell r="R73" t="str">
            <v xml:space="preserve"> </v>
          </cell>
          <cell r="S73" t="str">
            <v xml:space="preserve"> </v>
          </cell>
          <cell r="T73" t="str">
            <v xml:space="preserve"> </v>
          </cell>
          <cell r="U73" t="str">
            <v xml:space="preserve"> </v>
          </cell>
          <cell r="V73" t="str">
            <v xml:space="preserve"> </v>
          </cell>
          <cell r="W73" t="str">
            <v xml:space="preserve"> </v>
          </cell>
          <cell r="X73" t="str">
            <v xml:space="preserve"> </v>
          </cell>
          <cell r="Y73" t="str">
            <v xml:space="preserve"> </v>
          </cell>
          <cell r="Z73" t="str">
            <v xml:space="preserve"> </v>
          </cell>
          <cell r="AB73">
            <v>72</v>
          </cell>
          <cell r="AC73">
            <v>7.1</v>
          </cell>
        </row>
        <row r="74">
          <cell r="A74">
            <v>73</v>
          </cell>
          <cell r="B74">
            <v>2.4</v>
          </cell>
          <cell r="C74">
            <v>1.2</v>
          </cell>
          <cell r="D74" t="str">
            <v xml:space="preserve"> </v>
          </cell>
          <cell r="E74" t="str">
            <v xml:space="preserve"> </v>
          </cell>
          <cell r="F74" t="str">
            <v xml:space="preserve"> </v>
          </cell>
          <cell r="G74" t="str">
            <v xml:space="preserve"> </v>
          </cell>
          <cell r="H74" t="str">
            <v xml:space="preserve"> </v>
          </cell>
          <cell r="I74" t="str">
            <v xml:space="preserve"> </v>
          </cell>
          <cell r="J74" t="str">
            <v xml:space="preserve"> </v>
          </cell>
          <cell r="K74" t="str">
            <v xml:space="preserve"> </v>
          </cell>
          <cell r="L74" t="str">
            <v xml:space="preserve"> </v>
          </cell>
          <cell r="M74" t="str">
            <v xml:space="preserve"> </v>
          </cell>
          <cell r="N74" t="str">
            <v xml:space="preserve"> </v>
          </cell>
          <cell r="O74" t="str">
            <v xml:space="preserve"> </v>
          </cell>
          <cell r="P74" t="str">
            <v xml:space="preserve"> </v>
          </cell>
          <cell r="Q74" t="str">
            <v xml:space="preserve"> </v>
          </cell>
          <cell r="R74" t="str">
            <v xml:space="preserve"> </v>
          </cell>
          <cell r="S74" t="str">
            <v xml:space="preserve"> </v>
          </cell>
          <cell r="T74" t="str">
            <v xml:space="preserve"> </v>
          </cell>
          <cell r="U74" t="str">
            <v xml:space="preserve"> </v>
          </cell>
          <cell r="V74" t="str">
            <v xml:space="preserve"> </v>
          </cell>
          <cell r="W74" t="str">
            <v xml:space="preserve"> </v>
          </cell>
          <cell r="X74" t="str">
            <v xml:space="preserve"> </v>
          </cell>
          <cell r="Y74" t="str">
            <v xml:space="preserve"> </v>
          </cell>
          <cell r="Z74" t="str">
            <v xml:space="preserve"> </v>
          </cell>
          <cell r="AB74">
            <v>73</v>
          </cell>
          <cell r="AC74">
            <v>1.2</v>
          </cell>
        </row>
        <row r="75">
          <cell r="A75">
            <v>74</v>
          </cell>
          <cell r="B75">
            <v>5.0999999999999996</v>
          </cell>
          <cell r="C75">
            <v>6.2</v>
          </cell>
          <cell r="D75" t="str">
            <v xml:space="preserve"> </v>
          </cell>
          <cell r="E75" t="str">
            <v xml:space="preserve"> </v>
          </cell>
          <cell r="F75" t="str">
            <v xml:space="preserve"> </v>
          </cell>
          <cell r="G75" t="str">
            <v xml:space="preserve"> </v>
          </cell>
          <cell r="H75" t="str">
            <v xml:space="preserve"> </v>
          </cell>
          <cell r="I75" t="str">
            <v xml:space="preserve"> </v>
          </cell>
          <cell r="J75" t="str">
            <v xml:space="preserve"> </v>
          </cell>
          <cell r="K75" t="str">
            <v xml:space="preserve"> </v>
          </cell>
          <cell r="L75" t="str">
            <v xml:space="preserve"> </v>
          </cell>
          <cell r="M75" t="str">
            <v xml:space="preserve"> </v>
          </cell>
          <cell r="N75" t="str">
            <v xml:space="preserve"> </v>
          </cell>
          <cell r="O75" t="str">
            <v xml:space="preserve"> </v>
          </cell>
          <cell r="P75" t="str">
            <v xml:space="preserve"> </v>
          </cell>
          <cell r="Q75" t="str">
            <v xml:space="preserve"> </v>
          </cell>
          <cell r="R75" t="str">
            <v xml:space="preserve"> </v>
          </cell>
          <cell r="S75" t="str">
            <v xml:space="preserve"> </v>
          </cell>
          <cell r="T75" t="str">
            <v xml:space="preserve"> </v>
          </cell>
          <cell r="U75" t="str">
            <v xml:space="preserve"> </v>
          </cell>
          <cell r="V75" t="str">
            <v xml:space="preserve"> </v>
          </cell>
          <cell r="W75" t="str">
            <v xml:space="preserve"> </v>
          </cell>
          <cell r="X75" t="str">
            <v xml:space="preserve"> </v>
          </cell>
          <cell r="Y75" t="str">
            <v xml:space="preserve"> </v>
          </cell>
          <cell r="Z75" t="str">
            <v xml:space="preserve"> </v>
          </cell>
          <cell r="AB75">
            <v>74</v>
          </cell>
          <cell r="AC75">
            <v>6.2</v>
          </cell>
        </row>
        <row r="76">
          <cell r="A76">
            <v>75</v>
          </cell>
          <cell r="B76">
            <v>1.5</v>
          </cell>
          <cell r="C76">
            <v>1.4</v>
          </cell>
          <cell r="D76" t="str">
            <v xml:space="preserve"> </v>
          </cell>
          <cell r="E76" t="str">
            <v xml:space="preserve"> </v>
          </cell>
          <cell r="F76" t="str">
            <v xml:space="preserve"> </v>
          </cell>
          <cell r="G76" t="str">
            <v xml:space="preserve"> </v>
          </cell>
          <cell r="H76" t="str">
            <v xml:space="preserve"> </v>
          </cell>
          <cell r="I76" t="str">
            <v xml:space="preserve"> </v>
          </cell>
          <cell r="J76" t="str">
            <v xml:space="preserve"> </v>
          </cell>
          <cell r="K76" t="str">
            <v xml:space="preserve"> </v>
          </cell>
          <cell r="L76" t="str">
            <v xml:space="preserve"> </v>
          </cell>
          <cell r="M76" t="str">
            <v xml:space="preserve"> </v>
          </cell>
          <cell r="N76" t="str">
            <v xml:space="preserve"> </v>
          </cell>
          <cell r="O76" t="str">
            <v xml:space="preserve"> </v>
          </cell>
          <cell r="P76" t="str">
            <v xml:space="preserve"> </v>
          </cell>
          <cell r="Q76" t="str">
            <v xml:space="preserve"> </v>
          </cell>
          <cell r="R76" t="str">
            <v xml:space="preserve"> </v>
          </cell>
          <cell r="S76" t="str">
            <v xml:space="preserve"> </v>
          </cell>
          <cell r="T76" t="str">
            <v xml:space="preserve"> </v>
          </cell>
          <cell r="U76" t="str">
            <v xml:space="preserve"> </v>
          </cell>
          <cell r="V76" t="str">
            <v xml:space="preserve"> </v>
          </cell>
          <cell r="W76" t="str">
            <v xml:space="preserve"> </v>
          </cell>
          <cell r="X76" t="str">
            <v xml:space="preserve"> </v>
          </cell>
          <cell r="Y76" t="str">
            <v xml:space="preserve"> </v>
          </cell>
          <cell r="Z76" t="str">
            <v xml:space="preserve"> </v>
          </cell>
          <cell r="AB76">
            <v>75</v>
          </cell>
          <cell r="AC76">
            <v>1.4</v>
          </cell>
        </row>
        <row r="77">
          <cell r="A77">
            <v>76</v>
          </cell>
          <cell r="B77">
            <v>5.0999999999999996</v>
          </cell>
          <cell r="C77">
            <v>5.3</v>
          </cell>
          <cell r="D77" t="str">
            <v xml:space="preserve"> </v>
          </cell>
          <cell r="E77" t="str">
            <v xml:space="preserve"> </v>
          </cell>
          <cell r="F77" t="str">
            <v xml:space="preserve"> </v>
          </cell>
          <cell r="G77" t="str">
            <v xml:space="preserve"> </v>
          </cell>
          <cell r="H77" t="str">
            <v xml:space="preserve"> </v>
          </cell>
          <cell r="I77" t="str">
            <v xml:space="preserve"> </v>
          </cell>
          <cell r="J77" t="str">
            <v xml:space="preserve"> </v>
          </cell>
          <cell r="K77" t="str">
            <v xml:space="preserve"> </v>
          </cell>
          <cell r="L77" t="str">
            <v xml:space="preserve"> </v>
          </cell>
          <cell r="M77" t="str">
            <v xml:space="preserve"> </v>
          </cell>
          <cell r="N77" t="str">
            <v xml:space="preserve"> </v>
          </cell>
          <cell r="O77" t="str">
            <v xml:space="preserve"> </v>
          </cell>
          <cell r="P77" t="str">
            <v xml:space="preserve"> </v>
          </cell>
          <cell r="Q77" t="str">
            <v xml:space="preserve"> </v>
          </cell>
          <cell r="R77" t="str">
            <v xml:space="preserve"> </v>
          </cell>
          <cell r="S77" t="str">
            <v xml:space="preserve"> </v>
          </cell>
          <cell r="T77" t="str">
            <v xml:space="preserve"> </v>
          </cell>
          <cell r="U77" t="str">
            <v xml:space="preserve"> </v>
          </cell>
          <cell r="V77" t="str">
            <v xml:space="preserve"> </v>
          </cell>
          <cell r="W77" t="str">
            <v xml:space="preserve"> </v>
          </cell>
          <cell r="X77" t="str">
            <v xml:space="preserve"> </v>
          </cell>
          <cell r="Y77" t="str">
            <v xml:space="preserve"> </v>
          </cell>
          <cell r="Z77" t="str">
            <v xml:space="preserve"> </v>
          </cell>
          <cell r="AB77">
            <v>76</v>
          </cell>
          <cell r="AC77">
            <v>5.3</v>
          </cell>
        </row>
        <row r="78">
          <cell r="A78">
            <v>77</v>
          </cell>
          <cell r="B78">
            <v>5.0999999999999996</v>
          </cell>
          <cell r="C78">
            <v>3.4</v>
          </cell>
          <cell r="D78" t="str">
            <v xml:space="preserve"> </v>
          </cell>
          <cell r="E78" t="str">
            <v xml:space="preserve"> </v>
          </cell>
          <cell r="F78" t="str">
            <v xml:space="preserve"> </v>
          </cell>
          <cell r="G78" t="str">
            <v xml:space="preserve"> </v>
          </cell>
          <cell r="H78" t="str">
            <v xml:space="preserve"> </v>
          </cell>
          <cell r="I78" t="str">
            <v xml:space="preserve"> </v>
          </cell>
          <cell r="J78" t="str">
            <v xml:space="preserve"> </v>
          </cell>
          <cell r="K78" t="str">
            <v xml:space="preserve"> </v>
          </cell>
          <cell r="L78" t="str">
            <v xml:space="preserve"> </v>
          </cell>
          <cell r="M78" t="str">
            <v xml:space="preserve"> </v>
          </cell>
          <cell r="N78" t="str">
            <v xml:space="preserve"> </v>
          </cell>
          <cell r="O78" t="str">
            <v xml:space="preserve"> </v>
          </cell>
          <cell r="P78" t="str">
            <v xml:space="preserve"> </v>
          </cell>
          <cell r="Q78" t="str">
            <v xml:space="preserve"> </v>
          </cell>
          <cell r="R78" t="str">
            <v xml:space="preserve"> </v>
          </cell>
          <cell r="S78" t="str">
            <v xml:space="preserve"> </v>
          </cell>
          <cell r="T78" t="str">
            <v xml:space="preserve"> </v>
          </cell>
          <cell r="U78" t="str">
            <v xml:space="preserve"> </v>
          </cell>
          <cell r="V78" t="str">
            <v xml:space="preserve"> </v>
          </cell>
          <cell r="W78" t="str">
            <v xml:space="preserve"> </v>
          </cell>
          <cell r="X78" t="str">
            <v xml:space="preserve"> </v>
          </cell>
          <cell r="Y78" t="str">
            <v xml:space="preserve"> </v>
          </cell>
          <cell r="Z78" t="str">
            <v xml:space="preserve"> </v>
          </cell>
          <cell r="AB78">
            <v>77</v>
          </cell>
          <cell r="AC78">
            <v>3.4</v>
          </cell>
        </row>
        <row r="79">
          <cell r="A79">
            <v>78</v>
          </cell>
          <cell r="B79">
            <v>1.1000000000000001</v>
          </cell>
          <cell r="C79">
            <v>2.1</v>
          </cell>
          <cell r="D79" t="str">
            <v xml:space="preserve"> </v>
          </cell>
          <cell r="E79" t="str">
            <v xml:space="preserve"> </v>
          </cell>
          <cell r="F79" t="str">
            <v xml:space="preserve"> </v>
          </cell>
          <cell r="G79" t="str">
            <v xml:space="preserve"> </v>
          </cell>
          <cell r="H79" t="str">
            <v xml:space="preserve"> </v>
          </cell>
          <cell r="I79" t="str">
            <v xml:space="preserve"> </v>
          </cell>
          <cell r="J79" t="str">
            <v xml:space="preserve"> </v>
          </cell>
          <cell r="K79" t="str">
            <v xml:space="preserve"> </v>
          </cell>
          <cell r="L79" t="str">
            <v xml:space="preserve"> </v>
          </cell>
          <cell r="M79" t="str">
            <v xml:space="preserve"> </v>
          </cell>
          <cell r="N79" t="str">
            <v xml:space="preserve"> </v>
          </cell>
          <cell r="O79" t="str">
            <v xml:space="preserve"> </v>
          </cell>
          <cell r="P79" t="str">
            <v xml:space="preserve"> </v>
          </cell>
          <cell r="Q79" t="str">
            <v xml:space="preserve"> </v>
          </cell>
          <cell r="R79" t="str">
            <v xml:space="preserve"> </v>
          </cell>
          <cell r="S79" t="str">
            <v xml:space="preserve"> </v>
          </cell>
          <cell r="T79" t="str">
            <v xml:space="preserve"> </v>
          </cell>
          <cell r="U79" t="str">
            <v xml:space="preserve"> </v>
          </cell>
          <cell r="V79" t="str">
            <v xml:space="preserve"> </v>
          </cell>
          <cell r="W79" t="str">
            <v xml:space="preserve"> </v>
          </cell>
          <cell r="X79" t="str">
            <v xml:space="preserve"> </v>
          </cell>
          <cell r="Y79" t="str">
            <v xml:space="preserve"> </v>
          </cell>
          <cell r="Z79" t="str">
            <v xml:space="preserve"> </v>
          </cell>
          <cell r="AB79">
            <v>78</v>
          </cell>
          <cell r="AC79">
            <v>2.1</v>
          </cell>
        </row>
        <row r="80">
          <cell r="A80">
            <v>79</v>
          </cell>
          <cell r="B80">
            <v>1.2</v>
          </cell>
          <cell r="C80">
            <v>2.1</v>
          </cell>
          <cell r="D80" t="str">
            <v xml:space="preserve"> </v>
          </cell>
          <cell r="E80" t="str">
            <v xml:space="preserve"> </v>
          </cell>
          <cell r="F80" t="str">
            <v xml:space="preserve"> </v>
          </cell>
          <cell r="G80" t="str">
            <v xml:space="preserve"> </v>
          </cell>
          <cell r="H80" t="str">
            <v xml:space="preserve"> </v>
          </cell>
          <cell r="I80" t="str">
            <v xml:space="preserve"> </v>
          </cell>
          <cell r="J80" t="str">
            <v xml:space="preserve"> </v>
          </cell>
          <cell r="K80" t="str">
            <v xml:space="preserve"> </v>
          </cell>
          <cell r="L80" t="str">
            <v xml:space="preserve"> </v>
          </cell>
          <cell r="M80" t="str">
            <v xml:space="preserve"> </v>
          </cell>
          <cell r="N80" t="str">
            <v xml:space="preserve"> </v>
          </cell>
          <cell r="O80" t="str">
            <v xml:space="preserve"> </v>
          </cell>
          <cell r="P80" t="str">
            <v xml:space="preserve"> </v>
          </cell>
          <cell r="Q80" t="str">
            <v xml:space="preserve"> </v>
          </cell>
          <cell r="R80" t="str">
            <v xml:space="preserve"> </v>
          </cell>
          <cell r="S80" t="str">
            <v xml:space="preserve"> </v>
          </cell>
          <cell r="T80" t="str">
            <v xml:space="preserve"> </v>
          </cell>
          <cell r="U80" t="str">
            <v xml:space="preserve"> </v>
          </cell>
          <cell r="V80" t="str">
            <v xml:space="preserve"> </v>
          </cell>
          <cell r="W80" t="str">
            <v xml:space="preserve"> </v>
          </cell>
          <cell r="X80" t="str">
            <v xml:space="preserve"> </v>
          </cell>
          <cell r="Y80" t="str">
            <v xml:space="preserve"> </v>
          </cell>
          <cell r="Z80" t="str">
            <v xml:space="preserve"> </v>
          </cell>
          <cell r="AB80">
            <v>79</v>
          </cell>
          <cell r="AC80">
            <v>2.1</v>
          </cell>
        </row>
        <row r="81">
          <cell r="A81">
            <v>80</v>
          </cell>
          <cell r="B81">
            <v>3.2</v>
          </cell>
          <cell r="C81">
            <v>6.2</v>
          </cell>
          <cell r="D81" t="str">
            <v xml:space="preserve"> </v>
          </cell>
          <cell r="E81" t="str">
            <v xml:space="preserve"> </v>
          </cell>
          <cell r="F81" t="str">
            <v xml:space="preserve"> </v>
          </cell>
          <cell r="G81" t="str">
            <v xml:space="preserve"> </v>
          </cell>
          <cell r="H81" t="str">
            <v xml:space="preserve"> </v>
          </cell>
          <cell r="I81" t="str">
            <v xml:space="preserve"> </v>
          </cell>
          <cell r="J81" t="str">
            <v xml:space="preserve"> </v>
          </cell>
          <cell r="K81" t="str">
            <v xml:space="preserve"> </v>
          </cell>
          <cell r="L81" t="str">
            <v xml:space="preserve"> </v>
          </cell>
          <cell r="M81" t="str">
            <v xml:space="preserve"> </v>
          </cell>
          <cell r="N81" t="str">
            <v xml:space="preserve"> </v>
          </cell>
          <cell r="O81" t="str">
            <v xml:space="preserve"> </v>
          </cell>
          <cell r="P81" t="str">
            <v xml:space="preserve"> </v>
          </cell>
          <cell r="Q81" t="str">
            <v xml:space="preserve"> </v>
          </cell>
          <cell r="R81" t="str">
            <v xml:space="preserve"> </v>
          </cell>
          <cell r="S81" t="str">
            <v xml:space="preserve"> </v>
          </cell>
          <cell r="T81" t="str">
            <v xml:space="preserve"> </v>
          </cell>
          <cell r="U81" t="str">
            <v xml:space="preserve"> </v>
          </cell>
          <cell r="V81" t="str">
            <v xml:space="preserve"> </v>
          </cell>
          <cell r="W81" t="str">
            <v xml:space="preserve"> </v>
          </cell>
          <cell r="X81" t="str">
            <v xml:space="preserve"> </v>
          </cell>
          <cell r="Y81" t="str">
            <v xml:space="preserve"> </v>
          </cell>
          <cell r="Z81" t="str">
            <v xml:space="preserve"> </v>
          </cell>
          <cell r="AB81">
            <v>80</v>
          </cell>
          <cell r="AC81">
            <v>6.2</v>
          </cell>
        </row>
        <row r="82">
          <cell r="A82">
            <v>81</v>
          </cell>
          <cell r="B82">
            <v>4.0999999999999996</v>
          </cell>
          <cell r="C82">
            <v>4.2</v>
          </cell>
          <cell r="D82" t="str">
            <v xml:space="preserve"> </v>
          </cell>
          <cell r="E82" t="str">
            <v xml:space="preserve"> </v>
          </cell>
          <cell r="F82" t="str">
            <v xml:space="preserve"> </v>
          </cell>
          <cell r="G82" t="str">
            <v xml:space="preserve"> </v>
          </cell>
          <cell r="H82" t="str">
            <v xml:space="preserve"> </v>
          </cell>
          <cell r="I82" t="str">
            <v xml:space="preserve"> </v>
          </cell>
          <cell r="J82" t="str">
            <v xml:space="preserve"> </v>
          </cell>
          <cell r="K82" t="str">
            <v xml:space="preserve"> </v>
          </cell>
          <cell r="L82" t="str">
            <v xml:space="preserve"> </v>
          </cell>
          <cell r="M82" t="str">
            <v xml:space="preserve"> </v>
          </cell>
          <cell r="N82" t="str">
            <v xml:space="preserve"> </v>
          </cell>
          <cell r="O82" t="str">
            <v xml:space="preserve"> </v>
          </cell>
          <cell r="P82" t="str">
            <v xml:space="preserve"> </v>
          </cell>
          <cell r="Q82" t="str">
            <v xml:space="preserve"> </v>
          </cell>
          <cell r="R82" t="str">
            <v xml:space="preserve"> </v>
          </cell>
          <cell r="S82" t="str">
            <v xml:space="preserve"> </v>
          </cell>
          <cell r="T82" t="str">
            <v xml:space="preserve"> </v>
          </cell>
          <cell r="U82" t="str">
            <v xml:space="preserve"> </v>
          </cell>
          <cell r="V82" t="str">
            <v xml:space="preserve"> </v>
          </cell>
          <cell r="W82" t="str">
            <v xml:space="preserve"> </v>
          </cell>
          <cell r="X82" t="str">
            <v xml:space="preserve"> </v>
          </cell>
          <cell r="Y82" t="str">
            <v xml:space="preserve"> </v>
          </cell>
          <cell r="Z82" t="str">
            <v xml:space="preserve"> </v>
          </cell>
          <cell r="AB82">
            <v>81</v>
          </cell>
          <cell r="AC82">
            <v>4.2</v>
          </cell>
        </row>
        <row r="83">
          <cell r="A83">
            <v>82</v>
          </cell>
          <cell r="B83">
            <v>7.1</v>
          </cell>
          <cell r="C83">
            <v>6.1</v>
          </cell>
          <cell r="D83" t="str">
            <v xml:space="preserve"> </v>
          </cell>
          <cell r="E83" t="str">
            <v xml:space="preserve"> </v>
          </cell>
          <cell r="F83" t="str">
            <v xml:space="preserve"> </v>
          </cell>
          <cell r="G83" t="str">
            <v xml:space="preserve"> </v>
          </cell>
          <cell r="H83" t="str">
            <v xml:space="preserve"> </v>
          </cell>
          <cell r="I83" t="str">
            <v xml:space="preserve"> </v>
          </cell>
          <cell r="J83" t="str">
            <v xml:space="preserve"> </v>
          </cell>
          <cell r="K83" t="str">
            <v xml:space="preserve"> </v>
          </cell>
          <cell r="L83" t="str">
            <v xml:space="preserve"> </v>
          </cell>
          <cell r="M83" t="str">
            <v xml:space="preserve"> </v>
          </cell>
          <cell r="N83" t="str">
            <v xml:space="preserve"> </v>
          </cell>
          <cell r="O83" t="str">
            <v xml:space="preserve"> </v>
          </cell>
          <cell r="P83" t="str">
            <v xml:space="preserve"> </v>
          </cell>
          <cell r="Q83" t="str">
            <v xml:space="preserve"> </v>
          </cell>
          <cell r="R83" t="str">
            <v xml:space="preserve"> </v>
          </cell>
          <cell r="S83" t="str">
            <v xml:space="preserve"> </v>
          </cell>
          <cell r="T83" t="str">
            <v xml:space="preserve"> </v>
          </cell>
          <cell r="U83" t="str">
            <v xml:space="preserve"> </v>
          </cell>
          <cell r="V83" t="str">
            <v xml:space="preserve"> </v>
          </cell>
          <cell r="W83" t="str">
            <v xml:space="preserve"> </v>
          </cell>
          <cell r="X83" t="str">
            <v xml:space="preserve"> </v>
          </cell>
          <cell r="Y83" t="str">
            <v xml:space="preserve"> </v>
          </cell>
          <cell r="Z83" t="str">
            <v xml:space="preserve"> </v>
          </cell>
          <cell r="AB83">
            <v>82</v>
          </cell>
          <cell r="AC83">
            <v>6.1</v>
          </cell>
        </row>
        <row r="84">
          <cell r="A84">
            <v>83</v>
          </cell>
          <cell r="B84">
            <v>7.1</v>
          </cell>
          <cell r="C84">
            <v>4.2</v>
          </cell>
          <cell r="D84" t="str">
            <v xml:space="preserve"> </v>
          </cell>
          <cell r="E84" t="str">
            <v xml:space="preserve"> </v>
          </cell>
          <cell r="F84" t="str">
            <v xml:space="preserve"> </v>
          </cell>
          <cell r="G84" t="str">
            <v xml:space="preserve"> </v>
          </cell>
          <cell r="H84" t="str">
            <v xml:space="preserve"> </v>
          </cell>
          <cell r="I84" t="str">
            <v xml:space="preserve"> </v>
          </cell>
          <cell r="J84" t="str">
            <v xml:space="preserve"> </v>
          </cell>
          <cell r="K84" t="str">
            <v xml:space="preserve"> </v>
          </cell>
          <cell r="L84" t="str">
            <v xml:space="preserve"> </v>
          </cell>
          <cell r="M84" t="str">
            <v xml:space="preserve"> </v>
          </cell>
          <cell r="N84" t="str">
            <v xml:space="preserve"> </v>
          </cell>
          <cell r="O84" t="str">
            <v xml:space="preserve"> </v>
          </cell>
          <cell r="P84" t="str">
            <v xml:space="preserve"> </v>
          </cell>
          <cell r="Q84" t="str">
            <v xml:space="preserve"> </v>
          </cell>
          <cell r="R84" t="str">
            <v xml:space="preserve"> </v>
          </cell>
          <cell r="S84" t="str">
            <v xml:space="preserve"> </v>
          </cell>
          <cell r="T84" t="str">
            <v xml:space="preserve"> </v>
          </cell>
          <cell r="U84" t="str">
            <v xml:space="preserve"> </v>
          </cell>
          <cell r="V84" t="str">
            <v xml:space="preserve"> </v>
          </cell>
          <cell r="W84" t="str">
            <v xml:space="preserve"> </v>
          </cell>
          <cell r="X84" t="str">
            <v xml:space="preserve"> </v>
          </cell>
          <cell r="Y84" t="str">
            <v xml:space="preserve"> </v>
          </cell>
          <cell r="Z84" t="str">
            <v xml:space="preserve"> </v>
          </cell>
          <cell r="AB84">
            <v>83</v>
          </cell>
          <cell r="AC84">
            <v>4.2</v>
          </cell>
        </row>
        <row r="85">
          <cell r="A85">
            <v>84</v>
          </cell>
          <cell r="B85">
            <v>4.0999999999999996</v>
          </cell>
          <cell r="C85">
            <v>1.4</v>
          </cell>
          <cell r="D85" t="str">
            <v xml:space="preserve"> </v>
          </cell>
          <cell r="E85" t="str">
            <v xml:space="preserve"> </v>
          </cell>
          <cell r="F85" t="str">
            <v xml:space="preserve"> </v>
          </cell>
          <cell r="G85" t="str">
            <v xml:space="preserve"> </v>
          </cell>
          <cell r="H85" t="str">
            <v xml:space="preserve"> </v>
          </cell>
          <cell r="I85" t="str">
            <v xml:space="preserve"> </v>
          </cell>
          <cell r="J85" t="str">
            <v xml:space="preserve"> </v>
          </cell>
          <cell r="K85" t="str">
            <v xml:space="preserve"> </v>
          </cell>
          <cell r="L85" t="str">
            <v xml:space="preserve"> </v>
          </cell>
          <cell r="M85" t="str">
            <v xml:space="preserve"> </v>
          </cell>
          <cell r="N85" t="str">
            <v xml:space="preserve"> </v>
          </cell>
          <cell r="O85" t="str">
            <v xml:space="preserve"> </v>
          </cell>
          <cell r="P85" t="str">
            <v xml:space="preserve"> </v>
          </cell>
          <cell r="Q85" t="str">
            <v xml:space="preserve"> </v>
          </cell>
          <cell r="R85" t="str">
            <v xml:space="preserve"> </v>
          </cell>
          <cell r="S85" t="str">
            <v xml:space="preserve"> </v>
          </cell>
          <cell r="T85" t="str">
            <v xml:space="preserve"> </v>
          </cell>
          <cell r="U85" t="str">
            <v xml:space="preserve"> </v>
          </cell>
          <cell r="V85" t="str">
            <v xml:space="preserve"> </v>
          </cell>
          <cell r="W85" t="str">
            <v xml:space="preserve"> </v>
          </cell>
          <cell r="X85" t="str">
            <v xml:space="preserve"> </v>
          </cell>
          <cell r="Y85" t="str">
            <v xml:space="preserve"> </v>
          </cell>
          <cell r="Z85" t="str">
            <v xml:space="preserve"> </v>
          </cell>
          <cell r="AB85">
            <v>84</v>
          </cell>
          <cell r="AC85">
            <v>1.4</v>
          </cell>
        </row>
        <row r="86">
          <cell r="A86">
            <v>85</v>
          </cell>
          <cell r="B86">
            <v>8.3000000000000007</v>
          </cell>
          <cell r="C86">
            <v>2.2000000000000002</v>
          </cell>
          <cell r="D86" t="str">
            <v xml:space="preserve"> </v>
          </cell>
          <cell r="E86" t="str">
            <v xml:space="preserve"> </v>
          </cell>
          <cell r="F86" t="str">
            <v xml:space="preserve"> </v>
          </cell>
          <cell r="G86" t="str">
            <v xml:space="preserve"> </v>
          </cell>
          <cell r="H86" t="str">
            <v xml:space="preserve"> </v>
          </cell>
          <cell r="I86" t="str">
            <v xml:space="preserve"> </v>
          </cell>
          <cell r="J86" t="str">
            <v xml:space="preserve"> </v>
          </cell>
          <cell r="K86" t="str">
            <v xml:space="preserve"> </v>
          </cell>
          <cell r="L86" t="str">
            <v xml:space="preserve"> </v>
          </cell>
          <cell r="M86" t="str">
            <v xml:space="preserve"> </v>
          </cell>
          <cell r="N86" t="str">
            <v xml:space="preserve"> </v>
          </cell>
          <cell r="O86" t="str">
            <v xml:space="preserve"> </v>
          </cell>
          <cell r="P86" t="str">
            <v xml:space="preserve"> </v>
          </cell>
          <cell r="Q86" t="str">
            <v xml:space="preserve"> </v>
          </cell>
          <cell r="R86" t="str">
            <v xml:space="preserve"> </v>
          </cell>
          <cell r="S86" t="str">
            <v xml:space="preserve"> </v>
          </cell>
          <cell r="T86" t="str">
            <v xml:space="preserve"> </v>
          </cell>
          <cell r="U86" t="str">
            <v xml:space="preserve"> </v>
          </cell>
          <cell r="V86" t="str">
            <v xml:space="preserve"> </v>
          </cell>
          <cell r="W86" t="str">
            <v xml:space="preserve"> </v>
          </cell>
          <cell r="X86" t="str">
            <v xml:space="preserve"> </v>
          </cell>
          <cell r="Y86" t="str">
            <v xml:space="preserve"> </v>
          </cell>
          <cell r="Z86" t="str">
            <v xml:space="preserve"> </v>
          </cell>
          <cell r="AB86">
            <v>85</v>
          </cell>
          <cell r="AC86">
            <v>2.2000000000000002</v>
          </cell>
        </row>
      </sheetData>
      <sheetData sheetId="4"/>
      <sheetData sheetId="5">
        <row r="1">
          <cell r="A1" t="str">
            <v>Q No.</v>
          </cell>
          <cell r="B1" t="str">
            <v>P12</v>
          </cell>
          <cell r="C1" t="str">
            <v>P13</v>
          </cell>
          <cell r="D1" t="str">
            <v>L00</v>
          </cell>
          <cell r="E1" t="str">
            <v xml:space="preserve"> </v>
          </cell>
          <cell r="F1" t="str">
            <v xml:space="preserve"> </v>
          </cell>
          <cell r="G1" t="str">
            <v xml:space="preserve"> </v>
          </cell>
          <cell r="H1" t="str">
            <v xml:space="preserve"> </v>
          </cell>
          <cell r="I1" t="str">
            <v xml:space="preserve"> </v>
          </cell>
          <cell r="J1" t="str">
            <v xml:space="preserve"> </v>
          </cell>
          <cell r="K1" t="str">
            <v xml:space="preserve"> </v>
          </cell>
          <cell r="L1" t="str">
            <v xml:space="preserve"> </v>
          </cell>
          <cell r="M1" t="str">
            <v xml:space="preserve"> </v>
          </cell>
          <cell r="N1" t="str">
            <v xml:space="preserve"> </v>
          </cell>
          <cell r="O1" t="str">
            <v xml:space="preserve"> </v>
          </cell>
          <cell r="P1" t="str">
            <v xml:space="preserve"> </v>
          </cell>
          <cell r="Q1" t="str">
            <v xml:space="preserve"> </v>
          </cell>
          <cell r="R1" t="str">
            <v xml:space="preserve"> </v>
          </cell>
          <cell r="S1" t="str">
            <v xml:space="preserve"> </v>
          </cell>
          <cell r="T1" t="str">
            <v xml:space="preserve"> </v>
          </cell>
          <cell r="U1" t="str">
            <v xml:space="preserve"> </v>
          </cell>
          <cell r="V1" t="str">
            <v xml:space="preserve"> </v>
          </cell>
          <cell r="W1" t="str">
            <v xml:space="preserve"> </v>
          </cell>
          <cell r="X1" t="str">
            <v xml:space="preserve"> </v>
          </cell>
          <cell r="Y1" t="str">
            <v xml:space="preserve"> </v>
          </cell>
          <cell r="Z1" t="str">
            <v xml:space="preserve"> </v>
          </cell>
          <cell r="AC1" t="str">
            <v>P13</v>
          </cell>
        </row>
        <row r="2">
          <cell r="A2">
            <v>1</v>
          </cell>
          <cell r="B2" t="str">
            <v xml:space="preserve"> </v>
          </cell>
          <cell r="C2" t="str">
            <v xml:space="preserve"> </v>
          </cell>
          <cell r="D2" t="e">
            <v>#N/A</v>
          </cell>
          <cell r="E2" t="e">
            <v>#N/A</v>
          </cell>
          <cell r="F2" t="e">
            <v>#N/A</v>
          </cell>
          <cell r="G2" t="e">
            <v>#N/A</v>
          </cell>
          <cell r="H2" t="e">
            <v>#N/A</v>
          </cell>
          <cell r="I2" t="e">
            <v>#N/A</v>
          </cell>
          <cell r="J2" t="e">
            <v>#N/A</v>
          </cell>
          <cell r="K2" t="e">
            <v>#N/A</v>
          </cell>
          <cell r="L2" t="e">
            <v>#N/A</v>
          </cell>
          <cell r="M2" t="e">
            <v>#N/A</v>
          </cell>
          <cell r="N2" t="e">
            <v>#N/A</v>
          </cell>
          <cell r="O2" t="e">
            <v>#N/A</v>
          </cell>
          <cell r="P2" t="e">
            <v>#N/A</v>
          </cell>
          <cell r="Q2" t="e">
            <v>#N/A</v>
          </cell>
          <cell r="R2" t="e">
            <v>#N/A</v>
          </cell>
          <cell r="S2" t="e">
            <v>#N/A</v>
          </cell>
          <cell r="T2" t="e">
            <v>#N/A</v>
          </cell>
          <cell r="U2" t="e">
            <v>#N/A</v>
          </cell>
          <cell r="V2" t="e">
            <v>#N/A</v>
          </cell>
          <cell r="W2" t="e">
            <v>#N/A</v>
          </cell>
          <cell r="X2" t="e">
            <v>#N/A</v>
          </cell>
          <cell r="Y2" t="e">
            <v>#N/A</v>
          </cell>
          <cell r="Z2" t="e">
            <v>#N/A</v>
          </cell>
          <cell r="AB2">
            <v>1</v>
          </cell>
          <cell r="AC2" t="str">
            <v xml:space="preserve"> </v>
          </cell>
        </row>
        <row r="3">
          <cell r="A3">
            <v>2</v>
          </cell>
          <cell r="B3" t="str">
            <v xml:space="preserve"> </v>
          </cell>
          <cell r="C3" t="str">
            <v xml:space="preserve"> </v>
          </cell>
          <cell r="D3" t="e">
            <v>#N/A</v>
          </cell>
          <cell r="E3" t="e">
            <v>#N/A</v>
          </cell>
          <cell r="F3" t="e">
            <v>#N/A</v>
          </cell>
          <cell r="G3" t="e">
            <v>#N/A</v>
          </cell>
          <cell r="H3" t="e">
            <v>#N/A</v>
          </cell>
          <cell r="I3" t="e">
            <v>#N/A</v>
          </cell>
          <cell r="J3" t="e">
            <v>#N/A</v>
          </cell>
          <cell r="K3" t="e">
            <v>#N/A</v>
          </cell>
          <cell r="L3" t="e">
            <v>#N/A</v>
          </cell>
          <cell r="M3" t="e">
            <v>#N/A</v>
          </cell>
          <cell r="N3" t="e">
            <v>#N/A</v>
          </cell>
          <cell r="O3" t="e">
            <v>#N/A</v>
          </cell>
          <cell r="P3" t="e">
            <v>#N/A</v>
          </cell>
          <cell r="Q3" t="e">
            <v>#N/A</v>
          </cell>
          <cell r="R3" t="e">
            <v>#N/A</v>
          </cell>
          <cell r="S3" t="e">
            <v>#N/A</v>
          </cell>
          <cell r="T3" t="e">
            <v>#N/A</v>
          </cell>
          <cell r="U3" t="e">
            <v>#N/A</v>
          </cell>
          <cell r="V3" t="e">
            <v>#N/A</v>
          </cell>
          <cell r="W3" t="e">
            <v>#N/A</v>
          </cell>
          <cell r="X3" t="e">
            <v>#N/A</v>
          </cell>
          <cell r="Y3" t="e">
            <v>#N/A</v>
          </cell>
          <cell r="Z3" t="e">
            <v>#N/A</v>
          </cell>
          <cell r="AB3">
            <v>2</v>
          </cell>
          <cell r="AC3" t="str">
            <v xml:space="preserve"> </v>
          </cell>
        </row>
        <row r="4">
          <cell r="A4">
            <v>3</v>
          </cell>
          <cell r="B4" t="str">
            <v xml:space="preserve"> </v>
          </cell>
          <cell r="C4">
            <v>2.4</v>
          </cell>
          <cell r="D4" t="e">
            <v>#N/A</v>
          </cell>
          <cell r="E4" t="e">
            <v>#N/A</v>
          </cell>
          <cell r="F4" t="e">
            <v>#N/A</v>
          </cell>
          <cell r="G4" t="e">
            <v>#N/A</v>
          </cell>
          <cell r="H4" t="e">
            <v>#N/A</v>
          </cell>
          <cell r="I4" t="e">
            <v>#N/A</v>
          </cell>
          <cell r="J4" t="e">
            <v>#N/A</v>
          </cell>
          <cell r="K4" t="e">
            <v>#N/A</v>
          </cell>
          <cell r="L4" t="e">
            <v>#N/A</v>
          </cell>
          <cell r="M4" t="e">
            <v>#N/A</v>
          </cell>
          <cell r="N4" t="e">
            <v>#N/A</v>
          </cell>
          <cell r="O4" t="e">
            <v>#N/A</v>
          </cell>
          <cell r="P4" t="e">
            <v>#N/A</v>
          </cell>
          <cell r="Q4" t="e">
            <v>#N/A</v>
          </cell>
          <cell r="R4" t="e">
            <v>#N/A</v>
          </cell>
          <cell r="S4" t="e">
            <v>#N/A</v>
          </cell>
          <cell r="T4" t="e">
            <v>#N/A</v>
          </cell>
          <cell r="U4" t="e">
            <v>#N/A</v>
          </cell>
          <cell r="V4" t="e">
            <v>#N/A</v>
          </cell>
          <cell r="W4" t="e">
            <v>#N/A</v>
          </cell>
          <cell r="X4" t="e">
            <v>#N/A</v>
          </cell>
          <cell r="Y4" t="e">
            <v>#N/A</v>
          </cell>
          <cell r="Z4" t="e">
            <v>#N/A</v>
          </cell>
          <cell r="AB4">
            <v>3</v>
          </cell>
          <cell r="AC4">
            <v>2.4</v>
          </cell>
        </row>
        <row r="5">
          <cell r="A5">
            <v>4</v>
          </cell>
          <cell r="B5" t="str">
            <v xml:space="preserve"> </v>
          </cell>
          <cell r="C5">
            <v>1.1000000000000001</v>
          </cell>
          <cell r="D5" t="str">
            <v xml:space="preserve"> </v>
          </cell>
          <cell r="E5" t="e">
            <v>#N/A</v>
          </cell>
          <cell r="F5" t="e">
            <v>#N/A</v>
          </cell>
          <cell r="G5" t="e">
            <v>#N/A</v>
          </cell>
          <cell r="H5" t="e">
            <v>#N/A</v>
          </cell>
          <cell r="I5" t="e">
            <v>#N/A</v>
          </cell>
          <cell r="J5" t="e">
            <v>#N/A</v>
          </cell>
          <cell r="K5" t="e">
            <v>#N/A</v>
          </cell>
          <cell r="L5" t="e">
            <v>#N/A</v>
          </cell>
          <cell r="M5" t="e">
            <v>#N/A</v>
          </cell>
          <cell r="N5" t="e">
            <v>#N/A</v>
          </cell>
          <cell r="O5" t="e">
            <v>#N/A</v>
          </cell>
          <cell r="P5" t="e">
            <v>#N/A</v>
          </cell>
          <cell r="Q5" t="e">
            <v>#N/A</v>
          </cell>
          <cell r="R5" t="e">
            <v>#N/A</v>
          </cell>
          <cell r="S5" t="e">
            <v>#N/A</v>
          </cell>
          <cell r="T5" t="e">
            <v>#N/A</v>
          </cell>
          <cell r="U5" t="e">
            <v>#N/A</v>
          </cell>
          <cell r="V5" t="e">
            <v>#N/A</v>
          </cell>
          <cell r="W5" t="e">
            <v>#N/A</v>
          </cell>
          <cell r="X5" t="e">
            <v>#N/A</v>
          </cell>
          <cell r="Y5" t="e">
            <v>#N/A</v>
          </cell>
          <cell r="Z5" t="e">
            <v>#N/A</v>
          </cell>
          <cell r="AB5">
            <v>4</v>
          </cell>
          <cell r="AC5">
            <v>1.1000000000000001</v>
          </cell>
        </row>
        <row r="6">
          <cell r="A6">
            <v>5</v>
          </cell>
          <cell r="B6" t="str">
            <v xml:space="preserve"> </v>
          </cell>
          <cell r="C6">
            <v>7.1</v>
          </cell>
          <cell r="D6" t="str">
            <v xml:space="preserve"> </v>
          </cell>
          <cell r="E6" t="e">
            <v>#N/A</v>
          </cell>
          <cell r="F6" t="e">
            <v>#N/A</v>
          </cell>
          <cell r="G6" t="e">
            <v>#N/A</v>
          </cell>
          <cell r="H6" t="e">
            <v>#N/A</v>
          </cell>
          <cell r="I6" t="e">
            <v>#N/A</v>
          </cell>
          <cell r="J6" t="e">
            <v>#N/A</v>
          </cell>
          <cell r="K6" t="e">
            <v>#N/A</v>
          </cell>
          <cell r="L6" t="e">
            <v>#N/A</v>
          </cell>
          <cell r="M6" t="e">
            <v>#N/A</v>
          </cell>
          <cell r="N6" t="e">
            <v>#N/A</v>
          </cell>
          <cell r="O6" t="e">
            <v>#N/A</v>
          </cell>
          <cell r="P6" t="e">
            <v>#N/A</v>
          </cell>
          <cell r="Q6" t="e">
            <v>#N/A</v>
          </cell>
          <cell r="R6" t="e">
            <v>#N/A</v>
          </cell>
          <cell r="S6" t="e">
            <v>#N/A</v>
          </cell>
          <cell r="T6" t="e">
            <v>#N/A</v>
          </cell>
          <cell r="U6" t="e">
            <v>#N/A</v>
          </cell>
          <cell r="V6" t="e">
            <v>#N/A</v>
          </cell>
          <cell r="W6" t="e">
            <v>#N/A</v>
          </cell>
          <cell r="X6" t="e">
            <v>#N/A</v>
          </cell>
          <cell r="Y6" t="e">
            <v>#N/A</v>
          </cell>
          <cell r="Z6" t="e">
            <v>#N/A</v>
          </cell>
          <cell r="AB6">
            <v>5</v>
          </cell>
          <cell r="AC6">
            <v>7.1</v>
          </cell>
        </row>
        <row r="7">
          <cell r="A7">
            <v>6</v>
          </cell>
          <cell r="B7" t="str">
            <v xml:space="preserve"> </v>
          </cell>
          <cell r="C7">
            <v>1.1000000000000001</v>
          </cell>
          <cell r="D7" t="str">
            <v xml:space="preserve"> </v>
          </cell>
          <cell r="E7" t="e">
            <v>#N/A</v>
          </cell>
          <cell r="F7" t="e">
            <v>#N/A</v>
          </cell>
          <cell r="G7" t="e">
            <v>#N/A</v>
          </cell>
          <cell r="H7" t="e">
            <v>#N/A</v>
          </cell>
          <cell r="I7" t="e">
            <v>#N/A</v>
          </cell>
          <cell r="J7" t="e">
            <v>#N/A</v>
          </cell>
          <cell r="K7" t="e">
            <v>#N/A</v>
          </cell>
          <cell r="L7" t="e">
            <v>#N/A</v>
          </cell>
          <cell r="M7" t="e">
            <v>#N/A</v>
          </cell>
          <cell r="N7" t="e">
            <v>#N/A</v>
          </cell>
          <cell r="O7" t="e">
            <v>#N/A</v>
          </cell>
          <cell r="P7" t="e">
            <v>#N/A</v>
          </cell>
          <cell r="Q7" t="e">
            <v>#N/A</v>
          </cell>
          <cell r="R7" t="e">
            <v>#N/A</v>
          </cell>
          <cell r="S7" t="e">
            <v>#N/A</v>
          </cell>
          <cell r="T7" t="e">
            <v>#N/A</v>
          </cell>
          <cell r="U7" t="e">
            <v>#N/A</v>
          </cell>
          <cell r="V7" t="e">
            <v>#N/A</v>
          </cell>
          <cell r="W7" t="e">
            <v>#N/A</v>
          </cell>
          <cell r="X7" t="e">
            <v>#N/A</v>
          </cell>
          <cell r="Y7" t="e">
            <v>#N/A</v>
          </cell>
          <cell r="Z7" t="e">
            <v>#N/A</v>
          </cell>
          <cell r="AB7">
            <v>6</v>
          </cell>
          <cell r="AC7">
            <v>1.1000000000000001</v>
          </cell>
        </row>
        <row r="8">
          <cell r="A8">
            <v>7</v>
          </cell>
          <cell r="B8">
            <v>3.4</v>
          </cell>
          <cell r="C8">
            <v>3.1</v>
          </cell>
          <cell r="D8" t="str">
            <v xml:space="preserve"> </v>
          </cell>
          <cell r="E8" t="e">
            <v>#N/A</v>
          </cell>
          <cell r="F8" t="e">
            <v>#N/A</v>
          </cell>
          <cell r="G8" t="e">
            <v>#N/A</v>
          </cell>
          <cell r="H8" t="e">
            <v>#N/A</v>
          </cell>
          <cell r="I8" t="e">
            <v>#N/A</v>
          </cell>
          <cell r="J8" t="e">
            <v>#N/A</v>
          </cell>
          <cell r="K8" t="e">
            <v>#N/A</v>
          </cell>
          <cell r="L8" t="e">
            <v>#N/A</v>
          </cell>
          <cell r="M8" t="e">
            <v>#N/A</v>
          </cell>
          <cell r="N8" t="e">
            <v>#N/A</v>
          </cell>
          <cell r="O8" t="e">
            <v>#N/A</v>
          </cell>
          <cell r="P8" t="e">
            <v>#N/A</v>
          </cell>
          <cell r="Q8" t="e">
            <v>#N/A</v>
          </cell>
          <cell r="R8" t="e">
            <v>#N/A</v>
          </cell>
          <cell r="S8" t="e">
            <v>#N/A</v>
          </cell>
          <cell r="T8" t="e">
            <v>#N/A</v>
          </cell>
          <cell r="U8" t="e">
            <v>#N/A</v>
          </cell>
          <cell r="V8" t="e">
            <v>#N/A</v>
          </cell>
          <cell r="W8" t="e">
            <v>#N/A</v>
          </cell>
          <cell r="X8" t="e">
            <v>#N/A</v>
          </cell>
          <cell r="Y8" t="e">
            <v>#N/A</v>
          </cell>
          <cell r="Z8" t="e">
            <v>#N/A</v>
          </cell>
          <cell r="AB8">
            <v>7</v>
          </cell>
          <cell r="AC8">
            <v>3.1</v>
          </cell>
        </row>
        <row r="9">
          <cell r="A9">
            <v>8</v>
          </cell>
          <cell r="B9">
            <v>2.2999999999999998</v>
          </cell>
          <cell r="C9">
            <v>1.1000000000000001</v>
          </cell>
          <cell r="D9" t="str">
            <v xml:space="preserve"> </v>
          </cell>
          <cell r="E9" t="e">
            <v>#N/A</v>
          </cell>
          <cell r="F9" t="e">
            <v>#N/A</v>
          </cell>
          <cell r="G9" t="e">
            <v>#N/A</v>
          </cell>
          <cell r="H9" t="e">
            <v>#N/A</v>
          </cell>
          <cell r="I9" t="e">
            <v>#N/A</v>
          </cell>
          <cell r="J9" t="e">
            <v>#N/A</v>
          </cell>
          <cell r="K9" t="e">
            <v>#N/A</v>
          </cell>
          <cell r="L9" t="e">
            <v>#N/A</v>
          </cell>
          <cell r="M9" t="e">
            <v>#N/A</v>
          </cell>
          <cell r="N9" t="e">
            <v>#N/A</v>
          </cell>
          <cell r="O9" t="e">
            <v>#N/A</v>
          </cell>
          <cell r="P9" t="e">
            <v>#N/A</v>
          </cell>
          <cell r="Q9" t="e">
            <v>#N/A</v>
          </cell>
          <cell r="R9" t="e">
            <v>#N/A</v>
          </cell>
          <cell r="S9" t="e">
            <v>#N/A</v>
          </cell>
          <cell r="T9" t="e">
            <v>#N/A</v>
          </cell>
          <cell r="U9" t="e">
            <v>#N/A</v>
          </cell>
          <cell r="V9" t="e">
            <v>#N/A</v>
          </cell>
          <cell r="W9" t="e">
            <v>#N/A</v>
          </cell>
          <cell r="X9" t="e">
            <v>#N/A</v>
          </cell>
          <cell r="Y9" t="e">
            <v>#N/A</v>
          </cell>
          <cell r="Z9" t="e">
            <v>#N/A</v>
          </cell>
          <cell r="AB9">
            <v>8</v>
          </cell>
          <cell r="AC9">
            <v>1.1000000000000001</v>
          </cell>
        </row>
        <row r="10">
          <cell r="A10">
            <v>9</v>
          </cell>
          <cell r="B10">
            <v>2.2999999999999998</v>
          </cell>
          <cell r="C10">
            <v>1.1000000000000001</v>
          </cell>
          <cell r="D10" t="str">
            <v xml:space="preserve"> </v>
          </cell>
          <cell r="E10" t="e">
            <v>#N/A</v>
          </cell>
          <cell r="F10" t="e">
            <v>#N/A</v>
          </cell>
          <cell r="G10" t="e">
            <v>#N/A</v>
          </cell>
          <cell r="H10" t="e">
            <v>#N/A</v>
          </cell>
          <cell r="I10" t="e">
            <v>#N/A</v>
          </cell>
          <cell r="J10" t="e">
            <v>#N/A</v>
          </cell>
          <cell r="K10" t="e">
            <v>#N/A</v>
          </cell>
          <cell r="L10" t="e">
            <v>#N/A</v>
          </cell>
          <cell r="M10" t="e">
            <v>#N/A</v>
          </cell>
          <cell r="N10" t="e">
            <v>#N/A</v>
          </cell>
          <cell r="O10" t="e">
            <v>#N/A</v>
          </cell>
          <cell r="P10" t="e">
            <v>#N/A</v>
          </cell>
          <cell r="Q10" t="e">
            <v>#N/A</v>
          </cell>
          <cell r="R10" t="e">
            <v>#N/A</v>
          </cell>
          <cell r="S10" t="e">
            <v>#N/A</v>
          </cell>
          <cell r="T10" t="e">
            <v>#N/A</v>
          </cell>
          <cell r="U10" t="e">
            <v>#N/A</v>
          </cell>
          <cell r="V10" t="e">
            <v>#N/A</v>
          </cell>
          <cell r="W10" t="e">
            <v>#N/A</v>
          </cell>
          <cell r="X10" t="e">
            <v>#N/A</v>
          </cell>
          <cell r="Y10" t="e">
            <v>#N/A</v>
          </cell>
          <cell r="Z10" t="e">
            <v>#N/A</v>
          </cell>
          <cell r="AB10">
            <v>9</v>
          </cell>
          <cell r="AC10">
            <v>1.1000000000000001</v>
          </cell>
        </row>
        <row r="11">
          <cell r="A11">
            <v>10</v>
          </cell>
          <cell r="B11">
            <v>2.2999999999999998</v>
          </cell>
          <cell r="C11">
            <v>3.1</v>
          </cell>
          <cell r="D11" t="e">
            <v>#N/A</v>
          </cell>
          <cell r="E11" t="e">
            <v>#N/A</v>
          </cell>
          <cell r="F11" t="e">
            <v>#N/A</v>
          </cell>
          <cell r="G11" t="e">
            <v>#N/A</v>
          </cell>
          <cell r="H11" t="e">
            <v>#N/A</v>
          </cell>
          <cell r="I11" t="e">
            <v>#N/A</v>
          </cell>
          <cell r="J11" t="e">
            <v>#N/A</v>
          </cell>
          <cell r="K11" t="e">
            <v>#N/A</v>
          </cell>
          <cell r="L11" t="e">
            <v>#N/A</v>
          </cell>
          <cell r="M11" t="e">
            <v>#N/A</v>
          </cell>
          <cell r="N11" t="e">
            <v>#N/A</v>
          </cell>
          <cell r="O11" t="e">
            <v>#N/A</v>
          </cell>
          <cell r="P11" t="e">
            <v>#N/A</v>
          </cell>
          <cell r="Q11" t="e">
            <v>#N/A</v>
          </cell>
          <cell r="R11" t="e">
            <v>#N/A</v>
          </cell>
          <cell r="S11" t="e">
            <v>#N/A</v>
          </cell>
          <cell r="T11" t="e">
            <v>#N/A</v>
          </cell>
          <cell r="U11" t="e">
            <v>#N/A</v>
          </cell>
          <cell r="V11" t="e">
            <v>#N/A</v>
          </cell>
          <cell r="W11" t="e">
            <v>#N/A</v>
          </cell>
          <cell r="X11" t="e">
            <v>#N/A</v>
          </cell>
          <cell r="Y11" t="e">
            <v>#N/A</v>
          </cell>
          <cell r="Z11" t="e">
            <v>#N/A</v>
          </cell>
          <cell r="AB11">
            <v>10</v>
          </cell>
          <cell r="AC11">
            <v>3.1</v>
          </cell>
        </row>
        <row r="12">
          <cell r="A12">
            <v>11</v>
          </cell>
          <cell r="B12">
            <v>2.2999999999999998</v>
          </cell>
          <cell r="C12">
            <v>2.2000000000000002</v>
          </cell>
          <cell r="D12" t="e">
            <v>#N/A</v>
          </cell>
          <cell r="E12" t="e">
            <v>#N/A</v>
          </cell>
          <cell r="F12" t="e">
            <v>#N/A</v>
          </cell>
          <cell r="G12" t="e">
            <v>#N/A</v>
          </cell>
          <cell r="H12" t="e">
            <v>#N/A</v>
          </cell>
          <cell r="I12" t="e">
            <v>#N/A</v>
          </cell>
          <cell r="J12" t="e">
            <v>#N/A</v>
          </cell>
          <cell r="K12" t="e">
            <v>#N/A</v>
          </cell>
          <cell r="L12" t="e">
            <v>#N/A</v>
          </cell>
          <cell r="M12" t="e">
            <v>#N/A</v>
          </cell>
          <cell r="N12" t="e">
            <v>#N/A</v>
          </cell>
          <cell r="O12" t="e">
            <v>#N/A</v>
          </cell>
          <cell r="P12" t="e">
            <v>#N/A</v>
          </cell>
          <cell r="Q12" t="e">
            <v>#N/A</v>
          </cell>
          <cell r="R12" t="e">
            <v>#N/A</v>
          </cell>
          <cell r="S12" t="e">
            <v>#N/A</v>
          </cell>
          <cell r="T12" t="e">
            <v>#N/A</v>
          </cell>
          <cell r="U12" t="e">
            <v>#N/A</v>
          </cell>
          <cell r="V12" t="e">
            <v>#N/A</v>
          </cell>
          <cell r="W12" t="e">
            <v>#N/A</v>
          </cell>
          <cell r="X12" t="e">
            <v>#N/A</v>
          </cell>
          <cell r="Y12" t="e">
            <v>#N/A</v>
          </cell>
          <cell r="Z12" t="e">
            <v>#N/A</v>
          </cell>
          <cell r="AB12">
            <v>11</v>
          </cell>
          <cell r="AC12">
            <v>2.2000000000000002</v>
          </cell>
        </row>
        <row r="13">
          <cell r="A13">
            <v>12</v>
          </cell>
          <cell r="B13" t="str">
            <v xml:space="preserve"> </v>
          </cell>
          <cell r="C13">
            <v>2.2000000000000002</v>
          </cell>
          <cell r="D13" t="e">
            <v>#N/A</v>
          </cell>
          <cell r="E13" t="e">
            <v>#N/A</v>
          </cell>
          <cell r="F13" t="e">
            <v>#N/A</v>
          </cell>
          <cell r="G13" t="e">
            <v>#N/A</v>
          </cell>
          <cell r="H13" t="e">
            <v>#N/A</v>
          </cell>
          <cell r="I13" t="e">
            <v>#N/A</v>
          </cell>
          <cell r="J13" t="e">
            <v>#N/A</v>
          </cell>
          <cell r="K13" t="e">
            <v>#N/A</v>
          </cell>
          <cell r="L13" t="e">
            <v>#N/A</v>
          </cell>
          <cell r="M13" t="e">
            <v>#N/A</v>
          </cell>
          <cell r="N13" t="e">
            <v>#N/A</v>
          </cell>
          <cell r="O13" t="e">
            <v>#N/A</v>
          </cell>
          <cell r="P13" t="e">
            <v>#N/A</v>
          </cell>
          <cell r="Q13" t="e">
            <v>#N/A</v>
          </cell>
          <cell r="R13" t="e">
            <v>#N/A</v>
          </cell>
          <cell r="S13" t="e">
            <v>#N/A</v>
          </cell>
          <cell r="T13" t="e">
            <v>#N/A</v>
          </cell>
          <cell r="U13" t="e">
            <v>#N/A</v>
          </cell>
          <cell r="V13" t="e">
            <v>#N/A</v>
          </cell>
          <cell r="W13" t="e">
            <v>#N/A</v>
          </cell>
          <cell r="X13" t="e">
            <v>#N/A</v>
          </cell>
          <cell r="Y13" t="e">
            <v>#N/A</v>
          </cell>
          <cell r="Z13" t="e">
            <v>#N/A</v>
          </cell>
          <cell r="AB13">
            <v>12</v>
          </cell>
          <cell r="AC13">
            <v>2.2000000000000002</v>
          </cell>
        </row>
        <row r="14">
          <cell r="A14">
            <v>13</v>
          </cell>
          <cell r="B14" t="str">
            <v xml:space="preserve"> </v>
          </cell>
          <cell r="C14">
            <v>4.0999999999999996</v>
          </cell>
          <cell r="D14" t="e">
            <v>#N/A</v>
          </cell>
          <cell r="E14" t="e">
            <v>#N/A</v>
          </cell>
          <cell r="F14" t="e">
            <v>#N/A</v>
          </cell>
          <cell r="G14" t="e">
            <v>#N/A</v>
          </cell>
          <cell r="H14" t="e">
            <v>#N/A</v>
          </cell>
          <cell r="I14" t="e">
            <v>#N/A</v>
          </cell>
          <cell r="J14" t="e">
            <v>#N/A</v>
          </cell>
          <cell r="K14" t="e">
            <v>#N/A</v>
          </cell>
          <cell r="L14" t="e">
            <v>#N/A</v>
          </cell>
          <cell r="M14" t="e">
            <v>#N/A</v>
          </cell>
          <cell r="N14" t="e">
            <v>#N/A</v>
          </cell>
          <cell r="O14" t="e">
            <v>#N/A</v>
          </cell>
          <cell r="P14" t="e">
            <v>#N/A</v>
          </cell>
          <cell r="Q14" t="e">
            <v>#N/A</v>
          </cell>
          <cell r="R14" t="e">
            <v>#N/A</v>
          </cell>
          <cell r="S14" t="e">
            <v>#N/A</v>
          </cell>
          <cell r="T14" t="e">
            <v>#N/A</v>
          </cell>
          <cell r="U14" t="e">
            <v>#N/A</v>
          </cell>
          <cell r="V14" t="e">
            <v>#N/A</v>
          </cell>
          <cell r="W14" t="e">
            <v>#N/A</v>
          </cell>
          <cell r="X14" t="e">
            <v>#N/A</v>
          </cell>
          <cell r="Y14" t="e">
            <v>#N/A</v>
          </cell>
          <cell r="Z14" t="e">
            <v>#N/A</v>
          </cell>
          <cell r="AB14">
            <v>13</v>
          </cell>
          <cell r="AC14">
            <v>4.0999999999999996</v>
          </cell>
        </row>
        <row r="15">
          <cell r="A15">
            <v>14</v>
          </cell>
          <cell r="B15">
            <v>1.5</v>
          </cell>
          <cell r="C15" t="str">
            <v xml:space="preserve"> </v>
          </cell>
          <cell r="D15" t="e">
            <v>#N/A</v>
          </cell>
          <cell r="E15" t="e">
            <v>#N/A</v>
          </cell>
          <cell r="F15" t="e">
            <v>#N/A</v>
          </cell>
          <cell r="G15" t="e">
            <v>#N/A</v>
          </cell>
          <cell r="H15" t="e">
            <v>#N/A</v>
          </cell>
          <cell r="I15" t="e">
            <v>#N/A</v>
          </cell>
          <cell r="J15" t="e">
            <v>#N/A</v>
          </cell>
          <cell r="K15" t="e">
            <v>#N/A</v>
          </cell>
          <cell r="L15" t="e">
            <v>#N/A</v>
          </cell>
          <cell r="M15" t="e">
            <v>#N/A</v>
          </cell>
          <cell r="N15" t="e">
            <v>#N/A</v>
          </cell>
          <cell r="O15" t="e">
            <v>#N/A</v>
          </cell>
          <cell r="P15" t="e">
            <v>#N/A</v>
          </cell>
          <cell r="Q15" t="e">
            <v>#N/A</v>
          </cell>
          <cell r="R15" t="e">
            <v>#N/A</v>
          </cell>
          <cell r="S15" t="e">
            <v>#N/A</v>
          </cell>
          <cell r="T15" t="e">
            <v>#N/A</v>
          </cell>
          <cell r="U15" t="e">
            <v>#N/A</v>
          </cell>
          <cell r="V15" t="e">
            <v>#N/A</v>
          </cell>
          <cell r="W15" t="e">
            <v>#N/A</v>
          </cell>
          <cell r="X15" t="e">
            <v>#N/A</v>
          </cell>
          <cell r="Y15" t="e">
            <v>#N/A</v>
          </cell>
          <cell r="Z15" t="e">
            <v>#N/A</v>
          </cell>
          <cell r="AB15">
            <v>14</v>
          </cell>
          <cell r="AC15" t="str">
            <v xml:space="preserve"> </v>
          </cell>
        </row>
        <row r="16">
          <cell r="A16">
            <v>15</v>
          </cell>
          <cell r="B16">
            <v>1.5</v>
          </cell>
          <cell r="C16">
            <v>3.2</v>
          </cell>
          <cell r="D16" t="e">
            <v>#N/A</v>
          </cell>
          <cell r="E16" t="e">
            <v>#N/A</v>
          </cell>
          <cell r="F16" t="e">
            <v>#N/A</v>
          </cell>
          <cell r="G16" t="e">
            <v>#N/A</v>
          </cell>
          <cell r="H16" t="e">
            <v>#N/A</v>
          </cell>
          <cell r="I16" t="e">
            <v>#N/A</v>
          </cell>
          <cell r="J16" t="e">
            <v>#N/A</v>
          </cell>
          <cell r="K16" t="e">
            <v>#N/A</v>
          </cell>
          <cell r="L16" t="e">
            <v>#N/A</v>
          </cell>
          <cell r="M16" t="e">
            <v>#N/A</v>
          </cell>
          <cell r="N16" t="e">
            <v>#N/A</v>
          </cell>
          <cell r="O16" t="e">
            <v>#N/A</v>
          </cell>
          <cell r="P16" t="e">
            <v>#N/A</v>
          </cell>
          <cell r="Q16" t="e">
            <v>#N/A</v>
          </cell>
          <cell r="R16" t="e">
            <v>#N/A</v>
          </cell>
          <cell r="S16" t="e">
            <v>#N/A</v>
          </cell>
          <cell r="T16" t="e">
            <v>#N/A</v>
          </cell>
          <cell r="U16" t="e">
            <v>#N/A</v>
          </cell>
          <cell r="V16" t="e">
            <v>#N/A</v>
          </cell>
          <cell r="W16" t="e">
            <v>#N/A</v>
          </cell>
          <cell r="X16" t="e">
            <v>#N/A</v>
          </cell>
          <cell r="Y16" t="e">
            <v>#N/A</v>
          </cell>
          <cell r="Z16" t="e">
            <v>#N/A</v>
          </cell>
          <cell r="AB16">
            <v>15</v>
          </cell>
          <cell r="AC16">
            <v>3.2</v>
          </cell>
        </row>
        <row r="17">
          <cell r="A17">
            <v>16</v>
          </cell>
          <cell r="B17" t="str">
            <v xml:space="preserve"> </v>
          </cell>
          <cell r="C17">
            <v>3.2</v>
          </cell>
          <cell r="D17" t="str">
            <v xml:space="preserve"> </v>
          </cell>
          <cell r="E17" t="e">
            <v>#N/A</v>
          </cell>
          <cell r="F17" t="e">
            <v>#N/A</v>
          </cell>
          <cell r="G17" t="e">
            <v>#N/A</v>
          </cell>
          <cell r="H17" t="e">
            <v>#N/A</v>
          </cell>
          <cell r="I17" t="e">
            <v>#N/A</v>
          </cell>
          <cell r="J17" t="e">
            <v>#N/A</v>
          </cell>
          <cell r="K17" t="e">
            <v>#N/A</v>
          </cell>
          <cell r="L17" t="e">
            <v>#N/A</v>
          </cell>
          <cell r="M17" t="e">
            <v>#N/A</v>
          </cell>
          <cell r="N17" t="e">
            <v>#N/A</v>
          </cell>
          <cell r="O17" t="e">
            <v>#N/A</v>
          </cell>
          <cell r="P17" t="e">
            <v>#N/A</v>
          </cell>
          <cell r="Q17" t="e">
            <v>#N/A</v>
          </cell>
          <cell r="R17" t="e">
            <v>#N/A</v>
          </cell>
          <cell r="S17" t="e">
            <v>#N/A</v>
          </cell>
          <cell r="T17" t="e">
            <v>#N/A</v>
          </cell>
          <cell r="U17" t="e">
            <v>#N/A</v>
          </cell>
          <cell r="V17" t="e">
            <v>#N/A</v>
          </cell>
          <cell r="W17" t="e">
            <v>#N/A</v>
          </cell>
          <cell r="X17" t="e">
            <v>#N/A</v>
          </cell>
          <cell r="Y17" t="e">
            <v>#N/A</v>
          </cell>
          <cell r="Z17" t="e">
            <v>#N/A</v>
          </cell>
          <cell r="AB17">
            <v>16</v>
          </cell>
          <cell r="AC17">
            <v>3.2</v>
          </cell>
        </row>
        <row r="18">
          <cell r="A18">
            <v>17</v>
          </cell>
          <cell r="B18">
            <v>1.5</v>
          </cell>
          <cell r="C18">
            <v>3.1</v>
          </cell>
          <cell r="D18" t="e">
            <v>#N/A</v>
          </cell>
          <cell r="E18" t="e">
            <v>#N/A</v>
          </cell>
          <cell r="F18" t="e">
            <v>#N/A</v>
          </cell>
          <cell r="G18" t="e">
            <v>#N/A</v>
          </cell>
          <cell r="H18" t="e">
            <v>#N/A</v>
          </cell>
          <cell r="I18" t="e">
            <v>#N/A</v>
          </cell>
          <cell r="J18" t="e">
            <v>#N/A</v>
          </cell>
          <cell r="K18" t="e">
            <v>#N/A</v>
          </cell>
          <cell r="L18" t="e">
            <v>#N/A</v>
          </cell>
          <cell r="M18" t="e">
            <v>#N/A</v>
          </cell>
          <cell r="N18" t="e">
            <v>#N/A</v>
          </cell>
          <cell r="O18" t="e">
            <v>#N/A</v>
          </cell>
          <cell r="P18" t="e">
            <v>#N/A</v>
          </cell>
          <cell r="Q18" t="e">
            <v>#N/A</v>
          </cell>
          <cell r="R18" t="e">
            <v>#N/A</v>
          </cell>
          <cell r="S18" t="e">
            <v>#N/A</v>
          </cell>
          <cell r="T18" t="e">
            <v>#N/A</v>
          </cell>
          <cell r="U18" t="e">
            <v>#N/A</v>
          </cell>
          <cell r="V18" t="e">
            <v>#N/A</v>
          </cell>
          <cell r="W18" t="e">
            <v>#N/A</v>
          </cell>
          <cell r="X18" t="e">
            <v>#N/A</v>
          </cell>
          <cell r="Y18" t="e">
            <v>#N/A</v>
          </cell>
          <cell r="Z18" t="e">
            <v>#N/A</v>
          </cell>
          <cell r="AB18">
            <v>17</v>
          </cell>
          <cell r="AC18">
            <v>3.1</v>
          </cell>
        </row>
        <row r="19">
          <cell r="A19">
            <v>18</v>
          </cell>
          <cell r="B19">
            <v>1.5</v>
          </cell>
          <cell r="C19">
            <v>3.1</v>
          </cell>
          <cell r="D19" t="e">
            <v>#N/A</v>
          </cell>
          <cell r="E19" t="e">
            <v>#N/A</v>
          </cell>
          <cell r="F19" t="e">
            <v>#N/A</v>
          </cell>
          <cell r="G19" t="e">
            <v>#N/A</v>
          </cell>
          <cell r="H19" t="e">
            <v>#N/A</v>
          </cell>
          <cell r="I19" t="e">
            <v>#N/A</v>
          </cell>
          <cell r="J19" t="e">
            <v>#N/A</v>
          </cell>
          <cell r="K19" t="e">
            <v>#N/A</v>
          </cell>
          <cell r="L19" t="e">
            <v>#N/A</v>
          </cell>
          <cell r="M19" t="e">
            <v>#N/A</v>
          </cell>
          <cell r="N19" t="e">
            <v>#N/A</v>
          </cell>
          <cell r="O19" t="e">
            <v>#N/A</v>
          </cell>
          <cell r="P19" t="e">
            <v>#N/A</v>
          </cell>
          <cell r="Q19" t="e">
            <v>#N/A</v>
          </cell>
          <cell r="R19" t="e">
            <v>#N/A</v>
          </cell>
          <cell r="S19" t="e">
            <v>#N/A</v>
          </cell>
          <cell r="T19" t="e">
            <v>#N/A</v>
          </cell>
          <cell r="U19" t="e">
            <v>#N/A</v>
          </cell>
          <cell r="V19" t="e">
            <v>#N/A</v>
          </cell>
          <cell r="W19" t="e">
            <v>#N/A</v>
          </cell>
          <cell r="X19" t="e">
            <v>#N/A</v>
          </cell>
          <cell r="Y19" t="e">
            <v>#N/A</v>
          </cell>
          <cell r="Z19" t="e">
            <v>#N/A</v>
          </cell>
          <cell r="AB19">
            <v>18</v>
          </cell>
          <cell r="AC19">
            <v>3.1</v>
          </cell>
        </row>
        <row r="20">
          <cell r="A20">
            <v>19</v>
          </cell>
          <cell r="B20" t="str">
            <v xml:space="preserve"> </v>
          </cell>
          <cell r="C20">
            <v>3.2</v>
          </cell>
          <cell r="D20" t="str">
            <v xml:space="preserve"> </v>
          </cell>
          <cell r="E20" t="e">
            <v>#N/A</v>
          </cell>
          <cell r="F20" t="e">
            <v>#N/A</v>
          </cell>
          <cell r="G20" t="e">
            <v>#N/A</v>
          </cell>
          <cell r="H20" t="e">
            <v>#N/A</v>
          </cell>
          <cell r="I20" t="e">
            <v>#N/A</v>
          </cell>
          <cell r="J20" t="e">
            <v>#N/A</v>
          </cell>
          <cell r="K20" t="e">
            <v>#N/A</v>
          </cell>
          <cell r="L20" t="e">
            <v>#N/A</v>
          </cell>
          <cell r="M20" t="e">
            <v>#N/A</v>
          </cell>
          <cell r="N20" t="e">
            <v>#N/A</v>
          </cell>
          <cell r="O20" t="e">
            <v>#N/A</v>
          </cell>
          <cell r="P20" t="e">
            <v>#N/A</v>
          </cell>
          <cell r="Q20" t="e">
            <v>#N/A</v>
          </cell>
          <cell r="R20" t="e">
            <v>#N/A</v>
          </cell>
          <cell r="S20" t="e">
            <v>#N/A</v>
          </cell>
          <cell r="T20" t="e">
            <v>#N/A</v>
          </cell>
          <cell r="U20" t="e">
            <v>#N/A</v>
          </cell>
          <cell r="V20" t="e">
            <v>#N/A</v>
          </cell>
          <cell r="W20" t="e">
            <v>#N/A</v>
          </cell>
          <cell r="X20" t="e">
            <v>#N/A</v>
          </cell>
          <cell r="Y20" t="e">
            <v>#N/A</v>
          </cell>
          <cell r="Z20" t="e">
            <v>#N/A</v>
          </cell>
          <cell r="AB20">
            <v>19</v>
          </cell>
          <cell r="AC20">
            <v>3.2</v>
          </cell>
        </row>
        <row r="21">
          <cell r="A21">
            <v>20</v>
          </cell>
          <cell r="B21">
            <v>2.4</v>
          </cell>
          <cell r="C21">
            <v>3.3</v>
          </cell>
          <cell r="D21" t="str">
            <v xml:space="preserve"> </v>
          </cell>
          <cell r="E21" t="e">
            <v>#N/A</v>
          </cell>
          <cell r="F21" t="e">
            <v>#N/A</v>
          </cell>
          <cell r="G21" t="e">
            <v>#N/A</v>
          </cell>
          <cell r="H21" t="e">
            <v>#N/A</v>
          </cell>
          <cell r="I21" t="e">
            <v>#N/A</v>
          </cell>
          <cell r="J21" t="e">
            <v>#N/A</v>
          </cell>
          <cell r="K21" t="e">
            <v>#N/A</v>
          </cell>
          <cell r="L21" t="e">
            <v>#N/A</v>
          </cell>
          <cell r="M21" t="e">
            <v>#N/A</v>
          </cell>
          <cell r="N21" t="e">
            <v>#N/A</v>
          </cell>
          <cell r="O21" t="e">
            <v>#N/A</v>
          </cell>
          <cell r="P21" t="e">
            <v>#N/A</v>
          </cell>
          <cell r="Q21" t="e">
            <v>#N/A</v>
          </cell>
          <cell r="R21" t="e">
            <v>#N/A</v>
          </cell>
          <cell r="S21" t="e">
            <v>#N/A</v>
          </cell>
          <cell r="T21" t="e">
            <v>#N/A</v>
          </cell>
          <cell r="U21" t="e">
            <v>#N/A</v>
          </cell>
          <cell r="V21" t="e">
            <v>#N/A</v>
          </cell>
          <cell r="W21" t="e">
            <v>#N/A</v>
          </cell>
          <cell r="X21" t="e">
            <v>#N/A</v>
          </cell>
          <cell r="Y21" t="e">
            <v>#N/A</v>
          </cell>
          <cell r="Z21" t="e">
            <v>#N/A</v>
          </cell>
          <cell r="AB21">
            <v>20</v>
          </cell>
          <cell r="AC21">
            <v>3.3</v>
          </cell>
        </row>
        <row r="22">
          <cell r="A22">
            <v>21</v>
          </cell>
          <cell r="B22">
            <v>3.2</v>
          </cell>
          <cell r="C22" t="str">
            <v xml:space="preserve"> </v>
          </cell>
          <cell r="D22" t="str">
            <v xml:space="preserve"> </v>
          </cell>
          <cell r="E22" t="e">
            <v>#N/A</v>
          </cell>
          <cell r="F22" t="e">
            <v>#N/A</v>
          </cell>
          <cell r="G22" t="e">
            <v>#N/A</v>
          </cell>
          <cell r="H22" t="e">
            <v>#N/A</v>
          </cell>
          <cell r="I22" t="e">
            <v>#N/A</v>
          </cell>
          <cell r="J22" t="e">
            <v>#N/A</v>
          </cell>
          <cell r="K22" t="e">
            <v>#N/A</v>
          </cell>
          <cell r="L22" t="e">
            <v>#N/A</v>
          </cell>
          <cell r="M22" t="e">
            <v>#N/A</v>
          </cell>
          <cell r="N22" t="e">
            <v>#N/A</v>
          </cell>
          <cell r="O22" t="e">
            <v>#N/A</v>
          </cell>
          <cell r="P22" t="e">
            <v>#N/A</v>
          </cell>
          <cell r="Q22" t="e">
            <v>#N/A</v>
          </cell>
          <cell r="R22" t="e">
            <v>#N/A</v>
          </cell>
          <cell r="S22" t="e">
            <v>#N/A</v>
          </cell>
          <cell r="T22" t="e">
            <v>#N/A</v>
          </cell>
          <cell r="U22" t="e">
            <v>#N/A</v>
          </cell>
          <cell r="V22" t="e">
            <v>#N/A</v>
          </cell>
          <cell r="W22" t="e">
            <v>#N/A</v>
          </cell>
          <cell r="X22" t="e">
            <v>#N/A</v>
          </cell>
          <cell r="Y22" t="e">
            <v>#N/A</v>
          </cell>
          <cell r="Z22" t="e">
            <v>#N/A</v>
          </cell>
          <cell r="AB22">
            <v>21</v>
          </cell>
          <cell r="AC22" t="str">
            <v xml:space="preserve"> </v>
          </cell>
        </row>
        <row r="23">
          <cell r="A23">
            <v>22</v>
          </cell>
          <cell r="B23">
            <v>3.2</v>
          </cell>
          <cell r="C23" t="str">
            <v xml:space="preserve"> </v>
          </cell>
          <cell r="D23" t="str">
            <v xml:space="preserve"> </v>
          </cell>
          <cell r="E23" t="e">
            <v>#N/A</v>
          </cell>
          <cell r="F23" t="e">
            <v>#N/A</v>
          </cell>
          <cell r="G23" t="e">
            <v>#N/A</v>
          </cell>
          <cell r="H23" t="e">
            <v>#N/A</v>
          </cell>
          <cell r="I23" t="e">
            <v>#N/A</v>
          </cell>
          <cell r="J23" t="e">
            <v>#N/A</v>
          </cell>
          <cell r="K23" t="e">
            <v>#N/A</v>
          </cell>
          <cell r="L23" t="e">
            <v>#N/A</v>
          </cell>
          <cell r="M23" t="e">
            <v>#N/A</v>
          </cell>
          <cell r="N23" t="e">
            <v>#N/A</v>
          </cell>
          <cell r="O23" t="e">
            <v>#N/A</v>
          </cell>
          <cell r="P23" t="e">
            <v>#N/A</v>
          </cell>
          <cell r="Q23" t="e">
            <v>#N/A</v>
          </cell>
          <cell r="R23" t="e">
            <v>#N/A</v>
          </cell>
          <cell r="S23" t="e">
            <v>#N/A</v>
          </cell>
          <cell r="T23" t="e">
            <v>#N/A</v>
          </cell>
          <cell r="U23" t="e">
            <v>#N/A</v>
          </cell>
          <cell r="V23" t="e">
            <v>#N/A</v>
          </cell>
          <cell r="W23" t="e">
            <v>#N/A</v>
          </cell>
          <cell r="X23" t="e">
            <v>#N/A</v>
          </cell>
          <cell r="Y23" t="e">
            <v>#N/A</v>
          </cell>
          <cell r="Z23" t="e">
            <v>#N/A</v>
          </cell>
          <cell r="AB23">
            <v>22</v>
          </cell>
          <cell r="AC23" t="str">
            <v xml:space="preserve"> </v>
          </cell>
        </row>
        <row r="24">
          <cell r="A24">
            <v>23</v>
          </cell>
          <cell r="B24" t="str">
            <v xml:space="preserve"> </v>
          </cell>
          <cell r="C24" t="str">
            <v xml:space="preserve"> </v>
          </cell>
          <cell r="D24" t="str">
            <v xml:space="preserve"> </v>
          </cell>
          <cell r="E24" t="e">
            <v>#N/A</v>
          </cell>
          <cell r="F24" t="e">
            <v>#N/A</v>
          </cell>
          <cell r="G24" t="e">
            <v>#N/A</v>
          </cell>
          <cell r="H24" t="e">
            <v>#N/A</v>
          </cell>
          <cell r="I24" t="e">
            <v>#N/A</v>
          </cell>
          <cell r="J24" t="e">
            <v>#N/A</v>
          </cell>
          <cell r="K24" t="e">
            <v>#N/A</v>
          </cell>
          <cell r="L24" t="e">
            <v>#N/A</v>
          </cell>
          <cell r="M24" t="e">
            <v>#N/A</v>
          </cell>
          <cell r="N24" t="e">
            <v>#N/A</v>
          </cell>
          <cell r="O24" t="e">
            <v>#N/A</v>
          </cell>
          <cell r="P24" t="e">
            <v>#N/A</v>
          </cell>
          <cell r="Q24" t="e">
            <v>#N/A</v>
          </cell>
          <cell r="R24" t="e">
            <v>#N/A</v>
          </cell>
          <cell r="S24" t="e">
            <v>#N/A</v>
          </cell>
          <cell r="T24" t="e">
            <v>#N/A</v>
          </cell>
          <cell r="U24" t="e">
            <v>#N/A</v>
          </cell>
          <cell r="V24" t="e">
            <v>#N/A</v>
          </cell>
          <cell r="W24" t="e">
            <v>#N/A</v>
          </cell>
          <cell r="X24" t="e">
            <v>#N/A</v>
          </cell>
          <cell r="Y24" t="e">
            <v>#N/A</v>
          </cell>
          <cell r="Z24" t="e">
            <v>#N/A</v>
          </cell>
          <cell r="AB24">
            <v>23</v>
          </cell>
          <cell r="AC24" t="str">
            <v xml:space="preserve"> </v>
          </cell>
        </row>
        <row r="25">
          <cell r="A25">
            <v>24</v>
          </cell>
          <cell r="B25">
            <v>4.0999999999999996</v>
          </cell>
          <cell r="C25" t="str">
            <v xml:space="preserve"> </v>
          </cell>
          <cell r="D25" t="str">
            <v xml:space="preserve"> </v>
          </cell>
          <cell r="E25" t="e">
            <v>#N/A</v>
          </cell>
          <cell r="F25" t="e">
            <v>#N/A</v>
          </cell>
          <cell r="G25" t="e">
            <v>#N/A</v>
          </cell>
          <cell r="H25" t="e">
            <v>#N/A</v>
          </cell>
          <cell r="I25" t="e">
            <v>#N/A</v>
          </cell>
          <cell r="J25" t="e">
            <v>#N/A</v>
          </cell>
          <cell r="K25" t="e">
            <v>#N/A</v>
          </cell>
          <cell r="L25" t="e">
            <v>#N/A</v>
          </cell>
          <cell r="M25" t="e">
            <v>#N/A</v>
          </cell>
          <cell r="N25" t="e">
            <v>#N/A</v>
          </cell>
          <cell r="O25" t="e">
            <v>#N/A</v>
          </cell>
          <cell r="P25" t="e">
            <v>#N/A</v>
          </cell>
          <cell r="Q25" t="e">
            <v>#N/A</v>
          </cell>
          <cell r="R25" t="e">
            <v>#N/A</v>
          </cell>
          <cell r="S25" t="e">
            <v>#N/A</v>
          </cell>
          <cell r="T25" t="e">
            <v>#N/A</v>
          </cell>
          <cell r="U25" t="e">
            <v>#N/A</v>
          </cell>
          <cell r="V25" t="e">
            <v>#N/A</v>
          </cell>
          <cell r="W25" t="e">
            <v>#N/A</v>
          </cell>
          <cell r="X25" t="e">
            <v>#N/A</v>
          </cell>
          <cell r="Y25" t="e">
            <v>#N/A</v>
          </cell>
          <cell r="Z25" t="e">
            <v>#N/A</v>
          </cell>
          <cell r="AB25">
            <v>24</v>
          </cell>
          <cell r="AC25" t="str">
            <v xml:space="preserve"> </v>
          </cell>
        </row>
        <row r="26">
          <cell r="A26">
            <v>25</v>
          </cell>
          <cell r="B26">
            <v>7.1</v>
          </cell>
          <cell r="C26" t="str">
            <v xml:space="preserve"> </v>
          </cell>
          <cell r="D26" t="str">
            <v xml:space="preserve"> </v>
          </cell>
          <cell r="E26" t="e">
            <v>#N/A</v>
          </cell>
          <cell r="F26" t="e">
            <v>#N/A</v>
          </cell>
          <cell r="G26" t="e">
            <v>#N/A</v>
          </cell>
          <cell r="H26" t="e">
            <v>#N/A</v>
          </cell>
          <cell r="I26" t="e">
            <v>#N/A</v>
          </cell>
          <cell r="J26" t="e">
            <v>#N/A</v>
          </cell>
          <cell r="K26" t="e">
            <v>#N/A</v>
          </cell>
          <cell r="L26" t="e">
            <v>#N/A</v>
          </cell>
          <cell r="M26" t="e">
            <v>#N/A</v>
          </cell>
          <cell r="N26" t="e">
            <v>#N/A</v>
          </cell>
          <cell r="O26" t="e">
            <v>#N/A</v>
          </cell>
          <cell r="P26" t="e">
            <v>#N/A</v>
          </cell>
          <cell r="Q26" t="e">
            <v>#N/A</v>
          </cell>
          <cell r="R26" t="e">
            <v>#N/A</v>
          </cell>
          <cell r="S26" t="e">
            <v>#N/A</v>
          </cell>
          <cell r="T26" t="e">
            <v>#N/A</v>
          </cell>
          <cell r="U26" t="e">
            <v>#N/A</v>
          </cell>
          <cell r="V26" t="e">
            <v>#N/A</v>
          </cell>
          <cell r="W26" t="e">
            <v>#N/A</v>
          </cell>
          <cell r="X26" t="e">
            <v>#N/A</v>
          </cell>
          <cell r="Y26" t="e">
            <v>#N/A</v>
          </cell>
          <cell r="Z26" t="e">
            <v>#N/A</v>
          </cell>
          <cell r="AB26">
            <v>25</v>
          </cell>
          <cell r="AC26" t="str">
            <v xml:space="preserve"> </v>
          </cell>
        </row>
        <row r="27">
          <cell r="A27">
            <v>26</v>
          </cell>
          <cell r="B27" t="str">
            <v xml:space="preserve"> </v>
          </cell>
          <cell r="C27">
            <v>1.1000000000000001</v>
          </cell>
          <cell r="D27" t="e">
            <v>#N/A</v>
          </cell>
          <cell r="E27" t="e">
            <v>#N/A</v>
          </cell>
          <cell r="F27" t="e">
            <v>#N/A</v>
          </cell>
          <cell r="G27" t="e">
            <v>#N/A</v>
          </cell>
          <cell r="H27" t="e">
            <v>#N/A</v>
          </cell>
          <cell r="I27" t="e">
            <v>#N/A</v>
          </cell>
          <cell r="J27" t="e">
            <v>#N/A</v>
          </cell>
          <cell r="K27" t="e">
            <v>#N/A</v>
          </cell>
          <cell r="L27" t="e">
            <v>#N/A</v>
          </cell>
          <cell r="M27" t="e">
            <v>#N/A</v>
          </cell>
          <cell r="N27" t="e">
            <v>#N/A</v>
          </cell>
          <cell r="O27" t="e">
            <v>#N/A</v>
          </cell>
          <cell r="P27" t="e">
            <v>#N/A</v>
          </cell>
          <cell r="Q27" t="e">
            <v>#N/A</v>
          </cell>
          <cell r="R27" t="e">
            <v>#N/A</v>
          </cell>
          <cell r="S27" t="e">
            <v>#N/A</v>
          </cell>
          <cell r="T27" t="e">
            <v>#N/A</v>
          </cell>
          <cell r="U27" t="e">
            <v>#N/A</v>
          </cell>
          <cell r="V27" t="e">
            <v>#N/A</v>
          </cell>
          <cell r="W27" t="e">
            <v>#N/A</v>
          </cell>
          <cell r="X27" t="e">
            <v>#N/A</v>
          </cell>
          <cell r="Y27" t="e">
            <v>#N/A</v>
          </cell>
          <cell r="Z27" t="e">
            <v>#N/A</v>
          </cell>
          <cell r="AB27">
            <v>26</v>
          </cell>
          <cell r="AC27">
            <v>1.1000000000000001</v>
          </cell>
        </row>
        <row r="28">
          <cell r="A28">
            <v>27</v>
          </cell>
          <cell r="B28">
            <v>2.1</v>
          </cell>
          <cell r="C28">
            <v>5.3</v>
          </cell>
          <cell r="D28" t="e">
            <v>#N/A</v>
          </cell>
          <cell r="E28" t="e">
            <v>#N/A</v>
          </cell>
          <cell r="F28" t="e">
            <v>#N/A</v>
          </cell>
          <cell r="G28" t="e">
            <v>#N/A</v>
          </cell>
          <cell r="H28" t="e">
            <v>#N/A</v>
          </cell>
          <cell r="I28" t="e">
            <v>#N/A</v>
          </cell>
          <cell r="J28" t="e">
            <v>#N/A</v>
          </cell>
          <cell r="K28" t="e">
            <v>#N/A</v>
          </cell>
          <cell r="L28" t="e">
            <v>#N/A</v>
          </cell>
          <cell r="M28" t="e">
            <v>#N/A</v>
          </cell>
          <cell r="N28" t="e">
            <v>#N/A</v>
          </cell>
          <cell r="O28" t="e">
            <v>#N/A</v>
          </cell>
          <cell r="P28" t="e">
            <v>#N/A</v>
          </cell>
          <cell r="Q28" t="e">
            <v>#N/A</v>
          </cell>
          <cell r="R28" t="e">
            <v>#N/A</v>
          </cell>
          <cell r="S28" t="e">
            <v>#N/A</v>
          </cell>
          <cell r="T28" t="e">
            <v>#N/A</v>
          </cell>
          <cell r="U28" t="e">
            <v>#N/A</v>
          </cell>
          <cell r="V28" t="e">
            <v>#N/A</v>
          </cell>
          <cell r="W28" t="e">
            <v>#N/A</v>
          </cell>
          <cell r="X28" t="e">
            <v>#N/A</v>
          </cell>
          <cell r="Y28" t="e">
            <v>#N/A</v>
          </cell>
          <cell r="Z28" t="e">
            <v>#N/A</v>
          </cell>
          <cell r="AB28">
            <v>27</v>
          </cell>
          <cell r="AC28">
            <v>5.3</v>
          </cell>
        </row>
        <row r="29">
          <cell r="A29">
            <v>28</v>
          </cell>
          <cell r="B29">
            <v>1.1000000000000001</v>
          </cell>
          <cell r="C29">
            <v>2.2000000000000002</v>
          </cell>
          <cell r="D29" t="e">
            <v>#N/A</v>
          </cell>
          <cell r="E29" t="e">
            <v>#N/A</v>
          </cell>
          <cell r="F29" t="e">
            <v>#N/A</v>
          </cell>
          <cell r="G29" t="e">
            <v>#N/A</v>
          </cell>
          <cell r="H29" t="e">
            <v>#N/A</v>
          </cell>
          <cell r="I29" t="e">
            <v>#N/A</v>
          </cell>
          <cell r="J29" t="e">
            <v>#N/A</v>
          </cell>
          <cell r="K29" t="e">
            <v>#N/A</v>
          </cell>
          <cell r="L29" t="e">
            <v>#N/A</v>
          </cell>
          <cell r="M29" t="e">
            <v>#N/A</v>
          </cell>
          <cell r="N29" t="e">
            <v>#N/A</v>
          </cell>
          <cell r="O29" t="e">
            <v>#N/A</v>
          </cell>
          <cell r="P29" t="e">
            <v>#N/A</v>
          </cell>
          <cell r="Q29" t="e">
            <v>#N/A</v>
          </cell>
          <cell r="R29" t="e">
            <v>#N/A</v>
          </cell>
          <cell r="S29" t="e">
            <v>#N/A</v>
          </cell>
          <cell r="T29" t="e">
            <v>#N/A</v>
          </cell>
          <cell r="U29" t="e">
            <v>#N/A</v>
          </cell>
          <cell r="V29" t="e">
            <v>#N/A</v>
          </cell>
          <cell r="W29" t="e">
            <v>#N/A</v>
          </cell>
          <cell r="X29" t="e">
            <v>#N/A</v>
          </cell>
          <cell r="Y29" t="e">
            <v>#N/A</v>
          </cell>
          <cell r="Z29" t="e">
            <v>#N/A</v>
          </cell>
          <cell r="AB29">
            <v>28</v>
          </cell>
          <cell r="AC29">
            <v>2.2000000000000002</v>
          </cell>
        </row>
        <row r="30">
          <cell r="A30">
            <v>29</v>
          </cell>
          <cell r="B30">
            <v>1.1000000000000001</v>
          </cell>
          <cell r="C30" t="str">
            <v xml:space="preserve"> </v>
          </cell>
          <cell r="D30" t="e">
            <v>#N/A</v>
          </cell>
          <cell r="E30" t="e">
            <v>#N/A</v>
          </cell>
          <cell r="F30" t="e">
            <v>#N/A</v>
          </cell>
          <cell r="G30" t="e">
            <v>#N/A</v>
          </cell>
          <cell r="H30" t="e">
            <v>#N/A</v>
          </cell>
          <cell r="I30" t="e">
            <v>#N/A</v>
          </cell>
          <cell r="J30" t="e">
            <v>#N/A</v>
          </cell>
          <cell r="K30" t="e">
            <v>#N/A</v>
          </cell>
          <cell r="L30" t="e">
            <v>#N/A</v>
          </cell>
          <cell r="M30" t="e">
            <v>#N/A</v>
          </cell>
          <cell r="N30" t="e">
            <v>#N/A</v>
          </cell>
          <cell r="O30" t="e">
            <v>#N/A</v>
          </cell>
          <cell r="P30" t="e">
            <v>#N/A</v>
          </cell>
          <cell r="Q30" t="e">
            <v>#N/A</v>
          </cell>
          <cell r="R30" t="e">
            <v>#N/A</v>
          </cell>
          <cell r="S30" t="e">
            <v>#N/A</v>
          </cell>
          <cell r="T30" t="e">
            <v>#N/A</v>
          </cell>
          <cell r="U30" t="e">
            <v>#N/A</v>
          </cell>
          <cell r="V30" t="e">
            <v>#N/A</v>
          </cell>
          <cell r="W30" t="e">
            <v>#N/A</v>
          </cell>
          <cell r="X30" t="e">
            <v>#N/A</v>
          </cell>
          <cell r="Y30" t="e">
            <v>#N/A</v>
          </cell>
          <cell r="Z30" t="e">
            <v>#N/A</v>
          </cell>
          <cell r="AB30">
            <v>29</v>
          </cell>
          <cell r="AC30" t="str">
            <v xml:space="preserve"> </v>
          </cell>
        </row>
        <row r="31">
          <cell r="A31">
            <v>30</v>
          </cell>
          <cell r="B31">
            <v>8.1</v>
          </cell>
          <cell r="C31" t="str">
            <v xml:space="preserve"> </v>
          </cell>
          <cell r="D31" t="str">
            <v xml:space="preserve"> </v>
          </cell>
          <cell r="E31" t="e">
            <v>#N/A</v>
          </cell>
          <cell r="F31" t="e">
            <v>#N/A</v>
          </cell>
          <cell r="G31" t="e">
            <v>#N/A</v>
          </cell>
          <cell r="H31" t="e">
            <v>#N/A</v>
          </cell>
          <cell r="I31" t="e">
            <v>#N/A</v>
          </cell>
          <cell r="J31" t="e">
            <v>#N/A</v>
          </cell>
          <cell r="K31" t="e">
            <v>#N/A</v>
          </cell>
          <cell r="L31" t="e">
            <v>#N/A</v>
          </cell>
          <cell r="M31" t="e">
            <v>#N/A</v>
          </cell>
          <cell r="N31" t="e">
            <v>#N/A</v>
          </cell>
          <cell r="O31" t="e">
            <v>#N/A</v>
          </cell>
          <cell r="P31" t="e">
            <v>#N/A</v>
          </cell>
          <cell r="Q31" t="e">
            <v>#N/A</v>
          </cell>
          <cell r="R31" t="e">
            <v>#N/A</v>
          </cell>
          <cell r="S31" t="e">
            <v>#N/A</v>
          </cell>
          <cell r="T31" t="e">
            <v>#N/A</v>
          </cell>
          <cell r="U31" t="e">
            <v>#N/A</v>
          </cell>
          <cell r="V31" t="e">
            <v>#N/A</v>
          </cell>
          <cell r="W31" t="e">
            <v>#N/A</v>
          </cell>
          <cell r="X31" t="e">
            <v>#N/A</v>
          </cell>
          <cell r="Y31" t="e">
            <v>#N/A</v>
          </cell>
          <cell r="Z31" t="e">
            <v>#N/A</v>
          </cell>
          <cell r="AB31">
            <v>30</v>
          </cell>
          <cell r="AC31" t="str">
            <v xml:space="preserve"> </v>
          </cell>
        </row>
        <row r="32">
          <cell r="A32">
            <v>31</v>
          </cell>
          <cell r="B32" t="str">
            <v xml:space="preserve"> </v>
          </cell>
          <cell r="C32">
            <v>1.2</v>
          </cell>
          <cell r="D32" t="str">
            <v xml:space="preserve"> </v>
          </cell>
          <cell r="E32" t="e">
            <v>#N/A</v>
          </cell>
          <cell r="F32" t="e">
            <v>#N/A</v>
          </cell>
          <cell r="G32" t="e">
            <v>#N/A</v>
          </cell>
          <cell r="H32" t="e">
            <v>#N/A</v>
          </cell>
          <cell r="I32" t="e">
            <v>#N/A</v>
          </cell>
          <cell r="J32" t="e">
            <v>#N/A</v>
          </cell>
          <cell r="K32" t="e">
            <v>#N/A</v>
          </cell>
          <cell r="L32" t="e">
            <v>#N/A</v>
          </cell>
          <cell r="M32" t="e">
            <v>#N/A</v>
          </cell>
          <cell r="N32" t="e">
            <v>#N/A</v>
          </cell>
          <cell r="O32" t="e">
            <v>#N/A</v>
          </cell>
          <cell r="P32" t="e">
            <v>#N/A</v>
          </cell>
          <cell r="Q32" t="e">
            <v>#N/A</v>
          </cell>
          <cell r="R32" t="e">
            <v>#N/A</v>
          </cell>
          <cell r="S32" t="e">
            <v>#N/A</v>
          </cell>
          <cell r="T32" t="e">
            <v>#N/A</v>
          </cell>
          <cell r="U32" t="e">
            <v>#N/A</v>
          </cell>
          <cell r="V32" t="e">
            <v>#N/A</v>
          </cell>
          <cell r="W32" t="e">
            <v>#N/A</v>
          </cell>
          <cell r="X32" t="e">
            <v>#N/A</v>
          </cell>
          <cell r="Y32" t="e">
            <v>#N/A</v>
          </cell>
          <cell r="Z32" t="e">
            <v>#N/A</v>
          </cell>
          <cell r="AB32">
            <v>31</v>
          </cell>
          <cell r="AC32">
            <v>1.2</v>
          </cell>
        </row>
        <row r="33">
          <cell r="A33">
            <v>32</v>
          </cell>
          <cell r="B33" t="str">
            <v xml:space="preserve"> </v>
          </cell>
          <cell r="C33" t="str">
            <v xml:space="preserve"> </v>
          </cell>
          <cell r="D33" t="str">
            <v xml:space="preserve"> </v>
          </cell>
          <cell r="E33" t="e">
            <v>#N/A</v>
          </cell>
          <cell r="F33" t="e">
            <v>#N/A</v>
          </cell>
          <cell r="G33" t="e">
            <v>#N/A</v>
          </cell>
          <cell r="H33" t="e">
            <v>#N/A</v>
          </cell>
          <cell r="I33" t="e">
            <v>#N/A</v>
          </cell>
          <cell r="J33" t="e">
            <v>#N/A</v>
          </cell>
          <cell r="K33" t="e">
            <v>#N/A</v>
          </cell>
          <cell r="L33" t="e">
            <v>#N/A</v>
          </cell>
          <cell r="M33" t="e">
            <v>#N/A</v>
          </cell>
          <cell r="N33" t="e">
            <v>#N/A</v>
          </cell>
          <cell r="O33" t="e">
            <v>#N/A</v>
          </cell>
          <cell r="P33" t="e">
            <v>#N/A</v>
          </cell>
          <cell r="Q33" t="e">
            <v>#N/A</v>
          </cell>
          <cell r="R33" t="e">
            <v>#N/A</v>
          </cell>
          <cell r="S33" t="e">
            <v>#N/A</v>
          </cell>
          <cell r="T33" t="e">
            <v>#N/A</v>
          </cell>
          <cell r="U33" t="e">
            <v>#N/A</v>
          </cell>
          <cell r="V33" t="e">
            <v>#N/A</v>
          </cell>
          <cell r="W33" t="e">
            <v>#N/A</v>
          </cell>
          <cell r="X33" t="e">
            <v>#N/A</v>
          </cell>
          <cell r="Y33" t="e">
            <v>#N/A</v>
          </cell>
          <cell r="Z33" t="e">
            <v>#N/A</v>
          </cell>
          <cell r="AB33">
            <v>32</v>
          </cell>
          <cell r="AC33" t="str">
            <v xml:space="preserve"> </v>
          </cell>
        </row>
        <row r="34">
          <cell r="A34">
            <v>33</v>
          </cell>
          <cell r="B34" t="str">
            <v xml:space="preserve"> </v>
          </cell>
          <cell r="C34" t="str">
            <v xml:space="preserve"> </v>
          </cell>
          <cell r="D34" t="e">
            <v>#N/A</v>
          </cell>
          <cell r="E34" t="e">
            <v>#N/A</v>
          </cell>
          <cell r="F34" t="e">
            <v>#N/A</v>
          </cell>
          <cell r="G34" t="e">
            <v>#N/A</v>
          </cell>
          <cell r="H34" t="e">
            <v>#N/A</v>
          </cell>
          <cell r="I34" t="e">
            <v>#N/A</v>
          </cell>
          <cell r="J34" t="e">
            <v>#N/A</v>
          </cell>
          <cell r="K34" t="e">
            <v>#N/A</v>
          </cell>
          <cell r="L34" t="e">
            <v>#N/A</v>
          </cell>
          <cell r="M34" t="e">
            <v>#N/A</v>
          </cell>
          <cell r="N34" t="e">
            <v>#N/A</v>
          </cell>
          <cell r="O34" t="e">
            <v>#N/A</v>
          </cell>
          <cell r="P34" t="e">
            <v>#N/A</v>
          </cell>
          <cell r="Q34" t="e">
            <v>#N/A</v>
          </cell>
          <cell r="R34" t="e">
            <v>#N/A</v>
          </cell>
          <cell r="S34" t="e">
            <v>#N/A</v>
          </cell>
          <cell r="T34" t="e">
            <v>#N/A</v>
          </cell>
          <cell r="U34" t="e">
            <v>#N/A</v>
          </cell>
          <cell r="V34" t="e">
            <v>#N/A</v>
          </cell>
          <cell r="W34" t="e">
            <v>#N/A</v>
          </cell>
          <cell r="X34" t="e">
            <v>#N/A</v>
          </cell>
          <cell r="Y34" t="e">
            <v>#N/A</v>
          </cell>
          <cell r="Z34" t="e">
            <v>#N/A</v>
          </cell>
          <cell r="AB34">
            <v>33</v>
          </cell>
          <cell r="AC34" t="str">
            <v xml:space="preserve"> </v>
          </cell>
        </row>
        <row r="35">
          <cell r="A35">
            <v>34</v>
          </cell>
          <cell r="B35" t="str">
            <v xml:space="preserve"> </v>
          </cell>
          <cell r="C35" t="str">
            <v xml:space="preserve"> </v>
          </cell>
          <cell r="D35" t="e">
            <v>#N/A</v>
          </cell>
          <cell r="E35" t="e">
            <v>#N/A</v>
          </cell>
          <cell r="F35" t="e">
            <v>#N/A</v>
          </cell>
          <cell r="G35" t="e">
            <v>#N/A</v>
          </cell>
          <cell r="H35" t="e">
            <v>#N/A</v>
          </cell>
          <cell r="I35" t="e">
            <v>#N/A</v>
          </cell>
          <cell r="J35" t="e">
            <v>#N/A</v>
          </cell>
          <cell r="K35" t="e">
            <v>#N/A</v>
          </cell>
          <cell r="L35" t="e">
            <v>#N/A</v>
          </cell>
          <cell r="M35" t="e">
            <v>#N/A</v>
          </cell>
          <cell r="N35" t="e">
            <v>#N/A</v>
          </cell>
          <cell r="O35" t="e">
            <v>#N/A</v>
          </cell>
          <cell r="P35" t="e">
            <v>#N/A</v>
          </cell>
          <cell r="Q35" t="e">
            <v>#N/A</v>
          </cell>
          <cell r="R35" t="e">
            <v>#N/A</v>
          </cell>
          <cell r="S35" t="e">
            <v>#N/A</v>
          </cell>
          <cell r="T35" t="e">
            <v>#N/A</v>
          </cell>
          <cell r="U35" t="e">
            <v>#N/A</v>
          </cell>
          <cell r="V35" t="e">
            <v>#N/A</v>
          </cell>
          <cell r="W35" t="e">
            <v>#N/A</v>
          </cell>
          <cell r="X35" t="e">
            <v>#N/A</v>
          </cell>
          <cell r="Y35" t="e">
            <v>#N/A</v>
          </cell>
          <cell r="Z35" t="e">
            <v>#N/A</v>
          </cell>
          <cell r="AB35">
            <v>34</v>
          </cell>
          <cell r="AC35" t="str">
            <v xml:space="preserve"> </v>
          </cell>
        </row>
        <row r="36">
          <cell r="A36">
            <v>35</v>
          </cell>
          <cell r="B36" t="str">
            <v xml:space="preserve"> </v>
          </cell>
          <cell r="C36" t="str">
            <v xml:space="preserve"> </v>
          </cell>
          <cell r="D36" t="e">
            <v>#N/A</v>
          </cell>
          <cell r="E36" t="e">
            <v>#N/A</v>
          </cell>
          <cell r="F36" t="e">
            <v>#N/A</v>
          </cell>
          <cell r="G36" t="e">
            <v>#N/A</v>
          </cell>
          <cell r="H36" t="e">
            <v>#N/A</v>
          </cell>
          <cell r="I36" t="e">
            <v>#N/A</v>
          </cell>
          <cell r="J36" t="e">
            <v>#N/A</v>
          </cell>
          <cell r="K36" t="e">
            <v>#N/A</v>
          </cell>
          <cell r="L36" t="e">
            <v>#N/A</v>
          </cell>
          <cell r="M36" t="e">
            <v>#N/A</v>
          </cell>
          <cell r="N36" t="e">
            <v>#N/A</v>
          </cell>
          <cell r="O36" t="e">
            <v>#N/A</v>
          </cell>
          <cell r="P36" t="e">
            <v>#N/A</v>
          </cell>
          <cell r="Q36" t="e">
            <v>#N/A</v>
          </cell>
          <cell r="R36" t="e">
            <v>#N/A</v>
          </cell>
          <cell r="S36" t="e">
            <v>#N/A</v>
          </cell>
          <cell r="T36" t="e">
            <v>#N/A</v>
          </cell>
          <cell r="U36" t="e">
            <v>#N/A</v>
          </cell>
          <cell r="V36" t="e">
            <v>#N/A</v>
          </cell>
          <cell r="W36" t="e">
            <v>#N/A</v>
          </cell>
          <cell r="X36" t="e">
            <v>#N/A</v>
          </cell>
          <cell r="Y36" t="e">
            <v>#N/A</v>
          </cell>
          <cell r="Z36" t="e">
            <v>#N/A</v>
          </cell>
          <cell r="AB36">
            <v>35</v>
          </cell>
          <cell r="AC36" t="str">
            <v xml:space="preserve"> </v>
          </cell>
        </row>
        <row r="37">
          <cell r="A37">
            <v>36</v>
          </cell>
          <cell r="B37" t="str">
            <v xml:space="preserve"> </v>
          </cell>
          <cell r="C37" t="str">
            <v xml:space="preserve"> </v>
          </cell>
          <cell r="D37" t="e">
            <v>#N/A</v>
          </cell>
          <cell r="E37" t="e">
            <v>#N/A</v>
          </cell>
          <cell r="F37" t="e">
            <v>#N/A</v>
          </cell>
          <cell r="G37" t="e">
            <v>#N/A</v>
          </cell>
          <cell r="H37" t="e">
            <v>#N/A</v>
          </cell>
          <cell r="I37" t="e">
            <v>#N/A</v>
          </cell>
          <cell r="J37" t="e">
            <v>#N/A</v>
          </cell>
          <cell r="K37" t="e">
            <v>#N/A</v>
          </cell>
          <cell r="L37" t="e">
            <v>#N/A</v>
          </cell>
          <cell r="M37" t="e">
            <v>#N/A</v>
          </cell>
          <cell r="N37" t="e">
            <v>#N/A</v>
          </cell>
          <cell r="O37" t="e">
            <v>#N/A</v>
          </cell>
          <cell r="P37" t="e">
            <v>#N/A</v>
          </cell>
          <cell r="Q37" t="e">
            <v>#N/A</v>
          </cell>
          <cell r="R37" t="e">
            <v>#N/A</v>
          </cell>
          <cell r="S37" t="e">
            <v>#N/A</v>
          </cell>
          <cell r="T37" t="e">
            <v>#N/A</v>
          </cell>
          <cell r="U37" t="e">
            <v>#N/A</v>
          </cell>
          <cell r="V37" t="e">
            <v>#N/A</v>
          </cell>
          <cell r="W37" t="e">
            <v>#N/A</v>
          </cell>
          <cell r="X37" t="e">
            <v>#N/A</v>
          </cell>
          <cell r="Y37" t="e">
            <v>#N/A</v>
          </cell>
          <cell r="Z37" t="e">
            <v>#N/A</v>
          </cell>
          <cell r="AB37">
            <v>36</v>
          </cell>
          <cell r="AC37" t="str">
            <v xml:space="preserve"> </v>
          </cell>
        </row>
        <row r="38">
          <cell r="A38">
            <v>37</v>
          </cell>
          <cell r="B38" t="str">
            <v xml:space="preserve"> </v>
          </cell>
          <cell r="C38" t="str">
            <v xml:space="preserve"> </v>
          </cell>
          <cell r="D38" t="str">
            <v xml:space="preserve"> </v>
          </cell>
          <cell r="E38" t="e">
            <v>#N/A</v>
          </cell>
          <cell r="F38" t="e">
            <v>#N/A</v>
          </cell>
          <cell r="G38" t="e">
            <v>#N/A</v>
          </cell>
          <cell r="H38" t="e">
            <v>#N/A</v>
          </cell>
          <cell r="I38" t="e">
            <v>#N/A</v>
          </cell>
          <cell r="J38" t="e">
            <v>#N/A</v>
          </cell>
          <cell r="K38" t="e">
            <v>#N/A</v>
          </cell>
          <cell r="L38" t="e">
            <v>#N/A</v>
          </cell>
          <cell r="M38" t="e">
            <v>#N/A</v>
          </cell>
          <cell r="N38" t="e">
            <v>#N/A</v>
          </cell>
          <cell r="O38" t="e">
            <v>#N/A</v>
          </cell>
          <cell r="P38" t="e">
            <v>#N/A</v>
          </cell>
          <cell r="Q38" t="e">
            <v>#N/A</v>
          </cell>
          <cell r="R38" t="e">
            <v>#N/A</v>
          </cell>
          <cell r="S38" t="e">
            <v>#N/A</v>
          </cell>
          <cell r="T38" t="e">
            <v>#N/A</v>
          </cell>
          <cell r="U38" t="e">
            <v>#N/A</v>
          </cell>
          <cell r="V38" t="e">
            <v>#N/A</v>
          </cell>
          <cell r="W38" t="e">
            <v>#N/A</v>
          </cell>
          <cell r="X38" t="e">
            <v>#N/A</v>
          </cell>
          <cell r="Y38" t="e">
            <v>#N/A</v>
          </cell>
          <cell r="Z38" t="e">
            <v>#N/A</v>
          </cell>
          <cell r="AB38">
            <v>37</v>
          </cell>
          <cell r="AC38" t="str">
            <v xml:space="preserve"> </v>
          </cell>
        </row>
        <row r="39">
          <cell r="A39">
            <v>38</v>
          </cell>
          <cell r="B39">
            <v>1.4</v>
          </cell>
          <cell r="C39">
            <v>8.1999999999999993</v>
          </cell>
          <cell r="D39" t="e">
            <v>#N/A</v>
          </cell>
          <cell r="E39" t="e">
            <v>#N/A</v>
          </cell>
          <cell r="F39" t="e">
            <v>#N/A</v>
          </cell>
          <cell r="G39" t="e">
            <v>#N/A</v>
          </cell>
          <cell r="H39" t="e">
            <v>#N/A</v>
          </cell>
          <cell r="I39" t="e">
            <v>#N/A</v>
          </cell>
          <cell r="J39" t="e">
            <v>#N/A</v>
          </cell>
          <cell r="K39" t="e">
            <v>#N/A</v>
          </cell>
          <cell r="L39" t="e">
            <v>#N/A</v>
          </cell>
          <cell r="M39" t="e">
            <v>#N/A</v>
          </cell>
          <cell r="N39" t="e">
            <v>#N/A</v>
          </cell>
          <cell r="O39" t="e">
            <v>#N/A</v>
          </cell>
          <cell r="P39" t="e">
            <v>#N/A</v>
          </cell>
          <cell r="Q39" t="e">
            <v>#N/A</v>
          </cell>
          <cell r="R39" t="e">
            <v>#N/A</v>
          </cell>
          <cell r="S39" t="e">
            <v>#N/A</v>
          </cell>
          <cell r="T39" t="e">
            <v>#N/A</v>
          </cell>
          <cell r="U39" t="e">
            <v>#N/A</v>
          </cell>
          <cell r="V39" t="e">
            <v>#N/A</v>
          </cell>
          <cell r="W39" t="e">
            <v>#N/A</v>
          </cell>
          <cell r="X39" t="e">
            <v>#N/A</v>
          </cell>
          <cell r="Y39" t="e">
            <v>#N/A</v>
          </cell>
          <cell r="Z39" t="e">
            <v>#N/A</v>
          </cell>
          <cell r="AB39">
            <v>38</v>
          </cell>
          <cell r="AC39">
            <v>8.1999999999999993</v>
          </cell>
        </row>
        <row r="40">
          <cell r="A40">
            <v>39</v>
          </cell>
          <cell r="B40" t="str">
            <v xml:space="preserve"> </v>
          </cell>
          <cell r="C40">
            <v>2.4</v>
          </cell>
          <cell r="D40" t="str">
            <v xml:space="preserve"> </v>
          </cell>
          <cell r="E40" t="e">
            <v>#N/A</v>
          </cell>
          <cell r="F40" t="e">
            <v>#N/A</v>
          </cell>
          <cell r="G40" t="e">
            <v>#N/A</v>
          </cell>
          <cell r="H40" t="e">
            <v>#N/A</v>
          </cell>
          <cell r="I40" t="e">
            <v>#N/A</v>
          </cell>
          <cell r="J40" t="e">
            <v>#N/A</v>
          </cell>
          <cell r="K40" t="e">
            <v>#N/A</v>
          </cell>
          <cell r="L40" t="e">
            <v>#N/A</v>
          </cell>
          <cell r="M40" t="e">
            <v>#N/A</v>
          </cell>
          <cell r="N40" t="e">
            <v>#N/A</v>
          </cell>
          <cell r="O40" t="e">
            <v>#N/A</v>
          </cell>
          <cell r="P40" t="e">
            <v>#N/A</v>
          </cell>
          <cell r="Q40" t="e">
            <v>#N/A</v>
          </cell>
          <cell r="R40" t="e">
            <v>#N/A</v>
          </cell>
          <cell r="S40" t="e">
            <v>#N/A</v>
          </cell>
          <cell r="T40" t="e">
            <v>#N/A</v>
          </cell>
          <cell r="U40" t="e">
            <v>#N/A</v>
          </cell>
          <cell r="V40" t="e">
            <v>#N/A</v>
          </cell>
          <cell r="W40" t="e">
            <v>#N/A</v>
          </cell>
          <cell r="X40" t="e">
            <v>#N/A</v>
          </cell>
          <cell r="Y40" t="e">
            <v>#N/A</v>
          </cell>
          <cell r="Z40" t="e">
            <v>#N/A</v>
          </cell>
          <cell r="AB40">
            <v>39</v>
          </cell>
          <cell r="AC40">
            <v>2.4</v>
          </cell>
        </row>
        <row r="41">
          <cell r="A41">
            <v>40</v>
          </cell>
          <cell r="B41">
            <v>7.2</v>
          </cell>
          <cell r="C41" t="str">
            <v xml:space="preserve"> </v>
          </cell>
          <cell r="D41" t="str">
            <v xml:space="preserve"> </v>
          </cell>
          <cell r="E41" t="e">
            <v>#N/A</v>
          </cell>
          <cell r="F41" t="e">
            <v>#N/A</v>
          </cell>
          <cell r="G41" t="e">
            <v>#N/A</v>
          </cell>
          <cell r="H41" t="e">
            <v>#N/A</v>
          </cell>
          <cell r="I41" t="e">
            <v>#N/A</v>
          </cell>
          <cell r="J41" t="e">
            <v>#N/A</v>
          </cell>
          <cell r="K41" t="e">
            <v>#N/A</v>
          </cell>
          <cell r="L41" t="e">
            <v>#N/A</v>
          </cell>
          <cell r="M41" t="e">
            <v>#N/A</v>
          </cell>
          <cell r="N41" t="e">
            <v>#N/A</v>
          </cell>
          <cell r="O41" t="e">
            <v>#N/A</v>
          </cell>
          <cell r="P41" t="e">
            <v>#N/A</v>
          </cell>
          <cell r="Q41" t="e">
            <v>#N/A</v>
          </cell>
          <cell r="R41" t="e">
            <v>#N/A</v>
          </cell>
          <cell r="S41" t="e">
            <v>#N/A</v>
          </cell>
          <cell r="T41" t="e">
            <v>#N/A</v>
          </cell>
          <cell r="U41" t="e">
            <v>#N/A</v>
          </cell>
          <cell r="V41" t="e">
            <v>#N/A</v>
          </cell>
          <cell r="W41" t="e">
            <v>#N/A</v>
          </cell>
          <cell r="X41" t="e">
            <v>#N/A</v>
          </cell>
          <cell r="Y41" t="e">
            <v>#N/A</v>
          </cell>
          <cell r="Z41" t="e">
            <v>#N/A</v>
          </cell>
          <cell r="AB41">
            <v>40</v>
          </cell>
          <cell r="AC41" t="str">
            <v xml:space="preserve"> </v>
          </cell>
        </row>
        <row r="42">
          <cell r="A42">
            <v>41</v>
          </cell>
          <cell r="B42" t="str">
            <v xml:space="preserve"> </v>
          </cell>
          <cell r="C42">
            <v>8.1</v>
          </cell>
          <cell r="D42" t="e">
            <v>#N/A</v>
          </cell>
          <cell r="E42" t="e">
            <v>#N/A</v>
          </cell>
          <cell r="F42" t="e">
            <v>#N/A</v>
          </cell>
          <cell r="G42" t="e">
            <v>#N/A</v>
          </cell>
          <cell r="H42" t="e">
            <v>#N/A</v>
          </cell>
          <cell r="I42" t="e">
            <v>#N/A</v>
          </cell>
          <cell r="J42" t="e">
            <v>#N/A</v>
          </cell>
          <cell r="K42" t="e">
            <v>#N/A</v>
          </cell>
          <cell r="L42" t="e">
            <v>#N/A</v>
          </cell>
          <cell r="M42" t="e">
            <v>#N/A</v>
          </cell>
          <cell r="N42" t="e">
            <v>#N/A</v>
          </cell>
          <cell r="O42" t="e">
            <v>#N/A</v>
          </cell>
          <cell r="P42" t="e">
            <v>#N/A</v>
          </cell>
          <cell r="Q42" t="e">
            <v>#N/A</v>
          </cell>
          <cell r="R42" t="e">
            <v>#N/A</v>
          </cell>
          <cell r="S42" t="e">
            <v>#N/A</v>
          </cell>
          <cell r="T42" t="e">
            <v>#N/A</v>
          </cell>
          <cell r="U42" t="e">
            <v>#N/A</v>
          </cell>
          <cell r="V42" t="e">
            <v>#N/A</v>
          </cell>
          <cell r="W42" t="e">
            <v>#N/A</v>
          </cell>
          <cell r="X42" t="e">
            <v>#N/A</v>
          </cell>
          <cell r="Y42" t="e">
            <v>#N/A</v>
          </cell>
          <cell r="Z42" t="e">
            <v>#N/A</v>
          </cell>
          <cell r="AB42">
            <v>41</v>
          </cell>
          <cell r="AC42">
            <v>8.1</v>
          </cell>
        </row>
        <row r="43">
          <cell r="A43">
            <v>42</v>
          </cell>
          <cell r="B43" t="str">
            <v xml:space="preserve"> </v>
          </cell>
          <cell r="C43">
            <v>5.0999999999999996</v>
          </cell>
          <cell r="D43" t="e">
            <v>#N/A</v>
          </cell>
          <cell r="E43" t="e">
            <v>#N/A</v>
          </cell>
          <cell r="F43" t="e">
            <v>#N/A</v>
          </cell>
          <cell r="G43" t="e">
            <v>#N/A</v>
          </cell>
          <cell r="H43" t="e">
            <v>#N/A</v>
          </cell>
          <cell r="I43" t="e">
            <v>#N/A</v>
          </cell>
          <cell r="J43" t="e">
            <v>#N/A</v>
          </cell>
          <cell r="K43" t="e">
            <v>#N/A</v>
          </cell>
          <cell r="L43" t="e">
            <v>#N/A</v>
          </cell>
          <cell r="M43" t="e">
            <v>#N/A</v>
          </cell>
          <cell r="N43" t="e">
            <v>#N/A</v>
          </cell>
          <cell r="O43" t="e">
            <v>#N/A</v>
          </cell>
          <cell r="P43" t="e">
            <v>#N/A</v>
          </cell>
          <cell r="Q43" t="e">
            <v>#N/A</v>
          </cell>
          <cell r="R43" t="e">
            <v>#N/A</v>
          </cell>
          <cell r="S43" t="e">
            <v>#N/A</v>
          </cell>
          <cell r="T43" t="e">
            <v>#N/A</v>
          </cell>
          <cell r="U43" t="e">
            <v>#N/A</v>
          </cell>
          <cell r="V43" t="e">
            <v>#N/A</v>
          </cell>
          <cell r="W43" t="e">
            <v>#N/A</v>
          </cell>
          <cell r="X43" t="e">
            <v>#N/A</v>
          </cell>
          <cell r="Y43" t="e">
            <v>#N/A</v>
          </cell>
          <cell r="Z43" t="e">
            <v>#N/A</v>
          </cell>
          <cell r="AB43">
            <v>42</v>
          </cell>
          <cell r="AC43">
            <v>5.0999999999999996</v>
          </cell>
        </row>
        <row r="44">
          <cell r="A44">
            <v>43</v>
          </cell>
          <cell r="B44">
            <v>1.3</v>
          </cell>
          <cell r="C44" t="str">
            <v xml:space="preserve"> </v>
          </cell>
          <cell r="D44" t="str">
            <v xml:space="preserve"> </v>
          </cell>
          <cell r="E44" t="e">
            <v>#N/A</v>
          </cell>
          <cell r="F44" t="e">
            <v>#N/A</v>
          </cell>
          <cell r="G44" t="e">
            <v>#N/A</v>
          </cell>
          <cell r="H44" t="e">
            <v>#N/A</v>
          </cell>
          <cell r="I44" t="e">
            <v>#N/A</v>
          </cell>
          <cell r="J44" t="e">
            <v>#N/A</v>
          </cell>
          <cell r="K44" t="e">
            <v>#N/A</v>
          </cell>
          <cell r="L44" t="e">
            <v>#N/A</v>
          </cell>
          <cell r="M44" t="e">
            <v>#N/A</v>
          </cell>
          <cell r="N44" t="e">
            <v>#N/A</v>
          </cell>
          <cell r="O44" t="e">
            <v>#N/A</v>
          </cell>
          <cell r="P44" t="e">
            <v>#N/A</v>
          </cell>
          <cell r="Q44" t="e">
            <v>#N/A</v>
          </cell>
          <cell r="R44" t="e">
            <v>#N/A</v>
          </cell>
          <cell r="S44" t="e">
            <v>#N/A</v>
          </cell>
          <cell r="T44" t="e">
            <v>#N/A</v>
          </cell>
          <cell r="U44" t="e">
            <v>#N/A</v>
          </cell>
          <cell r="V44" t="e">
            <v>#N/A</v>
          </cell>
          <cell r="W44" t="e">
            <v>#N/A</v>
          </cell>
          <cell r="X44" t="e">
            <v>#N/A</v>
          </cell>
          <cell r="Y44" t="e">
            <v>#N/A</v>
          </cell>
          <cell r="Z44" t="e">
            <v>#N/A</v>
          </cell>
          <cell r="AB44">
            <v>43</v>
          </cell>
          <cell r="AC44" t="str">
            <v xml:space="preserve"> </v>
          </cell>
        </row>
        <row r="45">
          <cell r="A45">
            <v>44</v>
          </cell>
          <cell r="B45">
            <v>8.1999999999999993</v>
          </cell>
          <cell r="C45" t="str">
            <v xml:space="preserve"> </v>
          </cell>
          <cell r="D45" t="e">
            <v>#N/A</v>
          </cell>
          <cell r="E45" t="e">
            <v>#N/A</v>
          </cell>
          <cell r="F45" t="e">
            <v>#N/A</v>
          </cell>
          <cell r="G45" t="e">
            <v>#N/A</v>
          </cell>
          <cell r="H45" t="e">
            <v>#N/A</v>
          </cell>
          <cell r="I45" t="e">
            <v>#N/A</v>
          </cell>
          <cell r="J45" t="e">
            <v>#N/A</v>
          </cell>
          <cell r="K45" t="e">
            <v>#N/A</v>
          </cell>
          <cell r="L45" t="e">
            <v>#N/A</v>
          </cell>
          <cell r="M45" t="e">
            <v>#N/A</v>
          </cell>
          <cell r="N45" t="e">
            <v>#N/A</v>
          </cell>
          <cell r="O45" t="e">
            <v>#N/A</v>
          </cell>
          <cell r="P45" t="e">
            <v>#N/A</v>
          </cell>
          <cell r="Q45" t="e">
            <v>#N/A</v>
          </cell>
          <cell r="R45" t="e">
            <v>#N/A</v>
          </cell>
          <cell r="S45" t="e">
            <v>#N/A</v>
          </cell>
          <cell r="T45" t="e">
            <v>#N/A</v>
          </cell>
          <cell r="U45" t="e">
            <v>#N/A</v>
          </cell>
          <cell r="V45" t="e">
            <v>#N/A</v>
          </cell>
          <cell r="W45" t="e">
            <v>#N/A</v>
          </cell>
          <cell r="X45" t="e">
            <v>#N/A</v>
          </cell>
          <cell r="Y45" t="e">
            <v>#N/A</v>
          </cell>
          <cell r="Z45" t="e">
            <v>#N/A</v>
          </cell>
          <cell r="AB45">
            <v>44</v>
          </cell>
          <cell r="AC45" t="str">
            <v xml:space="preserve"> </v>
          </cell>
        </row>
        <row r="46">
          <cell r="A46">
            <v>45</v>
          </cell>
          <cell r="B46" t="str">
            <v xml:space="preserve"> </v>
          </cell>
          <cell r="C46" t="str">
            <v xml:space="preserve"> </v>
          </cell>
          <cell r="D46" t="str">
            <v xml:space="preserve"> </v>
          </cell>
          <cell r="E46" t="e">
            <v>#N/A</v>
          </cell>
          <cell r="F46" t="e">
            <v>#N/A</v>
          </cell>
          <cell r="G46" t="e">
            <v>#N/A</v>
          </cell>
          <cell r="H46" t="e">
            <v>#N/A</v>
          </cell>
          <cell r="I46" t="e">
            <v>#N/A</v>
          </cell>
          <cell r="J46" t="e">
            <v>#N/A</v>
          </cell>
          <cell r="K46" t="e">
            <v>#N/A</v>
          </cell>
          <cell r="L46" t="e">
            <v>#N/A</v>
          </cell>
          <cell r="M46" t="e">
            <v>#N/A</v>
          </cell>
          <cell r="N46" t="e">
            <v>#N/A</v>
          </cell>
          <cell r="O46" t="e">
            <v>#N/A</v>
          </cell>
          <cell r="P46" t="e">
            <v>#N/A</v>
          </cell>
          <cell r="Q46" t="e">
            <v>#N/A</v>
          </cell>
          <cell r="R46" t="e">
            <v>#N/A</v>
          </cell>
          <cell r="S46" t="e">
            <v>#N/A</v>
          </cell>
          <cell r="T46" t="e">
            <v>#N/A</v>
          </cell>
          <cell r="U46" t="e">
            <v>#N/A</v>
          </cell>
          <cell r="V46" t="e">
            <v>#N/A</v>
          </cell>
          <cell r="W46" t="e">
            <v>#N/A</v>
          </cell>
          <cell r="X46" t="e">
            <v>#N/A</v>
          </cell>
          <cell r="Y46" t="e">
            <v>#N/A</v>
          </cell>
          <cell r="Z46" t="e">
            <v>#N/A</v>
          </cell>
          <cell r="AB46">
            <v>45</v>
          </cell>
          <cell r="AC46" t="str">
            <v xml:space="preserve"> </v>
          </cell>
        </row>
        <row r="47">
          <cell r="A47">
            <v>46</v>
          </cell>
          <cell r="B47">
            <v>1.2</v>
          </cell>
          <cell r="C47">
            <v>2.2000000000000002</v>
          </cell>
          <cell r="D47" t="str">
            <v xml:space="preserve"> </v>
          </cell>
          <cell r="E47" t="e">
            <v>#N/A</v>
          </cell>
          <cell r="F47" t="e">
            <v>#N/A</v>
          </cell>
          <cell r="G47" t="e">
            <v>#N/A</v>
          </cell>
          <cell r="H47" t="e">
            <v>#N/A</v>
          </cell>
          <cell r="I47" t="e">
            <v>#N/A</v>
          </cell>
          <cell r="J47" t="e">
            <v>#N/A</v>
          </cell>
          <cell r="K47" t="e">
            <v>#N/A</v>
          </cell>
          <cell r="L47" t="e">
            <v>#N/A</v>
          </cell>
          <cell r="M47" t="e">
            <v>#N/A</v>
          </cell>
          <cell r="N47" t="e">
            <v>#N/A</v>
          </cell>
          <cell r="O47" t="e">
            <v>#N/A</v>
          </cell>
          <cell r="P47" t="e">
            <v>#N/A</v>
          </cell>
          <cell r="Q47" t="e">
            <v>#N/A</v>
          </cell>
          <cell r="R47" t="e">
            <v>#N/A</v>
          </cell>
          <cell r="S47" t="e">
            <v>#N/A</v>
          </cell>
          <cell r="T47" t="e">
            <v>#N/A</v>
          </cell>
          <cell r="U47" t="e">
            <v>#N/A</v>
          </cell>
          <cell r="V47" t="e">
            <v>#N/A</v>
          </cell>
          <cell r="W47" t="e">
            <v>#N/A</v>
          </cell>
          <cell r="X47" t="e">
            <v>#N/A</v>
          </cell>
          <cell r="Y47" t="e">
            <v>#N/A</v>
          </cell>
          <cell r="Z47" t="e">
            <v>#N/A</v>
          </cell>
          <cell r="AB47">
            <v>46</v>
          </cell>
          <cell r="AC47">
            <v>2.2000000000000002</v>
          </cell>
        </row>
        <row r="48">
          <cell r="A48">
            <v>47</v>
          </cell>
          <cell r="B48">
            <v>3.4</v>
          </cell>
          <cell r="C48" t="str">
            <v xml:space="preserve"> </v>
          </cell>
          <cell r="D48" t="str">
            <v xml:space="preserve"> </v>
          </cell>
          <cell r="E48" t="e">
            <v>#N/A</v>
          </cell>
          <cell r="F48" t="e">
            <v>#N/A</v>
          </cell>
          <cell r="G48" t="e">
            <v>#N/A</v>
          </cell>
          <cell r="H48" t="e">
            <v>#N/A</v>
          </cell>
          <cell r="I48" t="e">
            <v>#N/A</v>
          </cell>
          <cell r="J48" t="e">
            <v>#N/A</v>
          </cell>
          <cell r="K48" t="e">
            <v>#N/A</v>
          </cell>
          <cell r="L48" t="e">
            <v>#N/A</v>
          </cell>
          <cell r="M48" t="e">
            <v>#N/A</v>
          </cell>
          <cell r="N48" t="e">
            <v>#N/A</v>
          </cell>
          <cell r="O48" t="e">
            <v>#N/A</v>
          </cell>
          <cell r="P48" t="e">
            <v>#N/A</v>
          </cell>
          <cell r="Q48" t="e">
            <v>#N/A</v>
          </cell>
          <cell r="R48" t="e">
            <v>#N/A</v>
          </cell>
          <cell r="S48" t="e">
            <v>#N/A</v>
          </cell>
          <cell r="T48" t="e">
            <v>#N/A</v>
          </cell>
          <cell r="U48" t="e">
            <v>#N/A</v>
          </cell>
          <cell r="V48" t="e">
            <v>#N/A</v>
          </cell>
          <cell r="W48" t="e">
            <v>#N/A</v>
          </cell>
          <cell r="X48" t="e">
            <v>#N/A</v>
          </cell>
          <cell r="Y48" t="e">
            <v>#N/A</v>
          </cell>
          <cell r="Z48" t="e">
            <v>#N/A</v>
          </cell>
          <cell r="AB48">
            <v>47</v>
          </cell>
          <cell r="AC48" t="str">
            <v xml:space="preserve"> </v>
          </cell>
        </row>
        <row r="49">
          <cell r="A49">
            <v>48</v>
          </cell>
          <cell r="B49" t="str">
            <v xml:space="preserve"> </v>
          </cell>
          <cell r="C49" t="str">
            <v xml:space="preserve"> </v>
          </cell>
          <cell r="D49" t="e">
            <v>#N/A</v>
          </cell>
          <cell r="E49" t="e">
            <v>#N/A</v>
          </cell>
          <cell r="F49" t="e">
            <v>#N/A</v>
          </cell>
          <cell r="G49" t="e">
            <v>#N/A</v>
          </cell>
          <cell r="H49" t="e">
            <v>#N/A</v>
          </cell>
          <cell r="I49" t="e">
            <v>#N/A</v>
          </cell>
          <cell r="J49" t="e">
            <v>#N/A</v>
          </cell>
          <cell r="K49" t="e">
            <v>#N/A</v>
          </cell>
          <cell r="L49" t="e">
            <v>#N/A</v>
          </cell>
          <cell r="M49" t="e">
            <v>#N/A</v>
          </cell>
          <cell r="N49" t="e">
            <v>#N/A</v>
          </cell>
          <cell r="O49" t="e">
            <v>#N/A</v>
          </cell>
          <cell r="P49" t="e">
            <v>#N/A</v>
          </cell>
          <cell r="Q49" t="e">
            <v>#N/A</v>
          </cell>
          <cell r="R49" t="e">
            <v>#N/A</v>
          </cell>
          <cell r="S49" t="e">
            <v>#N/A</v>
          </cell>
          <cell r="T49" t="e">
            <v>#N/A</v>
          </cell>
          <cell r="U49" t="e">
            <v>#N/A</v>
          </cell>
          <cell r="V49" t="e">
            <v>#N/A</v>
          </cell>
          <cell r="W49" t="e">
            <v>#N/A</v>
          </cell>
          <cell r="X49" t="e">
            <v>#N/A</v>
          </cell>
          <cell r="Y49" t="e">
            <v>#N/A</v>
          </cell>
          <cell r="Z49" t="e">
            <v>#N/A</v>
          </cell>
          <cell r="AB49">
            <v>48</v>
          </cell>
          <cell r="AC49" t="str">
            <v xml:space="preserve"> </v>
          </cell>
        </row>
        <row r="50">
          <cell r="A50">
            <v>49</v>
          </cell>
          <cell r="B50" t="str">
            <v xml:space="preserve"> </v>
          </cell>
          <cell r="C50">
            <v>3.2</v>
          </cell>
          <cell r="D50" t="e">
            <v>#N/A</v>
          </cell>
          <cell r="E50" t="e">
            <v>#N/A</v>
          </cell>
          <cell r="F50" t="e">
            <v>#N/A</v>
          </cell>
          <cell r="G50" t="e">
            <v>#N/A</v>
          </cell>
          <cell r="H50" t="e">
            <v>#N/A</v>
          </cell>
          <cell r="I50" t="e">
            <v>#N/A</v>
          </cell>
          <cell r="J50" t="e">
            <v>#N/A</v>
          </cell>
          <cell r="K50" t="e">
            <v>#N/A</v>
          </cell>
          <cell r="L50" t="e">
            <v>#N/A</v>
          </cell>
          <cell r="M50" t="e">
            <v>#N/A</v>
          </cell>
          <cell r="N50" t="e">
            <v>#N/A</v>
          </cell>
          <cell r="O50" t="e">
            <v>#N/A</v>
          </cell>
          <cell r="P50" t="e">
            <v>#N/A</v>
          </cell>
          <cell r="Q50" t="e">
            <v>#N/A</v>
          </cell>
          <cell r="R50" t="e">
            <v>#N/A</v>
          </cell>
          <cell r="S50" t="e">
            <v>#N/A</v>
          </cell>
          <cell r="T50" t="e">
            <v>#N/A</v>
          </cell>
          <cell r="U50" t="e">
            <v>#N/A</v>
          </cell>
          <cell r="V50" t="e">
            <v>#N/A</v>
          </cell>
          <cell r="W50" t="e">
            <v>#N/A</v>
          </cell>
          <cell r="X50" t="e">
            <v>#N/A</v>
          </cell>
          <cell r="Y50" t="e">
            <v>#N/A</v>
          </cell>
          <cell r="Z50" t="e">
            <v>#N/A</v>
          </cell>
          <cell r="AB50">
            <v>49</v>
          </cell>
          <cell r="AC50">
            <v>3.2</v>
          </cell>
        </row>
        <row r="51">
          <cell r="A51">
            <v>50</v>
          </cell>
          <cell r="B51">
            <v>4.0999999999999996</v>
          </cell>
          <cell r="C51">
            <v>4.0999999999999996</v>
          </cell>
          <cell r="D51" t="e">
            <v>#N/A</v>
          </cell>
          <cell r="E51" t="e">
            <v>#N/A</v>
          </cell>
          <cell r="F51" t="e">
            <v>#N/A</v>
          </cell>
          <cell r="G51" t="e">
            <v>#N/A</v>
          </cell>
          <cell r="H51" t="e">
            <v>#N/A</v>
          </cell>
          <cell r="I51" t="e">
            <v>#N/A</v>
          </cell>
          <cell r="J51" t="e">
            <v>#N/A</v>
          </cell>
          <cell r="K51" t="e">
            <v>#N/A</v>
          </cell>
          <cell r="L51" t="e">
            <v>#N/A</v>
          </cell>
          <cell r="M51" t="e">
            <v>#N/A</v>
          </cell>
          <cell r="N51" t="e">
            <v>#N/A</v>
          </cell>
          <cell r="O51" t="e">
            <v>#N/A</v>
          </cell>
          <cell r="P51" t="e">
            <v>#N/A</v>
          </cell>
          <cell r="Q51" t="e">
            <v>#N/A</v>
          </cell>
          <cell r="R51" t="e">
            <v>#N/A</v>
          </cell>
          <cell r="S51" t="e">
            <v>#N/A</v>
          </cell>
          <cell r="T51" t="e">
            <v>#N/A</v>
          </cell>
          <cell r="U51" t="e">
            <v>#N/A</v>
          </cell>
          <cell r="V51" t="e">
            <v>#N/A</v>
          </cell>
          <cell r="W51" t="e">
            <v>#N/A</v>
          </cell>
          <cell r="X51" t="e">
            <v>#N/A</v>
          </cell>
          <cell r="Y51" t="e">
            <v>#N/A</v>
          </cell>
          <cell r="Z51" t="e">
            <v>#N/A</v>
          </cell>
          <cell r="AB51">
            <v>50</v>
          </cell>
          <cell r="AC51">
            <v>4.0999999999999996</v>
          </cell>
        </row>
        <row r="52">
          <cell r="A52">
            <v>51</v>
          </cell>
          <cell r="B52">
            <v>2.1</v>
          </cell>
          <cell r="C52">
            <v>4.0999999999999996</v>
          </cell>
          <cell r="D52" t="str">
            <v xml:space="preserve"> </v>
          </cell>
          <cell r="E52" t="e">
            <v>#N/A</v>
          </cell>
          <cell r="F52" t="e">
            <v>#N/A</v>
          </cell>
          <cell r="G52" t="e">
            <v>#N/A</v>
          </cell>
          <cell r="H52" t="e">
            <v>#N/A</v>
          </cell>
          <cell r="I52" t="e">
            <v>#N/A</v>
          </cell>
          <cell r="J52" t="e">
            <v>#N/A</v>
          </cell>
          <cell r="K52" t="e">
            <v>#N/A</v>
          </cell>
          <cell r="L52" t="e">
            <v>#N/A</v>
          </cell>
          <cell r="M52" t="e">
            <v>#N/A</v>
          </cell>
          <cell r="N52" t="e">
            <v>#N/A</v>
          </cell>
          <cell r="O52" t="e">
            <v>#N/A</v>
          </cell>
          <cell r="P52" t="e">
            <v>#N/A</v>
          </cell>
          <cell r="Q52" t="e">
            <v>#N/A</v>
          </cell>
          <cell r="R52" t="e">
            <v>#N/A</v>
          </cell>
          <cell r="S52" t="e">
            <v>#N/A</v>
          </cell>
          <cell r="T52" t="e">
            <v>#N/A</v>
          </cell>
          <cell r="U52" t="e">
            <v>#N/A</v>
          </cell>
          <cell r="V52" t="e">
            <v>#N/A</v>
          </cell>
          <cell r="W52" t="e">
            <v>#N/A</v>
          </cell>
          <cell r="X52" t="e">
            <v>#N/A</v>
          </cell>
          <cell r="Y52" t="e">
            <v>#N/A</v>
          </cell>
          <cell r="Z52" t="e">
            <v>#N/A</v>
          </cell>
          <cell r="AB52">
            <v>51</v>
          </cell>
          <cell r="AC52">
            <v>4.0999999999999996</v>
          </cell>
        </row>
        <row r="53">
          <cell r="A53">
            <v>52</v>
          </cell>
          <cell r="B53" t="str">
            <v xml:space="preserve"> </v>
          </cell>
          <cell r="C53" t="str">
            <v xml:space="preserve"> </v>
          </cell>
          <cell r="D53" t="str">
            <v xml:space="preserve"> </v>
          </cell>
          <cell r="E53" t="e">
            <v>#N/A</v>
          </cell>
          <cell r="F53" t="e">
            <v>#N/A</v>
          </cell>
          <cell r="G53" t="e">
            <v>#N/A</v>
          </cell>
          <cell r="H53" t="e">
            <v>#N/A</v>
          </cell>
          <cell r="I53" t="e">
            <v>#N/A</v>
          </cell>
          <cell r="J53" t="e">
            <v>#N/A</v>
          </cell>
          <cell r="K53" t="e">
            <v>#N/A</v>
          </cell>
          <cell r="L53" t="e">
            <v>#N/A</v>
          </cell>
          <cell r="M53" t="e">
            <v>#N/A</v>
          </cell>
          <cell r="N53" t="e">
            <v>#N/A</v>
          </cell>
          <cell r="O53" t="e">
            <v>#N/A</v>
          </cell>
          <cell r="P53" t="e">
            <v>#N/A</v>
          </cell>
          <cell r="Q53" t="e">
            <v>#N/A</v>
          </cell>
          <cell r="R53" t="e">
            <v>#N/A</v>
          </cell>
          <cell r="S53" t="e">
            <v>#N/A</v>
          </cell>
          <cell r="T53" t="e">
            <v>#N/A</v>
          </cell>
          <cell r="U53" t="e">
            <v>#N/A</v>
          </cell>
          <cell r="V53" t="e">
            <v>#N/A</v>
          </cell>
          <cell r="W53" t="e">
            <v>#N/A</v>
          </cell>
          <cell r="X53" t="e">
            <v>#N/A</v>
          </cell>
          <cell r="Y53" t="e">
            <v>#N/A</v>
          </cell>
          <cell r="Z53" t="e">
            <v>#N/A</v>
          </cell>
          <cell r="AB53">
            <v>52</v>
          </cell>
          <cell r="AC53" t="str">
            <v xml:space="preserve"> </v>
          </cell>
        </row>
        <row r="54">
          <cell r="A54">
            <v>53</v>
          </cell>
          <cell r="B54" t="str">
            <v xml:space="preserve"> </v>
          </cell>
          <cell r="C54" t="str">
            <v xml:space="preserve"> </v>
          </cell>
          <cell r="D54" t="e">
            <v>#N/A</v>
          </cell>
          <cell r="E54" t="e">
            <v>#N/A</v>
          </cell>
          <cell r="F54" t="e">
            <v>#N/A</v>
          </cell>
          <cell r="G54" t="e">
            <v>#N/A</v>
          </cell>
          <cell r="H54" t="e">
            <v>#N/A</v>
          </cell>
          <cell r="I54" t="e">
            <v>#N/A</v>
          </cell>
          <cell r="J54" t="e">
            <v>#N/A</v>
          </cell>
          <cell r="K54" t="e">
            <v>#N/A</v>
          </cell>
          <cell r="L54" t="e">
            <v>#N/A</v>
          </cell>
          <cell r="M54" t="e">
            <v>#N/A</v>
          </cell>
          <cell r="N54" t="e">
            <v>#N/A</v>
          </cell>
          <cell r="O54" t="e">
            <v>#N/A</v>
          </cell>
          <cell r="P54" t="e">
            <v>#N/A</v>
          </cell>
          <cell r="Q54" t="e">
            <v>#N/A</v>
          </cell>
          <cell r="R54" t="e">
            <v>#N/A</v>
          </cell>
          <cell r="S54" t="e">
            <v>#N/A</v>
          </cell>
          <cell r="T54" t="e">
            <v>#N/A</v>
          </cell>
          <cell r="U54" t="e">
            <v>#N/A</v>
          </cell>
          <cell r="V54" t="e">
            <v>#N/A</v>
          </cell>
          <cell r="W54" t="e">
            <v>#N/A</v>
          </cell>
          <cell r="X54" t="e">
            <v>#N/A</v>
          </cell>
          <cell r="Y54" t="e">
            <v>#N/A</v>
          </cell>
          <cell r="Z54" t="e">
            <v>#N/A</v>
          </cell>
          <cell r="AB54">
            <v>53</v>
          </cell>
          <cell r="AC54" t="str">
            <v xml:space="preserve"> </v>
          </cell>
        </row>
        <row r="55">
          <cell r="A55">
            <v>54</v>
          </cell>
          <cell r="B55" t="str">
            <v xml:space="preserve"> </v>
          </cell>
          <cell r="C55" t="str">
            <v xml:space="preserve"> </v>
          </cell>
          <cell r="D55" t="str">
            <v xml:space="preserve"> </v>
          </cell>
          <cell r="E55" t="e">
            <v>#N/A</v>
          </cell>
          <cell r="F55" t="e">
            <v>#N/A</v>
          </cell>
          <cell r="G55" t="e">
            <v>#N/A</v>
          </cell>
          <cell r="H55" t="e">
            <v>#N/A</v>
          </cell>
          <cell r="I55" t="e">
            <v>#N/A</v>
          </cell>
          <cell r="J55" t="e">
            <v>#N/A</v>
          </cell>
          <cell r="K55" t="e">
            <v>#N/A</v>
          </cell>
          <cell r="L55" t="e">
            <v>#N/A</v>
          </cell>
          <cell r="M55" t="e">
            <v>#N/A</v>
          </cell>
          <cell r="N55" t="e">
            <v>#N/A</v>
          </cell>
          <cell r="O55" t="e">
            <v>#N/A</v>
          </cell>
          <cell r="P55" t="e">
            <v>#N/A</v>
          </cell>
          <cell r="Q55" t="e">
            <v>#N/A</v>
          </cell>
          <cell r="R55" t="e">
            <v>#N/A</v>
          </cell>
          <cell r="S55" t="e">
            <v>#N/A</v>
          </cell>
          <cell r="T55" t="e">
            <v>#N/A</v>
          </cell>
          <cell r="U55" t="e">
            <v>#N/A</v>
          </cell>
          <cell r="V55" t="e">
            <v>#N/A</v>
          </cell>
          <cell r="W55" t="e">
            <v>#N/A</v>
          </cell>
          <cell r="X55" t="e">
            <v>#N/A</v>
          </cell>
          <cell r="Y55" t="e">
            <v>#N/A</v>
          </cell>
          <cell r="Z55" t="e">
            <v>#N/A</v>
          </cell>
          <cell r="AB55">
            <v>54</v>
          </cell>
          <cell r="AC55" t="str">
            <v xml:space="preserve"> </v>
          </cell>
        </row>
        <row r="56">
          <cell r="A56">
            <v>55</v>
          </cell>
          <cell r="B56" t="str">
            <v xml:space="preserve"> </v>
          </cell>
          <cell r="C56">
            <v>4.0999999999999996</v>
          </cell>
          <cell r="D56" t="str">
            <v xml:space="preserve"> </v>
          </cell>
          <cell r="E56" t="e">
            <v>#N/A</v>
          </cell>
          <cell r="F56" t="e">
            <v>#N/A</v>
          </cell>
          <cell r="G56" t="e">
            <v>#N/A</v>
          </cell>
          <cell r="H56" t="e">
            <v>#N/A</v>
          </cell>
          <cell r="I56" t="e">
            <v>#N/A</v>
          </cell>
          <cell r="J56" t="e">
            <v>#N/A</v>
          </cell>
          <cell r="K56" t="e">
            <v>#N/A</v>
          </cell>
          <cell r="L56" t="e">
            <v>#N/A</v>
          </cell>
          <cell r="M56" t="e">
            <v>#N/A</v>
          </cell>
          <cell r="N56" t="e">
            <v>#N/A</v>
          </cell>
          <cell r="O56" t="e">
            <v>#N/A</v>
          </cell>
          <cell r="P56" t="e">
            <v>#N/A</v>
          </cell>
          <cell r="Q56" t="e">
            <v>#N/A</v>
          </cell>
          <cell r="R56" t="e">
            <v>#N/A</v>
          </cell>
          <cell r="S56" t="e">
            <v>#N/A</v>
          </cell>
          <cell r="T56" t="e">
            <v>#N/A</v>
          </cell>
          <cell r="U56" t="e">
            <v>#N/A</v>
          </cell>
          <cell r="V56" t="e">
            <v>#N/A</v>
          </cell>
          <cell r="W56" t="e">
            <v>#N/A</v>
          </cell>
          <cell r="X56" t="e">
            <v>#N/A</v>
          </cell>
          <cell r="Y56" t="e">
            <v>#N/A</v>
          </cell>
          <cell r="Z56" t="e">
            <v>#N/A</v>
          </cell>
          <cell r="AB56">
            <v>55</v>
          </cell>
          <cell r="AC56">
            <v>4.0999999999999996</v>
          </cell>
        </row>
        <row r="57">
          <cell r="A57">
            <v>56</v>
          </cell>
          <cell r="B57" t="str">
            <v xml:space="preserve"> </v>
          </cell>
          <cell r="C57">
            <v>2.1</v>
          </cell>
          <cell r="D57" t="str">
            <v xml:space="preserve"> </v>
          </cell>
          <cell r="E57" t="e">
            <v>#N/A</v>
          </cell>
          <cell r="F57" t="e">
            <v>#N/A</v>
          </cell>
          <cell r="G57" t="e">
            <v>#N/A</v>
          </cell>
          <cell r="H57" t="e">
            <v>#N/A</v>
          </cell>
          <cell r="I57" t="e">
            <v>#N/A</v>
          </cell>
          <cell r="J57" t="e">
            <v>#N/A</v>
          </cell>
          <cell r="K57" t="e">
            <v>#N/A</v>
          </cell>
          <cell r="L57" t="e">
            <v>#N/A</v>
          </cell>
          <cell r="M57" t="e">
            <v>#N/A</v>
          </cell>
          <cell r="N57" t="e">
            <v>#N/A</v>
          </cell>
          <cell r="O57" t="e">
            <v>#N/A</v>
          </cell>
          <cell r="P57" t="e">
            <v>#N/A</v>
          </cell>
          <cell r="Q57" t="e">
            <v>#N/A</v>
          </cell>
          <cell r="R57" t="e">
            <v>#N/A</v>
          </cell>
          <cell r="S57" t="e">
            <v>#N/A</v>
          </cell>
          <cell r="T57" t="e">
            <v>#N/A</v>
          </cell>
          <cell r="U57" t="e">
            <v>#N/A</v>
          </cell>
          <cell r="V57" t="e">
            <v>#N/A</v>
          </cell>
          <cell r="W57" t="e">
            <v>#N/A</v>
          </cell>
          <cell r="X57" t="e">
            <v>#N/A</v>
          </cell>
          <cell r="Y57" t="e">
            <v>#N/A</v>
          </cell>
          <cell r="Z57" t="e">
            <v>#N/A</v>
          </cell>
          <cell r="AB57">
            <v>56</v>
          </cell>
          <cell r="AC57">
            <v>2.1</v>
          </cell>
        </row>
        <row r="58">
          <cell r="A58">
            <v>57</v>
          </cell>
          <cell r="B58" t="str">
            <v xml:space="preserve"> </v>
          </cell>
          <cell r="C58" t="str">
            <v xml:space="preserve"> </v>
          </cell>
          <cell r="D58" t="str">
            <v xml:space="preserve"> </v>
          </cell>
          <cell r="E58" t="e">
            <v>#N/A</v>
          </cell>
          <cell r="F58" t="e">
            <v>#N/A</v>
          </cell>
          <cell r="G58" t="e">
            <v>#N/A</v>
          </cell>
          <cell r="H58" t="e">
            <v>#N/A</v>
          </cell>
          <cell r="I58" t="e">
            <v>#N/A</v>
          </cell>
          <cell r="J58" t="e">
            <v>#N/A</v>
          </cell>
          <cell r="K58" t="e">
            <v>#N/A</v>
          </cell>
          <cell r="L58" t="e">
            <v>#N/A</v>
          </cell>
          <cell r="M58" t="e">
            <v>#N/A</v>
          </cell>
          <cell r="N58" t="e">
            <v>#N/A</v>
          </cell>
          <cell r="O58" t="e">
            <v>#N/A</v>
          </cell>
          <cell r="P58" t="e">
            <v>#N/A</v>
          </cell>
          <cell r="Q58" t="e">
            <v>#N/A</v>
          </cell>
          <cell r="R58" t="e">
            <v>#N/A</v>
          </cell>
          <cell r="S58" t="e">
            <v>#N/A</v>
          </cell>
          <cell r="T58" t="e">
            <v>#N/A</v>
          </cell>
          <cell r="U58" t="e">
            <v>#N/A</v>
          </cell>
          <cell r="V58" t="e">
            <v>#N/A</v>
          </cell>
          <cell r="W58" t="e">
            <v>#N/A</v>
          </cell>
          <cell r="X58" t="e">
            <v>#N/A</v>
          </cell>
          <cell r="Y58" t="e">
            <v>#N/A</v>
          </cell>
          <cell r="Z58" t="e">
            <v>#N/A</v>
          </cell>
          <cell r="AB58">
            <v>57</v>
          </cell>
          <cell r="AC58" t="str">
            <v xml:space="preserve"> </v>
          </cell>
        </row>
        <row r="59">
          <cell r="A59">
            <v>58</v>
          </cell>
          <cell r="B59" t="str">
            <v xml:space="preserve"> </v>
          </cell>
          <cell r="C59" t="str">
            <v xml:space="preserve"> </v>
          </cell>
          <cell r="D59" t="str">
            <v xml:space="preserve"> </v>
          </cell>
          <cell r="E59" t="e">
            <v>#N/A</v>
          </cell>
          <cell r="F59" t="e">
            <v>#N/A</v>
          </cell>
          <cell r="G59" t="e">
            <v>#N/A</v>
          </cell>
          <cell r="H59" t="e">
            <v>#N/A</v>
          </cell>
          <cell r="I59" t="e">
            <v>#N/A</v>
          </cell>
          <cell r="J59" t="e">
            <v>#N/A</v>
          </cell>
          <cell r="K59" t="e">
            <v>#N/A</v>
          </cell>
          <cell r="L59" t="e">
            <v>#N/A</v>
          </cell>
          <cell r="M59" t="e">
            <v>#N/A</v>
          </cell>
          <cell r="N59" t="e">
            <v>#N/A</v>
          </cell>
          <cell r="O59" t="e">
            <v>#N/A</v>
          </cell>
          <cell r="P59" t="e">
            <v>#N/A</v>
          </cell>
          <cell r="Q59" t="e">
            <v>#N/A</v>
          </cell>
          <cell r="R59" t="e">
            <v>#N/A</v>
          </cell>
          <cell r="S59" t="e">
            <v>#N/A</v>
          </cell>
          <cell r="T59" t="e">
            <v>#N/A</v>
          </cell>
          <cell r="U59" t="e">
            <v>#N/A</v>
          </cell>
          <cell r="V59" t="e">
            <v>#N/A</v>
          </cell>
          <cell r="W59" t="e">
            <v>#N/A</v>
          </cell>
          <cell r="X59" t="e">
            <v>#N/A</v>
          </cell>
          <cell r="Y59" t="e">
            <v>#N/A</v>
          </cell>
          <cell r="Z59" t="e">
            <v>#N/A</v>
          </cell>
          <cell r="AB59">
            <v>58</v>
          </cell>
          <cell r="AC59" t="str">
            <v xml:space="preserve"> </v>
          </cell>
        </row>
        <row r="60">
          <cell r="A60">
            <v>59</v>
          </cell>
          <cell r="B60">
            <v>6.2</v>
          </cell>
          <cell r="C60">
            <v>4.2</v>
          </cell>
          <cell r="D60" t="str">
            <v xml:space="preserve"> </v>
          </cell>
          <cell r="E60" t="e">
            <v>#N/A</v>
          </cell>
          <cell r="F60" t="e">
            <v>#N/A</v>
          </cell>
          <cell r="G60" t="e">
            <v>#N/A</v>
          </cell>
          <cell r="H60" t="e">
            <v>#N/A</v>
          </cell>
          <cell r="I60" t="e">
            <v>#N/A</v>
          </cell>
          <cell r="J60" t="e">
            <v>#N/A</v>
          </cell>
          <cell r="K60" t="e">
            <v>#N/A</v>
          </cell>
          <cell r="L60" t="e">
            <v>#N/A</v>
          </cell>
          <cell r="M60" t="e">
            <v>#N/A</v>
          </cell>
          <cell r="N60" t="e">
            <v>#N/A</v>
          </cell>
          <cell r="O60" t="e">
            <v>#N/A</v>
          </cell>
          <cell r="P60" t="e">
            <v>#N/A</v>
          </cell>
          <cell r="Q60" t="e">
            <v>#N/A</v>
          </cell>
          <cell r="R60" t="e">
            <v>#N/A</v>
          </cell>
          <cell r="S60" t="e">
            <v>#N/A</v>
          </cell>
          <cell r="T60" t="e">
            <v>#N/A</v>
          </cell>
          <cell r="U60" t="e">
            <v>#N/A</v>
          </cell>
          <cell r="V60" t="e">
            <v>#N/A</v>
          </cell>
          <cell r="W60" t="e">
            <v>#N/A</v>
          </cell>
          <cell r="X60" t="e">
            <v>#N/A</v>
          </cell>
          <cell r="Y60" t="e">
            <v>#N/A</v>
          </cell>
          <cell r="Z60" t="e">
            <v>#N/A</v>
          </cell>
          <cell r="AB60">
            <v>59</v>
          </cell>
          <cell r="AC60">
            <v>4.2</v>
          </cell>
        </row>
        <row r="61">
          <cell r="A61">
            <v>60</v>
          </cell>
          <cell r="B61" t="str">
            <v xml:space="preserve"> </v>
          </cell>
          <cell r="C61">
            <v>6.1</v>
          </cell>
          <cell r="D61" t="e">
            <v>#N/A</v>
          </cell>
          <cell r="E61" t="e">
            <v>#N/A</v>
          </cell>
          <cell r="F61" t="e">
            <v>#N/A</v>
          </cell>
          <cell r="G61" t="e">
            <v>#N/A</v>
          </cell>
          <cell r="H61" t="e">
            <v>#N/A</v>
          </cell>
          <cell r="I61" t="e">
            <v>#N/A</v>
          </cell>
          <cell r="J61" t="e">
            <v>#N/A</v>
          </cell>
          <cell r="K61" t="e">
            <v>#N/A</v>
          </cell>
          <cell r="L61" t="e">
            <v>#N/A</v>
          </cell>
          <cell r="M61" t="e">
            <v>#N/A</v>
          </cell>
          <cell r="N61" t="e">
            <v>#N/A</v>
          </cell>
          <cell r="O61" t="e">
            <v>#N/A</v>
          </cell>
          <cell r="P61" t="e">
            <v>#N/A</v>
          </cell>
          <cell r="Q61" t="e">
            <v>#N/A</v>
          </cell>
          <cell r="R61" t="e">
            <v>#N/A</v>
          </cell>
          <cell r="S61" t="e">
            <v>#N/A</v>
          </cell>
          <cell r="T61" t="e">
            <v>#N/A</v>
          </cell>
          <cell r="U61" t="e">
            <v>#N/A</v>
          </cell>
          <cell r="V61" t="e">
            <v>#N/A</v>
          </cell>
          <cell r="W61" t="e">
            <v>#N/A</v>
          </cell>
          <cell r="X61" t="e">
            <v>#N/A</v>
          </cell>
          <cell r="Y61" t="e">
            <v>#N/A</v>
          </cell>
          <cell r="Z61" t="e">
            <v>#N/A</v>
          </cell>
          <cell r="AB61">
            <v>60</v>
          </cell>
          <cell r="AC61">
            <v>6.1</v>
          </cell>
        </row>
        <row r="62">
          <cell r="A62">
            <v>61</v>
          </cell>
          <cell r="B62" t="str">
            <v xml:space="preserve"> </v>
          </cell>
          <cell r="C62" t="str">
            <v xml:space="preserve"> </v>
          </cell>
          <cell r="D62" t="str">
            <v xml:space="preserve"> </v>
          </cell>
          <cell r="E62" t="e">
            <v>#N/A</v>
          </cell>
          <cell r="F62" t="e">
            <v>#N/A</v>
          </cell>
          <cell r="G62" t="e">
            <v>#N/A</v>
          </cell>
          <cell r="H62" t="e">
            <v>#N/A</v>
          </cell>
          <cell r="I62" t="e">
            <v>#N/A</v>
          </cell>
          <cell r="J62" t="e">
            <v>#N/A</v>
          </cell>
          <cell r="K62" t="e">
            <v>#N/A</v>
          </cell>
          <cell r="L62" t="e">
            <v>#N/A</v>
          </cell>
          <cell r="M62" t="e">
            <v>#N/A</v>
          </cell>
          <cell r="N62" t="e">
            <v>#N/A</v>
          </cell>
          <cell r="O62" t="e">
            <v>#N/A</v>
          </cell>
          <cell r="P62" t="e">
            <v>#N/A</v>
          </cell>
          <cell r="Q62" t="e">
            <v>#N/A</v>
          </cell>
          <cell r="R62" t="e">
            <v>#N/A</v>
          </cell>
          <cell r="S62" t="e">
            <v>#N/A</v>
          </cell>
          <cell r="T62" t="e">
            <v>#N/A</v>
          </cell>
          <cell r="U62" t="e">
            <v>#N/A</v>
          </cell>
          <cell r="V62" t="e">
            <v>#N/A</v>
          </cell>
          <cell r="W62" t="e">
            <v>#N/A</v>
          </cell>
          <cell r="X62" t="e">
            <v>#N/A</v>
          </cell>
          <cell r="Y62" t="e">
            <v>#N/A</v>
          </cell>
          <cell r="Z62" t="e">
            <v>#N/A</v>
          </cell>
          <cell r="AB62">
            <v>61</v>
          </cell>
          <cell r="AC62" t="str">
            <v xml:space="preserve"> </v>
          </cell>
        </row>
        <row r="63">
          <cell r="A63">
            <v>62</v>
          </cell>
          <cell r="B63" t="str">
            <v xml:space="preserve"> </v>
          </cell>
          <cell r="C63" t="str">
            <v xml:space="preserve"> </v>
          </cell>
          <cell r="D63" t="str">
            <v xml:space="preserve"> </v>
          </cell>
          <cell r="E63" t="e">
            <v>#N/A</v>
          </cell>
          <cell r="F63" t="e">
            <v>#N/A</v>
          </cell>
          <cell r="G63" t="e">
            <v>#N/A</v>
          </cell>
          <cell r="H63" t="e">
            <v>#N/A</v>
          </cell>
          <cell r="I63" t="e">
            <v>#N/A</v>
          </cell>
          <cell r="J63" t="e">
            <v>#N/A</v>
          </cell>
          <cell r="K63" t="e">
            <v>#N/A</v>
          </cell>
          <cell r="L63" t="e">
            <v>#N/A</v>
          </cell>
          <cell r="M63" t="e">
            <v>#N/A</v>
          </cell>
          <cell r="N63" t="e">
            <v>#N/A</v>
          </cell>
          <cell r="O63" t="e">
            <v>#N/A</v>
          </cell>
          <cell r="P63" t="e">
            <v>#N/A</v>
          </cell>
          <cell r="Q63" t="e">
            <v>#N/A</v>
          </cell>
          <cell r="R63" t="e">
            <v>#N/A</v>
          </cell>
          <cell r="S63" t="e">
            <v>#N/A</v>
          </cell>
          <cell r="T63" t="e">
            <v>#N/A</v>
          </cell>
          <cell r="U63" t="e">
            <v>#N/A</v>
          </cell>
          <cell r="V63" t="e">
            <v>#N/A</v>
          </cell>
          <cell r="W63" t="e">
            <v>#N/A</v>
          </cell>
          <cell r="X63" t="e">
            <v>#N/A</v>
          </cell>
          <cell r="Y63" t="e">
            <v>#N/A</v>
          </cell>
          <cell r="Z63" t="e">
            <v>#N/A</v>
          </cell>
          <cell r="AB63">
            <v>62</v>
          </cell>
          <cell r="AC63" t="str">
            <v xml:space="preserve"> </v>
          </cell>
        </row>
        <row r="64">
          <cell r="A64">
            <v>63</v>
          </cell>
          <cell r="B64" t="str">
            <v xml:space="preserve"> </v>
          </cell>
          <cell r="C64" t="str">
            <v xml:space="preserve"> </v>
          </cell>
          <cell r="D64" t="str">
            <v xml:space="preserve"> </v>
          </cell>
          <cell r="E64" t="e">
            <v>#N/A</v>
          </cell>
          <cell r="F64" t="e">
            <v>#N/A</v>
          </cell>
          <cell r="G64" t="e">
            <v>#N/A</v>
          </cell>
          <cell r="H64" t="e">
            <v>#N/A</v>
          </cell>
          <cell r="I64" t="e">
            <v>#N/A</v>
          </cell>
          <cell r="J64" t="e">
            <v>#N/A</v>
          </cell>
          <cell r="K64" t="e">
            <v>#N/A</v>
          </cell>
          <cell r="L64" t="e">
            <v>#N/A</v>
          </cell>
          <cell r="M64" t="e">
            <v>#N/A</v>
          </cell>
          <cell r="N64" t="e">
            <v>#N/A</v>
          </cell>
          <cell r="O64" t="e">
            <v>#N/A</v>
          </cell>
          <cell r="P64" t="e">
            <v>#N/A</v>
          </cell>
          <cell r="Q64" t="e">
            <v>#N/A</v>
          </cell>
          <cell r="R64" t="e">
            <v>#N/A</v>
          </cell>
          <cell r="S64" t="e">
            <v>#N/A</v>
          </cell>
          <cell r="T64" t="e">
            <v>#N/A</v>
          </cell>
          <cell r="U64" t="e">
            <v>#N/A</v>
          </cell>
          <cell r="V64" t="e">
            <v>#N/A</v>
          </cell>
          <cell r="W64" t="e">
            <v>#N/A</v>
          </cell>
          <cell r="X64" t="e">
            <v>#N/A</v>
          </cell>
          <cell r="Y64" t="e">
            <v>#N/A</v>
          </cell>
          <cell r="Z64" t="e">
            <v>#N/A</v>
          </cell>
          <cell r="AB64">
            <v>63</v>
          </cell>
          <cell r="AC64" t="str">
            <v xml:space="preserve"> </v>
          </cell>
        </row>
        <row r="65">
          <cell r="A65">
            <v>64</v>
          </cell>
          <cell r="B65">
            <v>5.0999999999999996</v>
          </cell>
          <cell r="C65">
            <v>5.0999999999999996</v>
          </cell>
          <cell r="D65" t="str">
            <v xml:space="preserve"> </v>
          </cell>
          <cell r="E65" t="e">
            <v>#N/A</v>
          </cell>
          <cell r="F65" t="e">
            <v>#N/A</v>
          </cell>
          <cell r="G65" t="e">
            <v>#N/A</v>
          </cell>
          <cell r="H65" t="e">
            <v>#N/A</v>
          </cell>
          <cell r="I65" t="e">
            <v>#N/A</v>
          </cell>
          <cell r="J65" t="e">
            <v>#N/A</v>
          </cell>
          <cell r="K65" t="e">
            <v>#N/A</v>
          </cell>
          <cell r="L65" t="e">
            <v>#N/A</v>
          </cell>
          <cell r="M65" t="e">
            <v>#N/A</v>
          </cell>
          <cell r="N65" t="e">
            <v>#N/A</v>
          </cell>
          <cell r="O65" t="e">
            <v>#N/A</v>
          </cell>
          <cell r="P65" t="e">
            <v>#N/A</v>
          </cell>
          <cell r="Q65" t="e">
            <v>#N/A</v>
          </cell>
          <cell r="R65" t="e">
            <v>#N/A</v>
          </cell>
          <cell r="S65" t="e">
            <v>#N/A</v>
          </cell>
          <cell r="T65" t="e">
            <v>#N/A</v>
          </cell>
          <cell r="U65" t="e">
            <v>#N/A</v>
          </cell>
          <cell r="V65" t="e">
            <v>#N/A</v>
          </cell>
          <cell r="W65" t="e">
            <v>#N/A</v>
          </cell>
          <cell r="X65" t="e">
            <v>#N/A</v>
          </cell>
          <cell r="Y65" t="e">
            <v>#N/A</v>
          </cell>
          <cell r="Z65" t="e">
            <v>#N/A</v>
          </cell>
          <cell r="AB65">
            <v>64</v>
          </cell>
          <cell r="AC65">
            <v>5.0999999999999996</v>
          </cell>
        </row>
        <row r="66">
          <cell r="A66">
            <v>65</v>
          </cell>
          <cell r="B66" t="str">
            <v xml:space="preserve"> </v>
          </cell>
          <cell r="C66">
            <v>7.2</v>
          </cell>
          <cell r="D66" t="str">
            <v xml:space="preserve"> </v>
          </cell>
          <cell r="E66" t="e">
            <v>#N/A</v>
          </cell>
          <cell r="F66" t="e">
            <v>#N/A</v>
          </cell>
          <cell r="G66" t="e">
            <v>#N/A</v>
          </cell>
          <cell r="H66" t="e">
            <v>#N/A</v>
          </cell>
          <cell r="I66" t="e">
            <v>#N/A</v>
          </cell>
          <cell r="J66" t="e">
            <v>#N/A</v>
          </cell>
          <cell r="K66" t="e">
            <v>#N/A</v>
          </cell>
          <cell r="L66" t="e">
            <v>#N/A</v>
          </cell>
          <cell r="M66" t="e">
            <v>#N/A</v>
          </cell>
          <cell r="N66" t="e">
            <v>#N/A</v>
          </cell>
          <cell r="O66" t="e">
            <v>#N/A</v>
          </cell>
          <cell r="P66" t="e">
            <v>#N/A</v>
          </cell>
          <cell r="Q66" t="e">
            <v>#N/A</v>
          </cell>
          <cell r="R66" t="e">
            <v>#N/A</v>
          </cell>
          <cell r="S66" t="e">
            <v>#N/A</v>
          </cell>
          <cell r="T66" t="e">
            <v>#N/A</v>
          </cell>
          <cell r="U66" t="e">
            <v>#N/A</v>
          </cell>
          <cell r="V66" t="e">
            <v>#N/A</v>
          </cell>
          <cell r="W66" t="e">
            <v>#N/A</v>
          </cell>
          <cell r="X66" t="e">
            <v>#N/A</v>
          </cell>
          <cell r="Y66" t="e">
            <v>#N/A</v>
          </cell>
          <cell r="Z66" t="e">
            <v>#N/A</v>
          </cell>
          <cell r="AB66">
            <v>65</v>
          </cell>
          <cell r="AC66">
            <v>7.2</v>
          </cell>
        </row>
        <row r="67">
          <cell r="A67">
            <v>66</v>
          </cell>
          <cell r="B67" t="str">
            <v xml:space="preserve"> </v>
          </cell>
          <cell r="C67" t="str">
            <v xml:space="preserve"> </v>
          </cell>
          <cell r="D67" t="str">
            <v xml:space="preserve"> </v>
          </cell>
          <cell r="E67" t="e">
            <v>#N/A</v>
          </cell>
          <cell r="F67" t="e">
            <v>#N/A</v>
          </cell>
          <cell r="G67" t="e">
            <v>#N/A</v>
          </cell>
          <cell r="H67" t="e">
            <v>#N/A</v>
          </cell>
          <cell r="I67" t="e">
            <v>#N/A</v>
          </cell>
          <cell r="J67" t="e">
            <v>#N/A</v>
          </cell>
          <cell r="K67" t="e">
            <v>#N/A</v>
          </cell>
          <cell r="L67" t="e">
            <v>#N/A</v>
          </cell>
          <cell r="M67" t="e">
            <v>#N/A</v>
          </cell>
          <cell r="N67" t="e">
            <v>#N/A</v>
          </cell>
          <cell r="O67" t="e">
            <v>#N/A</v>
          </cell>
          <cell r="P67" t="e">
            <v>#N/A</v>
          </cell>
          <cell r="Q67" t="e">
            <v>#N/A</v>
          </cell>
          <cell r="R67" t="e">
            <v>#N/A</v>
          </cell>
          <cell r="S67" t="e">
            <v>#N/A</v>
          </cell>
          <cell r="T67" t="e">
            <v>#N/A</v>
          </cell>
          <cell r="U67" t="e">
            <v>#N/A</v>
          </cell>
          <cell r="V67" t="e">
            <v>#N/A</v>
          </cell>
          <cell r="W67" t="e">
            <v>#N/A</v>
          </cell>
          <cell r="X67" t="e">
            <v>#N/A</v>
          </cell>
          <cell r="Y67" t="e">
            <v>#N/A</v>
          </cell>
          <cell r="Z67" t="e">
            <v>#N/A</v>
          </cell>
          <cell r="AB67">
            <v>66</v>
          </cell>
          <cell r="AC67" t="str">
            <v xml:space="preserve"> </v>
          </cell>
        </row>
        <row r="68">
          <cell r="A68">
            <v>67</v>
          </cell>
          <cell r="B68" t="str">
            <v xml:space="preserve"> </v>
          </cell>
          <cell r="C68" t="str">
            <v xml:space="preserve"> </v>
          </cell>
          <cell r="D68" t="e">
            <v>#N/A</v>
          </cell>
          <cell r="E68" t="e">
            <v>#N/A</v>
          </cell>
          <cell r="F68" t="e">
            <v>#N/A</v>
          </cell>
          <cell r="G68" t="e">
            <v>#N/A</v>
          </cell>
          <cell r="H68" t="e">
            <v>#N/A</v>
          </cell>
          <cell r="I68" t="e">
            <v>#N/A</v>
          </cell>
          <cell r="J68" t="e">
            <v>#N/A</v>
          </cell>
          <cell r="K68" t="e">
            <v>#N/A</v>
          </cell>
          <cell r="L68" t="e">
            <v>#N/A</v>
          </cell>
          <cell r="M68" t="e">
            <v>#N/A</v>
          </cell>
          <cell r="N68" t="e">
            <v>#N/A</v>
          </cell>
          <cell r="O68" t="e">
            <v>#N/A</v>
          </cell>
          <cell r="P68" t="e">
            <v>#N/A</v>
          </cell>
          <cell r="Q68" t="e">
            <v>#N/A</v>
          </cell>
          <cell r="R68" t="e">
            <v>#N/A</v>
          </cell>
          <cell r="S68" t="e">
            <v>#N/A</v>
          </cell>
          <cell r="T68" t="e">
            <v>#N/A</v>
          </cell>
          <cell r="U68" t="e">
            <v>#N/A</v>
          </cell>
          <cell r="V68" t="e">
            <v>#N/A</v>
          </cell>
          <cell r="W68" t="e">
            <v>#N/A</v>
          </cell>
          <cell r="X68" t="e">
            <v>#N/A</v>
          </cell>
          <cell r="Y68" t="e">
            <v>#N/A</v>
          </cell>
          <cell r="Z68" t="e">
            <v>#N/A</v>
          </cell>
          <cell r="AB68">
            <v>67</v>
          </cell>
          <cell r="AC68" t="str">
            <v xml:space="preserve"> </v>
          </cell>
        </row>
        <row r="69">
          <cell r="A69">
            <v>68</v>
          </cell>
          <cell r="B69" t="str">
            <v xml:space="preserve"> </v>
          </cell>
          <cell r="C69" t="str">
            <v xml:space="preserve"> </v>
          </cell>
          <cell r="D69" t="str">
            <v xml:space="preserve"> </v>
          </cell>
          <cell r="E69" t="e">
            <v>#N/A</v>
          </cell>
          <cell r="F69" t="e">
            <v>#N/A</v>
          </cell>
          <cell r="G69" t="e">
            <v>#N/A</v>
          </cell>
          <cell r="H69" t="e">
            <v>#N/A</v>
          </cell>
          <cell r="I69" t="e">
            <v>#N/A</v>
          </cell>
          <cell r="J69" t="e">
            <v>#N/A</v>
          </cell>
          <cell r="K69" t="e">
            <v>#N/A</v>
          </cell>
          <cell r="L69" t="e">
            <v>#N/A</v>
          </cell>
          <cell r="M69" t="e">
            <v>#N/A</v>
          </cell>
          <cell r="N69" t="e">
            <v>#N/A</v>
          </cell>
          <cell r="O69" t="e">
            <v>#N/A</v>
          </cell>
          <cell r="P69" t="e">
            <v>#N/A</v>
          </cell>
          <cell r="Q69" t="e">
            <v>#N/A</v>
          </cell>
          <cell r="R69" t="e">
            <v>#N/A</v>
          </cell>
          <cell r="S69" t="e">
            <v>#N/A</v>
          </cell>
          <cell r="T69" t="e">
            <v>#N/A</v>
          </cell>
          <cell r="U69" t="e">
            <v>#N/A</v>
          </cell>
          <cell r="V69" t="e">
            <v>#N/A</v>
          </cell>
          <cell r="W69" t="e">
            <v>#N/A</v>
          </cell>
          <cell r="X69" t="e">
            <v>#N/A</v>
          </cell>
          <cell r="Y69" t="e">
            <v>#N/A</v>
          </cell>
          <cell r="Z69" t="e">
            <v>#N/A</v>
          </cell>
          <cell r="AB69">
            <v>68</v>
          </cell>
          <cell r="AC69" t="str">
            <v xml:space="preserve"> </v>
          </cell>
        </row>
        <row r="70">
          <cell r="A70">
            <v>69</v>
          </cell>
          <cell r="B70" t="str">
            <v xml:space="preserve"> </v>
          </cell>
          <cell r="C70" t="str">
            <v xml:space="preserve"> </v>
          </cell>
          <cell r="D70" t="str">
            <v xml:space="preserve"> </v>
          </cell>
          <cell r="E70" t="e">
            <v>#N/A</v>
          </cell>
          <cell r="F70" t="e">
            <v>#N/A</v>
          </cell>
          <cell r="G70" t="e">
            <v>#N/A</v>
          </cell>
          <cell r="H70" t="e">
            <v>#N/A</v>
          </cell>
          <cell r="I70" t="e">
            <v>#N/A</v>
          </cell>
          <cell r="J70" t="e">
            <v>#N/A</v>
          </cell>
          <cell r="K70" t="e">
            <v>#N/A</v>
          </cell>
          <cell r="L70" t="e">
            <v>#N/A</v>
          </cell>
          <cell r="M70" t="e">
            <v>#N/A</v>
          </cell>
          <cell r="N70" t="e">
            <v>#N/A</v>
          </cell>
          <cell r="O70" t="e">
            <v>#N/A</v>
          </cell>
          <cell r="P70" t="e">
            <v>#N/A</v>
          </cell>
          <cell r="Q70" t="e">
            <v>#N/A</v>
          </cell>
          <cell r="R70" t="e">
            <v>#N/A</v>
          </cell>
          <cell r="S70" t="e">
            <v>#N/A</v>
          </cell>
          <cell r="T70" t="e">
            <v>#N/A</v>
          </cell>
          <cell r="U70" t="e">
            <v>#N/A</v>
          </cell>
          <cell r="V70" t="e">
            <v>#N/A</v>
          </cell>
          <cell r="W70" t="e">
            <v>#N/A</v>
          </cell>
          <cell r="X70" t="e">
            <v>#N/A</v>
          </cell>
          <cell r="Y70" t="e">
            <v>#N/A</v>
          </cell>
          <cell r="Z70" t="e">
            <v>#N/A</v>
          </cell>
          <cell r="AB70">
            <v>69</v>
          </cell>
          <cell r="AC70" t="str">
            <v xml:space="preserve"> </v>
          </cell>
        </row>
        <row r="71">
          <cell r="A71">
            <v>70</v>
          </cell>
          <cell r="B71" t="str">
            <v xml:space="preserve"> </v>
          </cell>
          <cell r="C71" t="str">
            <v xml:space="preserve"> </v>
          </cell>
          <cell r="D71" t="str">
            <v xml:space="preserve"> </v>
          </cell>
          <cell r="E71" t="e">
            <v>#N/A</v>
          </cell>
          <cell r="F71" t="e">
            <v>#N/A</v>
          </cell>
          <cell r="G71" t="e">
            <v>#N/A</v>
          </cell>
          <cell r="H71" t="e">
            <v>#N/A</v>
          </cell>
          <cell r="I71" t="e">
            <v>#N/A</v>
          </cell>
          <cell r="J71" t="e">
            <v>#N/A</v>
          </cell>
          <cell r="K71" t="e">
            <v>#N/A</v>
          </cell>
          <cell r="L71" t="e">
            <v>#N/A</v>
          </cell>
          <cell r="M71" t="e">
            <v>#N/A</v>
          </cell>
          <cell r="N71" t="e">
            <v>#N/A</v>
          </cell>
          <cell r="O71" t="e">
            <v>#N/A</v>
          </cell>
          <cell r="P71" t="e">
            <v>#N/A</v>
          </cell>
          <cell r="Q71" t="e">
            <v>#N/A</v>
          </cell>
          <cell r="R71" t="e">
            <v>#N/A</v>
          </cell>
          <cell r="S71" t="e">
            <v>#N/A</v>
          </cell>
          <cell r="T71" t="e">
            <v>#N/A</v>
          </cell>
          <cell r="U71" t="e">
            <v>#N/A</v>
          </cell>
          <cell r="V71" t="e">
            <v>#N/A</v>
          </cell>
          <cell r="W71" t="e">
            <v>#N/A</v>
          </cell>
          <cell r="X71" t="e">
            <v>#N/A</v>
          </cell>
          <cell r="Y71" t="e">
            <v>#N/A</v>
          </cell>
          <cell r="Z71" t="e">
            <v>#N/A</v>
          </cell>
          <cell r="AB71">
            <v>70</v>
          </cell>
          <cell r="AC71" t="str">
            <v xml:space="preserve"> </v>
          </cell>
        </row>
        <row r="72">
          <cell r="A72">
            <v>71</v>
          </cell>
          <cell r="B72" t="str">
            <v xml:space="preserve"> </v>
          </cell>
          <cell r="C72" t="str">
            <v xml:space="preserve"> </v>
          </cell>
          <cell r="D72" t="e">
            <v>#N/A</v>
          </cell>
          <cell r="E72" t="e">
            <v>#N/A</v>
          </cell>
          <cell r="F72" t="e">
            <v>#N/A</v>
          </cell>
          <cell r="G72" t="e">
            <v>#N/A</v>
          </cell>
          <cell r="H72" t="e">
            <v>#N/A</v>
          </cell>
          <cell r="I72" t="e">
            <v>#N/A</v>
          </cell>
          <cell r="J72" t="e">
            <v>#N/A</v>
          </cell>
          <cell r="K72" t="e">
            <v>#N/A</v>
          </cell>
          <cell r="L72" t="e">
            <v>#N/A</v>
          </cell>
          <cell r="M72" t="e">
            <v>#N/A</v>
          </cell>
          <cell r="N72" t="e">
            <v>#N/A</v>
          </cell>
          <cell r="O72" t="e">
            <v>#N/A</v>
          </cell>
          <cell r="P72" t="e">
            <v>#N/A</v>
          </cell>
          <cell r="Q72" t="e">
            <v>#N/A</v>
          </cell>
          <cell r="R72" t="e">
            <v>#N/A</v>
          </cell>
          <cell r="S72" t="e">
            <v>#N/A</v>
          </cell>
          <cell r="T72" t="e">
            <v>#N/A</v>
          </cell>
          <cell r="U72" t="e">
            <v>#N/A</v>
          </cell>
          <cell r="V72" t="e">
            <v>#N/A</v>
          </cell>
          <cell r="W72" t="e">
            <v>#N/A</v>
          </cell>
          <cell r="X72" t="e">
            <v>#N/A</v>
          </cell>
          <cell r="Y72" t="e">
            <v>#N/A</v>
          </cell>
          <cell r="Z72" t="e">
            <v>#N/A</v>
          </cell>
          <cell r="AB72">
            <v>71</v>
          </cell>
          <cell r="AC72" t="str">
            <v xml:space="preserve"> </v>
          </cell>
        </row>
        <row r="73">
          <cell r="A73">
            <v>72</v>
          </cell>
          <cell r="B73" t="str">
            <v xml:space="preserve"> </v>
          </cell>
          <cell r="C73">
            <v>7.1</v>
          </cell>
          <cell r="D73" t="e">
            <v>#N/A</v>
          </cell>
          <cell r="E73" t="e">
            <v>#N/A</v>
          </cell>
          <cell r="F73" t="e">
            <v>#N/A</v>
          </cell>
          <cell r="G73" t="e">
            <v>#N/A</v>
          </cell>
          <cell r="H73" t="e">
            <v>#N/A</v>
          </cell>
          <cell r="I73" t="e">
            <v>#N/A</v>
          </cell>
          <cell r="J73" t="e">
            <v>#N/A</v>
          </cell>
          <cell r="K73" t="e">
            <v>#N/A</v>
          </cell>
          <cell r="L73" t="e">
            <v>#N/A</v>
          </cell>
          <cell r="M73" t="e">
            <v>#N/A</v>
          </cell>
          <cell r="N73" t="e">
            <v>#N/A</v>
          </cell>
          <cell r="O73" t="e">
            <v>#N/A</v>
          </cell>
          <cell r="P73" t="e">
            <v>#N/A</v>
          </cell>
          <cell r="Q73" t="e">
            <v>#N/A</v>
          </cell>
          <cell r="R73" t="e">
            <v>#N/A</v>
          </cell>
          <cell r="S73" t="e">
            <v>#N/A</v>
          </cell>
          <cell r="T73" t="e">
            <v>#N/A</v>
          </cell>
          <cell r="U73" t="e">
            <v>#N/A</v>
          </cell>
          <cell r="V73" t="e">
            <v>#N/A</v>
          </cell>
          <cell r="W73" t="e">
            <v>#N/A</v>
          </cell>
          <cell r="X73" t="e">
            <v>#N/A</v>
          </cell>
          <cell r="Y73" t="e">
            <v>#N/A</v>
          </cell>
          <cell r="Z73" t="e">
            <v>#N/A</v>
          </cell>
          <cell r="AB73">
            <v>72</v>
          </cell>
          <cell r="AC73">
            <v>7.1</v>
          </cell>
        </row>
        <row r="74">
          <cell r="A74">
            <v>73</v>
          </cell>
          <cell r="B74">
            <v>2.4</v>
          </cell>
          <cell r="C74">
            <v>1.2</v>
          </cell>
          <cell r="D74" t="str">
            <v xml:space="preserve"> </v>
          </cell>
          <cell r="E74" t="e">
            <v>#N/A</v>
          </cell>
          <cell r="F74" t="e">
            <v>#N/A</v>
          </cell>
          <cell r="G74" t="e">
            <v>#N/A</v>
          </cell>
          <cell r="H74" t="e">
            <v>#N/A</v>
          </cell>
          <cell r="I74" t="e">
            <v>#N/A</v>
          </cell>
          <cell r="J74" t="e">
            <v>#N/A</v>
          </cell>
          <cell r="K74" t="e">
            <v>#N/A</v>
          </cell>
          <cell r="L74" t="e">
            <v>#N/A</v>
          </cell>
          <cell r="M74" t="e">
            <v>#N/A</v>
          </cell>
          <cell r="N74" t="e">
            <v>#N/A</v>
          </cell>
          <cell r="O74" t="e">
            <v>#N/A</v>
          </cell>
          <cell r="P74" t="e">
            <v>#N/A</v>
          </cell>
          <cell r="Q74" t="e">
            <v>#N/A</v>
          </cell>
          <cell r="R74" t="e">
            <v>#N/A</v>
          </cell>
          <cell r="S74" t="e">
            <v>#N/A</v>
          </cell>
          <cell r="T74" t="e">
            <v>#N/A</v>
          </cell>
          <cell r="U74" t="e">
            <v>#N/A</v>
          </cell>
          <cell r="V74" t="e">
            <v>#N/A</v>
          </cell>
          <cell r="W74" t="e">
            <v>#N/A</v>
          </cell>
          <cell r="X74" t="e">
            <v>#N/A</v>
          </cell>
          <cell r="Y74" t="e">
            <v>#N/A</v>
          </cell>
          <cell r="Z74" t="e">
            <v>#N/A</v>
          </cell>
          <cell r="AB74">
            <v>73</v>
          </cell>
          <cell r="AC74">
            <v>1.2</v>
          </cell>
        </row>
        <row r="75">
          <cell r="A75">
            <v>74</v>
          </cell>
          <cell r="B75">
            <v>5.0999999999999996</v>
          </cell>
          <cell r="C75">
            <v>6.2</v>
          </cell>
          <cell r="D75" t="e">
            <v>#N/A</v>
          </cell>
          <cell r="E75" t="e">
            <v>#N/A</v>
          </cell>
          <cell r="F75" t="e">
            <v>#N/A</v>
          </cell>
          <cell r="G75" t="e">
            <v>#N/A</v>
          </cell>
          <cell r="H75" t="e">
            <v>#N/A</v>
          </cell>
          <cell r="I75" t="e">
            <v>#N/A</v>
          </cell>
          <cell r="J75" t="e">
            <v>#N/A</v>
          </cell>
          <cell r="K75" t="e">
            <v>#N/A</v>
          </cell>
          <cell r="L75" t="e">
            <v>#N/A</v>
          </cell>
          <cell r="M75" t="e">
            <v>#N/A</v>
          </cell>
          <cell r="N75" t="e">
            <v>#N/A</v>
          </cell>
          <cell r="O75" t="e">
            <v>#N/A</v>
          </cell>
          <cell r="P75" t="e">
            <v>#N/A</v>
          </cell>
          <cell r="Q75" t="e">
            <v>#N/A</v>
          </cell>
          <cell r="R75" t="e">
            <v>#N/A</v>
          </cell>
          <cell r="S75" t="e">
            <v>#N/A</v>
          </cell>
          <cell r="T75" t="e">
            <v>#N/A</v>
          </cell>
          <cell r="U75" t="e">
            <v>#N/A</v>
          </cell>
          <cell r="V75" t="e">
            <v>#N/A</v>
          </cell>
          <cell r="W75" t="e">
            <v>#N/A</v>
          </cell>
          <cell r="X75" t="e">
            <v>#N/A</v>
          </cell>
          <cell r="Y75" t="e">
            <v>#N/A</v>
          </cell>
          <cell r="Z75" t="e">
            <v>#N/A</v>
          </cell>
          <cell r="AB75">
            <v>74</v>
          </cell>
          <cell r="AC75">
            <v>6.2</v>
          </cell>
        </row>
        <row r="76">
          <cell r="A76">
            <v>75</v>
          </cell>
          <cell r="B76">
            <v>1.5</v>
          </cell>
          <cell r="C76">
            <v>1.4</v>
          </cell>
          <cell r="D76" t="str">
            <v xml:space="preserve"> </v>
          </cell>
          <cell r="E76" t="e">
            <v>#N/A</v>
          </cell>
          <cell r="F76" t="e">
            <v>#N/A</v>
          </cell>
          <cell r="G76" t="e">
            <v>#N/A</v>
          </cell>
          <cell r="H76" t="e">
            <v>#N/A</v>
          </cell>
          <cell r="I76" t="e">
            <v>#N/A</v>
          </cell>
          <cell r="J76" t="e">
            <v>#N/A</v>
          </cell>
          <cell r="K76" t="e">
            <v>#N/A</v>
          </cell>
          <cell r="L76" t="e">
            <v>#N/A</v>
          </cell>
          <cell r="M76" t="e">
            <v>#N/A</v>
          </cell>
          <cell r="N76" t="e">
            <v>#N/A</v>
          </cell>
          <cell r="O76" t="e">
            <v>#N/A</v>
          </cell>
          <cell r="P76" t="e">
            <v>#N/A</v>
          </cell>
          <cell r="Q76" t="e">
            <v>#N/A</v>
          </cell>
          <cell r="R76" t="e">
            <v>#N/A</v>
          </cell>
          <cell r="S76" t="e">
            <v>#N/A</v>
          </cell>
          <cell r="T76" t="e">
            <v>#N/A</v>
          </cell>
          <cell r="U76" t="e">
            <v>#N/A</v>
          </cell>
          <cell r="V76" t="e">
            <v>#N/A</v>
          </cell>
          <cell r="W76" t="e">
            <v>#N/A</v>
          </cell>
          <cell r="X76" t="e">
            <v>#N/A</v>
          </cell>
          <cell r="Y76" t="e">
            <v>#N/A</v>
          </cell>
          <cell r="Z76" t="e">
            <v>#N/A</v>
          </cell>
          <cell r="AB76">
            <v>75</v>
          </cell>
          <cell r="AC76">
            <v>1.4</v>
          </cell>
        </row>
        <row r="77">
          <cell r="A77">
            <v>76</v>
          </cell>
          <cell r="B77" t="str">
            <v xml:space="preserve"> </v>
          </cell>
          <cell r="C77">
            <v>5.3</v>
          </cell>
          <cell r="D77" t="str">
            <v xml:space="preserve"> </v>
          </cell>
          <cell r="E77" t="e">
            <v>#N/A</v>
          </cell>
          <cell r="F77" t="e">
            <v>#N/A</v>
          </cell>
          <cell r="G77" t="e">
            <v>#N/A</v>
          </cell>
          <cell r="H77" t="e">
            <v>#N/A</v>
          </cell>
          <cell r="I77" t="e">
            <v>#N/A</v>
          </cell>
          <cell r="J77" t="e">
            <v>#N/A</v>
          </cell>
          <cell r="K77" t="e">
            <v>#N/A</v>
          </cell>
          <cell r="L77" t="e">
            <v>#N/A</v>
          </cell>
          <cell r="M77" t="e">
            <v>#N/A</v>
          </cell>
          <cell r="N77" t="e">
            <v>#N/A</v>
          </cell>
          <cell r="O77" t="e">
            <v>#N/A</v>
          </cell>
          <cell r="P77" t="e">
            <v>#N/A</v>
          </cell>
          <cell r="Q77" t="e">
            <v>#N/A</v>
          </cell>
          <cell r="R77" t="e">
            <v>#N/A</v>
          </cell>
          <cell r="S77" t="e">
            <v>#N/A</v>
          </cell>
          <cell r="T77" t="e">
            <v>#N/A</v>
          </cell>
          <cell r="U77" t="e">
            <v>#N/A</v>
          </cell>
          <cell r="V77" t="e">
            <v>#N/A</v>
          </cell>
          <cell r="W77" t="e">
            <v>#N/A</v>
          </cell>
          <cell r="X77" t="e">
            <v>#N/A</v>
          </cell>
          <cell r="Y77" t="e">
            <v>#N/A</v>
          </cell>
          <cell r="Z77" t="e">
            <v>#N/A</v>
          </cell>
          <cell r="AB77">
            <v>76</v>
          </cell>
          <cell r="AC77">
            <v>5.3</v>
          </cell>
        </row>
        <row r="78">
          <cell r="A78">
            <v>77</v>
          </cell>
          <cell r="B78">
            <v>5.0999999999999996</v>
          </cell>
          <cell r="C78">
            <v>3.4</v>
          </cell>
          <cell r="D78" t="str">
            <v xml:space="preserve"> </v>
          </cell>
          <cell r="E78" t="e">
            <v>#N/A</v>
          </cell>
          <cell r="F78" t="e">
            <v>#N/A</v>
          </cell>
          <cell r="G78" t="e">
            <v>#N/A</v>
          </cell>
          <cell r="H78" t="e">
            <v>#N/A</v>
          </cell>
          <cell r="I78" t="e">
            <v>#N/A</v>
          </cell>
          <cell r="J78" t="e">
            <v>#N/A</v>
          </cell>
          <cell r="K78" t="e">
            <v>#N/A</v>
          </cell>
          <cell r="L78" t="e">
            <v>#N/A</v>
          </cell>
          <cell r="M78" t="e">
            <v>#N/A</v>
          </cell>
          <cell r="N78" t="e">
            <v>#N/A</v>
          </cell>
          <cell r="O78" t="e">
            <v>#N/A</v>
          </cell>
          <cell r="P78" t="e">
            <v>#N/A</v>
          </cell>
          <cell r="Q78" t="e">
            <v>#N/A</v>
          </cell>
          <cell r="R78" t="e">
            <v>#N/A</v>
          </cell>
          <cell r="S78" t="e">
            <v>#N/A</v>
          </cell>
          <cell r="T78" t="e">
            <v>#N/A</v>
          </cell>
          <cell r="U78" t="e">
            <v>#N/A</v>
          </cell>
          <cell r="V78" t="e">
            <v>#N/A</v>
          </cell>
          <cell r="W78" t="e">
            <v>#N/A</v>
          </cell>
          <cell r="X78" t="e">
            <v>#N/A</v>
          </cell>
          <cell r="Y78" t="e">
            <v>#N/A</v>
          </cell>
          <cell r="Z78" t="e">
            <v>#N/A</v>
          </cell>
          <cell r="AB78">
            <v>77</v>
          </cell>
          <cell r="AC78">
            <v>3.4</v>
          </cell>
        </row>
        <row r="79">
          <cell r="A79">
            <v>78</v>
          </cell>
          <cell r="B79" t="str">
            <v xml:space="preserve"> </v>
          </cell>
          <cell r="C79" t="str">
            <v xml:space="preserve"> </v>
          </cell>
          <cell r="D79" t="str">
            <v xml:space="preserve"> </v>
          </cell>
          <cell r="E79" t="e">
            <v>#N/A</v>
          </cell>
          <cell r="F79" t="e">
            <v>#N/A</v>
          </cell>
          <cell r="G79" t="e">
            <v>#N/A</v>
          </cell>
          <cell r="H79" t="e">
            <v>#N/A</v>
          </cell>
          <cell r="I79" t="e">
            <v>#N/A</v>
          </cell>
          <cell r="J79" t="e">
            <v>#N/A</v>
          </cell>
          <cell r="K79" t="e">
            <v>#N/A</v>
          </cell>
          <cell r="L79" t="e">
            <v>#N/A</v>
          </cell>
          <cell r="M79" t="e">
            <v>#N/A</v>
          </cell>
          <cell r="N79" t="e">
            <v>#N/A</v>
          </cell>
          <cell r="O79" t="e">
            <v>#N/A</v>
          </cell>
          <cell r="P79" t="e">
            <v>#N/A</v>
          </cell>
          <cell r="Q79" t="e">
            <v>#N/A</v>
          </cell>
          <cell r="R79" t="e">
            <v>#N/A</v>
          </cell>
          <cell r="S79" t="e">
            <v>#N/A</v>
          </cell>
          <cell r="T79" t="e">
            <v>#N/A</v>
          </cell>
          <cell r="U79" t="e">
            <v>#N/A</v>
          </cell>
          <cell r="V79" t="e">
            <v>#N/A</v>
          </cell>
          <cell r="W79" t="e">
            <v>#N/A</v>
          </cell>
          <cell r="X79" t="e">
            <v>#N/A</v>
          </cell>
          <cell r="Y79" t="e">
            <v>#N/A</v>
          </cell>
          <cell r="Z79" t="e">
            <v>#N/A</v>
          </cell>
          <cell r="AB79">
            <v>78</v>
          </cell>
          <cell r="AC79" t="str">
            <v xml:space="preserve"> </v>
          </cell>
        </row>
        <row r="80">
          <cell r="A80">
            <v>79</v>
          </cell>
          <cell r="B80" t="str">
            <v xml:space="preserve"> </v>
          </cell>
          <cell r="C80">
            <v>2.1</v>
          </cell>
          <cell r="D80" t="str">
            <v xml:space="preserve"> </v>
          </cell>
          <cell r="E80" t="e">
            <v>#N/A</v>
          </cell>
          <cell r="F80" t="e">
            <v>#N/A</v>
          </cell>
          <cell r="G80" t="e">
            <v>#N/A</v>
          </cell>
          <cell r="H80" t="e">
            <v>#N/A</v>
          </cell>
          <cell r="I80" t="e">
            <v>#N/A</v>
          </cell>
          <cell r="J80" t="e">
            <v>#N/A</v>
          </cell>
          <cell r="K80" t="e">
            <v>#N/A</v>
          </cell>
          <cell r="L80" t="e">
            <v>#N/A</v>
          </cell>
          <cell r="M80" t="e">
            <v>#N/A</v>
          </cell>
          <cell r="N80" t="e">
            <v>#N/A</v>
          </cell>
          <cell r="O80" t="e">
            <v>#N/A</v>
          </cell>
          <cell r="P80" t="e">
            <v>#N/A</v>
          </cell>
          <cell r="Q80" t="e">
            <v>#N/A</v>
          </cell>
          <cell r="R80" t="e">
            <v>#N/A</v>
          </cell>
          <cell r="S80" t="e">
            <v>#N/A</v>
          </cell>
          <cell r="T80" t="e">
            <v>#N/A</v>
          </cell>
          <cell r="U80" t="e">
            <v>#N/A</v>
          </cell>
          <cell r="V80" t="e">
            <v>#N/A</v>
          </cell>
          <cell r="W80" t="e">
            <v>#N/A</v>
          </cell>
          <cell r="X80" t="e">
            <v>#N/A</v>
          </cell>
          <cell r="Y80" t="e">
            <v>#N/A</v>
          </cell>
          <cell r="Z80" t="e">
            <v>#N/A</v>
          </cell>
          <cell r="AB80">
            <v>79</v>
          </cell>
          <cell r="AC80">
            <v>2.1</v>
          </cell>
        </row>
        <row r="81">
          <cell r="A81">
            <v>80</v>
          </cell>
          <cell r="B81" t="str">
            <v xml:space="preserve"> </v>
          </cell>
          <cell r="C81">
            <v>6.2</v>
          </cell>
          <cell r="D81" t="e">
            <v>#N/A</v>
          </cell>
          <cell r="E81" t="e">
            <v>#N/A</v>
          </cell>
          <cell r="F81" t="e">
            <v>#N/A</v>
          </cell>
          <cell r="G81" t="e">
            <v>#N/A</v>
          </cell>
          <cell r="H81" t="e">
            <v>#N/A</v>
          </cell>
          <cell r="I81" t="e">
            <v>#N/A</v>
          </cell>
          <cell r="J81" t="e">
            <v>#N/A</v>
          </cell>
          <cell r="K81" t="e">
            <v>#N/A</v>
          </cell>
          <cell r="L81" t="e">
            <v>#N/A</v>
          </cell>
          <cell r="M81" t="e">
            <v>#N/A</v>
          </cell>
          <cell r="N81" t="e">
            <v>#N/A</v>
          </cell>
          <cell r="O81" t="e">
            <v>#N/A</v>
          </cell>
          <cell r="P81" t="e">
            <v>#N/A</v>
          </cell>
          <cell r="Q81" t="e">
            <v>#N/A</v>
          </cell>
          <cell r="R81" t="e">
            <v>#N/A</v>
          </cell>
          <cell r="S81" t="e">
            <v>#N/A</v>
          </cell>
          <cell r="T81" t="e">
            <v>#N/A</v>
          </cell>
          <cell r="U81" t="e">
            <v>#N/A</v>
          </cell>
          <cell r="V81" t="e">
            <v>#N/A</v>
          </cell>
          <cell r="W81" t="e">
            <v>#N/A</v>
          </cell>
          <cell r="X81" t="e">
            <v>#N/A</v>
          </cell>
          <cell r="Y81" t="e">
            <v>#N/A</v>
          </cell>
          <cell r="Z81" t="e">
            <v>#N/A</v>
          </cell>
          <cell r="AB81">
            <v>80</v>
          </cell>
          <cell r="AC81">
            <v>6.2</v>
          </cell>
        </row>
        <row r="82">
          <cell r="A82">
            <v>81</v>
          </cell>
          <cell r="B82" t="str">
            <v xml:space="preserve"> </v>
          </cell>
          <cell r="C82" t="str">
            <v xml:space="preserve"> </v>
          </cell>
          <cell r="D82" t="e">
            <v>#N/A</v>
          </cell>
          <cell r="E82" t="e">
            <v>#N/A</v>
          </cell>
          <cell r="F82" t="e">
            <v>#N/A</v>
          </cell>
          <cell r="G82" t="e">
            <v>#N/A</v>
          </cell>
          <cell r="H82" t="e">
            <v>#N/A</v>
          </cell>
          <cell r="I82" t="e">
            <v>#N/A</v>
          </cell>
          <cell r="J82" t="e">
            <v>#N/A</v>
          </cell>
          <cell r="K82" t="e">
            <v>#N/A</v>
          </cell>
          <cell r="L82" t="e">
            <v>#N/A</v>
          </cell>
          <cell r="M82" t="e">
            <v>#N/A</v>
          </cell>
          <cell r="N82" t="e">
            <v>#N/A</v>
          </cell>
          <cell r="O82" t="e">
            <v>#N/A</v>
          </cell>
          <cell r="P82" t="e">
            <v>#N/A</v>
          </cell>
          <cell r="Q82" t="e">
            <v>#N/A</v>
          </cell>
          <cell r="R82" t="e">
            <v>#N/A</v>
          </cell>
          <cell r="S82" t="e">
            <v>#N/A</v>
          </cell>
          <cell r="T82" t="e">
            <v>#N/A</v>
          </cell>
          <cell r="U82" t="e">
            <v>#N/A</v>
          </cell>
          <cell r="V82" t="e">
            <v>#N/A</v>
          </cell>
          <cell r="W82" t="e">
            <v>#N/A</v>
          </cell>
          <cell r="X82" t="e">
            <v>#N/A</v>
          </cell>
          <cell r="Y82" t="e">
            <v>#N/A</v>
          </cell>
          <cell r="Z82" t="e">
            <v>#N/A</v>
          </cell>
          <cell r="AB82">
            <v>81</v>
          </cell>
          <cell r="AC82" t="str">
            <v xml:space="preserve"> </v>
          </cell>
        </row>
        <row r="83">
          <cell r="A83">
            <v>82</v>
          </cell>
          <cell r="B83" t="str">
            <v xml:space="preserve"> </v>
          </cell>
          <cell r="C83" t="str">
            <v xml:space="preserve"> </v>
          </cell>
          <cell r="D83" t="e">
            <v>#N/A</v>
          </cell>
          <cell r="E83" t="e">
            <v>#N/A</v>
          </cell>
          <cell r="F83" t="e">
            <v>#N/A</v>
          </cell>
          <cell r="G83" t="e">
            <v>#N/A</v>
          </cell>
          <cell r="H83" t="e">
            <v>#N/A</v>
          </cell>
          <cell r="I83" t="e">
            <v>#N/A</v>
          </cell>
          <cell r="J83" t="e">
            <v>#N/A</v>
          </cell>
          <cell r="K83" t="e">
            <v>#N/A</v>
          </cell>
          <cell r="L83" t="e">
            <v>#N/A</v>
          </cell>
          <cell r="M83" t="e">
            <v>#N/A</v>
          </cell>
          <cell r="N83" t="e">
            <v>#N/A</v>
          </cell>
          <cell r="O83" t="e">
            <v>#N/A</v>
          </cell>
          <cell r="P83" t="e">
            <v>#N/A</v>
          </cell>
          <cell r="Q83" t="e">
            <v>#N/A</v>
          </cell>
          <cell r="R83" t="e">
            <v>#N/A</v>
          </cell>
          <cell r="S83" t="e">
            <v>#N/A</v>
          </cell>
          <cell r="T83" t="e">
            <v>#N/A</v>
          </cell>
          <cell r="U83" t="e">
            <v>#N/A</v>
          </cell>
          <cell r="V83" t="e">
            <v>#N/A</v>
          </cell>
          <cell r="W83" t="e">
            <v>#N/A</v>
          </cell>
          <cell r="X83" t="e">
            <v>#N/A</v>
          </cell>
          <cell r="Y83" t="e">
            <v>#N/A</v>
          </cell>
          <cell r="Z83" t="e">
            <v>#N/A</v>
          </cell>
          <cell r="AB83">
            <v>82</v>
          </cell>
          <cell r="AC83" t="str">
            <v xml:space="preserve"> </v>
          </cell>
        </row>
        <row r="84">
          <cell r="A84">
            <v>83</v>
          </cell>
          <cell r="B84">
            <v>7.1</v>
          </cell>
          <cell r="C84" t="str">
            <v xml:space="preserve"> </v>
          </cell>
          <cell r="D84" t="str">
            <v xml:space="preserve"> </v>
          </cell>
          <cell r="E84" t="e">
            <v>#N/A</v>
          </cell>
          <cell r="F84" t="e">
            <v>#N/A</v>
          </cell>
          <cell r="G84" t="e">
            <v>#N/A</v>
          </cell>
          <cell r="H84" t="e">
            <v>#N/A</v>
          </cell>
          <cell r="I84" t="e">
            <v>#N/A</v>
          </cell>
          <cell r="J84" t="e">
            <v>#N/A</v>
          </cell>
          <cell r="K84" t="e">
            <v>#N/A</v>
          </cell>
          <cell r="L84" t="e">
            <v>#N/A</v>
          </cell>
          <cell r="M84" t="e">
            <v>#N/A</v>
          </cell>
          <cell r="N84" t="e">
            <v>#N/A</v>
          </cell>
          <cell r="O84" t="e">
            <v>#N/A</v>
          </cell>
          <cell r="P84" t="e">
            <v>#N/A</v>
          </cell>
          <cell r="Q84" t="e">
            <v>#N/A</v>
          </cell>
          <cell r="R84" t="e">
            <v>#N/A</v>
          </cell>
          <cell r="S84" t="e">
            <v>#N/A</v>
          </cell>
          <cell r="T84" t="e">
            <v>#N/A</v>
          </cell>
          <cell r="U84" t="e">
            <v>#N/A</v>
          </cell>
          <cell r="V84" t="e">
            <v>#N/A</v>
          </cell>
          <cell r="W84" t="e">
            <v>#N/A</v>
          </cell>
          <cell r="X84" t="e">
            <v>#N/A</v>
          </cell>
          <cell r="Y84" t="e">
            <v>#N/A</v>
          </cell>
          <cell r="Z84" t="e">
            <v>#N/A</v>
          </cell>
          <cell r="AB84">
            <v>83</v>
          </cell>
          <cell r="AC84" t="str">
            <v xml:space="preserve"> </v>
          </cell>
        </row>
        <row r="85">
          <cell r="A85">
            <v>84</v>
          </cell>
          <cell r="B85" t="str">
            <v xml:space="preserve"> </v>
          </cell>
          <cell r="C85" t="str">
            <v xml:space="preserve"> </v>
          </cell>
          <cell r="D85" t="str">
            <v xml:space="preserve"> </v>
          </cell>
          <cell r="E85" t="e">
            <v>#N/A</v>
          </cell>
          <cell r="F85" t="e">
            <v>#N/A</v>
          </cell>
          <cell r="G85" t="e">
            <v>#N/A</v>
          </cell>
          <cell r="H85" t="e">
            <v>#N/A</v>
          </cell>
          <cell r="I85" t="e">
            <v>#N/A</v>
          </cell>
          <cell r="J85" t="e">
            <v>#N/A</v>
          </cell>
          <cell r="K85" t="e">
            <v>#N/A</v>
          </cell>
          <cell r="L85" t="e">
            <v>#N/A</v>
          </cell>
          <cell r="M85" t="e">
            <v>#N/A</v>
          </cell>
          <cell r="N85" t="e">
            <v>#N/A</v>
          </cell>
          <cell r="O85" t="e">
            <v>#N/A</v>
          </cell>
          <cell r="P85" t="e">
            <v>#N/A</v>
          </cell>
          <cell r="Q85" t="e">
            <v>#N/A</v>
          </cell>
          <cell r="R85" t="e">
            <v>#N/A</v>
          </cell>
          <cell r="S85" t="e">
            <v>#N/A</v>
          </cell>
          <cell r="T85" t="e">
            <v>#N/A</v>
          </cell>
          <cell r="U85" t="e">
            <v>#N/A</v>
          </cell>
          <cell r="V85" t="e">
            <v>#N/A</v>
          </cell>
          <cell r="W85" t="e">
            <v>#N/A</v>
          </cell>
          <cell r="X85" t="e">
            <v>#N/A</v>
          </cell>
          <cell r="Y85" t="e">
            <v>#N/A</v>
          </cell>
          <cell r="Z85" t="e">
            <v>#N/A</v>
          </cell>
          <cell r="AB85">
            <v>84</v>
          </cell>
          <cell r="AC85" t="str">
            <v xml:space="preserve"> </v>
          </cell>
        </row>
        <row r="86">
          <cell r="A86">
            <v>85</v>
          </cell>
          <cell r="B86" t="str">
            <v xml:space="preserve"> </v>
          </cell>
          <cell r="C86" t="str">
            <v xml:space="preserve"> </v>
          </cell>
          <cell r="D86" t="str">
            <v xml:space="preserve"> </v>
          </cell>
          <cell r="E86" t="e">
            <v>#N/A</v>
          </cell>
          <cell r="F86" t="e">
            <v>#N/A</v>
          </cell>
          <cell r="G86" t="e">
            <v>#N/A</v>
          </cell>
          <cell r="H86" t="e">
            <v>#N/A</v>
          </cell>
          <cell r="I86" t="e">
            <v>#N/A</v>
          </cell>
          <cell r="J86" t="e">
            <v>#N/A</v>
          </cell>
          <cell r="K86" t="e">
            <v>#N/A</v>
          </cell>
          <cell r="L86" t="e">
            <v>#N/A</v>
          </cell>
          <cell r="M86" t="e">
            <v>#N/A</v>
          </cell>
          <cell r="N86" t="e">
            <v>#N/A</v>
          </cell>
          <cell r="O86" t="e">
            <v>#N/A</v>
          </cell>
          <cell r="P86" t="e">
            <v>#N/A</v>
          </cell>
          <cell r="Q86" t="e">
            <v>#N/A</v>
          </cell>
          <cell r="R86" t="e">
            <v>#N/A</v>
          </cell>
          <cell r="S86" t="e">
            <v>#N/A</v>
          </cell>
          <cell r="T86" t="e">
            <v>#N/A</v>
          </cell>
          <cell r="U86" t="e">
            <v>#N/A</v>
          </cell>
          <cell r="V86" t="e">
            <v>#N/A</v>
          </cell>
          <cell r="W86" t="e">
            <v>#N/A</v>
          </cell>
          <cell r="X86" t="e">
            <v>#N/A</v>
          </cell>
          <cell r="Y86" t="e">
            <v>#N/A</v>
          </cell>
          <cell r="Z86" t="e">
            <v>#N/A</v>
          </cell>
          <cell r="AB86">
            <v>85</v>
          </cell>
          <cell r="AC86" t="str">
            <v xml:space="preserve"> </v>
          </cell>
        </row>
      </sheetData>
      <sheetData sheetId="6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6C1D524-3CB6-485F-8E84-95EA3DE474C4}" name="Table76" displayName="Table76" ref="A1:G6301" totalsRowShown="0" headerRowDxfId="68" dataDxfId="67" tableBorderDxfId="66">
  <autoFilter ref="A1:G6301" xr:uid="{00000000-0009-0000-0100-000005000000}"/>
  <sortState xmlns:xlrd2="http://schemas.microsoft.com/office/spreadsheetml/2017/richdata2" ref="A2:G6301">
    <sortCondition ref="C2:C6301"/>
    <sortCondition ref="D2:D6301"/>
  </sortState>
  <tableColumns count="7">
    <tableColumn id="1" xr3:uid="{00000000-0010-0000-0300-000001000000}" name="UID" dataDxfId="65">
      <calculatedColumnFormula>Table76[[#This Row],[Test No.]]&amp;Table76[[#This Row],[Section]]&amp;Table76[[#This Row],[Q. No.]]</calculatedColumnFormula>
    </tableColumn>
    <tableColumn id="5" xr3:uid="{BE4A3351-13B1-44C3-A10F-E2FBCF70EC7B}" name="Answer"/>
    <tableColumn id="2" xr3:uid="{00000000-0010-0000-0300-000002000000}" name="Test No." dataDxfId="64"/>
    <tableColumn id="11" xr3:uid="{00000000-0010-0000-0300-00000B000000}" name="Q. No." dataDxfId="63"/>
    <tableColumn id="10" xr3:uid="{00000000-0010-0000-0300-00000A000000}" name="Section" dataDxfId="62"/>
    <tableColumn id="3" xr3:uid="{226623AF-9E4F-4665-9C5C-B9D4B2FCD10A}" name="CID" dataDxfId="61"/>
    <tableColumn id="4" xr3:uid="{07CDADAE-12FB-4C3B-89D3-9BC198D4197A}" name="Column2" dataDxfId="60">
      <calculatedColumnFormula>VLOOKUP(Table76[[#This Row],[CID]],MathN,2,FALSE)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BBBAC5F-D452-49E3-913B-D0AE4B2B083D}" name="Table10" displayName="Table10" ref="I1:J49" totalsRowShown="0" headerRowDxfId="59" dataDxfId="58">
  <autoFilter ref="I1:J49" xr:uid="{1CE5B2D1-F63B-4ECB-A26B-357FF0FB0755}"/>
  <tableColumns count="2">
    <tableColumn id="1" xr3:uid="{BC706615-0A5A-47DE-8E15-413236395400}" name="ID" dataDxfId="57"/>
    <tableColumn id="2" xr3:uid="{96CC2BE9-3A1B-4348-9BE4-8973DFBDFFED}" name="Category M" dataDxfId="5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D075B10-3089-4A2E-AE7F-03B468C53697}" name="Table6" displayName="Table6" ref="M1:N29" totalsRowShown="0" headerRowDxfId="55" dataDxfId="54">
  <autoFilter ref="M1:N29" xr:uid="{00000000-0009-0000-0100-000002000000}"/>
  <sortState xmlns:xlrd2="http://schemas.microsoft.com/office/spreadsheetml/2017/richdata2" ref="M2:N34">
    <sortCondition ref="M1:M34"/>
  </sortState>
  <tableColumns count="2">
    <tableColumn id="1" xr3:uid="{00000000-0010-0000-0000-000001000000}" name="CID" dataDxfId="53"/>
    <tableColumn id="2" xr3:uid="{00000000-0010-0000-0000-000002000000}" name="Name" dataDxfId="5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6A63B5C-77DB-4C44-84D7-E8917AD5F45E}" name="Table7" displayName="Table7" ref="A1:K7651" totalsRowShown="0" headerRowDxfId="51" dataDxfId="50" tableBorderDxfId="49">
  <autoFilter ref="A1:K7651" xr:uid="{00000000-0009-0000-0100-000003000000}"/>
  <tableColumns count="11">
    <tableColumn id="1" xr3:uid="{00000000-0010-0000-0100-000001000000}" name="UID" dataDxfId="48">
      <calculatedColumnFormula>Table7[[#This Row],[Test No.]]&amp;Table7[[#This Row],[Section]]&amp;Table7[[#This Row],[Q. No.]]</calculatedColumnFormula>
    </tableColumn>
    <tableColumn id="12" xr3:uid="{3305FA5B-3AFA-4257-A420-22BDFE504E96}" name="Answer" dataDxfId="47"/>
    <tableColumn id="2" xr3:uid="{00000000-0010-0000-0100-000002000000}" name="Test No." dataDxfId="46"/>
    <tableColumn id="3" xr3:uid="{00000000-0010-0000-0100-000003000000}" name="Q. No." dataDxfId="45"/>
    <tableColumn id="4" xr3:uid="{00000000-0010-0000-0100-000004000000}" name="Section" dataDxfId="44"/>
    <tableColumn id="5" xr3:uid="{00000000-0010-0000-0100-000005000000}" name="ID-M" dataDxfId="43"/>
    <tableColumn id="6" xr3:uid="{00000000-0010-0000-0100-000006000000}" name="Major Category" dataDxfId="42"/>
    <tableColumn id="9" xr3:uid="{00000000-0010-0000-0100-000009000000}" name="ID-S" dataDxfId="41"/>
    <tableColumn id="10" xr3:uid="{00000000-0010-0000-0100-00000A000000}" name="Sub-Category" dataDxfId="40"/>
    <tableColumn id="7" xr3:uid="{00000000-0010-0000-0100-000007000000}" name="CID" dataDxfId="39"/>
    <tableColumn id="8" xr3:uid="{00000000-0010-0000-0100-000008000000}" name="Detailed Category" dataDxfId="38">
      <calculatedColumnFormula>VLOOKUP(Table7[[#This Row],[CID]],ALY,2,FALSE)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804BF25-E1E3-4DDA-A34F-25C90B5DD619}" name="Table657" displayName="Table657" ref="K1:L41" totalsRowShown="0" headerRowDxfId="37" dataDxfId="36">
  <autoFilter ref="K1:L41" xr:uid="{00000000-0009-0000-0100-000006000000}"/>
  <sortState xmlns:xlrd2="http://schemas.microsoft.com/office/spreadsheetml/2017/richdata2" ref="K2:L34">
    <sortCondition ref="K1:K34"/>
  </sortState>
  <tableColumns count="2">
    <tableColumn id="1" xr3:uid="{00000000-0010-0000-0400-000001000000}" name="QID" dataDxfId="35"/>
    <tableColumn id="2" xr3:uid="{00000000-0010-0000-0400-000002000000}" name="Name" dataDxfId="3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9497EE7-E9B0-486F-B677-BEDC8EF68236}" name="Table768" displayName="Table768" ref="A1:I4081" totalsRowShown="0" headerRowDxfId="33" dataDxfId="32" tableBorderDxfId="31">
  <autoFilter ref="A1:I4081" xr:uid="{00000000-0009-0000-0100-000007000000}"/>
  <sortState xmlns:xlrd2="http://schemas.microsoft.com/office/spreadsheetml/2017/richdata2" ref="A2:I4041">
    <sortCondition ref="C1:C4041"/>
  </sortState>
  <tableColumns count="9">
    <tableColumn id="1" xr3:uid="{00000000-0010-0000-0500-000001000000}" name="UID" dataDxfId="30">
      <calculatedColumnFormula>Table768[[#This Row],[Test No.]]&amp;Table768[[#This Row],[Section]]&amp;Table768[[#This Row],[Q No.]]</calculatedColumnFormula>
    </tableColumn>
    <tableColumn id="3" xr3:uid="{0B7C79C8-6CA5-4D62-918F-FED50A417C9D}" name="Answer" dataDxfId="29"/>
    <tableColumn id="2" xr3:uid="{00000000-0010-0000-0500-000002000000}" name="Test No." dataDxfId="28"/>
    <tableColumn id="10" xr3:uid="{00000000-0010-0000-0500-00000A000000}" name="Q No." dataDxfId="27"/>
    <tableColumn id="9" xr3:uid="{00000000-0010-0000-0500-000009000000}" name="Section" dataDxfId="26"/>
    <tableColumn id="5" xr3:uid="{00000000-0010-0000-0500-000005000000}" name="ID-M" dataDxfId="25"/>
    <tableColumn id="6" xr3:uid="{00000000-0010-0000-0500-000006000000}" name="Major" dataDxfId="24"/>
    <tableColumn id="7" xr3:uid="{00000000-0010-0000-0500-000007000000}" name="CID" dataDxfId="23"/>
    <tableColumn id="8" xr3:uid="{00000000-0010-0000-0500-000008000000}" name="Sub" dataDxfId="22">
      <calculatedColumnFormula>VLOOKUP(Table768[[#This Row],[CID]],ALY,2,FALSE)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FCB6205-3D95-4B38-92F0-ED62A9FE95CB}" name="Table6579" displayName="Table6579" ref="L1:M10" totalsRowShown="0" headerRowDxfId="21" dataDxfId="20">
  <autoFilter ref="L1:M10" xr:uid="{00000000-0009-0000-0100-000008000000}"/>
  <sortState xmlns:xlrd2="http://schemas.microsoft.com/office/spreadsheetml/2017/richdata2" ref="L2:M34">
    <sortCondition ref="L1:L34"/>
  </sortState>
  <tableColumns count="2">
    <tableColumn id="1" xr3:uid="{00000000-0010-0000-0600-000001000000}" name="QID" dataDxfId="19"/>
    <tableColumn id="2" xr3:uid="{00000000-0010-0000-0600-000002000000}" name="Name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946D322-E323-424B-9D5D-CD9D5E974AD2}" name="Table76810" displayName="Table76810" ref="A1:J3962" totalsRowShown="0" headerRowDxfId="17" dataDxfId="16" tableBorderDxfId="15">
  <autoFilter ref="A1:J3962" xr:uid="{00000000-0009-0000-0100-000009000000}"/>
  <sortState xmlns:xlrd2="http://schemas.microsoft.com/office/spreadsheetml/2017/richdata2" ref="A841:J2187">
    <sortCondition ref="I1:I3962"/>
  </sortState>
  <tableColumns count="10">
    <tableColumn id="1" xr3:uid="{00000000-0010-0000-0700-000001000000}" name="UID" dataDxfId="14">
      <calculatedColumnFormula>Table76810[[#This Row],[Test No.]]&amp;Table76810[[#This Row],[Section]]&amp;Table76810[[#This Row],[Q No.]]</calculatedColumnFormula>
    </tableColumn>
    <tableColumn id="3" xr3:uid="{B1686242-BFC3-40F3-8120-42374DF1EA48}" name="Answer" dataDxfId="13"/>
    <tableColumn id="2" xr3:uid="{00000000-0010-0000-0700-000002000000}" name="Test No." dataDxfId="12"/>
    <tableColumn id="10" xr3:uid="{00000000-0010-0000-0700-00000A000000}" name="Q No." dataDxfId="11"/>
    <tableColumn id="9" xr3:uid="{00000000-0010-0000-0700-000009000000}" name="Section" dataDxfId="10"/>
    <tableColumn id="4" xr3:uid="{00000000-0010-0000-0700-000004000000}" name="QID" dataDxfId="9">
      <calculatedColumnFormula>Table76810[[#This Row],[CID]]</calculatedColumnFormula>
    </tableColumn>
    <tableColumn id="5" xr3:uid="{00000000-0010-0000-0700-000005000000}" name="ID-M" dataDxfId="8"/>
    <tableColumn id="6" xr3:uid="{00000000-0010-0000-0700-000006000000}" name="Major" dataDxfId="7"/>
    <tableColumn id="7" xr3:uid="{00000000-0010-0000-0700-000007000000}" name="CID" dataDxfId="6"/>
    <tableColumn id="8" xr3:uid="{00000000-0010-0000-0700-000008000000}" name="Sub" dataDxfId="5">
      <calculatedColumnFormula>VLOOKUP(Table76810[[#This Row],[CID]],ALY,2,FALSE)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ADDA845-62C0-44AD-ADBD-4DE85E4ACC54}" name="Table1" displayName="Table1" ref="A1:F101" totalsRowShown="0">
  <autoFilter ref="A1:F101" xr:uid="{00000000-0009-0000-0100-000001000000}"/>
  <sortState xmlns:xlrd2="http://schemas.microsoft.com/office/spreadsheetml/2017/richdata2" ref="A2:E78">
    <sortCondition ref="A1:A78"/>
  </sortState>
  <tableColumns count="6">
    <tableColumn id="1" xr3:uid="{00000000-0010-0000-0800-000001000000}" name="Section"/>
    <tableColumn id="2" xr3:uid="{00000000-0010-0000-0800-000002000000}" name="Major-Category"/>
    <tableColumn id="3" xr3:uid="{00000000-0010-0000-0800-000003000000}" name="Sub-Category"/>
    <tableColumn id="4" xr3:uid="{00000000-0010-0000-0800-000004000000}" name="Detailed-Category"/>
    <tableColumn id="5" xr3:uid="{00000000-0010-0000-0800-000005000000}" name="Column1"/>
    <tableColumn id="6" xr3:uid="{00000000-0010-0000-0800-000006000000}" name="Column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5DE0F79-B0F6-4A46-8BF1-58A472CBBB32}" name="S_ID" displayName="S_ID" ref="A1:B13" totalsRowShown="0" headerRowDxfId="4" dataDxfId="3" tableBorderDxfId="2">
  <autoFilter ref="A1:B13" xr:uid="{5A1B7FFE-8B92-4B03-9356-4A621B8B62B7}"/>
  <tableColumns count="2">
    <tableColumn id="1" xr3:uid="{2A63D873-2BBF-4FF7-BD1B-3F75BFAC4109}" name="ID" dataDxfId="1"/>
    <tableColumn id="2" xr3:uid="{7757C132-B631-49C3-BD3F-C9466671A556}" name="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CFCE6-157D-48BB-AD57-6640D18A0731}">
  <sheetPr codeName="Sheet1"/>
  <dimension ref="A1:AY2"/>
  <sheetViews>
    <sheetView workbookViewId="0">
      <selection activeCell="B2" sqref="B2"/>
    </sheetView>
  </sheetViews>
  <sheetFormatPr baseColWidth="10" defaultColWidth="8.83203125" defaultRowHeight="15" x14ac:dyDescent="0.2"/>
  <sheetData>
    <row r="1" spans="1:51" x14ac:dyDescent="0.2">
      <c r="A1" t="s">
        <v>330</v>
      </c>
      <c r="B1" t="s">
        <v>331</v>
      </c>
      <c r="C1" t="s">
        <v>332</v>
      </c>
      <c r="D1" t="s">
        <v>333</v>
      </c>
      <c r="E1" t="s">
        <v>334</v>
      </c>
      <c r="F1" t="s">
        <v>335</v>
      </c>
      <c r="G1" t="s">
        <v>336</v>
      </c>
      <c r="H1" t="s">
        <v>337</v>
      </c>
      <c r="I1" t="s">
        <v>338</v>
      </c>
      <c r="J1" t="s">
        <v>339</v>
      </c>
      <c r="K1" t="s">
        <v>340</v>
      </c>
      <c r="L1" t="s">
        <v>341</v>
      </c>
      <c r="M1" t="s">
        <v>342</v>
      </c>
      <c r="N1" t="s">
        <v>343</v>
      </c>
      <c r="O1" t="s">
        <v>344</v>
      </c>
      <c r="P1" t="s">
        <v>345</v>
      </c>
      <c r="Q1" t="s">
        <v>346</v>
      </c>
      <c r="R1" t="s">
        <v>347</v>
      </c>
      <c r="S1" t="s">
        <v>348</v>
      </c>
      <c r="T1" t="s">
        <v>349</v>
      </c>
      <c r="U1" t="s">
        <v>350</v>
      </c>
      <c r="V1" t="s">
        <v>351</v>
      </c>
      <c r="W1" t="s">
        <v>352</v>
      </c>
      <c r="X1" t="s">
        <v>353</v>
      </c>
      <c r="Y1" t="s">
        <v>354</v>
      </c>
      <c r="Z1" t="s">
        <v>355</v>
      </c>
      <c r="AA1" t="s">
        <v>356</v>
      </c>
      <c r="AB1" t="s">
        <v>357</v>
      </c>
      <c r="AC1" t="s">
        <v>358</v>
      </c>
      <c r="AD1" t="s">
        <v>359</v>
      </c>
      <c r="AE1" t="s">
        <v>360</v>
      </c>
      <c r="AF1" t="s">
        <v>361</v>
      </c>
      <c r="AG1" t="s">
        <v>362</v>
      </c>
      <c r="AH1" t="s">
        <v>363</v>
      </c>
      <c r="AI1" t="s">
        <v>364</v>
      </c>
      <c r="AJ1" t="s">
        <v>365</v>
      </c>
      <c r="AK1" t="s">
        <v>366</v>
      </c>
      <c r="AL1" t="s">
        <v>367</v>
      </c>
      <c r="AM1" t="s">
        <v>368</v>
      </c>
      <c r="AN1" t="s">
        <v>369</v>
      </c>
      <c r="AO1" t="s">
        <v>370</v>
      </c>
      <c r="AP1" t="s">
        <v>371</v>
      </c>
      <c r="AQ1" t="s">
        <v>372</v>
      </c>
      <c r="AR1" t="s">
        <v>373</v>
      </c>
      <c r="AS1" t="s">
        <v>374</v>
      </c>
      <c r="AT1" t="s">
        <v>375</v>
      </c>
      <c r="AU1" t="s">
        <v>376</v>
      </c>
      <c r="AV1" t="s">
        <v>377</v>
      </c>
      <c r="AW1" t="s">
        <v>378</v>
      </c>
      <c r="AX1" t="s">
        <v>379</v>
      </c>
      <c r="AY1" t="s">
        <v>380</v>
      </c>
    </row>
    <row r="2" spans="1:51" x14ac:dyDescent="0.2">
      <c r="A2">
        <v>461</v>
      </c>
      <c r="B2" t="s">
        <v>5</v>
      </c>
      <c r="C2" t="s">
        <v>381</v>
      </c>
      <c r="D2" t="s">
        <v>382</v>
      </c>
      <c r="E2" t="s">
        <v>382</v>
      </c>
      <c r="F2" t="s">
        <v>383</v>
      </c>
      <c r="G2" t="s">
        <v>384</v>
      </c>
      <c r="H2" t="s">
        <v>383</v>
      </c>
      <c r="I2" t="s">
        <v>384</v>
      </c>
      <c r="J2" t="s">
        <v>31</v>
      </c>
      <c r="K2" t="s">
        <v>384</v>
      </c>
      <c r="L2" t="s">
        <v>31</v>
      </c>
      <c r="M2" t="s">
        <v>384</v>
      </c>
      <c r="N2" t="s">
        <v>382</v>
      </c>
      <c r="O2" t="s">
        <v>381</v>
      </c>
      <c r="P2" t="s">
        <v>384</v>
      </c>
      <c r="Q2" t="s">
        <v>381</v>
      </c>
      <c r="R2" t="s">
        <v>384</v>
      </c>
      <c r="S2" t="s">
        <v>31</v>
      </c>
      <c r="T2" t="s">
        <v>381</v>
      </c>
      <c r="U2" t="s">
        <v>384</v>
      </c>
      <c r="V2" t="s">
        <v>381</v>
      </c>
      <c r="W2" t="s">
        <v>31</v>
      </c>
      <c r="X2" t="s">
        <v>382</v>
      </c>
      <c r="Y2" t="s">
        <v>384</v>
      </c>
      <c r="Z2" t="s">
        <v>381</v>
      </c>
      <c r="AA2" t="s">
        <v>382</v>
      </c>
      <c r="AB2" t="s">
        <v>383</v>
      </c>
      <c r="AC2" t="s">
        <v>31</v>
      </c>
      <c r="AD2" t="s">
        <v>382</v>
      </c>
      <c r="AE2" t="s">
        <v>384</v>
      </c>
      <c r="AF2" t="s">
        <v>381</v>
      </c>
      <c r="AG2" t="s">
        <v>382</v>
      </c>
      <c r="AH2" t="s">
        <v>383</v>
      </c>
      <c r="AI2" t="s">
        <v>31</v>
      </c>
      <c r="AJ2" t="s">
        <v>383</v>
      </c>
      <c r="AK2" t="s">
        <v>383</v>
      </c>
      <c r="AL2" t="s">
        <v>381</v>
      </c>
      <c r="AM2" t="s">
        <v>31</v>
      </c>
      <c r="AN2" t="s">
        <v>384</v>
      </c>
      <c r="AO2" t="s">
        <v>383</v>
      </c>
      <c r="AP2" t="s">
        <v>382</v>
      </c>
      <c r="AQ2" t="s">
        <v>384</v>
      </c>
      <c r="AR2" t="s">
        <v>383</v>
      </c>
      <c r="AS2" t="s">
        <v>382</v>
      </c>
      <c r="AT2" t="s">
        <v>381</v>
      </c>
      <c r="AU2" t="s">
        <v>384</v>
      </c>
      <c r="AV2" t="s">
        <v>31</v>
      </c>
      <c r="AW2" t="s">
        <v>384</v>
      </c>
      <c r="AX2" t="s">
        <v>381</v>
      </c>
      <c r="AY2" t="s">
        <v>382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063E3-7D04-43A4-B886-FFA68763F953}">
  <sheetPr codeName="Sheet2"/>
  <dimension ref="A1:AY2"/>
  <sheetViews>
    <sheetView tabSelected="1" workbookViewId="0">
      <selection activeCell="A3" sqref="A3"/>
    </sheetView>
  </sheetViews>
  <sheetFormatPr baseColWidth="10" defaultColWidth="8.83203125" defaultRowHeight="15" x14ac:dyDescent="0.2"/>
  <sheetData>
    <row r="1" spans="1:51" x14ac:dyDescent="0.2">
      <c r="A1" t="s">
        <v>6</v>
      </c>
      <c r="B1" t="s">
        <v>331</v>
      </c>
      <c r="C1" t="s">
        <v>332</v>
      </c>
      <c r="D1" t="s">
        <v>333</v>
      </c>
      <c r="E1" t="s">
        <v>334</v>
      </c>
      <c r="F1" t="s">
        <v>335</v>
      </c>
      <c r="G1" t="s">
        <v>336</v>
      </c>
      <c r="H1" t="s">
        <v>337</v>
      </c>
      <c r="I1" t="s">
        <v>338</v>
      </c>
      <c r="J1" t="s">
        <v>339</v>
      </c>
      <c r="K1" t="s">
        <v>340</v>
      </c>
      <c r="L1" t="s">
        <v>341</v>
      </c>
      <c r="M1" t="s">
        <v>342</v>
      </c>
      <c r="N1" t="s">
        <v>343</v>
      </c>
      <c r="O1" t="s">
        <v>344</v>
      </c>
      <c r="P1" t="s">
        <v>345</v>
      </c>
      <c r="Q1" t="s">
        <v>346</v>
      </c>
      <c r="R1" t="s">
        <v>347</v>
      </c>
      <c r="S1" t="s">
        <v>348</v>
      </c>
      <c r="T1" t="s">
        <v>349</v>
      </c>
      <c r="U1" t="s">
        <v>350</v>
      </c>
      <c r="V1" t="s">
        <v>351</v>
      </c>
      <c r="W1" t="s">
        <v>352</v>
      </c>
      <c r="X1" t="s">
        <v>353</v>
      </c>
      <c r="Y1" t="s">
        <v>354</v>
      </c>
      <c r="Z1" t="s">
        <v>355</v>
      </c>
      <c r="AA1" t="s">
        <v>356</v>
      </c>
      <c r="AB1" t="s">
        <v>357</v>
      </c>
      <c r="AC1" t="s">
        <v>358</v>
      </c>
      <c r="AD1" t="s">
        <v>359</v>
      </c>
      <c r="AE1" t="s">
        <v>360</v>
      </c>
      <c r="AF1" t="s">
        <v>361</v>
      </c>
      <c r="AG1" t="s">
        <v>362</v>
      </c>
      <c r="AH1" t="s">
        <v>363</v>
      </c>
      <c r="AI1" t="s">
        <v>364</v>
      </c>
      <c r="AJ1" t="s">
        <v>365</v>
      </c>
      <c r="AK1" t="s">
        <v>366</v>
      </c>
      <c r="AL1" t="s">
        <v>367</v>
      </c>
      <c r="AM1" t="s">
        <v>368</v>
      </c>
      <c r="AN1" t="s">
        <v>369</v>
      </c>
      <c r="AO1" t="s">
        <v>370</v>
      </c>
      <c r="AP1" t="s">
        <v>371</v>
      </c>
      <c r="AQ1" t="s">
        <v>372</v>
      </c>
      <c r="AR1" t="s">
        <v>373</v>
      </c>
      <c r="AS1" t="s">
        <v>374</v>
      </c>
      <c r="AT1" t="s">
        <v>375</v>
      </c>
      <c r="AU1" t="s">
        <v>376</v>
      </c>
      <c r="AV1" t="s">
        <v>377</v>
      </c>
      <c r="AW1" t="s">
        <v>378</v>
      </c>
      <c r="AX1" t="s">
        <v>379</v>
      </c>
      <c r="AY1" t="s">
        <v>380</v>
      </c>
    </row>
    <row r="2" spans="1:51" x14ac:dyDescent="0.2">
      <c r="A2" t="s">
        <v>705</v>
      </c>
      <c r="B2" t="s">
        <v>382</v>
      </c>
      <c r="C2" t="s">
        <v>381</v>
      </c>
      <c r="D2" t="s">
        <v>382</v>
      </c>
      <c r="E2" t="s">
        <v>382</v>
      </c>
      <c r="F2" t="s">
        <v>383</v>
      </c>
      <c r="G2" t="s">
        <v>384</v>
      </c>
      <c r="H2" t="s">
        <v>383</v>
      </c>
      <c r="I2" t="s">
        <v>384</v>
      </c>
      <c r="J2" t="s">
        <v>31</v>
      </c>
      <c r="K2" t="s">
        <v>384</v>
      </c>
      <c r="L2" t="s">
        <v>31</v>
      </c>
      <c r="M2" t="s">
        <v>384</v>
      </c>
      <c r="N2" t="s">
        <v>382</v>
      </c>
      <c r="O2" t="s">
        <v>381</v>
      </c>
      <c r="P2" t="s">
        <v>384</v>
      </c>
      <c r="Q2" t="s">
        <v>381</v>
      </c>
      <c r="R2" t="s">
        <v>384</v>
      </c>
      <c r="S2" t="s">
        <v>31</v>
      </c>
      <c r="T2" t="s">
        <v>381</v>
      </c>
      <c r="U2" t="s">
        <v>384</v>
      </c>
      <c r="V2" t="s">
        <v>381</v>
      </c>
      <c r="W2" t="s">
        <v>31</v>
      </c>
      <c r="X2" t="s">
        <v>382</v>
      </c>
      <c r="Y2" t="s">
        <v>384</v>
      </c>
      <c r="Z2" t="s">
        <v>381</v>
      </c>
      <c r="AA2" t="s">
        <v>382</v>
      </c>
      <c r="AB2" t="s">
        <v>383</v>
      </c>
      <c r="AC2" t="s">
        <v>31</v>
      </c>
      <c r="AD2" t="s">
        <v>382</v>
      </c>
      <c r="AE2" t="s">
        <v>384</v>
      </c>
      <c r="AF2" t="s">
        <v>381</v>
      </c>
      <c r="AG2" t="s">
        <v>382</v>
      </c>
      <c r="AH2" t="s">
        <v>383</v>
      </c>
      <c r="AI2" t="s">
        <v>31</v>
      </c>
      <c r="AJ2" t="s">
        <v>383</v>
      </c>
      <c r="AK2" t="s">
        <v>383</v>
      </c>
      <c r="AL2" t="s">
        <v>381</v>
      </c>
      <c r="AM2" t="s">
        <v>31</v>
      </c>
      <c r="AN2" t="s">
        <v>384</v>
      </c>
      <c r="AO2" t="s">
        <v>383</v>
      </c>
      <c r="AP2" t="s">
        <v>382</v>
      </c>
      <c r="AQ2" t="s">
        <v>384</v>
      </c>
      <c r="AR2" t="s">
        <v>383</v>
      </c>
      <c r="AS2" t="s">
        <v>382</v>
      </c>
      <c r="AT2" t="s">
        <v>381</v>
      </c>
      <c r="AU2" t="s">
        <v>384</v>
      </c>
      <c r="AV2" t="s">
        <v>31</v>
      </c>
      <c r="AW2" t="s">
        <v>384</v>
      </c>
      <c r="AX2" t="s">
        <v>381</v>
      </c>
      <c r="AY2" t="s">
        <v>382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07011-F72A-40B7-B224-F4A952EF350D}">
  <sheetPr codeName="Sheet3"/>
  <dimension ref="A1:AY2"/>
  <sheetViews>
    <sheetView workbookViewId="0">
      <selection activeCell="S5" sqref="S5"/>
    </sheetView>
  </sheetViews>
  <sheetFormatPr baseColWidth="10" defaultColWidth="8.83203125" defaultRowHeight="15" x14ac:dyDescent="0.2"/>
  <sheetData>
    <row r="1" spans="1:51" x14ac:dyDescent="0.2">
      <c r="A1" t="s">
        <v>330</v>
      </c>
      <c r="B1" t="s">
        <v>331</v>
      </c>
      <c r="C1" t="s">
        <v>332</v>
      </c>
      <c r="D1" t="s">
        <v>333</v>
      </c>
      <c r="E1" t="s">
        <v>334</v>
      </c>
      <c r="F1" t="s">
        <v>335</v>
      </c>
      <c r="G1" t="s">
        <v>336</v>
      </c>
      <c r="H1" t="s">
        <v>337</v>
      </c>
      <c r="I1" t="s">
        <v>338</v>
      </c>
      <c r="J1" t="s">
        <v>339</v>
      </c>
      <c r="K1" t="s">
        <v>340</v>
      </c>
      <c r="L1" t="s">
        <v>341</v>
      </c>
      <c r="M1" t="s">
        <v>342</v>
      </c>
      <c r="N1" t="s">
        <v>343</v>
      </c>
      <c r="O1" t="s">
        <v>344</v>
      </c>
      <c r="P1" t="s">
        <v>345</v>
      </c>
      <c r="Q1" t="s">
        <v>346</v>
      </c>
      <c r="R1" t="s">
        <v>347</v>
      </c>
      <c r="S1" t="s">
        <v>348</v>
      </c>
      <c r="T1" t="s">
        <v>349</v>
      </c>
      <c r="U1" t="s">
        <v>350</v>
      </c>
      <c r="V1" t="s">
        <v>351</v>
      </c>
      <c r="W1" t="s">
        <v>352</v>
      </c>
      <c r="X1" t="s">
        <v>353</v>
      </c>
      <c r="Y1" t="s">
        <v>354</v>
      </c>
      <c r="Z1" t="s">
        <v>355</v>
      </c>
      <c r="AA1" t="s">
        <v>356</v>
      </c>
      <c r="AB1" t="s">
        <v>357</v>
      </c>
      <c r="AC1" t="s">
        <v>358</v>
      </c>
      <c r="AD1" t="s">
        <v>359</v>
      </c>
      <c r="AE1" t="s">
        <v>360</v>
      </c>
      <c r="AF1" t="s">
        <v>361</v>
      </c>
      <c r="AG1" t="s">
        <v>362</v>
      </c>
      <c r="AH1" t="s">
        <v>363</v>
      </c>
      <c r="AI1" t="s">
        <v>364</v>
      </c>
      <c r="AJ1" t="s">
        <v>365</v>
      </c>
      <c r="AK1" t="s">
        <v>366</v>
      </c>
      <c r="AL1" t="s">
        <v>367</v>
      </c>
      <c r="AM1" t="s">
        <v>368</v>
      </c>
      <c r="AN1" t="s">
        <v>369</v>
      </c>
      <c r="AO1" t="s">
        <v>370</v>
      </c>
      <c r="AP1" t="s">
        <v>371</v>
      </c>
      <c r="AQ1" t="s">
        <v>372</v>
      </c>
      <c r="AR1" t="s">
        <v>373</v>
      </c>
      <c r="AS1" t="s">
        <v>374</v>
      </c>
      <c r="AT1" t="s">
        <v>375</v>
      </c>
      <c r="AU1" t="s">
        <v>376</v>
      </c>
      <c r="AV1" t="s">
        <v>377</v>
      </c>
      <c r="AW1" t="s">
        <v>378</v>
      </c>
      <c r="AX1" t="s">
        <v>379</v>
      </c>
      <c r="AY1" t="s">
        <v>380</v>
      </c>
    </row>
    <row r="2" spans="1:51" x14ac:dyDescent="0.2">
      <c r="A2">
        <v>461</v>
      </c>
      <c r="B2" t="s">
        <v>7</v>
      </c>
      <c r="C2" t="s">
        <v>381</v>
      </c>
      <c r="D2" t="s">
        <v>382</v>
      </c>
      <c r="E2" t="s">
        <v>382</v>
      </c>
      <c r="F2" t="s">
        <v>383</v>
      </c>
      <c r="G2" t="s">
        <v>384</v>
      </c>
      <c r="H2" t="s">
        <v>383</v>
      </c>
      <c r="I2" t="s">
        <v>384</v>
      </c>
      <c r="J2" t="s">
        <v>31</v>
      </c>
      <c r="K2" t="s">
        <v>384</v>
      </c>
      <c r="L2" t="s">
        <v>31</v>
      </c>
      <c r="M2" t="s">
        <v>384</v>
      </c>
      <c r="N2" t="s">
        <v>382</v>
      </c>
      <c r="O2" t="s">
        <v>381</v>
      </c>
      <c r="P2" t="s">
        <v>384</v>
      </c>
      <c r="Q2" t="s">
        <v>381</v>
      </c>
      <c r="R2" t="s">
        <v>384</v>
      </c>
      <c r="S2" t="s">
        <v>31</v>
      </c>
      <c r="T2" t="s">
        <v>381</v>
      </c>
      <c r="U2" t="s">
        <v>384</v>
      </c>
      <c r="V2" t="s">
        <v>381</v>
      </c>
      <c r="W2" t="s">
        <v>31</v>
      </c>
      <c r="X2" t="s">
        <v>382</v>
      </c>
      <c r="Y2" t="s">
        <v>384</v>
      </c>
      <c r="Z2" t="s">
        <v>381</v>
      </c>
      <c r="AA2" t="s">
        <v>382</v>
      </c>
      <c r="AB2" t="s">
        <v>383</v>
      </c>
      <c r="AC2" t="s">
        <v>31</v>
      </c>
      <c r="AD2" t="s">
        <v>382</v>
      </c>
      <c r="AE2" t="s">
        <v>384</v>
      </c>
      <c r="AF2" t="s">
        <v>381</v>
      </c>
      <c r="AG2" t="s">
        <v>382</v>
      </c>
      <c r="AH2" t="s">
        <v>383</v>
      </c>
      <c r="AI2" t="s">
        <v>31</v>
      </c>
      <c r="AJ2" t="s">
        <v>383</v>
      </c>
      <c r="AK2" t="s">
        <v>383</v>
      </c>
      <c r="AL2" t="s">
        <v>381</v>
      </c>
      <c r="AM2" t="s">
        <v>31</v>
      </c>
      <c r="AN2" t="s">
        <v>384</v>
      </c>
      <c r="AO2" t="s">
        <v>383</v>
      </c>
      <c r="AP2" t="s">
        <v>382</v>
      </c>
      <c r="AQ2" t="s">
        <v>384</v>
      </c>
      <c r="AR2" t="s">
        <v>383</v>
      </c>
      <c r="AS2" t="s">
        <v>382</v>
      </c>
      <c r="AT2" t="s">
        <v>381</v>
      </c>
      <c r="AU2" t="s">
        <v>384</v>
      </c>
      <c r="AV2" t="s">
        <v>31</v>
      </c>
      <c r="AW2" t="s">
        <v>384</v>
      </c>
      <c r="AX2" t="s">
        <v>381</v>
      </c>
      <c r="AY2" t="s">
        <v>382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23AB1-4D61-4805-B3DE-D40056B90F4E}">
  <sheetPr codeName="Sheet4"/>
  <dimension ref="A1:AY2"/>
  <sheetViews>
    <sheetView workbookViewId="0">
      <selection activeCell="A3" sqref="A3"/>
    </sheetView>
  </sheetViews>
  <sheetFormatPr baseColWidth="10" defaultColWidth="8.83203125" defaultRowHeight="15" x14ac:dyDescent="0.2"/>
  <sheetData>
    <row r="1" spans="1:51" x14ac:dyDescent="0.2">
      <c r="A1" t="s">
        <v>330</v>
      </c>
      <c r="B1" t="s">
        <v>331</v>
      </c>
      <c r="C1" t="s">
        <v>332</v>
      </c>
      <c r="D1" t="s">
        <v>333</v>
      </c>
      <c r="E1" t="s">
        <v>334</v>
      </c>
      <c r="F1" t="s">
        <v>335</v>
      </c>
      <c r="G1" t="s">
        <v>336</v>
      </c>
      <c r="H1" t="s">
        <v>337</v>
      </c>
      <c r="I1" t="s">
        <v>338</v>
      </c>
      <c r="J1" t="s">
        <v>339</v>
      </c>
      <c r="K1" t="s">
        <v>340</v>
      </c>
      <c r="L1" t="s">
        <v>341</v>
      </c>
      <c r="M1" t="s">
        <v>342</v>
      </c>
      <c r="N1" t="s">
        <v>343</v>
      </c>
      <c r="O1" t="s">
        <v>344</v>
      </c>
      <c r="P1" t="s">
        <v>345</v>
      </c>
      <c r="Q1" t="s">
        <v>346</v>
      </c>
      <c r="R1" t="s">
        <v>347</v>
      </c>
      <c r="S1" t="s">
        <v>348</v>
      </c>
      <c r="T1" t="s">
        <v>349</v>
      </c>
      <c r="U1" t="s">
        <v>350</v>
      </c>
      <c r="V1" t="s">
        <v>351</v>
      </c>
      <c r="W1" t="s">
        <v>352</v>
      </c>
      <c r="X1" t="s">
        <v>353</v>
      </c>
      <c r="Y1" t="s">
        <v>354</v>
      </c>
      <c r="Z1" t="s">
        <v>355</v>
      </c>
      <c r="AA1" t="s">
        <v>356</v>
      </c>
      <c r="AB1" t="s">
        <v>357</v>
      </c>
      <c r="AC1" t="s">
        <v>358</v>
      </c>
      <c r="AD1" t="s">
        <v>359</v>
      </c>
      <c r="AE1" t="s">
        <v>360</v>
      </c>
      <c r="AF1" t="s">
        <v>361</v>
      </c>
      <c r="AG1" t="s">
        <v>362</v>
      </c>
      <c r="AH1" t="s">
        <v>363</v>
      </c>
      <c r="AI1" t="s">
        <v>364</v>
      </c>
      <c r="AJ1" t="s">
        <v>365</v>
      </c>
      <c r="AK1" t="s">
        <v>366</v>
      </c>
      <c r="AL1" t="s">
        <v>367</v>
      </c>
      <c r="AM1" t="s">
        <v>368</v>
      </c>
      <c r="AN1" t="s">
        <v>369</v>
      </c>
      <c r="AO1" t="s">
        <v>370</v>
      </c>
      <c r="AP1" t="s">
        <v>371</v>
      </c>
      <c r="AQ1" t="s">
        <v>372</v>
      </c>
      <c r="AR1" t="s">
        <v>373</v>
      </c>
      <c r="AS1" t="s">
        <v>374</v>
      </c>
      <c r="AT1" t="s">
        <v>375</v>
      </c>
      <c r="AU1" t="s">
        <v>376</v>
      </c>
      <c r="AV1" t="s">
        <v>377</v>
      </c>
      <c r="AW1" t="s">
        <v>378</v>
      </c>
      <c r="AX1" t="s">
        <v>379</v>
      </c>
      <c r="AY1" t="s">
        <v>380</v>
      </c>
    </row>
    <row r="2" spans="1:51" x14ac:dyDescent="0.2">
      <c r="A2">
        <v>461</v>
      </c>
      <c r="B2" t="s">
        <v>8</v>
      </c>
      <c r="C2" t="s">
        <v>381</v>
      </c>
      <c r="D2" t="s">
        <v>382</v>
      </c>
      <c r="E2" t="s">
        <v>382</v>
      </c>
      <c r="F2" t="s">
        <v>383</v>
      </c>
      <c r="G2" t="s">
        <v>384</v>
      </c>
      <c r="H2" t="s">
        <v>383</v>
      </c>
      <c r="I2" t="s">
        <v>384</v>
      </c>
      <c r="J2" t="s">
        <v>31</v>
      </c>
      <c r="K2" t="s">
        <v>384</v>
      </c>
      <c r="L2" t="s">
        <v>31</v>
      </c>
      <c r="M2" t="s">
        <v>384</v>
      </c>
      <c r="N2" t="s">
        <v>382</v>
      </c>
      <c r="O2" t="s">
        <v>381</v>
      </c>
      <c r="P2" t="s">
        <v>384</v>
      </c>
      <c r="Q2" t="s">
        <v>381</v>
      </c>
      <c r="R2" t="s">
        <v>384</v>
      </c>
      <c r="S2" t="s">
        <v>31</v>
      </c>
      <c r="T2" t="s">
        <v>381</v>
      </c>
      <c r="U2" t="s">
        <v>384</v>
      </c>
      <c r="V2" t="s">
        <v>381</v>
      </c>
      <c r="W2" t="s">
        <v>31</v>
      </c>
      <c r="X2" t="s">
        <v>382</v>
      </c>
      <c r="Y2" t="s">
        <v>384</v>
      </c>
      <c r="Z2" t="s">
        <v>381</v>
      </c>
      <c r="AA2" t="s">
        <v>382</v>
      </c>
      <c r="AB2" t="s">
        <v>383</v>
      </c>
      <c r="AC2" t="s">
        <v>31</v>
      </c>
      <c r="AD2" t="s">
        <v>382</v>
      </c>
      <c r="AE2" t="s">
        <v>384</v>
      </c>
      <c r="AF2" t="s">
        <v>381</v>
      </c>
      <c r="AG2" t="s">
        <v>382</v>
      </c>
      <c r="AH2" t="s">
        <v>383</v>
      </c>
      <c r="AI2" t="s">
        <v>31</v>
      </c>
      <c r="AJ2" t="s">
        <v>383</v>
      </c>
      <c r="AK2" t="s">
        <v>383</v>
      </c>
      <c r="AL2" t="s">
        <v>381</v>
      </c>
      <c r="AM2" t="s">
        <v>31</v>
      </c>
      <c r="AN2" t="s">
        <v>384</v>
      </c>
      <c r="AO2" t="s">
        <v>383</v>
      </c>
      <c r="AP2" t="s">
        <v>382</v>
      </c>
      <c r="AQ2" t="s">
        <v>384</v>
      </c>
      <c r="AR2" t="s">
        <v>383</v>
      </c>
      <c r="AS2" t="s">
        <v>382</v>
      </c>
      <c r="AT2" t="s">
        <v>381</v>
      </c>
      <c r="AU2" t="s">
        <v>384</v>
      </c>
      <c r="AV2" t="s">
        <v>31</v>
      </c>
      <c r="AW2" t="s">
        <v>384</v>
      </c>
      <c r="AX2" t="s">
        <v>381</v>
      </c>
      <c r="AY2" t="s">
        <v>382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F5AFF-6BF6-4594-8633-B2C646AC57E2}">
  <sheetPr codeName="Sheet9"/>
  <dimension ref="A1:J6301"/>
  <sheetViews>
    <sheetView zoomScaleNormal="100" workbookViewId="0">
      <pane xSplit="1" topLeftCell="B1" activePane="topRight" state="frozen"/>
      <selection activeCell="A3658" sqref="A3658"/>
      <selection pane="topRight" activeCell="G3118" sqref="G3118"/>
    </sheetView>
  </sheetViews>
  <sheetFormatPr baseColWidth="10" defaultColWidth="9.1640625" defaultRowHeight="15" x14ac:dyDescent="0.2"/>
  <cols>
    <col min="1" max="1" width="8.5" style="1" bestFit="1" customWidth="1"/>
    <col min="2" max="2" width="9.5" style="1" bestFit="1" customWidth="1"/>
    <col min="3" max="3" width="10.5" style="1" bestFit="1" customWidth="1"/>
    <col min="4" max="4" width="8.83203125" style="1" bestFit="1" customWidth="1"/>
    <col min="5" max="5" width="10.5" style="1" customWidth="1"/>
    <col min="6" max="6" width="9.1640625" style="1"/>
    <col min="7" max="7" width="60.1640625" style="1" customWidth="1"/>
    <col min="8" max="8" width="6.83203125" style="1" bestFit="1" customWidth="1"/>
    <col min="9" max="9" width="9.1640625" style="1"/>
    <col min="10" max="10" width="34.1640625" style="1" bestFit="1" customWidth="1"/>
    <col min="11" max="14" width="9.1640625" style="1"/>
    <col min="15" max="15" width="6.5" style="1" bestFit="1" customWidth="1"/>
    <col min="16" max="16" width="34.5" style="1" bestFit="1" customWidth="1"/>
    <col min="17" max="16384" width="9.1640625" style="1"/>
  </cols>
  <sheetData>
    <row r="1" spans="1:10" x14ac:dyDescent="0.2">
      <c r="A1" s="1" t="s">
        <v>198</v>
      </c>
      <c r="B1" s="1" t="s">
        <v>324</v>
      </c>
      <c r="C1" s="23" t="s">
        <v>13</v>
      </c>
      <c r="D1" s="22" t="s">
        <v>197</v>
      </c>
      <c r="E1" s="22" t="s">
        <v>1</v>
      </c>
      <c r="F1" s="40" t="s">
        <v>386</v>
      </c>
      <c r="G1" s="40" t="s">
        <v>265</v>
      </c>
      <c r="I1" s="1" t="s">
        <v>11</v>
      </c>
      <c r="J1" s="1" t="s">
        <v>264</v>
      </c>
    </row>
    <row r="2" spans="1:10" x14ac:dyDescent="0.2">
      <c r="A2" s="8" t="str">
        <f>Table76[[#This Row],[Test No.]]&amp;Table76[[#This Row],[Section]]&amp;Table76[[#This Row],[Q. No.]]</f>
        <v>R1M1</v>
      </c>
      <c r="B2" s="8"/>
      <c r="C2" s="9" t="s">
        <v>314</v>
      </c>
      <c r="D2" s="6">
        <v>1</v>
      </c>
      <c r="E2" s="6" t="s">
        <v>32</v>
      </c>
      <c r="F2" s="36" t="s">
        <v>466</v>
      </c>
      <c r="G2" s="36" t="str">
        <f>VLOOKUP(Table76[[#This Row],[CID]],MathN,2,FALSE)</f>
        <v>Divisibility and Remainders</v>
      </c>
      <c r="I2" s="1" t="s">
        <v>464</v>
      </c>
      <c r="J2" s="1" t="s">
        <v>263</v>
      </c>
    </row>
    <row r="3" spans="1:10" x14ac:dyDescent="0.2">
      <c r="A3" s="8" t="str">
        <f>Table76[[#This Row],[Test No.]]&amp;Table76[[#This Row],[Section]]&amp;Table76[[#This Row],[Q. No.]]</f>
        <v>R1M2</v>
      </c>
      <c r="B3" s="8"/>
      <c r="C3" s="9" t="s">
        <v>314</v>
      </c>
      <c r="D3" s="6">
        <v>2</v>
      </c>
      <c r="E3" s="6" t="s">
        <v>32</v>
      </c>
      <c r="F3" s="36" t="s">
        <v>497</v>
      </c>
      <c r="G3" s="36" t="str">
        <f>VLOOKUP(Table76[[#This Row],[CID]],MathN,2,FALSE)</f>
        <v>Circles</v>
      </c>
      <c r="I3" s="1" t="s">
        <v>465</v>
      </c>
      <c r="J3" s="1" t="s">
        <v>262</v>
      </c>
    </row>
    <row r="4" spans="1:10" x14ac:dyDescent="0.2">
      <c r="A4" s="8" t="str">
        <f>Table76[[#This Row],[Test No.]]&amp;Table76[[#This Row],[Section]]&amp;Table76[[#This Row],[Q. No.]]</f>
        <v>R1M3</v>
      </c>
      <c r="B4" s="8"/>
      <c r="C4" s="9" t="s">
        <v>314</v>
      </c>
      <c r="D4" s="6">
        <v>3</v>
      </c>
      <c r="E4" s="6" t="s">
        <v>32</v>
      </c>
      <c r="F4" s="36" t="s">
        <v>474</v>
      </c>
      <c r="G4" s="36" t="str">
        <f>VLOOKUP(Table76[[#This Row],[CID]],MathN,2,FALSE)</f>
        <v>Writing Expressions and Equations</v>
      </c>
      <c r="I4" s="1" t="s">
        <v>466</v>
      </c>
      <c r="J4" s="1" t="s">
        <v>261</v>
      </c>
    </row>
    <row r="5" spans="1:10" x14ac:dyDescent="0.2">
      <c r="A5" s="8" t="str">
        <f>Table76[[#This Row],[Test No.]]&amp;Table76[[#This Row],[Section]]&amp;Table76[[#This Row],[Q. No.]]</f>
        <v>R1M4</v>
      </c>
      <c r="B5" s="8"/>
      <c r="C5" s="9" t="s">
        <v>314</v>
      </c>
      <c r="D5" s="6">
        <v>4</v>
      </c>
      <c r="E5" s="6" t="s">
        <v>32</v>
      </c>
      <c r="F5" s="36" t="s">
        <v>473</v>
      </c>
      <c r="G5" s="36" t="str">
        <f>VLOOKUP(Table76[[#This Row],[CID]],MathN,2,FALSE)</f>
        <v>Equivalent Algebraic Expressions</v>
      </c>
      <c r="I5" s="1" t="s">
        <v>467</v>
      </c>
      <c r="J5" s="1" t="s">
        <v>260</v>
      </c>
    </row>
    <row r="6" spans="1:10" x14ac:dyDescent="0.2">
      <c r="A6" s="8" t="str">
        <f>Table76[[#This Row],[Test No.]]&amp;Table76[[#This Row],[Section]]&amp;Table76[[#This Row],[Q. No.]]</f>
        <v>R1M5</v>
      </c>
      <c r="B6" s="8"/>
      <c r="C6" s="9" t="s">
        <v>314</v>
      </c>
      <c r="D6" s="6">
        <v>5</v>
      </c>
      <c r="E6" s="6" t="s">
        <v>32</v>
      </c>
      <c r="F6" s="36" t="s">
        <v>495</v>
      </c>
      <c r="G6" s="36" t="str">
        <f>VLOOKUP(Table76[[#This Row],[CID]],MathN,2,FALSE)</f>
        <v>Triangles</v>
      </c>
      <c r="I6" s="1" t="s">
        <v>468</v>
      </c>
      <c r="J6" s="1" t="s">
        <v>259</v>
      </c>
    </row>
    <row r="7" spans="1:10" x14ac:dyDescent="0.2">
      <c r="A7" s="8" t="str">
        <f>Table76[[#This Row],[Test No.]]&amp;Table76[[#This Row],[Section]]&amp;Table76[[#This Row],[Q. No.]]</f>
        <v>R1M6</v>
      </c>
      <c r="B7" s="8"/>
      <c r="C7" s="9" t="s">
        <v>314</v>
      </c>
      <c r="D7" s="6">
        <v>6</v>
      </c>
      <c r="E7" s="6" t="s">
        <v>32</v>
      </c>
      <c r="F7" s="36" t="s">
        <v>475</v>
      </c>
      <c r="G7" s="36" t="str">
        <f>VLOOKUP(Table76[[#This Row],[CID]],MathN,2,FALSE)</f>
        <v>Solving Linear Equations</v>
      </c>
      <c r="I7" s="1" t="s">
        <v>469</v>
      </c>
      <c r="J7" s="1" t="s">
        <v>258</v>
      </c>
    </row>
    <row r="8" spans="1:10" x14ac:dyDescent="0.2">
      <c r="A8" s="8" t="str">
        <f>Table76[[#This Row],[Test No.]]&amp;Table76[[#This Row],[Section]]&amp;Table76[[#This Row],[Q. No.]]</f>
        <v>R1M7</v>
      </c>
      <c r="B8" s="8"/>
      <c r="C8" s="9" t="s">
        <v>314</v>
      </c>
      <c r="D8" s="6">
        <v>7</v>
      </c>
      <c r="E8" s="6" t="s">
        <v>32</v>
      </c>
      <c r="F8" s="36" t="s">
        <v>468</v>
      </c>
      <c r="G8" s="36" t="str">
        <f>VLOOKUP(Table76[[#This Row],[CID]],MathN,2,FALSE)</f>
        <v>Ratios and Proportions</v>
      </c>
      <c r="I8" s="1" t="s">
        <v>470</v>
      </c>
      <c r="J8" s="1" t="s">
        <v>257</v>
      </c>
    </row>
    <row r="9" spans="1:10" x14ac:dyDescent="0.2">
      <c r="A9" s="8" t="str">
        <f>Table76[[#This Row],[Test No.]]&amp;Table76[[#This Row],[Section]]&amp;Table76[[#This Row],[Q. No.]]</f>
        <v>R1M8</v>
      </c>
      <c r="B9" s="8"/>
      <c r="C9" s="9" t="s">
        <v>314</v>
      </c>
      <c r="D9" s="6">
        <v>8</v>
      </c>
      <c r="E9" s="6" t="s">
        <v>32</v>
      </c>
      <c r="F9" s="36" t="s">
        <v>471</v>
      </c>
      <c r="G9" s="36" t="str">
        <f>VLOOKUP(Table76[[#This Row],[CID]],MathN,2,FALSE)</f>
        <v>Series</v>
      </c>
      <c r="I9" s="1" t="s">
        <v>471</v>
      </c>
      <c r="J9" s="1" t="s">
        <v>256</v>
      </c>
    </row>
    <row r="10" spans="1:10" x14ac:dyDescent="0.2">
      <c r="A10" s="8" t="str">
        <f>Table76[[#This Row],[Test No.]]&amp;Table76[[#This Row],[Section]]&amp;Table76[[#This Row],[Q. No.]]</f>
        <v>R1M9</v>
      </c>
      <c r="B10" s="8"/>
      <c r="C10" s="9" t="s">
        <v>314</v>
      </c>
      <c r="D10" s="6">
        <v>9</v>
      </c>
      <c r="E10" s="6" t="s">
        <v>32</v>
      </c>
      <c r="F10" s="36" t="s">
        <v>494</v>
      </c>
      <c r="G10" s="36" t="str">
        <f>VLOOKUP(Table76[[#This Row],[CID]],MathN,2,FALSE)</f>
        <v>Angles, Lines, and Planes</v>
      </c>
      <c r="I10" s="1" t="s">
        <v>472</v>
      </c>
      <c r="J10" s="1" t="s">
        <v>255</v>
      </c>
    </row>
    <row r="11" spans="1:10" x14ac:dyDescent="0.2">
      <c r="A11" s="8" t="str">
        <f>Table76[[#This Row],[Test No.]]&amp;Table76[[#This Row],[Section]]&amp;Table76[[#This Row],[Q. No.]]</f>
        <v>R1M10</v>
      </c>
      <c r="B11" s="8"/>
      <c r="C11" s="9" t="s">
        <v>314</v>
      </c>
      <c r="D11" s="6">
        <v>10</v>
      </c>
      <c r="E11" s="6" t="s">
        <v>32</v>
      </c>
      <c r="F11" s="36" t="s">
        <v>467</v>
      </c>
      <c r="G11" s="36" t="str">
        <f>VLOOKUP(Table76[[#This Row],[CID]],MathN,2,FALSE)</f>
        <v>Percentages, Fractions, and Decimals</v>
      </c>
      <c r="I11" s="1" t="s">
        <v>473</v>
      </c>
      <c r="J11" s="1" t="s">
        <v>254</v>
      </c>
    </row>
    <row r="12" spans="1:10" x14ac:dyDescent="0.2">
      <c r="A12" s="8" t="str">
        <f>Table76[[#This Row],[Test No.]]&amp;Table76[[#This Row],[Section]]&amp;Table76[[#This Row],[Q. No.]]</f>
        <v>R1M11</v>
      </c>
      <c r="B12" s="8"/>
      <c r="C12" s="9" t="s">
        <v>314</v>
      </c>
      <c r="D12" s="6">
        <v>11</v>
      </c>
      <c r="E12" s="6" t="s">
        <v>32</v>
      </c>
      <c r="F12" s="36" t="s">
        <v>472</v>
      </c>
      <c r="G12" s="36" t="str">
        <f>VLOOKUP(Table76[[#This Row],[CID]],MathN,2,FALSE)</f>
        <v>Substitution</v>
      </c>
      <c r="I12" s="1" t="s">
        <v>474</v>
      </c>
      <c r="J12" s="1" t="s">
        <v>253</v>
      </c>
    </row>
    <row r="13" spans="1:10" x14ac:dyDescent="0.2">
      <c r="A13" s="8" t="str">
        <f>Table76[[#This Row],[Test No.]]&amp;Table76[[#This Row],[Section]]&amp;Table76[[#This Row],[Q. No.]]</f>
        <v>R1M12</v>
      </c>
      <c r="B13" s="8"/>
      <c r="C13" s="9" t="s">
        <v>314</v>
      </c>
      <c r="D13" s="6">
        <v>12</v>
      </c>
      <c r="E13" s="6" t="s">
        <v>32</v>
      </c>
      <c r="F13" s="36" t="s">
        <v>507</v>
      </c>
      <c r="G13" s="36" t="str">
        <f>VLOOKUP(Table76[[#This Row],[CID]],MathN,2,FALSE)</f>
        <v>Probability</v>
      </c>
      <c r="I13" s="1" t="s">
        <v>475</v>
      </c>
      <c r="J13" s="1" t="s">
        <v>252</v>
      </c>
    </row>
    <row r="14" spans="1:10" x14ac:dyDescent="0.2">
      <c r="A14" s="8" t="str">
        <f>Table76[[#This Row],[Test No.]]&amp;Table76[[#This Row],[Section]]&amp;Table76[[#This Row],[Q. No.]]</f>
        <v>R1M13</v>
      </c>
      <c r="B14" s="8"/>
      <c r="C14" s="9" t="s">
        <v>314</v>
      </c>
      <c r="D14" s="6">
        <v>13</v>
      </c>
      <c r="E14" s="6" t="s">
        <v>32</v>
      </c>
      <c r="F14" s="36" t="s">
        <v>470</v>
      </c>
      <c r="G14" s="36" t="str">
        <f>VLOOKUP(Table76[[#This Row],[CID]],MathN,2,FALSE)</f>
        <v>Exponents and Roots</v>
      </c>
      <c r="I14" s="1" t="s">
        <v>476</v>
      </c>
      <c r="J14" s="1" t="s">
        <v>251</v>
      </c>
    </row>
    <row r="15" spans="1:10" x14ac:dyDescent="0.2">
      <c r="A15" s="8" t="str">
        <f>Table76[[#This Row],[Test No.]]&amp;Table76[[#This Row],[Section]]&amp;Table76[[#This Row],[Q. No.]]</f>
        <v>R1M14</v>
      </c>
      <c r="B15" s="8"/>
      <c r="C15" s="9" t="s">
        <v>314</v>
      </c>
      <c r="D15" s="6">
        <v>14</v>
      </c>
      <c r="E15" s="6" t="s">
        <v>32</v>
      </c>
      <c r="F15" s="36" t="s">
        <v>472</v>
      </c>
      <c r="G15" s="36" t="str">
        <f>VLOOKUP(Table76[[#This Row],[CID]],MathN,2,FALSE)</f>
        <v>Substitution</v>
      </c>
      <c r="I15" s="1" t="s">
        <v>477</v>
      </c>
      <c r="J15" s="1" t="s">
        <v>250</v>
      </c>
    </row>
    <row r="16" spans="1:10" x14ac:dyDescent="0.2">
      <c r="A16" s="8" t="str">
        <f>Table76[[#This Row],[Test No.]]&amp;Table76[[#This Row],[Section]]&amp;Table76[[#This Row],[Q. No.]]</f>
        <v>R1M15</v>
      </c>
      <c r="B16" s="8"/>
      <c r="C16" s="9" t="s">
        <v>314</v>
      </c>
      <c r="D16" s="6">
        <v>15</v>
      </c>
      <c r="E16" s="6" t="s">
        <v>32</v>
      </c>
      <c r="F16" s="36" t="s">
        <v>495</v>
      </c>
      <c r="G16" s="36" t="str">
        <f>VLOOKUP(Table76[[#This Row],[CID]],MathN,2,FALSE)</f>
        <v>Triangles</v>
      </c>
      <c r="I16" s="1" t="s">
        <v>478</v>
      </c>
      <c r="J16" s="1" t="s">
        <v>249</v>
      </c>
    </row>
    <row r="17" spans="1:10" x14ac:dyDescent="0.2">
      <c r="A17" s="8" t="str">
        <f>Table76[[#This Row],[Test No.]]&amp;Table76[[#This Row],[Section]]&amp;Table76[[#This Row],[Q. No.]]</f>
        <v>R1M16</v>
      </c>
      <c r="B17" s="8"/>
      <c r="C17" s="9" t="s">
        <v>314</v>
      </c>
      <c r="D17" s="6">
        <v>16</v>
      </c>
      <c r="E17" s="6" t="s">
        <v>32</v>
      </c>
      <c r="F17" s="36" t="s">
        <v>473</v>
      </c>
      <c r="G17" s="36" t="str">
        <f>VLOOKUP(Table76[[#This Row],[CID]],MathN,2,FALSE)</f>
        <v>Equivalent Algebraic Expressions</v>
      </c>
      <c r="I17" s="1" t="s">
        <v>479</v>
      </c>
      <c r="J17" s="1" t="s">
        <v>248</v>
      </c>
    </row>
    <row r="18" spans="1:10" x14ac:dyDescent="0.2">
      <c r="A18" s="8" t="str">
        <f>Table76[[#This Row],[Test No.]]&amp;Table76[[#This Row],[Section]]&amp;Table76[[#This Row],[Q. No.]]</f>
        <v>R1M17</v>
      </c>
      <c r="B18" s="8"/>
      <c r="C18" s="9" t="s">
        <v>314</v>
      </c>
      <c r="D18" s="6">
        <v>17</v>
      </c>
      <c r="E18" s="6" t="s">
        <v>32</v>
      </c>
      <c r="F18" s="36" t="s">
        <v>499</v>
      </c>
      <c r="G18" s="36" t="str">
        <f>VLOOKUP(Table76[[#This Row],[CID]],MathN,2,FALSE)</f>
        <v>Area and Perimeter</v>
      </c>
      <c r="I18" s="1" t="s">
        <v>480</v>
      </c>
      <c r="J18" s="1" t="s">
        <v>247</v>
      </c>
    </row>
    <row r="19" spans="1:10" x14ac:dyDescent="0.2">
      <c r="A19" s="8" t="str">
        <f>Table76[[#This Row],[Test No.]]&amp;Table76[[#This Row],[Section]]&amp;Table76[[#This Row],[Q. No.]]</f>
        <v>R1M18</v>
      </c>
      <c r="B19" s="8"/>
      <c r="C19" s="9" t="s">
        <v>314</v>
      </c>
      <c r="D19" s="6">
        <v>18</v>
      </c>
      <c r="E19" s="6" t="s">
        <v>32</v>
      </c>
      <c r="F19" s="36" t="s">
        <v>494</v>
      </c>
      <c r="G19" s="36" t="str">
        <f>VLOOKUP(Table76[[#This Row],[CID]],MathN,2,FALSE)</f>
        <v>Angles, Lines, and Planes</v>
      </c>
      <c r="I19" s="1" t="s">
        <v>481</v>
      </c>
      <c r="J19" s="1" t="s">
        <v>144</v>
      </c>
    </row>
    <row r="20" spans="1:10" x14ac:dyDescent="0.2">
      <c r="A20" s="8" t="str">
        <f>Table76[[#This Row],[Test No.]]&amp;Table76[[#This Row],[Section]]&amp;Table76[[#This Row],[Q. No.]]</f>
        <v>R1M19</v>
      </c>
      <c r="B20" s="8"/>
      <c r="C20" s="9" t="s">
        <v>314</v>
      </c>
      <c r="D20" s="6">
        <v>19</v>
      </c>
      <c r="E20" s="6" t="s">
        <v>32</v>
      </c>
      <c r="F20" s="36" t="s">
        <v>475</v>
      </c>
      <c r="G20" s="36" t="str">
        <f>VLOOKUP(Table76[[#This Row],[CID]],MathN,2,FALSE)</f>
        <v>Solving Linear Equations</v>
      </c>
      <c r="I20" s="1" t="s">
        <v>482</v>
      </c>
      <c r="J20" s="1" t="s">
        <v>246</v>
      </c>
    </row>
    <row r="21" spans="1:10" x14ac:dyDescent="0.2">
      <c r="A21" s="8" t="str">
        <f>Table76[[#This Row],[Test No.]]&amp;Table76[[#This Row],[Section]]&amp;Table76[[#This Row],[Q. No.]]</f>
        <v>R1M20</v>
      </c>
      <c r="B21" s="8"/>
      <c r="C21" s="9" t="s">
        <v>314</v>
      </c>
      <c r="D21" s="6">
        <v>20</v>
      </c>
      <c r="E21" s="6" t="s">
        <v>32</v>
      </c>
      <c r="F21" s="36" t="s">
        <v>507</v>
      </c>
      <c r="G21" s="36" t="str">
        <f>VLOOKUP(Table76[[#This Row],[CID]],MathN,2,FALSE)</f>
        <v>Probability</v>
      </c>
      <c r="I21" s="1" t="s">
        <v>483</v>
      </c>
      <c r="J21" s="1" t="s">
        <v>245</v>
      </c>
    </row>
    <row r="22" spans="1:10" x14ac:dyDescent="0.2">
      <c r="A22" s="8" t="str">
        <f>Table76[[#This Row],[Test No.]]&amp;Table76[[#This Row],[Section]]&amp;Table76[[#This Row],[Q. No.]]</f>
        <v>R1M21</v>
      </c>
      <c r="B22" s="8"/>
      <c r="C22" s="9" t="s">
        <v>314</v>
      </c>
      <c r="D22" s="6">
        <v>21</v>
      </c>
      <c r="E22" s="6" t="s">
        <v>32</v>
      </c>
      <c r="F22" s="36" t="s">
        <v>473</v>
      </c>
      <c r="G22" s="36" t="str">
        <f>VLOOKUP(Table76[[#This Row],[CID]],MathN,2,FALSE)</f>
        <v>Equivalent Algebraic Expressions</v>
      </c>
      <c r="I22" s="1" t="s">
        <v>484</v>
      </c>
      <c r="J22" s="1" t="s">
        <v>244</v>
      </c>
    </row>
    <row r="23" spans="1:10" x14ac:dyDescent="0.2">
      <c r="A23" s="8" t="str">
        <f>Table76[[#This Row],[Test No.]]&amp;Table76[[#This Row],[Section]]&amp;Table76[[#This Row],[Q. No.]]</f>
        <v>R1M22</v>
      </c>
      <c r="B23" s="8"/>
      <c r="C23" s="9" t="s">
        <v>314</v>
      </c>
      <c r="D23" s="6">
        <v>22</v>
      </c>
      <c r="E23" s="6" t="s">
        <v>32</v>
      </c>
      <c r="F23" s="36" t="s">
        <v>469</v>
      </c>
      <c r="G23" s="36" t="str">
        <f>VLOOKUP(Table76[[#This Row],[CID]],MathN,2,FALSE)</f>
        <v>Absolute Value</v>
      </c>
      <c r="I23" s="1" t="s">
        <v>485</v>
      </c>
      <c r="J23" s="1" t="s">
        <v>243</v>
      </c>
    </row>
    <row r="24" spans="1:10" x14ac:dyDescent="0.2">
      <c r="A24" s="8" t="str">
        <f>Table76[[#This Row],[Test No.]]&amp;Table76[[#This Row],[Section]]&amp;Table76[[#This Row],[Q. No.]]</f>
        <v>R1M23</v>
      </c>
      <c r="B24" s="8"/>
      <c r="C24" s="9" t="s">
        <v>314</v>
      </c>
      <c r="D24" s="6">
        <v>23</v>
      </c>
      <c r="E24" s="6" t="s">
        <v>32</v>
      </c>
      <c r="F24" s="36" t="s">
        <v>497</v>
      </c>
      <c r="G24" s="36" t="str">
        <f>VLOOKUP(Table76[[#This Row],[CID]],MathN,2,FALSE)</f>
        <v>Circles</v>
      </c>
      <c r="I24" s="1" t="s">
        <v>486</v>
      </c>
      <c r="J24" s="1" t="s">
        <v>242</v>
      </c>
    </row>
    <row r="25" spans="1:10" x14ac:dyDescent="0.2">
      <c r="A25" s="8" t="str">
        <f>Table76[[#This Row],[Test No.]]&amp;Table76[[#This Row],[Section]]&amp;Table76[[#This Row],[Q. No.]]</f>
        <v>R1M24</v>
      </c>
      <c r="B25" s="8"/>
      <c r="C25" s="9" t="s">
        <v>314</v>
      </c>
      <c r="D25" s="6">
        <v>24</v>
      </c>
      <c r="E25" s="6" t="s">
        <v>32</v>
      </c>
      <c r="F25" s="36" t="s">
        <v>487</v>
      </c>
      <c r="G25" s="36" t="str">
        <f>VLOOKUP(Table76[[#This Row],[CID]],MathN,2,FALSE)</f>
        <v>The (x,y) Coordinate Plane</v>
      </c>
      <c r="I25" s="1" t="s">
        <v>487</v>
      </c>
      <c r="J25" s="1" t="s">
        <v>241</v>
      </c>
    </row>
    <row r="26" spans="1:10" x14ac:dyDescent="0.2">
      <c r="A26" s="8" t="str">
        <f>Table76[[#This Row],[Test No.]]&amp;Table76[[#This Row],[Section]]&amp;Table76[[#This Row],[Q. No.]]</f>
        <v>R1M25</v>
      </c>
      <c r="B26" s="8"/>
      <c r="C26" s="9" t="s">
        <v>314</v>
      </c>
      <c r="D26" s="6">
        <v>25</v>
      </c>
      <c r="E26" s="6" t="s">
        <v>32</v>
      </c>
      <c r="F26" s="36" t="s">
        <v>491</v>
      </c>
      <c r="G26" s="36" t="str">
        <f>VLOOKUP(Table76[[#This Row],[CID]],MathN,2,FALSE)</f>
        <v>The Equation of a Line</v>
      </c>
      <c r="I26" s="1" t="s">
        <v>488</v>
      </c>
      <c r="J26" s="1" t="s">
        <v>240</v>
      </c>
    </row>
    <row r="27" spans="1:10" x14ac:dyDescent="0.2">
      <c r="A27" s="8" t="str">
        <f>Table76[[#This Row],[Test No.]]&amp;Table76[[#This Row],[Section]]&amp;Table76[[#This Row],[Q. No.]]</f>
        <v>R1M26</v>
      </c>
      <c r="B27" s="8"/>
      <c r="C27" s="9" t="s">
        <v>314</v>
      </c>
      <c r="D27" s="6">
        <v>26</v>
      </c>
      <c r="E27" s="6" t="s">
        <v>32</v>
      </c>
      <c r="F27" s="36" t="s">
        <v>486</v>
      </c>
      <c r="G27" s="36" t="str">
        <f>VLOOKUP(Table76[[#This Row],[CID]],MathN,2,FALSE)</f>
        <v>Number Lines and Inequalities</v>
      </c>
      <c r="I27" s="1" t="s">
        <v>489</v>
      </c>
      <c r="J27" s="1" t="s">
        <v>239</v>
      </c>
    </row>
    <row r="28" spans="1:10" x14ac:dyDescent="0.2">
      <c r="A28" s="8" t="str">
        <f>Table76[[#This Row],[Test No.]]&amp;Table76[[#This Row],[Section]]&amp;Table76[[#This Row],[Q. No.]]</f>
        <v>R1M27</v>
      </c>
      <c r="B28" s="8"/>
      <c r="C28" s="9" t="s">
        <v>314</v>
      </c>
      <c r="D28" s="6">
        <v>27</v>
      </c>
      <c r="E28" s="6" t="s">
        <v>32</v>
      </c>
      <c r="F28" s="36" t="s">
        <v>467</v>
      </c>
      <c r="G28" s="36" t="str">
        <f>VLOOKUP(Table76[[#This Row],[CID]],MathN,2,FALSE)</f>
        <v>Percentages, Fractions, and Decimals</v>
      </c>
      <c r="I28" s="1" t="s">
        <v>490</v>
      </c>
      <c r="J28" s="1" t="s">
        <v>238</v>
      </c>
    </row>
    <row r="29" spans="1:10" x14ac:dyDescent="0.2">
      <c r="A29" s="8" t="str">
        <f>Table76[[#This Row],[Test No.]]&amp;Table76[[#This Row],[Section]]&amp;Table76[[#This Row],[Q. No.]]</f>
        <v>R1M28</v>
      </c>
      <c r="B29" s="8"/>
      <c r="C29" s="9" t="s">
        <v>314</v>
      </c>
      <c r="D29" s="6">
        <v>28</v>
      </c>
      <c r="E29" s="6" t="s">
        <v>32</v>
      </c>
      <c r="F29" s="36" t="s">
        <v>499</v>
      </c>
      <c r="G29" s="36" t="str">
        <f>VLOOKUP(Table76[[#This Row],[CID]],MathN,2,FALSE)</f>
        <v>Area and Perimeter</v>
      </c>
      <c r="I29" s="1" t="s">
        <v>491</v>
      </c>
      <c r="J29" s="1" t="s">
        <v>237</v>
      </c>
    </row>
    <row r="30" spans="1:10" x14ac:dyDescent="0.2">
      <c r="A30" s="8" t="str">
        <f>Table76[[#This Row],[Test No.]]&amp;Table76[[#This Row],[Section]]&amp;Table76[[#This Row],[Q. No.]]</f>
        <v>R1M29</v>
      </c>
      <c r="B30" s="8"/>
      <c r="C30" s="9" t="s">
        <v>314</v>
      </c>
      <c r="D30" s="6">
        <v>29</v>
      </c>
      <c r="E30" s="6" t="s">
        <v>32</v>
      </c>
      <c r="F30" s="36" t="s">
        <v>500</v>
      </c>
      <c r="G30" s="36" t="str">
        <f>VLOOKUP(Table76[[#This Row],[CID]],MathN,2,FALSE)</f>
        <v>SOHCAHTOA</v>
      </c>
      <c r="I30" s="1" t="s">
        <v>492</v>
      </c>
      <c r="J30" s="1" t="s">
        <v>236</v>
      </c>
    </row>
    <row r="31" spans="1:10" x14ac:dyDescent="0.2">
      <c r="A31" s="8" t="str">
        <f>Table76[[#This Row],[Test No.]]&amp;Table76[[#This Row],[Section]]&amp;Table76[[#This Row],[Q. No.]]</f>
        <v>R1M30</v>
      </c>
      <c r="B31" s="8"/>
      <c r="C31" s="9" t="s">
        <v>314</v>
      </c>
      <c r="D31" s="6">
        <v>30</v>
      </c>
      <c r="E31" s="6" t="s">
        <v>32</v>
      </c>
      <c r="F31" s="36" t="s">
        <v>495</v>
      </c>
      <c r="G31" s="36" t="str">
        <f>VLOOKUP(Table76[[#This Row],[CID]],MathN,2,FALSE)</f>
        <v>Triangles</v>
      </c>
      <c r="I31" s="1" t="s">
        <v>493</v>
      </c>
      <c r="J31" s="1" t="s">
        <v>235</v>
      </c>
    </row>
    <row r="32" spans="1:10" x14ac:dyDescent="0.2">
      <c r="A32" s="8" t="str">
        <f>Table76[[#This Row],[Test No.]]&amp;Table76[[#This Row],[Section]]&amp;Table76[[#This Row],[Q. No.]]</f>
        <v>R1M31</v>
      </c>
      <c r="B32" s="8"/>
      <c r="C32" s="9" t="s">
        <v>314</v>
      </c>
      <c r="D32" s="6">
        <v>31</v>
      </c>
      <c r="E32" s="6" t="s">
        <v>32</v>
      </c>
      <c r="F32" s="36" t="s">
        <v>479</v>
      </c>
      <c r="G32" s="36" t="str">
        <f>VLOOKUP(Table76[[#This Row],[CID]],MathN,2,FALSE)</f>
        <v>Solving Systems of Equations</v>
      </c>
      <c r="I32" s="1" t="s">
        <v>494</v>
      </c>
      <c r="J32" s="1" t="s">
        <v>234</v>
      </c>
    </row>
    <row r="33" spans="1:10" x14ac:dyDescent="0.2">
      <c r="A33" s="8" t="str">
        <f>Table76[[#This Row],[Test No.]]&amp;Table76[[#This Row],[Section]]&amp;Table76[[#This Row],[Q. No.]]</f>
        <v>R1M32</v>
      </c>
      <c r="B33" s="8"/>
      <c r="C33" s="9" t="s">
        <v>314</v>
      </c>
      <c r="D33" s="6">
        <v>32</v>
      </c>
      <c r="E33" s="6" t="s">
        <v>32</v>
      </c>
      <c r="F33" s="36" t="s">
        <v>495</v>
      </c>
      <c r="G33" s="36" t="str">
        <f>VLOOKUP(Table76[[#This Row],[CID]],MathN,2,FALSE)</f>
        <v>Triangles</v>
      </c>
      <c r="I33" s="1" t="s">
        <v>495</v>
      </c>
      <c r="J33" s="1" t="s">
        <v>233</v>
      </c>
    </row>
    <row r="34" spans="1:10" x14ac:dyDescent="0.2">
      <c r="A34" s="8" t="str">
        <f>Table76[[#This Row],[Test No.]]&amp;Table76[[#This Row],[Section]]&amp;Table76[[#This Row],[Q. No.]]</f>
        <v>R1M33</v>
      </c>
      <c r="B34" s="8"/>
      <c r="C34" s="9" t="s">
        <v>314</v>
      </c>
      <c r="D34" s="6">
        <v>33</v>
      </c>
      <c r="E34" s="6" t="s">
        <v>32</v>
      </c>
      <c r="F34" s="36" t="s">
        <v>495</v>
      </c>
      <c r="G34" s="36" t="str">
        <f>VLOOKUP(Table76[[#This Row],[CID]],MathN,2,FALSE)</f>
        <v>Triangles</v>
      </c>
      <c r="I34" s="1" t="s">
        <v>496</v>
      </c>
      <c r="J34" s="1" t="s">
        <v>232</v>
      </c>
    </row>
    <row r="35" spans="1:10" x14ac:dyDescent="0.2">
      <c r="A35" s="8" t="str">
        <f>Table76[[#This Row],[Test No.]]&amp;Table76[[#This Row],[Section]]&amp;Table76[[#This Row],[Q. No.]]</f>
        <v>R1M34</v>
      </c>
      <c r="B35" s="8"/>
      <c r="C35" s="9" t="s">
        <v>314</v>
      </c>
      <c r="D35" s="6">
        <v>34</v>
      </c>
      <c r="E35" s="6" t="s">
        <v>32</v>
      </c>
      <c r="F35" s="36" t="s">
        <v>499</v>
      </c>
      <c r="G35" s="36" t="str">
        <f>VLOOKUP(Table76[[#This Row],[CID]],MathN,2,FALSE)</f>
        <v>Area and Perimeter</v>
      </c>
      <c r="I35" s="1" t="s">
        <v>497</v>
      </c>
      <c r="J35" s="1" t="s">
        <v>231</v>
      </c>
    </row>
    <row r="36" spans="1:10" x14ac:dyDescent="0.2">
      <c r="A36" s="8" t="str">
        <f>Table76[[#This Row],[Test No.]]&amp;Table76[[#This Row],[Section]]&amp;Table76[[#This Row],[Q. No.]]</f>
        <v>R1M35</v>
      </c>
      <c r="B36" s="8"/>
      <c r="C36" s="9" t="s">
        <v>314</v>
      </c>
      <c r="D36" s="6">
        <v>35</v>
      </c>
      <c r="E36" s="6" t="s">
        <v>32</v>
      </c>
      <c r="F36" s="36" t="s">
        <v>489</v>
      </c>
      <c r="G36" s="36" t="str">
        <f>VLOOKUP(Table76[[#This Row],[CID]],MathN,2,FALSE)</f>
        <v>Slope</v>
      </c>
      <c r="I36" s="1" t="s">
        <v>498</v>
      </c>
      <c r="J36" s="1" t="s">
        <v>230</v>
      </c>
    </row>
    <row r="37" spans="1:10" x14ac:dyDescent="0.2">
      <c r="A37" s="8" t="str">
        <f>Table76[[#This Row],[Test No.]]&amp;Table76[[#This Row],[Section]]&amp;Table76[[#This Row],[Q. No.]]</f>
        <v>R1M36</v>
      </c>
      <c r="B37" s="8"/>
      <c r="C37" s="9" t="s">
        <v>314</v>
      </c>
      <c r="D37" s="6">
        <v>36</v>
      </c>
      <c r="E37" s="6" t="s">
        <v>32</v>
      </c>
      <c r="F37" s="36" t="s">
        <v>468</v>
      </c>
      <c r="G37" s="36" t="str">
        <f>VLOOKUP(Table76[[#This Row],[CID]],MathN,2,FALSE)</f>
        <v>Ratios and Proportions</v>
      </c>
      <c r="I37" s="1" t="s">
        <v>499</v>
      </c>
      <c r="J37" s="1" t="s">
        <v>229</v>
      </c>
    </row>
    <row r="38" spans="1:10" x14ac:dyDescent="0.2">
      <c r="A38" s="8" t="str">
        <f>Table76[[#This Row],[Test No.]]&amp;Table76[[#This Row],[Section]]&amp;Table76[[#This Row],[Q. No.]]</f>
        <v>R1M37</v>
      </c>
      <c r="B38" s="8"/>
      <c r="C38" s="9" t="s">
        <v>314</v>
      </c>
      <c r="D38" s="6">
        <v>37</v>
      </c>
      <c r="E38" s="6" t="s">
        <v>32</v>
      </c>
      <c r="F38" s="36" t="s">
        <v>495</v>
      </c>
      <c r="G38" s="36" t="str">
        <f>VLOOKUP(Table76[[#This Row],[CID]],MathN,2,FALSE)</f>
        <v>Triangles</v>
      </c>
      <c r="I38" s="1" t="s">
        <v>500</v>
      </c>
      <c r="J38" s="1" t="s">
        <v>228</v>
      </c>
    </row>
    <row r="39" spans="1:10" x14ac:dyDescent="0.2">
      <c r="A39" s="8" t="str">
        <f>Table76[[#This Row],[Test No.]]&amp;Table76[[#This Row],[Section]]&amp;Table76[[#This Row],[Q. No.]]</f>
        <v>R1M38</v>
      </c>
      <c r="B39" s="8"/>
      <c r="C39" s="9" t="s">
        <v>314</v>
      </c>
      <c r="D39" s="6">
        <v>38</v>
      </c>
      <c r="E39" s="6" t="s">
        <v>32</v>
      </c>
      <c r="F39" s="36" t="s">
        <v>492</v>
      </c>
      <c r="G39" s="36" t="str">
        <f>VLOOKUP(Table76[[#This Row],[CID]],MathN,2,FALSE)</f>
        <v>Graphing Data and Equations</v>
      </c>
      <c r="I39" s="1" t="s">
        <v>501</v>
      </c>
      <c r="J39" s="1" t="s">
        <v>227</v>
      </c>
    </row>
    <row r="40" spans="1:10" x14ac:dyDescent="0.2">
      <c r="A40" s="8" t="str">
        <f>Table76[[#This Row],[Test No.]]&amp;Table76[[#This Row],[Section]]&amp;Table76[[#This Row],[Q. No.]]</f>
        <v>R1M39</v>
      </c>
      <c r="B40" s="8"/>
      <c r="C40" s="9" t="s">
        <v>314</v>
      </c>
      <c r="D40" s="6">
        <v>39</v>
      </c>
      <c r="E40" s="6" t="s">
        <v>32</v>
      </c>
      <c r="F40" s="36" t="s">
        <v>497</v>
      </c>
      <c r="G40" s="36" t="str">
        <f>VLOOKUP(Table76[[#This Row],[CID]],MathN,2,FALSE)</f>
        <v>Circles</v>
      </c>
      <c r="I40" s="1" t="s">
        <v>502</v>
      </c>
      <c r="J40" s="1" t="s">
        <v>226</v>
      </c>
    </row>
    <row r="41" spans="1:10" x14ac:dyDescent="0.2">
      <c r="A41" s="8" t="str">
        <f>Table76[[#This Row],[Test No.]]&amp;Table76[[#This Row],[Section]]&amp;Table76[[#This Row],[Q. No.]]</f>
        <v>R1M40</v>
      </c>
      <c r="B41" s="8"/>
      <c r="C41" s="9" t="s">
        <v>314</v>
      </c>
      <c r="D41" s="6">
        <v>40</v>
      </c>
      <c r="E41" s="6" t="s">
        <v>32</v>
      </c>
      <c r="F41" s="36" t="s">
        <v>473</v>
      </c>
      <c r="G41" s="36" t="str">
        <f>VLOOKUP(Table76[[#This Row],[CID]],MathN,2,FALSE)</f>
        <v>Equivalent Algebraic Expressions</v>
      </c>
      <c r="I41" s="1" t="s">
        <v>503</v>
      </c>
      <c r="J41" s="1" t="s">
        <v>149</v>
      </c>
    </row>
    <row r="42" spans="1:10" x14ac:dyDescent="0.2">
      <c r="A42" s="8" t="str">
        <f>Table76[[#This Row],[Test No.]]&amp;Table76[[#This Row],[Section]]&amp;Table76[[#This Row],[Q. No.]]</f>
        <v>R1M41</v>
      </c>
      <c r="B42" s="8"/>
      <c r="C42" s="9" t="s">
        <v>314</v>
      </c>
      <c r="D42" s="6">
        <v>41</v>
      </c>
      <c r="E42" s="6" t="s">
        <v>32</v>
      </c>
      <c r="F42" s="36" t="s">
        <v>495</v>
      </c>
      <c r="G42" s="36" t="str">
        <f>VLOOKUP(Table76[[#This Row],[CID]],MathN,2,FALSE)</f>
        <v>Triangles</v>
      </c>
      <c r="I42" s="1" t="s">
        <v>504</v>
      </c>
      <c r="J42" s="1" t="s">
        <v>150</v>
      </c>
    </row>
    <row r="43" spans="1:10" x14ac:dyDescent="0.2">
      <c r="A43" s="8" t="str">
        <f>Table76[[#This Row],[Test No.]]&amp;Table76[[#This Row],[Section]]&amp;Table76[[#This Row],[Q. No.]]</f>
        <v>R1M42</v>
      </c>
      <c r="B43" s="8"/>
      <c r="C43" s="9" t="s">
        <v>314</v>
      </c>
      <c r="D43" s="6">
        <v>42</v>
      </c>
      <c r="E43" s="6" t="s">
        <v>32</v>
      </c>
      <c r="F43" s="36" t="s">
        <v>464</v>
      </c>
      <c r="G43" s="36" t="str">
        <f>VLOOKUP(Table76[[#This Row],[CID]],MathN,2,FALSE)</f>
        <v>Numbers, Operations, and Problems</v>
      </c>
      <c r="I43" s="1" t="s">
        <v>505</v>
      </c>
      <c r="J43" s="1" t="s">
        <v>225</v>
      </c>
    </row>
    <row r="44" spans="1:10" x14ac:dyDescent="0.2">
      <c r="A44" s="8" t="str">
        <f>Table76[[#This Row],[Test No.]]&amp;Table76[[#This Row],[Section]]&amp;Table76[[#This Row],[Q. No.]]</f>
        <v>R1M43</v>
      </c>
      <c r="B44" s="8"/>
      <c r="C44" s="9" t="s">
        <v>314</v>
      </c>
      <c r="D44" s="6">
        <v>43</v>
      </c>
      <c r="E44" s="6" t="s">
        <v>32</v>
      </c>
      <c r="F44" s="36" t="s">
        <v>478</v>
      </c>
      <c r="G44" s="36" t="str">
        <f>VLOOKUP(Table76[[#This Row],[CID]],MathN,2,FALSE)</f>
        <v>Solving and Factoring Quadratic Equations</v>
      </c>
      <c r="I44" s="1" t="s">
        <v>506</v>
      </c>
      <c r="J44" s="1" t="s">
        <v>224</v>
      </c>
    </row>
    <row r="45" spans="1:10" x14ac:dyDescent="0.2">
      <c r="A45" s="8" t="str">
        <f>Table76[[#This Row],[Test No.]]&amp;Table76[[#This Row],[Section]]&amp;Table76[[#This Row],[Q. No.]]</f>
        <v>R1M44</v>
      </c>
      <c r="B45" s="8"/>
      <c r="C45" s="9" t="s">
        <v>314</v>
      </c>
      <c r="D45" s="6">
        <v>44</v>
      </c>
      <c r="E45" s="6" t="s">
        <v>32</v>
      </c>
      <c r="F45" s="36" t="s">
        <v>499</v>
      </c>
      <c r="G45" s="36" t="str">
        <f>VLOOKUP(Table76[[#This Row],[CID]],MathN,2,FALSE)</f>
        <v>Area and Perimeter</v>
      </c>
      <c r="I45" s="1" t="s">
        <v>507</v>
      </c>
      <c r="J45" s="1" t="s">
        <v>223</v>
      </c>
    </row>
    <row r="46" spans="1:10" x14ac:dyDescent="0.2">
      <c r="A46" s="8" t="str">
        <f>Table76[[#This Row],[Test No.]]&amp;Table76[[#This Row],[Section]]&amp;Table76[[#This Row],[Q. No.]]</f>
        <v>R1M45</v>
      </c>
      <c r="B46" s="8"/>
      <c r="C46" s="9" t="s">
        <v>314</v>
      </c>
      <c r="D46" s="6">
        <v>45</v>
      </c>
      <c r="E46" s="6" t="s">
        <v>32</v>
      </c>
      <c r="F46" s="36" t="s">
        <v>480</v>
      </c>
      <c r="G46" s="36" t="str">
        <f>VLOOKUP(Table76[[#This Row],[CID]],MathN,2,FALSE)</f>
        <v>Relationships between the Sides of an Equation</v>
      </c>
      <c r="I46" s="1" t="s">
        <v>508</v>
      </c>
      <c r="J46" s="1" t="s">
        <v>222</v>
      </c>
    </row>
    <row r="47" spans="1:10" x14ac:dyDescent="0.2">
      <c r="A47" s="8" t="str">
        <f>Table76[[#This Row],[Test No.]]&amp;Table76[[#This Row],[Section]]&amp;Table76[[#This Row],[Q. No.]]</f>
        <v>R1M46</v>
      </c>
      <c r="B47" s="8"/>
      <c r="C47" s="9" t="s">
        <v>314</v>
      </c>
      <c r="D47" s="6">
        <v>46</v>
      </c>
      <c r="E47" s="6" t="s">
        <v>32</v>
      </c>
      <c r="F47" s="36" t="s">
        <v>480</v>
      </c>
      <c r="G47" s="36" t="str">
        <f>VLOOKUP(Table76[[#This Row],[CID]],MathN,2,FALSE)</f>
        <v>Relationships between the Sides of an Equation</v>
      </c>
      <c r="I47" s="1" t="s">
        <v>509</v>
      </c>
      <c r="J47" s="1" t="s">
        <v>221</v>
      </c>
    </row>
    <row r="48" spans="1:10" x14ac:dyDescent="0.2">
      <c r="A48" s="8" t="str">
        <f>Table76[[#This Row],[Test No.]]&amp;Table76[[#This Row],[Section]]&amp;Table76[[#This Row],[Q. No.]]</f>
        <v>R1M47</v>
      </c>
      <c r="B48" s="8"/>
      <c r="C48" s="9" t="s">
        <v>314</v>
      </c>
      <c r="D48" s="6">
        <v>47</v>
      </c>
      <c r="E48" s="6" t="s">
        <v>32</v>
      </c>
      <c r="F48" s="36" t="s">
        <v>475</v>
      </c>
      <c r="G48" s="36" t="str">
        <f>VLOOKUP(Table76[[#This Row],[CID]],MathN,2,FALSE)</f>
        <v>Solving Linear Equations</v>
      </c>
      <c r="I48" s="1" t="s">
        <v>510</v>
      </c>
      <c r="J48" s="1" t="s">
        <v>220</v>
      </c>
    </row>
    <row r="49" spans="1:10" x14ac:dyDescent="0.2">
      <c r="A49" s="8" t="str">
        <f>Table76[[#This Row],[Test No.]]&amp;Table76[[#This Row],[Section]]&amp;Table76[[#This Row],[Q. No.]]</f>
        <v>R1M48</v>
      </c>
      <c r="B49" s="8"/>
      <c r="C49" s="9" t="s">
        <v>314</v>
      </c>
      <c r="D49" s="6">
        <v>48</v>
      </c>
      <c r="E49" s="6" t="s">
        <v>32</v>
      </c>
      <c r="F49" s="36" t="s">
        <v>500</v>
      </c>
      <c r="G49" s="36" t="str">
        <f>VLOOKUP(Table76[[#This Row],[CID]],MathN,2,FALSE)</f>
        <v>SOHCAHTOA</v>
      </c>
      <c r="I49" s="39"/>
      <c r="J49" s="38"/>
    </row>
    <row r="50" spans="1:10" x14ac:dyDescent="0.2">
      <c r="A50" s="8" t="str">
        <f>Table76[[#This Row],[Test No.]]&amp;Table76[[#This Row],[Section]]&amp;Table76[[#This Row],[Q. No.]]</f>
        <v>R1M49</v>
      </c>
      <c r="B50" s="8"/>
      <c r="C50" s="9" t="s">
        <v>314</v>
      </c>
      <c r="D50" s="6">
        <v>49</v>
      </c>
      <c r="E50" s="6" t="s">
        <v>32</v>
      </c>
      <c r="F50" s="36" t="s">
        <v>497</v>
      </c>
      <c r="G50" s="36" t="str">
        <f>VLOOKUP(Table76[[#This Row],[CID]],MathN,2,FALSE)</f>
        <v>Circles</v>
      </c>
      <c r="I50"/>
      <c r="J50"/>
    </row>
    <row r="51" spans="1:10" x14ac:dyDescent="0.2">
      <c r="A51" s="8" t="str">
        <f>Table76[[#This Row],[Test No.]]&amp;Table76[[#This Row],[Section]]&amp;Table76[[#This Row],[Q. No.]]</f>
        <v>R1M50</v>
      </c>
      <c r="B51" s="8"/>
      <c r="C51" s="9" t="s">
        <v>314</v>
      </c>
      <c r="D51" s="6">
        <v>50</v>
      </c>
      <c r="E51" s="6" t="s">
        <v>32</v>
      </c>
      <c r="F51" s="36" t="s">
        <v>469</v>
      </c>
      <c r="G51" s="36" t="str">
        <f>VLOOKUP(Table76[[#This Row],[CID]],MathN,2,FALSE)</f>
        <v>Absolute Value</v>
      </c>
      <c r="I51"/>
      <c r="J51"/>
    </row>
    <row r="52" spans="1:10" x14ac:dyDescent="0.2">
      <c r="A52" s="8" t="str">
        <f>Table76[[#This Row],[Test No.]]&amp;Table76[[#This Row],[Section]]&amp;Table76[[#This Row],[Q. No.]]</f>
        <v>R1M51</v>
      </c>
      <c r="B52" s="8"/>
      <c r="C52" s="9" t="s">
        <v>314</v>
      </c>
      <c r="D52" s="6">
        <v>51</v>
      </c>
      <c r="E52" s="6" t="s">
        <v>32</v>
      </c>
      <c r="F52" s="36" t="s">
        <v>470</v>
      </c>
      <c r="G52" s="36" t="str">
        <f>VLOOKUP(Table76[[#This Row],[CID]],MathN,2,FALSE)</f>
        <v>Exponents and Roots</v>
      </c>
      <c r="I52"/>
      <c r="J52"/>
    </row>
    <row r="53" spans="1:10" x14ac:dyDescent="0.2">
      <c r="A53" s="8" t="str">
        <f>Table76[[#This Row],[Test No.]]&amp;Table76[[#This Row],[Section]]&amp;Table76[[#This Row],[Q. No.]]</f>
        <v>R1M52</v>
      </c>
      <c r="B53" s="8"/>
      <c r="C53" s="9" t="s">
        <v>314</v>
      </c>
      <c r="D53" s="6">
        <v>52</v>
      </c>
      <c r="E53" s="6" t="s">
        <v>32</v>
      </c>
      <c r="F53" s="36" t="s">
        <v>502</v>
      </c>
      <c r="G53" s="36" t="str">
        <f>VLOOKUP(Table76[[#This Row],[CID]],MathN,2,FALSE)</f>
        <v>Trigonometric Identities</v>
      </c>
    </row>
    <row r="54" spans="1:10" x14ac:dyDescent="0.2">
      <c r="A54" s="8" t="str">
        <f>Table76[[#This Row],[Test No.]]&amp;Table76[[#This Row],[Section]]&amp;Table76[[#This Row],[Q. No.]]</f>
        <v>R1M53</v>
      </c>
      <c r="B54" s="8"/>
      <c r="C54" s="9" t="s">
        <v>314</v>
      </c>
      <c r="D54" s="6">
        <v>53</v>
      </c>
      <c r="E54" s="6" t="s">
        <v>32</v>
      </c>
      <c r="F54" s="36" t="s">
        <v>477</v>
      </c>
      <c r="G54" s="36" t="str">
        <f>VLOOKUP(Table76[[#This Row],[CID]],MathN,2,FALSE)</f>
        <v>Inequalities</v>
      </c>
    </row>
    <row r="55" spans="1:10" x14ac:dyDescent="0.2">
      <c r="A55" s="8" t="str">
        <f>Table76[[#This Row],[Test No.]]&amp;Table76[[#This Row],[Section]]&amp;Table76[[#This Row],[Q. No.]]</f>
        <v>R1M54</v>
      </c>
      <c r="B55" s="8"/>
      <c r="C55" s="9" t="s">
        <v>314</v>
      </c>
      <c r="D55" s="6">
        <v>54</v>
      </c>
      <c r="E55" s="6" t="s">
        <v>32</v>
      </c>
      <c r="F55" s="36" t="s">
        <v>489</v>
      </c>
      <c r="G55" s="36" t="str">
        <f>VLOOKUP(Table76[[#This Row],[CID]],MathN,2,FALSE)</f>
        <v>Slope</v>
      </c>
    </row>
    <row r="56" spans="1:10" x14ac:dyDescent="0.2">
      <c r="A56" s="8" t="str">
        <f>Table76[[#This Row],[Test No.]]&amp;Table76[[#This Row],[Section]]&amp;Table76[[#This Row],[Q. No.]]</f>
        <v>R1M55</v>
      </c>
      <c r="B56" s="8"/>
      <c r="C56" s="9" t="s">
        <v>314</v>
      </c>
      <c r="D56" s="6">
        <v>55</v>
      </c>
      <c r="E56" s="6" t="s">
        <v>32</v>
      </c>
      <c r="F56" s="36" t="s">
        <v>492</v>
      </c>
      <c r="G56" s="36" t="str">
        <f>VLOOKUP(Table76[[#This Row],[CID]],MathN,2,FALSE)</f>
        <v>Graphing Data and Equations</v>
      </c>
    </row>
    <row r="57" spans="1:10" x14ac:dyDescent="0.2">
      <c r="A57" s="8" t="str">
        <f>Table76[[#This Row],[Test No.]]&amp;Table76[[#This Row],[Section]]&amp;Table76[[#This Row],[Q. No.]]</f>
        <v>R1M56</v>
      </c>
      <c r="B57" s="8"/>
      <c r="C57" s="9" t="s">
        <v>314</v>
      </c>
      <c r="D57" s="6">
        <v>56</v>
      </c>
      <c r="E57" s="6" t="s">
        <v>32</v>
      </c>
      <c r="F57" s="36" t="s">
        <v>478</v>
      </c>
      <c r="G57" s="36" t="str">
        <f>VLOOKUP(Table76[[#This Row],[CID]],MathN,2,FALSE)</f>
        <v>Solving and Factoring Quadratic Equations</v>
      </c>
    </row>
    <row r="58" spans="1:10" x14ac:dyDescent="0.2">
      <c r="A58" s="8" t="str">
        <f>Table76[[#This Row],[Test No.]]&amp;Table76[[#This Row],[Section]]&amp;Table76[[#This Row],[Q. No.]]</f>
        <v>R1M57</v>
      </c>
      <c r="B58" s="8"/>
      <c r="C58" s="9" t="s">
        <v>314</v>
      </c>
      <c r="D58" s="6">
        <v>57</v>
      </c>
      <c r="E58" s="6" t="s">
        <v>32</v>
      </c>
      <c r="F58" s="36" t="s">
        <v>500</v>
      </c>
      <c r="G58" s="36" t="str">
        <f>VLOOKUP(Table76[[#This Row],[CID]],MathN,2,FALSE)</f>
        <v>SOHCAHTOA</v>
      </c>
    </row>
    <row r="59" spans="1:10" x14ac:dyDescent="0.2">
      <c r="A59" s="8" t="str">
        <f>Table76[[#This Row],[Test No.]]&amp;Table76[[#This Row],[Section]]&amp;Table76[[#This Row],[Q. No.]]</f>
        <v>R1M58</v>
      </c>
      <c r="B59" s="8"/>
      <c r="C59" s="9" t="s">
        <v>314</v>
      </c>
      <c r="D59" s="6">
        <v>58</v>
      </c>
      <c r="E59" s="6" t="s">
        <v>32</v>
      </c>
      <c r="F59" s="36" t="s">
        <v>475</v>
      </c>
      <c r="G59" s="36" t="str">
        <f>VLOOKUP(Table76[[#This Row],[CID]],MathN,2,FALSE)</f>
        <v>Solving Linear Equations</v>
      </c>
    </row>
    <row r="60" spans="1:10" x14ac:dyDescent="0.2">
      <c r="A60" s="8" t="str">
        <f>Table76[[#This Row],[Test No.]]&amp;Table76[[#This Row],[Section]]&amp;Table76[[#This Row],[Q. No.]]</f>
        <v>R1M59</v>
      </c>
      <c r="B60" s="8"/>
      <c r="C60" s="9" t="s">
        <v>314</v>
      </c>
      <c r="D60" s="6">
        <v>59</v>
      </c>
      <c r="E60" s="6" t="s">
        <v>32</v>
      </c>
      <c r="F60" s="36" t="s">
        <v>478</v>
      </c>
      <c r="G60" s="36" t="str">
        <f>VLOOKUP(Table76[[#This Row],[CID]],MathN,2,FALSE)</f>
        <v>Solving and Factoring Quadratic Equations</v>
      </c>
    </row>
    <row r="61" spans="1:10" x14ac:dyDescent="0.2">
      <c r="A61" s="8" t="str">
        <f>Table76[[#This Row],[Test No.]]&amp;Table76[[#This Row],[Section]]&amp;Table76[[#This Row],[Q. No.]]</f>
        <v>R1M60</v>
      </c>
      <c r="B61" s="8"/>
      <c r="C61" s="9" t="s">
        <v>314</v>
      </c>
      <c r="D61" s="6">
        <v>60</v>
      </c>
      <c r="E61" s="6" t="s">
        <v>32</v>
      </c>
      <c r="F61" s="36" t="s">
        <v>494</v>
      </c>
      <c r="G61" s="36" t="str">
        <f>VLOOKUP(Table76[[#This Row],[CID]],MathN,2,FALSE)</f>
        <v>Angles, Lines, and Planes</v>
      </c>
    </row>
    <row r="62" spans="1:10" x14ac:dyDescent="0.2">
      <c r="A62" s="8" t="str">
        <f>Table76[[#This Row],[Test No.]]&amp;Table76[[#This Row],[Section]]&amp;Table76[[#This Row],[Q. No.]]</f>
        <v>R2M1</v>
      </c>
      <c r="B62" s="8"/>
      <c r="C62" s="9" t="s">
        <v>315</v>
      </c>
      <c r="D62" s="6">
        <v>1</v>
      </c>
      <c r="E62" s="6" t="s">
        <v>32</v>
      </c>
      <c r="F62" s="36" t="s">
        <v>475</v>
      </c>
      <c r="G62" s="36" t="str">
        <f>VLOOKUP(Table76[[#This Row],[CID]],MathN,2,FALSE)</f>
        <v>Solving Linear Equations</v>
      </c>
    </row>
    <row r="63" spans="1:10" x14ac:dyDescent="0.2">
      <c r="A63" s="8" t="str">
        <f>Table76[[#This Row],[Test No.]]&amp;Table76[[#This Row],[Section]]&amp;Table76[[#This Row],[Q. No.]]</f>
        <v>R2M2</v>
      </c>
      <c r="B63" s="8"/>
      <c r="C63" s="9" t="s">
        <v>315</v>
      </c>
      <c r="D63" s="6">
        <v>2</v>
      </c>
      <c r="E63" s="6" t="s">
        <v>32</v>
      </c>
      <c r="F63" s="36" t="s">
        <v>504</v>
      </c>
      <c r="G63" s="36" t="str">
        <f>VLOOKUP(Table76[[#This Row],[CID]],MathN,2,FALSE)</f>
        <v>Logic</v>
      </c>
    </row>
    <row r="64" spans="1:10" x14ac:dyDescent="0.2">
      <c r="A64" s="8" t="str">
        <f>Table76[[#This Row],[Test No.]]&amp;Table76[[#This Row],[Section]]&amp;Table76[[#This Row],[Q. No.]]</f>
        <v>R2M3</v>
      </c>
      <c r="B64" s="8"/>
      <c r="C64" s="9" t="s">
        <v>315</v>
      </c>
      <c r="D64" s="6">
        <v>3</v>
      </c>
      <c r="E64" s="6" t="s">
        <v>32</v>
      </c>
      <c r="F64" s="36" t="s">
        <v>507</v>
      </c>
      <c r="G64" s="36" t="str">
        <f>VLOOKUP(Table76[[#This Row],[CID]],MathN,2,FALSE)</f>
        <v>Probability</v>
      </c>
    </row>
    <row r="65" spans="1:7" x14ac:dyDescent="0.2">
      <c r="A65" s="8" t="str">
        <f>Table76[[#This Row],[Test No.]]&amp;Table76[[#This Row],[Section]]&amp;Table76[[#This Row],[Q. No.]]</f>
        <v>R2M4</v>
      </c>
      <c r="B65" s="8"/>
      <c r="C65" s="9" t="s">
        <v>315</v>
      </c>
      <c r="D65" s="6">
        <v>4</v>
      </c>
      <c r="E65" s="6" t="s">
        <v>32</v>
      </c>
      <c r="F65" s="36" t="s">
        <v>506</v>
      </c>
      <c r="G65" s="36" t="str">
        <f>VLOOKUP(Table76[[#This Row],[CID]],MathN,2,FALSE)</f>
        <v>Mean, Median, and Mode</v>
      </c>
    </row>
    <row r="66" spans="1:7" x14ac:dyDescent="0.2">
      <c r="A66" s="8" t="str">
        <f>Table76[[#This Row],[Test No.]]&amp;Table76[[#This Row],[Section]]&amp;Table76[[#This Row],[Q. No.]]</f>
        <v>R2M5</v>
      </c>
      <c r="B66" s="8"/>
      <c r="C66" s="9" t="s">
        <v>315</v>
      </c>
      <c r="D66" s="6">
        <v>5</v>
      </c>
      <c r="E66" s="6" t="s">
        <v>32</v>
      </c>
      <c r="F66" s="36" t="s">
        <v>466</v>
      </c>
      <c r="G66" s="36" t="str">
        <f>VLOOKUP(Table76[[#This Row],[CID]],MathN,2,FALSE)</f>
        <v>Divisibility and Remainders</v>
      </c>
    </row>
    <row r="67" spans="1:7" x14ac:dyDescent="0.2">
      <c r="A67" s="8" t="str">
        <f>Table76[[#This Row],[Test No.]]&amp;Table76[[#This Row],[Section]]&amp;Table76[[#This Row],[Q. No.]]</f>
        <v>R2M6</v>
      </c>
      <c r="B67" s="8"/>
      <c r="C67" s="9" t="s">
        <v>315</v>
      </c>
      <c r="D67" s="6">
        <v>6</v>
      </c>
      <c r="E67" s="6" t="s">
        <v>32</v>
      </c>
      <c r="F67" s="36" t="s">
        <v>473</v>
      </c>
      <c r="G67" s="36" t="str">
        <f>VLOOKUP(Table76[[#This Row],[CID]],MathN,2,FALSE)</f>
        <v>Equivalent Algebraic Expressions</v>
      </c>
    </row>
    <row r="68" spans="1:7" x14ac:dyDescent="0.2">
      <c r="A68" s="8" t="str">
        <f>Table76[[#This Row],[Test No.]]&amp;Table76[[#This Row],[Section]]&amp;Table76[[#This Row],[Q. No.]]</f>
        <v>R2M7</v>
      </c>
      <c r="B68" s="8"/>
      <c r="C68" s="9" t="s">
        <v>315</v>
      </c>
      <c r="D68" s="6">
        <v>7</v>
      </c>
      <c r="E68" s="6" t="s">
        <v>32</v>
      </c>
      <c r="F68" s="36" t="s">
        <v>494</v>
      </c>
      <c r="G68" s="36" t="str">
        <f>VLOOKUP(Table76[[#This Row],[CID]],MathN,2,FALSE)</f>
        <v>Angles, Lines, and Planes</v>
      </c>
    </row>
    <row r="69" spans="1:7" x14ac:dyDescent="0.2">
      <c r="A69" s="8" t="str">
        <f>Table76[[#This Row],[Test No.]]&amp;Table76[[#This Row],[Section]]&amp;Table76[[#This Row],[Q. No.]]</f>
        <v>R2M8</v>
      </c>
      <c r="B69" s="8"/>
      <c r="C69" s="9" t="s">
        <v>315</v>
      </c>
      <c r="D69" s="6">
        <v>8</v>
      </c>
      <c r="E69" s="6" t="s">
        <v>32</v>
      </c>
      <c r="F69" s="36" t="s">
        <v>472</v>
      </c>
      <c r="G69" s="36" t="str">
        <f>VLOOKUP(Table76[[#This Row],[CID]],MathN,2,FALSE)</f>
        <v>Substitution</v>
      </c>
    </row>
    <row r="70" spans="1:7" x14ac:dyDescent="0.2">
      <c r="A70" s="8" t="str">
        <f>Table76[[#This Row],[Test No.]]&amp;Table76[[#This Row],[Section]]&amp;Table76[[#This Row],[Q. No.]]</f>
        <v>R2M9</v>
      </c>
      <c r="B70" s="8"/>
      <c r="C70" s="9" t="s">
        <v>315</v>
      </c>
      <c r="D70" s="6">
        <v>9</v>
      </c>
      <c r="E70" s="6" t="s">
        <v>32</v>
      </c>
      <c r="F70" s="36" t="s">
        <v>506</v>
      </c>
      <c r="G70" s="36" t="str">
        <f>VLOOKUP(Table76[[#This Row],[CID]],MathN,2,FALSE)</f>
        <v>Mean, Median, and Mode</v>
      </c>
    </row>
    <row r="71" spans="1:7" x14ac:dyDescent="0.2">
      <c r="A71" s="8" t="str">
        <f>Table76[[#This Row],[Test No.]]&amp;Table76[[#This Row],[Section]]&amp;Table76[[#This Row],[Q. No.]]</f>
        <v>R2M10</v>
      </c>
      <c r="B71" s="8"/>
      <c r="C71" s="9" t="s">
        <v>315</v>
      </c>
      <c r="D71" s="6">
        <v>10</v>
      </c>
      <c r="E71" s="6" t="s">
        <v>32</v>
      </c>
      <c r="F71" s="36" t="s">
        <v>473</v>
      </c>
      <c r="G71" s="36" t="str">
        <f>VLOOKUP(Table76[[#This Row],[CID]],MathN,2,FALSE)</f>
        <v>Equivalent Algebraic Expressions</v>
      </c>
    </row>
    <row r="72" spans="1:7" x14ac:dyDescent="0.2">
      <c r="A72" s="8" t="str">
        <f>Table76[[#This Row],[Test No.]]&amp;Table76[[#This Row],[Section]]&amp;Table76[[#This Row],[Q. No.]]</f>
        <v>R2M11</v>
      </c>
      <c r="B72" s="8"/>
      <c r="C72" s="9" t="s">
        <v>315</v>
      </c>
      <c r="D72" s="6">
        <v>11</v>
      </c>
      <c r="E72" s="6" t="s">
        <v>32</v>
      </c>
      <c r="F72" s="36" t="s">
        <v>475</v>
      </c>
      <c r="G72" s="36" t="str">
        <f>VLOOKUP(Table76[[#This Row],[CID]],MathN,2,FALSE)</f>
        <v>Solving Linear Equations</v>
      </c>
    </row>
    <row r="73" spans="1:7" x14ac:dyDescent="0.2">
      <c r="A73" s="8" t="str">
        <f>Table76[[#This Row],[Test No.]]&amp;Table76[[#This Row],[Section]]&amp;Table76[[#This Row],[Q. No.]]</f>
        <v>R2M12</v>
      </c>
      <c r="B73" s="8"/>
      <c r="C73" s="9" t="s">
        <v>315</v>
      </c>
      <c r="D73" s="6">
        <v>12</v>
      </c>
      <c r="E73" s="6" t="s">
        <v>32</v>
      </c>
      <c r="F73" s="36" t="s">
        <v>477</v>
      </c>
      <c r="G73" s="36" t="str">
        <f>VLOOKUP(Table76[[#This Row],[CID]],MathN,2,FALSE)</f>
        <v>Inequalities</v>
      </c>
    </row>
    <row r="74" spans="1:7" x14ac:dyDescent="0.2">
      <c r="A74" s="8" t="str">
        <f>Table76[[#This Row],[Test No.]]&amp;Table76[[#This Row],[Section]]&amp;Table76[[#This Row],[Q. No.]]</f>
        <v>R2M13</v>
      </c>
      <c r="B74" s="8"/>
      <c r="C74" s="9" t="s">
        <v>315</v>
      </c>
      <c r="D74" s="6">
        <v>13</v>
      </c>
      <c r="E74" s="6" t="s">
        <v>32</v>
      </c>
      <c r="F74" s="36" t="s">
        <v>497</v>
      </c>
      <c r="G74" s="36" t="str">
        <f>VLOOKUP(Table76[[#This Row],[CID]],MathN,2,FALSE)</f>
        <v>Circles</v>
      </c>
    </row>
    <row r="75" spans="1:7" x14ac:dyDescent="0.2">
      <c r="A75" s="8" t="str">
        <f>Table76[[#This Row],[Test No.]]&amp;Table76[[#This Row],[Section]]&amp;Table76[[#This Row],[Q. No.]]</f>
        <v>R2M14</v>
      </c>
      <c r="B75" s="8"/>
      <c r="C75" s="9" t="s">
        <v>315</v>
      </c>
      <c r="D75" s="6">
        <v>14</v>
      </c>
      <c r="E75" s="6" t="s">
        <v>32</v>
      </c>
      <c r="F75" s="36" t="s">
        <v>495</v>
      </c>
      <c r="G75" s="36" t="str">
        <f>VLOOKUP(Table76[[#This Row],[CID]],MathN,2,FALSE)</f>
        <v>Triangles</v>
      </c>
    </row>
    <row r="76" spans="1:7" x14ac:dyDescent="0.2">
      <c r="A76" s="8" t="str">
        <f>Table76[[#This Row],[Test No.]]&amp;Table76[[#This Row],[Section]]&amp;Table76[[#This Row],[Q. No.]]</f>
        <v>R2M15</v>
      </c>
      <c r="B76" s="8"/>
      <c r="C76" s="9" t="s">
        <v>315</v>
      </c>
      <c r="D76" s="6">
        <v>15</v>
      </c>
      <c r="E76" s="6" t="s">
        <v>32</v>
      </c>
      <c r="F76" s="36" t="s">
        <v>478</v>
      </c>
      <c r="G76" s="36" t="str">
        <f>VLOOKUP(Table76[[#This Row],[CID]],MathN,2,FALSE)</f>
        <v>Solving and Factoring Quadratic Equations</v>
      </c>
    </row>
    <row r="77" spans="1:7" x14ac:dyDescent="0.2">
      <c r="A77" s="8" t="str">
        <f>Table76[[#This Row],[Test No.]]&amp;Table76[[#This Row],[Section]]&amp;Table76[[#This Row],[Q. No.]]</f>
        <v>R2M16</v>
      </c>
      <c r="B77" s="8"/>
      <c r="C77" s="9" t="s">
        <v>315</v>
      </c>
      <c r="D77" s="6">
        <v>16</v>
      </c>
      <c r="E77" s="6" t="s">
        <v>32</v>
      </c>
      <c r="F77" s="36" t="s">
        <v>474</v>
      </c>
      <c r="G77" s="36" t="str">
        <f>VLOOKUP(Table76[[#This Row],[CID]],MathN,2,FALSE)</f>
        <v>Writing Expressions and Equations</v>
      </c>
    </row>
    <row r="78" spans="1:7" x14ac:dyDescent="0.2">
      <c r="A78" s="8" t="str">
        <f>Table76[[#This Row],[Test No.]]&amp;Table76[[#This Row],[Section]]&amp;Table76[[#This Row],[Q. No.]]</f>
        <v>R2M17</v>
      </c>
      <c r="B78" s="8"/>
      <c r="C78" s="9" t="s">
        <v>315</v>
      </c>
      <c r="D78" s="6">
        <v>17</v>
      </c>
      <c r="E78" s="6" t="s">
        <v>32</v>
      </c>
      <c r="F78" s="36" t="s">
        <v>467</v>
      </c>
      <c r="G78" s="36" t="str">
        <f>VLOOKUP(Table76[[#This Row],[CID]],MathN,2,FALSE)</f>
        <v>Percentages, Fractions, and Decimals</v>
      </c>
    </row>
    <row r="79" spans="1:7" x14ac:dyDescent="0.2">
      <c r="A79" s="8" t="str">
        <f>Table76[[#This Row],[Test No.]]&amp;Table76[[#This Row],[Section]]&amp;Table76[[#This Row],[Q. No.]]</f>
        <v>R2M18</v>
      </c>
      <c r="B79" s="8"/>
      <c r="C79" s="9" t="s">
        <v>315</v>
      </c>
      <c r="D79" s="6">
        <v>18</v>
      </c>
      <c r="E79" s="6" t="s">
        <v>32</v>
      </c>
      <c r="F79" s="36" t="s">
        <v>475</v>
      </c>
      <c r="G79" s="36" t="str">
        <f>VLOOKUP(Table76[[#This Row],[CID]],MathN,2,FALSE)</f>
        <v>Solving Linear Equations</v>
      </c>
    </row>
    <row r="80" spans="1:7" x14ac:dyDescent="0.2">
      <c r="A80" s="8" t="str">
        <f>Table76[[#This Row],[Test No.]]&amp;Table76[[#This Row],[Section]]&amp;Table76[[#This Row],[Q. No.]]</f>
        <v>R2M19</v>
      </c>
      <c r="B80" s="8"/>
      <c r="C80" s="9" t="s">
        <v>315</v>
      </c>
      <c r="D80" s="6">
        <v>19</v>
      </c>
      <c r="E80" s="6" t="s">
        <v>32</v>
      </c>
      <c r="F80" s="36" t="s">
        <v>467</v>
      </c>
      <c r="G80" s="36" t="str">
        <f>VLOOKUP(Table76[[#This Row],[CID]],MathN,2,FALSE)</f>
        <v>Percentages, Fractions, and Decimals</v>
      </c>
    </row>
    <row r="81" spans="1:7" x14ac:dyDescent="0.2">
      <c r="A81" s="8" t="str">
        <f>Table76[[#This Row],[Test No.]]&amp;Table76[[#This Row],[Section]]&amp;Table76[[#This Row],[Q. No.]]</f>
        <v>R2M20</v>
      </c>
      <c r="B81" s="8"/>
      <c r="C81" s="9" t="s">
        <v>315</v>
      </c>
      <c r="D81" s="6">
        <v>20</v>
      </c>
      <c r="E81" s="6" t="s">
        <v>32</v>
      </c>
      <c r="F81" s="36" t="s">
        <v>485</v>
      </c>
      <c r="G81" s="36" t="str">
        <f>VLOOKUP(Table76[[#This Row],[CID]],MathN,2,FALSE)</f>
        <v>Domain and Range</v>
      </c>
    </row>
    <row r="82" spans="1:7" x14ac:dyDescent="0.2">
      <c r="A82" s="8" t="str">
        <f>Table76[[#This Row],[Test No.]]&amp;Table76[[#This Row],[Section]]&amp;Table76[[#This Row],[Q. No.]]</f>
        <v>R2M21</v>
      </c>
      <c r="B82" s="8"/>
      <c r="C82" s="9" t="s">
        <v>315</v>
      </c>
      <c r="D82" s="6">
        <v>21</v>
      </c>
      <c r="E82" s="6" t="s">
        <v>32</v>
      </c>
      <c r="F82" s="36" t="s">
        <v>467</v>
      </c>
      <c r="G82" s="36" t="str">
        <f>VLOOKUP(Table76[[#This Row],[CID]],MathN,2,FALSE)</f>
        <v>Percentages, Fractions, and Decimals</v>
      </c>
    </row>
    <row r="83" spans="1:7" x14ac:dyDescent="0.2">
      <c r="A83" s="8" t="str">
        <f>Table76[[#This Row],[Test No.]]&amp;Table76[[#This Row],[Section]]&amp;Table76[[#This Row],[Q. No.]]</f>
        <v>R2M22</v>
      </c>
      <c r="B83" s="8"/>
      <c r="C83" s="9" t="s">
        <v>315</v>
      </c>
      <c r="D83" s="6">
        <v>22</v>
      </c>
      <c r="E83" s="6" t="s">
        <v>32</v>
      </c>
      <c r="F83" s="36" t="s">
        <v>498</v>
      </c>
      <c r="G83" s="36" t="str">
        <f>VLOOKUP(Table76[[#This Row],[CID]],MathN,2,FALSE)</f>
        <v>Simple Three-Dimensional Geometry</v>
      </c>
    </row>
    <row r="84" spans="1:7" x14ac:dyDescent="0.2">
      <c r="A84" s="8" t="str">
        <f>Table76[[#This Row],[Test No.]]&amp;Table76[[#This Row],[Section]]&amp;Table76[[#This Row],[Q. No.]]</f>
        <v>R2M23</v>
      </c>
      <c r="B84" s="8"/>
      <c r="C84" s="9" t="s">
        <v>315</v>
      </c>
      <c r="D84" s="6">
        <v>23</v>
      </c>
      <c r="E84" s="6" t="s">
        <v>32</v>
      </c>
      <c r="F84" s="36" t="s">
        <v>468</v>
      </c>
      <c r="G84" s="36" t="str">
        <f>VLOOKUP(Table76[[#This Row],[CID]],MathN,2,FALSE)</f>
        <v>Ratios and Proportions</v>
      </c>
    </row>
    <row r="85" spans="1:7" x14ac:dyDescent="0.2">
      <c r="A85" s="8" t="str">
        <f>Table76[[#This Row],[Test No.]]&amp;Table76[[#This Row],[Section]]&amp;Table76[[#This Row],[Q. No.]]</f>
        <v>R2M24</v>
      </c>
      <c r="B85" s="8"/>
      <c r="C85" s="9" t="s">
        <v>315</v>
      </c>
      <c r="D85" s="6">
        <v>24</v>
      </c>
      <c r="E85" s="6" t="s">
        <v>32</v>
      </c>
      <c r="F85" s="36" t="s">
        <v>478</v>
      </c>
      <c r="G85" s="36" t="str">
        <f>VLOOKUP(Table76[[#This Row],[CID]],MathN,2,FALSE)</f>
        <v>Solving and Factoring Quadratic Equations</v>
      </c>
    </row>
    <row r="86" spans="1:7" x14ac:dyDescent="0.2">
      <c r="A86" s="8" t="str">
        <f>Table76[[#This Row],[Test No.]]&amp;Table76[[#This Row],[Section]]&amp;Table76[[#This Row],[Q. No.]]</f>
        <v>R2M25</v>
      </c>
      <c r="B86" s="8"/>
      <c r="C86" s="9" t="s">
        <v>315</v>
      </c>
      <c r="D86" s="6">
        <v>25</v>
      </c>
      <c r="E86" s="6" t="s">
        <v>32</v>
      </c>
      <c r="F86" s="36" t="s">
        <v>476</v>
      </c>
      <c r="G86" s="36" t="str">
        <f>VLOOKUP(Table76[[#This Row],[CID]],MathN,2,FALSE)</f>
        <v>Multiplying Binomials</v>
      </c>
    </row>
    <row r="87" spans="1:7" x14ac:dyDescent="0.2">
      <c r="A87" s="8" t="str">
        <f>Table76[[#This Row],[Test No.]]&amp;Table76[[#This Row],[Section]]&amp;Table76[[#This Row],[Q. No.]]</f>
        <v>R2M26</v>
      </c>
      <c r="B87" s="8"/>
      <c r="C87" s="9" t="s">
        <v>315</v>
      </c>
      <c r="D87" s="6">
        <v>26</v>
      </c>
      <c r="E87" s="6" t="s">
        <v>32</v>
      </c>
      <c r="F87" s="36" t="s">
        <v>470</v>
      </c>
      <c r="G87" s="36" t="str">
        <f>VLOOKUP(Table76[[#This Row],[CID]],MathN,2,FALSE)</f>
        <v>Exponents and Roots</v>
      </c>
    </row>
    <row r="88" spans="1:7" x14ac:dyDescent="0.2">
      <c r="A88" s="8" t="str">
        <f>Table76[[#This Row],[Test No.]]&amp;Table76[[#This Row],[Section]]&amp;Table76[[#This Row],[Q. No.]]</f>
        <v>R2M27</v>
      </c>
      <c r="B88" s="8"/>
      <c r="C88" s="9" t="s">
        <v>315</v>
      </c>
      <c r="D88" s="6">
        <v>27</v>
      </c>
      <c r="E88" s="6" t="s">
        <v>32</v>
      </c>
      <c r="F88" s="36" t="s">
        <v>484</v>
      </c>
      <c r="G88" s="36" t="str">
        <f>VLOOKUP(Table76[[#This Row],[CID]],MathN,2,FALSE)</f>
        <v>Complex Numbers</v>
      </c>
    </row>
    <row r="89" spans="1:7" x14ac:dyDescent="0.2">
      <c r="A89" s="8" t="str">
        <f>Table76[[#This Row],[Test No.]]&amp;Table76[[#This Row],[Section]]&amp;Table76[[#This Row],[Q. No.]]</f>
        <v>R2M28</v>
      </c>
      <c r="B89" s="8"/>
      <c r="C89" s="9" t="s">
        <v>315</v>
      </c>
      <c r="D89" s="6">
        <v>28</v>
      </c>
      <c r="E89" s="6" t="s">
        <v>32</v>
      </c>
      <c r="F89" s="36" t="s">
        <v>488</v>
      </c>
      <c r="G89" s="36" t="str">
        <f>VLOOKUP(Table76[[#This Row],[CID]],MathN,2,FALSE)</f>
        <v>Distance and Midpoints</v>
      </c>
    </row>
    <row r="90" spans="1:7" x14ac:dyDescent="0.2">
      <c r="A90" s="8" t="str">
        <f>Table76[[#This Row],[Test No.]]&amp;Table76[[#This Row],[Section]]&amp;Table76[[#This Row],[Q. No.]]</f>
        <v>R2M29</v>
      </c>
      <c r="B90" s="8"/>
      <c r="C90" s="9" t="s">
        <v>315</v>
      </c>
      <c r="D90" s="6">
        <v>29</v>
      </c>
      <c r="E90" s="6" t="s">
        <v>32</v>
      </c>
      <c r="F90" s="36" t="s">
        <v>497</v>
      </c>
      <c r="G90" s="36" t="str">
        <f>VLOOKUP(Table76[[#This Row],[CID]],MathN,2,FALSE)</f>
        <v>Circles</v>
      </c>
    </row>
    <row r="91" spans="1:7" x14ac:dyDescent="0.2">
      <c r="A91" s="8" t="str">
        <f>Table76[[#This Row],[Test No.]]&amp;Table76[[#This Row],[Section]]&amp;Table76[[#This Row],[Q. No.]]</f>
        <v>R2M30</v>
      </c>
      <c r="B91" s="8"/>
      <c r="C91" s="9" t="s">
        <v>315</v>
      </c>
      <c r="D91" s="6">
        <v>30</v>
      </c>
      <c r="E91" s="6" t="s">
        <v>32</v>
      </c>
      <c r="F91" s="36" t="s">
        <v>500</v>
      </c>
      <c r="G91" s="36" t="str">
        <f>VLOOKUP(Table76[[#This Row],[CID]],MathN,2,FALSE)</f>
        <v>SOHCAHTOA</v>
      </c>
    </row>
    <row r="92" spans="1:7" x14ac:dyDescent="0.2">
      <c r="A92" s="8" t="str">
        <f>Table76[[#This Row],[Test No.]]&amp;Table76[[#This Row],[Section]]&amp;Table76[[#This Row],[Q. No.]]</f>
        <v>R2M31</v>
      </c>
      <c r="B92" s="8"/>
      <c r="C92" s="9" t="s">
        <v>315</v>
      </c>
      <c r="D92" s="6">
        <v>31</v>
      </c>
      <c r="E92" s="6" t="s">
        <v>32</v>
      </c>
      <c r="F92" s="36" t="s">
        <v>473</v>
      </c>
      <c r="G92" s="36" t="str">
        <f>VLOOKUP(Table76[[#This Row],[CID]],MathN,2,FALSE)</f>
        <v>Equivalent Algebraic Expressions</v>
      </c>
    </row>
    <row r="93" spans="1:7" x14ac:dyDescent="0.2">
      <c r="A93" s="8" t="str">
        <f>Table76[[#This Row],[Test No.]]&amp;Table76[[#This Row],[Section]]&amp;Table76[[#This Row],[Q. No.]]</f>
        <v>R2M32</v>
      </c>
      <c r="B93" s="8"/>
      <c r="C93" s="9" t="s">
        <v>315</v>
      </c>
      <c r="D93" s="6">
        <v>32</v>
      </c>
      <c r="E93" s="6" t="s">
        <v>32</v>
      </c>
      <c r="F93" s="36" t="s">
        <v>468</v>
      </c>
      <c r="G93" s="36" t="str">
        <f>VLOOKUP(Table76[[#This Row],[CID]],MathN,2,FALSE)</f>
        <v>Ratios and Proportions</v>
      </c>
    </row>
    <row r="94" spans="1:7" x14ac:dyDescent="0.2">
      <c r="A94" s="8" t="str">
        <f>Table76[[#This Row],[Test No.]]&amp;Table76[[#This Row],[Section]]&amp;Table76[[#This Row],[Q. No.]]</f>
        <v>R2M33</v>
      </c>
      <c r="B94" s="8"/>
      <c r="C94" s="9" t="s">
        <v>315</v>
      </c>
      <c r="D94" s="6">
        <v>33</v>
      </c>
      <c r="E94" s="6" t="s">
        <v>32</v>
      </c>
      <c r="F94" s="36" t="s">
        <v>497</v>
      </c>
      <c r="G94" s="36" t="str">
        <f>VLOOKUP(Table76[[#This Row],[CID]],MathN,2,FALSE)</f>
        <v>Circles</v>
      </c>
    </row>
    <row r="95" spans="1:7" x14ac:dyDescent="0.2">
      <c r="A95" s="8" t="str">
        <f>Table76[[#This Row],[Test No.]]&amp;Table76[[#This Row],[Section]]&amp;Table76[[#This Row],[Q. No.]]</f>
        <v>R2M34</v>
      </c>
      <c r="B95" s="8"/>
      <c r="C95" s="9" t="s">
        <v>315</v>
      </c>
      <c r="D95" s="6">
        <v>34</v>
      </c>
      <c r="E95" s="6" t="s">
        <v>32</v>
      </c>
      <c r="F95" s="36" t="s">
        <v>486</v>
      </c>
      <c r="G95" s="36" t="str">
        <f>VLOOKUP(Table76[[#This Row],[CID]],MathN,2,FALSE)</f>
        <v>Number Lines and Inequalities</v>
      </c>
    </row>
    <row r="96" spans="1:7" x14ac:dyDescent="0.2">
      <c r="A96" s="8" t="str">
        <f>Table76[[#This Row],[Test No.]]&amp;Table76[[#This Row],[Section]]&amp;Table76[[#This Row],[Q. No.]]</f>
        <v>R2M35</v>
      </c>
      <c r="B96" s="8"/>
      <c r="C96" s="9" t="s">
        <v>315</v>
      </c>
      <c r="D96" s="6">
        <v>35</v>
      </c>
      <c r="E96" s="6" t="s">
        <v>32</v>
      </c>
      <c r="F96" s="36" t="s">
        <v>495</v>
      </c>
      <c r="G96" s="36" t="str">
        <f>VLOOKUP(Table76[[#This Row],[CID]],MathN,2,FALSE)</f>
        <v>Triangles</v>
      </c>
    </row>
    <row r="97" spans="1:7" x14ac:dyDescent="0.2">
      <c r="A97" s="8" t="str">
        <f>Table76[[#This Row],[Test No.]]&amp;Table76[[#This Row],[Section]]&amp;Table76[[#This Row],[Q. No.]]</f>
        <v>R2M36</v>
      </c>
      <c r="B97" s="8"/>
      <c r="C97" s="9" t="s">
        <v>315</v>
      </c>
      <c r="D97" s="6">
        <v>36</v>
      </c>
      <c r="E97" s="6" t="s">
        <v>32</v>
      </c>
      <c r="F97" s="36" t="s">
        <v>485</v>
      </c>
      <c r="G97" s="36" t="str">
        <f>VLOOKUP(Table76[[#This Row],[CID]],MathN,2,FALSE)</f>
        <v>Domain and Range</v>
      </c>
    </row>
    <row r="98" spans="1:7" x14ac:dyDescent="0.2">
      <c r="A98" s="8" t="str">
        <f>Table76[[#This Row],[Test No.]]&amp;Table76[[#This Row],[Section]]&amp;Table76[[#This Row],[Q. No.]]</f>
        <v>R2M37</v>
      </c>
      <c r="B98" s="8"/>
      <c r="C98" s="9" t="s">
        <v>315</v>
      </c>
      <c r="D98" s="6">
        <v>37</v>
      </c>
      <c r="E98" s="6" t="s">
        <v>32</v>
      </c>
      <c r="F98" s="36" t="s">
        <v>466</v>
      </c>
      <c r="G98" s="36" t="str">
        <f>VLOOKUP(Table76[[#This Row],[CID]],MathN,2,FALSE)</f>
        <v>Divisibility and Remainders</v>
      </c>
    </row>
    <row r="99" spans="1:7" x14ac:dyDescent="0.2">
      <c r="A99" s="8" t="str">
        <f>Table76[[#This Row],[Test No.]]&amp;Table76[[#This Row],[Section]]&amp;Table76[[#This Row],[Q. No.]]</f>
        <v>R2M38</v>
      </c>
      <c r="B99" s="8"/>
      <c r="C99" s="9" t="s">
        <v>315</v>
      </c>
      <c r="D99" s="6">
        <v>38</v>
      </c>
      <c r="E99" s="6" t="s">
        <v>32</v>
      </c>
      <c r="F99" s="36" t="s">
        <v>490</v>
      </c>
      <c r="G99" s="36" t="str">
        <f>VLOOKUP(Table76[[#This Row],[CID]],MathN,2,FALSE)</f>
        <v>Parallel and Perpendicular Lines</v>
      </c>
    </row>
    <row r="100" spans="1:7" x14ac:dyDescent="0.2">
      <c r="A100" s="8" t="str">
        <f>Table76[[#This Row],[Test No.]]&amp;Table76[[#This Row],[Section]]&amp;Table76[[#This Row],[Q. No.]]</f>
        <v>R2M39</v>
      </c>
      <c r="B100" s="8"/>
      <c r="C100" s="9" t="s">
        <v>315</v>
      </c>
      <c r="D100" s="6">
        <v>39</v>
      </c>
      <c r="E100" s="6" t="s">
        <v>32</v>
      </c>
      <c r="F100" s="36" t="s">
        <v>489</v>
      </c>
      <c r="G100" s="36" t="str">
        <f>VLOOKUP(Table76[[#This Row],[CID]],MathN,2,FALSE)</f>
        <v>Slope</v>
      </c>
    </row>
    <row r="101" spans="1:7" x14ac:dyDescent="0.2">
      <c r="A101" s="8" t="str">
        <f>Table76[[#This Row],[Test No.]]&amp;Table76[[#This Row],[Section]]&amp;Table76[[#This Row],[Q. No.]]</f>
        <v>R2M40</v>
      </c>
      <c r="B101" s="8"/>
      <c r="C101" s="9" t="s">
        <v>315</v>
      </c>
      <c r="D101" s="6">
        <v>40</v>
      </c>
      <c r="E101" s="6" t="s">
        <v>32</v>
      </c>
      <c r="F101" s="36" t="s">
        <v>500</v>
      </c>
      <c r="G101" s="36" t="str">
        <f>VLOOKUP(Table76[[#This Row],[CID]],MathN,2,FALSE)</f>
        <v>SOHCAHTOA</v>
      </c>
    </row>
    <row r="102" spans="1:7" x14ac:dyDescent="0.2">
      <c r="A102" s="8" t="str">
        <f>Table76[[#This Row],[Test No.]]&amp;Table76[[#This Row],[Section]]&amp;Table76[[#This Row],[Q. No.]]</f>
        <v>R2M41</v>
      </c>
      <c r="B102" s="8"/>
      <c r="C102" s="9" t="s">
        <v>315</v>
      </c>
      <c r="D102" s="6">
        <v>41</v>
      </c>
      <c r="E102" s="6" t="s">
        <v>32</v>
      </c>
      <c r="F102" s="36" t="s">
        <v>468</v>
      </c>
      <c r="G102" s="36" t="str">
        <f>VLOOKUP(Table76[[#This Row],[CID]],MathN,2,FALSE)</f>
        <v>Ratios and Proportions</v>
      </c>
    </row>
    <row r="103" spans="1:7" x14ac:dyDescent="0.2">
      <c r="A103" s="8" t="str">
        <f>Table76[[#This Row],[Test No.]]&amp;Table76[[#This Row],[Section]]&amp;Table76[[#This Row],[Q. No.]]</f>
        <v>R2M42</v>
      </c>
      <c r="B103" s="8"/>
      <c r="C103" s="9" t="s">
        <v>315</v>
      </c>
      <c r="D103" s="6">
        <v>42</v>
      </c>
      <c r="E103" s="6" t="s">
        <v>32</v>
      </c>
      <c r="F103" s="36" t="s">
        <v>464</v>
      </c>
      <c r="G103" s="36" t="str">
        <f>VLOOKUP(Table76[[#This Row],[CID]],MathN,2,FALSE)</f>
        <v>Numbers, Operations, and Problems</v>
      </c>
    </row>
    <row r="104" spans="1:7" x14ac:dyDescent="0.2">
      <c r="A104" s="8" t="str">
        <f>Table76[[#This Row],[Test No.]]&amp;Table76[[#This Row],[Section]]&amp;Table76[[#This Row],[Q. No.]]</f>
        <v>R2M43</v>
      </c>
      <c r="B104" s="8"/>
      <c r="C104" s="9" t="s">
        <v>315</v>
      </c>
      <c r="D104" s="6">
        <v>43</v>
      </c>
      <c r="E104" s="6" t="s">
        <v>32</v>
      </c>
      <c r="F104" s="36" t="s">
        <v>495</v>
      </c>
      <c r="G104" s="36" t="str">
        <f>VLOOKUP(Table76[[#This Row],[CID]],MathN,2,FALSE)</f>
        <v>Triangles</v>
      </c>
    </row>
    <row r="105" spans="1:7" x14ac:dyDescent="0.2">
      <c r="A105" s="8" t="str">
        <f>Table76[[#This Row],[Test No.]]&amp;Table76[[#This Row],[Section]]&amp;Table76[[#This Row],[Q. No.]]</f>
        <v>R2M44</v>
      </c>
      <c r="B105" s="8"/>
      <c r="C105" s="9" t="s">
        <v>315</v>
      </c>
      <c r="D105" s="6">
        <v>44</v>
      </c>
      <c r="E105" s="6" t="s">
        <v>32</v>
      </c>
      <c r="F105" s="36" t="s">
        <v>468</v>
      </c>
      <c r="G105" s="36" t="str">
        <f>VLOOKUP(Table76[[#This Row],[CID]],MathN,2,FALSE)</f>
        <v>Ratios and Proportions</v>
      </c>
    </row>
    <row r="106" spans="1:7" x14ac:dyDescent="0.2">
      <c r="A106" s="8" t="str">
        <f>Table76[[#This Row],[Test No.]]&amp;Table76[[#This Row],[Section]]&amp;Table76[[#This Row],[Q. No.]]</f>
        <v>R2M45</v>
      </c>
      <c r="B106" s="8"/>
      <c r="C106" s="9" t="s">
        <v>315</v>
      </c>
      <c r="D106" s="6">
        <v>45</v>
      </c>
      <c r="E106" s="6" t="s">
        <v>32</v>
      </c>
      <c r="F106" s="36" t="s">
        <v>499</v>
      </c>
      <c r="G106" s="36" t="str">
        <f>VLOOKUP(Table76[[#This Row],[CID]],MathN,2,FALSE)</f>
        <v>Area and Perimeter</v>
      </c>
    </row>
    <row r="107" spans="1:7" x14ac:dyDescent="0.2">
      <c r="A107" s="8" t="str">
        <f>Table76[[#This Row],[Test No.]]&amp;Table76[[#This Row],[Section]]&amp;Table76[[#This Row],[Q. No.]]</f>
        <v>R2M46</v>
      </c>
      <c r="B107" s="8"/>
      <c r="C107" s="9" t="s">
        <v>315</v>
      </c>
      <c r="D107" s="6">
        <v>46</v>
      </c>
      <c r="E107" s="6" t="s">
        <v>32</v>
      </c>
      <c r="F107" s="36" t="s">
        <v>479</v>
      </c>
      <c r="G107" s="36" t="str">
        <f>VLOOKUP(Table76[[#This Row],[CID]],MathN,2,FALSE)</f>
        <v>Solving Systems of Equations</v>
      </c>
    </row>
    <row r="108" spans="1:7" x14ac:dyDescent="0.2">
      <c r="A108" s="8" t="str">
        <f>Table76[[#This Row],[Test No.]]&amp;Table76[[#This Row],[Section]]&amp;Table76[[#This Row],[Q. No.]]</f>
        <v>R2M47</v>
      </c>
      <c r="B108" s="8"/>
      <c r="C108" s="9" t="s">
        <v>315</v>
      </c>
      <c r="D108" s="6">
        <v>47</v>
      </c>
      <c r="E108" s="6" t="s">
        <v>32</v>
      </c>
      <c r="F108" s="36" t="s">
        <v>488</v>
      </c>
      <c r="G108" s="36" t="str">
        <f>VLOOKUP(Table76[[#This Row],[CID]],MathN,2,FALSE)</f>
        <v>Distance and Midpoints</v>
      </c>
    </row>
    <row r="109" spans="1:7" x14ac:dyDescent="0.2">
      <c r="A109" s="8" t="str">
        <f>Table76[[#This Row],[Test No.]]&amp;Table76[[#This Row],[Section]]&amp;Table76[[#This Row],[Q. No.]]</f>
        <v>R2M48</v>
      </c>
      <c r="B109" s="8"/>
      <c r="C109" s="9" t="s">
        <v>315</v>
      </c>
      <c r="D109" s="6">
        <v>48</v>
      </c>
      <c r="E109" s="6" t="s">
        <v>32</v>
      </c>
      <c r="F109" s="36" t="s">
        <v>500</v>
      </c>
      <c r="G109" s="36" t="str">
        <f>VLOOKUP(Table76[[#This Row],[CID]],MathN,2,FALSE)</f>
        <v>SOHCAHTOA</v>
      </c>
    </row>
    <row r="110" spans="1:7" x14ac:dyDescent="0.2">
      <c r="A110" s="8" t="str">
        <f>Table76[[#This Row],[Test No.]]&amp;Table76[[#This Row],[Section]]&amp;Table76[[#This Row],[Q. No.]]</f>
        <v>R2M49</v>
      </c>
      <c r="B110" s="8"/>
      <c r="C110" s="9" t="s">
        <v>315</v>
      </c>
      <c r="D110" s="6">
        <v>49</v>
      </c>
      <c r="E110" s="6" t="s">
        <v>32</v>
      </c>
      <c r="F110" s="36" t="s">
        <v>499</v>
      </c>
      <c r="G110" s="36" t="str">
        <f>VLOOKUP(Table76[[#This Row],[CID]],MathN,2,FALSE)</f>
        <v>Area and Perimeter</v>
      </c>
    </row>
    <row r="111" spans="1:7" x14ac:dyDescent="0.2">
      <c r="A111" s="8" t="str">
        <f>Table76[[#This Row],[Test No.]]&amp;Table76[[#This Row],[Section]]&amp;Table76[[#This Row],[Q. No.]]</f>
        <v>R2M50</v>
      </c>
      <c r="B111" s="8"/>
      <c r="C111" s="9" t="s">
        <v>315</v>
      </c>
      <c r="D111" s="6">
        <v>50</v>
      </c>
      <c r="E111" s="6" t="s">
        <v>32</v>
      </c>
      <c r="F111" s="36" t="s">
        <v>486</v>
      </c>
      <c r="G111" s="36" t="str">
        <f>VLOOKUP(Table76[[#This Row],[CID]],MathN,2,FALSE)</f>
        <v>Number Lines and Inequalities</v>
      </c>
    </row>
    <row r="112" spans="1:7" x14ac:dyDescent="0.2">
      <c r="A112" s="8" t="str">
        <f>Table76[[#This Row],[Test No.]]&amp;Table76[[#This Row],[Section]]&amp;Table76[[#This Row],[Q. No.]]</f>
        <v>R2M51</v>
      </c>
      <c r="B112" s="8"/>
      <c r="C112" s="9" t="s">
        <v>315</v>
      </c>
      <c r="D112" s="6">
        <v>51</v>
      </c>
      <c r="E112" s="6" t="s">
        <v>32</v>
      </c>
      <c r="F112" s="36" t="s">
        <v>499</v>
      </c>
      <c r="G112" s="36" t="str">
        <f>VLOOKUP(Table76[[#This Row],[CID]],MathN,2,FALSE)</f>
        <v>Area and Perimeter</v>
      </c>
    </row>
    <row r="113" spans="1:7" x14ac:dyDescent="0.2">
      <c r="A113" s="8" t="str">
        <f>Table76[[#This Row],[Test No.]]&amp;Table76[[#This Row],[Section]]&amp;Table76[[#This Row],[Q. No.]]</f>
        <v>R2M52</v>
      </c>
      <c r="B113" s="8"/>
      <c r="C113" s="9" t="s">
        <v>315</v>
      </c>
      <c r="D113" s="6">
        <v>52</v>
      </c>
      <c r="E113" s="6" t="s">
        <v>32</v>
      </c>
      <c r="F113" s="36" t="s">
        <v>477</v>
      </c>
      <c r="G113" s="36" t="str">
        <f>VLOOKUP(Table76[[#This Row],[CID]],MathN,2,FALSE)</f>
        <v>Inequalities</v>
      </c>
    </row>
    <row r="114" spans="1:7" x14ac:dyDescent="0.2">
      <c r="A114" s="8" t="str">
        <f>Table76[[#This Row],[Test No.]]&amp;Table76[[#This Row],[Section]]&amp;Table76[[#This Row],[Q. No.]]</f>
        <v>R2M53</v>
      </c>
      <c r="B114" s="8"/>
      <c r="C114" s="9" t="s">
        <v>315</v>
      </c>
      <c r="D114" s="6">
        <v>53</v>
      </c>
      <c r="E114" s="6" t="s">
        <v>32</v>
      </c>
      <c r="F114" s="36" t="s">
        <v>471</v>
      </c>
      <c r="G114" s="36" t="str">
        <f>VLOOKUP(Table76[[#This Row],[CID]],MathN,2,FALSE)</f>
        <v>Series</v>
      </c>
    </row>
    <row r="115" spans="1:7" x14ac:dyDescent="0.2">
      <c r="A115" s="8" t="str">
        <f>Table76[[#This Row],[Test No.]]&amp;Table76[[#This Row],[Section]]&amp;Table76[[#This Row],[Q. No.]]</f>
        <v>R2M54</v>
      </c>
      <c r="B115" s="8"/>
      <c r="C115" s="9" t="s">
        <v>315</v>
      </c>
      <c r="D115" s="6">
        <v>54</v>
      </c>
      <c r="E115" s="6" t="s">
        <v>32</v>
      </c>
      <c r="F115" s="36" t="s">
        <v>492</v>
      </c>
      <c r="G115" s="36" t="str">
        <f>VLOOKUP(Table76[[#This Row],[CID]],MathN,2,FALSE)</f>
        <v>Graphing Data and Equations</v>
      </c>
    </row>
    <row r="116" spans="1:7" x14ac:dyDescent="0.2">
      <c r="A116" s="8" t="str">
        <f>Table76[[#This Row],[Test No.]]&amp;Table76[[#This Row],[Section]]&amp;Table76[[#This Row],[Q. No.]]</f>
        <v>R2M55</v>
      </c>
      <c r="B116" s="8"/>
      <c r="C116" s="9" t="s">
        <v>315</v>
      </c>
      <c r="D116" s="6">
        <v>55</v>
      </c>
      <c r="E116" s="6" t="s">
        <v>32</v>
      </c>
      <c r="F116" s="36" t="s">
        <v>500</v>
      </c>
      <c r="G116" s="36" t="str">
        <f>VLOOKUP(Table76[[#This Row],[CID]],MathN,2,FALSE)</f>
        <v>SOHCAHTOA</v>
      </c>
    </row>
    <row r="117" spans="1:7" x14ac:dyDescent="0.2">
      <c r="A117" s="8" t="str">
        <f>Table76[[#This Row],[Test No.]]&amp;Table76[[#This Row],[Section]]&amp;Table76[[#This Row],[Q. No.]]</f>
        <v>R2M56</v>
      </c>
      <c r="B117" s="8"/>
      <c r="C117" s="9" t="s">
        <v>315</v>
      </c>
      <c r="D117" s="6">
        <v>56</v>
      </c>
      <c r="E117" s="6" t="s">
        <v>32</v>
      </c>
      <c r="F117" s="36" t="s">
        <v>474</v>
      </c>
      <c r="G117" s="36" t="str">
        <f>VLOOKUP(Table76[[#This Row],[CID]],MathN,2,FALSE)</f>
        <v>Writing Expressions and Equations</v>
      </c>
    </row>
    <row r="118" spans="1:7" x14ac:dyDescent="0.2">
      <c r="A118" s="8" t="str">
        <f>Table76[[#This Row],[Test No.]]&amp;Table76[[#This Row],[Section]]&amp;Table76[[#This Row],[Q. No.]]</f>
        <v>R2M57</v>
      </c>
      <c r="B118" s="8"/>
      <c r="C118" s="9" t="s">
        <v>315</v>
      </c>
      <c r="D118" s="6">
        <v>57</v>
      </c>
      <c r="E118" s="6" t="s">
        <v>32</v>
      </c>
      <c r="F118" s="36" t="s">
        <v>507</v>
      </c>
      <c r="G118" s="36" t="str">
        <f>VLOOKUP(Table76[[#This Row],[CID]],MathN,2,FALSE)</f>
        <v>Probability</v>
      </c>
    </row>
    <row r="119" spans="1:7" x14ac:dyDescent="0.2">
      <c r="A119" s="8" t="str">
        <f>Table76[[#This Row],[Test No.]]&amp;Table76[[#This Row],[Section]]&amp;Table76[[#This Row],[Q. No.]]</f>
        <v>R2M58</v>
      </c>
      <c r="B119" s="8"/>
      <c r="C119" s="9" t="s">
        <v>315</v>
      </c>
      <c r="D119" s="6">
        <v>58</v>
      </c>
      <c r="E119" s="6" t="s">
        <v>32</v>
      </c>
      <c r="F119" s="36" t="s">
        <v>498</v>
      </c>
      <c r="G119" s="36" t="str">
        <f>VLOOKUP(Table76[[#This Row],[CID]],MathN,2,FALSE)</f>
        <v>Simple Three-Dimensional Geometry</v>
      </c>
    </row>
    <row r="120" spans="1:7" x14ac:dyDescent="0.2">
      <c r="A120" s="8" t="str">
        <f>Table76[[#This Row],[Test No.]]&amp;Table76[[#This Row],[Section]]&amp;Table76[[#This Row],[Q. No.]]</f>
        <v>R2M59</v>
      </c>
      <c r="B120" s="8"/>
      <c r="C120" s="9" t="s">
        <v>315</v>
      </c>
      <c r="D120" s="6">
        <v>59</v>
      </c>
      <c r="E120" s="6" t="s">
        <v>32</v>
      </c>
      <c r="F120" s="36" t="s">
        <v>490</v>
      </c>
      <c r="G120" s="36" t="str">
        <f>VLOOKUP(Table76[[#This Row],[CID]],MathN,2,FALSE)</f>
        <v>Parallel and Perpendicular Lines</v>
      </c>
    </row>
    <row r="121" spans="1:7" x14ac:dyDescent="0.2">
      <c r="A121" s="8" t="str">
        <f>Table76[[#This Row],[Test No.]]&amp;Table76[[#This Row],[Section]]&amp;Table76[[#This Row],[Q. No.]]</f>
        <v>R2M60</v>
      </c>
      <c r="B121" s="8"/>
      <c r="C121" s="9" t="s">
        <v>315</v>
      </c>
      <c r="D121" s="6">
        <v>60</v>
      </c>
      <c r="E121" s="6" t="s">
        <v>32</v>
      </c>
      <c r="F121" s="36" t="s">
        <v>479</v>
      </c>
      <c r="G121" s="36" t="str">
        <f>VLOOKUP(Table76[[#This Row],[CID]],MathN,2,FALSE)</f>
        <v>Solving Systems of Equations</v>
      </c>
    </row>
    <row r="122" spans="1:7" x14ac:dyDescent="0.2">
      <c r="A122" s="8" t="str">
        <f>Table76[[#This Row],[Test No.]]&amp;Table76[[#This Row],[Section]]&amp;Table76[[#This Row],[Q. No.]]</f>
        <v>R3M1</v>
      </c>
      <c r="B122" s="8"/>
      <c r="C122" s="9" t="s">
        <v>316</v>
      </c>
      <c r="D122" s="6">
        <v>1</v>
      </c>
      <c r="E122" s="6" t="s">
        <v>32</v>
      </c>
      <c r="F122" s="36" t="s">
        <v>487</v>
      </c>
      <c r="G122" s="36" t="str">
        <f>VLOOKUP(Table76[[#This Row],[CID]],MathN,2,FALSE)</f>
        <v>The (x,y) Coordinate Plane</v>
      </c>
    </row>
    <row r="123" spans="1:7" x14ac:dyDescent="0.2">
      <c r="A123" s="8" t="str">
        <f>Table76[[#This Row],[Test No.]]&amp;Table76[[#This Row],[Section]]&amp;Table76[[#This Row],[Q. No.]]</f>
        <v>R3M2</v>
      </c>
      <c r="B123" s="8"/>
      <c r="C123" s="9" t="s">
        <v>316</v>
      </c>
      <c r="D123" s="6">
        <v>2</v>
      </c>
      <c r="E123" s="6" t="s">
        <v>32</v>
      </c>
      <c r="F123" s="36" t="s">
        <v>507</v>
      </c>
      <c r="G123" s="36" t="str">
        <f>VLOOKUP(Table76[[#This Row],[CID]],MathN,2,FALSE)</f>
        <v>Probability</v>
      </c>
    </row>
    <row r="124" spans="1:7" x14ac:dyDescent="0.2">
      <c r="A124" s="8" t="str">
        <f>Table76[[#This Row],[Test No.]]&amp;Table76[[#This Row],[Section]]&amp;Table76[[#This Row],[Q. No.]]</f>
        <v>R3M3</v>
      </c>
      <c r="B124" s="8"/>
      <c r="C124" s="9" t="s">
        <v>316</v>
      </c>
      <c r="D124" s="6">
        <v>3</v>
      </c>
      <c r="E124" s="6" t="s">
        <v>32</v>
      </c>
      <c r="F124" s="36" t="s">
        <v>475</v>
      </c>
      <c r="G124" s="36" t="str">
        <f>VLOOKUP(Table76[[#This Row],[CID]],MathN,2,FALSE)</f>
        <v>Solving Linear Equations</v>
      </c>
    </row>
    <row r="125" spans="1:7" x14ac:dyDescent="0.2">
      <c r="A125" s="8" t="str">
        <f>Table76[[#This Row],[Test No.]]&amp;Table76[[#This Row],[Section]]&amp;Table76[[#This Row],[Q. No.]]</f>
        <v>R3M4</v>
      </c>
      <c r="B125" s="8"/>
      <c r="C125" s="9" t="s">
        <v>316</v>
      </c>
      <c r="D125" s="6">
        <v>4</v>
      </c>
      <c r="E125" s="6" t="s">
        <v>32</v>
      </c>
      <c r="F125" s="36" t="s">
        <v>475</v>
      </c>
      <c r="G125" s="36" t="str">
        <f>VLOOKUP(Table76[[#This Row],[CID]],MathN,2,FALSE)</f>
        <v>Solving Linear Equations</v>
      </c>
    </row>
    <row r="126" spans="1:7" x14ac:dyDescent="0.2">
      <c r="A126" s="8" t="str">
        <f>Table76[[#This Row],[Test No.]]&amp;Table76[[#This Row],[Section]]&amp;Table76[[#This Row],[Q. No.]]</f>
        <v>R3M5</v>
      </c>
      <c r="B126" s="8"/>
      <c r="C126" s="9" t="s">
        <v>316</v>
      </c>
      <c r="D126" s="6">
        <v>5</v>
      </c>
      <c r="E126" s="6" t="s">
        <v>32</v>
      </c>
      <c r="F126" s="36" t="s">
        <v>474</v>
      </c>
      <c r="G126" s="36" t="str">
        <f>VLOOKUP(Table76[[#This Row],[CID]],MathN,2,FALSE)</f>
        <v>Writing Expressions and Equations</v>
      </c>
    </row>
    <row r="127" spans="1:7" x14ac:dyDescent="0.2">
      <c r="A127" s="8" t="str">
        <f>Table76[[#This Row],[Test No.]]&amp;Table76[[#This Row],[Section]]&amp;Table76[[#This Row],[Q. No.]]</f>
        <v>R3M6</v>
      </c>
      <c r="B127" s="8"/>
      <c r="C127" s="9" t="s">
        <v>316</v>
      </c>
      <c r="D127" s="6">
        <v>6</v>
      </c>
      <c r="E127" s="6" t="s">
        <v>32</v>
      </c>
      <c r="F127" s="36" t="s">
        <v>506</v>
      </c>
      <c r="G127" s="36" t="str">
        <f>VLOOKUP(Table76[[#This Row],[CID]],MathN,2,FALSE)</f>
        <v>Mean, Median, and Mode</v>
      </c>
    </row>
    <row r="128" spans="1:7" x14ac:dyDescent="0.2">
      <c r="A128" s="8" t="str">
        <f>Table76[[#This Row],[Test No.]]&amp;Table76[[#This Row],[Section]]&amp;Table76[[#This Row],[Q. No.]]</f>
        <v>R3M7</v>
      </c>
      <c r="B128" s="8"/>
      <c r="C128" s="9" t="s">
        <v>316</v>
      </c>
      <c r="D128" s="6">
        <v>7</v>
      </c>
      <c r="E128" s="6" t="s">
        <v>32</v>
      </c>
      <c r="F128" s="36" t="s">
        <v>495</v>
      </c>
      <c r="G128" s="36" t="str">
        <f>VLOOKUP(Table76[[#This Row],[CID]],MathN,2,FALSE)</f>
        <v>Triangles</v>
      </c>
    </row>
    <row r="129" spans="1:7" x14ac:dyDescent="0.2">
      <c r="A129" s="8" t="str">
        <f>Table76[[#This Row],[Test No.]]&amp;Table76[[#This Row],[Section]]&amp;Table76[[#This Row],[Q. No.]]</f>
        <v>R3M8</v>
      </c>
      <c r="B129" s="8"/>
      <c r="C129" s="9" t="s">
        <v>316</v>
      </c>
      <c r="D129" s="6">
        <v>8</v>
      </c>
      <c r="E129" s="6" t="s">
        <v>32</v>
      </c>
      <c r="F129" s="36" t="s">
        <v>475</v>
      </c>
      <c r="G129" s="36" t="str">
        <f>VLOOKUP(Table76[[#This Row],[CID]],MathN,2,FALSE)</f>
        <v>Solving Linear Equations</v>
      </c>
    </row>
    <row r="130" spans="1:7" x14ac:dyDescent="0.2">
      <c r="A130" s="8" t="str">
        <f>Table76[[#This Row],[Test No.]]&amp;Table76[[#This Row],[Section]]&amp;Table76[[#This Row],[Q. No.]]</f>
        <v>R3M9</v>
      </c>
      <c r="B130" s="8"/>
      <c r="C130" s="9" t="s">
        <v>316</v>
      </c>
      <c r="D130" s="6">
        <v>9</v>
      </c>
      <c r="E130" s="6" t="s">
        <v>32</v>
      </c>
      <c r="F130" s="36" t="s">
        <v>469</v>
      </c>
      <c r="G130" s="36" t="str">
        <f>VLOOKUP(Table76[[#This Row],[CID]],MathN,2,FALSE)</f>
        <v>Absolute Value</v>
      </c>
    </row>
    <row r="131" spans="1:7" x14ac:dyDescent="0.2">
      <c r="A131" s="8" t="str">
        <f>Table76[[#This Row],[Test No.]]&amp;Table76[[#This Row],[Section]]&amp;Table76[[#This Row],[Q. No.]]</f>
        <v>R3M10</v>
      </c>
      <c r="B131" s="8"/>
      <c r="C131" s="9" t="s">
        <v>316</v>
      </c>
      <c r="D131" s="6">
        <v>10</v>
      </c>
      <c r="E131" s="6" t="s">
        <v>32</v>
      </c>
      <c r="F131" s="36" t="s">
        <v>480</v>
      </c>
      <c r="G131" s="36" t="str">
        <f>VLOOKUP(Table76[[#This Row],[CID]],MathN,2,FALSE)</f>
        <v>Relationships between the Sides of an Equation</v>
      </c>
    </row>
    <row r="132" spans="1:7" x14ac:dyDescent="0.2">
      <c r="A132" s="8" t="str">
        <f>Table76[[#This Row],[Test No.]]&amp;Table76[[#This Row],[Section]]&amp;Table76[[#This Row],[Q. No.]]</f>
        <v>R3M11</v>
      </c>
      <c r="B132" s="8"/>
      <c r="C132" s="9" t="s">
        <v>316</v>
      </c>
      <c r="D132" s="6">
        <v>11</v>
      </c>
      <c r="E132" s="6" t="s">
        <v>32</v>
      </c>
      <c r="F132" s="36" t="s">
        <v>468</v>
      </c>
      <c r="G132" s="36" t="str">
        <f>VLOOKUP(Table76[[#This Row],[CID]],MathN,2,FALSE)</f>
        <v>Ratios and Proportions</v>
      </c>
    </row>
    <row r="133" spans="1:7" x14ac:dyDescent="0.2">
      <c r="A133" s="8" t="str">
        <f>Table76[[#This Row],[Test No.]]&amp;Table76[[#This Row],[Section]]&amp;Table76[[#This Row],[Q. No.]]</f>
        <v>R3M12</v>
      </c>
      <c r="B133" s="8"/>
      <c r="C133" s="9" t="s">
        <v>316</v>
      </c>
      <c r="D133" s="6">
        <v>12</v>
      </c>
      <c r="E133" s="6" t="s">
        <v>32</v>
      </c>
      <c r="F133" s="36" t="s">
        <v>494</v>
      </c>
      <c r="G133" s="36" t="str">
        <f>VLOOKUP(Table76[[#This Row],[CID]],MathN,2,FALSE)</f>
        <v>Angles, Lines, and Planes</v>
      </c>
    </row>
    <row r="134" spans="1:7" x14ac:dyDescent="0.2">
      <c r="A134" s="8" t="str">
        <f>Table76[[#This Row],[Test No.]]&amp;Table76[[#This Row],[Section]]&amp;Table76[[#This Row],[Q. No.]]</f>
        <v>R3M13</v>
      </c>
      <c r="B134" s="8"/>
      <c r="C134" s="9" t="s">
        <v>316</v>
      </c>
      <c r="D134" s="6">
        <v>13</v>
      </c>
      <c r="E134" s="6" t="s">
        <v>32</v>
      </c>
      <c r="F134" s="36" t="s">
        <v>475</v>
      </c>
      <c r="G134" s="36" t="str">
        <f>VLOOKUP(Table76[[#This Row],[CID]],MathN,2,FALSE)</f>
        <v>Solving Linear Equations</v>
      </c>
    </row>
    <row r="135" spans="1:7" x14ac:dyDescent="0.2">
      <c r="A135" s="8" t="str">
        <f>Table76[[#This Row],[Test No.]]&amp;Table76[[#This Row],[Section]]&amp;Table76[[#This Row],[Q. No.]]</f>
        <v>R3M14</v>
      </c>
      <c r="B135" s="8"/>
      <c r="C135" s="9" t="s">
        <v>316</v>
      </c>
      <c r="D135" s="6">
        <v>14</v>
      </c>
      <c r="E135" s="6" t="s">
        <v>32</v>
      </c>
      <c r="F135" s="36" t="s">
        <v>487</v>
      </c>
      <c r="G135" s="36" t="str">
        <f>VLOOKUP(Table76[[#This Row],[CID]],MathN,2,FALSE)</f>
        <v>The (x,y) Coordinate Plane</v>
      </c>
    </row>
    <row r="136" spans="1:7" x14ac:dyDescent="0.2">
      <c r="A136" s="8" t="str">
        <f>Table76[[#This Row],[Test No.]]&amp;Table76[[#This Row],[Section]]&amp;Table76[[#This Row],[Q. No.]]</f>
        <v>R3M15</v>
      </c>
      <c r="B136" s="8"/>
      <c r="C136" s="9" t="s">
        <v>316</v>
      </c>
      <c r="D136" s="6">
        <v>15</v>
      </c>
      <c r="E136" s="6" t="s">
        <v>32</v>
      </c>
      <c r="F136" s="36" t="s">
        <v>468</v>
      </c>
      <c r="G136" s="36" t="str">
        <f>VLOOKUP(Table76[[#This Row],[CID]],MathN,2,FALSE)</f>
        <v>Ratios and Proportions</v>
      </c>
    </row>
    <row r="137" spans="1:7" x14ac:dyDescent="0.2">
      <c r="A137" s="8" t="str">
        <f>Table76[[#This Row],[Test No.]]&amp;Table76[[#This Row],[Section]]&amp;Table76[[#This Row],[Q. No.]]</f>
        <v>R3M16</v>
      </c>
      <c r="B137" s="8"/>
      <c r="C137" s="9" t="s">
        <v>316</v>
      </c>
      <c r="D137" s="6">
        <v>16</v>
      </c>
      <c r="E137" s="6" t="s">
        <v>32</v>
      </c>
      <c r="F137" s="36" t="s">
        <v>464</v>
      </c>
      <c r="G137" s="36" t="str">
        <f>VLOOKUP(Table76[[#This Row],[CID]],MathN,2,FALSE)</f>
        <v>Numbers, Operations, and Problems</v>
      </c>
    </row>
    <row r="138" spans="1:7" x14ac:dyDescent="0.2">
      <c r="A138" s="8" t="str">
        <f>Table76[[#This Row],[Test No.]]&amp;Table76[[#This Row],[Section]]&amp;Table76[[#This Row],[Q. No.]]</f>
        <v>R3M17</v>
      </c>
      <c r="B138" s="8"/>
      <c r="C138" s="9" t="s">
        <v>316</v>
      </c>
      <c r="D138" s="6">
        <v>17</v>
      </c>
      <c r="E138" s="6" t="s">
        <v>32</v>
      </c>
      <c r="F138" s="36" t="s">
        <v>489</v>
      </c>
      <c r="G138" s="36" t="str">
        <f>VLOOKUP(Table76[[#This Row],[CID]],MathN,2,FALSE)</f>
        <v>Slope</v>
      </c>
    </row>
    <row r="139" spans="1:7" x14ac:dyDescent="0.2">
      <c r="A139" s="8" t="str">
        <f>Table76[[#This Row],[Test No.]]&amp;Table76[[#This Row],[Section]]&amp;Table76[[#This Row],[Q. No.]]</f>
        <v>R3M18</v>
      </c>
      <c r="B139" s="8"/>
      <c r="C139" s="9" t="s">
        <v>316</v>
      </c>
      <c r="D139" s="6">
        <v>18</v>
      </c>
      <c r="E139" s="6" t="s">
        <v>32</v>
      </c>
      <c r="F139" s="36" t="s">
        <v>468</v>
      </c>
      <c r="G139" s="36" t="str">
        <f>VLOOKUP(Table76[[#This Row],[CID]],MathN,2,FALSE)</f>
        <v>Ratios and Proportions</v>
      </c>
    </row>
    <row r="140" spans="1:7" x14ac:dyDescent="0.2">
      <c r="A140" s="8" t="str">
        <f>Table76[[#This Row],[Test No.]]&amp;Table76[[#This Row],[Section]]&amp;Table76[[#This Row],[Q. No.]]</f>
        <v>R3M19</v>
      </c>
      <c r="B140" s="8"/>
      <c r="C140" s="9" t="s">
        <v>316</v>
      </c>
      <c r="D140" s="6">
        <v>19</v>
      </c>
      <c r="E140" s="6" t="s">
        <v>32</v>
      </c>
      <c r="F140" s="36" t="s">
        <v>488</v>
      </c>
      <c r="G140" s="36" t="str">
        <f>VLOOKUP(Table76[[#This Row],[CID]],MathN,2,FALSE)</f>
        <v>Distance and Midpoints</v>
      </c>
    </row>
    <row r="141" spans="1:7" x14ac:dyDescent="0.2">
      <c r="A141" s="8" t="str">
        <f>Table76[[#This Row],[Test No.]]&amp;Table76[[#This Row],[Section]]&amp;Table76[[#This Row],[Q. No.]]</f>
        <v>R3M20</v>
      </c>
      <c r="B141" s="8"/>
      <c r="C141" s="9" t="s">
        <v>316</v>
      </c>
      <c r="D141" s="6">
        <v>20</v>
      </c>
      <c r="E141" s="6" t="s">
        <v>32</v>
      </c>
      <c r="F141" s="36" t="s">
        <v>478</v>
      </c>
      <c r="G141" s="36" t="str">
        <f>VLOOKUP(Table76[[#This Row],[CID]],MathN,2,FALSE)</f>
        <v>Solving and Factoring Quadratic Equations</v>
      </c>
    </row>
    <row r="142" spans="1:7" x14ac:dyDescent="0.2">
      <c r="A142" s="8" t="str">
        <f>Table76[[#This Row],[Test No.]]&amp;Table76[[#This Row],[Section]]&amp;Table76[[#This Row],[Q. No.]]</f>
        <v>R3M21</v>
      </c>
      <c r="B142" s="8"/>
      <c r="C142" s="9" t="s">
        <v>316</v>
      </c>
      <c r="D142" s="6">
        <v>21</v>
      </c>
      <c r="E142" s="6" t="s">
        <v>32</v>
      </c>
      <c r="F142" s="36" t="s">
        <v>486</v>
      </c>
      <c r="G142" s="36" t="str">
        <f>VLOOKUP(Table76[[#This Row],[CID]],MathN,2,FALSE)</f>
        <v>Number Lines and Inequalities</v>
      </c>
    </row>
    <row r="143" spans="1:7" x14ac:dyDescent="0.2">
      <c r="A143" s="8" t="str">
        <f>Table76[[#This Row],[Test No.]]&amp;Table76[[#This Row],[Section]]&amp;Table76[[#This Row],[Q. No.]]</f>
        <v>R3M22</v>
      </c>
      <c r="B143" s="8"/>
      <c r="C143" s="9" t="s">
        <v>316</v>
      </c>
      <c r="D143" s="6">
        <v>22</v>
      </c>
      <c r="E143" s="6" t="s">
        <v>32</v>
      </c>
      <c r="F143" s="36" t="s">
        <v>474</v>
      </c>
      <c r="G143" s="36" t="str">
        <f>VLOOKUP(Table76[[#This Row],[CID]],MathN,2,FALSE)</f>
        <v>Writing Expressions and Equations</v>
      </c>
    </row>
    <row r="144" spans="1:7" x14ac:dyDescent="0.2">
      <c r="A144" s="8" t="str">
        <f>Table76[[#This Row],[Test No.]]&amp;Table76[[#This Row],[Section]]&amp;Table76[[#This Row],[Q. No.]]</f>
        <v>R3M23</v>
      </c>
      <c r="B144" s="8"/>
      <c r="C144" s="9" t="s">
        <v>316</v>
      </c>
      <c r="D144" s="6">
        <v>23</v>
      </c>
      <c r="E144" s="6" t="s">
        <v>32</v>
      </c>
      <c r="F144" s="36" t="s">
        <v>479</v>
      </c>
      <c r="G144" s="36" t="str">
        <f>VLOOKUP(Table76[[#This Row],[CID]],MathN,2,FALSE)</f>
        <v>Solving Systems of Equations</v>
      </c>
    </row>
    <row r="145" spans="1:7" x14ac:dyDescent="0.2">
      <c r="A145" s="8" t="str">
        <f>Table76[[#This Row],[Test No.]]&amp;Table76[[#This Row],[Section]]&amp;Table76[[#This Row],[Q. No.]]</f>
        <v>R3M24</v>
      </c>
      <c r="B145" s="8"/>
      <c r="C145" s="9" t="s">
        <v>316</v>
      </c>
      <c r="D145" s="6">
        <v>24</v>
      </c>
      <c r="E145" s="6" t="s">
        <v>32</v>
      </c>
      <c r="F145" s="36" t="s">
        <v>473</v>
      </c>
      <c r="G145" s="36" t="str">
        <f>VLOOKUP(Table76[[#This Row],[CID]],MathN,2,FALSE)</f>
        <v>Equivalent Algebraic Expressions</v>
      </c>
    </row>
    <row r="146" spans="1:7" x14ac:dyDescent="0.2">
      <c r="A146" s="8" t="str">
        <f>Table76[[#This Row],[Test No.]]&amp;Table76[[#This Row],[Section]]&amp;Table76[[#This Row],[Q. No.]]</f>
        <v>R3M25</v>
      </c>
      <c r="B146" s="8"/>
      <c r="C146" s="9" t="s">
        <v>316</v>
      </c>
      <c r="D146" s="6">
        <v>25</v>
      </c>
      <c r="E146" s="6" t="s">
        <v>32</v>
      </c>
      <c r="F146" s="36" t="s">
        <v>489</v>
      </c>
      <c r="G146" s="36" t="str">
        <f>VLOOKUP(Table76[[#This Row],[CID]],MathN,2,FALSE)</f>
        <v>Slope</v>
      </c>
    </row>
    <row r="147" spans="1:7" x14ac:dyDescent="0.2">
      <c r="A147" s="8" t="str">
        <f>Table76[[#This Row],[Test No.]]&amp;Table76[[#This Row],[Section]]&amp;Table76[[#This Row],[Q. No.]]</f>
        <v>R3M26</v>
      </c>
      <c r="B147" s="8"/>
      <c r="C147" s="9" t="s">
        <v>316</v>
      </c>
      <c r="D147" s="6">
        <v>26</v>
      </c>
      <c r="E147" s="6" t="s">
        <v>32</v>
      </c>
      <c r="F147" s="36" t="s">
        <v>474</v>
      </c>
      <c r="G147" s="36" t="str">
        <f>VLOOKUP(Table76[[#This Row],[CID]],MathN,2,FALSE)</f>
        <v>Writing Expressions and Equations</v>
      </c>
    </row>
    <row r="148" spans="1:7" x14ac:dyDescent="0.2">
      <c r="A148" s="8" t="str">
        <f>Table76[[#This Row],[Test No.]]&amp;Table76[[#This Row],[Section]]&amp;Table76[[#This Row],[Q. No.]]</f>
        <v>R3M27</v>
      </c>
      <c r="B148" s="8"/>
      <c r="C148" s="9" t="s">
        <v>316</v>
      </c>
      <c r="D148" s="6">
        <v>27</v>
      </c>
      <c r="E148" s="6" t="s">
        <v>32</v>
      </c>
      <c r="F148" s="36" t="s">
        <v>498</v>
      </c>
      <c r="G148" s="36" t="str">
        <f>VLOOKUP(Table76[[#This Row],[CID]],MathN,2,FALSE)</f>
        <v>Simple Three-Dimensional Geometry</v>
      </c>
    </row>
    <row r="149" spans="1:7" x14ac:dyDescent="0.2">
      <c r="A149" s="8" t="str">
        <f>Table76[[#This Row],[Test No.]]&amp;Table76[[#This Row],[Section]]&amp;Table76[[#This Row],[Q. No.]]</f>
        <v>R3M28</v>
      </c>
      <c r="B149" s="8"/>
      <c r="C149" s="9" t="s">
        <v>316</v>
      </c>
      <c r="D149" s="6">
        <v>28</v>
      </c>
      <c r="E149" s="6" t="s">
        <v>32</v>
      </c>
      <c r="F149" s="36" t="s">
        <v>496</v>
      </c>
      <c r="G149" s="36" t="str">
        <f>VLOOKUP(Table76[[#This Row],[CID]],MathN,2,FALSE)</f>
        <v>Polygons</v>
      </c>
    </row>
    <row r="150" spans="1:7" x14ac:dyDescent="0.2">
      <c r="A150" s="8" t="str">
        <f>Table76[[#This Row],[Test No.]]&amp;Table76[[#This Row],[Section]]&amp;Table76[[#This Row],[Q. No.]]</f>
        <v>R3M29</v>
      </c>
      <c r="B150" s="8"/>
      <c r="C150" s="9" t="s">
        <v>316</v>
      </c>
      <c r="D150" s="6">
        <v>29</v>
      </c>
      <c r="E150" s="6" t="s">
        <v>32</v>
      </c>
      <c r="F150" s="36" t="s">
        <v>464</v>
      </c>
      <c r="G150" s="36" t="str">
        <f>VLOOKUP(Table76[[#This Row],[CID]],MathN,2,FALSE)</f>
        <v>Numbers, Operations, and Problems</v>
      </c>
    </row>
    <row r="151" spans="1:7" x14ac:dyDescent="0.2">
      <c r="A151" s="8" t="str">
        <f>Table76[[#This Row],[Test No.]]&amp;Table76[[#This Row],[Section]]&amp;Table76[[#This Row],[Q. No.]]</f>
        <v>R3M30</v>
      </c>
      <c r="B151" s="8"/>
      <c r="C151" s="9" t="s">
        <v>316</v>
      </c>
      <c r="D151" s="6">
        <v>30</v>
      </c>
      <c r="E151" s="6" t="s">
        <v>32</v>
      </c>
      <c r="F151" s="36" t="s">
        <v>472</v>
      </c>
      <c r="G151" s="36" t="str">
        <f>VLOOKUP(Table76[[#This Row],[CID]],MathN,2,FALSE)</f>
        <v>Substitution</v>
      </c>
    </row>
    <row r="152" spans="1:7" x14ac:dyDescent="0.2">
      <c r="A152" s="8" t="str">
        <f>Table76[[#This Row],[Test No.]]&amp;Table76[[#This Row],[Section]]&amp;Table76[[#This Row],[Q. No.]]</f>
        <v>R3M31</v>
      </c>
      <c r="B152" s="8"/>
      <c r="C152" s="9" t="s">
        <v>316</v>
      </c>
      <c r="D152" s="6">
        <v>31</v>
      </c>
      <c r="E152" s="6" t="s">
        <v>32</v>
      </c>
      <c r="F152" s="36" t="s">
        <v>464</v>
      </c>
      <c r="G152" s="36" t="str">
        <f>VLOOKUP(Table76[[#This Row],[CID]],MathN,2,FALSE)</f>
        <v>Numbers, Operations, and Problems</v>
      </c>
    </row>
    <row r="153" spans="1:7" x14ac:dyDescent="0.2">
      <c r="A153" s="8" t="str">
        <f>Table76[[#This Row],[Test No.]]&amp;Table76[[#This Row],[Section]]&amp;Table76[[#This Row],[Q. No.]]</f>
        <v>R3M32</v>
      </c>
      <c r="B153" s="8"/>
      <c r="C153" s="9" t="s">
        <v>316</v>
      </c>
      <c r="D153" s="6">
        <v>32</v>
      </c>
      <c r="E153" s="6" t="s">
        <v>32</v>
      </c>
      <c r="F153" s="36" t="s">
        <v>465</v>
      </c>
      <c r="G153" s="36" t="str">
        <f>VLOOKUP(Table76[[#This Row],[CID]],MathN,2,FALSE)</f>
        <v>Multiples, Factors, and Primes</v>
      </c>
    </row>
    <row r="154" spans="1:7" x14ac:dyDescent="0.2">
      <c r="A154" s="8" t="str">
        <f>Table76[[#This Row],[Test No.]]&amp;Table76[[#This Row],[Section]]&amp;Table76[[#This Row],[Q. No.]]</f>
        <v>R3M33</v>
      </c>
      <c r="B154" s="8"/>
      <c r="C154" s="9" t="s">
        <v>316</v>
      </c>
      <c r="D154" s="6">
        <v>33</v>
      </c>
      <c r="E154" s="6" t="s">
        <v>32</v>
      </c>
      <c r="F154" s="36" t="s">
        <v>475</v>
      </c>
      <c r="G154" s="36" t="str">
        <f>VLOOKUP(Table76[[#This Row],[CID]],MathN,2,FALSE)</f>
        <v>Solving Linear Equations</v>
      </c>
    </row>
    <row r="155" spans="1:7" x14ac:dyDescent="0.2">
      <c r="A155" s="8" t="str">
        <f>Table76[[#This Row],[Test No.]]&amp;Table76[[#This Row],[Section]]&amp;Table76[[#This Row],[Q. No.]]</f>
        <v>R3M34</v>
      </c>
      <c r="B155" s="8"/>
      <c r="C155" s="9" t="s">
        <v>316</v>
      </c>
      <c r="D155" s="6">
        <v>34</v>
      </c>
      <c r="E155" s="6" t="s">
        <v>32</v>
      </c>
      <c r="F155" s="36" t="s">
        <v>468</v>
      </c>
      <c r="G155" s="36" t="str">
        <f>VLOOKUP(Table76[[#This Row],[CID]],MathN,2,FALSE)</f>
        <v>Ratios and Proportions</v>
      </c>
    </row>
    <row r="156" spans="1:7" x14ac:dyDescent="0.2">
      <c r="A156" s="8" t="str">
        <f>Table76[[#This Row],[Test No.]]&amp;Table76[[#This Row],[Section]]&amp;Table76[[#This Row],[Q. No.]]</f>
        <v>R3M35</v>
      </c>
      <c r="B156" s="8"/>
      <c r="C156" s="9" t="s">
        <v>316</v>
      </c>
      <c r="D156" s="6">
        <v>35</v>
      </c>
      <c r="E156" s="6" t="s">
        <v>32</v>
      </c>
      <c r="F156" s="36" t="s">
        <v>494</v>
      </c>
      <c r="G156" s="36" t="str">
        <f>VLOOKUP(Table76[[#This Row],[CID]],MathN,2,FALSE)</f>
        <v>Angles, Lines, and Planes</v>
      </c>
    </row>
    <row r="157" spans="1:7" x14ac:dyDescent="0.2">
      <c r="A157" s="8" t="str">
        <f>Table76[[#This Row],[Test No.]]&amp;Table76[[#This Row],[Section]]&amp;Table76[[#This Row],[Q. No.]]</f>
        <v>R3M36</v>
      </c>
      <c r="B157" s="8"/>
      <c r="C157" s="9" t="s">
        <v>316</v>
      </c>
      <c r="D157" s="6">
        <v>36</v>
      </c>
      <c r="E157" s="6" t="s">
        <v>32</v>
      </c>
      <c r="F157" s="36" t="s">
        <v>475</v>
      </c>
      <c r="G157" s="36" t="str">
        <f>VLOOKUP(Table76[[#This Row],[CID]],MathN,2,FALSE)</f>
        <v>Solving Linear Equations</v>
      </c>
    </row>
    <row r="158" spans="1:7" x14ac:dyDescent="0.2">
      <c r="A158" s="8" t="str">
        <f>Table76[[#This Row],[Test No.]]&amp;Table76[[#This Row],[Section]]&amp;Table76[[#This Row],[Q. No.]]</f>
        <v>R3M37</v>
      </c>
      <c r="B158" s="8"/>
      <c r="C158" s="9" t="s">
        <v>316</v>
      </c>
      <c r="D158" s="6">
        <v>37</v>
      </c>
      <c r="E158" s="6" t="s">
        <v>32</v>
      </c>
      <c r="F158" s="36" t="s">
        <v>474</v>
      </c>
      <c r="G158" s="36" t="str">
        <f>VLOOKUP(Table76[[#This Row],[CID]],MathN,2,FALSE)</f>
        <v>Writing Expressions and Equations</v>
      </c>
    </row>
    <row r="159" spans="1:7" x14ac:dyDescent="0.2">
      <c r="A159" s="8" t="str">
        <f>Table76[[#This Row],[Test No.]]&amp;Table76[[#This Row],[Section]]&amp;Table76[[#This Row],[Q. No.]]</f>
        <v>R3M38</v>
      </c>
      <c r="B159" s="8"/>
      <c r="C159" s="9" t="s">
        <v>316</v>
      </c>
      <c r="D159" s="6">
        <v>38</v>
      </c>
      <c r="E159" s="6" t="s">
        <v>32</v>
      </c>
      <c r="F159" s="36" t="s">
        <v>479</v>
      </c>
      <c r="G159" s="36" t="str">
        <f>VLOOKUP(Table76[[#This Row],[CID]],MathN,2,FALSE)</f>
        <v>Solving Systems of Equations</v>
      </c>
    </row>
    <row r="160" spans="1:7" x14ac:dyDescent="0.2">
      <c r="A160" s="8" t="str">
        <f>Table76[[#This Row],[Test No.]]&amp;Table76[[#This Row],[Section]]&amp;Table76[[#This Row],[Q. No.]]</f>
        <v>R3M39</v>
      </c>
      <c r="B160" s="8"/>
      <c r="C160" s="9" t="s">
        <v>316</v>
      </c>
      <c r="D160" s="6">
        <v>39</v>
      </c>
      <c r="E160" s="6" t="s">
        <v>32</v>
      </c>
      <c r="F160" s="36" t="s">
        <v>473</v>
      </c>
      <c r="G160" s="36" t="str">
        <f>VLOOKUP(Table76[[#This Row],[CID]],MathN,2,FALSE)</f>
        <v>Equivalent Algebraic Expressions</v>
      </c>
    </row>
    <row r="161" spans="1:7" x14ac:dyDescent="0.2">
      <c r="A161" s="8" t="str">
        <f>Table76[[#This Row],[Test No.]]&amp;Table76[[#This Row],[Section]]&amp;Table76[[#This Row],[Q. No.]]</f>
        <v>R3M40</v>
      </c>
      <c r="B161" s="8"/>
      <c r="C161" s="9" t="s">
        <v>316</v>
      </c>
      <c r="D161" s="6">
        <v>40</v>
      </c>
      <c r="E161" s="6" t="s">
        <v>32</v>
      </c>
      <c r="F161" s="36" t="s">
        <v>499</v>
      </c>
      <c r="G161" s="36" t="str">
        <f>VLOOKUP(Table76[[#This Row],[CID]],MathN,2,FALSE)</f>
        <v>Area and Perimeter</v>
      </c>
    </row>
    <row r="162" spans="1:7" x14ac:dyDescent="0.2">
      <c r="A162" s="8" t="str">
        <f>Table76[[#This Row],[Test No.]]&amp;Table76[[#This Row],[Section]]&amp;Table76[[#This Row],[Q. No.]]</f>
        <v>R3M41</v>
      </c>
      <c r="B162" s="8"/>
      <c r="C162" s="9" t="s">
        <v>316</v>
      </c>
      <c r="D162" s="6">
        <v>41</v>
      </c>
      <c r="E162" s="6" t="s">
        <v>32</v>
      </c>
      <c r="F162" s="36" t="s">
        <v>497</v>
      </c>
      <c r="G162" s="36" t="str">
        <f>VLOOKUP(Table76[[#This Row],[CID]],MathN,2,FALSE)</f>
        <v>Circles</v>
      </c>
    </row>
    <row r="163" spans="1:7" x14ac:dyDescent="0.2">
      <c r="A163" s="8" t="str">
        <f>Table76[[#This Row],[Test No.]]&amp;Table76[[#This Row],[Section]]&amp;Table76[[#This Row],[Q. No.]]</f>
        <v>R3M42</v>
      </c>
      <c r="B163" s="8"/>
      <c r="C163" s="9" t="s">
        <v>316</v>
      </c>
      <c r="D163" s="6">
        <v>42</v>
      </c>
      <c r="E163" s="6" t="s">
        <v>32</v>
      </c>
      <c r="F163" s="36" t="s">
        <v>497</v>
      </c>
      <c r="G163" s="36" t="str">
        <f>VLOOKUP(Table76[[#This Row],[CID]],MathN,2,FALSE)</f>
        <v>Circles</v>
      </c>
    </row>
    <row r="164" spans="1:7" x14ac:dyDescent="0.2">
      <c r="A164" s="8" t="str">
        <f>Table76[[#This Row],[Test No.]]&amp;Table76[[#This Row],[Section]]&amp;Table76[[#This Row],[Q. No.]]</f>
        <v>R3M43</v>
      </c>
      <c r="B164" s="8"/>
      <c r="C164" s="9" t="s">
        <v>316</v>
      </c>
      <c r="D164" s="6">
        <v>43</v>
      </c>
      <c r="E164" s="6" t="s">
        <v>32</v>
      </c>
      <c r="F164" s="36" t="s">
        <v>500</v>
      </c>
      <c r="G164" s="36" t="str">
        <f>VLOOKUP(Table76[[#This Row],[CID]],MathN,2,FALSE)</f>
        <v>SOHCAHTOA</v>
      </c>
    </row>
    <row r="165" spans="1:7" x14ac:dyDescent="0.2">
      <c r="A165" s="8" t="str">
        <f>Table76[[#This Row],[Test No.]]&amp;Table76[[#This Row],[Section]]&amp;Table76[[#This Row],[Q. No.]]</f>
        <v>R3M44</v>
      </c>
      <c r="B165" s="8"/>
      <c r="C165" s="9" t="s">
        <v>316</v>
      </c>
      <c r="D165" s="6">
        <v>44</v>
      </c>
      <c r="E165" s="6" t="s">
        <v>32</v>
      </c>
      <c r="F165" s="36" t="s">
        <v>495</v>
      </c>
      <c r="G165" s="36" t="str">
        <f>VLOOKUP(Table76[[#This Row],[CID]],MathN,2,FALSE)</f>
        <v>Triangles</v>
      </c>
    </row>
    <row r="166" spans="1:7" x14ac:dyDescent="0.2">
      <c r="A166" s="8" t="str">
        <f>Table76[[#This Row],[Test No.]]&amp;Table76[[#This Row],[Section]]&amp;Table76[[#This Row],[Q. No.]]</f>
        <v>R3M45</v>
      </c>
      <c r="B166" s="8"/>
      <c r="C166" s="9" t="s">
        <v>316</v>
      </c>
      <c r="D166" s="6">
        <v>45</v>
      </c>
      <c r="E166" s="6" t="s">
        <v>32</v>
      </c>
      <c r="F166" s="36" t="s">
        <v>478</v>
      </c>
      <c r="G166" s="36" t="str">
        <f>VLOOKUP(Table76[[#This Row],[CID]],MathN,2,FALSE)</f>
        <v>Solving and Factoring Quadratic Equations</v>
      </c>
    </row>
    <row r="167" spans="1:7" x14ac:dyDescent="0.2">
      <c r="A167" s="8" t="str">
        <f>Table76[[#This Row],[Test No.]]&amp;Table76[[#This Row],[Section]]&amp;Table76[[#This Row],[Q. No.]]</f>
        <v>R3M46</v>
      </c>
      <c r="B167" s="8"/>
      <c r="C167" s="9" t="s">
        <v>316</v>
      </c>
      <c r="D167" s="6">
        <v>46</v>
      </c>
      <c r="E167" s="6" t="s">
        <v>32</v>
      </c>
      <c r="F167" s="36" t="s">
        <v>478</v>
      </c>
      <c r="G167" s="36" t="str">
        <f>VLOOKUP(Table76[[#This Row],[CID]],MathN,2,FALSE)</f>
        <v>Solving and Factoring Quadratic Equations</v>
      </c>
    </row>
    <row r="168" spans="1:7" x14ac:dyDescent="0.2">
      <c r="A168" s="8" t="str">
        <f>Table76[[#This Row],[Test No.]]&amp;Table76[[#This Row],[Section]]&amp;Table76[[#This Row],[Q. No.]]</f>
        <v>R3M47</v>
      </c>
      <c r="B168" s="8"/>
      <c r="C168" s="9" t="s">
        <v>316</v>
      </c>
      <c r="D168" s="6">
        <v>47</v>
      </c>
      <c r="E168" s="6" t="s">
        <v>32</v>
      </c>
      <c r="F168" s="36" t="s">
        <v>473</v>
      </c>
      <c r="G168" s="36" t="str">
        <f>VLOOKUP(Table76[[#This Row],[CID]],MathN,2,FALSE)</f>
        <v>Equivalent Algebraic Expressions</v>
      </c>
    </row>
    <row r="169" spans="1:7" x14ac:dyDescent="0.2">
      <c r="A169" s="8" t="str">
        <f>Table76[[#This Row],[Test No.]]&amp;Table76[[#This Row],[Section]]&amp;Table76[[#This Row],[Q. No.]]</f>
        <v>R3M48</v>
      </c>
      <c r="B169" s="8"/>
      <c r="C169" s="9" t="s">
        <v>316</v>
      </c>
      <c r="D169" s="6">
        <v>48</v>
      </c>
      <c r="E169" s="6" t="s">
        <v>32</v>
      </c>
      <c r="F169" s="36" t="s">
        <v>471</v>
      </c>
      <c r="G169" s="36" t="str">
        <f>VLOOKUP(Table76[[#This Row],[CID]],MathN,2,FALSE)</f>
        <v>Series</v>
      </c>
    </row>
    <row r="170" spans="1:7" x14ac:dyDescent="0.2">
      <c r="A170" s="8" t="str">
        <f>Table76[[#This Row],[Test No.]]&amp;Table76[[#This Row],[Section]]&amp;Table76[[#This Row],[Q. No.]]</f>
        <v>R3M49</v>
      </c>
      <c r="B170" s="8"/>
      <c r="C170" s="9" t="s">
        <v>316</v>
      </c>
      <c r="D170" s="6">
        <v>49</v>
      </c>
      <c r="E170" s="6" t="s">
        <v>32</v>
      </c>
      <c r="F170" s="36" t="s">
        <v>497</v>
      </c>
      <c r="G170" s="36" t="str">
        <f>VLOOKUP(Table76[[#This Row],[CID]],MathN,2,FALSE)</f>
        <v>Circles</v>
      </c>
    </row>
    <row r="171" spans="1:7" x14ac:dyDescent="0.2">
      <c r="A171" s="8" t="str">
        <f>Table76[[#This Row],[Test No.]]&amp;Table76[[#This Row],[Section]]&amp;Table76[[#This Row],[Q. No.]]</f>
        <v>R3M50</v>
      </c>
      <c r="B171" s="8"/>
      <c r="C171" s="9" t="s">
        <v>316</v>
      </c>
      <c r="D171" s="6">
        <v>50</v>
      </c>
      <c r="E171" s="6" t="s">
        <v>32</v>
      </c>
      <c r="F171" s="36" t="s">
        <v>481</v>
      </c>
      <c r="G171" s="36" t="str">
        <f>VLOOKUP(Table76[[#This Row],[CID]],MathN,2,FALSE)</f>
        <v>Functions</v>
      </c>
    </row>
    <row r="172" spans="1:7" x14ac:dyDescent="0.2">
      <c r="A172" s="8" t="str">
        <f>Table76[[#This Row],[Test No.]]&amp;Table76[[#This Row],[Section]]&amp;Table76[[#This Row],[Q. No.]]</f>
        <v>R3M51</v>
      </c>
      <c r="B172" s="8"/>
      <c r="C172" s="9" t="s">
        <v>316</v>
      </c>
      <c r="D172" s="6">
        <v>51</v>
      </c>
      <c r="E172" s="6" t="s">
        <v>32</v>
      </c>
      <c r="F172" s="36" t="s">
        <v>499</v>
      </c>
      <c r="G172" s="36" t="str">
        <f>VLOOKUP(Table76[[#This Row],[CID]],MathN,2,FALSE)</f>
        <v>Area and Perimeter</v>
      </c>
    </row>
    <row r="173" spans="1:7" x14ac:dyDescent="0.2">
      <c r="A173" s="8" t="str">
        <f>Table76[[#This Row],[Test No.]]&amp;Table76[[#This Row],[Section]]&amp;Table76[[#This Row],[Q. No.]]</f>
        <v>R3M52</v>
      </c>
      <c r="B173" s="8"/>
      <c r="C173" s="9" t="s">
        <v>316</v>
      </c>
      <c r="D173" s="6">
        <v>52</v>
      </c>
      <c r="E173" s="6" t="s">
        <v>32</v>
      </c>
      <c r="F173" s="36" t="s">
        <v>467</v>
      </c>
      <c r="G173" s="36" t="str">
        <f>VLOOKUP(Table76[[#This Row],[CID]],MathN,2,FALSE)</f>
        <v>Percentages, Fractions, and Decimals</v>
      </c>
    </row>
    <row r="174" spans="1:7" x14ac:dyDescent="0.2">
      <c r="A174" s="8" t="str">
        <f>Table76[[#This Row],[Test No.]]&amp;Table76[[#This Row],[Section]]&amp;Table76[[#This Row],[Q. No.]]</f>
        <v>R3M53</v>
      </c>
      <c r="B174" s="8"/>
      <c r="C174" s="9" t="s">
        <v>316</v>
      </c>
      <c r="D174" s="6">
        <v>53</v>
      </c>
      <c r="E174" s="6" t="s">
        <v>32</v>
      </c>
      <c r="F174" s="36" t="s">
        <v>486</v>
      </c>
      <c r="G174" s="36" t="str">
        <f>VLOOKUP(Table76[[#This Row],[CID]],MathN,2,FALSE)</f>
        <v>Number Lines and Inequalities</v>
      </c>
    </row>
    <row r="175" spans="1:7" x14ac:dyDescent="0.2">
      <c r="A175" s="8" t="str">
        <f>Table76[[#This Row],[Test No.]]&amp;Table76[[#This Row],[Section]]&amp;Table76[[#This Row],[Q. No.]]</f>
        <v>R3M54</v>
      </c>
      <c r="B175" s="8"/>
      <c r="C175" s="9" t="s">
        <v>316</v>
      </c>
      <c r="D175" s="6">
        <v>54</v>
      </c>
      <c r="E175" s="6" t="s">
        <v>32</v>
      </c>
      <c r="F175" s="36" t="s">
        <v>498</v>
      </c>
      <c r="G175" s="36" t="str">
        <f>VLOOKUP(Table76[[#This Row],[CID]],MathN,2,FALSE)</f>
        <v>Simple Three-Dimensional Geometry</v>
      </c>
    </row>
    <row r="176" spans="1:7" x14ac:dyDescent="0.2">
      <c r="A176" s="8" t="str">
        <f>Table76[[#This Row],[Test No.]]&amp;Table76[[#This Row],[Section]]&amp;Table76[[#This Row],[Q. No.]]</f>
        <v>R3M55</v>
      </c>
      <c r="B176" s="8"/>
      <c r="C176" s="9" t="s">
        <v>316</v>
      </c>
      <c r="D176" s="6">
        <v>55</v>
      </c>
      <c r="E176" s="6" t="s">
        <v>32</v>
      </c>
      <c r="F176" s="36" t="s">
        <v>467</v>
      </c>
      <c r="G176" s="36" t="str">
        <f>VLOOKUP(Table76[[#This Row],[CID]],MathN,2,FALSE)</f>
        <v>Percentages, Fractions, and Decimals</v>
      </c>
    </row>
    <row r="177" spans="1:7" x14ac:dyDescent="0.2">
      <c r="A177" s="8" t="str">
        <f>Table76[[#This Row],[Test No.]]&amp;Table76[[#This Row],[Section]]&amp;Table76[[#This Row],[Q. No.]]</f>
        <v>R3M56</v>
      </c>
      <c r="B177" s="8"/>
      <c r="C177" s="9" t="s">
        <v>316</v>
      </c>
      <c r="D177" s="6">
        <v>56</v>
      </c>
      <c r="E177" s="6" t="s">
        <v>32</v>
      </c>
      <c r="F177" s="36" t="s">
        <v>491</v>
      </c>
      <c r="G177" s="36" t="str">
        <f>VLOOKUP(Table76[[#This Row],[CID]],MathN,2,FALSE)</f>
        <v>The Equation of a Line</v>
      </c>
    </row>
    <row r="178" spans="1:7" x14ac:dyDescent="0.2">
      <c r="A178" s="8" t="str">
        <f>Table76[[#This Row],[Test No.]]&amp;Table76[[#This Row],[Section]]&amp;Table76[[#This Row],[Q. No.]]</f>
        <v>R3M57</v>
      </c>
      <c r="B178" s="8"/>
      <c r="C178" s="9" t="s">
        <v>316</v>
      </c>
      <c r="D178" s="6">
        <v>57</v>
      </c>
      <c r="E178" s="6" t="s">
        <v>32</v>
      </c>
      <c r="F178" s="36" t="s">
        <v>500</v>
      </c>
      <c r="G178" s="36" t="str">
        <f>VLOOKUP(Table76[[#This Row],[CID]],MathN,2,FALSE)</f>
        <v>SOHCAHTOA</v>
      </c>
    </row>
    <row r="179" spans="1:7" x14ac:dyDescent="0.2">
      <c r="A179" s="8" t="str">
        <f>Table76[[#This Row],[Test No.]]&amp;Table76[[#This Row],[Section]]&amp;Table76[[#This Row],[Q. No.]]</f>
        <v>R3M58</v>
      </c>
      <c r="B179" s="8"/>
      <c r="C179" s="9" t="s">
        <v>316</v>
      </c>
      <c r="D179" s="6">
        <v>58</v>
      </c>
      <c r="E179" s="6" t="s">
        <v>32</v>
      </c>
      <c r="F179" s="36" t="s">
        <v>500</v>
      </c>
      <c r="G179" s="36" t="str">
        <f>VLOOKUP(Table76[[#This Row],[CID]],MathN,2,FALSE)</f>
        <v>SOHCAHTOA</v>
      </c>
    </row>
    <row r="180" spans="1:7" x14ac:dyDescent="0.2">
      <c r="A180" s="8" t="str">
        <f>Table76[[#This Row],[Test No.]]&amp;Table76[[#This Row],[Section]]&amp;Table76[[#This Row],[Q. No.]]</f>
        <v>R3M59</v>
      </c>
      <c r="B180" s="8"/>
      <c r="C180" s="9" t="s">
        <v>316</v>
      </c>
      <c r="D180" s="6">
        <v>59</v>
      </c>
      <c r="E180" s="6" t="s">
        <v>32</v>
      </c>
      <c r="F180" s="36" t="s">
        <v>471</v>
      </c>
      <c r="G180" s="36" t="str">
        <f>VLOOKUP(Table76[[#This Row],[CID]],MathN,2,FALSE)</f>
        <v>Series</v>
      </c>
    </row>
    <row r="181" spans="1:7" x14ac:dyDescent="0.2">
      <c r="A181" s="8" t="str">
        <f>Table76[[#This Row],[Test No.]]&amp;Table76[[#This Row],[Section]]&amp;Table76[[#This Row],[Q. No.]]</f>
        <v>R3M60</v>
      </c>
      <c r="B181" s="8"/>
      <c r="C181" s="9" t="s">
        <v>316</v>
      </c>
      <c r="D181" s="6">
        <v>60</v>
      </c>
      <c r="E181" s="6" t="s">
        <v>32</v>
      </c>
      <c r="F181" s="36" t="s">
        <v>500</v>
      </c>
      <c r="G181" s="36" t="str">
        <f>VLOOKUP(Table76[[#This Row],[CID]],MathN,2,FALSE)</f>
        <v>SOHCAHTOA</v>
      </c>
    </row>
    <row r="182" spans="1:7" x14ac:dyDescent="0.2">
      <c r="A182" s="8" t="str">
        <f>Table76[[#This Row],[Test No.]]&amp;Table76[[#This Row],[Section]]&amp;Table76[[#This Row],[Q. No.]]</f>
        <v>R4M1</v>
      </c>
      <c r="B182" s="8"/>
      <c r="C182" s="9" t="s">
        <v>317</v>
      </c>
      <c r="D182" s="6">
        <v>1</v>
      </c>
      <c r="E182" s="6" t="s">
        <v>32</v>
      </c>
      <c r="F182" s="36" t="s">
        <v>488</v>
      </c>
      <c r="G182" s="36" t="str">
        <f>VLOOKUP(Table76[[#This Row],[CID]],MathN,2,FALSE)</f>
        <v>Distance and Midpoints</v>
      </c>
    </row>
    <row r="183" spans="1:7" x14ac:dyDescent="0.2">
      <c r="A183" s="8" t="str">
        <f>Table76[[#This Row],[Test No.]]&amp;Table76[[#This Row],[Section]]&amp;Table76[[#This Row],[Q. No.]]</f>
        <v>R4M2</v>
      </c>
      <c r="B183" s="8"/>
      <c r="C183" s="9" t="s">
        <v>317</v>
      </c>
      <c r="D183" s="6">
        <v>2</v>
      </c>
      <c r="E183" s="6" t="s">
        <v>32</v>
      </c>
      <c r="F183" s="36" t="s">
        <v>495</v>
      </c>
      <c r="G183" s="36" t="str">
        <f>VLOOKUP(Table76[[#This Row],[CID]],MathN,2,FALSE)</f>
        <v>Triangles</v>
      </c>
    </row>
    <row r="184" spans="1:7" x14ac:dyDescent="0.2">
      <c r="A184" s="8" t="str">
        <f>Table76[[#This Row],[Test No.]]&amp;Table76[[#This Row],[Section]]&amp;Table76[[#This Row],[Q. No.]]</f>
        <v>R4M3</v>
      </c>
      <c r="B184" s="8"/>
      <c r="C184" s="9" t="s">
        <v>317</v>
      </c>
      <c r="D184" s="6">
        <v>3</v>
      </c>
      <c r="E184" s="6" t="s">
        <v>32</v>
      </c>
      <c r="F184" s="36" t="s">
        <v>474</v>
      </c>
      <c r="G184" s="36" t="str">
        <f>VLOOKUP(Table76[[#This Row],[CID]],MathN,2,FALSE)</f>
        <v>Writing Expressions and Equations</v>
      </c>
    </row>
    <row r="185" spans="1:7" x14ac:dyDescent="0.2">
      <c r="A185" s="8" t="str">
        <f>Table76[[#This Row],[Test No.]]&amp;Table76[[#This Row],[Section]]&amp;Table76[[#This Row],[Q. No.]]</f>
        <v>R4M4</v>
      </c>
      <c r="B185" s="8"/>
      <c r="C185" s="9" t="s">
        <v>317</v>
      </c>
      <c r="D185" s="6">
        <v>4</v>
      </c>
      <c r="E185" s="6" t="s">
        <v>32</v>
      </c>
      <c r="F185" s="36" t="s">
        <v>507</v>
      </c>
      <c r="G185" s="36" t="str">
        <f>VLOOKUP(Table76[[#This Row],[CID]],MathN,2,FALSE)</f>
        <v>Probability</v>
      </c>
    </row>
    <row r="186" spans="1:7" x14ac:dyDescent="0.2">
      <c r="A186" s="8" t="str">
        <f>Table76[[#This Row],[Test No.]]&amp;Table76[[#This Row],[Section]]&amp;Table76[[#This Row],[Q. No.]]</f>
        <v>R4M5</v>
      </c>
      <c r="B186" s="8"/>
      <c r="C186" s="9" t="s">
        <v>317</v>
      </c>
      <c r="D186" s="6">
        <v>5</v>
      </c>
      <c r="E186" s="6" t="s">
        <v>32</v>
      </c>
      <c r="F186" s="36" t="s">
        <v>506</v>
      </c>
      <c r="G186" s="36" t="str">
        <f>VLOOKUP(Table76[[#This Row],[CID]],MathN,2,FALSE)</f>
        <v>Mean, Median, and Mode</v>
      </c>
    </row>
    <row r="187" spans="1:7" x14ac:dyDescent="0.2">
      <c r="A187" s="8" t="str">
        <f>Table76[[#This Row],[Test No.]]&amp;Table76[[#This Row],[Section]]&amp;Table76[[#This Row],[Q. No.]]</f>
        <v>R4M6</v>
      </c>
      <c r="B187" s="8"/>
      <c r="C187" s="9" t="s">
        <v>317</v>
      </c>
      <c r="D187" s="6">
        <v>6</v>
      </c>
      <c r="E187" s="6" t="s">
        <v>32</v>
      </c>
      <c r="F187" s="36" t="s">
        <v>494</v>
      </c>
      <c r="G187" s="36" t="str">
        <f>VLOOKUP(Table76[[#This Row],[CID]],MathN,2,FALSE)</f>
        <v>Angles, Lines, and Planes</v>
      </c>
    </row>
    <row r="188" spans="1:7" x14ac:dyDescent="0.2">
      <c r="A188" s="8" t="str">
        <f>Table76[[#This Row],[Test No.]]&amp;Table76[[#This Row],[Section]]&amp;Table76[[#This Row],[Q. No.]]</f>
        <v>R4M7</v>
      </c>
      <c r="B188" s="8"/>
      <c r="C188" s="9" t="s">
        <v>317</v>
      </c>
      <c r="D188" s="6">
        <v>7</v>
      </c>
      <c r="E188" s="6" t="s">
        <v>32</v>
      </c>
      <c r="F188" s="36" t="s">
        <v>467</v>
      </c>
      <c r="G188" s="36" t="str">
        <f>VLOOKUP(Table76[[#This Row],[CID]],MathN,2,FALSE)</f>
        <v>Percentages, Fractions, and Decimals</v>
      </c>
    </row>
    <row r="189" spans="1:7" x14ac:dyDescent="0.2">
      <c r="A189" s="8" t="str">
        <f>Table76[[#This Row],[Test No.]]&amp;Table76[[#This Row],[Section]]&amp;Table76[[#This Row],[Q. No.]]</f>
        <v>R4M8</v>
      </c>
      <c r="B189" s="8"/>
      <c r="C189" s="9" t="s">
        <v>317</v>
      </c>
      <c r="D189" s="6">
        <v>8</v>
      </c>
      <c r="E189" s="6" t="s">
        <v>32</v>
      </c>
      <c r="F189" s="36" t="s">
        <v>495</v>
      </c>
      <c r="G189" s="36" t="str">
        <f>VLOOKUP(Table76[[#This Row],[CID]],MathN,2,FALSE)</f>
        <v>Triangles</v>
      </c>
    </row>
    <row r="190" spans="1:7" x14ac:dyDescent="0.2">
      <c r="A190" s="8" t="str">
        <f>Table76[[#This Row],[Test No.]]&amp;Table76[[#This Row],[Section]]&amp;Table76[[#This Row],[Q. No.]]</f>
        <v>R4M9</v>
      </c>
      <c r="B190" s="8"/>
      <c r="C190" s="9" t="s">
        <v>317</v>
      </c>
      <c r="D190" s="6">
        <v>9</v>
      </c>
      <c r="E190" s="6" t="s">
        <v>32</v>
      </c>
      <c r="F190" s="36" t="s">
        <v>467</v>
      </c>
      <c r="G190" s="36" t="str">
        <f>VLOOKUP(Table76[[#This Row],[CID]],MathN,2,FALSE)</f>
        <v>Percentages, Fractions, and Decimals</v>
      </c>
    </row>
    <row r="191" spans="1:7" x14ac:dyDescent="0.2">
      <c r="A191" s="8" t="str">
        <f>Table76[[#This Row],[Test No.]]&amp;Table76[[#This Row],[Section]]&amp;Table76[[#This Row],[Q. No.]]</f>
        <v>R4M10</v>
      </c>
      <c r="B191" s="8"/>
      <c r="C191" s="9" t="s">
        <v>317</v>
      </c>
      <c r="D191" s="6">
        <v>10</v>
      </c>
      <c r="E191" s="6" t="s">
        <v>32</v>
      </c>
      <c r="F191" s="36" t="s">
        <v>464</v>
      </c>
      <c r="G191" s="36" t="str">
        <f>VLOOKUP(Table76[[#This Row],[CID]],MathN,2,FALSE)</f>
        <v>Numbers, Operations, and Problems</v>
      </c>
    </row>
    <row r="192" spans="1:7" x14ac:dyDescent="0.2">
      <c r="A192" s="8" t="str">
        <f>Table76[[#This Row],[Test No.]]&amp;Table76[[#This Row],[Section]]&amp;Table76[[#This Row],[Q. No.]]</f>
        <v>R4M11</v>
      </c>
      <c r="B192" s="8"/>
      <c r="C192" s="9" t="s">
        <v>317</v>
      </c>
      <c r="D192" s="6">
        <v>11</v>
      </c>
      <c r="E192" s="6" t="s">
        <v>32</v>
      </c>
      <c r="F192" s="36" t="s">
        <v>469</v>
      </c>
      <c r="G192" s="36" t="str">
        <f>VLOOKUP(Table76[[#This Row],[CID]],MathN,2,FALSE)</f>
        <v>Absolute Value</v>
      </c>
    </row>
    <row r="193" spans="1:7" x14ac:dyDescent="0.2">
      <c r="A193" s="8" t="str">
        <f>Table76[[#This Row],[Test No.]]&amp;Table76[[#This Row],[Section]]&amp;Table76[[#This Row],[Q. No.]]</f>
        <v>R4M12</v>
      </c>
      <c r="B193" s="8"/>
      <c r="C193" s="9" t="s">
        <v>317</v>
      </c>
      <c r="D193" s="6">
        <v>12</v>
      </c>
      <c r="E193" s="6" t="s">
        <v>32</v>
      </c>
      <c r="F193" s="36" t="s">
        <v>476</v>
      </c>
      <c r="G193" s="36" t="str">
        <f>VLOOKUP(Table76[[#This Row],[CID]],MathN,2,FALSE)</f>
        <v>Multiplying Binomials</v>
      </c>
    </row>
    <row r="194" spans="1:7" x14ac:dyDescent="0.2">
      <c r="A194" s="8" t="str">
        <f>Table76[[#This Row],[Test No.]]&amp;Table76[[#This Row],[Section]]&amp;Table76[[#This Row],[Q. No.]]</f>
        <v>R4M13</v>
      </c>
      <c r="B194" s="8"/>
      <c r="C194" s="9" t="s">
        <v>317</v>
      </c>
      <c r="D194" s="6">
        <v>13</v>
      </c>
      <c r="E194" s="6" t="s">
        <v>32</v>
      </c>
      <c r="F194" s="36" t="s">
        <v>473</v>
      </c>
      <c r="G194" s="36" t="str">
        <f>VLOOKUP(Table76[[#This Row],[CID]],MathN,2,FALSE)</f>
        <v>Equivalent Algebraic Expressions</v>
      </c>
    </row>
    <row r="195" spans="1:7" x14ac:dyDescent="0.2">
      <c r="A195" s="8" t="str">
        <f>Table76[[#This Row],[Test No.]]&amp;Table76[[#This Row],[Section]]&amp;Table76[[#This Row],[Q. No.]]</f>
        <v>R4M14</v>
      </c>
      <c r="B195" s="8"/>
      <c r="C195" s="9" t="s">
        <v>317</v>
      </c>
      <c r="D195" s="6">
        <v>14</v>
      </c>
      <c r="E195" s="6" t="s">
        <v>32</v>
      </c>
      <c r="F195" s="36" t="s">
        <v>470</v>
      </c>
      <c r="G195" s="36" t="str">
        <f>VLOOKUP(Table76[[#This Row],[CID]],MathN,2,FALSE)</f>
        <v>Exponents and Roots</v>
      </c>
    </row>
    <row r="196" spans="1:7" x14ac:dyDescent="0.2">
      <c r="A196" s="8" t="str">
        <f>Table76[[#This Row],[Test No.]]&amp;Table76[[#This Row],[Section]]&amp;Table76[[#This Row],[Q. No.]]</f>
        <v>R4M15</v>
      </c>
      <c r="B196" s="8"/>
      <c r="C196" s="9" t="s">
        <v>317</v>
      </c>
      <c r="D196" s="6">
        <v>15</v>
      </c>
      <c r="E196" s="6" t="s">
        <v>32</v>
      </c>
      <c r="F196" s="36" t="s">
        <v>467</v>
      </c>
      <c r="G196" s="36" t="str">
        <f>VLOOKUP(Table76[[#This Row],[CID]],MathN,2,FALSE)</f>
        <v>Percentages, Fractions, and Decimals</v>
      </c>
    </row>
    <row r="197" spans="1:7" x14ac:dyDescent="0.2">
      <c r="A197" s="8" t="str">
        <f>Table76[[#This Row],[Test No.]]&amp;Table76[[#This Row],[Section]]&amp;Table76[[#This Row],[Q. No.]]</f>
        <v>R4M16</v>
      </c>
      <c r="B197" s="8"/>
      <c r="C197" s="9" t="s">
        <v>317</v>
      </c>
      <c r="D197" s="6">
        <v>16</v>
      </c>
      <c r="E197" s="6" t="s">
        <v>32</v>
      </c>
      <c r="F197" s="36" t="s">
        <v>499</v>
      </c>
      <c r="G197" s="36" t="str">
        <f>VLOOKUP(Table76[[#This Row],[CID]],MathN,2,FALSE)</f>
        <v>Area and Perimeter</v>
      </c>
    </row>
    <row r="198" spans="1:7" x14ac:dyDescent="0.2">
      <c r="A198" s="8" t="str">
        <f>Table76[[#This Row],[Test No.]]&amp;Table76[[#This Row],[Section]]&amp;Table76[[#This Row],[Q. No.]]</f>
        <v>R4M17</v>
      </c>
      <c r="B198" s="8"/>
      <c r="C198" s="9" t="s">
        <v>317</v>
      </c>
      <c r="D198" s="6">
        <v>17</v>
      </c>
      <c r="E198" s="6" t="s">
        <v>32</v>
      </c>
      <c r="F198" s="36" t="s">
        <v>478</v>
      </c>
      <c r="G198" s="36" t="str">
        <f>VLOOKUP(Table76[[#This Row],[CID]],MathN,2,FALSE)</f>
        <v>Solving and Factoring Quadratic Equations</v>
      </c>
    </row>
    <row r="199" spans="1:7" x14ac:dyDescent="0.2">
      <c r="A199" s="8" t="str">
        <f>Table76[[#This Row],[Test No.]]&amp;Table76[[#This Row],[Section]]&amp;Table76[[#This Row],[Q. No.]]</f>
        <v>R4M18</v>
      </c>
      <c r="B199" s="8"/>
      <c r="C199" s="9" t="s">
        <v>317</v>
      </c>
      <c r="D199" s="6">
        <v>18</v>
      </c>
      <c r="E199" s="6" t="s">
        <v>32</v>
      </c>
      <c r="F199" s="36" t="s">
        <v>478</v>
      </c>
      <c r="G199" s="36" t="str">
        <f>VLOOKUP(Table76[[#This Row],[CID]],MathN,2,FALSE)</f>
        <v>Solving and Factoring Quadratic Equations</v>
      </c>
    </row>
    <row r="200" spans="1:7" x14ac:dyDescent="0.2">
      <c r="A200" s="8" t="str">
        <f>Table76[[#This Row],[Test No.]]&amp;Table76[[#This Row],[Section]]&amp;Table76[[#This Row],[Q. No.]]</f>
        <v>R4M19</v>
      </c>
      <c r="B200" s="8"/>
      <c r="C200" s="9" t="s">
        <v>317</v>
      </c>
      <c r="D200" s="6">
        <v>19</v>
      </c>
      <c r="E200" s="6" t="s">
        <v>32</v>
      </c>
      <c r="F200" s="36" t="s">
        <v>472</v>
      </c>
      <c r="G200" s="36" t="str">
        <f>VLOOKUP(Table76[[#This Row],[CID]],MathN,2,FALSE)</f>
        <v>Substitution</v>
      </c>
    </row>
    <row r="201" spans="1:7" x14ac:dyDescent="0.2">
      <c r="A201" s="8" t="str">
        <f>Table76[[#This Row],[Test No.]]&amp;Table76[[#This Row],[Section]]&amp;Table76[[#This Row],[Q. No.]]</f>
        <v>R4M20</v>
      </c>
      <c r="B201" s="8"/>
      <c r="C201" s="9" t="s">
        <v>317</v>
      </c>
      <c r="D201" s="6">
        <v>20</v>
      </c>
      <c r="E201" s="6" t="s">
        <v>32</v>
      </c>
      <c r="F201" s="36" t="s">
        <v>468</v>
      </c>
      <c r="G201" s="36" t="str">
        <f>VLOOKUP(Table76[[#This Row],[CID]],MathN,2,FALSE)</f>
        <v>Ratios and Proportions</v>
      </c>
    </row>
    <row r="202" spans="1:7" x14ac:dyDescent="0.2">
      <c r="A202" s="8" t="str">
        <f>Table76[[#This Row],[Test No.]]&amp;Table76[[#This Row],[Section]]&amp;Table76[[#This Row],[Q. No.]]</f>
        <v>R4M21</v>
      </c>
      <c r="B202" s="8"/>
      <c r="C202" s="9" t="s">
        <v>317</v>
      </c>
      <c r="D202" s="6">
        <v>21</v>
      </c>
      <c r="E202" s="6" t="s">
        <v>32</v>
      </c>
      <c r="F202" s="36" t="s">
        <v>495</v>
      </c>
      <c r="G202" s="36" t="str">
        <f>VLOOKUP(Table76[[#This Row],[CID]],MathN,2,FALSE)</f>
        <v>Triangles</v>
      </c>
    </row>
    <row r="203" spans="1:7" x14ac:dyDescent="0.2">
      <c r="A203" s="8" t="str">
        <f>Table76[[#This Row],[Test No.]]&amp;Table76[[#This Row],[Section]]&amp;Table76[[#This Row],[Q. No.]]</f>
        <v>R4M22</v>
      </c>
      <c r="B203" s="8"/>
      <c r="C203" s="9" t="s">
        <v>317</v>
      </c>
      <c r="D203" s="6">
        <v>22</v>
      </c>
      <c r="E203" s="6" t="s">
        <v>32</v>
      </c>
      <c r="F203" s="36" t="s">
        <v>478</v>
      </c>
      <c r="G203" s="36" t="str">
        <f>VLOOKUP(Table76[[#This Row],[CID]],MathN,2,FALSE)</f>
        <v>Solving and Factoring Quadratic Equations</v>
      </c>
    </row>
    <row r="204" spans="1:7" x14ac:dyDescent="0.2">
      <c r="A204" s="8" t="str">
        <f>Table76[[#This Row],[Test No.]]&amp;Table76[[#This Row],[Section]]&amp;Table76[[#This Row],[Q. No.]]</f>
        <v>R4M23</v>
      </c>
      <c r="B204" s="8"/>
      <c r="C204" s="9" t="s">
        <v>317</v>
      </c>
      <c r="D204" s="6">
        <v>23</v>
      </c>
      <c r="E204" s="6" t="s">
        <v>32</v>
      </c>
      <c r="F204" s="36" t="s">
        <v>495</v>
      </c>
      <c r="G204" s="36" t="str">
        <f>VLOOKUP(Table76[[#This Row],[CID]],MathN,2,FALSE)</f>
        <v>Triangles</v>
      </c>
    </row>
    <row r="205" spans="1:7" x14ac:dyDescent="0.2">
      <c r="A205" s="8" t="str">
        <f>Table76[[#This Row],[Test No.]]&amp;Table76[[#This Row],[Section]]&amp;Table76[[#This Row],[Q. No.]]</f>
        <v>R4M24</v>
      </c>
      <c r="B205" s="8"/>
      <c r="C205" s="9" t="s">
        <v>317</v>
      </c>
      <c r="D205" s="6">
        <v>24</v>
      </c>
      <c r="E205" s="6" t="s">
        <v>32</v>
      </c>
      <c r="F205" s="36" t="s">
        <v>499</v>
      </c>
      <c r="G205" s="36" t="str">
        <f>VLOOKUP(Table76[[#This Row],[CID]],MathN,2,FALSE)</f>
        <v>Area and Perimeter</v>
      </c>
    </row>
    <row r="206" spans="1:7" x14ac:dyDescent="0.2">
      <c r="A206" s="8" t="str">
        <f>Table76[[#This Row],[Test No.]]&amp;Table76[[#This Row],[Section]]&amp;Table76[[#This Row],[Q. No.]]</f>
        <v>R4M25</v>
      </c>
      <c r="B206" s="8"/>
      <c r="C206" s="9" t="s">
        <v>317</v>
      </c>
      <c r="D206" s="6">
        <v>25</v>
      </c>
      <c r="E206" s="6" t="s">
        <v>32</v>
      </c>
      <c r="F206" s="36" t="s">
        <v>489</v>
      </c>
      <c r="G206" s="36" t="str">
        <f>VLOOKUP(Table76[[#This Row],[CID]],MathN,2,FALSE)</f>
        <v>Slope</v>
      </c>
    </row>
    <row r="207" spans="1:7" x14ac:dyDescent="0.2">
      <c r="A207" s="8" t="str">
        <f>Table76[[#This Row],[Test No.]]&amp;Table76[[#This Row],[Section]]&amp;Table76[[#This Row],[Q. No.]]</f>
        <v>R4M26</v>
      </c>
      <c r="B207" s="8"/>
      <c r="C207" s="9" t="s">
        <v>317</v>
      </c>
      <c r="D207" s="6">
        <v>26</v>
      </c>
      <c r="E207" s="6" t="s">
        <v>32</v>
      </c>
      <c r="F207" s="36" t="s">
        <v>497</v>
      </c>
      <c r="G207" s="36" t="str">
        <f>VLOOKUP(Table76[[#This Row],[CID]],MathN,2,FALSE)</f>
        <v>Circles</v>
      </c>
    </row>
    <row r="208" spans="1:7" x14ac:dyDescent="0.2">
      <c r="A208" s="8" t="str">
        <f>Table76[[#This Row],[Test No.]]&amp;Table76[[#This Row],[Section]]&amp;Table76[[#This Row],[Q. No.]]</f>
        <v>R4M27</v>
      </c>
      <c r="B208" s="8"/>
      <c r="C208" s="9" t="s">
        <v>317</v>
      </c>
      <c r="D208" s="6">
        <v>27</v>
      </c>
      <c r="E208" s="6" t="s">
        <v>32</v>
      </c>
      <c r="F208" s="36" t="s">
        <v>485</v>
      </c>
      <c r="G208" s="36" t="str">
        <f>VLOOKUP(Table76[[#This Row],[CID]],MathN,2,FALSE)</f>
        <v>Domain and Range</v>
      </c>
    </row>
    <row r="209" spans="1:7" x14ac:dyDescent="0.2">
      <c r="A209" s="8" t="str">
        <f>Table76[[#This Row],[Test No.]]&amp;Table76[[#This Row],[Section]]&amp;Table76[[#This Row],[Q. No.]]</f>
        <v>R4M28</v>
      </c>
      <c r="B209" s="8"/>
      <c r="C209" s="9" t="s">
        <v>317</v>
      </c>
      <c r="D209" s="6">
        <v>28</v>
      </c>
      <c r="E209" s="6" t="s">
        <v>32</v>
      </c>
      <c r="F209" s="36" t="s">
        <v>488</v>
      </c>
      <c r="G209" s="36" t="str">
        <f>VLOOKUP(Table76[[#This Row],[CID]],MathN,2,FALSE)</f>
        <v>Distance and Midpoints</v>
      </c>
    </row>
    <row r="210" spans="1:7" x14ac:dyDescent="0.2">
      <c r="A210" s="8" t="str">
        <f>Table76[[#This Row],[Test No.]]&amp;Table76[[#This Row],[Section]]&amp;Table76[[#This Row],[Q. No.]]</f>
        <v>R4M29</v>
      </c>
      <c r="B210" s="8"/>
      <c r="C210" s="9" t="s">
        <v>317</v>
      </c>
      <c r="D210" s="6">
        <v>29</v>
      </c>
      <c r="E210" s="6" t="s">
        <v>32</v>
      </c>
      <c r="F210" s="36" t="s">
        <v>489</v>
      </c>
      <c r="G210" s="36" t="str">
        <f>VLOOKUP(Table76[[#This Row],[CID]],MathN,2,FALSE)</f>
        <v>Slope</v>
      </c>
    </row>
    <row r="211" spans="1:7" x14ac:dyDescent="0.2">
      <c r="A211" s="8" t="str">
        <f>Table76[[#This Row],[Test No.]]&amp;Table76[[#This Row],[Section]]&amp;Table76[[#This Row],[Q. No.]]</f>
        <v>R4M30</v>
      </c>
      <c r="B211" s="8"/>
      <c r="C211" s="9" t="s">
        <v>317</v>
      </c>
      <c r="D211" s="6">
        <v>30</v>
      </c>
      <c r="E211" s="6" t="s">
        <v>32</v>
      </c>
      <c r="F211" s="36" t="s">
        <v>470</v>
      </c>
      <c r="G211" s="36" t="str">
        <f>VLOOKUP(Table76[[#This Row],[CID]],MathN,2,FALSE)</f>
        <v>Exponents and Roots</v>
      </c>
    </row>
    <row r="212" spans="1:7" x14ac:dyDescent="0.2">
      <c r="A212" s="8" t="str">
        <f>Table76[[#This Row],[Test No.]]&amp;Table76[[#This Row],[Section]]&amp;Table76[[#This Row],[Q. No.]]</f>
        <v>R4M31</v>
      </c>
      <c r="B212" s="8"/>
      <c r="C212" s="9" t="s">
        <v>317</v>
      </c>
      <c r="D212" s="6">
        <v>31</v>
      </c>
      <c r="E212" s="6" t="s">
        <v>32</v>
      </c>
      <c r="F212" s="36" t="s">
        <v>489</v>
      </c>
      <c r="G212" s="36" t="str">
        <f>VLOOKUP(Table76[[#This Row],[CID]],MathN,2,FALSE)</f>
        <v>Slope</v>
      </c>
    </row>
    <row r="213" spans="1:7" x14ac:dyDescent="0.2">
      <c r="A213" s="8" t="str">
        <f>Table76[[#This Row],[Test No.]]&amp;Table76[[#This Row],[Section]]&amp;Table76[[#This Row],[Q. No.]]</f>
        <v>R4M32</v>
      </c>
      <c r="B213" s="8"/>
      <c r="C213" s="9" t="s">
        <v>317</v>
      </c>
      <c r="D213" s="6">
        <v>32</v>
      </c>
      <c r="E213" s="6" t="s">
        <v>32</v>
      </c>
      <c r="F213" s="36" t="s">
        <v>465</v>
      </c>
      <c r="G213" s="36" t="str">
        <f>VLOOKUP(Table76[[#This Row],[CID]],MathN,2,FALSE)</f>
        <v>Multiples, Factors, and Primes</v>
      </c>
    </row>
    <row r="214" spans="1:7" x14ac:dyDescent="0.2">
      <c r="A214" s="8" t="str">
        <f>Table76[[#This Row],[Test No.]]&amp;Table76[[#This Row],[Section]]&amp;Table76[[#This Row],[Q. No.]]</f>
        <v>R4M33</v>
      </c>
      <c r="B214" s="8"/>
      <c r="C214" s="9" t="s">
        <v>317</v>
      </c>
      <c r="D214" s="6">
        <v>33</v>
      </c>
      <c r="E214" s="6" t="s">
        <v>32</v>
      </c>
      <c r="F214" s="36" t="s">
        <v>467</v>
      </c>
      <c r="G214" s="36" t="str">
        <f>VLOOKUP(Table76[[#This Row],[CID]],MathN,2,FALSE)</f>
        <v>Percentages, Fractions, and Decimals</v>
      </c>
    </row>
    <row r="215" spans="1:7" x14ac:dyDescent="0.2">
      <c r="A215" s="8" t="str">
        <f>Table76[[#This Row],[Test No.]]&amp;Table76[[#This Row],[Section]]&amp;Table76[[#This Row],[Q. No.]]</f>
        <v>R4M34</v>
      </c>
      <c r="B215" s="8"/>
      <c r="C215" s="9" t="s">
        <v>317</v>
      </c>
      <c r="D215" s="6">
        <v>34</v>
      </c>
      <c r="E215" s="6" t="s">
        <v>32</v>
      </c>
      <c r="F215" s="36" t="s">
        <v>495</v>
      </c>
      <c r="G215" s="36" t="str">
        <f>VLOOKUP(Table76[[#This Row],[CID]],MathN,2,FALSE)</f>
        <v>Triangles</v>
      </c>
    </row>
    <row r="216" spans="1:7" x14ac:dyDescent="0.2">
      <c r="A216" s="8" t="str">
        <f>Table76[[#This Row],[Test No.]]&amp;Table76[[#This Row],[Section]]&amp;Table76[[#This Row],[Q. No.]]</f>
        <v>R4M35</v>
      </c>
      <c r="B216" s="8"/>
      <c r="C216" s="9" t="s">
        <v>317</v>
      </c>
      <c r="D216" s="6">
        <v>35</v>
      </c>
      <c r="E216" s="6" t="s">
        <v>32</v>
      </c>
      <c r="F216" s="36" t="s">
        <v>505</v>
      </c>
      <c r="G216" s="36" t="str">
        <f>VLOOKUP(Table76[[#This Row],[CID]],MathN,2,FALSE)</f>
        <v>Misc</v>
      </c>
    </row>
    <row r="217" spans="1:7" x14ac:dyDescent="0.2">
      <c r="A217" s="8" t="str">
        <f>Table76[[#This Row],[Test No.]]&amp;Table76[[#This Row],[Section]]&amp;Table76[[#This Row],[Q. No.]]</f>
        <v>R4M36</v>
      </c>
      <c r="B217" s="8"/>
      <c r="C217" s="9" t="s">
        <v>317</v>
      </c>
      <c r="D217" s="6">
        <v>36</v>
      </c>
      <c r="E217" s="6" t="s">
        <v>32</v>
      </c>
      <c r="F217" s="36" t="s">
        <v>509</v>
      </c>
      <c r="G217" s="36" t="str">
        <f>VLOOKUP(Table76[[#This Row],[CID]],MathN,2,FALSE)</f>
        <v>Combination and Permutation</v>
      </c>
    </row>
    <row r="218" spans="1:7" x14ac:dyDescent="0.2">
      <c r="A218" s="8" t="str">
        <f>Table76[[#This Row],[Test No.]]&amp;Table76[[#This Row],[Section]]&amp;Table76[[#This Row],[Q. No.]]</f>
        <v>R4M37</v>
      </c>
      <c r="B218" s="8"/>
      <c r="C218" s="9" t="s">
        <v>317</v>
      </c>
      <c r="D218" s="6">
        <v>37</v>
      </c>
      <c r="E218" s="6" t="s">
        <v>32</v>
      </c>
      <c r="F218" s="36" t="s">
        <v>487</v>
      </c>
      <c r="G218" s="36" t="str">
        <f>VLOOKUP(Table76[[#This Row],[CID]],MathN,2,FALSE)</f>
        <v>The (x,y) Coordinate Plane</v>
      </c>
    </row>
    <row r="219" spans="1:7" x14ac:dyDescent="0.2">
      <c r="A219" s="8" t="str">
        <f>Table76[[#This Row],[Test No.]]&amp;Table76[[#This Row],[Section]]&amp;Table76[[#This Row],[Q. No.]]</f>
        <v>R4M38</v>
      </c>
      <c r="B219" s="8"/>
      <c r="C219" s="9" t="s">
        <v>317</v>
      </c>
      <c r="D219" s="6">
        <v>38</v>
      </c>
      <c r="E219" s="6" t="s">
        <v>32</v>
      </c>
      <c r="F219" s="36" t="s">
        <v>475</v>
      </c>
      <c r="G219" s="36" t="str">
        <f>VLOOKUP(Table76[[#This Row],[CID]],MathN,2,FALSE)</f>
        <v>Solving Linear Equations</v>
      </c>
    </row>
    <row r="220" spans="1:7" x14ac:dyDescent="0.2">
      <c r="A220" s="8" t="str">
        <f>Table76[[#This Row],[Test No.]]&amp;Table76[[#This Row],[Section]]&amp;Table76[[#This Row],[Q. No.]]</f>
        <v>R4M39</v>
      </c>
      <c r="B220" s="8"/>
      <c r="C220" s="9" t="s">
        <v>317</v>
      </c>
      <c r="D220" s="6">
        <v>39</v>
      </c>
      <c r="E220" s="6" t="s">
        <v>32</v>
      </c>
      <c r="F220" s="36" t="s">
        <v>500</v>
      </c>
      <c r="G220" s="36" t="str">
        <f>VLOOKUP(Table76[[#This Row],[CID]],MathN,2,FALSE)</f>
        <v>SOHCAHTOA</v>
      </c>
    </row>
    <row r="221" spans="1:7" x14ac:dyDescent="0.2">
      <c r="A221" s="8" t="str">
        <f>Table76[[#This Row],[Test No.]]&amp;Table76[[#This Row],[Section]]&amp;Table76[[#This Row],[Q. No.]]</f>
        <v>R4M40</v>
      </c>
      <c r="B221" s="8"/>
      <c r="C221" s="9" t="s">
        <v>317</v>
      </c>
      <c r="D221" s="6">
        <v>40</v>
      </c>
      <c r="E221" s="6" t="s">
        <v>32</v>
      </c>
      <c r="F221" s="36" t="s">
        <v>499</v>
      </c>
      <c r="G221" s="36" t="str">
        <f>VLOOKUP(Table76[[#This Row],[CID]],MathN,2,FALSE)</f>
        <v>Area and Perimeter</v>
      </c>
    </row>
    <row r="222" spans="1:7" x14ac:dyDescent="0.2">
      <c r="A222" s="8" t="str">
        <f>Table76[[#This Row],[Test No.]]&amp;Table76[[#This Row],[Section]]&amp;Table76[[#This Row],[Q. No.]]</f>
        <v>R4M41</v>
      </c>
      <c r="B222" s="8"/>
      <c r="C222" s="9" t="s">
        <v>317</v>
      </c>
      <c r="D222" s="6">
        <v>41</v>
      </c>
      <c r="E222" s="6" t="s">
        <v>32</v>
      </c>
      <c r="F222" s="36" t="s">
        <v>490</v>
      </c>
      <c r="G222" s="36" t="str">
        <f>VLOOKUP(Table76[[#This Row],[CID]],MathN,2,FALSE)</f>
        <v>Parallel and Perpendicular Lines</v>
      </c>
    </row>
    <row r="223" spans="1:7" x14ac:dyDescent="0.2">
      <c r="A223" s="8" t="str">
        <f>Table76[[#This Row],[Test No.]]&amp;Table76[[#This Row],[Section]]&amp;Table76[[#This Row],[Q. No.]]</f>
        <v>R4M42</v>
      </c>
      <c r="B223" s="8"/>
      <c r="C223" s="9" t="s">
        <v>317</v>
      </c>
      <c r="D223" s="6">
        <v>42</v>
      </c>
      <c r="E223" s="6" t="s">
        <v>32</v>
      </c>
      <c r="F223" s="36" t="s">
        <v>500</v>
      </c>
      <c r="G223" s="36" t="str">
        <f>VLOOKUP(Table76[[#This Row],[CID]],MathN,2,FALSE)</f>
        <v>SOHCAHTOA</v>
      </c>
    </row>
    <row r="224" spans="1:7" x14ac:dyDescent="0.2">
      <c r="A224" s="8" t="str">
        <f>Table76[[#This Row],[Test No.]]&amp;Table76[[#This Row],[Section]]&amp;Table76[[#This Row],[Q. No.]]</f>
        <v>R4M43</v>
      </c>
      <c r="B224" s="8"/>
      <c r="C224" s="9" t="s">
        <v>317</v>
      </c>
      <c r="D224" s="6">
        <v>43</v>
      </c>
      <c r="E224" s="6" t="s">
        <v>32</v>
      </c>
      <c r="F224" s="36" t="s">
        <v>464</v>
      </c>
      <c r="G224" s="36" t="str">
        <f>VLOOKUP(Table76[[#This Row],[CID]],MathN,2,FALSE)</f>
        <v>Numbers, Operations, and Problems</v>
      </c>
    </row>
    <row r="225" spans="1:7" x14ac:dyDescent="0.2">
      <c r="A225" s="8" t="str">
        <f>Table76[[#This Row],[Test No.]]&amp;Table76[[#This Row],[Section]]&amp;Table76[[#This Row],[Q. No.]]</f>
        <v>R4M44</v>
      </c>
      <c r="B225" s="8"/>
      <c r="C225" s="9" t="s">
        <v>317</v>
      </c>
      <c r="D225" s="6">
        <v>44</v>
      </c>
      <c r="E225" s="6" t="s">
        <v>32</v>
      </c>
      <c r="F225" s="36" t="s">
        <v>475</v>
      </c>
      <c r="G225" s="36" t="str">
        <f>VLOOKUP(Table76[[#This Row],[CID]],MathN,2,FALSE)</f>
        <v>Solving Linear Equations</v>
      </c>
    </row>
    <row r="226" spans="1:7" x14ac:dyDescent="0.2">
      <c r="A226" s="8" t="str">
        <f>Table76[[#This Row],[Test No.]]&amp;Table76[[#This Row],[Section]]&amp;Table76[[#This Row],[Q. No.]]</f>
        <v>R4M45</v>
      </c>
      <c r="B226" s="8"/>
      <c r="C226" s="9" t="s">
        <v>317</v>
      </c>
      <c r="D226" s="6">
        <v>45</v>
      </c>
      <c r="E226" s="6" t="s">
        <v>32</v>
      </c>
      <c r="F226" s="36" t="s">
        <v>469</v>
      </c>
      <c r="G226" s="36" t="str">
        <f>VLOOKUP(Table76[[#This Row],[CID]],MathN,2,FALSE)</f>
        <v>Absolute Value</v>
      </c>
    </row>
    <row r="227" spans="1:7" x14ac:dyDescent="0.2">
      <c r="A227" s="8" t="str">
        <f>Table76[[#This Row],[Test No.]]&amp;Table76[[#This Row],[Section]]&amp;Table76[[#This Row],[Q. No.]]</f>
        <v>R4M46</v>
      </c>
      <c r="B227" s="8"/>
      <c r="C227" s="9" t="s">
        <v>317</v>
      </c>
      <c r="D227" s="6">
        <v>46</v>
      </c>
      <c r="E227" s="6" t="s">
        <v>32</v>
      </c>
      <c r="F227" s="36" t="s">
        <v>502</v>
      </c>
      <c r="G227" s="36" t="str">
        <f>VLOOKUP(Table76[[#This Row],[CID]],MathN,2,FALSE)</f>
        <v>Trigonometric Identities</v>
      </c>
    </row>
    <row r="228" spans="1:7" x14ac:dyDescent="0.2">
      <c r="A228" s="8" t="str">
        <f>Table76[[#This Row],[Test No.]]&amp;Table76[[#This Row],[Section]]&amp;Table76[[#This Row],[Q. No.]]</f>
        <v>R4M47</v>
      </c>
      <c r="B228" s="8"/>
      <c r="C228" s="9" t="s">
        <v>317</v>
      </c>
      <c r="D228" s="6">
        <v>47</v>
      </c>
      <c r="E228" s="6" t="s">
        <v>32</v>
      </c>
      <c r="F228" s="36" t="s">
        <v>477</v>
      </c>
      <c r="G228" s="36" t="str">
        <f>VLOOKUP(Table76[[#This Row],[CID]],MathN,2,FALSE)</f>
        <v>Inequalities</v>
      </c>
    </row>
    <row r="229" spans="1:7" x14ac:dyDescent="0.2">
      <c r="A229" s="8" t="str">
        <f>Table76[[#This Row],[Test No.]]&amp;Table76[[#This Row],[Section]]&amp;Table76[[#This Row],[Q. No.]]</f>
        <v>R4M48</v>
      </c>
      <c r="B229" s="8"/>
      <c r="C229" s="9" t="s">
        <v>317</v>
      </c>
      <c r="D229" s="6">
        <v>48</v>
      </c>
      <c r="E229" s="6" t="s">
        <v>32</v>
      </c>
      <c r="F229" s="36" t="s">
        <v>498</v>
      </c>
      <c r="G229" s="36" t="str">
        <f>VLOOKUP(Table76[[#This Row],[CID]],MathN,2,FALSE)</f>
        <v>Simple Three-Dimensional Geometry</v>
      </c>
    </row>
    <row r="230" spans="1:7" x14ac:dyDescent="0.2">
      <c r="A230" s="8" t="str">
        <f>Table76[[#This Row],[Test No.]]&amp;Table76[[#This Row],[Section]]&amp;Table76[[#This Row],[Q. No.]]</f>
        <v>R4M49</v>
      </c>
      <c r="B230" s="8"/>
      <c r="C230" s="9" t="s">
        <v>317</v>
      </c>
      <c r="D230" s="6">
        <v>49</v>
      </c>
      <c r="E230" s="6" t="s">
        <v>32</v>
      </c>
      <c r="F230" s="36" t="s">
        <v>474</v>
      </c>
      <c r="G230" s="36" t="str">
        <f>VLOOKUP(Table76[[#This Row],[CID]],MathN,2,FALSE)</f>
        <v>Writing Expressions and Equations</v>
      </c>
    </row>
    <row r="231" spans="1:7" x14ac:dyDescent="0.2">
      <c r="A231" s="8" t="str">
        <f>Table76[[#This Row],[Test No.]]&amp;Table76[[#This Row],[Section]]&amp;Table76[[#This Row],[Q. No.]]</f>
        <v>R4M50</v>
      </c>
      <c r="B231" s="8"/>
      <c r="C231" s="9" t="s">
        <v>317</v>
      </c>
      <c r="D231" s="6">
        <v>50</v>
      </c>
      <c r="E231" s="6" t="s">
        <v>32</v>
      </c>
      <c r="F231" s="36" t="s">
        <v>497</v>
      </c>
      <c r="G231" s="36" t="str">
        <f>VLOOKUP(Table76[[#This Row],[CID]],MathN,2,FALSE)</f>
        <v>Circles</v>
      </c>
    </row>
    <row r="232" spans="1:7" x14ac:dyDescent="0.2">
      <c r="A232" s="8" t="str">
        <f>Table76[[#This Row],[Test No.]]&amp;Table76[[#This Row],[Section]]&amp;Table76[[#This Row],[Q. No.]]</f>
        <v>R4M51</v>
      </c>
      <c r="B232" s="8"/>
      <c r="C232" s="9" t="s">
        <v>317</v>
      </c>
      <c r="D232" s="6">
        <v>51</v>
      </c>
      <c r="E232" s="6" t="s">
        <v>32</v>
      </c>
      <c r="F232" s="36" t="s">
        <v>495</v>
      </c>
      <c r="G232" s="36" t="str">
        <f>VLOOKUP(Table76[[#This Row],[CID]],MathN,2,FALSE)</f>
        <v>Triangles</v>
      </c>
    </row>
    <row r="233" spans="1:7" x14ac:dyDescent="0.2">
      <c r="A233" s="8" t="str">
        <f>Table76[[#This Row],[Test No.]]&amp;Table76[[#This Row],[Section]]&amp;Table76[[#This Row],[Q. No.]]</f>
        <v>R4M52</v>
      </c>
      <c r="B233" s="8"/>
      <c r="C233" s="9" t="s">
        <v>317</v>
      </c>
      <c r="D233" s="6">
        <v>52</v>
      </c>
      <c r="E233" s="6" t="s">
        <v>32</v>
      </c>
      <c r="F233" s="36" t="s">
        <v>481</v>
      </c>
      <c r="G233" s="36" t="str">
        <f>VLOOKUP(Table76[[#This Row],[CID]],MathN,2,FALSE)</f>
        <v>Functions</v>
      </c>
    </row>
    <row r="234" spans="1:7" x14ac:dyDescent="0.2">
      <c r="A234" s="8" t="str">
        <f>Table76[[#This Row],[Test No.]]&amp;Table76[[#This Row],[Section]]&amp;Table76[[#This Row],[Q. No.]]</f>
        <v>R4M53</v>
      </c>
      <c r="B234" s="8"/>
      <c r="C234" s="9" t="s">
        <v>317</v>
      </c>
      <c r="D234" s="6">
        <v>53</v>
      </c>
      <c r="E234" s="6" t="s">
        <v>32</v>
      </c>
      <c r="F234" s="36" t="s">
        <v>497</v>
      </c>
      <c r="G234" s="36" t="str">
        <f>VLOOKUP(Table76[[#This Row],[CID]],MathN,2,FALSE)</f>
        <v>Circles</v>
      </c>
    </row>
    <row r="235" spans="1:7" x14ac:dyDescent="0.2">
      <c r="A235" s="8" t="str">
        <f>Table76[[#This Row],[Test No.]]&amp;Table76[[#This Row],[Section]]&amp;Table76[[#This Row],[Q. No.]]</f>
        <v>R4M54</v>
      </c>
      <c r="B235" s="8"/>
      <c r="C235" s="9" t="s">
        <v>317</v>
      </c>
      <c r="D235" s="6">
        <v>54</v>
      </c>
      <c r="E235" s="6" t="s">
        <v>32</v>
      </c>
      <c r="F235" s="36" t="s">
        <v>500</v>
      </c>
      <c r="G235" s="36" t="str">
        <f>VLOOKUP(Table76[[#This Row],[CID]],MathN,2,FALSE)</f>
        <v>SOHCAHTOA</v>
      </c>
    </row>
    <row r="236" spans="1:7" x14ac:dyDescent="0.2">
      <c r="A236" s="8" t="str">
        <f>Table76[[#This Row],[Test No.]]&amp;Table76[[#This Row],[Section]]&amp;Table76[[#This Row],[Q. No.]]</f>
        <v>R4M55</v>
      </c>
      <c r="B236" s="8"/>
      <c r="C236" s="9" t="s">
        <v>317</v>
      </c>
      <c r="D236" s="6">
        <v>55</v>
      </c>
      <c r="E236" s="6" t="s">
        <v>32</v>
      </c>
      <c r="F236" s="36" t="s">
        <v>488</v>
      </c>
      <c r="G236" s="36" t="str">
        <f>VLOOKUP(Table76[[#This Row],[CID]],MathN,2,FALSE)</f>
        <v>Distance and Midpoints</v>
      </c>
    </row>
    <row r="237" spans="1:7" x14ac:dyDescent="0.2">
      <c r="A237" s="8" t="str">
        <f>Table76[[#This Row],[Test No.]]&amp;Table76[[#This Row],[Section]]&amp;Table76[[#This Row],[Q. No.]]</f>
        <v>R4M56</v>
      </c>
      <c r="B237" s="8"/>
      <c r="C237" s="9" t="s">
        <v>317</v>
      </c>
      <c r="D237" s="6">
        <v>56</v>
      </c>
      <c r="E237" s="6" t="s">
        <v>32</v>
      </c>
      <c r="F237" s="36" t="s">
        <v>464</v>
      </c>
      <c r="G237" s="36" t="str">
        <f>VLOOKUP(Table76[[#This Row],[CID]],MathN,2,FALSE)</f>
        <v>Numbers, Operations, and Problems</v>
      </c>
    </row>
    <row r="238" spans="1:7" x14ac:dyDescent="0.2">
      <c r="A238" s="8" t="str">
        <f>Table76[[#This Row],[Test No.]]&amp;Table76[[#This Row],[Section]]&amp;Table76[[#This Row],[Q. No.]]</f>
        <v>R4M57</v>
      </c>
      <c r="B238" s="8"/>
      <c r="C238" s="9" t="s">
        <v>317</v>
      </c>
      <c r="D238" s="6">
        <v>57</v>
      </c>
      <c r="E238" s="6" t="s">
        <v>32</v>
      </c>
      <c r="F238" s="36" t="s">
        <v>486</v>
      </c>
      <c r="G238" s="36" t="str">
        <f>VLOOKUP(Table76[[#This Row],[CID]],MathN,2,FALSE)</f>
        <v>Number Lines and Inequalities</v>
      </c>
    </row>
    <row r="239" spans="1:7" x14ac:dyDescent="0.2">
      <c r="A239" s="8" t="str">
        <f>Table76[[#This Row],[Test No.]]&amp;Table76[[#This Row],[Section]]&amp;Table76[[#This Row],[Q. No.]]</f>
        <v>R4M58</v>
      </c>
      <c r="B239" s="8"/>
      <c r="C239" s="9" t="s">
        <v>317</v>
      </c>
      <c r="D239" s="6">
        <v>58</v>
      </c>
      <c r="E239" s="6" t="s">
        <v>32</v>
      </c>
      <c r="F239" s="36" t="s">
        <v>497</v>
      </c>
      <c r="G239" s="36" t="str">
        <f>VLOOKUP(Table76[[#This Row],[CID]],MathN,2,FALSE)</f>
        <v>Circles</v>
      </c>
    </row>
    <row r="240" spans="1:7" x14ac:dyDescent="0.2">
      <c r="A240" s="8" t="str">
        <f>Table76[[#This Row],[Test No.]]&amp;Table76[[#This Row],[Section]]&amp;Table76[[#This Row],[Q. No.]]</f>
        <v>R4M59</v>
      </c>
      <c r="B240" s="8"/>
      <c r="C240" s="9" t="s">
        <v>317</v>
      </c>
      <c r="D240" s="6">
        <v>59</v>
      </c>
      <c r="E240" s="6" t="s">
        <v>32</v>
      </c>
      <c r="F240" s="36" t="s">
        <v>487</v>
      </c>
      <c r="G240" s="36" t="str">
        <f>VLOOKUP(Table76[[#This Row],[CID]],MathN,2,FALSE)</f>
        <v>The (x,y) Coordinate Plane</v>
      </c>
    </row>
    <row r="241" spans="1:7" x14ac:dyDescent="0.2">
      <c r="A241" s="8" t="str">
        <f>Table76[[#This Row],[Test No.]]&amp;Table76[[#This Row],[Section]]&amp;Table76[[#This Row],[Q. No.]]</f>
        <v>R4M60</v>
      </c>
      <c r="B241" s="8"/>
      <c r="C241" s="9" t="s">
        <v>317</v>
      </c>
      <c r="D241" s="6">
        <v>60</v>
      </c>
      <c r="E241" s="6" t="s">
        <v>32</v>
      </c>
      <c r="F241" s="36" t="s">
        <v>469</v>
      </c>
      <c r="G241" s="36" t="str">
        <f>VLOOKUP(Table76[[#This Row],[CID]],MathN,2,FALSE)</f>
        <v>Absolute Value</v>
      </c>
    </row>
    <row r="242" spans="1:7" x14ac:dyDescent="0.2">
      <c r="A242" s="8" t="str">
        <f>Table76[[#This Row],[Test No.]]&amp;Table76[[#This Row],[Section]]&amp;Table76[[#This Row],[Q. No.]]</f>
        <v>R5M1</v>
      </c>
      <c r="B242" s="8"/>
      <c r="C242" s="9" t="s">
        <v>318</v>
      </c>
      <c r="D242" s="6">
        <v>1</v>
      </c>
      <c r="E242" s="6" t="s">
        <v>32</v>
      </c>
      <c r="F242" s="36" t="s">
        <v>471</v>
      </c>
      <c r="G242" s="36" t="str">
        <f>VLOOKUP(Table76[[#This Row],[CID]],MathN,2,FALSE)</f>
        <v>Series</v>
      </c>
    </row>
    <row r="243" spans="1:7" x14ac:dyDescent="0.2">
      <c r="A243" s="8" t="str">
        <f>Table76[[#This Row],[Test No.]]&amp;Table76[[#This Row],[Section]]&amp;Table76[[#This Row],[Q. No.]]</f>
        <v>R5M2</v>
      </c>
      <c r="B243" s="8"/>
      <c r="C243" s="9" t="s">
        <v>318</v>
      </c>
      <c r="D243" s="6">
        <v>2</v>
      </c>
      <c r="E243" s="6" t="s">
        <v>32</v>
      </c>
      <c r="F243" s="36" t="s">
        <v>467</v>
      </c>
      <c r="G243" s="36" t="str">
        <f>VLOOKUP(Table76[[#This Row],[CID]],MathN,2,FALSE)</f>
        <v>Percentages, Fractions, and Decimals</v>
      </c>
    </row>
    <row r="244" spans="1:7" x14ac:dyDescent="0.2">
      <c r="A244" s="8" t="str">
        <f>Table76[[#This Row],[Test No.]]&amp;Table76[[#This Row],[Section]]&amp;Table76[[#This Row],[Q. No.]]</f>
        <v>R5M3</v>
      </c>
      <c r="B244" s="8"/>
      <c r="C244" s="9" t="s">
        <v>318</v>
      </c>
      <c r="D244" s="6">
        <v>3</v>
      </c>
      <c r="E244" s="6" t="s">
        <v>32</v>
      </c>
      <c r="F244" s="36" t="s">
        <v>468</v>
      </c>
      <c r="G244" s="36" t="str">
        <f>VLOOKUP(Table76[[#This Row],[CID]],MathN,2,FALSE)</f>
        <v>Ratios and Proportions</v>
      </c>
    </row>
    <row r="245" spans="1:7" x14ac:dyDescent="0.2">
      <c r="A245" s="8" t="str">
        <f>Table76[[#This Row],[Test No.]]&amp;Table76[[#This Row],[Section]]&amp;Table76[[#This Row],[Q. No.]]</f>
        <v>R5M4</v>
      </c>
      <c r="B245" s="8"/>
      <c r="C245" s="9" t="s">
        <v>318</v>
      </c>
      <c r="D245" s="6">
        <v>4</v>
      </c>
      <c r="E245" s="6" t="s">
        <v>32</v>
      </c>
      <c r="F245" s="36" t="s">
        <v>475</v>
      </c>
      <c r="G245" s="36" t="str">
        <f>VLOOKUP(Table76[[#This Row],[CID]],MathN,2,FALSE)</f>
        <v>Solving Linear Equations</v>
      </c>
    </row>
    <row r="246" spans="1:7" x14ac:dyDescent="0.2">
      <c r="A246" s="8" t="str">
        <f>Table76[[#This Row],[Test No.]]&amp;Table76[[#This Row],[Section]]&amp;Table76[[#This Row],[Q. No.]]</f>
        <v>R5M5</v>
      </c>
      <c r="B246" s="8"/>
      <c r="C246" s="9" t="s">
        <v>318</v>
      </c>
      <c r="D246" s="6">
        <v>5</v>
      </c>
      <c r="E246" s="6" t="s">
        <v>32</v>
      </c>
      <c r="F246" s="36" t="s">
        <v>475</v>
      </c>
      <c r="G246" s="36" t="str">
        <f>VLOOKUP(Table76[[#This Row],[CID]],MathN,2,FALSE)</f>
        <v>Solving Linear Equations</v>
      </c>
    </row>
    <row r="247" spans="1:7" x14ac:dyDescent="0.2">
      <c r="A247" s="8" t="str">
        <f>Table76[[#This Row],[Test No.]]&amp;Table76[[#This Row],[Section]]&amp;Table76[[#This Row],[Q. No.]]</f>
        <v>R5M6</v>
      </c>
      <c r="B247" s="8"/>
      <c r="C247" s="9" t="s">
        <v>318</v>
      </c>
      <c r="D247" s="6">
        <v>6</v>
      </c>
      <c r="E247" s="6" t="s">
        <v>32</v>
      </c>
      <c r="F247" s="36" t="s">
        <v>496</v>
      </c>
      <c r="G247" s="36" t="str">
        <f>VLOOKUP(Table76[[#This Row],[CID]],MathN,2,FALSE)</f>
        <v>Polygons</v>
      </c>
    </row>
    <row r="248" spans="1:7" x14ac:dyDescent="0.2">
      <c r="A248" s="8" t="str">
        <f>Table76[[#This Row],[Test No.]]&amp;Table76[[#This Row],[Section]]&amp;Table76[[#This Row],[Q. No.]]</f>
        <v>R5M7</v>
      </c>
      <c r="B248" s="8"/>
      <c r="C248" s="9" t="s">
        <v>318</v>
      </c>
      <c r="D248" s="6">
        <v>7</v>
      </c>
      <c r="E248" s="6" t="s">
        <v>32</v>
      </c>
      <c r="F248" s="36" t="s">
        <v>465</v>
      </c>
      <c r="G248" s="36" t="str">
        <f>VLOOKUP(Table76[[#This Row],[CID]],MathN,2,FALSE)</f>
        <v>Multiples, Factors, and Primes</v>
      </c>
    </row>
    <row r="249" spans="1:7" x14ac:dyDescent="0.2">
      <c r="A249" s="8" t="str">
        <f>Table76[[#This Row],[Test No.]]&amp;Table76[[#This Row],[Section]]&amp;Table76[[#This Row],[Q. No.]]</f>
        <v>R5M8</v>
      </c>
      <c r="B249" s="8"/>
      <c r="C249" s="9" t="s">
        <v>318</v>
      </c>
      <c r="D249" s="6">
        <v>8</v>
      </c>
      <c r="E249" s="6" t="s">
        <v>32</v>
      </c>
      <c r="F249" s="36" t="s">
        <v>473</v>
      </c>
      <c r="G249" s="36" t="str">
        <f>VLOOKUP(Table76[[#This Row],[CID]],MathN,2,FALSE)</f>
        <v>Equivalent Algebraic Expressions</v>
      </c>
    </row>
    <row r="250" spans="1:7" x14ac:dyDescent="0.2">
      <c r="A250" s="8" t="str">
        <f>Table76[[#This Row],[Test No.]]&amp;Table76[[#This Row],[Section]]&amp;Table76[[#This Row],[Q. No.]]</f>
        <v>R5M9</v>
      </c>
      <c r="B250" s="8"/>
      <c r="C250" s="9" t="s">
        <v>318</v>
      </c>
      <c r="D250" s="6">
        <v>9</v>
      </c>
      <c r="E250" s="6" t="s">
        <v>32</v>
      </c>
      <c r="F250" s="36" t="s">
        <v>474</v>
      </c>
      <c r="G250" s="36" t="str">
        <f>VLOOKUP(Table76[[#This Row],[CID]],MathN,2,FALSE)</f>
        <v>Writing Expressions and Equations</v>
      </c>
    </row>
    <row r="251" spans="1:7" x14ac:dyDescent="0.2">
      <c r="A251" s="8" t="str">
        <f>Table76[[#This Row],[Test No.]]&amp;Table76[[#This Row],[Section]]&amp;Table76[[#This Row],[Q. No.]]</f>
        <v>R5M10</v>
      </c>
      <c r="B251" s="8"/>
      <c r="C251" s="9" t="s">
        <v>318</v>
      </c>
      <c r="D251" s="6">
        <v>10</v>
      </c>
      <c r="E251" s="6" t="s">
        <v>32</v>
      </c>
      <c r="F251" s="36" t="s">
        <v>477</v>
      </c>
      <c r="G251" s="36" t="str">
        <f>VLOOKUP(Table76[[#This Row],[CID]],MathN,2,FALSE)</f>
        <v>Inequalities</v>
      </c>
    </row>
    <row r="252" spans="1:7" x14ac:dyDescent="0.2">
      <c r="A252" s="8" t="str">
        <f>Table76[[#This Row],[Test No.]]&amp;Table76[[#This Row],[Section]]&amp;Table76[[#This Row],[Q. No.]]</f>
        <v>R5M11</v>
      </c>
      <c r="B252" s="8"/>
      <c r="C252" s="9" t="s">
        <v>318</v>
      </c>
      <c r="D252" s="6">
        <v>11</v>
      </c>
      <c r="E252" s="6" t="s">
        <v>32</v>
      </c>
      <c r="F252" s="36" t="s">
        <v>481</v>
      </c>
      <c r="G252" s="36" t="str">
        <f>VLOOKUP(Table76[[#This Row],[CID]],MathN,2,FALSE)</f>
        <v>Functions</v>
      </c>
    </row>
    <row r="253" spans="1:7" x14ac:dyDescent="0.2">
      <c r="A253" s="8" t="str">
        <f>Table76[[#This Row],[Test No.]]&amp;Table76[[#This Row],[Section]]&amp;Table76[[#This Row],[Q. No.]]</f>
        <v>R5M12</v>
      </c>
      <c r="B253" s="8"/>
      <c r="C253" s="9" t="s">
        <v>318</v>
      </c>
      <c r="D253" s="6">
        <v>12</v>
      </c>
      <c r="E253" s="6" t="s">
        <v>32</v>
      </c>
      <c r="F253" s="36" t="s">
        <v>495</v>
      </c>
      <c r="G253" s="36" t="str">
        <f>VLOOKUP(Table76[[#This Row],[CID]],MathN,2,FALSE)</f>
        <v>Triangles</v>
      </c>
    </row>
    <row r="254" spans="1:7" x14ac:dyDescent="0.2">
      <c r="A254" s="8" t="str">
        <f>Table76[[#This Row],[Test No.]]&amp;Table76[[#This Row],[Section]]&amp;Table76[[#This Row],[Q. No.]]</f>
        <v>R5M13</v>
      </c>
      <c r="B254" s="8"/>
      <c r="C254" s="9" t="s">
        <v>318</v>
      </c>
      <c r="D254" s="6">
        <v>13</v>
      </c>
      <c r="E254" s="6" t="s">
        <v>32</v>
      </c>
      <c r="F254" s="36" t="s">
        <v>495</v>
      </c>
      <c r="G254" s="36" t="str">
        <f>VLOOKUP(Table76[[#This Row],[CID]],MathN,2,FALSE)</f>
        <v>Triangles</v>
      </c>
    </row>
    <row r="255" spans="1:7" x14ac:dyDescent="0.2">
      <c r="A255" s="8" t="str">
        <f>Table76[[#This Row],[Test No.]]&amp;Table76[[#This Row],[Section]]&amp;Table76[[#This Row],[Q. No.]]</f>
        <v>R5M14</v>
      </c>
      <c r="B255" s="8"/>
      <c r="C255" s="9" t="s">
        <v>318</v>
      </c>
      <c r="D255" s="6">
        <v>14</v>
      </c>
      <c r="E255" s="6" t="s">
        <v>32</v>
      </c>
      <c r="F255" s="36" t="s">
        <v>507</v>
      </c>
      <c r="G255" s="36" t="str">
        <f>VLOOKUP(Table76[[#This Row],[CID]],MathN,2,FALSE)</f>
        <v>Probability</v>
      </c>
    </row>
    <row r="256" spans="1:7" x14ac:dyDescent="0.2">
      <c r="A256" s="8" t="str">
        <f>Table76[[#This Row],[Test No.]]&amp;Table76[[#This Row],[Section]]&amp;Table76[[#This Row],[Q. No.]]</f>
        <v>R5M15</v>
      </c>
      <c r="B256" s="8"/>
      <c r="C256" s="9" t="s">
        <v>318</v>
      </c>
      <c r="D256" s="6">
        <v>15</v>
      </c>
      <c r="E256" s="6" t="s">
        <v>32</v>
      </c>
      <c r="F256" s="36" t="s">
        <v>473</v>
      </c>
      <c r="G256" s="36" t="str">
        <f>VLOOKUP(Table76[[#This Row],[CID]],MathN,2,FALSE)</f>
        <v>Equivalent Algebraic Expressions</v>
      </c>
    </row>
    <row r="257" spans="1:7" x14ac:dyDescent="0.2">
      <c r="A257" s="8" t="str">
        <f>Table76[[#This Row],[Test No.]]&amp;Table76[[#This Row],[Section]]&amp;Table76[[#This Row],[Q. No.]]</f>
        <v>R5M16</v>
      </c>
      <c r="B257" s="8"/>
      <c r="C257" s="9" t="s">
        <v>318</v>
      </c>
      <c r="D257" s="6">
        <v>16</v>
      </c>
      <c r="E257" s="6" t="s">
        <v>32</v>
      </c>
      <c r="F257" s="36" t="s">
        <v>490</v>
      </c>
      <c r="G257" s="36" t="str">
        <f>VLOOKUP(Table76[[#This Row],[CID]],MathN,2,FALSE)</f>
        <v>Parallel and Perpendicular Lines</v>
      </c>
    </row>
    <row r="258" spans="1:7" x14ac:dyDescent="0.2">
      <c r="A258" s="8" t="str">
        <f>Table76[[#This Row],[Test No.]]&amp;Table76[[#This Row],[Section]]&amp;Table76[[#This Row],[Q. No.]]</f>
        <v>R5M17</v>
      </c>
      <c r="B258" s="8"/>
      <c r="C258" s="9" t="s">
        <v>318</v>
      </c>
      <c r="D258" s="6">
        <v>17</v>
      </c>
      <c r="E258" s="6" t="s">
        <v>32</v>
      </c>
      <c r="F258" s="36" t="s">
        <v>488</v>
      </c>
      <c r="G258" s="36" t="str">
        <f>VLOOKUP(Table76[[#This Row],[CID]],MathN,2,FALSE)</f>
        <v>Distance and Midpoints</v>
      </c>
    </row>
    <row r="259" spans="1:7" x14ac:dyDescent="0.2">
      <c r="A259" s="8" t="str">
        <f>Table76[[#This Row],[Test No.]]&amp;Table76[[#This Row],[Section]]&amp;Table76[[#This Row],[Q. No.]]</f>
        <v>R5M18</v>
      </c>
      <c r="B259" s="8"/>
      <c r="C259" s="9" t="s">
        <v>318</v>
      </c>
      <c r="D259" s="6">
        <v>18</v>
      </c>
      <c r="E259" s="6" t="s">
        <v>32</v>
      </c>
      <c r="F259" s="36" t="s">
        <v>480</v>
      </c>
      <c r="G259" s="36" t="str">
        <f>VLOOKUP(Table76[[#This Row],[CID]],MathN,2,FALSE)</f>
        <v>Relationships between the Sides of an Equation</v>
      </c>
    </row>
    <row r="260" spans="1:7" x14ac:dyDescent="0.2">
      <c r="A260" s="8" t="str">
        <f>Table76[[#This Row],[Test No.]]&amp;Table76[[#This Row],[Section]]&amp;Table76[[#This Row],[Q. No.]]</f>
        <v>R5M19</v>
      </c>
      <c r="B260" s="8"/>
      <c r="C260" s="9" t="s">
        <v>318</v>
      </c>
      <c r="D260" s="6">
        <v>19</v>
      </c>
      <c r="E260" s="6" t="s">
        <v>32</v>
      </c>
      <c r="F260" s="36" t="s">
        <v>481</v>
      </c>
      <c r="G260" s="36" t="str">
        <f>VLOOKUP(Table76[[#This Row],[CID]],MathN,2,FALSE)</f>
        <v>Functions</v>
      </c>
    </row>
    <row r="261" spans="1:7" x14ac:dyDescent="0.2">
      <c r="A261" s="8" t="str">
        <f>Table76[[#This Row],[Test No.]]&amp;Table76[[#This Row],[Section]]&amp;Table76[[#This Row],[Q. No.]]</f>
        <v>R5M20</v>
      </c>
      <c r="B261" s="8"/>
      <c r="C261" s="9" t="s">
        <v>318</v>
      </c>
      <c r="D261" s="6">
        <v>20</v>
      </c>
      <c r="E261" s="6" t="s">
        <v>32</v>
      </c>
      <c r="F261" s="36" t="s">
        <v>495</v>
      </c>
      <c r="G261" s="36" t="str">
        <f>VLOOKUP(Table76[[#This Row],[CID]],MathN,2,FALSE)</f>
        <v>Triangles</v>
      </c>
    </row>
    <row r="262" spans="1:7" x14ac:dyDescent="0.2">
      <c r="A262" s="8" t="str">
        <f>Table76[[#This Row],[Test No.]]&amp;Table76[[#This Row],[Section]]&amp;Table76[[#This Row],[Q. No.]]</f>
        <v>R5M21</v>
      </c>
      <c r="B262" s="8"/>
      <c r="C262" s="9" t="s">
        <v>318</v>
      </c>
      <c r="D262" s="6">
        <v>21</v>
      </c>
      <c r="E262" s="6" t="s">
        <v>32</v>
      </c>
      <c r="F262" s="36" t="s">
        <v>469</v>
      </c>
      <c r="G262" s="36" t="str">
        <f>VLOOKUP(Table76[[#This Row],[CID]],MathN,2,FALSE)</f>
        <v>Absolute Value</v>
      </c>
    </row>
    <row r="263" spans="1:7" x14ac:dyDescent="0.2">
      <c r="A263" s="8" t="str">
        <f>Table76[[#This Row],[Test No.]]&amp;Table76[[#This Row],[Section]]&amp;Table76[[#This Row],[Q. No.]]</f>
        <v>R5M22</v>
      </c>
      <c r="B263" s="8"/>
      <c r="C263" s="9" t="s">
        <v>318</v>
      </c>
      <c r="D263" s="6">
        <v>22</v>
      </c>
      <c r="E263" s="6" t="s">
        <v>32</v>
      </c>
      <c r="F263" s="36" t="s">
        <v>469</v>
      </c>
      <c r="G263" s="36" t="str">
        <f>VLOOKUP(Table76[[#This Row],[CID]],MathN,2,FALSE)</f>
        <v>Absolute Value</v>
      </c>
    </row>
    <row r="264" spans="1:7" x14ac:dyDescent="0.2">
      <c r="A264" s="8" t="str">
        <f>Table76[[#This Row],[Test No.]]&amp;Table76[[#This Row],[Section]]&amp;Table76[[#This Row],[Q. No.]]</f>
        <v>R5M23</v>
      </c>
      <c r="B264" s="8"/>
      <c r="C264" s="9" t="s">
        <v>318</v>
      </c>
      <c r="D264" s="6">
        <v>23</v>
      </c>
      <c r="E264" s="6" t="s">
        <v>32</v>
      </c>
      <c r="F264" s="36" t="s">
        <v>499</v>
      </c>
      <c r="G264" s="36" t="str">
        <f>VLOOKUP(Table76[[#This Row],[CID]],MathN,2,FALSE)</f>
        <v>Area and Perimeter</v>
      </c>
    </row>
    <row r="265" spans="1:7" x14ac:dyDescent="0.2">
      <c r="A265" s="8" t="str">
        <f>Table76[[#This Row],[Test No.]]&amp;Table76[[#This Row],[Section]]&amp;Table76[[#This Row],[Q. No.]]</f>
        <v>R5M24</v>
      </c>
      <c r="B265" s="8"/>
      <c r="C265" s="9" t="s">
        <v>318</v>
      </c>
      <c r="D265" s="6">
        <v>24</v>
      </c>
      <c r="E265" s="6" t="s">
        <v>32</v>
      </c>
      <c r="F265" s="36" t="s">
        <v>468</v>
      </c>
      <c r="G265" s="36" t="str">
        <f>VLOOKUP(Table76[[#This Row],[CID]],MathN,2,FALSE)</f>
        <v>Ratios and Proportions</v>
      </c>
    </row>
    <row r="266" spans="1:7" x14ac:dyDescent="0.2">
      <c r="A266" s="8" t="str">
        <f>Table76[[#This Row],[Test No.]]&amp;Table76[[#This Row],[Section]]&amp;Table76[[#This Row],[Q. No.]]</f>
        <v>R5M25</v>
      </c>
      <c r="B266" s="8"/>
      <c r="C266" s="9" t="s">
        <v>318</v>
      </c>
      <c r="D266" s="6">
        <v>25</v>
      </c>
      <c r="E266" s="6" t="s">
        <v>32</v>
      </c>
      <c r="F266" s="36" t="s">
        <v>487</v>
      </c>
      <c r="G266" s="36" t="str">
        <f>VLOOKUP(Table76[[#This Row],[CID]],MathN,2,FALSE)</f>
        <v>The (x,y) Coordinate Plane</v>
      </c>
    </row>
    <row r="267" spans="1:7" x14ac:dyDescent="0.2">
      <c r="A267" s="8" t="str">
        <f>Table76[[#This Row],[Test No.]]&amp;Table76[[#This Row],[Section]]&amp;Table76[[#This Row],[Q. No.]]</f>
        <v>R5M26</v>
      </c>
      <c r="B267" s="8"/>
      <c r="C267" s="9" t="s">
        <v>318</v>
      </c>
      <c r="D267" s="6">
        <v>26</v>
      </c>
      <c r="E267" s="6" t="s">
        <v>32</v>
      </c>
      <c r="F267" s="36" t="s">
        <v>497</v>
      </c>
      <c r="G267" s="36" t="str">
        <f>VLOOKUP(Table76[[#This Row],[CID]],MathN,2,FALSE)</f>
        <v>Circles</v>
      </c>
    </row>
    <row r="268" spans="1:7" x14ac:dyDescent="0.2">
      <c r="A268" s="8" t="str">
        <f>Table76[[#This Row],[Test No.]]&amp;Table76[[#This Row],[Section]]&amp;Table76[[#This Row],[Q. No.]]</f>
        <v>R5M27</v>
      </c>
      <c r="B268" s="8"/>
      <c r="C268" s="9" t="s">
        <v>318</v>
      </c>
      <c r="D268" s="6">
        <v>27</v>
      </c>
      <c r="E268" s="6" t="s">
        <v>32</v>
      </c>
      <c r="F268" s="36" t="s">
        <v>474</v>
      </c>
      <c r="G268" s="36" t="str">
        <f>VLOOKUP(Table76[[#This Row],[CID]],MathN,2,FALSE)</f>
        <v>Writing Expressions and Equations</v>
      </c>
    </row>
    <row r="269" spans="1:7" x14ac:dyDescent="0.2">
      <c r="A269" s="8" t="str">
        <f>Table76[[#This Row],[Test No.]]&amp;Table76[[#This Row],[Section]]&amp;Table76[[#This Row],[Q. No.]]</f>
        <v>R5M28</v>
      </c>
      <c r="B269" s="8"/>
      <c r="C269" s="9" t="s">
        <v>318</v>
      </c>
      <c r="D269" s="6">
        <v>28</v>
      </c>
      <c r="E269" s="6" t="s">
        <v>32</v>
      </c>
      <c r="F269" s="36" t="s">
        <v>478</v>
      </c>
      <c r="G269" s="36" t="str">
        <f>VLOOKUP(Table76[[#This Row],[CID]],MathN,2,FALSE)</f>
        <v>Solving and Factoring Quadratic Equations</v>
      </c>
    </row>
    <row r="270" spans="1:7" x14ac:dyDescent="0.2">
      <c r="A270" s="8" t="str">
        <f>Table76[[#This Row],[Test No.]]&amp;Table76[[#This Row],[Section]]&amp;Table76[[#This Row],[Q. No.]]</f>
        <v>R5M29</v>
      </c>
      <c r="B270" s="8"/>
      <c r="C270" s="9" t="s">
        <v>318</v>
      </c>
      <c r="D270" s="6">
        <v>29</v>
      </c>
      <c r="E270" s="6" t="s">
        <v>32</v>
      </c>
      <c r="F270" s="36" t="s">
        <v>474</v>
      </c>
      <c r="G270" s="36" t="str">
        <f>VLOOKUP(Table76[[#This Row],[CID]],MathN,2,FALSE)</f>
        <v>Writing Expressions and Equations</v>
      </c>
    </row>
    <row r="271" spans="1:7" x14ac:dyDescent="0.2">
      <c r="A271" s="8" t="str">
        <f>Table76[[#This Row],[Test No.]]&amp;Table76[[#This Row],[Section]]&amp;Table76[[#This Row],[Q. No.]]</f>
        <v>R5M30</v>
      </c>
      <c r="B271" s="8"/>
      <c r="C271" s="9" t="s">
        <v>318</v>
      </c>
      <c r="D271" s="6">
        <v>30</v>
      </c>
      <c r="E271" s="6" t="s">
        <v>32</v>
      </c>
      <c r="F271" s="36" t="s">
        <v>506</v>
      </c>
      <c r="G271" s="36" t="str">
        <f>VLOOKUP(Table76[[#This Row],[CID]],MathN,2,FALSE)</f>
        <v>Mean, Median, and Mode</v>
      </c>
    </row>
    <row r="272" spans="1:7" x14ac:dyDescent="0.2">
      <c r="A272" s="8" t="str">
        <f>Table76[[#This Row],[Test No.]]&amp;Table76[[#This Row],[Section]]&amp;Table76[[#This Row],[Q. No.]]</f>
        <v>R5M31</v>
      </c>
      <c r="B272" s="8"/>
      <c r="C272" s="9" t="s">
        <v>318</v>
      </c>
      <c r="D272" s="6">
        <v>31</v>
      </c>
      <c r="E272" s="6" t="s">
        <v>32</v>
      </c>
      <c r="F272" s="36" t="s">
        <v>497</v>
      </c>
      <c r="G272" s="36" t="str">
        <f>VLOOKUP(Table76[[#This Row],[CID]],MathN,2,FALSE)</f>
        <v>Circles</v>
      </c>
    </row>
    <row r="273" spans="1:7" x14ac:dyDescent="0.2">
      <c r="A273" s="8" t="str">
        <f>Table76[[#This Row],[Test No.]]&amp;Table76[[#This Row],[Section]]&amp;Table76[[#This Row],[Q. No.]]</f>
        <v>R5M32</v>
      </c>
      <c r="B273" s="8"/>
      <c r="C273" s="9" t="s">
        <v>318</v>
      </c>
      <c r="D273" s="6">
        <v>32</v>
      </c>
      <c r="E273" s="6" t="s">
        <v>32</v>
      </c>
      <c r="F273" s="36" t="s">
        <v>468</v>
      </c>
      <c r="G273" s="36" t="str">
        <f>VLOOKUP(Table76[[#This Row],[CID]],MathN,2,FALSE)</f>
        <v>Ratios and Proportions</v>
      </c>
    </row>
    <row r="274" spans="1:7" x14ac:dyDescent="0.2">
      <c r="A274" s="8" t="str">
        <f>Table76[[#This Row],[Test No.]]&amp;Table76[[#This Row],[Section]]&amp;Table76[[#This Row],[Q. No.]]</f>
        <v>R5M33</v>
      </c>
      <c r="B274" s="8"/>
      <c r="C274" s="9" t="s">
        <v>318</v>
      </c>
      <c r="D274" s="6">
        <v>33</v>
      </c>
      <c r="E274" s="6" t="s">
        <v>32</v>
      </c>
      <c r="F274" s="36" t="s">
        <v>499</v>
      </c>
      <c r="G274" s="36" t="str">
        <f>VLOOKUP(Table76[[#This Row],[CID]],MathN,2,FALSE)</f>
        <v>Area and Perimeter</v>
      </c>
    </row>
    <row r="275" spans="1:7" x14ac:dyDescent="0.2">
      <c r="A275" s="8" t="str">
        <f>Table76[[#This Row],[Test No.]]&amp;Table76[[#This Row],[Section]]&amp;Table76[[#This Row],[Q. No.]]</f>
        <v>R5M34</v>
      </c>
      <c r="B275" s="8"/>
      <c r="C275" s="9" t="s">
        <v>318</v>
      </c>
      <c r="D275" s="6">
        <v>34</v>
      </c>
      <c r="E275" s="6" t="s">
        <v>32</v>
      </c>
      <c r="F275" s="36" t="s">
        <v>501</v>
      </c>
      <c r="G275" s="36" t="str">
        <f>VLOOKUP(Table76[[#This Row],[CID]],MathN,2,FALSE)</f>
        <v>Trigonometric Laws</v>
      </c>
    </row>
    <row r="276" spans="1:7" x14ac:dyDescent="0.2">
      <c r="A276" s="8" t="str">
        <f>Table76[[#This Row],[Test No.]]&amp;Table76[[#This Row],[Section]]&amp;Table76[[#This Row],[Q. No.]]</f>
        <v>R5M35</v>
      </c>
      <c r="B276" s="8"/>
      <c r="C276" s="9" t="s">
        <v>318</v>
      </c>
      <c r="D276" s="6">
        <v>35</v>
      </c>
      <c r="E276" s="6" t="s">
        <v>32</v>
      </c>
      <c r="F276" s="36" t="s">
        <v>492</v>
      </c>
      <c r="G276" s="36" t="str">
        <f>VLOOKUP(Table76[[#This Row],[CID]],MathN,2,FALSE)</f>
        <v>Graphing Data and Equations</v>
      </c>
    </row>
    <row r="277" spans="1:7" x14ac:dyDescent="0.2">
      <c r="A277" s="8" t="str">
        <f>Table76[[#This Row],[Test No.]]&amp;Table76[[#This Row],[Section]]&amp;Table76[[#This Row],[Q. No.]]</f>
        <v>R5M36</v>
      </c>
      <c r="B277" s="8"/>
      <c r="C277" s="9" t="s">
        <v>318</v>
      </c>
      <c r="D277" s="6">
        <v>36</v>
      </c>
      <c r="E277" s="6" t="s">
        <v>32</v>
      </c>
      <c r="F277" s="36" t="s">
        <v>487</v>
      </c>
      <c r="G277" s="36" t="str">
        <f>VLOOKUP(Table76[[#This Row],[CID]],MathN,2,FALSE)</f>
        <v>The (x,y) Coordinate Plane</v>
      </c>
    </row>
    <row r="278" spans="1:7" x14ac:dyDescent="0.2">
      <c r="A278" s="8" t="str">
        <f>Table76[[#This Row],[Test No.]]&amp;Table76[[#This Row],[Section]]&amp;Table76[[#This Row],[Q. No.]]</f>
        <v>R5M37</v>
      </c>
      <c r="B278" s="8"/>
      <c r="C278" s="9" t="s">
        <v>318</v>
      </c>
      <c r="D278" s="6">
        <v>37</v>
      </c>
      <c r="E278" s="6" t="s">
        <v>32</v>
      </c>
      <c r="F278" s="36" t="s">
        <v>496</v>
      </c>
      <c r="G278" s="36" t="str">
        <f>VLOOKUP(Table76[[#This Row],[CID]],MathN,2,FALSE)</f>
        <v>Polygons</v>
      </c>
    </row>
    <row r="279" spans="1:7" x14ac:dyDescent="0.2">
      <c r="A279" s="8" t="str">
        <f>Table76[[#This Row],[Test No.]]&amp;Table76[[#This Row],[Section]]&amp;Table76[[#This Row],[Q. No.]]</f>
        <v>R5M38</v>
      </c>
      <c r="B279" s="8"/>
      <c r="C279" s="9" t="s">
        <v>318</v>
      </c>
      <c r="D279" s="6">
        <v>38</v>
      </c>
      <c r="E279" s="6" t="s">
        <v>32</v>
      </c>
      <c r="F279" s="36" t="s">
        <v>497</v>
      </c>
      <c r="G279" s="36" t="str">
        <f>VLOOKUP(Table76[[#This Row],[CID]],MathN,2,FALSE)</f>
        <v>Circles</v>
      </c>
    </row>
    <row r="280" spans="1:7" x14ac:dyDescent="0.2">
      <c r="A280" s="8" t="str">
        <f>Table76[[#This Row],[Test No.]]&amp;Table76[[#This Row],[Section]]&amp;Table76[[#This Row],[Q. No.]]</f>
        <v>R5M39</v>
      </c>
      <c r="B280" s="8"/>
      <c r="C280" s="9" t="s">
        <v>318</v>
      </c>
      <c r="D280" s="6">
        <v>39</v>
      </c>
      <c r="E280" s="6" t="s">
        <v>32</v>
      </c>
      <c r="F280" s="36" t="s">
        <v>467</v>
      </c>
      <c r="G280" s="36" t="str">
        <f>VLOOKUP(Table76[[#This Row],[CID]],MathN,2,FALSE)</f>
        <v>Percentages, Fractions, and Decimals</v>
      </c>
    </row>
    <row r="281" spans="1:7" x14ac:dyDescent="0.2">
      <c r="A281" s="8" t="str">
        <f>Table76[[#This Row],[Test No.]]&amp;Table76[[#This Row],[Section]]&amp;Table76[[#This Row],[Q. No.]]</f>
        <v>R5M40</v>
      </c>
      <c r="B281" s="8"/>
      <c r="C281" s="9" t="s">
        <v>318</v>
      </c>
      <c r="D281" s="6">
        <v>40</v>
      </c>
      <c r="E281" s="6" t="s">
        <v>32</v>
      </c>
      <c r="F281" s="36" t="s">
        <v>475</v>
      </c>
      <c r="G281" s="36" t="str">
        <f>VLOOKUP(Table76[[#This Row],[CID]],MathN,2,FALSE)</f>
        <v>Solving Linear Equations</v>
      </c>
    </row>
    <row r="282" spans="1:7" x14ac:dyDescent="0.2">
      <c r="A282" s="8" t="str">
        <f>Table76[[#This Row],[Test No.]]&amp;Table76[[#This Row],[Section]]&amp;Table76[[#This Row],[Q. No.]]</f>
        <v>R5M41</v>
      </c>
      <c r="B282" s="8"/>
      <c r="C282" s="9" t="s">
        <v>318</v>
      </c>
      <c r="D282" s="6">
        <v>41</v>
      </c>
      <c r="E282" s="6" t="s">
        <v>32</v>
      </c>
      <c r="F282" s="36" t="s">
        <v>475</v>
      </c>
      <c r="G282" s="36" t="str">
        <f>VLOOKUP(Table76[[#This Row],[CID]],MathN,2,FALSE)</f>
        <v>Solving Linear Equations</v>
      </c>
    </row>
    <row r="283" spans="1:7" x14ac:dyDescent="0.2">
      <c r="A283" s="8" t="str">
        <f>Table76[[#This Row],[Test No.]]&amp;Table76[[#This Row],[Section]]&amp;Table76[[#This Row],[Q. No.]]</f>
        <v>R5M42</v>
      </c>
      <c r="B283" s="8"/>
      <c r="C283" s="9" t="s">
        <v>318</v>
      </c>
      <c r="D283" s="6">
        <v>42</v>
      </c>
      <c r="E283" s="6" t="s">
        <v>32</v>
      </c>
      <c r="F283" s="36" t="s">
        <v>475</v>
      </c>
      <c r="G283" s="36" t="str">
        <f>VLOOKUP(Table76[[#This Row],[CID]],MathN,2,FALSE)</f>
        <v>Solving Linear Equations</v>
      </c>
    </row>
    <row r="284" spans="1:7" x14ac:dyDescent="0.2">
      <c r="A284" s="8" t="str">
        <f>Table76[[#This Row],[Test No.]]&amp;Table76[[#This Row],[Section]]&amp;Table76[[#This Row],[Q. No.]]</f>
        <v>R5M43</v>
      </c>
      <c r="B284" s="8"/>
      <c r="C284" s="9" t="s">
        <v>318</v>
      </c>
      <c r="D284" s="6">
        <v>43</v>
      </c>
      <c r="E284" s="6" t="s">
        <v>32</v>
      </c>
      <c r="F284" s="36" t="s">
        <v>467</v>
      </c>
      <c r="G284" s="36" t="str">
        <f>VLOOKUP(Table76[[#This Row],[CID]],MathN,2,FALSE)</f>
        <v>Percentages, Fractions, and Decimals</v>
      </c>
    </row>
    <row r="285" spans="1:7" x14ac:dyDescent="0.2">
      <c r="A285" s="8" t="str">
        <f>Table76[[#This Row],[Test No.]]&amp;Table76[[#This Row],[Section]]&amp;Table76[[#This Row],[Q. No.]]</f>
        <v>R5M44</v>
      </c>
      <c r="B285" s="8"/>
      <c r="C285" s="9" t="s">
        <v>318</v>
      </c>
      <c r="D285" s="6">
        <v>44</v>
      </c>
      <c r="E285" s="6" t="s">
        <v>32</v>
      </c>
      <c r="F285" s="36" t="s">
        <v>495</v>
      </c>
      <c r="G285" s="36" t="str">
        <f>VLOOKUP(Table76[[#This Row],[CID]],MathN,2,FALSE)</f>
        <v>Triangles</v>
      </c>
    </row>
    <row r="286" spans="1:7" x14ac:dyDescent="0.2">
      <c r="A286" s="8" t="str">
        <f>Table76[[#This Row],[Test No.]]&amp;Table76[[#This Row],[Section]]&amp;Table76[[#This Row],[Q. No.]]</f>
        <v>R5M45</v>
      </c>
      <c r="B286" s="8"/>
      <c r="C286" s="9" t="s">
        <v>318</v>
      </c>
      <c r="D286" s="6">
        <v>45</v>
      </c>
      <c r="E286" s="6" t="s">
        <v>32</v>
      </c>
      <c r="F286" s="36" t="s">
        <v>501</v>
      </c>
      <c r="G286" s="36" t="str">
        <f>VLOOKUP(Table76[[#This Row],[CID]],MathN,2,FALSE)</f>
        <v>Trigonometric Laws</v>
      </c>
    </row>
    <row r="287" spans="1:7" x14ac:dyDescent="0.2">
      <c r="A287" s="8" t="str">
        <f>Table76[[#This Row],[Test No.]]&amp;Table76[[#This Row],[Section]]&amp;Table76[[#This Row],[Q. No.]]</f>
        <v>R5M46</v>
      </c>
      <c r="B287" s="8"/>
      <c r="C287" s="9" t="s">
        <v>318</v>
      </c>
      <c r="D287" s="6">
        <v>46</v>
      </c>
      <c r="E287" s="6" t="s">
        <v>32</v>
      </c>
      <c r="F287" s="36" t="s">
        <v>484</v>
      </c>
      <c r="G287" s="36" t="str">
        <f>VLOOKUP(Table76[[#This Row],[CID]],MathN,2,FALSE)</f>
        <v>Complex Numbers</v>
      </c>
    </row>
    <row r="288" spans="1:7" x14ac:dyDescent="0.2">
      <c r="A288" s="8" t="str">
        <f>Table76[[#This Row],[Test No.]]&amp;Table76[[#This Row],[Section]]&amp;Table76[[#This Row],[Q. No.]]</f>
        <v>R5M47</v>
      </c>
      <c r="B288" s="8"/>
      <c r="C288" s="9" t="s">
        <v>318</v>
      </c>
      <c r="D288" s="6">
        <v>47</v>
      </c>
      <c r="E288" s="6" t="s">
        <v>32</v>
      </c>
      <c r="F288" s="36" t="s">
        <v>477</v>
      </c>
      <c r="G288" s="36" t="str">
        <f>VLOOKUP(Table76[[#This Row],[CID]],MathN,2,FALSE)</f>
        <v>Inequalities</v>
      </c>
    </row>
    <row r="289" spans="1:7" x14ac:dyDescent="0.2">
      <c r="A289" s="8" t="str">
        <f>Table76[[#This Row],[Test No.]]&amp;Table76[[#This Row],[Section]]&amp;Table76[[#This Row],[Q. No.]]</f>
        <v>R5M48</v>
      </c>
      <c r="B289" s="8"/>
      <c r="C289" s="9" t="s">
        <v>318</v>
      </c>
      <c r="D289" s="6">
        <v>48</v>
      </c>
      <c r="E289" s="6" t="s">
        <v>32</v>
      </c>
      <c r="F289" s="36" t="s">
        <v>464</v>
      </c>
      <c r="G289" s="36" t="str">
        <f>VLOOKUP(Table76[[#This Row],[CID]],MathN,2,FALSE)</f>
        <v>Numbers, Operations, and Problems</v>
      </c>
    </row>
    <row r="290" spans="1:7" x14ac:dyDescent="0.2">
      <c r="A290" s="8" t="str">
        <f>Table76[[#This Row],[Test No.]]&amp;Table76[[#This Row],[Section]]&amp;Table76[[#This Row],[Q. No.]]</f>
        <v>R5M49</v>
      </c>
      <c r="B290" s="8"/>
      <c r="C290" s="9" t="s">
        <v>318</v>
      </c>
      <c r="D290" s="6">
        <v>49</v>
      </c>
      <c r="E290" s="6" t="s">
        <v>32</v>
      </c>
      <c r="F290" s="36" t="s">
        <v>483</v>
      </c>
      <c r="G290" s="36" t="str">
        <f>VLOOKUP(Table76[[#This Row],[CID]],MathN,2,FALSE)</f>
        <v>Logarithms</v>
      </c>
    </row>
    <row r="291" spans="1:7" x14ac:dyDescent="0.2">
      <c r="A291" s="8" t="str">
        <f>Table76[[#This Row],[Test No.]]&amp;Table76[[#This Row],[Section]]&amp;Table76[[#This Row],[Q. No.]]</f>
        <v>R5M50</v>
      </c>
      <c r="B291" s="8"/>
      <c r="C291" s="9" t="s">
        <v>318</v>
      </c>
      <c r="D291" s="6">
        <v>50</v>
      </c>
      <c r="E291" s="6" t="s">
        <v>32</v>
      </c>
      <c r="F291" s="36" t="s">
        <v>500</v>
      </c>
      <c r="G291" s="36" t="str">
        <f>VLOOKUP(Table76[[#This Row],[CID]],MathN,2,FALSE)</f>
        <v>SOHCAHTOA</v>
      </c>
    </row>
    <row r="292" spans="1:7" x14ac:dyDescent="0.2">
      <c r="A292" s="8" t="str">
        <f>Table76[[#This Row],[Test No.]]&amp;Table76[[#This Row],[Section]]&amp;Table76[[#This Row],[Q. No.]]</f>
        <v>R5M51</v>
      </c>
      <c r="B292" s="8"/>
      <c r="C292" s="9" t="s">
        <v>318</v>
      </c>
      <c r="D292" s="6">
        <v>51</v>
      </c>
      <c r="E292" s="6" t="s">
        <v>32</v>
      </c>
      <c r="F292" s="36" t="s">
        <v>475</v>
      </c>
      <c r="G292" s="36" t="str">
        <f>VLOOKUP(Table76[[#This Row],[CID]],MathN,2,FALSE)</f>
        <v>Solving Linear Equations</v>
      </c>
    </row>
    <row r="293" spans="1:7" x14ac:dyDescent="0.2">
      <c r="A293" s="8" t="str">
        <f>Table76[[#This Row],[Test No.]]&amp;Table76[[#This Row],[Section]]&amp;Table76[[#This Row],[Q. No.]]</f>
        <v>R5M52</v>
      </c>
      <c r="B293" s="8"/>
      <c r="C293" s="9" t="s">
        <v>318</v>
      </c>
      <c r="D293" s="6">
        <v>52</v>
      </c>
      <c r="E293" s="6" t="s">
        <v>32</v>
      </c>
      <c r="F293" s="36" t="s">
        <v>501</v>
      </c>
      <c r="G293" s="36" t="str">
        <f>VLOOKUP(Table76[[#This Row],[CID]],MathN,2,FALSE)</f>
        <v>Trigonometric Laws</v>
      </c>
    </row>
    <row r="294" spans="1:7" x14ac:dyDescent="0.2">
      <c r="A294" s="8" t="str">
        <f>Table76[[#This Row],[Test No.]]&amp;Table76[[#This Row],[Section]]&amp;Table76[[#This Row],[Q. No.]]</f>
        <v>R5M53</v>
      </c>
      <c r="B294" s="8"/>
      <c r="C294" s="9" t="s">
        <v>318</v>
      </c>
      <c r="D294" s="6">
        <v>53</v>
      </c>
      <c r="E294" s="6" t="s">
        <v>32</v>
      </c>
      <c r="F294" s="36" t="s">
        <v>469</v>
      </c>
      <c r="G294" s="36" t="str">
        <f>VLOOKUP(Table76[[#This Row],[CID]],MathN,2,FALSE)</f>
        <v>Absolute Value</v>
      </c>
    </row>
    <row r="295" spans="1:7" x14ac:dyDescent="0.2">
      <c r="A295" s="8" t="str">
        <f>Table76[[#This Row],[Test No.]]&amp;Table76[[#This Row],[Section]]&amp;Table76[[#This Row],[Q. No.]]</f>
        <v>R5M54</v>
      </c>
      <c r="B295" s="8"/>
      <c r="C295" s="9" t="s">
        <v>318</v>
      </c>
      <c r="D295" s="6">
        <v>54</v>
      </c>
      <c r="E295" s="6" t="s">
        <v>32</v>
      </c>
      <c r="F295" s="36" t="s">
        <v>499</v>
      </c>
      <c r="G295" s="36" t="str">
        <f>VLOOKUP(Table76[[#This Row],[CID]],MathN,2,FALSE)</f>
        <v>Area and Perimeter</v>
      </c>
    </row>
    <row r="296" spans="1:7" x14ac:dyDescent="0.2">
      <c r="A296" s="8" t="str">
        <f>Table76[[#This Row],[Test No.]]&amp;Table76[[#This Row],[Section]]&amp;Table76[[#This Row],[Q. No.]]</f>
        <v>R5M55</v>
      </c>
      <c r="B296" s="8"/>
      <c r="C296" s="9" t="s">
        <v>318</v>
      </c>
      <c r="D296" s="6">
        <v>55</v>
      </c>
      <c r="E296" s="6" t="s">
        <v>32</v>
      </c>
      <c r="F296" s="36" t="s">
        <v>489</v>
      </c>
      <c r="G296" s="36" t="str">
        <f>VLOOKUP(Table76[[#This Row],[CID]],MathN,2,FALSE)</f>
        <v>Slope</v>
      </c>
    </row>
    <row r="297" spans="1:7" x14ac:dyDescent="0.2">
      <c r="A297" s="8" t="str">
        <f>Table76[[#This Row],[Test No.]]&amp;Table76[[#This Row],[Section]]&amp;Table76[[#This Row],[Q. No.]]</f>
        <v>R5M56</v>
      </c>
      <c r="B297" s="8"/>
      <c r="C297" s="9" t="s">
        <v>318</v>
      </c>
      <c r="D297" s="6">
        <v>56</v>
      </c>
      <c r="E297" s="6" t="s">
        <v>32</v>
      </c>
      <c r="F297" s="36" t="s">
        <v>492</v>
      </c>
      <c r="G297" s="36" t="str">
        <f>VLOOKUP(Table76[[#This Row],[CID]],MathN,2,FALSE)</f>
        <v>Graphing Data and Equations</v>
      </c>
    </row>
    <row r="298" spans="1:7" x14ac:dyDescent="0.2">
      <c r="A298" s="8" t="str">
        <f>Table76[[#This Row],[Test No.]]&amp;Table76[[#This Row],[Section]]&amp;Table76[[#This Row],[Q. No.]]</f>
        <v>R5M57</v>
      </c>
      <c r="B298" s="8"/>
      <c r="C298" s="9" t="s">
        <v>318</v>
      </c>
      <c r="D298" s="6">
        <v>57</v>
      </c>
      <c r="E298" s="6" t="s">
        <v>32</v>
      </c>
      <c r="F298" s="36" t="s">
        <v>479</v>
      </c>
      <c r="G298" s="36" t="str">
        <f>VLOOKUP(Table76[[#This Row],[CID]],MathN,2,FALSE)</f>
        <v>Solving Systems of Equations</v>
      </c>
    </row>
    <row r="299" spans="1:7" x14ac:dyDescent="0.2">
      <c r="A299" s="8" t="str">
        <f>Table76[[#This Row],[Test No.]]&amp;Table76[[#This Row],[Section]]&amp;Table76[[#This Row],[Q. No.]]</f>
        <v>R5M58</v>
      </c>
      <c r="B299" s="8"/>
      <c r="C299" s="9" t="s">
        <v>318</v>
      </c>
      <c r="D299" s="6">
        <v>58</v>
      </c>
      <c r="E299" s="6" t="s">
        <v>32</v>
      </c>
      <c r="F299" s="36" t="s">
        <v>496</v>
      </c>
      <c r="G299" s="36" t="str">
        <f>VLOOKUP(Table76[[#This Row],[CID]],MathN,2,FALSE)</f>
        <v>Polygons</v>
      </c>
    </row>
    <row r="300" spans="1:7" x14ac:dyDescent="0.2">
      <c r="A300" s="8" t="str">
        <f>Table76[[#This Row],[Test No.]]&amp;Table76[[#This Row],[Section]]&amp;Table76[[#This Row],[Q. No.]]</f>
        <v>R5M59</v>
      </c>
      <c r="B300" s="8"/>
      <c r="C300" s="9" t="s">
        <v>318</v>
      </c>
      <c r="D300" s="6">
        <v>59</v>
      </c>
      <c r="E300" s="6" t="s">
        <v>32</v>
      </c>
      <c r="F300" s="36" t="s">
        <v>474</v>
      </c>
      <c r="G300" s="36" t="str">
        <f>VLOOKUP(Table76[[#This Row],[CID]],MathN,2,FALSE)</f>
        <v>Writing Expressions and Equations</v>
      </c>
    </row>
    <row r="301" spans="1:7" x14ac:dyDescent="0.2">
      <c r="A301" s="8" t="str">
        <f>Table76[[#This Row],[Test No.]]&amp;Table76[[#This Row],[Section]]&amp;Table76[[#This Row],[Q. No.]]</f>
        <v>R5M60</v>
      </c>
      <c r="B301" s="8"/>
      <c r="C301" s="9" t="s">
        <v>318</v>
      </c>
      <c r="D301" s="6">
        <v>60</v>
      </c>
      <c r="E301" s="6" t="s">
        <v>32</v>
      </c>
      <c r="F301" s="36" t="s">
        <v>474</v>
      </c>
      <c r="G301" s="36" t="str">
        <f>VLOOKUP(Table76[[#This Row],[CID]],MathN,2,FALSE)</f>
        <v>Writing Expressions and Equations</v>
      </c>
    </row>
    <row r="302" spans="1:7" x14ac:dyDescent="0.2">
      <c r="A302" s="8" t="str">
        <f>Table76[[#This Row],[Test No.]]&amp;Table76[[#This Row],[Section]]&amp;Table76[[#This Row],[Q. No.]]</f>
        <v>R6M1</v>
      </c>
      <c r="B302" s="8"/>
      <c r="C302" s="9" t="s">
        <v>319</v>
      </c>
      <c r="D302" s="6">
        <v>1</v>
      </c>
      <c r="E302" s="6" t="s">
        <v>32</v>
      </c>
      <c r="F302" s="36" t="s">
        <v>472</v>
      </c>
      <c r="G302" s="36" t="str">
        <f>VLOOKUP(Table76[[#This Row],[CID]],MathN,2,FALSE)</f>
        <v>Substitution</v>
      </c>
    </row>
    <row r="303" spans="1:7" x14ac:dyDescent="0.2">
      <c r="A303" s="8" t="str">
        <f>Table76[[#This Row],[Test No.]]&amp;Table76[[#This Row],[Section]]&amp;Table76[[#This Row],[Q. No.]]</f>
        <v>R6M2</v>
      </c>
      <c r="B303" s="8"/>
      <c r="C303" s="9" t="s">
        <v>319</v>
      </c>
      <c r="D303" s="6">
        <v>2</v>
      </c>
      <c r="E303" s="6" t="s">
        <v>32</v>
      </c>
      <c r="F303" s="36" t="s">
        <v>467</v>
      </c>
      <c r="G303" s="36" t="str">
        <f>VLOOKUP(Table76[[#This Row],[CID]],MathN,2,FALSE)</f>
        <v>Percentages, Fractions, and Decimals</v>
      </c>
    </row>
    <row r="304" spans="1:7" x14ac:dyDescent="0.2">
      <c r="A304" s="8" t="str">
        <f>Table76[[#This Row],[Test No.]]&amp;Table76[[#This Row],[Section]]&amp;Table76[[#This Row],[Q. No.]]</f>
        <v>R6M3</v>
      </c>
      <c r="B304" s="8"/>
      <c r="C304" s="9" t="s">
        <v>319</v>
      </c>
      <c r="D304" s="6">
        <v>3</v>
      </c>
      <c r="E304" s="6" t="s">
        <v>32</v>
      </c>
      <c r="F304" s="36" t="s">
        <v>476</v>
      </c>
      <c r="G304" s="36" t="str">
        <f>VLOOKUP(Table76[[#This Row],[CID]],MathN,2,FALSE)</f>
        <v>Multiplying Binomials</v>
      </c>
    </row>
    <row r="305" spans="1:7" x14ac:dyDescent="0.2">
      <c r="A305" s="8" t="str">
        <f>Table76[[#This Row],[Test No.]]&amp;Table76[[#This Row],[Section]]&amp;Table76[[#This Row],[Q. No.]]</f>
        <v>R6M4</v>
      </c>
      <c r="B305" s="8"/>
      <c r="C305" s="9" t="s">
        <v>319</v>
      </c>
      <c r="D305" s="6">
        <v>4</v>
      </c>
      <c r="E305" s="6" t="s">
        <v>32</v>
      </c>
      <c r="F305" s="36" t="s">
        <v>507</v>
      </c>
      <c r="G305" s="36" t="str">
        <f>VLOOKUP(Table76[[#This Row],[CID]],MathN,2,FALSE)</f>
        <v>Probability</v>
      </c>
    </row>
    <row r="306" spans="1:7" x14ac:dyDescent="0.2">
      <c r="A306" s="8" t="str">
        <f>Table76[[#This Row],[Test No.]]&amp;Table76[[#This Row],[Section]]&amp;Table76[[#This Row],[Q. No.]]</f>
        <v>R6M5</v>
      </c>
      <c r="B306" s="8"/>
      <c r="C306" s="9" t="s">
        <v>319</v>
      </c>
      <c r="D306" s="6">
        <v>5</v>
      </c>
      <c r="E306" s="6" t="s">
        <v>32</v>
      </c>
      <c r="F306" s="36" t="s">
        <v>468</v>
      </c>
      <c r="G306" s="36" t="str">
        <f>VLOOKUP(Table76[[#This Row],[CID]],MathN,2,FALSE)</f>
        <v>Ratios and Proportions</v>
      </c>
    </row>
    <row r="307" spans="1:7" x14ac:dyDescent="0.2">
      <c r="A307" s="8" t="str">
        <f>Table76[[#This Row],[Test No.]]&amp;Table76[[#This Row],[Section]]&amp;Table76[[#This Row],[Q. No.]]</f>
        <v>R6M6</v>
      </c>
      <c r="B307" s="8"/>
      <c r="C307" s="9" t="s">
        <v>319</v>
      </c>
      <c r="D307" s="6">
        <v>6</v>
      </c>
      <c r="E307" s="6" t="s">
        <v>32</v>
      </c>
      <c r="F307" s="36" t="s">
        <v>474</v>
      </c>
      <c r="G307" s="36" t="str">
        <f>VLOOKUP(Table76[[#This Row],[CID]],MathN,2,FALSE)</f>
        <v>Writing Expressions and Equations</v>
      </c>
    </row>
    <row r="308" spans="1:7" x14ac:dyDescent="0.2">
      <c r="A308" s="8" t="str">
        <f>Table76[[#This Row],[Test No.]]&amp;Table76[[#This Row],[Section]]&amp;Table76[[#This Row],[Q. No.]]</f>
        <v>R6M7</v>
      </c>
      <c r="B308" s="8"/>
      <c r="C308" s="9" t="s">
        <v>319</v>
      </c>
      <c r="D308" s="6">
        <v>7</v>
      </c>
      <c r="E308" s="6" t="s">
        <v>32</v>
      </c>
      <c r="F308" s="36" t="s">
        <v>495</v>
      </c>
      <c r="G308" s="36" t="str">
        <f>VLOOKUP(Table76[[#This Row],[CID]],MathN,2,FALSE)</f>
        <v>Triangles</v>
      </c>
    </row>
    <row r="309" spans="1:7" x14ac:dyDescent="0.2">
      <c r="A309" s="8" t="str">
        <f>Table76[[#This Row],[Test No.]]&amp;Table76[[#This Row],[Section]]&amp;Table76[[#This Row],[Q. No.]]</f>
        <v>R6M8</v>
      </c>
      <c r="B309" s="8"/>
      <c r="C309" s="9" t="s">
        <v>319</v>
      </c>
      <c r="D309" s="6">
        <v>8</v>
      </c>
      <c r="E309" s="6" t="s">
        <v>32</v>
      </c>
      <c r="F309" s="36" t="s">
        <v>499</v>
      </c>
      <c r="G309" s="36" t="str">
        <f>VLOOKUP(Table76[[#This Row],[CID]],MathN,2,FALSE)</f>
        <v>Area and Perimeter</v>
      </c>
    </row>
    <row r="310" spans="1:7" x14ac:dyDescent="0.2">
      <c r="A310" s="8" t="str">
        <f>Table76[[#This Row],[Test No.]]&amp;Table76[[#This Row],[Section]]&amp;Table76[[#This Row],[Q. No.]]</f>
        <v>R6M9</v>
      </c>
      <c r="B310" s="8"/>
      <c r="C310" s="9" t="s">
        <v>319</v>
      </c>
      <c r="D310" s="6">
        <v>9</v>
      </c>
      <c r="E310" s="6" t="s">
        <v>32</v>
      </c>
      <c r="F310" s="36" t="s">
        <v>485</v>
      </c>
      <c r="G310" s="36" t="str">
        <f>VLOOKUP(Table76[[#This Row],[CID]],MathN,2,FALSE)</f>
        <v>Domain and Range</v>
      </c>
    </row>
    <row r="311" spans="1:7" x14ac:dyDescent="0.2">
      <c r="A311" s="8" t="str">
        <f>Table76[[#This Row],[Test No.]]&amp;Table76[[#This Row],[Section]]&amp;Table76[[#This Row],[Q. No.]]</f>
        <v>R6M10</v>
      </c>
      <c r="B311" s="8"/>
      <c r="C311" s="9" t="s">
        <v>319</v>
      </c>
      <c r="D311" s="6">
        <v>10</v>
      </c>
      <c r="E311" s="6" t="s">
        <v>32</v>
      </c>
      <c r="F311" s="36" t="s">
        <v>504</v>
      </c>
      <c r="G311" s="36" t="str">
        <f>VLOOKUP(Table76[[#This Row],[CID]],MathN,2,FALSE)</f>
        <v>Logic</v>
      </c>
    </row>
    <row r="312" spans="1:7" x14ac:dyDescent="0.2">
      <c r="A312" s="8" t="str">
        <f>Table76[[#This Row],[Test No.]]&amp;Table76[[#This Row],[Section]]&amp;Table76[[#This Row],[Q. No.]]</f>
        <v>R6M11</v>
      </c>
      <c r="B312" s="8"/>
      <c r="C312" s="9" t="s">
        <v>319</v>
      </c>
      <c r="D312" s="6">
        <v>11</v>
      </c>
      <c r="E312" s="6" t="s">
        <v>32</v>
      </c>
      <c r="F312" s="36" t="s">
        <v>487</v>
      </c>
      <c r="G312" s="36" t="str">
        <f>VLOOKUP(Table76[[#This Row],[CID]],MathN,2,FALSE)</f>
        <v>The (x,y) Coordinate Plane</v>
      </c>
    </row>
    <row r="313" spans="1:7" x14ac:dyDescent="0.2">
      <c r="A313" s="8" t="str">
        <f>Table76[[#This Row],[Test No.]]&amp;Table76[[#This Row],[Section]]&amp;Table76[[#This Row],[Q. No.]]</f>
        <v>R6M12</v>
      </c>
      <c r="B313" s="8"/>
      <c r="C313" s="9" t="s">
        <v>319</v>
      </c>
      <c r="D313" s="6">
        <v>12</v>
      </c>
      <c r="E313" s="6" t="s">
        <v>32</v>
      </c>
      <c r="F313" s="36" t="s">
        <v>473</v>
      </c>
      <c r="G313" s="36" t="str">
        <f>VLOOKUP(Table76[[#This Row],[CID]],MathN,2,FALSE)</f>
        <v>Equivalent Algebraic Expressions</v>
      </c>
    </row>
    <row r="314" spans="1:7" x14ac:dyDescent="0.2">
      <c r="A314" s="8" t="str">
        <f>Table76[[#This Row],[Test No.]]&amp;Table76[[#This Row],[Section]]&amp;Table76[[#This Row],[Q. No.]]</f>
        <v>R6M13</v>
      </c>
      <c r="B314" s="8"/>
      <c r="C314" s="9" t="s">
        <v>319</v>
      </c>
      <c r="D314" s="6">
        <v>13</v>
      </c>
      <c r="E314" s="6" t="s">
        <v>32</v>
      </c>
      <c r="F314" s="36" t="s">
        <v>464</v>
      </c>
      <c r="G314" s="36" t="str">
        <f>VLOOKUP(Table76[[#This Row],[CID]],MathN,2,FALSE)</f>
        <v>Numbers, Operations, and Problems</v>
      </c>
    </row>
    <row r="315" spans="1:7" x14ac:dyDescent="0.2">
      <c r="A315" s="8" t="str">
        <f>Table76[[#This Row],[Test No.]]&amp;Table76[[#This Row],[Section]]&amp;Table76[[#This Row],[Q. No.]]</f>
        <v>R6M14</v>
      </c>
      <c r="B315" s="8"/>
      <c r="C315" s="9" t="s">
        <v>319</v>
      </c>
      <c r="D315" s="6">
        <v>14</v>
      </c>
      <c r="E315" s="6" t="s">
        <v>32</v>
      </c>
      <c r="F315" s="36" t="s">
        <v>475</v>
      </c>
      <c r="G315" s="36" t="str">
        <f>VLOOKUP(Table76[[#This Row],[CID]],MathN,2,FALSE)</f>
        <v>Solving Linear Equations</v>
      </c>
    </row>
    <row r="316" spans="1:7" x14ac:dyDescent="0.2">
      <c r="A316" s="8" t="str">
        <f>Table76[[#This Row],[Test No.]]&amp;Table76[[#This Row],[Section]]&amp;Table76[[#This Row],[Q. No.]]</f>
        <v>R6M15</v>
      </c>
      <c r="B316" s="8"/>
      <c r="C316" s="9" t="s">
        <v>319</v>
      </c>
      <c r="D316" s="6">
        <v>15</v>
      </c>
      <c r="E316" s="6" t="s">
        <v>32</v>
      </c>
      <c r="F316" s="36" t="s">
        <v>467</v>
      </c>
      <c r="G316" s="36" t="str">
        <f>VLOOKUP(Table76[[#This Row],[CID]],MathN,2,FALSE)</f>
        <v>Percentages, Fractions, and Decimals</v>
      </c>
    </row>
    <row r="317" spans="1:7" x14ac:dyDescent="0.2">
      <c r="A317" s="8" t="str">
        <f>Table76[[#This Row],[Test No.]]&amp;Table76[[#This Row],[Section]]&amp;Table76[[#This Row],[Q. No.]]</f>
        <v>R6M16</v>
      </c>
      <c r="B317" s="8"/>
      <c r="C317" s="9" t="s">
        <v>319</v>
      </c>
      <c r="D317" s="6">
        <v>16</v>
      </c>
      <c r="E317" s="6" t="s">
        <v>32</v>
      </c>
      <c r="F317" s="36" t="s">
        <v>499</v>
      </c>
      <c r="G317" s="36" t="str">
        <f>VLOOKUP(Table76[[#This Row],[CID]],MathN,2,FALSE)</f>
        <v>Area and Perimeter</v>
      </c>
    </row>
    <row r="318" spans="1:7" x14ac:dyDescent="0.2">
      <c r="A318" s="8" t="str">
        <f>Table76[[#This Row],[Test No.]]&amp;Table76[[#This Row],[Section]]&amp;Table76[[#This Row],[Q. No.]]</f>
        <v>R6M17</v>
      </c>
      <c r="B318" s="8"/>
      <c r="C318" s="9" t="s">
        <v>319</v>
      </c>
      <c r="D318" s="6">
        <v>17</v>
      </c>
      <c r="E318" s="6" t="s">
        <v>32</v>
      </c>
      <c r="F318" s="36" t="s">
        <v>479</v>
      </c>
      <c r="G318" s="36" t="str">
        <f>VLOOKUP(Table76[[#This Row],[CID]],MathN,2,FALSE)</f>
        <v>Solving Systems of Equations</v>
      </c>
    </row>
    <row r="319" spans="1:7" x14ac:dyDescent="0.2">
      <c r="A319" s="8" t="str">
        <f>Table76[[#This Row],[Test No.]]&amp;Table76[[#This Row],[Section]]&amp;Table76[[#This Row],[Q. No.]]</f>
        <v>R6M18</v>
      </c>
      <c r="B319" s="8"/>
      <c r="C319" s="9" t="s">
        <v>319</v>
      </c>
      <c r="D319" s="6">
        <v>18</v>
      </c>
      <c r="E319" s="6" t="s">
        <v>32</v>
      </c>
      <c r="F319" s="36" t="s">
        <v>481</v>
      </c>
      <c r="G319" s="36" t="str">
        <f>VLOOKUP(Table76[[#This Row],[CID]],MathN,2,FALSE)</f>
        <v>Functions</v>
      </c>
    </row>
    <row r="320" spans="1:7" x14ac:dyDescent="0.2">
      <c r="A320" s="8" t="str">
        <f>Table76[[#This Row],[Test No.]]&amp;Table76[[#This Row],[Section]]&amp;Table76[[#This Row],[Q. No.]]</f>
        <v>R6M19</v>
      </c>
      <c r="B320" s="8"/>
      <c r="C320" s="9" t="s">
        <v>319</v>
      </c>
      <c r="D320" s="6">
        <v>19</v>
      </c>
      <c r="E320" s="6" t="s">
        <v>32</v>
      </c>
      <c r="F320" s="36" t="s">
        <v>509</v>
      </c>
      <c r="G320" s="36" t="str">
        <f>VLOOKUP(Table76[[#This Row],[CID]],MathN,2,FALSE)</f>
        <v>Combination and Permutation</v>
      </c>
    </row>
    <row r="321" spans="1:7" x14ac:dyDescent="0.2">
      <c r="A321" s="8" t="str">
        <f>Table76[[#This Row],[Test No.]]&amp;Table76[[#This Row],[Section]]&amp;Table76[[#This Row],[Q. No.]]</f>
        <v>R6M20</v>
      </c>
      <c r="B321" s="8"/>
      <c r="C321" s="9" t="s">
        <v>319</v>
      </c>
      <c r="D321" s="6">
        <v>20</v>
      </c>
      <c r="E321" s="6" t="s">
        <v>32</v>
      </c>
      <c r="F321" s="36" t="s">
        <v>477</v>
      </c>
      <c r="G321" s="36" t="str">
        <f>VLOOKUP(Table76[[#This Row],[CID]],MathN,2,FALSE)</f>
        <v>Inequalities</v>
      </c>
    </row>
    <row r="322" spans="1:7" x14ac:dyDescent="0.2">
      <c r="A322" s="8" t="str">
        <f>Table76[[#This Row],[Test No.]]&amp;Table76[[#This Row],[Section]]&amp;Table76[[#This Row],[Q. No.]]</f>
        <v>R6M21</v>
      </c>
      <c r="B322" s="8"/>
      <c r="C322" s="9" t="s">
        <v>319</v>
      </c>
      <c r="D322" s="6">
        <v>21</v>
      </c>
      <c r="E322" s="6" t="s">
        <v>32</v>
      </c>
      <c r="F322" s="36" t="s">
        <v>467</v>
      </c>
      <c r="G322" s="36" t="str">
        <f>VLOOKUP(Table76[[#This Row],[CID]],MathN,2,FALSE)</f>
        <v>Percentages, Fractions, and Decimals</v>
      </c>
    </row>
    <row r="323" spans="1:7" x14ac:dyDescent="0.2">
      <c r="A323" s="8" t="str">
        <f>Table76[[#This Row],[Test No.]]&amp;Table76[[#This Row],[Section]]&amp;Table76[[#This Row],[Q. No.]]</f>
        <v>R6M22</v>
      </c>
      <c r="B323" s="8"/>
      <c r="C323" s="9" t="s">
        <v>319</v>
      </c>
      <c r="D323" s="6">
        <v>22</v>
      </c>
      <c r="E323" s="6" t="s">
        <v>32</v>
      </c>
      <c r="F323" s="36" t="s">
        <v>473</v>
      </c>
      <c r="G323" s="36" t="str">
        <f>VLOOKUP(Table76[[#This Row],[CID]],MathN,2,FALSE)</f>
        <v>Equivalent Algebraic Expressions</v>
      </c>
    </row>
    <row r="324" spans="1:7" x14ac:dyDescent="0.2">
      <c r="A324" s="8" t="str">
        <f>Table76[[#This Row],[Test No.]]&amp;Table76[[#This Row],[Section]]&amp;Table76[[#This Row],[Q. No.]]</f>
        <v>R6M23</v>
      </c>
      <c r="B324" s="8"/>
      <c r="C324" s="9" t="s">
        <v>319</v>
      </c>
      <c r="D324" s="6">
        <v>23</v>
      </c>
      <c r="E324" s="6" t="s">
        <v>32</v>
      </c>
      <c r="F324" s="36" t="s">
        <v>494</v>
      </c>
      <c r="G324" s="36" t="str">
        <f>VLOOKUP(Table76[[#This Row],[CID]],MathN,2,FALSE)</f>
        <v>Angles, Lines, and Planes</v>
      </c>
    </row>
    <row r="325" spans="1:7" x14ac:dyDescent="0.2">
      <c r="A325" s="8" t="str">
        <f>Table76[[#This Row],[Test No.]]&amp;Table76[[#This Row],[Section]]&amp;Table76[[#This Row],[Q. No.]]</f>
        <v>R6M24</v>
      </c>
      <c r="B325" s="8"/>
      <c r="C325" s="9" t="s">
        <v>319</v>
      </c>
      <c r="D325" s="6">
        <v>24</v>
      </c>
      <c r="E325" s="6" t="s">
        <v>32</v>
      </c>
      <c r="F325" s="36" t="s">
        <v>483</v>
      </c>
      <c r="G325" s="36" t="str">
        <f>VLOOKUP(Table76[[#This Row],[CID]],MathN,2,FALSE)</f>
        <v>Logarithms</v>
      </c>
    </row>
    <row r="326" spans="1:7" x14ac:dyDescent="0.2">
      <c r="A326" s="8" t="str">
        <f>Table76[[#This Row],[Test No.]]&amp;Table76[[#This Row],[Section]]&amp;Table76[[#This Row],[Q. No.]]</f>
        <v>R6M25</v>
      </c>
      <c r="B326" s="8"/>
      <c r="C326" s="9" t="s">
        <v>319</v>
      </c>
      <c r="D326" s="6">
        <v>25</v>
      </c>
      <c r="E326" s="6" t="s">
        <v>32</v>
      </c>
      <c r="F326" s="36" t="s">
        <v>478</v>
      </c>
      <c r="G326" s="36" t="str">
        <f>VLOOKUP(Table76[[#This Row],[CID]],MathN,2,FALSE)</f>
        <v>Solving and Factoring Quadratic Equations</v>
      </c>
    </row>
    <row r="327" spans="1:7" x14ac:dyDescent="0.2">
      <c r="A327" s="8" t="str">
        <f>Table76[[#This Row],[Test No.]]&amp;Table76[[#This Row],[Section]]&amp;Table76[[#This Row],[Q. No.]]</f>
        <v>R6M26</v>
      </c>
      <c r="B327" s="8"/>
      <c r="C327" s="9" t="s">
        <v>319</v>
      </c>
      <c r="D327" s="6">
        <v>26</v>
      </c>
      <c r="E327" s="6" t="s">
        <v>32</v>
      </c>
      <c r="F327" s="36" t="s">
        <v>495</v>
      </c>
      <c r="G327" s="36" t="str">
        <f>VLOOKUP(Table76[[#This Row],[CID]],MathN,2,FALSE)</f>
        <v>Triangles</v>
      </c>
    </row>
    <row r="328" spans="1:7" x14ac:dyDescent="0.2">
      <c r="A328" s="8" t="str">
        <f>Table76[[#This Row],[Test No.]]&amp;Table76[[#This Row],[Section]]&amp;Table76[[#This Row],[Q. No.]]</f>
        <v>R6M27</v>
      </c>
      <c r="B328" s="8"/>
      <c r="C328" s="9" t="s">
        <v>319</v>
      </c>
      <c r="D328" s="6">
        <v>27</v>
      </c>
      <c r="E328" s="6" t="s">
        <v>32</v>
      </c>
      <c r="F328" s="36" t="s">
        <v>479</v>
      </c>
      <c r="G328" s="36" t="str">
        <f>VLOOKUP(Table76[[#This Row],[CID]],MathN,2,FALSE)</f>
        <v>Solving Systems of Equations</v>
      </c>
    </row>
    <row r="329" spans="1:7" x14ac:dyDescent="0.2">
      <c r="A329" s="8" t="str">
        <f>Table76[[#This Row],[Test No.]]&amp;Table76[[#This Row],[Section]]&amp;Table76[[#This Row],[Q. No.]]</f>
        <v>R6M28</v>
      </c>
      <c r="B329" s="8"/>
      <c r="C329" s="9" t="s">
        <v>319</v>
      </c>
      <c r="D329" s="6">
        <v>28</v>
      </c>
      <c r="E329" s="6" t="s">
        <v>32</v>
      </c>
      <c r="F329" s="36" t="s">
        <v>489</v>
      </c>
      <c r="G329" s="36" t="str">
        <f>VLOOKUP(Table76[[#This Row],[CID]],MathN,2,FALSE)</f>
        <v>Slope</v>
      </c>
    </row>
    <row r="330" spans="1:7" x14ac:dyDescent="0.2">
      <c r="A330" s="8" t="str">
        <f>Table76[[#This Row],[Test No.]]&amp;Table76[[#This Row],[Section]]&amp;Table76[[#This Row],[Q. No.]]</f>
        <v>R6M29</v>
      </c>
      <c r="B330" s="8"/>
      <c r="C330" s="9" t="s">
        <v>319</v>
      </c>
      <c r="D330" s="6">
        <v>29</v>
      </c>
      <c r="E330" s="6" t="s">
        <v>32</v>
      </c>
      <c r="F330" s="36" t="s">
        <v>471</v>
      </c>
      <c r="G330" s="36" t="str">
        <f>VLOOKUP(Table76[[#This Row],[CID]],MathN,2,FALSE)</f>
        <v>Series</v>
      </c>
    </row>
    <row r="331" spans="1:7" x14ac:dyDescent="0.2">
      <c r="A331" s="8" t="str">
        <f>Table76[[#This Row],[Test No.]]&amp;Table76[[#This Row],[Section]]&amp;Table76[[#This Row],[Q. No.]]</f>
        <v>R6M30</v>
      </c>
      <c r="B331" s="8"/>
      <c r="C331" s="9" t="s">
        <v>319</v>
      </c>
      <c r="D331" s="6">
        <v>30</v>
      </c>
      <c r="E331" s="6" t="s">
        <v>32</v>
      </c>
      <c r="F331" s="36" t="s">
        <v>495</v>
      </c>
      <c r="G331" s="36" t="str">
        <f>VLOOKUP(Table76[[#This Row],[CID]],MathN,2,FALSE)</f>
        <v>Triangles</v>
      </c>
    </row>
    <row r="332" spans="1:7" x14ac:dyDescent="0.2">
      <c r="A332" s="8" t="str">
        <f>Table76[[#This Row],[Test No.]]&amp;Table76[[#This Row],[Section]]&amp;Table76[[#This Row],[Q. No.]]</f>
        <v>R6M31</v>
      </c>
      <c r="B332" s="8"/>
      <c r="C332" s="9" t="s">
        <v>319</v>
      </c>
      <c r="D332" s="6">
        <v>31</v>
      </c>
      <c r="E332" s="6" t="s">
        <v>32</v>
      </c>
      <c r="F332" s="36" t="s">
        <v>480</v>
      </c>
      <c r="G332" s="36" t="str">
        <f>VLOOKUP(Table76[[#This Row],[CID]],MathN,2,FALSE)</f>
        <v>Relationships between the Sides of an Equation</v>
      </c>
    </row>
    <row r="333" spans="1:7" x14ac:dyDescent="0.2">
      <c r="A333" s="8" t="str">
        <f>Table76[[#This Row],[Test No.]]&amp;Table76[[#This Row],[Section]]&amp;Table76[[#This Row],[Q. No.]]</f>
        <v>R6M32</v>
      </c>
      <c r="B333" s="8"/>
      <c r="C333" s="9" t="s">
        <v>319</v>
      </c>
      <c r="D333" s="6">
        <v>32</v>
      </c>
      <c r="E333" s="6" t="s">
        <v>32</v>
      </c>
      <c r="F333" s="36" t="s">
        <v>467</v>
      </c>
      <c r="G333" s="36" t="str">
        <f>VLOOKUP(Table76[[#This Row],[CID]],MathN,2,FALSE)</f>
        <v>Percentages, Fractions, and Decimals</v>
      </c>
    </row>
    <row r="334" spans="1:7" x14ac:dyDescent="0.2">
      <c r="A334" s="8" t="str">
        <f>Table76[[#This Row],[Test No.]]&amp;Table76[[#This Row],[Section]]&amp;Table76[[#This Row],[Q. No.]]</f>
        <v>R6M33</v>
      </c>
      <c r="B334" s="8"/>
      <c r="C334" s="9" t="s">
        <v>319</v>
      </c>
      <c r="D334" s="6">
        <v>33</v>
      </c>
      <c r="E334" s="6" t="s">
        <v>32</v>
      </c>
      <c r="F334" s="36" t="s">
        <v>491</v>
      </c>
      <c r="G334" s="36" t="str">
        <f>VLOOKUP(Table76[[#This Row],[CID]],MathN,2,FALSE)</f>
        <v>The Equation of a Line</v>
      </c>
    </row>
    <row r="335" spans="1:7" x14ac:dyDescent="0.2">
      <c r="A335" s="8" t="str">
        <f>Table76[[#This Row],[Test No.]]&amp;Table76[[#This Row],[Section]]&amp;Table76[[#This Row],[Q. No.]]</f>
        <v>R6M34</v>
      </c>
      <c r="B335" s="8"/>
      <c r="C335" s="9" t="s">
        <v>319</v>
      </c>
      <c r="D335" s="6">
        <v>34</v>
      </c>
      <c r="E335" s="6" t="s">
        <v>32</v>
      </c>
      <c r="F335" s="36" t="s">
        <v>488</v>
      </c>
      <c r="G335" s="36" t="str">
        <f>VLOOKUP(Table76[[#This Row],[CID]],MathN,2,FALSE)</f>
        <v>Distance and Midpoints</v>
      </c>
    </row>
    <row r="336" spans="1:7" x14ac:dyDescent="0.2">
      <c r="A336" s="8" t="str">
        <f>Table76[[#This Row],[Test No.]]&amp;Table76[[#This Row],[Section]]&amp;Table76[[#This Row],[Q. No.]]</f>
        <v>R6M35</v>
      </c>
      <c r="B336" s="8"/>
      <c r="C336" s="9" t="s">
        <v>319</v>
      </c>
      <c r="D336" s="6">
        <v>35</v>
      </c>
      <c r="E336" s="6" t="s">
        <v>32</v>
      </c>
      <c r="F336" s="36" t="s">
        <v>473</v>
      </c>
      <c r="G336" s="36" t="str">
        <f>VLOOKUP(Table76[[#This Row],[CID]],MathN,2,FALSE)</f>
        <v>Equivalent Algebraic Expressions</v>
      </c>
    </row>
    <row r="337" spans="1:7" x14ac:dyDescent="0.2">
      <c r="A337" s="8" t="str">
        <f>Table76[[#This Row],[Test No.]]&amp;Table76[[#This Row],[Section]]&amp;Table76[[#This Row],[Q. No.]]</f>
        <v>R6M36</v>
      </c>
      <c r="B337" s="8"/>
      <c r="C337" s="9" t="s">
        <v>319</v>
      </c>
      <c r="D337" s="6">
        <v>36</v>
      </c>
      <c r="E337" s="6" t="s">
        <v>32</v>
      </c>
      <c r="F337" s="36" t="s">
        <v>468</v>
      </c>
      <c r="G337" s="36" t="str">
        <f>VLOOKUP(Table76[[#This Row],[CID]],MathN,2,FALSE)</f>
        <v>Ratios and Proportions</v>
      </c>
    </row>
    <row r="338" spans="1:7" x14ac:dyDescent="0.2">
      <c r="A338" s="8" t="str">
        <f>Table76[[#This Row],[Test No.]]&amp;Table76[[#This Row],[Section]]&amp;Table76[[#This Row],[Q. No.]]</f>
        <v>R6M37</v>
      </c>
      <c r="B338" s="8"/>
      <c r="C338" s="9" t="s">
        <v>319</v>
      </c>
      <c r="D338" s="6">
        <v>37</v>
      </c>
      <c r="E338" s="6" t="s">
        <v>32</v>
      </c>
      <c r="F338" s="36" t="s">
        <v>488</v>
      </c>
      <c r="G338" s="36" t="str">
        <f>VLOOKUP(Table76[[#This Row],[CID]],MathN,2,FALSE)</f>
        <v>Distance and Midpoints</v>
      </c>
    </row>
    <row r="339" spans="1:7" x14ac:dyDescent="0.2">
      <c r="A339" s="8" t="str">
        <f>Table76[[#This Row],[Test No.]]&amp;Table76[[#This Row],[Section]]&amp;Table76[[#This Row],[Q. No.]]</f>
        <v>R6M38</v>
      </c>
      <c r="B339" s="8"/>
      <c r="C339" s="9" t="s">
        <v>319</v>
      </c>
      <c r="D339" s="6">
        <v>38</v>
      </c>
      <c r="E339" s="14" t="s">
        <v>32</v>
      </c>
      <c r="F339" s="36" t="s">
        <v>468</v>
      </c>
      <c r="G339" s="36" t="str">
        <f>VLOOKUP(Table76[[#This Row],[CID]],MathN,2,FALSE)</f>
        <v>Ratios and Proportions</v>
      </c>
    </row>
    <row r="340" spans="1:7" x14ac:dyDescent="0.2">
      <c r="A340" s="8" t="str">
        <f>Table76[[#This Row],[Test No.]]&amp;Table76[[#This Row],[Section]]&amp;Table76[[#This Row],[Q. No.]]</f>
        <v>R6M39</v>
      </c>
      <c r="B340" s="8"/>
      <c r="C340" s="9" t="s">
        <v>319</v>
      </c>
      <c r="D340" s="6">
        <v>39</v>
      </c>
      <c r="E340" s="6" t="s">
        <v>32</v>
      </c>
      <c r="F340" s="36" t="s">
        <v>496</v>
      </c>
      <c r="G340" s="36" t="str">
        <f>VLOOKUP(Table76[[#This Row],[CID]],MathN,2,FALSE)</f>
        <v>Polygons</v>
      </c>
    </row>
    <row r="341" spans="1:7" x14ac:dyDescent="0.2">
      <c r="A341" s="8" t="str">
        <f>Table76[[#This Row],[Test No.]]&amp;Table76[[#This Row],[Section]]&amp;Table76[[#This Row],[Q. No.]]</f>
        <v>R6M40</v>
      </c>
      <c r="B341" s="8"/>
      <c r="C341" s="9" t="s">
        <v>319</v>
      </c>
      <c r="D341" s="6">
        <v>40</v>
      </c>
      <c r="E341" s="6" t="s">
        <v>32</v>
      </c>
      <c r="F341" s="36" t="s">
        <v>465</v>
      </c>
      <c r="G341" s="36" t="str">
        <f>VLOOKUP(Table76[[#This Row],[CID]],MathN,2,FALSE)</f>
        <v>Multiples, Factors, and Primes</v>
      </c>
    </row>
    <row r="342" spans="1:7" x14ac:dyDescent="0.2">
      <c r="A342" s="8" t="str">
        <f>Table76[[#This Row],[Test No.]]&amp;Table76[[#This Row],[Section]]&amp;Table76[[#This Row],[Q. No.]]</f>
        <v>R6M41</v>
      </c>
      <c r="B342" s="8"/>
      <c r="C342" s="9" t="s">
        <v>319</v>
      </c>
      <c r="D342" s="6">
        <v>41</v>
      </c>
      <c r="E342" s="6" t="s">
        <v>32</v>
      </c>
      <c r="F342" s="36" t="s">
        <v>464</v>
      </c>
      <c r="G342" s="36" t="str">
        <f>VLOOKUP(Table76[[#This Row],[CID]],MathN,2,FALSE)</f>
        <v>Numbers, Operations, and Problems</v>
      </c>
    </row>
    <row r="343" spans="1:7" x14ac:dyDescent="0.2">
      <c r="A343" s="8" t="str">
        <f>Table76[[#This Row],[Test No.]]&amp;Table76[[#This Row],[Section]]&amp;Table76[[#This Row],[Q. No.]]</f>
        <v>R6M42</v>
      </c>
      <c r="B343" s="8"/>
      <c r="C343" s="9" t="s">
        <v>319</v>
      </c>
      <c r="D343" s="6">
        <v>42</v>
      </c>
      <c r="E343" s="6" t="s">
        <v>32</v>
      </c>
      <c r="F343" s="36" t="s">
        <v>478</v>
      </c>
      <c r="G343" s="36" t="str">
        <f>VLOOKUP(Table76[[#This Row],[CID]],MathN,2,FALSE)</f>
        <v>Solving and Factoring Quadratic Equations</v>
      </c>
    </row>
    <row r="344" spans="1:7" x14ac:dyDescent="0.2">
      <c r="A344" s="8" t="str">
        <f>Table76[[#This Row],[Test No.]]&amp;Table76[[#This Row],[Section]]&amp;Table76[[#This Row],[Q. No.]]</f>
        <v>R6M43</v>
      </c>
      <c r="B344" s="8"/>
      <c r="C344" s="9" t="s">
        <v>319</v>
      </c>
      <c r="D344" s="6">
        <v>43</v>
      </c>
      <c r="E344" s="6" t="s">
        <v>32</v>
      </c>
      <c r="F344" s="36" t="s">
        <v>500</v>
      </c>
      <c r="G344" s="36" t="str">
        <f>VLOOKUP(Table76[[#This Row],[CID]],MathN,2,FALSE)</f>
        <v>SOHCAHTOA</v>
      </c>
    </row>
    <row r="345" spans="1:7" x14ac:dyDescent="0.2">
      <c r="A345" s="8" t="str">
        <f>Table76[[#This Row],[Test No.]]&amp;Table76[[#This Row],[Section]]&amp;Table76[[#This Row],[Q. No.]]</f>
        <v>R6M44</v>
      </c>
      <c r="B345" s="8"/>
      <c r="C345" s="9" t="s">
        <v>319</v>
      </c>
      <c r="D345" s="6">
        <v>44</v>
      </c>
      <c r="E345" s="6" t="s">
        <v>32</v>
      </c>
      <c r="F345" s="36" t="s">
        <v>497</v>
      </c>
      <c r="G345" s="36" t="str">
        <f>VLOOKUP(Table76[[#This Row],[CID]],MathN,2,FALSE)</f>
        <v>Circles</v>
      </c>
    </row>
    <row r="346" spans="1:7" x14ac:dyDescent="0.2">
      <c r="A346" s="8" t="str">
        <f>Table76[[#This Row],[Test No.]]&amp;Table76[[#This Row],[Section]]&amp;Table76[[#This Row],[Q. No.]]</f>
        <v>R6M45</v>
      </c>
      <c r="B346" s="8"/>
      <c r="C346" s="9" t="s">
        <v>319</v>
      </c>
      <c r="D346" s="6">
        <v>45</v>
      </c>
      <c r="E346" s="6" t="s">
        <v>32</v>
      </c>
      <c r="F346" s="36" t="s">
        <v>473</v>
      </c>
      <c r="G346" s="36" t="str">
        <f>VLOOKUP(Table76[[#This Row],[CID]],MathN,2,FALSE)</f>
        <v>Equivalent Algebraic Expressions</v>
      </c>
    </row>
    <row r="347" spans="1:7" x14ac:dyDescent="0.2">
      <c r="A347" s="8" t="str">
        <f>Table76[[#This Row],[Test No.]]&amp;Table76[[#This Row],[Section]]&amp;Table76[[#This Row],[Q. No.]]</f>
        <v>R6M46</v>
      </c>
      <c r="B347" s="8"/>
      <c r="C347" s="9" t="s">
        <v>319</v>
      </c>
      <c r="D347" s="6">
        <v>46</v>
      </c>
      <c r="E347" s="6" t="s">
        <v>32</v>
      </c>
      <c r="F347" s="36" t="s">
        <v>474</v>
      </c>
      <c r="G347" s="36" t="str">
        <f>VLOOKUP(Table76[[#This Row],[CID]],MathN,2,FALSE)</f>
        <v>Writing Expressions and Equations</v>
      </c>
    </row>
    <row r="348" spans="1:7" x14ac:dyDescent="0.2">
      <c r="A348" s="8" t="str">
        <f>Table76[[#This Row],[Test No.]]&amp;Table76[[#This Row],[Section]]&amp;Table76[[#This Row],[Q. No.]]</f>
        <v>R6M47</v>
      </c>
      <c r="B348" s="8"/>
      <c r="C348" s="9" t="s">
        <v>319</v>
      </c>
      <c r="D348" s="6">
        <v>47</v>
      </c>
      <c r="E348" s="6" t="s">
        <v>32</v>
      </c>
      <c r="F348" s="36" t="s">
        <v>498</v>
      </c>
      <c r="G348" s="36" t="str">
        <f>VLOOKUP(Table76[[#This Row],[CID]],MathN,2,FALSE)</f>
        <v>Simple Three-Dimensional Geometry</v>
      </c>
    </row>
    <row r="349" spans="1:7" x14ac:dyDescent="0.2">
      <c r="A349" s="8" t="str">
        <f>Table76[[#This Row],[Test No.]]&amp;Table76[[#This Row],[Section]]&amp;Table76[[#This Row],[Q. No.]]</f>
        <v>R6M48</v>
      </c>
      <c r="B349" s="8"/>
      <c r="C349" s="9" t="s">
        <v>319</v>
      </c>
      <c r="D349" s="6">
        <v>48</v>
      </c>
      <c r="E349" s="6" t="s">
        <v>32</v>
      </c>
      <c r="F349" s="36" t="s">
        <v>506</v>
      </c>
      <c r="G349" s="36" t="str">
        <f>VLOOKUP(Table76[[#This Row],[CID]],MathN,2,FALSE)</f>
        <v>Mean, Median, and Mode</v>
      </c>
    </row>
    <row r="350" spans="1:7" x14ac:dyDescent="0.2">
      <c r="A350" s="8" t="str">
        <f>Table76[[#This Row],[Test No.]]&amp;Table76[[#This Row],[Section]]&amp;Table76[[#This Row],[Q. No.]]</f>
        <v>R6M49</v>
      </c>
      <c r="B350" s="8"/>
      <c r="C350" s="9" t="s">
        <v>319</v>
      </c>
      <c r="D350" s="6">
        <v>49</v>
      </c>
      <c r="E350" s="6" t="s">
        <v>32</v>
      </c>
      <c r="F350" s="36" t="s">
        <v>500</v>
      </c>
      <c r="G350" s="36" t="str">
        <f>VLOOKUP(Table76[[#This Row],[CID]],MathN,2,FALSE)</f>
        <v>SOHCAHTOA</v>
      </c>
    </row>
    <row r="351" spans="1:7" x14ac:dyDescent="0.2">
      <c r="A351" s="8" t="str">
        <f>Table76[[#This Row],[Test No.]]&amp;Table76[[#This Row],[Section]]&amp;Table76[[#This Row],[Q. No.]]</f>
        <v>R6M50</v>
      </c>
      <c r="B351" s="8"/>
      <c r="C351" s="9" t="s">
        <v>319</v>
      </c>
      <c r="D351" s="6">
        <v>50</v>
      </c>
      <c r="E351" s="6" t="s">
        <v>32</v>
      </c>
      <c r="F351" s="36" t="s">
        <v>499</v>
      </c>
      <c r="G351" s="36" t="str">
        <f>VLOOKUP(Table76[[#This Row],[CID]],MathN,2,FALSE)</f>
        <v>Area and Perimeter</v>
      </c>
    </row>
    <row r="352" spans="1:7" x14ac:dyDescent="0.2">
      <c r="A352" s="8" t="str">
        <f>Table76[[#This Row],[Test No.]]&amp;Table76[[#This Row],[Section]]&amp;Table76[[#This Row],[Q. No.]]</f>
        <v>R6M51</v>
      </c>
      <c r="B352" s="8"/>
      <c r="C352" s="9" t="s">
        <v>319</v>
      </c>
      <c r="D352" s="6">
        <v>51</v>
      </c>
      <c r="E352" s="6" t="s">
        <v>32</v>
      </c>
      <c r="F352" s="36" t="s">
        <v>467</v>
      </c>
      <c r="G352" s="36" t="str">
        <f>VLOOKUP(Table76[[#This Row],[CID]],MathN,2,FALSE)</f>
        <v>Percentages, Fractions, and Decimals</v>
      </c>
    </row>
    <row r="353" spans="1:7" x14ac:dyDescent="0.2">
      <c r="A353" s="8" t="str">
        <f>Table76[[#This Row],[Test No.]]&amp;Table76[[#This Row],[Section]]&amp;Table76[[#This Row],[Q. No.]]</f>
        <v>R6M52</v>
      </c>
      <c r="B353" s="8"/>
      <c r="C353" s="9" t="s">
        <v>319</v>
      </c>
      <c r="D353" s="6">
        <v>52</v>
      </c>
      <c r="E353" s="6" t="s">
        <v>32</v>
      </c>
      <c r="F353" s="36" t="s">
        <v>488</v>
      </c>
      <c r="G353" s="36" t="str">
        <f>VLOOKUP(Table76[[#This Row],[CID]],MathN,2,FALSE)</f>
        <v>Distance and Midpoints</v>
      </c>
    </row>
    <row r="354" spans="1:7" x14ac:dyDescent="0.2">
      <c r="A354" s="8" t="str">
        <f>Table76[[#This Row],[Test No.]]&amp;Table76[[#This Row],[Section]]&amp;Table76[[#This Row],[Q. No.]]</f>
        <v>R6M53</v>
      </c>
      <c r="B354" s="8"/>
      <c r="C354" s="9" t="s">
        <v>319</v>
      </c>
      <c r="D354" s="6">
        <v>53</v>
      </c>
      <c r="E354" s="6" t="s">
        <v>32</v>
      </c>
      <c r="F354" s="36" t="s">
        <v>478</v>
      </c>
      <c r="G354" s="36" t="str">
        <f>VLOOKUP(Table76[[#This Row],[CID]],MathN,2,FALSE)</f>
        <v>Solving and Factoring Quadratic Equations</v>
      </c>
    </row>
    <row r="355" spans="1:7" x14ac:dyDescent="0.2">
      <c r="A355" s="8" t="str">
        <f>Table76[[#This Row],[Test No.]]&amp;Table76[[#This Row],[Section]]&amp;Table76[[#This Row],[Q. No.]]</f>
        <v>R6M54</v>
      </c>
      <c r="B355" s="8"/>
      <c r="C355" s="9" t="s">
        <v>319</v>
      </c>
      <c r="D355" s="6">
        <v>54</v>
      </c>
      <c r="E355" s="6" t="s">
        <v>32</v>
      </c>
      <c r="F355" s="36" t="s">
        <v>467</v>
      </c>
      <c r="G355" s="36" t="str">
        <f>VLOOKUP(Table76[[#This Row],[CID]],MathN,2,FALSE)</f>
        <v>Percentages, Fractions, and Decimals</v>
      </c>
    </row>
    <row r="356" spans="1:7" x14ac:dyDescent="0.2">
      <c r="A356" s="8" t="str">
        <f>Table76[[#This Row],[Test No.]]&amp;Table76[[#This Row],[Section]]&amp;Table76[[#This Row],[Q. No.]]</f>
        <v>R6M55</v>
      </c>
      <c r="B356" s="8"/>
      <c r="C356" s="9" t="s">
        <v>319</v>
      </c>
      <c r="D356" s="6">
        <v>55</v>
      </c>
      <c r="E356" s="6" t="s">
        <v>32</v>
      </c>
      <c r="F356" s="36" t="s">
        <v>468</v>
      </c>
      <c r="G356" s="36" t="str">
        <f>VLOOKUP(Table76[[#This Row],[CID]],MathN,2,FALSE)</f>
        <v>Ratios and Proportions</v>
      </c>
    </row>
    <row r="357" spans="1:7" x14ac:dyDescent="0.2">
      <c r="A357" s="8" t="str">
        <f>Table76[[#This Row],[Test No.]]&amp;Table76[[#This Row],[Section]]&amp;Table76[[#This Row],[Q. No.]]</f>
        <v>R6M56</v>
      </c>
      <c r="B357" s="8"/>
      <c r="C357" s="9" t="s">
        <v>319</v>
      </c>
      <c r="D357" s="6">
        <v>56</v>
      </c>
      <c r="E357" s="6" t="s">
        <v>32</v>
      </c>
      <c r="F357" s="36" t="s">
        <v>500</v>
      </c>
      <c r="G357" s="36" t="str">
        <f>VLOOKUP(Table76[[#This Row],[CID]],MathN,2,FALSE)</f>
        <v>SOHCAHTOA</v>
      </c>
    </row>
    <row r="358" spans="1:7" x14ac:dyDescent="0.2">
      <c r="A358" s="8" t="str">
        <f>Table76[[#This Row],[Test No.]]&amp;Table76[[#This Row],[Section]]&amp;Table76[[#This Row],[Q. No.]]</f>
        <v>R6M57</v>
      </c>
      <c r="B358" s="8"/>
      <c r="C358" s="9" t="s">
        <v>319</v>
      </c>
      <c r="D358" s="6">
        <v>57</v>
      </c>
      <c r="E358" s="6" t="s">
        <v>32</v>
      </c>
      <c r="F358" s="36" t="s">
        <v>486</v>
      </c>
      <c r="G358" s="36" t="str">
        <f>VLOOKUP(Table76[[#This Row],[CID]],MathN,2,FALSE)</f>
        <v>Number Lines and Inequalities</v>
      </c>
    </row>
    <row r="359" spans="1:7" x14ac:dyDescent="0.2">
      <c r="A359" s="8" t="str">
        <f>Table76[[#This Row],[Test No.]]&amp;Table76[[#This Row],[Section]]&amp;Table76[[#This Row],[Q. No.]]</f>
        <v>R6M58</v>
      </c>
      <c r="B359" s="8"/>
      <c r="C359" s="9" t="s">
        <v>319</v>
      </c>
      <c r="D359" s="6">
        <v>58</v>
      </c>
      <c r="E359" s="6" t="s">
        <v>32</v>
      </c>
      <c r="F359" s="36" t="s">
        <v>488</v>
      </c>
      <c r="G359" s="36" t="str">
        <f>VLOOKUP(Table76[[#This Row],[CID]],MathN,2,FALSE)</f>
        <v>Distance and Midpoints</v>
      </c>
    </row>
    <row r="360" spans="1:7" x14ac:dyDescent="0.2">
      <c r="A360" s="8" t="str">
        <f>Table76[[#This Row],[Test No.]]&amp;Table76[[#This Row],[Section]]&amp;Table76[[#This Row],[Q. No.]]</f>
        <v>R6M59</v>
      </c>
      <c r="B360" s="8"/>
      <c r="C360" s="9" t="s">
        <v>319</v>
      </c>
      <c r="D360" s="6">
        <v>59</v>
      </c>
      <c r="E360" s="6" t="s">
        <v>32</v>
      </c>
      <c r="F360" s="36" t="s">
        <v>502</v>
      </c>
      <c r="G360" s="36" t="str">
        <f>VLOOKUP(Table76[[#This Row],[CID]],MathN,2,FALSE)</f>
        <v>Trigonometric Identities</v>
      </c>
    </row>
    <row r="361" spans="1:7" x14ac:dyDescent="0.2">
      <c r="A361" s="8" t="str">
        <f>Table76[[#This Row],[Test No.]]&amp;Table76[[#This Row],[Section]]&amp;Table76[[#This Row],[Q. No.]]</f>
        <v>R6M60</v>
      </c>
      <c r="B361" s="8"/>
      <c r="C361" s="9" t="s">
        <v>319</v>
      </c>
      <c r="D361" s="6">
        <v>60</v>
      </c>
      <c r="E361" s="6" t="s">
        <v>32</v>
      </c>
      <c r="F361" s="36" t="s">
        <v>497</v>
      </c>
      <c r="G361" s="36" t="str">
        <f>VLOOKUP(Table76[[#This Row],[CID]],MathN,2,FALSE)</f>
        <v>Circles</v>
      </c>
    </row>
    <row r="362" spans="1:7" x14ac:dyDescent="0.2">
      <c r="A362" s="8" t="str">
        <f>Table76[[#This Row],[Test No.]]&amp;Table76[[#This Row],[Section]]&amp;Table76[[#This Row],[Q. No.]]</f>
        <v>R7M1</v>
      </c>
      <c r="B362" s="8"/>
      <c r="C362" s="9" t="s">
        <v>320</v>
      </c>
      <c r="D362" s="6">
        <v>1</v>
      </c>
      <c r="E362" s="6" t="s">
        <v>32</v>
      </c>
      <c r="F362" s="36" t="s">
        <v>468</v>
      </c>
      <c r="G362" s="36" t="str">
        <f>VLOOKUP(Table76[[#This Row],[CID]],MathN,2,FALSE)</f>
        <v>Ratios and Proportions</v>
      </c>
    </row>
    <row r="363" spans="1:7" x14ac:dyDescent="0.2">
      <c r="A363" s="8" t="str">
        <f>Table76[[#This Row],[Test No.]]&amp;Table76[[#This Row],[Section]]&amp;Table76[[#This Row],[Q. No.]]</f>
        <v>R7M2</v>
      </c>
      <c r="B363" s="8"/>
      <c r="C363" s="9" t="s">
        <v>320</v>
      </c>
      <c r="D363" s="6">
        <v>2</v>
      </c>
      <c r="E363" s="6" t="s">
        <v>32</v>
      </c>
      <c r="F363" s="36" t="s">
        <v>495</v>
      </c>
      <c r="G363" s="36" t="str">
        <f>VLOOKUP(Table76[[#This Row],[CID]],MathN,2,FALSE)</f>
        <v>Triangles</v>
      </c>
    </row>
    <row r="364" spans="1:7" x14ac:dyDescent="0.2">
      <c r="A364" s="8" t="str">
        <f>Table76[[#This Row],[Test No.]]&amp;Table76[[#This Row],[Section]]&amp;Table76[[#This Row],[Q. No.]]</f>
        <v>R7M3</v>
      </c>
      <c r="B364" s="8"/>
      <c r="C364" s="9" t="s">
        <v>320</v>
      </c>
      <c r="D364" s="6">
        <v>3</v>
      </c>
      <c r="E364" s="6" t="s">
        <v>32</v>
      </c>
      <c r="F364" s="36" t="s">
        <v>507</v>
      </c>
      <c r="G364" s="36" t="str">
        <f>VLOOKUP(Table76[[#This Row],[CID]],MathN,2,FALSE)</f>
        <v>Probability</v>
      </c>
    </row>
    <row r="365" spans="1:7" x14ac:dyDescent="0.2">
      <c r="A365" s="8" t="str">
        <f>Table76[[#This Row],[Test No.]]&amp;Table76[[#This Row],[Section]]&amp;Table76[[#This Row],[Q. No.]]</f>
        <v>R7M4</v>
      </c>
      <c r="B365" s="8"/>
      <c r="C365" s="9" t="s">
        <v>320</v>
      </c>
      <c r="D365" s="6">
        <v>4</v>
      </c>
      <c r="E365" s="6" t="s">
        <v>32</v>
      </c>
      <c r="F365" s="36" t="s">
        <v>468</v>
      </c>
      <c r="G365" s="36" t="str">
        <f>VLOOKUP(Table76[[#This Row],[CID]],MathN,2,FALSE)</f>
        <v>Ratios and Proportions</v>
      </c>
    </row>
    <row r="366" spans="1:7" x14ac:dyDescent="0.2">
      <c r="A366" s="8" t="str">
        <f>Table76[[#This Row],[Test No.]]&amp;Table76[[#This Row],[Section]]&amp;Table76[[#This Row],[Q. No.]]</f>
        <v>R7M5</v>
      </c>
      <c r="B366" s="8"/>
      <c r="C366" s="9" t="s">
        <v>320</v>
      </c>
      <c r="D366" s="6">
        <v>5</v>
      </c>
      <c r="E366" s="6" t="s">
        <v>32</v>
      </c>
      <c r="F366" s="36" t="s">
        <v>467</v>
      </c>
      <c r="G366" s="36" t="str">
        <f>VLOOKUP(Table76[[#This Row],[CID]],MathN,2,FALSE)</f>
        <v>Percentages, Fractions, and Decimals</v>
      </c>
    </row>
    <row r="367" spans="1:7" x14ac:dyDescent="0.2">
      <c r="A367" s="8" t="str">
        <f>Table76[[#This Row],[Test No.]]&amp;Table76[[#This Row],[Section]]&amp;Table76[[#This Row],[Q. No.]]</f>
        <v>R7M6</v>
      </c>
      <c r="B367" s="8"/>
      <c r="C367" s="9" t="s">
        <v>320</v>
      </c>
      <c r="D367" s="6">
        <v>6</v>
      </c>
      <c r="E367" s="6" t="s">
        <v>32</v>
      </c>
      <c r="F367" s="36" t="s">
        <v>466</v>
      </c>
      <c r="G367" s="36" t="str">
        <f>VLOOKUP(Table76[[#This Row],[CID]],MathN,2,FALSE)</f>
        <v>Divisibility and Remainders</v>
      </c>
    </row>
    <row r="368" spans="1:7" x14ac:dyDescent="0.2">
      <c r="A368" s="8" t="str">
        <f>Table76[[#This Row],[Test No.]]&amp;Table76[[#This Row],[Section]]&amp;Table76[[#This Row],[Q. No.]]</f>
        <v>R7M7</v>
      </c>
      <c r="B368" s="8"/>
      <c r="C368" s="9" t="s">
        <v>320</v>
      </c>
      <c r="D368" s="6">
        <v>7</v>
      </c>
      <c r="E368" s="6" t="s">
        <v>32</v>
      </c>
      <c r="F368" s="36" t="s">
        <v>470</v>
      </c>
      <c r="G368" s="36" t="str">
        <f>VLOOKUP(Table76[[#This Row],[CID]],MathN,2,FALSE)</f>
        <v>Exponents and Roots</v>
      </c>
    </row>
    <row r="369" spans="1:7" x14ac:dyDescent="0.2">
      <c r="A369" s="8" t="str">
        <f>Table76[[#This Row],[Test No.]]&amp;Table76[[#This Row],[Section]]&amp;Table76[[#This Row],[Q. No.]]</f>
        <v>R7M8</v>
      </c>
      <c r="B369" s="8"/>
      <c r="C369" s="9" t="s">
        <v>320</v>
      </c>
      <c r="D369" s="6">
        <v>8</v>
      </c>
      <c r="E369" s="6" t="s">
        <v>32</v>
      </c>
      <c r="F369" s="36" t="s">
        <v>475</v>
      </c>
      <c r="G369" s="36" t="str">
        <f>VLOOKUP(Table76[[#This Row],[CID]],MathN,2,FALSE)</f>
        <v>Solving Linear Equations</v>
      </c>
    </row>
    <row r="370" spans="1:7" x14ac:dyDescent="0.2">
      <c r="A370" s="8" t="str">
        <f>Table76[[#This Row],[Test No.]]&amp;Table76[[#This Row],[Section]]&amp;Table76[[#This Row],[Q. No.]]</f>
        <v>R7M9</v>
      </c>
      <c r="B370" s="8"/>
      <c r="C370" s="9" t="s">
        <v>320</v>
      </c>
      <c r="D370" s="6">
        <v>9</v>
      </c>
      <c r="E370" s="6" t="s">
        <v>32</v>
      </c>
      <c r="F370" s="36" t="s">
        <v>475</v>
      </c>
      <c r="G370" s="36" t="str">
        <f>VLOOKUP(Table76[[#This Row],[CID]],MathN,2,FALSE)</f>
        <v>Solving Linear Equations</v>
      </c>
    </row>
    <row r="371" spans="1:7" x14ac:dyDescent="0.2">
      <c r="A371" s="8" t="str">
        <f>Table76[[#This Row],[Test No.]]&amp;Table76[[#This Row],[Section]]&amp;Table76[[#This Row],[Q. No.]]</f>
        <v>R7M10</v>
      </c>
      <c r="B371" s="8"/>
      <c r="C371" s="9" t="s">
        <v>320</v>
      </c>
      <c r="D371" s="6">
        <v>10</v>
      </c>
      <c r="E371" s="6" t="s">
        <v>32</v>
      </c>
      <c r="F371" s="36" t="s">
        <v>476</v>
      </c>
      <c r="G371" s="36" t="str">
        <f>VLOOKUP(Table76[[#This Row],[CID]],MathN,2,FALSE)</f>
        <v>Multiplying Binomials</v>
      </c>
    </row>
    <row r="372" spans="1:7" x14ac:dyDescent="0.2">
      <c r="A372" s="8" t="str">
        <f>Table76[[#This Row],[Test No.]]&amp;Table76[[#This Row],[Section]]&amp;Table76[[#This Row],[Q. No.]]</f>
        <v>R7M11</v>
      </c>
      <c r="B372" s="8"/>
      <c r="C372" s="9" t="s">
        <v>320</v>
      </c>
      <c r="D372" s="6">
        <v>11</v>
      </c>
      <c r="E372" s="6" t="s">
        <v>32</v>
      </c>
      <c r="F372" s="36" t="s">
        <v>474</v>
      </c>
      <c r="G372" s="36" t="str">
        <f>VLOOKUP(Table76[[#This Row],[CID]],MathN,2,FALSE)</f>
        <v>Writing Expressions and Equations</v>
      </c>
    </row>
    <row r="373" spans="1:7" x14ac:dyDescent="0.2">
      <c r="A373" s="8" t="str">
        <f>Table76[[#This Row],[Test No.]]&amp;Table76[[#This Row],[Section]]&amp;Table76[[#This Row],[Q. No.]]</f>
        <v>R7M12</v>
      </c>
      <c r="B373" s="8"/>
      <c r="C373" s="9" t="s">
        <v>320</v>
      </c>
      <c r="D373" s="6">
        <v>12</v>
      </c>
      <c r="E373" s="6" t="s">
        <v>32</v>
      </c>
      <c r="F373" s="36" t="s">
        <v>481</v>
      </c>
      <c r="G373" s="36" t="str">
        <f>VLOOKUP(Table76[[#This Row],[CID]],MathN,2,FALSE)</f>
        <v>Functions</v>
      </c>
    </row>
    <row r="374" spans="1:7" x14ac:dyDescent="0.2">
      <c r="A374" s="8" t="str">
        <f>Table76[[#This Row],[Test No.]]&amp;Table76[[#This Row],[Section]]&amp;Table76[[#This Row],[Q. No.]]</f>
        <v>R7M13</v>
      </c>
      <c r="B374" s="8"/>
      <c r="C374" s="9" t="s">
        <v>320</v>
      </c>
      <c r="D374" s="6">
        <v>13</v>
      </c>
      <c r="E374" s="6" t="s">
        <v>32</v>
      </c>
      <c r="F374" s="36" t="s">
        <v>499</v>
      </c>
      <c r="G374" s="36" t="str">
        <f>VLOOKUP(Table76[[#This Row],[CID]],MathN,2,FALSE)</f>
        <v>Area and Perimeter</v>
      </c>
    </row>
    <row r="375" spans="1:7" x14ac:dyDescent="0.2">
      <c r="A375" s="8" t="str">
        <f>Table76[[#This Row],[Test No.]]&amp;Table76[[#This Row],[Section]]&amp;Table76[[#This Row],[Q. No.]]</f>
        <v>R7M14</v>
      </c>
      <c r="B375" s="8"/>
      <c r="C375" s="9" t="s">
        <v>320</v>
      </c>
      <c r="D375" s="6">
        <v>14</v>
      </c>
      <c r="E375" s="6" t="s">
        <v>32</v>
      </c>
      <c r="F375" s="36" t="s">
        <v>475</v>
      </c>
      <c r="G375" s="36" t="str">
        <f>VLOOKUP(Table76[[#This Row],[CID]],MathN,2,FALSE)</f>
        <v>Solving Linear Equations</v>
      </c>
    </row>
    <row r="376" spans="1:7" x14ac:dyDescent="0.2">
      <c r="A376" s="8" t="str">
        <f>Table76[[#This Row],[Test No.]]&amp;Table76[[#This Row],[Section]]&amp;Table76[[#This Row],[Q. No.]]</f>
        <v>R7M15</v>
      </c>
      <c r="B376" s="8"/>
      <c r="C376" s="9" t="s">
        <v>320</v>
      </c>
      <c r="D376" s="6">
        <v>15</v>
      </c>
      <c r="E376" s="6" t="s">
        <v>32</v>
      </c>
      <c r="F376" s="36" t="s">
        <v>473</v>
      </c>
      <c r="G376" s="36" t="str">
        <f>VLOOKUP(Table76[[#This Row],[CID]],MathN,2,FALSE)</f>
        <v>Equivalent Algebraic Expressions</v>
      </c>
    </row>
    <row r="377" spans="1:7" x14ac:dyDescent="0.2">
      <c r="A377" s="8" t="str">
        <f>Table76[[#This Row],[Test No.]]&amp;Table76[[#This Row],[Section]]&amp;Table76[[#This Row],[Q. No.]]</f>
        <v>R7M16</v>
      </c>
      <c r="B377" s="8"/>
      <c r="C377" s="9" t="s">
        <v>320</v>
      </c>
      <c r="D377" s="6">
        <v>16</v>
      </c>
      <c r="E377" s="6" t="s">
        <v>32</v>
      </c>
      <c r="F377" s="36" t="s">
        <v>464</v>
      </c>
      <c r="G377" s="36" t="str">
        <f>VLOOKUP(Table76[[#This Row],[CID]],MathN,2,FALSE)</f>
        <v>Numbers, Operations, and Problems</v>
      </c>
    </row>
    <row r="378" spans="1:7" x14ac:dyDescent="0.2">
      <c r="A378" s="8" t="str">
        <f>Table76[[#This Row],[Test No.]]&amp;Table76[[#This Row],[Section]]&amp;Table76[[#This Row],[Q. No.]]</f>
        <v>R7M17</v>
      </c>
      <c r="B378" s="8"/>
      <c r="C378" s="9" t="s">
        <v>320</v>
      </c>
      <c r="D378" s="6">
        <v>17</v>
      </c>
      <c r="E378" s="6" t="s">
        <v>32</v>
      </c>
      <c r="F378" s="36" t="s">
        <v>495</v>
      </c>
      <c r="G378" s="36" t="str">
        <f>VLOOKUP(Table76[[#This Row],[CID]],MathN,2,FALSE)</f>
        <v>Triangles</v>
      </c>
    </row>
    <row r="379" spans="1:7" x14ac:dyDescent="0.2">
      <c r="A379" s="8" t="str">
        <f>Table76[[#This Row],[Test No.]]&amp;Table76[[#This Row],[Section]]&amp;Table76[[#This Row],[Q. No.]]</f>
        <v>R7M18</v>
      </c>
      <c r="B379" s="8"/>
      <c r="C379" s="9" t="s">
        <v>320</v>
      </c>
      <c r="D379" s="6">
        <v>18</v>
      </c>
      <c r="E379" s="6" t="s">
        <v>32</v>
      </c>
      <c r="F379" s="36" t="s">
        <v>497</v>
      </c>
      <c r="G379" s="36" t="str">
        <f>VLOOKUP(Table76[[#This Row],[CID]],MathN,2,FALSE)</f>
        <v>Circles</v>
      </c>
    </row>
    <row r="380" spans="1:7" x14ac:dyDescent="0.2">
      <c r="A380" s="8" t="str">
        <f>Table76[[#This Row],[Test No.]]&amp;Table76[[#This Row],[Section]]&amp;Table76[[#This Row],[Q. No.]]</f>
        <v>R7M19</v>
      </c>
      <c r="B380" s="8"/>
      <c r="C380" s="9" t="s">
        <v>320</v>
      </c>
      <c r="D380" s="6">
        <v>19</v>
      </c>
      <c r="E380" s="6" t="s">
        <v>32</v>
      </c>
      <c r="F380" s="36" t="s">
        <v>478</v>
      </c>
      <c r="G380" s="36" t="str">
        <f>VLOOKUP(Table76[[#This Row],[CID]],MathN,2,FALSE)</f>
        <v>Solving and Factoring Quadratic Equations</v>
      </c>
    </row>
    <row r="381" spans="1:7" x14ac:dyDescent="0.2">
      <c r="A381" s="8" t="str">
        <f>Table76[[#This Row],[Test No.]]&amp;Table76[[#This Row],[Section]]&amp;Table76[[#This Row],[Q. No.]]</f>
        <v>R7M20</v>
      </c>
      <c r="B381" s="8"/>
      <c r="C381" s="9" t="s">
        <v>320</v>
      </c>
      <c r="D381" s="6">
        <v>20</v>
      </c>
      <c r="E381" s="6" t="s">
        <v>32</v>
      </c>
      <c r="F381" s="36" t="s">
        <v>475</v>
      </c>
      <c r="G381" s="36" t="str">
        <f>VLOOKUP(Table76[[#This Row],[CID]],MathN,2,FALSE)</f>
        <v>Solving Linear Equations</v>
      </c>
    </row>
    <row r="382" spans="1:7" x14ac:dyDescent="0.2">
      <c r="A382" s="8" t="str">
        <f>Table76[[#This Row],[Test No.]]&amp;Table76[[#This Row],[Section]]&amp;Table76[[#This Row],[Q. No.]]</f>
        <v>R7M21</v>
      </c>
      <c r="B382" s="8"/>
      <c r="C382" s="9" t="s">
        <v>320</v>
      </c>
      <c r="D382" s="6">
        <v>21</v>
      </c>
      <c r="E382" s="6" t="s">
        <v>32</v>
      </c>
      <c r="F382" s="36" t="s">
        <v>479</v>
      </c>
      <c r="G382" s="36" t="str">
        <f>VLOOKUP(Table76[[#This Row],[CID]],MathN,2,FALSE)</f>
        <v>Solving Systems of Equations</v>
      </c>
    </row>
    <row r="383" spans="1:7" x14ac:dyDescent="0.2">
      <c r="A383" s="8" t="str">
        <f>Table76[[#This Row],[Test No.]]&amp;Table76[[#This Row],[Section]]&amp;Table76[[#This Row],[Q. No.]]</f>
        <v>R7M22</v>
      </c>
      <c r="B383" s="8"/>
      <c r="C383" s="9" t="s">
        <v>320</v>
      </c>
      <c r="D383" s="6">
        <v>22</v>
      </c>
      <c r="E383" s="6" t="s">
        <v>32</v>
      </c>
      <c r="F383" s="36" t="s">
        <v>500</v>
      </c>
      <c r="G383" s="36" t="str">
        <f>VLOOKUP(Table76[[#This Row],[CID]],MathN,2,FALSE)</f>
        <v>SOHCAHTOA</v>
      </c>
    </row>
    <row r="384" spans="1:7" x14ac:dyDescent="0.2">
      <c r="A384" s="8" t="str">
        <f>Table76[[#This Row],[Test No.]]&amp;Table76[[#This Row],[Section]]&amp;Table76[[#This Row],[Q. No.]]</f>
        <v>R7M23</v>
      </c>
      <c r="B384" s="8"/>
      <c r="C384" s="9" t="s">
        <v>320</v>
      </c>
      <c r="D384" s="6">
        <v>23</v>
      </c>
      <c r="E384" s="6" t="s">
        <v>32</v>
      </c>
      <c r="F384" s="36" t="s">
        <v>499</v>
      </c>
      <c r="G384" s="36" t="str">
        <f>VLOOKUP(Table76[[#This Row],[CID]],MathN,2,FALSE)</f>
        <v>Area and Perimeter</v>
      </c>
    </row>
    <row r="385" spans="1:7" x14ac:dyDescent="0.2">
      <c r="A385" s="8" t="str">
        <f>Table76[[#This Row],[Test No.]]&amp;Table76[[#This Row],[Section]]&amp;Table76[[#This Row],[Q. No.]]</f>
        <v>R7M24</v>
      </c>
      <c r="B385" s="8"/>
      <c r="C385" s="9" t="s">
        <v>320</v>
      </c>
      <c r="D385" s="6">
        <v>24</v>
      </c>
      <c r="E385" s="6" t="s">
        <v>32</v>
      </c>
      <c r="F385" s="36" t="s">
        <v>509</v>
      </c>
      <c r="G385" s="36" t="str">
        <f>VLOOKUP(Table76[[#This Row],[CID]],MathN,2,FALSE)</f>
        <v>Combination and Permutation</v>
      </c>
    </row>
    <row r="386" spans="1:7" x14ac:dyDescent="0.2">
      <c r="A386" s="8" t="str">
        <f>Table76[[#This Row],[Test No.]]&amp;Table76[[#This Row],[Section]]&amp;Table76[[#This Row],[Q. No.]]</f>
        <v>R7M25</v>
      </c>
      <c r="B386" s="8"/>
      <c r="C386" s="9" t="s">
        <v>320</v>
      </c>
      <c r="D386" s="6">
        <v>25</v>
      </c>
      <c r="E386" s="6" t="s">
        <v>32</v>
      </c>
      <c r="F386" s="36" t="s">
        <v>497</v>
      </c>
      <c r="G386" s="36" t="str">
        <f>VLOOKUP(Table76[[#This Row],[CID]],MathN,2,FALSE)</f>
        <v>Circles</v>
      </c>
    </row>
    <row r="387" spans="1:7" x14ac:dyDescent="0.2">
      <c r="A387" s="8" t="str">
        <f>Table76[[#This Row],[Test No.]]&amp;Table76[[#This Row],[Section]]&amp;Table76[[#This Row],[Q. No.]]</f>
        <v>R7M26</v>
      </c>
      <c r="B387" s="8"/>
      <c r="C387" s="9" t="s">
        <v>320</v>
      </c>
      <c r="D387" s="6">
        <v>26</v>
      </c>
      <c r="E387" s="6" t="s">
        <v>32</v>
      </c>
      <c r="F387" s="36" t="s">
        <v>471</v>
      </c>
      <c r="G387" s="36" t="str">
        <f>VLOOKUP(Table76[[#This Row],[CID]],MathN,2,FALSE)</f>
        <v>Series</v>
      </c>
    </row>
    <row r="388" spans="1:7" x14ac:dyDescent="0.2">
      <c r="A388" s="8" t="str">
        <f>Table76[[#This Row],[Test No.]]&amp;Table76[[#This Row],[Section]]&amp;Table76[[#This Row],[Q. No.]]</f>
        <v>R7M27</v>
      </c>
      <c r="B388" s="8"/>
      <c r="C388" s="9" t="s">
        <v>320</v>
      </c>
      <c r="D388" s="6">
        <v>27</v>
      </c>
      <c r="E388" s="6" t="s">
        <v>32</v>
      </c>
      <c r="F388" s="36" t="s">
        <v>473</v>
      </c>
      <c r="G388" s="36" t="str">
        <f>VLOOKUP(Table76[[#This Row],[CID]],MathN,2,FALSE)</f>
        <v>Equivalent Algebraic Expressions</v>
      </c>
    </row>
    <row r="389" spans="1:7" x14ac:dyDescent="0.2">
      <c r="A389" s="8" t="str">
        <f>Table76[[#This Row],[Test No.]]&amp;Table76[[#This Row],[Section]]&amp;Table76[[#This Row],[Q. No.]]</f>
        <v>R7M28</v>
      </c>
      <c r="B389" s="8"/>
      <c r="C389" s="9" t="s">
        <v>320</v>
      </c>
      <c r="D389" s="6">
        <v>28</v>
      </c>
      <c r="E389" s="6" t="s">
        <v>32</v>
      </c>
      <c r="F389" s="36" t="s">
        <v>499</v>
      </c>
      <c r="G389" s="36" t="str">
        <f>VLOOKUP(Table76[[#This Row],[CID]],MathN,2,FALSE)</f>
        <v>Area and Perimeter</v>
      </c>
    </row>
    <row r="390" spans="1:7" x14ac:dyDescent="0.2">
      <c r="A390" s="8" t="str">
        <f>Table76[[#This Row],[Test No.]]&amp;Table76[[#This Row],[Section]]&amp;Table76[[#This Row],[Q. No.]]</f>
        <v>R7M29</v>
      </c>
      <c r="B390" s="8"/>
      <c r="C390" s="9" t="s">
        <v>320</v>
      </c>
      <c r="D390" s="6">
        <v>29</v>
      </c>
      <c r="E390" s="6" t="s">
        <v>32</v>
      </c>
      <c r="F390" s="36" t="s">
        <v>499</v>
      </c>
      <c r="G390" s="36" t="str">
        <f>VLOOKUP(Table76[[#This Row],[CID]],MathN,2,FALSE)</f>
        <v>Area and Perimeter</v>
      </c>
    </row>
    <row r="391" spans="1:7" x14ac:dyDescent="0.2">
      <c r="A391" s="8" t="str">
        <f>Table76[[#This Row],[Test No.]]&amp;Table76[[#This Row],[Section]]&amp;Table76[[#This Row],[Q. No.]]</f>
        <v>R7M30</v>
      </c>
      <c r="B391" s="8"/>
      <c r="C391" s="9" t="s">
        <v>320</v>
      </c>
      <c r="D391" s="6">
        <v>30</v>
      </c>
      <c r="E391" s="6" t="s">
        <v>32</v>
      </c>
      <c r="F391" s="36" t="s">
        <v>494</v>
      </c>
      <c r="G391" s="36" t="str">
        <f>VLOOKUP(Table76[[#This Row],[CID]],MathN,2,FALSE)</f>
        <v>Angles, Lines, and Planes</v>
      </c>
    </row>
    <row r="392" spans="1:7" x14ac:dyDescent="0.2">
      <c r="A392" s="8" t="str">
        <f>Table76[[#This Row],[Test No.]]&amp;Table76[[#This Row],[Section]]&amp;Table76[[#This Row],[Q. No.]]</f>
        <v>R7M31</v>
      </c>
      <c r="B392" s="8"/>
      <c r="C392" s="9" t="s">
        <v>320</v>
      </c>
      <c r="D392" s="6">
        <v>31</v>
      </c>
      <c r="E392" s="6" t="s">
        <v>32</v>
      </c>
      <c r="F392" s="36" t="s">
        <v>489</v>
      </c>
      <c r="G392" s="36" t="str">
        <f>VLOOKUP(Table76[[#This Row],[CID]],MathN,2,FALSE)</f>
        <v>Slope</v>
      </c>
    </row>
    <row r="393" spans="1:7" x14ac:dyDescent="0.2">
      <c r="A393" s="8" t="str">
        <f>Table76[[#This Row],[Test No.]]&amp;Table76[[#This Row],[Section]]&amp;Table76[[#This Row],[Q. No.]]</f>
        <v>R7M32</v>
      </c>
      <c r="B393" s="8"/>
      <c r="C393" s="9" t="s">
        <v>320</v>
      </c>
      <c r="D393" s="6">
        <v>32</v>
      </c>
      <c r="E393" s="6" t="s">
        <v>32</v>
      </c>
      <c r="F393" s="36" t="s">
        <v>475</v>
      </c>
      <c r="G393" s="36" t="str">
        <f>VLOOKUP(Table76[[#This Row],[CID]],MathN,2,FALSE)</f>
        <v>Solving Linear Equations</v>
      </c>
    </row>
    <row r="394" spans="1:7" x14ac:dyDescent="0.2">
      <c r="A394" s="8" t="str">
        <f>Table76[[#This Row],[Test No.]]&amp;Table76[[#This Row],[Section]]&amp;Table76[[#This Row],[Q. No.]]</f>
        <v>R7M33</v>
      </c>
      <c r="B394" s="8"/>
      <c r="C394" s="9" t="s">
        <v>320</v>
      </c>
      <c r="D394" s="6">
        <v>33</v>
      </c>
      <c r="E394" s="6" t="s">
        <v>32</v>
      </c>
      <c r="F394" s="36" t="s">
        <v>491</v>
      </c>
      <c r="G394" s="36" t="str">
        <f>VLOOKUP(Table76[[#This Row],[CID]],MathN,2,FALSE)</f>
        <v>The Equation of a Line</v>
      </c>
    </row>
    <row r="395" spans="1:7" x14ac:dyDescent="0.2">
      <c r="A395" s="8" t="str">
        <f>Table76[[#This Row],[Test No.]]&amp;Table76[[#This Row],[Section]]&amp;Table76[[#This Row],[Q. No.]]</f>
        <v>R7M34</v>
      </c>
      <c r="B395" s="8"/>
      <c r="C395" s="9" t="s">
        <v>320</v>
      </c>
      <c r="D395" s="6">
        <v>34</v>
      </c>
      <c r="E395" s="6" t="s">
        <v>32</v>
      </c>
      <c r="F395" s="36" t="s">
        <v>485</v>
      </c>
      <c r="G395" s="36" t="str">
        <f>VLOOKUP(Table76[[#This Row],[CID]],MathN,2,FALSE)</f>
        <v>Domain and Range</v>
      </c>
    </row>
    <row r="396" spans="1:7" x14ac:dyDescent="0.2">
      <c r="A396" s="8" t="str">
        <f>Table76[[#This Row],[Test No.]]&amp;Table76[[#This Row],[Section]]&amp;Table76[[#This Row],[Q. No.]]</f>
        <v>R7M35</v>
      </c>
      <c r="B396" s="8"/>
      <c r="C396" s="9" t="s">
        <v>320</v>
      </c>
      <c r="D396" s="6">
        <v>35</v>
      </c>
      <c r="E396" s="6" t="s">
        <v>32</v>
      </c>
      <c r="F396" s="36" t="s">
        <v>465</v>
      </c>
      <c r="G396" s="36" t="str">
        <f>VLOOKUP(Table76[[#This Row],[CID]],MathN,2,FALSE)</f>
        <v>Multiples, Factors, and Primes</v>
      </c>
    </row>
    <row r="397" spans="1:7" x14ac:dyDescent="0.2">
      <c r="A397" s="8" t="str">
        <f>Table76[[#This Row],[Test No.]]&amp;Table76[[#This Row],[Section]]&amp;Table76[[#This Row],[Q. No.]]</f>
        <v>R7M36</v>
      </c>
      <c r="B397" s="8"/>
      <c r="C397" s="9" t="s">
        <v>320</v>
      </c>
      <c r="D397" s="6">
        <v>36</v>
      </c>
      <c r="E397" s="6" t="s">
        <v>32</v>
      </c>
      <c r="F397" s="36" t="s">
        <v>488</v>
      </c>
      <c r="G397" s="36" t="str">
        <f>VLOOKUP(Table76[[#This Row],[CID]],MathN,2,FALSE)</f>
        <v>Distance and Midpoints</v>
      </c>
    </row>
    <row r="398" spans="1:7" x14ac:dyDescent="0.2">
      <c r="A398" s="8" t="str">
        <f>Table76[[#This Row],[Test No.]]&amp;Table76[[#This Row],[Section]]&amp;Table76[[#This Row],[Q. No.]]</f>
        <v>R7M37</v>
      </c>
      <c r="B398" s="8"/>
      <c r="C398" s="9" t="s">
        <v>320</v>
      </c>
      <c r="D398" s="6">
        <v>37</v>
      </c>
      <c r="E398" s="6" t="s">
        <v>32</v>
      </c>
      <c r="F398" s="36" t="s">
        <v>468</v>
      </c>
      <c r="G398" s="36" t="str">
        <f>VLOOKUP(Table76[[#This Row],[CID]],MathN,2,FALSE)</f>
        <v>Ratios and Proportions</v>
      </c>
    </row>
    <row r="399" spans="1:7" x14ac:dyDescent="0.2">
      <c r="A399" s="8" t="str">
        <f>Table76[[#This Row],[Test No.]]&amp;Table76[[#This Row],[Section]]&amp;Table76[[#This Row],[Q. No.]]</f>
        <v>R7M38</v>
      </c>
      <c r="B399" s="8"/>
      <c r="C399" s="9" t="s">
        <v>320</v>
      </c>
      <c r="D399" s="6">
        <v>38</v>
      </c>
      <c r="E399" s="6" t="s">
        <v>32</v>
      </c>
      <c r="F399" s="36" t="s">
        <v>468</v>
      </c>
      <c r="G399" s="36" t="str">
        <f>VLOOKUP(Table76[[#This Row],[CID]],MathN,2,FALSE)</f>
        <v>Ratios and Proportions</v>
      </c>
    </row>
    <row r="400" spans="1:7" x14ac:dyDescent="0.2">
      <c r="A400" s="8" t="str">
        <f>Table76[[#This Row],[Test No.]]&amp;Table76[[#This Row],[Section]]&amp;Table76[[#This Row],[Q. No.]]</f>
        <v>R7M39</v>
      </c>
      <c r="B400" s="8"/>
      <c r="C400" s="9" t="s">
        <v>320</v>
      </c>
      <c r="D400" s="6">
        <v>39</v>
      </c>
      <c r="E400" s="6" t="s">
        <v>32</v>
      </c>
      <c r="F400" s="36" t="s">
        <v>477</v>
      </c>
      <c r="G400" s="36" t="str">
        <f>VLOOKUP(Table76[[#This Row],[CID]],MathN,2,FALSE)</f>
        <v>Inequalities</v>
      </c>
    </row>
    <row r="401" spans="1:7" x14ac:dyDescent="0.2">
      <c r="A401" s="8" t="str">
        <f>Table76[[#This Row],[Test No.]]&amp;Table76[[#This Row],[Section]]&amp;Table76[[#This Row],[Q. No.]]</f>
        <v>R7M40</v>
      </c>
      <c r="B401" s="8"/>
      <c r="C401" s="9" t="s">
        <v>320</v>
      </c>
      <c r="D401" s="6">
        <v>40</v>
      </c>
      <c r="E401" s="6" t="s">
        <v>32</v>
      </c>
      <c r="F401" s="36" t="s">
        <v>467</v>
      </c>
      <c r="G401" s="36" t="str">
        <f>VLOOKUP(Table76[[#This Row],[CID]],MathN,2,FALSE)</f>
        <v>Percentages, Fractions, and Decimals</v>
      </c>
    </row>
    <row r="402" spans="1:7" x14ac:dyDescent="0.2">
      <c r="A402" s="8" t="str">
        <f>Table76[[#This Row],[Test No.]]&amp;Table76[[#This Row],[Section]]&amp;Table76[[#This Row],[Q. No.]]</f>
        <v>R7M41</v>
      </c>
      <c r="B402" s="8"/>
      <c r="C402" s="9" t="s">
        <v>320</v>
      </c>
      <c r="D402" s="6">
        <v>41</v>
      </c>
      <c r="E402" s="6" t="s">
        <v>32</v>
      </c>
      <c r="F402" s="36" t="s">
        <v>506</v>
      </c>
      <c r="G402" s="36" t="str">
        <f>VLOOKUP(Table76[[#This Row],[CID]],MathN,2,FALSE)</f>
        <v>Mean, Median, and Mode</v>
      </c>
    </row>
    <row r="403" spans="1:7" x14ac:dyDescent="0.2">
      <c r="A403" s="8" t="str">
        <f>Table76[[#This Row],[Test No.]]&amp;Table76[[#This Row],[Section]]&amp;Table76[[#This Row],[Q. No.]]</f>
        <v>R7M42</v>
      </c>
      <c r="B403" s="8"/>
      <c r="C403" s="9" t="s">
        <v>320</v>
      </c>
      <c r="D403" s="6">
        <v>42</v>
      </c>
      <c r="E403" s="6" t="s">
        <v>32</v>
      </c>
      <c r="F403" s="36" t="s">
        <v>464</v>
      </c>
      <c r="G403" s="36" t="str">
        <f>VLOOKUP(Table76[[#This Row],[CID]],MathN,2,FALSE)</f>
        <v>Numbers, Operations, and Problems</v>
      </c>
    </row>
    <row r="404" spans="1:7" x14ac:dyDescent="0.2">
      <c r="A404" s="8" t="str">
        <f>Table76[[#This Row],[Test No.]]&amp;Table76[[#This Row],[Section]]&amp;Table76[[#This Row],[Q. No.]]</f>
        <v>R7M43</v>
      </c>
      <c r="B404" s="8"/>
      <c r="C404" s="9" t="s">
        <v>320</v>
      </c>
      <c r="D404" s="6">
        <v>43</v>
      </c>
      <c r="E404" s="6" t="s">
        <v>32</v>
      </c>
      <c r="F404" s="36" t="s">
        <v>467</v>
      </c>
      <c r="G404" s="36" t="str">
        <f>VLOOKUP(Table76[[#This Row],[CID]],MathN,2,FALSE)</f>
        <v>Percentages, Fractions, and Decimals</v>
      </c>
    </row>
    <row r="405" spans="1:7" x14ac:dyDescent="0.2">
      <c r="A405" s="8" t="str">
        <f>Table76[[#This Row],[Test No.]]&amp;Table76[[#This Row],[Section]]&amp;Table76[[#This Row],[Q. No.]]</f>
        <v>R7M44</v>
      </c>
      <c r="B405" s="8"/>
      <c r="C405" s="9" t="s">
        <v>320</v>
      </c>
      <c r="D405" s="6">
        <v>44</v>
      </c>
      <c r="E405" s="6" t="s">
        <v>32</v>
      </c>
      <c r="F405" s="36" t="s">
        <v>488</v>
      </c>
      <c r="G405" s="36" t="str">
        <f>VLOOKUP(Table76[[#This Row],[CID]],MathN,2,FALSE)</f>
        <v>Distance and Midpoints</v>
      </c>
    </row>
    <row r="406" spans="1:7" x14ac:dyDescent="0.2">
      <c r="A406" s="8" t="str">
        <f>Table76[[#This Row],[Test No.]]&amp;Table76[[#This Row],[Section]]&amp;Table76[[#This Row],[Q. No.]]</f>
        <v>R7M45</v>
      </c>
      <c r="B406" s="8"/>
      <c r="C406" s="9" t="s">
        <v>320</v>
      </c>
      <c r="D406" s="6">
        <v>45</v>
      </c>
      <c r="E406" s="6" t="s">
        <v>32</v>
      </c>
      <c r="F406" s="36" t="s">
        <v>497</v>
      </c>
      <c r="G406" s="36" t="str">
        <f>VLOOKUP(Table76[[#This Row],[CID]],MathN,2,FALSE)</f>
        <v>Circles</v>
      </c>
    </row>
    <row r="407" spans="1:7" x14ac:dyDescent="0.2">
      <c r="A407" s="8" t="str">
        <f>Table76[[#This Row],[Test No.]]&amp;Table76[[#This Row],[Section]]&amp;Table76[[#This Row],[Q. No.]]</f>
        <v>R7M46</v>
      </c>
      <c r="B407" s="8"/>
      <c r="C407" s="9" t="s">
        <v>320</v>
      </c>
      <c r="D407" s="6">
        <v>46</v>
      </c>
      <c r="E407" s="6" t="s">
        <v>32</v>
      </c>
      <c r="F407" s="36" t="s">
        <v>497</v>
      </c>
      <c r="G407" s="36" t="str">
        <f>VLOOKUP(Table76[[#This Row],[CID]],MathN,2,FALSE)</f>
        <v>Circles</v>
      </c>
    </row>
    <row r="408" spans="1:7" x14ac:dyDescent="0.2">
      <c r="A408" s="8" t="str">
        <f>Table76[[#This Row],[Test No.]]&amp;Table76[[#This Row],[Section]]&amp;Table76[[#This Row],[Q. No.]]</f>
        <v>R7M47</v>
      </c>
      <c r="B408" s="8"/>
      <c r="C408" s="9" t="s">
        <v>320</v>
      </c>
      <c r="D408" s="6">
        <v>47</v>
      </c>
      <c r="E408" s="6" t="s">
        <v>32</v>
      </c>
      <c r="F408" s="36" t="s">
        <v>470</v>
      </c>
      <c r="G408" s="36" t="str">
        <f>VLOOKUP(Table76[[#This Row],[CID]],MathN,2,FALSE)</f>
        <v>Exponents and Roots</v>
      </c>
    </row>
    <row r="409" spans="1:7" x14ac:dyDescent="0.2">
      <c r="A409" s="8" t="str">
        <f>Table76[[#This Row],[Test No.]]&amp;Table76[[#This Row],[Section]]&amp;Table76[[#This Row],[Q. No.]]</f>
        <v>R7M48</v>
      </c>
      <c r="B409" s="8"/>
      <c r="C409" s="9" t="s">
        <v>320</v>
      </c>
      <c r="D409" s="6">
        <v>48</v>
      </c>
      <c r="E409" s="6" t="s">
        <v>32</v>
      </c>
      <c r="F409" s="36" t="s">
        <v>497</v>
      </c>
      <c r="G409" s="36" t="str">
        <f>VLOOKUP(Table76[[#This Row],[CID]],MathN,2,FALSE)</f>
        <v>Circles</v>
      </c>
    </row>
    <row r="410" spans="1:7" x14ac:dyDescent="0.2">
      <c r="A410" s="8" t="str">
        <f>Table76[[#This Row],[Test No.]]&amp;Table76[[#This Row],[Section]]&amp;Table76[[#This Row],[Q. No.]]</f>
        <v>R7M49</v>
      </c>
      <c r="B410" s="8"/>
      <c r="C410" s="9" t="s">
        <v>320</v>
      </c>
      <c r="D410" s="6">
        <v>49</v>
      </c>
      <c r="E410" s="6" t="s">
        <v>32</v>
      </c>
      <c r="F410" s="36" t="s">
        <v>500</v>
      </c>
      <c r="G410" s="36" t="str">
        <f>VLOOKUP(Table76[[#This Row],[CID]],MathN,2,FALSE)</f>
        <v>SOHCAHTOA</v>
      </c>
    </row>
    <row r="411" spans="1:7" x14ac:dyDescent="0.2">
      <c r="A411" s="8" t="str">
        <f>Table76[[#This Row],[Test No.]]&amp;Table76[[#This Row],[Section]]&amp;Table76[[#This Row],[Q. No.]]</f>
        <v>R7M50</v>
      </c>
      <c r="B411" s="8"/>
      <c r="C411" s="9" t="s">
        <v>320</v>
      </c>
      <c r="D411" s="6">
        <v>50</v>
      </c>
      <c r="E411" s="6" t="s">
        <v>32</v>
      </c>
      <c r="F411" s="36" t="s">
        <v>469</v>
      </c>
      <c r="G411" s="36" t="str">
        <f>VLOOKUP(Table76[[#This Row],[CID]],MathN,2,FALSE)</f>
        <v>Absolute Value</v>
      </c>
    </row>
    <row r="412" spans="1:7" x14ac:dyDescent="0.2">
      <c r="A412" s="8" t="str">
        <f>Table76[[#This Row],[Test No.]]&amp;Table76[[#This Row],[Section]]&amp;Table76[[#This Row],[Q. No.]]</f>
        <v>R7M51</v>
      </c>
      <c r="B412" s="8"/>
      <c r="C412" s="9" t="s">
        <v>320</v>
      </c>
      <c r="D412" s="6">
        <v>51</v>
      </c>
      <c r="E412" s="6" t="s">
        <v>32</v>
      </c>
      <c r="F412" s="36" t="s">
        <v>495</v>
      </c>
      <c r="G412" s="36" t="str">
        <f>VLOOKUP(Table76[[#This Row],[CID]],MathN,2,FALSE)</f>
        <v>Triangles</v>
      </c>
    </row>
    <row r="413" spans="1:7" x14ac:dyDescent="0.2">
      <c r="A413" s="8" t="str">
        <f>Table76[[#This Row],[Test No.]]&amp;Table76[[#This Row],[Section]]&amp;Table76[[#This Row],[Q. No.]]</f>
        <v>R7M52</v>
      </c>
      <c r="B413" s="8"/>
      <c r="C413" s="9" t="s">
        <v>320</v>
      </c>
      <c r="D413" s="6">
        <v>52</v>
      </c>
      <c r="E413" s="6" t="s">
        <v>32</v>
      </c>
      <c r="F413" s="36" t="s">
        <v>464</v>
      </c>
      <c r="G413" s="36" t="str">
        <f>VLOOKUP(Table76[[#This Row],[CID]],MathN,2,FALSE)</f>
        <v>Numbers, Operations, and Problems</v>
      </c>
    </row>
    <row r="414" spans="1:7" x14ac:dyDescent="0.2">
      <c r="A414" s="8" t="str">
        <f>Table76[[#This Row],[Test No.]]&amp;Table76[[#This Row],[Section]]&amp;Table76[[#This Row],[Q. No.]]</f>
        <v>R7M53</v>
      </c>
      <c r="B414" s="8"/>
      <c r="C414" s="9" t="s">
        <v>320</v>
      </c>
      <c r="D414" s="6">
        <v>53</v>
      </c>
      <c r="E414" s="6" t="s">
        <v>32</v>
      </c>
      <c r="F414" s="36" t="s">
        <v>492</v>
      </c>
      <c r="G414" s="36" t="str">
        <f>VLOOKUP(Table76[[#This Row],[CID]],MathN,2,FALSE)</f>
        <v>Graphing Data and Equations</v>
      </c>
    </row>
    <row r="415" spans="1:7" x14ac:dyDescent="0.2">
      <c r="A415" s="8" t="str">
        <f>Table76[[#This Row],[Test No.]]&amp;Table76[[#This Row],[Section]]&amp;Table76[[#This Row],[Q. No.]]</f>
        <v>R7M54</v>
      </c>
      <c r="B415" s="8"/>
      <c r="C415" s="9" t="s">
        <v>320</v>
      </c>
      <c r="D415" s="6">
        <v>54</v>
      </c>
      <c r="E415" s="6" t="s">
        <v>32</v>
      </c>
      <c r="F415" s="36" t="s">
        <v>498</v>
      </c>
      <c r="G415" s="36" t="str">
        <f>VLOOKUP(Table76[[#This Row],[CID]],MathN,2,FALSE)</f>
        <v>Simple Three-Dimensional Geometry</v>
      </c>
    </row>
    <row r="416" spans="1:7" x14ac:dyDescent="0.2">
      <c r="A416" s="8" t="str">
        <f>Table76[[#This Row],[Test No.]]&amp;Table76[[#This Row],[Section]]&amp;Table76[[#This Row],[Q. No.]]</f>
        <v>R7M55</v>
      </c>
      <c r="B416" s="8"/>
      <c r="C416" s="9" t="s">
        <v>320</v>
      </c>
      <c r="D416" s="6">
        <v>55</v>
      </c>
      <c r="E416" s="6" t="s">
        <v>32</v>
      </c>
      <c r="F416" s="36" t="s">
        <v>478</v>
      </c>
      <c r="G416" s="36" t="str">
        <f>VLOOKUP(Table76[[#This Row],[CID]],MathN,2,FALSE)</f>
        <v>Solving and Factoring Quadratic Equations</v>
      </c>
    </row>
    <row r="417" spans="1:7" x14ac:dyDescent="0.2">
      <c r="A417" s="8" t="str">
        <f>Table76[[#This Row],[Test No.]]&amp;Table76[[#This Row],[Section]]&amp;Table76[[#This Row],[Q. No.]]</f>
        <v>R7M56</v>
      </c>
      <c r="B417" s="8"/>
      <c r="C417" s="9" t="s">
        <v>320</v>
      </c>
      <c r="D417" s="6">
        <v>56</v>
      </c>
      <c r="E417" s="6" t="s">
        <v>32</v>
      </c>
      <c r="F417" s="36" t="s">
        <v>465</v>
      </c>
      <c r="G417" s="36" t="str">
        <f>VLOOKUP(Table76[[#This Row],[CID]],MathN,2,FALSE)</f>
        <v>Multiples, Factors, and Primes</v>
      </c>
    </row>
    <row r="418" spans="1:7" x14ac:dyDescent="0.2">
      <c r="A418" s="8" t="str">
        <f>Table76[[#This Row],[Test No.]]&amp;Table76[[#This Row],[Section]]&amp;Table76[[#This Row],[Q. No.]]</f>
        <v>R7M57</v>
      </c>
      <c r="B418" s="8"/>
      <c r="C418" s="9" t="s">
        <v>320</v>
      </c>
      <c r="D418" s="6">
        <v>57</v>
      </c>
      <c r="E418" s="6" t="s">
        <v>32</v>
      </c>
      <c r="F418" s="36" t="s">
        <v>474</v>
      </c>
      <c r="G418" s="36" t="str">
        <f>VLOOKUP(Table76[[#This Row],[CID]],MathN,2,FALSE)</f>
        <v>Writing Expressions and Equations</v>
      </c>
    </row>
    <row r="419" spans="1:7" x14ac:dyDescent="0.2">
      <c r="A419" s="8" t="str">
        <f>Table76[[#This Row],[Test No.]]&amp;Table76[[#This Row],[Section]]&amp;Table76[[#This Row],[Q. No.]]</f>
        <v>R7M58</v>
      </c>
      <c r="B419" s="8"/>
      <c r="C419" s="9" t="s">
        <v>320</v>
      </c>
      <c r="D419" s="6">
        <v>58</v>
      </c>
      <c r="E419" s="6" t="s">
        <v>32</v>
      </c>
      <c r="F419" s="36" t="s">
        <v>500</v>
      </c>
      <c r="G419" s="36" t="str">
        <f>VLOOKUP(Table76[[#This Row],[CID]],MathN,2,FALSE)</f>
        <v>SOHCAHTOA</v>
      </c>
    </row>
    <row r="420" spans="1:7" x14ac:dyDescent="0.2">
      <c r="A420" s="8" t="str">
        <f>Table76[[#This Row],[Test No.]]&amp;Table76[[#This Row],[Section]]&amp;Table76[[#This Row],[Q. No.]]</f>
        <v>R7M59</v>
      </c>
      <c r="B420" s="8"/>
      <c r="C420" s="9" t="s">
        <v>320</v>
      </c>
      <c r="D420" s="6">
        <v>59</v>
      </c>
      <c r="E420" s="6" t="s">
        <v>32</v>
      </c>
      <c r="F420" s="36" t="s">
        <v>503</v>
      </c>
      <c r="G420" s="36" t="str">
        <f>VLOOKUP(Table76[[#This Row],[CID]],MathN,2,FALSE)</f>
        <v>Trigonometric Graphs</v>
      </c>
    </row>
    <row r="421" spans="1:7" x14ac:dyDescent="0.2">
      <c r="A421" s="8" t="str">
        <f>Table76[[#This Row],[Test No.]]&amp;Table76[[#This Row],[Section]]&amp;Table76[[#This Row],[Q. No.]]</f>
        <v>R7M60</v>
      </c>
      <c r="B421" s="8"/>
      <c r="C421" s="9" t="s">
        <v>320</v>
      </c>
      <c r="D421" s="6">
        <v>60</v>
      </c>
      <c r="E421" s="6" t="s">
        <v>32</v>
      </c>
      <c r="F421" s="36" t="s">
        <v>487</v>
      </c>
      <c r="G421" s="36" t="str">
        <f>VLOOKUP(Table76[[#This Row],[CID]],MathN,2,FALSE)</f>
        <v>The (x,y) Coordinate Plane</v>
      </c>
    </row>
    <row r="422" spans="1:7" x14ac:dyDescent="0.2">
      <c r="A422" s="8" t="str">
        <f>Table76[[#This Row],[Test No.]]&amp;Table76[[#This Row],[Section]]&amp;Table76[[#This Row],[Q. No.]]</f>
        <v>R8M1</v>
      </c>
      <c r="B422" s="8"/>
      <c r="C422" s="9" t="s">
        <v>321</v>
      </c>
      <c r="D422" s="6">
        <v>1</v>
      </c>
      <c r="E422" s="6" t="s">
        <v>32</v>
      </c>
      <c r="F422" s="36" t="s">
        <v>475</v>
      </c>
      <c r="G422" s="36" t="str">
        <f>VLOOKUP(Table76[[#This Row],[CID]],MathN,2,FALSE)</f>
        <v>Solving Linear Equations</v>
      </c>
    </row>
    <row r="423" spans="1:7" x14ac:dyDescent="0.2">
      <c r="A423" s="8" t="str">
        <f>Table76[[#This Row],[Test No.]]&amp;Table76[[#This Row],[Section]]&amp;Table76[[#This Row],[Q. No.]]</f>
        <v>R8M2</v>
      </c>
      <c r="B423" s="8"/>
      <c r="C423" s="9" t="s">
        <v>321</v>
      </c>
      <c r="D423" s="6">
        <v>2</v>
      </c>
      <c r="E423" s="6" t="s">
        <v>32</v>
      </c>
      <c r="F423" s="36" t="s">
        <v>474</v>
      </c>
      <c r="G423" s="36" t="str">
        <f>VLOOKUP(Table76[[#This Row],[CID]],MathN,2,FALSE)</f>
        <v>Writing Expressions and Equations</v>
      </c>
    </row>
    <row r="424" spans="1:7" x14ac:dyDescent="0.2">
      <c r="A424" s="8" t="str">
        <f>Table76[[#This Row],[Test No.]]&amp;Table76[[#This Row],[Section]]&amp;Table76[[#This Row],[Q. No.]]</f>
        <v>R8M3</v>
      </c>
      <c r="B424" s="8"/>
      <c r="C424" s="9" t="s">
        <v>321</v>
      </c>
      <c r="D424" s="6">
        <v>3</v>
      </c>
      <c r="E424" s="6" t="s">
        <v>32</v>
      </c>
      <c r="F424" s="36" t="s">
        <v>494</v>
      </c>
      <c r="G424" s="36" t="str">
        <f>VLOOKUP(Table76[[#This Row],[CID]],MathN,2,FALSE)</f>
        <v>Angles, Lines, and Planes</v>
      </c>
    </row>
    <row r="425" spans="1:7" x14ac:dyDescent="0.2">
      <c r="A425" s="8" t="str">
        <f>Table76[[#This Row],[Test No.]]&amp;Table76[[#This Row],[Section]]&amp;Table76[[#This Row],[Q. No.]]</f>
        <v>R8M4</v>
      </c>
      <c r="B425" s="8"/>
      <c r="C425" s="9" t="s">
        <v>321</v>
      </c>
      <c r="D425" s="6">
        <v>4</v>
      </c>
      <c r="E425" s="6" t="s">
        <v>32</v>
      </c>
      <c r="F425" s="36" t="s">
        <v>475</v>
      </c>
      <c r="G425" s="36" t="str">
        <f>VLOOKUP(Table76[[#This Row],[CID]],MathN,2,FALSE)</f>
        <v>Solving Linear Equations</v>
      </c>
    </row>
    <row r="426" spans="1:7" x14ac:dyDescent="0.2">
      <c r="A426" s="8" t="str">
        <f>Table76[[#This Row],[Test No.]]&amp;Table76[[#This Row],[Section]]&amp;Table76[[#This Row],[Q. No.]]</f>
        <v>R8M5</v>
      </c>
      <c r="B426" s="8"/>
      <c r="C426" s="9" t="s">
        <v>321</v>
      </c>
      <c r="D426" s="6">
        <v>5</v>
      </c>
      <c r="E426" s="6" t="s">
        <v>32</v>
      </c>
      <c r="F426" s="36" t="s">
        <v>481</v>
      </c>
      <c r="G426" s="36" t="str">
        <f>VLOOKUP(Table76[[#This Row],[CID]],MathN,2,FALSE)</f>
        <v>Functions</v>
      </c>
    </row>
    <row r="427" spans="1:7" x14ac:dyDescent="0.2">
      <c r="A427" s="8" t="str">
        <f>Table76[[#This Row],[Test No.]]&amp;Table76[[#This Row],[Section]]&amp;Table76[[#This Row],[Q. No.]]</f>
        <v>R8M6</v>
      </c>
      <c r="B427" s="8"/>
      <c r="C427" s="9" t="s">
        <v>321</v>
      </c>
      <c r="D427" s="6">
        <v>6</v>
      </c>
      <c r="E427" s="6" t="s">
        <v>32</v>
      </c>
      <c r="F427" s="36" t="s">
        <v>487</v>
      </c>
      <c r="G427" s="36" t="str">
        <f>VLOOKUP(Table76[[#This Row],[CID]],MathN,2,FALSE)</f>
        <v>The (x,y) Coordinate Plane</v>
      </c>
    </row>
    <row r="428" spans="1:7" x14ac:dyDescent="0.2">
      <c r="A428" s="8" t="str">
        <f>Table76[[#This Row],[Test No.]]&amp;Table76[[#This Row],[Section]]&amp;Table76[[#This Row],[Q. No.]]</f>
        <v>R8M7</v>
      </c>
      <c r="B428" s="8"/>
      <c r="C428" s="9" t="s">
        <v>321</v>
      </c>
      <c r="D428" s="6">
        <v>7</v>
      </c>
      <c r="E428" s="6" t="s">
        <v>32</v>
      </c>
      <c r="F428" s="36" t="s">
        <v>498</v>
      </c>
      <c r="G428" s="36" t="str">
        <f>VLOOKUP(Table76[[#This Row],[CID]],MathN,2,FALSE)</f>
        <v>Simple Three-Dimensional Geometry</v>
      </c>
    </row>
    <row r="429" spans="1:7" x14ac:dyDescent="0.2">
      <c r="A429" s="8" t="str">
        <f>Table76[[#This Row],[Test No.]]&amp;Table76[[#This Row],[Section]]&amp;Table76[[#This Row],[Q. No.]]</f>
        <v>R8M8</v>
      </c>
      <c r="B429" s="8"/>
      <c r="C429" s="9" t="s">
        <v>321</v>
      </c>
      <c r="D429" s="6">
        <v>8</v>
      </c>
      <c r="E429" s="6" t="s">
        <v>32</v>
      </c>
      <c r="F429" s="36" t="s">
        <v>467</v>
      </c>
      <c r="G429" s="36" t="str">
        <f>VLOOKUP(Table76[[#This Row],[CID]],MathN,2,FALSE)</f>
        <v>Percentages, Fractions, and Decimals</v>
      </c>
    </row>
    <row r="430" spans="1:7" x14ac:dyDescent="0.2">
      <c r="A430" s="8" t="str">
        <f>Table76[[#This Row],[Test No.]]&amp;Table76[[#This Row],[Section]]&amp;Table76[[#This Row],[Q. No.]]</f>
        <v>R8M9</v>
      </c>
      <c r="B430" s="8"/>
      <c r="C430" s="9" t="s">
        <v>321</v>
      </c>
      <c r="D430" s="6">
        <v>9</v>
      </c>
      <c r="E430" s="6" t="s">
        <v>32</v>
      </c>
      <c r="F430" s="36" t="s">
        <v>477</v>
      </c>
      <c r="G430" s="36" t="str">
        <f>VLOOKUP(Table76[[#This Row],[CID]],MathN,2,FALSE)</f>
        <v>Inequalities</v>
      </c>
    </row>
    <row r="431" spans="1:7" x14ac:dyDescent="0.2">
      <c r="A431" s="8" t="str">
        <f>Table76[[#This Row],[Test No.]]&amp;Table76[[#This Row],[Section]]&amp;Table76[[#This Row],[Q. No.]]</f>
        <v>R8M10</v>
      </c>
      <c r="B431" s="8"/>
      <c r="C431" s="9" t="s">
        <v>321</v>
      </c>
      <c r="D431" s="6">
        <v>10</v>
      </c>
      <c r="E431" s="6" t="s">
        <v>32</v>
      </c>
      <c r="F431" s="36" t="s">
        <v>499</v>
      </c>
      <c r="G431" s="36" t="str">
        <f>VLOOKUP(Table76[[#This Row],[CID]],MathN,2,FALSE)</f>
        <v>Area and Perimeter</v>
      </c>
    </row>
    <row r="432" spans="1:7" x14ac:dyDescent="0.2">
      <c r="A432" s="8" t="str">
        <f>Table76[[#This Row],[Test No.]]&amp;Table76[[#This Row],[Section]]&amp;Table76[[#This Row],[Q. No.]]</f>
        <v>R8M11</v>
      </c>
      <c r="B432" s="8"/>
      <c r="C432" s="9" t="s">
        <v>321</v>
      </c>
      <c r="D432" s="6">
        <v>11</v>
      </c>
      <c r="E432" s="6" t="s">
        <v>32</v>
      </c>
      <c r="F432" s="36" t="s">
        <v>476</v>
      </c>
      <c r="G432" s="36" t="str">
        <f>VLOOKUP(Table76[[#This Row],[CID]],MathN,2,FALSE)</f>
        <v>Multiplying Binomials</v>
      </c>
    </row>
    <row r="433" spans="1:7" x14ac:dyDescent="0.2">
      <c r="A433" s="8" t="str">
        <f>Table76[[#This Row],[Test No.]]&amp;Table76[[#This Row],[Section]]&amp;Table76[[#This Row],[Q. No.]]</f>
        <v>R8M12</v>
      </c>
      <c r="B433" s="8"/>
      <c r="C433" s="9" t="s">
        <v>321</v>
      </c>
      <c r="D433" s="6">
        <v>12</v>
      </c>
      <c r="E433" s="6" t="s">
        <v>32</v>
      </c>
      <c r="F433" s="36" t="s">
        <v>468</v>
      </c>
      <c r="G433" s="36" t="str">
        <f>VLOOKUP(Table76[[#This Row],[CID]],MathN,2,FALSE)</f>
        <v>Ratios and Proportions</v>
      </c>
    </row>
    <row r="434" spans="1:7" x14ac:dyDescent="0.2">
      <c r="A434" s="8" t="str">
        <f>Table76[[#This Row],[Test No.]]&amp;Table76[[#This Row],[Section]]&amp;Table76[[#This Row],[Q. No.]]</f>
        <v>R8M13</v>
      </c>
      <c r="B434" s="8"/>
      <c r="C434" s="9" t="s">
        <v>321</v>
      </c>
      <c r="D434" s="6">
        <v>13</v>
      </c>
      <c r="E434" s="6" t="s">
        <v>32</v>
      </c>
      <c r="F434" s="36" t="s">
        <v>468</v>
      </c>
      <c r="G434" s="36" t="str">
        <f>VLOOKUP(Table76[[#This Row],[CID]],MathN,2,FALSE)</f>
        <v>Ratios and Proportions</v>
      </c>
    </row>
    <row r="435" spans="1:7" x14ac:dyDescent="0.2">
      <c r="A435" s="8" t="str">
        <f>Table76[[#This Row],[Test No.]]&amp;Table76[[#This Row],[Section]]&amp;Table76[[#This Row],[Q. No.]]</f>
        <v>R8M14</v>
      </c>
      <c r="B435" s="8"/>
      <c r="C435" s="9" t="s">
        <v>321</v>
      </c>
      <c r="D435" s="6">
        <v>14</v>
      </c>
      <c r="E435" s="6" t="s">
        <v>32</v>
      </c>
      <c r="F435" s="36" t="s">
        <v>495</v>
      </c>
      <c r="G435" s="36" t="str">
        <f>VLOOKUP(Table76[[#This Row],[CID]],MathN,2,FALSE)</f>
        <v>Triangles</v>
      </c>
    </row>
    <row r="436" spans="1:7" x14ac:dyDescent="0.2">
      <c r="A436" s="8" t="str">
        <f>Table76[[#This Row],[Test No.]]&amp;Table76[[#This Row],[Section]]&amp;Table76[[#This Row],[Q. No.]]</f>
        <v>R8M15</v>
      </c>
      <c r="B436" s="8"/>
      <c r="C436" s="9" t="s">
        <v>321</v>
      </c>
      <c r="D436" s="6">
        <v>15</v>
      </c>
      <c r="E436" s="6" t="s">
        <v>32</v>
      </c>
      <c r="F436" s="36" t="s">
        <v>475</v>
      </c>
      <c r="G436" s="36" t="str">
        <f>VLOOKUP(Table76[[#This Row],[CID]],MathN,2,FALSE)</f>
        <v>Solving Linear Equations</v>
      </c>
    </row>
    <row r="437" spans="1:7" x14ac:dyDescent="0.2">
      <c r="A437" s="8" t="str">
        <f>Table76[[#This Row],[Test No.]]&amp;Table76[[#This Row],[Section]]&amp;Table76[[#This Row],[Q. No.]]</f>
        <v>R8M16</v>
      </c>
      <c r="B437" s="8"/>
      <c r="C437" s="9" t="s">
        <v>321</v>
      </c>
      <c r="D437" s="6">
        <v>16</v>
      </c>
      <c r="E437" s="6" t="s">
        <v>32</v>
      </c>
      <c r="F437" s="36" t="s">
        <v>475</v>
      </c>
      <c r="G437" s="36" t="str">
        <f>VLOOKUP(Table76[[#This Row],[CID]],MathN,2,FALSE)</f>
        <v>Solving Linear Equations</v>
      </c>
    </row>
    <row r="438" spans="1:7" x14ac:dyDescent="0.2">
      <c r="A438" s="8" t="str">
        <f>Table76[[#This Row],[Test No.]]&amp;Table76[[#This Row],[Section]]&amp;Table76[[#This Row],[Q. No.]]</f>
        <v>R8M17</v>
      </c>
      <c r="B438" s="8"/>
      <c r="C438" s="9" t="s">
        <v>321</v>
      </c>
      <c r="D438" s="6">
        <v>17</v>
      </c>
      <c r="E438" s="6" t="s">
        <v>32</v>
      </c>
      <c r="F438" s="36" t="s">
        <v>494</v>
      </c>
      <c r="G438" s="36" t="str">
        <f>VLOOKUP(Table76[[#This Row],[CID]],MathN,2,FALSE)</f>
        <v>Angles, Lines, and Planes</v>
      </c>
    </row>
    <row r="439" spans="1:7" x14ac:dyDescent="0.2">
      <c r="A439" s="8" t="str">
        <f>Table76[[#This Row],[Test No.]]&amp;Table76[[#This Row],[Section]]&amp;Table76[[#This Row],[Q. No.]]</f>
        <v>R8M18</v>
      </c>
      <c r="B439" s="8"/>
      <c r="C439" s="9" t="s">
        <v>321</v>
      </c>
      <c r="D439" s="6">
        <v>18</v>
      </c>
      <c r="E439" s="6" t="s">
        <v>32</v>
      </c>
      <c r="F439" s="36" t="s">
        <v>495</v>
      </c>
      <c r="G439" s="36" t="str">
        <f>VLOOKUP(Table76[[#This Row],[CID]],MathN,2,FALSE)</f>
        <v>Triangles</v>
      </c>
    </row>
    <row r="440" spans="1:7" x14ac:dyDescent="0.2">
      <c r="A440" s="8" t="str">
        <f>Table76[[#This Row],[Test No.]]&amp;Table76[[#This Row],[Section]]&amp;Table76[[#This Row],[Q. No.]]</f>
        <v>R8M19</v>
      </c>
      <c r="B440" s="8"/>
      <c r="C440" s="9" t="s">
        <v>321</v>
      </c>
      <c r="D440" s="6">
        <v>19</v>
      </c>
      <c r="E440" s="6" t="s">
        <v>32</v>
      </c>
      <c r="F440" s="36" t="s">
        <v>467</v>
      </c>
      <c r="G440" s="36" t="str">
        <f>VLOOKUP(Table76[[#This Row],[CID]],MathN,2,FALSE)</f>
        <v>Percentages, Fractions, and Decimals</v>
      </c>
    </row>
    <row r="441" spans="1:7" x14ac:dyDescent="0.2">
      <c r="A441" s="8" t="str">
        <f>Table76[[#This Row],[Test No.]]&amp;Table76[[#This Row],[Section]]&amp;Table76[[#This Row],[Q. No.]]</f>
        <v>R8M20</v>
      </c>
      <c r="B441" s="8"/>
      <c r="C441" s="9" t="s">
        <v>321</v>
      </c>
      <c r="D441" s="6">
        <v>20</v>
      </c>
      <c r="E441" s="6" t="s">
        <v>32</v>
      </c>
      <c r="F441" s="36" t="s">
        <v>464</v>
      </c>
      <c r="G441" s="36" t="str">
        <f>VLOOKUP(Table76[[#This Row],[CID]],MathN,2,FALSE)</f>
        <v>Numbers, Operations, and Problems</v>
      </c>
    </row>
    <row r="442" spans="1:7" x14ac:dyDescent="0.2">
      <c r="A442" s="8" t="str">
        <f>Table76[[#This Row],[Test No.]]&amp;Table76[[#This Row],[Section]]&amp;Table76[[#This Row],[Q. No.]]</f>
        <v>R8M21</v>
      </c>
      <c r="B442" s="8"/>
      <c r="C442" s="9" t="s">
        <v>321</v>
      </c>
      <c r="D442" s="6">
        <v>21</v>
      </c>
      <c r="E442" s="6" t="s">
        <v>32</v>
      </c>
      <c r="F442" s="36" t="s">
        <v>506</v>
      </c>
      <c r="G442" s="36" t="str">
        <f>VLOOKUP(Table76[[#This Row],[CID]],MathN,2,FALSE)</f>
        <v>Mean, Median, and Mode</v>
      </c>
    </row>
    <row r="443" spans="1:7" x14ac:dyDescent="0.2">
      <c r="A443" s="8" t="str">
        <f>Table76[[#This Row],[Test No.]]&amp;Table76[[#This Row],[Section]]&amp;Table76[[#This Row],[Q. No.]]</f>
        <v>R8M22</v>
      </c>
      <c r="B443" s="8"/>
      <c r="C443" s="9" t="s">
        <v>321</v>
      </c>
      <c r="D443" s="6">
        <v>22</v>
      </c>
      <c r="E443" s="6" t="s">
        <v>32</v>
      </c>
      <c r="F443" s="36" t="s">
        <v>480</v>
      </c>
      <c r="G443" s="36" t="str">
        <f>VLOOKUP(Table76[[#This Row],[CID]],MathN,2,FALSE)</f>
        <v>Relationships between the Sides of an Equation</v>
      </c>
    </row>
    <row r="444" spans="1:7" x14ac:dyDescent="0.2">
      <c r="A444" s="8" t="str">
        <f>Table76[[#This Row],[Test No.]]&amp;Table76[[#This Row],[Section]]&amp;Table76[[#This Row],[Q. No.]]</f>
        <v>R8M23</v>
      </c>
      <c r="B444" s="8"/>
      <c r="C444" s="9" t="s">
        <v>321</v>
      </c>
      <c r="D444" s="6">
        <v>23</v>
      </c>
      <c r="E444" s="6" t="s">
        <v>32</v>
      </c>
      <c r="F444" s="36" t="s">
        <v>488</v>
      </c>
      <c r="G444" s="36" t="str">
        <f>VLOOKUP(Table76[[#This Row],[CID]],MathN,2,FALSE)</f>
        <v>Distance and Midpoints</v>
      </c>
    </row>
    <row r="445" spans="1:7" x14ac:dyDescent="0.2">
      <c r="A445" s="8" t="str">
        <f>Table76[[#This Row],[Test No.]]&amp;Table76[[#This Row],[Section]]&amp;Table76[[#This Row],[Q. No.]]</f>
        <v>R8M24</v>
      </c>
      <c r="B445" s="8"/>
      <c r="C445" s="9" t="s">
        <v>321</v>
      </c>
      <c r="D445" s="6">
        <v>24</v>
      </c>
      <c r="E445" s="6" t="s">
        <v>32</v>
      </c>
      <c r="F445" s="36" t="s">
        <v>473</v>
      </c>
      <c r="G445" s="36" t="str">
        <f>VLOOKUP(Table76[[#This Row],[CID]],MathN,2,FALSE)</f>
        <v>Equivalent Algebraic Expressions</v>
      </c>
    </row>
    <row r="446" spans="1:7" x14ac:dyDescent="0.2">
      <c r="A446" s="8" t="str">
        <f>Table76[[#This Row],[Test No.]]&amp;Table76[[#This Row],[Section]]&amp;Table76[[#This Row],[Q. No.]]</f>
        <v>R8M25</v>
      </c>
      <c r="B446" s="8"/>
      <c r="C446" s="9" t="s">
        <v>321</v>
      </c>
      <c r="D446" s="6">
        <v>25</v>
      </c>
      <c r="E446" s="6" t="s">
        <v>32</v>
      </c>
      <c r="F446" s="36" t="s">
        <v>479</v>
      </c>
      <c r="G446" s="36" t="str">
        <f>VLOOKUP(Table76[[#This Row],[CID]],MathN,2,FALSE)</f>
        <v>Solving Systems of Equations</v>
      </c>
    </row>
    <row r="447" spans="1:7" x14ac:dyDescent="0.2">
      <c r="A447" s="8" t="str">
        <f>Table76[[#This Row],[Test No.]]&amp;Table76[[#This Row],[Section]]&amp;Table76[[#This Row],[Q. No.]]</f>
        <v>R8M26</v>
      </c>
      <c r="B447" s="8"/>
      <c r="C447" s="9" t="s">
        <v>321</v>
      </c>
      <c r="D447" s="6">
        <v>26</v>
      </c>
      <c r="E447" s="6" t="s">
        <v>32</v>
      </c>
      <c r="F447" s="36" t="s">
        <v>487</v>
      </c>
      <c r="G447" s="36" t="str">
        <f>VLOOKUP(Table76[[#This Row],[CID]],MathN,2,FALSE)</f>
        <v>The (x,y) Coordinate Plane</v>
      </c>
    </row>
    <row r="448" spans="1:7" x14ac:dyDescent="0.2">
      <c r="A448" s="8" t="str">
        <f>Table76[[#This Row],[Test No.]]&amp;Table76[[#This Row],[Section]]&amp;Table76[[#This Row],[Q. No.]]</f>
        <v>R8M27</v>
      </c>
      <c r="B448" s="8"/>
      <c r="C448" s="9" t="s">
        <v>321</v>
      </c>
      <c r="D448" s="6">
        <v>27</v>
      </c>
      <c r="E448" s="6" t="s">
        <v>32</v>
      </c>
      <c r="F448" s="36" t="s">
        <v>489</v>
      </c>
      <c r="G448" s="36" t="str">
        <f>VLOOKUP(Table76[[#This Row],[CID]],MathN,2,FALSE)</f>
        <v>Slope</v>
      </c>
    </row>
    <row r="449" spans="1:7" x14ac:dyDescent="0.2">
      <c r="A449" s="8" t="str">
        <f>Table76[[#This Row],[Test No.]]&amp;Table76[[#This Row],[Section]]&amp;Table76[[#This Row],[Q. No.]]</f>
        <v>R8M28</v>
      </c>
      <c r="B449" s="8"/>
      <c r="C449" s="9" t="s">
        <v>321</v>
      </c>
      <c r="D449" s="6">
        <v>28</v>
      </c>
      <c r="E449" s="6" t="s">
        <v>32</v>
      </c>
      <c r="F449" s="36" t="s">
        <v>493</v>
      </c>
      <c r="G449" s="36" t="str">
        <f>VLOOKUP(Table76[[#This Row],[CID]],MathN,2,FALSE)</f>
        <v>Graphical Analysis</v>
      </c>
    </row>
    <row r="450" spans="1:7" x14ac:dyDescent="0.2">
      <c r="A450" s="8" t="str">
        <f>Table76[[#This Row],[Test No.]]&amp;Table76[[#This Row],[Section]]&amp;Table76[[#This Row],[Q. No.]]</f>
        <v>R8M29</v>
      </c>
      <c r="B450" s="8"/>
      <c r="C450" s="9" t="s">
        <v>321</v>
      </c>
      <c r="D450" s="6">
        <v>29</v>
      </c>
      <c r="E450" s="6" t="s">
        <v>32</v>
      </c>
      <c r="F450" s="36" t="s">
        <v>495</v>
      </c>
      <c r="G450" s="36" t="str">
        <f>VLOOKUP(Table76[[#This Row],[CID]],MathN,2,FALSE)</f>
        <v>Triangles</v>
      </c>
    </row>
    <row r="451" spans="1:7" x14ac:dyDescent="0.2">
      <c r="A451" s="8" t="str">
        <f>Table76[[#This Row],[Test No.]]&amp;Table76[[#This Row],[Section]]&amp;Table76[[#This Row],[Q. No.]]</f>
        <v>R8M30</v>
      </c>
      <c r="B451" s="8"/>
      <c r="C451" s="9" t="s">
        <v>321</v>
      </c>
      <c r="D451" s="6">
        <v>30</v>
      </c>
      <c r="E451" s="6" t="s">
        <v>32</v>
      </c>
      <c r="F451" s="36" t="s">
        <v>489</v>
      </c>
      <c r="G451" s="36" t="str">
        <f>VLOOKUP(Table76[[#This Row],[CID]],MathN,2,FALSE)</f>
        <v>Slope</v>
      </c>
    </row>
    <row r="452" spans="1:7" x14ac:dyDescent="0.2">
      <c r="A452" s="8" t="str">
        <f>Table76[[#This Row],[Test No.]]&amp;Table76[[#This Row],[Section]]&amp;Table76[[#This Row],[Q. No.]]</f>
        <v>R8M31</v>
      </c>
      <c r="B452" s="8"/>
      <c r="C452" s="9" t="s">
        <v>321</v>
      </c>
      <c r="D452" s="6">
        <v>31</v>
      </c>
      <c r="E452" s="6" t="s">
        <v>32</v>
      </c>
      <c r="F452" s="36" t="s">
        <v>481</v>
      </c>
      <c r="G452" s="36" t="str">
        <f>VLOOKUP(Table76[[#This Row],[CID]],MathN,2,FALSE)</f>
        <v>Functions</v>
      </c>
    </row>
    <row r="453" spans="1:7" x14ac:dyDescent="0.2">
      <c r="A453" s="8" t="str">
        <f>Table76[[#This Row],[Test No.]]&amp;Table76[[#This Row],[Section]]&amp;Table76[[#This Row],[Q. No.]]</f>
        <v>R8M32</v>
      </c>
      <c r="B453" s="8"/>
      <c r="C453" s="9" t="s">
        <v>321</v>
      </c>
      <c r="D453" s="6">
        <v>32</v>
      </c>
      <c r="E453" s="6" t="s">
        <v>32</v>
      </c>
      <c r="F453" s="36" t="s">
        <v>470</v>
      </c>
      <c r="G453" s="36" t="str">
        <f>VLOOKUP(Table76[[#This Row],[CID]],MathN,2,FALSE)</f>
        <v>Exponents and Roots</v>
      </c>
    </row>
    <row r="454" spans="1:7" x14ac:dyDescent="0.2">
      <c r="A454" s="8" t="str">
        <f>Table76[[#This Row],[Test No.]]&amp;Table76[[#This Row],[Section]]&amp;Table76[[#This Row],[Q. No.]]</f>
        <v>R8M33</v>
      </c>
      <c r="B454" s="8"/>
      <c r="C454" s="9" t="s">
        <v>321</v>
      </c>
      <c r="D454" s="6">
        <v>33</v>
      </c>
      <c r="E454" s="6" t="s">
        <v>32</v>
      </c>
      <c r="F454" s="36" t="s">
        <v>500</v>
      </c>
      <c r="G454" s="36" t="str">
        <f>VLOOKUP(Table76[[#This Row],[CID]],MathN,2,FALSE)</f>
        <v>SOHCAHTOA</v>
      </c>
    </row>
    <row r="455" spans="1:7" x14ac:dyDescent="0.2">
      <c r="A455" s="8" t="str">
        <f>Table76[[#This Row],[Test No.]]&amp;Table76[[#This Row],[Section]]&amp;Table76[[#This Row],[Q. No.]]</f>
        <v>R8M34</v>
      </c>
      <c r="B455" s="8"/>
      <c r="C455" s="9" t="s">
        <v>321</v>
      </c>
      <c r="D455" s="6">
        <v>34</v>
      </c>
      <c r="E455" s="6" t="s">
        <v>32</v>
      </c>
      <c r="F455" s="36" t="s">
        <v>471</v>
      </c>
      <c r="G455" s="36" t="str">
        <f>VLOOKUP(Table76[[#This Row],[CID]],MathN,2,FALSE)</f>
        <v>Series</v>
      </c>
    </row>
    <row r="456" spans="1:7" x14ac:dyDescent="0.2">
      <c r="A456" s="8" t="str">
        <f>Table76[[#This Row],[Test No.]]&amp;Table76[[#This Row],[Section]]&amp;Table76[[#This Row],[Q. No.]]</f>
        <v>R8M35</v>
      </c>
      <c r="B456" s="8"/>
      <c r="C456" s="9" t="s">
        <v>321</v>
      </c>
      <c r="D456" s="6">
        <v>35</v>
      </c>
      <c r="E456" s="6" t="s">
        <v>32</v>
      </c>
      <c r="F456" s="36" t="s">
        <v>468</v>
      </c>
      <c r="G456" s="36" t="str">
        <f>VLOOKUP(Table76[[#This Row],[CID]],MathN,2,FALSE)</f>
        <v>Ratios and Proportions</v>
      </c>
    </row>
    <row r="457" spans="1:7" x14ac:dyDescent="0.2">
      <c r="A457" s="8" t="str">
        <f>Table76[[#This Row],[Test No.]]&amp;Table76[[#This Row],[Section]]&amp;Table76[[#This Row],[Q. No.]]</f>
        <v>R8M36</v>
      </c>
      <c r="B457" s="8"/>
      <c r="C457" s="9" t="s">
        <v>321</v>
      </c>
      <c r="D457" s="6">
        <v>36</v>
      </c>
      <c r="E457" s="6" t="s">
        <v>32</v>
      </c>
      <c r="F457" s="36" t="s">
        <v>478</v>
      </c>
      <c r="G457" s="36" t="str">
        <f>VLOOKUP(Table76[[#This Row],[CID]],MathN,2,FALSE)</f>
        <v>Solving and Factoring Quadratic Equations</v>
      </c>
    </row>
    <row r="458" spans="1:7" x14ac:dyDescent="0.2">
      <c r="A458" s="8" t="str">
        <f>Table76[[#This Row],[Test No.]]&amp;Table76[[#This Row],[Section]]&amp;Table76[[#This Row],[Q. No.]]</f>
        <v>R8M37</v>
      </c>
      <c r="B458" s="8"/>
      <c r="C458" s="9" t="s">
        <v>321</v>
      </c>
      <c r="D458" s="6">
        <v>37</v>
      </c>
      <c r="E458" s="6" t="s">
        <v>32</v>
      </c>
      <c r="F458" s="36" t="s">
        <v>477</v>
      </c>
      <c r="G458" s="36" t="str">
        <f>VLOOKUP(Table76[[#This Row],[CID]],MathN,2,FALSE)</f>
        <v>Inequalities</v>
      </c>
    </row>
    <row r="459" spans="1:7" x14ac:dyDescent="0.2">
      <c r="A459" s="8" t="str">
        <f>Table76[[#This Row],[Test No.]]&amp;Table76[[#This Row],[Section]]&amp;Table76[[#This Row],[Q. No.]]</f>
        <v>R8M38</v>
      </c>
      <c r="B459" s="8"/>
      <c r="C459" s="9" t="s">
        <v>321</v>
      </c>
      <c r="D459" s="6">
        <v>38</v>
      </c>
      <c r="E459" s="6" t="s">
        <v>32</v>
      </c>
      <c r="F459" s="36" t="s">
        <v>469</v>
      </c>
      <c r="G459" s="36" t="str">
        <f>VLOOKUP(Table76[[#This Row],[CID]],MathN,2,FALSE)</f>
        <v>Absolute Value</v>
      </c>
    </row>
    <row r="460" spans="1:7" x14ac:dyDescent="0.2">
      <c r="A460" s="8" t="str">
        <f>Table76[[#This Row],[Test No.]]&amp;Table76[[#This Row],[Section]]&amp;Table76[[#This Row],[Q. No.]]</f>
        <v>R8M39</v>
      </c>
      <c r="B460" s="8"/>
      <c r="C460" s="9" t="s">
        <v>321</v>
      </c>
      <c r="D460" s="6">
        <v>39</v>
      </c>
      <c r="E460" s="6" t="s">
        <v>32</v>
      </c>
      <c r="F460" s="36" t="s">
        <v>464</v>
      </c>
      <c r="G460" s="36" t="str">
        <f>VLOOKUP(Table76[[#This Row],[CID]],MathN,2,FALSE)</f>
        <v>Numbers, Operations, and Problems</v>
      </c>
    </row>
    <row r="461" spans="1:7" x14ac:dyDescent="0.2">
      <c r="A461" s="8" t="str">
        <f>Table76[[#This Row],[Test No.]]&amp;Table76[[#This Row],[Section]]&amp;Table76[[#This Row],[Q. No.]]</f>
        <v>R8M40</v>
      </c>
      <c r="B461" s="8"/>
      <c r="C461" s="9" t="s">
        <v>321</v>
      </c>
      <c r="D461" s="6">
        <v>40</v>
      </c>
      <c r="E461" s="6" t="s">
        <v>32</v>
      </c>
      <c r="F461" s="36" t="s">
        <v>468</v>
      </c>
      <c r="G461" s="36" t="str">
        <f>VLOOKUP(Table76[[#This Row],[CID]],MathN,2,FALSE)</f>
        <v>Ratios and Proportions</v>
      </c>
    </row>
    <row r="462" spans="1:7" x14ac:dyDescent="0.2">
      <c r="A462" s="8" t="str">
        <f>Table76[[#This Row],[Test No.]]&amp;Table76[[#This Row],[Section]]&amp;Table76[[#This Row],[Q. No.]]</f>
        <v>R8M41</v>
      </c>
      <c r="B462" s="8"/>
      <c r="C462" s="9" t="s">
        <v>321</v>
      </c>
      <c r="D462" s="6">
        <v>41</v>
      </c>
      <c r="E462" s="6" t="s">
        <v>32</v>
      </c>
      <c r="F462" s="36" t="s">
        <v>496</v>
      </c>
      <c r="G462" s="36" t="str">
        <f>VLOOKUP(Table76[[#This Row],[CID]],MathN,2,FALSE)</f>
        <v>Polygons</v>
      </c>
    </row>
    <row r="463" spans="1:7" x14ac:dyDescent="0.2">
      <c r="A463" s="8" t="str">
        <f>Table76[[#This Row],[Test No.]]&amp;Table76[[#This Row],[Section]]&amp;Table76[[#This Row],[Q. No.]]</f>
        <v>R8M42</v>
      </c>
      <c r="B463" s="8"/>
      <c r="C463" s="9" t="s">
        <v>321</v>
      </c>
      <c r="D463" s="6">
        <v>42</v>
      </c>
      <c r="E463" s="6" t="s">
        <v>32</v>
      </c>
      <c r="F463" s="36" t="s">
        <v>465</v>
      </c>
      <c r="G463" s="36" t="str">
        <f>VLOOKUP(Table76[[#This Row],[CID]],MathN,2,FALSE)</f>
        <v>Multiples, Factors, and Primes</v>
      </c>
    </row>
    <row r="464" spans="1:7" x14ac:dyDescent="0.2">
      <c r="A464" s="8" t="str">
        <f>Table76[[#This Row],[Test No.]]&amp;Table76[[#This Row],[Section]]&amp;Table76[[#This Row],[Q. No.]]</f>
        <v>R8M43</v>
      </c>
      <c r="B464" s="8"/>
      <c r="C464" s="9" t="s">
        <v>321</v>
      </c>
      <c r="D464" s="6">
        <v>43</v>
      </c>
      <c r="E464" s="6" t="s">
        <v>32</v>
      </c>
      <c r="F464" s="36" t="s">
        <v>488</v>
      </c>
      <c r="G464" s="36" t="str">
        <f>VLOOKUP(Table76[[#This Row],[CID]],MathN,2,FALSE)</f>
        <v>Distance and Midpoints</v>
      </c>
    </row>
    <row r="465" spans="1:7" x14ac:dyDescent="0.2">
      <c r="A465" s="8" t="str">
        <f>Table76[[#This Row],[Test No.]]&amp;Table76[[#This Row],[Section]]&amp;Table76[[#This Row],[Q. No.]]</f>
        <v>R8M44</v>
      </c>
      <c r="B465" s="8"/>
      <c r="C465" s="9" t="s">
        <v>321</v>
      </c>
      <c r="D465" s="6">
        <v>44</v>
      </c>
      <c r="E465" s="6" t="s">
        <v>32</v>
      </c>
      <c r="F465" s="36" t="s">
        <v>504</v>
      </c>
      <c r="G465" s="36" t="str">
        <f>VLOOKUP(Table76[[#This Row],[CID]],MathN,2,FALSE)</f>
        <v>Logic</v>
      </c>
    </row>
    <row r="466" spans="1:7" x14ac:dyDescent="0.2">
      <c r="A466" s="8" t="str">
        <f>Table76[[#This Row],[Test No.]]&amp;Table76[[#This Row],[Section]]&amp;Table76[[#This Row],[Q. No.]]</f>
        <v>R8M45</v>
      </c>
      <c r="B466" s="8"/>
      <c r="C466" s="9" t="s">
        <v>321</v>
      </c>
      <c r="D466" s="6">
        <v>45</v>
      </c>
      <c r="E466" s="6" t="s">
        <v>32</v>
      </c>
      <c r="F466" s="36" t="s">
        <v>501</v>
      </c>
      <c r="G466" s="36" t="str">
        <f>VLOOKUP(Table76[[#This Row],[CID]],MathN,2,FALSE)</f>
        <v>Trigonometric Laws</v>
      </c>
    </row>
    <row r="467" spans="1:7" x14ac:dyDescent="0.2">
      <c r="A467" s="8" t="str">
        <f>Table76[[#This Row],[Test No.]]&amp;Table76[[#This Row],[Section]]&amp;Table76[[#This Row],[Q. No.]]</f>
        <v>R8M46</v>
      </c>
      <c r="B467" s="8"/>
      <c r="C467" s="9" t="s">
        <v>321</v>
      </c>
      <c r="D467" s="6">
        <v>46</v>
      </c>
      <c r="E467" s="6" t="s">
        <v>32</v>
      </c>
      <c r="F467" s="36" t="s">
        <v>478</v>
      </c>
      <c r="G467" s="36" t="str">
        <f>VLOOKUP(Table76[[#This Row],[CID]],MathN,2,FALSE)</f>
        <v>Solving and Factoring Quadratic Equations</v>
      </c>
    </row>
    <row r="468" spans="1:7" x14ac:dyDescent="0.2">
      <c r="A468" s="8" t="str">
        <f>Table76[[#This Row],[Test No.]]&amp;Table76[[#This Row],[Section]]&amp;Table76[[#This Row],[Q. No.]]</f>
        <v>R8M47</v>
      </c>
      <c r="B468" s="8"/>
      <c r="C468" s="9" t="s">
        <v>321</v>
      </c>
      <c r="D468" s="6">
        <v>47</v>
      </c>
      <c r="E468" s="6" t="s">
        <v>32</v>
      </c>
      <c r="F468" s="36" t="s">
        <v>479</v>
      </c>
      <c r="G468" s="36" t="str">
        <f>VLOOKUP(Table76[[#This Row],[CID]],MathN,2,FALSE)</f>
        <v>Solving Systems of Equations</v>
      </c>
    </row>
    <row r="469" spans="1:7" x14ac:dyDescent="0.2">
      <c r="A469" s="8" t="str">
        <f>Table76[[#This Row],[Test No.]]&amp;Table76[[#This Row],[Section]]&amp;Table76[[#This Row],[Q. No.]]</f>
        <v>R8M48</v>
      </c>
      <c r="B469" s="8"/>
      <c r="C469" s="9" t="s">
        <v>321</v>
      </c>
      <c r="D469" s="6">
        <v>48</v>
      </c>
      <c r="E469" s="6" t="s">
        <v>32</v>
      </c>
      <c r="F469" s="36" t="s">
        <v>467</v>
      </c>
      <c r="G469" s="36" t="str">
        <f>VLOOKUP(Table76[[#This Row],[CID]],MathN,2,FALSE)</f>
        <v>Percentages, Fractions, and Decimals</v>
      </c>
    </row>
    <row r="470" spans="1:7" x14ac:dyDescent="0.2">
      <c r="A470" s="8" t="str">
        <f>Table76[[#This Row],[Test No.]]&amp;Table76[[#This Row],[Section]]&amp;Table76[[#This Row],[Q. No.]]</f>
        <v>R8M49</v>
      </c>
      <c r="B470" s="8"/>
      <c r="C470" s="9" t="s">
        <v>321</v>
      </c>
      <c r="D470" s="6">
        <v>49</v>
      </c>
      <c r="E470" s="6" t="s">
        <v>32</v>
      </c>
      <c r="F470" s="36" t="s">
        <v>487</v>
      </c>
      <c r="G470" s="36" t="str">
        <f>VLOOKUP(Table76[[#This Row],[CID]],MathN,2,FALSE)</f>
        <v>The (x,y) Coordinate Plane</v>
      </c>
    </row>
    <row r="471" spans="1:7" x14ac:dyDescent="0.2">
      <c r="A471" s="8" t="str">
        <f>Table76[[#This Row],[Test No.]]&amp;Table76[[#This Row],[Section]]&amp;Table76[[#This Row],[Q. No.]]</f>
        <v>R8M50</v>
      </c>
      <c r="B471" s="8"/>
      <c r="C471" s="9" t="s">
        <v>321</v>
      </c>
      <c r="D471" s="6">
        <v>50</v>
      </c>
      <c r="E471" s="6" t="s">
        <v>32</v>
      </c>
      <c r="F471" s="36" t="s">
        <v>488</v>
      </c>
      <c r="G471" s="36" t="str">
        <f>VLOOKUP(Table76[[#This Row],[CID]],MathN,2,FALSE)</f>
        <v>Distance and Midpoints</v>
      </c>
    </row>
    <row r="472" spans="1:7" x14ac:dyDescent="0.2">
      <c r="A472" s="8" t="str">
        <f>Table76[[#This Row],[Test No.]]&amp;Table76[[#This Row],[Section]]&amp;Table76[[#This Row],[Q. No.]]</f>
        <v>R8M51</v>
      </c>
      <c r="B472" s="8"/>
      <c r="C472" s="9" t="s">
        <v>321</v>
      </c>
      <c r="D472" s="6">
        <v>51</v>
      </c>
      <c r="E472" s="6" t="s">
        <v>32</v>
      </c>
      <c r="F472" s="36" t="s">
        <v>507</v>
      </c>
      <c r="G472" s="36" t="str">
        <f>VLOOKUP(Table76[[#This Row],[CID]],MathN,2,FALSE)</f>
        <v>Probability</v>
      </c>
    </row>
    <row r="473" spans="1:7" x14ac:dyDescent="0.2">
      <c r="A473" s="8" t="str">
        <f>Table76[[#This Row],[Test No.]]&amp;Table76[[#This Row],[Section]]&amp;Table76[[#This Row],[Q. No.]]</f>
        <v>R8M52</v>
      </c>
      <c r="B473" s="8"/>
      <c r="C473" s="9" t="s">
        <v>321</v>
      </c>
      <c r="D473" s="6">
        <v>52</v>
      </c>
      <c r="E473" s="6" t="s">
        <v>32</v>
      </c>
      <c r="F473" s="36" t="s">
        <v>486</v>
      </c>
      <c r="G473" s="36" t="str">
        <f>VLOOKUP(Table76[[#This Row],[CID]],MathN,2,FALSE)</f>
        <v>Number Lines and Inequalities</v>
      </c>
    </row>
    <row r="474" spans="1:7" x14ac:dyDescent="0.2">
      <c r="A474" s="8" t="str">
        <f>Table76[[#This Row],[Test No.]]&amp;Table76[[#This Row],[Section]]&amp;Table76[[#This Row],[Q. No.]]</f>
        <v>R8M53</v>
      </c>
      <c r="B474" s="8"/>
      <c r="C474" s="9" t="s">
        <v>321</v>
      </c>
      <c r="D474" s="6">
        <v>53</v>
      </c>
      <c r="E474" s="6" t="s">
        <v>32</v>
      </c>
      <c r="F474" s="36" t="s">
        <v>487</v>
      </c>
      <c r="G474" s="36" t="str">
        <f>VLOOKUP(Table76[[#This Row],[CID]],MathN,2,FALSE)</f>
        <v>The (x,y) Coordinate Plane</v>
      </c>
    </row>
    <row r="475" spans="1:7" x14ac:dyDescent="0.2">
      <c r="A475" s="8" t="str">
        <f>Table76[[#This Row],[Test No.]]&amp;Table76[[#This Row],[Section]]&amp;Table76[[#This Row],[Q. No.]]</f>
        <v>R8M54</v>
      </c>
      <c r="B475" s="8"/>
      <c r="C475" s="9" t="s">
        <v>321</v>
      </c>
      <c r="D475" s="6">
        <v>54</v>
      </c>
      <c r="E475" s="6" t="s">
        <v>32</v>
      </c>
      <c r="F475" s="36" t="s">
        <v>497</v>
      </c>
      <c r="G475" s="36" t="str">
        <f>VLOOKUP(Table76[[#This Row],[CID]],MathN,2,FALSE)</f>
        <v>Circles</v>
      </c>
    </row>
    <row r="476" spans="1:7" x14ac:dyDescent="0.2">
      <c r="A476" s="8" t="str">
        <f>Table76[[#This Row],[Test No.]]&amp;Table76[[#This Row],[Section]]&amp;Table76[[#This Row],[Q. No.]]</f>
        <v>R8M55</v>
      </c>
      <c r="B476" s="8"/>
      <c r="C476" s="9" t="s">
        <v>321</v>
      </c>
      <c r="D476" s="6">
        <v>55</v>
      </c>
      <c r="E476" s="6" t="s">
        <v>32</v>
      </c>
      <c r="F476" s="36" t="s">
        <v>479</v>
      </c>
      <c r="G476" s="36" t="str">
        <f>VLOOKUP(Table76[[#This Row],[CID]],MathN,2,FALSE)</f>
        <v>Solving Systems of Equations</v>
      </c>
    </row>
    <row r="477" spans="1:7" x14ac:dyDescent="0.2">
      <c r="A477" s="8" t="str">
        <f>Table76[[#This Row],[Test No.]]&amp;Table76[[#This Row],[Section]]&amp;Table76[[#This Row],[Q. No.]]</f>
        <v>R8M56</v>
      </c>
      <c r="B477" s="8"/>
      <c r="C477" s="9" t="s">
        <v>321</v>
      </c>
      <c r="D477" s="6">
        <v>56</v>
      </c>
      <c r="E477" s="6" t="s">
        <v>32</v>
      </c>
      <c r="F477" s="36" t="s">
        <v>503</v>
      </c>
      <c r="G477" s="36" t="str">
        <f>VLOOKUP(Table76[[#This Row],[CID]],MathN,2,FALSE)</f>
        <v>Trigonometric Graphs</v>
      </c>
    </row>
    <row r="478" spans="1:7" x14ac:dyDescent="0.2">
      <c r="A478" s="8" t="str">
        <f>Table76[[#This Row],[Test No.]]&amp;Table76[[#This Row],[Section]]&amp;Table76[[#This Row],[Q. No.]]</f>
        <v>R8M57</v>
      </c>
      <c r="B478" s="8"/>
      <c r="C478" s="9" t="s">
        <v>321</v>
      </c>
      <c r="D478" s="6">
        <v>57</v>
      </c>
      <c r="E478" s="6" t="s">
        <v>32</v>
      </c>
      <c r="F478" s="36" t="s">
        <v>500</v>
      </c>
      <c r="G478" s="36" t="str">
        <f>VLOOKUP(Table76[[#This Row],[CID]],MathN,2,FALSE)</f>
        <v>SOHCAHTOA</v>
      </c>
    </row>
    <row r="479" spans="1:7" x14ac:dyDescent="0.2">
      <c r="A479" s="8" t="str">
        <f>Table76[[#This Row],[Test No.]]&amp;Table76[[#This Row],[Section]]&amp;Table76[[#This Row],[Q. No.]]</f>
        <v>R8M58</v>
      </c>
      <c r="B479" s="8"/>
      <c r="C479" s="9" t="s">
        <v>321</v>
      </c>
      <c r="D479" s="6">
        <v>58</v>
      </c>
      <c r="E479" s="6" t="s">
        <v>32</v>
      </c>
      <c r="F479" s="36" t="s">
        <v>497</v>
      </c>
      <c r="G479" s="36" t="str">
        <f>VLOOKUP(Table76[[#This Row],[CID]],MathN,2,FALSE)</f>
        <v>Circles</v>
      </c>
    </row>
    <row r="480" spans="1:7" x14ac:dyDescent="0.2">
      <c r="A480" s="8" t="str">
        <f>Table76[[#This Row],[Test No.]]&amp;Table76[[#This Row],[Section]]&amp;Table76[[#This Row],[Q. No.]]</f>
        <v>R8M59</v>
      </c>
      <c r="B480" s="8"/>
      <c r="C480" s="9" t="s">
        <v>321</v>
      </c>
      <c r="D480" s="6">
        <v>59</v>
      </c>
      <c r="E480" s="6" t="s">
        <v>32</v>
      </c>
      <c r="F480" s="36" t="s">
        <v>505</v>
      </c>
      <c r="G480" s="36" t="str">
        <f>VLOOKUP(Table76[[#This Row],[CID]],MathN,2,FALSE)</f>
        <v>Misc</v>
      </c>
    </row>
    <row r="481" spans="1:7" x14ac:dyDescent="0.2">
      <c r="A481" s="8" t="str">
        <f>Table76[[#This Row],[Test No.]]&amp;Table76[[#This Row],[Section]]&amp;Table76[[#This Row],[Q. No.]]</f>
        <v>R8M60</v>
      </c>
      <c r="B481" s="8"/>
      <c r="C481" s="9" t="s">
        <v>321</v>
      </c>
      <c r="D481" s="6">
        <v>60</v>
      </c>
      <c r="E481" s="6" t="s">
        <v>32</v>
      </c>
      <c r="F481" s="36" t="s">
        <v>477</v>
      </c>
      <c r="G481" s="36" t="str">
        <f>VLOOKUP(Table76[[#This Row],[CID]],MathN,2,FALSE)</f>
        <v>Inequalities</v>
      </c>
    </row>
    <row r="482" spans="1:7" x14ac:dyDescent="0.2">
      <c r="A482" s="8" t="str">
        <f>Table76[[#This Row],[Test No.]]&amp;Table76[[#This Row],[Section]]&amp;Table76[[#This Row],[Q. No.]]</f>
        <v>R9M1</v>
      </c>
      <c r="B482" s="8"/>
      <c r="C482" s="9" t="s">
        <v>322</v>
      </c>
      <c r="D482" s="6">
        <v>1</v>
      </c>
      <c r="E482" s="6" t="s">
        <v>32</v>
      </c>
      <c r="F482" s="36" t="s">
        <v>506</v>
      </c>
      <c r="G482" s="36" t="str">
        <f>VLOOKUP(Table76[[#This Row],[CID]],MathN,2,FALSE)</f>
        <v>Mean, Median, and Mode</v>
      </c>
    </row>
    <row r="483" spans="1:7" x14ac:dyDescent="0.2">
      <c r="A483" s="8" t="str">
        <f>Table76[[#This Row],[Test No.]]&amp;Table76[[#This Row],[Section]]&amp;Table76[[#This Row],[Q. No.]]</f>
        <v>R9M2</v>
      </c>
      <c r="B483" s="8"/>
      <c r="C483" s="9" t="s">
        <v>322</v>
      </c>
      <c r="D483" s="6">
        <v>2</v>
      </c>
      <c r="E483" s="6" t="s">
        <v>32</v>
      </c>
      <c r="F483" s="36" t="s">
        <v>499</v>
      </c>
      <c r="G483" s="36" t="str">
        <f>VLOOKUP(Table76[[#This Row],[CID]],MathN,2,FALSE)</f>
        <v>Area and Perimeter</v>
      </c>
    </row>
    <row r="484" spans="1:7" x14ac:dyDescent="0.2">
      <c r="A484" s="8" t="str">
        <f>Table76[[#This Row],[Test No.]]&amp;Table76[[#This Row],[Section]]&amp;Table76[[#This Row],[Q. No.]]</f>
        <v>R9M3</v>
      </c>
      <c r="B484" s="8"/>
      <c r="C484" s="9" t="s">
        <v>322</v>
      </c>
      <c r="D484" s="6">
        <v>3</v>
      </c>
      <c r="E484" s="6" t="s">
        <v>32</v>
      </c>
      <c r="F484" s="36" t="s">
        <v>486</v>
      </c>
      <c r="G484" s="36" t="str">
        <f>VLOOKUP(Table76[[#This Row],[CID]],MathN,2,FALSE)</f>
        <v>Number Lines and Inequalities</v>
      </c>
    </row>
    <row r="485" spans="1:7" x14ac:dyDescent="0.2">
      <c r="A485" s="8" t="str">
        <f>Table76[[#This Row],[Test No.]]&amp;Table76[[#This Row],[Section]]&amp;Table76[[#This Row],[Q. No.]]</f>
        <v>R9M4</v>
      </c>
      <c r="B485" s="8"/>
      <c r="C485" s="9" t="s">
        <v>322</v>
      </c>
      <c r="D485" s="6">
        <v>4</v>
      </c>
      <c r="E485" s="6" t="s">
        <v>32</v>
      </c>
      <c r="F485" s="36" t="s">
        <v>472</v>
      </c>
      <c r="G485" s="36" t="str">
        <f>VLOOKUP(Table76[[#This Row],[CID]],MathN,2,FALSE)</f>
        <v>Substitution</v>
      </c>
    </row>
    <row r="486" spans="1:7" x14ac:dyDescent="0.2">
      <c r="A486" s="8" t="str">
        <f>Table76[[#This Row],[Test No.]]&amp;Table76[[#This Row],[Section]]&amp;Table76[[#This Row],[Q. No.]]</f>
        <v>R9M5</v>
      </c>
      <c r="B486" s="8"/>
      <c r="C486" s="9" t="s">
        <v>322</v>
      </c>
      <c r="D486" s="6">
        <v>5</v>
      </c>
      <c r="E486" s="6" t="s">
        <v>32</v>
      </c>
      <c r="F486" s="36" t="s">
        <v>465</v>
      </c>
      <c r="G486" s="36" t="str">
        <f>VLOOKUP(Table76[[#This Row],[CID]],MathN,2,FALSE)</f>
        <v>Multiples, Factors, and Primes</v>
      </c>
    </row>
    <row r="487" spans="1:7" x14ac:dyDescent="0.2">
      <c r="A487" s="8" t="str">
        <f>Table76[[#This Row],[Test No.]]&amp;Table76[[#This Row],[Section]]&amp;Table76[[#This Row],[Q. No.]]</f>
        <v>R9M6</v>
      </c>
      <c r="B487" s="8"/>
      <c r="C487" s="9" t="s">
        <v>322</v>
      </c>
      <c r="D487" s="6">
        <v>6</v>
      </c>
      <c r="E487" s="6" t="s">
        <v>32</v>
      </c>
      <c r="F487" s="36" t="s">
        <v>498</v>
      </c>
      <c r="G487" s="36" t="str">
        <f>VLOOKUP(Table76[[#This Row],[CID]],MathN,2,FALSE)</f>
        <v>Simple Three-Dimensional Geometry</v>
      </c>
    </row>
    <row r="488" spans="1:7" x14ac:dyDescent="0.2">
      <c r="A488" s="8" t="str">
        <f>Table76[[#This Row],[Test No.]]&amp;Table76[[#This Row],[Section]]&amp;Table76[[#This Row],[Q. No.]]</f>
        <v>R9M7</v>
      </c>
      <c r="B488" s="8"/>
      <c r="C488" s="9" t="s">
        <v>322</v>
      </c>
      <c r="D488" s="6">
        <v>7</v>
      </c>
      <c r="E488" s="6" t="s">
        <v>32</v>
      </c>
      <c r="F488" s="36" t="s">
        <v>474</v>
      </c>
      <c r="G488" s="36" t="str">
        <f>VLOOKUP(Table76[[#This Row],[CID]],MathN,2,FALSE)</f>
        <v>Writing Expressions and Equations</v>
      </c>
    </row>
    <row r="489" spans="1:7" x14ac:dyDescent="0.2">
      <c r="A489" s="8" t="str">
        <f>Table76[[#This Row],[Test No.]]&amp;Table76[[#This Row],[Section]]&amp;Table76[[#This Row],[Q. No.]]</f>
        <v>R9M8</v>
      </c>
      <c r="B489" s="8"/>
      <c r="C489" s="9" t="s">
        <v>322</v>
      </c>
      <c r="D489" s="6">
        <v>8</v>
      </c>
      <c r="E489" s="6" t="s">
        <v>32</v>
      </c>
      <c r="F489" s="36" t="s">
        <v>494</v>
      </c>
      <c r="G489" s="36" t="str">
        <f>VLOOKUP(Table76[[#This Row],[CID]],MathN,2,FALSE)</f>
        <v>Angles, Lines, and Planes</v>
      </c>
    </row>
    <row r="490" spans="1:7" x14ac:dyDescent="0.2">
      <c r="A490" s="8" t="str">
        <f>Table76[[#This Row],[Test No.]]&amp;Table76[[#This Row],[Section]]&amp;Table76[[#This Row],[Q. No.]]</f>
        <v>R9M9</v>
      </c>
      <c r="B490" s="8"/>
      <c r="C490" s="9" t="s">
        <v>322</v>
      </c>
      <c r="D490" s="6">
        <v>9</v>
      </c>
      <c r="E490" s="6" t="s">
        <v>32</v>
      </c>
      <c r="F490" s="36" t="s">
        <v>507</v>
      </c>
      <c r="G490" s="36" t="str">
        <f>VLOOKUP(Table76[[#This Row],[CID]],MathN,2,FALSE)</f>
        <v>Probability</v>
      </c>
    </row>
    <row r="491" spans="1:7" x14ac:dyDescent="0.2">
      <c r="A491" s="8" t="str">
        <f>Table76[[#This Row],[Test No.]]&amp;Table76[[#This Row],[Section]]&amp;Table76[[#This Row],[Q. No.]]</f>
        <v>R9M10</v>
      </c>
      <c r="B491" s="8"/>
      <c r="C491" s="9" t="s">
        <v>322</v>
      </c>
      <c r="D491" s="6">
        <v>10</v>
      </c>
      <c r="E491" s="6" t="s">
        <v>32</v>
      </c>
      <c r="F491" s="36" t="s">
        <v>492</v>
      </c>
      <c r="G491" s="36" t="str">
        <f>VLOOKUP(Table76[[#This Row],[CID]],MathN,2,FALSE)</f>
        <v>Graphing Data and Equations</v>
      </c>
    </row>
    <row r="492" spans="1:7" x14ac:dyDescent="0.2">
      <c r="A492" s="8" t="str">
        <f>Table76[[#This Row],[Test No.]]&amp;Table76[[#This Row],[Section]]&amp;Table76[[#This Row],[Q. No.]]</f>
        <v>R9M11</v>
      </c>
      <c r="B492" s="8"/>
      <c r="C492" s="9" t="s">
        <v>322</v>
      </c>
      <c r="D492" s="6">
        <v>11</v>
      </c>
      <c r="E492" s="6" t="s">
        <v>32</v>
      </c>
      <c r="F492" s="36" t="s">
        <v>499</v>
      </c>
      <c r="G492" s="36" t="str">
        <f>VLOOKUP(Table76[[#This Row],[CID]],MathN,2,FALSE)</f>
        <v>Area and Perimeter</v>
      </c>
    </row>
    <row r="493" spans="1:7" x14ac:dyDescent="0.2">
      <c r="A493" s="8" t="str">
        <f>Table76[[#This Row],[Test No.]]&amp;Table76[[#This Row],[Section]]&amp;Table76[[#This Row],[Q. No.]]</f>
        <v>R9M12</v>
      </c>
      <c r="B493" s="8"/>
      <c r="C493" s="9" t="s">
        <v>322</v>
      </c>
      <c r="D493" s="6">
        <v>12</v>
      </c>
      <c r="E493" s="6" t="s">
        <v>32</v>
      </c>
      <c r="F493" s="36" t="s">
        <v>468</v>
      </c>
      <c r="G493" s="36" t="str">
        <f>VLOOKUP(Table76[[#This Row],[CID]],MathN,2,FALSE)</f>
        <v>Ratios and Proportions</v>
      </c>
    </row>
    <row r="494" spans="1:7" x14ac:dyDescent="0.2">
      <c r="A494" s="8" t="str">
        <f>Table76[[#This Row],[Test No.]]&amp;Table76[[#This Row],[Section]]&amp;Table76[[#This Row],[Q. No.]]</f>
        <v>R9M13</v>
      </c>
      <c r="B494" s="8"/>
      <c r="C494" s="9" t="s">
        <v>322</v>
      </c>
      <c r="D494" s="6">
        <v>13</v>
      </c>
      <c r="E494" s="6" t="s">
        <v>32</v>
      </c>
      <c r="F494" s="36" t="s">
        <v>467</v>
      </c>
      <c r="G494" s="36" t="str">
        <f>VLOOKUP(Table76[[#This Row],[CID]],MathN,2,FALSE)</f>
        <v>Percentages, Fractions, and Decimals</v>
      </c>
    </row>
    <row r="495" spans="1:7" x14ac:dyDescent="0.2">
      <c r="A495" s="8" t="str">
        <f>Table76[[#This Row],[Test No.]]&amp;Table76[[#This Row],[Section]]&amp;Table76[[#This Row],[Q. No.]]</f>
        <v>R9M14</v>
      </c>
      <c r="B495" s="8"/>
      <c r="C495" s="9" t="s">
        <v>322</v>
      </c>
      <c r="D495" s="6">
        <v>14</v>
      </c>
      <c r="E495" s="6" t="s">
        <v>32</v>
      </c>
      <c r="F495" s="36" t="s">
        <v>497</v>
      </c>
      <c r="G495" s="36" t="str">
        <f>VLOOKUP(Table76[[#This Row],[CID]],MathN,2,FALSE)</f>
        <v>Circles</v>
      </c>
    </row>
    <row r="496" spans="1:7" x14ac:dyDescent="0.2">
      <c r="A496" s="8" t="str">
        <f>Table76[[#This Row],[Test No.]]&amp;Table76[[#This Row],[Section]]&amp;Table76[[#This Row],[Q. No.]]</f>
        <v>R9M15</v>
      </c>
      <c r="B496" s="8"/>
      <c r="C496" s="9" t="s">
        <v>322</v>
      </c>
      <c r="D496" s="6">
        <v>15</v>
      </c>
      <c r="E496" s="6" t="s">
        <v>32</v>
      </c>
      <c r="F496" s="36" t="s">
        <v>473</v>
      </c>
      <c r="G496" s="36" t="str">
        <f>VLOOKUP(Table76[[#This Row],[CID]],MathN,2,FALSE)</f>
        <v>Equivalent Algebraic Expressions</v>
      </c>
    </row>
    <row r="497" spans="1:7" x14ac:dyDescent="0.2">
      <c r="A497" s="8" t="str">
        <f>Table76[[#This Row],[Test No.]]&amp;Table76[[#This Row],[Section]]&amp;Table76[[#This Row],[Q. No.]]</f>
        <v>R9M16</v>
      </c>
      <c r="B497" s="8"/>
      <c r="C497" s="9" t="s">
        <v>322</v>
      </c>
      <c r="D497" s="6">
        <v>16</v>
      </c>
      <c r="E497" s="6" t="s">
        <v>32</v>
      </c>
      <c r="F497" s="36" t="s">
        <v>464</v>
      </c>
      <c r="G497" s="36" t="str">
        <f>VLOOKUP(Table76[[#This Row],[CID]],MathN,2,FALSE)</f>
        <v>Numbers, Operations, and Problems</v>
      </c>
    </row>
    <row r="498" spans="1:7" x14ac:dyDescent="0.2">
      <c r="A498" s="8" t="str">
        <f>Table76[[#This Row],[Test No.]]&amp;Table76[[#This Row],[Section]]&amp;Table76[[#This Row],[Q. No.]]</f>
        <v>R9M17</v>
      </c>
      <c r="B498" s="8"/>
      <c r="C498" s="9" t="s">
        <v>322</v>
      </c>
      <c r="D498" s="6">
        <v>17</v>
      </c>
      <c r="E498" s="6" t="s">
        <v>32</v>
      </c>
      <c r="F498" s="36" t="s">
        <v>467</v>
      </c>
      <c r="G498" s="36" t="str">
        <f>VLOOKUP(Table76[[#This Row],[CID]],MathN,2,FALSE)</f>
        <v>Percentages, Fractions, and Decimals</v>
      </c>
    </row>
    <row r="499" spans="1:7" x14ac:dyDescent="0.2">
      <c r="A499" s="8" t="str">
        <f>Table76[[#This Row],[Test No.]]&amp;Table76[[#This Row],[Section]]&amp;Table76[[#This Row],[Q. No.]]</f>
        <v>R9M18</v>
      </c>
      <c r="B499" s="8"/>
      <c r="C499" s="9" t="s">
        <v>322</v>
      </c>
      <c r="D499" s="6">
        <v>18</v>
      </c>
      <c r="E499" s="6" t="s">
        <v>32</v>
      </c>
      <c r="F499" s="36" t="s">
        <v>471</v>
      </c>
      <c r="G499" s="36" t="str">
        <f>VLOOKUP(Table76[[#This Row],[CID]],MathN,2,FALSE)</f>
        <v>Series</v>
      </c>
    </row>
    <row r="500" spans="1:7" x14ac:dyDescent="0.2">
      <c r="A500" s="8" t="str">
        <f>Table76[[#This Row],[Test No.]]&amp;Table76[[#This Row],[Section]]&amp;Table76[[#This Row],[Q. No.]]</f>
        <v>R9M19</v>
      </c>
      <c r="B500" s="8"/>
      <c r="C500" s="9" t="s">
        <v>322</v>
      </c>
      <c r="D500" s="6">
        <v>19</v>
      </c>
      <c r="E500" s="6" t="s">
        <v>32</v>
      </c>
      <c r="F500" s="36" t="s">
        <v>476</v>
      </c>
      <c r="G500" s="36" t="str">
        <f>VLOOKUP(Table76[[#This Row],[CID]],MathN,2,FALSE)</f>
        <v>Multiplying Binomials</v>
      </c>
    </row>
    <row r="501" spans="1:7" x14ac:dyDescent="0.2">
      <c r="A501" s="8" t="str">
        <f>Table76[[#This Row],[Test No.]]&amp;Table76[[#This Row],[Section]]&amp;Table76[[#This Row],[Q. No.]]</f>
        <v>R9M20</v>
      </c>
      <c r="B501" s="8"/>
      <c r="C501" s="9" t="s">
        <v>322</v>
      </c>
      <c r="D501" s="6">
        <v>20</v>
      </c>
      <c r="E501" s="6" t="s">
        <v>32</v>
      </c>
      <c r="F501" s="36" t="s">
        <v>495</v>
      </c>
      <c r="G501" s="36" t="str">
        <f>VLOOKUP(Table76[[#This Row],[CID]],MathN,2,FALSE)</f>
        <v>Triangles</v>
      </c>
    </row>
    <row r="502" spans="1:7" x14ac:dyDescent="0.2">
      <c r="A502" s="8" t="str">
        <f>Table76[[#This Row],[Test No.]]&amp;Table76[[#This Row],[Section]]&amp;Table76[[#This Row],[Q. No.]]</f>
        <v>R9M21</v>
      </c>
      <c r="B502" s="8"/>
      <c r="C502" s="9" t="s">
        <v>322</v>
      </c>
      <c r="D502" s="6">
        <v>21</v>
      </c>
      <c r="E502" s="6" t="s">
        <v>32</v>
      </c>
      <c r="F502" s="36" t="s">
        <v>475</v>
      </c>
      <c r="G502" s="36" t="str">
        <f>VLOOKUP(Table76[[#This Row],[CID]],MathN,2,FALSE)</f>
        <v>Solving Linear Equations</v>
      </c>
    </row>
    <row r="503" spans="1:7" x14ac:dyDescent="0.2">
      <c r="A503" s="8" t="str">
        <f>Table76[[#This Row],[Test No.]]&amp;Table76[[#This Row],[Section]]&amp;Table76[[#This Row],[Q. No.]]</f>
        <v>R9M22</v>
      </c>
      <c r="B503" s="8"/>
      <c r="C503" s="9" t="s">
        <v>322</v>
      </c>
      <c r="D503" s="6">
        <v>22</v>
      </c>
      <c r="E503" s="6" t="s">
        <v>32</v>
      </c>
      <c r="F503" s="36" t="s">
        <v>495</v>
      </c>
      <c r="G503" s="36" t="str">
        <f>VLOOKUP(Table76[[#This Row],[CID]],MathN,2,FALSE)</f>
        <v>Triangles</v>
      </c>
    </row>
    <row r="504" spans="1:7" x14ac:dyDescent="0.2">
      <c r="A504" s="8" t="str">
        <f>Table76[[#This Row],[Test No.]]&amp;Table76[[#This Row],[Section]]&amp;Table76[[#This Row],[Q. No.]]</f>
        <v>R9M23</v>
      </c>
      <c r="B504" s="8"/>
      <c r="C504" s="9" t="s">
        <v>322</v>
      </c>
      <c r="D504" s="6">
        <v>23</v>
      </c>
      <c r="E504" s="6" t="s">
        <v>32</v>
      </c>
      <c r="F504" s="36" t="s">
        <v>481</v>
      </c>
      <c r="G504" s="36" t="str">
        <f>VLOOKUP(Table76[[#This Row],[CID]],MathN,2,FALSE)</f>
        <v>Functions</v>
      </c>
    </row>
    <row r="505" spans="1:7" x14ac:dyDescent="0.2">
      <c r="A505" s="8" t="str">
        <f>Table76[[#This Row],[Test No.]]&amp;Table76[[#This Row],[Section]]&amp;Table76[[#This Row],[Q. No.]]</f>
        <v>R9M24</v>
      </c>
      <c r="B505" s="8"/>
      <c r="C505" s="9" t="s">
        <v>322</v>
      </c>
      <c r="D505" s="6">
        <v>24</v>
      </c>
      <c r="E505" s="6" t="s">
        <v>32</v>
      </c>
      <c r="F505" s="36" t="s">
        <v>481</v>
      </c>
      <c r="G505" s="36" t="str">
        <f>VLOOKUP(Table76[[#This Row],[CID]],MathN,2,FALSE)</f>
        <v>Functions</v>
      </c>
    </row>
    <row r="506" spans="1:7" x14ac:dyDescent="0.2">
      <c r="A506" s="8" t="str">
        <f>Table76[[#This Row],[Test No.]]&amp;Table76[[#This Row],[Section]]&amp;Table76[[#This Row],[Q. No.]]</f>
        <v>R9M25</v>
      </c>
      <c r="B506" s="8"/>
      <c r="C506" s="9" t="s">
        <v>322</v>
      </c>
      <c r="D506" s="6">
        <v>25</v>
      </c>
      <c r="E506" s="6" t="s">
        <v>32</v>
      </c>
      <c r="F506" s="36" t="s">
        <v>467</v>
      </c>
      <c r="G506" s="36" t="str">
        <f>VLOOKUP(Table76[[#This Row],[CID]],MathN,2,FALSE)</f>
        <v>Percentages, Fractions, and Decimals</v>
      </c>
    </row>
    <row r="507" spans="1:7" x14ac:dyDescent="0.2">
      <c r="A507" s="8" t="str">
        <f>Table76[[#This Row],[Test No.]]&amp;Table76[[#This Row],[Section]]&amp;Table76[[#This Row],[Q. No.]]</f>
        <v>R9M26</v>
      </c>
      <c r="B507" s="8"/>
      <c r="C507" s="9" t="s">
        <v>322</v>
      </c>
      <c r="D507" s="6">
        <v>26</v>
      </c>
      <c r="E507" s="6" t="s">
        <v>32</v>
      </c>
      <c r="F507" s="36" t="s">
        <v>467</v>
      </c>
      <c r="G507" s="36" t="str">
        <f>VLOOKUP(Table76[[#This Row],[CID]],MathN,2,FALSE)</f>
        <v>Percentages, Fractions, and Decimals</v>
      </c>
    </row>
    <row r="508" spans="1:7" x14ac:dyDescent="0.2">
      <c r="A508" s="8" t="str">
        <f>Table76[[#This Row],[Test No.]]&amp;Table76[[#This Row],[Section]]&amp;Table76[[#This Row],[Q. No.]]</f>
        <v>R9M27</v>
      </c>
      <c r="B508" s="8"/>
      <c r="C508" s="9" t="s">
        <v>322</v>
      </c>
      <c r="D508" s="6">
        <v>27</v>
      </c>
      <c r="E508" s="6" t="s">
        <v>32</v>
      </c>
      <c r="F508" s="36" t="s">
        <v>467</v>
      </c>
      <c r="G508" s="36" t="str">
        <f>VLOOKUP(Table76[[#This Row],[CID]],MathN,2,FALSE)</f>
        <v>Percentages, Fractions, and Decimals</v>
      </c>
    </row>
    <row r="509" spans="1:7" x14ac:dyDescent="0.2">
      <c r="A509" s="8" t="str">
        <f>Table76[[#This Row],[Test No.]]&amp;Table76[[#This Row],[Section]]&amp;Table76[[#This Row],[Q. No.]]</f>
        <v>R9M28</v>
      </c>
      <c r="B509" s="8"/>
      <c r="C509" s="9" t="s">
        <v>322</v>
      </c>
      <c r="D509" s="6">
        <v>28</v>
      </c>
      <c r="E509" s="6" t="s">
        <v>32</v>
      </c>
      <c r="F509" s="36" t="s">
        <v>468</v>
      </c>
      <c r="G509" s="36" t="str">
        <f>VLOOKUP(Table76[[#This Row],[CID]],MathN,2,FALSE)</f>
        <v>Ratios and Proportions</v>
      </c>
    </row>
    <row r="510" spans="1:7" x14ac:dyDescent="0.2">
      <c r="A510" s="8" t="str">
        <f>Table76[[#This Row],[Test No.]]&amp;Table76[[#This Row],[Section]]&amp;Table76[[#This Row],[Q. No.]]</f>
        <v>R9M29</v>
      </c>
      <c r="B510" s="8"/>
      <c r="C510" s="9" t="s">
        <v>322</v>
      </c>
      <c r="D510" s="6">
        <v>29</v>
      </c>
      <c r="E510" s="6" t="s">
        <v>32</v>
      </c>
      <c r="F510" s="36" t="s">
        <v>474</v>
      </c>
      <c r="G510" s="36" t="str">
        <f>VLOOKUP(Table76[[#This Row],[CID]],MathN,2,FALSE)</f>
        <v>Writing Expressions and Equations</v>
      </c>
    </row>
    <row r="511" spans="1:7" x14ac:dyDescent="0.2">
      <c r="A511" s="8" t="str">
        <f>Table76[[#This Row],[Test No.]]&amp;Table76[[#This Row],[Section]]&amp;Table76[[#This Row],[Q. No.]]</f>
        <v>R9M30</v>
      </c>
      <c r="B511" s="8"/>
      <c r="C511" s="9" t="s">
        <v>322</v>
      </c>
      <c r="D511" s="6">
        <v>30</v>
      </c>
      <c r="E511" s="6" t="s">
        <v>32</v>
      </c>
      <c r="F511" s="36" t="s">
        <v>479</v>
      </c>
      <c r="G511" s="36" t="str">
        <f>VLOOKUP(Table76[[#This Row],[CID]],MathN,2,FALSE)</f>
        <v>Solving Systems of Equations</v>
      </c>
    </row>
    <row r="512" spans="1:7" x14ac:dyDescent="0.2">
      <c r="A512" s="8" t="str">
        <f>Table76[[#This Row],[Test No.]]&amp;Table76[[#This Row],[Section]]&amp;Table76[[#This Row],[Q. No.]]</f>
        <v>R9M31</v>
      </c>
      <c r="B512" s="8"/>
      <c r="C512" s="9" t="s">
        <v>322</v>
      </c>
      <c r="D512" s="6">
        <v>31</v>
      </c>
      <c r="E512" s="6" t="s">
        <v>32</v>
      </c>
      <c r="F512" s="36" t="s">
        <v>478</v>
      </c>
      <c r="G512" s="36" t="str">
        <f>VLOOKUP(Table76[[#This Row],[CID]],MathN,2,FALSE)</f>
        <v>Solving and Factoring Quadratic Equations</v>
      </c>
    </row>
    <row r="513" spans="1:7" x14ac:dyDescent="0.2">
      <c r="A513" s="8" t="str">
        <f>Table76[[#This Row],[Test No.]]&amp;Table76[[#This Row],[Section]]&amp;Table76[[#This Row],[Q. No.]]</f>
        <v>R9M32</v>
      </c>
      <c r="B513" s="8"/>
      <c r="C513" s="9" t="s">
        <v>322</v>
      </c>
      <c r="D513" s="6">
        <v>32</v>
      </c>
      <c r="E513" s="6" t="s">
        <v>32</v>
      </c>
      <c r="F513" s="36" t="s">
        <v>492</v>
      </c>
      <c r="G513" s="36" t="str">
        <f>VLOOKUP(Table76[[#This Row],[CID]],MathN,2,FALSE)</f>
        <v>Graphing Data and Equations</v>
      </c>
    </row>
    <row r="514" spans="1:7" x14ac:dyDescent="0.2">
      <c r="A514" s="8" t="str">
        <f>Table76[[#This Row],[Test No.]]&amp;Table76[[#This Row],[Section]]&amp;Table76[[#This Row],[Q. No.]]</f>
        <v>R9M33</v>
      </c>
      <c r="B514" s="8"/>
      <c r="C514" s="9" t="s">
        <v>322</v>
      </c>
      <c r="D514" s="6">
        <v>33</v>
      </c>
      <c r="E514" s="6" t="s">
        <v>32</v>
      </c>
      <c r="F514" s="36" t="s">
        <v>492</v>
      </c>
      <c r="G514" s="36" t="str">
        <f>VLOOKUP(Table76[[#This Row],[CID]],MathN,2,FALSE)</f>
        <v>Graphing Data and Equations</v>
      </c>
    </row>
    <row r="515" spans="1:7" x14ac:dyDescent="0.2">
      <c r="A515" s="8" t="str">
        <f>Table76[[#This Row],[Test No.]]&amp;Table76[[#This Row],[Section]]&amp;Table76[[#This Row],[Q. No.]]</f>
        <v>R9M34</v>
      </c>
      <c r="B515" s="8"/>
      <c r="C515" s="9" t="s">
        <v>322</v>
      </c>
      <c r="D515" s="6">
        <v>34</v>
      </c>
      <c r="E515" s="6" t="s">
        <v>32</v>
      </c>
      <c r="F515" s="36" t="s">
        <v>489</v>
      </c>
      <c r="G515" s="36" t="str">
        <f>VLOOKUP(Table76[[#This Row],[CID]],MathN,2,FALSE)</f>
        <v>Slope</v>
      </c>
    </row>
    <row r="516" spans="1:7" x14ac:dyDescent="0.2">
      <c r="A516" s="8" t="str">
        <f>Table76[[#This Row],[Test No.]]&amp;Table76[[#This Row],[Section]]&amp;Table76[[#This Row],[Q. No.]]</f>
        <v>R9M35</v>
      </c>
      <c r="B516" s="8"/>
      <c r="C516" s="9" t="s">
        <v>322</v>
      </c>
      <c r="D516" s="6">
        <v>35</v>
      </c>
      <c r="E516" s="6" t="s">
        <v>32</v>
      </c>
      <c r="F516" s="36" t="s">
        <v>478</v>
      </c>
      <c r="G516" s="36" t="str">
        <f>VLOOKUP(Table76[[#This Row],[CID]],MathN,2,FALSE)</f>
        <v>Solving and Factoring Quadratic Equations</v>
      </c>
    </row>
    <row r="517" spans="1:7" x14ac:dyDescent="0.2">
      <c r="A517" s="8" t="str">
        <f>Table76[[#This Row],[Test No.]]&amp;Table76[[#This Row],[Section]]&amp;Table76[[#This Row],[Q. No.]]</f>
        <v>R9M36</v>
      </c>
      <c r="B517" s="8"/>
      <c r="C517" s="9" t="s">
        <v>322</v>
      </c>
      <c r="D517" s="6">
        <v>36</v>
      </c>
      <c r="E517" s="6" t="s">
        <v>32</v>
      </c>
      <c r="F517" s="36" t="s">
        <v>491</v>
      </c>
      <c r="G517" s="36" t="str">
        <f>VLOOKUP(Table76[[#This Row],[CID]],MathN,2,FALSE)</f>
        <v>The Equation of a Line</v>
      </c>
    </row>
    <row r="518" spans="1:7" x14ac:dyDescent="0.2">
      <c r="A518" s="8" t="str">
        <f>Table76[[#This Row],[Test No.]]&amp;Table76[[#This Row],[Section]]&amp;Table76[[#This Row],[Q. No.]]</f>
        <v>R9M37</v>
      </c>
      <c r="B518" s="8"/>
      <c r="C518" s="9" t="s">
        <v>322</v>
      </c>
      <c r="D518" s="6">
        <v>37</v>
      </c>
      <c r="E518" s="6" t="s">
        <v>32</v>
      </c>
      <c r="F518" s="36" t="s">
        <v>499</v>
      </c>
      <c r="G518" s="36" t="str">
        <f>VLOOKUP(Table76[[#This Row],[CID]],MathN,2,FALSE)</f>
        <v>Area and Perimeter</v>
      </c>
    </row>
    <row r="519" spans="1:7" x14ac:dyDescent="0.2">
      <c r="A519" s="8" t="str">
        <f>Table76[[#This Row],[Test No.]]&amp;Table76[[#This Row],[Section]]&amp;Table76[[#This Row],[Q. No.]]</f>
        <v>R9M38</v>
      </c>
      <c r="B519" s="8"/>
      <c r="C519" s="9" t="s">
        <v>322</v>
      </c>
      <c r="D519" s="6">
        <v>38</v>
      </c>
      <c r="E519" s="6" t="s">
        <v>32</v>
      </c>
      <c r="F519" s="36" t="s">
        <v>479</v>
      </c>
      <c r="G519" s="36" t="str">
        <f>VLOOKUP(Table76[[#This Row],[CID]],MathN,2,FALSE)</f>
        <v>Solving Systems of Equations</v>
      </c>
    </row>
    <row r="520" spans="1:7" x14ac:dyDescent="0.2">
      <c r="A520" s="8" t="str">
        <f>Table76[[#This Row],[Test No.]]&amp;Table76[[#This Row],[Section]]&amp;Table76[[#This Row],[Q. No.]]</f>
        <v>R9M39</v>
      </c>
      <c r="B520" s="8"/>
      <c r="C520" s="9" t="s">
        <v>322</v>
      </c>
      <c r="D520" s="6">
        <v>39</v>
      </c>
      <c r="E520" s="6" t="s">
        <v>32</v>
      </c>
      <c r="F520" s="36" t="s">
        <v>499</v>
      </c>
      <c r="G520" s="36" t="str">
        <f>VLOOKUP(Table76[[#This Row],[CID]],MathN,2,FALSE)</f>
        <v>Area and Perimeter</v>
      </c>
    </row>
    <row r="521" spans="1:7" x14ac:dyDescent="0.2">
      <c r="A521" s="8" t="str">
        <f>Table76[[#This Row],[Test No.]]&amp;Table76[[#This Row],[Section]]&amp;Table76[[#This Row],[Q. No.]]</f>
        <v>R9M40</v>
      </c>
      <c r="B521" s="8"/>
      <c r="C521" s="9" t="s">
        <v>322</v>
      </c>
      <c r="D521" s="6">
        <v>40</v>
      </c>
      <c r="E521" s="6" t="s">
        <v>32</v>
      </c>
      <c r="F521" s="36" t="s">
        <v>468</v>
      </c>
      <c r="G521" s="36" t="str">
        <f>VLOOKUP(Table76[[#This Row],[CID]],MathN,2,FALSE)</f>
        <v>Ratios and Proportions</v>
      </c>
    </row>
    <row r="522" spans="1:7" x14ac:dyDescent="0.2">
      <c r="A522" s="8" t="str">
        <f>Table76[[#This Row],[Test No.]]&amp;Table76[[#This Row],[Section]]&amp;Table76[[#This Row],[Q. No.]]</f>
        <v>R9M41</v>
      </c>
      <c r="B522" s="8"/>
      <c r="C522" s="9" t="s">
        <v>322</v>
      </c>
      <c r="D522" s="6">
        <v>41</v>
      </c>
      <c r="E522" s="6" t="s">
        <v>32</v>
      </c>
      <c r="F522" s="36" t="s">
        <v>497</v>
      </c>
      <c r="G522" s="36" t="str">
        <f>VLOOKUP(Table76[[#This Row],[CID]],MathN,2,FALSE)</f>
        <v>Circles</v>
      </c>
    </row>
    <row r="523" spans="1:7" x14ac:dyDescent="0.2">
      <c r="A523" s="8" t="str">
        <f>Table76[[#This Row],[Test No.]]&amp;Table76[[#This Row],[Section]]&amp;Table76[[#This Row],[Q. No.]]</f>
        <v>R9M42</v>
      </c>
      <c r="B523" s="8"/>
      <c r="C523" s="9" t="s">
        <v>322</v>
      </c>
      <c r="D523" s="6">
        <v>42</v>
      </c>
      <c r="E523" s="6" t="s">
        <v>32</v>
      </c>
      <c r="F523" s="36" t="s">
        <v>500</v>
      </c>
      <c r="G523" s="36" t="str">
        <f>VLOOKUP(Table76[[#This Row],[CID]],MathN,2,FALSE)</f>
        <v>SOHCAHTOA</v>
      </c>
    </row>
    <row r="524" spans="1:7" x14ac:dyDescent="0.2">
      <c r="A524" s="8" t="str">
        <f>Table76[[#This Row],[Test No.]]&amp;Table76[[#This Row],[Section]]&amp;Table76[[#This Row],[Q. No.]]</f>
        <v>R9M43</v>
      </c>
      <c r="B524" s="8"/>
      <c r="C524" s="9" t="s">
        <v>322</v>
      </c>
      <c r="D524" s="6">
        <v>43</v>
      </c>
      <c r="E524" s="6" t="s">
        <v>32</v>
      </c>
      <c r="F524" s="36" t="s">
        <v>464</v>
      </c>
      <c r="G524" s="36" t="str">
        <f>VLOOKUP(Table76[[#This Row],[CID]],MathN,2,FALSE)</f>
        <v>Numbers, Operations, and Problems</v>
      </c>
    </row>
    <row r="525" spans="1:7" x14ac:dyDescent="0.2">
      <c r="A525" s="8" t="str">
        <f>Table76[[#This Row],[Test No.]]&amp;Table76[[#This Row],[Section]]&amp;Table76[[#This Row],[Q. No.]]</f>
        <v>R9M44</v>
      </c>
      <c r="B525" s="8"/>
      <c r="C525" s="9" t="s">
        <v>322</v>
      </c>
      <c r="D525" s="6">
        <v>44</v>
      </c>
      <c r="E525" s="6" t="s">
        <v>32</v>
      </c>
      <c r="F525" s="36" t="s">
        <v>470</v>
      </c>
      <c r="G525" s="36" t="str">
        <f>VLOOKUP(Table76[[#This Row],[CID]],MathN,2,FALSE)</f>
        <v>Exponents and Roots</v>
      </c>
    </row>
    <row r="526" spans="1:7" x14ac:dyDescent="0.2">
      <c r="A526" s="8" t="str">
        <f>Table76[[#This Row],[Test No.]]&amp;Table76[[#This Row],[Section]]&amp;Table76[[#This Row],[Q. No.]]</f>
        <v>R9M45</v>
      </c>
      <c r="B526" s="8"/>
      <c r="C526" s="9" t="s">
        <v>322</v>
      </c>
      <c r="D526" s="6">
        <v>45</v>
      </c>
      <c r="E526" s="6" t="s">
        <v>32</v>
      </c>
      <c r="F526" s="36" t="s">
        <v>488</v>
      </c>
      <c r="G526" s="36" t="str">
        <f>VLOOKUP(Table76[[#This Row],[CID]],MathN,2,FALSE)</f>
        <v>Distance and Midpoints</v>
      </c>
    </row>
    <row r="527" spans="1:7" x14ac:dyDescent="0.2">
      <c r="A527" s="8" t="str">
        <f>Table76[[#This Row],[Test No.]]&amp;Table76[[#This Row],[Section]]&amp;Table76[[#This Row],[Q. No.]]</f>
        <v>R9M46</v>
      </c>
      <c r="B527" s="8"/>
      <c r="C527" s="9" t="s">
        <v>322</v>
      </c>
      <c r="D527" s="6">
        <v>46</v>
      </c>
      <c r="E527" s="6" t="s">
        <v>32</v>
      </c>
      <c r="F527" s="36" t="s">
        <v>474</v>
      </c>
      <c r="G527" s="36" t="str">
        <f>VLOOKUP(Table76[[#This Row],[CID]],MathN,2,FALSE)</f>
        <v>Writing Expressions and Equations</v>
      </c>
    </row>
    <row r="528" spans="1:7" x14ac:dyDescent="0.2">
      <c r="A528" s="8" t="str">
        <f>Table76[[#This Row],[Test No.]]&amp;Table76[[#This Row],[Section]]&amp;Table76[[#This Row],[Q. No.]]</f>
        <v>R9M47</v>
      </c>
      <c r="B528" s="8"/>
      <c r="C528" s="9" t="s">
        <v>322</v>
      </c>
      <c r="D528" s="6">
        <v>47</v>
      </c>
      <c r="E528" s="6" t="s">
        <v>32</v>
      </c>
      <c r="F528" s="36" t="s">
        <v>477</v>
      </c>
      <c r="G528" s="36" t="str">
        <f>VLOOKUP(Table76[[#This Row],[CID]],MathN,2,FALSE)</f>
        <v>Inequalities</v>
      </c>
    </row>
    <row r="529" spans="1:7" x14ac:dyDescent="0.2">
      <c r="A529" s="8" t="str">
        <f>Table76[[#This Row],[Test No.]]&amp;Table76[[#This Row],[Section]]&amp;Table76[[#This Row],[Q. No.]]</f>
        <v>R9M48</v>
      </c>
      <c r="B529" s="8"/>
      <c r="C529" s="9" t="s">
        <v>322</v>
      </c>
      <c r="D529" s="6">
        <v>48</v>
      </c>
      <c r="E529" s="6" t="s">
        <v>32</v>
      </c>
      <c r="F529" s="36" t="s">
        <v>470</v>
      </c>
      <c r="G529" s="36" t="str">
        <f>VLOOKUP(Table76[[#This Row],[CID]],MathN,2,FALSE)</f>
        <v>Exponents and Roots</v>
      </c>
    </row>
    <row r="530" spans="1:7" x14ac:dyDescent="0.2">
      <c r="A530" s="8" t="str">
        <f>Table76[[#This Row],[Test No.]]&amp;Table76[[#This Row],[Section]]&amp;Table76[[#This Row],[Q. No.]]</f>
        <v>R9M49</v>
      </c>
      <c r="B530" s="8"/>
      <c r="C530" s="9" t="s">
        <v>322</v>
      </c>
      <c r="D530" s="6">
        <v>49</v>
      </c>
      <c r="E530" s="6" t="s">
        <v>32</v>
      </c>
      <c r="F530" s="36" t="s">
        <v>490</v>
      </c>
      <c r="G530" s="36" t="str">
        <f>VLOOKUP(Table76[[#This Row],[CID]],MathN,2,FALSE)</f>
        <v>Parallel and Perpendicular Lines</v>
      </c>
    </row>
    <row r="531" spans="1:7" x14ac:dyDescent="0.2">
      <c r="A531" s="8" t="str">
        <f>Table76[[#This Row],[Test No.]]&amp;Table76[[#This Row],[Section]]&amp;Table76[[#This Row],[Q. No.]]</f>
        <v>R9M50</v>
      </c>
      <c r="B531" s="8"/>
      <c r="C531" s="9" t="s">
        <v>322</v>
      </c>
      <c r="D531" s="6">
        <v>50</v>
      </c>
      <c r="E531" s="6" t="s">
        <v>32</v>
      </c>
      <c r="F531" s="36" t="s">
        <v>488</v>
      </c>
      <c r="G531" s="36" t="str">
        <f>VLOOKUP(Table76[[#This Row],[CID]],MathN,2,FALSE)</f>
        <v>Distance and Midpoints</v>
      </c>
    </row>
    <row r="532" spans="1:7" x14ac:dyDescent="0.2">
      <c r="A532" s="8" t="str">
        <f>Table76[[#This Row],[Test No.]]&amp;Table76[[#This Row],[Section]]&amp;Table76[[#This Row],[Q. No.]]</f>
        <v>R9M51</v>
      </c>
      <c r="B532" s="8"/>
      <c r="C532" s="9" t="s">
        <v>322</v>
      </c>
      <c r="D532" s="6">
        <v>51</v>
      </c>
      <c r="E532" s="6" t="s">
        <v>32</v>
      </c>
      <c r="F532" s="36" t="s">
        <v>509</v>
      </c>
      <c r="G532" s="36" t="str">
        <f>VLOOKUP(Table76[[#This Row],[CID]],MathN,2,FALSE)</f>
        <v>Combination and Permutation</v>
      </c>
    </row>
    <row r="533" spans="1:7" x14ac:dyDescent="0.2">
      <c r="A533" s="8" t="str">
        <f>Table76[[#This Row],[Test No.]]&amp;Table76[[#This Row],[Section]]&amp;Table76[[#This Row],[Q. No.]]</f>
        <v>R9M52</v>
      </c>
      <c r="B533" s="8"/>
      <c r="C533" s="9" t="s">
        <v>322</v>
      </c>
      <c r="D533" s="6">
        <v>52</v>
      </c>
      <c r="E533" s="6" t="s">
        <v>32</v>
      </c>
      <c r="F533" s="36" t="s">
        <v>487</v>
      </c>
      <c r="G533" s="36" t="str">
        <f>VLOOKUP(Table76[[#This Row],[CID]],MathN,2,FALSE)</f>
        <v>The (x,y) Coordinate Plane</v>
      </c>
    </row>
    <row r="534" spans="1:7" x14ac:dyDescent="0.2">
      <c r="A534" s="8" t="str">
        <f>Table76[[#This Row],[Test No.]]&amp;Table76[[#This Row],[Section]]&amp;Table76[[#This Row],[Q. No.]]</f>
        <v>R9M53</v>
      </c>
      <c r="B534" s="8"/>
      <c r="C534" s="9" t="s">
        <v>322</v>
      </c>
      <c r="D534" s="6">
        <v>53</v>
      </c>
      <c r="E534" s="6" t="s">
        <v>32</v>
      </c>
      <c r="F534" s="36" t="s">
        <v>483</v>
      </c>
      <c r="G534" s="36" t="str">
        <f>VLOOKUP(Table76[[#This Row],[CID]],MathN,2,FALSE)</f>
        <v>Logarithms</v>
      </c>
    </row>
    <row r="535" spans="1:7" x14ac:dyDescent="0.2">
      <c r="A535" s="8" t="str">
        <f>Table76[[#This Row],[Test No.]]&amp;Table76[[#This Row],[Section]]&amp;Table76[[#This Row],[Q. No.]]</f>
        <v>R9M54</v>
      </c>
      <c r="B535" s="8"/>
      <c r="C535" s="9" t="s">
        <v>322</v>
      </c>
      <c r="D535" s="6">
        <v>54</v>
      </c>
      <c r="E535" s="6" t="s">
        <v>32</v>
      </c>
      <c r="F535" s="36" t="s">
        <v>477</v>
      </c>
      <c r="G535" s="36" t="str">
        <f>VLOOKUP(Table76[[#This Row],[CID]],MathN,2,FALSE)</f>
        <v>Inequalities</v>
      </c>
    </row>
    <row r="536" spans="1:7" x14ac:dyDescent="0.2">
      <c r="A536" s="8" t="str">
        <f>Table76[[#This Row],[Test No.]]&amp;Table76[[#This Row],[Section]]&amp;Table76[[#This Row],[Q. No.]]</f>
        <v>R9M55</v>
      </c>
      <c r="B536" s="8"/>
      <c r="C536" s="9" t="s">
        <v>322</v>
      </c>
      <c r="D536" s="6">
        <v>55</v>
      </c>
      <c r="E536" s="6" t="s">
        <v>32</v>
      </c>
      <c r="F536" s="36" t="s">
        <v>494</v>
      </c>
      <c r="G536" s="36" t="str">
        <f>VLOOKUP(Table76[[#This Row],[CID]],MathN,2,FALSE)</f>
        <v>Angles, Lines, and Planes</v>
      </c>
    </row>
    <row r="537" spans="1:7" x14ac:dyDescent="0.2">
      <c r="A537" s="8" t="str">
        <f>Table76[[#This Row],[Test No.]]&amp;Table76[[#This Row],[Section]]&amp;Table76[[#This Row],[Q. No.]]</f>
        <v>R9M56</v>
      </c>
      <c r="B537" s="8"/>
      <c r="C537" s="9" t="s">
        <v>322</v>
      </c>
      <c r="D537" s="6">
        <v>56</v>
      </c>
      <c r="E537" s="6" t="s">
        <v>32</v>
      </c>
      <c r="F537" s="36" t="s">
        <v>503</v>
      </c>
      <c r="G537" s="36" t="str">
        <f>VLOOKUP(Table76[[#This Row],[CID]],MathN,2,FALSE)</f>
        <v>Trigonometric Graphs</v>
      </c>
    </row>
    <row r="538" spans="1:7" x14ac:dyDescent="0.2">
      <c r="A538" s="8" t="str">
        <f>Table76[[#This Row],[Test No.]]&amp;Table76[[#This Row],[Section]]&amp;Table76[[#This Row],[Q. No.]]</f>
        <v>R9M57</v>
      </c>
      <c r="B538" s="8"/>
      <c r="C538" s="9" t="s">
        <v>322</v>
      </c>
      <c r="D538" s="6">
        <v>57</v>
      </c>
      <c r="E538" s="6" t="s">
        <v>32</v>
      </c>
      <c r="F538" s="36" t="s">
        <v>480</v>
      </c>
      <c r="G538" s="36" t="str">
        <f>VLOOKUP(Table76[[#This Row],[CID]],MathN,2,FALSE)</f>
        <v>Relationships between the Sides of an Equation</v>
      </c>
    </row>
    <row r="539" spans="1:7" x14ac:dyDescent="0.2">
      <c r="A539" s="8" t="str">
        <f>Table76[[#This Row],[Test No.]]&amp;Table76[[#This Row],[Section]]&amp;Table76[[#This Row],[Q. No.]]</f>
        <v>R9M58</v>
      </c>
      <c r="B539" s="8"/>
      <c r="C539" s="9" t="s">
        <v>322</v>
      </c>
      <c r="D539" s="6">
        <v>58</v>
      </c>
      <c r="E539" s="6" t="s">
        <v>32</v>
      </c>
      <c r="F539" s="36" t="s">
        <v>494</v>
      </c>
      <c r="G539" s="36" t="str">
        <f>VLOOKUP(Table76[[#This Row],[CID]],MathN,2,FALSE)</f>
        <v>Angles, Lines, and Planes</v>
      </c>
    </row>
    <row r="540" spans="1:7" x14ac:dyDescent="0.2">
      <c r="A540" s="8" t="str">
        <f>Table76[[#This Row],[Test No.]]&amp;Table76[[#This Row],[Section]]&amp;Table76[[#This Row],[Q. No.]]</f>
        <v>R9M59</v>
      </c>
      <c r="B540" s="8"/>
      <c r="C540" s="9" t="s">
        <v>322</v>
      </c>
      <c r="D540" s="6">
        <v>59</v>
      </c>
      <c r="E540" s="6" t="s">
        <v>32</v>
      </c>
      <c r="F540" s="36" t="s">
        <v>500</v>
      </c>
      <c r="G540" s="36" t="str">
        <f>VLOOKUP(Table76[[#This Row],[CID]],MathN,2,FALSE)</f>
        <v>SOHCAHTOA</v>
      </c>
    </row>
    <row r="541" spans="1:7" x14ac:dyDescent="0.2">
      <c r="A541" s="8" t="str">
        <f>Table76[[#This Row],[Test No.]]&amp;Table76[[#This Row],[Section]]&amp;Table76[[#This Row],[Q. No.]]</f>
        <v>R9M60</v>
      </c>
      <c r="B541" s="8"/>
      <c r="C541" s="9" t="s">
        <v>322</v>
      </c>
      <c r="D541" s="6">
        <v>60</v>
      </c>
      <c r="E541" s="6" t="s">
        <v>32</v>
      </c>
      <c r="F541" s="36" t="s">
        <v>494</v>
      </c>
      <c r="G541" s="36" t="str">
        <f>VLOOKUP(Table76[[#This Row],[CID]],MathN,2,FALSE)</f>
        <v>Angles, Lines, and Planes</v>
      </c>
    </row>
    <row r="542" spans="1:7" x14ac:dyDescent="0.2">
      <c r="A542" s="8" t="str">
        <f>Table76[[#This Row],[Test No.]]&amp;Table76[[#This Row],[Section]]&amp;Table76[[#This Row],[Q. No.]]</f>
        <v>R10M1</v>
      </c>
      <c r="B542" s="8"/>
      <c r="C542" s="9" t="s">
        <v>101</v>
      </c>
      <c r="D542" s="6">
        <v>1</v>
      </c>
      <c r="E542" s="6" t="s">
        <v>32</v>
      </c>
      <c r="F542" s="36" t="s">
        <v>473</v>
      </c>
      <c r="G542" s="36" t="str">
        <f>VLOOKUP(Table76[[#This Row],[CID]],MathN,2,FALSE)</f>
        <v>Equivalent Algebraic Expressions</v>
      </c>
    </row>
    <row r="543" spans="1:7" x14ac:dyDescent="0.2">
      <c r="A543" s="8" t="str">
        <f>Table76[[#This Row],[Test No.]]&amp;Table76[[#This Row],[Section]]&amp;Table76[[#This Row],[Q. No.]]</f>
        <v>R10M2</v>
      </c>
      <c r="B543" s="8"/>
      <c r="C543" s="9" t="s">
        <v>101</v>
      </c>
      <c r="D543" s="6">
        <v>2</v>
      </c>
      <c r="E543" s="6" t="s">
        <v>32</v>
      </c>
      <c r="F543" s="36" t="s">
        <v>474</v>
      </c>
      <c r="G543" s="36" t="str">
        <f>VLOOKUP(Table76[[#This Row],[CID]],MathN,2,FALSE)</f>
        <v>Writing Expressions and Equations</v>
      </c>
    </row>
    <row r="544" spans="1:7" x14ac:dyDescent="0.2">
      <c r="A544" s="8" t="str">
        <f>Table76[[#This Row],[Test No.]]&amp;Table76[[#This Row],[Section]]&amp;Table76[[#This Row],[Q. No.]]</f>
        <v>R10M3</v>
      </c>
      <c r="B544" s="8"/>
      <c r="C544" s="9" t="s">
        <v>101</v>
      </c>
      <c r="D544" s="6">
        <v>3</v>
      </c>
      <c r="E544" s="6" t="s">
        <v>32</v>
      </c>
      <c r="F544" s="36" t="s">
        <v>506</v>
      </c>
      <c r="G544" s="36" t="str">
        <f>VLOOKUP(Table76[[#This Row],[CID]],MathN,2,FALSE)</f>
        <v>Mean, Median, and Mode</v>
      </c>
    </row>
    <row r="545" spans="1:7" x14ac:dyDescent="0.2">
      <c r="A545" s="8" t="str">
        <f>Table76[[#This Row],[Test No.]]&amp;Table76[[#This Row],[Section]]&amp;Table76[[#This Row],[Q. No.]]</f>
        <v>R10M4</v>
      </c>
      <c r="B545" s="8"/>
      <c r="C545" s="9" t="s">
        <v>101</v>
      </c>
      <c r="D545" s="6">
        <v>4</v>
      </c>
      <c r="E545" s="6" t="s">
        <v>32</v>
      </c>
      <c r="F545" s="36" t="s">
        <v>498</v>
      </c>
      <c r="G545" s="36" t="str">
        <f>VLOOKUP(Table76[[#This Row],[CID]],MathN,2,FALSE)</f>
        <v>Simple Three-Dimensional Geometry</v>
      </c>
    </row>
    <row r="546" spans="1:7" x14ac:dyDescent="0.2">
      <c r="A546" s="8" t="str">
        <f>Table76[[#This Row],[Test No.]]&amp;Table76[[#This Row],[Section]]&amp;Table76[[#This Row],[Q. No.]]</f>
        <v>R10M5</v>
      </c>
      <c r="B546" s="8"/>
      <c r="C546" s="9" t="s">
        <v>101</v>
      </c>
      <c r="D546" s="6">
        <v>5</v>
      </c>
      <c r="E546" s="6" t="s">
        <v>32</v>
      </c>
      <c r="F546" s="36" t="s">
        <v>470</v>
      </c>
      <c r="G546" s="36" t="str">
        <f>VLOOKUP(Table76[[#This Row],[CID]],MathN,2,FALSE)</f>
        <v>Exponents and Roots</v>
      </c>
    </row>
    <row r="547" spans="1:7" x14ac:dyDescent="0.2">
      <c r="A547" s="8" t="str">
        <f>Table76[[#This Row],[Test No.]]&amp;Table76[[#This Row],[Section]]&amp;Table76[[#This Row],[Q. No.]]</f>
        <v>R10M6</v>
      </c>
      <c r="B547" s="8"/>
      <c r="C547" s="9" t="s">
        <v>101</v>
      </c>
      <c r="D547" s="6">
        <v>6</v>
      </c>
      <c r="E547" s="6" t="s">
        <v>32</v>
      </c>
      <c r="F547" s="36" t="s">
        <v>468</v>
      </c>
      <c r="G547" s="36" t="str">
        <f>VLOOKUP(Table76[[#This Row],[CID]],MathN,2,FALSE)</f>
        <v>Ratios and Proportions</v>
      </c>
    </row>
    <row r="548" spans="1:7" x14ac:dyDescent="0.2">
      <c r="A548" s="8" t="str">
        <f>Table76[[#This Row],[Test No.]]&amp;Table76[[#This Row],[Section]]&amp;Table76[[#This Row],[Q. No.]]</f>
        <v>R10M7</v>
      </c>
      <c r="B548" s="8"/>
      <c r="C548" s="9" t="s">
        <v>101</v>
      </c>
      <c r="D548" s="6">
        <v>7</v>
      </c>
      <c r="E548" s="6" t="s">
        <v>32</v>
      </c>
      <c r="F548" s="36" t="s">
        <v>467</v>
      </c>
      <c r="G548" s="36" t="str">
        <f>VLOOKUP(Table76[[#This Row],[CID]],MathN,2,FALSE)</f>
        <v>Percentages, Fractions, and Decimals</v>
      </c>
    </row>
    <row r="549" spans="1:7" x14ac:dyDescent="0.2">
      <c r="A549" s="8" t="str">
        <f>Table76[[#This Row],[Test No.]]&amp;Table76[[#This Row],[Section]]&amp;Table76[[#This Row],[Q. No.]]</f>
        <v>R10M8</v>
      </c>
      <c r="B549" s="8"/>
      <c r="C549" s="9" t="s">
        <v>101</v>
      </c>
      <c r="D549" s="6">
        <v>8</v>
      </c>
      <c r="E549" s="6" t="s">
        <v>32</v>
      </c>
      <c r="F549" s="36" t="s">
        <v>487</v>
      </c>
      <c r="G549" s="36" t="str">
        <f>VLOOKUP(Table76[[#This Row],[CID]],MathN,2,FALSE)</f>
        <v>The (x,y) Coordinate Plane</v>
      </c>
    </row>
    <row r="550" spans="1:7" x14ac:dyDescent="0.2">
      <c r="A550" s="8" t="str">
        <f>Table76[[#This Row],[Test No.]]&amp;Table76[[#This Row],[Section]]&amp;Table76[[#This Row],[Q. No.]]</f>
        <v>R10M9</v>
      </c>
      <c r="B550" s="8"/>
      <c r="C550" s="9" t="s">
        <v>101</v>
      </c>
      <c r="D550" s="6">
        <v>9</v>
      </c>
      <c r="E550" s="6" t="s">
        <v>32</v>
      </c>
      <c r="F550" s="36" t="s">
        <v>473</v>
      </c>
      <c r="G550" s="36" t="str">
        <f>VLOOKUP(Table76[[#This Row],[CID]],MathN,2,FALSE)</f>
        <v>Equivalent Algebraic Expressions</v>
      </c>
    </row>
    <row r="551" spans="1:7" x14ac:dyDescent="0.2">
      <c r="A551" s="8" t="str">
        <f>Table76[[#This Row],[Test No.]]&amp;Table76[[#This Row],[Section]]&amp;Table76[[#This Row],[Q. No.]]</f>
        <v>R10M10</v>
      </c>
      <c r="B551" s="8"/>
      <c r="C551" s="9" t="s">
        <v>101</v>
      </c>
      <c r="D551" s="6">
        <v>10</v>
      </c>
      <c r="E551" s="6" t="s">
        <v>32</v>
      </c>
      <c r="F551" s="36" t="s">
        <v>473</v>
      </c>
      <c r="G551" s="36" t="str">
        <f>VLOOKUP(Table76[[#This Row],[CID]],MathN,2,FALSE)</f>
        <v>Equivalent Algebraic Expressions</v>
      </c>
    </row>
    <row r="552" spans="1:7" x14ac:dyDescent="0.2">
      <c r="A552" s="8" t="str">
        <f>Table76[[#This Row],[Test No.]]&amp;Table76[[#This Row],[Section]]&amp;Table76[[#This Row],[Q. No.]]</f>
        <v>R10M11</v>
      </c>
      <c r="B552" s="8"/>
      <c r="C552" s="9" t="s">
        <v>101</v>
      </c>
      <c r="D552" s="6">
        <v>11</v>
      </c>
      <c r="E552" s="6" t="s">
        <v>32</v>
      </c>
      <c r="F552" s="36" t="s">
        <v>479</v>
      </c>
      <c r="G552" s="36" t="str">
        <f>VLOOKUP(Table76[[#This Row],[CID]],MathN,2,FALSE)</f>
        <v>Solving Systems of Equations</v>
      </c>
    </row>
    <row r="553" spans="1:7" x14ac:dyDescent="0.2">
      <c r="A553" s="8" t="str">
        <f>Table76[[#This Row],[Test No.]]&amp;Table76[[#This Row],[Section]]&amp;Table76[[#This Row],[Q. No.]]</f>
        <v>R10M12</v>
      </c>
      <c r="B553" s="8"/>
      <c r="C553" s="9" t="s">
        <v>101</v>
      </c>
      <c r="D553" s="6">
        <v>12</v>
      </c>
      <c r="E553" s="6" t="s">
        <v>32</v>
      </c>
      <c r="F553" s="36" t="s">
        <v>467</v>
      </c>
      <c r="G553" s="36" t="str">
        <f>VLOOKUP(Table76[[#This Row],[CID]],MathN,2,FALSE)</f>
        <v>Percentages, Fractions, and Decimals</v>
      </c>
    </row>
    <row r="554" spans="1:7" x14ac:dyDescent="0.2">
      <c r="A554" s="8" t="str">
        <f>Table76[[#This Row],[Test No.]]&amp;Table76[[#This Row],[Section]]&amp;Table76[[#This Row],[Q. No.]]</f>
        <v>R10M13</v>
      </c>
      <c r="B554" s="8"/>
      <c r="C554" s="9" t="s">
        <v>101</v>
      </c>
      <c r="D554" s="6">
        <v>13</v>
      </c>
      <c r="E554" s="6" t="s">
        <v>32</v>
      </c>
      <c r="F554" s="36" t="s">
        <v>470</v>
      </c>
      <c r="G554" s="36" t="str">
        <f>VLOOKUP(Table76[[#This Row],[CID]],MathN,2,FALSE)</f>
        <v>Exponents and Roots</v>
      </c>
    </row>
    <row r="555" spans="1:7" x14ac:dyDescent="0.2">
      <c r="A555" s="8" t="str">
        <f>Table76[[#This Row],[Test No.]]&amp;Table76[[#This Row],[Section]]&amp;Table76[[#This Row],[Q. No.]]</f>
        <v>R10M14</v>
      </c>
      <c r="B555" s="8"/>
      <c r="C555" s="9" t="s">
        <v>101</v>
      </c>
      <c r="D555" s="6">
        <v>14</v>
      </c>
      <c r="E555" s="6" t="s">
        <v>32</v>
      </c>
      <c r="F555" s="36" t="s">
        <v>472</v>
      </c>
      <c r="G555" s="36" t="str">
        <f>VLOOKUP(Table76[[#This Row],[CID]],MathN,2,FALSE)</f>
        <v>Substitution</v>
      </c>
    </row>
    <row r="556" spans="1:7" x14ac:dyDescent="0.2">
      <c r="A556" s="8" t="str">
        <f>Table76[[#This Row],[Test No.]]&amp;Table76[[#This Row],[Section]]&amp;Table76[[#This Row],[Q. No.]]</f>
        <v>R10M15</v>
      </c>
      <c r="B556" s="8"/>
      <c r="C556" s="9" t="s">
        <v>101</v>
      </c>
      <c r="D556" s="6">
        <v>15</v>
      </c>
      <c r="E556" s="6" t="s">
        <v>32</v>
      </c>
      <c r="F556" s="36" t="s">
        <v>478</v>
      </c>
      <c r="G556" s="36" t="str">
        <f>VLOOKUP(Table76[[#This Row],[CID]],MathN,2,FALSE)</f>
        <v>Solving and Factoring Quadratic Equations</v>
      </c>
    </row>
    <row r="557" spans="1:7" x14ac:dyDescent="0.2">
      <c r="A557" s="8" t="str">
        <f>Table76[[#This Row],[Test No.]]&amp;Table76[[#This Row],[Section]]&amp;Table76[[#This Row],[Q. No.]]</f>
        <v>R10M16</v>
      </c>
      <c r="B557" s="8"/>
      <c r="C557" s="9" t="s">
        <v>101</v>
      </c>
      <c r="D557" s="6">
        <v>16</v>
      </c>
      <c r="E557" s="6" t="s">
        <v>32</v>
      </c>
      <c r="F557" s="36" t="s">
        <v>475</v>
      </c>
      <c r="G557" s="36" t="str">
        <f>VLOOKUP(Table76[[#This Row],[CID]],MathN,2,FALSE)</f>
        <v>Solving Linear Equations</v>
      </c>
    </row>
    <row r="558" spans="1:7" x14ac:dyDescent="0.2">
      <c r="A558" s="8" t="str">
        <f>Table76[[#This Row],[Test No.]]&amp;Table76[[#This Row],[Section]]&amp;Table76[[#This Row],[Q. No.]]</f>
        <v>R10M17</v>
      </c>
      <c r="B558" s="8"/>
      <c r="C558" s="9" t="s">
        <v>101</v>
      </c>
      <c r="D558" s="6">
        <v>17</v>
      </c>
      <c r="E558" s="6" t="s">
        <v>32</v>
      </c>
      <c r="F558" s="36" t="s">
        <v>481</v>
      </c>
      <c r="G558" s="36" t="str">
        <f>VLOOKUP(Table76[[#This Row],[CID]],MathN,2,FALSE)</f>
        <v>Functions</v>
      </c>
    </row>
    <row r="559" spans="1:7" x14ac:dyDescent="0.2">
      <c r="A559" s="8" t="str">
        <f>Table76[[#This Row],[Test No.]]&amp;Table76[[#This Row],[Section]]&amp;Table76[[#This Row],[Q. No.]]</f>
        <v>R10M18</v>
      </c>
      <c r="B559" s="8"/>
      <c r="C559" s="9" t="s">
        <v>101</v>
      </c>
      <c r="D559" s="6">
        <v>18</v>
      </c>
      <c r="E559" s="6" t="s">
        <v>32</v>
      </c>
      <c r="F559" s="36" t="s">
        <v>474</v>
      </c>
      <c r="G559" s="36" t="str">
        <f>VLOOKUP(Table76[[#This Row],[CID]],MathN,2,FALSE)</f>
        <v>Writing Expressions and Equations</v>
      </c>
    </row>
    <row r="560" spans="1:7" x14ac:dyDescent="0.2">
      <c r="A560" s="8" t="str">
        <f>Table76[[#This Row],[Test No.]]&amp;Table76[[#This Row],[Section]]&amp;Table76[[#This Row],[Q. No.]]</f>
        <v>R10M19</v>
      </c>
      <c r="B560" s="8"/>
      <c r="C560" s="9" t="s">
        <v>101</v>
      </c>
      <c r="D560" s="6">
        <v>19</v>
      </c>
      <c r="E560" s="6" t="s">
        <v>32</v>
      </c>
      <c r="F560" s="36" t="s">
        <v>499</v>
      </c>
      <c r="G560" s="36" t="str">
        <f>VLOOKUP(Table76[[#This Row],[CID]],MathN,2,FALSE)</f>
        <v>Area and Perimeter</v>
      </c>
    </row>
    <row r="561" spans="1:7" x14ac:dyDescent="0.2">
      <c r="A561" s="8" t="str">
        <f>Table76[[#This Row],[Test No.]]&amp;Table76[[#This Row],[Section]]&amp;Table76[[#This Row],[Q. No.]]</f>
        <v>R10M20</v>
      </c>
      <c r="B561" s="8"/>
      <c r="C561" s="9" t="s">
        <v>101</v>
      </c>
      <c r="D561" s="6">
        <v>20</v>
      </c>
      <c r="E561" s="6" t="s">
        <v>32</v>
      </c>
      <c r="F561" s="36" t="s">
        <v>494</v>
      </c>
      <c r="G561" s="36" t="str">
        <f>VLOOKUP(Table76[[#This Row],[CID]],MathN,2,FALSE)</f>
        <v>Angles, Lines, and Planes</v>
      </c>
    </row>
    <row r="562" spans="1:7" x14ac:dyDescent="0.2">
      <c r="A562" s="8" t="str">
        <f>Table76[[#This Row],[Test No.]]&amp;Table76[[#This Row],[Section]]&amp;Table76[[#This Row],[Q. No.]]</f>
        <v>R10M21</v>
      </c>
      <c r="B562" s="8"/>
      <c r="C562" s="9" t="s">
        <v>101</v>
      </c>
      <c r="D562" s="6">
        <v>21</v>
      </c>
      <c r="E562" s="6" t="s">
        <v>32</v>
      </c>
      <c r="F562" s="36" t="s">
        <v>470</v>
      </c>
      <c r="G562" s="36" t="str">
        <f>VLOOKUP(Table76[[#This Row],[CID]],MathN,2,FALSE)</f>
        <v>Exponents and Roots</v>
      </c>
    </row>
    <row r="563" spans="1:7" x14ac:dyDescent="0.2">
      <c r="A563" s="8" t="str">
        <f>Table76[[#This Row],[Test No.]]&amp;Table76[[#This Row],[Section]]&amp;Table76[[#This Row],[Q. No.]]</f>
        <v>R10M22</v>
      </c>
      <c r="B563" s="8"/>
      <c r="C563" s="9" t="s">
        <v>101</v>
      </c>
      <c r="D563" s="6">
        <v>22</v>
      </c>
      <c r="E563" s="6" t="s">
        <v>32</v>
      </c>
      <c r="F563" s="36" t="s">
        <v>492</v>
      </c>
      <c r="G563" s="36" t="str">
        <f>VLOOKUP(Table76[[#This Row],[CID]],MathN,2,FALSE)</f>
        <v>Graphing Data and Equations</v>
      </c>
    </row>
    <row r="564" spans="1:7" x14ac:dyDescent="0.2">
      <c r="A564" s="8" t="str">
        <f>Table76[[#This Row],[Test No.]]&amp;Table76[[#This Row],[Section]]&amp;Table76[[#This Row],[Q. No.]]</f>
        <v>R10M23</v>
      </c>
      <c r="B564" s="8"/>
      <c r="C564" s="9" t="s">
        <v>101</v>
      </c>
      <c r="D564" s="6">
        <v>23</v>
      </c>
      <c r="E564" s="6" t="s">
        <v>32</v>
      </c>
      <c r="F564" s="36" t="s">
        <v>495</v>
      </c>
      <c r="G564" s="36" t="str">
        <f>VLOOKUP(Table76[[#This Row],[CID]],MathN,2,FALSE)</f>
        <v>Triangles</v>
      </c>
    </row>
    <row r="565" spans="1:7" x14ac:dyDescent="0.2">
      <c r="A565" s="8" t="str">
        <f>Table76[[#This Row],[Test No.]]&amp;Table76[[#This Row],[Section]]&amp;Table76[[#This Row],[Q. No.]]</f>
        <v>R10M24</v>
      </c>
      <c r="B565" s="8"/>
      <c r="C565" s="9" t="s">
        <v>101</v>
      </c>
      <c r="D565" s="6">
        <v>24</v>
      </c>
      <c r="E565" s="6" t="s">
        <v>32</v>
      </c>
      <c r="F565" s="36" t="s">
        <v>464</v>
      </c>
      <c r="G565" s="36" t="str">
        <f>VLOOKUP(Table76[[#This Row],[CID]],MathN,2,FALSE)</f>
        <v>Numbers, Operations, and Problems</v>
      </c>
    </row>
    <row r="566" spans="1:7" x14ac:dyDescent="0.2">
      <c r="A566" s="8" t="str">
        <f>Table76[[#This Row],[Test No.]]&amp;Table76[[#This Row],[Section]]&amp;Table76[[#This Row],[Q. No.]]</f>
        <v>R10M25</v>
      </c>
      <c r="B566" s="8"/>
      <c r="C566" s="9" t="s">
        <v>101</v>
      </c>
      <c r="D566" s="6">
        <v>25</v>
      </c>
      <c r="E566" s="6" t="s">
        <v>32</v>
      </c>
      <c r="F566" s="36" t="s">
        <v>500</v>
      </c>
      <c r="G566" s="36" t="str">
        <f>VLOOKUP(Table76[[#This Row],[CID]],MathN,2,FALSE)</f>
        <v>SOHCAHTOA</v>
      </c>
    </row>
    <row r="567" spans="1:7" x14ac:dyDescent="0.2">
      <c r="A567" s="8" t="str">
        <f>Table76[[#This Row],[Test No.]]&amp;Table76[[#This Row],[Section]]&amp;Table76[[#This Row],[Q. No.]]</f>
        <v>R10M26</v>
      </c>
      <c r="B567" s="8"/>
      <c r="C567" s="9" t="s">
        <v>101</v>
      </c>
      <c r="D567" s="6">
        <v>26</v>
      </c>
      <c r="E567" s="6" t="s">
        <v>32</v>
      </c>
      <c r="F567" s="36" t="s">
        <v>475</v>
      </c>
      <c r="G567" s="36" t="str">
        <f>VLOOKUP(Table76[[#This Row],[CID]],MathN,2,FALSE)</f>
        <v>Solving Linear Equations</v>
      </c>
    </row>
    <row r="568" spans="1:7" x14ac:dyDescent="0.2">
      <c r="A568" s="8" t="str">
        <f>Table76[[#This Row],[Test No.]]&amp;Table76[[#This Row],[Section]]&amp;Table76[[#This Row],[Q. No.]]</f>
        <v>R10M27</v>
      </c>
      <c r="B568" s="8"/>
      <c r="C568" s="9" t="s">
        <v>101</v>
      </c>
      <c r="D568" s="6">
        <v>27</v>
      </c>
      <c r="E568" s="6" t="s">
        <v>32</v>
      </c>
      <c r="F568" s="36" t="s">
        <v>479</v>
      </c>
      <c r="G568" s="36" t="str">
        <f>VLOOKUP(Table76[[#This Row],[CID]],MathN,2,FALSE)</f>
        <v>Solving Systems of Equations</v>
      </c>
    </row>
    <row r="569" spans="1:7" x14ac:dyDescent="0.2">
      <c r="A569" s="8" t="str">
        <f>Table76[[#This Row],[Test No.]]&amp;Table76[[#This Row],[Section]]&amp;Table76[[#This Row],[Q. No.]]</f>
        <v>R10M28</v>
      </c>
      <c r="B569" s="8"/>
      <c r="C569" s="9" t="s">
        <v>101</v>
      </c>
      <c r="D569" s="6">
        <v>28</v>
      </c>
      <c r="E569" s="6" t="s">
        <v>32</v>
      </c>
      <c r="F569" s="36" t="s">
        <v>495</v>
      </c>
      <c r="G569" s="36" t="str">
        <f>VLOOKUP(Table76[[#This Row],[CID]],MathN,2,FALSE)</f>
        <v>Triangles</v>
      </c>
    </row>
    <row r="570" spans="1:7" x14ac:dyDescent="0.2">
      <c r="A570" s="8" t="str">
        <f>Table76[[#This Row],[Test No.]]&amp;Table76[[#This Row],[Section]]&amp;Table76[[#This Row],[Q. No.]]</f>
        <v>R10M29</v>
      </c>
      <c r="B570" s="8"/>
      <c r="C570" s="9" t="s">
        <v>101</v>
      </c>
      <c r="D570" s="6">
        <v>29</v>
      </c>
      <c r="E570" s="6" t="s">
        <v>32</v>
      </c>
      <c r="F570" s="36" t="s">
        <v>495</v>
      </c>
      <c r="G570" s="36" t="str">
        <f>VLOOKUP(Table76[[#This Row],[CID]],MathN,2,FALSE)</f>
        <v>Triangles</v>
      </c>
    </row>
    <row r="571" spans="1:7" x14ac:dyDescent="0.2">
      <c r="A571" s="8" t="str">
        <f>Table76[[#This Row],[Test No.]]&amp;Table76[[#This Row],[Section]]&amp;Table76[[#This Row],[Q. No.]]</f>
        <v>R10M30</v>
      </c>
      <c r="B571" s="8"/>
      <c r="C571" s="9" t="s">
        <v>101</v>
      </c>
      <c r="D571" s="6">
        <v>30</v>
      </c>
      <c r="E571" s="6" t="s">
        <v>32</v>
      </c>
      <c r="F571" s="36" t="s">
        <v>499</v>
      </c>
      <c r="G571" s="36" t="str">
        <f>VLOOKUP(Table76[[#This Row],[CID]],MathN,2,FALSE)</f>
        <v>Area and Perimeter</v>
      </c>
    </row>
    <row r="572" spans="1:7" x14ac:dyDescent="0.2">
      <c r="A572" s="8" t="str">
        <f>Table76[[#This Row],[Test No.]]&amp;Table76[[#This Row],[Section]]&amp;Table76[[#This Row],[Q. No.]]</f>
        <v>R10M31</v>
      </c>
      <c r="B572" s="8"/>
      <c r="C572" s="9" t="s">
        <v>101</v>
      </c>
      <c r="D572" s="6">
        <v>31</v>
      </c>
      <c r="E572" s="6" t="s">
        <v>32</v>
      </c>
      <c r="F572" s="36" t="s">
        <v>474</v>
      </c>
      <c r="G572" s="36" t="str">
        <f>VLOOKUP(Table76[[#This Row],[CID]],MathN,2,FALSE)</f>
        <v>Writing Expressions and Equations</v>
      </c>
    </row>
    <row r="573" spans="1:7" x14ac:dyDescent="0.2">
      <c r="A573" s="8" t="str">
        <f>Table76[[#This Row],[Test No.]]&amp;Table76[[#This Row],[Section]]&amp;Table76[[#This Row],[Q. No.]]</f>
        <v>R10M32</v>
      </c>
      <c r="B573" s="8"/>
      <c r="C573" s="9" t="s">
        <v>101</v>
      </c>
      <c r="D573" s="6">
        <v>32</v>
      </c>
      <c r="E573" s="6" t="s">
        <v>32</v>
      </c>
      <c r="F573" s="36" t="s">
        <v>464</v>
      </c>
      <c r="G573" s="36" t="str">
        <f>VLOOKUP(Table76[[#This Row],[CID]],MathN,2,FALSE)</f>
        <v>Numbers, Operations, and Problems</v>
      </c>
    </row>
    <row r="574" spans="1:7" x14ac:dyDescent="0.2">
      <c r="A574" s="8" t="str">
        <f>Table76[[#This Row],[Test No.]]&amp;Table76[[#This Row],[Section]]&amp;Table76[[#This Row],[Q. No.]]</f>
        <v>R10M33</v>
      </c>
      <c r="B574" s="8"/>
      <c r="C574" s="9" t="s">
        <v>101</v>
      </c>
      <c r="D574" s="6">
        <v>33</v>
      </c>
      <c r="E574" s="6" t="s">
        <v>32</v>
      </c>
      <c r="F574" s="36" t="s">
        <v>497</v>
      </c>
      <c r="G574" s="36" t="str">
        <f>VLOOKUP(Table76[[#This Row],[CID]],MathN,2,FALSE)</f>
        <v>Circles</v>
      </c>
    </row>
    <row r="575" spans="1:7" x14ac:dyDescent="0.2">
      <c r="A575" s="8" t="str">
        <f>Table76[[#This Row],[Test No.]]&amp;Table76[[#This Row],[Section]]&amp;Table76[[#This Row],[Q. No.]]</f>
        <v>R10M34</v>
      </c>
      <c r="B575" s="8"/>
      <c r="C575" s="9" t="s">
        <v>101</v>
      </c>
      <c r="D575" s="6">
        <v>34</v>
      </c>
      <c r="E575" s="6" t="s">
        <v>32</v>
      </c>
      <c r="F575" s="36" t="s">
        <v>467</v>
      </c>
      <c r="G575" s="36" t="str">
        <f>VLOOKUP(Table76[[#This Row],[CID]],MathN,2,FALSE)</f>
        <v>Percentages, Fractions, and Decimals</v>
      </c>
    </row>
    <row r="576" spans="1:7" x14ac:dyDescent="0.2">
      <c r="A576" s="8" t="str">
        <f>Table76[[#This Row],[Test No.]]&amp;Table76[[#This Row],[Section]]&amp;Table76[[#This Row],[Q. No.]]</f>
        <v>R10M35</v>
      </c>
      <c r="B576" s="8"/>
      <c r="C576" s="9" t="s">
        <v>101</v>
      </c>
      <c r="D576" s="6">
        <v>35</v>
      </c>
      <c r="E576" s="6" t="s">
        <v>32</v>
      </c>
      <c r="F576" s="36" t="s">
        <v>470</v>
      </c>
      <c r="G576" s="36" t="str">
        <f>VLOOKUP(Table76[[#This Row],[CID]],MathN,2,FALSE)</f>
        <v>Exponents and Roots</v>
      </c>
    </row>
    <row r="577" spans="1:7" x14ac:dyDescent="0.2">
      <c r="A577" s="8" t="str">
        <f>Table76[[#This Row],[Test No.]]&amp;Table76[[#This Row],[Section]]&amp;Table76[[#This Row],[Q. No.]]</f>
        <v>R10M36</v>
      </c>
      <c r="B577" s="8"/>
      <c r="C577" s="9" t="s">
        <v>101</v>
      </c>
      <c r="D577" s="6">
        <v>36</v>
      </c>
      <c r="E577" s="6" t="s">
        <v>32</v>
      </c>
      <c r="F577" s="36" t="s">
        <v>492</v>
      </c>
      <c r="G577" s="36" t="str">
        <f>VLOOKUP(Table76[[#This Row],[CID]],MathN,2,FALSE)</f>
        <v>Graphing Data and Equations</v>
      </c>
    </row>
    <row r="578" spans="1:7" x14ac:dyDescent="0.2">
      <c r="A578" s="8" t="str">
        <f>Table76[[#This Row],[Test No.]]&amp;Table76[[#This Row],[Section]]&amp;Table76[[#This Row],[Q. No.]]</f>
        <v>R10M37</v>
      </c>
      <c r="B578" s="8"/>
      <c r="C578" s="9" t="s">
        <v>101</v>
      </c>
      <c r="D578" s="6">
        <v>37</v>
      </c>
      <c r="E578" s="6" t="s">
        <v>32</v>
      </c>
      <c r="F578" s="36" t="s">
        <v>468</v>
      </c>
      <c r="G578" s="36" t="str">
        <f>VLOOKUP(Table76[[#This Row],[CID]],MathN,2,FALSE)</f>
        <v>Ratios and Proportions</v>
      </c>
    </row>
    <row r="579" spans="1:7" x14ac:dyDescent="0.2">
      <c r="A579" s="8" t="str">
        <f>Table76[[#This Row],[Test No.]]&amp;Table76[[#This Row],[Section]]&amp;Table76[[#This Row],[Q. No.]]</f>
        <v>R10M38</v>
      </c>
      <c r="B579" s="8"/>
      <c r="C579" s="9" t="s">
        <v>101</v>
      </c>
      <c r="D579" s="6">
        <v>38</v>
      </c>
      <c r="E579" s="6" t="s">
        <v>32</v>
      </c>
      <c r="F579" s="36" t="s">
        <v>499</v>
      </c>
      <c r="G579" s="36" t="str">
        <f>VLOOKUP(Table76[[#This Row],[CID]],MathN,2,FALSE)</f>
        <v>Area and Perimeter</v>
      </c>
    </row>
    <row r="580" spans="1:7" x14ac:dyDescent="0.2">
      <c r="A580" s="8" t="str">
        <f>Table76[[#This Row],[Test No.]]&amp;Table76[[#This Row],[Section]]&amp;Table76[[#This Row],[Q. No.]]</f>
        <v>R10M39</v>
      </c>
      <c r="B580" s="8"/>
      <c r="C580" s="9" t="s">
        <v>101</v>
      </c>
      <c r="D580" s="6">
        <v>39</v>
      </c>
      <c r="E580" s="6" t="s">
        <v>32</v>
      </c>
      <c r="F580" s="36" t="s">
        <v>499</v>
      </c>
      <c r="G580" s="36" t="str">
        <f>VLOOKUP(Table76[[#This Row],[CID]],MathN,2,FALSE)</f>
        <v>Area and Perimeter</v>
      </c>
    </row>
    <row r="581" spans="1:7" x14ac:dyDescent="0.2">
      <c r="A581" s="8" t="str">
        <f>Table76[[#This Row],[Test No.]]&amp;Table76[[#This Row],[Section]]&amp;Table76[[#This Row],[Q. No.]]</f>
        <v>R10M40</v>
      </c>
      <c r="B581" s="8"/>
      <c r="C581" s="9" t="s">
        <v>101</v>
      </c>
      <c r="D581" s="6">
        <v>40</v>
      </c>
      <c r="E581" s="6" t="s">
        <v>32</v>
      </c>
      <c r="F581" s="36" t="s">
        <v>500</v>
      </c>
      <c r="G581" s="36" t="str">
        <f>VLOOKUP(Table76[[#This Row],[CID]],MathN,2,FALSE)</f>
        <v>SOHCAHTOA</v>
      </c>
    </row>
    <row r="582" spans="1:7" x14ac:dyDescent="0.2">
      <c r="A582" s="8" t="str">
        <f>Table76[[#This Row],[Test No.]]&amp;Table76[[#This Row],[Section]]&amp;Table76[[#This Row],[Q. No.]]</f>
        <v>R10M41</v>
      </c>
      <c r="B582" s="8"/>
      <c r="C582" s="9" t="s">
        <v>101</v>
      </c>
      <c r="D582" s="6">
        <v>41</v>
      </c>
      <c r="E582" s="6" t="s">
        <v>32</v>
      </c>
      <c r="F582" s="36" t="s">
        <v>468</v>
      </c>
      <c r="G582" s="36" t="str">
        <f>VLOOKUP(Table76[[#This Row],[CID]],MathN,2,FALSE)</f>
        <v>Ratios and Proportions</v>
      </c>
    </row>
    <row r="583" spans="1:7" x14ac:dyDescent="0.2">
      <c r="A583" s="8" t="str">
        <f>Table76[[#This Row],[Test No.]]&amp;Table76[[#This Row],[Section]]&amp;Table76[[#This Row],[Q. No.]]</f>
        <v>R10M42</v>
      </c>
      <c r="B583" s="8"/>
      <c r="C583" s="9" t="s">
        <v>101</v>
      </c>
      <c r="D583" s="6">
        <v>42</v>
      </c>
      <c r="E583" s="6" t="s">
        <v>32</v>
      </c>
      <c r="F583" s="36" t="s">
        <v>506</v>
      </c>
      <c r="G583" s="36" t="str">
        <f>VLOOKUP(Table76[[#This Row],[CID]],MathN,2,FALSE)</f>
        <v>Mean, Median, and Mode</v>
      </c>
    </row>
    <row r="584" spans="1:7" x14ac:dyDescent="0.2">
      <c r="A584" s="8" t="str">
        <f>Table76[[#This Row],[Test No.]]&amp;Table76[[#This Row],[Section]]&amp;Table76[[#This Row],[Q. No.]]</f>
        <v>R10M43</v>
      </c>
      <c r="B584" s="8"/>
      <c r="C584" s="9" t="s">
        <v>101</v>
      </c>
      <c r="D584" s="6">
        <v>43</v>
      </c>
      <c r="E584" s="6" t="s">
        <v>32</v>
      </c>
      <c r="F584" s="36" t="s">
        <v>492</v>
      </c>
      <c r="G584" s="36" t="str">
        <f>VLOOKUP(Table76[[#This Row],[CID]],MathN,2,FALSE)</f>
        <v>Graphing Data and Equations</v>
      </c>
    </row>
    <row r="585" spans="1:7" x14ac:dyDescent="0.2">
      <c r="A585" s="8" t="str">
        <f>Table76[[#This Row],[Test No.]]&amp;Table76[[#This Row],[Section]]&amp;Table76[[#This Row],[Q. No.]]</f>
        <v>R10M44</v>
      </c>
      <c r="B585" s="8"/>
      <c r="C585" s="9" t="s">
        <v>101</v>
      </c>
      <c r="D585" s="6">
        <v>44</v>
      </c>
      <c r="E585" s="6" t="s">
        <v>32</v>
      </c>
      <c r="F585" s="36" t="s">
        <v>500</v>
      </c>
      <c r="G585" s="36" t="str">
        <f>VLOOKUP(Table76[[#This Row],[CID]],MathN,2,FALSE)</f>
        <v>SOHCAHTOA</v>
      </c>
    </row>
    <row r="586" spans="1:7" x14ac:dyDescent="0.2">
      <c r="A586" s="8" t="str">
        <f>Table76[[#This Row],[Test No.]]&amp;Table76[[#This Row],[Section]]&amp;Table76[[#This Row],[Q. No.]]</f>
        <v>R10M45</v>
      </c>
      <c r="B586" s="8"/>
      <c r="C586" s="9" t="s">
        <v>101</v>
      </c>
      <c r="D586" s="6">
        <v>45</v>
      </c>
      <c r="E586" s="6" t="s">
        <v>32</v>
      </c>
      <c r="F586" s="36" t="s">
        <v>494</v>
      </c>
      <c r="G586" s="36" t="str">
        <f>VLOOKUP(Table76[[#This Row],[CID]],MathN,2,FALSE)</f>
        <v>Angles, Lines, and Planes</v>
      </c>
    </row>
    <row r="587" spans="1:7" x14ac:dyDescent="0.2">
      <c r="A587" s="8" t="str">
        <f>Table76[[#This Row],[Test No.]]&amp;Table76[[#This Row],[Section]]&amp;Table76[[#This Row],[Q. No.]]</f>
        <v>R10M46</v>
      </c>
      <c r="B587" s="8"/>
      <c r="C587" s="9" t="s">
        <v>101</v>
      </c>
      <c r="D587" s="6">
        <v>46</v>
      </c>
      <c r="E587" s="6" t="s">
        <v>32</v>
      </c>
      <c r="F587" s="36" t="s">
        <v>498</v>
      </c>
      <c r="G587" s="36" t="str">
        <f>VLOOKUP(Table76[[#This Row],[CID]],MathN,2,FALSE)</f>
        <v>Simple Three-Dimensional Geometry</v>
      </c>
    </row>
    <row r="588" spans="1:7" x14ac:dyDescent="0.2">
      <c r="A588" s="8" t="str">
        <f>Table76[[#This Row],[Test No.]]&amp;Table76[[#This Row],[Section]]&amp;Table76[[#This Row],[Q. No.]]</f>
        <v>R10M47</v>
      </c>
      <c r="B588" s="8"/>
      <c r="C588" s="9" t="s">
        <v>101</v>
      </c>
      <c r="D588" s="6">
        <v>47</v>
      </c>
      <c r="E588" s="6" t="s">
        <v>32</v>
      </c>
      <c r="F588" s="36" t="s">
        <v>506</v>
      </c>
      <c r="G588" s="36" t="str">
        <f>VLOOKUP(Table76[[#This Row],[CID]],MathN,2,FALSE)</f>
        <v>Mean, Median, and Mode</v>
      </c>
    </row>
    <row r="589" spans="1:7" x14ac:dyDescent="0.2">
      <c r="A589" s="8" t="str">
        <f>Table76[[#This Row],[Test No.]]&amp;Table76[[#This Row],[Section]]&amp;Table76[[#This Row],[Q. No.]]</f>
        <v>R10M48</v>
      </c>
      <c r="B589" s="8"/>
      <c r="C589" s="9" t="s">
        <v>101</v>
      </c>
      <c r="D589" s="6">
        <v>48</v>
      </c>
      <c r="E589" s="6" t="s">
        <v>32</v>
      </c>
      <c r="F589" s="36" t="s">
        <v>481</v>
      </c>
      <c r="G589" s="36" t="str">
        <f>VLOOKUP(Table76[[#This Row],[CID]],MathN,2,FALSE)</f>
        <v>Functions</v>
      </c>
    </row>
    <row r="590" spans="1:7" x14ac:dyDescent="0.2">
      <c r="A590" s="8" t="str">
        <f>Table76[[#This Row],[Test No.]]&amp;Table76[[#This Row],[Section]]&amp;Table76[[#This Row],[Q. No.]]</f>
        <v>R10M49</v>
      </c>
      <c r="B590" s="8"/>
      <c r="C590" s="9" t="s">
        <v>101</v>
      </c>
      <c r="D590" s="6">
        <v>49</v>
      </c>
      <c r="E590" s="6" t="s">
        <v>32</v>
      </c>
      <c r="F590" s="36" t="s">
        <v>508</v>
      </c>
      <c r="G590" s="36" t="str">
        <f>VLOOKUP(Table76[[#This Row],[CID]],MathN,2,FALSE)</f>
        <v>Factorial</v>
      </c>
    </row>
    <row r="591" spans="1:7" x14ac:dyDescent="0.2">
      <c r="A591" s="8" t="str">
        <f>Table76[[#This Row],[Test No.]]&amp;Table76[[#This Row],[Section]]&amp;Table76[[#This Row],[Q. No.]]</f>
        <v>R10M50</v>
      </c>
      <c r="B591" s="8"/>
      <c r="C591" s="9" t="s">
        <v>101</v>
      </c>
      <c r="D591" s="6">
        <v>50</v>
      </c>
      <c r="E591" s="6" t="s">
        <v>32</v>
      </c>
      <c r="F591" s="36" t="s">
        <v>499</v>
      </c>
      <c r="G591" s="36" t="str">
        <f>VLOOKUP(Table76[[#This Row],[CID]],MathN,2,FALSE)</f>
        <v>Area and Perimeter</v>
      </c>
    </row>
    <row r="592" spans="1:7" x14ac:dyDescent="0.2">
      <c r="A592" s="8" t="str">
        <f>Table76[[#This Row],[Test No.]]&amp;Table76[[#This Row],[Section]]&amp;Table76[[#This Row],[Q. No.]]</f>
        <v>R10M51</v>
      </c>
      <c r="B592" s="8"/>
      <c r="C592" s="9" t="s">
        <v>101</v>
      </c>
      <c r="D592" s="6">
        <v>51</v>
      </c>
      <c r="E592" s="6" t="s">
        <v>32</v>
      </c>
      <c r="F592" s="36" t="s">
        <v>487</v>
      </c>
      <c r="G592" s="36" t="str">
        <f>VLOOKUP(Table76[[#This Row],[CID]],MathN,2,FALSE)</f>
        <v>The (x,y) Coordinate Plane</v>
      </c>
    </row>
    <row r="593" spans="1:7" x14ac:dyDescent="0.2">
      <c r="A593" s="8" t="str">
        <f>Table76[[#This Row],[Test No.]]&amp;Table76[[#This Row],[Section]]&amp;Table76[[#This Row],[Q. No.]]</f>
        <v>R10M52</v>
      </c>
      <c r="B593" s="8"/>
      <c r="C593" s="9" t="s">
        <v>101</v>
      </c>
      <c r="D593" s="6">
        <v>52</v>
      </c>
      <c r="E593" s="6" t="s">
        <v>32</v>
      </c>
      <c r="F593" s="36" t="s">
        <v>471</v>
      </c>
      <c r="G593" s="36" t="str">
        <f>VLOOKUP(Table76[[#This Row],[CID]],MathN,2,FALSE)</f>
        <v>Series</v>
      </c>
    </row>
    <row r="594" spans="1:7" x14ac:dyDescent="0.2">
      <c r="A594" s="8" t="str">
        <f>Table76[[#This Row],[Test No.]]&amp;Table76[[#This Row],[Section]]&amp;Table76[[#This Row],[Q. No.]]</f>
        <v>R10M53</v>
      </c>
      <c r="B594" s="8"/>
      <c r="C594" s="9" t="s">
        <v>101</v>
      </c>
      <c r="D594" s="6">
        <v>53</v>
      </c>
      <c r="E594" s="6" t="s">
        <v>32</v>
      </c>
      <c r="F594" s="36" t="s">
        <v>497</v>
      </c>
      <c r="G594" s="36" t="str">
        <f>VLOOKUP(Table76[[#This Row],[CID]],MathN,2,FALSE)</f>
        <v>Circles</v>
      </c>
    </row>
    <row r="595" spans="1:7" x14ac:dyDescent="0.2">
      <c r="A595" s="8" t="str">
        <f>Table76[[#This Row],[Test No.]]&amp;Table76[[#This Row],[Section]]&amp;Table76[[#This Row],[Q. No.]]</f>
        <v>R10M54</v>
      </c>
      <c r="B595" s="8"/>
      <c r="C595" s="9" t="s">
        <v>101</v>
      </c>
      <c r="D595" s="6">
        <v>54</v>
      </c>
      <c r="E595" s="6" t="s">
        <v>32</v>
      </c>
      <c r="F595" s="36" t="s">
        <v>497</v>
      </c>
      <c r="G595" s="36" t="str">
        <f>VLOOKUP(Table76[[#This Row],[CID]],MathN,2,FALSE)</f>
        <v>Circles</v>
      </c>
    </row>
    <row r="596" spans="1:7" x14ac:dyDescent="0.2">
      <c r="A596" s="8" t="str">
        <f>Table76[[#This Row],[Test No.]]&amp;Table76[[#This Row],[Section]]&amp;Table76[[#This Row],[Q. No.]]</f>
        <v>R10M55</v>
      </c>
      <c r="B596" s="8"/>
      <c r="C596" s="9" t="s">
        <v>101</v>
      </c>
      <c r="D596" s="6">
        <v>55</v>
      </c>
      <c r="E596" s="6" t="s">
        <v>32</v>
      </c>
      <c r="F596" s="36" t="s">
        <v>497</v>
      </c>
      <c r="G596" s="36" t="str">
        <f>VLOOKUP(Table76[[#This Row],[CID]],MathN,2,FALSE)</f>
        <v>Circles</v>
      </c>
    </row>
    <row r="597" spans="1:7" x14ac:dyDescent="0.2">
      <c r="A597" s="8" t="str">
        <f>Table76[[#This Row],[Test No.]]&amp;Table76[[#This Row],[Section]]&amp;Table76[[#This Row],[Q. No.]]</f>
        <v>R10M56</v>
      </c>
      <c r="B597" s="8"/>
      <c r="C597" s="9" t="s">
        <v>101</v>
      </c>
      <c r="D597" s="6">
        <v>56</v>
      </c>
      <c r="E597" s="6" t="s">
        <v>32</v>
      </c>
      <c r="F597" s="36" t="s">
        <v>492</v>
      </c>
      <c r="G597" s="36" t="str">
        <f>VLOOKUP(Table76[[#This Row],[CID]],MathN,2,FALSE)</f>
        <v>Graphing Data and Equations</v>
      </c>
    </row>
    <row r="598" spans="1:7" x14ac:dyDescent="0.2">
      <c r="A598" s="8" t="str">
        <f>Table76[[#This Row],[Test No.]]&amp;Table76[[#This Row],[Section]]&amp;Table76[[#This Row],[Q. No.]]</f>
        <v>R10M57</v>
      </c>
      <c r="B598" s="8"/>
      <c r="C598" s="9" t="s">
        <v>101</v>
      </c>
      <c r="D598" s="6">
        <v>57</v>
      </c>
      <c r="E598" s="6" t="s">
        <v>32</v>
      </c>
      <c r="F598" s="36" t="s">
        <v>465</v>
      </c>
      <c r="G598" s="36" t="str">
        <f>VLOOKUP(Table76[[#This Row],[CID]],MathN,2,FALSE)</f>
        <v>Multiples, Factors, and Primes</v>
      </c>
    </row>
    <row r="599" spans="1:7" x14ac:dyDescent="0.2">
      <c r="A599" s="8" t="str">
        <f>Table76[[#This Row],[Test No.]]&amp;Table76[[#This Row],[Section]]&amp;Table76[[#This Row],[Q. No.]]</f>
        <v>R10M58</v>
      </c>
      <c r="B599" s="8"/>
      <c r="C599" s="9" t="s">
        <v>101</v>
      </c>
      <c r="D599" s="6">
        <v>58</v>
      </c>
      <c r="E599" s="6" t="s">
        <v>32</v>
      </c>
      <c r="F599" s="36" t="s">
        <v>497</v>
      </c>
      <c r="G599" s="36" t="str">
        <f>VLOOKUP(Table76[[#This Row],[CID]],MathN,2,FALSE)</f>
        <v>Circles</v>
      </c>
    </row>
    <row r="600" spans="1:7" x14ac:dyDescent="0.2">
      <c r="A600" s="8" t="str">
        <f>Table76[[#This Row],[Test No.]]&amp;Table76[[#This Row],[Section]]&amp;Table76[[#This Row],[Q. No.]]</f>
        <v>R10M59</v>
      </c>
      <c r="B600" s="8"/>
      <c r="C600" s="9" t="s">
        <v>101</v>
      </c>
      <c r="D600" s="6">
        <v>59</v>
      </c>
      <c r="E600" s="6" t="s">
        <v>32</v>
      </c>
      <c r="F600" s="36" t="s">
        <v>481</v>
      </c>
      <c r="G600" s="36" t="str">
        <f>VLOOKUP(Table76[[#This Row],[CID]],MathN,2,FALSE)</f>
        <v>Functions</v>
      </c>
    </row>
    <row r="601" spans="1:7" x14ac:dyDescent="0.2">
      <c r="A601" s="8" t="str">
        <f>Table76[[#This Row],[Test No.]]&amp;Table76[[#This Row],[Section]]&amp;Table76[[#This Row],[Q. No.]]</f>
        <v>R10M60</v>
      </c>
      <c r="B601" s="8"/>
      <c r="C601" s="9" t="s">
        <v>101</v>
      </c>
      <c r="D601" s="6">
        <v>60</v>
      </c>
      <c r="E601" s="6" t="s">
        <v>32</v>
      </c>
      <c r="F601" s="36" t="s">
        <v>471</v>
      </c>
      <c r="G601" s="36" t="str">
        <f>VLOOKUP(Table76[[#This Row],[CID]],MathN,2,FALSE)</f>
        <v>Series</v>
      </c>
    </row>
    <row r="602" spans="1:7" x14ac:dyDescent="0.2">
      <c r="A602" s="8" t="str">
        <f>Table76[[#This Row],[Test No.]]&amp;Table76[[#This Row],[Section]]&amp;Table76[[#This Row],[Q. No.]]</f>
        <v>R11M1</v>
      </c>
      <c r="B602" s="8"/>
      <c r="C602" s="9" t="s">
        <v>100</v>
      </c>
      <c r="D602" s="6">
        <v>1</v>
      </c>
      <c r="E602" s="6" t="s">
        <v>32</v>
      </c>
      <c r="F602" s="36" t="s">
        <v>479</v>
      </c>
      <c r="G602" s="36" t="str">
        <f>VLOOKUP(Table76[[#This Row],[CID]],MathN,2,FALSE)</f>
        <v>Solving Systems of Equations</v>
      </c>
    </row>
    <row r="603" spans="1:7" x14ac:dyDescent="0.2">
      <c r="A603" s="8" t="str">
        <f>Table76[[#This Row],[Test No.]]&amp;Table76[[#This Row],[Section]]&amp;Table76[[#This Row],[Q. No.]]</f>
        <v>R11M2</v>
      </c>
      <c r="B603" s="8"/>
      <c r="C603" s="9" t="s">
        <v>100</v>
      </c>
      <c r="D603" s="6">
        <v>2</v>
      </c>
      <c r="E603" s="6" t="s">
        <v>32</v>
      </c>
      <c r="F603" s="36" t="s">
        <v>464</v>
      </c>
      <c r="G603" s="36" t="str">
        <f>VLOOKUP(Table76[[#This Row],[CID]],MathN,2,FALSE)</f>
        <v>Numbers, Operations, and Problems</v>
      </c>
    </row>
    <row r="604" spans="1:7" x14ac:dyDescent="0.2">
      <c r="A604" s="8" t="str">
        <f>Table76[[#This Row],[Test No.]]&amp;Table76[[#This Row],[Section]]&amp;Table76[[#This Row],[Q. No.]]</f>
        <v>R11M3</v>
      </c>
      <c r="B604" s="8"/>
      <c r="C604" s="9" t="s">
        <v>100</v>
      </c>
      <c r="D604" s="6">
        <v>3</v>
      </c>
      <c r="E604" s="6" t="s">
        <v>32</v>
      </c>
      <c r="F604" s="36" t="s">
        <v>468</v>
      </c>
      <c r="G604" s="36" t="str">
        <f>VLOOKUP(Table76[[#This Row],[CID]],MathN,2,FALSE)</f>
        <v>Ratios and Proportions</v>
      </c>
    </row>
    <row r="605" spans="1:7" x14ac:dyDescent="0.2">
      <c r="A605" s="8" t="str">
        <f>Table76[[#This Row],[Test No.]]&amp;Table76[[#This Row],[Section]]&amp;Table76[[#This Row],[Q. No.]]</f>
        <v>R11M4</v>
      </c>
      <c r="B605" s="8"/>
      <c r="C605" s="9" t="s">
        <v>100</v>
      </c>
      <c r="D605" s="6">
        <v>4</v>
      </c>
      <c r="E605" s="6" t="s">
        <v>32</v>
      </c>
      <c r="F605" s="36" t="s">
        <v>474</v>
      </c>
      <c r="G605" s="36" t="str">
        <f>VLOOKUP(Table76[[#This Row],[CID]],MathN,2,FALSE)</f>
        <v>Writing Expressions and Equations</v>
      </c>
    </row>
    <row r="606" spans="1:7" x14ac:dyDescent="0.2">
      <c r="A606" s="8" t="str">
        <f>Table76[[#This Row],[Test No.]]&amp;Table76[[#This Row],[Section]]&amp;Table76[[#This Row],[Q. No.]]</f>
        <v>R11M5</v>
      </c>
      <c r="B606" s="8"/>
      <c r="C606" s="9" t="s">
        <v>100</v>
      </c>
      <c r="D606" s="6">
        <v>5</v>
      </c>
      <c r="E606" s="6" t="s">
        <v>32</v>
      </c>
      <c r="F606" s="36" t="s">
        <v>499</v>
      </c>
      <c r="G606" s="36" t="str">
        <f>VLOOKUP(Table76[[#This Row],[CID]],MathN,2,FALSE)</f>
        <v>Area and Perimeter</v>
      </c>
    </row>
    <row r="607" spans="1:7" x14ac:dyDescent="0.2">
      <c r="A607" s="8" t="str">
        <f>Table76[[#This Row],[Test No.]]&amp;Table76[[#This Row],[Section]]&amp;Table76[[#This Row],[Q. No.]]</f>
        <v>R11M6</v>
      </c>
      <c r="B607" s="8"/>
      <c r="C607" s="9" t="s">
        <v>100</v>
      </c>
      <c r="D607" s="6">
        <v>6</v>
      </c>
      <c r="E607" s="6" t="s">
        <v>32</v>
      </c>
      <c r="F607" s="36" t="s">
        <v>506</v>
      </c>
      <c r="G607" s="36" t="str">
        <f>VLOOKUP(Table76[[#This Row],[CID]],MathN,2,FALSE)</f>
        <v>Mean, Median, and Mode</v>
      </c>
    </row>
    <row r="608" spans="1:7" x14ac:dyDescent="0.2">
      <c r="A608" s="8" t="str">
        <f>Table76[[#This Row],[Test No.]]&amp;Table76[[#This Row],[Section]]&amp;Table76[[#This Row],[Q. No.]]</f>
        <v>R11M7</v>
      </c>
      <c r="B608" s="8"/>
      <c r="C608" s="9" t="s">
        <v>100</v>
      </c>
      <c r="D608" s="6">
        <v>7</v>
      </c>
      <c r="E608" s="6" t="s">
        <v>32</v>
      </c>
      <c r="F608" s="36" t="s">
        <v>472</v>
      </c>
      <c r="G608" s="36" t="str">
        <f>VLOOKUP(Table76[[#This Row],[CID]],MathN,2,FALSE)</f>
        <v>Substitution</v>
      </c>
    </row>
    <row r="609" spans="1:7" x14ac:dyDescent="0.2">
      <c r="A609" s="8" t="str">
        <f>Table76[[#This Row],[Test No.]]&amp;Table76[[#This Row],[Section]]&amp;Table76[[#This Row],[Q. No.]]</f>
        <v>R11M8</v>
      </c>
      <c r="B609" s="8"/>
      <c r="C609" s="9" t="s">
        <v>100</v>
      </c>
      <c r="D609" s="6">
        <v>8</v>
      </c>
      <c r="E609" s="6" t="s">
        <v>32</v>
      </c>
      <c r="F609" s="36" t="s">
        <v>464</v>
      </c>
      <c r="G609" s="36" t="str">
        <f>VLOOKUP(Table76[[#This Row],[CID]],MathN,2,FALSE)</f>
        <v>Numbers, Operations, and Problems</v>
      </c>
    </row>
    <row r="610" spans="1:7" x14ac:dyDescent="0.2">
      <c r="A610" s="8" t="str">
        <f>Table76[[#This Row],[Test No.]]&amp;Table76[[#This Row],[Section]]&amp;Table76[[#This Row],[Q. No.]]</f>
        <v>R11M9</v>
      </c>
      <c r="B610" s="8"/>
      <c r="C610" s="9" t="s">
        <v>100</v>
      </c>
      <c r="D610" s="6">
        <v>9</v>
      </c>
      <c r="E610" s="6" t="s">
        <v>32</v>
      </c>
      <c r="F610" s="36" t="s">
        <v>467</v>
      </c>
      <c r="G610" s="36" t="str">
        <f>VLOOKUP(Table76[[#This Row],[CID]],MathN,2,FALSE)</f>
        <v>Percentages, Fractions, and Decimals</v>
      </c>
    </row>
    <row r="611" spans="1:7" x14ac:dyDescent="0.2">
      <c r="A611" s="8" t="str">
        <f>Table76[[#This Row],[Test No.]]&amp;Table76[[#This Row],[Section]]&amp;Table76[[#This Row],[Q. No.]]</f>
        <v>R11M10</v>
      </c>
      <c r="B611" s="8"/>
      <c r="C611" s="9" t="s">
        <v>100</v>
      </c>
      <c r="D611" s="6">
        <v>10</v>
      </c>
      <c r="E611" s="6" t="s">
        <v>32</v>
      </c>
      <c r="F611" s="36" t="s">
        <v>481</v>
      </c>
      <c r="G611" s="36" t="str">
        <f>VLOOKUP(Table76[[#This Row],[CID]],MathN,2,FALSE)</f>
        <v>Functions</v>
      </c>
    </row>
    <row r="612" spans="1:7" x14ac:dyDescent="0.2">
      <c r="A612" s="8" t="str">
        <f>Table76[[#This Row],[Test No.]]&amp;Table76[[#This Row],[Section]]&amp;Table76[[#This Row],[Q. No.]]</f>
        <v>R11M11</v>
      </c>
      <c r="B612" s="8"/>
      <c r="C612" s="9" t="s">
        <v>100</v>
      </c>
      <c r="D612" s="6">
        <v>11</v>
      </c>
      <c r="E612" s="6" t="s">
        <v>32</v>
      </c>
      <c r="F612" s="36" t="s">
        <v>499</v>
      </c>
      <c r="G612" s="36" t="str">
        <f>VLOOKUP(Table76[[#This Row],[CID]],MathN,2,FALSE)</f>
        <v>Area and Perimeter</v>
      </c>
    </row>
    <row r="613" spans="1:7" x14ac:dyDescent="0.2">
      <c r="A613" s="8" t="str">
        <f>Table76[[#This Row],[Test No.]]&amp;Table76[[#This Row],[Section]]&amp;Table76[[#This Row],[Q. No.]]</f>
        <v>R11M12</v>
      </c>
      <c r="B613" s="8"/>
      <c r="C613" s="9" t="s">
        <v>100</v>
      </c>
      <c r="D613" s="6">
        <v>12</v>
      </c>
      <c r="E613" s="6" t="s">
        <v>32</v>
      </c>
      <c r="F613" s="36" t="s">
        <v>468</v>
      </c>
      <c r="G613" s="36" t="str">
        <f>VLOOKUP(Table76[[#This Row],[CID]],MathN,2,FALSE)</f>
        <v>Ratios and Proportions</v>
      </c>
    </row>
    <row r="614" spans="1:7" x14ac:dyDescent="0.2">
      <c r="A614" s="8" t="str">
        <f>Table76[[#This Row],[Test No.]]&amp;Table76[[#This Row],[Section]]&amp;Table76[[#This Row],[Q. No.]]</f>
        <v>R11M13</v>
      </c>
      <c r="B614" s="8"/>
      <c r="C614" s="9" t="s">
        <v>100</v>
      </c>
      <c r="D614" s="6">
        <v>13</v>
      </c>
      <c r="E614" s="6" t="s">
        <v>32</v>
      </c>
      <c r="F614" s="36" t="s">
        <v>472</v>
      </c>
      <c r="G614" s="36" t="str">
        <f>VLOOKUP(Table76[[#This Row],[CID]],MathN,2,FALSE)</f>
        <v>Substitution</v>
      </c>
    </row>
    <row r="615" spans="1:7" x14ac:dyDescent="0.2">
      <c r="A615" s="8" t="str">
        <f>Table76[[#This Row],[Test No.]]&amp;Table76[[#This Row],[Section]]&amp;Table76[[#This Row],[Q. No.]]</f>
        <v>R11M14</v>
      </c>
      <c r="B615" s="8"/>
      <c r="C615" s="9" t="s">
        <v>100</v>
      </c>
      <c r="D615" s="6">
        <v>14</v>
      </c>
      <c r="E615" s="6" t="s">
        <v>32</v>
      </c>
      <c r="F615" s="36" t="s">
        <v>494</v>
      </c>
      <c r="G615" s="36" t="str">
        <f>VLOOKUP(Table76[[#This Row],[CID]],MathN,2,FALSE)</f>
        <v>Angles, Lines, and Planes</v>
      </c>
    </row>
    <row r="616" spans="1:7" x14ac:dyDescent="0.2">
      <c r="A616" s="8" t="str">
        <f>Table76[[#This Row],[Test No.]]&amp;Table76[[#This Row],[Section]]&amp;Table76[[#This Row],[Q. No.]]</f>
        <v>R11M15</v>
      </c>
      <c r="B616" s="8"/>
      <c r="C616" s="9" t="s">
        <v>100</v>
      </c>
      <c r="D616" s="6">
        <v>15</v>
      </c>
      <c r="E616" s="6" t="s">
        <v>32</v>
      </c>
      <c r="F616" s="36" t="s">
        <v>474</v>
      </c>
      <c r="G616" s="36" t="str">
        <f>VLOOKUP(Table76[[#This Row],[CID]],MathN,2,FALSE)</f>
        <v>Writing Expressions and Equations</v>
      </c>
    </row>
    <row r="617" spans="1:7" x14ac:dyDescent="0.2">
      <c r="A617" s="8" t="str">
        <f>Table76[[#This Row],[Test No.]]&amp;Table76[[#This Row],[Section]]&amp;Table76[[#This Row],[Q. No.]]</f>
        <v>R11M16</v>
      </c>
      <c r="B617" s="8"/>
      <c r="C617" s="9" t="s">
        <v>100</v>
      </c>
      <c r="D617" s="6">
        <v>16</v>
      </c>
      <c r="E617" s="6" t="s">
        <v>32</v>
      </c>
      <c r="F617" s="36" t="s">
        <v>478</v>
      </c>
      <c r="G617" s="36" t="str">
        <f>VLOOKUP(Table76[[#This Row],[CID]],MathN,2,FALSE)</f>
        <v>Solving and Factoring Quadratic Equations</v>
      </c>
    </row>
    <row r="618" spans="1:7" x14ac:dyDescent="0.2">
      <c r="A618" s="8" t="str">
        <f>Table76[[#This Row],[Test No.]]&amp;Table76[[#This Row],[Section]]&amp;Table76[[#This Row],[Q. No.]]</f>
        <v>R11M17</v>
      </c>
      <c r="B618" s="8"/>
      <c r="C618" s="9" t="s">
        <v>100</v>
      </c>
      <c r="D618" s="6">
        <v>17</v>
      </c>
      <c r="E618" s="6" t="s">
        <v>32</v>
      </c>
      <c r="F618" s="36" t="s">
        <v>472</v>
      </c>
      <c r="G618" s="36" t="str">
        <f>VLOOKUP(Table76[[#This Row],[CID]],MathN,2,FALSE)</f>
        <v>Substitution</v>
      </c>
    </row>
    <row r="619" spans="1:7" x14ac:dyDescent="0.2">
      <c r="A619" s="8" t="str">
        <f>Table76[[#This Row],[Test No.]]&amp;Table76[[#This Row],[Section]]&amp;Table76[[#This Row],[Q. No.]]</f>
        <v>R11M18</v>
      </c>
      <c r="B619" s="8"/>
      <c r="C619" s="9" t="s">
        <v>100</v>
      </c>
      <c r="D619" s="6">
        <v>18</v>
      </c>
      <c r="E619" s="6" t="s">
        <v>32</v>
      </c>
      <c r="F619" s="36" t="s">
        <v>464</v>
      </c>
      <c r="G619" s="36" t="str">
        <f>VLOOKUP(Table76[[#This Row],[CID]],MathN,2,FALSE)</f>
        <v>Numbers, Operations, and Problems</v>
      </c>
    </row>
    <row r="620" spans="1:7" x14ac:dyDescent="0.2">
      <c r="A620" s="8" t="str">
        <f>Table76[[#This Row],[Test No.]]&amp;Table76[[#This Row],[Section]]&amp;Table76[[#This Row],[Q. No.]]</f>
        <v>R11M19</v>
      </c>
      <c r="B620" s="8"/>
      <c r="C620" s="9" t="s">
        <v>100</v>
      </c>
      <c r="D620" s="6">
        <v>19</v>
      </c>
      <c r="E620" s="6" t="s">
        <v>32</v>
      </c>
      <c r="F620" s="36" t="s">
        <v>479</v>
      </c>
      <c r="G620" s="36" t="str">
        <f>VLOOKUP(Table76[[#This Row],[CID]],MathN,2,FALSE)</f>
        <v>Solving Systems of Equations</v>
      </c>
    </row>
    <row r="621" spans="1:7" x14ac:dyDescent="0.2">
      <c r="A621" s="8" t="str">
        <f>Table76[[#This Row],[Test No.]]&amp;Table76[[#This Row],[Section]]&amp;Table76[[#This Row],[Q. No.]]</f>
        <v>R11M20</v>
      </c>
      <c r="B621" s="8"/>
      <c r="C621" s="9" t="s">
        <v>100</v>
      </c>
      <c r="D621" s="6">
        <v>20</v>
      </c>
      <c r="E621" s="6" t="s">
        <v>32</v>
      </c>
      <c r="F621" s="36" t="s">
        <v>499</v>
      </c>
      <c r="G621" s="36" t="str">
        <f>VLOOKUP(Table76[[#This Row],[CID]],MathN,2,FALSE)</f>
        <v>Area and Perimeter</v>
      </c>
    </row>
    <row r="622" spans="1:7" x14ac:dyDescent="0.2">
      <c r="A622" s="8" t="str">
        <f>Table76[[#This Row],[Test No.]]&amp;Table76[[#This Row],[Section]]&amp;Table76[[#This Row],[Q. No.]]</f>
        <v>R11M21</v>
      </c>
      <c r="B622" s="8"/>
      <c r="C622" s="9" t="s">
        <v>100</v>
      </c>
      <c r="D622" s="6">
        <v>21</v>
      </c>
      <c r="E622" s="6" t="s">
        <v>32</v>
      </c>
      <c r="F622" s="36" t="s">
        <v>495</v>
      </c>
      <c r="G622" s="36" t="str">
        <f>VLOOKUP(Table76[[#This Row],[CID]],MathN,2,FALSE)</f>
        <v>Triangles</v>
      </c>
    </row>
    <row r="623" spans="1:7" x14ac:dyDescent="0.2">
      <c r="A623" s="8" t="str">
        <f>Table76[[#This Row],[Test No.]]&amp;Table76[[#This Row],[Section]]&amp;Table76[[#This Row],[Q. No.]]</f>
        <v>R11M22</v>
      </c>
      <c r="B623" s="8"/>
      <c r="C623" s="9" t="s">
        <v>100</v>
      </c>
      <c r="D623" s="6">
        <v>22</v>
      </c>
      <c r="E623" s="6" t="s">
        <v>32</v>
      </c>
      <c r="F623" s="36" t="s">
        <v>475</v>
      </c>
      <c r="G623" s="36" t="str">
        <f>VLOOKUP(Table76[[#This Row],[CID]],MathN,2,FALSE)</f>
        <v>Solving Linear Equations</v>
      </c>
    </row>
    <row r="624" spans="1:7" x14ac:dyDescent="0.2">
      <c r="A624" s="8" t="str">
        <f>Table76[[#This Row],[Test No.]]&amp;Table76[[#This Row],[Section]]&amp;Table76[[#This Row],[Q. No.]]</f>
        <v>R11M23</v>
      </c>
      <c r="B624" s="8"/>
      <c r="C624" s="9" t="s">
        <v>100</v>
      </c>
      <c r="D624" s="6">
        <v>23</v>
      </c>
      <c r="E624" s="6" t="s">
        <v>32</v>
      </c>
      <c r="F624" s="36" t="s">
        <v>487</v>
      </c>
      <c r="G624" s="36" t="str">
        <f>VLOOKUP(Table76[[#This Row],[CID]],MathN,2,FALSE)</f>
        <v>The (x,y) Coordinate Plane</v>
      </c>
    </row>
    <row r="625" spans="1:7" x14ac:dyDescent="0.2">
      <c r="A625" s="8" t="str">
        <f>Table76[[#This Row],[Test No.]]&amp;Table76[[#This Row],[Section]]&amp;Table76[[#This Row],[Q. No.]]</f>
        <v>R11M24</v>
      </c>
      <c r="B625" s="8"/>
      <c r="C625" s="9" t="s">
        <v>100</v>
      </c>
      <c r="D625" s="6">
        <v>24</v>
      </c>
      <c r="E625" s="6" t="s">
        <v>32</v>
      </c>
      <c r="F625" s="36" t="s">
        <v>499</v>
      </c>
      <c r="G625" s="36" t="str">
        <f>VLOOKUP(Table76[[#This Row],[CID]],MathN,2,FALSE)</f>
        <v>Area and Perimeter</v>
      </c>
    </row>
    <row r="626" spans="1:7" x14ac:dyDescent="0.2">
      <c r="A626" s="8" t="str">
        <f>Table76[[#This Row],[Test No.]]&amp;Table76[[#This Row],[Section]]&amp;Table76[[#This Row],[Q. No.]]</f>
        <v>R11M25</v>
      </c>
      <c r="B626" s="8"/>
      <c r="C626" s="9" t="s">
        <v>100</v>
      </c>
      <c r="D626" s="6">
        <v>25</v>
      </c>
      <c r="E626" s="6" t="s">
        <v>32</v>
      </c>
      <c r="F626" s="36" t="s">
        <v>500</v>
      </c>
      <c r="G626" s="36" t="str">
        <f>VLOOKUP(Table76[[#This Row],[CID]],MathN,2,FALSE)</f>
        <v>SOHCAHTOA</v>
      </c>
    </row>
    <row r="627" spans="1:7" x14ac:dyDescent="0.2">
      <c r="A627" s="8" t="str">
        <f>Table76[[#This Row],[Test No.]]&amp;Table76[[#This Row],[Section]]&amp;Table76[[#This Row],[Q. No.]]</f>
        <v>R11M26</v>
      </c>
      <c r="B627" s="8"/>
      <c r="C627" s="9" t="s">
        <v>100</v>
      </c>
      <c r="D627" s="6">
        <v>26</v>
      </c>
      <c r="E627" s="6" t="s">
        <v>32</v>
      </c>
      <c r="F627" s="36" t="s">
        <v>475</v>
      </c>
      <c r="G627" s="36" t="str">
        <f>VLOOKUP(Table76[[#This Row],[CID]],MathN,2,FALSE)</f>
        <v>Solving Linear Equations</v>
      </c>
    </row>
    <row r="628" spans="1:7" x14ac:dyDescent="0.2">
      <c r="A628" s="8" t="str">
        <f>Table76[[#This Row],[Test No.]]&amp;Table76[[#This Row],[Section]]&amp;Table76[[#This Row],[Q. No.]]</f>
        <v>R11M27</v>
      </c>
      <c r="B628" s="8"/>
      <c r="C628" s="9" t="s">
        <v>100</v>
      </c>
      <c r="D628" s="6">
        <v>27</v>
      </c>
      <c r="E628" s="6" t="s">
        <v>32</v>
      </c>
      <c r="F628" s="36" t="s">
        <v>499</v>
      </c>
      <c r="G628" s="36" t="str">
        <f>VLOOKUP(Table76[[#This Row],[CID]],MathN,2,FALSE)</f>
        <v>Area and Perimeter</v>
      </c>
    </row>
    <row r="629" spans="1:7" x14ac:dyDescent="0.2">
      <c r="A629" s="8" t="str">
        <f>Table76[[#This Row],[Test No.]]&amp;Table76[[#This Row],[Section]]&amp;Table76[[#This Row],[Q. No.]]</f>
        <v>R11M28</v>
      </c>
      <c r="B629" s="8"/>
      <c r="C629" s="9" t="s">
        <v>100</v>
      </c>
      <c r="D629" s="6">
        <v>28</v>
      </c>
      <c r="E629" s="6" t="s">
        <v>32</v>
      </c>
      <c r="F629" s="36" t="s">
        <v>467</v>
      </c>
      <c r="G629" s="36" t="str">
        <f>VLOOKUP(Table76[[#This Row],[CID]],MathN,2,FALSE)</f>
        <v>Percentages, Fractions, and Decimals</v>
      </c>
    </row>
    <row r="630" spans="1:7" x14ac:dyDescent="0.2">
      <c r="A630" s="8" t="str">
        <f>Table76[[#This Row],[Test No.]]&amp;Table76[[#This Row],[Section]]&amp;Table76[[#This Row],[Q. No.]]</f>
        <v>R11M29</v>
      </c>
      <c r="B630" s="8"/>
      <c r="C630" s="9" t="s">
        <v>100</v>
      </c>
      <c r="D630" s="6">
        <v>29</v>
      </c>
      <c r="E630" s="6" t="s">
        <v>32</v>
      </c>
      <c r="F630" s="36" t="s">
        <v>497</v>
      </c>
      <c r="G630" s="36" t="str">
        <f>VLOOKUP(Table76[[#This Row],[CID]],MathN,2,FALSE)</f>
        <v>Circles</v>
      </c>
    </row>
    <row r="631" spans="1:7" x14ac:dyDescent="0.2">
      <c r="A631" s="8" t="str">
        <f>Table76[[#This Row],[Test No.]]&amp;Table76[[#This Row],[Section]]&amp;Table76[[#This Row],[Q. No.]]</f>
        <v>R11M30</v>
      </c>
      <c r="B631" s="8"/>
      <c r="C631" s="9" t="s">
        <v>100</v>
      </c>
      <c r="D631" s="6">
        <v>30</v>
      </c>
      <c r="E631" s="6" t="s">
        <v>32</v>
      </c>
      <c r="F631" s="36" t="s">
        <v>506</v>
      </c>
      <c r="G631" s="36" t="str">
        <f>VLOOKUP(Table76[[#This Row],[CID]],MathN,2,FALSE)</f>
        <v>Mean, Median, and Mode</v>
      </c>
    </row>
    <row r="632" spans="1:7" x14ac:dyDescent="0.2">
      <c r="A632" s="8" t="str">
        <f>Table76[[#This Row],[Test No.]]&amp;Table76[[#This Row],[Section]]&amp;Table76[[#This Row],[Q. No.]]</f>
        <v>R11M31</v>
      </c>
      <c r="B632" s="8"/>
      <c r="C632" s="9" t="s">
        <v>100</v>
      </c>
      <c r="D632" s="6">
        <v>31</v>
      </c>
      <c r="E632" s="6" t="s">
        <v>32</v>
      </c>
      <c r="F632" s="36" t="s">
        <v>475</v>
      </c>
      <c r="G632" s="36" t="str">
        <f>VLOOKUP(Table76[[#This Row],[CID]],MathN,2,FALSE)</f>
        <v>Solving Linear Equations</v>
      </c>
    </row>
    <row r="633" spans="1:7" x14ac:dyDescent="0.2">
      <c r="A633" s="8" t="str">
        <f>Table76[[#This Row],[Test No.]]&amp;Table76[[#This Row],[Section]]&amp;Table76[[#This Row],[Q. No.]]</f>
        <v>R11M32</v>
      </c>
      <c r="B633" s="8"/>
      <c r="C633" s="9" t="s">
        <v>100</v>
      </c>
      <c r="D633" s="6">
        <v>32</v>
      </c>
      <c r="E633" s="6" t="s">
        <v>32</v>
      </c>
      <c r="F633" s="36" t="s">
        <v>507</v>
      </c>
      <c r="G633" s="36" t="str">
        <f>VLOOKUP(Table76[[#This Row],[CID]],MathN,2,FALSE)</f>
        <v>Probability</v>
      </c>
    </row>
    <row r="634" spans="1:7" x14ac:dyDescent="0.2">
      <c r="A634" s="8" t="str">
        <f>Table76[[#This Row],[Test No.]]&amp;Table76[[#This Row],[Section]]&amp;Table76[[#This Row],[Q. No.]]</f>
        <v>R11M33</v>
      </c>
      <c r="B634" s="8"/>
      <c r="C634" s="9" t="s">
        <v>100</v>
      </c>
      <c r="D634" s="6">
        <v>33</v>
      </c>
      <c r="E634" s="6" t="s">
        <v>32</v>
      </c>
      <c r="F634" s="36" t="s">
        <v>481</v>
      </c>
      <c r="G634" s="36" t="str">
        <f>VLOOKUP(Table76[[#This Row],[CID]],MathN,2,FALSE)</f>
        <v>Functions</v>
      </c>
    </row>
    <row r="635" spans="1:7" x14ac:dyDescent="0.2">
      <c r="A635" s="8" t="str">
        <f>Table76[[#This Row],[Test No.]]&amp;Table76[[#This Row],[Section]]&amp;Table76[[#This Row],[Q. No.]]</f>
        <v>R11M34</v>
      </c>
      <c r="B635" s="8"/>
      <c r="C635" s="9" t="s">
        <v>100</v>
      </c>
      <c r="D635" s="6">
        <v>34</v>
      </c>
      <c r="E635" s="6" t="s">
        <v>32</v>
      </c>
      <c r="F635" s="36" t="s">
        <v>488</v>
      </c>
      <c r="G635" s="36" t="str">
        <f>VLOOKUP(Table76[[#This Row],[CID]],MathN,2,FALSE)</f>
        <v>Distance and Midpoints</v>
      </c>
    </row>
    <row r="636" spans="1:7" x14ac:dyDescent="0.2">
      <c r="A636" s="8" t="str">
        <f>Table76[[#This Row],[Test No.]]&amp;Table76[[#This Row],[Section]]&amp;Table76[[#This Row],[Q. No.]]</f>
        <v>R11M35</v>
      </c>
      <c r="B636" s="8"/>
      <c r="C636" s="9" t="s">
        <v>100</v>
      </c>
      <c r="D636" s="6">
        <v>35</v>
      </c>
      <c r="E636" s="6" t="s">
        <v>32</v>
      </c>
      <c r="F636" s="36" t="s">
        <v>483</v>
      </c>
      <c r="G636" s="36" t="str">
        <f>VLOOKUP(Table76[[#This Row],[CID]],MathN,2,FALSE)</f>
        <v>Logarithms</v>
      </c>
    </row>
    <row r="637" spans="1:7" x14ac:dyDescent="0.2">
      <c r="A637" s="8" t="str">
        <f>Table76[[#This Row],[Test No.]]&amp;Table76[[#This Row],[Section]]&amp;Table76[[#This Row],[Q. No.]]</f>
        <v>R11M36</v>
      </c>
      <c r="B637" s="8"/>
      <c r="C637" s="9" t="s">
        <v>100</v>
      </c>
      <c r="D637" s="6">
        <v>36</v>
      </c>
      <c r="E637" s="6" t="s">
        <v>32</v>
      </c>
      <c r="F637" s="36" t="s">
        <v>491</v>
      </c>
      <c r="G637" s="36" t="str">
        <f>VLOOKUP(Table76[[#This Row],[CID]],MathN,2,FALSE)</f>
        <v>The Equation of a Line</v>
      </c>
    </row>
    <row r="638" spans="1:7" x14ac:dyDescent="0.2">
      <c r="A638" s="8" t="str">
        <f>Table76[[#This Row],[Test No.]]&amp;Table76[[#This Row],[Section]]&amp;Table76[[#This Row],[Q. No.]]</f>
        <v>R11M37</v>
      </c>
      <c r="B638" s="8"/>
      <c r="C638" s="9" t="s">
        <v>100</v>
      </c>
      <c r="D638" s="6">
        <v>37</v>
      </c>
      <c r="E638" s="6" t="s">
        <v>32</v>
      </c>
      <c r="F638" s="36" t="s">
        <v>498</v>
      </c>
      <c r="G638" s="36" t="str">
        <f>VLOOKUP(Table76[[#This Row],[CID]],MathN,2,FALSE)</f>
        <v>Simple Three-Dimensional Geometry</v>
      </c>
    </row>
    <row r="639" spans="1:7" x14ac:dyDescent="0.2">
      <c r="A639" s="8" t="str">
        <f>Table76[[#This Row],[Test No.]]&amp;Table76[[#This Row],[Section]]&amp;Table76[[#This Row],[Q. No.]]</f>
        <v>R11M38</v>
      </c>
      <c r="B639" s="8"/>
      <c r="C639" s="9" t="s">
        <v>100</v>
      </c>
      <c r="D639" s="6">
        <v>38</v>
      </c>
      <c r="E639" s="6" t="s">
        <v>32</v>
      </c>
      <c r="F639" s="36" t="s">
        <v>475</v>
      </c>
      <c r="G639" s="36" t="str">
        <f>VLOOKUP(Table76[[#This Row],[CID]],MathN,2,FALSE)</f>
        <v>Solving Linear Equations</v>
      </c>
    </row>
    <row r="640" spans="1:7" x14ac:dyDescent="0.2">
      <c r="A640" s="8" t="str">
        <f>Table76[[#This Row],[Test No.]]&amp;Table76[[#This Row],[Section]]&amp;Table76[[#This Row],[Q. No.]]</f>
        <v>R11M39</v>
      </c>
      <c r="B640" s="8"/>
      <c r="C640" s="9" t="s">
        <v>100</v>
      </c>
      <c r="D640" s="6">
        <v>39</v>
      </c>
      <c r="E640" s="6" t="s">
        <v>32</v>
      </c>
      <c r="F640" s="36" t="s">
        <v>467</v>
      </c>
      <c r="G640" s="36" t="str">
        <f>VLOOKUP(Table76[[#This Row],[CID]],MathN,2,FALSE)</f>
        <v>Percentages, Fractions, and Decimals</v>
      </c>
    </row>
    <row r="641" spans="1:7" x14ac:dyDescent="0.2">
      <c r="A641" s="8" t="str">
        <f>Table76[[#This Row],[Test No.]]&amp;Table76[[#This Row],[Section]]&amp;Table76[[#This Row],[Q. No.]]</f>
        <v>R11M40</v>
      </c>
      <c r="B641" s="8"/>
      <c r="C641" s="9" t="s">
        <v>100</v>
      </c>
      <c r="D641" s="6">
        <v>40</v>
      </c>
      <c r="E641" s="6" t="s">
        <v>32</v>
      </c>
      <c r="F641" s="36" t="s">
        <v>497</v>
      </c>
      <c r="G641" s="36" t="str">
        <f>VLOOKUP(Table76[[#This Row],[CID]],MathN,2,FALSE)</f>
        <v>Circles</v>
      </c>
    </row>
    <row r="642" spans="1:7" x14ac:dyDescent="0.2">
      <c r="A642" s="8" t="str">
        <f>Table76[[#This Row],[Test No.]]&amp;Table76[[#This Row],[Section]]&amp;Table76[[#This Row],[Q. No.]]</f>
        <v>R11M41</v>
      </c>
      <c r="B642" s="8"/>
      <c r="C642" s="9" t="s">
        <v>100</v>
      </c>
      <c r="D642" s="6">
        <v>41</v>
      </c>
      <c r="E642" s="6" t="s">
        <v>32</v>
      </c>
      <c r="F642" s="36" t="s">
        <v>470</v>
      </c>
      <c r="G642" s="36" t="str">
        <f>VLOOKUP(Table76[[#This Row],[CID]],MathN,2,FALSE)</f>
        <v>Exponents and Roots</v>
      </c>
    </row>
    <row r="643" spans="1:7" x14ac:dyDescent="0.2">
      <c r="A643" s="8" t="str">
        <f>Table76[[#This Row],[Test No.]]&amp;Table76[[#This Row],[Section]]&amp;Table76[[#This Row],[Q. No.]]</f>
        <v>R11M42</v>
      </c>
      <c r="B643" s="8"/>
      <c r="C643" s="9" t="s">
        <v>100</v>
      </c>
      <c r="D643" s="6">
        <v>42</v>
      </c>
      <c r="E643" s="6" t="s">
        <v>32</v>
      </c>
      <c r="F643" s="36" t="s">
        <v>500</v>
      </c>
      <c r="G643" s="36" t="str">
        <f>VLOOKUP(Table76[[#This Row],[CID]],MathN,2,FALSE)</f>
        <v>SOHCAHTOA</v>
      </c>
    </row>
    <row r="644" spans="1:7" x14ac:dyDescent="0.2">
      <c r="A644" s="8" t="str">
        <f>Table76[[#This Row],[Test No.]]&amp;Table76[[#This Row],[Section]]&amp;Table76[[#This Row],[Q. No.]]</f>
        <v>R11M43</v>
      </c>
      <c r="B644" s="8"/>
      <c r="C644" s="9" t="s">
        <v>100</v>
      </c>
      <c r="D644" s="6">
        <v>43</v>
      </c>
      <c r="E644" s="6" t="s">
        <v>32</v>
      </c>
      <c r="F644" s="36" t="s">
        <v>492</v>
      </c>
      <c r="G644" s="36" t="str">
        <f>VLOOKUP(Table76[[#This Row],[CID]],MathN,2,FALSE)</f>
        <v>Graphing Data and Equations</v>
      </c>
    </row>
    <row r="645" spans="1:7" x14ac:dyDescent="0.2">
      <c r="A645" s="8" t="str">
        <f>Table76[[#This Row],[Test No.]]&amp;Table76[[#This Row],[Section]]&amp;Table76[[#This Row],[Q. No.]]</f>
        <v>R11M44</v>
      </c>
      <c r="B645" s="8"/>
      <c r="C645" s="9" t="s">
        <v>100</v>
      </c>
      <c r="D645" s="6">
        <v>44</v>
      </c>
      <c r="E645" s="6" t="s">
        <v>32</v>
      </c>
      <c r="F645" s="36" t="s">
        <v>503</v>
      </c>
      <c r="G645" s="36" t="str">
        <f>VLOOKUP(Table76[[#This Row],[CID]],MathN,2,FALSE)</f>
        <v>Trigonometric Graphs</v>
      </c>
    </row>
    <row r="646" spans="1:7" x14ac:dyDescent="0.2">
      <c r="A646" s="8" t="str">
        <f>Table76[[#This Row],[Test No.]]&amp;Table76[[#This Row],[Section]]&amp;Table76[[#This Row],[Q. No.]]</f>
        <v>R11M45</v>
      </c>
      <c r="B646" s="8"/>
      <c r="C646" s="9" t="s">
        <v>100</v>
      </c>
      <c r="D646" s="6">
        <v>45</v>
      </c>
      <c r="E646" s="6" t="s">
        <v>32</v>
      </c>
      <c r="F646" s="36" t="s">
        <v>487</v>
      </c>
      <c r="G646" s="36" t="str">
        <f>VLOOKUP(Table76[[#This Row],[CID]],MathN,2,FALSE)</f>
        <v>The (x,y) Coordinate Plane</v>
      </c>
    </row>
    <row r="647" spans="1:7" x14ac:dyDescent="0.2">
      <c r="A647" s="8" t="str">
        <f>Table76[[#This Row],[Test No.]]&amp;Table76[[#This Row],[Section]]&amp;Table76[[#This Row],[Q. No.]]</f>
        <v>R11M46</v>
      </c>
      <c r="B647" s="8"/>
      <c r="C647" s="9" t="s">
        <v>100</v>
      </c>
      <c r="D647" s="6">
        <v>46</v>
      </c>
      <c r="E647" s="6" t="s">
        <v>32</v>
      </c>
      <c r="F647" s="36" t="s">
        <v>465</v>
      </c>
      <c r="G647" s="36" t="str">
        <f>VLOOKUP(Table76[[#This Row],[CID]],MathN,2,FALSE)</f>
        <v>Multiples, Factors, and Primes</v>
      </c>
    </row>
    <row r="648" spans="1:7" x14ac:dyDescent="0.2">
      <c r="A648" s="8" t="str">
        <f>Table76[[#This Row],[Test No.]]&amp;Table76[[#This Row],[Section]]&amp;Table76[[#This Row],[Q. No.]]</f>
        <v>R11M47</v>
      </c>
      <c r="B648" s="8"/>
      <c r="C648" s="9" t="s">
        <v>100</v>
      </c>
      <c r="D648" s="6">
        <v>47</v>
      </c>
      <c r="E648" s="6" t="s">
        <v>32</v>
      </c>
      <c r="F648" s="36" t="s">
        <v>481</v>
      </c>
      <c r="G648" s="36" t="str">
        <f>VLOOKUP(Table76[[#This Row],[CID]],MathN,2,FALSE)</f>
        <v>Functions</v>
      </c>
    </row>
    <row r="649" spans="1:7" x14ac:dyDescent="0.2">
      <c r="A649" s="8" t="str">
        <f>Table76[[#This Row],[Test No.]]&amp;Table76[[#This Row],[Section]]&amp;Table76[[#This Row],[Q. No.]]</f>
        <v>R11M48</v>
      </c>
      <c r="B649" s="8"/>
      <c r="C649" s="9" t="s">
        <v>100</v>
      </c>
      <c r="D649" s="6">
        <v>48</v>
      </c>
      <c r="E649" s="6" t="s">
        <v>32</v>
      </c>
      <c r="F649" s="36" t="s">
        <v>475</v>
      </c>
      <c r="G649" s="36" t="str">
        <f>VLOOKUP(Table76[[#This Row],[CID]],MathN,2,FALSE)</f>
        <v>Solving Linear Equations</v>
      </c>
    </row>
    <row r="650" spans="1:7" x14ac:dyDescent="0.2">
      <c r="A650" s="8" t="str">
        <f>Table76[[#This Row],[Test No.]]&amp;Table76[[#This Row],[Section]]&amp;Table76[[#This Row],[Q. No.]]</f>
        <v>R11M49</v>
      </c>
      <c r="B650" s="8"/>
      <c r="C650" s="9" t="s">
        <v>100</v>
      </c>
      <c r="D650" s="6">
        <v>49</v>
      </c>
      <c r="E650" s="6" t="s">
        <v>32</v>
      </c>
      <c r="F650" s="36" t="s">
        <v>473</v>
      </c>
      <c r="G650" s="36" t="str">
        <f>VLOOKUP(Table76[[#This Row],[CID]],MathN,2,FALSE)</f>
        <v>Equivalent Algebraic Expressions</v>
      </c>
    </row>
    <row r="651" spans="1:7" x14ac:dyDescent="0.2">
      <c r="A651" s="8" t="str">
        <f>Table76[[#This Row],[Test No.]]&amp;Table76[[#This Row],[Section]]&amp;Table76[[#This Row],[Q. No.]]</f>
        <v>R11M50</v>
      </c>
      <c r="B651" s="8"/>
      <c r="C651" s="9" t="s">
        <v>100</v>
      </c>
      <c r="D651" s="6">
        <v>50</v>
      </c>
      <c r="E651" s="6" t="s">
        <v>32</v>
      </c>
      <c r="F651" s="36" t="s">
        <v>494</v>
      </c>
      <c r="G651" s="36" t="str">
        <f>VLOOKUP(Table76[[#This Row],[CID]],MathN,2,FALSE)</f>
        <v>Angles, Lines, and Planes</v>
      </c>
    </row>
    <row r="652" spans="1:7" x14ac:dyDescent="0.2">
      <c r="A652" s="8" t="str">
        <f>Table76[[#This Row],[Test No.]]&amp;Table76[[#This Row],[Section]]&amp;Table76[[#This Row],[Q. No.]]</f>
        <v>R11M51</v>
      </c>
      <c r="B652" s="8"/>
      <c r="C652" s="9" t="s">
        <v>100</v>
      </c>
      <c r="D652" s="6">
        <v>51</v>
      </c>
      <c r="E652" s="6" t="s">
        <v>32</v>
      </c>
      <c r="F652" s="36" t="s">
        <v>489</v>
      </c>
      <c r="G652" s="36" t="str">
        <f>VLOOKUP(Table76[[#This Row],[CID]],MathN,2,FALSE)</f>
        <v>Slope</v>
      </c>
    </row>
    <row r="653" spans="1:7" x14ac:dyDescent="0.2">
      <c r="A653" s="8" t="str">
        <f>Table76[[#This Row],[Test No.]]&amp;Table76[[#This Row],[Section]]&amp;Table76[[#This Row],[Q. No.]]</f>
        <v>R11M52</v>
      </c>
      <c r="B653" s="8"/>
      <c r="C653" s="9" t="s">
        <v>100</v>
      </c>
      <c r="D653" s="6">
        <v>52</v>
      </c>
      <c r="E653" s="6" t="s">
        <v>32</v>
      </c>
      <c r="F653" s="36" t="s">
        <v>468</v>
      </c>
      <c r="G653" s="36" t="str">
        <f>VLOOKUP(Table76[[#This Row],[CID]],MathN,2,FALSE)</f>
        <v>Ratios and Proportions</v>
      </c>
    </row>
    <row r="654" spans="1:7" x14ac:dyDescent="0.2">
      <c r="A654" s="8" t="str">
        <f>Table76[[#This Row],[Test No.]]&amp;Table76[[#This Row],[Section]]&amp;Table76[[#This Row],[Q. No.]]</f>
        <v>R11M53</v>
      </c>
      <c r="B654" s="8"/>
      <c r="C654" s="9" t="s">
        <v>100</v>
      </c>
      <c r="D654" s="6">
        <v>53</v>
      </c>
      <c r="E654" s="6" t="s">
        <v>32</v>
      </c>
      <c r="F654" s="36" t="s">
        <v>497</v>
      </c>
      <c r="G654" s="36" t="str">
        <f>VLOOKUP(Table76[[#This Row],[CID]],MathN,2,FALSE)</f>
        <v>Circles</v>
      </c>
    </row>
    <row r="655" spans="1:7" x14ac:dyDescent="0.2">
      <c r="A655" s="8" t="str">
        <f>Table76[[#This Row],[Test No.]]&amp;Table76[[#This Row],[Section]]&amp;Table76[[#This Row],[Q. No.]]</f>
        <v>R11M54</v>
      </c>
      <c r="B655" s="8"/>
      <c r="C655" s="9" t="s">
        <v>100</v>
      </c>
      <c r="D655" s="6">
        <v>54</v>
      </c>
      <c r="E655" s="6" t="s">
        <v>32</v>
      </c>
      <c r="F655" s="36" t="s">
        <v>473</v>
      </c>
      <c r="G655" s="36" t="str">
        <f>VLOOKUP(Table76[[#This Row],[CID]],MathN,2,FALSE)</f>
        <v>Equivalent Algebraic Expressions</v>
      </c>
    </row>
    <row r="656" spans="1:7" x14ac:dyDescent="0.2">
      <c r="A656" s="8" t="str">
        <f>Table76[[#This Row],[Test No.]]&amp;Table76[[#This Row],[Section]]&amp;Table76[[#This Row],[Q. No.]]</f>
        <v>R11M55</v>
      </c>
      <c r="B656" s="8"/>
      <c r="C656" s="9" t="s">
        <v>100</v>
      </c>
      <c r="D656" s="6">
        <v>55</v>
      </c>
      <c r="E656" s="6" t="s">
        <v>32</v>
      </c>
      <c r="F656" s="36" t="s">
        <v>482</v>
      </c>
      <c r="G656" s="36" t="str">
        <f>VLOOKUP(Table76[[#This Row],[CID]],MathN,2,FALSE)</f>
        <v>Matrices</v>
      </c>
    </row>
    <row r="657" spans="1:7" x14ac:dyDescent="0.2">
      <c r="A657" s="8" t="str">
        <f>Table76[[#This Row],[Test No.]]&amp;Table76[[#This Row],[Section]]&amp;Table76[[#This Row],[Q. No.]]</f>
        <v>R11M56</v>
      </c>
      <c r="B657" s="8"/>
      <c r="C657" s="9" t="s">
        <v>100</v>
      </c>
      <c r="D657" s="6">
        <v>56</v>
      </c>
      <c r="E657" s="6" t="s">
        <v>32</v>
      </c>
      <c r="F657" s="36" t="s">
        <v>504</v>
      </c>
      <c r="G657" s="36" t="str">
        <f>VLOOKUP(Table76[[#This Row],[CID]],MathN,2,FALSE)</f>
        <v>Logic</v>
      </c>
    </row>
    <row r="658" spans="1:7" x14ac:dyDescent="0.2">
      <c r="A658" s="8" t="str">
        <f>Table76[[#This Row],[Test No.]]&amp;Table76[[#This Row],[Section]]&amp;Table76[[#This Row],[Q. No.]]</f>
        <v>R11M57</v>
      </c>
      <c r="B658" s="8"/>
      <c r="C658" s="9" t="s">
        <v>100</v>
      </c>
      <c r="D658" s="6">
        <v>57</v>
      </c>
      <c r="E658" s="6" t="s">
        <v>32</v>
      </c>
      <c r="F658" s="36" t="s">
        <v>486</v>
      </c>
      <c r="G658" s="36" t="str">
        <f>VLOOKUP(Table76[[#This Row],[CID]],MathN,2,FALSE)</f>
        <v>Number Lines and Inequalities</v>
      </c>
    </row>
    <row r="659" spans="1:7" x14ac:dyDescent="0.2">
      <c r="A659" s="8" t="str">
        <f>Table76[[#This Row],[Test No.]]&amp;Table76[[#This Row],[Section]]&amp;Table76[[#This Row],[Q. No.]]</f>
        <v>R11M58</v>
      </c>
      <c r="B659" s="8"/>
      <c r="C659" s="9" t="s">
        <v>100</v>
      </c>
      <c r="D659" s="6">
        <v>58</v>
      </c>
      <c r="E659" s="6" t="s">
        <v>32</v>
      </c>
      <c r="F659" s="36" t="s">
        <v>470</v>
      </c>
      <c r="G659" s="36" t="str">
        <f>VLOOKUP(Table76[[#This Row],[CID]],MathN,2,FALSE)</f>
        <v>Exponents and Roots</v>
      </c>
    </row>
    <row r="660" spans="1:7" x14ac:dyDescent="0.2">
      <c r="A660" s="8" t="str">
        <f>Table76[[#This Row],[Test No.]]&amp;Table76[[#This Row],[Section]]&amp;Table76[[#This Row],[Q. No.]]</f>
        <v>R11M59</v>
      </c>
      <c r="B660" s="8"/>
      <c r="C660" s="9" t="s">
        <v>100</v>
      </c>
      <c r="D660" s="6">
        <v>59</v>
      </c>
      <c r="E660" s="6" t="s">
        <v>32</v>
      </c>
      <c r="F660" s="36" t="s">
        <v>486</v>
      </c>
      <c r="G660" s="36" t="str">
        <f>VLOOKUP(Table76[[#This Row],[CID]],MathN,2,FALSE)</f>
        <v>Number Lines and Inequalities</v>
      </c>
    </row>
    <row r="661" spans="1:7" x14ac:dyDescent="0.2">
      <c r="A661" s="8" t="str">
        <f>Table76[[#This Row],[Test No.]]&amp;Table76[[#This Row],[Section]]&amp;Table76[[#This Row],[Q. No.]]</f>
        <v>R11M60</v>
      </c>
      <c r="B661" s="8"/>
      <c r="C661" s="9" t="s">
        <v>100</v>
      </c>
      <c r="D661" s="6">
        <v>60</v>
      </c>
      <c r="E661" s="6" t="s">
        <v>32</v>
      </c>
      <c r="F661" s="36" t="s">
        <v>497</v>
      </c>
      <c r="G661" s="36" t="str">
        <f>VLOOKUP(Table76[[#This Row],[CID]],MathN,2,FALSE)</f>
        <v>Circles</v>
      </c>
    </row>
    <row r="662" spans="1:7" x14ac:dyDescent="0.2">
      <c r="A662" s="8" t="str">
        <f>Table76[[#This Row],[Test No.]]&amp;Table76[[#This Row],[Section]]&amp;Table76[[#This Row],[Q. No.]]</f>
        <v>R12M1</v>
      </c>
      <c r="B662" s="8"/>
      <c r="C662" s="9" t="s">
        <v>99</v>
      </c>
      <c r="D662" s="6">
        <v>1</v>
      </c>
      <c r="E662" s="6" t="s">
        <v>32</v>
      </c>
      <c r="F662" s="36" t="s">
        <v>474</v>
      </c>
      <c r="G662" s="36" t="str">
        <f>VLOOKUP(Table76[[#This Row],[CID]],MathN,2,FALSE)</f>
        <v>Writing Expressions and Equations</v>
      </c>
    </row>
    <row r="663" spans="1:7" x14ac:dyDescent="0.2">
      <c r="A663" s="8" t="str">
        <f>Table76[[#This Row],[Test No.]]&amp;Table76[[#This Row],[Section]]&amp;Table76[[#This Row],[Q. No.]]</f>
        <v>R12M2</v>
      </c>
      <c r="B663" s="8"/>
      <c r="C663" s="9" t="s">
        <v>99</v>
      </c>
      <c r="D663" s="6">
        <v>2</v>
      </c>
      <c r="E663" s="6" t="s">
        <v>32</v>
      </c>
      <c r="F663" s="36" t="s">
        <v>472</v>
      </c>
      <c r="G663" s="36" t="str">
        <f>VLOOKUP(Table76[[#This Row],[CID]],MathN,2,FALSE)</f>
        <v>Substitution</v>
      </c>
    </row>
    <row r="664" spans="1:7" x14ac:dyDescent="0.2">
      <c r="A664" s="8" t="str">
        <f>Table76[[#This Row],[Test No.]]&amp;Table76[[#This Row],[Section]]&amp;Table76[[#This Row],[Q. No.]]</f>
        <v>R12M3</v>
      </c>
      <c r="B664" s="8"/>
      <c r="C664" s="9" t="s">
        <v>99</v>
      </c>
      <c r="D664" s="6">
        <v>3</v>
      </c>
      <c r="E664" s="6" t="s">
        <v>32</v>
      </c>
      <c r="F664" s="36" t="s">
        <v>471</v>
      </c>
      <c r="G664" s="36" t="str">
        <f>VLOOKUP(Table76[[#This Row],[CID]],MathN,2,FALSE)</f>
        <v>Series</v>
      </c>
    </row>
    <row r="665" spans="1:7" x14ac:dyDescent="0.2">
      <c r="A665" s="8" t="str">
        <f>Table76[[#This Row],[Test No.]]&amp;Table76[[#This Row],[Section]]&amp;Table76[[#This Row],[Q. No.]]</f>
        <v>R12M4</v>
      </c>
      <c r="B665" s="8"/>
      <c r="C665" s="9" t="s">
        <v>99</v>
      </c>
      <c r="D665" s="6">
        <v>4</v>
      </c>
      <c r="E665" s="6" t="s">
        <v>32</v>
      </c>
      <c r="F665" s="36" t="s">
        <v>473</v>
      </c>
      <c r="G665" s="36" t="str">
        <f>VLOOKUP(Table76[[#This Row],[CID]],MathN,2,FALSE)</f>
        <v>Equivalent Algebraic Expressions</v>
      </c>
    </row>
    <row r="666" spans="1:7" x14ac:dyDescent="0.2">
      <c r="A666" s="8" t="str">
        <f>Table76[[#This Row],[Test No.]]&amp;Table76[[#This Row],[Section]]&amp;Table76[[#This Row],[Q. No.]]</f>
        <v>R12M5</v>
      </c>
      <c r="B666" s="8"/>
      <c r="C666" s="9" t="s">
        <v>99</v>
      </c>
      <c r="D666" s="6">
        <v>5</v>
      </c>
      <c r="E666" s="6" t="s">
        <v>32</v>
      </c>
      <c r="F666" s="36" t="s">
        <v>465</v>
      </c>
      <c r="G666" s="36" t="str">
        <f>VLOOKUP(Table76[[#This Row],[CID]],MathN,2,FALSE)</f>
        <v>Multiples, Factors, and Primes</v>
      </c>
    </row>
    <row r="667" spans="1:7" x14ac:dyDescent="0.2">
      <c r="A667" s="8" t="str">
        <f>Table76[[#This Row],[Test No.]]&amp;Table76[[#This Row],[Section]]&amp;Table76[[#This Row],[Q. No.]]</f>
        <v>R12M6</v>
      </c>
      <c r="B667" s="8"/>
      <c r="C667" s="9" t="s">
        <v>99</v>
      </c>
      <c r="D667" s="6">
        <v>6</v>
      </c>
      <c r="E667" s="6" t="s">
        <v>32</v>
      </c>
      <c r="F667" s="36" t="s">
        <v>473</v>
      </c>
      <c r="G667" s="36" t="str">
        <f>VLOOKUP(Table76[[#This Row],[CID]],MathN,2,FALSE)</f>
        <v>Equivalent Algebraic Expressions</v>
      </c>
    </row>
    <row r="668" spans="1:7" x14ac:dyDescent="0.2">
      <c r="A668" s="8" t="str">
        <f>Table76[[#This Row],[Test No.]]&amp;Table76[[#This Row],[Section]]&amp;Table76[[#This Row],[Q. No.]]</f>
        <v>R12M7</v>
      </c>
      <c r="B668" s="8"/>
      <c r="C668" s="9" t="s">
        <v>99</v>
      </c>
      <c r="D668" s="6">
        <v>7</v>
      </c>
      <c r="E668" s="6" t="s">
        <v>32</v>
      </c>
      <c r="F668" s="36" t="s">
        <v>506</v>
      </c>
      <c r="G668" s="36" t="str">
        <f>VLOOKUP(Table76[[#This Row],[CID]],MathN,2,FALSE)</f>
        <v>Mean, Median, and Mode</v>
      </c>
    </row>
    <row r="669" spans="1:7" x14ac:dyDescent="0.2">
      <c r="A669" s="8" t="str">
        <f>Table76[[#This Row],[Test No.]]&amp;Table76[[#This Row],[Section]]&amp;Table76[[#This Row],[Q. No.]]</f>
        <v>R12M8</v>
      </c>
      <c r="B669" s="8"/>
      <c r="C669" s="9" t="s">
        <v>99</v>
      </c>
      <c r="D669" s="6">
        <v>8</v>
      </c>
      <c r="E669" s="6" t="s">
        <v>32</v>
      </c>
      <c r="F669" s="36" t="s">
        <v>479</v>
      </c>
      <c r="G669" s="36" t="str">
        <f>VLOOKUP(Table76[[#This Row],[CID]],MathN,2,FALSE)</f>
        <v>Solving Systems of Equations</v>
      </c>
    </row>
    <row r="670" spans="1:7" x14ac:dyDescent="0.2">
      <c r="A670" s="8" t="str">
        <f>Table76[[#This Row],[Test No.]]&amp;Table76[[#This Row],[Section]]&amp;Table76[[#This Row],[Q. No.]]</f>
        <v>R12M9</v>
      </c>
      <c r="B670" s="8"/>
      <c r="C670" s="9" t="s">
        <v>99</v>
      </c>
      <c r="D670" s="6">
        <v>9</v>
      </c>
      <c r="E670" s="6" t="s">
        <v>32</v>
      </c>
      <c r="F670" s="36" t="s">
        <v>499</v>
      </c>
      <c r="G670" s="36" t="str">
        <f>VLOOKUP(Table76[[#This Row],[CID]],MathN,2,FALSE)</f>
        <v>Area and Perimeter</v>
      </c>
    </row>
    <row r="671" spans="1:7" x14ac:dyDescent="0.2">
      <c r="A671" s="8" t="str">
        <f>Table76[[#This Row],[Test No.]]&amp;Table76[[#This Row],[Section]]&amp;Table76[[#This Row],[Q. No.]]</f>
        <v>R12M10</v>
      </c>
      <c r="B671" s="8"/>
      <c r="C671" s="9" t="s">
        <v>99</v>
      </c>
      <c r="D671" s="6">
        <v>10</v>
      </c>
      <c r="E671" s="6" t="s">
        <v>32</v>
      </c>
      <c r="F671" s="36" t="s">
        <v>479</v>
      </c>
      <c r="G671" s="36" t="str">
        <f>VLOOKUP(Table76[[#This Row],[CID]],MathN,2,FALSE)</f>
        <v>Solving Systems of Equations</v>
      </c>
    </row>
    <row r="672" spans="1:7" x14ac:dyDescent="0.2">
      <c r="A672" s="8" t="str">
        <f>Table76[[#This Row],[Test No.]]&amp;Table76[[#This Row],[Section]]&amp;Table76[[#This Row],[Q. No.]]</f>
        <v>R12M11</v>
      </c>
      <c r="B672" s="8"/>
      <c r="C672" s="9" t="s">
        <v>99</v>
      </c>
      <c r="D672" s="6">
        <v>11</v>
      </c>
      <c r="E672" s="6" t="s">
        <v>32</v>
      </c>
      <c r="F672" s="36" t="s">
        <v>476</v>
      </c>
      <c r="G672" s="36" t="str">
        <f>VLOOKUP(Table76[[#This Row],[CID]],MathN,2,FALSE)</f>
        <v>Multiplying Binomials</v>
      </c>
    </row>
    <row r="673" spans="1:7" x14ac:dyDescent="0.2">
      <c r="A673" s="8" t="str">
        <f>Table76[[#This Row],[Test No.]]&amp;Table76[[#This Row],[Section]]&amp;Table76[[#This Row],[Q. No.]]</f>
        <v>R12M12</v>
      </c>
      <c r="B673" s="8"/>
      <c r="C673" s="9" t="s">
        <v>99</v>
      </c>
      <c r="D673" s="6">
        <v>12</v>
      </c>
      <c r="E673" s="6" t="s">
        <v>32</v>
      </c>
      <c r="F673" s="36" t="s">
        <v>489</v>
      </c>
      <c r="G673" s="36" t="str">
        <f>VLOOKUP(Table76[[#This Row],[CID]],MathN,2,FALSE)</f>
        <v>Slope</v>
      </c>
    </row>
    <row r="674" spans="1:7" x14ac:dyDescent="0.2">
      <c r="A674" s="8" t="str">
        <f>Table76[[#This Row],[Test No.]]&amp;Table76[[#This Row],[Section]]&amp;Table76[[#This Row],[Q. No.]]</f>
        <v>R12M13</v>
      </c>
      <c r="B674" s="8"/>
      <c r="C674" s="9" t="s">
        <v>99</v>
      </c>
      <c r="D674" s="6">
        <v>13</v>
      </c>
      <c r="E674" s="6" t="s">
        <v>32</v>
      </c>
      <c r="F674" s="36" t="s">
        <v>475</v>
      </c>
      <c r="G674" s="36" t="str">
        <f>VLOOKUP(Table76[[#This Row],[CID]],MathN,2,FALSE)</f>
        <v>Solving Linear Equations</v>
      </c>
    </row>
    <row r="675" spans="1:7" x14ac:dyDescent="0.2">
      <c r="A675" s="8" t="str">
        <f>Table76[[#This Row],[Test No.]]&amp;Table76[[#This Row],[Section]]&amp;Table76[[#This Row],[Q. No.]]</f>
        <v>R12M14</v>
      </c>
      <c r="B675" s="8"/>
      <c r="C675" s="9" t="s">
        <v>99</v>
      </c>
      <c r="D675" s="6">
        <v>14</v>
      </c>
      <c r="E675" s="6" t="s">
        <v>32</v>
      </c>
      <c r="F675" s="36" t="s">
        <v>495</v>
      </c>
      <c r="G675" s="36" t="str">
        <f>VLOOKUP(Table76[[#This Row],[CID]],MathN,2,FALSE)</f>
        <v>Triangles</v>
      </c>
    </row>
    <row r="676" spans="1:7" x14ac:dyDescent="0.2">
      <c r="A676" s="8" t="str">
        <f>Table76[[#This Row],[Test No.]]&amp;Table76[[#This Row],[Section]]&amp;Table76[[#This Row],[Q. No.]]</f>
        <v>R12M15</v>
      </c>
      <c r="B676" s="8"/>
      <c r="C676" s="9" t="s">
        <v>99</v>
      </c>
      <c r="D676" s="6">
        <v>15</v>
      </c>
      <c r="E676" s="6" t="s">
        <v>32</v>
      </c>
      <c r="F676" s="36" t="s">
        <v>499</v>
      </c>
      <c r="G676" s="36" t="str">
        <f>VLOOKUP(Table76[[#This Row],[CID]],MathN,2,FALSE)</f>
        <v>Area and Perimeter</v>
      </c>
    </row>
    <row r="677" spans="1:7" x14ac:dyDescent="0.2">
      <c r="A677" s="8" t="str">
        <f>Table76[[#This Row],[Test No.]]&amp;Table76[[#This Row],[Section]]&amp;Table76[[#This Row],[Q. No.]]</f>
        <v>R12M16</v>
      </c>
      <c r="B677" s="8"/>
      <c r="C677" s="9" t="s">
        <v>99</v>
      </c>
      <c r="D677" s="6">
        <v>16</v>
      </c>
      <c r="E677" s="6" t="s">
        <v>32</v>
      </c>
      <c r="F677" s="36" t="s">
        <v>495</v>
      </c>
      <c r="G677" s="36" t="str">
        <f>VLOOKUP(Table76[[#This Row],[CID]],MathN,2,FALSE)</f>
        <v>Triangles</v>
      </c>
    </row>
    <row r="678" spans="1:7" x14ac:dyDescent="0.2">
      <c r="A678" s="8" t="str">
        <f>Table76[[#This Row],[Test No.]]&amp;Table76[[#This Row],[Section]]&amp;Table76[[#This Row],[Q. No.]]</f>
        <v>R12M17</v>
      </c>
      <c r="B678" s="8"/>
      <c r="C678" s="9" t="s">
        <v>99</v>
      </c>
      <c r="D678" s="6">
        <v>17</v>
      </c>
      <c r="E678" s="6" t="s">
        <v>32</v>
      </c>
      <c r="F678" s="36" t="s">
        <v>474</v>
      </c>
      <c r="G678" s="36" t="str">
        <f>VLOOKUP(Table76[[#This Row],[CID]],MathN,2,FALSE)</f>
        <v>Writing Expressions and Equations</v>
      </c>
    </row>
    <row r="679" spans="1:7" x14ac:dyDescent="0.2">
      <c r="A679" s="8" t="str">
        <f>Table76[[#This Row],[Test No.]]&amp;Table76[[#This Row],[Section]]&amp;Table76[[#This Row],[Q. No.]]</f>
        <v>R12M18</v>
      </c>
      <c r="B679" s="8"/>
      <c r="C679" s="9" t="s">
        <v>99</v>
      </c>
      <c r="D679" s="6">
        <v>18</v>
      </c>
      <c r="E679" s="6" t="s">
        <v>32</v>
      </c>
      <c r="F679" s="36" t="s">
        <v>495</v>
      </c>
      <c r="G679" s="36" t="str">
        <f>VLOOKUP(Table76[[#This Row],[CID]],MathN,2,FALSE)</f>
        <v>Triangles</v>
      </c>
    </row>
    <row r="680" spans="1:7" x14ac:dyDescent="0.2">
      <c r="A680" s="8" t="str">
        <f>Table76[[#This Row],[Test No.]]&amp;Table76[[#This Row],[Section]]&amp;Table76[[#This Row],[Q. No.]]</f>
        <v>R12M19</v>
      </c>
      <c r="B680" s="8"/>
      <c r="C680" s="9" t="s">
        <v>99</v>
      </c>
      <c r="D680" s="6">
        <v>19</v>
      </c>
      <c r="E680" s="6" t="s">
        <v>32</v>
      </c>
      <c r="F680" s="36" t="s">
        <v>468</v>
      </c>
      <c r="G680" s="36" t="str">
        <f>VLOOKUP(Table76[[#This Row],[CID]],MathN,2,FALSE)</f>
        <v>Ratios and Proportions</v>
      </c>
    </row>
    <row r="681" spans="1:7" x14ac:dyDescent="0.2">
      <c r="A681" s="8" t="str">
        <f>Table76[[#This Row],[Test No.]]&amp;Table76[[#This Row],[Section]]&amp;Table76[[#This Row],[Q. No.]]</f>
        <v>R12M20</v>
      </c>
      <c r="B681" s="8"/>
      <c r="C681" s="9" t="s">
        <v>99</v>
      </c>
      <c r="D681" s="6">
        <v>20</v>
      </c>
      <c r="E681" s="6" t="s">
        <v>32</v>
      </c>
      <c r="F681" s="36" t="s">
        <v>465</v>
      </c>
      <c r="G681" s="36" t="str">
        <f>VLOOKUP(Table76[[#This Row],[CID]],MathN,2,FALSE)</f>
        <v>Multiples, Factors, and Primes</v>
      </c>
    </row>
    <row r="682" spans="1:7" x14ac:dyDescent="0.2">
      <c r="A682" s="8" t="str">
        <f>Table76[[#This Row],[Test No.]]&amp;Table76[[#This Row],[Section]]&amp;Table76[[#This Row],[Q. No.]]</f>
        <v>R12M21</v>
      </c>
      <c r="B682" s="8"/>
      <c r="C682" s="9" t="s">
        <v>99</v>
      </c>
      <c r="D682" s="6">
        <v>21</v>
      </c>
      <c r="E682" s="6" t="s">
        <v>32</v>
      </c>
      <c r="F682" s="36" t="s">
        <v>475</v>
      </c>
      <c r="G682" s="36" t="str">
        <f>VLOOKUP(Table76[[#This Row],[CID]],MathN,2,FALSE)</f>
        <v>Solving Linear Equations</v>
      </c>
    </row>
    <row r="683" spans="1:7" x14ac:dyDescent="0.2">
      <c r="A683" s="8" t="str">
        <f>Table76[[#This Row],[Test No.]]&amp;Table76[[#This Row],[Section]]&amp;Table76[[#This Row],[Q. No.]]</f>
        <v>R12M22</v>
      </c>
      <c r="B683" s="8"/>
      <c r="C683" s="9" t="s">
        <v>99</v>
      </c>
      <c r="D683" s="6">
        <v>22</v>
      </c>
      <c r="E683" s="6" t="s">
        <v>32</v>
      </c>
      <c r="F683" s="36" t="s">
        <v>477</v>
      </c>
      <c r="G683" s="36" t="str">
        <f>VLOOKUP(Table76[[#This Row],[CID]],MathN,2,FALSE)</f>
        <v>Inequalities</v>
      </c>
    </row>
    <row r="684" spans="1:7" x14ac:dyDescent="0.2">
      <c r="A684" s="8" t="str">
        <f>Table76[[#This Row],[Test No.]]&amp;Table76[[#This Row],[Section]]&amp;Table76[[#This Row],[Q. No.]]</f>
        <v>R12M23</v>
      </c>
      <c r="B684" s="8"/>
      <c r="C684" s="9" t="s">
        <v>99</v>
      </c>
      <c r="D684" s="6">
        <v>23</v>
      </c>
      <c r="E684" s="6" t="s">
        <v>32</v>
      </c>
      <c r="F684" s="36" t="s">
        <v>478</v>
      </c>
      <c r="G684" s="36" t="str">
        <f>VLOOKUP(Table76[[#This Row],[CID]],MathN,2,FALSE)</f>
        <v>Solving and Factoring Quadratic Equations</v>
      </c>
    </row>
    <row r="685" spans="1:7" x14ac:dyDescent="0.2">
      <c r="A685" s="8" t="str">
        <f>Table76[[#This Row],[Test No.]]&amp;Table76[[#This Row],[Section]]&amp;Table76[[#This Row],[Q. No.]]</f>
        <v>R12M24</v>
      </c>
      <c r="B685" s="8"/>
      <c r="C685" s="9" t="s">
        <v>99</v>
      </c>
      <c r="D685" s="6">
        <v>24</v>
      </c>
      <c r="E685" s="6" t="s">
        <v>32</v>
      </c>
      <c r="F685" s="36" t="s">
        <v>507</v>
      </c>
      <c r="G685" s="36" t="str">
        <f>VLOOKUP(Table76[[#This Row],[CID]],MathN,2,FALSE)</f>
        <v>Probability</v>
      </c>
    </row>
    <row r="686" spans="1:7" x14ac:dyDescent="0.2">
      <c r="A686" s="8" t="str">
        <f>Table76[[#This Row],[Test No.]]&amp;Table76[[#This Row],[Section]]&amp;Table76[[#This Row],[Q. No.]]</f>
        <v>R12M25</v>
      </c>
      <c r="B686" s="8"/>
      <c r="C686" s="9" t="s">
        <v>99</v>
      </c>
      <c r="D686" s="6">
        <v>25</v>
      </c>
      <c r="E686" s="6" t="s">
        <v>32</v>
      </c>
      <c r="F686" s="36" t="s">
        <v>500</v>
      </c>
      <c r="G686" s="36" t="str">
        <f>VLOOKUP(Table76[[#This Row],[CID]],MathN,2,FALSE)</f>
        <v>SOHCAHTOA</v>
      </c>
    </row>
    <row r="687" spans="1:7" x14ac:dyDescent="0.2">
      <c r="A687" s="8" t="str">
        <f>Table76[[#This Row],[Test No.]]&amp;Table76[[#This Row],[Section]]&amp;Table76[[#This Row],[Q. No.]]</f>
        <v>R12M26</v>
      </c>
      <c r="B687" s="8"/>
      <c r="C687" s="9" t="s">
        <v>99</v>
      </c>
      <c r="D687" s="6">
        <v>26</v>
      </c>
      <c r="E687" s="6" t="s">
        <v>32</v>
      </c>
      <c r="F687" s="36" t="s">
        <v>489</v>
      </c>
      <c r="G687" s="36" t="str">
        <f>VLOOKUP(Table76[[#This Row],[CID]],MathN,2,FALSE)</f>
        <v>Slope</v>
      </c>
    </row>
    <row r="688" spans="1:7" x14ac:dyDescent="0.2">
      <c r="A688" s="8" t="str">
        <f>Table76[[#This Row],[Test No.]]&amp;Table76[[#This Row],[Section]]&amp;Table76[[#This Row],[Q. No.]]</f>
        <v>R12M27</v>
      </c>
      <c r="B688" s="8"/>
      <c r="C688" s="9" t="s">
        <v>99</v>
      </c>
      <c r="D688" s="6">
        <v>27</v>
      </c>
      <c r="E688" s="6" t="s">
        <v>32</v>
      </c>
      <c r="F688" s="36" t="s">
        <v>496</v>
      </c>
      <c r="G688" s="36" t="str">
        <f>VLOOKUP(Table76[[#This Row],[CID]],MathN,2,FALSE)</f>
        <v>Polygons</v>
      </c>
    </row>
    <row r="689" spans="1:7" x14ac:dyDescent="0.2">
      <c r="A689" s="8" t="str">
        <f>Table76[[#This Row],[Test No.]]&amp;Table76[[#This Row],[Section]]&amp;Table76[[#This Row],[Q. No.]]</f>
        <v>R12M28</v>
      </c>
      <c r="B689" s="8"/>
      <c r="C689" s="9" t="s">
        <v>99</v>
      </c>
      <c r="D689" s="6">
        <v>28</v>
      </c>
      <c r="E689" s="6" t="s">
        <v>32</v>
      </c>
      <c r="F689" s="36" t="s">
        <v>468</v>
      </c>
      <c r="G689" s="36" t="str">
        <f>VLOOKUP(Table76[[#This Row],[CID]],MathN,2,FALSE)</f>
        <v>Ratios and Proportions</v>
      </c>
    </row>
    <row r="690" spans="1:7" x14ac:dyDescent="0.2">
      <c r="A690" s="8" t="str">
        <f>Table76[[#This Row],[Test No.]]&amp;Table76[[#This Row],[Section]]&amp;Table76[[#This Row],[Q. No.]]</f>
        <v>R12M29</v>
      </c>
      <c r="B690" s="8"/>
      <c r="C690" s="9" t="s">
        <v>99</v>
      </c>
      <c r="D690" s="6">
        <v>29</v>
      </c>
      <c r="E690" s="6" t="s">
        <v>32</v>
      </c>
      <c r="F690" s="36" t="s">
        <v>498</v>
      </c>
      <c r="G690" s="36" t="str">
        <f>VLOOKUP(Table76[[#This Row],[CID]],MathN,2,FALSE)</f>
        <v>Simple Three-Dimensional Geometry</v>
      </c>
    </row>
    <row r="691" spans="1:7" x14ac:dyDescent="0.2">
      <c r="A691" s="8" t="str">
        <f>Table76[[#This Row],[Test No.]]&amp;Table76[[#This Row],[Section]]&amp;Table76[[#This Row],[Q. No.]]</f>
        <v>R12M30</v>
      </c>
      <c r="B691" s="8"/>
      <c r="C691" s="9" t="s">
        <v>99</v>
      </c>
      <c r="D691" s="6">
        <v>30</v>
      </c>
      <c r="E691" s="6" t="s">
        <v>32</v>
      </c>
      <c r="F691" s="36" t="s">
        <v>497</v>
      </c>
      <c r="G691" s="36" t="str">
        <f>VLOOKUP(Table76[[#This Row],[CID]],MathN,2,FALSE)</f>
        <v>Circles</v>
      </c>
    </row>
    <row r="692" spans="1:7" x14ac:dyDescent="0.2">
      <c r="A692" s="8" t="str">
        <f>Table76[[#This Row],[Test No.]]&amp;Table76[[#This Row],[Section]]&amp;Table76[[#This Row],[Q. No.]]</f>
        <v>R12M31</v>
      </c>
      <c r="B692" s="8"/>
      <c r="C692" s="9" t="s">
        <v>99</v>
      </c>
      <c r="D692" s="6">
        <v>31</v>
      </c>
      <c r="E692" s="6" t="s">
        <v>32</v>
      </c>
      <c r="F692" s="36" t="s">
        <v>492</v>
      </c>
      <c r="G692" s="36" t="str">
        <f>VLOOKUP(Table76[[#This Row],[CID]],MathN,2,FALSE)</f>
        <v>Graphing Data and Equations</v>
      </c>
    </row>
    <row r="693" spans="1:7" x14ac:dyDescent="0.2">
      <c r="A693" s="8" t="str">
        <f>Table76[[#This Row],[Test No.]]&amp;Table76[[#This Row],[Section]]&amp;Table76[[#This Row],[Q. No.]]</f>
        <v>R12M32</v>
      </c>
      <c r="B693" s="8"/>
      <c r="C693" s="9" t="s">
        <v>99</v>
      </c>
      <c r="D693" s="6">
        <v>32</v>
      </c>
      <c r="E693" s="6" t="s">
        <v>32</v>
      </c>
      <c r="F693" s="36" t="s">
        <v>500</v>
      </c>
      <c r="G693" s="36" t="str">
        <f>VLOOKUP(Table76[[#This Row],[CID]],MathN,2,FALSE)</f>
        <v>SOHCAHTOA</v>
      </c>
    </row>
    <row r="694" spans="1:7" x14ac:dyDescent="0.2">
      <c r="A694" s="8" t="str">
        <f>Table76[[#This Row],[Test No.]]&amp;Table76[[#This Row],[Section]]&amp;Table76[[#This Row],[Q. No.]]</f>
        <v>R12M33</v>
      </c>
      <c r="B694" s="8"/>
      <c r="C694" s="9" t="s">
        <v>99</v>
      </c>
      <c r="D694" s="6">
        <v>33</v>
      </c>
      <c r="E694" s="6" t="s">
        <v>32</v>
      </c>
      <c r="F694" s="36" t="s">
        <v>472</v>
      </c>
      <c r="G694" s="36" t="str">
        <f>VLOOKUP(Table76[[#This Row],[CID]],MathN,2,FALSE)</f>
        <v>Substitution</v>
      </c>
    </row>
    <row r="695" spans="1:7" x14ac:dyDescent="0.2">
      <c r="A695" s="8" t="str">
        <f>Table76[[#This Row],[Test No.]]&amp;Table76[[#This Row],[Section]]&amp;Table76[[#This Row],[Q. No.]]</f>
        <v>R12M34</v>
      </c>
      <c r="B695" s="8"/>
      <c r="C695" s="9" t="s">
        <v>99</v>
      </c>
      <c r="D695" s="6">
        <v>34</v>
      </c>
      <c r="E695" s="6" t="s">
        <v>32</v>
      </c>
      <c r="F695" s="36" t="s">
        <v>464</v>
      </c>
      <c r="G695" s="36" t="str">
        <f>VLOOKUP(Table76[[#This Row],[CID]],MathN,2,FALSE)</f>
        <v>Numbers, Operations, and Problems</v>
      </c>
    </row>
    <row r="696" spans="1:7" x14ac:dyDescent="0.2">
      <c r="A696" s="8" t="str">
        <f>Table76[[#This Row],[Test No.]]&amp;Table76[[#This Row],[Section]]&amp;Table76[[#This Row],[Q. No.]]</f>
        <v>R12M35</v>
      </c>
      <c r="B696" s="8"/>
      <c r="C696" s="9" t="s">
        <v>99</v>
      </c>
      <c r="D696" s="6">
        <v>35</v>
      </c>
      <c r="E696" s="6" t="s">
        <v>32</v>
      </c>
      <c r="F696" s="36" t="s">
        <v>495</v>
      </c>
      <c r="G696" s="36" t="str">
        <f>VLOOKUP(Table76[[#This Row],[CID]],MathN,2,FALSE)</f>
        <v>Triangles</v>
      </c>
    </row>
    <row r="697" spans="1:7" x14ac:dyDescent="0.2">
      <c r="A697" s="8" t="str">
        <f>Table76[[#This Row],[Test No.]]&amp;Table76[[#This Row],[Section]]&amp;Table76[[#This Row],[Q. No.]]</f>
        <v>R12M36</v>
      </c>
      <c r="B697" s="8"/>
      <c r="C697" s="9" t="s">
        <v>99</v>
      </c>
      <c r="D697" s="6">
        <v>36</v>
      </c>
      <c r="E697" s="6" t="s">
        <v>32</v>
      </c>
      <c r="F697" s="36" t="s">
        <v>477</v>
      </c>
      <c r="G697" s="36" t="str">
        <f>VLOOKUP(Table76[[#This Row],[CID]],MathN,2,FALSE)</f>
        <v>Inequalities</v>
      </c>
    </row>
    <row r="698" spans="1:7" x14ac:dyDescent="0.2">
      <c r="A698" s="8" t="str">
        <f>Table76[[#This Row],[Test No.]]&amp;Table76[[#This Row],[Section]]&amp;Table76[[#This Row],[Q. No.]]</f>
        <v>R12M37</v>
      </c>
      <c r="B698" s="8"/>
      <c r="C698" s="9" t="s">
        <v>99</v>
      </c>
      <c r="D698" s="6">
        <v>37</v>
      </c>
      <c r="E698" s="6" t="s">
        <v>32</v>
      </c>
      <c r="F698" s="36" t="s">
        <v>488</v>
      </c>
      <c r="G698" s="36" t="str">
        <f>VLOOKUP(Table76[[#This Row],[CID]],MathN,2,FALSE)</f>
        <v>Distance and Midpoints</v>
      </c>
    </row>
    <row r="699" spans="1:7" x14ac:dyDescent="0.2">
      <c r="A699" s="8" t="str">
        <f>Table76[[#This Row],[Test No.]]&amp;Table76[[#This Row],[Section]]&amp;Table76[[#This Row],[Q. No.]]</f>
        <v>R12M38</v>
      </c>
      <c r="B699" s="8"/>
      <c r="C699" s="9" t="s">
        <v>99</v>
      </c>
      <c r="D699" s="6">
        <v>38</v>
      </c>
      <c r="E699" s="6" t="s">
        <v>32</v>
      </c>
      <c r="F699" s="36" t="s">
        <v>485</v>
      </c>
      <c r="G699" s="36" t="str">
        <f>VLOOKUP(Table76[[#This Row],[CID]],MathN,2,FALSE)</f>
        <v>Domain and Range</v>
      </c>
    </row>
    <row r="700" spans="1:7" x14ac:dyDescent="0.2">
      <c r="A700" s="8" t="str">
        <f>Table76[[#This Row],[Test No.]]&amp;Table76[[#This Row],[Section]]&amp;Table76[[#This Row],[Q. No.]]</f>
        <v>R12M39</v>
      </c>
      <c r="B700" s="8"/>
      <c r="C700" s="9" t="s">
        <v>99</v>
      </c>
      <c r="D700" s="6">
        <v>39</v>
      </c>
      <c r="E700" s="6" t="s">
        <v>32</v>
      </c>
      <c r="F700" s="36" t="s">
        <v>494</v>
      </c>
      <c r="G700" s="36" t="str">
        <f>VLOOKUP(Table76[[#This Row],[CID]],MathN,2,FALSE)</f>
        <v>Angles, Lines, and Planes</v>
      </c>
    </row>
    <row r="701" spans="1:7" x14ac:dyDescent="0.2">
      <c r="A701" s="8" t="str">
        <f>Table76[[#This Row],[Test No.]]&amp;Table76[[#This Row],[Section]]&amp;Table76[[#This Row],[Q. No.]]</f>
        <v>R12M40</v>
      </c>
      <c r="B701" s="8"/>
      <c r="C701" s="9" t="s">
        <v>99</v>
      </c>
      <c r="D701" s="6">
        <v>40</v>
      </c>
      <c r="E701" s="6" t="s">
        <v>32</v>
      </c>
      <c r="F701" s="36" t="s">
        <v>486</v>
      </c>
      <c r="G701" s="36" t="str">
        <f>VLOOKUP(Table76[[#This Row],[CID]],MathN,2,FALSE)</f>
        <v>Number Lines and Inequalities</v>
      </c>
    </row>
    <row r="702" spans="1:7" x14ac:dyDescent="0.2">
      <c r="A702" s="8" t="str">
        <f>Table76[[#This Row],[Test No.]]&amp;Table76[[#This Row],[Section]]&amp;Table76[[#This Row],[Q. No.]]</f>
        <v>R12M41</v>
      </c>
      <c r="B702" s="8"/>
      <c r="C702" s="9" t="s">
        <v>99</v>
      </c>
      <c r="D702" s="6">
        <v>41</v>
      </c>
      <c r="E702" s="6" t="s">
        <v>32</v>
      </c>
      <c r="F702" s="36" t="s">
        <v>506</v>
      </c>
      <c r="G702" s="36" t="str">
        <f>VLOOKUP(Table76[[#This Row],[CID]],MathN,2,FALSE)</f>
        <v>Mean, Median, and Mode</v>
      </c>
    </row>
    <row r="703" spans="1:7" x14ac:dyDescent="0.2">
      <c r="A703" s="8" t="str">
        <f>Table76[[#This Row],[Test No.]]&amp;Table76[[#This Row],[Section]]&amp;Table76[[#This Row],[Q. No.]]</f>
        <v>R12M42</v>
      </c>
      <c r="B703" s="8"/>
      <c r="C703" s="9" t="s">
        <v>99</v>
      </c>
      <c r="D703" s="6">
        <v>42</v>
      </c>
      <c r="E703" s="6" t="s">
        <v>32</v>
      </c>
      <c r="F703" s="36" t="s">
        <v>469</v>
      </c>
      <c r="G703" s="36" t="str">
        <f>VLOOKUP(Table76[[#This Row],[CID]],MathN,2,FALSE)</f>
        <v>Absolute Value</v>
      </c>
    </row>
    <row r="704" spans="1:7" x14ac:dyDescent="0.2">
      <c r="A704" s="8" t="str">
        <f>Table76[[#This Row],[Test No.]]&amp;Table76[[#This Row],[Section]]&amp;Table76[[#This Row],[Q. No.]]</f>
        <v>R12M43</v>
      </c>
      <c r="B704" s="8"/>
      <c r="C704" s="9" t="s">
        <v>99</v>
      </c>
      <c r="D704" s="6">
        <v>43</v>
      </c>
      <c r="E704" s="6" t="s">
        <v>32</v>
      </c>
      <c r="F704" s="36" t="s">
        <v>487</v>
      </c>
      <c r="G704" s="36" t="str">
        <f>VLOOKUP(Table76[[#This Row],[CID]],MathN,2,FALSE)</f>
        <v>The (x,y) Coordinate Plane</v>
      </c>
    </row>
    <row r="705" spans="1:7" x14ac:dyDescent="0.2">
      <c r="A705" s="8" t="str">
        <f>Table76[[#This Row],[Test No.]]&amp;Table76[[#This Row],[Section]]&amp;Table76[[#This Row],[Q. No.]]</f>
        <v>R12M44</v>
      </c>
      <c r="B705" s="8"/>
      <c r="C705" s="9" t="s">
        <v>99</v>
      </c>
      <c r="D705" s="6">
        <v>44</v>
      </c>
      <c r="E705" s="6" t="s">
        <v>32</v>
      </c>
      <c r="F705" s="36" t="s">
        <v>468</v>
      </c>
      <c r="G705" s="36" t="str">
        <f>VLOOKUP(Table76[[#This Row],[CID]],MathN,2,FALSE)</f>
        <v>Ratios and Proportions</v>
      </c>
    </row>
    <row r="706" spans="1:7" x14ac:dyDescent="0.2">
      <c r="A706" s="8" t="str">
        <f>Table76[[#This Row],[Test No.]]&amp;Table76[[#This Row],[Section]]&amp;Table76[[#This Row],[Q. No.]]</f>
        <v>R12M45</v>
      </c>
      <c r="B706" s="8"/>
      <c r="C706" s="9" t="s">
        <v>99</v>
      </c>
      <c r="D706" s="6">
        <v>45</v>
      </c>
      <c r="E706" s="6" t="s">
        <v>32</v>
      </c>
      <c r="F706" s="36" t="s">
        <v>496</v>
      </c>
      <c r="G706" s="36" t="str">
        <f>VLOOKUP(Table76[[#This Row],[CID]],MathN,2,FALSE)</f>
        <v>Polygons</v>
      </c>
    </row>
    <row r="707" spans="1:7" x14ac:dyDescent="0.2">
      <c r="A707" s="8" t="str">
        <f>Table76[[#This Row],[Test No.]]&amp;Table76[[#This Row],[Section]]&amp;Table76[[#This Row],[Q. No.]]</f>
        <v>R12M46</v>
      </c>
      <c r="B707" s="8"/>
      <c r="C707" s="9" t="s">
        <v>99</v>
      </c>
      <c r="D707" s="6">
        <v>46</v>
      </c>
      <c r="E707" s="6" t="s">
        <v>32</v>
      </c>
      <c r="F707" s="36" t="s">
        <v>498</v>
      </c>
      <c r="G707" s="36" t="str">
        <f>VLOOKUP(Table76[[#This Row],[CID]],MathN,2,FALSE)</f>
        <v>Simple Three-Dimensional Geometry</v>
      </c>
    </row>
    <row r="708" spans="1:7" x14ac:dyDescent="0.2">
      <c r="A708" s="8" t="str">
        <f>Table76[[#This Row],[Test No.]]&amp;Table76[[#This Row],[Section]]&amp;Table76[[#This Row],[Q. No.]]</f>
        <v>R12M47</v>
      </c>
      <c r="B708" s="8"/>
      <c r="C708" s="9" t="s">
        <v>99</v>
      </c>
      <c r="D708" s="6">
        <v>47</v>
      </c>
      <c r="E708" s="6" t="s">
        <v>32</v>
      </c>
      <c r="F708" s="36" t="s">
        <v>467</v>
      </c>
      <c r="G708" s="36" t="str">
        <f>VLOOKUP(Table76[[#This Row],[CID]],MathN,2,FALSE)</f>
        <v>Percentages, Fractions, and Decimals</v>
      </c>
    </row>
    <row r="709" spans="1:7" x14ac:dyDescent="0.2">
      <c r="A709" s="8" t="str">
        <f>Table76[[#This Row],[Test No.]]&amp;Table76[[#This Row],[Section]]&amp;Table76[[#This Row],[Q. No.]]</f>
        <v>R12M48</v>
      </c>
      <c r="B709" s="8"/>
      <c r="C709" s="9" t="s">
        <v>99</v>
      </c>
      <c r="D709" s="6">
        <v>48</v>
      </c>
      <c r="E709" s="6" t="s">
        <v>32</v>
      </c>
      <c r="F709" s="36" t="s">
        <v>468</v>
      </c>
      <c r="G709" s="36" t="str">
        <f>VLOOKUP(Table76[[#This Row],[CID]],MathN,2,FALSE)</f>
        <v>Ratios and Proportions</v>
      </c>
    </row>
    <row r="710" spans="1:7" x14ac:dyDescent="0.2">
      <c r="A710" s="8" t="str">
        <f>Table76[[#This Row],[Test No.]]&amp;Table76[[#This Row],[Section]]&amp;Table76[[#This Row],[Q. No.]]</f>
        <v>R12M49</v>
      </c>
      <c r="B710" s="8"/>
      <c r="C710" s="9" t="s">
        <v>99</v>
      </c>
      <c r="D710" s="6">
        <v>49</v>
      </c>
      <c r="E710" s="6" t="s">
        <v>32</v>
      </c>
      <c r="F710" s="36" t="s">
        <v>486</v>
      </c>
      <c r="G710" s="36" t="str">
        <f>VLOOKUP(Table76[[#This Row],[CID]],MathN,2,FALSE)</f>
        <v>Number Lines and Inequalities</v>
      </c>
    </row>
    <row r="711" spans="1:7" x14ac:dyDescent="0.2">
      <c r="A711" s="8" t="str">
        <f>Table76[[#This Row],[Test No.]]&amp;Table76[[#This Row],[Section]]&amp;Table76[[#This Row],[Q. No.]]</f>
        <v>R12M50</v>
      </c>
      <c r="B711" s="8"/>
      <c r="C711" s="9" t="s">
        <v>99</v>
      </c>
      <c r="D711" s="6">
        <v>50</v>
      </c>
      <c r="E711" s="6" t="s">
        <v>32</v>
      </c>
      <c r="F711" s="36" t="s">
        <v>492</v>
      </c>
      <c r="G711" s="36" t="str">
        <f>VLOOKUP(Table76[[#This Row],[CID]],MathN,2,FALSE)</f>
        <v>Graphing Data and Equations</v>
      </c>
    </row>
    <row r="712" spans="1:7" x14ac:dyDescent="0.2">
      <c r="A712" s="8" t="str">
        <f>Table76[[#This Row],[Test No.]]&amp;Table76[[#This Row],[Section]]&amp;Table76[[#This Row],[Q. No.]]</f>
        <v>R12M51</v>
      </c>
      <c r="B712" s="8"/>
      <c r="C712" s="9" t="s">
        <v>99</v>
      </c>
      <c r="D712" s="6">
        <v>51</v>
      </c>
      <c r="E712" s="6" t="s">
        <v>32</v>
      </c>
      <c r="F712" s="36" t="s">
        <v>466</v>
      </c>
      <c r="G712" s="36" t="str">
        <f>VLOOKUP(Table76[[#This Row],[CID]],MathN,2,FALSE)</f>
        <v>Divisibility and Remainders</v>
      </c>
    </row>
    <row r="713" spans="1:7" x14ac:dyDescent="0.2">
      <c r="A713" s="8" t="str">
        <f>Table76[[#This Row],[Test No.]]&amp;Table76[[#This Row],[Section]]&amp;Table76[[#This Row],[Q. No.]]</f>
        <v>R12M52</v>
      </c>
      <c r="B713" s="8"/>
      <c r="C713" s="9" t="s">
        <v>99</v>
      </c>
      <c r="D713" s="6">
        <v>52</v>
      </c>
      <c r="E713" s="6" t="s">
        <v>32</v>
      </c>
      <c r="F713" s="36" t="s">
        <v>464</v>
      </c>
      <c r="G713" s="36" t="str">
        <f>VLOOKUP(Table76[[#This Row],[CID]],MathN,2,FALSE)</f>
        <v>Numbers, Operations, and Problems</v>
      </c>
    </row>
    <row r="714" spans="1:7" x14ac:dyDescent="0.2">
      <c r="A714" s="8" t="str">
        <f>Table76[[#This Row],[Test No.]]&amp;Table76[[#This Row],[Section]]&amp;Table76[[#This Row],[Q. No.]]</f>
        <v>R12M53</v>
      </c>
      <c r="B714" s="8"/>
      <c r="C714" s="9" t="s">
        <v>99</v>
      </c>
      <c r="D714" s="6">
        <v>53</v>
      </c>
      <c r="E714" s="6" t="s">
        <v>32</v>
      </c>
      <c r="F714" s="36" t="s">
        <v>481</v>
      </c>
      <c r="G714" s="36" t="str">
        <f>VLOOKUP(Table76[[#This Row],[CID]],MathN,2,FALSE)</f>
        <v>Functions</v>
      </c>
    </row>
    <row r="715" spans="1:7" x14ac:dyDescent="0.2">
      <c r="A715" s="8" t="str">
        <f>Table76[[#This Row],[Test No.]]&amp;Table76[[#This Row],[Section]]&amp;Table76[[#This Row],[Q. No.]]</f>
        <v>R12M54</v>
      </c>
      <c r="B715" s="8"/>
      <c r="C715" s="9" t="s">
        <v>99</v>
      </c>
      <c r="D715" s="6">
        <v>54</v>
      </c>
      <c r="E715" s="6" t="s">
        <v>32</v>
      </c>
      <c r="F715" s="36" t="s">
        <v>499</v>
      </c>
      <c r="G715" s="36" t="str">
        <f>VLOOKUP(Table76[[#This Row],[CID]],MathN,2,FALSE)</f>
        <v>Area and Perimeter</v>
      </c>
    </row>
    <row r="716" spans="1:7" x14ac:dyDescent="0.2">
      <c r="A716" s="8" t="str">
        <f>Table76[[#This Row],[Test No.]]&amp;Table76[[#This Row],[Section]]&amp;Table76[[#This Row],[Q. No.]]</f>
        <v>R12M55</v>
      </c>
      <c r="B716" s="8"/>
      <c r="C716" s="9" t="s">
        <v>99</v>
      </c>
      <c r="D716" s="6">
        <v>55</v>
      </c>
      <c r="E716" s="6" t="s">
        <v>32</v>
      </c>
      <c r="F716" s="36" t="s">
        <v>503</v>
      </c>
      <c r="G716" s="36" t="str">
        <f>VLOOKUP(Table76[[#This Row],[CID]],MathN,2,FALSE)</f>
        <v>Trigonometric Graphs</v>
      </c>
    </row>
    <row r="717" spans="1:7" x14ac:dyDescent="0.2">
      <c r="A717" s="8" t="str">
        <f>Table76[[#This Row],[Test No.]]&amp;Table76[[#This Row],[Section]]&amp;Table76[[#This Row],[Q. No.]]</f>
        <v>R12M56</v>
      </c>
      <c r="B717" s="8"/>
      <c r="C717" s="9" t="s">
        <v>99</v>
      </c>
      <c r="D717" s="6">
        <v>56</v>
      </c>
      <c r="E717" s="6" t="s">
        <v>32</v>
      </c>
      <c r="F717" s="36" t="s">
        <v>502</v>
      </c>
      <c r="G717" s="36" t="str">
        <f>VLOOKUP(Table76[[#This Row],[CID]],MathN,2,FALSE)</f>
        <v>Trigonometric Identities</v>
      </c>
    </row>
    <row r="718" spans="1:7" x14ac:dyDescent="0.2">
      <c r="A718" s="8" t="str">
        <f>Table76[[#This Row],[Test No.]]&amp;Table76[[#This Row],[Section]]&amp;Table76[[#This Row],[Q. No.]]</f>
        <v>R12M57</v>
      </c>
      <c r="B718" s="8"/>
      <c r="C718" s="9" t="s">
        <v>99</v>
      </c>
      <c r="D718" s="6">
        <v>57</v>
      </c>
      <c r="E718" s="6" t="s">
        <v>32</v>
      </c>
      <c r="F718" s="36" t="s">
        <v>481</v>
      </c>
      <c r="G718" s="36" t="str">
        <f>VLOOKUP(Table76[[#This Row],[CID]],MathN,2,FALSE)</f>
        <v>Functions</v>
      </c>
    </row>
    <row r="719" spans="1:7" x14ac:dyDescent="0.2">
      <c r="A719" s="8" t="str">
        <f>Table76[[#This Row],[Test No.]]&amp;Table76[[#This Row],[Section]]&amp;Table76[[#This Row],[Q. No.]]</f>
        <v>R12M58</v>
      </c>
      <c r="B719" s="8"/>
      <c r="C719" s="9" t="s">
        <v>99</v>
      </c>
      <c r="D719" s="6">
        <v>58</v>
      </c>
      <c r="E719" s="6" t="s">
        <v>32</v>
      </c>
      <c r="F719" s="36" t="s">
        <v>474</v>
      </c>
      <c r="G719" s="36" t="str">
        <f>VLOOKUP(Table76[[#This Row],[CID]],MathN,2,FALSE)</f>
        <v>Writing Expressions and Equations</v>
      </c>
    </row>
    <row r="720" spans="1:7" x14ac:dyDescent="0.2">
      <c r="A720" s="8" t="str">
        <f>Table76[[#This Row],[Test No.]]&amp;Table76[[#This Row],[Section]]&amp;Table76[[#This Row],[Q. No.]]</f>
        <v>R12M59</v>
      </c>
      <c r="B720" s="8"/>
      <c r="C720" s="9" t="s">
        <v>99</v>
      </c>
      <c r="D720" s="6">
        <v>59</v>
      </c>
      <c r="E720" s="6" t="s">
        <v>32</v>
      </c>
      <c r="F720" s="36" t="s">
        <v>481</v>
      </c>
      <c r="G720" s="36" t="str">
        <f>VLOOKUP(Table76[[#This Row],[CID]],MathN,2,FALSE)</f>
        <v>Functions</v>
      </c>
    </row>
    <row r="721" spans="1:7" x14ac:dyDescent="0.2">
      <c r="A721" s="8" t="str">
        <f>Table76[[#This Row],[Test No.]]&amp;Table76[[#This Row],[Section]]&amp;Table76[[#This Row],[Q. No.]]</f>
        <v>R12M60</v>
      </c>
      <c r="B721" s="8"/>
      <c r="C721" s="9" t="s">
        <v>99</v>
      </c>
      <c r="D721" s="6">
        <v>60</v>
      </c>
      <c r="E721" s="6" t="s">
        <v>32</v>
      </c>
      <c r="F721" s="36" t="s">
        <v>483</v>
      </c>
      <c r="G721" s="36" t="str">
        <f>VLOOKUP(Table76[[#This Row],[CID]],MathN,2,FALSE)</f>
        <v>Logarithms</v>
      </c>
    </row>
    <row r="722" spans="1:7" x14ac:dyDescent="0.2">
      <c r="A722" s="8" t="str">
        <f>Table76[[#This Row],[Test No.]]&amp;Table76[[#This Row],[Section]]&amp;Table76[[#This Row],[Q. No.]]</f>
        <v>R13M1</v>
      </c>
      <c r="B722" s="8"/>
      <c r="C722" s="9" t="s">
        <v>98</v>
      </c>
      <c r="D722" s="6">
        <v>1</v>
      </c>
      <c r="E722" s="6" t="s">
        <v>32</v>
      </c>
      <c r="F722" s="36" t="s">
        <v>465</v>
      </c>
      <c r="G722" s="36" t="str">
        <f>VLOOKUP(Table76[[#This Row],[CID]],MathN,2,FALSE)</f>
        <v>Multiples, Factors, and Primes</v>
      </c>
    </row>
    <row r="723" spans="1:7" x14ac:dyDescent="0.2">
      <c r="A723" s="8" t="str">
        <f>Table76[[#This Row],[Test No.]]&amp;Table76[[#This Row],[Section]]&amp;Table76[[#This Row],[Q. No.]]</f>
        <v>R13M2</v>
      </c>
      <c r="B723" s="8"/>
      <c r="C723" s="9" t="s">
        <v>98</v>
      </c>
      <c r="D723" s="6">
        <v>2</v>
      </c>
      <c r="E723" s="6" t="s">
        <v>32</v>
      </c>
      <c r="F723" s="36" t="s">
        <v>476</v>
      </c>
      <c r="G723" s="36" t="str">
        <f>VLOOKUP(Table76[[#This Row],[CID]],MathN,2,FALSE)</f>
        <v>Multiplying Binomials</v>
      </c>
    </row>
    <row r="724" spans="1:7" x14ac:dyDescent="0.2">
      <c r="A724" s="8" t="str">
        <f>Table76[[#This Row],[Test No.]]&amp;Table76[[#This Row],[Section]]&amp;Table76[[#This Row],[Q. No.]]</f>
        <v>R13M3</v>
      </c>
      <c r="B724" s="8"/>
      <c r="C724" s="9" t="s">
        <v>98</v>
      </c>
      <c r="D724" s="6">
        <v>3</v>
      </c>
      <c r="E724" s="6" t="s">
        <v>32</v>
      </c>
      <c r="F724" s="36" t="s">
        <v>481</v>
      </c>
      <c r="G724" s="36" t="str">
        <f>VLOOKUP(Table76[[#This Row],[CID]],MathN,2,FALSE)</f>
        <v>Functions</v>
      </c>
    </row>
    <row r="725" spans="1:7" x14ac:dyDescent="0.2">
      <c r="A725" s="8" t="str">
        <f>Table76[[#This Row],[Test No.]]&amp;Table76[[#This Row],[Section]]&amp;Table76[[#This Row],[Q. No.]]</f>
        <v>R13M4</v>
      </c>
      <c r="B725" s="8"/>
      <c r="C725" s="9" t="s">
        <v>98</v>
      </c>
      <c r="D725" s="6">
        <v>4</v>
      </c>
      <c r="E725" s="6" t="s">
        <v>32</v>
      </c>
      <c r="F725" s="36" t="s">
        <v>467</v>
      </c>
      <c r="G725" s="36" t="str">
        <f>VLOOKUP(Table76[[#This Row],[CID]],MathN,2,FALSE)</f>
        <v>Percentages, Fractions, and Decimals</v>
      </c>
    </row>
    <row r="726" spans="1:7" x14ac:dyDescent="0.2">
      <c r="A726" s="8" t="str">
        <f>Table76[[#This Row],[Test No.]]&amp;Table76[[#This Row],[Section]]&amp;Table76[[#This Row],[Q. No.]]</f>
        <v>R13M5</v>
      </c>
      <c r="B726" s="8"/>
      <c r="C726" s="9" t="s">
        <v>98</v>
      </c>
      <c r="D726" s="6">
        <v>5</v>
      </c>
      <c r="E726" s="6" t="s">
        <v>32</v>
      </c>
      <c r="F726" s="36" t="s">
        <v>475</v>
      </c>
      <c r="G726" s="36" t="str">
        <f>VLOOKUP(Table76[[#This Row],[CID]],MathN,2,FALSE)</f>
        <v>Solving Linear Equations</v>
      </c>
    </row>
    <row r="727" spans="1:7" x14ac:dyDescent="0.2">
      <c r="A727" s="8" t="str">
        <f>Table76[[#This Row],[Test No.]]&amp;Table76[[#This Row],[Section]]&amp;Table76[[#This Row],[Q. No.]]</f>
        <v>R13M6</v>
      </c>
      <c r="B727" s="8"/>
      <c r="C727" s="9" t="s">
        <v>98</v>
      </c>
      <c r="D727" s="6">
        <v>6</v>
      </c>
      <c r="E727" s="6" t="s">
        <v>32</v>
      </c>
      <c r="F727" s="36" t="s">
        <v>471</v>
      </c>
      <c r="G727" s="36" t="str">
        <f>VLOOKUP(Table76[[#This Row],[CID]],MathN,2,FALSE)</f>
        <v>Series</v>
      </c>
    </row>
    <row r="728" spans="1:7" x14ac:dyDescent="0.2">
      <c r="A728" s="8" t="str">
        <f>Table76[[#This Row],[Test No.]]&amp;Table76[[#This Row],[Section]]&amp;Table76[[#This Row],[Q. No.]]</f>
        <v>R13M7</v>
      </c>
      <c r="B728" s="8"/>
      <c r="C728" s="9" t="s">
        <v>98</v>
      </c>
      <c r="D728" s="6">
        <v>7</v>
      </c>
      <c r="E728" s="6" t="s">
        <v>32</v>
      </c>
      <c r="F728" s="36" t="s">
        <v>507</v>
      </c>
      <c r="G728" s="36" t="str">
        <f>VLOOKUP(Table76[[#This Row],[CID]],MathN,2,FALSE)</f>
        <v>Probability</v>
      </c>
    </row>
    <row r="729" spans="1:7" x14ac:dyDescent="0.2">
      <c r="A729" s="8" t="str">
        <f>Table76[[#This Row],[Test No.]]&amp;Table76[[#This Row],[Section]]&amp;Table76[[#This Row],[Q. No.]]</f>
        <v>R13M8</v>
      </c>
      <c r="B729" s="8"/>
      <c r="C729" s="9" t="s">
        <v>98</v>
      </c>
      <c r="D729" s="6">
        <v>8</v>
      </c>
      <c r="E729" s="6" t="s">
        <v>32</v>
      </c>
      <c r="F729" s="36" t="s">
        <v>475</v>
      </c>
      <c r="G729" s="36" t="str">
        <f>VLOOKUP(Table76[[#This Row],[CID]],MathN,2,FALSE)</f>
        <v>Solving Linear Equations</v>
      </c>
    </row>
    <row r="730" spans="1:7" x14ac:dyDescent="0.2">
      <c r="A730" s="8" t="str">
        <f>Table76[[#This Row],[Test No.]]&amp;Table76[[#This Row],[Section]]&amp;Table76[[#This Row],[Q. No.]]</f>
        <v>R13M9</v>
      </c>
      <c r="B730" s="8"/>
      <c r="C730" s="9" t="s">
        <v>98</v>
      </c>
      <c r="D730" s="6">
        <v>9</v>
      </c>
      <c r="E730" s="6" t="s">
        <v>32</v>
      </c>
      <c r="F730" s="36" t="s">
        <v>499</v>
      </c>
      <c r="G730" s="36" t="str">
        <f>VLOOKUP(Table76[[#This Row],[CID]],MathN,2,FALSE)</f>
        <v>Area and Perimeter</v>
      </c>
    </row>
    <row r="731" spans="1:7" x14ac:dyDescent="0.2">
      <c r="A731" s="8" t="str">
        <f>Table76[[#This Row],[Test No.]]&amp;Table76[[#This Row],[Section]]&amp;Table76[[#This Row],[Q. No.]]</f>
        <v>R13M10</v>
      </c>
      <c r="B731" s="8"/>
      <c r="C731" s="9" t="s">
        <v>98</v>
      </c>
      <c r="D731" s="6">
        <v>10</v>
      </c>
      <c r="E731" s="6" t="s">
        <v>32</v>
      </c>
      <c r="F731" s="36" t="s">
        <v>474</v>
      </c>
      <c r="G731" s="36" t="str">
        <f>VLOOKUP(Table76[[#This Row],[CID]],MathN,2,FALSE)</f>
        <v>Writing Expressions and Equations</v>
      </c>
    </row>
    <row r="732" spans="1:7" x14ac:dyDescent="0.2">
      <c r="A732" s="8" t="str">
        <f>Table76[[#This Row],[Test No.]]&amp;Table76[[#This Row],[Section]]&amp;Table76[[#This Row],[Q. No.]]</f>
        <v>R13M11</v>
      </c>
      <c r="B732" s="8"/>
      <c r="C732" s="9" t="s">
        <v>98</v>
      </c>
      <c r="D732" s="6">
        <v>11</v>
      </c>
      <c r="E732" s="6" t="s">
        <v>32</v>
      </c>
      <c r="F732" s="36" t="s">
        <v>480</v>
      </c>
      <c r="G732" s="36" t="str">
        <f>VLOOKUP(Table76[[#This Row],[CID]],MathN,2,FALSE)</f>
        <v>Relationships between the Sides of an Equation</v>
      </c>
    </row>
    <row r="733" spans="1:7" x14ac:dyDescent="0.2">
      <c r="A733" s="8" t="str">
        <f>Table76[[#This Row],[Test No.]]&amp;Table76[[#This Row],[Section]]&amp;Table76[[#This Row],[Q. No.]]</f>
        <v>R13M12</v>
      </c>
      <c r="B733" s="8"/>
      <c r="C733" s="9" t="s">
        <v>98</v>
      </c>
      <c r="D733" s="6">
        <v>12</v>
      </c>
      <c r="E733" s="6" t="s">
        <v>32</v>
      </c>
      <c r="F733" s="36" t="s">
        <v>479</v>
      </c>
      <c r="G733" s="36" t="str">
        <f>VLOOKUP(Table76[[#This Row],[CID]],MathN,2,FALSE)</f>
        <v>Solving Systems of Equations</v>
      </c>
    </row>
    <row r="734" spans="1:7" x14ac:dyDescent="0.2">
      <c r="A734" s="8" t="str">
        <f>Table76[[#This Row],[Test No.]]&amp;Table76[[#This Row],[Section]]&amp;Table76[[#This Row],[Q. No.]]</f>
        <v>R13M13</v>
      </c>
      <c r="B734" s="8"/>
      <c r="C734" s="9" t="s">
        <v>98</v>
      </c>
      <c r="D734" s="6">
        <v>13</v>
      </c>
      <c r="E734" s="6" t="s">
        <v>32</v>
      </c>
      <c r="F734" s="36" t="s">
        <v>475</v>
      </c>
      <c r="G734" s="36" t="str">
        <f>VLOOKUP(Table76[[#This Row],[CID]],MathN,2,FALSE)</f>
        <v>Solving Linear Equations</v>
      </c>
    </row>
    <row r="735" spans="1:7" x14ac:dyDescent="0.2">
      <c r="A735" s="8" t="str">
        <f>Table76[[#This Row],[Test No.]]&amp;Table76[[#This Row],[Section]]&amp;Table76[[#This Row],[Q. No.]]</f>
        <v>R13M14</v>
      </c>
      <c r="B735" s="8"/>
      <c r="C735" s="9" t="s">
        <v>98</v>
      </c>
      <c r="D735" s="6">
        <v>14</v>
      </c>
      <c r="E735" s="6" t="s">
        <v>32</v>
      </c>
      <c r="F735" s="36" t="s">
        <v>479</v>
      </c>
      <c r="G735" s="36" t="str">
        <f>VLOOKUP(Table76[[#This Row],[CID]],MathN,2,FALSE)</f>
        <v>Solving Systems of Equations</v>
      </c>
    </row>
    <row r="736" spans="1:7" x14ac:dyDescent="0.2">
      <c r="A736" s="8" t="str">
        <f>Table76[[#This Row],[Test No.]]&amp;Table76[[#This Row],[Section]]&amp;Table76[[#This Row],[Q. No.]]</f>
        <v>R13M15</v>
      </c>
      <c r="B736" s="8"/>
      <c r="C736" s="9" t="s">
        <v>98</v>
      </c>
      <c r="D736" s="6">
        <v>15</v>
      </c>
      <c r="E736" s="6" t="s">
        <v>32</v>
      </c>
      <c r="F736" s="36" t="s">
        <v>467</v>
      </c>
      <c r="G736" s="36" t="str">
        <f>VLOOKUP(Table76[[#This Row],[CID]],MathN,2,FALSE)</f>
        <v>Percentages, Fractions, and Decimals</v>
      </c>
    </row>
    <row r="737" spans="1:7" x14ac:dyDescent="0.2">
      <c r="A737" s="8" t="str">
        <f>Table76[[#This Row],[Test No.]]&amp;Table76[[#This Row],[Section]]&amp;Table76[[#This Row],[Q. No.]]</f>
        <v>R13M16</v>
      </c>
      <c r="B737" s="8"/>
      <c r="C737" s="9" t="s">
        <v>98</v>
      </c>
      <c r="D737" s="6">
        <v>16</v>
      </c>
      <c r="E737" s="6" t="s">
        <v>32</v>
      </c>
      <c r="F737" s="36" t="s">
        <v>488</v>
      </c>
      <c r="G737" s="36" t="str">
        <f>VLOOKUP(Table76[[#This Row],[CID]],MathN,2,FALSE)</f>
        <v>Distance and Midpoints</v>
      </c>
    </row>
    <row r="738" spans="1:7" x14ac:dyDescent="0.2">
      <c r="A738" s="8" t="str">
        <f>Table76[[#This Row],[Test No.]]&amp;Table76[[#This Row],[Section]]&amp;Table76[[#This Row],[Q. No.]]</f>
        <v>R13M17</v>
      </c>
      <c r="B738" s="8"/>
      <c r="C738" s="9" t="s">
        <v>98</v>
      </c>
      <c r="D738" s="6">
        <v>17</v>
      </c>
      <c r="E738" s="6" t="s">
        <v>32</v>
      </c>
      <c r="F738" s="36" t="s">
        <v>470</v>
      </c>
      <c r="G738" s="36" t="str">
        <f>VLOOKUP(Table76[[#This Row],[CID]],MathN,2,FALSE)</f>
        <v>Exponents and Roots</v>
      </c>
    </row>
    <row r="739" spans="1:7" x14ac:dyDescent="0.2">
      <c r="A739" s="8" t="str">
        <f>Table76[[#This Row],[Test No.]]&amp;Table76[[#This Row],[Section]]&amp;Table76[[#This Row],[Q. No.]]</f>
        <v>R13M18</v>
      </c>
      <c r="B739" s="8"/>
      <c r="C739" s="9" t="s">
        <v>98</v>
      </c>
      <c r="D739" s="6">
        <v>18</v>
      </c>
      <c r="E739" s="6" t="s">
        <v>32</v>
      </c>
      <c r="F739" s="36" t="s">
        <v>499</v>
      </c>
      <c r="G739" s="36" t="str">
        <f>VLOOKUP(Table76[[#This Row],[CID]],MathN,2,FALSE)</f>
        <v>Area and Perimeter</v>
      </c>
    </row>
    <row r="740" spans="1:7" x14ac:dyDescent="0.2">
      <c r="A740" s="8" t="str">
        <f>Table76[[#This Row],[Test No.]]&amp;Table76[[#This Row],[Section]]&amp;Table76[[#This Row],[Q. No.]]</f>
        <v>R13M19</v>
      </c>
      <c r="B740" s="8"/>
      <c r="C740" s="9" t="s">
        <v>98</v>
      </c>
      <c r="D740" s="6">
        <v>19</v>
      </c>
      <c r="E740" s="6" t="s">
        <v>32</v>
      </c>
      <c r="F740" s="36" t="s">
        <v>499</v>
      </c>
      <c r="G740" s="36" t="str">
        <f>VLOOKUP(Table76[[#This Row],[CID]],MathN,2,FALSE)</f>
        <v>Area and Perimeter</v>
      </c>
    </row>
    <row r="741" spans="1:7" x14ac:dyDescent="0.2">
      <c r="A741" s="8" t="str">
        <f>Table76[[#This Row],[Test No.]]&amp;Table76[[#This Row],[Section]]&amp;Table76[[#This Row],[Q. No.]]</f>
        <v>R13M20</v>
      </c>
      <c r="B741" s="8"/>
      <c r="C741" s="9" t="s">
        <v>98</v>
      </c>
      <c r="D741" s="6">
        <v>20</v>
      </c>
      <c r="E741" s="6" t="s">
        <v>32</v>
      </c>
      <c r="F741" s="36" t="s">
        <v>489</v>
      </c>
      <c r="G741" s="36" t="str">
        <f>VLOOKUP(Table76[[#This Row],[CID]],MathN,2,FALSE)</f>
        <v>Slope</v>
      </c>
    </row>
    <row r="742" spans="1:7" x14ac:dyDescent="0.2">
      <c r="A742" s="8" t="str">
        <f>Table76[[#This Row],[Test No.]]&amp;Table76[[#This Row],[Section]]&amp;Table76[[#This Row],[Q. No.]]</f>
        <v>R13M21</v>
      </c>
      <c r="B742" s="8"/>
      <c r="C742" s="9" t="s">
        <v>98</v>
      </c>
      <c r="D742" s="6">
        <v>21</v>
      </c>
      <c r="E742" s="6" t="s">
        <v>32</v>
      </c>
      <c r="F742" s="36" t="s">
        <v>499</v>
      </c>
      <c r="G742" s="36" t="str">
        <f>VLOOKUP(Table76[[#This Row],[CID]],MathN,2,FALSE)</f>
        <v>Area and Perimeter</v>
      </c>
    </row>
    <row r="743" spans="1:7" x14ac:dyDescent="0.2">
      <c r="A743" s="8" t="str">
        <f>Table76[[#This Row],[Test No.]]&amp;Table76[[#This Row],[Section]]&amp;Table76[[#This Row],[Q. No.]]</f>
        <v>R13M22</v>
      </c>
      <c r="B743" s="8"/>
      <c r="C743" s="9" t="s">
        <v>98</v>
      </c>
      <c r="D743" s="6">
        <v>22</v>
      </c>
      <c r="E743" s="6" t="s">
        <v>32</v>
      </c>
      <c r="F743" s="36" t="s">
        <v>499</v>
      </c>
      <c r="G743" s="36" t="str">
        <f>VLOOKUP(Table76[[#This Row],[CID]],MathN,2,FALSE)</f>
        <v>Area and Perimeter</v>
      </c>
    </row>
    <row r="744" spans="1:7" x14ac:dyDescent="0.2">
      <c r="A744" s="8" t="str">
        <f>Table76[[#This Row],[Test No.]]&amp;Table76[[#This Row],[Section]]&amp;Table76[[#This Row],[Q. No.]]</f>
        <v>R13M23</v>
      </c>
      <c r="B744" s="8"/>
      <c r="C744" s="9" t="s">
        <v>98</v>
      </c>
      <c r="D744" s="6">
        <v>23</v>
      </c>
      <c r="E744" s="6" t="s">
        <v>32</v>
      </c>
      <c r="F744" s="36" t="s">
        <v>488</v>
      </c>
      <c r="G744" s="36" t="str">
        <f>VLOOKUP(Table76[[#This Row],[CID]],MathN,2,FALSE)</f>
        <v>Distance and Midpoints</v>
      </c>
    </row>
    <row r="745" spans="1:7" x14ac:dyDescent="0.2">
      <c r="A745" s="8" t="str">
        <f>Table76[[#This Row],[Test No.]]&amp;Table76[[#This Row],[Section]]&amp;Table76[[#This Row],[Q. No.]]</f>
        <v>R13M24</v>
      </c>
      <c r="B745" s="8"/>
      <c r="C745" s="9" t="s">
        <v>98</v>
      </c>
      <c r="D745" s="6">
        <v>24</v>
      </c>
      <c r="E745" s="6" t="s">
        <v>32</v>
      </c>
      <c r="F745" s="36" t="s">
        <v>487</v>
      </c>
      <c r="G745" s="36" t="str">
        <f>VLOOKUP(Table76[[#This Row],[CID]],MathN,2,FALSE)</f>
        <v>The (x,y) Coordinate Plane</v>
      </c>
    </row>
    <row r="746" spans="1:7" x14ac:dyDescent="0.2">
      <c r="A746" s="8" t="str">
        <f>Table76[[#This Row],[Test No.]]&amp;Table76[[#This Row],[Section]]&amp;Table76[[#This Row],[Q. No.]]</f>
        <v>R13M25</v>
      </c>
      <c r="B746" s="8"/>
      <c r="C746" s="9" t="s">
        <v>98</v>
      </c>
      <c r="D746" s="6">
        <v>25</v>
      </c>
      <c r="E746" s="6" t="s">
        <v>32</v>
      </c>
      <c r="F746" s="36" t="s">
        <v>496</v>
      </c>
      <c r="G746" s="36" t="str">
        <f>VLOOKUP(Table76[[#This Row],[CID]],MathN,2,FALSE)</f>
        <v>Polygons</v>
      </c>
    </row>
    <row r="747" spans="1:7" x14ac:dyDescent="0.2">
      <c r="A747" s="8" t="str">
        <f>Table76[[#This Row],[Test No.]]&amp;Table76[[#This Row],[Section]]&amp;Table76[[#This Row],[Q. No.]]</f>
        <v>R13M26</v>
      </c>
      <c r="B747" s="8"/>
      <c r="C747" s="9" t="s">
        <v>98</v>
      </c>
      <c r="D747" s="6">
        <v>26</v>
      </c>
      <c r="E747" s="6" t="s">
        <v>32</v>
      </c>
      <c r="F747" s="36" t="s">
        <v>473</v>
      </c>
      <c r="G747" s="36" t="str">
        <f>VLOOKUP(Table76[[#This Row],[CID]],MathN,2,FALSE)</f>
        <v>Equivalent Algebraic Expressions</v>
      </c>
    </row>
    <row r="748" spans="1:7" x14ac:dyDescent="0.2">
      <c r="A748" s="8" t="str">
        <f>Table76[[#This Row],[Test No.]]&amp;Table76[[#This Row],[Section]]&amp;Table76[[#This Row],[Q. No.]]</f>
        <v>R13M27</v>
      </c>
      <c r="B748" s="8"/>
      <c r="C748" s="9" t="s">
        <v>98</v>
      </c>
      <c r="D748" s="6">
        <v>27</v>
      </c>
      <c r="E748" s="6" t="s">
        <v>32</v>
      </c>
      <c r="F748" s="36" t="s">
        <v>506</v>
      </c>
      <c r="G748" s="36" t="str">
        <f>VLOOKUP(Table76[[#This Row],[CID]],MathN,2,FALSE)</f>
        <v>Mean, Median, and Mode</v>
      </c>
    </row>
    <row r="749" spans="1:7" x14ac:dyDescent="0.2">
      <c r="A749" s="8" t="str">
        <f>Table76[[#This Row],[Test No.]]&amp;Table76[[#This Row],[Section]]&amp;Table76[[#This Row],[Q. No.]]</f>
        <v>R13M28</v>
      </c>
      <c r="B749" s="8"/>
      <c r="C749" s="9" t="s">
        <v>98</v>
      </c>
      <c r="D749" s="6">
        <v>28</v>
      </c>
      <c r="E749" s="6" t="s">
        <v>32</v>
      </c>
      <c r="F749" s="36" t="s">
        <v>507</v>
      </c>
      <c r="G749" s="36" t="str">
        <f>VLOOKUP(Table76[[#This Row],[CID]],MathN,2,FALSE)</f>
        <v>Probability</v>
      </c>
    </row>
    <row r="750" spans="1:7" x14ac:dyDescent="0.2">
      <c r="A750" s="8" t="str">
        <f>Table76[[#This Row],[Test No.]]&amp;Table76[[#This Row],[Section]]&amp;Table76[[#This Row],[Q. No.]]</f>
        <v>R13M29</v>
      </c>
      <c r="B750" s="8"/>
      <c r="C750" s="9" t="s">
        <v>98</v>
      </c>
      <c r="D750" s="6">
        <v>29</v>
      </c>
      <c r="E750" s="6" t="s">
        <v>32</v>
      </c>
      <c r="F750" s="36" t="s">
        <v>465</v>
      </c>
      <c r="G750" s="36" t="str">
        <f>VLOOKUP(Table76[[#This Row],[CID]],MathN,2,FALSE)</f>
        <v>Multiples, Factors, and Primes</v>
      </c>
    </row>
    <row r="751" spans="1:7" x14ac:dyDescent="0.2">
      <c r="A751" s="8" t="str">
        <f>Table76[[#This Row],[Test No.]]&amp;Table76[[#This Row],[Section]]&amp;Table76[[#This Row],[Q. No.]]</f>
        <v>R13M30</v>
      </c>
      <c r="B751" s="8"/>
      <c r="C751" s="9" t="s">
        <v>98</v>
      </c>
      <c r="D751" s="6">
        <v>30</v>
      </c>
      <c r="E751" s="6" t="s">
        <v>32</v>
      </c>
      <c r="F751" s="36" t="s">
        <v>475</v>
      </c>
      <c r="G751" s="36" t="str">
        <f>VLOOKUP(Table76[[#This Row],[CID]],MathN,2,FALSE)</f>
        <v>Solving Linear Equations</v>
      </c>
    </row>
    <row r="752" spans="1:7" x14ac:dyDescent="0.2">
      <c r="A752" s="8" t="str">
        <f>Table76[[#This Row],[Test No.]]&amp;Table76[[#This Row],[Section]]&amp;Table76[[#This Row],[Q. No.]]</f>
        <v>R13M31</v>
      </c>
      <c r="B752" s="8"/>
      <c r="C752" s="9" t="s">
        <v>98</v>
      </c>
      <c r="D752" s="6">
        <v>31</v>
      </c>
      <c r="E752" s="6" t="s">
        <v>32</v>
      </c>
      <c r="F752" s="36" t="s">
        <v>488</v>
      </c>
      <c r="G752" s="36" t="str">
        <f>VLOOKUP(Table76[[#This Row],[CID]],MathN,2,FALSE)</f>
        <v>Distance and Midpoints</v>
      </c>
    </row>
    <row r="753" spans="1:7" x14ac:dyDescent="0.2">
      <c r="A753" s="8" t="str">
        <f>Table76[[#This Row],[Test No.]]&amp;Table76[[#This Row],[Section]]&amp;Table76[[#This Row],[Q. No.]]</f>
        <v>R13M32</v>
      </c>
      <c r="B753" s="8"/>
      <c r="C753" s="9" t="s">
        <v>98</v>
      </c>
      <c r="D753" s="6">
        <v>32</v>
      </c>
      <c r="E753" s="6" t="s">
        <v>32</v>
      </c>
      <c r="F753" s="36" t="s">
        <v>473</v>
      </c>
      <c r="G753" s="36" t="str">
        <f>VLOOKUP(Table76[[#This Row],[CID]],MathN,2,FALSE)</f>
        <v>Equivalent Algebraic Expressions</v>
      </c>
    </row>
    <row r="754" spans="1:7" x14ac:dyDescent="0.2">
      <c r="A754" s="8" t="str">
        <f>Table76[[#This Row],[Test No.]]&amp;Table76[[#This Row],[Section]]&amp;Table76[[#This Row],[Q. No.]]</f>
        <v>R13M33</v>
      </c>
      <c r="B754" s="8"/>
      <c r="C754" s="9" t="s">
        <v>98</v>
      </c>
      <c r="D754" s="6">
        <v>33</v>
      </c>
      <c r="E754" s="6" t="s">
        <v>32</v>
      </c>
      <c r="F754" s="36" t="s">
        <v>465</v>
      </c>
      <c r="G754" s="36" t="str">
        <f>VLOOKUP(Table76[[#This Row],[CID]],MathN,2,FALSE)</f>
        <v>Multiples, Factors, and Primes</v>
      </c>
    </row>
    <row r="755" spans="1:7" x14ac:dyDescent="0.2">
      <c r="A755" s="8" t="str">
        <f>Table76[[#This Row],[Test No.]]&amp;Table76[[#This Row],[Section]]&amp;Table76[[#This Row],[Q. No.]]</f>
        <v>R13M34</v>
      </c>
      <c r="B755" s="8"/>
      <c r="C755" s="9" t="s">
        <v>98</v>
      </c>
      <c r="D755" s="6">
        <v>34</v>
      </c>
      <c r="E755" s="6" t="s">
        <v>32</v>
      </c>
      <c r="F755" s="36" t="s">
        <v>479</v>
      </c>
      <c r="G755" s="36" t="str">
        <f>VLOOKUP(Table76[[#This Row],[CID]],MathN,2,FALSE)</f>
        <v>Solving Systems of Equations</v>
      </c>
    </row>
    <row r="756" spans="1:7" x14ac:dyDescent="0.2">
      <c r="A756" s="8" t="str">
        <f>Table76[[#This Row],[Test No.]]&amp;Table76[[#This Row],[Section]]&amp;Table76[[#This Row],[Q. No.]]</f>
        <v>R13M35</v>
      </c>
      <c r="B756" s="8"/>
      <c r="C756" s="9" t="s">
        <v>98</v>
      </c>
      <c r="D756" s="6">
        <v>35</v>
      </c>
      <c r="E756" s="6" t="s">
        <v>32</v>
      </c>
      <c r="F756" s="36" t="s">
        <v>497</v>
      </c>
      <c r="G756" s="36" t="str">
        <f>VLOOKUP(Table76[[#This Row],[CID]],MathN,2,FALSE)</f>
        <v>Circles</v>
      </c>
    </row>
    <row r="757" spans="1:7" x14ac:dyDescent="0.2">
      <c r="A757" s="8" t="str">
        <f>Table76[[#This Row],[Test No.]]&amp;Table76[[#This Row],[Section]]&amp;Table76[[#This Row],[Q. No.]]</f>
        <v>R13M36</v>
      </c>
      <c r="B757" s="8"/>
      <c r="C757" s="9" t="s">
        <v>98</v>
      </c>
      <c r="D757" s="6">
        <v>36</v>
      </c>
      <c r="E757" s="6" t="s">
        <v>32</v>
      </c>
      <c r="F757" s="36" t="s">
        <v>465</v>
      </c>
      <c r="G757" s="36" t="str">
        <f>VLOOKUP(Table76[[#This Row],[CID]],MathN,2,FALSE)</f>
        <v>Multiples, Factors, and Primes</v>
      </c>
    </row>
    <row r="758" spans="1:7" x14ac:dyDescent="0.2">
      <c r="A758" s="8" t="str">
        <f>Table76[[#This Row],[Test No.]]&amp;Table76[[#This Row],[Section]]&amp;Table76[[#This Row],[Q. No.]]</f>
        <v>R13M37</v>
      </c>
      <c r="B758" s="8"/>
      <c r="C758" s="9" t="s">
        <v>98</v>
      </c>
      <c r="D758" s="6">
        <v>37</v>
      </c>
      <c r="E758" s="6" t="s">
        <v>32</v>
      </c>
      <c r="F758" s="36" t="s">
        <v>475</v>
      </c>
      <c r="G758" s="36" t="str">
        <f>VLOOKUP(Table76[[#This Row],[CID]],MathN,2,FALSE)</f>
        <v>Solving Linear Equations</v>
      </c>
    </row>
    <row r="759" spans="1:7" x14ac:dyDescent="0.2">
      <c r="A759" s="8" t="str">
        <f>Table76[[#This Row],[Test No.]]&amp;Table76[[#This Row],[Section]]&amp;Table76[[#This Row],[Q. No.]]</f>
        <v>R13M38</v>
      </c>
      <c r="B759" s="8"/>
      <c r="C759" s="9" t="s">
        <v>98</v>
      </c>
      <c r="D759" s="6">
        <v>38</v>
      </c>
      <c r="E759" s="6" t="s">
        <v>32</v>
      </c>
      <c r="F759" s="36" t="s">
        <v>500</v>
      </c>
      <c r="G759" s="36" t="str">
        <f>VLOOKUP(Table76[[#This Row],[CID]],MathN,2,FALSE)</f>
        <v>SOHCAHTOA</v>
      </c>
    </row>
    <row r="760" spans="1:7" x14ac:dyDescent="0.2">
      <c r="A760" s="8" t="str">
        <f>Table76[[#This Row],[Test No.]]&amp;Table76[[#This Row],[Section]]&amp;Table76[[#This Row],[Q. No.]]</f>
        <v>R13M39</v>
      </c>
      <c r="B760" s="8"/>
      <c r="C760" s="9" t="s">
        <v>98</v>
      </c>
      <c r="D760" s="6">
        <v>39</v>
      </c>
      <c r="E760" s="6" t="s">
        <v>32</v>
      </c>
      <c r="F760" s="36" t="s">
        <v>497</v>
      </c>
      <c r="G760" s="36" t="str">
        <f>VLOOKUP(Table76[[#This Row],[CID]],MathN,2,FALSE)</f>
        <v>Circles</v>
      </c>
    </row>
    <row r="761" spans="1:7" x14ac:dyDescent="0.2">
      <c r="A761" s="8" t="str">
        <f>Table76[[#This Row],[Test No.]]&amp;Table76[[#This Row],[Section]]&amp;Table76[[#This Row],[Q. No.]]</f>
        <v>R13M40</v>
      </c>
      <c r="B761" s="8"/>
      <c r="C761" s="9" t="s">
        <v>98</v>
      </c>
      <c r="D761" s="6">
        <v>40</v>
      </c>
      <c r="E761" s="6" t="s">
        <v>32</v>
      </c>
      <c r="F761" s="36" t="s">
        <v>467</v>
      </c>
      <c r="G761" s="36" t="str">
        <f>VLOOKUP(Table76[[#This Row],[CID]],MathN,2,FALSE)</f>
        <v>Percentages, Fractions, and Decimals</v>
      </c>
    </row>
    <row r="762" spans="1:7" x14ac:dyDescent="0.2">
      <c r="A762" s="8" t="str">
        <f>Table76[[#This Row],[Test No.]]&amp;Table76[[#This Row],[Section]]&amp;Table76[[#This Row],[Q. No.]]</f>
        <v>R13M41</v>
      </c>
      <c r="B762" s="8"/>
      <c r="C762" s="9" t="s">
        <v>98</v>
      </c>
      <c r="D762" s="6">
        <v>41</v>
      </c>
      <c r="E762" s="6" t="s">
        <v>32</v>
      </c>
      <c r="F762" s="36" t="s">
        <v>481</v>
      </c>
      <c r="G762" s="36" t="str">
        <f>VLOOKUP(Table76[[#This Row],[CID]],MathN,2,FALSE)</f>
        <v>Functions</v>
      </c>
    </row>
    <row r="763" spans="1:7" x14ac:dyDescent="0.2">
      <c r="A763" s="8" t="str">
        <f>Table76[[#This Row],[Test No.]]&amp;Table76[[#This Row],[Section]]&amp;Table76[[#This Row],[Q. No.]]</f>
        <v>R13M42</v>
      </c>
      <c r="B763" s="8"/>
      <c r="C763" s="9" t="s">
        <v>98</v>
      </c>
      <c r="D763" s="6">
        <v>42</v>
      </c>
      <c r="E763" s="6" t="s">
        <v>32</v>
      </c>
      <c r="F763" s="36" t="s">
        <v>468</v>
      </c>
      <c r="G763" s="36" t="str">
        <f>VLOOKUP(Table76[[#This Row],[CID]],MathN,2,FALSE)</f>
        <v>Ratios and Proportions</v>
      </c>
    </row>
    <row r="764" spans="1:7" x14ac:dyDescent="0.2">
      <c r="A764" s="8" t="str">
        <f>Table76[[#This Row],[Test No.]]&amp;Table76[[#This Row],[Section]]&amp;Table76[[#This Row],[Q. No.]]</f>
        <v>R13M43</v>
      </c>
      <c r="B764" s="8"/>
      <c r="C764" s="9" t="s">
        <v>98</v>
      </c>
      <c r="D764" s="6">
        <v>43</v>
      </c>
      <c r="E764" s="6" t="s">
        <v>32</v>
      </c>
      <c r="F764" s="36" t="s">
        <v>475</v>
      </c>
      <c r="G764" s="36" t="str">
        <f>VLOOKUP(Table76[[#This Row],[CID]],MathN,2,FALSE)</f>
        <v>Solving Linear Equations</v>
      </c>
    </row>
    <row r="765" spans="1:7" x14ac:dyDescent="0.2">
      <c r="A765" s="8" t="str">
        <f>Table76[[#This Row],[Test No.]]&amp;Table76[[#This Row],[Section]]&amp;Table76[[#This Row],[Q. No.]]</f>
        <v>R13M44</v>
      </c>
      <c r="B765" s="8"/>
      <c r="C765" s="9" t="s">
        <v>98</v>
      </c>
      <c r="D765" s="6">
        <v>44</v>
      </c>
      <c r="E765" s="6" t="s">
        <v>32</v>
      </c>
      <c r="F765" s="36" t="s">
        <v>495</v>
      </c>
      <c r="G765" s="36" t="str">
        <f>VLOOKUP(Table76[[#This Row],[CID]],MathN,2,FALSE)</f>
        <v>Triangles</v>
      </c>
    </row>
    <row r="766" spans="1:7" x14ac:dyDescent="0.2">
      <c r="A766" s="8" t="str">
        <f>Table76[[#This Row],[Test No.]]&amp;Table76[[#This Row],[Section]]&amp;Table76[[#This Row],[Q. No.]]</f>
        <v>R13M45</v>
      </c>
      <c r="B766" s="8"/>
      <c r="C766" s="9" t="s">
        <v>98</v>
      </c>
      <c r="D766" s="6">
        <v>45</v>
      </c>
      <c r="E766" s="6" t="s">
        <v>32</v>
      </c>
      <c r="F766" s="36" t="s">
        <v>467</v>
      </c>
      <c r="G766" s="36" t="str">
        <f>VLOOKUP(Table76[[#This Row],[CID]],MathN,2,FALSE)</f>
        <v>Percentages, Fractions, and Decimals</v>
      </c>
    </row>
    <row r="767" spans="1:7" x14ac:dyDescent="0.2">
      <c r="A767" s="8" t="str">
        <f>Table76[[#This Row],[Test No.]]&amp;Table76[[#This Row],[Section]]&amp;Table76[[#This Row],[Q. No.]]</f>
        <v>R13M46</v>
      </c>
      <c r="B767" s="8"/>
      <c r="C767" s="9" t="s">
        <v>98</v>
      </c>
      <c r="D767" s="6">
        <v>46</v>
      </c>
      <c r="E767" s="6" t="s">
        <v>32</v>
      </c>
      <c r="F767" s="36" t="s">
        <v>464</v>
      </c>
      <c r="G767" s="36" t="str">
        <f>VLOOKUP(Table76[[#This Row],[CID]],MathN,2,FALSE)</f>
        <v>Numbers, Operations, and Problems</v>
      </c>
    </row>
    <row r="768" spans="1:7" x14ac:dyDescent="0.2">
      <c r="A768" s="8" t="str">
        <f>Table76[[#This Row],[Test No.]]&amp;Table76[[#This Row],[Section]]&amp;Table76[[#This Row],[Q. No.]]</f>
        <v>R13M47</v>
      </c>
      <c r="B768" s="8"/>
      <c r="C768" s="9" t="s">
        <v>98</v>
      </c>
      <c r="D768" s="6">
        <v>47</v>
      </c>
      <c r="E768" s="6" t="s">
        <v>32</v>
      </c>
      <c r="F768" s="36" t="s">
        <v>509</v>
      </c>
      <c r="G768" s="36" t="str">
        <f>VLOOKUP(Table76[[#This Row],[CID]],MathN,2,FALSE)</f>
        <v>Combination and Permutation</v>
      </c>
    </row>
    <row r="769" spans="1:7" x14ac:dyDescent="0.2">
      <c r="A769" s="8" t="str">
        <f>Table76[[#This Row],[Test No.]]&amp;Table76[[#This Row],[Section]]&amp;Table76[[#This Row],[Q. No.]]</f>
        <v>R13M48</v>
      </c>
      <c r="B769" s="8"/>
      <c r="C769" s="9" t="s">
        <v>98</v>
      </c>
      <c r="D769" s="6">
        <v>48</v>
      </c>
      <c r="E769" s="6" t="s">
        <v>32</v>
      </c>
      <c r="F769" s="36" t="s">
        <v>497</v>
      </c>
      <c r="G769" s="36" t="str">
        <f>VLOOKUP(Table76[[#This Row],[CID]],MathN,2,FALSE)</f>
        <v>Circles</v>
      </c>
    </row>
    <row r="770" spans="1:7" x14ac:dyDescent="0.2">
      <c r="A770" s="8" t="str">
        <f>Table76[[#This Row],[Test No.]]&amp;Table76[[#This Row],[Section]]&amp;Table76[[#This Row],[Q. No.]]</f>
        <v>R13M49</v>
      </c>
      <c r="B770" s="8"/>
      <c r="C770" s="9" t="s">
        <v>98</v>
      </c>
      <c r="D770" s="6">
        <v>49</v>
      </c>
      <c r="E770" s="6" t="s">
        <v>32</v>
      </c>
      <c r="F770" s="36" t="s">
        <v>487</v>
      </c>
      <c r="G770" s="36" t="str">
        <f>VLOOKUP(Table76[[#This Row],[CID]],MathN,2,FALSE)</f>
        <v>The (x,y) Coordinate Plane</v>
      </c>
    </row>
    <row r="771" spans="1:7" x14ac:dyDescent="0.2">
      <c r="A771" s="8" t="str">
        <f>Table76[[#This Row],[Test No.]]&amp;Table76[[#This Row],[Section]]&amp;Table76[[#This Row],[Q. No.]]</f>
        <v>R13M50</v>
      </c>
      <c r="B771" s="8"/>
      <c r="C771" s="9" t="s">
        <v>98</v>
      </c>
      <c r="D771" s="6">
        <v>50</v>
      </c>
      <c r="E771" s="6" t="s">
        <v>32</v>
      </c>
      <c r="F771" s="36" t="s">
        <v>492</v>
      </c>
      <c r="G771" s="36" t="str">
        <f>VLOOKUP(Table76[[#This Row],[CID]],MathN,2,FALSE)</f>
        <v>Graphing Data and Equations</v>
      </c>
    </row>
    <row r="772" spans="1:7" x14ac:dyDescent="0.2">
      <c r="A772" s="8" t="str">
        <f>Table76[[#This Row],[Test No.]]&amp;Table76[[#This Row],[Section]]&amp;Table76[[#This Row],[Q. No.]]</f>
        <v>R13M51</v>
      </c>
      <c r="B772" s="8"/>
      <c r="C772" s="9" t="s">
        <v>98</v>
      </c>
      <c r="D772" s="6">
        <v>51</v>
      </c>
      <c r="E772" s="6" t="s">
        <v>32</v>
      </c>
      <c r="F772" s="36" t="s">
        <v>500</v>
      </c>
      <c r="G772" s="36" t="str">
        <f>VLOOKUP(Table76[[#This Row],[CID]],MathN,2,FALSE)</f>
        <v>SOHCAHTOA</v>
      </c>
    </row>
    <row r="773" spans="1:7" x14ac:dyDescent="0.2">
      <c r="A773" s="8" t="str">
        <f>Table76[[#This Row],[Test No.]]&amp;Table76[[#This Row],[Section]]&amp;Table76[[#This Row],[Q. No.]]</f>
        <v>R13M52</v>
      </c>
      <c r="B773" s="8"/>
      <c r="C773" s="9" t="s">
        <v>98</v>
      </c>
      <c r="D773" s="6">
        <v>52</v>
      </c>
      <c r="E773" s="6" t="s">
        <v>32</v>
      </c>
      <c r="F773" s="36" t="s">
        <v>495</v>
      </c>
      <c r="G773" s="36" t="str">
        <f>VLOOKUP(Table76[[#This Row],[CID]],MathN,2,FALSE)</f>
        <v>Triangles</v>
      </c>
    </row>
    <row r="774" spans="1:7" x14ac:dyDescent="0.2">
      <c r="A774" s="8" t="str">
        <f>Table76[[#This Row],[Test No.]]&amp;Table76[[#This Row],[Section]]&amp;Table76[[#This Row],[Q. No.]]</f>
        <v>R13M53</v>
      </c>
      <c r="B774" s="8"/>
      <c r="C774" s="9" t="s">
        <v>98</v>
      </c>
      <c r="D774" s="6">
        <v>53</v>
      </c>
      <c r="E774" s="6" t="s">
        <v>32</v>
      </c>
      <c r="F774" s="36" t="s">
        <v>501</v>
      </c>
      <c r="G774" s="36" t="str">
        <f>VLOOKUP(Table76[[#This Row],[CID]],MathN,2,FALSE)</f>
        <v>Trigonometric Laws</v>
      </c>
    </row>
    <row r="775" spans="1:7" x14ac:dyDescent="0.2">
      <c r="A775" s="8" t="str">
        <f>Table76[[#This Row],[Test No.]]&amp;Table76[[#This Row],[Section]]&amp;Table76[[#This Row],[Q. No.]]</f>
        <v>R13M54</v>
      </c>
      <c r="B775" s="8"/>
      <c r="C775" s="9" t="s">
        <v>98</v>
      </c>
      <c r="D775" s="6">
        <v>54</v>
      </c>
      <c r="E775" s="6" t="s">
        <v>32</v>
      </c>
      <c r="F775" s="36" t="s">
        <v>497</v>
      </c>
      <c r="G775" s="36" t="str">
        <f>VLOOKUP(Table76[[#This Row],[CID]],MathN,2,FALSE)</f>
        <v>Circles</v>
      </c>
    </row>
    <row r="776" spans="1:7" x14ac:dyDescent="0.2">
      <c r="A776" s="8" t="str">
        <f>Table76[[#This Row],[Test No.]]&amp;Table76[[#This Row],[Section]]&amp;Table76[[#This Row],[Q. No.]]</f>
        <v>R13M55</v>
      </c>
      <c r="B776" s="8"/>
      <c r="C776" s="9" t="s">
        <v>98</v>
      </c>
      <c r="D776" s="6">
        <v>55</v>
      </c>
      <c r="E776" s="6" t="s">
        <v>32</v>
      </c>
      <c r="F776" s="36" t="s">
        <v>482</v>
      </c>
      <c r="G776" s="36" t="str">
        <f>VLOOKUP(Table76[[#This Row],[CID]],MathN,2,FALSE)</f>
        <v>Matrices</v>
      </c>
    </row>
    <row r="777" spans="1:7" x14ac:dyDescent="0.2">
      <c r="A777" s="8" t="str">
        <f>Table76[[#This Row],[Test No.]]&amp;Table76[[#This Row],[Section]]&amp;Table76[[#This Row],[Q. No.]]</f>
        <v>R13M56</v>
      </c>
      <c r="B777" s="8"/>
      <c r="C777" s="9" t="s">
        <v>98</v>
      </c>
      <c r="D777" s="6">
        <v>56</v>
      </c>
      <c r="E777" s="6" t="s">
        <v>32</v>
      </c>
      <c r="F777" s="36" t="s">
        <v>481</v>
      </c>
      <c r="G777" s="36" t="str">
        <f>VLOOKUP(Table76[[#This Row],[CID]],MathN,2,FALSE)</f>
        <v>Functions</v>
      </c>
    </row>
    <row r="778" spans="1:7" x14ac:dyDescent="0.2">
      <c r="A778" s="8" t="str">
        <f>Table76[[#This Row],[Test No.]]&amp;Table76[[#This Row],[Section]]&amp;Table76[[#This Row],[Q. No.]]</f>
        <v>R13M57</v>
      </c>
      <c r="B778" s="8"/>
      <c r="C778" s="9" t="s">
        <v>98</v>
      </c>
      <c r="D778" s="6">
        <v>57</v>
      </c>
      <c r="E778" s="6" t="s">
        <v>32</v>
      </c>
      <c r="F778" s="36" t="s">
        <v>492</v>
      </c>
      <c r="G778" s="36" t="str">
        <f>VLOOKUP(Table76[[#This Row],[CID]],MathN,2,FALSE)</f>
        <v>Graphing Data and Equations</v>
      </c>
    </row>
    <row r="779" spans="1:7" x14ac:dyDescent="0.2">
      <c r="A779" s="8" t="str">
        <f>Table76[[#This Row],[Test No.]]&amp;Table76[[#This Row],[Section]]&amp;Table76[[#This Row],[Q. No.]]</f>
        <v>R13M58</v>
      </c>
      <c r="B779" s="8"/>
      <c r="C779" s="9" t="s">
        <v>98</v>
      </c>
      <c r="D779" s="6">
        <v>58</v>
      </c>
      <c r="E779" s="6" t="s">
        <v>32</v>
      </c>
      <c r="F779" s="36" t="s">
        <v>506</v>
      </c>
      <c r="G779" s="36" t="str">
        <f>VLOOKUP(Table76[[#This Row],[CID]],MathN,2,FALSE)</f>
        <v>Mean, Median, and Mode</v>
      </c>
    </row>
    <row r="780" spans="1:7" x14ac:dyDescent="0.2">
      <c r="A780" s="8" t="str">
        <f>Table76[[#This Row],[Test No.]]&amp;Table76[[#This Row],[Section]]&amp;Table76[[#This Row],[Q. No.]]</f>
        <v>R13M59</v>
      </c>
      <c r="B780" s="8"/>
      <c r="C780" s="9" t="s">
        <v>98</v>
      </c>
      <c r="D780" s="6">
        <v>59</v>
      </c>
      <c r="E780" s="6" t="s">
        <v>32</v>
      </c>
      <c r="F780" s="36" t="s">
        <v>498</v>
      </c>
      <c r="G780" s="36" t="str">
        <f>VLOOKUP(Table76[[#This Row],[CID]],MathN,2,FALSE)</f>
        <v>Simple Three-Dimensional Geometry</v>
      </c>
    </row>
    <row r="781" spans="1:7" x14ac:dyDescent="0.2">
      <c r="A781" s="8" t="str">
        <f>Table76[[#This Row],[Test No.]]&amp;Table76[[#This Row],[Section]]&amp;Table76[[#This Row],[Q. No.]]</f>
        <v>R13M60</v>
      </c>
      <c r="B781" s="8"/>
      <c r="C781" s="9" t="s">
        <v>98</v>
      </c>
      <c r="D781" s="6">
        <v>60</v>
      </c>
      <c r="E781" s="6" t="s">
        <v>32</v>
      </c>
      <c r="F781" s="36" t="s">
        <v>500</v>
      </c>
      <c r="G781" s="36" t="str">
        <f>VLOOKUP(Table76[[#This Row],[CID]],MathN,2,FALSE)</f>
        <v>SOHCAHTOA</v>
      </c>
    </row>
    <row r="782" spans="1:7" x14ac:dyDescent="0.2">
      <c r="A782" s="8" t="str">
        <f>Table76[[#This Row],[Test No.]]&amp;Table76[[#This Row],[Section]]&amp;Table76[[#This Row],[Q. No.]]</f>
        <v>R14M1</v>
      </c>
      <c r="B782" s="8"/>
      <c r="C782" s="9" t="s">
        <v>97</v>
      </c>
      <c r="D782" s="6">
        <v>1</v>
      </c>
      <c r="E782" s="6" t="s">
        <v>32</v>
      </c>
      <c r="F782" s="36" t="s">
        <v>486</v>
      </c>
      <c r="G782" s="36" t="str">
        <f>VLOOKUP(Table76[[#This Row],[CID]],MathN,2,FALSE)</f>
        <v>Number Lines and Inequalities</v>
      </c>
    </row>
    <row r="783" spans="1:7" x14ac:dyDescent="0.2">
      <c r="A783" s="8" t="str">
        <f>Table76[[#This Row],[Test No.]]&amp;Table76[[#This Row],[Section]]&amp;Table76[[#This Row],[Q. No.]]</f>
        <v>R14M2</v>
      </c>
      <c r="B783" s="8"/>
      <c r="C783" s="9" t="s">
        <v>97</v>
      </c>
      <c r="D783" s="6">
        <v>2</v>
      </c>
      <c r="E783" s="6" t="s">
        <v>32</v>
      </c>
      <c r="F783" s="36" t="s">
        <v>475</v>
      </c>
      <c r="G783" s="36" t="str">
        <f>VLOOKUP(Table76[[#This Row],[CID]],MathN,2,FALSE)</f>
        <v>Solving Linear Equations</v>
      </c>
    </row>
    <row r="784" spans="1:7" x14ac:dyDescent="0.2">
      <c r="A784" s="8" t="str">
        <f>Table76[[#This Row],[Test No.]]&amp;Table76[[#This Row],[Section]]&amp;Table76[[#This Row],[Q. No.]]</f>
        <v>R14M3</v>
      </c>
      <c r="B784" s="8"/>
      <c r="C784" s="9" t="s">
        <v>97</v>
      </c>
      <c r="D784" s="6">
        <v>3</v>
      </c>
      <c r="E784" s="6" t="s">
        <v>32</v>
      </c>
      <c r="F784" s="36" t="s">
        <v>468</v>
      </c>
      <c r="G784" s="36" t="str">
        <f>VLOOKUP(Table76[[#This Row],[CID]],MathN,2,FALSE)</f>
        <v>Ratios and Proportions</v>
      </c>
    </row>
    <row r="785" spans="1:7" x14ac:dyDescent="0.2">
      <c r="A785" s="8" t="str">
        <f>Table76[[#This Row],[Test No.]]&amp;Table76[[#This Row],[Section]]&amp;Table76[[#This Row],[Q. No.]]</f>
        <v>R14M4</v>
      </c>
      <c r="B785" s="8"/>
      <c r="C785" s="9" t="s">
        <v>97</v>
      </c>
      <c r="D785" s="6">
        <v>4</v>
      </c>
      <c r="E785" s="6" t="s">
        <v>32</v>
      </c>
      <c r="F785" s="36" t="s">
        <v>499</v>
      </c>
      <c r="G785" s="36" t="str">
        <f>VLOOKUP(Table76[[#This Row],[CID]],MathN,2,FALSE)</f>
        <v>Area and Perimeter</v>
      </c>
    </row>
    <row r="786" spans="1:7" x14ac:dyDescent="0.2">
      <c r="A786" s="8" t="str">
        <f>Table76[[#This Row],[Test No.]]&amp;Table76[[#This Row],[Section]]&amp;Table76[[#This Row],[Q. No.]]</f>
        <v>R14M5</v>
      </c>
      <c r="B786" s="8"/>
      <c r="C786" s="9" t="s">
        <v>97</v>
      </c>
      <c r="D786" s="6">
        <v>5</v>
      </c>
      <c r="E786" s="6" t="s">
        <v>32</v>
      </c>
      <c r="F786" s="36" t="s">
        <v>487</v>
      </c>
      <c r="G786" s="36" t="str">
        <f>VLOOKUP(Table76[[#This Row],[CID]],MathN,2,FALSE)</f>
        <v>The (x,y) Coordinate Plane</v>
      </c>
    </row>
    <row r="787" spans="1:7" x14ac:dyDescent="0.2">
      <c r="A787" s="8" t="str">
        <f>Table76[[#This Row],[Test No.]]&amp;Table76[[#This Row],[Section]]&amp;Table76[[#This Row],[Q. No.]]</f>
        <v>R14M6</v>
      </c>
      <c r="B787" s="8"/>
      <c r="C787" s="9" t="s">
        <v>97</v>
      </c>
      <c r="D787" s="6">
        <v>6</v>
      </c>
      <c r="E787" s="6" t="s">
        <v>32</v>
      </c>
      <c r="F787" s="36" t="s">
        <v>479</v>
      </c>
      <c r="G787" s="36" t="str">
        <f>VLOOKUP(Table76[[#This Row],[CID]],MathN,2,FALSE)</f>
        <v>Solving Systems of Equations</v>
      </c>
    </row>
    <row r="788" spans="1:7" x14ac:dyDescent="0.2">
      <c r="A788" s="8" t="str">
        <f>Table76[[#This Row],[Test No.]]&amp;Table76[[#This Row],[Section]]&amp;Table76[[#This Row],[Q. No.]]</f>
        <v>R14M7</v>
      </c>
      <c r="B788" s="8"/>
      <c r="C788" s="9" t="s">
        <v>97</v>
      </c>
      <c r="D788" s="6">
        <v>7</v>
      </c>
      <c r="E788" s="6" t="s">
        <v>32</v>
      </c>
      <c r="F788" s="36" t="s">
        <v>495</v>
      </c>
      <c r="G788" s="36" t="str">
        <f>VLOOKUP(Table76[[#This Row],[CID]],MathN,2,FALSE)</f>
        <v>Triangles</v>
      </c>
    </row>
    <row r="789" spans="1:7" x14ac:dyDescent="0.2">
      <c r="A789" s="8" t="str">
        <f>Table76[[#This Row],[Test No.]]&amp;Table76[[#This Row],[Section]]&amp;Table76[[#This Row],[Q. No.]]</f>
        <v>R14M8</v>
      </c>
      <c r="B789" s="8"/>
      <c r="C789" s="9" t="s">
        <v>97</v>
      </c>
      <c r="D789" s="6">
        <v>8</v>
      </c>
      <c r="E789" s="6" t="s">
        <v>32</v>
      </c>
      <c r="F789" s="36" t="s">
        <v>509</v>
      </c>
      <c r="G789" s="36" t="str">
        <f>VLOOKUP(Table76[[#This Row],[CID]],MathN,2,FALSE)</f>
        <v>Combination and Permutation</v>
      </c>
    </row>
    <row r="790" spans="1:7" x14ac:dyDescent="0.2">
      <c r="A790" s="8" t="str">
        <f>Table76[[#This Row],[Test No.]]&amp;Table76[[#This Row],[Section]]&amp;Table76[[#This Row],[Q. No.]]</f>
        <v>R14M9</v>
      </c>
      <c r="B790" s="8"/>
      <c r="C790" s="9" t="s">
        <v>97</v>
      </c>
      <c r="D790" s="6">
        <v>9</v>
      </c>
      <c r="E790" s="6" t="s">
        <v>32</v>
      </c>
      <c r="F790" s="36" t="s">
        <v>467</v>
      </c>
      <c r="G790" s="36" t="str">
        <f>VLOOKUP(Table76[[#This Row],[CID]],MathN,2,FALSE)</f>
        <v>Percentages, Fractions, and Decimals</v>
      </c>
    </row>
    <row r="791" spans="1:7" x14ac:dyDescent="0.2">
      <c r="A791" s="8" t="str">
        <f>Table76[[#This Row],[Test No.]]&amp;Table76[[#This Row],[Section]]&amp;Table76[[#This Row],[Q. No.]]</f>
        <v>R14M10</v>
      </c>
      <c r="B791" s="8"/>
      <c r="C791" s="9" t="s">
        <v>97</v>
      </c>
      <c r="D791" s="6">
        <v>10</v>
      </c>
      <c r="E791" s="6" t="s">
        <v>32</v>
      </c>
      <c r="F791" s="36" t="s">
        <v>464</v>
      </c>
      <c r="G791" s="36" t="str">
        <f>VLOOKUP(Table76[[#This Row],[CID]],MathN,2,FALSE)</f>
        <v>Numbers, Operations, and Problems</v>
      </c>
    </row>
    <row r="792" spans="1:7" x14ac:dyDescent="0.2">
      <c r="A792" s="8" t="str">
        <f>Table76[[#This Row],[Test No.]]&amp;Table76[[#This Row],[Section]]&amp;Table76[[#This Row],[Q. No.]]</f>
        <v>R14M11</v>
      </c>
      <c r="B792" s="8"/>
      <c r="C792" s="9" t="s">
        <v>97</v>
      </c>
      <c r="D792" s="6">
        <v>11</v>
      </c>
      <c r="E792" s="6" t="s">
        <v>32</v>
      </c>
      <c r="F792" s="36" t="s">
        <v>470</v>
      </c>
      <c r="G792" s="36" t="str">
        <f>VLOOKUP(Table76[[#This Row],[CID]],MathN,2,FALSE)</f>
        <v>Exponents and Roots</v>
      </c>
    </row>
    <row r="793" spans="1:7" x14ac:dyDescent="0.2">
      <c r="A793" s="8" t="str">
        <f>Table76[[#This Row],[Test No.]]&amp;Table76[[#This Row],[Section]]&amp;Table76[[#This Row],[Q. No.]]</f>
        <v>R14M12</v>
      </c>
      <c r="B793" s="8"/>
      <c r="C793" s="9" t="s">
        <v>97</v>
      </c>
      <c r="D793" s="6">
        <v>12</v>
      </c>
      <c r="E793" s="6" t="s">
        <v>32</v>
      </c>
      <c r="F793" s="36" t="s">
        <v>467</v>
      </c>
      <c r="G793" s="36" t="str">
        <f>VLOOKUP(Table76[[#This Row],[CID]],MathN,2,FALSE)</f>
        <v>Percentages, Fractions, and Decimals</v>
      </c>
    </row>
    <row r="794" spans="1:7" x14ac:dyDescent="0.2">
      <c r="A794" s="8" t="str">
        <f>Table76[[#This Row],[Test No.]]&amp;Table76[[#This Row],[Section]]&amp;Table76[[#This Row],[Q. No.]]</f>
        <v>R14M13</v>
      </c>
      <c r="B794" s="8"/>
      <c r="C794" s="9" t="s">
        <v>97</v>
      </c>
      <c r="D794" s="6">
        <v>13</v>
      </c>
      <c r="E794" s="6" t="s">
        <v>32</v>
      </c>
      <c r="F794" s="36" t="s">
        <v>470</v>
      </c>
      <c r="G794" s="36" t="str">
        <f>VLOOKUP(Table76[[#This Row],[CID]],MathN,2,FALSE)</f>
        <v>Exponents and Roots</v>
      </c>
    </row>
    <row r="795" spans="1:7" x14ac:dyDescent="0.2">
      <c r="A795" s="8" t="str">
        <f>Table76[[#This Row],[Test No.]]&amp;Table76[[#This Row],[Section]]&amp;Table76[[#This Row],[Q. No.]]</f>
        <v>R14M14</v>
      </c>
      <c r="B795" s="8"/>
      <c r="C795" s="9" t="s">
        <v>97</v>
      </c>
      <c r="D795" s="6">
        <v>14</v>
      </c>
      <c r="E795" s="6" t="s">
        <v>32</v>
      </c>
      <c r="F795" s="36" t="s">
        <v>478</v>
      </c>
      <c r="G795" s="36" t="str">
        <f>VLOOKUP(Table76[[#This Row],[CID]],MathN,2,FALSE)</f>
        <v>Solving and Factoring Quadratic Equations</v>
      </c>
    </row>
    <row r="796" spans="1:7" x14ac:dyDescent="0.2">
      <c r="A796" s="8" t="str">
        <f>Table76[[#This Row],[Test No.]]&amp;Table76[[#This Row],[Section]]&amp;Table76[[#This Row],[Q. No.]]</f>
        <v>R14M15</v>
      </c>
      <c r="B796" s="8"/>
      <c r="C796" s="9" t="s">
        <v>97</v>
      </c>
      <c r="D796" s="6">
        <v>15</v>
      </c>
      <c r="E796" s="6" t="s">
        <v>32</v>
      </c>
      <c r="F796" s="36" t="s">
        <v>499</v>
      </c>
      <c r="G796" s="36" t="str">
        <f>VLOOKUP(Table76[[#This Row],[CID]],MathN,2,FALSE)</f>
        <v>Area and Perimeter</v>
      </c>
    </row>
    <row r="797" spans="1:7" x14ac:dyDescent="0.2">
      <c r="A797" s="8" t="str">
        <f>Table76[[#This Row],[Test No.]]&amp;Table76[[#This Row],[Section]]&amp;Table76[[#This Row],[Q. No.]]</f>
        <v>R14M16</v>
      </c>
      <c r="B797" s="8"/>
      <c r="C797" s="9" t="s">
        <v>97</v>
      </c>
      <c r="D797" s="6">
        <v>16</v>
      </c>
      <c r="E797" s="6" t="s">
        <v>32</v>
      </c>
      <c r="F797" s="36" t="s">
        <v>475</v>
      </c>
      <c r="G797" s="36" t="str">
        <f>VLOOKUP(Table76[[#This Row],[CID]],MathN,2,FALSE)</f>
        <v>Solving Linear Equations</v>
      </c>
    </row>
    <row r="798" spans="1:7" x14ac:dyDescent="0.2">
      <c r="A798" s="8" t="str">
        <f>Table76[[#This Row],[Test No.]]&amp;Table76[[#This Row],[Section]]&amp;Table76[[#This Row],[Q. No.]]</f>
        <v>R14M17</v>
      </c>
      <c r="B798" s="8"/>
      <c r="C798" s="9" t="s">
        <v>97</v>
      </c>
      <c r="D798" s="6">
        <v>17</v>
      </c>
      <c r="E798" s="6" t="s">
        <v>32</v>
      </c>
      <c r="F798" s="36" t="s">
        <v>467</v>
      </c>
      <c r="G798" s="36" t="str">
        <f>VLOOKUP(Table76[[#This Row],[CID]],MathN,2,FALSE)</f>
        <v>Percentages, Fractions, and Decimals</v>
      </c>
    </row>
    <row r="799" spans="1:7" x14ac:dyDescent="0.2">
      <c r="A799" s="8" t="str">
        <f>Table76[[#This Row],[Test No.]]&amp;Table76[[#This Row],[Section]]&amp;Table76[[#This Row],[Q. No.]]</f>
        <v>R14M18</v>
      </c>
      <c r="B799" s="8"/>
      <c r="C799" s="9" t="s">
        <v>97</v>
      </c>
      <c r="D799" s="6">
        <v>18</v>
      </c>
      <c r="E799" s="6" t="s">
        <v>32</v>
      </c>
      <c r="F799" s="36" t="s">
        <v>476</v>
      </c>
      <c r="G799" s="36" t="str">
        <f>VLOOKUP(Table76[[#This Row],[CID]],MathN,2,FALSE)</f>
        <v>Multiplying Binomials</v>
      </c>
    </row>
    <row r="800" spans="1:7" x14ac:dyDescent="0.2">
      <c r="A800" s="8" t="str">
        <f>Table76[[#This Row],[Test No.]]&amp;Table76[[#This Row],[Section]]&amp;Table76[[#This Row],[Q. No.]]</f>
        <v>R14M19</v>
      </c>
      <c r="B800" s="8"/>
      <c r="C800" s="9" t="s">
        <v>97</v>
      </c>
      <c r="D800" s="6">
        <v>19</v>
      </c>
      <c r="E800" s="6" t="s">
        <v>32</v>
      </c>
      <c r="F800" s="36" t="s">
        <v>464</v>
      </c>
      <c r="G800" s="36" t="str">
        <f>VLOOKUP(Table76[[#This Row],[CID]],MathN,2,FALSE)</f>
        <v>Numbers, Operations, and Problems</v>
      </c>
    </row>
    <row r="801" spans="1:7" x14ac:dyDescent="0.2">
      <c r="A801" s="8" t="str">
        <f>Table76[[#This Row],[Test No.]]&amp;Table76[[#This Row],[Section]]&amp;Table76[[#This Row],[Q. No.]]</f>
        <v>R14M20</v>
      </c>
      <c r="B801" s="8"/>
      <c r="C801" s="9" t="s">
        <v>97</v>
      </c>
      <c r="D801" s="6">
        <v>20</v>
      </c>
      <c r="E801" s="6" t="s">
        <v>32</v>
      </c>
      <c r="F801" s="36" t="s">
        <v>488</v>
      </c>
      <c r="G801" s="36" t="str">
        <f>VLOOKUP(Table76[[#This Row],[CID]],MathN,2,FALSE)</f>
        <v>Distance and Midpoints</v>
      </c>
    </row>
    <row r="802" spans="1:7" x14ac:dyDescent="0.2">
      <c r="A802" s="8" t="str">
        <f>Table76[[#This Row],[Test No.]]&amp;Table76[[#This Row],[Section]]&amp;Table76[[#This Row],[Q. No.]]</f>
        <v>R14M21</v>
      </c>
      <c r="B802" s="8"/>
      <c r="C802" s="9" t="s">
        <v>97</v>
      </c>
      <c r="D802" s="6">
        <v>21</v>
      </c>
      <c r="E802" s="6" t="s">
        <v>32</v>
      </c>
      <c r="F802" s="36" t="s">
        <v>499</v>
      </c>
      <c r="G802" s="36" t="str">
        <f>VLOOKUP(Table76[[#This Row],[CID]],MathN,2,FALSE)</f>
        <v>Area and Perimeter</v>
      </c>
    </row>
    <row r="803" spans="1:7" x14ac:dyDescent="0.2">
      <c r="A803" s="8" t="str">
        <f>Table76[[#This Row],[Test No.]]&amp;Table76[[#This Row],[Section]]&amp;Table76[[#This Row],[Q. No.]]</f>
        <v>R14M22</v>
      </c>
      <c r="B803" s="8"/>
      <c r="C803" s="9" t="s">
        <v>97</v>
      </c>
      <c r="D803" s="6">
        <v>22</v>
      </c>
      <c r="E803" s="6" t="s">
        <v>32</v>
      </c>
      <c r="F803" s="36" t="s">
        <v>489</v>
      </c>
      <c r="G803" s="36" t="str">
        <f>VLOOKUP(Table76[[#This Row],[CID]],MathN,2,FALSE)</f>
        <v>Slope</v>
      </c>
    </row>
    <row r="804" spans="1:7" x14ac:dyDescent="0.2">
      <c r="A804" s="8" t="str">
        <f>Table76[[#This Row],[Test No.]]&amp;Table76[[#This Row],[Section]]&amp;Table76[[#This Row],[Q. No.]]</f>
        <v>R14M23</v>
      </c>
      <c r="B804" s="8"/>
      <c r="C804" s="9" t="s">
        <v>97</v>
      </c>
      <c r="D804" s="6">
        <v>23</v>
      </c>
      <c r="E804" s="6" t="s">
        <v>32</v>
      </c>
      <c r="F804" s="36" t="s">
        <v>475</v>
      </c>
      <c r="G804" s="36" t="str">
        <f>VLOOKUP(Table76[[#This Row],[CID]],MathN,2,FALSE)</f>
        <v>Solving Linear Equations</v>
      </c>
    </row>
    <row r="805" spans="1:7" x14ac:dyDescent="0.2">
      <c r="A805" s="8" t="str">
        <f>Table76[[#This Row],[Test No.]]&amp;Table76[[#This Row],[Section]]&amp;Table76[[#This Row],[Q. No.]]</f>
        <v>R14M24</v>
      </c>
      <c r="B805" s="8"/>
      <c r="C805" s="9" t="s">
        <v>97</v>
      </c>
      <c r="D805" s="6">
        <v>24</v>
      </c>
      <c r="E805" s="6" t="s">
        <v>32</v>
      </c>
      <c r="F805" s="36" t="s">
        <v>473</v>
      </c>
      <c r="G805" s="36" t="str">
        <f>VLOOKUP(Table76[[#This Row],[CID]],MathN,2,FALSE)</f>
        <v>Equivalent Algebraic Expressions</v>
      </c>
    </row>
    <row r="806" spans="1:7" x14ac:dyDescent="0.2">
      <c r="A806" s="8" t="str">
        <f>Table76[[#This Row],[Test No.]]&amp;Table76[[#This Row],[Section]]&amp;Table76[[#This Row],[Q. No.]]</f>
        <v>R14M25</v>
      </c>
      <c r="B806" s="8"/>
      <c r="C806" s="9" t="s">
        <v>97</v>
      </c>
      <c r="D806" s="6">
        <v>25</v>
      </c>
      <c r="E806" s="6" t="s">
        <v>32</v>
      </c>
      <c r="F806" s="36" t="s">
        <v>495</v>
      </c>
      <c r="G806" s="36" t="str">
        <f>VLOOKUP(Table76[[#This Row],[CID]],MathN,2,FALSE)</f>
        <v>Triangles</v>
      </c>
    </row>
    <row r="807" spans="1:7" x14ac:dyDescent="0.2">
      <c r="A807" s="8" t="str">
        <f>Table76[[#This Row],[Test No.]]&amp;Table76[[#This Row],[Section]]&amp;Table76[[#This Row],[Q. No.]]</f>
        <v>R14M26</v>
      </c>
      <c r="B807" s="8"/>
      <c r="C807" s="9" t="s">
        <v>97</v>
      </c>
      <c r="D807" s="6">
        <v>26</v>
      </c>
      <c r="E807" s="6" t="s">
        <v>32</v>
      </c>
      <c r="F807" s="36" t="s">
        <v>506</v>
      </c>
      <c r="G807" s="36" t="str">
        <f>VLOOKUP(Table76[[#This Row],[CID]],MathN,2,FALSE)</f>
        <v>Mean, Median, and Mode</v>
      </c>
    </row>
    <row r="808" spans="1:7" x14ac:dyDescent="0.2">
      <c r="A808" s="8" t="str">
        <f>Table76[[#This Row],[Test No.]]&amp;Table76[[#This Row],[Section]]&amp;Table76[[#This Row],[Q. No.]]</f>
        <v>R14M27</v>
      </c>
      <c r="B808" s="8"/>
      <c r="C808" s="9" t="s">
        <v>97</v>
      </c>
      <c r="D808" s="6">
        <v>27</v>
      </c>
      <c r="E808" s="6" t="s">
        <v>32</v>
      </c>
      <c r="F808" s="36" t="s">
        <v>471</v>
      </c>
      <c r="G808" s="36" t="str">
        <f>VLOOKUP(Table76[[#This Row],[CID]],MathN,2,FALSE)</f>
        <v>Series</v>
      </c>
    </row>
    <row r="809" spans="1:7" x14ac:dyDescent="0.2">
      <c r="A809" s="8" t="str">
        <f>Table76[[#This Row],[Test No.]]&amp;Table76[[#This Row],[Section]]&amp;Table76[[#This Row],[Q. No.]]</f>
        <v>R14M28</v>
      </c>
      <c r="B809" s="8"/>
      <c r="C809" s="9" t="s">
        <v>97</v>
      </c>
      <c r="D809" s="6">
        <v>28</v>
      </c>
      <c r="E809" s="6" t="s">
        <v>32</v>
      </c>
      <c r="F809" s="36" t="s">
        <v>469</v>
      </c>
      <c r="G809" s="36" t="str">
        <f>VLOOKUP(Table76[[#This Row],[CID]],MathN,2,FALSE)</f>
        <v>Absolute Value</v>
      </c>
    </row>
    <row r="810" spans="1:7" x14ac:dyDescent="0.2">
      <c r="A810" s="8" t="str">
        <f>Table76[[#This Row],[Test No.]]&amp;Table76[[#This Row],[Section]]&amp;Table76[[#This Row],[Q. No.]]</f>
        <v>R14M29</v>
      </c>
      <c r="B810" s="8"/>
      <c r="C810" s="9" t="s">
        <v>97</v>
      </c>
      <c r="D810" s="6">
        <v>29</v>
      </c>
      <c r="E810" s="6" t="s">
        <v>32</v>
      </c>
      <c r="F810" s="36" t="s">
        <v>477</v>
      </c>
      <c r="G810" s="36" t="str">
        <f>VLOOKUP(Table76[[#This Row],[CID]],MathN,2,FALSE)</f>
        <v>Inequalities</v>
      </c>
    </row>
    <row r="811" spans="1:7" x14ac:dyDescent="0.2">
      <c r="A811" s="8" t="str">
        <f>Table76[[#This Row],[Test No.]]&amp;Table76[[#This Row],[Section]]&amp;Table76[[#This Row],[Q. No.]]</f>
        <v>R14M30</v>
      </c>
      <c r="B811" s="8"/>
      <c r="C811" s="9" t="s">
        <v>97</v>
      </c>
      <c r="D811" s="6">
        <v>30</v>
      </c>
      <c r="E811" s="6" t="s">
        <v>32</v>
      </c>
      <c r="F811" s="36" t="s">
        <v>495</v>
      </c>
      <c r="G811" s="36" t="str">
        <f>VLOOKUP(Table76[[#This Row],[CID]],MathN,2,FALSE)</f>
        <v>Triangles</v>
      </c>
    </row>
    <row r="812" spans="1:7" x14ac:dyDescent="0.2">
      <c r="A812" s="8" t="str">
        <f>Table76[[#This Row],[Test No.]]&amp;Table76[[#This Row],[Section]]&amp;Table76[[#This Row],[Q. No.]]</f>
        <v>R14M31</v>
      </c>
      <c r="B812" s="8"/>
      <c r="C812" s="9" t="s">
        <v>97</v>
      </c>
      <c r="D812" s="6">
        <v>31</v>
      </c>
      <c r="E812" s="6" t="s">
        <v>32</v>
      </c>
      <c r="F812" s="36" t="s">
        <v>465</v>
      </c>
      <c r="G812" s="36" t="str">
        <f>VLOOKUP(Table76[[#This Row],[CID]],MathN,2,FALSE)</f>
        <v>Multiples, Factors, and Primes</v>
      </c>
    </row>
    <row r="813" spans="1:7" x14ac:dyDescent="0.2">
      <c r="A813" s="8" t="str">
        <f>Table76[[#This Row],[Test No.]]&amp;Table76[[#This Row],[Section]]&amp;Table76[[#This Row],[Q. No.]]</f>
        <v>R14M32</v>
      </c>
      <c r="B813" s="8"/>
      <c r="C813" s="9" t="s">
        <v>97</v>
      </c>
      <c r="D813" s="6">
        <v>32</v>
      </c>
      <c r="E813" s="6" t="s">
        <v>32</v>
      </c>
      <c r="F813" s="36" t="s">
        <v>474</v>
      </c>
      <c r="G813" s="36" t="str">
        <f>VLOOKUP(Table76[[#This Row],[CID]],MathN,2,FALSE)</f>
        <v>Writing Expressions and Equations</v>
      </c>
    </row>
    <row r="814" spans="1:7" x14ac:dyDescent="0.2">
      <c r="A814" s="8" t="str">
        <f>Table76[[#This Row],[Test No.]]&amp;Table76[[#This Row],[Section]]&amp;Table76[[#This Row],[Q. No.]]</f>
        <v>R14M33</v>
      </c>
      <c r="B814" s="8"/>
      <c r="C814" s="9" t="s">
        <v>97</v>
      </c>
      <c r="D814" s="6">
        <v>33</v>
      </c>
      <c r="E814" s="6" t="s">
        <v>32</v>
      </c>
      <c r="F814" s="36" t="s">
        <v>500</v>
      </c>
      <c r="G814" s="36" t="str">
        <f>VLOOKUP(Table76[[#This Row],[CID]],MathN,2,FALSE)</f>
        <v>SOHCAHTOA</v>
      </c>
    </row>
    <row r="815" spans="1:7" x14ac:dyDescent="0.2">
      <c r="A815" s="8" t="str">
        <f>Table76[[#This Row],[Test No.]]&amp;Table76[[#This Row],[Section]]&amp;Table76[[#This Row],[Q. No.]]</f>
        <v>R14M34</v>
      </c>
      <c r="B815" s="8"/>
      <c r="C815" s="9" t="s">
        <v>97</v>
      </c>
      <c r="D815" s="6">
        <v>34</v>
      </c>
      <c r="E815" s="6" t="s">
        <v>32</v>
      </c>
      <c r="F815" s="36" t="s">
        <v>472</v>
      </c>
      <c r="G815" s="36" t="str">
        <f>VLOOKUP(Table76[[#This Row],[CID]],MathN,2,FALSE)</f>
        <v>Substitution</v>
      </c>
    </row>
    <row r="816" spans="1:7" x14ac:dyDescent="0.2">
      <c r="A816" s="8" t="str">
        <f>Table76[[#This Row],[Test No.]]&amp;Table76[[#This Row],[Section]]&amp;Table76[[#This Row],[Q. No.]]</f>
        <v>R14M35</v>
      </c>
      <c r="B816" s="8"/>
      <c r="C816" s="9" t="s">
        <v>97</v>
      </c>
      <c r="D816" s="6">
        <v>35</v>
      </c>
      <c r="E816" s="6" t="s">
        <v>32</v>
      </c>
      <c r="F816" s="36" t="s">
        <v>495</v>
      </c>
      <c r="G816" s="36" t="str">
        <f>VLOOKUP(Table76[[#This Row],[CID]],MathN,2,FALSE)</f>
        <v>Triangles</v>
      </c>
    </row>
    <row r="817" spans="1:7" x14ac:dyDescent="0.2">
      <c r="A817" s="8" t="str">
        <f>Table76[[#This Row],[Test No.]]&amp;Table76[[#This Row],[Section]]&amp;Table76[[#This Row],[Q. No.]]</f>
        <v>R14M36</v>
      </c>
      <c r="B817" s="8"/>
      <c r="C817" s="9" t="s">
        <v>97</v>
      </c>
      <c r="D817" s="6">
        <v>36</v>
      </c>
      <c r="E817" s="6" t="s">
        <v>32</v>
      </c>
      <c r="F817" s="36" t="s">
        <v>495</v>
      </c>
      <c r="G817" s="36" t="str">
        <f>VLOOKUP(Table76[[#This Row],[CID]],MathN,2,FALSE)</f>
        <v>Triangles</v>
      </c>
    </row>
    <row r="818" spans="1:7" x14ac:dyDescent="0.2">
      <c r="A818" s="8" t="str">
        <f>Table76[[#This Row],[Test No.]]&amp;Table76[[#This Row],[Section]]&amp;Table76[[#This Row],[Q. No.]]</f>
        <v>R14M37</v>
      </c>
      <c r="B818" s="8"/>
      <c r="C818" s="9" t="s">
        <v>97</v>
      </c>
      <c r="D818" s="6">
        <v>37</v>
      </c>
      <c r="E818" s="6" t="s">
        <v>32</v>
      </c>
      <c r="F818" s="36" t="s">
        <v>489</v>
      </c>
      <c r="G818" s="36" t="str">
        <f>VLOOKUP(Table76[[#This Row],[CID]],MathN,2,FALSE)</f>
        <v>Slope</v>
      </c>
    </row>
    <row r="819" spans="1:7" x14ac:dyDescent="0.2">
      <c r="A819" s="8" t="str">
        <f>Table76[[#This Row],[Test No.]]&amp;Table76[[#This Row],[Section]]&amp;Table76[[#This Row],[Q. No.]]</f>
        <v>R14M38</v>
      </c>
      <c r="B819" s="8"/>
      <c r="C819" s="9" t="s">
        <v>97</v>
      </c>
      <c r="D819" s="6">
        <v>38</v>
      </c>
      <c r="E819" s="6" t="s">
        <v>32</v>
      </c>
      <c r="F819" s="36" t="s">
        <v>499</v>
      </c>
      <c r="G819" s="36" t="str">
        <f>VLOOKUP(Table76[[#This Row],[CID]],MathN,2,FALSE)</f>
        <v>Area and Perimeter</v>
      </c>
    </row>
    <row r="820" spans="1:7" x14ac:dyDescent="0.2">
      <c r="A820" s="8" t="str">
        <f>Table76[[#This Row],[Test No.]]&amp;Table76[[#This Row],[Section]]&amp;Table76[[#This Row],[Q. No.]]</f>
        <v>R14M39</v>
      </c>
      <c r="B820" s="8"/>
      <c r="C820" s="9" t="s">
        <v>97</v>
      </c>
      <c r="D820" s="6">
        <v>39</v>
      </c>
      <c r="E820" s="6" t="s">
        <v>32</v>
      </c>
      <c r="F820" s="36" t="s">
        <v>500</v>
      </c>
      <c r="G820" s="36" t="str">
        <f>VLOOKUP(Table76[[#This Row],[CID]],MathN,2,FALSE)</f>
        <v>SOHCAHTOA</v>
      </c>
    </row>
    <row r="821" spans="1:7" x14ac:dyDescent="0.2">
      <c r="A821" s="8" t="str">
        <f>Table76[[#This Row],[Test No.]]&amp;Table76[[#This Row],[Section]]&amp;Table76[[#This Row],[Q. No.]]</f>
        <v>R14M40</v>
      </c>
      <c r="B821" s="8"/>
      <c r="C821" s="9" t="s">
        <v>97</v>
      </c>
      <c r="D821" s="6">
        <v>40</v>
      </c>
      <c r="E821" s="6" t="s">
        <v>32</v>
      </c>
      <c r="F821" s="36" t="s">
        <v>474</v>
      </c>
      <c r="G821" s="36" t="str">
        <f>VLOOKUP(Table76[[#This Row],[CID]],MathN,2,FALSE)</f>
        <v>Writing Expressions and Equations</v>
      </c>
    </row>
    <row r="822" spans="1:7" x14ac:dyDescent="0.2">
      <c r="A822" s="8" t="str">
        <f>Table76[[#This Row],[Test No.]]&amp;Table76[[#This Row],[Section]]&amp;Table76[[#This Row],[Q. No.]]</f>
        <v>R14M41</v>
      </c>
      <c r="B822" s="8"/>
      <c r="C822" s="9" t="s">
        <v>97</v>
      </c>
      <c r="D822" s="6">
        <v>41</v>
      </c>
      <c r="E822" s="6" t="s">
        <v>32</v>
      </c>
      <c r="F822" s="36" t="s">
        <v>486</v>
      </c>
      <c r="G822" s="36" t="str">
        <f>VLOOKUP(Table76[[#This Row],[CID]],MathN,2,FALSE)</f>
        <v>Number Lines and Inequalities</v>
      </c>
    </row>
    <row r="823" spans="1:7" x14ac:dyDescent="0.2">
      <c r="A823" s="8" t="str">
        <f>Table76[[#This Row],[Test No.]]&amp;Table76[[#This Row],[Section]]&amp;Table76[[#This Row],[Q. No.]]</f>
        <v>R14M42</v>
      </c>
      <c r="B823" s="8"/>
      <c r="C823" s="9" t="s">
        <v>97</v>
      </c>
      <c r="D823" s="6">
        <v>42</v>
      </c>
      <c r="E823" s="6" t="s">
        <v>32</v>
      </c>
      <c r="F823" s="36" t="s">
        <v>498</v>
      </c>
      <c r="G823" s="36" t="str">
        <f>VLOOKUP(Table76[[#This Row],[CID]],MathN,2,FALSE)</f>
        <v>Simple Three-Dimensional Geometry</v>
      </c>
    </row>
    <row r="824" spans="1:7" x14ac:dyDescent="0.2">
      <c r="A824" s="8" t="str">
        <f>Table76[[#This Row],[Test No.]]&amp;Table76[[#This Row],[Section]]&amp;Table76[[#This Row],[Q. No.]]</f>
        <v>R14M43</v>
      </c>
      <c r="B824" s="8"/>
      <c r="C824" s="9" t="s">
        <v>97</v>
      </c>
      <c r="D824" s="6">
        <v>43</v>
      </c>
      <c r="E824" s="6" t="s">
        <v>32</v>
      </c>
      <c r="F824" s="36" t="s">
        <v>494</v>
      </c>
      <c r="G824" s="36" t="str">
        <f>VLOOKUP(Table76[[#This Row],[CID]],MathN,2,FALSE)</f>
        <v>Angles, Lines, and Planes</v>
      </c>
    </row>
    <row r="825" spans="1:7" x14ac:dyDescent="0.2">
      <c r="A825" s="8" t="str">
        <f>Table76[[#This Row],[Test No.]]&amp;Table76[[#This Row],[Section]]&amp;Table76[[#This Row],[Q. No.]]</f>
        <v>R14M44</v>
      </c>
      <c r="B825" s="8"/>
      <c r="C825" s="9" t="s">
        <v>97</v>
      </c>
      <c r="D825" s="6">
        <v>44</v>
      </c>
      <c r="E825" s="6" t="s">
        <v>32</v>
      </c>
      <c r="F825" s="36" t="s">
        <v>499</v>
      </c>
      <c r="G825" s="36" t="str">
        <f>VLOOKUP(Table76[[#This Row],[CID]],MathN,2,FALSE)</f>
        <v>Area and Perimeter</v>
      </c>
    </row>
    <row r="826" spans="1:7" x14ac:dyDescent="0.2">
      <c r="A826" s="8" t="str">
        <f>Table76[[#This Row],[Test No.]]&amp;Table76[[#This Row],[Section]]&amp;Table76[[#This Row],[Q. No.]]</f>
        <v>R14M45</v>
      </c>
      <c r="B826" s="8"/>
      <c r="C826" s="9" t="s">
        <v>97</v>
      </c>
      <c r="D826" s="6">
        <v>45</v>
      </c>
      <c r="E826" s="6" t="s">
        <v>32</v>
      </c>
      <c r="F826" s="36" t="s">
        <v>475</v>
      </c>
      <c r="G826" s="36" t="str">
        <f>VLOOKUP(Table76[[#This Row],[CID]],MathN,2,FALSE)</f>
        <v>Solving Linear Equations</v>
      </c>
    </row>
    <row r="827" spans="1:7" x14ac:dyDescent="0.2">
      <c r="A827" s="8" t="str">
        <f>Table76[[#This Row],[Test No.]]&amp;Table76[[#This Row],[Section]]&amp;Table76[[#This Row],[Q. No.]]</f>
        <v>R14M46</v>
      </c>
      <c r="B827" s="8"/>
      <c r="C827" s="9" t="s">
        <v>97</v>
      </c>
      <c r="D827" s="6">
        <v>46</v>
      </c>
      <c r="E827" s="6" t="s">
        <v>32</v>
      </c>
      <c r="F827" s="36" t="s">
        <v>500</v>
      </c>
      <c r="G827" s="36" t="str">
        <f>VLOOKUP(Table76[[#This Row],[CID]],MathN,2,FALSE)</f>
        <v>SOHCAHTOA</v>
      </c>
    </row>
    <row r="828" spans="1:7" x14ac:dyDescent="0.2">
      <c r="A828" s="8" t="str">
        <f>Table76[[#This Row],[Test No.]]&amp;Table76[[#This Row],[Section]]&amp;Table76[[#This Row],[Q. No.]]</f>
        <v>R14M47</v>
      </c>
      <c r="B828" s="8"/>
      <c r="C828" s="9" t="s">
        <v>97</v>
      </c>
      <c r="D828" s="6">
        <v>47</v>
      </c>
      <c r="E828" s="6" t="s">
        <v>32</v>
      </c>
      <c r="F828" s="36" t="s">
        <v>506</v>
      </c>
      <c r="G828" s="36" t="str">
        <f>VLOOKUP(Table76[[#This Row],[CID]],MathN,2,FALSE)</f>
        <v>Mean, Median, and Mode</v>
      </c>
    </row>
    <row r="829" spans="1:7" x14ac:dyDescent="0.2">
      <c r="A829" s="8" t="str">
        <f>Table76[[#This Row],[Test No.]]&amp;Table76[[#This Row],[Section]]&amp;Table76[[#This Row],[Q. No.]]</f>
        <v>R14M48</v>
      </c>
      <c r="B829" s="8"/>
      <c r="C829" s="9" t="s">
        <v>97</v>
      </c>
      <c r="D829" s="6">
        <v>48</v>
      </c>
      <c r="E829" s="6" t="s">
        <v>32</v>
      </c>
      <c r="F829" s="36" t="s">
        <v>481</v>
      </c>
      <c r="G829" s="36" t="str">
        <f>VLOOKUP(Table76[[#This Row],[CID]],MathN,2,FALSE)</f>
        <v>Functions</v>
      </c>
    </row>
    <row r="830" spans="1:7" x14ac:dyDescent="0.2">
      <c r="A830" s="8" t="str">
        <f>Table76[[#This Row],[Test No.]]&amp;Table76[[#This Row],[Section]]&amp;Table76[[#This Row],[Q. No.]]</f>
        <v>R14M49</v>
      </c>
      <c r="B830" s="8"/>
      <c r="C830" s="9" t="s">
        <v>97</v>
      </c>
      <c r="D830" s="6">
        <v>49</v>
      </c>
      <c r="E830" s="6" t="s">
        <v>32</v>
      </c>
      <c r="F830" s="36" t="s">
        <v>479</v>
      </c>
      <c r="G830" s="36" t="str">
        <f>VLOOKUP(Table76[[#This Row],[CID]],MathN,2,FALSE)</f>
        <v>Solving Systems of Equations</v>
      </c>
    </row>
    <row r="831" spans="1:7" x14ac:dyDescent="0.2">
      <c r="A831" s="8" t="str">
        <f>Table76[[#This Row],[Test No.]]&amp;Table76[[#This Row],[Section]]&amp;Table76[[#This Row],[Q. No.]]</f>
        <v>R14M50</v>
      </c>
      <c r="B831" s="8"/>
      <c r="C831" s="9" t="s">
        <v>97</v>
      </c>
      <c r="D831" s="6">
        <v>50</v>
      </c>
      <c r="E831" s="6" t="s">
        <v>32</v>
      </c>
      <c r="F831" s="36" t="s">
        <v>506</v>
      </c>
      <c r="G831" s="36" t="str">
        <f>VLOOKUP(Table76[[#This Row],[CID]],MathN,2,FALSE)</f>
        <v>Mean, Median, and Mode</v>
      </c>
    </row>
    <row r="832" spans="1:7" x14ac:dyDescent="0.2">
      <c r="A832" s="8" t="str">
        <f>Table76[[#This Row],[Test No.]]&amp;Table76[[#This Row],[Section]]&amp;Table76[[#This Row],[Q. No.]]</f>
        <v>R14M51</v>
      </c>
      <c r="B832" s="8"/>
      <c r="C832" s="9" t="s">
        <v>97</v>
      </c>
      <c r="D832" s="6">
        <v>51</v>
      </c>
      <c r="E832" s="6" t="s">
        <v>32</v>
      </c>
      <c r="F832" s="36" t="s">
        <v>468</v>
      </c>
      <c r="G832" s="36" t="str">
        <f>VLOOKUP(Table76[[#This Row],[CID]],MathN,2,FALSE)</f>
        <v>Ratios and Proportions</v>
      </c>
    </row>
    <row r="833" spans="1:7" x14ac:dyDescent="0.2">
      <c r="A833" s="8" t="str">
        <f>Table76[[#This Row],[Test No.]]&amp;Table76[[#This Row],[Section]]&amp;Table76[[#This Row],[Q. No.]]</f>
        <v>R14M52</v>
      </c>
      <c r="B833" s="8"/>
      <c r="C833" s="9" t="s">
        <v>97</v>
      </c>
      <c r="D833" s="6">
        <v>52</v>
      </c>
      <c r="E833" s="6" t="s">
        <v>32</v>
      </c>
      <c r="F833" s="36" t="s">
        <v>497</v>
      </c>
      <c r="G833" s="36" t="str">
        <f>VLOOKUP(Table76[[#This Row],[CID]],MathN,2,FALSE)</f>
        <v>Circles</v>
      </c>
    </row>
    <row r="834" spans="1:7" x14ac:dyDescent="0.2">
      <c r="A834" s="8" t="str">
        <f>Table76[[#This Row],[Test No.]]&amp;Table76[[#This Row],[Section]]&amp;Table76[[#This Row],[Q. No.]]</f>
        <v>R14M53</v>
      </c>
      <c r="B834" s="8"/>
      <c r="C834" s="9" t="s">
        <v>97</v>
      </c>
      <c r="D834" s="6">
        <v>53</v>
      </c>
      <c r="E834" s="6" t="s">
        <v>32</v>
      </c>
      <c r="F834" s="36" t="s">
        <v>499</v>
      </c>
      <c r="G834" s="36" t="str">
        <f>VLOOKUP(Table76[[#This Row],[CID]],MathN,2,FALSE)</f>
        <v>Area and Perimeter</v>
      </c>
    </row>
    <row r="835" spans="1:7" x14ac:dyDescent="0.2">
      <c r="A835" s="8" t="str">
        <f>Table76[[#This Row],[Test No.]]&amp;Table76[[#This Row],[Section]]&amp;Table76[[#This Row],[Q. No.]]</f>
        <v>R14M54</v>
      </c>
      <c r="B835" s="8"/>
      <c r="C835" s="9" t="s">
        <v>97</v>
      </c>
      <c r="D835" s="6">
        <v>54</v>
      </c>
      <c r="E835" s="6" t="s">
        <v>32</v>
      </c>
      <c r="F835" s="36" t="s">
        <v>485</v>
      </c>
      <c r="G835" s="36" t="str">
        <f>VLOOKUP(Table76[[#This Row],[CID]],MathN,2,FALSE)</f>
        <v>Domain and Range</v>
      </c>
    </row>
    <row r="836" spans="1:7" x14ac:dyDescent="0.2">
      <c r="A836" s="8" t="str">
        <f>Table76[[#This Row],[Test No.]]&amp;Table76[[#This Row],[Section]]&amp;Table76[[#This Row],[Q. No.]]</f>
        <v>R14M55</v>
      </c>
      <c r="B836" s="8"/>
      <c r="C836" s="9" t="s">
        <v>97</v>
      </c>
      <c r="D836" s="6">
        <v>55</v>
      </c>
      <c r="E836" s="6" t="s">
        <v>32</v>
      </c>
      <c r="F836" s="36" t="s">
        <v>488</v>
      </c>
      <c r="G836" s="36" t="str">
        <f>VLOOKUP(Table76[[#This Row],[CID]],MathN,2,FALSE)</f>
        <v>Distance and Midpoints</v>
      </c>
    </row>
    <row r="837" spans="1:7" x14ac:dyDescent="0.2">
      <c r="A837" s="8" t="str">
        <f>Table76[[#This Row],[Test No.]]&amp;Table76[[#This Row],[Section]]&amp;Table76[[#This Row],[Q. No.]]</f>
        <v>R14M56</v>
      </c>
      <c r="B837" s="8"/>
      <c r="C837" s="9" t="s">
        <v>97</v>
      </c>
      <c r="D837" s="6">
        <v>56</v>
      </c>
      <c r="E837" s="6" t="s">
        <v>32</v>
      </c>
      <c r="F837" s="36" t="s">
        <v>502</v>
      </c>
      <c r="G837" s="36" t="str">
        <f>VLOOKUP(Table76[[#This Row],[CID]],MathN,2,FALSE)</f>
        <v>Trigonometric Identities</v>
      </c>
    </row>
    <row r="838" spans="1:7" x14ac:dyDescent="0.2">
      <c r="A838" s="8" t="str">
        <f>Table76[[#This Row],[Test No.]]&amp;Table76[[#This Row],[Section]]&amp;Table76[[#This Row],[Q. No.]]</f>
        <v>R14M57</v>
      </c>
      <c r="B838" s="8"/>
      <c r="C838" s="9" t="s">
        <v>97</v>
      </c>
      <c r="D838" s="6">
        <v>57</v>
      </c>
      <c r="E838" s="6" t="s">
        <v>32</v>
      </c>
      <c r="F838" s="36" t="s">
        <v>495</v>
      </c>
      <c r="G838" s="36" t="str">
        <f>VLOOKUP(Table76[[#This Row],[CID]],MathN,2,FALSE)</f>
        <v>Triangles</v>
      </c>
    </row>
    <row r="839" spans="1:7" x14ac:dyDescent="0.2">
      <c r="A839" s="8" t="str">
        <f>Table76[[#This Row],[Test No.]]&amp;Table76[[#This Row],[Section]]&amp;Table76[[#This Row],[Q. No.]]</f>
        <v>R14M58</v>
      </c>
      <c r="B839" s="8"/>
      <c r="C839" s="9" t="s">
        <v>97</v>
      </c>
      <c r="D839" s="6">
        <v>58</v>
      </c>
      <c r="E839" s="6" t="s">
        <v>32</v>
      </c>
      <c r="F839" s="36" t="s">
        <v>482</v>
      </c>
      <c r="G839" s="36" t="str">
        <f>VLOOKUP(Table76[[#This Row],[CID]],MathN,2,FALSE)</f>
        <v>Matrices</v>
      </c>
    </row>
    <row r="840" spans="1:7" x14ac:dyDescent="0.2">
      <c r="A840" s="8" t="str">
        <f>Table76[[#This Row],[Test No.]]&amp;Table76[[#This Row],[Section]]&amp;Table76[[#This Row],[Q. No.]]</f>
        <v>R14M59</v>
      </c>
      <c r="B840" s="8"/>
      <c r="C840" s="9" t="s">
        <v>97</v>
      </c>
      <c r="D840" s="6">
        <v>59</v>
      </c>
      <c r="E840" s="6" t="s">
        <v>32</v>
      </c>
      <c r="F840" s="36" t="s">
        <v>508</v>
      </c>
      <c r="G840" s="36" t="str">
        <f>VLOOKUP(Table76[[#This Row],[CID]],MathN,2,FALSE)</f>
        <v>Factorial</v>
      </c>
    </row>
    <row r="841" spans="1:7" x14ac:dyDescent="0.2">
      <c r="A841" s="8" t="str">
        <f>Table76[[#This Row],[Test No.]]&amp;Table76[[#This Row],[Section]]&amp;Table76[[#This Row],[Q. No.]]</f>
        <v>R14M60</v>
      </c>
      <c r="B841" s="8"/>
      <c r="C841" s="9" t="s">
        <v>97</v>
      </c>
      <c r="D841" s="6">
        <v>60</v>
      </c>
      <c r="E841" s="6" t="s">
        <v>32</v>
      </c>
      <c r="F841" s="36" t="s">
        <v>497</v>
      </c>
      <c r="G841" s="36" t="str">
        <f>VLOOKUP(Table76[[#This Row],[CID]],MathN,2,FALSE)</f>
        <v>Circles</v>
      </c>
    </row>
    <row r="842" spans="1:7" x14ac:dyDescent="0.2">
      <c r="A842" s="8" t="str">
        <f>Table76[[#This Row],[Test No.]]&amp;Table76[[#This Row],[Section]]&amp;Table76[[#This Row],[Q. No.]]</f>
        <v>R15M1</v>
      </c>
      <c r="B842" s="8"/>
      <c r="C842" s="9" t="s">
        <v>96</v>
      </c>
      <c r="D842" s="6">
        <v>1</v>
      </c>
      <c r="E842" s="6" t="s">
        <v>32</v>
      </c>
      <c r="F842" s="36" t="s">
        <v>472</v>
      </c>
      <c r="G842" s="36" t="str">
        <f>VLOOKUP(Table76[[#This Row],[CID]],MathN,2,FALSE)</f>
        <v>Substitution</v>
      </c>
    </row>
    <row r="843" spans="1:7" x14ac:dyDescent="0.2">
      <c r="A843" s="8" t="str">
        <f>Table76[[#This Row],[Test No.]]&amp;Table76[[#This Row],[Section]]&amp;Table76[[#This Row],[Q. No.]]</f>
        <v>R15M2</v>
      </c>
      <c r="B843" s="8"/>
      <c r="C843" s="9" t="s">
        <v>96</v>
      </c>
      <c r="D843" s="6">
        <v>2</v>
      </c>
      <c r="E843" s="6" t="s">
        <v>32</v>
      </c>
      <c r="F843" s="36" t="s">
        <v>466</v>
      </c>
      <c r="G843" s="36" t="str">
        <f>VLOOKUP(Table76[[#This Row],[CID]],MathN,2,FALSE)</f>
        <v>Divisibility and Remainders</v>
      </c>
    </row>
    <row r="844" spans="1:7" x14ac:dyDescent="0.2">
      <c r="A844" s="8" t="str">
        <f>Table76[[#This Row],[Test No.]]&amp;Table76[[#This Row],[Section]]&amp;Table76[[#This Row],[Q. No.]]</f>
        <v>R15M3</v>
      </c>
      <c r="B844" s="8"/>
      <c r="C844" s="9" t="s">
        <v>96</v>
      </c>
      <c r="D844" s="6">
        <v>3</v>
      </c>
      <c r="E844" s="6" t="s">
        <v>32</v>
      </c>
      <c r="F844" s="36" t="s">
        <v>468</v>
      </c>
      <c r="G844" s="36" t="str">
        <f>VLOOKUP(Table76[[#This Row],[CID]],MathN,2,FALSE)</f>
        <v>Ratios and Proportions</v>
      </c>
    </row>
    <row r="845" spans="1:7" x14ac:dyDescent="0.2">
      <c r="A845" s="8" t="str">
        <f>Table76[[#This Row],[Test No.]]&amp;Table76[[#This Row],[Section]]&amp;Table76[[#This Row],[Q. No.]]</f>
        <v>R15M4</v>
      </c>
      <c r="B845" s="8"/>
      <c r="C845" s="9" t="s">
        <v>96</v>
      </c>
      <c r="D845" s="6">
        <v>4</v>
      </c>
      <c r="E845" s="6" t="s">
        <v>32</v>
      </c>
      <c r="F845" s="36" t="s">
        <v>475</v>
      </c>
      <c r="G845" s="36" t="str">
        <f>VLOOKUP(Table76[[#This Row],[CID]],MathN,2,FALSE)</f>
        <v>Solving Linear Equations</v>
      </c>
    </row>
    <row r="846" spans="1:7" x14ac:dyDescent="0.2">
      <c r="A846" s="8" t="str">
        <f>Table76[[#This Row],[Test No.]]&amp;Table76[[#This Row],[Section]]&amp;Table76[[#This Row],[Q. No.]]</f>
        <v>R15M5</v>
      </c>
      <c r="B846" s="8"/>
      <c r="C846" s="9" t="s">
        <v>96</v>
      </c>
      <c r="D846" s="6">
        <v>5</v>
      </c>
      <c r="E846" s="6" t="s">
        <v>32</v>
      </c>
      <c r="F846" s="36" t="s">
        <v>495</v>
      </c>
      <c r="G846" s="36" t="str">
        <f>VLOOKUP(Table76[[#This Row],[CID]],MathN,2,FALSE)</f>
        <v>Triangles</v>
      </c>
    </row>
    <row r="847" spans="1:7" x14ac:dyDescent="0.2">
      <c r="A847" s="8" t="str">
        <f>Table76[[#This Row],[Test No.]]&amp;Table76[[#This Row],[Section]]&amp;Table76[[#This Row],[Q. No.]]</f>
        <v>R15M6</v>
      </c>
      <c r="B847" s="8"/>
      <c r="C847" s="9" t="s">
        <v>96</v>
      </c>
      <c r="D847" s="6">
        <v>6</v>
      </c>
      <c r="E847" s="6" t="s">
        <v>32</v>
      </c>
      <c r="F847" s="36" t="s">
        <v>509</v>
      </c>
      <c r="G847" s="36" t="str">
        <f>VLOOKUP(Table76[[#This Row],[CID]],MathN,2,FALSE)</f>
        <v>Combination and Permutation</v>
      </c>
    </row>
    <row r="848" spans="1:7" x14ac:dyDescent="0.2">
      <c r="A848" s="8" t="str">
        <f>Table76[[#This Row],[Test No.]]&amp;Table76[[#This Row],[Section]]&amp;Table76[[#This Row],[Q. No.]]</f>
        <v>R15M7</v>
      </c>
      <c r="B848" s="8"/>
      <c r="C848" s="9" t="s">
        <v>96</v>
      </c>
      <c r="D848" s="6">
        <v>7</v>
      </c>
      <c r="E848" s="6" t="s">
        <v>32</v>
      </c>
      <c r="F848" s="36" t="s">
        <v>467</v>
      </c>
      <c r="G848" s="36" t="str">
        <f>VLOOKUP(Table76[[#This Row],[CID]],MathN,2,FALSE)</f>
        <v>Percentages, Fractions, and Decimals</v>
      </c>
    </row>
    <row r="849" spans="1:7" x14ac:dyDescent="0.2">
      <c r="A849" s="8" t="str">
        <f>Table76[[#This Row],[Test No.]]&amp;Table76[[#This Row],[Section]]&amp;Table76[[#This Row],[Q. No.]]</f>
        <v>R15M8</v>
      </c>
      <c r="B849" s="8"/>
      <c r="C849" s="9" t="s">
        <v>96</v>
      </c>
      <c r="D849" s="6">
        <v>8</v>
      </c>
      <c r="E849" s="6" t="s">
        <v>32</v>
      </c>
      <c r="F849" s="36" t="s">
        <v>477</v>
      </c>
      <c r="G849" s="36" t="str">
        <f>VLOOKUP(Table76[[#This Row],[CID]],MathN,2,FALSE)</f>
        <v>Inequalities</v>
      </c>
    </row>
    <row r="850" spans="1:7" x14ac:dyDescent="0.2">
      <c r="A850" s="8" t="str">
        <f>Table76[[#This Row],[Test No.]]&amp;Table76[[#This Row],[Section]]&amp;Table76[[#This Row],[Q. No.]]</f>
        <v>R15M9</v>
      </c>
      <c r="B850" s="8"/>
      <c r="C850" s="9" t="s">
        <v>96</v>
      </c>
      <c r="D850" s="6">
        <v>9</v>
      </c>
      <c r="E850" s="6" t="s">
        <v>32</v>
      </c>
      <c r="F850" s="36" t="s">
        <v>495</v>
      </c>
      <c r="G850" s="36" t="str">
        <f>VLOOKUP(Table76[[#This Row],[CID]],MathN,2,FALSE)</f>
        <v>Triangles</v>
      </c>
    </row>
    <row r="851" spans="1:7" x14ac:dyDescent="0.2">
      <c r="A851" s="8" t="str">
        <f>Table76[[#This Row],[Test No.]]&amp;Table76[[#This Row],[Section]]&amp;Table76[[#This Row],[Q. No.]]</f>
        <v>R15M10</v>
      </c>
      <c r="B851" s="8"/>
      <c r="C851" s="9" t="s">
        <v>96</v>
      </c>
      <c r="D851" s="6">
        <v>10</v>
      </c>
      <c r="E851" s="6" t="s">
        <v>32</v>
      </c>
      <c r="F851" s="36" t="s">
        <v>476</v>
      </c>
      <c r="G851" s="36" t="str">
        <f>VLOOKUP(Table76[[#This Row],[CID]],MathN,2,FALSE)</f>
        <v>Multiplying Binomials</v>
      </c>
    </row>
    <row r="852" spans="1:7" x14ac:dyDescent="0.2">
      <c r="A852" s="8" t="str">
        <f>Table76[[#This Row],[Test No.]]&amp;Table76[[#This Row],[Section]]&amp;Table76[[#This Row],[Q. No.]]</f>
        <v>R15M11</v>
      </c>
      <c r="B852" s="8"/>
      <c r="C852" s="9" t="s">
        <v>96</v>
      </c>
      <c r="D852" s="6">
        <v>11</v>
      </c>
      <c r="E852" s="6" t="s">
        <v>32</v>
      </c>
      <c r="F852" s="36" t="s">
        <v>468</v>
      </c>
      <c r="G852" s="36" t="str">
        <f>VLOOKUP(Table76[[#This Row],[CID]],MathN,2,FALSE)</f>
        <v>Ratios and Proportions</v>
      </c>
    </row>
    <row r="853" spans="1:7" x14ac:dyDescent="0.2">
      <c r="A853" s="8" t="str">
        <f>Table76[[#This Row],[Test No.]]&amp;Table76[[#This Row],[Section]]&amp;Table76[[#This Row],[Q. No.]]</f>
        <v>R15M12</v>
      </c>
      <c r="B853" s="8"/>
      <c r="C853" s="9" t="s">
        <v>96</v>
      </c>
      <c r="D853" s="6">
        <v>12</v>
      </c>
      <c r="E853" s="6" t="s">
        <v>32</v>
      </c>
      <c r="F853" s="36" t="s">
        <v>481</v>
      </c>
      <c r="G853" s="36" t="str">
        <f>VLOOKUP(Table76[[#This Row],[CID]],MathN,2,FALSE)</f>
        <v>Functions</v>
      </c>
    </row>
    <row r="854" spans="1:7" x14ac:dyDescent="0.2">
      <c r="A854" s="8" t="str">
        <f>Table76[[#This Row],[Test No.]]&amp;Table76[[#This Row],[Section]]&amp;Table76[[#This Row],[Q. No.]]</f>
        <v>R15M13</v>
      </c>
      <c r="B854" s="8"/>
      <c r="C854" s="9" t="s">
        <v>96</v>
      </c>
      <c r="D854" s="6">
        <v>13</v>
      </c>
      <c r="E854" s="6" t="s">
        <v>32</v>
      </c>
      <c r="F854" s="36" t="s">
        <v>473</v>
      </c>
      <c r="G854" s="36" t="str">
        <f>VLOOKUP(Table76[[#This Row],[CID]],MathN,2,FALSE)</f>
        <v>Equivalent Algebraic Expressions</v>
      </c>
    </row>
    <row r="855" spans="1:7" x14ac:dyDescent="0.2">
      <c r="A855" s="8" t="str">
        <f>Table76[[#This Row],[Test No.]]&amp;Table76[[#This Row],[Section]]&amp;Table76[[#This Row],[Q. No.]]</f>
        <v>R15M14</v>
      </c>
      <c r="B855" s="8"/>
      <c r="C855" s="9" t="s">
        <v>96</v>
      </c>
      <c r="D855" s="6">
        <v>14</v>
      </c>
      <c r="E855" s="6" t="s">
        <v>32</v>
      </c>
      <c r="F855" s="36" t="s">
        <v>468</v>
      </c>
      <c r="G855" s="36" t="str">
        <f>VLOOKUP(Table76[[#This Row],[CID]],MathN,2,FALSE)</f>
        <v>Ratios and Proportions</v>
      </c>
    </row>
    <row r="856" spans="1:7" x14ac:dyDescent="0.2">
      <c r="A856" s="8" t="str">
        <f>Table76[[#This Row],[Test No.]]&amp;Table76[[#This Row],[Section]]&amp;Table76[[#This Row],[Q. No.]]</f>
        <v>R15M15</v>
      </c>
      <c r="B856" s="8"/>
      <c r="C856" s="9" t="s">
        <v>96</v>
      </c>
      <c r="D856" s="6">
        <v>15</v>
      </c>
      <c r="E856" s="6" t="s">
        <v>32</v>
      </c>
      <c r="F856" s="36" t="s">
        <v>471</v>
      </c>
      <c r="G856" s="36" t="str">
        <f>VLOOKUP(Table76[[#This Row],[CID]],MathN,2,FALSE)</f>
        <v>Series</v>
      </c>
    </row>
    <row r="857" spans="1:7" x14ac:dyDescent="0.2">
      <c r="A857" s="8" t="str">
        <f>Table76[[#This Row],[Test No.]]&amp;Table76[[#This Row],[Section]]&amp;Table76[[#This Row],[Q. No.]]</f>
        <v>R15M16</v>
      </c>
      <c r="B857" s="8"/>
      <c r="C857" s="9" t="s">
        <v>96</v>
      </c>
      <c r="D857" s="6">
        <v>16</v>
      </c>
      <c r="E857" s="6" t="s">
        <v>32</v>
      </c>
      <c r="F857" s="36" t="s">
        <v>467</v>
      </c>
      <c r="G857" s="36" t="str">
        <f>VLOOKUP(Table76[[#This Row],[CID]],MathN,2,FALSE)</f>
        <v>Percentages, Fractions, and Decimals</v>
      </c>
    </row>
    <row r="858" spans="1:7" x14ac:dyDescent="0.2">
      <c r="A858" s="8" t="str">
        <f>Table76[[#This Row],[Test No.]]&amp;Table76[[#This Row],[Section]]&amp;Table76[[#This Row],[Q. No.]]</f>
        <v>R15M17</v>
      </c>
      <c r="B858" s="8"/>
      <c r="C858" s="9" t="s">
        <v>96</v>
      </c>
      <c r="D858" s="6">
        <v>17</v>
      </c>
      <c r="E858" s="6" t="s">
        <v>32</v>
      </c>
      <c r="F858" s="36" t="s">
        <v>467</v>
      </c>
      <c r="G858" s="36" t="str">
        <f>VLOOKUP(Table76[[#This Row],[CID]],MathN,2,FALSE)</f>
        <v>Percentages, Fractions, and Decimals</v>
      </c>
    </row>
    <row r="859" spans="1:7" x14ac:dyDescent="0.2">
      <c r="A859" s="8" t="str">
        <f>Table76[[#This Row],[Test No.]]&amp;Table76[[#This Row],[Section]]&amp;Table76[[#This Row],[Q. No.]]</f>
        <v>R15M18</v>
      </c>
      <c r="B859" s="8"/>
      <c r="C859" s="9" t="s">
        <v>96</v>
      </c>
      <c r="D859" s="6">
        <v>18</v>
      </c>
      <c r="E859" s="6" t="s">
        <v>32</v>
      </c>
      <c r="F859" s="36" t="s">
        <v>489</v>
      </c>
      <c r="G859" s="36" t="str">
        <f>VLOOKUP(Table76[[#This Row],[CID]],MathN,2,FALSE)</f>
        <v>Slope</v>
      </c>
    </row>
    <row r="860" spans="1:7" x14ac:dyDescent="0.2">
      <c r="A860" s="8" t="str">
        <f>Table76[[#This Row],[Test No.]]&amp;Table76[[#This Row],[Section]]&amp;Table76[[#This Row],[Q. No.]]</f>
        <v>R15M19</v>
      </c>
      <c r="B860" s="8"/>
      <c r="C860" s="9" t="s">
        <v>96</v>
      </c>
      <c r="D860" s="6">
        <v>19</v>
      </c>
      <c r="E860" s="6" t="s">
        <v>32</v>
      </c>
      <c r="F860" s="36" t="s">
        <v>479</v>
      </c>
      <c r="G860" s="36" t="str">
        <f>VLOOKUP(Table76[[#This Row],[CID]],MathN,2,FALSE)</f>
        <v>Solving Systems of Equations</v>
      </c>
    </row>
    <row r="861" spans="1:7" x14ac:dyDescent="0.2">
      <c r="A861" s="8" t="str">
        <f>Table76[[#This Row],[Test No.]]&amp;Table76[[#This Row],[Section]]&amp;Table76[[#This Row],[Q. No.]]</f>
        <v>R15M20</v>
      </c>
      <c r="B861" s="8"/>
      <c r="C861" s="9" t="s">
        <v>96</v>
      </c>
      <c r="D861" s="6">
        <v>20</v>
      </c>
      <c r="E861" s="6" t="s">
        <v>32</v>
      </c>
      <c r="F861" s="36" t="s">
        <v>492</v>
      </c>
      <c r="G861" s="36" t="str">
        <f>VLOOKUP(Table76[[#This Row],[CID]],MathN,2,FALSE)</f>
        <v>Graphing Data and Equations</v>
      </c>
    </row>
    <row r="862" spans="1:7" x14ac:dyDescent="0.2">
      <c r="A862" s="8" t="str">
        <f>Table76[[#This Row],[Test No.]]&amp;Table76[[#This Row],[Section]]&amp;Table76[[#This Row],[Q. No.]]</f>
        <v>R15M21</v>
      </c>
      <c r="B862" s="8"/>
      <c r="C862" s="9" t="s">
        <v>96</v>
      </c>
      <c r="D862" s="6">
        <v>21</v>
      </c>
      <c r="E862" s="6" t="s">
        <v>32</v>
      </c>
      <c r="F862" s="36" t="s">
        <v>500</v>
      </c>
      <c r="G862" s="36" t="str">
        <f>VLOOKUP(Table76[[#This Row],[CID]],MathN,2,FALSE)</f>
        <v>SOHCAHTOA</v>
      </c>
    </row>
    <row r="863" spans="1:7" x14ac:dyDescent="0.2">
      <c r="A863" s="8" t="str">
        <f>Table76[[#This Row],[Test No.]]&amp;Table76[[#This Row],[Section]]&amp;Table76[[#This Row],[Q. No.]]</f>
        <v>R15M22</v>
      </c>
      <c r="B863" s="8"/>
      <c r="C863" s="9" t="s">
        <v>96</v>
      </c>
      <c r="D863" s="6">
        <v>22</v>
      </c>
      <c r="E863" s="6" t="s">
        <v>32</v>
      </c>
      <c r="F863" s="36" t="s">
        <v>470</v>
      </c>
      <c r="G863" s="36" t="str">
        <f>VLOOKUP(Table76[[#This Row],[CID]],MathN,2,FALSE)</f>
        <v>Exponents and Roots</v>
      </c>
    </row>
    <row r="864" spans="1:7" x14ac:dyDescent="0.2">
      <c r="A864" s="8" t="str">
        <f>Table76[[#This Row],[Test No.]]&amp;Table76[[#This Row],[Section]]&amp;Table76[[#This Row],[Q. No.]]</f>
        <v>R15M23</v>
      </c>
      <c r="B864" s="8"/>
      <c r="C864" s="9" t="s">
        <v>96</v>
      </c>
      <c r="D864" s="6">
        <v>23</v>
      </c>
      <c r="E864" s="6" t="s">
        <v>32</v>
      </c>
      <c r="F864" s="36" t="s">
        <v>468</v>
      </c>
      <c r="G864" s="36" t="str">
        <f>VLOOKUP(Table76[[#This Row],[CID]],MathN,2,FALSE)</f>
        <v>Ratios and Proportions</v>
      </c>
    </row>
    <row r="865" spans="1:7" x14ac:dyDescent="0.2">
      <c r="A865" s="8" t="str">
        <f>Table76[[#This Row],[Test No.]]&amp;Table76[[#This Row],[Section]]&amp;Table76[[#This Row],[Q. No.]]</f>
        <v>R15M24</v>
      </c>
      <c r="B865" s="8"/>
      <c r="C865" s="9" t="s">
        <v>96</v>
      </c>
      <c r="D865" s="6">
        <v>24</v>
      </c>
      <c r="E865" s="6" t="s">
        <v>32</v>
      </c>
      <c r="F865" s="36" t="s">
        <v>489</v>
      </c>
      <c r="G865" s="36" t="str">
        <f>VLOOKUP(Table76[[#This Row],[CID]],MathN,2,FALSE)</f>
        <v>Slope</v>
      </c>
    </row>
    <row r="866" spans="1:7" x14ac:dyDescent="0.2">
      <c r="A866" s="8" t="str">
        <f>Table76[[#This Row],[Test No.]]&amp;Table76[[#This Row],[Section]]&amp;Table76[[#This Row],[Q. No.]]</f>
        <v>R15M25</v>
      </c>
      <c r="B866" s="8"/>
      <c r="C866" s="9" t="s">
        <v>96</v>
      </c>
      <c r="D866" s="6">
        <v>25</v>
      </c>
      <c r="E866" s="6" t="s">
        <v>32</v>
      </c>
      <c r="F866" s="36" t="s">
        <v>499</v>
      </c>
      <c r="G866" s="36" t="str">
        <f>VLOOKUP(Table76[[#This Row],[CID]],MathN,2,FALSE)</f>
        <v>Area and Perimeter</v>
      </c>
    </row>
    <row r="867" spans="1:7" x14ac:dyDescent="0.2">
      <c r="A867" s="8" t="str">
        <f>Table76[[#This Row],[Test No.]]&amp;Table76[[#This Row],[Section]]&amp;Table76[[#This Row],[Q. No.]]</f>
        <v>R15M26</v>
      </c>
      <c r="B867" s="8"/>
      <c r="C867" s="9" t="s">
        <v>96</v>
      </c>
      <c r="D867" s="6">
        <v>26</v>
      </c>
      <c r="E867" s="6" t="s">
        <v>32</v>
      </c>
      <c r="F867" s="36" t="s">
        <v>499</v>
      </c>
      <c r="G867" s="36" t="str">
        <f>VLOOKUP(Table76[[#This Row],[CID]],MathN,2,FALSE)</f>
        <v>Area and Perimeter</v>
      </c>
    </row>
    <row r="868" spans="1:7" x14ac:dyDescent="0.2">
      <c r="A868" s="8" t="str">
        <f>Table76[[#This Row],[Test No.]]&amp;Table76[[#This Row],[Section]]&amp;Table76[[#This Row],[Q. No.]]</f>
        <v>R15M27</v>
      </c>
      <c r="B868" s="8"/>
      <c r="C868" s="9" t="s">
        <v>96</v>
      </c>
      <c r="D868" s="6">
        <v>27</v>
      </c>
      <c r="E868" s="6" t="s">
        <v>32</v>
      </c>
      <c r="F868" s="36" t="s">
        <v>499</v>
      </c>
      <c r="G868" s="36" t="str">
        <f>VLOOKUP(Table76[[#This Row],[CID]],MathN,2,FALSE)</f>
        <v>Area and Perimeter</v>
      </c>
    </row>
    <row r="869" spans="1:7" x14ac:dyDescent="0.2">
      <c r="A869" s="8" t="str">
        <f>Table76[[#This Row],[Test No.]]&amp;Table76[[#This Row],[Section]]&amp;Table76[[#This Row],[Q. No.]]</f>
        <v>R15M28</v>
      </c>
      <c r="B869" s="8"/>
      <c r="C869" s="9" t="s">
        <v>96</v>
      </c>
      <c r="D869" s="6">
        <v>28</v>
      </c>
      <c r="E869" s="6" t="s">
        <v>32</v>
      </c>
      <c r="F869" s="36" t="s">
        <v>499</v>
      </c>
      <c r="G869" s="36" t="str">
        <f>VLOOKUP(Table76[[#This Row],[CID]],MathN,2,FALSE)</f>
        <v>Area and Perimeter</v>
      </c>
    </row>
    <row r="870" spans="1:7" x14ac:dyDescent="0.2">
      <c r="A870" s="8" t="str">
        <f>Table76[[#This Row],[Test No.]]&amp;Table76[[#This Row],[Section]]&amp;Table76[[#This Row],[Q. No.]]</f>
        <v>R15M29</v>
      </c>
      <c r="B870" s="8"/>
      <c r="C870" s="9" t="s">
        <v>96</v>
      </c>
      <c r="D870" s="6">
        <v>29</v>
      </c>
      <c r="E870" s="6" t="s">
        <v>32</v>
      </c>
      <c r="F870" s="36" t="s">
        <v>469</v>
      </c>
      <c r="G870" s="36" t="str">
        <f>VLOOKUP(Table76[[#This Row],[CID]],MathN,2,FALSE)</f>
        <v>Absolute Value</v>
      </c>
    </row>
    <row r="871" spans="1:7" x14ac:dyDescent="0.2">
      <c r="A871" s="8" t="str">
        <f>Table76[[#This Row],[Test No.]]&amp;Table76[[#This Row],[Section]]&amp;Table76[[#This Row],[Q. No.]]</f>
        <v>R15M30</v>
      </c>
      <c r="B871" s="8"/>
      <c r="C871" s="9" t="s">
        <v>96</v>
      </c>
      <c r="D871" s="6">
        <v>30</v>
      </c>
      <c r="E871" s="6" t="s">
        <v>32</v>
      </c>
      <c r="F871" s="36" t="s">
        <v>488</v>
      </c>
      <c r="G871" s="36" t="str">
        <f>VLOOKUP(Table76[[#This Row],[CID]],MathN,2,FALSE)</f>
        <v>Distance and Midpoints</v>
      </c>
    </row>
    <row r="872" spans="1:7" x14ac:dyDescent="0.2">
      <c r="A872" s="8" t="str">
        <f>Table76[[#This Row],[Test No.]]&amp;Table76[[#This Row],[Section]]&amp;Table76[[#This Row],[Q. No.]]</f>
        <v>R15M31</v>
      </c>
      <c r="B872" s="8"/>
      <c r="C872" s="9" t="s">
        <v>96</v>
      </c>
      <c r="D872" s="6">
        <v>31</v>
      </c>
      <c r="E872" s="6" t="s">
        <v>32</v>
      </c>
      <c r="F872" s="36" t="s">
        <v>497</v>
      </c>
      <c r="G872" s="36" t="str">
        <f>VLOOKUP(Table76[[#This Row],[CID]],MathN,2,FALSE)</f>
        <v>Circles</v>
      </c>
    </row>
    <row r="873" spans="1:7" x14ac:dyDescent="0.2">
      <c r="A873" s="8" t="str">
        <f>Table76[[#This Row],[Test No.]]&amp;Table76[[#This Row],[Section]]&amp;Table76[[#This Row],[Q. No.]]</f>
        <v>R15M32</v>
      </c>
      <c r="B873" s="8"/>
      <c r="C873" s="9" t="s">
        <v>96</v>
      </c>
      <c r="D873" s="6">
        <v>32</v>
      </c>
      <c r="E873" s="6" t="s">
        <v>32</v>
      </c>
      <c r="F873" s="36" t="s">
        <v>495</v>
      </c>
      <c r="G873" s="36" t="str">
        <f>VLOOKUP(Table76[[#This Row],[CID]],MathN,2,FALSE)</f>
        <v>Triangles</v>
      </c>
    </row>
    <row r="874" spans="1:7" x14ac:dyDescent="0.2">
      <c r="A874" s="8" t="str">
        <f>Table76[[#This Row],[Test No.]]&amp;Table76[[#This Row],[Section]]&amp;Table76[[#This Row],[Q. No.]]</f>
        <v>R15M33</v>
      </c>
      <c r="B874" s="8"/>
      <c r="C874" s="9" t="s">
        <v>96</v>
      </c>
      <c r="D874" s="6">
        <v>33</v>
      </c>
      <c r="E874" s="6" t="s">
        <v>32</v>
      </c>
      <c r="F874" s="36" t="s">
        <v>487</v>
      </c>
      <c r="G874" s="36" t="str">
        <f>VLOOKUP(Table76[[#This Row],[CID]],MathN,2,FALSE)</f>
        <v>The (x,y) Coordinate Plane</v>
      </c>
    </row>
    <row r="875" spans="1:7" x14ac:dyDescent="0.2">
      <c r="A875" s="8" t="str">
        <f>Table76[[#This Row],[Test No.]]&amp;Table76[[#This Row],[Section]]&amp;Table76[[#This Row],[Q. No.]]</f>
        <v>R15M34</v>
      </c>
      <c r="B875" s="8"/>
      <c r="C875" s="9" t="s">
        <v>96</v>
      </c>
      <c r="D875" s="6">
        <v>34</v>
      </c>
      <c r="E875" s="6" t="s">
        <v>32</v>
      </c>
      <c r="F875" s="36" t="s">
        <v>478</v>
      </c>
      <c r="G875" s="36" t="str">
        <f>VLOOKUP(Table76[[#This Row],[CID]],MathN,2,FALSE)</f>
        <v>Solving and Factoring Quadratic Equations</v>
      </c>
    </row>
    <row r="876" spans="1:7" x14ac:dyDescent="0.2">
      <c r="A876" s="8" t="str">
        <f>Table76[[#This Row],[Test No.]]&amp;Table76[[#This Row],[Section]]&amp;Table76[[#This Row],[Q. No.]]</f>
        <v>R15M35</v>
      </c>
      <c r="B876" s="8"/>
      <c r="C876" s="9" t="s">
        <v>96</v>
      </c>
      <c r="D876" s="6">
        <v>35</v>
      </c>
      <c r="E876" s="6" t="s">
        <v>32</v>
      </c>
      <c r="F876" s="36" t="s">
        <v>467</v>
      </c>
      <c r="G876" s="36" t="str">
        <f>VLOOKUP(Table76[[#This Row],[CID]],MathN,2,FALSE)</f>
        <v>Percentages, Fractions, and Decimals</v>
      </c>
    </row>
    <row r="877" spans="1:7" x14ac:dyDescent="0.2">
      <c r="A877" s="8" t="str">
        <f>Table76[[#This Row],[Test No.]]&amp;Table76[[#This Row],[Section]]&amp;Table76[[#This Row],[Q. No.]]</f>
        <v>R15M36</v>
      </c>
      <c r="B877" s="8"/>
      <c r="C877" s="9" t="s">
        <v>96</v>
      </c>
      <c r="D877" s="6">
        <v>36</v>
      </c>
      <c r="E877" s="6" t="s">
        <v>32</v>
      </c>
      <c r="F877" s="36" t="s">
        <v>464</v>
      </c>
      <c r="G877" s="36" t="str">
        <f>VLOOKUP(Table76[[#This Row],[CID]],MathN,2,FALSE)</f>
        <v>Numbers, Operations, and Problems</v>
      </c>
    </row>
    <row r="878" spans="1:7" x14ac:dyDescent="0.2">
      <c r="A878" s="8" t="str">
        <f>Table76[[#This Row],[Test No.]]&amp;Table76[[#This Row],[Section]]&amp;Table76[[#This Row],[Q. No.]]</f>
        <v>R15M37</v>
      </c>
      <c r="B878" s="8"/>
      <c r="C878" s="9" t="s">
        <v>96</v>
      </c>
      <c r="D878" s="6">
        <v>37</v>
      </c>
      <c r="E878" s="6" t="s">
        <v>32</v>
      </c>
      <c r="F878" s="36" t="s">
        <v>506</v>
      </c>
      <c r="G878" s="36" t="str">
        <f>VLOOKUP(Table76[[#This Row],[CID]],MathN,2,FALSE)</f>
        <v>Mean, Median, and Mode</v>
      </c>
    </row>
    <row r="879" spans="1:7" x14ac:dyDescent="0.2">
      <c r="A879" s="8" t="str">
        <f>Table76[[#This Row],[Test No.]]&amp;Table76[[#This Row],[Section]]&amp;Table76[[#This Row],[Q. No.]]</f>
        <v>R15M38</v>
      </c>
      <c r="B879" s="8"/>
      <c r="C879" s="9" t="s">
        <v>96</v>
      </c>
      <c r="D879" s="6">
        <v>38</v>
      </c>
      <c r="E879" s="6" t="s">
        <v>32</v>
      </c>
      <c r="F879" s="36" t="s">
        <v>500</v>
      </c>
      <c r="G879" s="36" t="str">
        <f>VLOOKUP(Table76[[#This Row],[CID]],MathN,2,FALSE)</f>
        <v>SOHCAHTOA</v>
      </c>
    </row>
    <row r="880" spans="1:7" x14ac:dyDescent="0.2">
      <c r="A880" s="8" t="str">
        <f>Table76[[#This Row],[Test No.]]&amp;Table76[[#This Row],[Section]]&amp;Table76[[#This Row],[Q. No.]]</f>
        <v>R15M39</v>
      </c>
      <c r="B880" s="8"/>
      <c r="C880" s="9" t="s">
        <v>96</v>
      </c>
      <c r="D880" s="6">
        <v>39</v>
      </c>
      <c r="E880" s="6" t="s">
        <v>32</v>
      </c>
      <c r="F880" s="36" t="s">
        <v>499</v>
      </c>
      <c r="G880" s="36" t="str">
        <f>VLOOKUP(Table76[[#This Row],[CID]],MathN,2,FALSE)</f>
        <v>Area and Perimeter</v>
      </c>
    </row>
    <row r="881" spans="1:7" x14ac:dyDescent="0.2">
      <c r="A881" s="8" t="str">
        <f>Table76[[#This Row],[Test No.]]&amp;Table76[[#This Row],[Section]]&amp;Table76[[#This Row],[Q. No.]]</f>
        <v>R15M40</v>
      </c>
      <c r="B881" s="8"/>
      <c r="C881" s="9" t="s">
        <v>96</v>
      </c>
      <c r="D881" s="6">
        <v>40</v>
      </c>
      <c r="E881" s="6" t="s">
        <v>32</v>
      </c>
      <c r="F881" s="36" t="s">
        <v>470</v>
      </c>
      <c r="G881" s="36" t="str">
        <f>VLOOKUP(Table76[[#This Row],[CID]],MathN,2,FALSE)</f>
        <v>Exponents and Roots</v>
      </c>
    </row>
    <row r="882" spans="1:7" x14ac:dyDescent="0.2">
      <c r="A882" s="8" t="str">
        <f>Table76[[#This Row],[Test No.]]&amp;Table76[[#This Row],[Section]]&amp;Table76[[#This Row],[Q. No.]]</f>
        <v>R15M41</v>
      </c>
      <c r="B882" s="8"/>
      <c r="C882" s="9" t="s">
        <v>96</v>
      </c>
      <c r="D882" s="6">
        <v>41</v>
      </c>
      <c r="E882" s="6" t="s">
        <v>32</v>
      </c>
      <c r="F882" s="36" t="s">
        <v>464</v>
      </c>
      <c r="G882" s="36" t="str">
        <f>VLOOKUP(Table76[[#This Row],[CID]],MathN,2,FALSE)</f>
        <v>Numbers, Operations, and Problems</v>
      </c>
    </row>
    <row r="883" spans="1:7" x14ac:dyDescent="0.2">
      <c r="A883" s="8" t="str">
        <f>Table76[[#This Row],[Test No.]]&amp;Table76[[#This Row],[Section]]&amp;Table76[[#This Row],[Q. No.]]</f>
        <v>R15M42</v>
      </c>
      <c r="B883" s="8"/>
      <c r="C883" s="9" t="s">
        <v>96</v>
      </c>
      <c r="D883" s="6">
        <v>42</v>
      </c>
      <c r="E883" s="6" t="s">
        <v>32</v>
      </c>
      <c r="F883" s="36" t="s">
        <v>497</v>
      </c>
      <c r="G883" s="36" t="str">
        <f>VLOOKUP(Table76[[#This Row],[CID]],MathN,2,FALSE)</f>
        <v>Circles</v>
      </c>
    </row>
    <row r="884" spans="1:7" x14ac:dyDescent="0.2">
      <c r="A884" s="8" t="str">
        <f>Table76[[#This Row],[Test No.]]&amp;Table76[[#This Row],[Section]]&amp;Table76[[#This Row],[Q. No.]]</f>
        <v>R15M43</v>
      </c>
      <c r="B884" s="8"/>
      <c r="C884" s="9" t="s">
        <v>96</v>
      </c>
      <c r="D884" s="6">
        <v>43</v>
      </c>
      <c r="E884" s="6" t="s">
        <v>32</v>
      </c>
      <c r="F884" s="36" t="s">
        <v>495</v>
      </c>
      <c r="G884" s="36" t="str">
        <f>VLOOKUP(Table76[[#This Row],[CID]],MathN,2,FALSE)</f>
        <v>Triangles</v>
      </c>
    </row>
    <row r="885" spans="1:7" x14ac:dyDescent="0.2">
      <c r="A885" s="8" t="str">
        <f>Table76[[#This Row],[Test No.]]&amp;Table76[[#This Row],[Section]]&amp;Table76[[#This Row],[Q. No.]]</f>
        <v>R15M44</v>
      </c>
      <c r="B885" s="8"/>
      <c r="C885" s="9" t="s">
        <v>96</v>
      </c>
      <c r="D885" s="6">
        <v>44</v>
      </c>
      <c r="E885" s="6" t="s">
        <v>32</v>
      </c>
      <c r="F885" s="36" t="s">
        <v>498</v>
      </c>
      <c r="G885" s="36" t="str">
        <f>VLOOKUP(Table76[[#This Row],[CID]],MathN,2,FALSE)</f>
        <v>Simple Three-Dimensional Geometry</v>
      </c>
    </row>
    <row r="886" spans="1:7" x14ac:dyDescent="0.2">
      <c r="A886" s="8" t="str">
        <f>Table76[[#This Row],[Test No.]]&amp;Table76[[#This Row],[Section]]&amp;Table76[[#This Row],[Q. No.]]</f>
        <v>R15M45</v>
      </c>
      <c r="B886" s="8"/>
      <c r="C886" s="9" t="s">
        <v>96</v>
      </c>
      <c r="D886" s="6">
        <v>45</v>
      </c>
      <c r="E886" s="6" t="s">
        <v>32</v>
      </c>
      <c r="F886" s="36" t="s">
        <v>507</v>
      </c>
      <c r="G886" s="36" t="str">
        <f>VLOOKUP(Table76[[#This Row],[CID]],MathN,2,FALSE)</f>
        <v>Probability</v>
      </c>
    </row>
    <row r="887" spans="1:7" x14ac:dyDescent="0.2">
      <c r="A887" s="8" t="str">
        <f>Table76[[#This Row],[Test No.]]&amp;Table76[[#This Row],[Section]]&amp;Table76[[#This Row],[Q. No.]]</f>
        <v>R15M46</v>
      </c>
      <c r="B887" s="8"/>
      <c r="C887" s="9" t="s">
        <v>96</v>
      </c>
      <c r="D887" s="6">
        <v>46</v>
      </c>
      <c r="E887" s="6" t="s">
        <v>32</v>
      </c>
      <c r="F887" s="36" t="s">
        <v>475</v>
      </c>
      <c r="G887" s="36" t="str">
        <f>VLOOKUP(Table76[[#This Row],[CID]],MathN,2,FALSE)</f>
        <v>Solving Linear Equations</v>
      </c>
    </row>
    <row r="888" spans="1:7" x14ac:dyDescent="0.2">
      <c r="A888" s="8" t="str">
        <f>Table76[[#This Row],[Test No.]]&amp;Table76[[#This Row],[Section]]&amp;Table76[[#This Row],[Q. No.]]</f>
        <v>R15M47</v>
      </c>
      <c r="B888" s="8"/>
      <c r="C888" s="9" t="s">
        <v>96</v>
      </c>
      <c r="D888" s="6">
        <v>47</v>
      </c>
      <c r="E888" s="6" t="s">
        <v>32</v>
      </c>
      <c r="F888" s="36" t="s">
        <v>481</v>
      </c>
      <c r="G888" s="36" t="str">
        <f>VLOOKUP(Table76[[#This Row],[CID]],MathN,2,FALSE)</f>
        <v>Functions</v>
      </c>
    </row>
    <row r="889" spans="1:7" x14ac:dyDescent="0.2">
      <c r="A889" s="8" t="str">
        <f>Table76[[#This Row],[Test No.]]&amp;Table76[[#This Row],[Section]]&amp;Table76[[#This Row],[Q. No.]]</f>
        <v>R15M48</v>
      </c>
      <c r="B889" s="8"/>
      <c r="C889" s="9" t="s">
        <v>96</v>
      </c>
      <c r="D889" s="6">
        <v>48</v>
      </c>
      <c r="E889" s="6" t="s">
        <v>32</v>
      </c>
      <c r="F889" s="36" t="s">
        <v>470</v>
      </c>
      <c r="G889" s="36" t="str">
        <f>VLOOKUP(Table76[[#This Row],[CID]],MathN,2,FALSE)</f>
        <v>Exponents and Roots</v>
      </c>
    </row>
    <row r="890" spans="1:7" x14ac:dyDescent="0.2">
      <c r="A890" s="8" t="str">
        <f>Table76[[#This Row],[Test No.]]&amp;Table76[[#This Row],[Section]]&amp;Table76[[#This Row],[Q. No.]]</f>
        <v>R15M49</v>
      </c>
      <c r="B890" s="8"/>
      <c r="C890" s="9" t="s">
        <v>96</v>
      </c>
      <c r="D890" s="6">
        <v>49</v>
      </c>
      <c r="E890" s="6" t="s">
        <v>32</v>
      </c>
      <c r="F890" s="36" t="s">
        <v>496</v>
      </c>
      <c r="G890" s="36" t="str">
        <f>VLOOKUP(Table76[[#This Row],[CID]],MathN,2,FALSE)</f>
        <v>Polygons</v>
      </c>
    </row>
    <row r="891" spans="1:7" x14ac:dyDescent="0.2">
      <c r="A891" s="8" t="str">
        <f>Table76[[#This Row],[Test No.]]&amp;Table76[[#This Row],[Section]]&amp;Table76[[#This Row],[Q. No.]]</f>
        <v>R15M50</v>
      </c>
      <c r="B891" s="8"/>
      <c r="C891" s="9" t="s">
        <v>96</v>
      </c>
      <c r="D891" s="6">
        <v>50</v>
      </c>
      <c r="E891" s="6" t="s">
        <v>32</v>
      </c>
      <c r="F891" s="36" t="s">
        <v>491</v>
      </c>
      <c r="G891" s="36" t="str">
        <f>VLOOKUP(Table76[[#This Row],[CID]],MathN,2,FALSE)</f>
        <v>The Equation of a Line</v>
      </c>
    </row>
    <row r="892" spans="1:7" x14ac:dyDescent="0.2">
      <c r="A892" s="8" t="str">
        <f>Table76[[#This Row],[Test No.]]&amp;Table76[[#This Row],[Section]]&amp;Table76[[#This Row],[Q. No.]]</f>
        <v>R15M51</v>
      </c>
      <c r="B892" s="8"/>
      <c r="C892" s="9" t="s">
        <v>96</v>
      </c>
      <c r="D892" s="6">
        <v>51</v>
      </c>
      <c r="E892" s="6" t="s">
        <v>32</v>
      </c>
      <c r="F892" s="36" t="s">
        <v>474</v>
      </c>
      <c r="G892" s="36" t="str">
        <f>VLOOKUP(Table76[[#This Row],[CID]],MathN,2,FALSE)</f>
        <v>Writing Expressions and Equations</v>
      </c>
    </row>
    <row r="893" spans="1:7" x14ac:dyDescent="0.2">
      <c r="A893" s="8" t="str">
        <f>Table76[[#This Row],[Test No.]]&amp;Table76[[#This Row],[Section]]&amp;Table76[[#This Row],[Q. No.]]</f>
        <v>R15M52</v>
      </c>
      <c r="B893" s="8"/>
      <c r="C893" s="9" t="s">
        <v>96</v>
      </c>
      <c r="D893" s="6">
        <v>52</v>
      </c>
      <c r="E893" s="6" t="s">
        <v>32</v>
      </c>
      <c r="F893" s="36" t="s">
        <v>492</v>
      </c>
      <c r="G893" s="36" t="str">
        <f>VLOOKUP(Table76[[#This Row],[CID]],MathN,2,FALSE)</f>
        <v>Graphing Data and Equations</v>
      </c>
    </row>
    <row r="894" spans="1:7" x14ac:dyDescent="0.2">
      <c r="A894" s="8" t="str">
        <f>Table76[[#This Row],[Test No.]]&amp;Table76[[#This Row],[Section]]&amp;Table76[[#This Row],[Q. No.]]</f>
        <v>R15M53</v>
      </c>
      <c r="B894" s="8"/>
      <c r="C894" s="9" t="s">
        <v>96</v>
      </c>
      <c r="D894" s="6">
        <v>53</v>
      </c>
      <c r="E894" s="6" t="s">
        <v>32</v>
      </c>
      <c r="F894" s="36" t="s">
        <v>486</v>
      </c>
      <c r="G894" s="36" t="str">
        <f>VLOOKUP(Table76[[#This Row],[CID]],MathN,2,FALSE)</f>
        <v>Number Lines and Inequalities</v>
      </c>
    </row>
    <row r="895" spans="1:7" x14ac:dyDescent="0.2">
      <c r="A895" s="8" t="str">
        <f>Table76[[#This Row],[Test No.]]&amp;Table76[[#This Row],[Section]]&amp;Table76[[#This Row],[Q. No.]]</f>
        <v>R15M54</v>
      </c>
      <c r="B895" s="8"/>
      <c r="C895" s="9" t="s">
        <v>96</v>
      </c>
      <c r="D895" s="6">
        <v>54</v>
      </c>
      <c r="E895" s="6" t="s">
        <v>32</v>
      </c>
      <c r="F895" s="36" t="s">
        <v>502</v>
      </c>
      <c r="G895" s="36" t="str">
        <f>VLOOKUP(Table76[[#This Row],[CID]],MathN,2,FALSE)</f>
        <v>Trigonometric Identities</v>
      </c>
    </row>
    <row r="896" spans="1:7" x14ac:dyDescent="0.2">
      <c r="A896" s="8" t="str">
        <f>Table76[[#This Row],[Test No.]]&amp;Table76[[#This Row],[Section]]&amp;Table76[[#This Row],[Q. No.]]</f>
        <v>R15M55</v>
      </c>
      <c r="B896" s="8"/>
      <c r="C896" s="9" t="s">
        <v>96</v>
      </c>
      <c r="D896" s="6">
        <v>55</v>
      </c>
      <c r="E896" s="6" t="s">
        <v>32</v>
      </c>
      <c r="F896" s="36" t="s">
        <v>494</v>
      </c>
      <c r="G896" s="36" t="str">
        <f>VLOOKUP(Table76[[#This Row],[CID]],MathN,2,FALSE)</f>
        <v>Angles, Lines, and Planes</v>
      </c>
    </row>
    <row r="897" spans="1:7" x14ac:dyDescent="0.2">
      <c r="A897" s="8" t="str">
        <f>Table76[[#This Row],[Test No.]]&amp;Table76[[#This Row],[Section]]&amp;Table76[[#This Row],[Q. No.]]</f>
        <v>R15M56</v>
      </c>
      <c r="B897" s="8"/>
      <c r="C897" s="9" t="s">
        <v>96</v>
      </c>
      <c r="D897" s="6">
        <v>56</v>
      </c>
      <c r="E897" s="6" t="s">
        <v>32</v>
      </c>
      <c r="F897" s="36" t="s">
        <v>486</v>
      </c>
      <c r="G897" s="36" t="str">
        <f>VLOOKUP(Table76[[#This Row],[CID]],MathN,2,FALSE)</f>
        <v>Number Lines and Inequalities</v>
      </c>
    </row>
    <row r="898" spans="1:7" x14ac:dyDescent="0.2">
      <c r="A898" s="8" t="str">
        <f>Table76[[#This Row],[Test No.]]&amp;Table76[[#This Row],[Section]]&amp;Table76[[#This Row],[Q. No.]]</f>
        <v>R15M57</v>
      </c>
      <c r="B898" s="8"/>
      <c r="C898" s="9" t="s">
        <v>96</v>
      </c>
      <c r="D898" s="6">
        <v>57</v>
      </c>
      <c r="E898" s="6" t="s">
        <v>32</v>
      </c>
      <c r="F898" s="36" t="s">
        <v>492</v>
      </c>
      <c r="G898" s="36" t="str">
        <f>VLOOKUP(Table76[[#This Row],[CID]],MathN,2,FALSE)</f>
        <v>Graphing Data and Equations</v>
      </c>
    </row>
    <row r="899" spans="1:7" x14ac:dyDescent="0.2">
      <c r="A899" s="8" t="str">
        <f>Table76[[#This Row],[Test No.]]&amp;Table76[[#This Row],[Section]]&amp;Table76[[#This Row],[Q. No.]]</f>
        <v>R15M58</v>
      </c>
      <c r="B899" s="8"/>
      <c r="C899" s="9" t="s">
        <v>96</v>
      </c>
      <c r="D899" s="6">
        <v>58</v>
      </c>
      <c r="E899" s="6" t="s">
        <v>32</v>
      </c>
      <c r="F899" s="36" t="s">
        <v>483</v>
      </c>
      <c r="G899" s="36" t="str">
        <f>VLOOKUP(Table76[[#This Row],[CID]],MathN,2,FALSE)</f>
        <v>Logarithms</v>
      </c>
    </row>
    <row r="900" spans="1:7" x14ac:dyDescent="0.2">
      <c r="A900" s="8" t="str">
        <f>Table76[[#This Row],[Test No.]]&amp;Table76[[#This Row],[Section]]&amp;Table76[[#This Row],[Q. No.]]</f>
        <v>R15M59</v>
      </c>
      <c r="B900" s="8"/>
      <c r="C900" s="9" t="s">
        <v>96</v>
      </c>
      <c r="D900" s="6">
        <v>59</v>
      </c>
      <c r="E900" s="6" t="s">
        <v>32</v>
      </c>
      <c r="F900" s="36" t="s">
        <v>485</v>
      </c>
      <c r="G900" s="36" t="str">
        <f>VLOOKUP(Table76[[#This Row],[CID]],MathN,2,FALSE)</f>
        <v>Domain and Range</v>
      </c>
    </row>
    <row r="901" spans="1:7" x14ac:dyDescent="0.2">
      <c r="A901" s="8" t="str">
        <f>Table76[[#This Row],[Test No.]]&amp;Table76[[#This Row],[Section]]&amp;Table76[[#This Row],[Q. No.]]</f>
        <v>R15M60</v>
      </c>
      <c r="B901" s="8"/>
      <c r="C901" s="9" t="s">
        <v>96</v>
      </c>
      <c r="D901" s="6">
        <v>60</v>
      </c>
      <c r="E901" s="6" t="s">
        <v>32</v>
      </c>
      <c r="F901" s="36" t="s">
        <v>498</v>
      </c>
      <c r="G901" s="36" t="str">
        <f>VLOOKUP(Table76[[#This Row],[CID]],MathN,2,FALSE)</f>
        <v>Simple Three-Dimensional Geometry</v>
      </c>
    </row>
    <row r="902" spans="1:7" x14ac:dyDescent="0.2">
      <c r="A902" s="8" t="str">
        <f>Table76[[#This Row],[Test No.]]&amp;Table76[[#This Row],[Section]]&amp;Table76[[#This Row],[Q. No.]]</f>
        <v>R16M1</v>
      </c>
      <c r="B902" s="8"/>
      <c r="C902" s="9" t="s">
        <v>95</v>
      </c>
      <c r="D902" s="6">
        <v>1</v>
      </c>
      <c r="E902" s="6" t="s">
        <v>32</v>
      </c>
      <c r="F902" s="36" t="s">
        <v>471</v>
      </c>
      <c r="G902" s="36" t="str">
        <f>VLOOKUP(Table76[[#This Row],[CID]],MathN,2,FALSE)</f>
        <v>Series</v>
      </c>
    </row>
    <row r="903" spans="1:7" x14ac:dyDescent="0.2">
      <c r="A903" s="8" t="str">
        <f>Table76[[#This Row],[Test No.]]&amp;Table76[[#This Row],[Section]]&amp;Table76[[#This Row],[Q. No.]]</f>
        <v>R16M2</v>
      </c>
      <c r="B903" s="8"/>
      <c r="C903" s="9" t="s">
        <v>95</v>
      </c>
      <c r="D903" s="6">
        <v>2</v>
      </c>
      <c r="E903" s="6" t="s">
        <v>32</v>
      </c>
      <c r="F903" s="36" t="s">
        <v>481</v>
      </c>
      <c r="G903" s="36" t="str">
        <f>VLOOKUP(Table76[[#This Row],[CID]],MathN,2,FALSE)</f>
        <v>Functions</v>
      </c>
    </row>
    <row r="904" spans="1:7" x14ac:dyDescent="0.2">
      <c r="A904" s="8" t="str">
        <f>Table76[[#This Row],[Test No.]]&amp;Table76[[#This Row],[Section]]&amp;Table76[[#This Row],[Q. No.]]</f>
        <v>R16M3</v>
      </c>
      <c r="B904" s="8"/>
      <c r="C904" s="9" t="s">
        <v>95</v>
      </c>
      <c r="D904" s="6">
        <v>3</v>
      </c>
      <c r="E904" s="6" t="s">
        <v>32</v>
      </c>
      <c r="F904" s="36" t="s">
        <v>479</v>
      </c>
      <c r="G904" s="36" t="str">
        <f>VLOOKUP(Table76[[#This Row],[CID]],MathN,2,FALSE)</f>
        <v>Solving Systems of Equations</v>
      </c>
    </row>
    <row r="905" spans="1:7" x14ac:dyDescent="0.2">
      <c r="A905" s="8" t="str">
        <f>Table76[[#This Row],[Test No.]]&amp;Table76[[#This Row],[Section]]&amp;Table76[[#This Row],[Q. No.]]</f>
        <v>R16M4</v>
      </c>
      <c r="B905" s="8"/>
      <c r="C905" s="9" t="s">
        <v>95</v>
      </c>
      <c r="D905" s="6">
        <v>4</v>
      </c>
      <c r="E905" s="6" t="s">
        <v>32</v>
      </c>
      <c r="F905" s="36" t="s">
        <v>499</v>
      </c>
      <c r="G905" s="36" t="str">
        <f>VLOOKUP(Table76[[#This Row],[CID]],MathN,2,FALSE)</f>
        <v>Area and Perimeter</v>
      </c>
    </row>
    <row r="906" spans="1:7" x14ac:dyDescent="0.2">
      <c r="A906" s="8" t="str">
        <f>Table76[[#This Row],[Test No.]]&amp;Table76[[#This Row],[Section]]&amp;Table76[[#This Row],[Q. No.]]</f>
        <v>R16M5</v>
      </c>
      <c r="B906" s="8"/>
      <c r="C906" s="9" t="s">
        <v>95</v>
      </c>
      <c r="D906" s="6">
        <v>5</v>
      </c>
      <c r="E906" s="6" t="s">
        <v>32</v>
      </c>
      <c r="F906" s="36" t="s">
        <v>472</v>
      </c>
      <c r="G906" s="36" t="str">
        <f>VLOOKUP(Table76[[#This Row],[CID]],MathN,2,FALSE)</f>
        <v>Substitution</v>
      </c>
    </row>
    <row r="907" spans="1:7" x14ac:dyDescent="0.2">
      <c r="A907" s="8" t="str">
        <f>Table76[[#This Row],[Test No.]]&amp;Table76[[#This Row],[Section]]&amp;Table76[[#This Row],[Q. No.]]</f>
        <v>R16M6</v>
      </c>
      <c r="B907" s="8"/>
      <c r="C907" s="9" t="s">
        <v>95</v>
      </c>
      <c r="D907" s="6">
        <v>6</v>
      </c>
      <c r="E907" s="6" t="s">
        <v>32</v>
      </c>
      <c r="F907" s="36" t="s">
        <v>465</v>
      </c>
      <c r="G907" s="36" t="str">
        <f>VLOOKUP(Table76[[#This Row],[CID]],MathN,2,FALSE)</f>
        <v>Multiples, Factors, and Primes</v>
      </c>
    </row>
    <row r="908" spans="1:7" x14ac:dyDescent="0.2">
      <c r="A908" s="8" t="str">
        <f>Table76[[#This Row],[Test No.]]&amp;Table76[[#This Row],[Section]]&amp;Table76[[#This Row],[Q. No.]]</f>
        <v>R16M7</v>
      </c>
      <c r="B908" s="8"/>
      <c r="C908" s="9" t="s">
        <v>95</v>
      </c>
      <c r="D908" s="6">
        <v>7</v>
      </c>
      <c r="E908" s="6" t="s">
        <v>32</v>
      </c>
      <c r="F908" s="36" t="s">
        <v>507</v>
      </c>
      <c r="G908" s="36" t="str">
        <f>VLOOKUP(Table76[[#This Row],[CID]],MathN,2,FALSE)</f>
        <v>Probability</v>
      </c>
    </row>
    <row r="909" spans="1:7" x14ac:dyDescent="0.2">
      <c r="A909" s="8" t="str">
        <f>Table76[[#This Row],[Test No.]]&amp;Table76[[#This Row],[Section]]&amp;Table76[[#This Row],[Q. No.]]</f>
        <v>R16M8</v>
      </c>
      <c r="B909" s="8"/>
      <c r="C909" s="9" t="s">
        <v>95</v>
      </c>
      <c r="D909" s="6">
        <v>8</v>
      </c>
      <c r="E909" s="6" t="s">
        <v>32</v>
      </c>
      <c r="F909" s="36" t="s">
        <v>475</v>
      </c>
      <c r="G909" s="36" t="str">
        <f>VLOOKUP(Table76[[#This Row],[CID]],MathN,2,FALSE)</f>
        <v>Solving Linear Equations</v>
      </c>
    </row>
    <row r="910" spans="1:7" x14ac:dyDescent="0.2">
      <c r="A910" s="8" t="str">
        <f>Table76[[#This Row],[Test No.]]&amp;Table76[[#This Row],[Section]]&amp;Table76[[#This Row],[Q. No.]]</f>
        <v>R16M9</v>
      </c>
      <c r="B910" s="8"/>
      <c r="C910" s="9" t="s">
        <v>95</v>
      </c>
      <c r="D910" s="6">
        <v>9</v>
      </c>
      <c r="E910" s="6" t="s">
        <v>32</v>
      </c>
      <c r="F910" s="36" t="s">
        <v>474</v>
      </c>
      <c r="G910" s="36" t="str">
        <f>VLOOKUP(Table76[[#This Row],[CID]],MathN,2,FALSE)</f>
        <v>Writing Expressions and Equations</v>
      </c>
    </row>
    <row r="911" spans="1:7" x14ac:dyDescent="0.2">
      <c r="A911" s="8" t="str">
        <f>Table76[[#This Row],[Test No.]]&amp;Table76[[#This Row],[Section]]&amp;Table76[[#This Row],[Q. No.]]</f>
        <v>R16M10</v>
      </c>
      <c r="B911" s="8"/>
      <c r="C911" s="9" t="s">
        <v>95</v>
      </c>
      <c r="D911" s="6">
        <v>10</v>
      </c>
      <c r="E911" s="6" t="s">
        <v>32</v>
      </c>
      <c r="F911" s="36" t="s">
        <v>464</v>
      </c>
      <c r="G911" s="36" t="str">
        <f>VLOOKUP(Table76[[#This Row],[CID]],MathN,2,FALSE)</f>
        <v>Numbers, Operations, and Problems</v>
      </c>
    </row>
    <row r="912" spans="1:7" x14ac:dyDescent="0.2">
      <c r="A912" s="8" t="str">
        <f>Table76[[#This Row],[Test No.]]&amp;Table76[[#This Row],[Section]]&amp;Table76[[#This Row],[Q. No.]]</f>
        <v>R16M11</v>
      </c>
      <c r="B912" s="8"/>
      <c r="C912" s="9" t="s">
        <v>95</v>
      </c>
      <c r="D912" s="6">
        <v>11</v>
      </c>
      <c r="E912" s="6" t="s">
        <v>32</v>
      </c>
      <c r="F912" s="36" t="s">
        <v>470</v>
      </c>
      <c r="G912" s="36" t="str">
        <f>VLOOKUP(Table76[[#This Row],[CID]],MathN,2,FALSE)</f>
        <v>Exponents and Roots</v>
      </c>
    </row>
    <row r="913" spans="1:7" x14ac:dyDescent="0.2">
      <c r="A913" s="8" t="str">
        <f>Table76[[#This Row],[Test No.]]&amp;Table76[[#This Row],[Section]]&amp;Table76[[#This Row],[Q. No.]]</f>
        <v>R16M12</v>
      </c>
      <c r="B913" s="8"/>
      <c r="C913" s="9" t="s">
        <v>95</v>
      </c>
      <c r="D913" s="6">
        <v>12</v>
      </c>
      <c r="E913" s="6" t="s">
        <v>32</v>
      </c>
      <c r="F913" s="36" t="s">
        <v>467</v>
      </c>
      <c r="G913" s="36" t="str">
        <f>VLOOKUP(Table76[[#This Row],[CID]],MathN,2,FALSE)</f>
        <v>Percentages, Fractions, and Decimals</v>
      </c>
    </row>
    <row r="914" spans="1:7" x14ac:dyDescent="0.2">
      <c r="A914" s="8" t="str">
        <f>Table76[[#This Row],[Test No.]]&amp;Table76[[#This Row],[Section]]&amp;Table76[[#This Row],[Q. No.]]</f>
        <v>R16M13</v>
      </c>
      <c r="B914" s="8"/>
      <c r="C914" s="9" t="s">
        <v>95</v>
      </c>
      <c r="D914" s="6">
        <v>13</v>
      </c>
      <c r="E914" s="6" t="s">
        <v>32</v>
      </c>
      <c r="F914" s="36" t="s">
        <v>486</v>
      </c>
      <c r="G914" s="36" t="str">
        <f>VLOOKUP(Table76[[#This Row],[CID]],MathN,2,FALSE)</f>
        <v>Number Lines and Inequalities</v>
      </c>
    </row>
    <row r="915" spans="1:7" x14ac:dyDescent="0.2">
      <c r="A915" s="8" t="str">
        <f>Table76[[#This Row],[Test No.]]&amp;Table76[[#This Row],[Section]]&amp;Table76[[#This Row],[Q. No.]]</f>
        <v>R16M14</v>
      </c>
      <c r="B915" s="8"/>
      <c r="C915" s="9" t="s">
        <v>95</v>
      </c>
      <c r="D915" s="6">
        <v>14</v>
      </c>
      <c r="E915" s="6" t="s">
        <v>32</v>
      </c>
      <c r="F915" s="36" t="s">
        <v>506</v>
      </c>
      <c r="G915" s="36" t="str">
        <f>VLOOKUP(Table76[[#This Row],[CID]],MathN,2,FALSE)</f>
        <v>Mean, Median, and Mode</v>
      </c>
    </row>
    <row r="916" spans="1:7" x14ac:dyDescent="0.2">
      <c r="A916" s="8" t="str">
        <f>Table76[[#This Row],[Test No.]]&amp;Table76[[#This Row],[Section]]&amp;Table76[[#This Row],[Q. No.]]</f>
        <v>R16M15</v>
      </c>
      <c r="B916" s="8"/>
      <c r="C916" s="9" t="s">
        <v>95</v>
      </c>
      <c r="D916" s="6">
        <v>15</v>
      </c>
      <c r="E916" s="6" t="s">
        <v>32</v>
      </c>
      <c r="F916" s="36" t="s">
        <v>475</v>
      </c>
      <c r="G916" s="36" t="str">
        <f>VLOOKUP(Table76[[#This Row],[CID]],MathN,2,FALSE)</f>
        <v>Solving Linear Equations</v>
      </c>
    </row>
    <row r="917" spans="1:7" x14ac:dyDescent="0.2">
      <c r="A917" s="8" t="str">
        <f>Table76[[#This Row],[Test No.]]&amp;Table76[[#This Row],[Section]]&amp;Table76[[#This Row],[Q. No.]]</f>
        <v>R16M16</v>
      </c>
      <c r="B917" s="8"/>
      <c r="C917" s="9" t="s">
        <v>95</v>
      </c>
      <c r="D917" s="6">
        <v>16</v>
      </c>
      <c r="E917" s="6" t="s">
        <v>32</v>
      </c>
      <c r="F917" s="36" t="s">
        <v>468</v>
      </c>
      <c r="G917" s="36" t="str">
        <f>VLOOKUP(Table76[[#This Row],[CID]],MathN,2,FALSE)</f>
        <v>Ratios and Proportions</v>
      </c>
    </row>
    <row r="918" spans="1:7" x14ac:dyDescent="0.2">
      <c r="A918" s="8" t="str">
        <f>Table76[[#This Row],[Test No.]]&amp;Table76[[#This Row],[Section]]&amp;Table76[[#This Row],[Q. No.]]</f>
        <v>R16M17</v>
      </c>
      <c r="B918" s="8"/>
      <c r="C918" s="9" t="s">
        <v>95</v>
      </c>
      <c r="D918" s="6">
        <v>17</v>
      </c>
      <c r="E918" s="6" t="s">
        <v>32</v>
      </c>
      <c r="F918" s="36" t="s">
        <v>491</v>
      </c>
      <c r="G918" s="36" t="str">
        <f>VLOOKUP(Table76[[#This Row],[CID]],MathN,2,FALSE)</f>
        <v>The Equation of a Line</v>
      </c>
    </row>
    <row r="919" spans="1:7" x14ac:dyDescent="0.2">
      <c r="A919" s="8" t="str">
        <f>Table76[[#This Row],[Test No.]]&amp;Table76[[#This Row],[Section]]&amp;Table76[[#This Row],[Q. No.]]</f>
        <v>R16M18</v>
      </c>
      <c r="B919" s="8"/>
      <c r="C919" s="9" t="s">
        <v>95</v>
      </c>
      <c r="D919" s="6">
        <v>18</v>
      </c>
      <c r="E919" s="6" t="s">
        <v>32</v>
      </c>
      <c r="F919" s="36" t="s">
        <v>469</v>
      </c>
      <c r="G919" s="36" t="str">
        <f>VLOOKUP(Table76[[#This Row],[CID]],MathN,2,FALSE)</f>
        <v>Absolute Value</v>
      </c>
    </row>
    <row r="920" spans="1:7" x14ac:dyDescent="0.2">
      <c r="A920" s="8" t="str">
        <f>Table76[[#This Row],[Test No.]]&amp;Table76[[#This Row],[Section]]&amp;Table76[[#This Row],[Q. No.]]</f>
        <v>R16M19</v>
      </c>
      <c r="B920" s="8"/>
      <c r="C920" s="9" t="s">
        <v>95</v>
      </c>
      <c r="D920" s="6">
        <v>19</v>
      </c>
      <c r="E920" s="6" t="s">
        <v>32</v>
      </c>
      <c r="F920" s="36" t="s">
        <v>495</v>
      </c>
      <c r="G920" s="36" t="str">
        <f>VLOOKUP(Table76[[#This Row],[CID]],MathN,2,FALSE)</f>
        <v>Triangles</v>
      </c>
    </row>
    <row r="921" spans="1:7" x14ac:dyDescent="0.2">
      <c r="A921" s="8" t="str">
        <f>Table76[[#This Row],[Test No.]]&amp;Table76[[#This Row],[Section]]&amp;Table76[[#This Row],[Q. No.]]</f>
        <v>R16M20</v>
      </c>
      <c r="B921" s="8"/>
      <c r="C921" s="9" t="s">
        <v>95</v>
      </c>
      <c r="D921" s="6">
        <v>20</v>
      </c>
      <c r="E921" s="6" t="s">
        <v>32</v>
      </c>
      <c r="F921" s="36" t="s">
        <v>477</v>
      </c>
      <c r="G921" s="36" t="str">
        <f>VLOOKUP(Table76[[#This Row],[CID]],MathN,2,FALSE)</f>
        <v>Inequalities</v>
      </c>
    </row>
    <row r="922" spans="1:7" x14ac:dyDescent="0.2">
      <c r="A922" s="8" t="str">
        <f>Table76[[#This Row],[Test No.]]&amp;Table76[[#This Row],[Section]]&amp;Table76[[#This Row],[Q. No.]]</f>
        <v>R16M21</v>
      </c>
      <c r="B922" s="8"/>
      <c r="C922" s="9" t="s">
        <v>95</v>
      </c>
      <c r="D922" s="6">
        <v>21</v>
      </c>
      <c r="E922" s="6" t="s">
        <v>32</v>
      </c>
      <c r="F922" s="36" t="s">
        <v>494</v>
      </c>
      <c r="G922" s="36" t="str">
        <f>VLOOKUP(Table76[[#This Row],[CID]],MathN,2,FALSE)</f>
        <v>Angles, Lines, and Planes</v>
      </c>
    </row>
    <row r="923" spans="1:7" x14ac:dyDescent="0.2">
      <c r="A923" s="8" t="str">
        <f>Table76[[#This Row],[Test No.]]&amp;Table76[[#This Row],[Section]]&amp;Table76[[#This Row],[Q. No.]]</f>
        <v>R16M22</v>
      </c>
      <c r="B923" s="8"/>
      <c r="C923" s="9" t="s">
        <v>95</v>
      </c>
      <c r="D923" s="6">
        <v>22</v>
      </c>
      <c r="E923" s="6" t="s">
        <v>32</v>
      </c>
      <c r="F923" s="36" t="s">
        <v>495</v>
      </c>
      <c r="G923" s="36" t="str">
        <f>VLOOKUP(Table76[[#This Row],[CID]],MathN,2,FALSE)</f>
        <v>Triangles</v>
      </c>
    </row>
    <row r="924" spans="1:7" x14ac:dyDescent="0.2">
      <c r="A924" s="8" t="str">
        <f>Table76[[#This Row],[Test No.]]&amp;Table76[[#This Row],[Section]]&amp;Table76[[#This Row],[Q. No.]]</f>
        <v>R16M23</v>
      </c>
      <c r="B924" s="8"/>
      <c r="C924" s="9" t="s">
        <v>95</v>
      </c>
      <c r="D924" s="6">
        <v>23</v>
      </c>
      <c r="E924" s="6" t="s">
        <v>32</v>
      </c>
      <c r="F924" s="36" t="s">
        <v>487</v>
      </c>
      <c r="G924" s="36" t="str">
        <f>VLOOKUP(Table76[[#This Row],[CID]],MathN,2,FALSE)</f>
        <v>The (x,y) Coordinate Plane</v>
      </c>
    </row>
    <row r="925" spans="1:7" x14ac:dyDescent="0.2">
      <c r="A925" s="8" t="str">
        <f>Table76[[#This Row],[Test No.]]&amp;Table76[[#This Row],[Section]]&amp;Table76[[#This Row],[Q. No.]]</f>
        <v>R16M24</v>
      </c>
      <c r="B925" s="8"/>
      <c r="C925" s="9" t="s">
        <v>95</v>
      </c>
      <c r="D925" s="6">
        <v>24</v>
      </c>
      <c r="E925" s="6" t="s">
        <v>32</v>
      </c>
      <c r="F925" s="36" t="s">
        <v>475</v>
      </c>
      <c r="G925" s="36" t="str">
        <f>VLOOKUP(Table76[[#This Row],[CID]],MathN,2,FALSE)</f>
        <v>Solving Linear Equations</v>
      </c>
    </row>
    <row r="926" spans="1:7" x14ac:dyDescent="0.2">
      <c r="A926" s="8" t="str">
        <f>Table76[[#This Row],[Test No.]]&amp;Table76[[#This Row],[Section]]&amp;Table76[[#This Row],[Q. No.]]</f>
        <v>R16M25</v>
      </c>
      <c r="B926" s="8"/>
      <c r="C926" s="9" t="s">
        <v>95</v>
      </c>
      <c r="D926" s="6">
        <v>25</v>
      </c>
      <c r="E926" s="6" t="s">
        <v>32</v>
      </c>
      <c r="F926" s="36" t="s">
        <v>499</v>
      </c>
      <c r="G926" s="36" t="str">
        <f>VLOOKUP(Table76[[#This Row],[CID]],MathN,2,FALSE)</f>
        <v>Area and Perimeter</v>
      </c>
    </row>
    <row r="927" spans="1:7" x14ac:dyDescent="0.2">
      <c r="A927" s="8" t="str">
        <f>Table76[[#This Row],[Test No.]]&amp;Table76[[#This Row],[Section]]&amp;Table76[[#This Row],[Q. No.]]</f>
        <v>R16M26</v>
      </c>
      <c r="B927" s="8"/>
      <c r="C927" s="9" t="s">
        <v>95</v>
      </c>
      <c r="D927" s="6">
        <v>26</v>
      </c>
      <c r="E927" s="6" t="s">
        <v>32</v>
      </c>
      <c r="F927" s="36" t="s">
        <v>506</v>
      </c>
      <c r="G927" s="36" t="str">
        <f>VLOOKUP(Table76[[#This Row],[CID]],MathN,2,FALSE)</f>
        <v>Mean, Median, and Mode</v>
      </c>
    </row>
    <row r="928" spans="1:7" x14ac:dyDescent="0.2">
      <c r="A928" s="8" t="str">
        <f>Table76[[#This Row],[Test No.]]&amp;Table76[[#This Row],[Section]]&amp;Table76[[#This Row],[Q. No.]]</f>
        <v>R16M27</v>
      </c>
      <c r="B928" s="8"/>
      <c r="C928" s="9" t="s">
        <v>95</v>
      </c>
      <c r="D928" s="6">
        <v>27</v>
      </c>
      <c r="E928" s="6" t="s">
        <v>32</v>
      </c>
      <c r="F928" s="36" t="s">
        <v>473</v>
      </c>
      <c r="G928" s="36" t="str">
        <f>VLOOKUP(Table76[[#This Row],[CID]],MathN,2,FALSE)</f>
        <v>Equivalent Algebraic Expressions</v>
      </c>
    </row>
    <row r="929" spans="1:7" x14ac:dyDescent="0.2">
      <c r="A929" s="8" t="str">
        <f>Table76[[#This Row],[Test No.]]&amp;Table76[[#This Row],[Section]]&amp;Table76[[#This Row],[Q. No.]]</f>
        <v>R16M28</v>
      </c>
      <c r="B929" s="8"/>
      <c r="C929" s="9" t="s">
        <v>95</v>
      </c>
      <c r="D929" s="6">
        <v>28</v>
      </c>
      <c r="E929" s="6" t="s">
        <v>32</v>
      </c>
      <c r="F929" s="36" t="s">
        <v>500</v>
      </c>
      <c r="G929" s="36" t="str">
        <f>VLOOKUP(Table76[[#This Row],[CID]],MathN,2,FALSE)</f>
        <v>SOHCAHTOA</v>
      </c>
    </row>
    <row r="930" spans="1:7" x14ac:dyDescent="0.2">
      <c r="A930" s="8" t="str">
        <f>Table76[[#This Row],[Test No.]]&amp;Table76[[#This Row],[Section]]&amp;Table76[[#This Row],[Q. No.]]</f>
        <v>R16M29</v>
      </c>
      <c r="B930" s="8"/>
      <c r="C930" s="9" t="s">
        <v>95</v>
      </c>
      <c r="D930" s="6">
        <v>29</v>
      </c>
      <c r="E930" s="6" t="s">
        <v>32</v>
      </c>
      <c r="F930" s="36" t="s">
        <v>479</v>
      </c>
      <c r="G930" s="36" t="str">
        <f>VLOOKUP(Table76[[#This Row],[CID]],MathN,2,FALSE)</f>
        <v>Solving Systems of Equations</v>
      </c>
    </row>
    <row r="931" spans="1:7" x14ac:dyDescent="0.2">
      <c r="A931" s="8" t="str">
        <f>Table76[[#This Row],[Test No.]]&amp;Table76[[#This Row],[Section]]&amp;Table76[[#This Row],[Q. No.]]</f>
        <v>R16M30</v>
      </c>
      <c r="B931" s="8"/>
      <c r="C931" s="9" t="s">
        <v>95</v>
      </c>
      <c r="D931" s="6">
        <v>30</v>
      </c>
      <c r="E931" s="6" t="s">
        <v>32</v>
      </c>
      <c r="F931" s="36" t="s">
        <v>481</v>
      </c>
      <c r="G931" s="36" t="str">
        <f>VLOOKUP(Table76[[#This Row],[CID]],MathN,2,FALSE)</f>
        <v>Functions</v>
      </c>
    </row>
    <row r="932" spans="1:7" x14ac:dyDescent="0.2">
      <c r="A932" s="8" t="str">
        <f>Table76[[#This Row],[Test No.]]&amp;Table76[[#This Row],[Section]]&amp;Table76[[#This Row],[Q. No.]]</f>
        <v>R16M31</v>
      </c>
      <c r="B932" s="8"/>
      <c r="C932" s="9" t="s">
        <v>95</v>
      </c>
      <c r="D932" s="6">
        <v>31</v>
      </c>
      <c r="E932" s="6" t="s">
        <v>32</v>
      </c>
      <c r="F932" s="36" t="s">
        <v>467</v>
      </c>
      <c r="G932" s="36" t="str">
        <f>VLOOKUP(Table76[[#This Row],[CID]],MathN,2,FALSE)</f>
        <v>Percentages, Fractions, and Decimals</v>
      </c>
    </row>
    <row r="933" spans="1:7" x14ac:dyDescent="0.2">
      <c r="A933" s="8" t="str">
        <f>Table76[[#This Row],[Test No.]]&amp;Table76[[#This Row],[Section]]&amp;Table76[[#This Row],[Q. No.]]</f>
        <v>R16M32</v>
      </c>
      <c r="B933" s="8"/>
      <c r="C933" s="9" t="s">
        <v>95</v>
      </c>
      <c r="D933" s="6">
        <v>32</v>
      </c>
      <c r="E933" s="6" t="s">
        <v>32</v>
      </c>
      <c r="F933" s="36" t="s">
        <v>495</v>
      </c>
      <c r="G933" s="36" t="str">
        <f>VLOOKUP(Table76[[#This Row],[CID]],MathN,2,FALSE)</f>
        <v>Triangles</v>
      </c>
    </row>
    <row r="934" spans="1:7" x14ac:dyDescent="0.2">
      <c r="A934" s="8" t="str">
        <f>Table76[[#This Row],[Test No.]]&amp;Table76[[#This Row],[Section]]&amp;Table76[[#This Row],[Q. No.]]</f>
        <v>R16M33</v>
      </c>
      <c r="B934" s="8"/>
      <c r="C934" s="9" t="s">
        <v>95</v>
      </c>
      <c r="D934" s="6">
        <v>33</v>
      </c>
      <c r="E934" s="6" t="s">
        <v>32</v>
      </c>
      <c r="F934" s="36" t="s">
        <v>478</v>
      </c>
      <c r="G934" s="36" t="str">
        <f>VLOOKUP(Table76[[#This Row],[CID]],MathN,2,FALSE)</f>
        <v>Solving and Factoring Quadratic Equations</v>
      </c>
    </row>
    <row r="935" spans="1:7" x14ac:dyDescent="0.2">
      <c r="A935" s="8" t="str">
        <f>Table76[[#This Row],[Test No.]]&amp;Table76[[#This Row],[Section]]&amp;Table76[[#This Row],[Q. No.]]</f>
        <v>R16M34</v>
      </c>
      <c r="B935" s="8"/>
      <c r="C935" s="9" t="s">
        <v>95</v>
      </c>
      <c r="D935" s="6">
        <v>34</v>
      </c>
      <c r="E935" s="6" t="s">
        <v>32</v>
      </c>
      <c r="F935" s="36" t="s">
        <v>498</v>
      </c>
      <c r="G935" s="36" t="str">
        <f>VLOOKUP(Table76[[#This Row],[CID]],MathN,2,FALSE)</f>
        <v>Simple Three-Dimensional Geometry</v>
      </c>
    </row>
    <row r="936" spans="1:7" x14ac:dyDescent="0.2">
      <c r="A936" s="8" t="str">
        <f>Table76[[#This Row],[Test No.]]&amp;Table76[[#This Row],[Section]]&amp;Table76[[#This Row],[Q. No.]]</f>
        <v>R16M35</v>
      </c>
      <c r="B936" s="8"/>
      <c r="C936" s="9" t="s">
        <v>95</v>
      </c>
      <c r="D936" s="6">
        <v>35</v>
      </c>
      <c r="E936" s="6" t="s">
        <v>32</v>
      </c>
      <c r="F936" s="36" t="s">
        <v>499</v>
      </c>
      <c r="G936" s="36" t="str">
        <f>VLOOKUP(Table76[[#This Row],[CID]],MathN,2,FALSE)</f>
        <v>Area and Perimeter</v>
      </c>
    </row>
    <row r="937" spans="1:7" x14ac:dyDescent="0.2">
      <c r="A937" s="8" t="str">
        <f>Table76[[#This Row],[Test No.]]&amp;Table76[[#This Row],[Section]]&amp;Table76[[#This Row],[Q. No.]]</f>
        <v>R16M36</v>
      </c>
      <c r="B937" s="8"/>
      <c r="C937" s="9" t="s">
        <v>95</v>
      </c>
      <c r="D937" s="6">
        <v>36</v>
      </c>
      <c r="E937" s="6" t="s">
        <v>32</v>
      </c>
      <c r="F937" s="36" t="s">
        <v>489</v>
      </c>
      <c r="G937" s="36" t="str">
        <f>VLOOKUP(Table76[[#This Row],[CID]],MathN,2,FALSE)</f>
        <v>Slope</v>
      </c>
    </row>
    <row r="938" spans="1:7" x14ac:dyDescent="0.2">
      <c r="A938" s="8" t="str">
        <f>Table76[[#This Row],[Test No.]]&amp;Table76[[#This Row],[Section]]&amp;Table76[[#This Row],[Q. No.]]</f>
        <v>R16M37</v>
      </c>
      <c r="B938" s="8"/>
      <c r="C938" s="9" t="s">
        <v>95</v>
      </c>
      <c r="D938" s="6">
        <v>37</v>
      </c>
      <c r="E938" s="6" t="s">
        <v>32</v>
      </c>
      <c r="F938" s="36" t="s">
        <v>494</v>
      </c>
      <c r="G938" s="36" t="str">
        <f>VLOOKUP(Table76[[#This Row],[CID]],MathN,2,FALSE)</f>
        <v>Angles, Lines, and Planes</v>
      </c>
    </row>
    <row r="939" spans="1:7" x14ac:dyDescent="0.2">
      <c r="A939" s="8" t="str">
        <f>Table76[[#This Row],[Test No.]]&amp;Table76[[#This Row],[Section]]&amp;Table76[[#This Row],[Q. No.]]</f>
        <v>R16M38</v>
      </c>
      <c r="B939" s="8"/>
      <c r="C939" s="9" t="s">
        <v>95</v>
      </c>
      <c r="D939" s="6">
        <v>38</v>
      </c>
      <c r="E939" s="6" t="s">
        <v>32</v>
      </c>
      <c r="F939" s="36" t="s">
        <v>467</v>
      </c>
      <c r="G939" s="36" t="str">
        <f>VLOOKUP(Table76[[#This Row],[CID]],MathN,2,FALSE)</f>
        <v>Percentages, Fractions, and Decimals</v>
      </c>
    </row>
    <row r="940" spans="1:7" x14ac:dyDescent="0.2">
      <c r="A940" s="8" t="str">
        <f>Table76[[#This Row],[Test No.]]&amp;Table76[[#This Row],[Section]]&amp;Table76[[#This Row],[Q. No.]]</f>
        <v>R16M39</v>
      </c>
      <c r="B940" s="8"/>
      <c r="C940" s="9" t="s">
        <v>95</v>
      </c>
      <c r="D940" s="6">
        <v>39</v>
      </c>
      <c r="E940" s="6" t="s">
        <v>32</v>
      </c>
      <c r="F940" s="36" t="s">
        <v>488</v>
      </c>
      <c r="G940" s="36" t="str">
        <f>VLOOKUP(Table76[[#This Row],[CID]],MathN,2,FALSE)</f>
        <v>Distance and Midpoints</v>
      </c>
    </row>
    <row r="941" spans="1:7" x14ac:dyDescent="0.2">
      <c r="A941" s="8" t="str">
        <f>Table76[[#This Row],[Test No.]]&amp;Table76[[#This Row],[Section]]&amp;Table76[[#This Row],[Q. No.]]</f>
        <v>R16M40</v>
      </c>
      <c r="B941" s="8"/>
      <c r="C941" s="9" t="s">
        <v>95</v>
      </c>
      <c r="D941" s="6">
        <v>40</v>
      </c>
      <c r="E941" s="6" t="s">
        <v>32</v>
      </c>
      <c r="F941" s="36" t="s">
        <v>492</v>
      </c>
      <c r="G941" s="36" t="str">
        <f>VLOOKUP(Table76[[#This Row],[CID]],MathN,2,FALSE)</f>
        <v>Graphing Data and Equations</v>
      </c>
    </row>
    <row r="942" spans="1:7" x14ac:dyDescent="0.2">
      <c r="A942" s="8" t="str">
        <f>Table76[[#This Row],[Test No.]]&amp;Table76[[#This Row],[Section]]&amp;Table76[[#This Row],[Q. No.]]</f>
        <v>R16M41</v>
      </c>
      <c r="B942" s="8"/>
      <c r="C942" s="9" t="s">
        <v>95</v>
      </c>
      <c r="D942" s="6">
        <v>41</v>
      </c>
      <c r="E942" s="6" t="s">
        <v>32</v>
      </c>
      <c r="F942" s="36" t="s">
        <v>495</v>
      </c>
      <c r="G942" s="36" t="str">
        <f>VLOOKUP(Table76[[#This Row],[CID]],MathN,2,FALSE)</f>
        <v>Triangles</v>
      </c>
    </row>
    <row r="943" spans="1:7" x14ac:dyDescent="0.2">
      <c r="A943" s="8" t="str">
        <f>Table76[[#This Row],[Test No.]]&amp;Table76[[#This Row],[Section]]&amp;Table76[[#This Row],[Q. No.]]</f>
        <v>R16M42</v>
      </c>
      <c r="B943" s="8"/>
      <c r="C943" s="9" t="s">
        <v>95</v>
      </c>
      <c r="D943" s="6">
        <v>42</v>
      </c>
      <c r="E943" s="6" t="s">
        <v>32</v>
      </c>
      <c r="F943" s="36" t="s">
        <v>475</v>
      </c>
      <c r="G943" s="36" t="str">
        <f>VLOOKUP(Table76[[#This Row],[CID]],MathN,2,FALSE)</f>
        <v>Solving Linear Equations</v>
      </c>
    </row>
    <row r="944" spans="1:7" x14ac:dyDescent="0.2">
      <c r="A944" s="8" t="str">
        <f>Table76[[#This Row],[Test No.]]&amp;Table76[[#This Row],[Section]]&amp;Table76[[#This Row],[Q. No.]]</f>
        <v>R16M43</v>
      </c>
      <c r="B944" s="8"/>
      <c r="C944" s="9" t="s">
        <v>95</v>
      </c>
      <c r="D944" s="6">
        <v>43</v>
      </c>
      <c r="E944" s="6" t="s">
        <v>32</v>
      </c>
      <c r="F944" s="36" t="s">
        <v>467</v>
      </c>
      <c r="G944" s="36" t="str">
        <f>VLOOKUP(Table76[[#This Row],[CID]],MathN,2,FALSE)</f>
        <v>Percentages, Fractions, and Decimals</v>
      </c>
    </row>
    <row r="945" spans="1:7" x14ac:dyDescent="0.2">
      <c r="A945" s="8" t="str">
        <f>Table76[[#This Row],[Test No.]]&amp;Table76[[#This Row],[Section]]&amp;Table76[[#This Row],[Q. No.]]</f>
        <v>R16M44</v>
      </c>
      <c r="B945" s="8"/>
      <c r="C945" s="9" t="s">
        <v>95</v>
      </c>
      <c r="D945" s="6">
        <v>44</v>
      </c>
      <c r="E945" s="6" t="s">
        <v>32</v>
      </c>
      <c r="F945" s="36" t="s">
        <v>475</v>
      </c>
      <c r="G945" s="36" t="str">
        <f>VLOOKUP(Table76[[#This Row],[CID]],MathN,2,FALSE)</f>
        <v>Solving Linear Equations</v>
      </c>
    </row>
    <row r="946" spans="1:7" x14ac:dyDescent="0.2">
      <c r="A946" s="8" t="str">
        <f>Table76[[#This Row],[Test No.]]&amp;Table76[[#This Row],[Section]]&amp;Table76[[#This Row],[Q. No.]]</f>
        <v>R16M45</v>
      </c>
      <c r="B946" s="8"/>
      <c r="C946" s="9" t="s">
        <v>95</v>
      </c>
      <c r="D946" s="6">
        <v>45</v>
      </c>
      <c r="E946" s="6" t="s">
        <v>32</v>
      </c>
      <c r="F946" s="36" t="s">
        <v>499</v>
      </c>
      <c r="G946" s="36" t="str">
        <f>VLOOKUP(Table76[[#This Row],[CID]],MathN,2,FALSE)</f>
        <v>Area and Perimeter</v>
      </c>
    </row>
    <row r="947" spans="1:7" x14ac:dyDescent="0.2">
      <c r="A947" s="8" t="str">
        <f>Table76[[#This Row],[Test No.]]&amp;Table76[[#This Row],[Section]]&amp;Table76[[#This Row],[Q. No.]]</f>
        <v>R16M46</v>
      </c>
      <c r="B947" s="8"/>
      <c r="C947" s="9" t="s">
        <v>95</v>
      </c>
      <c r="D947" s="6">
        <v>46</v>
      </c>
      <c r="E947" s="6" t="s">
        <v>32</v>
      </c>
      <c r="F947" s="36" t="s">
        <v>501</v>
      </c>
      <c r="G947" s="36" t="str">
        <f>VLOOKUP(Table76[[#This Row],[CID]],MathN,2,FALSE)</f>
        <v>Trigonometric Laws</v>
      </c>
    </row>
    <row r="948" spans="1:7" x14ac:dyDescent="0.2">
      <c r="A948" s="8" t="str">
        <f>Table76[[#This Row],[Test No.]]&amp;Table76[[#This Row],[Section]]&amp;Table76[[#This Row],[Q. No.]]</f>
        <v>R16M47</v>
      </c>
      <c r="B948" s="8"/>
      <c r="C948" s="9" t="s">
        <v>95</v>
      </c>
      <c r="D948" s="6">
        <v>47</v>
      </c>
      <c r="E948" s="6" t="s">
        <v>32</v>
      </c>
      <c r="F948" s="36" t="s">
        <v>484</v>
      </c>
      <c r="G948" s="36" t="str">
        <f>VLOOKUP(Table76[[#This Row],[CID]],MathN,2,FALSE)</f>
        <v>Complex Numbers</v>
      </c>
    </row>
    <row r="949" spans="1:7" x14ac:dyDescent="0.2">
      <c r="A949" s="8" t="str">
        <f>Table76[[#This Row],[Test No.]]&amp;Table76[[#This Row],[Section]]&amp;Table76[[#This Row],[Q. No.]]</f>
        <v>R16M48</v>
      </c>
      <c r="B949" s="8"/>
      <c r="C949" s="9" t="s">
        <v>95</v>
      </c>
      <c r="D949" s="6">
        <v>48</v>
      </c>
      <c r="E949" s="6" t="s">
        <v>32</v>
      </c>
      <c r="F949" s="36" t="s">
        <v>495</v>
      </c>
      <c r="G949" s="36" t="str">
        <f>VLOOKUP(Table76[[#This Row],[CID]],MathN,2,FALSE)</f>
        <v>Triangles</v>
      </c>
    </row>
    <row r="950" spans="1:7" x14ac:dyDescent="0.2">
      <c r="A950" s="8" t="str">
        <f>Table76[[#This Row],[Test No.]]&amp;Table76[[#This Row],[Section]]&amp;Table76[[#This Row],[Q. No.]]</f>
        <v>R16M49</v>
      </c>
      <c r="B950" s="8"/>
      <c r="C950" s="9" t="s">
        <v>95</v>
      </c>
      <c r="D950" s="6">
        <v>49</v>
      </c>
      <c r="E950" s="6" t="s">
        <v>32</v>
      </c>
      <c r="F950" s="36" t="s">
        <v>500</v>
      </c>
      <c r="G950" s="36" t="str">
        <f>VLOOKUP(Table76[[#This Row],[CID]],MathN,2,FALSE)</f>
        <v>SOHCAHTOA</v>
      </c>
    </row>
    <row r="951" spans="1:7" x14ac:dyDescent="0.2">
      <c r="A951" s="8" t="str">
        <f>Table76[[#This Row],[Test No.]]&amp;Table76[[#This Row],[Section]]&amp;Table76[[#This Row],[Q. No.]]</f>
        <v>R16M50</v>
      </c>
      <c r="B951" s="8"/>
      <c r="C951" s="9" t="s">
        <v>95</v>
      </c>
      <c r="D951" s="6">
        <v>50</v>
      </c>
      <c r="E951" s="6" t="s">
        <v>32</v>
      </c>
      <c r="F951" s="36" t="s">
        <v>497</v>
      </c>
      <c r="G951" s="36" t="str">
        <f>VLOOKUP(Table76[[#This Row],[CID]],MathN,2,FALSE)</f>
        <v>Circles</v>
      </c>
    </row>
    <row r="952" spans="1:7" x14ac:dyDescent="0.2">
      <c r="A952" s="8" t="str">
        <f>Table76[[#This Row],[Test No.]]&amp;Table76[[#This Row],[Section]]&amp;Table76[[#This Row],[Q. No.]]</f>
        <v>R16M51</v>
      </c>
      <c r="B952" s="8"/>
      <c r="C952" s="9" t="s">
        <v>95</v>
      </c>
      <c r="D952" s="6">
        <v>51</v>
      </c>
      <c r="E952" s="6" t="s">
        <v>32</v>
      </c>
      <c r="F952" s="36" t="s">
        <v>467</v>
      </c>
      <c r="G952" s="36" t="str">
        <f>VLOOKUP(Table76[[#This Row],[CID]],MathN,2,FALSE)</f>
        <v>Percentages, Fractions, and Decimals</v>
      </c>
    </row>
    <row r="953" spans="1:7" x14ac:dyDescent="0.2">
      <c r="A953" s="8" t="str">
        <f>Table76[[#This Row],[Test No.]]&amp;Table76[[#This Row],[Section]]&amp;Table76[[#This Row],[Q. No.]]</f>
        <v>R16M52</v>
      </c>
      <c r="B953" s="8"/>
      <c r="C953" s="9" t="s">
        <v>95</v>
      </c>
      <c r="D953" s="6">
        <v>52</v>
      </c>
      <c r="E953" s="6" t="s">
        <v>32</v>
      </c>
      <c r="F953" s="36" t="s">
        <v>482</v>
      </c>
      <c r="G953" s="36" t="str">
        <f>VLOOKUP(Table76[[#This Row],[CID]],MathN,2,FALSE)</f>
        <v>Matrices</v>
      </c>
    </row>
    <row r="954" spans="1:7" x14ac:dyDescent="0.2">
      <c r="A954" s="8" t="str">
        <f>Table76[[#This Row],[Test No.]]&amp;Table76[[#This Row],[Section]]&amp;Table76[[#This Row],[Q. No.]]</f>
        <v>R16M53</v>
      </c>
      <c r="B954" s="8"/>
      <c r="C954" s="9" t="s">
        <v>95</v>
      </c>
      <c r="D954" s="6">
        <v>53</v>
      </c>
      <c r="E954" s="6" t="s">
        <v>32</v>
      </c>
      <c r="F954" s="36" t="s">
        <v>497</v>
      </c>
      <c r="G954" s="36" t="str">
        <f>VLOOKUP(Table76[[#This Row],[CID]],MathN,2,FALSE)</f>
        <v>Circles</v>
      </c>
    </row>
    <row r="955" spans="1:7" x14ac:dyDescent="0.2">
      <c r="A955" s="8" t="str">
        <f>Table76[[#This Row],[Test No.]]&amp;Table76[[#This Row],[Section]]&amp;Table76[[#This Row],[Q. No.]]</f>
        <v>R16M54</v>
      </c>
      <c r="B955" s="8"/>
      <c r="C955" s="9" t="s">
        <v>95</v>
      </c>
      <c r="D955" s="6">
        <v>54</v>
      </c>
      <c r="E955" s="6" t="s">
        <v>32</v>
      </c>
      <c r="F955" s="36" t="s">
        <v>506</v>
      </c>
      <c r="G955" s="36" t="str">
        <f>VLOOKUP(Table76[[#This Row],[CID]],MathN,2,FALSE)</f>
        <v>Mean, Median, and Mode</v>
      </c>
    </row>
    <row r="956" spans="1:7" x14ac:dyDescent="0.2">
      <c r="A956" s="8" t="str">
        <f>Table76[[#This Row],[Test No.]]&amp;Table76[[#This Row],[Section]]&amp;Table76[[#This Row],[Q. No.]]</f>
        <v>R16M55</v>
      </c>
      <c r="B956" s="8"/>
      <c r="C956" s="9" t="s">
        <v>95</v>
      </c>
      <c r="D956" s="6">
        <v>55</v>
      </c>
      <c r="E956" s="6" t="s">
        <v>32</v>
      </c>
      <c r="F956" s="36" t="s">
        <v>495</v>
      </c>
      <c r="G956" s="36" t="str">
        <f>VLOOKUP(Table76[[#This Row],[CID]],MathN,2,FALSE)</f>
        <v>Triangles</v>
      </c>
    </row>
    <row r="957" spans="1:7" x14ac:dyDescent="0.2">
      <c r="A957" s="8" t="str">
        <f>Table76[[#This Row],[Test No.]]&amp;Table76[[#This Row],[Section]]&amp;Table76[[#This Row],[Q. No.]]</f>
        <v>R16M56</v>
      </c>
      <c r="B957" s="8"/>
      <c r="C957" s="9" t="s">
        <v>95</v>
      </c>
      <c r="D957" s="6">
        <v>56</v>
      </c>
      <c r="E957" s="6" t="s">
        <v>32</v>
      </c>
      <c r="F957" s="36" t="s">
        <v>492</v>
      </c>
      <c r="G957" s="36" t="str">
        <f>VLOOKUP(Table76[[#This Row],[CID]],MathN,2,FALSE)</f>
        <v>Graphing Data and Equations</v>
      </c>
    </row>
    <row r="958" spans="1:7" x14ac:dyDescent="0.2">
      <c r="A958" s="8" t="str">
        <f>Table76[[#This Row],[Test No.]]&amp;Table76[[#This Row],[Section]]&amp;Table76[[#This Row],[Q. No.]]</f>
        <v>R16M57</v>
      </c>
      <c r="B958" s="8"/>
      <c r="C958" s="9" t="s">
        <v>95</v>
      </c>
      <c r="D958" s="6">
        <v>57</v>
      </c>
      <c r="E958" s="6" t="s">
        <v>32</v>
      </c>
      <c r="F958" s="36" t="s">
        <v>473</v>
      </c>
      <c r="G958" s="36" t="str">
        <f>VLOOKUP(Table76[[#This Row],[CID]],MathN,2,FALSE)</f>
        <v>Equivalent Algebraic Expressions</v>
      </c>
    </row>
    <row r="959" spans="1:7" x14ac:dyDescent="0.2">
      <c r="A959" s="8" t="str">
        <f>Table76[[#This Row],[Test No.]]&amp;Table76[[#This Row],[Section]]&amp;Table76[[#This Row],[Q. No.]]</f>
        <v>R16M58</v>
      </c>
      <c r="B959" s="8"/>
      <c r="C959" s="9" t="s">
        <v>95</v>
      </c>
      <c r="D959" s="6">
        <v>58</v>
      </c>
      <c r="E959" s="6" t="s">
        <v>32</v>
      </c>
      <c r="F959" s="36" t="s">
        <v>500</v>
      </c>
      <c r="G959" s="36" t="str">
        <f>VLOOKUP(Table76[[#This Row],[CID]],MathN,2,FALSE)</f>
        <v>SOHCAHTOA</v>
      </c>
    </row>
    <row r="960" spans="1:7" x14ac:dyDescent="0.2">
      <c r="A960" s="8" t="str">
        <f>Table76[[#This Row],[Test No.]]&amp;Table76[[#This Row],[Section]]&amp;Table76[[#This Row],[Q. No.]]</f>
        <v>R16M59</v>
      </c>
      <c r="B960" s="8"/>
      <c r="C960" s="9" t="s">
        <v>95</v>
      </c>
      <c r="D960" s="6">
        <v>59</v>
      </c>
      <c r="E960" s="6" t="s">
        <v>32</v>
      </c>
      <c r="F960" s="36" t="s">
        <v>480</v>
      </c>
      <c r="G960" s="36" t="str">
        <f>VLOOKUP(Table76[[#This Row],[CID]],MathN,2,FALSE)</f>
        <v>Relationships between the Sides of an Equation</v>
      </c>
    </row>
    <row r="961" spans="1:7" x14ac:dyDescent="0.2">
      <c r="A961" s="8" t="str">
        <f>Table76[[#This Row],[Test No.]]&amp;Table76[[#This Row],[Section]]&amp;Table76[[#This Row],[Q. No.]]</f>
        <v>R16M60</v>
      </c>
      <c r="B961" s="8"/>
      <c r="C961" s="9" t="s">
        <v>95</v>
      </c>
      <c r="D961" s="6">
        <v>60</v>
      </c>
      <c r="E961" s="6" t="s">
        <v>32</v>
      </c>
      <c r="F961" s="36" t="s">
        <v>480</v>
      </c>
      <c r="G961" s="36" t="str">
        <f>VLOOKUP(Table76[[#This Row],[CID]],MathN,2,FALSE)</f>
        <v>Relationships between the Sides of an Equation</v>
      </c>
    </row>
    <row r="962" spans="1:7" x14ac:dyDescent="0.2">
      <c r="A962" s="8" t="str">
        <f>Table76[[#This Row],[Test No.]]&amp;Table76[[#This Row],[Section]]&amp;Table76[[#This Row],[Q. No.]]</f>
        <v>R17M1</v>
      </c>
      <c r="B962" s="8"/>
      <c r="C962" s="16" t="s">
        <v>94</v>
      </c>
      <c r="D962" s="6">
        <v>1</v>
      </c>
      <c r="E962" s="6" t="s">
        <v>32</v>
      </c>
      <c r="F962" s="36" t="s">
        <v>478</v>
      </c>
      <c r="G962" s="36" t="str">
        <f>VLOOKUP(Table76[[#This Row],[CID]],MathN,2,FALSE)</f>
        <v>Solving and Factoring Quadratic Equations</v>
      </c>
    </row>
    <row r="963" spans="1:7" x14ac:dyDescent="0.2">
      <c r="A963" s="8" t="str">
        <f>Table76[[#This Row],[Test No.]]&amp;Table76[[#This Row],[Section]]&amp;Table76[[#This Row],[Q. No.]]</f>
        <v>R17M2</v>
      </c>
      <c r="B963" s="8"/>
      <c r="C963" s="16" t="s">
        <v>94</v>
      </c>
      <c r="D963" s="6">
        <v>2</v>
      </c>
      <c r="E963" s="6" t="s">
        <v>32</v>
      </c>
      <c r="F963" s="36" t="s">
        <v>495</v>
      </c>
      <c r="G963" s="36" t="str">
        <f>VLOOKUP(Table76[[#This Row],[CID]],MathN,2,FALSE)</f>
        <v>Triangles</v>
      </c>
    </row>
    <row r="964" spans="1:7" x14ac:dyDescent="0.2">
      <c r="A964" s="8" t="str">
        <f>Table76[[#This Row],[Test No.]]&amp;Table76[[#This Row],[Section]]&amp;Table76[[#This Row],[Q. No.]]</f>
        <v>R17M3</v>
      </c>
      <c r="B964" s="8"/>
      <c r="C964" s="16" t="s">
        <v>94</v>
      </c>
      <c r="D964" s="6">
        <v>3</v>
      </c>
      <c r="E964" s="6" t="s">
        <v>32</v>
      </c>
      <c r="F964" s="36" t="s">
        <v>506</v>
      </c>
      <c r="G964" s="36" t="str">
        <f>VLOOKUP(Table76[[#This Row],[CID]],MathN,2,FALSE)</f>
        <v>Mean, Median, and Mode</v>
      </c>
    </row>
    <row r="965" spans="1:7" x14ac:dyDescent="0.2">
      <c r="A965" s="8" t="str">
        <f>Table76[[#This Row],[Test No.]]&amp;Table76[[#This Row],[Section]]&amp;Table76[[#This Row],[Q. No.]]</f>
        <v>R17M4</v>
      </c>
      <c r="B965" s="8"/>
      <c r="C965" s="16" t="s">
        <v>94</v>
      </c>
      <c r="D965" s="6">
        <v>4</v>
      </c>
      <c r="E965" s="6" t="s">
        <v>32</v>
      </c>
      <c r="F965" s="36" t="s">
        <v>472</v>
      </c>
      <c r="G965" s="36" t="str">
        <f>VLOOKUP(Table76[[#This Row],[CID]],MathN,2,FALSE)</f>
        <v>Substitution</v>
      </c>
    </row>
    <row r="966" spans="1:7" x14ac:dyDescent="0.2">
      <c r="A966" s="8" t="str">
        <f>Table76[[#This Row],[Test No.]]&amp;Table76[[#This Row],[Section]]&amp;Table76[[#This Row],[Q. No.]]</f>
        <v>R17M5</v>
      </c>
      <c r="B966" s="8"/>
      <c r="C966" s="16" t="s">
        <v>94</v>
      </c>
      <c r="D966" s="6">
        <v>5</v>
      </c>
      <c r="E966" s="6" t="s">
        <v>32</v>
      </c>
      <c r="F966" s="36" t="s">
        <v>473</v>
      </c>
      <c r="G966" s="36" t="str">
        <f>VLOOKUP(Table76[[#This Row],[CID]],MathN,2,FALSE)</f>
        <v>Equivalent Algebraic Expressions</v>
      </c>
    </row>
    <row r="967" spans="1:7" x14ac:dyDescent="0.2">
      <c r="A967" s="8" t="str">
        <f>Table76[[#This Row],[Test No.]]&amp;Table76[[#This Row],[Section]]&amp;Table76[[#This Row],[Q. No.]]</f>
        <v>R17M6</v>
      </c>
      <c r="B967" s="8"/>
      <c r="C967" s="16" t="s">
        <v>94</v>
      </c>
      <c r="D967" s="6">
        <v>6</v>
      </c>
      <c r="E967" s="6" t="s">
        <v>32</v>
      </c>
      <c r="F967" s="36" t="s">
        <v>481</v>
      </c>
      <c r="G967" s="36" t="str">
        <f>VLOOKUP(Table76[[#This Row],[CID]],MathN,2,FALSE)</f>
        <v>Functions</v>
      </c>
    </row>
    <row r="968" spans="1:7" x14ac:dyDescent="0.2">
      <c r="A968" s="8" t="str">
        <f>Table76[[#This Row],[Test No.]]&amp;Table76[[#This Row],[Section]]&amp;Table76[[#This Row],[Q. No.]]</f>
        <v>R17M7</v>
      </c>
      <c r="B968" s="8"/>
      <c r="C968" s="16" t="s">
        <v>94</v>
      </c>
      <c r="D968" s="6">
        <v>7</v>
      </c>
      <c r="E968" s="6" t="s">
        <v>32</v>
      </c>
      <c r="F968" s="36" t="s">
        <v>474</v>
      </c>
      <c r="G968" s="36" t="str">
        <f>VLOOKUP(Table76[[#This Row],[CID]],MathN,2,FALSE)</f>
        <v>Writing Expressions and Equations</v>
      </c>
    </row>
    <row r="969" spans="1:7" x14ac:dyDescent="0.2">
      <c r="A969" s="8" t="str">
        <f>Table76[[#This Row],[Test No.]]&amp;Table76[[#This Row],[Section]]&amp;Table76[[#This Row],[Q. No.]]</f>
        <v>R17M8</v>
      </c>
      <c r="B969" s="8"/>
      <c r="C969" s="16" t="s">
        <v>94</v>
      </c>
      <c r="D969" s="6">
        <v>8</v>
      </c>
      <c r="E969" s="6" t="s">
        <v>32</v>
      </c>
      <c r="F969" s="36" t="s">
        <v>467</v>
      </c>
      <c r="G969" s="36" t="str">
        <f>VLOOKUP(Table76[[#This Row],[CID]],MathN,2,FALSE)</f>
        <v>Percentages, Fractions, and Decimals</v>
      </c>
    </row>
    <row r="970" spans="1:7" x14ac:dyDescent="0.2">
      <c r="A970" s="8" t="str">
        <f>Table76[[#This Row],[Test No.]]&amp;Table76[[#This Row],[Section]]&amp;Table76[[#This Row],[Q. No.]]</f>
        <v>R17M9</v>
      </c>
      <c r="B970" s="8"/>
      <c r="C970" s="16" t="s">
        <v>94</v>
      </c>
      <c r="D970" s="6">
        <v>9</v>
      </c>
      <c r="E970" s="6" t="s">
        <v>32</v>
      </c>
      <c r="F970" s="36" t="s">
        <v>507</v>
      </c>
      <c r="G970" s="36" t="str">
        <f>VLOOKUP(Table76[[#This Row],[CID]],MathN,2,FALSE)</f>
        <v>Probability</v>
      </c>
    </row>
    <row r="971" spans="1:7" x14ac:dyDescent="0.2">
      <c r="A971" s="8" t="str">
        <f>Table76[[#This Row],[Test No.]]&amp;Table76[[#This Row],[Section]]&amp;Table76[[#This Row],[Q. No.]]</f>
        <v>R17M10</v>
      </c>
      <c r="B971" s="8"/>
      <c r="C971" s="16" t="s">
        <v>94</v>
      </c>
      <c r="D971" s="6">
        <v>10</v>
      </c>
      <c r="E971" s="6" t="s">
        <v>32</v>
      </c>
      <c r="F971" s="36" t="s">
        <v>470</v>
      </c>
      <c r="G971" s="36" t="str">
        <f>VLOOKUP(Table76[[#This Row],[CID]],MathN,2,FALSE)</f>
        <v>Exponents and Roots</v>
      </c>
    </row>
    <row r="972" spans="1:7" x14ac:dyDescent="0.2">
      <c r="A972" s="8" t="str">
        <f>Table76[[#This Row],[Test No.]]&amp;Table76[[#This Row],[Section]]&amp;Table76[[#This Row],[Q. No.]]</f>
        <v>R17M11</v>
      </c>
      <c r="B972" s="8"/>
      <c r="C972" s="16" t="s">
        <v>94</v>
      </c>
      <c r="D972" s="6">
        <v>11</v>
      </c>
      <c r="E972" s="6" t="s">
        <v>32</v>
      </c>
      <c r="F972" s="36" t="s">
        <v>470</v>
      </c>
      <c r="G972" s="36" t="str">
        <f>VLOOKUP(Table76[[#This Row],[CID]],MathN,2,FALSE)</f>
        <v>Exponents and Roots</v>
      </c>
    </row>
    <row r="973" spans="1:7" x14ac:dyDescent="0.2">
      <c r="A973" s="8" t="str">
        <f>Table76[[#This Row],[Test No.]]&amp;Table76[[#This Row],[Section]]&amp;Table76[[#This Row],[Q. No.]]</f>
        <v>R17M12</v>
      </c>
      <c r="B973" s="8"/>
      <c r="C973" s="16" t="s">
        <v>94</v>
      </c>
      <c r="D973" s="6">
        <v>12</v>
      </c>
      <c r="E973" s="6" t="s">
        <v>32</v>
      </c>
      <c r="F973" s="36" t="s">
        <v>499</v>
      </c>
      <c r="G973" s="36" t="str">
        <f>VLOOKUP(Table76[[#This Row],[CID]],MathN,2,FALSE)</f>
        <v>Area and Perimeter</v>
      </c>
    </row>
    <row r="974" spans="1:7" x14ac:dyDescent="0.2">
      <c r="A974" s="8" t="str">
        <f>Table76[[#This Row],[Test No.]]&amp;Table76[[#This Row],[Section]]&amp;Table76[[#This Row],[Q. No.]]</f>
        <v>R17M13</v>
      </c>
      <c r="B974" s="8"/>
      <c r="C974" s="16" t="s">
        <v>94</v>
      </c>
      <c r="D974" s="6">
        <v>13</v>
      </c>
      <c r="E974" s="6" t="s">
        <v>32</v>
      </c>
      <c r="F974" s="36" t="s">
        <v>488</v>
      </c>
      <c r="G974" s="36" t="str">
        <f>VLOOKUP(Table76[[#This Row],[CID]],MathN,2,FALSE)</f>
        <v>Distance and Midpoints</v>
      </c>
    </row>
    <row r="975" spans="1:7" x14ac:dyDescent="0.2">
      <c r="A975" s="8" t="str">
        <f>Table76[[#This Row],[Test No.]]&amp;Table76[[#This Row],[Section]]&amp;Table76[[#This Row],[Q. No.]]</f>
        <v>R17M14</v>
      </c>
      <c r="B975" s="8"/>
      <c r="C975" s="16" t="s">
        <v>94</v>
      </c>
      <c r="D975" s="6">
        <v>14</v>
      </c>
      <c r="E975" s="6" t="s">
        <v>32</v>
      </c>
      <c r="F975" s="36" t="s">
        <v>479</v>
      </c>
      <c r="G975" s="36" t="str">
        <f>VLOOKUP(Table76[[#This Row],[CID]],MathN,2,FALSE)</f>
        <v>Solving Systems of Equations</v>
      </c>
    </row>
    <row r="976" spans="1:7" x14ac:dyDescent="0.2">
      <c r="A976" s="8" t="str">
        <f>Table76[[#This Row],[Test No.]]&amp;Table76[[#This Row],[Section]]&amp;Table76[[#This Row],[Q. No.]]</f>
        <v>R17M15</v>
      </c>
      <c r="B976" s="8"/>
      <c r="C976" s="16" t="s">
        <v>94</v>
      </c>
      <c r="D976" s="6">
        <v>15</v>
      </c>
      <c r="E976" s="6" t="s">
        <v>32</v>
      </c>
      <c r="F976" s="36" t="s">
        <v>474</v>
      </c>
      <c r="G976" s="36" t="str">
        <f>VLOOKUP(Table76[[#This Row],[CID]],MathN,2,FALSE)</f>
        <v>Writing Expressions and Equations</v>
      </c>
    </row>
    <row r="977" spans="1:7" x14ac:dyDescent="0.2">
      <c r="A977" s="8" t="str">
        <f>Table76[[#This Row],[Test No.]]&amp;Table76[[#This Row],[Section]]&amp;Table76[[#This Row],[Q. No.]]</f>
        <v>R17M16</v>
      </c>
      <c r="B977" s="8"/>
      <c r="C977" s="16" t="s">
        <v>94</v>
      </c>
      <c r="D977" s="6">
        <v>16</v>
      </c>
      <c r="E977" s="6" t="s">
        <v>32</v>
      </c>
      <c r="F977" s="36" t="s">
        <v>475</v>
      </c>
      <c r="G977" s="36" t="str">
        <f>VLOOKUP(Table76[[#This Row],[CID]],MathN,2,FALSE)</f>
        <v>Solving Linear Equations</v>
      </c>
    </row>
    <row r="978" spans="1:7" x14ac:dyDescent="0.2">
      <c r="A978" s="8" t="str">
        <f>Table76[[#This Row],[Test No.]]&amp;Table76[[#This Row],[Section]]&amp;Table76[[#This Row],[Q. No.]]</f>
        <v>R17M17</v>
      </c>
      <c r="B978" s="8"/>
      <c r="C978" s="16" t="s">
        <v>94</v>
      </c>
      <c r="D978" s="6">
        <v>17</v>
      </c>
      <c r="E978" s="6" t="s">
        <v>32</v>
      </c>
      <c r="F978" s="36" t="s">
        <v>475</v>
      </c>
      <c r="G978" s="36" t="str">
        <f>VLOOKUP(Table76[[#This Row],[CID]],MathN,2,FALSE)</f>
        <v>Solving Linear Equations</v>
      </c>
    </row>
    <row r="979" spans="1:7" x14ac:dyDescent="0.2">
      <c r="A979" s="8" t="str">
        <f>Table76[[#This Row],[Test No.]]&amp;Table76[[#This Row],[Section]]&amp;Table76[[#This Row],[Q. No.]]</f>
        <v>R17M18</v>
      </c>
      <c r="B979" s="8"/>
      <c r="C979" s="16" t="s">
        <v>94</v>
      </c>
      <c r="D979" s="6">
        <v>18</v>
      </c>
      <c r="E979" s="6" t="s">
        <v>32</v>
      </c>
      <c r="F979" s="36" t="s">
        <v>494</v>
      </c>
      <c r="G979" s="36" t="str">
        <f>VLOOKUP(Table76[[#This Row],[CID]],MathN,2,FALSE)</f>
        <v>Angles, Lines, and Planes</v>
      </c>
    </row>
    <row r="980" spans="1:7" x14ac:dyDescent="0.2">
      <c r="A980" s="8" t="str">
        <f>Table76[[#This Row],[Test No.]]&amp;Table76[[#This Row],[Section]]&amp;Table76[[#This Row],[Q. No.]]</f>
        <v>R17M19</v>
      </c>
      <c r="B980" s="8"/>
      <c r="C980" s="16" t="s">
        <v>94</v>
      </c>
      <c r="D980" s="6">
        <v>19</v>
      </c>
      <c r="E980" s="6" t="s">
        <v>32</v>
      </c>
      <c r="F980" s="36" t="s">
        <v>495</v>
      </c>
      <c r="G980" s="36" t="str">
        <f>VLOOKUP(Table76[[#This Row],[CID]],MathN,2,FALSE)</f>
        <v>Triangles</v>
      </c>
    </row>
    <row r="981" spans="1:7" x14ac:dyDescent="0.2">
      <c r="A981" s="8" t="str">
        <f>Table76[[#This Row],[Test No.]]&amp;Table76[[#This Row],[Section]]&amp;Table76[[#This Row],[Q. No.]]</f>
        <v>R17M20</v>
      </c>
      <c r="B981" s="8"/>
      <c r="C981" s="16" t="s">
        <v>94</v>
      </c>
      <c r="D981" s="6">
        <v>20</v>
      </c>
      <c r="E981" s="6" t="s">
        <v>32</v>
      </c>
      <c r="F981" s="36" t="s">
        <v>487</v>
      </c>
      <c r="G981" s="36" t="str">
        <f>VLOOKUP(Table76[[#This Row],[CID]],MathN,2,FALSE)</f>
        <v>The (x,y) Coordinate Plane</v>
      </c>
    </row>
    <row r="982" spans="1:7" x14ac:dyDescent="0.2">
      <c r="A982" s="8" t="str">
        <f>Table76[[#This Row],[Test No.]]&amp;Table76[[#This Row],[Section]]&amp;Table76[[#This Row],[Q. No.]]</f>
        <v>R17M21</v>
      </c>
      <c r="B982" s="8"/>
      <c r="C982" s="16" t="s">
        <v>94</v>
      </c>
      <c r="D982" s="6">
        <v>21</v>
      </c>
      <c r="E982" s="6" t="s">
        <v>32</v>
      </c>
      <c r="F982" s="36" t="s">
        <v>499</v>
      </c>
      <c r="G982" s="36" t="str">
        <f>VLOOKUP(Table76[[#This Row],[CID]],MathN,2,FALSE)</f>
        <v>Area and Perimeter</v>
      </c>
    </row>
    <row r="983" spans="1:7" x14ac:dyDescent="0.2">
      <c r="A983" s="8" t="str">
        <f>Table76[[#This Row],[Test No.]]&amp;Table76[[#This Row],[Section]]&amp;Table76[[#This Row],[Q. No.]]</f>
        <v>R17M22</v>
      </c>
      <c r="B983" s="8"/>
      <c r="C983" s="16" t="s">
        <v>94</v>
      </c>
      <c r="D983" s="6">
        <v>22</v>
      </c>
      <c r="E983" s="6" t="s">
        <v>32</v>
      </c>
      <c r="F983" s="36" t="s">
        <v>497</v>
      </c>
      <c r="G983" s="36" t="str">
        <f>VLOOKUP(Table76[[#This Row],[CID]],MathN,2,FALSE)</f>
        <v>Circles</v>
      </c>
    </row>
    <row r="984" spans="1:7" x14ac:dyDescent="0.2">
      <c r="A984" s="8" t="str">
        <f>Table76[[#This Row],[Test No.]]&amp;Table76[[#This Row],[Section]]&amp;Table76[[#This Row],[Q. No.]]</f>
        <v>R17M23</v>
      </c>
      <c r="B984" s="8"/>
      <c r="C984" s="16" t="s">
        <v>94</v>
      </c>
      <c r="D984" s="6">
        <v>23</v>
      </c>
      <c r="E984" s="6" t="s">
        <v>32</v>
      </c>
      <c r="F984" s="36" t="s">
        <v>500</v>
      </c>
      <c r="G984" s="36" t="str">
        <f>VLOOKUP(Table76[[#This Row],[CID]],MathN,2,FALSE)</f>
        <v>SOHCAHTOA</v>
      </c>
    </row>
    <row r="985" spans="1:7" x14ac:dyDescent="0.2">
      <c r="A985" s="8" t="str">
        <f>Table76[[#This Row],[Test No.]]&amp;Table76[[#This Row],[Section]]&amp;Table76[[#This Row],[Q. No.]]</f>
        <v>R17M24</v>
      </c>
      <c r="B985" s="8"/>
      <c r="C985" s="16" t="s">
        <v>94</v>
      </c>
      <c r="D985" s="6">
        <v>24</v>
      </c>
      <c r="E985" s="6" t="s">
        <v>32</v>
      </c>
      <c r="F985" s="36" t="s">
        <v>465</v>
      </c>
      <c r="G985" s="36" t="str">
        <f>VLOOKUP(Table76[[#This Row],[CID]],MathN,2,FALSE)</f>
        <v>Multiples, Factors, and Primes</v>
      </c>
    </row>
    <row r="986" spans="1:7" x14ac:dyDescent="0.2">
      <c r="A986" s="8" t="str">
        <f>Table76[[#This Row],[Test No.]]&amp;Table76[[#This Row],[Section]]&amp;Table76[[#This Row],[Q. No.]]</f>
        <v>R17M25</v>
      </c>
      <c r="B986" s="8"/>
      <c r="C986" s="16" t="s">
        <v>94</v>
      </c>
      <c r="D986" s="6">
        <v>25</v>
      </c>
      <c r="E986" s="6" t="s">
        <v>32</v>
      </c>
      <c r="F986" s="36" t="s">
        <v>479</v>
      </c>
      <c r="G986" s="36" t="str">
        <f>VLOOKUP(Table76[[#This Row],[CID]],MathN,2,FALSE)</f>
        <v>Solving Systems of Equations</v>
      </c>
    </row>
    <row r="987" spans="1:7" x14ac:dyDescent="0.2">
      <c r="A987" s="8" t="str">
        <f>Table76[[#This Row],[Test No.]]&amp;Table76[[#This Row],[Section]]&amp;Table76[[#This Row],[Q. No.]]</f>
        <v>R17M26</v>
      </c>
      <c r="B987" s="8"/>
      <c r="C987" s="16" t="s">
        <v>94</v>
      </c>
      <c r="D987" s="6">
        <v>26</v>
      </c>
      <c r="E987" s="6" t="s">
        <v>32</v>
      </c>
      <c r="F987" s="36" t="s">
        <v>506</v>
      </c>
      <c r="G987" s="36" t="str">
        <f>VLOOKUP(Table76[[#This Row],[CID]],MathN,2,FALSE)</f>
        <v>Mean, Median, and Mode</v>
      </c>
    </row>
    <row r="988" spans="1:7" x14ac:dyDescent="0.2">
      <c r="A988" s="8" t="str">
        <f>Table76[[#This Row],[Test No.]]&amp;Table76[[#This Row],[Section]]&amp;Table76[[#This Row],[Q. No.]]</f>
        <v>R17M27</v>
      </c>
      <c r="B988" s="8"/>
      <c r="C988" s="16" t="s">
        <v>94</v>
      </c>
      <c r="D988" s="6">
        <v>27</v>
      </c>
      <c r="E988" s="6" t="s">
        <v>32</v>
      </c>
      <c r="F988" s="36" t="s">
        <v>467</v>
      </c>
      <c r="G988" s="36" t="str">
        <f>VLOOKUP(Table76[[#This Row],[CID]],MathN,2,FALSE)</f>
        <v>Percentages, Fractions, and Decimals</v>
      </c>
    </row>
    <row r="989" spans="1:7" x14ac:dyDescent="0.2">
      <c r="A989" s="8" t="str">
        <f>Table76[[#This Row],[Test No.]]&amp;Table76[[#This Row],[Section]]&amp;Table76[[#This Row],[Q. No.]]</f>
        <v>R17M28</v>
      </c>
      <c r="B989" s="8"/>
      <c r="C989" s="16" t="s">
        <v>94</v>
      </c>
      <c r="D989" s="6">
        <v>28</v>
      </c>
      <c r="E989" s="6" t="s">
        <v>32</v>
      </c>
      <c r="F989" s="36" t="s">
        <v>495</v>
      </c>
      <c r="G989" s="36" t="str">
        <f>VLOOKUP(Table76[[#This Row],[CID]],MathN,2,FALSE)</f>
        <v>Triangles</v>
      </c>
    </row>
    <row r="990" spans="1:7" x14ac:dyDescent="0.2">
      <c r="A990" s="8" t="str">
        <f>Table76[[#This Row],[Test No.]]&amp;Table76[[#This Row],[Section]]&amp;Table76[[#This Row],[Q. No.]]</f>
        <v>R17M29</v>
      </c>
      <c r="B990" s="8"/>
      <c r="C990" s="16" t="s">
        <v>94</v>
      </c>
      <c r="D990" s="6">
        <v>29</v>
      </c>
      <c r="E990" s="6" t="s">
        <v>32</v>
      </c>
      <c r="F990" s="36" t="s">
        <v>492</v>
      </c>
      <c r="G990" s="36" t="str">
        <f>VLOOKUP(Table76[[#This Row],[CID]],MathN,2,FALSE)</f>
        <v>Graphing Data and Equations</v>
      </c>
    </row>
    <row r="991" spans="1:7" x14ac:dyDescent="0.2">
      <c r="A991" s="8" t="str">
        <f>Table76[[#This Row],[Test No.]]&amp;Table76[[#This Row],[Section]]&amp;Table76[[#This Row],[Q. No.]]</f>
        <v>R17M30</v>
      </c>
      <c r="B991" s="8"/>
      <c r="C991" s="16" t="s">
        <v>94</v>
      </c>
      <c r="D991" s="6">
        <v>30</v>
      </c>
      <c r="E991" s="6" t="s">
        <v>32</v>
      </c>
      <c r="F991" s="36" t="s">
        <v>495</v>
      </c>
      <c r="G991" s="36" t="str">
        <f>VLOOKUP(Table76[[#This Row],[CID]],MathN,2,FALSE)</f>
        <v>Triangles</v>
      </c>
    </row>
    <row r="992" spans="1:7" x14ac:dyDescent="0.2">
      <c r="A992" s="8" t="str">
        <f>Table76[[#This Row],[Test No.]]&amp;Table76[[#This Row],[Section]]&amp;Table76[[#This Row],[Q. No.]]</f>
        <v>R17M31</v>
      </c>
      <c r="B992" s="8"/>
      <c r="C992" s="16" t="s">
        <v>94</v>
      </c>
      <c r="D992" s="6">
        <v>31</v>
      </c>
      <c r="E992" s="6" t="s">
        <v>32</v>
      </c>
      <c r="F992" s="36" t="s">
        <v>478</v>
      </c>
      <c r="G992" s="36" t="str">
        <f>VLOOKUP(Table76[[#This Row],[CID]],MathN,2,FALSE)</f>
        <v>Solving and Factoring Quadratic Equations</v>
      </c>
    </row>
    <row r="993" spans="1:7" x14ac:dyDescent="0.2">
      <c r="A993" s="8" t="str">
        <f>Table76[[#This Row],[Test No.]]&amp;Table76[[#This Row],[Section]]&amp;Table76[[#This Row],[Q. No.]]</f>
        <v>R17M32</v>
      </c>
      <c r="B993" s="8"/>
      <c r="C993" s="16" t="s">
        <v>94</v>
      </c>
      <c r="D993" s="6">
        <v>32</v>
      </c>
      <c r="E993" s="6" t="s">
        <v>32</v>
      </c>
      <c r="F993" s="36" t="s">
        <v>475</v>
      </c>
      <c r="G993" s="36" t="str">
        <f>VLOOKUP(Table76[[#This Row],[CID]],MathN,2,FALSE)</f>
        <v>Solving Linear Equations</v>
      </c>
    </row>
    <row r="994" spans="1:7" x14ac:dyDescent="0.2">
      <c r="A994" s="8" t="str">
        <f>Table76[[#This Row],[Test No.]]&amp;Table76[[#This Row],[Section]]&amp;Table76[[#This Row],[Q. No.]]</f>
        <v>R17M33</v>
      </c>
      <c r="B994" s="8"/>
      <c r="C994" s="16" t="s">
        <v>94</v>
      </c>
      <c r="D994" s="6">
        <v>33</v>
      </c>
      <c r="E994" s="6" t="s">
        <v>32</v>
      </c>
      <c r="F994" s="36" t="s">
        <v>494</v>
      </c>
      <c r="G994" s="36" t="str">
        <f>VLOOKUP(Table76[[#This Row],[CID]],MathN,2,FALSE)</f>
        <v>Angles, Lines, and Planes</v>
      </c>
    </row>
    <row r="995" spans="1:7" x14ac:dyDescent="0.2">
      <c r="A995" s="8" t="str">
        <f>Table76[[#This Row],[Test No.]]&amp;Table76[[#This Row],[Section]]&amp;Table76[[#This Row],[Q. No.]]</f>
        <v>R17M34</v>
      </c>
      <c r="B995" s="8"/>
      <c r="C995" s="16" t="s">
        <v>94</v>
      </c>
      <c r="D995" s="6">
        <v>34</v>
      </c>
      <c r="E995" s="6" t="s">
        <v>32</v>
      </c>
      <c r="F995" s="36" t="s">
        <v>494</v>
      </c>
      <c r="G995" s="36" t="str">
        <f>VLOOKUP(Table76[[#This Row],[CID]],MathN,2,FALSE)</f>
        <v>Angles, Lines, and Planes</v>
      </c>
    </row>
    <row r="996" spans="1:7" x14ac:dyDescent="0.2">
      <c r="A996" s="8" t="str">
        <f>Table76[[#This Row],[Test No.]]&amp;Table76[[#This Row],[Section]]&amp;Table76[[#This Row],[Q. No.]]</f>
        <v>R17M35</v>
      </c>
      <c r="B996" s="8"/>
      <c r="C996" s="16" t="s">
        <v>94</v>
      </c>
      <c r="D996" s="6">
        <v>35</v>
      </c>
      <c r="E996" s="6" t="s">
        <v>32</v>
      </c>
      <c r="F996" s="36" t="s">
        <v>470</v>
      </c>
      <c r="G996" s="36" t="str">
        <f>VLOOKUP(Table76[[#This Row],[CID]],MathN,2,FALSE)</f>
        <v>Exponents and Roots</v>
      </c>
    </row>
    <row r="997" spans="1:7" x14ac:dyDescent="0.2">
      <c r="A997" s="8" t="str">
        <f>Table76[[#This Row],[Test No.]]&amp;Table76[[#This Row],[Section]]&amp;Table76[[#This Row],[Q. No.]]</f>
        <v>R17M36</v>
      </c>
      <c r="B997" s="8"/>
      <c r="C997" s="16" t="s">
        <v>94</v>
      </c>
      <c r="D997" s="6">
        <v>36</v>
      </c>
      <c r="E997" s="6" t="s">
        <v>32</v>
      </c>
      <c r="F997" s="36" t="s">
        <v>489</v>
      </c>
      <c r="G997" s="36" t="str">
        <f>VLOOKUP(Table76[[#This Row],[CID]],MathN,2,FALSE)</f>
        <v>Slope</v>
      </c>
    </row>
    <row r="998" spans="1:7" x14ac:dyDescent="0.2">
      <c r="A998" s="8" t="str">
        <f>Table76[[#This Row],[Test No.]]&amp;Table76[[#This Row],[Section]]&amp;Table76[[#This Row],[Q. No.]]</f>
        <v>R17M37</v>
      </c>
      <c r="B998" s="8"/>
      <c r="C998" s="16" t="s">
        <v>94</v>
      </c>
      <c r="D998" s="6">
        <v>37</v>
      </c>
      <c r="E998" s="6" t="s">
        <v>32</v>
      </c>
      <c r="F998" s="36" t="s">
        <v>477</v>
      </c>
      <c r="G998" s="36" t="str">
        <f>VLOOKUP(Table76[[#This Row],[CID]],MathN,2,FALSE)</f>
        <v>Inequalities</v>
      </c>
    </row>
    <row r="999" spans="1:7" x14ac:dyDescent="0.2">
      <c r="A999" s="8" t="str">
        <f>Table76[[#This Row],[Test No.]]&amp;Table76[[#This Row],[Section]]&amp;Table76[[#This Row],[Q. No.]]</f>
        <v>R17M38</v>
      </c>
      <c r="B999" s="8"/>
      <c r="C999" s="16" t="s">
        <v>94</v>
      </c>
      <c r="D999" s="6">
        <v>38</v>
      </c>
      <c r="E999" s="6" t="s">
        <v>32</v>
      </c>
      <c r="F999" s="36" t="s">
        <v>499</v>
      </c>
      <c r="G999" s="36" t="str">
        <f>VLOOKUP(Table76[[#This Row],[CID]],MathN,2,FALSE)</f>
        <v>Area and Perimeter</v>
      </c>
    </row>
    <row r="1000" spans="1:7" x14ac:dyDescent="0.2">
      <c r="A1000" s="8" t="str">
        <f>Table76[[#This Row],[Test No.]]&amp;Table76[[#This Row],[Section]]&amp;Table76[[#This Row],[Q. No.]]</f>
        <v>R17M39</v>
      </c>
      <c r="B1000" s="8"/>
      <c r="C1000" s="16" t="s">
        <v>94</v>
      </c>
      <c r="D1000" s="6">
        <v>39</v>
      </c>
      <c r="E1000" s="6" t="s">
        <v>32</v>
      </c>
      <c r="F1000" s="36" t="s">
        <v>499</v>
      </c>
      <c r="G1000" s="36" t="str">
        <f>VLOOKUP(Table76[[#This Row],[CID]],MathN,2,FALSE)</f>
        <v>Area and Perimeter</v>
      </c>
    </row>
    <row r="1001" spans="1:7" x14ac:dyDescent="0.2">
      <c r="A1001" s="8" t="str">
        <f>Table76[[#This Row],[Test No.]]&amp;Table76[[#This Row],[Section]]&amp;Table76[[#This Row],[Q. No.]]</f>
        <v>R17M40</v>
      </c>
      <c r="B1001" s="8"/>
      <c r="C1001" s="16" t="s">
        <v>94</v>
      </c>
      <c r="D1001" s="6">
        <v>40</v>
      </c>
      <c r="E1001" s="6" t="s">
        <v>32</v>
      </c>
      <c r="F1001" s="36" t="s">
        <v>495</v>
      </c>
      <c r="G1001" s="36" t="str">
        <f>VLOOKUP(Table76[[#This Row],[CID]],MathN,2,FALSE)</f>
        <v>Triangles</v>
      </c>
    </row>
    <row r="1002" spans="1:7" x14ac:dyDescent="0.2">
      <c r="A1002" s="8" t="str">
        <f>Table76[[#This Row],[Test No.]]&amp;Table76[[#This Row],[Section]]&amp;Table76[[#This Row],[Q. No.]]</f>
        <v>R17M41</v>
      </c>
      <c r="B1002" s="8"/>
      <c r="C1002" s="16" t="s">
        <v>94</v>
      </c>
      <c r="D1002" s="6">
        <v>41</v>
      </c>
      <c r="E1002" s="6" t="s">
        <v>32</v>
      </c>
      <c r="F1002" s="36" t="s">
        <v>509</v>
      </c>
      <c r="G1002" s="36" t="str">
        <f>VLOOKUP(Table76[[#This Row],[CID]],MathN,2,FALSE)</f>
        <v>Combination and Permutation</v>
      </c>
    </row>
    <row r="1003" spans="1:7" x14ac:dyDescent="0.2">
      <c r="A1003" s="8" t="str">
        <f>Table76[[#This Row],[Test No.]]&amp;Table76[[#This Row],[Section]]&amp;Table76[[#This Row],[Q. No.]]</f>
        <v>R17M42</v>
      </c>
      <c r="B1003" s="8"/>
      <c r="C1003" s="16" t="s">
        <v>94</v>
      </c>
      <c r="D1003" s="6">
        <v>42</v>
      </c>
      <c r="E1003" s="6" t="s">
        <v>32</v>
      </c>
      <c r="F1003" s="36" t="s">
        <v>499</v>
      </c>
      <c r="G1003" s="36" t="str">
        <f>VLOOKUP(Table76[[#This Row],[CID]],MathN,2,FALSE)</f>
        <v>Area and Perimeter</v>
      </c>
    </row>
    <row r="1004" spans="1:7" x14ac:dyDescent="0.2">
      <c r="A1004" s="8" t="str">
        <f>Table76[[#This Row],[Test No.]]&amp;Table76[[#This Row],[Section]]&amp;Table76[[#This Row],[Q. No.]]</f>
        <v>R17M43</v>
      </c>
      <c r="B1004" s="8"/>
      <c r="C1004" s="16" t="s">
        <v>94</v>
      </c>
      <c r="D1004" s="6">
        <v>43</v>
      </c>
      <c r="E1004" s="6" t="s">
        <v>32</v>
      </c>
      <c r="F1004" s="36" t="s">
        <v>471</v>
      </c>
      <c r="G1004" s="36" t="str">
        <f>VLOOKUP(Table76[[#This Row],[CID]],MathN,2,FALSE)</f>
        <v>Series</v>
      </c>
    </row>
    <row r="1005" spans="1:7" x14ac:dyDescent="0.2">
      <c r="A1005" s="8" t="str">
        <f>Table76[[#This Row],[Test No.]]&amp;Table76[[#This Row],[Section]]&amp;Table76[[#This Row],[Q. No.]]</f>
        <v>R17M44</v>
      </c>
      <c r="B1005" s="8"/>
      <c r="C1005" s="16" t="s">
        <v>94</v>
      </c>
      <c r="D1005" s="6">
        <v>44</v>
      </c>
      <c r="E1005" s="6" t="s">
        <v>32</v>
      </c>
      <c r="F1005" s="36" t="s">
        <v>499</v>
      </c>
      <c r="G1005" s="36" t="str">
        <f>VLOOKUP(Table76[[#This Row],[CID]],MathN,2,FALSE)</f>
        <v>Area and Perimeter</v>
      </c>
    </row>
    <row r="1006" spans="1:7" x14ac:dyDescent="0.2">
      <c r="A1006" s="8" t="str">
        <f>Table76[[#This Row],[Test No.]]&amp;Table76[[#This Row],[Section]]&amp;Table76[[#This Row],[Q. No.]]</f>
        <v>R17M45</v>
      </c>
      <c r="B1006" s="8"/>
      <c r="C1006" s="16" t="s">
        <v>94</v>
      </c>
      <c r="D1006" s="6">
        <v>45</v>
      </c>
      <c r="E1006" s="6" t="s">
        <v>32</v>
      </c>
      <c r="F1006" s="36" t="s">
        <v>465</v>
      </c>
      <c r="G1006" s="36" t="str">
        <f>VLOOKUP(Table76[[#This Row],[CID]],MathN,2,FALSE)</f>
        <v>Multiples, Factors, and Primes</v>
      </c>
    </row>
    <row r="1007" spans="1:7" x14ac:dyDescent="0.2">
      <c r="A1007" s="8" t="str">
        <f>Table76[[#This Row],[Test No.]]&amp;Table76[[#This Row],[Section]]&amp;Table76[[#This Row],[Q. No.]]</f>
        <v>R17M46</v>
      </c>
      <c r="B1007" s="8"/>
      <c r="C1007" s="16" t="s">
        <v>94</v>
      </c>
      <c r="D1007" s="6">
        <v>46</v>
      </c>
      <c r="E1007" s="6" t="s">
        <v>32</v>
      </c>
      <c r="F1007" s="36" t="s">
        <v>467</v>
      </c>
      <c r="G1007" s="36" t="str">
        <f>VLOOKUP(Table76[[#This Row],[CID]],MathN,2,FALSE)</f>
        <v>Percentages, Fractions, and Decimals</v>
      </c>
    </row>
    <row r="1008" spans="1:7" x14ac:dyDescent="0.2">
      <c r="A1008" s="8" t="str">
        <f>Table76[[#This Row],[Test No.]]&amp;Table76[[#This Row],[Section]]&amp;Table76[[#This Row],[Q. No.]]</f>
        <v>R17M47</v>
      </c>
      <c r="B1008" s="8"/>
      <c r="C1008" s="16" t="s">
        <v>94</v>
      </c>
      <c r="D1008" s="6">
        <v>47</v>
      </c>
      <c r="E1008" s="6" t="s">
        <v>32</v>
      </c>
      <c r="F1008" s="36" t="s">
        <v>488</v>
      </c>
      <c r="G1008" s="36" t="str">
        <f>VLOOKUP(Table76[[#This Row],[CID]],MathN,2,FALSE)</f>
        <v>Distance and Midpoints</v>
      </c>
    </row>
    <row r="1009" spans="1:7" x14ac:dyDescent="0.2">
      <c r="A1009" s="8" t="str">
        <f>Table76[[#This Row],[Test No.]]&amp;Table76[[#This Row],[Section]]&amp;Table76[[#This Row],[Q. No.]]</f>
        <v>R17M48</v>
      </c>
      <c r="B1009" s="8"/>
      <c r="C1009" s="16" t="s">
        <v>94</v>
      </c>
      <c r="D1009" s="6">
        <v>48</v>
      </c>
      <c r="E1009" s="6" t="s">
        <v>32</v>
      </c>
      <c r="F1009" s="36" t="s">
        <v>491</v>
      </c>
      <c r="G1009" s="36" t="str">
        <f>VLOOKUP(Table76[[#This Row],[CID]],MathN,2,FALSE)</f>
        <v>The Equation of a Line</v>
      </c>
    </row>
    <row r="1010" spans="1:7" x14ac:dyDescent="0.2">
      <c r="A1010" s="8" t="str">
        <f>Table76[[#This Row],[Test No.]]&amp;Table76[[#This Row],[Section]]&amp;Table76[[#This Row],[Q. No.]]</f>
        <v>R17M49</v>
      </c>
      <c r="B1010" s="8"/>
      <c r="C1010" s="16" t="s">
        <v>94</v>
      </c>
      <c r="D1010" s="6">
        <v>49</v>
      </c>
      <c r="E1010" s="6" t="s">
        <v>32</v>
      </c>
      <c r="F1010" s="36" t="s">
        <v>468</v>
      </c>
      <c r="G1010" s="36" t="str">
        <f>VLOOKUP(Table76[[#This Row],[CID]],MathN,2,FALSE)</f>
        <v>Ratios and Proportions</v>
      </c>
    </row>
    <row r="1011" spans="1:7" x14ac:dyDescent="0.2">
      <c r="A1011" s="8" t="str">
        <f>Table76[[#This Row],[Test No.]]&amp;Table76[[#This Row],[Section]]&amp;Table76[[#This Row],[Q. No.]]</f>
        <v>R17M50</v>
      </c>
      <c r="B1011" s="8"/>
      <c r="C1011" s="16" t="s">
        <v>94</v>
      </c>
      <c r="D1011" s="6">
        <v>50</v>
      </c>
      <c r="E1011" s="6" t="s">
        <v>32</v>
      </c>
      <c r="F1011" s="36" t="s">
        <v>474</v>
      </c>
      <c r="G1011" s="36" t="str">
        <f>VLOOKUP(Table76[[#This Row],[CID]],MathN,2,FALSE)</f>
        <v>Writing Expressions and Equations</v>
      </c>
    </row>
    <row r="1012" spans="1:7" x14ac:dyDescent="0.2">
      <c r="A1012" s="8" t="str">
        <f>Table76[[#This Row],[Test No.]]&amp;Table76[[#This Row],[Section]]&amp;Table76[[#This Row],[Q. No.]]</f>
        <v>R17M51</v>
      </c>
      <c r="B1012" s="8"/>
      <c r="C1012" s="16" t="s">
        <v>94</v>
      </c>
      <c r="D1012" s="6">
        <v>51</v>
      </c>
      <c r="E1012" s="6" t="s">
        <v>32</v>
      </c>
      <c r="F1012" s="36" t="s">
        <v>489</v>
      </c>
      <c r="G1012" s="36" t="str">
        <f>VLOOKUP(Table76[[#This Row],[CID]],MathN,2,FALSE)</f>
        <v>Slope</v>
      </c>
    </row>
    <row r="1013" spans="1:7" x14ac:dyDescent="0.2">
      <c r="A1013" s="8" t="str">
        <f>Table76[[#This Row],[Test No.]]&amp;Table76[[#This Row],[Section]]&amp;Table76[[#This Row],[Q. No.]]</f>
        <v>R17M52</v>
      </c>
      <c r="B1013" s="8"/>
      <c r="C1013" s="16" t="s">
        <v>94</v>
      </c>
      <c r="D1013" s="6">
        <v>52</v>
      </c>
      <c r="E1013" s="6" t="s">
        <v>32</v>
      </c>
      <c r="F1013" s="36" t="s">
        <v>502</v>
      </c>
      <c r="G1013" s="36" t="str">
        <f>VLOOKUP(Table76[[#This Row],[CID]],MathN,2,FALSE)</f>
        <v>Trigonometric Identities</v>
      </c>
    </row>
    <row r="1014" spans="1:7" x14ac:dyDescent="0.2">
      <c r="A1014" s="8" t="str">
        <f>Table76[[#This Row],[Test No.]]&amp;Table76[[#This Row],[Section]]&amp;Table76[[#This Row],[Q. No.]]</f>
        <v>R17M53</v>
      </c>
      <c r="B1014" s="8"/>
      <c r="C1014" s="16" t="s">
        <v>94</v>
      </c>
      <c r="D1014" s="6">
        <v>53</v>
      </c>
      <c r="E1014" s="6" t="s">
        <v>32</v>
      </c>
      <c r="F1014" s="36" t="s">
        <v>486</v>
      </c>
      <c r="G1014" s="36" t="str">
        <f>VLOOKUP(Table76[[#This Row],[CID]],MathN,2,FALSE)</f>
        <v>Number Lines and Inequalities</v>
      </c>
    </row>
    <row r="1015" spans="1:7" x14ac:dyDescent="0.2">
      <c r="A1015" s="8" t="str">
        <f>Table76[[#This Row],[Test No.]]&amp;Table76[[#This Row],[Section]]&amp;Table76[[#This Row],[Q. No.]]</f>
        <v>R17M54</v>
      </c>
      <c r="B1015" s="8"/>
      <c r="C1015" s="16" t="s">
        <v>94</v>
      </c>
      <c r="D1015" s="6">
        <v>54</v>
      </c>
      <c r="E1015" s="6" t="s">
        <v>32</v>
      </c>
      <c r="F1015" s="36" t="s">
        <v>497</v>
      </c>
      <c r="G1015" s="36" t="str">
        <f>VLOOKUP(Table76[[#This Row],[CID]],MathN,2,FALSE)</f>
        <v>Circles</v>
      </c>
    </row>
    <row r="1016" spans="1:7" x14ac:dyDescent="0.2">
      <c r="A1016" s="8" t="str">
        <f>Table76[[#This Row],[Test No.]]&amp;Table76[[#This Row],[Section]]&amp;Table76[[#This Row],[Q. No.]]</f>
        <v>R17M55</v>
      </c>
      <c r="B1016" s="8"/>
      <c r="C1016" s="16" t="s">
        <v>94</v>
      </c>
      <c r="D1016" s="6">
        <v>55</v>
      </c>
      <c r="E1016" s="6" t="s">
        <v>32</v>
      </c>
      <c r="F1016" s="36" t="s">
        <v>466</v>
      </c>
      <c r="G1016" s="36" t="str">
        <f>VLOOKUP(Table76[[#This Row],[CID]],MathN,2,FALSE)</f>
        <v>Divisibility and Remainders</v>
      </c>
    </row>
    <row r="1017" spans="1:7" x14ac:dyDescent="0.2">
      <c r="A1017" s="8" t="str">
        <f>Table76[[#This Row],[Test No.]]&amp;Table76[[#This Row],[Section]]&amp;Table76[[#This Row],[Q. No.]]</f>
        <v>R17M56</v>
      </c>
      <c r="B1017" s="8"/>
      <c r="C1017" s="16" t="s">
        <v>94</v>
      </c>
      <c r="D1017" s="6">
        <v>56</v>
      </c>
      <c r="E1017" s="6" t="s">
        <v>32</v>
      </c>
      <c r="F1017" s="36" t="s">
        <v>464</v>
      </c>
      <c r="G1017" s="36" t="str">
        <f>VLOOKUP(Table76[[#This Row],[CID]],MathN,2,FALSE)</f>
        <v>Numbers, Operations, and Problems</v>
      </c>
    </row>
    <row r="1018" spans="1:7" x14ac:dyDescent="0.2">
      <c r="A1018" s="8" t="str">
        <f>Table76[[#This Row],[Test No.]]&amp;Table76[[#This Row],[Section]]&amp;Table76[[#This Row],[Q. No.]]</f>
        <v>R17M57</v>
      </c>
      <c r="B1018" s="8"/>
      <c r="C1018" s="16" t="s">
        <v>94</v>
      </c>
      <c r="D1018" s="6">
        <v>57</v>
      </c>
      <c r="E1018" s="6" t="s">
        <v>32</v>
      </c>
      <c r="F1018" s="36" t="s">
        <v>508</v>
      </c>
      <c r="G1018" s="36" t="str">
        <f>VLOOKUP(Table76[[#This Row],[CID]],MathN,2,FALSE)</f>
        <v>Factorial</v>
      </c>
    </row>
    <row r="1019" spans="1:7" x14ac:dyDescent="0.2">
      <c r="A1019" s="8" t="str">
        <f>Table76[[#This Row],[Test No.]]&amp;Table76[[#This Row],[Section]]&amp;Table76[[#This Row],[Q. No.]]</f>
        <v>R17M58</v>
      </c>
      <c r="B1019" s="8"/>
      <c r="C1019" s="16" t="s">
        <v>94</v>
      </c>
      <c r="D1019" s="6">
        <v>58</v>
      </c>
      <c r="E1019" s="6" t="s">
        <v>32</v>
      </c>
      <c r="F1019" s="36" t="s">
        <v>495</v>
      </c>
      <c r="G1019" s="36" t="str">
        <f>VLOOKUP(Table76[[#This Row],[CID]],MathN,2,FALSE)</f>
        <v>Triangles</v>
      </c>
    </row>
    <row r="1020" spans="1:7" x14ac:dyDescent="0.2">
      <c r="A1020" s="8" t="str">
        <f>Table76[[#This Row],[Test No.]]&amp;Table76[[#This Row],[Section]]&amp;Table76[[#This Row],[Q. No.]]</f>
        <v>R17M59</v>
      </c>
      <c r="B1020" s="8"/>
      <c r="C1020" s="16" t="s">
        <v>94</v>
      </c>
      <c r="D1020" s="6">
        <v>59</v>
      </c>
      <c r="E1020" s="6" t="s">
        <v>32</v>
      </c>
      <c r="F1020" s="36" t="s">
        <v>470</v>
      </c>
      <c r="G1020" s="36" t="str">
        <f>VLOOKUP(Table76[[#This Row],[CID]],MathN,2,FALSE)</f>
        <v>Exponents and Roots</v>
      </c>
    </row>
    <row r="1021" spans="1:7" x14ac:dyDescent="0.2">
      <c r="A1021" s="8" t="str">
        <f>Table76[[#This Row],[Test No.]]&amp;Table76[[#This Row],[Section]]&amp;Table76[[#This Row],[Q. No.]]</f>
        <v>R17M60</v>
      </c>
      <c r="B1021" s="8"/>
      <c r="C1021" s="16" t="s">
        <v>94</v>
      </c>
      <c r="D1021" s="6">
        <v>60</v>
      </c>
      <c r="E1021" s="6" t="s">
        <v>32</v>
      </c>
      <c r="F1021" s="36" t="s">
        <v>500</v>
      </c>
      <c r="G1021" s="36" t="str">
        <f>VLOOKUP(Table76[[#This Row],[CID]],MathN,2,FALSE)</f>
        <v>SOHCAHTOA</v>
      </c>
    </row>
    <row r="1022" spans="1:7" x14ac:dyDescent="0.2">
      <c r="A1022" s="8" t="str">
        <f>Table76[[#This Row],[Test No.]]&amp;Table76[[#This Row],[Section]]&amp;Table76[[#This Row],[Q. No.]]</f>
        <v>R18M1</v>
      </c>
      <c r="B1022" s="8"/>
      <c r="C1022" s="16" t="s">
        <v>93</v>
      </c>
      <c r="D1022" s="6">
        <v>1</v>
      </c>
      <c r="E1022" s="6" t="s">
        <v>32</v>
      </c>
      <c r="F1022" s="36" t="s">
        <v>506</v>
      </c>
      <c r="G1022" s="36" t="str">
        <f>VLOOKUP(Table76[[#This Row],[CID]],MathN,2,FALSE)</f>
        <v>Mean, Median, and Mode</v>
      </c>
    </row>
    <row r="1023" spans="1:7" x14ac:dyDescent="0.2">
      <c r="A1023" s="8" t="str">
        <f>Table76[[#This Row],[Test No.]]&amp;Table76[[#This Row],[Section]]&amp;Table76[[#This Row],[Q. No.]]</f>
        <v>R18M2</v>
      </c>
      <c r="B1023" s="8"/>
      <c r="C1023" s="16" t="s">
        <v>93</v>
      </c>
      <c r="D1023" s="6">
        <v>2</v>
      </c>
      <c r="E1023" s="6" t="s">
        <v>32</v>
      </c>
      <c r="F1023" s="36" t="s">
        <v>487</v>
      </c>
      <c r="G1023" s="36" t="str">
        <f>VLOOKUP(Table76[[#This Row],[CID]],MathN,2,FALSE)</f>
        <v>The (x,y) Coordinate Plane</v>
      </c>
    </row>
    <row r="1024" spans="1:7" x14ac:dyDescent="0.2">
      <c r="A1024" s="8" t="str">
        <f>Table76[[#This Row],[Test No.]]&amp;Table76[[#This Row],[Section]]&amp;Table76[[#This Row],[Q. No.]]</f>
        <v>R18M3</v>
      </c>
      <c r="B1024" s="8"/>
      <c r="C1024" s="16" t="s">
        <v>93</v>
      </c>
      <c r="D1024" s="6">
        <v>3</v>
      </c>
      <c r="E1024" s="6" t="s">
        <v>32</v>
      </c>
      <c r="F1024" s="36" t="s">
        <v>466</v>
      </c>
      <c r="G1024" s="36" t="str">
        <f>VLOOKUP(Table76[[#This Row],[CID]],MathN,2,FALSE)</f>
        <v>Divisibility and Remainders</v>
      </c>
    </row>
    <row r="1025" spans="1:7" x14ac:dyDescent="0.2">
      <c r="A1025" s="8" t="str">
        <f>Table76[[#This Row],[Test No.]]&amp;Table76[[#This Row],[Section]]&amp;Table76[[#This Row],[Q. No.]]</f>
        <v>R18M4</v>
      </c>
      <c r="B1025" s="8"/>
      <c r="C1025" s="16" t="s">
        <v>93</v>
      </c>
      <c r="D1025" s="6">
        <v>4</v>
      </c>
      <c r="E1025" s="6" t="s">
        <v>32</v>
      </c>
      <c r="F1025" s="36" t="s">
        <v>467</v>
      </c>
      <c r="G1025" s="36" t="str">
        <f>VLOOKUP(Table76[[#This Row],[CID]],MathN,2,FALSE)</f>
        <v>Percentages, Fractions, and Decimals</v>
      </c>
    </row>
    <row r="1026" spans="1:7" x14ac:dyDescent="0.2">
      <c r="A1026" s="8" t="str">
        <f>Table76[[#This Row],[Test No.]]&amp;Table76[[#This Row],[Section]]&amp;Table76[[#This Row],[Q. No.]]</f>
        <v>R18M5</v>
      </c>
      <c r="B1026" s="8"/>
      <c r="C1026" s="16" t="s">
        <v>93</v>
      </c>
      <c r="D1026" s="6">
        <v>5</v>
      </c>
      <c r="E1026" s="6" t="s">
        <v>32</v>
      </c>
      <c r="F1026" s="36" t="s">
        <v>495</v>
      </c>
      <c r="G1026" s="36" t="str">
        <f>VLOOKUP(Table76[[#This Row],[CID]],MathN,2,FALSE)</f>
        <v>Triangles</v>
      </c>
    </row>
    <row r="1027" spans="1:7" x14ac:dyDescent="0.2">
      <c r="A1027" s="8" t="str">
        <f>Table76[[#This Row],[Test No.]]&amp;Table76[[#This Row],[Section]]&amp;Table76[[#This Row],[Q. No.]]</f>
        <v>R18M6</v>
      </c>
      <c r="B1027" s="8"/>
      <c r="C1027" s="16" t="s">
        <v>93</v>
      </c>
      <c r="D1027" s="6">
        <v>6</v>
      </c>
      <c r="E1027" s="6" t="s">
        <v>32</v>
      </c>
      <c r="F1027" s="36" t="s">
        <v>467</v>
      </c>
      <c r="G1027" s="36" t="str">
        <f>VLOOKUP(Table76[[#This Row],[CID]],MathN,2,FALSE)</f>
        <v>Percentages, Fractions, and Decimals</v>
      </c>
    </row>
    <row r="1028" spans="1:7" x14ac:dyDescent="0.2">
      <c r="A1028" s="8" t="str">
        <f>Table76[[#This Row],[Test No.]]&amp;Table76[[#This Row],[Section]]&amp;Table76[[#This Row],[Q. No.]]</f>
        <v>R18M7</v>
      </c>
      <c r="B1028" s="8"/>
      <c r="C1028" s="16" t="s">
        <v>93</v>
      </c>
      <c r="D1028" s="6">
        <v>7</v>
      </c>
      <c r="E1028" s="6" t="s">
        <v>32</v>
      </c>
      <c r="F1028" s="36" t="s">
        <v>472</v>
      </c>
      <c r="G1028" s="36" t="str">
        <f>VLOOKUP(Table76[[#This Row],[CID]],MathN,2,FALSE)</f>
        <v>Substitution</v>
      </c>
    </row>
    <row r="1029" spans="1:7" x14ac:dyDescent="0.2">
      <c r="A1029" s="8" t="str">
        <f>Table76[[#This Row],[Test No.]]&amp;Table76[[#This Row],[Section]]&amp;Table76[[#This Row],[Q. No.]]</f>
        <v>R18M8</v>
      </c>
      <c r="B1029" s="8"/>
      <c r="C1029" s="16" t="s">
        <v>93</v>
      </c>
      <c r="D1029" s="6">
        <v>8</v>
      </c>
      <c r="E1029" s="6" t="s">
        <v>32</v>
      </c>
      <c r="F1029" s="36" t="s">
        <v>469</v>
      </c>
      <c r="G1029" s="36" t="str">
        <f>VLOOKUP(Table76[[#This Row],[CID]],MathN,2,FALSE)</f>
        <v>Absolute Value</v>
      </c>
    </row>
    <row r="1030" spans="1:7" x14ac:dyDescent="0.2">
      <c r="A1030" s="8" t="str">
        <f>Table76[[#This Row],[Test No.]]&amp;Table76[[#This Row],[Section]]&amp;Table76[[#This Row],[Q. No.]]</f>
        <v>R18M9</v>
      </c>
      <c r="B1030" s="8"/>
      <c r="C1030" s="16" t="s">
        <v>93</v>
      </c>
      <c r="D1030" s="6">
        <v>9</v>
      </c>
      <c r="E1030" s="6" t="s">
        <v>32</v>
      </c>
      <c r="F1030" s="36" t="s">
        <v>495</v>
      </c>
      <c r="G1030" s="36" t="str">
        <f>VLOOKUP(Table76[[#This Row],[CID]],MathN,2,FALSE)</f>
        <v>Triangles</v>
      </c>
    </row>
    <row r="1031" spans="1:7" x14ac:dyDescent="0.2">
      <c r="A1031" s="8" t="str">
        <f>Table76[[#This Row],[Test No.]]&amp;Table76[[#This Row],[Section]]&amp;Table76[[#This Row],[Q. No.]]</f>
        <v>R18M10</v>
      </c>
      <c r="B1031" s="8"/>
      <c r="C1031" s="16" t="s">
        <v>93</v>
      </c>
      <c r="D1031" s="6">
        <v>10</v>
      </c>
      <c r="E1031" s="6" t="s">
        <v>32</v>
      </c>
      <c r="F1031" s="36" t="s">
        <v>507</v>
      </c>
      <c r="G1031" s="36" t="str">
        <f>VLOOKUP(Table76[[#This Row],[CID]],MathN,2,FALSE)</f>
        <v>Probability</v>
      </c>
    </row>
    <row r="1032" spans="1:7" x14ac:dyDescent="0.2">
      <c r="A1032" s="8" t="str">
        <f>Table76[[#This Row],[Test No.]]&amp;Table76[[#This Row],[Section]]&amp;Table76[[#This Row],[Q. No.]]</f>
        <v>R18M11</v>
      </c>
      <c r="B1032" s="8"/>
      <c r="C1032" s="16" t="s">
        <v>93</v>
      </c>
      <c r="D1032" s="6">
        <v>11</v>
      </c>
      <c r="E1032" s="6" t="s">
        <v>32</v>
      </c>
      <c r="F1032" s="36" t="s">
        <v>474</v>
      </c>
      <c r="G1032" s="36" t="str">
        <f>VLOOKUP(Table76[[#This Row],[CID]],MathN,2,FALSE)</f>
        <v>Writing Expressions and Equations</v>
      </c>
    </row>
    <row r="1033" spans="1:7" x14ac:dyDescent="0.2">
      <c r="A1033" s="8" t="str">
        <f>Table76[[#This Row],[Test No.]]&amp;Table76[[#This Row],[Section]]&amp;Table76[[#This Row],[Q. No.]]</f>
        <v>R18M12</v>
      </c>
      <c r="B1033" s="8"/>
      <c r="C1033" s="16" t="s">
        <v>93</v>
      </c>
      <c r="D1033" s="6">
        <v>12</v>
      </c>
      <c r="E1033" s="6" t="s">
        <v>32</v>
      </c>
      <c r="F1033" s="36" t="s">
        <v>479</v>
      </c>
      <c r="G1033" s="36" t="str">
        <f>VLOOKUP(Table76[[#This Row],[CID]],MathN,2,FALSE)</f>
        <v>Solving Systems of Equations</v>
      </c>
    </row>
    <row r="1034" spans="1:7" x14ac:dyDescent="0.2">
      <c r="A1034" s="8" t="str">
        <f>Table76[[#This Row],[Test No.]]&amp;Table76[[#This Row],[Section]]&amp;Table76[[#This Row],[Q. No.]]</f>
        <v>R18M13</v>
      </c>
      <c r="B1034" s="8"/>
      <c r="C1034" s="16" t="s">
        <v>93</v>
      </c>
      <c r="D1034" s="6">
        <v>13</v>
      </c>
      <c r="E1034" s="6" t="s">
        <v>32</v>
      </c>
      <c r="F1034" s="36" t="s">
        <v>478</v>
      </c>
      <c r="G1034" s="36" t="str">
        <f>VLOOKUP(Table76[[#This Row],[CID]],MathN,2,FALSE)</f>
        <v>Solving and Factoring Quadratic Equations</v>
      </c>
    </row>
    <row r="1035" spans="1:7" x14ac:dyDescent="0.2">
      <c r="A1035" s="8" t="str">
        <f>Table76[[#This Row],[Test No.]]&amp;Table76[[#This Row],[Section]]&amp;Table76[[#This Row],[Q. No.]]</f>
        <v>R18M14</v>
      </c>
      <c r="B1035" s="8"/>
      <c r="C1035" s="16" t="s">
        <v>93</v>
      </c>
      <c r="D1035" s="6">
        <v>14</v>
      </c>
      <c r="E1035" s="6" t="s">
        <v>32</v>
      </c>
      <c r="F1035" s="36" t="s">
        <v>499</v>
      </c>
      <c r="G1035" s="36" t="str">
        <f>VLOOKUP(Table76[[#This Row],[CID]],MathN,2,FALSE)</f>
        <v>Area and Perimeter</v>
      </c>
    </row>
    <row r="1036" spans="1:7" x14ac:dyDescent="0.2">
      <c r="A1036" s="8" t="str">
        <f>Table76[[#This Row],[Test No.]]&amp;Table76[[#This Row],[Section]]&amp;Table76[[#This Row],[Q. No.]]</f>
        <v>R18M15</v>
      </c>
      <c r="B1036" s="8"/>
      <c r="C1036" s="16" t="s">
        <v>93</v>
      </c>
      <c r="D1036" s="6">
        <v>15</v>
      </c>
      <c r="E1036" s="6" t="s">
        <v>32</v>
      </c>
      <c r="F1036" s="36" t="s">
        <v>499</v>
      </c>
      <c r="G1036" s="36" t="str">
        <f>VLOOKUP(Table76[[#This Row],[CID]],MathN,2,FALSE)</f>
        <v>Area and Perimeter</v>
      </c>
    </row>
    <row r="1037" spans="1:7" x14ac:dyDescent="0.2">
      <c r="A1037" s="8" t="str">
        <f>Table76[[#This Row],[Test No.]]&amp;Table76[[#This Row],[Section]]&amp;Table76[[#This Row],[Q. No.]]</f>
        <v>R18M16</v>
      </c>
      <c r="B1037" s="8"/>
      <c r="C1037" s="16" t="s">
        <v>93</v>
      </c>
      <c r="D1037" s="6">
        <v>16</v>
      </c>
      <c r="E1037" s="6" t="s">
        <v>32</v>
      </c>
      <c r="F1037" s="36" t="s">
        <v>487</v>
      </c>
      <c r="G1037" s="36" t="str">
        <f>VLOOKUP(Table76[[#This Row],[CID]],MathN,2,FALSE)</f>
        <v>The (x,y) Coordinate Plane</v>
      </c>
    </row>
    <row r="1038" spans="1:7" x14ac:dyDescent="0.2">
      <c r="A1038" s="8" t="str">
        <f>Table76[[#This Row],[Test No.]]&amp;Table76[[#This Row],[Section]]&amp;Table76[[#This Row],[Q. No.]]</f>
        <v>R18M17</v>
      </c>
      <c r="B1038" s="8"/>
      <c r="C1038" s="16" t="s">
        <v>93</v>
      </c>
      <c r="D1038" s="6">
        <v>17</v>
      </c>
      <c r="E1038" s="6" t="s">
        <v>32</v>
      </c>
      <c r="F1038" s="36" t="s">
        <v>490</v>
      </c>
      <c r="G1038" s="36" t="str">
        <f>VLOOKUP(Table76[[#This Row],[CID]],MathN,2,FALSE)</f>
        <v>Parallel and Perpendicular Lines</v>
      </c>
    </row>
    <row r="1039" spans="1:7" x14ac:dyDescent="0.2">
      <c r="A1039" s="8" t="str">
        <f>Table76[[#This Row],[Test No.]]&amp;Table76[[#This Row],[Section]]&amp;Table76[[#This Row],[Q. No.]]</f>
        <v>R18M18</v>
      </c>
      <c r="B1039" s="8"/>
      <c r="C1039" s="16" t="s">
        <v>93</v>
      </c>
      <c r="D1039" s="6">
        <v>18</v>
      </c>
      <c r="E1039" s="6" t="s">
        <v>32</v>
      </c>
      <c r="F1039" s="36" t="s">
        <v>481</v>
      </c>
      <c r="G1039" s="36" t="str">
        <f>VLOOKUP(Table76[[#This Row],[CID]],MathN,2,FALSE)</f>
        <v>Functions</v>
      </c>
    </row>
    <row r="1040" spans="1:7" x14ac:dyDescent="0.2">
      <c r="A1040" s="8" t="str">
        <f>Table76[[#This Row],[Test No.]]&amp;Table76[[#This Row],[Section]]&amp;Table76[[#This Row],[Q. No.]]</f>
        <v>R18M19</v>
      </c>
      <c r="B1040" s="8"/>
      <c r="C1040" s="16" t="s">
        <v>93</v>
      </c>
      <c r="D1040" s="6">
        <v>19</v>
      </c>
      <c r="E1040" s="6" t="s">
        <v>32</v>
      </c>
      <c r="F1040" s="36" t="s">
        <v>498</v>
      </c>
      <c r="G1040" s="36" t="str">
        <f>VLOOKUP(Table76[[#This Row],[CID]],MathN,2,FALSE)</f>
        <v>Simple Three-Dimensional Geometry</v>
      </c>
    </row>
    <row r="1041" spans="1:7" x14ac:dyDescent="0.2">
      <c r="A1041" s="8" t="str">
        <f>Table76[[#This Row],[Test No.]]&amp;Table76[[#This Row],[Section]]&amp;Table76[[#This Row],[Q. No.]]</f>
        <v>R18M20</v>
      </c>
      <c r="B1041" s="8"/>
      <c r="C1041" s="16" t="s">
        <v>93</v>
      </c>
      <c r="D1041" s="6">
        <v>20</v>
      </c>
      <c r="E1041" s="6" t="s">
        <v>32</v>
      </c>
      <c r="F1041" s="36" t="s">
        <v>468</v>
      </c>
      <c r="G1041" s="36" t="str">
        <f>VLOOKUP(Table76[[#This Row],[CID]],MathN,2,FALSE)</f>
        <v>Ratios and Proportions</v>
      </c>
    </row>
    <row r="1042" spans="1:7" x14ac:dyDescent="0.2">
      <c r="A1042" s="8" t="str">
        <f>Table76[[#This Row],[Test No.]]&amp;Table76[[#This Row],[Section]]&amp;Table76[[#This Row],[Q. No.]]</f>
        <v>R18M21</v>
      </c>
      <c r="B1042" s="8"/>
      <c r="C1042" s="16" t="s">
        <v>93</v>
      </c>
      <c r="D1042" s="6">
        <v>21</v>
      </c>
      <c r="E1042" s="6" t="s">
        <v>32</v>
      </c>
      <c r="F1042" s="36" t="s">
        <v>471</v>
      </c>
      <c r="G1042" s="36" t="str">
        <f>VLOOKUP(Table76[[#This Row],[CID]],MathN,2,FALSE)</f>
        <v>Series</v>
      </c>
    </row>
    <row r="1043" spans="1:7" x14ac:dyDescent="0.2">
      <c r="A1043" s="8" t="str">
        <f>Table76[[#This Row],[Test No.]]&amp;Table76[[#This Row],[Section]]&amp;Table76[[#This Row],[Q. No.]]</f>
        <v>R18M22</v>
      </c>
      <c r="B1043" s="8"/>
      <c r="C1043" s="16" t="s">
        <v>93</v>
      </c>
      <c r="D1043" s="6">
        <v>22</v>
      </c>
      <c r="E1043" s="6" t="s">
        <v>32</v>
      </c>
      <c r="F1043" s="36" t="s">
        <v>468</v>
      </c>
      <c r="G1043" s="36" t="str">
        <f>VLOOKUP(Table76[[#This Row],[CID]],MathN,2,FALSE)</f>
        <v>Ratios and Proportions</v>
      </c>
    </row>
    <row r="1044" spans="1:7" x14ac:dyDescent="0.2">
      <c r="A1044" s="8" t="str">
        <f>Table76[[#This Row],[Test No.]]&amp;Table76[[#This Row],[Section]]&amp;Table76[[#This Row],[Q. No.]]</f>
        <v>R18M23</v>
      </c>
      <c r="B1044" s="8"/>
      <c r="C1044" s="16" t="s">
        <v>93</v>
      </c>
      <c r="D1044" s="6">
        <v>23</v>
      </c>
      <c r="E1044" s="6" t="s">
        <v>32</v>
      </c>
      <c r="F1044" s="36" t="s">
        <v>475</v>
      </c>
      <c r="G1044" s="36" t="str">
        <f>VLOOKUP(Table76[[#This Row],[CID]],MathN,2,FALSE)</f>
        <v>Solving Linear Equations</v>
      </c>
    </row>
    <row r="1045" spans="1:7" x14ac:dyDescent="0.2">
      <c r="A1045" s="8" t="str">
        <f>Table76[[#This Row],[Test No.]]&amp;Table76[[#This Row],[Section]]&amp;Table76[[#This Row],[Q. No.]]</f>
        <v>R18M24</v>
      </c>
      <c r="B1045" s="8"/>
      <c r="C1045" s="16" t="s">
        <v>93</v>
      </c>
      <c r="D1045" s="6">
        <v>24</v>
      </c>
      <c r="E1045" s="6" t="s">
        <v>32</v>
      </c>
      <c r="F1045" s="36" t="s">
        <v>496</v>
      </c>
      <c r="G1045" s="36" t="str">
        <f>VLOOKUP(Table76[[#This Row],[CID]],MathN,2,FALSE)</f>
        <v>Polygons</v>
      </c>
    </row>
    <row r="1046" spans="1:7" x14ac:dyDescent="0.2">
      <c r="A1046" s="8" t="str">
        <f>Table76[[#This Row],[Test No.]]&amp;Table76[[#This Row],[Section]]&amp;Table76[[#This Row],[Q. No.]]</f>
        <v>R18M25</v>
      </c>
      <c r="B1046" s="8"/>
      <c r="C1046" s="16" t="s">
        <v>93</v>
      </c>
      <c r="D1046" s="6">
        <v>25</v>
      </c>
      <c r="E1046" s="6" t="s">
        <v>32</v>
      </c>
      <c r="F1046" s="36" t="s">
        <v>474</v>
      </c>
      <c r="G1046" s="36" t="str">
        <f>VLOOKUP(Table76[[#This Row],[CID]],MathN,2,FALSE)</f>
        <v>Writing Expressions and Equations</v>
      </c>
    </row>
    <row r="1047" spans="1:7" x14ac:dyDescent="0.2">
      <c r="A1047" s="8" t="str">
        <f>Table76[[#This Row],[Test No.]]&amp;Table76[[#This Row],[Section]]&amp;Table76[[#This Row],[Q. No.]]</f>
        <v>R18M26</v>
      </c>
      <c r="B1047" s="8"/>
      <c r="C1047" s="16" t="s">
        <v>93</v>
      </c>
      <c r="D1047" s="6">
        <v>26</v>
      </c>
      <c r="E1047" s="6" t="s">
        <v>32</v>
      </c>
      <c r="F1047" s="36" t="s">
        <v>478</v>
      </c>
      <c r="G1047" s="36" t="str">
        <f>VLOOKUP(Table76[[#This Row],[CID]],MathN,2,FALSE)</f>
        <v>Solving and Factoring Quadratic Equations</v>
      </c>
    </row>
    <row r="1048" spans="1:7" x14ac:dyDescent="0.2">
      <c r="A1048" s="8" t="str">
        <f>Table76[[#This Row],[Test No.]]&amp;Table76[[#This Row],[Section]]&amp;Table76[[#This Row],[Q. No.]]</f>
        <v>R18M27</v>
      </c>
      <c r="B1048" s="8"/>
      <c r="C1048" s="16" t="s">
        <v>93</v>
      </c>
      <c r="D1048" s="6">
        <v>27</v>
      </c>
      <c r="E1048" s="6" t="s">
        <v>32</v>
      </c>
      <c r="F1048" s="36" t="s">
        <v>496</v>
      </c>
      <c r="G1048" s="36" t="str">
        <f>VLOOKUP(Table76[[#This Row],[CID]],MathN,2,FALSE)</f>
        <v>Polygons</v>
      </c>
    </row>
    <row r="1049" spans="1:7" x14ac:dyDescent="0.2">
      <c r="A1049" s="8" t="str">
        <f>Table76[[#This Row],[Test No.]]&amp;Table76[[#This Row],[Section]]&amp;Table76[[#This Row],[Q. No.]]</f>
        <v>R18M28</v>
      </c>
      <c r="B1049" s="8"/>
      <c r="C1049" s="16" t="s">
        <v>93</v>
      </c>
      <c r="D1049" s="6">
        <v>28</v>
      </c>
      <c r="E1049" s="6" t="s">
        <v>32</v>
      </c>
      <c r="F1049" s="36" t="s">
        <v>468</v>
      </c>
      <c r="G1049" s="36" t="str">
        <f>VLOOKUP(Table76[[#This Row],[CID]],MathN,2,FALSE)</f>
        <v>Ratios and Proportions</v>
      </c>
    </row>
    <row r="1050" spans="1:7" x14ac:dyDescent="0.2">
      <c r="A1050" s="8" t="str">
        <f>Table76[[#This Row],[Test No.]]&amp;Table76[[#This Row],[Section]]&amp;Table76[[#This Row],[Q. No.]]</f>
        <v>R18M29</v>
      </c>
      <c r="B1050" s="8"/>
      <c r="C1050" s="16" t="s">
        <v>93</v>
      </c>
      <c r="D1050" s="6">
        <v>29</v>
      </c>
      <c r="E1050" s="6" t="s">
        <v>32</v>
      </c>
      <c r="F1050" s="36" t="s">
        <v>474</v>
      </c>
      <c r="G1050" s="36" t="str">
        <f>VLOOKUP(Table76[[#This Row],[CID]],MathN,2,FALSE)</f>
        <v>Writing Expressions and Equations</v>
      </c>
    </row>
    <row r="1051" spans="1:7" x14ac:dyDescent="0.2">
      <c r="A1051" s="8" t="str">
        <f>Table76[[#This Row],[Test No.]]&amp;Table76[[#This Row],[Section]]&amp;Table76[[#This Row],[Q. No.]]</f>
        <v>R18M30</v>
      </c>
      <c r="B1051" s="8"/>
      <c r="C1051" s="16" t="s">
        <v>93</v>
      </c>
      <c r="D1051" s="6">
        <v>30</v>
      </c>
      <c r="E1051" s="6" t="s">
        <v>32</v>
      </c>
      <c r="F1051" s="36" t="s">
        <v>507</v>
      </c>
      <c r="G1051" s="36" t="str">
        <f>VLOOKUP(Table76[[#This Row],[CID]],MathN,2,FALSE)</f>
        <v>Probability</v>
      </c>
    </row>
    <row r="1052" spans="1:7" x14ac:dyDescent="0.2">
      <c r="A1052" s="8" t="str">
        <f>Table76[[#This Row],[Test No.]]&amp;Table76[[#This Row],[Section]]&amp;Table76[[#This Row],[Q. No.]]</f>
        <v>R18M31</v>
      </c>
      <c r="B1052" s="8"/>
      <c r="C1052" s="16" t="s">
        <v>93</v>
      </c>
      <c r="D1052" s="6">
        <v>31</v>
      </c>
      <c r="E1052" s="6" t="s">
        <v>32</v>
      </c>
      <c r="F1052" s="36" t="s">
        <v>470</v>
      </c>
      <c r="G1052" s="36" t="str">
        <f>VLOOKUP(Table76[[#This Row],[CID]],MathN,2,FALSE)</f>
        <v>Exponents and Roots</v>
      </c>
    </row>
    <row r="1053" spans="1:7" x14ac:dyDescent="0.2">
      <c r="A1053" s="8" t="str">
        <f>Table76[[#This Row],[Test No.]]&amp;Table76[[#This Row],[Section]]&amp;Table76[[#This Row],[Q. No.]]</f>
        <v>R18M32</v>
      </c>
      <c r="B1053" s="8"/>
      <c r="C1053" s="16" t="s">
        <v>93</v>
      </c>
      <c r="D1053" s="6">
        <v>32</v>
      </c>
      <c r="E1053" s="6" t="s">
        <v>32</v>
      </c>
      <c r="F1053" s="36" t="s">
        <v>476</v>
      </c>
      <c r="G1053" s="36" t="str">
        <f>VLOOKUP(Table76[[#This Row],[CID]],MathN,2,FALSE)</f>
        <v>Multiplying Binomials</v>
      </c>
    </row>
    <row r="1054" spans="1:7" x14ac:dyDescent="0.2">
      <c r="A1054" s="8" t="str">
        <f>Table76[[#This Row],[Test No.]]&amp;Table76[[#This Row],[Section]]&amp;Table76[[#This Row],[Q. No.]]</f>
        <v>R18M33</v>
      </c>
      <c r="B1054" s="8"/>
      <c r="C1054" s="16" t="s">
        <v>93</v>
      </c>
      <c r="D1054" s="6">
        <v>33</v>
      </c>
      <c r="E1054" s="6" t="s">
        <v>32</v>
      </c>
      <c r="F1054" s="36" t="s">
        <v>500</v>
      </c>
      <c r="G1054" s="36" t="str">
        <f>VLOOKUP(Table76[[#This Row],[CID]],MathN,2,FALSE)</f>
        <v>SOHCAHTOA</v>
      </c>
    </row>
    <row r="1055" spans="1:7" x14ac:dyDescent="0.2">
      <c r="A1055" s="8" t="str">
        <f>Table76[[#This Row],[Test No.]]&amp;Table76[[#This Row],[Section]]&amp;Table76[[#This Row],[Q. No.]]</f>
        <v>R18M34</v>
      </c>
      <c r="B1055" s="8"/>
      <c r="C1055" s="16" t="s">
        <v>93</v>
      </c>
      <c r="D1055" s="6">
        <v>34</v>
      </c>
      <c r="E1055" s="6" t="s">
        <v>32</v>
      </c>
      <c r="F1055" s="36" t="s">
        <v>509</v>
      </c>
      <c r="G1055" s="36" t="str">
        <f>VLOOKUP(Table76[[#This Row],[CID]],MathN,2,FALSE)</f>
        <v>Combination and Permutation</v>
      </c>
    </row>
    <row r="1056" spans="1:7" x14ac:dyDescent="0.2">
      <c r="A1056" s="8" t="str">
        <f>Table76[[#This Row],[Test No.]]&amp;Table76[[#This Row],[Section]]&amp;Table76[[#This Row],[Q. No.]]</f>
        <v>R18M35</v>
      </c>
      <c r="B1056" s="8"/>
      <c r="C1056" s="16" t="s">
        <v>93</v>
      </c>
      <c r="D1056" s="6">
        <v>35</v>
      </c>
      <c r="E1056" s="6" t="s">
        <v>32</v>
      </c>
      <c r="F1056" s="36" t="s">
        <v>465</v>
      </c>
      <c r="G1056" s="36" t="str">
        <f>VLOOKUP(Table76[[#This Row],[CID]],MathN,2,FALSE)</f>
        <v>Multiples, Factors, and Primes</v>
      </c>
    </row>
    <row r="1057" spans="1:7" x14ac:dyDescent="0.2">
      <c r="A1057" s="8" t="str">
        <f>Table76[[#This Row],[Test No.]]&amp;Table76[[#This Row],[Section]]&amp;Table76[[#This Row],[Q. No.]]</f>
        <v>R18M36</v>
      </c>
      <c r="B1057" s="8"/>
      <c r="C1057" s="16" t="s">
        <v>93</v>
      </c>
      <c r="D1057" s="6">
        <v>36</v>
      </c>
      <c r="E1057" s="6" t="s">
        <v>32</v>
      </c>
      <c r="F1057" s="36" t="s">
        <v>497</v>
      </c>
      <c r="G1057" s="36" t="str">
        <f>VLOOKUP(Table76[[#This Row],[CID]],MathN,2,FALSE)</f>
        <v>Circles</v>
      </c>
    </row>
    <row r="1058" spans="1:7" x14ac:dyDescent="0.2">
      <c r="A1058" s="8" t="str">
        <f>Table76[[#This Row],[Test No.]]&amp;Table76[[#This Row],[Section]]&amp;Table76[[#This Row],[Q. No.]]</f>
        <v>R18M37</v>
      </c>
      <c r="B1058" s="8"/>
      <c r="C1058" s="16" t="s">
        <v>93</v>
      </c>
      <c r="D1058" s="6">
        <v>37</v>
      </c>
      <c r="E1058" s="6" t="s">
        <v>32</v>
      </c>
      <c r="F1058" s="36" t="s">
        <v>501</v>
      </c>
      <c r="G1058" s="36" t="str">
        <f>VLOOKUP(Table76[[#This Row],[CID]],MathN,2,FALSE)</f>
        <v>Trigonometric Laws</v>
      </c>
    </row>
    <row r="1059" spans="1:7" x14ac:dyDescent="0.2">
      <c r="A1059" s="8" t="str">
        <f>Table76[[#This Row],[Test No.]]&amp;Table76[[#This Row],[Section]]&amp;Table76[[#This Row],[Q. No.]]</f>
        <v>R18M38</v>
      </c>
      <c r="B1059" s="8"/>
      <c r="C1059" s="16" t="s">
        <v>93</v>
      </c>
      <c r="D1059" s="6">
        <v>38</v>
      </c>
      <c r="E1059" s="6" t="s">
        <v>32</v>
      </c>
      <c r="F1059" s="36" t="s">
        <v>501</v>
      </c>
      <c r="G1059" s="36" t="str">
        <f>VLOOKUP(Table76[[#This Row],[CID]],MathN,2,FALSE)</f>
        <v>Trigonometric Laws</v>
      </c>
    </row>
    <row r="1060" spans="1:7" x14ac:dyDescent="0.2">
      <c r="A1060" s="8" t="str">
        <f>Table76[[#This Row],[Test No.]]&amp;Table76[[#This Row],[Section]]&amp;Table76[[#This Row],[Q. No.]]</f>
        <v>R18M39</v>
      </c>
      <c r="B1060" s="8"/>
      <c r="C1060" s="16" t="s">
        <v>93</v>
      </c>
      <c r="D1060" s="6">
        <v>39</v>
      </c>
      <c r="E1060" s="6" t="s">
        <v>32</v>
      </c>
      <c r="F1060" s="36" t="s">
        <v>499</v>
      </c>
      <c r="G1060" s="36" t="str">
        <f>VLOOKUP(Table76[[#This Row],[CID]],MathN,2,FALSE)</f>
        <v>Area and Perimeter</v>
      </c>
    </row>
    <row r="1061" spans="1:7" x14ac:dyDescent="0.2">
      <c r="A1061" s="8" t="str">
        <f>Table76[[#This Row],[Test No.]]&amp;Table76[[#This Row],[Section]]&amp;Table76[[#This Row],[Q. No.]]</f>
        <v>R18M40</v>
      </c>
      <c r="B1061" s="8"/>
      <c r="C1061" s="16" t="s">
        <v>93</v>
      </c>
      <c r="D1061" s="6">
        <v>40</v>
      </c>
      <c r="E1061" s="6" t="s">
        <v>32</v>
      </c>
      <c r="F1061" s="36" t="s">
        <v>495</v>
      </c>
      <c r="G1061" s="36" t="str">
        <f>VLOOKUP(Table76[[#This Row],[CID]],MathN,2,FALSE)</f>
        <v>Triangles</v>
      </c>
    </row>
    <row r="1062" spans="1:7" x14ac:dyDescent="0.2">
      <c r="A1062" s="8" t="str">
        <f>Table76[[#This Row],[Test No.]]&amp;Table76[[#This Row],[Section]]&amp;Table76[[#This Row],[Q. No.]]</f>
        <v>R18M41</v>
      </c>
      <c r="B1062" s="8"/>
      <c r="C1062" s="16" t="s">
        <v>93</v>
      </c>
      <c r="D1062" s="6">
        <v>41</v>
      </c>
      <c r="E1062" s="6" t="s">
        <v>32</v>
      </c>
      <c r="F1062" s="36" t="s">
        <v>487</v>
      </c>
      <c r="G1062" s="36" t="str">
        <f>VLOOKUP(Table76[[#This Row],[CID]],MathN,2,FALSE)</f>
        <v>The (x,y) Coordinate Plane</v>
      </c>
    </row>
    <row r="1063" spans="1:7" x14ac:dyDescent="0.2">
      <c r="A1063" s="8" t="str">
        <f>Table76[[#This Row],[Test No.]]&amp;Table76[[#This Row],[Section]]&amp;Table76[[#This Row],[Q. No.]]</f>
        <v>R18M42</v>
      </c>
      <c r="B1063" s="8"/>
      <c r="C1063" s="16" t="s">
        <v>93</v>
      </c>
      <c r="D1063" s="6">
        <v>42</v>
      </c>
      <c r="E1063" s="6" t="s">
        <v>32</v>
      </c>
      <c r="F1063" s="36" t="s">
        <v>481</v>
      </c>
      <c r="G1063" s="36" t="str">
        <f>VLOOKUP(Table76[[#This Row],[CID]],MathN,2,FALSE)</f>
        <v>Functions</v>
      </c>
    </row>
    <row r="1064" spans="1:7" x14ac:dyDescent="0.2">
      <c r="A1064" s="8" t="str">
        <f>Table76[[#This Row],[Test No.]]&amp;Table76[[#This Row],[Section]]&amp;Table76[[#This Row],[Q. No.]]</f>
        <v>R18M43</v>
      </c>
      <c r="B1064" s="8"/>
      <c r="C1064" s="16" t="s">
        <v>93</v>
      </c>
      <c r="D1064" s="6">
        <v>43</v>
      </c>
      <c r="E1064" s="6" t="s">
        <v>32</v>
      </c>
      <c r="F1064" s="36" t="s">
        <v>485</v>
      </c>
      <c r="G1064" s="36" t="str">
        <f>VLOOKUP(Table76[[#This Row],[CID]],MathN,2,FALSE)</f>
        <v>Domain and Range</v>
      </c>
    </row>
    <row r="1065" spans="1:7" x14ac:dyDescent="0.2">
      <c r="A1065" s="8" t="str">
        <f>Table76[[#This Row],[Test No.]]&amp;Table76[[#This Row],[Section]]&amp;Table76[[#This Row],[Q. No.]]</f>
        <v>R18M44</v>
      </c>
      <c r="B1065" s="8"/>
      <c r="C1065" s="16" t="s">
        <v>93</v>
      </c>
      <c r="D1065" s="6">
        <v>44</v>
      </c>
      <c r="E1065" s="6" t="s">
        <v>32</v>
      </c>
      <c r="F1065" s="36" t="s">
        <v>492</v>
      </c>
      <c r="G1065" s="36" t="str">
        <f>VLOOKUP(Table76[[#This Row],[CID]],MathN,2,FALSE)</f>
        <v>Graphing Data and Equations</v>
      </c>
    </row>
    <row r="1066" spans="1:7" x14ac:dyDescent="0.2">
      <c r="A1066" s="8" t="str">
        <f>Table76[[#This Row],[Test No.]]&amp;Table76[[#This Row],[Section]]&amp;Table76[[#This Row],[Q. No.]]</f>
        <v>R18M45</v>
      </c>
      <c r="B1066" s="8"/>
      <c r="C1066" s="16" t="s">
        <v>93</v>
      </c>
      <c r="D1066" s="6">
        <v>45</v>
      </c>
      <c r="E1066" s="6" t="s">
        <v>32</v>
      </c>
      <c r="F1066" s="36" t="s">
        <v>499</v>
      </c>
      <c r="G1066" s="36" t="str">
        <f>VLOOKUP(Table76[[#This Row],[CID]],MathN,2,FALSE)</f>
        <v>Area and Perimeter</v>
      </c>
    </row>
    <row r="1067" spans="1:7" x14ac:dyDescent="0.2">
      <c r="A1067" s="8" t="str">
        <f>Table76[[#This Row],[Test No.]]&amp;Table76[[#This Row],[Section]]&amp;Table76[[#This Row],[Q. No.]]</f>
        <v>R18M46</v>
      </c>
      <c r="B1067" s="8"/>
      <c r="C1067" s="16" t="s">
        <v>93</v>
      </c>
      <c r="D1067" s="6">
        <v>46</v>
      </c>
      <c r="E1067" s="6" t="s">
        <v>32</v>
      </c>
      <c r="F1067" s="36" t="s">
        <v>497</v>
      </c>
      <c r="G1067" s="36" t="str">
        <f>VLOOKUP(Table76[[#This Row],[CID]],MathN,2,FALSE)</f>
        <v>Circles</v>
      </c>
    </row>
    <row r="1068" spans="1:7" x14ac:dyDescent="0.2">
      <c r="A1068" s="8" t="str">
        <f>Table76[[#This Row],[Test No.]]&amp;Table76[[#This Row],[Section]]&amp;Table76[[#This Row],[Q. No.]]</f>
        <v>R18M47</v>
      </c>
      <c r="B1068" s="8"/>
      <c r="C1068" s="16" t="s">
        <v>93</v>
      </c>
      <c r="D1068" s="6">
        <v>47</v>
      </c>
      <c r="E1068" s="6" t="s">
        <v>32</v>
      </c>
      <c r="F1068" s="36" t="s">
        <v>497</v>
      </c>
      <c r="G1068" s="36" t="str">
        <f>VLOOKUP(Table76[[#This Row],[CID]],MathN,2,FALSE)</f>
        <v>Circles</v>
      </c>
    </row>
    <row r="1069" spans="1:7" x14ac:dyDescent="0.2">
      <c r="A1069" s="8" t="str">
        <f>Table76[[#This Row],[Test No.]]&amp;Table76[[#This Row],[Section]]&amp;Table76[[#This Row],[Q. No.]]</f>
        <v>R18M48</v>
      </c>
      <c r="B1069" s="8"/>
      <c r="C1069" s="16" t="s">
        <v>93</v>
      </c>
      <c r="D1069" s="6">
        <v>48</v>
      </c>
      <c r="E1069" s="6" t="s">
        <v>32</v>
      </c>
      <c r="F1069" s="36" t="s">
        <v>475</v>
      </c>
      <c r="G1069" s="36" t="str">
        <f>VLOOKUP(Table76[[#This Row],[CID]],MathN,2,FALSE)</f>
        <v>Solving Linear Equations</v>
      </c>
    </row>
    <row r="1070" spans="1:7" x14ac:dyDescent="0.2">
      <c r="A1070" s="8" t="str">
        <f>Table76[[#This Row],[Test No.]]&amp;Table76[[#This Row],[Section]]&amp;Table76[[#This Row],[Q. No.]]</f>
        <v>R18M49</v>
      </c>
      <c r="B1070" s="8"/>
      <c r="C1070" s="16" t="s">
        <v>93</v>
      </c>
      <c r="D1070" s="6">
        <v>49</v>
      </c>
      <c r="E1070" s="6" t="s">
        <v>32</v>
      </c>
      <c r="F1070" s="36" t="s">
        <v>485</v>
      </c>
      <c r="G1070" s="36" t="str">
        <f>VLOOKUP(Table76[[#This Row],[CID]],MathN,2,FALSE)</f>
        <v>Domain and Range</v>
      </c>
    </row>
    <row r="1071" spans="1:7" x14ac:dyDescent="0.2">
      <c r="A1071" s="8" t="str">
        <f>Table76[[#This Row],[Test No.]]&amp;Table76[[#This Row],[Section]]&amp;Table76[[#This Row],[Q. No.]]</f>
        <v>R18M50</v>
      </c>
      <c r="B1071" s="8"/>
      <c r="C1071" s="16" t="s">
        <v>93</v>
      </c>
      <c r="D1071" s="6">
        <v>50</v>
      </c>
      <c r="E1071" s="6" t="s">
        <v>32</v>
      </c>
      <c r="F1071" s="36" t="s">
        <v>499</v>
      </c>
      <c r="G1071" s="36" t="str">
        <f>VLOOKUP(Table76[[#This Row],[CID]],MathN,2,FALSE)</f>
        <v>Area and Perimeter</v>
      </c>
    </row>
    <row r="1072" spans="1:7" x14ac:dyDescent="0.2">
      <c r="A1072" s="8" t="str">
        <f>Table76[[#This Row],[Test No.]]&amp;Table76[[#This Row],[Section]]&amp;Table76[[#This Row],[Q. No.]]</f>
        <v>R18M51</v>
      </c>
      <c r="B1072" s="8"/>
      <c r="C1072" s="16" t="s">
        <v>93</v>
      </c>
      <c r="D1072" s="6">
        <v>51</v>
      </c>
      <c r="E1072" s="6" t="s">
        <v>32</v>
      </c>
      <c r="F1072" s="36" t="s">
        <v>492</v>
      </c>
      <c r="G1072" s="36" t="str">
        <f>VLOOKUP(Table76[[#This Row],[CID]],MathN,2,FALSE)</f>
        <v>Graphing Data and Equations</v>
      </c>
    </row>
    <row r="1073" spans="1:7" x14ac:dyDescent="0.2">
      <c r="A1073" s="8" t="str">
        <f>Table76[[#This Row],[Test No.]]&amp;Table76[[#This Row],[Section]]&amp;Table76[[#This Row],[Q. No.]]</f>
        <v>R18M52</v>
      </c>
      <c r="B1073" s="8"/>
      <c r="C1073" s="16" t="s">
        <v>93</v>
      </c>
      <c r="D1073" s="6">
        <v>52</v>
      </c>
      <c r="E1073" s="6" t="s">
        <v>32</v>
      </c>
      <c r="F1073" s="36" t="s">
        <v>498</v>
      </c>
      <c r="G1073" s="36" t="str">
        <f>VLOOKUP(Table76[[#This Row],[CID]],MathN,2,FALSE)</f>
        <v>Simple Three-Dimensional Geometry</v>
      </c>
    </row>
    <row r="1074" spans="1:7" x14ac:dyDescent="0.2">
      <c r="A1074" s="8" t="str">
        <f>Table76[[#This Row],[Test No.]]&amp;Table76[[#This Row],[Section]]&amp;Table76[[#This Row],[Q. No.]]</f>
        <v>R18M53</v>
      </c>
      <c r="B1074" s="8"/>
      <c r="C1074" s="16" t="s">
        <v>93</v>
      </c>
      <c r="D1074" s="6">
        <v>53</v>
      </c>
      <c r="E1074" s="6" t="s">
        <v>32</v>
      </c>
      <c r="F1074" s="36" t="s">
        <v>494</v>
      </c>
      <c r="G1074" s="36" t="str">
        <f>VLOOKUP(Table76[[#This Row],[CID]],MathN,2,FALSE)</f>
        <v>Angles, Lines, and Planes</v>
      </c>
    </row>
    <row r="1075" spans="1:7" x14ac:dyDescent="0.2">
      <c r="A1075" s="8" t="str">
        <f>Table76[[#This Row],[Test No.]]&amp;Table76[[#This Row],[Section]]&amp;Table76[[#This Row],[Q. No.]]</f>
        <v>R18M54</v>
      </c>
      <c r="B1075" s="8"/>
      <c r="C1075" s="16" t="s">
        <v>93</v>
      </c>
      <c r="D1075" s="6">
        <v>54</v>
      </c>
      <c r="E1075" s="6" t="s">
        <v>32</v>
      </c>
      <c r="F1075" s="36" t="s">
        <v>478</v>
      </c>
      <c r="G1075" s="36" t="str">
        <f>VLOOKUP(Table76[[#This Row],[CID]],MathN,2,FALSE)</f>
        <v>Solving and Factoring Quadratic Equations</v>
      </c>
    </row>
    <row r="1076" spans="1:7" x14ac:dyDescent="0.2">
      <c r="A1076" s="8" t="str">
        <f>Table76[[#This Row],[Test No.]]&amp;Table76[[#This Row],[Section]]&amp;Table76[[#This Row],[Q. No.]]</f>
        <v>R18M55</v>
      </c>
      <c r="B1076" s="8"/>
      <c r="C1076" s="16" t="s">
        <v>93</v>
      </c>
      <c r="D1076" s="6">
        <v>55</v>
      </c>
      <c r="E1076" s="6" t="s">
        <v>32</v>
      </c>
      <c r="F1076" s="36" t="s">
        <v>492</v>
      </c>
      <c r="G1076" s="36" t="str">
        <f>VLOOKUP(Table76[[#This Row],[CID]],MathN,2,FALSE)</f>
        <v>Graphing Data and Equations</v>
      </c>
    </row>
    <row r="1077" spans="1:7" x14ac:dyDescent="0.2">
      <c r="A1077" s="8" t="str">
        <f>Table76[[#This Row],[Test No.]]&amp;Table76[[#This Row],[Section]]&amp;Table76[[#This Row],[Q. No.]]</f>
        <v>R18M56</v>
      </c>
      <c r="B1077" s="8"/>
      <c r="C1077" s="16" t="s">
        <v>93</v>
      </c>
      <c r="D1077" s="6">
        <v>56</v>
      </c>
      <c r="E1077" s="6" t="s">
        <v>32</v>
      </c>
      <c r="F1077" s="36" t="s">
        <v>470</v>
      </c>
      <c r="G1077" s="36" t="str">
        <f>VLOOKUP(Table76[[#This Row],[CID]],MathN,2,FALSE)</f>
        <v>Exponents and Roots</v>
      </c>
    </row>
    <row r="1078" spans="1:7" x14ac:dyDescent="0.2">
      <c r="A1078" s="8" t="str">
        <f>Table76[[#This Row],[Test No.]]&amp;Table76[[#This Row],[Section]]&amp;Table76[[#This Row],[Q. No.]]</f>
        <v>R18M57</v>
      </c>
      <c r="B1078" s="8"/>
      <c r="C1078" s="16" t="s">
        <v>93</v>
      </c>
      <c r="D1078" s="6">
        <v>57</v>
      </c>
      <c r="E1078" s="6" t="s">
        <v>32</v>
      </c>
      <c r="F1078" s="36" t="s">
        <v>468</v>
      </c>
      <c r="G1078" s="36" t="str">
        <f>VLOOKUP(Table76[[#This Row],[CID]],MathN,2,FALSE)</f>
        <v>Ratios and Proportions</v>
      </c>
    </row>
    <row r="1079" spans="1:7" x14ac:dyDescent="0.2">
      <c r="A1079" s="8" t="str">
        <f>Table76[[#This Row],[Test No.]]&amp;Table76[[#This Row],[Section]]&amp;Table76[[#This Row],[Q. No.]]</f>
        <v>R18M58</v>
      </c>
      <c r="B1079" s="8"/>
      <c r="C1079" s="16" t="s">
        <v>93</v>
      </c>
      <c r="D1079" s="6">
        <v>58</v>
      </c>
      <c r="E1079" s="6" t="s">
        <v>32</v>
      </c>
      <c r="F1079" s="36" t="s">
        <v>502</v>
      </c>
      <c r="G1079" s="36" t="str">
        <f>VLOOKUP(Table76[[#This Row],[CID]],MathN,2,FALSE)</f>
        <v>Trigonometric Identities</v>
      </c>
    </row>
    <row r="1080" spans="1:7" x14ac:dyDescent="0.2">
      <c r="A1080" s="8" t="str">
        <f>Table76[[#This Row],[Test No.]]&amp;Table76[[#This Row],[Section]]&amp;Table76[[#This Row],[Q. No.]]</f>
        <v>R18M59</v>
      </c>
      <c r="B1080" s="8"/>
      <c r="C1080" s="16" t="s">
        <v>93</v>
      </c>
      <c r="D1080" s="6">
        <v>59</v>
      </c>
      <c r="E1080" s="6" t="s">
        <v>32</v>
      </c>
      <c r="F1080" s="36" t="s">
        <v>502</v>
      </c>
      <c r="G1080" s="36" t="str">
        <f>VLOOKUP(Table76[[#This Row],[CID]],MathN,2,FALSE)</f>
        <v>Trigonometric Identities</v>
      </c>
    </row>
    <row r="1081" spans="1:7" x14ac:dyDescent="0.2">
      <c r="A1081" s="8" t="str">
        <f>Table76[[#This Row],[Test No.]]&amp;Table76[[#This Row],[Section]]&amp;Table76[[#This Row],[Q. No.]]</f>
        <v>R18M60</v>
      </c>
      <c r="B1081" s="8"/>
      <c r="C1081" s="16" t="s">
        <v>93</v>
      </c>
      <c r="D1081" s="6">
        <v>60</v>
      </c>
      <c r="E1081" s="6" t="s">
        <v>32</v>
      </c>
      <c r="F1081" s="36" t="s">
        <v>500</v>
      </c>
      <c r="G1081" s="36" t="str">
        <f>VLOOKUP(Table76[[#This Row],[CID]],MathN,2,FALSE)</f>
        <v>SOHCAHTOA</v>
      </c>
    </row>
    <row r="1082" spans="1:7" x14ac:dyDescent="0.2">
      <c r="A1082" s="8" t="str">
        <f>Table76[[#This Row],[Test No.]]&amp;Table76[[#This Row],[Section]]&amp;Table76[[#This Row],[Q. No.]]</f>
        <v>R19M1</v>
      </c>
      <c r="B1082" s="8"/>
      <c r="C1082" s="16" t="s">
        <v>92</v>
      </c>
      <c r="D1082" s="6">
        <v>1</v>
      </c>
      <c r="E1082" s="6" t="s">
        <v>32</v>
      </c>
      <c r="F1082" s="36" t="s">
        <v>469</v>
      </c>
      <c r="G1082" s="36" t="str">
        <f>VLOOKUP(Table76[[#This Row],[CID]],MathN,2,FALSE)</f>
        <v>Absolute Value</v>
      </c>
    </row>
    <row r="1083" spans="1:7" x14ac:dyDescent="0.2">
      <c r="A1083" s="8" t="str">
        <f>Table76[[#This Row],[Test No.]]&amp;Table76[[#This Row],[Section]]&amp;Table76[[#This Row],[Q. No.]]</f>
        <v>R19M2</v>
      </c>
      <c r="B1083" s="8"/>
      <c r="C1083" s="16" t="s">
        <v>92</v>
      </c>
      <c r="D1083" s="6">
        <v>2</v>
      </c>
      <c r="E1083" s="6" t="s">
        <v>32</v>
      </c>
      <c r="F1083" s="36" t="s">
        <v>475</v>
      </c>
      <c r="G1083" s="36" t="str">
        <f>VLOOKUP(Table76[[#This Row],[CID]],MathN,2,FALSE)</f>
        <v>Solving Linear Equations</v>
      </c>
    </row>
    <row r="1084" spans="1:7" x14ac:dyDescent="0.2">
      <c r="A1084" s="8" t="str">
        <f>Table76[[#This Row],[Test No.]]&amp;Table76[[#This Row],[Section]]&amp;Table76[[#This Row],[Q. No.]]</f>
        <v>R19M3</v>
      </c>
      <c r="B1084" s="8"/>
      <c r="C1084" s="16" t="s">
        <v>92</v>
      </c>
      <c r="D1084" s="6">
        <v>3</v>
      </c>
      <c r="E1084" s="6" t="s">
        <v>32</v>
      </c>
      <c r="F1084" s="36" t="s">
        <v>466</v>
      </c>
      <c r="G1084" s="36" t="str">
        <f>VLOOKUP(Table76[[#This Row],[CID]],MathN,2,FALSE)</f>
        <v>Divisibility and Remainders</v>
      </c>
    </row>
    <row r="1085" spans="1:7" x14ac:dyDescent="0.2">
      <c r="A1085" s="8" t="str">
        <f>Table76[[#This Row],[Test No.]]&amp;Table76[[#This Row],[Section]]&amp;Table76[[#This Row],[Q. No.]]</f>
        <v>R19M4</v>
      </c>
      <c r="B1085" s="8"/>
      <c r="C1085" s="16" t="s">
        <v>92</v>
      </c>
      <c r="D1085" s="6">
        <v>4</v>
      </c>
      <c r="E1085" s="6" t="s">
        <v>32</v>
      </c>
      <c r="F1085" s="36" t="s">
        <v>473</v>
      </c>
      <c r="G1085" s="36" t="str">
        <f>VLOOKUP(Table76[[#This Row],[CID]],MathN,2,FALSE)</f>
        <v>Equivalent Algebraic Expressions</v>
      </c>
    </row>
    <row r="1086" spans="1:7" x14ac:dyDescent="0.2">
      <c r="A1086" s="8" t="str">
        <f>Table76[[#This Row],[Test No.]]&amp;Table76[[#This Row],[Section]]&amp;Table76[[#This Row],[Q. No.]]</f>
        <v>R19M5</v>
      </c>
      <c r="B1086" s="8"/>
      <c r="C1086" s="16" t="s">
        <v>92</v>
      </c>
      <c r="D1086" s="6">
        <v>5</v>
      </c>
      <c r="E1086" s="6" t="s">
        <v>32</v>
      </c>
      <c r="F1086" s="36" t="s">
        <v>499</v>
      </c>
      <c r="G1086" s="36" t="str">
        <f>VLOOKUP(Table76[[#This Row],[CID]],MathN,2,FALSE)</f>
        <v>Area and Perimeter</v>
      </c>
    </row>
    <row r="1087" spans="1:7" x14ac:dyDescent="0.2">
      <c r="A1087" s="8" t="str">
        <f>Table76[[#This Row],[Test No.]]&amp;Table76[[#This Row],[Section]]&amp;Table76[[#This Row],[Q. No.]]</f>
        <v>R19M6</v>
      </c>
      <c r="B1087" s="8"/>
      <c r="C1087" s="16" t="s">
        <v>92</v>
      </c>
      <c r="D1087" s="6">
        <v>6</v>
      </c>
      <c r="E1087" s="6" t="s">
        <v>32</v>
      </c>
      <c r="F1087" s="36" t="s">
        <v>476</v>
      </c>
      <c r="G1087" s="36" t="str">
        <f>VLOOKUP(Table76[[#This Row],[CID]],MathN,2,FALSE)</f>
        <v>Multiplying Binomials</v>
      </c>
    </row>
    <row r="1088" spans="1:7" x14ac:dyDescent="0.2">
      <c r="A1088" s="8" t="str">
        <f>Table76[[#This Row],[Test No.]]&amp;Table76[[#This Row],[Section]]&amp;Table76[[#This Row],[Q. No.]]</f>
        <v>R19M7</v>
      </c>
      <c r="B1088" s="8"/>
      <c r="C1088" s="16" t="s">
        <v>92</v>
      </c>
      <c r="D1088" s="6">
        <v>7</v>
      </c>
      <c r="E1088" s="6" t="s">
        <v>32</v>
      </c>
      <c r="F1088" s="36" t="s">
        <v>467</v>
      </c>
      <c r="G1088" s="36" t="str">
        <f>VLOOKUP(Table76[[#This Row],[CID]],MathN,2,FALSE)</f>
        <v>Percentages, Fractions, and Decimals</v>
      </c>
    </row>
    <row r="1089" spans="1:7" x14ac:dyDescent="0.2">
      <c r="A1089" s="8" t="str">
        <f>Table76[[#This Row],[Test No.]]&amp;Table76[[#This Row],[Section]]&amp;Table76[[#This Row],[Q. No.]]</f>
        <v>R19M8</v>
      </c>
      <c r="B1089" s="8"/>
      <c r="C1089" s="16" t="s">
        <v>92</v>
      </c>
      <c r="D1089" s="6">
        <v>8</v>
      </c>
      <c r="E1089" s="6" t="s">
        <v>32</v>
      </c>
      <c r="F1089" s="36" t="s">
        <v>475</v>
      </c>
      <c r="G1089" s="36" t="str">
        <f>VLOOKUP(Table76[[#This Row],[CID]],MathN,2,FALSE)</f>
        <v>Solving Linear Equations</v>
      </c>
    </row>
    <row r="1090" spans="1:7" x14ac:dyDescent="0.2">
      <c r="A1090" s="8" t="str">
        <f>Table76[[#This Row],[Test No.]]&amp;Table76[[#This Row],[Section]]&amp;Table76[[#This Row],[Q. No.]]</f>
        <v>R19M9</v>
      </c>
      <c r="B1090" s="8"/>
      <c r="C1090" s="16" t="s">
        <v>92</v>
      </c>
      <c r="D1090" s="6">
        <v>9</v>
      </c>
      <c r="E1090" s="6" t="s">
        <v>32</v>
      </c>
      <c r="F1090" s="36" t="s">
        <v>488</v>
      </c>
      <c r="G1090" s="36" t="str">
        <f>VLOOKUP(Table76[[#This Row],[CID]],MathN,2,FALSE)</f>
        <v>Distance and Midpoints</v>
      </c>
    </row>
    <row r="1091" spans="1:7" x14ac:dyDescent="0.2">
      <c r="A1091" s="8" t="str">
        <f>Table76[[#This Row],[Test No.]]&amp;Table76[[#This Row],[Section]]&amp;Table76[[#This Row],[Q. No.]]</f>
        <v>R19M10</v>
      </c>
      <c r="B1091" s="8"/>
      <c r="C1091" s="16" t="s">
        <v>92</v>
      </c>
      <c r="D1091" s="6">
        <v>10</v>
      </c>
      <c r="E1091" s="6" t="s">
        <v>32</v>
      </c>
      <c r="F1091" s="36" t="s">
        <v>487</v>
      </c>
      <c r="G1091" s="36" t="str">
        <f>VLOOKUP(Table76[[#This Row],[CID]],MathN,2,FALSE)</f>
        <v>The (x,y) Coordinate Plane</v>
      </c>
    </row>
    <row r="1092" spans="1:7" x14ac:dyDescent="0.2">
      <c r="A1092" s="8" t="str">
        <f>Table76[[#This Row],[Test No.]]&amp;Table76[[#This Row],[Section]]&amp;Table76[[#This Row],[Q. No.]]</f>
        <v>R19M11</v>
      </c>
      <c r="B1092" s="8"/>
      <c r="C1092" s="16" t="s">
        <v>92</v>
      </c>
      <c r="D1092" s="6">
        <v>11</v>
      </c>
      <c r="E1092" s="6" t="s">
        <v>32</v>
      </c>
      <c r="F1092" s="36" t="s">
        <v>482</v>
      </c>
      <c r="G1092" s="36" t="str">
        <f>VLOOKUP(Table76[[#This Row],[CID]],MathN,2,FALSE)</f>
        <v>Matrices</v>
      </c>
    </row>
    <row r="1093" spans="1:7" x14ac:dyDescent="0.2">
      <c r="A1093" s="8" t="str">
        <f>Table76[[#This Row],[Test No.]]&amp;Table76[[#This Row],[Section]]&amp;Table76[[#This Row],[Q. No.]]</f>
        <v>R19M12</v>
      </c>
      <c r="B1093" s="8"/>
      <c r="C1093" s="16" t="s">
        <v>92</v>
      </c>
      <c r="D1093" s="6">
        <v>12</v>
      </c>
      <c r="E1093" s="6" t="s">
        <v>32</v>
      </c>
      <c r="F1093" s="36" t="s">
        <v>494</v>
      </c>
      <c r="G1093" s="36" t="str">
        <f>VLOOKUP(Table76[[#This Row],[CID]],MathN,2,FALSE)</f>
        <v>Angles, Lines, and Planes</v>
      </c>
    </row>
    <row r="1094" spans="1:7" x14ac:dyDescent="0.2">
      <c r="A1094" s="8" t="str">
        <f>Table76[[#This Row],[Test No.]]&amp;Table76[[#This Row],[Section]]&amp;Table76[[#This Row],[Q. No.]]</f>
        <v>R19M13</v>
      </c>
      <c r="B1094" s="8"/>
      <c r="C1094" s="16" t="s">
        <v>92</v>
      </c>
      <c r="D1094" s="6">
        <v>13</v>
      </c>
      <c r="E1094" s="6" t="s">
        <v>32</v>
      </c>
      <c r="F1094" s="36" t="s">
        <v>467</v>
      </c>
      <c r="G1094" s="36" t="str">
        <f>VLOOKUP(Table76[[#This Row],[CID]],MathN,2,FALSE)</f>
        <v>Percentages, Fractions, and Decimals</v>
      </c>
    </row>
    <row r="1095" spans="1:7" x14ac:dyDescent="0.2">
      <c r="A1095" s="8" t="str">
        <f>Table76[[#This Row],[Test No.]]&amp;Table76[[#This Row],[Section]]&amp;Table76[[#This Row],[Q. No.]]</f>
        <v>R19M14</v>
      </c>
      <c r="B1095" s="8"/>
      <c r="C1095" s="16" t="s">
        <v>92</v>
      </c>
      <c r="D1095" s="6">
        <v>14</v>
      </c>
      <c r="E1095" s="6" t="s">
        <v>32</v>
      </c>
      <c r="F1095" s="36" t="s">
        <v>468</v>
      </c>
      <c r="G1095" s="36" t="str">
        <f>VLOOKUP(Table76[[#This Row],[CID]],MathN,2,FALSE)</f>
        <v>Ratios and Proportions</v>
      </c>
    </row>
    <row r="1096" spans="1:7" x14ac:dyDescent="0.2">
      <c r="A1096" s="8" t="str">
        <f>Table76[[#This Row],[Test No.]]&amp;Table76[[#This Row],[Section]]&amp;Table76[[#This Row],[Q. No.]]</f>
        <v>R19M15</v>
      </c>
      <c r="B1096" s="8"/>
      <c r="C1096" s="16" t="s">
        <v>92</v>
      </c>
      <c r="D1096" s="6">
        <v>15</v>
      </c>
      <c r="E1096" s="6" t="s">
        <v>32</v>
      </c>
      <c r="F1096" s="36" t="s">
        <v>497</v>
      </c>
      <c r="G1096" s="36" t="str">
        <f>VLOOKUP(Table76[[#This Row],[CID]],MathN,2,FALSE)</f>
        <v>Circles</v>
      </c>
    </row>
    <row r="1097" spans="1:7" x14ac:dyDescent="0.2">
      <c r="A1097" s="8" t="str">
        <f>Table76[[#This Row],[Test No.]]&amp;Table76[[#This Row],[Section]]&amp;Table76[[#This Row],[Q. No.]]</f>
        <v>R19M16</v>
      </c>
      <c r="B1097" s="8"/>
      <c r="C1097" s="16" t="s">
        <v>92</v>
      </c>
      <c r="D1097" s="6">
        <v>16</v>
      </c>
      <c r="E1097" s="6" t="s">
        <v>32</v>
      </c>
      <c r="F1097" s="36" t="s">
        <v>468</v>
      </c>
      <c r="G1097" s="36" t="str">
        <f>VLOOKUP(Table76[[#This Row],[CID]],MathN,2,FALSE)</f>
        <v>Ratios and Proportions</v>
      </c>
    </row>
    <row r="1098" spans="1:7" x14ac:dyDescent="0.2">
      <c r="A1098" s="8" t="str">
        <f>Table76[[#This Row],[Test No.]]&amp;Table76[[#This Row],[Section]]&amp;Table76[[#This Row],[Q. No.]]</f>
        <v>R19M17</v>
      </c>
      <c r="B1098" s="8"/>
      <c r="C1098" s="16" t="s">
        <v>92</v>
      </c>
      <c r="D1098" s="6">
        <v>17</v>
      </c>
      <c r="E1098" s="6" t="s">
        <v>32</v>
      </c>
      <c r="F1098" s="36" t="s">
        <v>490</v>
      </c>
      <c r="G1098" s="36" t="str">
        <f>VLOOKUP(Table76[[#This Row],[CID]],MathN,2,FALSE)</f>
        <v>Parallel and Perpendicular Lines</v>
      </c>
    </row>
    <row r="1099" spans="1:7" x14ac:dyDescent="0.2">
      <c r="A1099" s="8" t="str">
        <f>Table76[[#This Row],[Test No.]]&amp;Table76[[#This Row],[Section]]&amp;Table76[[#This Row],[Q. No.]]</f>
        <v>R19M18</v>
      </c>
      <c r="B1099" s="8"/>
      <c r="C1099" s="16" t="s">
        <v>92</v>
      </c>
      <c r="D1099" s="6">
        <v>18</v>
      </c>
      <c r="E1099" s="6" t="s">
        <v>32</v>
      </c>
      <c r="F1099" s="36" t="s">
        <v>468</v>
      </c>
      <c r="G1099" s="36" t="str">
        <f>VLOOKUP(Table76[[#This Row],[CID]],MathN,2,FALSE)</f>
        <v>Ratios and Proportions</v>
      </c>
    </row>
    <row r="1100" spans="1:7" x14ac:dyDescent="0.2">
      <c r="A1100" s="8" t="str">
        <f>Table76[[#This Row],[Test No.]]&amp;Table76[[#This Row],[Section]]&amp;Table76[[#This Row],[Q. No.]]</f>
        <v>R19M19</v>
      </c>
      <c r="B1100" s="8"/>
      <c r="C1100" s="16" t="s">
        <v>92</v>
      </c>
      <c r="D1100" s="6">
        <v>19</v>
      </c>
      <c r="E1100" s="6" t="s">
        <v>32</v>
      </c>
      <c r="F1100" s="36" t="s">
        <v>464</v>
      </c>
      <c r="G1100" s="36" t="str">
        <f>VLOOKUP(Table76[[#This Row],[CID]],MathN,2,FALSE)</f>
        <v>Numbers, Operations, and Problems</v>
      </c>
    </row>
    <row r="1101" spans="1:7" x14ac:dyDescent="0.2">
      <c r="A1101" s="8" t="str">
        <f>Table76[[#This Row],[Test No.]]&amp;Table76[[#This Row],[Section]]&amp;Table76[[#This Row],[Q. No.]]</f>
        <v>R19M20</v>
      </c>
      <c r="B1101" s="8"/>
      <c r="C1101" s="16" t="s">
        <v>92</v>
      </c>
      <c r="D1101" s="6">
        <v>20</v>
      </c>
      <c r="E1101" s="6" t="s">
        <v>32</v>
      </c>
      <c r="F1101" s="36" t="s">
        <v>499</v>
      </c>
      <c r="G1101" s="36" t="str">
        <f>VLOOKUP(Table76[[#This Row],[CID]],MathN,2,FALSE)</f>
        <v>Area and Perimeter</v>
      </c>
    </row>
    <row r="1102" spans="1:7" x14ac:dyDescent="0.2">
      <c r="A1102" s="8" t="str">
        <f>Table76[[#This Row],[Test No.]]&amp;Table76[[#This Row],[Section]]&amp;Table76[[#This Row],[Q. No.]]</f>
        <v>R19M21</v>
      </c>
      <c r="B1102" s="8"/>
      <c r="C1102" s="16" t="s">
        <v>92</v>
      </c>
      <c r="D1102" s="6">
        <v>21</v>
      </c>
      <c r="E1102" s="6" t="s">
        <v>32</v>
      </c>
      <c r="F1102" s="36" t="s">
        <v>478</v>
      </c>
      <c r="G1102" s="36" t="str">
        <f>VLOOKUP(Table76[[#This Row],[CID]],MathN,2,FALSE)</f>
        <v>Solving and Factoring Quadratic Equations</v>
      </c>
    </row>
    <row r="1103" spans="1:7" x14ac:dyDescent="0.2">
      <c r="A1103" s="8" t="str">
        <f>Table76[[#This Row],[Test No.]]&amp;Table76[[#This Row],[Section]]&amp;Table76[[#This Row],[Q. No.]]</f>
        <v>R19M22</v>
      </c>
      <c r="B1103" s="8"/>
      <c r="C1103" s="16" t="s">
        <v>92</v>
      </c>
      <c r="D1103" s="6">
        <v>22</v>
      </c>
      <c r="E1103" s="6" t="s">
        <v>32</v>
      </c>
      <c r="F1103" s="36" t="s">
        <v>473</v>
      </c>
      <c r="G1103" s="36" t="str">
        <f>VLOOKUP(Table76[[#This Row],[CID]],MathN,2,FALSE)</f>
        <v>Equivalent Algebraic Expressions</v>
      </c>
    </row>
    <row r="1104" spans="1:7" x14ac:dyDescent="0.2">
      <c r="A1104" s="8" t="str">
        <f>Table76[[#This Row],[Test No.]]&amp;Table76[[#This Row],[Section]]&amp;Table76[[#This Row],[Q. No.]]</f>
        <v>R19M23</v>
      </c>
      <c r="B1104" s="8"/>
      <c r="C1104" s="16" t="s">
        <v>92</v>
      </c>
      <c r="D1104" s="6">
        <v>23</v>
      </c>
      <c r="E1104" s="6" t="s">
        <v>32</v>
      </c>
      <c r="F1104" s="36" t="s">
        <v>487</v>
      </c>
      <c r="G1104" s="36" t="str">
        <f>VLOOKUP(Table76[[#This Row],[CID]],MathN,2,FALSE)</f>
        <v>The (x,y) Coordinate Plane</v>
      </c>
    </row>
    <row r="1105" spans="1:7" x14ac:dyDescent="0.2">
      <c r="A1105" s="8" t="str">
        <f>Table76[[#This Row],[Test No.]]&amp;Table76[[#This Row],[Section]]&amp;Table76[[#This Row],[Q. No.]]</f>
        <v>R19M24</v>
      </c>
      <c r="B1105" s="8"/>
      <c r="C1105" s="16" t="s">
        <v>92</v>
      </c>
      <c r="D1105" s="6">
        <v>24</v>
      </c>
      <c r="E1105" s="6" t="s">
        <v>32</v>
      </c>
      <c r="F1105" s="36" t="s">
        <v>474</v>
      </c>
      <c r="G1105" s="36" t="str">
        <f>VLOOKUP(Table76[[#This Row],[CID]],MathN,2,FALSE)</f>
        <v>Writing Expressions and Equations</v>
      </c>
    </row>
    <row r="1106" spans="1:7" x14ac:dyDescent="0.2">
      <c r="A1106" s="8" t="str">
        <f>Table76[[#This Row],[Test No.]]&amp;Table76[[#This Row],[Section]]&amp;Table76[[#This Row],[Q. No.]]</f>
        <v>R19M25</v>
      </c>
      <c r="B1106" s="8"/>
      <c r="C1106" s="16" t="s">
        <v>92</v>
      </c>
      <c r="D1106" s="6">
        <v>25</v>
      </c>
      <c r="E1106" s="6" t="s">
        <v>32</v>
      </c>
      <c r="F1106" s="36" t="s">
        <v>468</v>
      </c>
      <c r="G1106" s="36" t="str">
        <f>VLOOKUP(Table76[[#This Row],[CID]],MathN,2,FALSE)</f>
        <v>Ratios and Proportions</v>
      </c>
    </row>
    <row r="1107" spans="1:7" x14ac:dyDescent="0.2">
      <c r="A1107" s="8" t="str">
        <f>Table76[[#This Row],[Test No.]]&amp;Table76[[#This Row],[Section]]&amp;Table76[[#This Row],[Q. No.]]</f>
        <v>R19M26</v>
      </c>
      <c r="B1107" s="8"/>
      <c r="C1107" s="16" t="s">
        <v>92</v>
      </c>
      <c r="D1107" s="6">
        <v>26</v>
      </c>
      <c r="E1107" s="6" t="s">
        <v>32</v>
      </c>
      <c r="F1107" s="36" t="s">
        <v>470</v>
      </c>
      <c r="G1107" s="36" t="str">
        <f>VLOOKUP(Table76[[#This Row],[CID]],MathN,2,FALSE)</f>
        <v>Exponents and Roots</v>
      </c>
    </row>
    <row r="1108" spans="1:7" x14ac:dyDescent="0.2">
      <c r="A1108" s="8" t="str">
        <f>Table76[[#This Row],[Test No.]]&amp;Table76[[#This Row],[Section]]&amp;Table76[[#This Row],[Q. No.]]</f>
        <v>R19M27</v>
      </c>
      <c r="B1108" s="8"/>
      <c r="C1108" s="16" t="s">
        <v>92</v>
      </c>
      <c r="D1108" s="6">
        <v>27</v>
      </c>
      <c r="E1108" s="6" t="s">
        <v>32</v>
      </c>
      <c r="F1108" s="36" t="s">
        <v>479</v>
      </c>
      <c r="G1108" s="36" t="str">
        <f>VLOOKUP(Table76[[#This Row],[CID]],MathN,2,FALSE)</f>
        <v>Solving Systems of Equations</v>
      </c>
    </row>
    <row r="1109" spans="1:7" x14ac:dyDescent="0.2">
      <c r="A1109" s="8" t="str">
        <f>Table76[[#This Row],[Test No.]]&amp;Table76[[#This Row],[Section]]&amp;Table76[[#This Row],[Q. No.]]</f>
        <v>R19M28</v>
      </c>
      <c r="B1109" s="8"/>
      <c r="C1109" s="16" t="s">
        <v>92</v>
      </c>
      <c r="D1109" s="6">
        <v>28</v>
      </c>
      <c r="E1109" s="6" t="s">
        <v>32</v>
      </c>
      <c r="F1109" s="36" t="s">
        <v>509</v>
      </c>
      <c r="G1109" s="36" t="str">
        <f>VLOOKUP(Table76[[#This Row],[CID]],MathN,2,FALSE)</f>
        <v>Combination and Permutation</v>
      </c>
    </row>
    <row r="1110" spans="1:7" x14ac:dyDescent="0.2">
      <c r="A1110" s="8" t="str">
        <f>Table76[[#This Row],[Test No.]]&amp;Table76[[#This Row],[Section]]&amp;Table76[[#This Row],[Q. No.]]</f>
        <v>R19M29</v>
      </c>
      <c r="B1110" s="8"/>
      <c r="C1110" s="16" t="s">
        <v>92</v>
      </c>
      <c r="D1110" s="6">
        <v>29</v>
      </c>
      <c r="E1110" s="6" t="s">
        <v>32</v>
      </c>
      <c r="F1110" s="36" t="s">
        <v>498</v>
      </c>
      <c r="G1110" s="36" t="str">
        <f>VLOOKUP(Table76[[#This Row],[CID]],MathN,2,FALSE)</f>
        <v>Simple Three-Dimensional Geometry</v>
      </c>
    </row>
    <row r="1111" spans="1:7" x14ac:dyDescent="0.2">
      <c r="A1111" s="8" t="str">
        <f>Table76[[#This Row],[Test No.]]&amp;Table76[[#This Row],[Section]]&amp;Table76[[#This Row],[Q. No.]]</f>
        <v>R19M30</v>
      </c>
      <c r="B1111" s="8"/>
      <c r="C1111" s="16" t="s">
        <v>92</v>
      </c>
      <c r="D1111" s="6">
        <v>30</v>
      </c>
      <c r="E1111" s="6" t="s">
        <v>32</v>
      </c>
      <c r="F1111" s="36" t="s">
        <v>475</v>
      </c>
      <c r="G1111" s="36" t="str">
        <f>VLOOKUP(Table76[[#This Row],[CID]],MathN,2,FALSE)</f>
        <v>Solving Linear Equations</v>
      </c>
    </row>
    <row r="1112" spans="1:7" x14ac:dyDescent="0.2">
      <c r="A1112" s="8" t="str">
        <f>Table76[[#This Row],[Test No.]]&amp;Table76[[#This Row],[Section]]&amp;Table76[[#This Row],[Q. No.]]</f>
        <v>R19M31</v>
      </c>
      <c r="B1112" s="8"/>
      <c r="C1112" s="16" t="s">
        <v>92</v>
      </c>
      <c r="D1112" s="6">
        <v>31</v>
      </c>
      <c r="E1112" s="6" t="s">
        <v>32</v>
      </c>
      <c r="F1112" s="36" t="s">
        <v>498</v>
      </c>
      <c r="G1112" s="36" t="str">
        <f>VLOOKUP(Table76[[#This Row],[CID]],MathN,2,FALSE)</f>
        <v>Simple Three-Dimensional Geometry</v>
      </c>
    </row>
    <row r="1113" spans="1:7" x14ac:dyDescent="0.2">
      <c r="A1113" s="8" t="str">
        <f>Table76[[#This Row],[Test No.]]&amp;Table76[[#This Row],[Section]]&amp;Table76[[#This Row],[Q. No.]]</f>
        <v>R19M32</v>
      </c>
      <c r="B1113" s="8"/>
      <c r="C1113" s="16" t="s">
        <v>92</v>
      </c>
      <c r="D1113" s="6">
        <v>32</v>
      </c>
      <c r="E1113" s="6" t="s">
        <v>32</v>
      </c>
      <c r="F1113" s="36" t="s">
        <v>481</v>
      </c>
      <c r="G1113" s="36" t="str">
        <f>VLOOKUP(Table76[[#This Row],[CID]],MathN,2,FALSE)</f>
        <v>Functions</v>
      </c>
    </row>
    <row r="1114" spans="1:7" x14ac:dyDescent="0.2">
      <c r="A1114" s="8" t="str">
        <f>Table76[[#This Row],[Test No.]]&amp;Table76[[#This Row],[Section]]&amp;Table76[[#This Row],[Q. No.]]</f>
        <v>R19M33</v>
      </c>
      <c r="B1114" s="8"/>
      <c r="C1114" s="16" t="s">
        <v>92</v>
      </c>
      <c r="D1114" s="6">
        <v>33</v>
      </c>
      <c r="E1114" s="6" t="s">
        <v>32</v>
      </c>
      <c r="F1114" s="36" t="s">
        <v>506</v>
      </c>
      <c r="G1114" s="36" t="str">
        <f>VLOOKUP(Table76[[#This Row],[CID]],MathN,2,FALSE)</f>
        <v>Mean, Median, and Mode</v>
      </c>
    </row>
    <row r="1115" spans="1:7" x14ac:dyDescent="0.2">
      <c r="A1115" s="8" t="str">
        <f>Table76[[#This Row],[Test No.]]&amp;Table76[[#This Row],[Section]]&amp;Table76[[#This Row],[Q. No.]]</f>
        <v>R19M34</v>
      </c>
      <c r="B1115" s="8"/>
      <c r="C1115" s="16" t="s">
        <v>92</v>
      </c>
      <c r="D1115" s="6">
        <v>34</v>
      </c>
      <c r="E1115" s="6" t="s">
        <v>32</v>
      </c>
      <c r="F1115" s="36" t="s">
        <v>490</v>
      </c>
      <c r="G1115" s="36" t="str">
        <f>VLOOKUP(Table76[[#This Row],[CID]],MathN,2,FALSE)</f>
        <v>Parallel and Perpendicular Lines</v>
      </c>
    </row>
    <row r="1116" spans="1:7" x14ac:dyDescent="0.2">
      <c r="A1116" s="8" t="str">
        <f>Table76[[#This Row],[Test No.]]&amp;Table76[[#This Row],[Section]]&amp;Table76[[#This Row],[Q. No.]]</f>
        <v>R19M35</v>
      </c>
      <c r="B1116" s="8"/>
      <c r="C1116" s="16" t="s">
        <v>92</v>
      </c>
      <c r="D1116" s="6">
        <v>35</v>
      </c>
      <c r="E1116" s="6" t="s">
        <v>32</v>
      </c>
      <c r="F1116" s="36" t="s">
        <v>470</v>
      </c>
      <c r="G1116" s="36" t="str">
        <f>VLOOKUP(Table76[[#This Row],[CID]],MathN,2,FALSE)</f>
        <v>Exponents and Roots</v>
      </c>
    </row>
    <row r="1117" spans="1:7" x14ac:dyDescent="0.2">
      <c r="A1117" s="8" t="str">
        <f>Table76[[#This Row],[Test No.]]&amp;Table76[[#This Row],[Section]]&amp;Table76[[#This Row],[Q. No.]]</f>
        <v>R19M36</v>
      </c>
      <c r="B1117" s="8"/>
      <c r="C1117" s="16" t="s">
        <v>92</v>
      </c>
      <c r="D1117" s="6">
        <v>36</v>
      </c>
      <c r="E1117" s="6" t="s">
        <v>32</v>
      </c>
      <c r="F1117" s="36" t="s">
        <v>477</v>
      </c>
      <c r="G1117" s="36" t="str">
        <f>VLOOKUP(Table76[[#This Row],[CID]],MathN,2,FALSE)</f>
        <v>Inequalities</v>
      </c>
    </row>
    <row r="1118" spans="1:7" x14ac:dyDescent="0.2">
      <c r="A1118" s="8" t="str">
        <f>Table76[[#This Row],[Test No.]]&amp;Table76[[#This Row],[Section]]&amp;Table76[[#This Row],[Q. No.]]</f>
        <v>R19M37</v>
      </c>
      <c r="B1118" s="8"/>
      <c r="C1118" s="16" t="s">
        <v>92</v>
      </c>
      <c r="D1118" s="6">
        <v>37</v>
      </c>
      <c r="E1118" s="6" t="s">
        <v>32</v>
      </c>
      <c r="F1118" s="36" t="s">
        <v>487</v>
      </c>
      <c r="G1118" s="36" t="str">
        <f>VLOOKUP(Table76[[#This Row],[CID]],MathN,2,FALSE)</f>
        <v>The (x,y) Coordinate Plane</v>
      </c>
    </row>
    <row r="1119" spans="1:7" x14ac:dyDescent="0.2">
      <c r="A1119" s="8" t="str">
        <f>Table76[[#This Row],[Test No.]]&amp;Table76[[#This Row],[Section]]&amp;Table76[[#This Row],[Q. No.]]</f>
        <v>R19M38</v>
      </c>
      <c r="B1119" s="8"/>
      <c r="C1119" s="16" t="s">
        <v>92</v>
      </c>
      <c r="D1119" s="6">
        <v>38</v>
      </c>
      <c r="E1119" s="6" t="s">
        <v>32</v>
      </c>
      <c r="F1119" s="36" t="s">
        <v>500</v>
      </c>
      <c r="G1119" s="36" t="str">
        <f>VLOOKUP(Table76[[#This Row],[CID]],MathN,2,FALSE)</f>
        <v>SOHCAHTOA</v>
      </c>
    </row>
    <row r="1120" spans="1:7" x14ac:dyDescent="0.2">
      <c r="A1120" s="8" t="str">
        <f>Table76[[#This Row],[Test No.]]&amp;Table76[[#This Row],[Section]]&amp;Table76[[#This Row],[Q. No.]]</f>
        <v>R19M39</v>
      </c>
      <c r="B1120" s="8"/>
      <c r="C1120" s="16" t="s">
        <v>92</v>
      </c>
      <c r="D1120" s="6">
        <v>39</v>
      </c>
      <c r="E1120" s="6" t="s">
        <v>32</v>
      </c>
      <c r="F1120" s="36" t="s">
        <v>494</v>
      </c>
      <c r="G1120" s="36" t="str">
        <f>VLOOKUP(Table76[[#This Row],[CID]],MathN,2,FALSE)</f>
        <v>Angles, Lines, and Planes</v>
      </c>
    </row>
    <row r="1121" spans="1:7" x14ac:dyDescent="0.2">
      <c r="A1121" s="8" t="str">
        <f>Table76[[#This Row],[Test No.]]&amp;Table76[[#This Row],[Section]]&amp;Table76[[#This Row],[Q. No.]]</f>
        <v>R19M40</v>
      </c>
      <c r="B1121" s="8"/>
      <c r="C1121" s="16" t="s">
        <v>92</v>
      </c>
      <c r="D1121" s="6">
        <v>40</v>
      </c>
      <c r="E1121" s="6" t="s">
        <v>32</v>
      </c>
      <c r="F1121" s="36" t="s">
        <v>470</v>
      </c>
      <c r="G1121" s="36" t="str">
        <f>VLOOKUP(Table76[[#This Row],[CID]],MathN,2,FALSE)</f>
        <v>Exponents and Roots</v>
      </c>
    </row>
    <row r="1122" spans="1:7" x14ac:dyDescent="0.2">
      <c r="A1122" s="8" t="str">
        <f>Table76[[#This Row],[Test No.]]&amp;Table76[[#This Row],[Section]]&amp;Table76[[#This Row],[Q. No.]]</f>
        <v>R19M41</v>
      </c>
      <c r="B1122" s="8"/>
      <c r="C1122" s="16" t="s">
        <v>92</v>
      </c>
      <c r="D1122" s="6">
        <v>41</v>
      </c>
      <c r="E1122" s="6" t="s">
        <v>32</v>
      </c>
      <c r="F1122" s="36" t="s">
        <v>501</v>
      </c>
      <c r="G1122" s="36" t="str">
        <f>VLOOKUP(Table76[[#This Row],[CID]],MathN,2,FALSE)</f>
        <v>Trigonometric Laws</v>
      </c>
    </row>
    <row r="1123" spans="1:7" x14ac:dyDescent="0.2">
      <c r="A1123" s="8" t="str">
        <f>Table76[[#This Row],[Test No.]]&amp;Table76[[#This Row],[Section]]&amp;Table76[[#This Row],[Q. No.]]</f>
        <v>R19M42</v>
      </c>
      <c r="B1123" s="8"/>
      <c r="C1123" s="16" t="s">
        <v>92</v>
      </c>
      <c r="D1123" s="6">
        <v>42</v>
      </c>
      <c r="E1123" s="6" t="s">
        <v>32</v>
      </c>
      <c r="F1123" s="36" t="s">
        <v>467</v>
      </c>
      <c r="G1123" s="36" t="str">
        <f>VLOOKUP(Table76[[#This Row],[CID]],MathN,2,FALSE)</f>
        <v>Percentages, Fractions, and Decimals</v>
      </c>
    </row>
    <row r="1124" spans="1:7" x14ac:dyDescent="0.2">
      <c r="A1124" s="8" t="str">
        <f>Table76[[#This Row],[Test No.]]&amp;Table76[[#This Row],[Section]]&amp;Table76[[#This Row],[Q. No.]]</f>
        <v>R19M43</v>
      </c>
      <c r="B1124" s="8"/>
      <c r="C1124" s="16" t="s">
        <v>92</v>
      </c>
      <c r="D1124" s="6">
        <v>43</v>
      </c>
      <c r="E1124" s="6" t="s">
        <v>32</v>
      </c>
      <c r="F1124" s="36" t="s">
        <v>494</v>
      </c>
      <c r="G1124" s="36" t="str">
        <f>VLOOKUP(Table76[[#This Row],[CID]],MathN,2,FALSE)</f>
        <v>Angles, Lines, and Planes</v>
      </c>
    </row>
    <row r="1125" spans="1:7" x14ac:dyDescent="0.2">
      <c r="A1125" s="8" t="str">
        <f>Table76[[#This Row],[Test No.]]&amp;Table76[[#This Row],[Section]]&amp;Table76[[#This Row],[Q. No.]]</f>
        <v>R19M44</v>
      </c>
      <c r="B1125" s="8"/>
      <c r="C1125" s="16" t="s">
        <v>92</v>
      </c>
      <c r="D1125" s="6">
        <v>44</v>
      </c>
      <c r="E1125" s="6" t="s">
        <v>32</v>
      </c>
      <c r="F1125" s="36" t="s">
        <v>499</v>
      </c>
      <c r="G1125" s="36" t="str">
        <f>VLOOKUP(Table76[[#This Row],[CID]],MathN,2,FALSE)</f>
        <v>Area and Perimeter</v>
      </c>
    </row>
    <row r="1126" spans="1:7" x14ac:dyDescent="0.2">
      <c r="A1126" s="8" t="str">
        <f>Table76[[#This Row],[Test No.]]&amp;Table76[[#This Row],[Section]]&amp;Table76[[#This Row],[Q. No.]]</f>
        <v>R19M45</v>
      </c>
      <c r="B1126" s="8"/>
      <c r="C1126" s="16" t="s">
        <v>92</v>
      </c>
      <c r="D1126" s="6">
        <v>45</v>
      </c>
      <c r="E1126" s="6" t="s">
        <v>32</v>
      </c>
      <c r="F1126" s="36" t="s">
        <v>470</v>
      </c>
      <c r="G1126" s="36" t="str">
        <f>VLOOKUP(Table76[[#This Row],[CID]],MathN,2,FALSE)</f>
        <v>Exponents and Roots</v>
      </c>
    </row>
    <row r="1127" spans="1:7" x14ac:dyDescent="0.2">
      <c r="A1127" s="8" t="str">
        <f>Table76[[#This Row],[Test No.]]&amp;Table76[[#This Row],[Section]]&amp;Table76[[#This Row],[Q. No.]]</f>
        <v>R19M46</v>
      </c>
      <c r="B1127" s="8"/>
      <c r="C1127" s="16" t="s">
        <v>92</v>
      </c>
      <c r="D1127" s="6">
        <v>46</v>
      </c>
      <c r="E1127" s="6" t="s">
        <v>32</v>
      </c>
      <c r="F1127" s="36" t="s">
        <v>469</v>
      </c>
      <c r="G1127" s="36" t="str">
        <f>VLOOKUP(Table76[[#This Row],[CID]],MathN,2,FALSE)</f>
        <v>Absolute Value</v>
      </c>
    </row>
    <row r="1128" spans="1:7" x14ac:dyDescent="0.2">
      <c r="A1128" s="8" t="str">
        <f>Table76[[#This Row],[Test No.]]&amp;Table76[[#This Row],[Section]]&amp;Table76[[#This Row],[Q. No.]]</f>
        <v>R19M47</v>
      </c>
      <c r="B1128" s="8"/>
      <c r="C1128" s="16" t="s">
        <v>92</v>
      </c>
      <c r="D1128" s="6">
        <v>47</v>
      </c>
      <c r="E1128" s="6" t="s">
        <v>32</v>
      </c>
      <c r="F1128" s="36" t="s">
        <v>506</v>
      </c>
      <c r="G1128" s="36" t="str">
        <f>VLOOKUP(Table76[[#This Row],[CID]],MathN,2,FALSE)</f>
        <v>Mean, Median, and Mode</v>
      </c>
    </row>
    <row r="1129" spans="1:7" x14ac:dyDescent="0.2">
      <c r="A1129" s="8" t="str">
        <f>Table76[[#This Row],[Test No.]]&amp;Table76[[#This Row],[Section]]&amp;Table76[[#This Row],[Q. No.]]</f>
        <v>R19M48</v>
      </c>
      <c r="B1129" s="8"/>
      <c r="C1129" s="16" t="s">
        <v>92</v>
      </c>
      <c r="D1129" s="6">
        <v>48</v>
      </c>
      <c r="E1129" s="6" t="s">
        <v>32</v>
      </c>
      <c r="F1129" s="36" t="s">
        <v>484</v>
      </c>
      <c r="G1129" s="36" t="str">
        <f>VLOOKUP(Table76[[#This Row],[CID]],MathN,2,FALSE)</f>
        <v>Complex Numbers</v>
      </c>
    </row>
    <row r="1130" spans="1:7" x14ac:dyDescent="0.2">
      <c r="A1130" s="8" t="str">
        <f>Table76[[#This Row],[Test No.]]&amp;Table76[[#This Row],[Section]]&amp;Table76[[#This Row],[Q. No.]]</f>
        <v>R19M49</v>
      </c>
      <c r="B1130" s="8"/>
      <c r="C1130" s="16" t="s">
        <v>92</v>
      </c>
      <c r="D1130" s="6">
        <v>49</v>
      </c>
      <c r="E1130" s="6" t="s">
        <v>32</v>
      </c>
      <c r="F1130" s="36" t="s">
        <v>470</v>
      </c>
      <c r="G1130" s="36" t="str">
        <f>VLOOKUP(Table76[[#This Row],[CID]],MathN,2,FALSE)</f>
        <v>Exponents and Roots</v>
      </c>
    </row>
    <row r="1131" spans="1:7" x14ac:dyDescent="0.2">
      <c r="A1131" s="8" t="str">
        <f>Table76[[#This Row],[Test No.]]&amp;Table76[[#This Row],[Section]]&amp;Table76[[#This Row],[Q. No.]]</f>
        <v>R19M50</v>
      </c>
      <c r="B1131" s="8"/>
      <c r="C1131" s="16" t="s">
        <v>92</v>
      </c>
      <c r="D1131" s="6">
        <v>50</v>
      </c>
      <c r="E1131" s="6" t="s">
        <v>32</v>
      </c>
      <c r="F1131" s="36" t="s">
        <v>503</v>
      </c>
      <c r="G1131" s="36" t="str">
        <f>VLOOKUP(Table76[[#This Row],[CID]],MathN,2,FALSE)</f>
        <v>Trigonometric Graphs</v>
      </c>
    </row>
    <row r="1132" spans="1:7" x14ac:dyDescent="0.2">
      <c r="A1132" s="8" t="str">
        <f>Table76[[#This Row],[Test No.]]&amp;Table76[[#This Row],[Section]]&amp;Table76[[#This Row],[Q. No.]]</f>
        <v>R19M51</v>
      </c>
      <c r="B1132" s="8"/>
      <c r="C1132" s="16" t="s">
        <v>92</v>
      </c>
      <c r="D1132" s="6">
        <v>51</v>
      </c>
      <c r="E1132" s="6" t="s">
        <v>32</v>
      </c>
      <c r="F1132" s="36" t="s">
        <v>507</v>
      </c>
      <c r="G1132" s="36" t="str">
        <f>VLOOKUP(Table76[[#This Row],[CID]],MathN,2,FALSE)</f>
        <v>Probability</v>
      </c>
    </row>
    <row r="1133" spans="1:7" x14ac:dyDescent="0.2">
      <c r="A1133" s="8" t="str">
        <f>Table76[[#This Row],[Test No.]]&amp;Table76[[#This Row],[Section]]&amp;Table76[[#This Row],[Q. No.]]</f>
        <v>R19M52</v>
      </c>
      <c r="B1133" s="8"/>
      <c r="C1133" s="16" t="s">
        <v>92</v>
      </c>
      <c r="D1133" s="6">
        <v>52</v>
      </c>
      <c r="E1133" s="6" t="s">
        <v>32</v>
      </c>
      <c r="F1133" s="36" t="s">
        <v>489</v>
      </c>
      <c r="G1133" s="36" t="str">
        <f>VLOOKUP(Table76[[#This Row],[CID]],MathN,2,FALSE)</f>
        <v>Slope</v>
      </c>
    </row>
    <row r="1134" spans="1:7" x14ac:dyDescent="0.2">
      <c r="A1134" s="8" t="str">
        <f>Table76[[#This Row],[Test No.]]&amp;Table76[[#This Row],[Section]]&amp;Table76[[#This Row],[Q. No.]]</f>
        <v>R19M53</v>
      </c>
      <c r="B1134" s="8"/>
      <c r="C1134" s="16" t="s">
        <v>92</v>
      </c>
      <c r="D1134" s="6">
        <v>53</v>
      </c>
      <c r="E1134" s="6" t="s">
        <v>32</v>
      </c>
      <c r="F1134" s="36" t="s">
        <v>500</v>
      </c>
      <c r="G1134" s="36" t="str">
        <f>VLOOKUP(Table76[[#This Row],[CID]],MathN,2,FALSE)</f>
        <v>SOHCAHTOA</v>
      </c>
    </row>
    <row r="1135" spans="1:7" x14ac:dyDescent="0.2">
      <c r="A1135" s="8" t="str">
        <f>Table76[[#This Row],[Test No.]]&amp;Table76[[#This Row],[Section]]&amp;Table76[[#This Row],[Q. No.]]</f>
        <v>R19M54</v>
      </c>
      <c r="B1135" s="8"/>
      <c r="C1135" s="16" t="s">
        <v>92</v>
      </c>
      <c r="D1135" s="6">
        <v>54</v>
      </c>
      <c r="E1135" s="6" t="s">
        <v>32</v>
      </c>
      <c r="F1135" s="36" t="s">
        <v>497</v>
      </c>
      <c r="G1135" s="36" t="str">
        <f>VLOOKUP(Table76[[#This Row],[CID]],MathN,2,FALSE)</f>
        <v>Circles</v>
      </c>
    </row>
    <row r="1136" spans="1:7" x14ac:dyDescent="0.2">
      <c r="A1136" s="8" t="str">
        <f>Table76[[#This Row],[Test No.]]&amp;Table76[[#This Row],[Section]]&amp;Table76[[#This Row],[Q. No.]]</f>
        <v>R19M55</v>
      </c>
      <c r="B1136" s="8"/>
      <c r="C1136" s="16" t="s">
        <v>92</v>
      </c>
      <c r="D1136" s="6">
        <v>55</v>
      </c>
      <c r="E1136" s="6" t="s">
        <v>32</v>
      </c>
      <c r="F1136" s="36" t="s">
        <v>497</v>
      </c>
      <c r="G1136" s="36" t="str">
        <f>VLOOKUP(Table76[[#This Row],[CID]],MathN,2,FALSE)</f>
        <v>Circles</v>
      </c>
    </row>
    <row r="1137" spans="1:7" x14ac:dyDescent="0.2">
      <c r="A1137" s="8" t="str">
        <f>Table76[[#This Row],[Test No.]]&amp;Table76[[#This Row],[Section]]&amp;Table76[[#This Row],[Q. No.]]</f>
        <v>R19M56</v>
      </c>
      <c r="B1137" s="8"/>
      <c r="C1137" s="16" t="s">
        <v>92</v>
      </c>
      <c r="D1137" s="6">
        <v>56</v>
      </c>
      <c r="E1137" s="6" t="s">
        <v>32</v>
      </c>
      <c r="F1137" s="36" t="s">
        <v>486</v>
      </c>
      <c r="G1137" s="36" t="str">
        <f>VLOOKUP(Table76[[#This Row],[CID]],MathN,2,FALSE)</f>
        <v>Number Lines and Inequalities</v>
      </c>
    </row>
    <row r="1138" spans="1:7" x14ac:dyDescent="0.2">
      <c r="A1138" s="8" t="str">
        <f>Table76[[#This Row],[Test No.]]&amp;Table76[[#This Row],[Section]]&amp;Table76[[#This Row],[Q. No.]]</f>
        <v>R19M57</v>
      </c>
      <c r="B1138" s="8"/>
      <c r="C1138" s="16" t="s">
        <v>92</v>
      </c>
      <c r="D1138" s="6">
        <v>57</v>
      </c>
      <c r="E1138" s="6" t="s">
        <v>32</v>
      </c>
      <c r="F1138" s="36" t="s">
        <v>492</v>
      </c>
      <c r="G1138" s="36" t="str">
        <f>VLOOKUP(Table76[[#This Row],[CID]],MathN,2,FALSE)</f>
        <v>Graphing Data and Equations</v>
      </c>
    </row>
    <row r="1139" spans="1:7" x14ac:dyDescent="0.2">
      <c r="A1139" s="8" t="str">
        <f>Table76[[#This Row],[Test No.]]&amp;Table76[[#This Row],[Section]]&amp;Table76[[#This Row],[Q. No.]]</f>
        <v>R19M58</v>
      </c>
      <c r="B1139" s="8"/>
      <c r="C1139" s="16" t="s">
        <v>92</v>
      </c>
      <c r="D1139" s="6">
        <v>58</v>
      </c>
      <c r="E1139" s="6" t="s">
        <v>32</v>
      </c>
      <c r="F1139" s="36" t="s">
        <v>464</v>
      </c>
      <c r="G1139" s="36" t="str">
        <f>VLOOKUP(Table76[[#This Row],[CID]],MathN,2,FALSE)</f>
        <v>Numbers, Operations, and Problems</v>
      </c>
    </row>
    <row r="1140" spans="1:7" x14ac:dyDescent="0.2">
      <c r="A1140" s="8" t="str">
        <f>Table76[[#This Row],[Test No.]]&amp;Table76[[#This Row],[Section]]&amp;Table76[[#This Row],[Q. No.]]</f>
        <v>R19M59</v>
      </c>
      <c r="B1140" s="8"/>
      <c r="C1140" s="16" t="s">
        <v>92</v>
      </c>
      <c r="D1140" s="6">
        <v>59</v>
      </c>
      <c r="E1140" s="6" t="s">
        <v>32</v>
      </c>
      <c r="F1140" s="36" t="s">
        <v>499</v>
      </c>
      <c r="G1140" s="36" t="str">
        <f>VLOOKUP(Table76[[#This Row],[CID]],MathN,2,FALSE)</f>
        <v>Area and Perimeter</v>
      </c>
    </row>
    <row r="1141" spans="1:7" x14ac:dyDescent="0.2">
      <c r="A1141" s="8" t="str">
        <f>Table76[[#This Row],[Test No.]]&amp;Table76[[#This Row],[Section]]&amp;Table76[[#This Row],[Q. No.]]</f>
        <v>R19M60</v>
      </c>
      <c r="B1141" s="8"/>
      <c r="C1141" s="16" t="s">
        <v>92</v>
      </c>
      <c r="D1141" s="6">
        <v>60</v>
      </c>
      <c r="E1141" s="6" t="s">
        <v>32</v>
      </c>
      <c r="F1141" s="36" t="s">
        <v>471</v>
      </c>
      <c r="G1141" s="36" t="str">
        <f>VLOOKUP(Table76[[#This Row],[CID]],MathN,2,FALSE)</f>
        <v>Series</v>
      </c>
    </row>
    <row r="1142" spans="1:7" x14ac:dyDescent="0.2">
      <c r="A1142" s="8" t="str">
        <f>Table76[[#This Row],[Test No.]]&amp;Table76[[#This Row],[Section]]&amp;Table76[[#This Row],[Q. No.]]</f>
        <v>R20M1</v>
      </c>
      <c r="B1142" s="8"/>
      <c r="C1142" s="16" t="s">
        <v>91</v>
      </c>
      <c r="D1142" s="6">
        <v>1</v>
      </c>
      <c r="E1142" s="6" t="s">
        <v>32</v>
      </c>
      <c r="F1142" s="36" t="s">
        <v>469</v>
      </c>
      <c r="G1142" s="36" t="str">
        <f>VLOOKUP(Table76[[#This Row],[CID]],MathN,2,FALSE)</f>
        <v>Absolute Value</v>
      </c>
    </row>
    <row r="1143" spans="1:7" x14ac:dyDescent="0.2">
      <c r="A1143" s="8" t="str">
        <f>Table76[[#This Row],[Test No.]]&amp;Table76[[#This Row],[Section]]&amp;Table76[[#This Row],[Q. No.]]</f>
        <v>R20M2</v>
      </c>
      <c r="B1143" s="8"/>
      <c r="C1143" s="16" t="s">
        <v>91</v>
      </c>
      <c r="D1143" s="6">
        <v>2</v>
      </c>
      <c r="E1143" s="6" t="s">
        <v>32</v>
      </c>
      <c r="F1143" s="36" t="s">
        <v>475</v>
      </c>
      <c r="G1143" s="36" t="str">
        <f>VLOOKUP(Table76[[#This Row],[CID]],MathN,2,FALSE)</f>
        <v>Solving Linear Equations</v>
      </c>
    </row>
    <row r="1144" spans="1:7" x14ac:dyDescent="0.2">
      <c r="A1144" s="8" t="str">
        <f>Table76[[#This Row],[Test No.]]&amp;Table76[[#This Row],[Section]]&amp;Table76[[#This Row],[Q. No.]]</f>
        <v>R20M3</v>
      </c>
      <c r="B1144" s="8"/>
      <c r="C1144" s="16" t="s">
        <v>91</v>
      </c>
      <c r="D1144" s="6">
        <v>3</v>
      </c>
      <c r="E1144" s="6" t="s">
        <v>32</v>
      </c>
      <c r="F1144" s="36" t="s">
        <v>474</v>
      </c>
      <c r="G1144" s="36" t="str">
        <f>VLOOKUP(Table76[[#This Row],[CID]],MathN,2,FALSE)</f>
        <v>Writing Expressions and Equations</v>
      </c>
    </row>
    <row r="1145" spans="1:7" x14ac:dyDescent="0.2">
      <c r="A1145" s="8" t="str">
        <f>Table76[[#This Row],[Test No.]]&amp;Table76[[#This Row],[Section]]&amp;Table76[[#This Row],[Q. No.]]</f>
        <v>R20M4</v>
      </c>
      <c r="B1145" s="8"/>
      <c r="C1145" s="16" t="s">
        <v>91</v>
      </c>
      <c r="D1145" s="6">
        <v>4</v>
      </c>
      <c r="E1145" s="6" t="s">
        <v>32</v>
      </c>
      <c r="F1145" s="36" t="s">
        <v>467</v>
      </c>
      <c r="G1145" s="36" t="str">
        <f>VLOOKUP(Table76[[#This Row],[CID]],MathN,2,FALSE)</f>
        <v>Percentages, Fractions, and Decimals</v>
      </c>
    </row>
    <row r="1146" spans="1:7" x14ac:dyDescent="0.2">
      <c r="A1146" s="8" t="str">
        <f>Table76[[#This Row],[Test No.]]&amp;Table76[[#This Row],[Section]]&amp;Table76[[#This Row],[Q. No.]]</f>
        <v>R20M5</v>
      </c>
      <c r="B1146" s="8"/>
      <c r="C1146" s="16" t="s">
        <v>91</v>
      </c>
      <c r="D1146" s="6">
        <v>5</v>
      </c>
      <c r="E1146" s="6" t="s">
        <v>32</v>
      </c>
      <c r="F1146" s="36" t="s">
        <v>507</v>
      </c>
      <c r="G1146" s="36" t="str">
        <f>VLOOKUP(Table76[[#This Row],[CID]],MathN,2,FALSE)</f>
        <v>Probability</v>
      </c>
    </row>
    <row r="1147" spans="1:7" x14ac:dyDescent="0.2">
      <c r="A1147" s="8" t="str">
        <f>Table76[[#This Row],[Test No.]]&amp;Table76[[#This Row],[Section]]&amp;Table76[[#This Row],[Q. No.]]</f>
        <v>R20M6</v>
      </c>
      <c r="B1147" s="8"/>
      <c r="C1147" s="16" t="s">
        <v>91</v>
      </c>
      <c r="D1147" s="6">
        <v>6</v>
      </c>
      <c r="E1147" s="6" t="s">
        <v>32</v>
      </c>
      <c r="F1147" s="36" t="s">
        <v>479</v>
      </c>
      <c r="G1147" s="36" t="str">
        <f>VLOOKUP(Table76[[#This Row],[CID]],MathN,2,FALSE)</f>
        <v>Solving Systems of Equations</v>
      </c>
    </row>
    <row r="1148" spans="1:7" x14ac:dyDescent="0.2">
      <c r="A1148" s="8" t="str">
        <f>Table76[[#This Row],[Test No.]]&amp;Table76[[#This Row],[Section]]&amp;Table76[[#This Row],[Q. No.]]</f>
        <v>R20M7</v>
      </c>
      <c r="B1148" s="8"/>
      <c r="C1148" s="16" t="s">
        <v>91</v>
      </c>
      <c r="D1148" s="6">
        <v>7</v>
      </c>
      <c r="E1148" s="6" t="s">
        <v>32</v>
      </c>
      <c r="F1148" s="36" t="s">
        <v>499</v>
      </c>
      <c r="G1148" s="36" t="str">
        <f>VLOOKUP(Table76[[#This Row],[CID]],MathN,2,FALSE)</f>
        <v>Area and Perimeter</v>
      </c>
    </row>
    <row r="1149" spans="1:7" x14ac:dyDescent="0.2">
      <c r="A1149" s="8" t="str">
        <f>Table76[[#This Row],[Test No.]]&amp;Table76[[#This Row],[Section]]&amp;Table76[[#This Row],[Q. No.]]</f>
        <v>R20M8</v>
      </c>
      <c r="B1149" s="8"/>
      <c r="C1149" s="16" t="s">
        <v>91</v>
      </c>
      <c r="D1149" s="6">
        <v>8</v>
      </c>
      <c r="E1149" s="6" t="s">
        <v>32</v>
      </c>
      <c r="F1149" s="36" t="s">
        <v>495</v>
      </c>
      <c r="G1149" s="36" t="str">
        <f>VLOOKUP(Table76[[#This Row],[CID]],MathN,2,FALSE)</f>
        <v>Triangles</v>
      </c>
    </row>
    <row r="1150" spans="1:7" x14ac:dyDescent="0.2">
      <c r="A1150" s="8" t="str">
        <f>Table76[[#This Row],[Test No.]]&amp;Table76[[#This Row],[Section]]&amp;Table76[[#This Row],[Q. No.]]</f>
        <v>R20M9</v>
      </c>
      <c r="B1150" s="8"/>
      <c r="C1150" s="16" t="s">
        <v>91</v>
      </c>
      <c r="D1150" s="6">
        <v>9</v>
      </c>
      <c r="E1150" s="6" t="s">
        <v>32</v>
      </c>
      <c r="F1150" s="36" t="s">
        <v>495</v>
      </c>
      <c r="G1150" s="36" t="str">
        <f>VLOOKUP(Table76[[#This Row],[CID]],MathN,2,FALSE)</f>
        <v>Triangles</v>
      </c>
    </row>
    <row r="1151" spans="1:7" x14ac:dyDescent="0.2">
      <c r="A1151" s="8" t="str">
        <f>Table76[[#This Row],[Test No.]]&amp;Table76[[#This Row],[Section]]&amp;Table76[[#This Row],[Q. No.]]</f>
        <v>R20M10</v>
      </c>
      <c r="B1151" s="8"/>
      <c r="C1151" s="16" t="s">
        <v>91</v>
      </c>
      <c r="D1151" s="6">
        <v>10</v>
      </c>
      <c r="E1151" s="6" t="s">
        <v>32</v>
      </c>
      <c r="F1151" s="36" t="s">
        <v>507</v>
      </c>
      <c r="G1151" s="36" t="str">
        <f>VLOOKUP(Table76[[#This Row],[CID]],MathN,2,FALSE)</f>
        <v>Probability</v>
      </c>
    </row>
    <row r="1152" spans="1:7" x14ac:dyDescent="0.2">
      <c r="A1152" s="8" t="str">
        <f>Table76[[#This Row],[Test No.]]&amp;Table76[[#This Row],[Section]]&amp;Table76[[#This Row],[Q. No.]]</f>
        <v>R20M11</v>
      </c>
      <c r="B1152" s="8"/>
      <c r="C1152" s="16" t="s">
        <v>91</v>
      </c>
      <c r="D1152" s="6">
        <v>11</v>
      </c>
      <c r="E1152" s="6" t="s">
        <v>32</v>
      </c>
      <c r="F1152" s="36" t="s">
        <v>474</v>
      </c>
      <c r="G1152" s="36" t="str">
        <f>VLOOKUP(Table76[[#This Row],[CID]],MathN,2,FALSE)</f>
        <v>Writing Expressions and Equations</v>
      </c>
    </row>
    <row r="1153" spans="1:7" x14ac:dyDescent="0.2">
      <c r="A1153" s="8" t="str">
        <f>Table76[[#This Row],[Test No.]]&amp;Table76[[#This Row],[Section]]&amp;Table76[[#This Row],[Q. No.]]</f>
        <v>R20M12</v>
      </c>
      <c r="B1153" s="8"/>
      <c r="C1153" s="16" t="s">
        <v>91</v>
      </c>
      <c r="D1153" s="6">
        <v>12</v>
      </c>
      <c r="E1153" s="6" t="s">
        <v>32</v>
      </c>
      <c r="F1153" s="36" t="s">
        <v>491</v>
      </c>
      <c r="G1153" s="36" t="str">
        <f>VLOOKUP(Table76[[#This Row],[CID]],MathN,2,FALSE)</f>
        <v>The Equation of a Line</v>
      </c>
    </row>
    <row r="1154" spans="1:7" x14ac:dyDescent="0.2">
      <c r="A1154" s="8" t="str">
        <f>Table76[[#This Row],[Test No.]]&amp;Table76[[#This Row],[Section]]&amp;Table76[[#This Row],[Q. No.]]</f>
        <v>R20M13</v>
      </c>
      <c r="B1154" s="8"/>
      <c r="C1154" s="16" t="s">
        <v>91</v>
      </c>
      <c r="D1154" s="6">
        <v>13</v>
      </c>
      <c r="E1154" s="6" t="s">
        <v>32</v>
      </c>
      <c r="F1154" s="36" t="s">
        <v>488</v>
      </c>
      <c r="G1154" s="36" t="str">
        <f>VLOOKUP(Table76[[#This Row],[CID]],MathN,2,FALSE)</f>
        <v>Distance and Midpoints</v>
      </c>
    </row>
    <row r="1155" spans="1:7" x14ac:dyDescent="0.2">
      <c r="A1155" s="8" t="str">
        <f>Table76[[#This Row],[Test No.]]&amp;Table76[[#This Row],[Section]]&amp;Table76[[#This Row],[Q. No.]]</f>
        <v>R20M14</v>
      </c>
      <c r="B1155" s="8"/>
      <c r="C1155" s="16" t="s">
        <v>91</v>
      </c>
      <c r="D1155" s="6">
        <v>14</v>
      </c>
      <c r="E1155" s="6" t="s">
        <v>32</v>
      </c>
      <c r="F1155" s="36" t="s">
        <v>467</v>
      </c>
      <c r="G1155" s="36" t="str">
        <f>VLOOKUP(Table76[[#This Row],[CID]],MathN,2,FALSE)</f>
        <v>Percentages, Fractions, and Decimals</v>
      </c>
    </row>
    <row r="1156" spans="1:7" x14ac:dyDescent="0.2">
      <c r="A1156" s="8" t="str">
        <f>Table76[[#This Row],[Test No.]]&amp;Table76[[#This Row],[Section]]&amp;Table76[[#This Row],[Q. No.]]</f>
        <v>R20M15</v>
      </c>
      <c r="B1156" s="8"/>
      <c r="C1156" s="16" t="s">
        <v>91</v>
      </c>
      <c r="D1156" s="6">
        <v>15</v>
      </c>
      <c r="E1156" s="6" t="s">
        <v>32</v>
      </c>
      <c r="F1156" s="36" t="s">
        <v>472</v>
      </c>
      <c r="G1156" s="36" t="str">
        <f>VLOOKUP(Table76[[#This Row],[CID]],MathN,2,FALSE)</f>
        <v>Substitution</v>
      </c>
    </row>
    <row r="1157" spans="1:7" x14ac:dyDescent="0.2">
      <c r="A1157" s="8" t="str">
        <f>Table76[[#This Row],[Test No.]]&amp;Table76[[#This Row],[Section]]&amp;Table76[[#This Row],[Q. No.]]</f>
        <v>R20M16</v>
      </c>
      <c r="B1157" s="8"/>
      <c r="C1157" s="16" t="s">
        <v>91</v>
      </c>
      <c r="D1157" s="6">
        <v>16</v>
      </c>
      <c r="E1157" s="6" t="s">
        <v>32</v>
      </c>
      <c r="F1157" s="36" t="s">
        <v>467</v>
      </c>
      <c r="G1157" s="36" t="str">
        <f>VLOOKUP(Table76[[#This Row],[CID]],MathN,2,FALSE)</f>
        <v>Percentages, Fractions, and Decimals</v>
      </c>
    </row>
    <row r="1158" spans="1:7" x14ac:dyDescent="0.2">
      <c r="A1158" s="8" t="str">
        <f>Table76[[#This Row],[Test No.]]&amp;Table76[[#This Row],[Section]]&amp;Table76[[#This Row],[Q. No.]]</f>
        <v>R20M17</v>
      </c>
      <c r="B1158" s="8"/>
      <c r="C1158" s="16" t="s">
        <v>91</v>
      </c>
      <c r="D1158" s="6">
        <v>17</v>
      </c>
      <c r="E1158" s="6" t="s">
        <v>32</v>
      </c>
      <c r="F1158" s="36" t="s">
        <v>490</v>
      </c>
      <c r="G1158" s="36" t="str">
        <f>VLOOKUP(Table76[[#This Row],[CID]],MathN,2,FALSE)</f>
        <v>Parallel and Perpendicular Lines</v>
      </c>
    </row>
    <row r="1159" spans="1:7" x14ac:dyDescent="0.2">
      <c r="A1159" s="8" t="str">
        <f>Table76[[#This Row],[Test No.]]&amp;Table76[[#This Row],[Section]]&amp;Table76[[#This Row],[Q. No.]]</f>
        <v>R20M18</v>
      </c>
      <c r="B1159" s="8"/>
      <c r="C1159" s="16" t="s">
        <v>91</v>
      </c>
      <c r="D1159" s="6">
        <v>18</v>
      </c>
      <c r="E1159" s="6" t="s">
        <v>32</v>
      </c>
      <c r="F1159" s="36" t="s">
        <v>499</v>
      </c>
      <c r="G1159" s="36" t="str">
        <f>VLOOKUP(Table76[[#This Row],[CID]],MathN,2,FALSE)</f>
        <v>Area and Perimeter</v>
      </c>
    </row>
    <row r="1160" spans="1:7" x14ac:dyDescent="0.2">
      <c r="A1160" s="8" t="str">
        <f>Table76[[#This Row],[Test No.]]&amp;Table76[[#This Row],[Section]]&amp;Table76[[#This Row],[Q. No.]]</f>
        <v>R20M19</v>
      </c>
      <c r="B1160" s="8"/>
      <c r="C1160" s="16" t="s">
        <v>91</v>
      </c>
      <c r="D1160" s="6">
        <v>19</v>
      </c>
      <c r="E1160" s="6" t="s">
        <v>32</v>
      </c>
      <c r="F1160" s="36" t="s">
        <v>474</v>
      </c>
      <c r="G1160" s="36" t="str">
        <f>VLOOKUP(Table76[[#This Row],[CID]],MathN,2,FALSE)</f>
        <v>Writing Expressions and Equations</v>
      </c>
    </row>
    <row r="1161" spans="1:7" x14ac:dyDescent="0.2">
      <c r="A1161" s="8" t="str">
        <f>Table76[[#This Row],[Test No.]]&amp;Table76[[#This Row],[Section]]&amp;Table76[[#This Row],[Q. No.]]</f>
        <v>R20M20</v>
      </c>
      <c r="B1161" s="8"/>
      <c r="C1161" s="16" t="s">
        <v>91</v>
      </c>
      <c r="D1161" s="6">
        <v>20</v>
      </c>
      <c r="E1161" s="6" t="s">
        <v>32</v>
      </c>
      <c r="F1161" s="36" t="s">
        <v>475</v>
      </c>
      <c r="G1161" s="36" t="str">
        <f>VLOOKUP(Table76[[#This Row],[CID]],MathN,2,FALSE)</f>
        <v>Solving Linear Equations</v>
      </c>
    </row>
    <row r="1162" spans="1:7" x14ac:dyDescent="0.2">
      <c r="A1162" s="8" t="str">
        <f>Table76[[#This Row],[Test No.]]&amp;Table76[[#This Row],[Section]]&amp;Table76[[#This Row],[Q. No.]]</f>
        <v>R20M21</v>
      </c>
      <c r="B1162" s="8"/>
      <c r="C1162" s="16" t="s">
        <v>91</v>
      </c>
      <c r="D1162" s="6">
        <v>21</v>
      </c>
      <c r="E1162" s="6" t="s">
        <v>32</v>
      </c>
      <c r="F1162" s="36" t="s">
        <v>468</v>
      </c>
      <c r="G1162" s="36" t="str">
        <f>VLOOKUP(Table76[[#This Row],[CID]],MathN,2,FALSE)</f>
        <v>Ratios and Proportions</v>
      </c>
    </row>
    <row r="1163" spans="1:7" x14ac:dyDescent="0.2">
      <c r="A1163" s="8" t="str">
        <f>Table76[[#This Row],[Test No.]]&amp;Table76[[#This Row],[Section]]&amp;Table76[[#This Row],[Q. No.]]</f>
        <v>R20M22</v>
      </c>
      <c r="B1163" s="8"/>
      <c r="C1163" s="16" t="s">
        <v>91</v>
      </c>
      <c r="D1163" s="6">
        <v>22</v>
      </c>
      <c r="E1163" s="6" t="s">
        <v>32</v>
      </c>
      <c r="F1163" s="36" t="s">
        <v>479</v>
      </c>
      <c r="G1163" s="36" t="str">
        <f>VLOOKUP(Table76[[#This Row],[CID]],MathN,2,FALSE)</f>
        <v>Solving Systems of Equations</v>
      </c>
    </row>
    <row r="1164" spans="1:7" x14ac:dyDescent="0.2">
      <c r="A1164" s="8" t="str">
        <f>Table76[[#This Row],[Test No.]]&amp;Table76[[#This Row],[Section]]&amp;Table76[[#This Row],[Q. No.]]</f>
        <v>R20M23</v>
      </c>
      <c r="B1164" s="8"/>
      <c r="C1164" s="16" t="s">
        <v>91</v>
      </c>
      <c r="D1164" s="6">
        <v>23</v>
      </c>
      <c r="E1164" s="6" t="s">
        <v>32</v>
      </c>
      <c r="F1164" s="36" t="s">
        <v>489</v>
      </c>
      <c r="G1164" s="36" t="str">
        <f>VLOOKUP(Table76[[#This Row],[CID]],MathN,2,FALSE)</f>
        <v>Slope</v>
      </c>
    </row>
    <row r="1165" spans="1:7" x14ac:dyDescent="0.2">
      <c r="A1165" s="8" t="str">
        <f>Table76[[#This Row],[Test No.]]&amp;Table76[[#This Row],[Section]]&amp;Table76[[#This Row],[Q. No.]]</f>
        <v>R20M24</v>
      </c>
      <c r="B1165" s="8"/>
      <c r="C1165" s="16" t="s">
        <v>91</v>
      </c>
      <c r="D1165" s="6">
        <v>24</v>
      </c>
      <c r="E1165" s="6" t="s">
        <v>32</v>
      </c>
      <c r="F1165" s="36" t="s">
        <v>500</v>
      </c>
      <c r="G1165" s="36" t="str">
        <f>VLOOKUP(Table76[[#This Row],[CID]],MathN,2,FALSE)</f>
        <v>SOHCAHTOA</v>
      </c>
    </row>
    <row r="1166" spans="1:7" x14ac:dyDescent="0.2">
      <c r="A1166" s="8" t="str">
        <f>Table76[[#This Row],[Test No.]]&amp;Table76[[#This Row],[Section]]&amp;Table76[[#This Row],[Q. No.]]</f>
        <v>R20M25</v>
      </c>
      <c r="B1166" s="8"/>
      <c r="C1166" s="16" t="s">
        <v>91</v>
      </c>
      <c r="D1166" s="6">
        <v>25</v>
      </c>
      <c r="E1166" s="6" t="s">
        <v>32</v>
      </c>
      <c r="F1166" s="36" t="s">
        <v>471</v>
      </c>
      <c r="G1166" s="36" t="str">
        <f>VLOOKUP(Table76[[#This Row],[CID]],MathN,2,FALSE)</f>
        <v>Series</v>
      </c>
    </row>
    <row r="1167" spans="1:7" x14ac:dyDescent="0.2">
      <c r="A1167" s="8" t="str">
        <f>Table76[[#This Row],[Test No.]]&amp;Table76[[#This Row],[Section]]&amp;Table76[[#This Row],[Q. No.]]</f>
        <v>R20M26</v>
      </c>
      <c r="B1167" s="8"/>
      <c r="C1167" s="16" t="s">
        <v>91</v>
      </c>
      <c r="D1167" s="6">
        <v>26</v>
      </c>
      <c r="E1167" s="6" t="s">
        <v>32</v>
      </c>
      <c r="F1167" s="36" t="s">
        <v>470</v>
      </c>
      <c r="G1167" s="36" t="str">
        <f>VLOOKUP(Table76[[#This Row],[CID]],MathN,2,FALSE)</f>
        <v>Exponents and Roots</v>
      </c>
    </row>
    <row r="1168" spans="1:7" x14ac:dyDescent="0.2">
      <c r="A1168" s="8" t="str">
        <f>Table76[[#This Row],[Test No.]]&amp;Table76[[#This Row],[Section]]&amp;Table76[[#This Row],[Q. No.]]</f>
        <v>R20M27</v>
      </c>
      <c r="B1168" s="8"/>
      <c r="C1168" s="16" t="s">
        <v>91</v>
      </c>
      <c r="D1168" s="6">
        <v>27</v>
      </c>
      <c r="E1168" s="6" t="s">
        <v>32</v>
      </c>
      <c r="F1168" s="36" t="s">
        <v>499</v>
      </c>
      <c r="G1168" s="36" t="str">
        <f>VLOOKUP(Table76[[#This Row],[CID]],MathN,2,FALSE)</f>
        <v>Area and Perimeter</v>
      </c>
    </row>
    <row r="1169" spans="1:7" x14ac:dyDescent="0.2">
      <c r="A1169" s="8" t="str">
        <f>Table76[[#This Row],[Test No.]]&amp;Table76[[#This Row],[Section]]&amp;Table76[[#This Row],[Q. No.]]</f>
        <v>R20M28</v>
      </c>
      <c r="B1169" s="8"/>
      <c r="C1169" s="16" t="s">
        <v>91</v>
      </c>
      <c r="D1169" s="6">
        <v>28</v>
      </c>
      <c r="E1169" s="6" t="s">
        <v>32</v>
      </c>
      <c r="F1169" s="36" t="s">
        <v>477</v>
      </c>
      <c r="G1169" s="36" t="str">
        <f>VLOOKUP(Table76[[#This Row],[CID]],MathN,2,FALSE)</f>
        <v>Inequalities</v>
      </c>
    </row>
    <row r="1170" spans="1:7" x14ac:dyDescent="0.2">
      <c r="A1170" s="8" t="str">
        <f>Table76[[#This Row],[Test No.]]&amp;Table76[[#This Row],[Section]]&amp;Table76[[#This Row],[Q. No.]]</f>
        <v>R20M29</v>
      </c>
      <c r="B1170" s="8"/>
      <c r="C1170" s="16" t="s">
        <v>91</v>
      </c>
      <c r="D1170" s="6">
        <v>29</v>
      </c>
      <c r="E1170" s="6" t="s">
        <v>32</v>
      </c>
      <c r="F1170" s="36" t="s">
        <v>487</v>
      </c>
      <c r="G1170" s="36" t="str">
        <f>VLOOKUP(Table76[[#This Row],[CID]],MathN,2,FALSE)</f>
        <v>The (x,y) Coordinate Plane</v>
      </c>
    </row>
    <row r="1171" spans="1:7" x14ac:dyDescent="0.2">
      <c r="A1171" s="8" t="str">
        <f>Table76[[#This Row],[Test No.]]&amp;Table76[[#This Row],[Section]]&amp;Table76[[#This Row],[Q. No.]]</f>
        <v>R20M30</v>
      </c>
      <c r="B1171" s="8"/>
      <c r="C1171" s="16" t="s">
        <v>91</v>
      </c>
      <c r="D1171" s="6">
        <v>30</v>
      </c>
      <c r="E1171" s="6" t="s">
        <v>32</v>
      </c>
      <c r="F1171" s="36" t="s">
        <v>477</v>
      </c>
      <c r="G1171" s="36" t="str">
        <f>VLOOKUP(Table76[[#This Row],[CID]],MathN,2,FALSE)</f>
        <v>Inequalities</v>
      </c>
    </row>
    <row r="1172" spans="1:7" x14ac:dyDescent="0.2">
      <c r="A1172" s="8" t="str">
        <f>Table76[[#This Row],[Test No.]]&amp;Table76[[#This Row],[Section]]&amp;Table76[[#This Row],[Q. No.]]</f>
        <v>R20M31</v>
      </c>
      <c r="B1172" s="8"/>
      <c r="C1172" s="16" t="s">
        <v>91</v>
      </c>
      <c r="D1172" s="6">
        <v>31</v>
      </c>
      <c r="E1172" s="6" t="s">
        <v>32</v>
      </c>
      <c r="F1172" s="36" t="s">
        <v>495</v>
      </c>
      <c r="G1172" s="36" t="str">
        <f>VLOOKUP(Table76[[#This Row],[CID]],MathN,2,FALSE)</f>
        <v>Triangles</v>
      </c>
    </row>
    <row r="1173" spans="1:7" x14ac:dyDescent="0.2">
      <c r="A1173" s="8" t="str">
        <f>Table76[[#This Row],[Test No.]]&amp;Table76[[#This Row],[Section]]&amp;Table76[[#This Row],[Q. No.]]</f>
        <v>R20M32</v>
      </c>
      <c r="B1173" s="8"/>
      <c r="C1173" s="16" t="s">
        <v>91</v>
      </c>
      <c r="D1173" s="6">
        <v>32</v>
      </c>
      <c r="E1173" s="6" t="s">
        <v>32</v>
      </c>
      <c r="F1173" s="36" t="s">
        <v>467</v>
      </c>
      <c r="G1173" s="36" t="str">
        <f>VLOOKUP(Table76[[#This Row],[CID]],MathN,2,FALSE)</f>
        <v>Percentages, Fractions, and Decimals</v>
      </c>
    </row>
    <row r="1174" spans="1:7" x14ac:dyDescent="0.2">
      <c r="A1174" s="8" t="str">
        <f>Table76[[#This Row],[Test No.]]&amp;Table76[[#This Row],[Section]]&amp;Table76[[#This Row],[Q. No.]]</f>
        <v>R20M33</v>
      </c>
      <c r="B1174" s="8"/>
      <c r="C1174" s="16" t="s">
        <v>91</v>
      </c>
      <c r="D1174" s="6">
        <v>33</v>
      </c>
      <c r="E1174" s="6" t="s">
        <v>32</v>
      </c>
      <c r="F1174" s="36" t="s">
        <v>475</v>
      </c>
      <c r="G1174" s="36" t="str">
        <f>VLOOKUP(Table76[[#This Row],[CID]],MathN,2,FALSE)</f>
        <v>Solving Linear Equations</v>
      </c>
    </row>
    <row r="1175" spans="1:7" x14ac:dyDescent="0.2">
      <c r="A1175" s="8" t="str">
        <f>Table76[[#This Row],[Test No.]]&amp;Table76[[#This Row],[Section]]&amp;Table76[[#This Row],[Q. No.]]</f>
        <v>R20M34</v>
      </c>
      <c r="B1175" s="8"/>
      <c r="C1175" s="16" t="s">
        <v>91</v>
      </c>
      <c r="D1175" s="6">
        <v>34</v>
      </c>
      <c r="E1175" s="6" t="s">
        <v>32</v>
      </c>
      <c r="F1175" s="36" t="s">
        <v>473</v>
      </c>
      <c r="G1175" s="36" t="str">
        <f>VLOOKUP(Table76[[#This Row],[CID]],MathN,2,FALSE)</f>
        <v>Equivalent Algebraic Expressions</v>
      </c>
    </row>
    <row r="1176" spans="1:7" x14ac:dyDescent="0.2">
      <c r="A1176" s="8" t="str">
        <f>Table76[[#This Row],[Test No.]]&amp;Table76[[#This Row],[Section]]&amp;Table76[[#This Row],[Q. No.]]</f>
        <v>R20M35</v>
      </c>
      <c r="B1176" s="8"/>
      <c r="C1176" s="16" t="s">
        <v>91</v>
      </c>
      <c r="D1176" s="6">
        <v>35</v>
      </c>
      <c r="E1176" s="6" t="s">
        <v>32</v>
      </c>
      <c r="F1176" s="36" t="s">
        <v>500</v>
      </c>
      <c r="G1176" s="36" t="str">
        <f>VLOOKUP(Table76[[#This Row],[CID]],MathN,2,FALSE)</f>
        <v>SOHCAHTOA</v>
      </c>
    </row>
    <row r="1177" spans="1:7" x14ac:dyDescent="0.2">
      <c r="A1177" s="8" t="str">
        <f>Table76[[#This Row],[Test No.]]&amp;Table76[[#This Row],[Section]]&amp;Table76[[#This Row],[Q. No.]]</f>
        <v>R20M36</v>
      </c>
      <c r="B1177" s="8"/>
      <c r="C1177" s="16" t="s">
        <v>91</v>
      </c>
      <c r="D1177" s="6">
        <v>36</v>
      </c>
      <c r="E1177" s="6" t="s">
        <v>32</v>
      </c>
      <c r="F1177" s="36" t="s">
        <v>495</v>
      </c>
      <c r="G1177" s="36" t="str">
        <f>VLOOKUP(Table76[[#This Row],[CID]],MathN,2,FALSE)</f>
        <v>Triangles</v>
      </c>
    </row>
    <row r="1178" spans="1:7" x14ac:dyDescent="0.2">
      <c r="A1178" s="8" t="str">
        <f>Table76[[#This Row],[Test No.]]&amp;Table76[[#This Row],[Section]]&amp;Table76[[#This Row],[Q. No.]]</f>
        <v>R20M37</v>
      </c>
      <c r="B1178" s="8"/>
      <c r="C1178" s="16" t="s">
        <v>91</v>
      </c>
      <c r="D1178" s="6">
        <v>37</v>
      </c>
      <c r="E1178" s="6" t="s">
        <v>32</v>
      </c>
      <c r="F1178" s="36" t="s">
        <v>497</v>
      </c>
      <c r="G1178" s="36" t="str">
        <f>VLOOKUP(Table76[[#This Row],[CID]],MathN,2,FALSE)</f>
        <v>Circles</v>
      </c>
    </row>
    <row r="1179" spans="1:7" x14ac:dyDescent="0.2">
      <c r="A1179" s="8" t="str">
        <f>Table76[[#This Row],[Test No.]]&amp;Table76[[#This Row],[Section]]&amp;Table76[[#This Row],[Q. No.]]</f>
        <v>R20M38</v>
      </c>
      <c r="B1179" s="8"/>
      <c r="C1179" s="16" t="s">
        <v>91</v>
      </c>
      <c r="D1179" s="6">
        <v>38</v>
      </c>
      <c r="E1179" s="6" t="s">
        <v>32</v>
      </c>
      <c r="F1179" s="36" t="s">
        <v>481</v>
      </c>
      <c r="G1179" s="36" t="str">
        <f>VLOOKUP(Table76[[#This Row],[CID]],MathN,2,FALSE)</f>
        <v>Functions</v>
      </c>
    </row>
    <row r="1180" spans="1:7" x14ac:dyDescent="0.2">
      <c r="A1180" s="8" t="str">
        <f>Table76[[#This Row],[Test No.]]&amp;Table76[[#This Row],[Section]]&amp;Table76[[#This Row],[Q. No.]]</f>
        <v>R20M39</v>
      </c>
      <c r="B1180" s="8"/>
      <c r="C1180" s="16" t="s">
        <v>91</v>
      </c>
      <c r="D1180" s="6">
        <v>39</v>
      </c>
      <c r="E1180" s="6" t="s">
        <v>32</v>
      </c>
      <c r="F1180" s="36" t="s">
        <v>488</v>
      </c>
      <c r="G1180" s="36" t="str">
        <f>VLOOKUP(Table76[[#This Row],[CID]],MathN,2,FALSE)</f>
        <v>Distance and Midpoints</v>
      </c>
    </row>
    <row r="1181" spans="1:7" x14ac:dyDescent="0.2">
      <c r="A1181" s="8" t="str">
        <f>Table76[[#This Row],[Test No.]]&amp;Table76[[#This Row],[Section]]&amp;Table76[[#This Row],[Q. No.]]</f>
        <v>R20M40</v>
      </c>
      <c r="B1181" s="8"/>
      <c r="C1181" s="16" t="s">
        <v>91</v>
      </c>
      <c r="D1181" s="6">
        <v>40</v>
      </c>
      <c r="E1181" s="6" t="s">
        <v>32</v>
      </c>
      <c r="F1181" s="36" t="s">
        <v>499</v>
      </c>
      <c r="G1181" s="36" t="str">
        <f>VLOOKUP(Table76[[#This Row],[CID]],MathN,2,FALSE)</f>
        <v>Area and Perimeter</v>
      </c>
    </row>
    <row r="1182" spans="1:7" x14ac:dyDescent="0.2">
      <c r="A1182" s="8" t="str">
        <f>Table76[[#This Row],[Test No.]]&amp;Table76[[#This Row],[Section]]&amp;Table76[[#This Row],[Q. No.]]</f>
        <v>R20M41</v>
      </c>
      <c r="B1182" s="8"/>
      <c r="C1182" s="16" t="s">
        <v>91</v>
      </c>
      <c r="D1182" s="6">
        <v>41</v>
      </c>
      <c r="E1182" s="6" t="s">
        <v>32</v>
      </c>
      <c r="F1182" s="36" t="s">
        <v>478</v>
      </c>
      <c r="G1182" s="36" t="str">
        <f>VLOOKUP(Table76[[#This Row],[CID]],MathN,2,FALSE)</f>
        <v>Solving and Factoring Quadratic Equations</v>
      </c>
    </row>
    <row r="1183" spans="1:7" x14ac:dyDescent="0.2">
      <c r="A1183" s="8" t="str">
        <f>Table76[[#This Row],[Test No.]]&amp;Table76[[#This Row],[Section]]&amp;Table76[[#This Row],[Q. No.]]</f>
        <v>R20M42</v>
      </c>
      <c r="B1183" s="8"/>
      <c r="C1183" s="16" t="s">
        <v>91</v>
      </c>
      <c r="D1183" s="6">
        <v>42</v>
      </c>
      <c r="E1183" s="6" t="s">
        <v>32</v>
      </c>
      <c r="F1183" s="36" t="s">
        <v>498</v>
      </c>
      <c r="G1183" s="36" t="str">
        <f>VLOOKUP(Table76[[#This Row],[CID]],MathN,2,FALSE)</f>
        <v>Simple Three-Dimensional Geometry</v>
      </c>
    </row>
    <row r="1184" spans="1:7" x14ac:dyDescent="0.2">
      <c r="A1184" s="8" t="str">
        <f>Table76[[#This Row],[Test No.]]&amp;Table76[[#This Row],[Section]]&amp;Table76[[#This Row],[Q. No.]]</f>
        <v>R20M43</v>
      </c>
      <c r="B1184" s="8"/>
      <c r="C1184" s="16" t="s">
        <v>91</v>
      </c>
      <c r="D1184" s="6">
        <v>43</v>
      </c>
      <c r="E1184" s="6" t="s">
        <v>32</v>
      </c>
      <c r="F1184" s="36" t="s">
        <v>506</v>
      </c>
      <c r="G1184" s="36" t="str">
        <f>VLOOKUP(Table76[[#This Row],[CID]],MathN,2,FALSE)</f>
        <v>Mean, Median, and Mode</v>
      </c>
    </row>
    <row r="1185" spans="1:7" x14ac:dyDescent="0.2">
      <c r="A1185" s="8" t="str">
        <f>Table76[[#This Row],[Test No.]]&amp;Table76[[#This Row],[Section]]&amp;Table76[[#This Row],[Q. No.]]</f>
        <v>R20M44</v>
      </c>
      <c r="B1185" s="8"/>
      <c r="C1185" s="16" t="s">
        <v>91</v>
      </c>
      <c r="D1185" s="6">
        <v>44</v>
      </c>
      <c r="E1185" s="6" t="s">
        <v>32</v>
      </c>
      <c r="F1185" s="36" t="s">
        <v>489</v>
      </c>
      <c r="G1185" s="36" t="str">
        <f>VLOOKUP(Table76[[#This Row],[CID]],MathN,2,FALSE)</f>
        <v>Slope</v>
      </c>
    </row>
    <row r="1186" spans="1:7" x14ac:dyDescent="0.2">
      <c r="A1186" s="8" t="str">
        <f>Table76[[#This Row],[Test No.]]&amp;Table76[[#This Row],[Section]]&amp;Table76[[#This Row],[Q. No.]]</f>
        <v>R20M45</v>
      </c>
      <c r="B1186" s="8"/>
      <c r="C1186" s="16" t="s">
        <v>91</v>
      </c>
      <c r="D1186" s="6">
        <v>45</v>
      </c>
      <c r="E1186" s="6" t="s">
        <v>32</v>
      </c>
      <c r="F1186" s="36" t="s">
        <v>500</v>
      </c>
      <c r="G1186" s="36" t="str">
        <f>VLOOKUP(Table76[[#This Row],[CID]],MathN,2,FALSE)</f>
        <v>SOHCAHTOA</v>
      </c>
    </row>
    <row r="1187" spans="1:7" x14ac:dyDescent="0.2">
      <c r="A1187" s="8" t="str">
        <f>Table76[[#This Row],[Test No.]]&amp;Table76[[#This Row],[Section]]&amp;Table76[[#This Row],[Q. No.]]</f>
        <v>R20M46</v>
      </c>
      <c r="B1187" s="8"/>
      <c r="C1187" s="16" t="s">
        <v>91</v>
      </c>
      <c r="D1187" s="6">
        <v>46</v>
      </c>
      <c r="E1187" s="6" t="s">
        <v>32</v>
      </c>
      <c r="F1187" s="36" t="s">
        <v>487</v>
      </c>
      <c r="G1187" s="36" t="str">
        <f>VLOOKUP(Table76[[#This Row],[CID]],MathN,2,FALSE)</f>
        <v>The (x,y) Coordinate Plane</v>
      </c>
    </row>
    <row r="1188" spans="1:7" x14ac:dyDescent="0.2">
      <c r="A1188" s="8" t="str">
        <f>Table76[[#This Row],[Test No.]]&amp;Table76[[#This Row],[Section]]&amp;Table76[[#This Row],[Q. No.]]</f>
        <v>R20M47</v>
      </c>
      <c r="B1188" s="8"/>
      <c r="C1188" s="16" t="s">
        <v>91</v>
      </c>
      <c r="D1188" s="6">
        <v>47</v>
      </c>
      <c r="E1188" s="6" t="s">
        <v>32</v>
      </c>
      <c r="F1188" s="36" t="s">
        <v>466</v>
      </c>
      <c r="G1188" s="36" t="str">
        <f>VLOOKUP(Table76[[#This Row],[CID]],MathN,2,FALSE)</f>
        <v>Divisibility and Remainders</v>
      </c>
    </row>
    <row r="1189" spans="1:7" x14ac:dyDescent="0.2">
      <c r="A1189" s="8" t="str">
        <f>Table76[[#This Row],[Test No.]]&amp;Table76[[#This Row],[Section]]&amp;Table76[[#This Row],[Q. No.]]</f>
        <v>R20M48</v>
      </c>
      <c r="B1189" s="8"/>
      <c r="C1189" s="16" t="s">
        <v>91</v>
      </c>
      <c r="D1189" s="6">
        <v>48</v>
      </c>
      <c r="E1189" s="6" t="s">
        <v>32</v>
      </c>
      <c r="F1189" s="36" t="s">
        <v>479</v>
      </c>
      <c r="G1189" s="36" t="str">
        <f>VLOOKUP(Table76[[#This Row],[CID]],MathN,2,FALSE)</f>
        <v>Solving Systems of Equations</v>
      </c>
    </row>
    <row r="1190" spans="1:7" x14ac:dyDescent="0.2">
      <c r="A1190" s="8" t="str">
        <f>Table76[[#This Row],[Test No.]]&amp;Table76[[#This Row],[Section]]&amp;Table76[[#This Row],[Q. No.]]</f>
        <v>R20M49</v>
      </c>
      <c r="B1190" s="8"/>
      <c r="C1190" s="16" t="s">
        <v>91</v>
      </c>
      <c r="D1190" s="6">
        <v>49</v>
      </c>
      <c r="E1190" s="6" t="s">
        <v>32</v>
      </c>
      <c r="F1190" s="36" t="s">
        <v>494</v>
      </c>
      <c r="G1190" s="36" t="str">
        <f>VLOOKUP(Table76[[#This Row],[CID]],MathN,2,FALSE)</f>
        <v>Angles, Lines, and Planes</v>
      </c>
    </row>
    <row r="1191" spans="1:7" x14ac:dyDescent="0.2">
      <c r="A1191" s="8" t="str">
        <f>Table76[[#This Row],[Test No.]]&amp;Table76[[#This Row],[Section]]&amp;Table76[[#This Row],[Q. No.]]</f>
        <v>R20M50</v>
      </c>
      <c r="B1191" s="8"/>
      <c r="C1191" s="16" t="s">
        <v>91</v>
      </c>
      <c r="D1191" s="6">
        <v>50</v>
      </c>
      <c r="E1191" s="6" t="s">
        <v>32</v>
      </c>
      <c r="F1191" s="36" t="s">
        <v>498</v>
      </c>
      <c r="G1191" s="36" t="str">
        <f>VLOOKUP(Table76[[#This Row],[CID]],MathN,2,FALSE)</f>
        <v>Simple Three-Dimensional Geometry</v>
      </c>
    </row>
    <row r="1192" spans="1:7" x14ac:dyDescent="0.2">
      <c r="A1192" s="8" t="str">
        <f>Table76[[#This Row],[Test No.]]&amp;Table76[[#This Row],[Section]]&amp;Table76[[#This Row],[Q. No.]]</f>
        <v>R20M51</v>
      </c>
      <c r="B1192" s="8"/>
      <c r="C1192" s="16" t="s">
        <v>91</v>
      </c>
      <c r="D1192" s="6">
        <v>51</v>
      </c>
      <c r="E1192" s="6" t="s">
        <v>32</v>
      </c>
      <c r="F1192" s="36" t="s">
        <v>470</v>
      </c>
      <c r="G1192" s="36" t="str">
        <f>VLOOKUP(Table76[[#This Row],[CID]],MathN,2,FALSE)</f>
        <v>Exponents and Roots</v>
      </c>
    </row>
    <row r="1193" spans="1:7" x14ac:dyDescent="0.2">
      <c r="A1193" s="8" t="str">
        <f>Table76[[#This Row],[Test No.]]&amp;Table76[[#This Row],[Section]]&amp;Table76[[#This Row],[Q. No.]]</f>
        <v>R20M52</v>
      </c>
      <c r="B1193" s="8"/>
      <c r="C1193" s="16" t="s">
        <v>91</v>
      </c>
      <c r="D1193" s="6">
        <v>52</v>
      </c>
      <c r="E1193" s="6" t="s">
        <v>32</v>
      </c>
      <c r="F1193" s="36" t="s">
        <v>507</v>
      </c>
      <c r="G1193" s="36" t="str">
        <f>VLOOKUP(Table76[[#This Row],[CID]],MathN,2,FALSE)</f>
        <v>Probability</v>
      </c>
    </row>
    <row r="1194" spans="1:7" x14ac:dyDescent="0.2">
      <c r="A1194" s="8" t="str">
        <f>Table76[[#This Row],[Test No.]]&amp;Table76[[#This Row],[Section]]&amp;Table76[[#This Row],[Q. No.]]</f>
        <v>R20M53</v>
      </c>
      <c r="B1194" s="8"/>
      <c r="C1194" s="16" t="s">
        <v>91</v>
      </c>
      <c r="D1194" s="6">
        <v>53</v>
      </c>
      <c r="E1194" s="6" t="s">
        <v>32</v>
      </c>
      <c r="F1194" s="36" t="s">
        <v>501</v>
      </c>
      <c r="G1194" s="36" t="str">
        <f>VLOOKUP(Table76[[#This Row],[CID]],MathN,2,FALSE)</f>
        <v>Trigonometric Laws</v>
      </c>
    </row>
    <row r="1195" spans="1:7" x14ac:dyDescent="0.2">
      <c r="A1195" s="8" t="str">
        <f>Table76[[#This Row],[Test No.]]&amp;Table76[[#This Row],[Section]]&amp;Table76[[#This Row],[Q. No.]]</f>
        <v>R20M54</v>
      </c>
      <c r="B1195" s="8"/>
      <c r="C1195" s="16" t="s">
        <v>91</v>
      </c>
      <c r="D1195" s="6">
        <v>54</v>
      </c>
      <c r="E1195" s="6" t="s">
        <v>32</v>
      </c>
      <c r="F1195" s="36" t="s">
        <v>481</v>
      </c>
      <c r="G1195" s="36" t="str">
        <f>VLOOKUP(Table76[[#This Row],[CID]],MathN,2,FALSE)</f>
        <v>Functions</v>
      </c>
    </row>
    <row r="1196" spans="1:7" x14ac:dyDescent="0.2">
      <c r="A1196" s="8" t="str">
        <f>Table76[[#This Row],[Test No.]]&amp;Table76[[#This Row],[Section]]&amp;Table76[[#This Row],[Q. No.]]</f>
        <v>R20M55</v>
      </c>
      <c r="B1196" s="8"/>
      <c r="C1196" s="16" t="s">
        <v>91</v>
      </c>
      <c r="D1196" s="6">
        <v>55</v>
      </c>
      <c r="E1196" s="6" t="s">
        <v>32</v>
      </c>
      <c r="F1196" s="36" t="s">
        <v>478</v>
      </c>
      <c r="G1196" s="36" t="str">
        <f>VLOOKUP(Table76[[#This Row],[CID]],MathN,2,FALSE)</f>
        <v>Solving and Factoring Quadratic Equations</v>
      </c>
    </row>
    <row r="1197" spans="1:7" x14ac:dyDescent="0.2">
      <c r="A1197" s="8" t="str">
        <f>Table76[[#This Row],[Test No.]]&amp;Table76[[#This Row],[Section]]&amp;Table76[[#This Row],[Q. No.]]</f>
        <v>R20M56</v>
      </c>
      <c r="B1197" s="8"/>
      <c r="C1197" s="16" t="s">
        <v>91</v>
      </c>
      <c r="D1197" s="6">
        <v>56</v>
      </c>
      <c r="E1197" s="6" t="s">
        <v>32</v>
      </c>
      <c r="F1197" s="36" t="s">
        <v>474</v>
      </c>
      <c r="G1197" s="36" t="str">
        <f>VLOOKUP(Table76[[#This Row],[CID]],MathN,2,FALSE)</f>
        <v>Writing Expressions and Equations</v>
      </c>
    </row>
    <row r="1198" spans="1:7" x14ac:dyDescent="0.2">
      <c r="A1198" s="8" t="str">
        <f>Table76[[#This Row],[Test No.]]&amp;Table76[[#This Row],[Section]]&amp;Table76[[#This Row],[Q. No.]]</f>
        <v>R20M57</v>
      </c>
      <c r="B1198" s="8"/>
      <c r="C1198" s="16" t="s">
        <v>91</v>
      </c>
      <c r="D1198" s="6">
        <v>57</v>
      </c>
      <c r="E1198" s="6" t="s">
        <v>32</v>
      </c>
      <c r="F1198" s="36" t="s">
        <v>467</v>
      </c>
      <c r="G1198" s="36" t="str">
        <f>VLOOKUP(Table76[[#This Row],[CID]],MathN,2,FALSE)</f>
        <v>Percentages, Fractions, and Decimals</v>
      </c>
    </row>
    <row r="1199" spans="1:7" x14ac:dyDescent="0.2">
      <c r="A1199" s="8" t="str">
        <f>Table76[[#This Row],[Test No.]]&amp;Table76[[#This Row],[Section]]&amp;Table76[[#This Row],[Q. No.]]</f>
        <v>R20M58</v>
      </c>
      <c r="B1199" s="8"/>
      <c r="C1199" s="16" t="s">
        <v>91</v>
      </c>
      <c r="D1199" s="6">
        <v>58</v>
      </c>
      <c r="E1199" s="6" t="s">
        <v>32</v>
      </c>
      <c r="F1199" s="36" t="s">
        <v>492</v>
      </c>
      <c r="G1199" s="36" t="str">
        <f>VLOOKUP(Table76[[#This Row],[CID]],MathN,2,FALSE)</f>
        <v>Graphing Data and Equations</v>
      </c>
    </row>
    <row r="1200" spans="1:7" x14ac:dyDescent="0.2">
      <c r="A1200" s="8" t="str">
        <f>Table76[[#This Row],[Test No.]]&amp;Table76[[#This Row],[Section]]&amp;Table76[[#This Row],[Q. No.]]</f>
        <v>R20M59</v>
      </c>
      <c r="B1200" s="8"/>
      <c r="C1200" s="16" t="s">
        <v>91</v>
      </c>
      <c r="D1200" s="6">
        <v>59</v>
      </c>
      <c r="E1200" s="6" t="s">
        <v>32</v>
      </c>
      <c r="F1200" s="36" t="s">
        <v>490</v>
      </c>
      <c r="G1200" s="36" t="str">
        <f>VLOOKUP(Table76[[#This Row],[CID]],MathN,2,FALSE)</f>
        <v>Parallel and Perpendicular Lines</v>
      </c>
    </row>
    <row r="1201" spans="1:7" x14ac:dyDescent="0.2">
      <c r="A1201" s="8" t="str">
        <f>Table76[[#This Row],[Test No.]]&amp;Table76[[#This Row],[Section]]&amp;Table76[[#This Row],[Q. No.]]</f>
        <v>R20M60</v>
      </c>
      <c r="B1201" s="8"/>
      <c r="C1201" s="16" t="s">
        <v>91</v>
      </c>
      <c r="D1201" s="6">
        <v>60</v>
      </c>
      <c r="E1201" s="6" t="s">
        <v>32</v>
      </c>
      <c r="F1201" s="36" t="s">
        <v>496</v>
      </c>
      <c r="G1201" s="36" t="str">
        <f>VLOOKUP(Table76[[#This Row],[CID]],MathN,2,FALSE)</f>
        <v>Polygons</v>
      </c>
    </row>
    <row r="1202" spans="1:7" x14ac:dyDescent="0.2">
      <c r="A1202" s="8" t="str">
        <f>Table76[[#This Row],[Test No.]]&amp;Table76[[#This Row],[Section]]&amp;Table76[[#This Row],[Q. No.]]</f>
        <v>R21M1</v>
      </c>
      <c r="B1202" s="8"/>
      <c r="C1202" s="16" t="s">
        <v>90</v>
      </c>
      <c r="D1202" s="6">
        <v>1</v>
      </c>
      <c r="E1202" s="6" t="s">
        <v>32</v>
      </c>
      <c r="F1202" s="36" t="s">
        <v>494</v>
      </c>
      <c r="G1202" s="36" t="str">
        <f>VLOOKUP(Table76[[#This Row],[CID]],MathN,2,FALSE)</f>
        <v>Angles, Lines, and Planes</v>
      </c>
    </row>
    <row r="1203" spans="1:7" x14ac:dyDescent="0.2">
      <c r="A1203" s="8" t="str">
        <f>Table76[[#This Row],[Test No.]]&amp;Table76[[#This Row],[Section]]&amp;Table76[[#This Row],[Q. No.]]</f>
        <v>R21M2</v>
      </c>
      <c r="B1203" s="8"/>
      <c r="C1203" s="16" t="s">
        <v>90</v>
      </c>
      <c r="D1203" s="6">
        <v>2</v>
      </c>
      <c r="E1203" s="6" t="s">
        <v>32</v>
      </c>
      <c r="F1203" s="36" t="s">
        <v>473</v>
      </c>
      <c r="G1203" s="36" t="str">
        <f>VLOOKUP(Table76[[#This Row],[CID]],MathN,2,FALSE)</f>
        <v>Equivalent Algebraic Expressions</v>
      </c>
    </row>
    <row r="1204" spans="1:7" x14ac:dyDescent="0.2">
      <c r="A1204" s="8" t="str">
        <f>Table76[[#This Row],[Test No.]]&amp;Table76[[#This Row],[Section]]&amp;Table76[[#This Row],[Q. No.]]</f>
        <v>R21M3</v>
      </c>
      <c r="B1204" s="8"/>
      <c r="C1204" s="16" t="s">
        <v>90</v>
      </c>
      <c r="D1204" s="6">
        <v>3</v>
      </c>
      <c r="E1204" s="6" t="s">
        <v>32</v>
      </c>
      <c r="F1204" s="36" t="s">
        <v>487</v>
      </c>
      <c r="G1204" s="36" t="str">
        <f>VLOOKUP(Table76[[#This Row],[CID]],MathN,2,FALSE)</f>
        <v>The (x,y) Coordinate Plane</v>
      </c>
    </row>
    <row r="1205" spans="1:7" x14ac:dyDescent="0.2">
      <c r="A1205" s="8" t="str">
        <f>Table76[[#This Row],[Test No.]]&amp;Table76[[#This Row],[Section]]&amp;Table76[[#This Row],[Q. No.]]</f>
        <v>R21M4</v>
      </c>
      <c r="B1205" s="8"/>
      <c r="C1205" s="16" t="s">
        <v>90</v>
      </c>
      <c r="D1205" s="6">
        <v>4</v>
      </c>
      <c r="E1205" s="6" t="s">
        <v>32</v>
      </c>
      <c r="F1205" s="36" t="s">
        <v>474</v>
      </c>
      <c r="G1205" s="36" t="str">
        <f>VLOOKUP(Table76[[#This Row],[CID]],MathN,2,FALSE)</f>
        <v>Writing Expressions and Equations</v>
      </c>
    </row>
    <row r="1206" spans="1:7" x14ac:dyDescent="0.2">
      <c r="A1206" s="8" t="str">
        <f>Table76[[#This Row],[Test No.]]&amp;Table76[[#This Row],[Section]]&amp;Table76[[#This Row],[Q. No.]]</f>
        <v>R21M5</v>
      </c>
      <c r="B1206" s="8"/>
      <c r="C1206" s="16" t="s">
        <v>90</v>
      </c>
      <c r="D1206" s="6">
        <v>5</v>
      </c>
      <c r="E1206" s="6" t="s">
        <v>32</v>
      </c>
      <c r="F1206" s="36" t="s">
        <v>467</v>
      </c>
      <c r="G1206" s="36" t="str">
        <f>VLOOKUP(Table76[[#This Row],[CID]],MathN,2,FALSE)</f>
        <v>Percentages, Fractions, and Decimals</v>
      </c>
    </row>
    <row r="1207" spans="1:7" x14ac:dyDescent="0.2">
      <c r="A1207" s="8" t="str">
        <f>Table76[[#This Row],[Test No.]]&amp;Table76[[#This Row],[Section]]&amp;Table76[[#This Row],[Q. No.]]</f>
        <v>R21M6</v>
      </c>
      <c r="B1207" s="8"/>
      <c r="C1207" s="16" t="s">
        <v>90</v>
      </c>
      <c r="D1207" s="6">
        <v>6</v>
      </c>
      <c r="E1207" s="6" t="s">
        <v>32</v>
      </c>
      <c r="F1207" s="36" t="s">
        <v>495</v>
      </c>
      <c r="G1207" s="36" t="str">
        <f>VLOOKUP(Table76[[#This Row],[CID]],MathN,2,FALSE)</f>
        <v>Triangles</v>
      </c>
    </row>
    <row r="1208" spans="1:7" x14ac:dyDescent="0.2">
      <c r="A1208" s="8" t="str">
        <f>Table76[[#This Row],[Test No.]]&amp;Table76[[#This Row],[Section]]&amp;Table76[[#This Row],[Q. No.]]</f>
        <v>R21M7</v>
      </c>
      <c r="B1208" s="8"/>
      <c r="C1208" s="16" t="s">
        <v>90</v>
      </c>
      <c r="D1208" s="6">
        <v>7</v>
      </c>
      <c r="E1208" s="6" t="s">
        <v>32</v>
      </c>
      <c r="F1208" s="36" t="s">
        <v>507</v>
      </c>
      <c r="G1208" s="36" t="str">
        <f>VLOOKUP(Table76[[#This Row],[CID]],MathN,2,FALSE)</f>
        <v>Probability</v>
      </c>
    </row>
    <row r="1209" spans="1:7" x14ac:dyDescent="0.2">
      <c r="A1209" s="8" t="str">
        <f>Table76[[#This Row],[Test No.]]&amp;Table76[[#This Row],[Section]]&amp;Table76[[#This Row],[Q. No.]]</f>
        <v>R21M8</v>
      </c>
      <c r="B1209" s="8"/>
      <c r="C1209" s="16" t="s">
        <v>90</v>
      </c>
      <c r="D1209" s="6">
        <v>8</v>
      </c>
      <c r="E1209" s="6" t="s">
        <v>32</v>
      </c>
      <c r="F1209" s="36" t="s">
        <v>467</v>
      </c>
      <c r="G1209" s="36" t="str">
        <f>VLOOKUP(Table76[[#This Row],[CID]],MathN,2,FALSE)</f>
        <v>Percentages, Fractions, and Decimals</v>
      </c>
    </row>
    <row r="1210" spans="1:7" x14ac:dyDescent="0.2">
      <c r="A1210" s="8" t="str">
        <f>Table76[[#This Row],[Test No.]]&amp;Table76[[#This Row],[Section]]&amp;Table76[[#This Row],[Q. No.]]</f>
        <v>R21M9</v>
      </c>
      <c r="B1210" s="8"/>
      <c r="C1210" s="16" t="s">
        <v>90</v>
      </c>
      <c r="D1210" s="6">
        <v>9</v>
      </c>
      <c r="E1210" s="6" t="s">
        <v>32</v>
      </c>
      <c r="F1210" s="36" t="s">
        <v>506</v>
      </c>
      <c r="G1210" s="36" t="str">
        <f>VLOOKUP(Table76[[#This Row],[CID]],MathN,2,FALSE)</f>
        <v>Mean, Median, and Mode</v>
      </c>
    </row>
    <row r="1211" spans="1:7" x14ac:dyDescent="0.2">
      <c r="A1211" s="8" t="str">
        <f>Table76[[#This Row],[Test No.]]&amp;Table76[[#This Row],[Section]]&amp;Table76[[#This Row],[Q. No.]]</f>
        <v>R21M10</v>
      </c>
      <c r="B1211" s="8"/>
      <c r="C1211" s="16" t="s">
        <v>90</v>
      </c>
      <c r="D1211" s="6">
        <v>10</v>
      </c>
      <c r="E1211" s="6" t="s">
        <v>32</v>
      </c>
      <c r="F1211" s="36" t="s">
        <v>480</v>
      </c>
      <c r="G1211" s="36" t="str">
        <f>VLOOKUP(Table76[[#This Row],[CID]],MathN,2,FALSE)</f>
        <v>Relationships between the Sides of an Equation</v>
      </c>
    </row>
    <row r="1212" spans="1:7" x14ac:dyDescent="0.2">
      <c r="A1212" s="8" t="str">
        <f>Table76[[#This Row],[Test No.]]&amp;Table76[[#This Row],[Section]]&amp;Table76[[#This Row],[Q. No.]]</f>
        <v>R21M11</v>
      </c>
      <c r="B1212" s="8"/>
      <c r="C1212" s="16" t="s">
        <v>90</v>
      </c>
      <c r="D1212" s="6">
        <v>11</v>
      </c>
      <c r="E1212" s="6" t="s">
        <v>32</v>
      </c>
      <c r="F1212" s="36" t="s">
        <v>475</v>
      </c>
      <c r="G1212" s="36" t="str">
        <f>VLOOKUP(Table76[[#This Row],[CID]],MathN,2,FALSE)</f>
        <v>Solving Linear Equations</v>
      </c>
    </row>
    <row r="1213" spans="1:7" x14ac:dyDescent="0.2">
      <c r="A1213" s="8" t="str">
        <f>Table76[[#This Row],[Test No.]]&amp;Table76[[#This Row],[Section]]&amp;Table76[[#This Row],[Q. No.]]</f>
        <v>R21M12</v>
      </c>
      <c r="B1213" s="8"/>
      <c r="C1213" s="16" t="s">
        <v>90</v>
      </c>
      <c r="D1213" s="6">
        <v>12</v>
      </c>
      <c r="E1213" s="6" t="s">
        <v>32</v>
      </c>
      <c r="F1213" s="36" t="s">
        <v>499</v>
      </c>
      <c r="G1213" s="36" t="str">
        <f>VLOOKUP(Table76[[#This Row],[CID]],MathN,2,FALSE)</f>
        <v>Area and Perimeter</v>
      </c>
    </row>
    <row r="1214" spans="1:7" x14ac:dyDescent="0.2">
      <c r="A1214" s="8" t="str">
        <f>Table76[[#This Row],[Test No.]]&amp;Table76[[#This Row],[Section]]&amp;Table76[[#This Row],[Q. No.]]</f>
        <v>R21M13</v>
      </c>
      <c r="B1214" s="8"/>
      <c r="C1214" s="16" t="s">
        <v>90</v>
      </c>
      <c r="D1214" s="6">
        <v>13</v>
      </c>
      <c r="E1214" s="6" t="s">
        <v>32</v>
      </c>
      <c r="F1214" s="36" t="s">
        <v>467</v>
      </c>
      <c r="G1214" s="36" t="str">
        <f>VLOOKUP(Table76[[#This Row],[CID]],MathN,2,FALSE)</f>
        <v>Percentages, Fractions, and Decimals</v>
      </c>
    </row>
    <row r="1215" spans="1:7" x14ac:dyDescent="0.2">
      <c r="A1215" s="8" t="str">
        <f>Table76[[#This Row],[Test No.]]&amp;Table76[[#This Row],[Section]]&amp;Table76[[#This Row],[Q. No.]]</f>
        <v>R21M14</v>
      </c>
      <c r="B1215" s="8"/>
      <c r="C1215" s="16" t="s">
        <v>90</v>
      </c>
      <c r="D1215" s="6">
        <v>14</v>
      </c>
      <c r="E1215" s="6" t="s">
        <v>32</v>
      </c>
      <c r="F1215" s="36" t="s">
        <v>478</v>
      </c>
      <c r="G1215" s="36" t="str">
        <f>VLOOKUP(Table76[[#This Row],[CID]],MathN,2,FALSE)</f>
        <v>Solving and Factoring Quadratic Equations</v>
      </c>
    </row>
    <row r="1216" spans="1:7" x14ac:dyDescent="0.2">
      <c r="A1216" s="8" t="str">
        <f>Table76[[#This Row],[Test No.]]&amp;Table76[[#This Row],[Section]]&amp;Table76[[#This Row],[Q. No.]]</f>
        <v>R21M15</v>
      </c>
      <c r="B1216" s="8"/>
      <c r="C1216" s="16" t="s">
        <v>90</v>
      </c>
      <c r="D1216" s="6">
        <v>15</v>
      </c>
      <c r="E1216" s="6" t="s">
        <v>32</v>
      </c>
      <c r="F1216" s="36" t="s">
        <v>464</v>
      </c>
      <c r="G1216" s="36" t="str">
        <f>VLOOKUP(Table76[[#This Row],[CID]],MathN,2,FALSE)</f>
        <v>Numbers, Operations, and Problems</v>
      </c>
    </row>
    <row r="1217" spans="1:7" x14ac:dyDescent="0.2">
      <c r="A1217" s="8" t="str">
        <f>Table76[[#This Row],[Test No.]]&amp;Table76[[#This Row],[Section]]&amp;Table76[[#This Row],[Q. No.]]</f>
        <v>R21M16</v>
      </c>
      <c r="B1217" s="8"/>
      <c r="C1217" s="16" t="s">
        <v>90</v>
      </c>
      <c r="D1217" s="6">
        <v>16</v>
      </c>
      <c r="E1217" s="6" t="s">
        <v>32</v>
      </c>
      <c r="F1217" s="36" t="s">
        <v>481</v>
      </c>
      <c r="G1217" s="36" t="str">
        <f>VLOOKUP(Table76[[#This Row],[CID]],MathN,2,FALSE)</f>
        <v>Functions</v>
      </c>
    </row>
    <row r="1218" spans="1:7" x14ac:dyDescent="0.2">
      <c r="A1218" s="8" t="str">
        <f>Table76[[#This Row],[Test No.]]&amp;Table76[[#This Row],[Section]]&amp;Table76[[#This Row],[Q. No.]]</f>
        <v>R21M17</v>
      </c>
      <c r="B1218" s="8"/>
      <c r="C1218" s="16" t="s">
        <v>90</v>
      </c>
      <c r="D1218" s="6">
        <v>17</v>
      </c>
      <c r="E1218" s="6" t="s">
        <v>32</v>
      </c>
      <c r="F1218" s="36" t="s">
        <v>464</v>
      </c>
      <c r="G1218" s="36" t="str">
        <f>VLOOKUP(Table76[[#This Row],[CID]],MathN,2,FALSE)</f>
        <v>Numbers, Operations, and Problems</v>
      </c>
    </row>
    <row r="1219" spans="1:7" x14ac:dyDescent="0.2">
      <c r="A1219" s="8" t="str">
        <f>Table76[[#This Row],[Test No.]]&amp;Table76[[#This Row],[Section]]&amp;Table76[[#This Row],[Q. No.]]</f>
        <v>R21M18</v>
      </c>
      <c r="B1219" s="8"/>
      <c r="C1219" s="16" t="s">
        <v>90</v>
      </c>
      <c r="D1219" s="6">
        <v>18</v>
      </c>
      <c r="E1219" s="6" t="s">
        <v>32</v>
      </c>
      <c r="F1219" s="36" t="s">
        <v>465</v>
      </c>
      <c r="G1219" s="36" t="str">
        <f>VLOOKUP(Table76[[#This Row],[CID]],MathN,2,FALSE)</f>
        <v>Multiples, Factors, and Primes</v>
      </c>
    </row>
    <row r="1220" spans="1:7" x14ac:dyDescent="0.2">
      <c r="A1220" s="8" t="str">
        <f>Table76[[#This Row],[Test No.]]&amp;Table76[[#This Row],[Section]]&amp;Table76[[#This Row],[Q. No.]]</f>
        <v>R21M19</v>
      </c>
      <c r="B1220" s="8"/>
      <c r="C1220" s="16" t="s">
        <v>90</v>
      </c>
      <c r="D1220" s="6">
        <v>19</v>
      </c>
      <c r="E1220" s="6" t="s">
        <v>32</v>
      </c>
      <c r="F1220" s="36" t="s">
        <v>495</v>
      </c>
      <c r="G1220" s="36" t="str">
        <f>VLOOKUP(Table76[[#This Row],[CID]],MathN,2,FALSE)</f>
        <v>Triangles</v>
      </c>
    </row>
    <row r="1221" spans="1:7" x14ac:dyDescent="0.2">
      <c r="A1221" s="8" t="str">
        <f>Table76[[#This Row],[Test No.]]&amp;Table76[[#This Row],[Section]]&amp;Table76[[#This Row],[Q. No.]]</f>
        <v>R21M20</v>
      </c>
      <c r="B1221" s="8"/>
      <c r="C1221" s="16" t="s">
        <v>90</v>
      </c>
      <c r="D1221" s="6">
        <v>20</v>
      </c>
      <c r="E1221" s="6" t="s">
        <v>32</v>
      </c>
      <c r="F1221" s="36" t="s">
        <v>470</v>
      </c>
      <c r="G1221" s="36" t="str">
        <f>VLOOKUP(Table76[[#This Row],[CID]],MathN,2,FALSE)</f>
        <v>Exponents and Roots</v>
      </c>
    </row>
    <row r="1222" spans="1:7" x14ac:dyDescent="0.2">
      <c r="A1222" s="8" t="str">
        <f>Table76[[#This Row],[Test No.]]&amp;Table76[[#This Row],[Section]]&amp;Table76[[#This Row],[Q. No.]]</f>
        <v>R21M21</v>
      </c>
      <c r="B1222" s="8"/>
      <c r="C1222" s="16" t="s">
        <v>90</v>
      </c>
      <c r="D1222" s="6">
        <v>21</v>
      </c>
      <c r="E1222" s="6" t="s">
        <v>32</v>
      </c>
      <c r="F1222" s="36" t="s">
        <v>481</v>
      </c>
      <c r="G1222" s="36" t="str">
        <f>VLOOKUP(Table76[[#This Row],[CID]],MathN,2,FALSE)</f>
        <v>Functions</v>
      </c>
    </row>
    <row r="1223" spans="1:7" x14ac:dyDescent="0.2">
      <c r="A1223" s="8" t="str">
        <f>Table76[[#This Row],[Test No.]]&amp;Table76[[#This Row],[Section]]&amp;Table76[[#This Row],[Q. No.]]</f>
        <v>R21M22</v>
      </c>
      <c r="B1223" s="8"/>
      <c r="C1223" s="16" t="s">
        <v>90</v>
      </c>
      <c r="D1223" s="6">
        <v>22</v>
      </c>
      <c r="E1223" s="6" t="s">
        <v>32</v>
      </c>
      <c r="F1223" s="36" t="s">
        <v>474</v>
      </c>
      <c r="G1223" s="36" t="str">
        <f>VLOOKUP(Table76[[#This Row],[CID]],MathN,2,FALSE)</f>
        <v>Writing Expressions and Equations</v>
      </c>
    </row>
    <row r="1224" spans="1:7" x14ac:dyDescent="0.2">
      <c r="A1224" s="8" t="str">
        <f>Table76[[#This Row],[Test No.]]&amp;Table76[[#This Row],[Section]]&amp;Table76[[#This Row],[Q. No.]]</f>
        <v>R21M23</v>
      </c>
      <c r="B1224" s="8"/>
      <c r="C1224" s="16" t="s">
        <v>90</v>
      </c>
      <c r="D1224" s="6">
        <v>23</v>
      </c>
      <c r="E1224" s="6" t="s">
        <v>32</v>
      </c>
      <c r="F1224" s="36" t="s">
        <v>468</v>
      </c>
      <c r="G1224" s="36" t="str">
        <f>VLOOKUP(Table76[[#This Row],[CID]],MathN,2,FALSE)</f>
        <v>Ratios and Proportions</v>
      </c>
    </row>
    <row r="1225" spans="1:7" x14ac:dyDescent="0.2">
      <c r="A1225" s="8" t="str">
        <f>Table76[[#This Row],[Test No.]]&amp;Table76[[#This Row],[Section]]&amp;Table76[[#This Row],[Q. No.]]</f>
        <v>R21M24</v>
      </c>
      <c r="B1225" s="8"/>
      <c r="C1225" s="16" t="s">
        <v>90</v>
      </c>
      <c r="D1225" s="6">
        <v>24</v>
      </c>
      <c r="E1225" s="6" t="s">
        <v>32</v>
      </c>
      <c r="F1225" s="36" t="s">
        <v>492</v>
      </c>
      <c r="G1225" s="36" t="str">
        <f>VLOOKUP(Table76[[#This Row],[CID]],MathN,2,FALSE)</f>
        <v>Graphing Data and Equations</v>
      </c>
    </row>
    <row r="1226" spans="1:7" x14ac:dyDescent="0.2">
      <c r="A1226" s="8" t="str">
        <f>Table76[[#This Row],[Test No.]]&amp;Table76[[#This Row],[Section]]&amp;Table76[[#This Row],[Q. No.]]</f>
        <v>R21M25</v>
      </c>
      <c r="B1226" s="8"/>
      <c r="C1226" s="16" t="s">
        <v>90</v>
      </c>
      <c r="D1226" s="6">
        <v>25</v>
      </c>
      <c r="E1226" s="6" t="s">
        <v>32</v>
      </c>
      <c r="F1226" s="36" t="s">
        <v>508</v>
      </c>
      <c r="G1226" s="36" t="str">
        <f>VLOOKUP(Table76[[#This Row],[CID]],MathN,2,FALSE)</f>
        <v>Factorial</v>
      </c>
    </row>
    <row r="1227" spans="1:7" x14ac:dyDescent="0.2">
      <c r="A1227" s="8" t="str">
        <f>Table76[[#This Row],[Test No.]]&amp;Table76[[#This Row],[Section]]&amp;Table76[[#This Row],[Q. No.]]</f>
        <v>R21M26</v>
      </c>
      <c r="B1227" s="8"/>
      <c r="C1227" s="16" t="s">
        <v>90</v>
      </c>
      <c r="D1227" s="6">
        <v>26</v>
      </c>
      <c r="E1227" s="6" t="s">
        <v>32</v>
      </c>
      <c r="F1227" s="36" t="s">
        <v>479</v>
      </c>
      <c r="G1227" s="36" t="str">
        <f>VLOOKUP(Table76[[#This Row],[CID]],MathN,2,FALSE)</f>
        <v>Solving Systems of Equations</v>
      </c>
    </row>
    <row r="1228" spans="1:7" x14ac:dyDescent="0.2">
      <c r="A1228" s="8" t="str">
        <f>Table76[[#This Row],[Test No.]]&amp;Table76[[#This Row],[Section]]&amp;Table76[[#This Row],[Q. No.]]</f>
        <v>R21M27</v>
      </c>
      <c r="B1228" s="8"/>
      <c r="C1228" s="16" t="s">
        <v>90</v>
      </c>
      <c r="D1228" s="6">
        <v>27</v>
      </c>
      <c r="E1228" s="6" t="s">
        <v>32</v>
      </c>
      <c r="F1228" s="36" t="s">
        <v>497</v>
      </c>
      <c r="G1228" s="36" t="str">
        <f>VLOOKUP(Table76[[#This Row],[CID]],MathN,2,FALSE)</f>
        <v>Circles</v>
      </c>
    </row>
    <row r="1229" spans="1:7" x14ac:dyDescent="0.2">
      <c r="A1229" s="8" t="str">
        <f>Table76[[#This Row],[Test No.]]&amp;Table76[[#This Row],[Section]]&amp;Table76[[#This Row],[Q. No.]]</f>
        <v>R21M28</v>
      </c>
      <c r="B1229" s="8"/>
      <c r="C1229" s="16" t="s">
        <v>90</v>
      </c>
      <c r="D1229" s="6">
        <v>28</v>
      </c>
      <c r="E1229" s="6" t="s">
        <v>32</v>
      </c>
      <c r="F1229" s="36" t="s">
        <v>468</v>
      </c>
      <c r="G1229" s="36" t="str">
        <f>VLOOKUP(Table76[[#This Row],[CID]],MathN,2,FALSE)</f>
        <v>Ratios and Proportions</v>
      </c>
    </row>
    <row r="1230" spans="1:7" x14ac:dyDescent="0.2">
      <c r="A1230" s="8" t="str">
        <f>Table76[[#This Row],[Test No.]]&amp;Table76[[#This Row],[Section]]&amp;Table76[[#This Row],[Q. No.]]</f>
        <v>R21M29</v>
      </c>
      <c r="B1230" s="8"/>
      <c r="C1230" s="16" t="s">
        <v>90</v>
      </c>
      <c r="D1230" s="6">
        <v>29</v>
      </c>
      <c r="E1230" s="6" t="s">
        <v>32</v>
      </c>
      <c r="F1230" s="36" t="s">
        <v>500</v>
      </c>
      <c r="G1230" s="36" t="str">
        <f>VLOOKUP(Table76[[#This Row],[CID]],MathN,2,FALSE)</f>
        <v>SOHCAHTOA</v>
      </c>
    </row>
    <row r="1231" spans="1:7" x14ac:dyDescent="0.2">
      <c r="A1231" s="8" t="str">
        <f>Table76[[#This Row],[Test No.]]&amp;Table76[[#This Row],[Section]]&amp;Table76[[#This Row],[Q. No.]]</f>
        <v>R21M30</v>
      </c>
      <c r="B1231" s="8"/>
      <c r="C1231" s="16" t="s">
        <v>90</v>
      </c>
      <c r="D1231" s="6">
        <v>30</v>
      </c>
      <c r="E1231" s="6" t="s">
        <v>32</v>
      </c>
      <c r="F1231" s="36" t="s">
        <v>499</v>
      </c>
      <c r="G1231" s="36" t="str">
        <f>VLOOKUP(Table76[[#This Row],[CID]],MathN,2,FALSE)</f>
        <v>Area and Perimeter</v>
      </c>
    </row>
    <row r="1232" spans="1:7" x14ac:dyDescent="0.2">
      <c r="A1232" s="8" t="str">
        <f>Table76[[#This Row],[Test No.]]&amp;Table76[[#This Row],[Section]]&amp;Table76[[#This Row],[Q. No.]]</f>
        <v>R21M31</v>
      </c>
      <c r="B1232" s="8"/>
      <c r="C1232" s="16" t="s">
        <v>90</v>
      </c>
      <c r="D1232" s="6">
        <v>31</v>
      </c>
      <c r="E1232" s="6" t="s">
        <v>32</v>
      </c>
      <c r="F1232" s="36" t="s">
        <v>477</v>
      </c>
      <c r="G1232" s="36" t="str">
        <f>VLOOKUP(Table76[[#This Row],[CID]],MathN,2,FALSE)</f>
        <v>Inequalities</v>
      </c>
    </row>
    <row r="1233" spans="1:7" x14ac:dyDescent="0.2">
      <c r="A1233" s="8" t="str">
        <f>Table76[[#This Row],[Test No.]]&amp;Table76[[#This Row],[Section]]&amp;Table76[[#This Row],[Q. No.]]</f>
        <v>R21M32</v>
      </c>
      <c r="B1233" s="8"/>
      <c r="C1233" s="16" t="s">
        <v>90</v>
      </c>
      <c r="D1233" s="6">
        <v>32</v>
      </c>
      <c r="E1233" s="6" t="s">
        <v>32</v>
      </c>
      <c r="F1233" s="36" t="s">
        <v>497</v>
      </c>
      <c r="G1233" s="36" t="str">
        <f>VLOOKUP(Table76[[#This Row],[CID]],MathN,2,FALSE)</f>
        <v>Circles</v>
      </c>
    </row>
    <row r="1234" spans="1:7" x14ac:dyDescent="0.2">
      <c r="A1234" s="8" t="str">
        <f>Table76[[#This Row],[Test No.]]&amp;Table76[[#This Row],[Section]]&amp;Table76[[#This Row],[Q. No.]]</f>
        <v>R21M33</v>
      </c>
      <c r="B1234" s="8"/>
      <c r="C1234" s="16" t="s">
        <v>90</v>
      </c>
      <c r="D1234" s="6">
        <v>33</v>
      </c>
      <c r="E1234" s="6" t="s">
        <v>32</v>
      </c>
      <c r="F1234" s="36" t="s">
        <v>469</v>
      </c>
      <c r="G1234" s="36" t="str">
        <f>VLOOKUP(Table76[[#This Row],[CID]],MathN,2,FALSE)</f>
        <v>Absolute Value</v>
      </c>
    </row>
    <row r="1235" spans="1:7" x14ac:dyDescent="0.2">
      <c r="A1235" s="8" t="str">
        <f>Table76[[#This Row],[Test No.]]&amp;Table76[[#This Row],[Section]]&amp;Table76[[#This Row],[Q. No.]]</f>
        <v>R21M34</v>
      </c>
      <c r="B1235" s="8"/>
      <c r="C1235" s="16" t="s">
        <v>90</v>
      </c>
      <c r="D1235" s="6">
        <v>34</v>
      </c>
      <c r="E1235" s="6" t="s">
        <v>32</v>
      </c>
      <c r="F1235" s="36" t="s">
        <v>464</v>
      </c>
      <c r="G1235" s="36" t="str">
        <f>VLOOKUP(Table76[[#This Row],[CID]],MathN,2,FALSE)</f>
        <v>Numbers, Operations, and Problems</v>
      </c>
    </row>
    <row r="1236" spans="1:7" x14ac:dyDescent="0.2">
      <c r="A1236" s="8" t="str">
        <f>Table76[[#This Row],[Test No.]]&amp;Table76[[#This Row],[Section]]&amp;Table76[[#This Row],[Q. No.]]</f>
        <v>R21M35</v>
      </c>
      <c r="B1236" s="8"/>
      <c r="C1236" s="16" t="s">
        <v>90</v>
      </c>
      <c r="D1236" s="6">
        <v>35</v>
      </c>
      <c r="E1236" s="6" t="s">
        <v>32</v>
      </c>
      <c r="F1236" s="36" t="s">
        <v>465</v>
      </c>
      <c r="G1236" s="36" t="str">
        <f>VLOOKUP(Table76[[#This Row],[CID]],MathN,2,FALSE)</f>
        <v>Multiples, Factors, and Primes</v>
      </c>
    </row>
    <row r="1237" spans="1:7" x14ac:dyDescent="0.2">
      <c r="A1237" s="8" t="str">
        <f>Table76[[#This Row],[Test No.]]&amp;Table76[[#This Row],[Section]]&amp;Table76[[#This Row],[Q. No.]]</f>
        <v>R21M36</v>
      </c>
      <c r="B1237" s="8"/>
      <c r="C1237" s="16" t="s">
        <v>90</v>
      </c>
      <c r="D1237" s="6">
        <v>36</v>
      </c>
      <c r="E1237" s="6" t="s">
        <v>32</v>
      </c>
      <c r="F1237" s="36" t="s">
        <v>467</v>
      </c>
      <c r="G1237" s="36" t="str">
        <f>VLOOKUP(Table76[[#This Row],[CID]],MathN,2,FALSE)</f>
        <v>Percentages, Fractions, and Decimals</v>
      </c>
    </row>
    <row r="1238" spans="1:7" x14ac:dyDescent="0.2">
      <c r="A1238" s="8" t="str">
        <f>Table76[[#This Row],[Test No.]]&amp;Table76[[#This Row],[Section]]&amp;Table76[[#This Row],[Q. No.]]</f>
        <v>R21M37</v>
      </c>
      <c r="B1238" s="8"/>
      <c r="C1238" s="16" t="s">
        <v>90</v>
      </c>
      <c r="D1238" s="6">
        <v>37</v>
      </c>
      <c r="E1238" s="6" t="s">
        <v>32</v>
      </c>
      <c r="F1238" s="36" t="s">
        <v>466</v>
      </c>
      <c r="G1238" s="36" t="str">
        <f>VLOOKUP(Table76[[#This Row],[CID]],MathN,2,FALSE)</f>
        <v>Divisibility and Remainders</v>
      </c>
    </row>
    <row r="1239" spans="1:7" x14ac:dyDescent="0.2">
      <c r="A1239" s="8" t="str">
        <f>Table76[[#This Row],[Test No.]]&amp;Table76[[#This Row],[Section]]&amp;Table76[[#This Row],[Q. No.]]</f>
        <v>R21M38</v>
      </c>
      <c r="B1239" s="8"/>
      <c r="C1239" s="16" t="s">
        <v>90</v>
      </c>
      <c r="D1239" s="6">
        <v>38</v>
      </c>
      <c r="E1239" s="6" t="s">
        <v>32</v>
      </c>
      <c r="F1239" s="36" t="s">
        <v>487</v>
      </c>
      <c r="G1239" s="36" t="str">
        <f>VLOOKUP(Table76[[#This Row],[CID]],MathN,2,FALSE)</f>
        <v>The (x,y) Coordinate Plane</v>
      </c>
    </row>
    <row r="1240" spans="1:7" x14ac:dyDescent="0.2">
      <c r="A1240" s="8" t="str">
        <f>Table76[[#This Row],[Test No.]]&amp;Table76[[#This Row],[Section]]&amp;Table76[[#This Row],[Q. No.]]</f>
        <v>R21M39</v>
      </c>
      <c r="B1240" s="8"/>
      <c r="C1240" s="16" t="s">
        <v>90</v>
      </c>
      <c r="D1240" s="6">
        <v>39</v>
      </c>
      <c r="E1240" s="6" t="s">
        <v>32</v>
      </c>
      <c r="F1240" s="36" t="s">
        <v>494</v>
      </c>
      <c r="G1240" s="36" t="str">
        <f>VLOOKUP(Table76[[#This Row],[CID]],MathN,2,FALSE)</f>
        <v>Angles, Lines, and Planes</v>
      </c>
    </row>
    <row r="1241" spans="1:7" x14ac:dyDescent="0.2">
      <c r="A1241" s="8" t="str">
        <f>Table76[[#This Row],[Test No.]]&amp;Table76[[#This Row],[Section]]&amp;Table76[[#This Row],[Q. No.]]</f>
        <v>R21M40</v>
      </c>
      <c r="B1241" s="8"/>
      <c r="C1241" s="16" t="s">
        <v>90</v>
      </c>
      <c r="D1241" s="6">
        <v>40</v>
      </c>
      <c r="E1241" s="6" t="s">
        <v>32</v>
      </c>
      <c r="F1241" s="36" t="s">
        <v>487</v>
      </c>
      <c r="G1241" s="36" t="str">
        <f>VLOOKUP(Table76[[#This Row],[CID]],MathN,2,FALSE)</f>
        <v>The (x,y) Coordinate Plane</v>
      </c>
    </row>
    <row r="1242" spans="1:7" x14ac:dyDescent="0.2">
      <c r="A1242" s="8" t="str">
        <f>Table76[[#This Row],[Test No.]]&amp;Table76[[#This Row],[Section]]&amp;Table76[[#This Row],[Q. No.]]</f>
        <v>R21M41</v>
      </c>
      <c r="B1242" s="8"/>
      <c r="C1242" s="16" t="s">
        <v>90</v>
      </c>
      <c r="D1242" s="6">
        <v>41</v>
      </c>
      <c r="E1242" s="6" t="s">
        <v>32</v>
      </c>
      <c r="F1242" s="36" t="s">
        <v>498</v>
      </c>
      <c r="G1242" s="36" t="str">
        <f>VLOOKUP(Table76[[#This Row],[CID]],MathN,2,FALSE)</f>
        <v>Simple Three-Dimensional Geometry</v>
      </c>
    </row>
    <row r="1243" spans="1:7" x14ac:dyDescent="0.2">
      <c r="A1243" s="8" t="str">
        <f>Table76[[#This Row],[Test No.]]&amp;Table76[[#This Row],[Section]]&amp;Table76[[#This Row],[Q. No.]]</f>
        <v>R21M42</v>
      </c>
      <c r="B1243" s="8"/>
      <c r="C1243" s="16" t="s">
        <v>90</v>
      </c>
      <c r="D1243" s="6">
        <v>42</v>
      </c>
      <c r="E1243" s="6" t="s">
        <v>32</v>
      </c>
      <c r="F1243" s="36" t="s">
        <v>467</v>
      </c>
      <c r="G1243" s="36" t="str">
        <f>VLOOKUP(Table76[[#This Row],[CID]],MathN,2,FALSE)</f>
        <v>Percentages, Fractions, and Decimals</v>
      </c>
    </row>
    <row r="1244" spans="1:7" x14ac:dyDescent="0.2">
      <c r="A1244" s="8" t="str">
        <f>Table76[[#This Row],[Test No.]]&amp;Table76[[#This Row],[Section]]&amp;Table76[[#This Row],[Q. No.]]</f>
        <v>R21M43</v>
      </c>
      <c r="B1244" s="8"/>
      <c r="C1244" s="16" t="s">
        <v>90</v>
      </c>
      <c r="D1244" s="6">
        <v>43</v>
      </c>
      <c r="E1244" s="6" t="s">
        <v>32</v>
      </c>
      <c r="F1244" s="36" t="s">
        <v>478</v>
      </c>
      <c r="G1244" s="36" t="str">
        <f>VLOOKUP(Table76[[#This Row],[CID]],MathN,2,FALSE)</f>
        <v>Solving and Factoring Quadratic Equations</v>
      </c>
    </row>
    <row r="1245" spans="1:7" x14ac:dyDescent="0.2">
      <c r="A1245" s="8" t="str">
        <f>Table76[[#This Row],[Test No.]]&amp;Table76[[#This Row],[Section]]&amp;Table76[[#This Row],[Q. No.]]</f>
        <v>R21M44</v>
      </c>
      <c r="B1245" s="8"/>
      <c r="C1245" s="16" t="s">
        <v>90</v>
      </c>
      <c r="D1245" s="6">
        <v>44</v>
      </c>
      <c r="E1245" s="6" t="s">
        <v>32</v>
      </c>
      <c r="F1245" s="36" t="s">
        <v>488</v>
      </c>
      <c r="G1245" s="36" t="str">
        <f>VLOOKUP(Table76[[#This Row],[CID]],MathN,2,FALSE)</f>
        <v>Distance and Midpoints</v>
      </c>
    </row>
    <row r="1246" spans="1:7" x14ac:dyDescent="0.2">
      <c r="A1246" s="8" t="str">
        <f>Table76[[#This Row],[Test No.]]&amp;Table76[[#This Row],[Section]]&amp;Table76[[#This Row],[Q. No.]]</f>
        <v>R21M45</v>
      </c>
      <c r="B1246" s="8"/>
      <c r="C1246" s="16" t="s">
        <v>90</v>
      </c>
      <c r="D1246" s="6">
        <v>45</v>
      </c>
      <c r="E1246" s="6" t="s">
        <v>32</v>
      </c>
      <c r="F1246" s="36" t="s">
        <v>500</v>
      </c>
      <c r="G1246" s="36" t="str">
        <f>VLOOKUP(Table76[[#This Row],[CID]],MathN,2,FALSE)</f>
        <v>SOHCAHTOA</v>
      </c>
    </row>
    <row r="1247" spans="1:7" x14ac:dyDescent="0.2">
      <c r="A1247" s="8" t="str">
        <f>Table76[[#This Row],[Test No.]]&amp;Table76[[#This Row],[Section]]&amp;Table76[[#This Row],[Q. No.]]</f>
        <v>R21M46</v>
      </c>
      <c r="B1247" s="8"/>
      <c r="C1247" s="16" t="s">
        <v>90</v>
      </c>
      <c r="D1247" s="6">
        <v>46</v>
      </c>
      <c r="E1247" s="6" t="s">
        <v>32</v>
      </c>
      <c r="F1247" s="36" t="s">
        <v>492</v>
      </c>
      <c r="G1247" s="36" t="str">
        <f>VLOOKUP(Table76[[#This Row],[CID]],MathN,2,FALSE)</f>
        <v>Graphing Data and Equations</v>
      </c>
    </row>
    <row r="1248" spans="1:7" x14ac:dyDescent="0.2">
      <c r="A1248" s="8" t="str">
        <f>Table76[[#This Row],[Test No.]]&amp;Table76[[#This Row],[Section]]&amp;Table76[[#This Row],[Q. No.]]</f>
        <v>R21M47</v>
      </c>
      <c r="B1248" s="8"/>
      <c r="C1248" s="16" t="s">
        <v>90</v>
      </c>
      <c r="D1248" s="6">
        <v>47</v>
      </c>
      <c r="E1248" s="6" t="s">
        <v>32</v>
      </c>
      <c r="F1248" s="36" t="s">
        <v>499</v>
      </c>
      <c r="G1248" s="36" t="str">
        <f>VLOOKUP(Table76[[#This Row],[CID]],MathN,2,FALSE)</f>
        <v>Area and Perimeter</v>
      </c>
    </row>
    <row r="1249" spans="1:7" x14ac:dyDescent="0.2">
      <c r="A1249" s="8" t="str">
        <f>Table76[[#This Row],[Test No.]]&amp;Table76[[#This Row],[Section]]&amp;Table76[[#This Row],[Q. No.]]</f>
        <v>R21M48</v>
      </c>
      <c r="B1249" s="8"/>
      <c r="C1249" s="16" t="s">
        <v>90</v>
      </c>
      <c r="D1249" s="6">
        <v>48</v>
      </c>
      <c r="E1249" s="6" t="s">
        <v>32</v>
      </c>
      <c r="F1249" s="36" t="s">
        <v>489</v>
      </c>
      <c r="G1249" s="36" t="str">
        <f>VLOOKUP(Table76[[#This Row],[CID]],MathN,2,FALSE)</f>
        <v>Slope</v>
      </c>
    </row>
    <row r="1250" spans="1:7" x14ac:dyDescent="0.2">
      <c r="A1250" s="8" t="str">
        <f>Table76[[#This Row],[Test No.]]&amp;Table76[[#This Row],[Section]]&amp;Table76[[#This Row],[Q. No.]]</f>
        <v>R21M49</v>
      </c>
      <c r="B1250" s="8"/>
      <c r="C1250" s="16" t="s">
        <v>90</v>
      </c>
      <c r="D1250" s="6">
        <v>49</v>
      </c>
      <c r="E1250" s="6" t="s">
        <v>32</v>
      </c>
      <c r="F1250" s="36" t="s">
        <v>471</v>
      </c>
      <c r="G1250" s="36" t="str">
        <f>VLOOKUP(Table76[[#This Row],[CID]],MathN,2,FALSE)</f>
        <v>Series</v>
      </c>
    </row>
    <row r="1251" spans="1:7" x14ac:dyDescent="0.2">
      <c r="A1251" s="8" t="str">
        <f>Table76[[#This Row],[Test No.]]&amp;Table76[[#This Row],[Section]]&amp;Table76[[#This Row],[Q. No.]]</f>
        <v>R21M50</v>
      </c>
      <c r="B1251" s="8"/>
      <c r="C1251" s="16" t="s">
        <v>90</v>
      </c>
      <c r="D1251" s="6">
        <v>50</v>
      </c>
      <c r="E1251" s="6" t="s">
        <v>32</v>
      </c>
      <c r="F1251" s="36" t="s">
        <v>498</v>
      </c>
      <c r="G1251" s="36" t="str">
        <f>VLOOKUP(Table76[[#This Row],[CID]],MathN,2,FALSE)</f>
        <v>Simple Three-Dimensional Geometry</v>
      </c>
    </row>
    <row r="1252" spans="1:7" x14ac:dyDescent="0.2">
      <c r="A1252" s="8" t="str">
        <f>Table76[[#This Row],[Test No.]]&amp;Table76[[#This Row],[Section]]&amp;Table76[[#This Row],[Q. No.]]</f>
        <v>R21M51</v>
      </c>
      <c r="B1252" s="8"/>
      <c r="C1252" s="16" t="s">
        <v>90</v>
      </c>
      <c r="D1252" s="6">
        <v>51</v>
      </c>
      <c r="E1252" s="6" t="s">
        <v>32</v>
      </c>
      <c r="F1252" s="36" t="s">
        <v>497</v>
      </c>
      <c r="G1252" s="36" t="str">
        <f>VLOOKUP(Table76[[#This Row],[CID]],MathN,2,FALSE)</f>
        <v>Circles</v>
      </c>
    </row>
    <row r="1253" spans="1:7" x14ac:dyDescent="0.2">
      <c r="A1253" s="8" t="str">
        <f>Table76[[#This Row],[Test No.]]&amp;Table76[[#This Row],[Section]]&amp;Table76[[#This Row],[Q. No.]]</f>
        <v>R21M52</v>
      </c>
      <c r="B1253" s="8"/>
      <c r="C1253" s="16" t="s">
        <v>90</v>
      </c>
      <c r="D1253" s="6">
        <v>52</v>
      </c>
      <c r="E1253" s="6" t="s">
        <v>32</v>
      </c>
      <c r="F1253" s="36" t="s">
        <v>497</v>
      </c>
      <c r="G1253" s="36" t="str">
        <f>VLOOKUP(Table76[[#This Row],[CID]],MathN,2,FALSE)</f>
        <v>Circles</v>
      </c>
    </row>
    <row r="1254" spans="1:7" x14ac:dyDescent="0.2">
      <c r="A1254" s="8" t="str">
        <f>Table76[[#This Row],[Test No.]]&amp;Table76[[#This Row],[Section]]&amp;Table76[[#This Row],[Q. No.]]</f>
        <v>R21M53</v>
      </c>
      <c r="B1254" s="8"/>
      <c r="C1254" s="16" t="s">
        <v>90</v>
      </c>
      <c r="D1254" s="6">
        <v>53</v>
      </c>
      <c r="E1254" s="6" t="s">
        <v>32</v>
      </c>
      <c r="F1254" s="36" t="s">
        <v>501</v>
      </c>
      <c r="G1254" s="36" t="str">
        <f>VLOOKUP(Table76[[#This Row],[CID]],MathN,2,FALSE)</f>
        <v>Trigonometric Laws</v>
      </c>
    </row>
    <row r="1255" spans="1:7" x14ac:dyDescent="0.2">
      <c r="A1255" s="8" t="str">
        <f>Table76[[#This Row],[Test No.]]&amp;Table76[[#This Row],[Section]]&amp;Table76[[#This Row],[Q. No.]]</f>
        <v>R21M54</v>
      </c>
      <c r="B1255" s="8"/>
      <c r="C1255" s="16" t="s">
        <v>90</v>
      </c>
      <c r="D1255" s="6">
        <v>54</v>
      </c>
      <c r="E1255" s="6" t="s">
        <v>32</v>
      </c>
      <c r="F1255" s="36" t="s">
        <v>499</v>
      </c>
      <c r="G1255" s="36" t="str">
        <f>VLOOKUP(Table76[[#This Row],[CID]],MathN,2,FALSE)</f>
        <v>Area and Perimeter</v>
      </c>
    </row>
    <row r="1256" spans="1:7" x14ac:dyDescent="0.2">
      <c r="A1256" s="8" t="str">
        <f>Table76[[#This Row],[Test No.]]&amp;Table76[[#This Row],[Section]]&amp;Table76[[#This Row],[Q. No.]]</f>
        <v>R21M55</v>
      </c>
      <c r="B1256" s="8"/>
      <c r="C1256" s="16" t="s">
        <v>90</v>
      </c>
      <c r="D1256" s="6">
        <v>55</v>
      </c>
      <c r="E1256" s="6" t="s">
        <v>32</v>
      </c>
      <c r="F1256" s="36" t="s">
        <v>469</v>
      </c>
      <c r="G1256" s="36" t="str">
        <f>VLOOKUP(Table76[[#This Row],[CID]],MathN,2,FALSE)</f>
        <v>Absolute Value</v>
      </c>
    </row>
    <row r="1257" spans="1:7" x14ac:dyDescent="0.2">
      <c r="A1257" s="8" t="str">
        <f>Table76[[#This Row],[Test No.]]&amp;Table76[[#This Row],[Section]]&amp;Table76[[#This Row],[Q. No.]]</f>
        <v>R21M56</v>
      </c>
      <c r="B1257" s="8"/>
      <c r="C1257" s="16" t="s">
        <v>90</v>
      </c>
      <c r="D1257" s="6">
        <v>56</v>
      </c>
      <c r="E1257" s="6" t="s">
        <v>32</v>
      </c>
      <c r="F1257" s="36" t="s">
        <v>464</v>
      </c>
      <c r="G1257" s="36" t="str">
        <f>VLOOKUP(Table76[[#This Row],[CID]],MathN,2,FALSE)</f>
        <v>Numbers, Operations, and Problems</v>
      </c>
    </row>
    <row r="1258" spans="1:7" x14ac:dyDescent="0.2">
      <c r="A1258" s="8" t="str">
        <f>Table76[[#This Row],[Test No.]]&amp;Table76[[#This Row],[Section]]&amp;Table76[[#This Row],[Q. No.]]</f>
        <v>R21M57</v>
      </c>
      <c r="B1258" s="8"/>
      <c r="C1258" s="16" t="s">
        <v>90</v>
      </c>
      <c r="D1258" s="6">
        <v>57</v>
      </c>
      <c r="E1258" s="6" t="s">
        <v>32</v>
      </c>
      <c r="F1258" s="36" t="s">
        <v>502</v>
      </c>
      <c r="G1258" s="36" t="str">
        <f>VLOOKUP(Table76[[#This Row],[CID]],MathN,2,FALSE)</f>
        <v>Trigonometric Identities</v>
      </c>
    </row>
    <row r="1259" spans="1:7" x14ac:dyDescent="0.2">
      <c r="A1259" s="8" t="str">
        <f>Table76[[#This Row],[Test No.]]&amp;Table76[[#This Row],[Section]]&amp;Table76[[#This Row],[Q. No.]]</f>
        <v>R21M58</v>
      </c>
      <c r="B1259" s="8"/>
      <c r="C1259" s="16" t="s">
        <v>90</v>
      </c>
      <c r="D1259" s="6">
        <v>58</v>
      </c>
      <c r="E1259" s="6" t="s">
        <v>32</v>
      </c>
      <c r="F1259" s="36" t="s">
        <v>481</v>
      </c>
      <c r="G1259" s="36" t="str">
        <f>VLOOKUP(Table76[[#This Row],[CID]],MathN,2,FALSE)</f>
        <v>Functions</v>
      </c>
    </row>
    <row r="1260" spans="1:7" x14ac:dyDescent="0.2">
      <c r="A1260" s="8" t="str">
        <f>Table76[[#This Row],[Test No.]]&amp;Table76[[#This Row],[Section]]&amp;Table76[[#This Row],[Q. No.]]</f>
        <v>R21M59</v>
      </c>
      <c r="B1260" s="8"/>
      <c r="C1260" s="16" t="s">
        <v>90</v>
      </c>
      <c r="D1260" s="6">
        <v>59</v>
      </c>
      <c r="E1260" s="6" t="s">
        <v>32</v>
      </c>
      <c r="F1260" s="36" t="s">
        <v>494</v>
      </c>
      <c r="G1260" s="36" t="str">
        <f>VLOOKUP(Table76[[#This Row],[CID]],MathN,2,FALSE)</f>
        <v>Angles, Lines, and Planes</v>
      </c>
    </row>
    <row r="1261" spans="1:7" x14ac:dyDescent="0.2">
      <c r="A1261" s="8" t="str">
        <f>Table76[[#This Row],[Test No.]]&amp;Table76[[#This Row],[Section]]&amp;Table76[[#This Row],[Q. No.]]</f>
        <v>R21M60</v>
      </c>
      <c r="B1261" s="8"/>
      <c r="C1261" s="16" t="s">
        <v>90</v>
      </c>
      <c r="D1261" s="6">
        <v>60</v>
      </c>
      <c r="E1261" s="6" t="s">
        <v>32</v>
      </c>
      <c r="F1261" s="36" t="s">
        <v>470</v>
      </c>
      <c r="G1261" s="36" t="str">
        <f>VLOOKUP(Table76[[#This Row],[CID]],MathN,2,FALSE)</f>
        <v>Exponents and Roots</v>
      </c>
    </row>
    <row r="1262" spans="1:7" x14ac:dyDescent="0.2">
      <c r="A1262" s="8" t="str">
        <f>Table76[[#This Row],[Test No.]]&amp;Table76[[#This Row],[Section]]&amp;Table76[[#This Row],[Q. No.]]</f>
        <v>R22M1</v>
      </c>
      <c r="B1262" s="8"/>
      <c r="C1262" s="16" t="s">
        <v>89</v>
      </c>
      <c r="D1262" s="6">
        <v>1</v>
      </c>
      <c r="E1262" s="6" t="s">
        <v>32</v>
      </c>
      <c r="F1262" s="36" t="s">
        <v>507</v>
      </c>
      <c r="G1262" s="36" t="str">
        <f>VLOOKUP(Table76[[#This Row],[CID]],MathN,2,FALSE)</f>
        <v>Probability</v>
      </c>
    </row>
    <row r="1263" spans="1:7" x14ac:dyDescent="0.2">
      <c r="A1263" s="8" t="str">
        <f>Table76[[#This Row],[Test No.]]&amp;Table76[[#This Row],[Section]]&amp;Table76[[#This Row],[Q. No.]]</f>
        <v>R22M2</v>
      </c>
      <c r="B1263" s="8"/>
      <c r="C1263" s="16" t="s">
        <v>89</v>
      </c>
      <c r="D1263" s="6">
        <v>2</v>
      </c>
      <c r="E1263" s="6" t="s">
        <v>32</v>
      </c>
      <c r="F1263" s="36" t="s">
        <v>474</v>
      </c>
      <c r="G1263" s="36" t="str">
        <f>VLOOKUP(Table76[[#This Row],[CID]],MathN,2,FALSE)</f>
        <v>Writing Expressions and Equations</v>
      </c>
    </row>
    <row r="1264" spans="1:7" x14ac:dyDescent="0.2">
      <c r="A1264" s="8" t="str">
        <f>Table76[[#This Row],[Test No.]]&amp;Table76[[#This Row],[Section]]&amp;Table76[[#This Row],[Q. No.]]</f>
        <v>R22M3</v>
      </c>
      <c r="B1264" s="8"/>
      <c r="C1264" s="16" t="s">
        <v>89</v>
      </c>
      <c r="D1264" s="6">
        <v>3</v>
      </c>
      <c r="E1264" s="6" t="s">
        <v>32</v>
      </c>
      <c r="F1264" s="36" t="s">
        <v>478</v>
      </c>
      <c r="G1264" s="36" t="str">
        <f>VLOOKUP(Table76[[#This Row],[CID]],MathN,2,FALSE)</f>
        <v>Solving and Factoring Quadratic Equations</v>
      </c>
    </row>
    <row r="1265" spans="1:7" x14ac:dyDescent="0.2">
      <c r="A1265" s="8" t="str">
        <f>Table76[[#This Row],[Test No.]]&amp;Table76[[#This Row],[Section]]&amp;Table76[[#This Row],[Q. No.]]</f>
        <v>R22M4</v>
      </c>
      <c r="B1265" s="8"/>
      <c r="C1265" s="16" t="s">
        <v>89</v>
      </c>
      <c r="D1265" s="6">
        <v>4</v>
      </c>
      <c r="E1265" s="6" t="s">
        <v>32</v>
      </c>
      <c r="F1265" s="36" t="s">
        <v>494</v>
      </c>
      <c r="G1265" s="36" t="str">
        <f>VLOOKUP(Table76[[#This Row],[CID]],MathN,2,FALSE)</f>
        <v>Angles, Lines, and Planes</v>
      </c>
    </row>
    <row r="1266" spans="1:7" x14ac:dyDescent="0.2">
      <c r="A1266" s="8" t="str">
        <f>Table76[[#This Row],[Test No.]]&amp;Table76[[#This Row],[Section]]&amp;Table76[[#This Row],[Q. No.]]</f>
        <v>R22M5</v>
      </c>
      <c r="B1266" s="8"/>
      <c r="C1266" s="16" t="s">
        <v>89</v>
      </c>
      <c r="D1266" s="6">
        <v>5</v>
      </c>
      <c r="E1266" s="6" t="s">
        <v>32</v>
      </c>
      <c r="F1266" s="36" t="s">
        <v>468</v>
      </c>
      <c r="G1266" s="36" t="str">
        <f>VLOOKUP(Table76[[#This Row],[CID]],MathN,2,FALSE)</f>
        <v>Ratios and Proportions</v>
      </c>
    </row>
    <row r="1267" spans="1:7" x14ac:dyDescent="0.2">
      <c r="A1267" s="8" t="str">
        <f>Table76[[#This Row],[Test No.]]&amp;Table76[[#This Row],[Section]]&amp;Table76[[#This Row],[Q. No.]]</f>
        <v>R22M6</v>
      </c>
      <c r="B1267" s="8"/>
      <c r="C1267" s="16" t="s">
        <v>89</v>
      </c>
      <c r="D1267" s="6">
        <v>6</v>
      </c>
      <c r="E1267" s="6" t="s">
        <v>32</v>
      </c>
      <c r="F1267" s="36" t="s">
        <v>472</v>
      </c>
      <c r="G1267" s="36" t="str">
        <f>VLOOKUP(Table76[[#This Row],[CID]],MathN,2,FALSE)</f>
        <v>Substitution</v>
      </c>
    </row>
    <row r="1268" spans="1:7" x14ac:dyDescent="0.2">
      <c r="A1268" s="8" t="str">
        <f>Table76[[#This Row],[Test No.]]&amp;Table76[[#This Row],[Section]]&amp;Table76[[#This Row],[Q. No.]]</f>
        <v>R22M7</v>
      </c>
      <c r="B1268" s="8"/>
      <c r="C1268" s="16" t="s">
        <v>89</v>
      </c>
      <c r="D1268" s="6">
        <v>7</v>
      </c>
      <c r="E1268" s="6" t="s">
        <v>32</v>
      </c>
      <c r="F1268" s="36" t="s">
        <v>487</v>
      </c>
      <c r="G1268" s="36" t="str">
        <f>VLOOKUP(Table76[[#This Row],[CID]],MathN,2,FALSE)</f>
        <v>The (x,y) Coordinate Plane</v>
      </c>
    </row>
    <row r="1269" spans="1:7" x14ac:dyDescent="0.2">
      <c r="A1269" s="8" t="str">
        <f>Table76[[#This Row],[Test No.]]&amp;Table76[[#This Row],[Section]]&amp;Table76[[#This Row],[Q. No.]]</f>
        <v>R22M8</v>
      </c>
      <c r="B1269" s="8"/>
      <c r="C1269" s="16" t="s">
        <v>89</v>
      </c>
      <c r="D1269" s="6">
        <v>8</v>
      </c>
      <c r="E1269" s="6" t="s">
        <v>32</v>
      </c>
      <c r="F1269" s="36" t="s">
        <v>475</v>
      </c>
      <c r="G1269" s="36" t="str">
        <f>VLOOKUP(Table76[[#This Row],[CID]],MathN,2,FALSE)</f>
        <v>Solving Linear Equations</v>
      </c>
    </row>
    <row r="1270" spans="1:7" x14ac:dyDescent="0.2">
      <c r="A1270" s="8" t="str">
        <f>Table76[[#This Row],[Test No.]]&amp;Table76[[#This Row],[Section]]&amp;Table76[[#This Row],[Q. No.]]</f>
        <v>R22M9</v>
      </c>
      <c r="B1270" s="8"/>
      <c r="C1270" s="16" t="s">
        <v>89</v>
      </c>
      <c r="D1270" s="6">
        <v>9</v>
      </c>
      <c r="E1270" s="6" t="s">
        <v>32</v>
      </c>
      <c r="F1270" s="36" t="s">
        <v>492</v>
      </c>
      <c r="G1270" s="36" t="str">
        <f>VLOOKUP(Table76[[#This Row],[CID]],MathN,2,FALSE)</f>
        <v>Graphing Data and Equations</v>
      </c>
    </row>
    <row r="1271" spans="1:7" x14ac:dyDescent="0.2">
      <c r="A1271" s="8" t="str">
        <f>Table76[[#This Row],[Test No.]]&amp;Table76[[#This Row],[Section]]&amp;Table76[[#This Row],[Q. No.]]</f>
        <v>R22M10</v>
      </c>
      <c r="B1271" s="8"/>
      <c r="C1271" s="16" t="s">
        <v>89</v>
      </c>
      <c r="D1271" s="6">
        <v>10</v>
      </c>
      <c r="E1271" s="6" t="s">
        <v>32</v>
      </c>
      <c r="F1271" s="36" t="s">
        <v>481</v>
      </c>
      <c r="G1271" s="36" t="str">
        <f>VLOOKUP(Table76[[#This Row],[CID]],MathN,2,FALSE)</f>
        <v>Functions</v>
      </c>
    </row>
    <row r="1272" spans="1:7" x14ac:dyDescent="0.2">
      <c r="A1272" s="8" t="str">
        <f>Table76[[#This Row],[Test No.]]&amp;Table76[[#This Row],[Section]]&amp;Table76[[#This Row],[Q. No.]]</f>
        <v>R22M11</v>
      </c>
      <c r="B1272" s="8"/>
      <c r="C1272" s="16" t="s">
        <v>89</v>
      </c>
      <c r="D1272" s="6">
        <v>11</v>
      </c>
      <c r="E1272" s="6" t="s">
        <v>32</v>
      </c>
      <c r="F1272" s="36" t="s">
        <v>495</v>
      </c>
      <c r="G1272" s="36" t="str">
        <f>VLOOKUP(Table76[[#This Row],[CID]],MathN,2,FALSE)</f>
        <v>Triangles</v>
      </c>
    </row>
    <row r="1273" spans="1:7" x14ac:dyDescent="0.2">
      <c r="A1273" s="8" t="str">
        <f>Table76[[#This Row],[Test No.]]&amp;Table76[[#This Row],[Section]]&amp;Table76[[#This Row],[Q. No.]]</f>
        <v>R22M12</v>
      </c>
      <c r="B1273" s="8"/>
      <c r="C1273" s="16" t="s">
        <v>89</v>
      </c>
      <c r="D1273" s="6">
        <v>12</v>
      </c>
      <c r="E1273" s="6" t="s">
        <v>32</v>
      </c>
      <c r="F1273" s="36" t="s">
        <v>477</v>
      </c>
      <c r="G1273" s="36" t="str">
        <f>VLOOKUP(Table76[[#This Row],[CID]],MathN,2,FALSE)</f>
        <v>Inequalities</v>
      </c>
    </row>
    <row r="1274" spans="1:7" x14ac:dyDescent="0.2">
      <c r="A1274" s="8" t="str">
        <f>Table76[[#This Row],[Test No.]]&amp;Table76[[#This Row],[Section]]&amp;Table76[[#This Row],[Q. No.]]</f>
        <v>R22M13</v>
      </c>
      <c r="B1274" s="8"/>
      <c r="C1274" s="16" t="s">
        <v>89</v>
      </c>
      <c r="D1274" s="6">
        <v>13</v>
      </c>
      <c r="E1274" s="6" t="s">
        <v>32</v>
      </c>
      <c r="F1274" s="36" t="s">
        <v>495</v>
      </c>
      <c r="G1274" s="36" t="str">
        <f>VLOOKUP(Table76[[#This Row],[CID]],MathN,2,FALSE)</f>
        <v>Triangles</v>
      </c>
    </row>
    <row r="1275" spans="1:7" x14ac:dyDescent="0.2">
      <c r="A1275" s="8" t="str">
        <f>Table76[[#This Row],[Test No.]]&amp;Table76[[#This Row],[Section]]&amp;Table76[[#This Row],[Q. No.]]</f>
        <v>R22M14</v>
      </c>
      <c r="B1275" s="8"/>
      <c r="C1275" s="16" t="s">
        <v>89</v>
      </c>
      <c r="D1275" s="6">
        <v>14</v>
      </c>
      <c r="E1275" s="6" t="s">
        <v>32</v>
      </c>
      <c r="F1275" s="36" t="s">
        <v>507</v>
      </c>
      <c r="G1275" s="36" t="str">
        <f>VLOOKUP(Table76[[#This Row],[CID]],MathN,2,FALSE)</f>
        <v>Probability</v>
      </c>
    </row>
    <row r="1276" spans="1:7" x14ac:dyDescent="0.2">
      <c r="A1276" s="8" t="str">
        <f>Table76[[#This Row],[Test No.]]&amp;Table76[[#This Row],[Section]]&amp;Table76[[#This Row],[Q. No.]]</f>
        <v>R22M15</v>
      </c>
      <c r="B1276" s="8"/>
      <c r="C1276" s="16" t="s">
        <v>89</v>
      </c>
      <c r="D1276" s="6">
        <v>15</v>
      </c>
      <c r="E1276" s="6" t="s">
        <v>32</v>
      </c>
      <c r="F1276" s="36" t="s">
        <v>499</v>
      </c>
      <c r="G1276" s="36" t="str">
        <f>VLOOKUP(Table76[[#This Row],[CID]],MathN,2,FALSE)</f>
        <v>Area and Perimeter</v>
      </c>
    </row>
    <row r="1277" spans="1:7" x14ac:dyDescent="0.2">
      <c r="A1277" s="8" t="str">
        <f>Table76[[#This Row],[Test No.]]&amp;Table76[[#This Row],[Section]]&amp;Table76[[#This Row],[Q. No.]]</f>
        <v>R22M16</v>
      </c>
      <c r="B1277" s="8"/>
      <c r="C1277" s="16" t="s">
        <v>89</v>
      </c>
      <c r="D1277" s="6">
        <v>16</v>
      </c>
      <c r="E1277" s="6" t="s">
        <v>32</v>
      </c>
      <c r="F1277" s="36" t="s">
        <v>506</v>
      </c>
      <c r="G1277" s="36" t="str">
        <f>VLOOKUP(Table76[[#This Row],[CID]],MathN,2,FALSE)</f>
        <v>Mean, Median, and Mode</v>
      </c>
    </row>
    <row r="1278" spans="1:7" x14ac:dyDescent="0.2">
      <c r="A1278" s="8" t="str">
        <f>Table76[[#This Row],[Test No.]]&amp;Table76[[#This Row],[Section]]&amp;Table76[[#This Row],[Q. No.]]</f>
        <v>R22M17</v>
      </c>
      <c r="B1278" s="8"/>
      <c r="C1278" s="16" t="s">
        <v>89</v>
      </c>
      <c r="D1278" s="6">
        <v>17</v>
      </c>
      <c r="E1278" s="6" t="s">
        <v>32</v>
      </c>
      <c r="F1278" s="36" t="s">
        <v>474</v>
      </c>
      <c r="G1278" s="36" t="str">
        <f>VLOOKUP(Table76[[#This Row],[CID]],MathN,2,FALSE)</f>
        <v>Writing Expressions and Equations</v>
      </c>
    </row>
    <row r="1279" spans="1:7" x14ac:dyDescent="0.2">
      <c r="A1279" s="8" t="str">
        <f>Table76[[#This Row],[Test No.]]&amp;Table76[[#This Row],[Section]]&amp;Table76[[#This Row],[Q. No.]]</f>
        <v>R22M18</v>
      </c>
      <c r="B1279" s="8"/>
      <c r="C1279" s="16" t="s">
        <v>89</v>
      </c>
      <c r="D1279" s="6">
        <v>18</v>
      </c>
      <c r="E1279" s="6" t="s">
        <v>32</v>
      </c>
      <c r="F1279" s="36" t="s">
        <v>475</v>
      </c>
      <c r="G1279" s="36" t="str">
        <f>VLOOKUP(Table76[[#This Row],[CID]],MathN,2,FALSE)</f>
        <v>Solving Linear Equations</v>
      </c>
    </row>
    <row r="1280" spans="1:7" x14ac:dyDescent="0.2">
      <c r="A1280" s="8" t="str">
        <f>Table76[[#This Row],[Test No.]]&amp;Table76[[#This Row],[Section]]&amp;Table76[[#This Row],[Q. No.]]</f>
        <v>R22M19</v>
      </c>
      <c r="B1280" s="8"/>
      <c r="C1280" s="16" t="s">
        <v>89</v>
      </c>
      <c r="D1280" s="6">
        <v>19</v>
      </c>
      <c r="E1280" s="6" t="s">
        <v>32</v>
      </c>
      <c r="F1280" s="36" t="s">
        <v>473</v>
      </c>
      <c r="G1280" s="36" t="str">
        <f>VLOOKUP(Table76[[#This Row],[CID]],MathN,2,FALSE)</f>
        <v>Equivalent Algebraic Expressions</v>
      </c>
    </row>
    <row r="1281" spans="1:7" x14ac:dyDescent="0.2">
      <c r="A1281" s="8" t="str">
        <f>Table76[[#This Row],[Test No.]]&amp;Table76[[#This Row],[Section]]&amp;Table76[[#This Row],[Q. No.]]</f>
        <v>R22M20</v>
      </c>
      <c r="B1281" s="8"/>
      <c r="C1281" s="16" t="s">
        <v>89</v>
      </c>
      <c r="D1281" s="6">
        <v>20</v>
      </c>
      <c r="E1281" s="6" t="s">
        <v>32</v>
      </c>
      <c r="F1281" s="36" t="s">
        <v>465</v>
      </c>
      <c r="G1281" s="36" t="str">
        <f>VLOOKUP(Table76[[#This Row],[CID]],MathN,2,FALSE)</f>
        <v>Multiples, Factors, and Primes</v>
      </c>
    </row>
    <row r="1282" spans="1:7" x14ac:dyDescent="0.2">
      <c r="A1282" s="8" t="str">
        <f>Table76[[#This Row],[Test No.]]&amp;Table76[[#This Row],[Section]]&amp;Table76[[#This Row],[Q. No.]]</f>
        <v>R22M21</v>
      </c>
      <c r="B1282" s="8"/>
      <c r="C1282" s="16" t="s">
        <v>89</v>
      </c>
      <c r="D1282" s="6">
        <v>21</v>
      </c>
      <c r="E1282" s="6" t="s">
        <v>32</v>
      </c>
      <c r="F1282" s="36" t="s">
        <v>475</v>
      </c>
      <c r="G1282" s="36" t="str">
        <f>VLOOKUP(Table76[[#This Row],[CID]],MathN,2,FALSE)</f>
        <v>Solving Linear Equations</v>
      </c>
    </row>
    <row r="1283" spans="1:7" x14ac:dyDescent="0.2">
      <c r="A1283" s="8" t="str">
        <f>Table76[[#This Row],[Test No.]]&amp;Table76[[#This Row],[Section]]&amp;Table76[[#This Row],[Q. No.]]</f>
        <v>R22M22</v>
      </c>
      <c r="B1283" s="8"/>
      <c r="C1283" s="16" t="s">
        <v>89</v>
      </c>
      <c r="D1283" s="6">
        <v>22</v>
      </c>
      <c r="E1283" s="6" t="s">
        <v>32</v>
      </c>
      <c r="F1283" s="36" t="s">
        <v>490</v>
      </c>
      <c r="G1283" s="36" t="str">
        <f>VLOOKUP(Table76[[#This Row],[CID]],MathN,2,FALSE)</f>
        <v>Parallel and Perpendicular Lines</v>
      </c>
    </row>
    <row r="1284" spans="1:7" x14ac:dyDescent="0.2">
      <c r="A1284" s="8" t="str">
        <f>Table76[[#This Row],[Test No.]]&amp;Table76[[#This Row],[Section]]&amp;Table76[[#This Row],[Q. No.]]</f>
        <v>R22M23</v>
      </c>
      <c r="B1284" s="8"/>
      <c r="C1284" s="16" t="s">
        <v>89</v>
      </c>
      <c r="D1284" s="6">
        <v>23</v>
      </c>
      <c r="E1284" s="6" t="s">
        <v>32</v>
      </c>
      <c r="F1284" s="36" t="s">
        <v>499</v>
      </c>
      <c r="G1284" s="36" t="str">
        <f>VLOOKUP(Table76[[#This Row],[CID]],MathN,2,FALSE)</f>
        <v>Area and Perimeter</v>
      </c>
    </row>
    <row r="1285" spans="1:7" x14ac:dyDescent="0.2">
      <c r="A1285" s="8" t="str">
        <f>Table76[[#This Row],[Test No.]]&amp;Table76[[#This Row],[Section]]&amp;Table76[[#This Row],[Q. No.]]</f>
        <v>R22M24</v>
      </c>
      <c r="B1285" s="8"/>
      <c r="C1285" s="16" t="s">
        <v>89</v>
      </c>
      <c r="D1285" s="6">
        <v>24</v>
      </c>
      <c r="E1285" s="6" t="s">
        <v>32</v>
      </c>
      <c r="F1285" s="36" t="s">
        <v>488</v>
      </c>
      <c r="G1285" s="36" t="str">
        <f>VLOOKUP(Table76[[#This Row],[CID]],MathN,2,FALSE)</f>
        <v>Distance and Midpoints</v>
      </c>
    </row>
    <row r="1286" spans="1:7" x14ac:dyDescent="0.2">
      <c r="A1286" s="8" t="str">
        <f>Table76[[#This Row],[Test No.]]&amp;Table76[[#This Row],[Section]]&amp;Table76[[#This Row],[Q. No.]]</f>
        <v>R22M25</v>
      </c>
      <c r="B1286" s="8"/>
      <c r="C1286" s="16" t="s">
        <v>89</v>
      </c>
      <c r="D1286" s="6">
        <v>25</v>
      </c>
      <c r="E1286" s="6" t="s">
        <v>32</v>
      </c>
      <c r="F1286" s="36" t="s">
        <v>469</v>
      </c>
      <c r="G1286" s="36" t="str">
        <f>VLOOKUP(Table76[[#This Row],[CID]],MathN,2,FALSE)</f>
        <v>Absolute Value</v>
      </c>
    </row>
    <row r="1287" spans="1:7" x14ac:dyDescent="0.2">
      <c r="A1287" s="8" t="str">
        <f>Table76[[#This Row],[Test No.]]&amp;Table76[[#This Row],[Section]]&amp;Table76[[#This Row],[Q. No.]]</f>
        <v>R22M26</v>
      </c>
      <c r="B1287" s="8"/>
      <c r="C1287" s="16" t="s">
        <v>89</v>
      </c>
      <c r="D1287" s="6">
        <v>26</v>
      </c>
      <c r="E1287" s="6" t="s">
        <v>32</v>
      </c>
      <c r="F1287" s="36" t="s">
        <v>480</v>
      </c>
      <c r="G1287" s="36" t="str">
        <f>VLOOKUP(Table76[[#This Row],[CID]],MathN,2,FALSE)</f>
        <v>Relationships between the Sides of an Equation</v>
      </c>
    </row>
    <row r="1288" spans="1:7" x14ac:dyDescent="0.2">
      <c r="A1288" s="8" t="str">
        <f>Table76[[#This Row],[Test No.]]&amp;Table76[[#This Row],[Section]]&amp;Table76[[#This Row],[Q. No.]]</f>
        <v>R22M27</v>
      </c>
      <c r="B1288" s="8"/>
      <c r="C1288" s="16" t="s">
        <v>89</v>
      </c>
      <c r="D1288" s="6">
        <v>27</v>
      </c>
      <c r="E1288" s="6" t="s">
        <v>32</v>
      </c>
      <c r="F1288" s="36" t="s">
        <v>468</v>
      </c>
      <c r="G1288" s="36" t="str">
        <f>VLOOKUP(Table76[[#This Row],[CID]],MathN,2,FALSE)</f>
        <v>Ratios and Proportions</v>
      </c>
    </row>
    <row r="1289" spans="1:7" x14ac:dyDescent="0.2">
      <c r="A1289" s="8" t="str">
        <f>Table76[[#This Row],[Test No.]]&amp;Table76[[#This Row],[Section]]&amp;Table76[[#This Row],[Q. No.]]</f>
        <v>R22M28</v>
      </c>
      <c r="B1289" s="8"/>
      <c r="C1289" s="16" t="s">
        <v>89</v>
      </c>
      <c r="D1289" s="6">
        <v>28</v>
      </c>
      <c r="E1289" s="6" t="s">
        <v>32</v>
      </c>
      <c r="F1289" s="36" t="s">
        <v>470</v>
      </c>
      <c r="G1289" s="36" t="str">
        <f>VLOOKUP(Table76[[#This Row],[CID]],MathN,2,FALSE)</f>
        <v>Exponents and Roots</v>
      </c>
    </row>
    <row r="1290" spans="1:7" x14ac:dyDescent="0.2">
      <c r="A1290" s="8" t="str">
        <f>Table76[[#This Row],[Test No.]]&amp;Table76[[#This Row],[Section]]&amp;Table76[[#This Row],[Q. No.]]</f>
        <v>R22M29</v>
      </c>
      <c r="B1290" s="8"/>
      <c r="C1290" s="16" t="s">
        <v>89</v>
      </c>
      <c r="D1290" s="6">
        <v>29</v>
      </c>
      <c r="E1290" s="6" t="s">
        <v>32</v>
      </c>
      <c r="F1290" s="36" t="s">
        <v>467</v>
      </c>
      <c r="G1290" s="36" t="str">
        <f>VLOOKUP(Table76[[#This Row],[CID]],MathN,2,FALSE)</f>
        <v>Percentages, Fractions, and Decimals</v>
      </c>
    </row>
    <row r="1291" spans="1:7" x14ac:dyDescent="0.2">
      <c r="A1291" s="8" t="str">
        <f>Table76[[#This Row],[Test No.]]&amp;Table76[[#This Row],[Section]]&amp;Table76[[#This Row],[Q. No.]]</f>
        <v>R22M30</v>
      </c>
      <c r="B1291" s="8"/>
      <c r="C1291" s="16" t="s">
        <v>89</v>
      </c>
      <c r="D1291" s="6">
        <v>30</v>
      </c>
      <c r="E1291" s="6" t="s">
        <v>32</v>
      </c>
      <c r="F1291" s="36" t="s">
        <v>466</v>
      </c>
      <c r="G1291" s="36" t="str">
        <f>VLOOKUP(Table76[[#This Row],[CID]],MathN,2,FALSE)</f>
        <v>Divisibility and Remainders</v>
      </c>
    </row>
    <row r="1292" spans="1:7" x14ac:dyDescent="0.2">
      <c r="A1292" s="8" t="str">
        <f>Table76[[#This Row],[Test No.]]&amp;Table76[[#This Row],[Section]]&amp;Table76[[#This Row],[Q. No.]]</f>
        <v>R22M31</v>
      </c>
      <c r="B1292" s="8"/>
      <c r="C1292" s="16" t="s">
        <v>89</v>
      </c>
      <c r="D1292" s="6">
        <v>31</v>
      </c>
      <c r="E1292" s="6" t="s">
        <v>32</v>
      </c>
      <c r="F1292" s="36" t="s">
        <v>509</v>
      </c>
      <c r="G1292" s="36" t="str">
        <f>VLOOKUP(Table76[[#This Row],[CID]],MathN,2,FALSE)</f>
        <v>Combination and Permutation</v>
      </c>
    </row>
    <row r="1293" spans="1:7" x14ac:dyDescent="0.2">
      <c r="A1293" s="8" t="str">
        <f>Table76[[#This Row],[Test No.]]&amp;Table76[[#This Row],[Section]]&amp;Table76[[#This Row],[Q. No.]]</f>
        <v>R22M32</v>
      </c>
      <c r="B1293" s="8"/>
      <c r="C1293" s="16" t="s">
        <v>89</v>
      </c>
      <c r="D1293" s="6">
        <v>32</v>
      </c>
      <c r="E1293" s="6" t="s">
        <v>32</v>
      </c>
      <c r="F1293" s="36" t="s">
        <v>497</v>
      </c>
      <c r="G1293" s="36" t="str">
        <f>VLOOKUP(Table76[[#This Row],[CID]],MathN,2,FALSE)</f>
        <v>Circles</v>
      </c>
    </row>
    <row r="1294" spans="1:7" x14ac:dyDescent="0.2">
      <c r="A1294" s="8" t="str">
        <f>Table76[[#This Row],[Test No.]]&amp;Table76[[#This Row],[Section]]&amp;Table76[[#This Row],[Q. No.]]</f>
        <v>R22M33</v>
      </c>
      <c r="B1294" s="8"/>
      <c r="C1294" s="16" t="s">
        <v>89</v>
      </c>
      <c r="D1294" s="6">
        <v>33</v>
      </c>
      <c r="E1294" s="6" t="s">
        <v>32</v>
      </c>
      <c r="F1294" s="36" t="s">
        <v>473</v>
      </c>
      <c r="G1294" s="36" t="str">
        <f>VLOOKUP(Table76[[#This Row],[CID]],MathN,2,FALSE)</f>
        <v>Equivalent Algebraic Expressions</v>
      </c>
    </row>
    <row r="1295" spans="1:7" x14ac:dyDescent="0.2">
      <c r="A1295" s="8" t="str">
        <f>Table76[[#This Row],[Test No.]]&amp;Table76[[#This Row],[Section]]&amp;Table76[[#This Row],[Q. No.]]</f>
        <v>R22M34</v>
      </c>
      <c r="B1295" s="8"/>
      <c r="C1295" s="16" t="s">
        <v>89</v>
      </c>
      <c r="D1295" s="6">
        <v>34</v>
      </c>
      <c r="E1295" s="6" t="s">
        <v>32</v>
      </c>
      <c r="F1295" s="36" t="s">
        <v>477</v>
      </c>
      <c r="G1295" s="36" t="str">
        <f>VLOOKUP(Table76[[#This Row],[CID]],MathN,2,FALSE)</f>
        <v>Inequalities</v>
      </c>
    </row>
    <row r="1296" spans="1:7" x14ac:dyDescent="0.2">
      <c r="A1296" s="8" t="str">
        <f>Table76[[#This Row],[Test No.]]&amp;Table76[[#This Row],[Section]]&amp;Table76[[#This Row],[Q. No.]]</f>
        <v>R22M35</v>
      </c>
      <c r="B1296" s="8"/>
      <c r="C1296" s="16" t="s">
        <v>89</v>
      </c>
      <c r="D1296" s="6">
        <v>35</v>
      </c>
      <c r="E1296" s="6" t="s">
        <v>32</v>
      </c>
      <c r="F1296" s="36" t="s">
        <v>499</v>
      </c>
      <c r="G1296" s="36" t="str">
        <f>VLOOKUP(Table76[[#This Row],[CID]],MathN,2,FALSE)</f>
        <v>Area and Perimeter</v>
      </c>
    </row>
    <row r="1297" spans="1:7" x14ac:dyDescent="0.2">
      <c r="A1297" s="8" t="str">
        <f>Table76[[#This Row],[Test No.]]&amp;Table76[[#This Row],[Section]]&amp;Table76[[#This Row],[Q. No.]]</f>
        <v>R22M36</v>
      </c>
      <c r="B1297" s="8"/>
      <c r="C1297" s="16" t="s">
        <v>89</v>
      </c>
      <c r="D1297" s="6">
        <v>36</v>
      </c>
      <c r="E1297" s="6" t="s">
        <v>32</v>
      </c>
      <c r="F1297" s="36" t="s">
        <v>489</v>
      </c>
      <c r="G1297" s="36" t="str">
        <f>VLOOKUP(Table76[[#This Row],[CID]],MathN,2,FALSE)</f>
        <v>Slope</v>
      </c>
    </row>
    <row r="1298" spans="1:7" x14ac:dyDescent="0.2">
      <c r="A1298" s="8" t="str">
        <f>Table76[[#This Row],[Test No.]]&amp;Table76[[#This Row],[Section]]&amp;Table76[[#This Row],[Q. No.]]</f>
        <v>R22M37</v>
      </c>
      <c r="B1298" s="8"/>
      <c r="C1298" s="16" t="s">
        <v>89</v>
      </c>
      <c r="D1298" s="6">
        <v>37</v>
      </c>
      <c r="E1298" s="6" t="s">
        <v>32</v>
      </c>
      <c r="F1298" s="36" t="s">
        <v>497</v>
      </c>
      <c r="G1298" s="36" t="str">
        <f>VLOOKUP(Table76[[#This Row],[CID]],MathN,2,FALSE)</f>
        <v>Circles</v>
      </c>
    </row>
    <row r="1299" spans="1:7" x14ac:dyDescent="0.2">
      <c r="A1299" s="8" t="str">
        <f>Table76[[#This Row],[Test No.]]&amp;Table76[[#This Row],[Section]]&amp;Table76[[#This Row],[Q. No.]]</f>
        <v>R22M38</v>
      </c>
      <c r="B1299" s="8"/>
      <c r="C1299" s="16" t="s">
        <v>89</v>
      </c>
      <c r="D1299" s="6">
        <v>38</v>
      </c>
      <c r="E1299" s="6" t="s">
        <v>32</v>
      </c>
      <c r="F1299" s="36" t="s">
        <v>500</v>
      </c>
      <c r="G1299" s="36" t="str">
        <f>VLOOKUP(Table76[[#This Row],[CID]],MathN,2,FALSE)</f>
        <v>SOHCAHTOA</v>
      </c>
    </row>
    <row r="1300" spans="1:7" x14ac:dyDescent="0.2">
      <c r="A1300" s="8" t="str">
        <f>Table76[[#This Row],[Test No.]]&amp;Table76[[#This Row],[Section]]&amp;Table76[[#This Row],[Q. No.]]</f>
        <v>R22M39</v>
      </c>
      <c r="B1300" s="8"/>
      <c r="C1300" s="16" t="s">
        <v>89</v>
      </c>
      <c r="D1300" s="6">
        <v>39</v>
      </c>
      <c r="E1300" s="6" t="s">
        <v>32</v>
      </c>
      <c r="F1300" s="36" t="s">
        <v>498</v>
      </c>
      <c r="G1300" s="36" t="str">
        <f>VLOOKUP(Table76[[#This Row],[CID]],MathN,2,FALSE)</f>
        <v>Simple Three-Dimensional Geometry</v>
      </c>
    </row>
    <row r="1301" spans="1:7" x14ac:dyDescent="0.2">
      <c r="A1301" s="8" t="str">
        <f>Table76[[#This Row],[Test No.]]&amp;Table76[[#This Row],[Section]]&amp;Table76[[#This Row],[Q. No.]]</f>
        <v>R22M40</v>
      </c>
      <c r="B1301" s="8"/>
      <c r="C1301" s="16" t="s">
        <v>89</v>
      </c>
      <c r="D1301" s="6">
        <v>40</v>
      </c>
      <c r="E1301" s="6" t="s">
        <v>32</v>
      </c>
      <c r="F1301" s="36" t="s">
        <v>468</v>
      </c>
      <c r="G1301" s="36" t="str">
        <f>VLOOKUP(Table76[[#This Row],[CID]],MathN,2,FALSE)</f>
        <v>Ratios and Proportions</v>
      </c>
    </row>
    <row r="1302" spans="1:7" x14ac:dyDescent="0.2">
      <c r="A1302" s="8" t="str">
        <f>Table76[[#This Row],[Test No.]]&amp;Table76[[#This Row],[Section]]&amp;Table76[[#This Row],[Q. No.]]</f>
        <v>R22M41</v>
      </c>
      <c r="B1302" s="8"/>
      <c r="C1302" s="16" t="s">
        <v>89</v>
      </c>
      <c r="D1302" s="6">
        <v>41</v>
      </c>
      <c r="E1302" s="6" t="s">
        <v>32</v>
      </c>
      <c r="F1302" s="36" t="s">
        <v>499</v>
      </c>
      <c r="G1302" s="36" t="str">
        <f>VLOOKUP(Table76[[#This Row],[CID]],MathN,2,FALSE)</f>
        <v>Area and Perimeter</v>
      </c>
    </row>
    <row r="1303" spans="1:7" x14ac:dyDescent="0.2">
      <c r="A1303" s="8" t="str">
        <f>Table76[[#This Row],[Test No.]]&amp;Table76[[#This Row],[Section]]&amp;Table76[[#This Row],[Q. No.]]</f>
        <v>R22M42</v>
      </c>
      <c r="B1303" s="8"/>
      <c r="C1303" s="16" t="s">
        <v>89</v>
      </c>
      <c r="D1303" s="6">
        <v>42</v>
      </c>
      <c r="E1303" s="6" t="s">
        <v>32</v>
      </c>
      <c r="F1303" s="36" t="s">
        <v>467</v>
      </c>
      <c r="G1303" s="36" t="str">
        <f>VLOOKUP(Table76[[#This Row],[CID]],MathN,2,FALSE)</f>
        <v>Percentages, Fractions, and Decimals</v>
      </c>
    </row>
    <row r="1304" spans="1:7" x14ac:dyDescent="0.2">
      <c r="A1304" s="8" t="str">
        <f>Table76[[#This Row],[Test No.]]&amp;Table76[[#This Row],[Section]]&amp;Table76[[#This Row],[Q. No.]]</f>
        <v>R22M43</v>
      </c>
      <c r="B1304" s="8"/>
      <c r="C1304" s="16" t="s">
        <v>89</v>
      </c>
      <c r="D1304" s="6">
        <v>43</v>
      </c>
      <c r="E1304" s="6" t="s">
        <v>32</v>
      </c>
      <c r="F1304" s="36" t="s">
        <v>492</v>
      </c>
      <c r="G1304" s="36" t="str">
        <f>VLOOKUP(Table76[[#This Row],[CID]],MathN,2,FALSE)</f>
        <v>Graphing Data and Equations</v>
      </c>
    </row>
    <row r="1305" spans="1:7" x14ac:dyDescent="0.2">
      <c r="A1305" s="8" t="str">
        <f>Table76[[#This Row],[Test No.]]&amp;Table76[[#This Row],[Section]]&amp;Table76[[#This Row],[Q. No.]]</f>
        <v>R22M44</v>
      </c>
      <c r="B1305" s="8"/>
      <c r="C1305" s="16" t="s">
        <v>89</v>
      </c>
      <c r="D1305" s="6">
        <v>44</v>
      </c>
      <c r="E1305" s="6" t="s">
        <v>32</v>
      </c>
      <c r="F1305" s="36" t="s">
        <v>482</v>
      </c>
      <c r="G1305" s="36" t="str">
        <f>VLOOKUP(Table76[[#This Row],[CID]],MathN,2,FALSE)</f>
        <v>Matrices</v>
      </c>
    </row>
    <row r="1306" spans="1:7" x14ac:dyDescent="0.2">
      <c r="A1306" s="8" t="str">
        <f>Table76[[#This Row],[Test No.]]&amp;Table76[[#This Row],[Section]]&amp;Table76[[#This Row],[Q. No.]]</f>
        <v>R22M45</v>
      </c>
      <c r="B1306" s="8"/>
      <c r="C1306" s="16" t="s">
        <v>89</v>
      </c>
      <c r="D1306" s="6">
        <v>45</v>
      </c>
      <c r="E1306" s="6" t="s">
        <v>32</v>
      </c>
      <c r="F1306" s="36" t="s">
        <v>510</v>
      </c>
      <c r="G1306" s="36" t="str">
        <f>VLOOKUP(Table76[[#This Row],[CID]],MathN,2,FALSE)</f>
        <v>Expected Value, Standard Deviation, Misc</v>
      </c>
    </row>
    <row r="1307" spans="1:7" x14ac:dyDescent="0.2">
      <c r="A1307" s="8" t="str">
        <f>Table76[[#This Row],[Test No.]]&amp;Table76[[#This Row],[Section]]&amp;Table76[[#This Row],[Q. No.]]</f>
        <v>R22M46</v>
      </c>
      <c r="B1307" s="8"/>
      <c r="C1307" s="16" t="s">
        <v>89</v>
      </c>
      <c r="D1307" s="6">
        <v>46</v>
      </c>
      <c r="E1307" s="6" t="s">
        <v>32</v>
      </c>
      <c r="F1307" s="36" t="s">
        <v>494</v>
      </c>
      <c r="G1307" s="36" t="str">
        <f>VLOOKUP(Table76[[#This Row],[CID]],MathN,2,FALSE)</f>
        <v>Angles, Lines, and Planes</v>
      </c>
    </row>
    <row r="1308" spans="1:7" x14ac:dyDescent="0.2">
      <c r="A1308" s="8" t="str">
        <f>Table76[[#This Row],[Test No.]]&amp;Table76[[#This Row],[Section]]&amp;Table76[[#This Row],[Q. No.]]</f>
        <v>R22M47</v>
      </c>
      <c r="B1308" s="8"/>
      <c r="C1308" s="16" t="s">
        <v>89</v>
      </c>
      <c r="D1308" s="6">
        <v>47</v>
      </c>
      <c r="E1308" s="6" t="s">
        <v>32</v>
      </c>
      <c r="F1308" s="36" t="s">
        <v>488</v>
      </c>
      <c r="G1308" s="36" t="str">
        <f>VLOOKUP(Table76[[#This Row],[CID]],MathN,2,FALSE)</f>
        <v>Distance and Midpoints</v>
      </c>
    </row>
    <row r="1309" spans="1:7" x14ac:dyDescent="0.2">
      <c r="A1309" s="8" t="str">
        <f>Table76[[#This Row],[Test No.]]&amp;Table76[[#This Row],[Section]]&amp;Table76[[#This Row],[Q. No.]]</f>
        <v>R22M48</v>
      </c>
      <c r="B1309" s="8"/>
      <c r="C1309" s="16" t="s">
        <v>89</v>
      </c>
      <c r="D1309" s="6">
        <v>48</v>
      </c>
      <c r="E1309" s="6" t="s">
        <v>32</v>
      </c>
      <c r="F1309" s="36" t="s">
        <v>500</v>
      </c>
      <c r="G1309" s="36" t="str">
        <f>VLOOKUP(Table76[[#This Row],[CID]],MathN,2,FALSE)</f>
        <v>SOHCAHTOA</v>
      </c>
    </row>
    <row r="1310" spans="1:7" x14ac:dyDescent="0.2">
      <c r="A1310" s="8" t="str">
        <f>Table76[[#This Row],[Test No.]]&amp;Table76[[#This Row],[Section]]&amp;Table76[[#This Row],[Q. No.]]</f>
        <v>R22M49</v>
      </c>
      <c r="B1310" s="8"/>
      <c r="C1310" s="16" t="s">
        <v>89</v>
      </c>
      <c r="D1310" s="6">
        <v>49</v>
      </c>
      <c r="E1310" s="6" t="s">
        <v>32</v>
      </c>
      <c r="F1310" s="36" t="s">
        <v>487</v>
      </c>
      <c r="G1310" s="36" t="str">
        <f>VLOOKUP(Table76[[#This Row],[CID]],MathN,2,FALSE)</f>
        <v>The (x,y) Coordinate Plane</v>
      </c>
    </row>
    <row r="1311" spans="1:7" x14ac:dyDescent="0.2">
      <c r="A1311" s="8" t="str">
        <f>Table76[[#This Row],[Test No.]]&amp;Table76[[#This Row],[Section]]&amp;Table76[[#This Row],[Q. No.]]</f>
        <v>R22M50</v>
      </c>
      <c r="B1311" s="8"/>
      <c r="C1311" s="16" t="s">
        <v>89</v>
      </c>
      <c r="D1311" s="6">
        <v>50</v>
      </c>
      <c r="E1311" s="6" t="s">
        <v>32</v>
      </c>
      <c r="F1311" s="36" t="s">
        <v>499</v>
      </c>
      <c r="G1311" s="36" t="str">
        <f>VLOOKUP(Table76[[#This Row],[CID]],MathN,2,FALSE)</f>
        <v>Area and Perimeter</v>
      </c>
    </row>
    <row r="1312" spans="1:7" x14ac:dyDescent="0.2">
      <c r="A1312" s="8" t="str">
        <f>Table76[[#This Row],[Test No.]]&amp;Table76[[#This Row],[Section]]&amp;Table76[[#This Row],[Q. No.]]</f>
        <v>R22M51</v>
      </c>
      <c r="B1312" s="8"/>
      <c r="C1312" s="16" t="s">
        <v>89</v>
      </c>
      <c r="D1312" s="6">
        <v>51</v>
      </c>
      <c r="E1312" s="6" t="s">
        <v>32</v>
      </c>
      <c r="F1312" s="36" t="s">
        <v>474</v>
      </c>
      <c r="G1312" s="36" t="str">
        <f>VLOOKUP(Table76[[#This Row],[CID]],MathN,2,FALSE)</f>
        <v>Writing Expressions and Equations</v>
      </c>
    </row>
    <row r="1313" spans="1:7" x14ac:dyDescent="0.2">
      <c r="A1313" s="8" t="str">
        <f>Table76[[#This Row],[Test No.]]&amp;Table76[[#This Row],[Section]]&amp;Table76[[#This Row],[Q. No.]]</f>
        <v>R22M52</v>
      </c>
      <c r="B1313" s="8"/>
      <c r="C1313" s="16" t="s">
        <v>89</v>
      </c>
      <c r="D1313" s="6">
        <v>52</v>
      </c>
      <c r="E1313" s="6" t="s">
        <v>32</v>
      </c>
      <c r="F1313" s="36" t="s">
        <v>500</v>
      </c>
      <c r="G1313" s="36" t="str">
        <f>VLOOKUP(Table76[[#This Row],[CID]],MathN,2,FALSE)</f>
        <v>SOHCAHTOA</v>
      </c>
    </row>
    <row r="1314" spans="1:7" x14ac:dyDescent="0.2">
      <c r="A1314" s="8" t="str">
        <f>Table76[[#This Row],[Test No.]]&amp;Table76[[#This Row],[Section]]&amp;Table76[[#This Row],[Q. No.]]</f>
        <v>R22M53</v>
      </c>
      <c r="B1314" s="8"/>
      <c r="C1314" s="16" t="s">
        <v>89</v>
      </c>
      <c r="D1314" s="6">
        <v>53</v>
      </c>
      <c r="E1314" s="6" t="s">
        <v>32</v>
      </c>
      <c r="F1314" s="36" t="s">
        <v>476</v>
      </c>
      <c r="G1314" s="36" t="str">
        <f>VLOOKUP(Table76[[#This Row],[CID]],MathN,2,FALSE)</f>
        <v>Multiplying Binomials</v>
      </c>
    </row>
    <row r="1315" spans="1:7" x14ac:dyDescent="0.2">
      <c r="A1315" s="8" t="str">
        <f>Table76[[#This Row],[Test No.]]&amp;Table76[[#This Row],[Section]]&amp;Table76[[#This Row],[Q. No.]]</f>
        <v>R22M54</v>
      </c>
      <c r="B1315" s="8"/>
      <c r="C1315" s="16" t="s">
        <v>89</v>
      </c>
      <c r="D1315" s="6">
        <v>54</v>
      </c>
      <c r="E1315" s="6" t="s">
        <v>32</v>
      </c>
      <c r="F1315" s="36" t="s">
        <v>487</v>
      </c>
      <c r="G1315" s="36" t="str">
        <f>VLOOKUP(Table76[[#This Row],[CID]],MathN,2,FALSE)</f>
        <v>The (x,y) Coordinate Plane</v>
      </c>
    </row>
    <row r="1316" spans="1:7" x14ac:dyDescent="0.2">
      <c r="A1316" s="8" t="str">
        <f>Table76[[#This Row],[Test No.]]&amp;Table76[[#This Row],[Section]]&amp;Table76[[#This Row],[Q. No.]]</f>
        <v>R22M55</v>
      </c>
      <c r="B1316" s="8"/>
      <c r="C1316" s="16" t="s">
        <v>89</v>
      </c>
      <c r="D1316" s="6">
        <v>55</v>
      </c>
      <c r="E1316" s="6" t="s">
        <v>32</v>
      </c>
      <c r="F1316" s="36" t="s">
        <v>494</v>
      </c>
      <c r="G1316" s="36" t="str">
        <f>VLOOKUP(Table76[[#This Row],[CID]],MathN,2,FALSE)</f>
        <v>Angles, Lines, and Planes</v>
      </c>
    </row>
    <row r="1317" spans="1:7" x14ac:dyDescent="0.2">
      <c r="A1317" s="8" t="str">
        <f>Table76[[#This Row],[Test No.]]&amp;Table76[[#This Row],[Section]]&amp;Table76[[#This Row],[Q. No.]]</f>
        <v>R22M56</v>
      </c>
      <c r="B1317" s="8"/>
      <c r="C1317" s="16" t="s">
        <v>89</v>
      </c>
      <c r="D1317" s="6">
        <v>56</v>
      </c>
      <c r="E1317" s="6" t="s">
        <v>32</v>
      </c>
      <c r="F1317" s="36" t="s">
        <v>496</v>
      </c>
      <c r="G1317" s="36" t="str">
        <f>VLOOKUP(Table76[[#This Row],[CID]],MathN,2,FALSE)</f>
        <v>Polygons</v>
      </c>
    </row>
    <row r="1318" spans="1:7" x14ac:dyDescent="0.2">
      <c r="A1318" s="8" t="str">
        <f>Table76[[#This Row],[Test No.]]&amp;Table76[[#This Row],[Section]]&amp;Table76[[#This Row],[Q. No.]]</f>
        <v>R22M57</v>
      </c>
      <c r="B1318" s="8"/>
      <c r="C1318" s="16" t="s">
        <v>89</v>
      </c>
      <c r="D1318" s="6">
        <v>57</v>
      </c>
      <c r="E1318" s="6" t="s">
        <v>32</v>
      </c>
      <c r="F1318" s="36" t="s">
        <v>486</v>
      </c>
      <c r="G1318" s="36" t="str">
        <f>VLOOKUP(Table76[[#This Row],[CID]],MathN,2,FALSE)</f>
        <v>Number Lines and Inequalities</v>
      </c>
    </row>
    <row r="1319" spans="1:7" x14ac:dyDescent="0.2">
      <c r="A1319" s="8" t="str">
        <f>Table76[[#This Row],[Test No.]]&amp;Table76[[#This Row],[Section]]&amp;Table76[[#This Row],[Q. No.]]</f>
        <v>R22M58</v>
      </c>
      <c r="B1319" s="8"/>
      <c r="C1319" s="16" t="s">
        <v>89</v>
      </c>
      <c r="D1319" s="6">
        <v>58</v>
      </c>
      <c r="E1319" s="6" t="s">
        <v>32</v>
      </c>
      <c r="F1319" s="36" t="s">
        <v>469</v>
      </c>
      <c r="G1319" s="36" t="str">
        <f>VLOOKUP(Table76[[#This Row],[CID]],MathN,2,FALSE)</f>
        <v>Absolute Value</v>
      </c>
    </row>
    <row r="1320" spans="1:7" x14ac:dyDescent="0.2">
      <c r="A1320" s="8" t="str">
        <f>Table76[[#This Row],[Test No.]]&amp;Table76[[#This Row],[Section]]&amp;Table76[[#This Row],[Q. No.]]</f>
        <v>R22M59</v>
      </c>
      <c r="B1320" s="8"/>
      <c r="C1320" s="16" t="s">
        <v>89</v>
      </c>
      <c r="D1320" s="6">
        <v>59</v>
      </c>
      <c r="E1320" s="6" t="s">
        <v>32</v>
      </c>
      <c r="F1320" s="36" t="s">
        <v>492</v>
      </c>
      <c r="G1320" s="36" t="str">
        <f>VLOOKUP(Table76[[#This Row],[CID]],MathN,2,FALSE)</f>
        <v>Graphing Data and Equations</v>
      </c>
    </row>
    <row r="1321" spans="1:7" x14ac:dyDescent="0.2">
      <c r="A1321" s="8" t="str">
        <f>Table76[[#This Row],[Test No.]]&amp;Table76[[#This Row],[Section]]&amp;Table76[[#This Row],[Q. No.]]</f>
        <v>R22M60</v>
      </c>
      <c r="B1321" s="8"/>
      <c r="C1321" s="16" t="s">
        <v>89</v>
      </c>
      <c r="D1321" s="6">
        <v>60</v>
      </c>
      <c r="E1321" s="6" t="s">
        <v>32</v>
      </c>
      <c r="F1321" s="36" t="s">
        <v>470</v>
      </c>
      <c r="G1321" s="36" t="str">
        <f>VLOOKUP(Table76[[#This Row],[CID]],MathN,2,FALSE)</f>
        <v>Exponents and Roots</v>
      </c>
    </row>
    <row r="1322" spans="1:7" x14ac:dyDescent="0.2">
      <c r="A1322" s="8" t="str">
        <f>Table76[[#This Row],[Test No.]]&amp;Table76[[#This Row],[Section]]&amp;Table76[[#This Row],[Q. No.]]</f>
        <v>R23M1</v>
      </c>
      <c r="B1322" s="8"/>
      <c r="C1322" s="16" t="s">
        <v>88</v>
      </c>
      <c r="D1322" s="14">
        <v>1</v>
      </c>
      <c r="E1322" s="14" t="s">
        <v>32</v>
      </c>
      <c r="F1322" s="36" t="s">
        <v>507</v>
      </c>
      <c r="G1322" s="36" t="str">
        <f>VLOOKUP(Table76[[#This Row],[CID]],MathN,2,FALSE)</f>
        <v>Probability</v>
      </c>
    </row>
    <row r="1323" spans="1:7" x14ac:dyDescent="0.2">
      <c r="A1323" s="8" t="str">
        <f>Table76[[#This Row],[Test No.]]&amp;Table76[[#This Row],[Section]]&amp;Table76[[#This Row],[Q. No.]]</f>
        <v>R23M2</v>
      </c>
      <c r="B1323" s="8"/>
      <c r="C1323" s="16" t="s">
        <v>88</v>
      </c>
      <c r="D1323" s="14">
        <v>2</v>
      </c>
      <c r="E1323" s="14" t="s">
        <v>32</v>
      </c>
      <c r="F1323" s="36" t="s">
        <v>499</v>
      </c>
      <c r="G1323" s="36" t="str">
        <f>VLOOKUP(Table76[[#This Row],[CID]],MathN,2,FALSE)</f>
        <v>Area and Perimeter</v>
      </c>
    </row>
    <row r="1324" spans="1:7" x14ac:dyDescent="0.2">
      <c r="A1324" s="8" t="str">
        <f>Table76[[#This Row],[Test No.]]&amp;Table76[[#This Row],[Section]]&amp;Table76[[#This Row],[Q. No.]]</f>
        <v>R23M3</v>
      </c>
      <c r="B1324" s="8"/>
      <c r="C1324" s="16" t="s">
        <v>88</v>
      </c>
      <c r="D1324" s="14">
        <v>3</v>
      </c>
      <c r="E1324" s="14" t="s">
        <v>32</v>
      </c>
      <c r="F1324" s="36" t="s">
        <v>487</v>
      </c>
      <c r="G1324" s="36" t="str">
        <f>VLOOKUP(Table76[[#This Row],[CID]],MathN,2,FALSE)</f>
        <v>The (x,y) Coordinate Plane</v>
      </c>
    </row>
    <row r="1325" spans="1:7" x14ac:dyDescent="0.2">
      <c r="A1325" s="8" t="str">
        <f>Table76[[#This Row],[Test No.]]&amp;Table76[[#This Row],[Section]]&amp;Table76[[#This Row],[Q. No.]]</f>
        <v>R23M4</v>
      </c>
      <c r="B1325" s="8"/>
      <c r="C1325" s="16" t="s">
        <v>88</v>
      </c>
      <c r="D1325" s="14">
        <v>4</v>
      </c>
      <c r="E1325" s="14" t="s">
        <v>32</v>
      </c>
      <c r="F1325" s="36" t="s">
        <v>468</v>
      </c>
      <c r="G1325" s="36" t="str">
        <f>VLOOKUP(Table76[[#This Row],[CID]],MathN,2,FALSE)</f>
        <v>Ratios and Proportions</v>
      </c>
    </row>
    <row r="1326" spans="1:7" x14ac:dyDescent="0.2">
      <c r="A1326" s="8" t="str">
        <f>Table76[[#This Row],[Test No.]]&amp;Table76[[#This Row],[Section]]&amp;Table76[[#This Row],[Q. No.]]</f>
        <v>R23M5</v>
      </c>
      <c r="B1326" s="8"/>
      <c r="C1326" s="16" t="s">
        <v>88</v>
      </c>
      <c r="D1326" s="14">
        <v>5</v>
      </c>
      <c r="E1326" s="14" t="s">
        <v>32</v>
      </c>
      <c r="F1326" s="36" t="s">
        <v>466</v>
      </c>
      <c r="G1326" s="36" t="str">
        <f>VLOOKUP(Table76[[#This Row],[CID]],MathN,2,FALSE)</f>
        <v>Divisibility and Remainders</v>
      </c>
    </row>
    <row r="1327" spans="1:7" x14ac:dyDescent="0.2">
      <c r="A1327" s="8" t="str">
        <f>Table76[[#This Row],[Test No.]]&amp;Table76[[#This Row],[Section]]&amp;Table76[[#This Row],[Q. No.]]</f>
        <v>R23M6</v>
      </c>
      <c r="B1327" s="8"/>
      <c r="C1327" s="16" t="s">
        <v>88</v>
      </c>
      <c r="D1327" s="14">
        <v>6</v>
      </c>
      <c r="E1327" s="14" t="s">
        <v>32</v>
      </c>
      <c r="F1327" s="36" t="s">
        <v>495</v>
      </c>
      <c r="G1327" s="36" t="str">
        <f>VLOOKUP(Table76[[#This Row],[CID]],MathN,2,FALSE)</f>
        <v>Triangles</v>
      </c>
    </row>
    <row r="1328" spans="1:7" x14ac:dyDescent="0.2">
      <c r="A1328" s="8" t="str">
        <f>Table76[[#This Row],[Test No.]]&amp;Table76[[#This Row],[Section]]&amp;Table76[[#This Row],[Q. No.]]</f>
        <v>R23M7</v>
      </c>
      <c r="B1328" s="8"/>
      <c r="C1328" s="16" t="s">
        <v>88</v>
      </c>
      <c r="D1328" s="14">
        <v>7</v>
      </c>
      <c r="E1328" s="14" t="s">
        <v>32</v>
      </c>
      <c r="F1328" s="36" t="s">
        <v>475</v>
      </c>
      <c r="G1328" s="36" t="str">
        <f>VLOOKUP(Table76[[#This Row],[CID]],MathN,2,FALSE)</f>
        <v>Solving Linear Equations</v>
      </c>
    </row>
    <row r="1329" spans="1:7" x14ac:dyDescent="0.2">
      <c r="A1329" s="8" t="str">
        <f>Table76[[#This Row],[Test No.]]&amp;Table76[[#This Row],[Section]]&amp;Table76[[#This Row],[Q. No.]]</f>
        <v>R23M8</v>
      </c>
      <c r="B1329" s="8"/>
      <c r="C1329" s="16" t="s">
        <v>88</v>
      </c>
      <c r="D1329" s="14">
        <v>8</v>
      </c>
      <c r="E1329" s="14" t="s">
        <v>32</v>
      </c>
      <c r="F1329" s="36" t="s">
        <v>470</v>
      </c>
      <c r="G1329" s="36" t="str">
        <f>VLOOKUP(Table76[[#This Row],[CID]],MathN,2,FALSE)</f>
        <v>Exponents and Roots</v>
      </c>
    </row>
    <row r="1330" spans="1:7" x14ac:dyDescent="0.2">
      <c r="A1330" s="8" t="str">
        <f>Table76[[#This Row],[Test No.]]&amp;Table76[[#This Row],[Section]]&amp;Table76[[#This Row],[Q. No.]]</f>
        <v>R23M9</v>
      </c>
      <c r="B1330" s="8"/>
      <c r="C1330" s="16" t="s">
        <v>88</v>
      </c>
      <c r="D1330" s="14">
        <v>9</v>
      </c>
      <c r="E1330" s="14" t="s">
        <v>32</v>
      </c>
      <c r="F1330" s="36" t="s">
        <v>467</v>
      </c>
      <c r="G1330" s="36" t="str">
        <f>VLOOKUP(Table76[[#This Row],[CID]],MathN,2,FALSE)</f>
        <v>Percentages, Fractions, and Decimals</v>
      </c>
    </row>
    <row r="1331" spans="1:7" x14ac:dyDescent="0.2">
      <c r="A1331" s="8" t="str">
        <f>Table76[[#This Row],[Test No.]]&amp;Table76[[#This Row],[Section]]&amp;Table76[[#This Row],[Q. No.]]</f>
        <v>R23M10</v>
      </c>
      <c r="B1331" s="8"/>
      <c r="C1331" s="16" t="s">
        <v>88</v>
      </c>
      <c r="D1331" s="14">
        <v>10</v>
      </c>
      <c r="E1331" s="14" t="s">
        <v>32</v>
      </c>
      <c r="F1331" s="36" t="s">
        <v>506</v>
      </c>
      <c r="G1331" s="36" t="str">
        <f>VLOOKUP(Table76[[#This Row],[CID]],MathN,2,FALSE)</f>
        <v>Mean, Median, and Mode</v>
      </c>
    </row>
    <row r="1332" spans="1:7" x14ac:dyDescent="0.2">
      <c r="A1332" s="8" t="str">
        <f>Table76[[#This Row],[Test No.]]&amp;Table76[[#This Row],[Section]]&amp;Table76[[#This Row],[Q. No.]]</f>
        <v>R23M11</v>
      </c>
      <c r="B1332" s="8"/>
      <c r="C1332" s="16" t="s">
        <v>88</v>
      </c>
      <c r="D1332" s="14">
        <v>11</v>
      </c>
      <c r="E1332" s="14" t="s">
        <v>32</v>
      </c>
      <c r="F1332" s="36" t="s">
        <v>467</v>
      </c>
      <c r="G1332" s="36" t="str">
        <f>VLOOKUP(Table76[[#This Row],[CID]],MathN,2,FALSE)</f>
        <v>Percentages, Fractions, and Decimals</v>
      </c>
    </row>
    <row r="1333" spans="1:7" x14ac:dyDescent="0.2">
      <c r="A1333" s="8" t="str">
        <f>Table76[[#This Row],[Test No.]]&amp;Table76[[#This Row],[Section]]&amp;Table76[[#This Row],[Q. No.]]</f>
        <v>R23M12</v>
      </c>
      <c r="B1333" s="8"/>
      <c r="C1333" s="16" t="s">
        <v>88</v>
      </c>
      <c r="D1333" s="14">
        <v>12</v>
      </c>
      <c r="E1333" s="14" t="s">
        <v>32</v>
      </c>
      <c r="F1333" s="36" t="s">
        <v>467</v>
      </c>
      <c r="G1333" s="36" t="str">
        <f>VLOOKUP(Table76[[#This Row],[CID]],MathN,2,FALSE)</f>
        <v>Percentages, Fractions, and Decimals</v>
      </c>
    </row>
    <row r="1334" spans="1:7" x14ac:dyDescent="0.2">
      <c r="A1334" s="8" t="str">
        <f>Table76[[#This Row],[Test No.]]&amp;Table76[[#This Row],[Section]]&amp;Table76[[#This Row],[Q. No.]]</f>
        <v>R23M13</v>
      </c>
      <c r="B1334" s="8"/>
      <c r="C1334" s="16" t="s">
        <v>88</v>
      </c>
      <c r="D1334" s="14">
        <v>13</v>
      </c>
      <c r="E1334" s="14" t="s">
        <v>32</v>
      </c>
      <c r="F1334" s="36" t="s">
        <v>472</v>
      </c>
      <c r="G1334" s="36" t="str">
        <f>VLOOKUP(Table76[[#This Row],[CID]],MathN,2,FALSE)</f>
        <v>Substitution</v>
      </c>
    </row>
    <row r="1335" spans="1:7" x14ac:dyDescent="0.2">
      <c r="A1335" s="8" t="str">
        <f>Table76[[#This Row],[Test No.]]&amp;Table76[[#This Row],[Section]]&amp;Table76[[#This Row],[Q. No.]]</f>
        <v>R23M14</v>
      </c>
      <c r="B1335" s="8"/>
      <c r="C1335" s="16" t="s">
        <v>88</v>
      </c>
      <c r="D1335" s="14">
        <v>14</v>
      </c>
      <c r="E1335" s="14" t="s">
        <v>32</v>
      </c>
      <c r="F1335" s="36" t="s">
        <v>470</v>
      </c>
      <c r="G1335" s="36" t="str">
        <f>VLOOKUP(Table76[[#This Row],[CID]],MathN,2,FALSE)</f>
        <v>Exponents and Roots</v>
      </c>
    </row>
    <row r="1336" spans="1:7" x14ac:dyDescent="0.2">
      <c r="A1336" s="8" t="str">
        <f>Table76[[#This Row],[Test No.]]&amp;Table76[[#This Row],[Section]]&amp;Table76[[#This Row],[Q. No.]]</f>
        <v>R23M15</v>
      </c>
      <c r="B1336" s="8"/>
      <c r="C1336" s="16" t="s">
        <v>88</v>
      </c>
      <c r="D1336" s="14">
        <v>15</v>
      </c>
      <c r="E1336" s="14" t="s">
        <v>32</v>
      </c>
      <c r="F1336" s="36" t="s">
        <v>475</v>
      </c>
      <c r="G1336" s="36" t="str">
        <f>VLOOKUP(Table76[[#This Row],[CID]],MathN,2,FALSE)</f>
        <v>Solving Linear Equations</v>
      </c>
    </row>
    <row r="1337" spans="1:7" x14ac:dyDescent="0.2">
      <c r="A1337" s="8" t="str">
        <f>Table76[[#This Row],[Test No.]]&amp;Table76[[#This Row],[Section]]&amp;Table76[[#This Row],[Q. No.]]</f>
        <v>R23M16</v>
      </c>
      <c r="B1337" s="8"/>
      <c r="C1337" s="16" t="s">
        <v>88</v>
      </c>
      <c r="D1337" s="14">
        <v>16</v>
      </c>
      <c r="E1337" s="14" t="s">
        <v>32</v>
      </c>
      <c r="F1337" s="36" t="s">
        <v>481</v>
      </c>
      <c r="G1337" s="36" t="str">
        <f>VLOOKUP(Table76[[#This Row],[CID]],MathN,2,FALSE)</f>
        <v>Functions</v>
      </c>
    </row>
    <row r="1338" spans="1:7" x14ac:dyDescent="0.2">
      <c r="A1338" s="8" t="str">
        <f>Table76[[#This Row],[Test No.]]&amp;Table76[[#This Row],[Section]]&amp;Table76[[#This Row],[Q. No.]]</f>
        <v>R23M17</v>
      </c>
      <c r="B1338" s="8"/>
      <c r="C1338" s="16" t="s">
        <v>88</v>
      </c>
      <c r="D1338" s="14">
        <v>17</v>
      </c>
      <c r="E1338" s="14" t="s">
        <v>32</v>
      </c>
      <c r="F1338" s="36" t="s">
        <v>476</v>
      </c>
      <c r="G1338" s="36" t="str">
        <f>VLOOKUP(Table76[[#This Row],[CID]],MathN,2,FALSE)</f>
        <v>Multiplying Binomials</v>
      </c>
    </row>
    <row r="1339" spans="1:7" x14ac:dyDescent="0.2">
      <c r="A1339" s="8" t="str">
        <f>Table76[[#This Row],[Test No.]]&amp;Table76[[#This Row],[Section]]&amp;Table76[[#This Row],[Q. No.]]</f>
        <v>R23M18</v>
      </c>
      <c r="B1339" s="8"/>
      <c r="C1339" s="16" t="s">
        <v>88</v>
      </c>
      <c r="D1339" s="14">
        <v>18</v>
      </c>
      <c r="E1339" s="14" t="s">
        <v>32</v>
      </c>
      <c r="F1339" s="36" t="s">
        <v>495</v>
      </c>
      <c r="G1339" s="36" t="str">
        <f>VLOOKUP(Table76[[#This Row],[CID]],MathN,2,FALSE)</f>
        <v>Triangles</v>
      </c>
    </row>
    <row r="1340" spans="1:7" x14ac:dyDescent="0.2">
      <c r="A1340" s="8" t="str">
        <f>Table76[[#This Row],[Test No.]]&amp;Table76[[#This Row],[Section]]&amp;Table76[[#This Row],[Q. No.]]</f>
        <v>R23M19</v>
      </c>
      <c r="B1340" s="8"/>
      <c r="C1340" s="16" t="s">
        <v>88</v>
      </c>
      <c r="D1340" s="14">
        <v>19</v>
      </c>
      <c r="E1340" s="14" t="s">
        <v>32</v>
      </c>
      <c r="F1340" s="36" t="s">
        <v>479</v>
      </c>
      <c r="G1340" s="36" t="str">
        <f>VLOOKUP(Table76[[#This Row],[CID]],MathN,2,FALSE)</f>
        <v>Solving Systems of Equations</v>
      </c>
    </row>
    <row r="1341" spans="1:7" x14ac:dyDescent="0.2">
      <c r="A1341" s="8" t="str">
        <f>Table76[[#This Row],[Test No.]]&amp;Table76[[#This Row],[Section]]&amp;Table76[[#This Row],[Q. No.]]</f>
        <v>R23M20</v>
      </c>
      <c r="B1341" s="8"/>
      <c r="C1341" s="16" t="s">
        <v>88</v>
      </c>
      <c r="D1341" s="14">
        <v>20</v>
      </c>
      <c r="E1341" s="14" t="s">
        <v>32</v>
      </c>
      <c r="F1341" s="36" t="s">
        <v>475</v>
      </c>
      <c r="G1341" s="36" t="str">
        <f>VLOOKUP(Table76[[#This Row],[CID]],MathN,2,FALSE)</f>
        <v>Solving Linear Equations</v>
      </c>
    </row>
    <row r="1342" spans="1:7" x14ac:dyDescent="0.2">
      <c r="A1342" s="8" t="str">
        <f>Table76[[#This Row],[Test No.]]&amp;Table76[[#This Row],[Section]]&amp;Table76[[#This Row],[Q. No.]]</f>
        <v>R23M21</v>
      </c>
      <c r="B1342" s="8"/>
      <c r="C1342" s="16" t="s">
        <v>88</v>
      </c>
      <c r="D1342" s="14">
        <v>21</v>
      </c>
      <c r="E1342" s="14" t="s">
        <v>32</v>
      </c>
      <c r="F1342" s="36" t="s">
        <v>473</v>
      </c>
      <c r="G1342" s="36" t="str">
        <f>VLOOKUP(Table76[[#This Row],[CID]],MathN,2,FALSE)</f>
        <v>Equivalent Algebraic Expressions</v>
      </c>
    </row>
    <row r="1343" spans="1:7" x14ac:dyDescent="0.2">
      <c r="A1343" s="8" t="str">
        <f>Table76[[#This Row],[Test No.]]&amp;Table76[[#This Row],[Section]]&amp;Table76[[#This Row],[Q. No.]]</f>
        <v>R23M22</v>
      </c>
      <c r="B1343" s="8"/>
      <c r="C1343" s="16" t="s">
        <v>88</v>
      </c>
      <c r="D1343" s="14">
        <v>22</v>
      </c>
      <c r="E1343" s="14" t="s">
        <v>32</v>
      </c>
      <c r="F1343" s="36" t="s">
        <v>468</v>
      </c>
      <c r="G1343" s="36" t="str">
        <f>VLOOKUP(Table76[[#This Row],[CID]],MathN,2,FALSE)</f>
        <v>Ratios and Proportions</v>
      </c>
    </row>
    <row r="1344" spans="1:7" x14ac:dyDescent="0.2">
      <c r="A1344" s="8" t="str">
        <f>Table76[[#This Row],[Test No.]]&amp;Table76[[#This Row],[Section]]&amp;Table76[[#This Row],[Q. No.]]</f>
        <v>R23M23</v>
      </c>
      <c r="B1344" s="8"/>
      <c r="C1344" s="16" t="s">
        <v>88</v>
      </c>
      <c r="D1344" s="14">
        <v>23</v>
      </c>
      <c r="E1344" s="14" t="s">
        <v>32</v>
      </c>
      <c r="F1344" s="36" t="s">
        <v>467</v>
      </c>
      <c r="G1344" s="36" t="str">
        <f>VLOOKUP(Table76[[#This Row],[CID]],MathN,2,FALSE)</f>
        <v>Percentages, Fractions, and Decimals</v>
      </c>
    </row>
    <row r="1345" spans="1:7" x14ac:dyDescent="0.2">
      <c r="A1345" s="8" t="str">
        <f>Table76[[#This Row],[Test No.]]&amp;Table76[[#This Row],[Section]]&amp;Table76[[#This Row],[Q. No.]]</f>
        <v>R23M24</v>
      </c>
      <c r="B1345" s="8"/>
      <c r="C1345" s="16" t="s">
        <v>88</v>
      </c>
      <c r="D1345" s="14">
        <v>24</v>
      </c>
      <c r="E1345" s="14" t="s">
        <v>32</v>
      </c>
      <c r="F1345" s="36" t="s">
        <v>474</v>
      </c>
      <c r="G1345" s="36" t="str">
        <f>VLOOKUP(Table76[[#This Row],[CID]],MathN,2,FALSE)</f>
        <v>Writing Expressions and Equations</v>
      </c>
    </row>
    <row r="1346" spans="1:7" x14ac:dyDescent="0.2">
      <c r="A1346" s="8" t="str">
        <f>Table76[[#This Row],[Test No.]]&amp;Table76[[#This Row],[Section]]&amp;Table76[[#This Row],[Q. No.]]</f>
        <v>R23M25</v>
      </c>
      <c r="B1346" s="8"/>
      <c r="C1346" s="16" t="s">
        <v>88</v>
      </c>
      <c r="D1346" s="14">
        <v>25</v>
      </c>
      <c r="E1346" s="14" t="s">
        <v>32</v>
      </c>
      <c r="F1346" s="36" t="s">
        <v>465</v>
      </c>
      <c r="G1346" s="36" t="str">
        <f>VLOOKUP(Table76[[#This Row],[CID]],MathN,2,FALSE)</f>
        <v>Multiples, Factors, and Primes</v>
      </c>
    </row>
    <row r="1347" spans="1:7" x14ac:dyDescent="0.2">
      <c r="A1347" s="8" t="str">
        <f>Table76[[#This Row],[Test No.]]&amp;Table76[[#This Row],[Section]]&amp;Table76[[#This Row],[Q. No.]]</f>
        <v>R23M26</v>
      </c>
      <c r="B1347" s="8"/>
      <c r="C1347" s="16" t="s">
        <v>88</v>
      </c>
      <c r="D1347" s="14">
        <v>26</v>
      </c>
      <c r="E1347" s="14" t="s">
        <v>32</v>
      </c>
      <c r="F1347" s="36" t="s">
        <v>492</v>
      </c>
      <c r="G1347" s="36" t="str">
        <f>VLOOKUP(Table76[[#This Row],[CID]],MathN,2,FALSE)</f>
        <v>Graphing Data and Equations</v>
      </c>
    </row>
    <row r="1348" spans="1:7" x14ac:dyDescent="0.2">
      <c r="A1348" s="8" t="str">
        <f>Table76[[#This Row],[Test No.]]&amp;Table76[[#This Row],[Section]]&amp;Table76[[#This Row],[Q. No.]]</f>
        <v>R23M27</v>
      </c>
      <c r="B1348" s="8"/>
      <c r="C1348" s="16" t="s">
        <v>88</v>
      </c>
      <c r="D1348" s="14">
        <v>27</v>
      </c>
      <c r="E1348" s="14" t="s">
        <v>32</v>
      </c>
      <c r="F1348" s="36" t="s">
        <v>471</v>
      </c>
      <c r="G1348" s="36" t="str">
        <f>VLOOKUP(Table76[[#This Row],[CID]],MathN,2,FALSE)</f>
        <v>Series</v>
      </c>
    </row>
    <row r="1349" spans="1:7" x14ac:dyDescent="0.2">
      <c r="A1349" s="8" t="str">
        <f>Table76[[#This Row],[Test No.]]&amp;Table76[[#This Row],[Section]]&amp;Table76[[#This Row],[Q. No.]]</f>
        <v>R23M28</v>
      </c>
      <c r="B1349" s="8"/>
      <c r="C1349" s="16" t="s">
        <v>88</v>
      </c>
      <c r="D1349" s="14">
        <v>28</v>
      </c>
      <c r="E1349" s="14" t="s">
        <v>32</v>
      </c>
      <c r="F1349" s="36" t="s">
        <v>468</v>
      </c>
      <c r="G1349" s="36" t="str">
        <f>VLOOKUP(Table76[[#This Row],[CID]],MathN,2,FALSE)</f>
        <v>Ratios and Proportions</v>
      </c>
    </row>
    <row r="1350" spans="1:7" x14ac:dyDescent="0.2">
      <c r="A1350" s="8" t="str">
        <f>Table76[[#This Row],[Test No.]]&amp;Table76[[#This Row],[Section]]&amp;Table76[[#This Row],[Q. No.]]</f>
        <v>R23M29</v>
      </c>
      <c r="B1350" s="8"/>
      <c r="C1350" s="16" t="s">
        <v>88</v>
      </c>
      <c r="D1350" s="14">
        <v>29</v>
      </c>
      <c r="E1350" s="14" t="s">
        <v>32</v>
      </c>
      <c r="F1350" s="36" t="s">
        <v>479</v>
      </c>
      <c r="G1350" s="36" t="str">
        <f>VLOOKUP(Table76[[#This Row],[CID]],MathN,2,FALSE)</f>
        <v>Solving Systems of Equations</v>
      </c>
    </row>
    <row r="1351" spans="1:7" x14ac:dyDescent="0.2">
      <c r="A1351" s="8" t="str">
        <f>Table76[[#This Row],[Test No.]]&amp;Table76[[#This Row],[Section]]&amp;Table76[[#This Row],[Q. No.]]</f>
        <v>R23M30</v>
      </c>
      <c r="B1351" s="8"/>
      <c r="C1351" s="16" t="s">
        <v>88</v>
      </c>
      <c r="D1351" s="14">
        <v>30</v>
      </c>
      <c r="E1351" s="14" t="s">
        <v>32</v>
      </c>
      <c r="F1351" s="36" t="s">
        <v>492</v>
      </c>
      <c r="G1351" s="36" t="str">
        <f>VLOOKUP(Table76[[#This Row],[CID]],MathN,2,FALSE)</f>
        <v>Graphing Data and Equations</v>
      </c>
    </row>
    <row r="1352" spans="1:7" x14ac:dyDescent="0.2">
      <c r="A1352" s="8" t="str">
        <f>Table76[[#This Row],[Test No.]]&amp;Table76[[#This Row],[Section]]&amp;Table76[[#This Row],[Q. No.]]</f>
        <v>R23M31</v>
      </c>
      <c r="B1352" s="8"/>
      <c r="C1352" s="16" t="s">
        <v>88</v>
      </c>
      <c r="D1352" s="14">
        <v>31</v>
      </c>
      <c r="E1352" s="14" t="s">
        <v>32</v>
      </c>
      <c r="F1352" s="36" t="s">
        <v>497</v>
      </c>
      <c r="G1352" s="36" t="str">
        <f>VLOOKUP(Table76[[#This Row],[CID]],MathN,2,FALSE)</f>
        <v>Circles</v>
      </c>
    </row>
    <row r="1353" spans="1:7" x14ac:dyDescent="0.2">
      <c r="A1353" s="8" t="str">
        <f>Table76[[#This Row],[Test No.]]&amp;Table76[[#This Row],[Section]]&amp;Table76[[#This Row],[Q. No.]]</f>
        <v>R23M32</v>
      </c>
      <c r="B1353" s="8"/>
      <c r="C1353" s="16" t="s">
        <v>88</v>
      </c>
      <c r="D1353" s="14">
        <v>32</v>
      </c>
      <c r="E1353" s="14" t="s">
        <v>32</v>
      </c>
      <c r="F1353" s="36" t="s">
        <v>497</v>
      </c>
      <c r="G1353" s="36" t="str">
        <f>VLOOKUP(Table76[[#This Row],[CID]],MathN,2,FALSE)</f>
        <v>Circles</v>
      </c>
    </row>
    <row r="1354" spans="1:7" x14ac:dyDescent="0.2">
      <c r="A1354" s="8" t="str">
        <f>Table76[[#This Row],[Test No.]]&amp;Table76[[#This Row],[Section]]&amp;Table76[[#This Row],[Q. No.]]</f>
        <v>R23M33</v>
      </c>
      <c r="B1354" s="8"/>
      <c r="C1354" s="16" t="s">
        <v>88</v>
      </c>
      <c r="D1354" s="14">
        <v>33</v>
      </c>
      <c r="E1354" s="14" t="s">
        <v>32</v>
      </c>
      <c r="F1354" s="36" t="s">
        <v>495</v>
      </c>
      <c r="G1354" s="36" t="str">
        <f>VLOOKUP(Table76[[#This Row],[CID]],MathN,2,FALSE)</f>
        <v>Triangles</v>
      </c>
    </row>
    <row r="1355" spans="1:7" x14ac:dyDescent="0.2">
      <c r="A1355" s="8" t="str">
        <f>Table76[[#This Row],[Test No.]]&amp;Table76[[#This Row],[Section]]&amp;Table76[[#This Row],[Q. No.]]</f>
        <v>R23M34</v>
      </c>
      <c r="B1355" s="8"/>
      <c r="C1355" s="16" t="s">
        <v>88</v>
      </c>
      <c r="D1355" s="14">
        <v>34</v>
      </c>
      <c r="E1355" s="14" t="s">
        <v>32</v>
      </c>
      <c r="F1355" s="36" t="s">
        <v>500</v>
      </c>
      <c r="G1355" s="36" t="str">
        <f>VLOOKUP(Table76[[#This Row],[CID]],MathN,2,FALSE)</f>
        <v>SOHCAHTOA</v>
      </c>
    </row>
    <row r="1356" spans="1:7" x14ac:dyDescent="0.2">
      <c r="A1356" s="8" t="str">
        <f>Table76[[#This Row],[Test No.]]&amp;Table76[[#This Row],[Section]]&amp;Table76[[#This Row],[Q. No.]]</f>
        <v>R23M35</v>
      </c>
      <c r="B1356" s="8"/>
      <c r="C1356" s="16" t="s">
        <v>88</v>
      </c>
      <c r="D1356" s="14">
        <v>35</v>
      </c>
      <c r="E1356" s="14" t="s">
        <v>32</v>
      </c>
      <c r="F1356" s="36" t="s">
        <v>488</v>
      </c>
      <c r="G1356" s="36" t="str">
        <f>VLOOKUP(Table76[[#This Row],[CID]],MathN,2,FALSE)</f>
        <v>Distance and Midpoints</v>
      </c>
    </row>
    <row r="1357" spans="1:7" x14ac:dyDescent="0.2">
      <c r="A1357" s="8" t="str">
        <f>Table76[[#This Row],[Test No.]]&amp;Table76[[#This Row],[Section]]&amp;Table76[[#This Row],[Q. No.]]</f>
        <v>R23M36</v>
      </c>
      <c r="B1357" s="8"/>
      <c r="C1357" s="16" t="s">
        <v>88</v>
      </c>
      <c r="D1357" s="14">
        <v>36</v>
      </c>
      <c r="E1357" s="14" t="s">
        <v>32</v>
      </c>
      <c r="F1357" s="36" t="s">
        <v>499</v>
      </c>
      <c r="G1357" s="36" t="str">
        <f>VLOOKUP(Table76[[#This Row],[CID]],MathN,2,FALSE)</f>
        <v>Area and Perimeter</v>
      </c>
    </row>
    <row r="1358" spans="1:7" x14ac:dyDescent="0.2">
      <c r="A1358" s="8" t="str">
        <f>Table76[[#This Row],[Test No.]]&amp;Table76[[#This Row],[Section]]&amp;Table76[[#This Row],[Q. No.]]</f>
        <v>R23M37</v>
      </c>
      <c r="B1358" s="8"/>
      <c r="C1358" s="16" t="s">
        <v>88</v>
      </c>
      <c r="D1358" s="14">
        <v>37</v>
      </c>
      <c r="E1358" s="14" t="s">
        <v>32</v>
      </c>
      <c r="F1358" s="36" t="s">
        <v>471</v>
      </c>
      <c r="G1358" s="36" t="str">
        <f>VLOOKUP(Table76[[#This Row],[CID]],MathN,2,FALSE)</f>
        <v>Series</v>
      </c>
    </row>
    <row r="1359" spans="1:7" x14ac:dyDescent="0.2">
      <c r="A1359" s="8" t="str">
        <f>Table76[[#This Row],[Test No.]]&amp;Table76[[#This Row],[Section]]&amp;Table76[[#This Row],[Q. No.]]</f>
        <v>R23M38</v>
      </c>
      <c r="B1359" s="8"/>
      <c r="C1359" s="16" t="s">
        <v>88</v>
      </c>
      <c r="D1359" s="14">
        <v>38</v>
      </c>
      <c r="E1359" s="14" t="s">
        <v>32</v>
      </c>
      <c r="F1359" s="36" t="s">
        <v>473</v>
      </c>
      <c r="G1359" s="36" t="str">
        <f>VLOOKUP(Table76[[#This Row],[CID]],MathN,2,FALSE)</f>
        <v>Equivalent Algebraic Expressions</v>
      </c>
    </row>
    <row r="1360" spans="1:7" x14ac:dyDescent="0.2">
      <c r="A1360" s="8" t="str">
        <f>Table76[[#This Row],[Test No.]]&amp;Table76[[#This Row],[Section]]&amp;Table76[[#This Row],[Q. No.]]</f>
        <v>R23M39</v>
      </c>
      <c r="B1360" s="8"/>
      <c r="C1360" s="16" t="s">
        <v>88</v>
      </c>
      <c r="D1360" s="14">
        <v>39</v>
      </c>
      <c r="E1360" s="14" t="s">
        <v>32</v>
      </c>
      <c r="F1360" s="36" t="s">
        <v>499</v>
      </c>
      <c r="G1360" s="36" t="str">
        <f>VLOOKUP(Table76[[#This Row],[CID]],MathN,2,FALSE)</f>
        <v>Area and Perimeter</v>
      </c>
    </row>
    <row r="1361" spans="1:7" x14ac:dyDescent="0.2">
      <c r="A1361" s="8" t="str">
        <f>Table76[[#This Row],[Test No.]]&amp;Table76[[#This Row],[Section]]&amp;Table76[[#This Row],[Q. No.]]</f>
        <v>R23M40</v>
      </c>
      <c r="B1361" s="8"/>
      <c r="C1361" s="16" t="s">
        <v>88</v>
      </c>
      <c r="D1361" s="14">
        <v>40</v>
      </c>
      <c r="E1361" s="14" t="s">
        <v>32</v>
      </c>
      <c r="F1361" s="36" t="s">
        <v>470</v>
      </c>
      <c r="G1361" s="36" t="str">
        <f>VLOOKUP(Table76[[#This Row],[CID]],MathN,2,FALSE)</f>
        <v>Exponents and Roots</v>
      </c>
    </row>
    <row r="1362" spans="1:7" x14ac:dyDescent="0.2">
      <c r="A1362" s="8" t="str">
        <f>Table76[[#This Row],[Test No.]]&amp;Table76[[#This Row],[Section]]&amp;Table76[[#This Row],[Q. No.]]</f>
        <v>R23M41</v>
      </c>
      <c r="B1362" s="8"/>
      <c r="C1362" s="16" t="s">
        <v>88</v>
      </c>
      <c r="D1362" s="14">
        <v>41</v>
      </c>
      <c r="E1362" s="14" t="s">
        <v>32</v>
      </c>
      <c r="F1362" s="36" t="s">
        <v>488</v>
      </c>
      <c r="G1362" s="36" t="str">
        <f>VLOOKUP(Table76[[#This Row],[CID]],MathN,2,FALSE)</f>
        <v>Distance and Midpoints</v>
      </c>
    </row>
    <row r="1363" spans="1:7" x14ac:dyDescent="0.2">
      <c r="A1363" s="8" t="str">
        <f>Table76[[#This Row],[Test No.]]&amp;Table76[[#This Row],[Section]]&amp;Table76[[#This Row],[Q. No.]]</f>
        <v>R23M42</v>
      </c>
      <c r="B1363" s="8"/>
      <c r="C1363" s="16" t="s">
        <v>88</v>
      </c>
      <c r="D1363" s="14">
        <v>42</v>
      </c>
      <c r="E1363" s="14" t="s">
        <v>32</v>
      </c>
      <c r="F1363" s="36" t="s">
        <v>499</v>
      </c>
      <c r="G1363" s="36" t="str">
        <f>VLOOKUP(Table76[[#This Row],[CID]],MathN,2,FALSE)</f>
        <v>Area and Perimeter</v>
      </c>
    </row>
    <row r="1364" spans="1:7" x14ac:dyDescent="0.2">
      <c r="A1364" s="8" t="str">
        <f>Table76[[#This Row],[Test No.]]&amp;Table76[[#This Row],[Section]]&amp;Table76[[#This Row],[Q. No.]]</f>
        <v>R23M43</v>
      </c>
      <c r="B1364" s="8"/>
      <c r="C1364" s="16" t="s">
        <v>88</v>
      </c>
      <c r="D1364" s="14">
        <v>43</v>
      </c>
      <c r="E1364" s="14" t="s">
        <v>32</v>
      </c>
      <c r="F1364" s="36" t="s">
        <v>509</v>
      </c>
      <c r="G1364" s="36" t="str">
        <f>VLOOKUP(Table76[[#This Row],[CID]],MathN,2,FALSE)</f>
        <v>Combination and Permutation</v>
      </c>
    </row>
    <row r="1365" spans="1:7" x14ac:dyDescent="0.2">
      <c r="A1365" s="8" t="str">
        <f>Table76[[#This Row],[Test No.]]&amp;Table76[[#This Row],[Section]]&amp;Table76[[#This Row],[Q. No.]]</f>
        <v>R23M44</v>
      </c>
      <c r="B1365" s="8"/>
      <c r="C1365" s="16" t="s">
        <v>88</v>
      </c>
      <c r="D1365" s="14">
        <v>44</v>
      </c>
      <c r="E1365" s="14" t="s">
        <v>32</v>
      </c>
      <c r="F1365" s="36" t="s">
        <v>501</v>
      </c>
      <c r="G1365" s="36" t="str">
        <f>VLOOKUP(Table76[[#This Row],[CID]],MathN,2,FALSE)</f>
        <v>Trigonometric Laws</v>
      </c>
    </row>
    <row r="1366" spans="1:7" x14ac:dyDescent="0.2">
      <c r="A1366" s="8" t="str">
        <f>Table76[[#This Row],[Test No.]]&amp;Table76[[#This Row],[Section]]&amp;Table76[[#This Row],[Q. No.]]</f>
        <v>R23M45</v>
      </c>
      <c r="B1366" s="8"/>
      <c r="C1366" s="16" t="s">
        <v>88</v>
      </c>
      <c r="D1366" s="14">
        <v>45</v>
      </c>
      <c r="E1366" s="14" t="s">
        <v>32</v>
      </c>
      <c r="F1366" s="36" t="s">
        <v>477</v>
      </c>
      <c r="G1366" s="36" t="str">
        <f>VLOOKUP(Table76[[#This Row],[CID]],MathN,2,FALSE)</f>
        <v>Inequalities</v>
      </c>
    </row>
    <row r="1367" spans="1:7" x14ac:dyDescent="0.2">
      <c r="A1367" s="8" t="str">
        <f>Table76[[#This Row],[Test No.]]&amp;Table76[[#This Row],[Section]]&amp;Table76[[#This Row],[Q. No.]]</f>
        <v>R23M46</v>
      </c>
      <c r="B1367" s="8"/>
      <c r="C1367" s="16" t="s">
        <v>88</v>
      </c>
      <c r="D1367" s="14">
        <v>46</v>
      </c>
      <c r="E1367" s="14" t="s">
        <v>32</v>
      </c>
      <c r="F1367" s="36" t="s">
        <v>464</v>
      </c>
      <c r="G1367" s="36" t="str">
        <f>VLOOKUP(Table76[[#This Row],[CID]],MathN,2,FALSE)</f>
        <v>Numbers, Operations, and Problems</v>
      </c>
    </row>
    <row r="1368" spans="1:7" x14ac:dyDescent="0.2">
      <c r="A1368" s="8" t="str">
        <f>Table76[[#This Row],[Test No.]]&amp;Table76[[#This Row],[Section]]&amp;Table76[[#This Row],[Q. No.]]</f>
        <v>R23M47</v>
      </c>
      <c r="B1368" s="8"/>
      <c r="C1368" s="16" t="s">
        <v>88</v>
      </c>
      <c r="D1368" s="14">
        <v>47</v>
      </c>
      <c r="E1368" s="14" t="s">
        <v>32</v>
      </c>
      <c r="F1368" s="36" t="s">
        <v>474</v>
      </c>
      <c r="G1368" s="36" t="str">
        <f>VLOOKUP(Table76[[#This Row],[CID]],MathN,2,FALSE)</f>
        <v>Writing Expressions and Equations</v>
      </c>
    </row>
    <row r="1369" spans="1:7" x14ac:dyDescent="0.2">
      <c r="A1369" s="8" t="str">
        <f>Table76[[#This Row],[Test No.]]&amp;Table76[[#This Row],[Section]]&amp;Table76[[#This Row],[Q. No.]]</f>
        <v>R23M48</v>
      </c>
      <c r="B1369" s="8"/>
      <c r="C1369" s="16" t="s">
        <v>88</v>
      </c>
      <c r="D1369" s="14">
        <v>48</v>
      </c>
      <c r="E1369" s="14" t="s">
        <v>32</v>
      </c>
      <c r="F1369" s="36" t="s">
        <v>464</v>
      </c>
      <c r="G1369" s="36" t="str">
        <f>VLOOKUP(Table76[[#This Row],[CID]],MathN,2,FALSE)</f>
        <v>Numbers, Operations, and Problems</v>
      </c>
    </row>
    <row r="1370" spans="1:7" x14ac:dyDescent="0.2">
      <c r="A1370" s="8" t="str">
        <f>Table76[[#This Row],[Test No.]]&amp;Table76[[#This Row],[Section]]&amp;Table76[[#This Row],[Q. No.]]</f>
        <v>R23M49</v>
      </c>
      <c r="B1370" s="8"/>
      <c r="C1370" s="16" t="s">
        <v>88</v>
      </c>
      <c r="D1370" s="14">
        <v>49</v>
      </c>
      <c r="E1370" s="14" t="s">
        <v>32</v>
      </c>
      <c r="F1370" s="36" t="s">
        <v>498</v>
      </c>
      <c r="G1370" s="36" t="str">
        <f>VLOOKUP(Table76[[#This Row],[CID]],MathN,2,FALSE)</f>
        <v>Simple Three-Dimensional Geometry</v>
      </c>
    </row>
    <row r="1371" spans="1:7" x14ac:dyDescent="0.2">
      <c r="A1371" s="8" t="str">
        <f>Table76[[#This Row],[Test No.]]&amp;Table76[[#This Row],[Section]]&amp;Table76[[#This Row],[Q. No.]]</f>
        <v>R23M50</v>
      </c>
      <c r="B1371" s="8"/>
      <c r="C1371" s="16" t="s">
        <v>88</v>
      </c>
      <c r="D1371" s="14">
        <v>50</v>
      </c>
      <c r="E1371" s="14" t="s">
        <v>32</v>
      </c>
      <c r="F1371" s="36" t="s">
        <v>500</v>
      </c>
      <c r="G1371" s="36" t="str">
        <f>VLOOKUP(Table76[[#This Row],[CID]],MathN,2,FALSE)</f>
        <v>SOHCAHTOA</v>
      </c>
    </row>
    <row r="1372" spans="1:7" x14ac:dyDescent="0.2">
      <c r="A1372" s="8" t="str">
        <f>Table76[[#This Row],[Test No.]]&amp;Table76[[#This Row],[Section]]&amp;Table76[[#This Row],[Q. No.]]</f>
        <v>R23M51</v>
      </c>
      <c r="B1372" s="8"/>
      <c r="C1372" s="16" t="s">
        <v>88</v>
      </c>
      <c r="D1372" s="14">
        <v>51</v>
      </c>
      <c r="E1372" s="14" t="s">
        <v>32</v>
      </c>
      <c r="F1372" s="36" t="s">
        <v>491</v>
      </c>
      <c r="G1372" s="36" t="str">
        <f>VLOOKUP(Table76[[#This Row],[CID]],MathN,2,FALSE)</f>
        <v>The Equation of a Line</v>
      </c>
    </row>
    <row r="1373" spans="1:7" x14ac:dyDescent="0.2">
      <c r="A1373" s="8" t="str">
        <f>Table76[[#This Row],[Test No.]]&amp;Table76[[#This Row],[Section]]&amp;Table76[[#This Row],[Q. No.]]</f>
        <v>R23M52</v>
      </c>
      <c r="B1373" s="8"/>
      <c r="C1373" s="16" t="s">
        <v>88</v>
      </c>
      <c r="D1373" s="14">
        <v>52</v>
      </c>
      <c r="E1373" s="14" t="s">
        <v>32</v>
      </c>
      <c r="F1373" s="36" t="s">
        <v>475</v>
      </c>
      <c r="G1373" s="36" t="str">
        <f>VLOOKUP(Table76[[#This Row],[CID]],MathN,2,FALSE)</f>
        <v>Solving Linear Equations</v>
      </c>
    </row>
    <row r="1374" spans="1:7" x14ac:dyDescent="0.2">
      <c r="A1374" s="8" t="str">
        <f>Table76[[#This Row],[Test No.]]&amp;Table76[[#This Row],[Section]]&amp;Table76[[#This Row],[Q. No.]]</f>
        <v>R23M53</v>
      </c>
      <c r="B1374" s="8"/>
      <c r="C1374" s="16" t="s">
        <v>88</v>
      </c>
      <c r="D1374" s="14">
        <v>53</v>
      </c>
      <c r="E1374" s="14" t="s">
        <v>32</v>
      </c>
      <c r="F1374" s="36" t="s">
        <v>494</v>
      </c>
      <c r="G1374" s="36" t="str">
        <f>VLOOKUP(Table76[[#This Row],[CID]],MathN,2,FALSE)</f>
        <v>Angles, Lines, and Planes</v>
      </c>
    </row>
    <row r="1375" spans="1:7" x14ac:dyDescent="0.2">
      <c r="A1375" s="8" t="str">
        <f>Table76[[#This Row],[Test No.]]&amp;Table76[[#This Row],[Section]]&amp;Table76[[#This Row],[Q. No.]]</f>
        <v>R23M54</v>
      </c>
      <c r="B1375" s="8"/>
      <c r="C1375" s="16" t="s">
        <v>88</v>
      </c>
      <c r="D1375" s="14">
        <v>54</v>
      </c>
      <c r="E1375" s="14" t="s">
        <v>32</v>
      </c>
      <c r="F1375" s="36" t="s">
        <v>502</v>
      </c>
      <c r="G1375" s="36" t="str">
        <f>VLOOKUP(Table76[[#This Row],[CID]],MathN,2,FALSE)</f>
        <v>Trigonometric Identities</v>
      </c>
    </row>
    <row r="1376" spans="1:7" x14ac:dyDescent="0.2">
      <c r="A1376" s="8" t="str">
        <f>Table76[[#This Row],[Test No.]]&amp;Table76[[#This Row],[Section]]&amp;Table76[[#This Row],[Q. No.]]</f>
        <v>R23M55</v>
      </c>
      <c r="B1376" s="8"/>
      <c r="C1376" s="16" t="s">
        <v>88</v>
      </c>
      <c r="D1376" s="14">
        <v>55</v>
      </c>
      <c r="E1376" s="14" t="s">
        <v>32</v>
      </c>
      <c r="F1376" s="36" t="s">
        <v>492</v>
      </c>
      <c r="G1376" s="36" t="str">
        <f>VLOOKUP(Table76[[#This Row],[CID]],MathN,2,FALSE)</f>
        <v>Graphing Data and Equations</v>
      </c>
    </row>
    <row r="1377" spans="1:7" x14ac:dyDescent="0.2">
      <c r="A1377" s="8" t="str">
        <f>Table76[[#This Row],[Test No.]]&amp;Table76[[#This Row],[Section]]&amp;Table76[[#This Row],[Q. No.]]</f>
        <v>R23M56</v>
      </c>
      <c r="B1377" s="8"/>
      <c r="C1377" s="16" t="s">
        <v>88</v>
      </c>
      <c r="D1377" s="14">
        <v>56</v>
      </c>
      <c r="E1377" s="14" t="s">
        <v>32</v>
      </c>
      <c r="F1377" s="36" t="s">
        <v>509</v>
      </c>
      <c r="G1377" s="36" t="str">
        <f>VLOOKUP(Table76[[#This Row],[CID]],MathN,2,FALSE)</f>
        <v>Combination and Permutation</v>
      </c>
    </row>
    <row r="1378" spans="1:7" x14ac:dyDescent="0.2">
      <c r="A1378" s="8" t="str">
        <f>Table76[[#This Row],[Test No.]]&amp;Table76[[#This Row],[Section]]&amp;Table76[[#This Row],[Q. No.]]</f>
        <v>R23M57</v>
      </c>
      <c r="B1378" s="8"/>
      <c r="C1378" s="16" t="s">
        <v>88</v>
      </c>
      <c r="D1378" s="14">
        <v>57</v>
      </c>
      <c r="E1378" s="14" t="s">
        <v>32</v>
      </c>
      <c r="F1378" s="36" t="s">
        <v>469</v>
      </c>
      <c r="G1378" s="36" t="str">
        <f>VLOOKUP(Table76[[#This Row],[CID]],MathN,2,FALSE)</f>
        <v>Absolute Value</v>
      </c>
    </row>
    <row r="1379" spans="1:7" x14ac:dyDescent="0.2">
      <c r="A1379" s="8" t="str">
        <f>Table76[[#This Row],[Test No.]]&amp;Table76[[#This Row],[Section]]&amp;Table76[[#This Row],[Q. No.]]</f>
        <v>R23M58</v>
      </c>
      <c r="B1379" s="8"/>
      <c r="C1379" s="16" t="s">
        <v>88</v>
      </c>
      <c r="D1379" s="14">
        <v>58</v>
      </c>
      <c r="E1379" s="14" t="s">
        <v>32</v>
      </c>
      <c r="F1379" s="36" t="s">
        <v>502</v>
      </c>
      <c r="G1379" s="36" t="str">
        <f>VLOOKUP(Table76[[#This Row],[CID]],MathN,2,FALSE)</f>
        <v>Trigonometric Identities</v>
      </c>
    </row>
    <row r="1380" spans="1:7" x14ac:dyDescent="0.2">
      <c r="A1380" s="8" t="str">
        <f>Table76[[#This Row],[Test No.]]&amp;Table76[[#This Row],[Section]]&amp;Table76[[#This Row],[Q. No.]]</f>
        <v>R23M59</v>
      </c>
      <c r="B1380" s="8"/>
      <c r="C1380" s="16" t="s">
        <v>88</v>
      </c>
      <c r="D1380" s="14">
        <v>59</v>
      </c>
      <c r="E1380" s="14" t="s">
        <v>32</v>
      </c>
      <c r="F1380" s="36" t="s">
        <v>505</v>
      </c>
      <c r="G1380" s="36" t="str">
        <f>VLOOKUP(Table76[[#This Row],[CID]],MathN,2,FALSE)</f>
        <v>Misc</v>
      </c>
    </row>
    <row r="1381" spans="1:7" x14ac:dyDescent="0.2">
      <c r="A1381" s="8" t="str">
        <f>Table76[[#This Row],[Test No.]]&amp;Table76[[#This Row],[Section]]&amp;Table76[[#This Row],[Q. No.]]</f>
        <v>R23M60</v>
      </c>
      <c r="B1381" s="8"/>
      <c r="C1381" s="16" t="s">
        <v>88</v>
      </c>
      <c r="D1381" s="14">
        <v>60</v>
      </c>
      <c r="E1381" s="14" t="s">
        <v>32</v>
      </c>
      <c r="F1381" s="36" t="s">
        <v>473</v>
      </c>
      <c r="G1381" s="36" t="str">
        <f>VLOOKUP(Table76[[#This Row],[CID]],MathN,2,FALSE)</f>
        <v>Equivalent Algebraic Expressions</v>
      </c>
    </row>
    <row r="1382" spans="1:7" x14ac:dyDescent="0.2">
      <c r="A1382" s="8" t="str">
        <f>Table76[[#This Row],[Test No.]]&amp;Table76[[#This Row],[Section]]&amp;Table76[[#This Row],[Q. No.]]</f>
        <v>R24M1</v>
      </c>
      <c r="B1382" s="8"/>
      <c r="C1382" s="16" t="s">
        <v>87</v>
      </c>
      <c r="D1382" s="14">
        <v>1</v>
      </c>
      <c r="E1382" s="14" t="s">
        <v>32</v>
      </c>
      <c r="F1382" s="36" t="s">
        <v>465</v>
      </c>
      <c r="G1382" s="36" t="str">
        <f>VLOOKUP(Table76[[#This Row],[CID]],MathN,2,FALSE)</f>
        <v>Multiples, Factors, and Primes</v>
      </c>
    </row>
    <row r="1383" spans="1:7" x14ac:dyDescent="0.2">
      <c r="A1383" s="8" t="str">
        <f>Table76[[#This Row],[Test No.]]&amp;Table76[[#This Row],[Section]]&amp;Table76[[#This Row],[Q. No.]]</f>
        <v>R24M2</v>
      </c>
      <c r="B1383" s="8"/>
      <c r="C1383" s="16" t="s">
        <v>87</v>
      </c>
      <c r="D1383" s="14">
        <v>2</v>
      </c>
      <c r="E1383" s="14" t="s">
        <v>32</v>
      </c>
      <c r="F1383" s="36" t="s">
        <v>467</v>
      </c>
      <c r="G1383" s="36" t="str">
        <f>VLOOKUP(Table76[[#This Row],[CID]],MathN,2,FALSE)</f>
        <v>Percentages, Fractions, and Decimals</v>
      </c>
    </row>
    <row r="1384" spans="1:7" x14ac:dyDescent="0.2">
      <c r="A1384" s="8" t="str">
        <f>Table76[[#This Row],[Test No.]]&amp;Table76[[#This Row],[Section]]&amp;Table76[[#This Row],[Q. No.]]</f>
        <v>R24M3</v>
      </c>
      <c r="B1384" s="8"/>
      <c r="C1384" s="16" t="s">
        <v>87</v>
      </c>
      <c r="D1384" s="14">
        <v>3</v>
      </c>
      <c r="E1384" s="14" t="s">
        <v>32</v>
      </c>
      <c r="F1384" s="36" t="s">
        <v>468</v>
      </c>
      <c r="G1384" s="36" t="str">
        <f>VLOOKUP(Table76[[#This Row],[CID]],MathN,2,FALSE)</f>
        <v>Ratios and Proportions</v>
      </c>
    </row>
    <row r="1385" spans="1:7" x14ac:dyDescent="0.2">
      <c r="A1385" s="8" t="str">
        <f>Table76[[#This Row],[Test No.]]&amp;Table76[[#This Row],[Section]]&amp;Table76[[#This Row],[Q. No.]]</f>
        <v>R24M4</v>
      </c>
      <c r="B1385" s="8"/>
      <c r="C1385" s="16" t="s">
        <v>87</v>
      </c>
      <c r="D1385" s="14">
        <v>4</v>
      </c>
      <c r="E1385" s="14" t="s">
        <v>32</v>
      </c>
      <c r="F1385" s="36" t="s">
        <v>472</v>
      </c>
      <c r="G1385" s="36" t="str">
        <f>VLOOKUP(Table76[[#This Row],[CID]],MathN,2,FALSE)</f>
        <v>Substitution</v>
      </c>
    </row>
    <row r="1386" spans="1:7" x14ac:dyDescent="0.2">
      <c r="A1386" s="8" t="str">
        <f>Table76[[#This Row],[Test No.]]&amp;Table76[[#This Row],[Section]]&amp;Table76[[#This Row],[Q. No.]]</f>
        <v>R24M5</v>
      </c>
      <c r="B1386" s="8"/>
      <c r="C1386" s="16" t="s">
        <v>87</v>
      </c>
      <c r="D1386" s="14">
        <v>5</v>
      </c>
      <c r="E1386" s="14" t="s">
        <v>32</v>
      </c>
      <c r="F1386" s="36" t="s">
        <v>497</v>
      </c>
      <c r="G1386" s="36" t="str">
        <f>VLOOKUP(Table76[[#This Row],[CID]],MathN,2,FALSE)</f>
        <v>Circles</v>
      </c>
    </row>
    <row r="1387" spans="1:7" x14ac:dyDescent="0.2">
      <c r="A1387" s="8" t="str">
        <f>Table76[[#This Row],[Test No.]]&amp;Table76[[#This Row],[Section]]&amp;Table76[[#This Row],[Q. No.]]</f>
        <v>R24M6</v>
      </c>
      <c r="B1387" s="8"/>
      <c r="C1387" s="16" t="s">
        <v>87</v>
      </c>
      <c r="D1387" s="14">
        <v>6</v>
      </c>
      <c r="E1387" s="14" t="s">
        <v>32</v>
      </c>
      <c r="F1387" s="36" t="s">
        <v>504</v>
      </c>
      <c r="G1387" s="36" t="str">
        <f>VLOOKUP(Table76[[#This Row],[CID]],MathN,2,FALSE)</f>
        <v>Logic</v>
      </c>
    </row>
    <row r="1388" spans="1:7" x14ac:dyDescent="0.2">
      <c r="A1388" s="8" t="str">
        <f>Table76[[#This Row],[Test No.]]&amp;Table76[[#This Row],[Section]]&amp;Table76[[#This Row],[Q. No.]]</f>
        <v>R24M7</v>
      </c>
      <c r="B1388" s="8"/>
      <c r="C1388" s="16" t="s">
        <v>87</v>
      </c>
      <c r="D1388" s="14">
        <v>7</v>
      </c>
      <c r="E1388" s="14" t="s">
        <v>32</v>
      </c>
      <c r="F1388" s="36" t="s">
        <v>475</v>
      </c>
      <c r="G1388" s="36" t="str">
        <f>VLOOKUP(Table76[[#This Row],[CID]],MathN,2,FALSE)</f>
        <v>Solving Linear Equations</v>
      </c>
    </row>
    <row r="1389" spans="1:7" x14ac:dyDescent="0.2">
      <c r="A1389" s="8" t="str">
        <f>Table76[[#This Row],[Test No.]]&amp;Table76[[#This Row],[Section]]&amp;Table76[[#This Row],[Q. No.]]</f>
        <v>R24M8</v>
      </c>
      <c r="B1389" s="8"/>
      <c r="C1389" s="16" t="s">
        <v>87</v>
      </c>
      <c r="D1389" s="14">
        <v>8</v>
      </c>
      <c r="E1389" s="14" t="s">
        <v>32</v>
      </c>
      <c r="F1389" s="36" t="s">
        <v>470</v>
      </c>
      <c r="G1389" s="36" t="str">
        <f>VLOOKUP(Table76[[#This Row],[CID]],MathN,2,FALSE)</f>
        <v>Exponents and Roots</v>
      </c>
    </row>
    <row r="1390" spans="1:7" x14ac:dyDescent="0.2">
      <c r="A1390" s="8" t="str">
        <f>Table76[[#This Row],[Test No.]]&amp;Table76[[#This Row],[Section]]&amp;Table76[[#This Row],[Q. No.]]</f>
        <v>R24M9</v>
      </c>
      <c r="B1390" s="8"/>
      <c r="C1390" s="16" t="s">
        <v>87</v>
      </c>
      <c r="D1390" s="14">
        <v>9</v>
      </c>
      <c r="E1390" s="14" t="s">
        <v>32</v>
      </c>
      <c r="F1390" s="36" t="s">
        <v>507</v>
      </c>
      <c r="G1390" s="36" t="str">
        <f>VLOOKUP(Table76[[#This Row],[CID]],MathN,2,FALSE)</f>
        <v>Probability</v>
      </c>
    </row>
    <row r="1391" spans="1:7" x14ac:dyDescent="0.2">
      <c r="A1391" s="8" t="str">
        <f>Table76[[#This Row],[Test No.]]&amp;Table76[[#This Row],[Section]]&amp;Table76[[#This Row],[Q. No.]]</f>
        <v>R24M10</v>
      </c>
      <c r="B1391" s="8"/>
      <c r="C1391" s="16" t="s">
        <v>87</v>
      </c>
      <c r="D1391" s="14">
        <v>10</v>
      </c>
      <c r="E1391" s="14" t="s">
        <v>32</v>
      </c>
      <c r="F1391" s="36" t="s">
        <v>465</v>
      </c>
      <c r="G1391" s="36" t="str">
        <f>VLOOKUP(Table76[[#This Row],[CID]],MathN,2,FALSE)</f>
        <v>Multiples, Factors, and Primes</v>
      </c>
    </row>
    <row r="1392" spans="1:7" x14ac:dyDescent="0.2">
      <c r="A1392" s="8" t="str">
        <f>Table76[[#This Row],[Test No.]]&amp;Table76[[#This Row],[Section]]&amp;Table76[[#This Row],[Q. No.]]</f>
        <v>R24M11</v>
      </c>
      <c r="B1392" s="8"/>
      <c r="C1392" s="16" t="s">
        <v>87</v>
      </c>
      <c r="D1392" s="14">
        <v>11</v>
      </c>
      <c r="E1392" s="14" t="s">
        <v>32</v>
      </c>
      <c r="F1392" s="36" t="s">
        <v>495</v>
      </c>
      <c r="G1392" s="36" t="str">
        <f>VLOOKUP(Table76[[#This Row],[CID]],MathN,2,FALSE)</f>
        <v>Triangles</v>
      </c>
    </row>
    <row r="1393" spans="1:7" x14ac:dyDescent="0.2">
      <c r="A1393" s="8" t="str">
        <f>Table76[[#This Row],[Test No.]]&amp;Table76[[#This Row],[Section]]&amp;Table76[[#This Row],[Q. No.]]</f>
        <v>R24M12</v>
      </c>
      <c r="B1393" s="8"/>
      <c r="C1393" s="16" t="s">
        <v>87</v>
      </c>
      <c r="D1393" s="14">
        <v>12</v>
      </c>
      <c r="E1393" s="14" t="s">
        <v>32</v>
      </c>
      <c r="F1393" s="36" t="s">
        <v>467</v>
      </c>
      <c r="G1393" s="36" t="str">
        <f>VLOOKUP(Table76[[#This Row],[CID]],MathN,2,FALSE)</f>
        <v>Percentages, Fractions, and Decimals</v>
      </c>
    </row>
    <row r="1394" spans="1:7" x14ac:dyDescent="0.2">
      <c r="A1394" s="8" t="str">
        <f>Table76[[#This Row],[Test No.]]&amp;Table76[[#This Row],[Section]]&amp;Table76[[#This Row],[Q. No.]]</f>
        <v>R24M13</v>
      </c>
      <c r="B1394" s="8"/>
      <c r="C1394" s="16" t="s">
        <v>87</v>
      </c>
      <c r="D1394" s="14">
        <v>13</v>
      </c>
      <c r="E1394" s="14" t="s">
        <v>32</v>
      </c>
      <c r="F1394" s="36" t="s">
        <v>479</v>
      </c>
      <c r="G1394" s="36" t="str">
        <f>VLOOKUP(Table76[[#This Row],[CID]],MathN,2,FALSE)</f>
        <v>Solving Systems of Equations</v>
      </c>
    </row>
    <row r="1395" spans="1:7" x14ac:dyDescent="0.2">
      <c r="A1395" s="8" t="str">
        <f>Table76[[#This Row],[Test No.]]&amp;Table76[[#This Row],[Section]]&amp;Table76[[#This Row],[Q. No.]]</f>
        <v>R24M14</v>
      </c>
      <c r="B1395" s="8"/>
      <c r="C1395" s="16" t="s">
        <v>87</v>
      </c>
      <c r="D1395" s="14">
        <v>14</v>
      </c>
      <c r="E1395" s="14" t="s">
        <v>32</v>
      </c>
      <c r="F1395" s="36" t="s">
        <v>497</v>
      </c>
      <c r="G1395" s="36" t="str">
        <f>VLOOKUP(Table76[[#This Row],[CID]],MathN,2,FALSE)</f>
        <v>Circles</v>
      </c>
    </row>
    <row r="1396" spans="1:7" x14ac:dyDescent="0.2">
      <c r="A1396" s="8" t="str">
        <f>Table76[[#This Row],[Test No.]]&amp;Table76[[#This Row],[Section]]&amp;Table76[[#This Row],[Q. No.]]</f>
        <v>R24M15</v>
      </c>
      <c r="B1396" s="8"/>
      <c r="C1396" s="16" t="s">
        <v>87</v>
      </c>
      <c r="D1396" s="14">
        <v>15</v>
      </c>
      <c r="E1396" s="14" t="s">
        <v>32</v>
      </c>
      <c r="F1396" s="36" t="s">
        <v>506</v>
      </c>
      <c r="G1396" s="36" t="str">
        <f>VLOOKUP(Table76[[#This Row],[CID]],MathN,2,FALSE)</f>
        <v>Mean, Median, and Mode</v>
      </c>
    </row>
    <row r="1397" spans="1:7" x14ac:dyDescent="0.2">
      <c r="A1397" s="8" t="str">
        <f>Table76[[#This Row],[Test No.]]&amp;Table76[[#This Row],[Section]]&amp;Table76[[#This Row],[Q. No.]]</f>
        <v>R24M16</v>
      </c>
      <c r="B1397" s="8"/>
      <c r="C1397" s="16" t="s">
        <v>87</v>
      </c>
      <c r="D1397" s="14">
        <v>16</v>
      </c>
      <c r="E1397" s="14" t="s">
        <v>32</v>
      </c>
      <c r="F1397" s="36" t="s">
        <v>491</v>
      </c>
      <c r="G1397" s="36" t="str">
        <f>VLOOKUP(Table76[[#This Row],[CID]],MathN,2,FALSE)</f>
        <v>The Equation of a Line</v>
      </c>
    </row>
    <row r="1398" spans="1:7" x14ac:dyDescent="0.2">
      <c r="A1398" s="8" t="str">
        <f>Table76[[#This Row],[Test No.]]&amp;Table76[[#This Row],[Section]]&amp;Table76[[#This Row],[Q. No.]]</f>
        <v>R24M17</v>
      </c>
      <c r="B1398" s="8"/>
      <c r="C1398" s="16" t="s">
        <v>87</v>
      </c>
      <c r="D1398" s="14">
        <v>17</v>
      </c>
      <c r="E1398" s="14" t="s">
        <v>32</v>
      </c>
      <c r="F1398" s="36" t="s">
        <v>478</v>
      </c>
      <c r="G1398" s="36" t="str">
        <f>VLOOKUP(Table76[[#This Row],[CID]],MathN,2,FALSE)</f>
        <v>Solving and Factoring Quadratic Equations</v>
      </c>
    </row>
    <row r="1399" spans="1:7" x14ac:dyDescent="0.2">
      <c r="A1399" s="8" t="str">
        <f>Table76[[#This Row],[Test No.]]&amp;Table76[[#This Row],[Section]]&amp;Table76[[#This Row],[Q. No.]]</f>
        <v>R24M18</v>
      </c>
      <c r="B1399" s="8"/>
      <c r="C1399" s="16" t="s">
        <v>87</v>
      </c>
      <c r="D1399" s="14">
        <v>18</v>
      </c>
      <c r="E1399" s="14" t="s">
        <v>32</v>
      </c>
      <c r="F1399" s="36" t="s">
        <v>469</v>
      </c>
      <c r="G1399" s="36" t="str">
        <f>VLOOKUP(Table76[[#This Row],[CID]],MathN,2,FALSE)</f>
        <v>Absolute Value</v>
      </c>
    </row>
    <row r="1400" spans="1:7" x14ac:dyDescent="0.2">
      <c r="A1400" s="8" t="str">
        <f>Table76[[#This Row],[Test No.]]&amp;Table76[[#This Row],[Section]]&amp;Table76[[#This Row],[Q. No.]]</f>
        <v>R24M19</v>
      </c>
      <c r="B1400" s="8"/>
      <c r="C1400" s="16" t="s">
        <v>87</v>
      </c>
      <c r="D1400" s="14">
        <v>19</v>
      </c>
      <c r="E1400" s="14" t="s">
        <v>32</v>
      </c>
      <c r="F1400" s="36" t="s">
        <v>467</v>
      </c>
      <c r="G1400" s="36" t="str">
        <f>VLOOKUP(Table76[[#This Row],[CID]],MathN,2,FALSE)</f>
        <v>Percentages, Fractions, and Decimals</v>
      </c>
    </row>
    <row r="1401" spans="1:7" x14ac:dyDescent="0.2">
      <c r="A1401" s="8" t="str">
        <f>Table76[[#This Row],[Test No.]]&amp;Table76[[#This Row],[Section]]&amp;Table76[[#This Row],[Q. No.]]</f>
        <v>R24M20</v>
      </c>
      <c r="B1401" s="8"/>
      <c r="C1401" s="16" t="s">
        <v>87</v>
      </c>
      <c r="D1401" s="14">
        <v>20</v>
      </c>
      <c r="E1401" s="14" t="s">
        <v>32</v>
      </c>
      <c r="F1401" s="36" t="s">
        <v>489</v>
      </c>
      <c r="G1401" s="36" t="str">
        <f>VLOOKUP(Table76[[#This Row],[CID]],MathN,2,FALSE)</f>
        <v>Slope</v>
      </c>
    </row>
    <row r="1402" spans="1:7" x14ac:dyDescent="0.2">
      <c r="A1402" s="8" t="str">
        <f>Table76[[#This Row],[Test No.]]&amp;Table76[[#This Row],[Section]]&amp;Table76[[#This Row],[Q. No.]]</f>
        <v>R24M21</v>
      </c>
      <c r="B1402" s="8"/>
      <c r="C1402" s="16" t="s">
        <v>87</v>
      </c>
      <c r="D1402" s="14">
        <v>21</v>
      </c>
      <c r="E1402" s="14" t="s">
        <v>32</v>
      </c>
      <c r="F1402" s="36" t="s">
        <v>473</v>
      </c>
      <c r="G1402" s="36" t="str">
        <f>VLOOKUP(Table76[[#This Row],[CID]],MathN,2,FALSE)</f>
        <v>Equivalent Algebraic Expressions</v>
      </c>
    </row>
    <row r="1403" spans="1:7" x14ac:dyDescent="0.2">
      <c r="A1403" s="8" t="str">
        <f>Table76[[#This Row],[Test No.]]&amp;Table76[[#This Row],[Section]]&amp;Table76[[#This Row],[Q. No.]]</f>
        <v>R24M22</v>
      </c>
      <c r="B1403" s="8"/>
      <c r="C1403" s="16" t="s">
        <v>87</v>
      </c>
      <c r="D1403" s="14">
        <v>22</v>
      </c>
      <c r="E1403" s="14" t="s">
        <v>32</v>
      </c>
      <c r="F1403" s="36" t="s">
        <v>467</v>
      </c>
      <c r="G1403" s="36" t="str">
        <f>VLOOKUP(Table76[[#This Row],[CID]],MathN,2,FALSE)</f>
        <v>Percentages, Fractions, and Decimals</v>
      </c>
    </row>
    <row r="1404" spans="1:7" x14ac:dyDescent="0.2">
      <c r="A1404" s="8" t="str">
        <f>Table76[[#This Row],[Test No.]]&amp;Table76[[#This Row],[Section]]&amp;Table76[[#This Row],[Q. No.]]</f>
        <v>R24M23</v>
      </c>
      <c r="B1404" s="8"/>
      <c r="C1404" s="16" t="s">
        <v>87</v>
      </c>
      <c r="D1404" s="14">
        <v>23</v>
      </c>
      <c r="E1404" s="14" t="s">
        <v>32</v>
      </c>
      <c r="F1404" s="36" t="s">
        <v>471</v>
      </c>
      <c r="G1404" s="36" t="str">
        <f>VLOOKUP(Table76[[#This Row],[CID]],MathN,2,FALSE)</f>
        <v>Series</v>
      </c>
    </row>
    <row r="1405" spans="1:7" x14ac:dyDescent="0.2">
      <c r="A1405" s="8" t="str">
        <f>Table76[[#This Row],[Test No.]]&amp;Table76[[#This Row],[Section]]&amp;Table76[[#This Row],[Q. No.]]</f>
        <v>R24M24</v>
      </c>
      <c r="B1405" s="8"/>
      <c r="C1405" s="16" t="s">
        <v>87</v>
      </c>
      <c r="D1405" s="14">
        <v>24</v>
      </c>
      <c r="E1405" s="14" t="s">
        <v>32</v>
      </c>
      <c r="F1405" s="36" t="s">
        <v>473</v>
      </c>
      <c r="G1405" s="36" t="str">
        <f>VLOOKUP(Table76[[#This Row],[CID]],MathN,2,FALSE)</f>
        <v>Equivalent Algebraic Expressions</v>
      </c>
    </row>
    <row r="1406" spans="1:7" x14ac:dyDescent="0.2">
      <c r="A1406" s="8" t="str">
        <f>Table76[[#This Row],[Test No.]]&amp;Table76[[#This Row],[Section]]&amp;Table76[[#This Row],[Q. No.]]</f>
        <v>R24M25</v>
      </c>
      <c r="B1406" s="8"/>
      <c r="C1406" s="16" t="s">
        <v>87</v>
      </c>
      <c r="D1406" s="14">
        <v>25</v>
      </c>
      <c r="E1406" s="14" t="s">
        <v>32</v>
      </c>
      <c r="F1406" s="36" t="s">
        <v>468</v>
      </c>
      <c r="G1406" s="36" t="str">
        <f>VLOOKUP(Table76[[#This Row],[CID]],MathN,2,FALSE)</f>
        <v>Ratios and Proportions</v>
      </c>
    </row>
    <row r="1407" spans="1:7" x14ac:dyDescent="0.2">
      <c r="A1407" s="8" t="str">
        <f>Table76[[#This Row],[Test No.]]&amp;Table76[[#This Row],[Section]]&amp;Table76[[#This Row],[Q. No.]]</f>
        <v>R24M26</v>
      </c>
      <c r="B1407" s="8"/>
      <c r="C1407" s="16" t="s">
        <v>87</v>
      </c>
      <c r="D1407" s="14">
        <v>26</v>
      </c>
      <c r="E1407" s="14" t="s">
        <v>32</v>
      </c>
      <c r="F1407" s="36" t="s">
        <v>470</v>
      </c>
      <c r="G1407" s="36" t="str">
        <f>VLOOKUP(Table76[[#This Row],[CID]],MathN,2,FALSE)</f>
        <v>Exponents and Roots</v>
      </c>
    </row>
    <row r="1408" spans="1:7" x14ac:dyDescent="0.2">
      <c r="A1408" s="8" t="str">
        <f>Table76[[#This Row],[Test No.]]&amp;Table76[[#This Row],[Section]]&amp;Table76[[#This Row],[Q. No.]]</f>
        <v>R24M27</v>
      </c>
      <c r="B1408" s="8"/>
      <c r="C1408" s="16" t="s">
        <v>87</v>
      </c>
      <c r="D1408" s="14">
        <v>27</v>
      </c>
      <c r="E1408" s="14" t="s">
        <v>32</v>
      </c>
      <c r="F1408" s="36" t="s">
        <v>474</v>
      </c>
      <c r="G1408" s="36" t="str">
        <f>VLOOKUP(Table76[[#This Row],[CID]],MathN,2,FALSE)</f>
        <v>Writing Expressions and Equations</v>
      </c>
    </row>
    <row r="1409" spans="1:7" x14ac:dyDescent="0.2">
      <c r="A1409" s="8" t="str">
        <f>Table76[[#This Row],[Test No.]]&amp;Table76[[#This Row],[Section]]&amp;Table76[[#This Row],[Q. No.]]</f>
        <v>R24M28</v>
      </c>
      <c r="B1409" s="8"/>
      <c r="C1409" s="16" t="s">
        <v>87</v>
      </c>
      <c r="D1409" s="14">
        <v>28</v>
      </c>
      <c r="E1409" s="14" t="s">
        <v>32</v>
      </c>
      <c r="F1409" s="36" t="s">
        <v>488</v>
      </c>
      <c r="G1409" s="36" t="str">
        <f>VLOOKUP(Table76[[#This Row],[CID]],MathN,2,FALSE)</f>
        <v>Distance and Midpoints</v>
      </c>
    </row>
    <row r="1410" spans="1:7" x14ac:dyDescent="0.2">
      <c r="A1410" s="8" t="str">
        <f>Table76[[#This Row],[Test No.]]&amp;Table76[[#This Row],[Section]]&amp;Table76[[#This Row],[Q. No.]]</f>
        <v>R24M29</v>
      </c>
      <c r="B1410" s="8"/>
      <c r="C1410" s="16" t="s">
        <v>87</v>
      </c>
      <c r="D1410" s="14">
        <v>29</v>
      </c>
      <c r="E1410" s="14" t="s">
        <v>32</v>
      </c>
      <c r="F1410" s="36" t="s">
        <v>479</v>
      </c>
      <c r="G1410" s="36" t="str">
        <f>VLOOKUP(Table76[[#This Row],[CID]],MathN,2,FALSE)</f>
        <v>Solving Systems of Equations</v>
      </c>
    </row>
    <row r="1411" spans="1:7" x14ac:dyDescent="0.2">
      <c r="A1411" s="8" t="str">
        <f>Table76[[#This Row],[Test No.]]&amp;Table76[[#This Row],[Section]]&amp;Table76[[#This Row],[Q. No.]]</f>
        <v>R24M30</v>
      </c>
      <c r="B1411" s="8"/>
      <c r="C1411" s="16" t="s">
        <v>87</v>
      </c>
      <c r="D1411" s="14">
        <v>30</v>
      </c>
      <c r="E1411" s="14" t="s">
        <v>32</v>
      </c>
      <c r="F1411" s="36" t="s">
        <v>477</v>
      </c>
      <c r="G1411" s="36" t="str">
        <f>VLOOKUP(Table76[[#This Row],[CID]],MathN,2,FALSE)</f>
        <v>Inequalities</v>
      </c>
    </row>
    <row r="1412" spans="1:7" x14ac:dyDescent="0.2">
      <c r="A1412" s="8" t="str">
        <f>Table76[[#This Row],[Test No.]]&amp;Table76[[#This Row],[Section]]&amp;Table76[[#This Row],[Q. No.]]</f>
        <v>R24M31</v>
      </c>
      <c r="B1412" s="8"/>
      <c r="C1412" s="16" t="s">
        <v>87</v>
      </c>
      <c r="D1412" s="14">
        <v>31</v>
      </c>
      <c r="E1412" s="14" t="s">
        <v>32</v>
      </c>
      <c r="F1412" s="36" t="s">
        <v>494</v>
      </c>
      <c r="G1412" s="36" t="str">
        <f>VLOOKUP(Table76[[#This Row],[CID]],MathN,2,FALSE)</f>
        <v>Angles, Lines, and Planes</v>
      </c>
    </row>
    <row r="1413" spans="1:7" x14ac:dyDescent="0.2">
      <c r="A1413" s="8" t="str">
        <f>Table76[[#This Row],[Test No.]]&amp;Table76[[#This Row],[Section]]&amp;Table76[[#This Row],[Q. No.]]</f>
        <v>R24M32</v>
      </c>
      <c r="B1413" s="8"/>
      <c r="C1413" s="16" t="s">
        <v>87</v>
      </c>
      <c r="D1413" s="14">
        <v>32</v>
      </c>
      <c r="E1413" s="14" t="s">
        <v>32</v>
      </c>
      <c r="F1413" s="36" t="s">
        <v>499</v>
      </c>
      <c r="G1413" s="36" t="str">
        <f>VLOOKUP(Table76[[#This Row],[CID]],MathN,2,FALSE)</f>
        <v>Area and Perimeter</v>
      </c>
    </row>
    <row r="1414" spans="1:7" x14ac:dyDescent="0.2">
      <c r="A1414" s="8" t="str">
        <f>Table76[[#This Row],[Test No.]]&amp;Table76[[#This Row],[Section]]&amp;Table76[[#This Row],[Q. No.]]</f>
        <v>R24M33</v>
      </c>
      <c r="B1414" s="8"/>
      <c r="C1414" s="16" t="s">
        <v>87</v>
      </c>
      <c r="D1414" s="14">
        <v>33</v>
      </c>
      <c r="E1414" s="14" t="s">
        <v>32</v>
      </c>
      <c r="F1414" s="36" t="s">
        <v>496</v>
      </c>
      <c r="G1414" s="36" t="str">
        <f>VLOOKUP(Table76[[#This Row],[CID]],MathN,2,FALSE)</f>
        <v>Polygons</v>
      </c>
    </row>
    <row r="1415" spans="1:7" x14ac:dyDescent="0.2">
      <c r="A1415" s="8" t="str">
        <f>Table76[[#This Row],[Test No.]]&amp;Table76[[#This Row],[Section]]&amp;Table76[[#This Row],[Q. No.]]</f>
        <v>R24M34</v>
      </c>
      <c r="B1415" s="8"/>
      <c r="C1415" s="16" t="s">
        <v>87</v>
      </c>
      <c r="D1415" s="14">
        <v>34</v>
      </c>
      <c r="E1415" s="14" t="s">
        <v>32</v>
      </c>
      <c r="F1415" s="36" t="s">
        <v>487</v>
      </c>
      <c r="G1415" s="36" t="str">
        <f>VLOOKUP(Table76[[#This Row],[CID]],MathN,2,FALSE)</f>
        <v>The (x,y) Coordinate Plane</v>
      </c>
    </row>
    <row r="1416" spans="1:7" x14ac:dyDescent="0.2">
      <c r="A1416" s="8" t="str">
        <f>Table76[[#This Row],[Test No.]]&amp;Table76[[#This Row],[Section]]&amp;Table76[[#This Row],[Q. No.]]</f>
        <v>R24M35</v>
      </c>
      <c r="B1416" s="8"/>
      <c r="C1416" s="16" t="s">
        <v>87</v>
      </c>
      <c r="D1416" s="14">
        <v>35</v>
      </c>
      <c r="E1416" s="14" t="s">
        <v>32</v>
      </c>
      <c r="F1416" s="36" t="s">
        <v>468</v>
      </c>
      <c r="G1416" s="36" t="str">
        <f>VLOOKUP(Table76[[#This Row],[CID]],MathN,2,FALSE)</f>
        <v>Ratios and Proportions</v>
      </c>
    </row>
    <row r="1417" spans="1:7" x14ac:dyDescent="0.2">
      <c r="A1417" s="8" t="str">
        <f>Table76[[#This Row],[Test No.]]&amp;Table76[[#This Row],[Section]]&amp;Table76[[#This Row],[Q. No.]]</f>
        <v>R24M36</v>
      </c>
      <c r="B1417" s="8"/>
      <c r="C1417" s="16" t="s">
        <v>87</v>
      </c>
      <c r="D1417" s="14">
        <v>36</v>
      </c>
      <c r="E1417" s="14" t="s">
        <v>32</v>
      </c>
      <c r="F1417" s="36" t="s">
        <v>474</v>
      </c>
      <c r="G1417" s="36" t="str">
        <f>VLOOKUP(Table76[[#This Row],[CID]],MathN,2,FALSE)</f>
        <v>Writing Expressions and Equations</v>
      </c>
    </row>
    <row r="1418" spans="1:7" x14ac:dyDescent="0.2">
      <c r="A1418" s="8" t="str">
        <f>Table76[[#This Row],[Test No.]]&amp;Table76[[#This Row],[Section]]&amp;Table76[[#This Row],[Q. No.]]</f>
        <v>R24M37</v>
      </c>
      <c r="B1418" s="8"/>
      <c r="C1418" s="16" t="s">
        <v>87</v>
      </c>
      <c r="D1418" s="14">
        <v>37</v>
      </c>
      <c r="E1418" s="14" t="s">
        <v>32</v>
      </c>
      <c r="F1418" s="36" t="s">
        <v>506</v>
      </c>
      <c r="G1418" s="36" t="str">
        <f>VLOOKUP(Table76[[#This Row],[CID]],MathN,2,FALSE)</f>
        <v>Mean, Median, and Mode</v>
      </c>
    </row>
    <row r="1419" spans="1:7" x14ac:dyDescent="0.2">
      <c r="A1419" s="8" t="str">
        <f>Table76[[#This Row],[Test No.]]&amp;Table76[[#This Row],[Section]]&amp;Table76[[#This Row],[Q. No.]]</f>
        <v>R24M38</v>
      </c>
      <c r="B1419" s="8"/>
      <c r="C1419" s="16" t="s">
        <v>87</v>
      </c>
      <c r="D1419" s="14">
        <v>38</v>
      </c>
      <c r="E1419" s="14" t="s">
        <v>32</v>
      </c>
      <c r="F1419" s="36" t="s">
        <v>500</v>
      </c>
      <c r="G1419" s="36" t="str">
        <f>VLOOKUP(Table76[[#This Row],[CID]],MathN,2,FALSE)</f>
        <v>SOHCAHTOA</v>
      </c>
    </row>
    <row r="1420" spans="1:7" x14ac:dyDescent="0.2">
      <c r="A1420" s="8" t="str">
        <f>Table76[[#This Row],[Test No.]]&amp;Table76[[#This Row],[Section]]&amp;Table76[[#This Row],[Q. No.]]</f>
        <v>R24M39</v>
      </c>
      <c r="B1420" s="8"/>
      <c r="C1420" s="16" t="s">
        <v>87</v>
      </c>
      <c r="D1420" s="14">
        <v>39</v>
      </c>
      <c r="E1420" s="14" t="s">
        <v>32</v>
      </c>
      <c r="F1420" s="36" t="s">
        <v>501</v>
      </c>
      <c r="G1420" s="36" t="str">
        <f>VLOOKUP(Table76[[#This Row],[CID]],MathN,2,FALSE)</f>
        <v>Trigonometric Laws</v>
      </c>
    </row>
    <row r="1421" spans="1:7" x14ac:dyDescent="0.2">
      <c r="A1421" s="8" t="str">
        <f>Table76[[#This Row],[Test No.]]&amp;Table76[[#This Row],[Section]]&amp;Table76[[#This Row],[Q. No.]]</f>
        <v>R24M40</v>
      </c>
      <c r="B1421" s="8"/>
      <c r="C1421" s="16" t="s">
        <v>87</v>
      </c>
      <c r="D1421" s="14">
        <v>40</v>
      </c>
      <c r="E1421" s="14" t="s">
        <v>32</v>
      </c>
      <c r="F1421" s="36" t="s">
        <v>498</v>
      </c>
      <c r="G1421" s="36" t="str">
        <f>VLOOKUP(Table76[[#This Row],[CID]],MathN,2,FALSE)</f>
        <v>Simple Three-Dimensional Geometry</v>
      </c>
    </row>
    <row r="1422" spans="1:7" x14ac:dyDescent="0.2">
      <c r="A1422" s="8" t="str">
        <f>Table76[[#This Row],[Test No.]]&amp;Table76[[#This Row],[Section]]&amp;Table76[[#This Row],[Q. No.]]</f>
        <v>R24M41</v>
      </c>
      <c r="B1422" s="8"/>
      <c r="C1422" s="16" t="s">
        <v>87</v>
      </c>
      <c r="D1422" s="14">
        <v>41</v>
      </c>
      <c r="E1422" s="14" t="s">
        <v>32</v>
      </c>
      <c r="F1422" s="36" t="s">
        <v>497</v>
      </c>
      <c r="G1422" s="36" t="str">
        <f>VLOOKUP(Table76[[#This Row],[CID]],MathN,2,FALSE)</f>
        <v>Circles</v>
      </c>
    </row>
    <row r="1423" spans="1:7" x14ac:dyDescent="0.2">
      <c r="A1423" s="8" t="str">
        <f>Table76[[#This Row],[Test No.]]&amp;Table76[[#This Row],[Section]]&amp;Table76[[#This Row],[Q. No.]]</f>
        <v>R24M42</v>
      </c>
      <c r="B1423" s="8"/>
      <c r="C1423" s="16" t="s">
        <v>87</v>
      </c>
      <c r="D1423" s="14">
        <v>42</v>
      </c>
      <c r="E1423" s="14" t="s">
        <v>32</v>
      </c>
      <c r="F1423" s="36" t="s">
        <v>499</v>
      </c>
      <c r="G1423" s="36" t="str">
        <f>VLOOKUP(Table76[[#This Row],[CID]],MathN,2,FALSE)</f>
        <v>Area and Perimeter</v>
      </c>
    </row>
    <row r="1424" spans="1:7" x14ac:dyDescent="0.2">
      <c r="A1424" s="8" t="str">
        <f>Table76[[#This Row],[Test No.]]&amp;Table76[[#This Row],[Section]]&amp;Table76[[#This Row],[Q. No.]]</f>
        <v>R24M43</v>
      </c>
      <c r="B1424" s="8"/>
      <c r="C1424" s="16" t="s">
        <v>87</v>
      </c>
      <c r="D1424" s="14">
        <v>43</v>
      </c>
      <c r="E1424" s="14" t="s">
        <v>32</v>
      </c>
      <c r="F1424" s="36" t="s">
        <v>499</v>
      </c>
      <c r="G1424" s="36" t="str">
        <f>VLOOKUP(Table76[[#This Row],[CID]],MathN,2,FALSE)</f>
        <v>Area and Perimeter</v>
      </c>
    </row>
    <row r="1425" spans="1:7" x14ac:dyDescent="0.2">
      <c r="A1425" s="8" t="str">
        <f>Table76[[#This Row],[Test No.]]&amp;Table76[[#This Row],[Section]]&amp;Table76[[#This Row],[Q. No.]]</f>
        <v>R24M44</v>
      </c>
      <c r="B1425" s="8"/>
      <c r="C1425" s="16" t="s">
        <v>87</v>
      </c>
      <c r="D1425" s="14">
        <v>44</v>
      </c>
      <c r="E1425" s="14" t="s">
        <v>32</v>
      </c>
      <c r="F1425" s="36" t="s">
        <v>474</v>
      </c>
      <c r="G1425" s="36" t="str">
        <f>VLOOKUP(Table76[[#This Row],[CID]],MathN,2,FALSE)</f>
        <v>Writing Expressions and Equations</v>
      </c>
    </row>
    <row r="1426" spans="1:7" x14ac:dyDescent="0.2">
      <c r="A1426" s="8" t="str">
        <f>Table76[[#This Row],[Test No.]]&amp;Table76[[#This Row],[Section]]&amp;Table76[[#This Row],[Q. No.]]</f>
        <v>R24M45</v>
      </c>
      <c r="B1426" s="8"/>
      <c r="C1426" s="16" t="s">
        <v>87</v>
      </c>
      <c r="D1426" s="14">
        <v>45</v>
      </c>
      <c r="E1426" s="14" t="s">
        <v>32</v>
      </c>
      <c r="F1426" s="36" t="s">
        <v>503</v>
      </c>
      <c r="G1426" s="36" t="str">
        <f>VLOOKUP(Table76[[#This Row],[CID]],MathN,2,FALSE)</f>
        <v>Trigonometric Graphs</v>
      </c>
    </row>
    <row r="1427" spans="1:7" x14ac:dyDescent="0.2">
      <c r="A1427" s="8" t="str">
        <f>Table76[[#This Row],[Test No.]]&amp;Table76[[#This Row],[Section]]&amp;Table76[[#This Row],[Q. No.]]</f>
        <v>R24M46</v>
      </c>
      <c r="B1427" s="8"/>
      <c r="C1427" s="16" t="s">
        <v>87</v>
      </c>
      <c r="D1427" s="14">
        <v>46</v>
      </c>
      <c r="E1427" s="14" t="s">
        <v>32</v>
      </c>
      <c r="F1427" s="36" t="s">
        <v>477</v>
      </c>
      <c r="G1427" s="36" t="str">
        <f>VLOOKUP(Table76[[#This Row],[CID]],MathN,2,FALSE)</f>
        <v>Inequalities</v>
      </c>
    </row>
    <row r="1428" spans="1:7" x14ac:dyDescent="0.2">
      <c r="A1428" s="8" t="str">
        <f>Table76[[#This Row],[Test No.]]&amp;Table76[[#This Row],[Section]]&amp;Table76[[#This Row],[Q. No.]]</f>
        <v>R24M47</v>
      </c>
      <c r="B1428" s="8"/>
      <c r="C1428" s="16" t="s">
        <v>87</v>
      </c>
      <c r="D1428" s="14">
        <v>47</v>
      </c>
      <c r="E1428" s="14" t="s">
        <v>32</v>
      </c>
      <c r="F1428" s="36" t="s">
        <v>467</v>
      </c>
      <c r="G1428" s="36" t="str">
        <f>VLOOKUP(Table76[[#This Row],[CID]],MathN,2,FALSE)</f>
        <v>Percentages, Fractions, and Decimals</v>
      </c>
    </row>
    <row r="1429" spans="1:7" x14ac:dyDescent="0.2">
      <c r="A1429" s="8" t="str">
        <f>Table76[[#This Row],[Test No.]]&amp;Table76[[#This Row],[Section]]&amp;Table76[[#This Row],[Q. No.]]</f>
        <v>R24M48</v>
      </c>
      <c r="B1429" s="8"/>
      <c r="C1429" s="16" t="s">
        <v>87</v>
      </c>
      <c r="D1429" s="14">
        <v>48</v>
      </c>
      <c r="E1429" s="14" t="s">
        <v>32</v>
      </c>
      <c r="F1429" s="36" t="s">
        <v>502</v>
      </c>
      <c r="G1429" s="36" t="str">
        <f>VLOOKUP(Table76[[#This Row],[CID]],MathN,2,FALSE)</f>
        <v>Trigonometric Identities</v>
      </c>
    </row>
    <row r="1430" spans="1:7" x14ac:dyDescent="0.2">
      <c r="A1430" s="8" t="str">
        <f>Table76[[#This Row],[Test No.]]&amp;Table76[[#This Row],[Section]]&amp;Table76[[#This Row],[Q. No.]]</f>
        <v>R24M49</v>
      </c>
      <c r="B1430" s="8"/>
      <c r="C1430" s="16" t="s">
        <v>87</v>
      </c>
      <c r="D1430" s="14">
        <v>49</v>
      </c>
      <c r="E1430" s="14" t="s">
        <v>32</v>
      </c>
      <c r="F1430" s="36" t="s">
        <v>487</v>
      </c>
      <c r="G1430" s="36" t="str">
        <f>VLOOKUP(Table76[[#This Row],[CID]],MathN,2,FALSE)</f>
        <v>The (x,y) Coordinate Plane</v>
      </c>
    </row>
    <row r="1431" spans="1:7" x14ac:dyDescent="0.2">
      <c r="A1431" s="8" t="str">
        <f>Table76[[#This Row],[Test No.]]&amp;Table76[[#This Row],[Section]]&amp;Table76[[#This Row],[Q. No.]]</f>
        <v>R24M50</v>
      </c>
      <c r="B1431" s="8"/>
      <c r="C1431" s="16" t="s">
        <v>87</v>
      </c>
      <c r="D1431" s="14">
        <v>50</v>
      </c>
      <c r="E1431" s="14" t="s">
        <v>32</v>
      </c>
      <c r="F1431" s="36" t="s">
        <v>497</v>
      </c>
      <c r="G1431" s="36" t="str">
        <f>VLOOKUP(Table76[[#This Row],[CID]],MathN,2,FALSE)</f>
        <v>Circles</v>
      </c>
    </row>
    <row r="1432" spans="1:7" x14ac:dyDescent="0.2">
      <c r="A1432" s="8" t="str">
        <f>Table76[[#This Row],[Test No.]]&amp;Table76[[#This Row],[Section]]&amp;Table76[[#This Row],[Q. No.]]</f>
        <v>R24M51</v>
      </c>
      <c r="B1432" s="8"/>
      <c r="C1432" s="16" t="s">
        <v>87</v>
      </c>
      <c r="D1432" s="14">
        <v>51</v>
      </c>
      <c r="E1432" s="14" t="s">
        <v>32</v>
      </c>
      <c r="F1432" s="36" t="s">
        <v>498</v>
      </c>
      <c r="G1432" s="36" t="str">
        <f>VLOOKUP(Table76[[#This Row],[CID]],MathN,2,FALSE)</f>
        <v>Simple Three-Dimensional Geometry</v>
      </c>
    </row>
    <row r="1433" spans="1:7" x14ac:dyDescent="0.2">
      <c r="A1433" s="8" t="str">
        <f>Table76[[#This Row],[Test No.]]&amp;Table76[[#This Row],[Section]]&amp;Table76[[#This Row],[Q. No.]]</f>
        <v>R24M52</v>
      </c>
      <c r="B1433" s="8"/>
      <c r="C1433" s="16" t="s">
        <v>87</v>
      </c>
      <c r="D1433" s="14">
        <v>52</v>
      </c>
      <c r="E1433" s="14" t="s">
        <v>32</v>
      </c>
      <c r="F1433" s="36" t="s">
        <v>483</v>
      </c>
      <c r="G1433" s="36" t="str">
        <f>VLOOKUP(Table76[[#This Row],[CID]],MathN,2,FALSE)</f>
        <v>Logarithms</v>
      </c>
    </row>
    <row r="1434" spans="1:7" x14ac:dyDescent="0.2">
      <c r="A1434" s="8" t="str">
        <f>Table76[[#This Row],[Test No.]]&amp;Table76[[#This Row],[Section]]&amp;Table76[[#This Row],[Q. No.]]</f>
        <v>R24M53</v>
      </c>
      <c r="B1434" s="8"/>
      <c r="C1434" s="16" t="s">
        <v>87</v>
      </c>
      <c r="D1434" s="14">
        <v>53</v>
      </c>
      <c r="E1434" s="14" t="s">
        <v>32</v>
      </c>
      <c r="F1434" s="36" t="s">
        <v>487</v>
      </c>
      <c r="G1434" s="36" t="str">
        <f>VLOOKUP(Table76[[#This Row],[CID]],MathN,2,FALSE)</f>
        <v>The (x,y) Coordinate Plane</v>
      </c>
    </row>
    <row r="1435" spans="1:7" x14ac:dyDescent="0.2">
      <c r="A1435" s="8" t="str">
        <f>Table76[[#This Row],[Test No.]]&amp;Table76[[#This Row],[Section]]&amp;Table76[[#This Row],[Q. No.]]</f>
        <v>R24M54</v>
      </c>
      <c r="B1435" s="8"/>
      <c r="C1435" s="16" t="s">
        <v>87</v>
      </c>
      <c r="D1435" s="14">
        <v>54</v>
      </c>
      <c r="E1435" s="14" t="s">
        <v>32</v>
      </c>
      <c r="F1435" s="36" t="s">
        <v>494</v>
      </c>
      <c r="G1435" s="36" t="str">
        <f>VLOOKUP(Table76[[#This Row],[CID]],MathN,2,FALSE)</f>
        <v>Angles, Lines, and Planes</v>
      </c>
    </row>
    <row r="1436" spans="1:7" x14ac:dyDescent="0.2">
      <c r="A1436" s="8" t="str">
        <f>Table76[[#This Row],[Test No.]]&amp;Table76[[#This Row],[Section]]&amp;Table76[[#This Row],[Q. No.]]</f>
        <v>R24M55</v>
      </c>
      <c r="B1436" s="8"/>
      <c r="C1436" s="16" t="s">
        <v>87</v>
      </c>
      <c r="D1436" s="14">
        <v>55</v>
      </c>
      <c r="E1436" s="14" t="s">
        <v>32</v>
      </c>
      <c r="F1436" s="36" t="s">
        <v>486</v>
      </c>
      <c r="G1436" s="36" t="str">
        <f>VLOOKUP(Table76[[#This Row],[CID]],MathN,2,FALSE)</f>
        <v>Number Lines and Inequalities</v>
      </c>
    </row>
    <row r="1437" spans="1:7" x14ac:dyDescent="0.2">
      <c r="A1437" s="8" t="str">
        <f>Table76[[#This Row],[Test No.]]&amp;Table76[[#This Row],[Section]]&amp;Table76[[#This Row],[Q. No.]]</f>
        <v>R24M56</v>
      </c>
      <c r="B1437" s="8"/>
      <c r="C1437" s="16" t="s">
        <v>87</v>
      </c>
      <c r="D1437" s="14">
        <v>56</v>
      </c>
      <c r="E1437" s="14" t="s">
        <v>32</v>
      </c>
      <c r="F1437" s="36" t="s">
        <v>485</v>
      </c>
      <c r="G1437" s="36" t="str">
        <f>VLOOKUP(Table76[[#This Row],[CID]],MathN,2,FALSE)</f>
        <v>Domain and Range</v>
      </c>
    </row>
    <row r="1438" spans="1:7" x14ac:dyDescent="0.2">
      <c r="A1438" s="8" t="str">
        <f>Table76[[#This Row],[Test No.]]&amp;Table76[[#This Row],[Section]]&amp;Table76[[#This Row],[Q. No.]]</f>
        <v>R24M57</v>
      </c>
      <c r="B1438" s="8"/>
      <c r="C1438" s="16" t="s">
        <v>87</v>
      </c>
      <c r="D1438" s="14">
        <v>57</v>
      </c>
      <c r="E1438" s="14" t="s">
        <v>32</v>
      </c>
      <c r="F1438" s="36" t="s">
        <v>500</v>
      </c>
      <c r="G1438" s="36" t="str">
        <f>VLOOKUP(Table76[[#This Row],[CID]],MathN,2,FALSE)</f>
        <v>SOHCAHTOA</v>
      </c>
    </row>
    <row r="1439" spans="1:7" x14ac:dyDescent="0.2">
      <c r="A1439" s="8" t="str">
        <f>Table76[[#This Row],[Test No.]]&amp;Table76[[#This Row],[Section]]&amp;Table76[[#This Row],[Q. No.]]</f>
        <v>R24M58</v>
      </c>
      <c r="B1439" s="8"/>
      <c r="C1439" s="16" t="s">
        <v>87</v>
      </c>
      <c r="D1439" s="14">
        <v>58</v>
      </c>
      <c r="E1439" s="14" t="s">
        <v>32</v>
      </c>
      <c r="F1439" s="36" t="s">
        <v>481</v>
      </c>
      <c r="G1439" s="36" t="str">
        <f>VLOOKUP(Table76[[#This Row],[CID]],MathN,2,FALSE)</f>
        <v>Functions</v>
      </c>
    </row>
    <row r="1440" spans="1:7" x14ac:dyDescent="0.2">
      <c r="A1440" s="8" t="str">
        <f>Table76[[#This Row],[Test No.]]&amp;Table76[[#This Row],[Section]]&amp;Table76[[#This Row],[Q. No.]]</f>
        <v>R24M59</v>
      </c>
      <c r="B1440" s="8"/>
      <c r="C1440" s="16" t="s">
        <v>87</v>
      </c>
      <c r="D1440" s="14">
        <v>59</v>
      </c>
      <c r="E1440" s="14" t="s">
        <v>32</v>
      </c>
      <c r="F1440" s="36" t="s">
        <v>470</v>
      </c>
      <c r="G1440" s="36" t="str">
        <f>VLOOKUP(Table76[[#This Row],[CID]],MathN,2,FALSE)</f>
        <v>Exponents and Roots</v>
      </c>
    </row>
    <row r="1441" spans="1:7" x14ac:dyDescent="0.2">
      <c r="A1441" s="8" t="str">
        <f>Table76[[#This Row],[Test No.]]&amp;Table76[[#This Row],[Section]]&amp;Table76[[#This Row],[Q. No.]]</f>
        <v>R24M60</v>
      </c>
      <c r="B1441" s="8"/>
      <c r="C1441" s="16" t="s">
        <v>87</v>
      </c>
      <c r="D1441" s="14">
        <v>60</v>
      </c>
      <c r="E1441" s="14" t="s">
        <v>32</v>
      </c>
      <c r="F1441" s="36" t="s">
        <v>464</v>
      </c>
      <c r="G1441" s="36" t="str">
        <f>VLOOKUP(Table76[[#This Row],[CID]],MathN,2,FALSE)</f>
        <v>Numbers, Operations, and Problems</v>
      </c>
    </row>
    <row r="1442" spans="1:7" x14ac:dyDescent="0.2">
      <c r="A1442" s="8" t="str">
        <f>Table76[[#This Row],[Test No.]]&amp;Table76[[#This Row],[Section]]&amp;Table76[[#This Row],[Q. No.]]</f>
        <v>R25M1</v>
      </c>
      <c r="B1442" s="8"/>
      <c r="C1442" s="16" t="s">
        <v>86</v>
      </c>
      <c r="D1442" s="14">
        <v>1</v>
      </c>
      <c r="E1442" s="14" t="s">
        <v>32</v>
      </c>
      <c r="F1442" s="36" t="s">
        <v>499</v>
      </c>
      <c r="G1442" s="36" t="str">
        <f>VLOOKUP(Table76[[#This Row],[CID]],MathN,2,FALSE)</f>
        <v>Area and Perimeter</v>
      </c>
    </row>
    <row r="1443" spans="1:7" x14ac:dyDescent="0.2">
      <c r="A1443" s="8" t="str">
        <f>Table76[[#This Row],[Test No.]]&amp;Table76[[#This Row],[Section]]&amp;Table76[[#This Row],[Q. No.]]</f>
        <v>R25M2</v>
      </c>
      <c r="B1443" s="8"/>
      <c r="C1443" s="16" t="s">
        <v>86</v>
      </c>
      <c r="D1443" s="14">
        <v>2</v>
      </c>
      <c r="E1443" s="14" t="s">
        <v>32</v>
      </c>
      <c r="F1443" s="36" t="s">
        <v>471</v>
      </c>
      <c r="G1443" s="36" t="str">
        <f>VLOOKUP(Table76[[#This Row],[CID]],MathN,2,FALSE)</f>
        <v>Series</v>
      </c>
    </row>
    <row r="1444" spans="1:7" x14ac:dyDescent="0.2">
      <c r="A1444" s="8" t="str">
        <f>Table76[[#This Row],[Test No.]]&amp;Table76[[#This Row],[Section]]&amp;Table76[[#This Row],[Q. No.]]</f>
        <v>R25M3</v>
      </c>
      <c r="B1444" s="8"/>
      <c r="C1444" s="16" t="s">
        <v>86</v>
      </c>
      <c r="D1444" s="14">
        <v>3</v>
      </c>
      <c r="E1444" s="14" t="s">
        <v>32</v>
      </c>
      <c r="F1444" s="36" t="s">
        <v>472</v>
      </c>
      <c r="G1444" s="36" t="str">
        <f>VLOOKUP(Table76[[#This Row],[CID]],MathN,2,FALSE)</f>
        <v>Substitution</v>
      </c>
    </row>
    <row r="1445" spans="1:7" x14ac:dyDescent="0.2">
      <c r="A1445" s="8" t="str">
        <f>Table76[[#This Row],[Test No.]]&amp;Table76[[#This Row],[Section]]&amp;Table76[[#This Row],[Q. No.]]</f>
        <v>R25M4</v>
      </c>
      <c r="B1445" s="8"/>
      <c r="C1445" s="16" t="s">
        <v>86</v>
      </c>
      <c r="D1445" s="14">
        <v>4</v>
      </c>
      <c r="E1445" s="14" t="s">
        <v>32</v>
      </c>
      <c r="F1445" s="36" t="s">
        <v>475</v>
      </c>
      <c r="G1445" s="36" t="str">
        <f>VLOOKUP(Table76[[#This Row],[CID]],MathN,2,FALSE)</f>
        <v>Solving Linear Equations</v>
      </c>
    </row>
    <row r="1446" spans="1:7" x14ac:dyDescent="0.2">
      <c r="A1446" s="8" t="str">
        <f>Table76[[#This Row],[Test No.]]&amp;Table76[[#This Row],[Section]]&amp;Table76[[#This Row],[Q. No.]]</f>
        <v>R25M5</v>
      </c>
      <c r="B1446" s="8"/>
      <c r="C1446" s="16" t="s">
        <v>86</v>
      </c>
      <c r="D1446" s="14">
        <v>5</v>
      </c>
      <c r="E1446" s="14" t="s">
        <v>32</v>
      </c>
      <c r="F1446" s="36" t="s">
        <v>475</v>
      </c>
      <c r="G1446" s="36" t="str">
        <f>VLOOKUP(Table76[[#This Row],[CID]],MathN,2,FALSE)</f>
        <v>Solving Linear Equations</v>
      </c>
    </row>
    <row r="1447" spans="1:7" x14ac:dyDescent="0.2">
      <c r="A1447" s="8" t="str">
        <f>Table76[[#This Row],[Test No.]]&amp;Table76[[#This Row],[Section]]&amp;Table76[[#This Row],[Q. No.]]</f>
        <v>R25M6</v>
      </c>
      <c r="B1447" s="8"/>
      <c r="C1447" s="16" t="s">
        <v>86</v>
      </c>
      <c r="D1447" s="14">
        <v>6</v>
      </c>
      <c r="E1447" s="14" t="s">
        <v>32</v>
      </c>
      <c r="F1447" s="36" t="s">
        <v>506</v>
      </c>
      <c r="G1447" s="36" t="str">
        <f>VLOOKUP(Table76[[#This Row],[CID]],MathN,2,FALSE)</f>
        <v>Mean, Median, and Mode</v>
      </c>
    </row>
    <row r="1448" spans="1:7" x14ac:dyDescent="0.2">
      <c r="A1448" s="8" t="str">
        <f>Table76[[#This Row],[Test No.]]&amp;Table76[[#This Row],[Section]]&amp;Table76[[#This Row],[Q. No.]]</f>
        <v>R25M7</v>
      </c>
      <c r="B1448" s="8"/>
      <c r="C1448" s="16" t="s">
        <v>86</v>
      </c>
      <c r="D1448" s="14">
        <v>7</v>
      </c>
      <c r="E1448" s="14" t="s">
        <v>32</v>
      </c>
      <c r="F1448" s="36" t="s">
        <v>467</v>
      </c>
      <c r="G1448" s="36" t="str">
        <f>VLOOKUP(Table76[[#This Row],[CID]],MathN,2,FALSE)</f>
        <v>Percentages, Fractions, and Decimals</v>
      </c>
    </row>
    <row r="1449" spans="1:7" x14ac:dyDescent="0.2">
      <c r="A1449" s="8" t="str">
        <f>Table76[[#This Row],[Test No.]]&amp;Table76[[#This Row],[Section]]&amp;Table76[[#This Row],[Q. No.]]</f>
        <v>R25M8</v>
      </c>
      <c r="B1449" s="8"/>
      <c r="C1449" s="16" t="s">
        <v>86</v>
      </c>
      <c r="D1449" s="14">
        <v>8</v>
      </c>
      <c r="E1449" s="14" t="s">
        <v>32</v>
      </c>
      <c r="F1449" s="36" t="s">
        <v>468</v>
      </c>
      <c r="G1449" s="36" t="str">
        <f>VLOOKUP(Table76[[#This Row],[CID]],MathN,2,FALSE)</f>
        <v>Ratios and Proportions</v>
      </c>
    </row>
    <row r="1450" spans="1:7" x14ac:dyDescent="0.2">
      <c r="A1450" s="8" t="str">
        <f>Table76[[#This Row],[Test No.]]&amp;Table76[[#This Row],[Section]]&amp;Table76[[#This Row],[Q. No.]]</f>
        <v>R25M9</v>
      </c>
      <c r="B1450" s="8"/>
      <c r="C1450" s="16" t="s">
        <v>86</v>
      </c>
      <c r="D1450" s="14">
        <v>9</v>
      </c>
      <c r="E1450" s="14" t="s">
        <v>32</v>
      </c>
      <c r="F1450" s="36" t="s">
        <v>467</v>
      </c>
      <c r="G1450" s="36" t="str">
        <f>VLOOKUP(Table76[[#This Row],[CID]],MathN,2,FALSE)</f>
        <v>Percentages, Fractions, and Decimals</v>
      </c>
    </row>
    <row r="1451" spans="1:7" x14ac:dyDescent="0.2">
      <c r="A1451" s="8" t="str">
        <f>Table76[[#This Row],[Test No.]]&amp;Table76[[#This Row],[Section]]&amp;Table76[[#This Row],[Q. No.]]</f>
        <v>R25M10</v>
      </c>
      <c r="B1451" s="8"/>
      <c r="C1451" s="16" t="s">
        <v>86</v>
      </c>
      <c r="D1451" s="14">
        <v>10</v>
      </c>
      <c r="E1451" s="14" t="s">
        <v>32</v>
      </c>
      <c r="F1451" s="36" t="s">
        <v>476</v>
      </c>
      <c r="G1451" s="36" t="str">
        <f>VLOOKUP(Table76[[#This Row],[CID]],MathN,2,FALSE)</f>
        <v>Multiplying Binomials</v>
      </c>
    </row>
    <row r="1452" spans="1:7" x14ac:dyDescent="0.2">
      <c r="A1452" s="8" t="str">
        <f>Table76[[#This Row],[Test No.]]&amp;Table76[[#This Row],[Section]]&amp;Table76[[#This Row],[Q. No.]]</f>
        <v>R25M11</v>
      </c>
      <c r="B1452" s="8"/>
      <c r="C1452" s="16" t="s">
        <v>86</v>
      </c>
      <c r="D1452" s="14">
        <v>11</v>
      </c>
      <c r="E1452" s="14" t="s">
        <v>32</v>
      </c>
      <c r="F1452" s="36" t="s">
        <v>480</v>
      </c>
      <c r="G1452" s="36" t="str">
        <f>VLOOKUP(Table76[[#This Row],[CID]],MathN,2,FALSE)</f>
        <v>Relationships between the Sides of an Equation</v>
      </c>
    </row>
    <row r="1453" spans="1:7" x14ac:dyDescent="0.2">
      <c r="A1453" s="8" t="str">
        <f>Table76[[#This Row],[Test No.]]&amp;Table76[[#This Row],[Section]]&amp;Table76[[#This Row],[Q. No.]]</f>
        <v>R25M12</v>
      </c>
      <c r="B1453" s="8"/>
      <c r="C1453" s="16" t="s">
        <v>86</v>
      </c>
      <c r="D1453" s="14">
        <v>12</v>
      </c>
      <c r="E1453" s="14" t="s">
        <v>32</v>
      </c>
      <c r="F1453" s="36" t="s">
        <v>474</v>
      </c>
      <c r="G1453" s="36" t="str">
        <f>VLOOKUP(Table76[[#This Row],[CID]],MathN,2,FALSE)</f>
        <v>Writing Expressions and Equations</v>
      </c>
    </row>
    <row r="1454" spans="1:7" x14ac:dyDescent="0.2">
      <c r="A1454" s="8" t="str">
        <f>Table76[[#This Row],[Test No.]]&amp;Table76[[#This Row],[Section]]&amp;Table76[[#This Row],[Q. No.]]</f>
        <v>R25M13</v>
      </c>
      <c r="B1454" s="8"/>
      <c r="C1454" s="16" t="s">
        <v>86</v>
      </c>
      <c r="D1454" s="14">
        <v>13</v>
      </c>
      <c r="E1454" s="14" t="s">
        <v>32</v>
      </c>
      <c r="F1454" s="36" t="s">
        <v>464</v>
      </c>
      <c r="G1454" s="36" t="str">
        <f>VLOOKUP(Table76[[#This Row],[CID]],MathN,2,FALSE)</f>
        <v>Numbers, Operations, and Problems</v>
      </c>
    </row>
    <row r="1455" spans="1:7" x14ac:dyDescent="0.2">
      <c r="A1455" s="8" t="str">
        <f>Table76[[#This Row],[Test No.]]&amp;Table76[[#This Row],[Section]]&amp;Table76[[#This Row],[Q. No.]]</f>
        <v>R25M14</v>
      </c>
      <c r="B1455" s="8"/>
      <c r="C1455" s="16" t="s">
        <v>86</v>
      </c>
      <c r="D1455" s="14">
        <v>14</v>
      </c>
      <c r="E1455" s="14" t="s">
        <v>32</v>
      </c>
      <c r="F1455" s="36" t="s">
        <v>492</v>
      </c>
      <c r="G1455" s="36" t="str">
        <f>VLOOKUP(Table76[[#This Row],[CID]],MathN,2,FALSE)</f>
        <v>Graphing Data and Equations</v>
      </c>
    </row>
    <row r="1456" spans="1:7" x14ac:dyDescent="0.2">
      <c r="A1456" s="8" t="str">
        <f>Table76[[#This Row],[Test No.]]&amp;Table76[[#This Row],[Section]]&amp;Table76[[#This Row],[Q. No.]]</f>
        <v>R25M15</v>
      </c>
      <c r="B1456" s="8"/>
      <c r="C1456" s="16" t="s">
        <v>86</v>
      </c>
      <c r="D1456" s="14">
        <v>15</v>
      </c>
      <c r="E1456" s="14" t="s">
        <v>32</v>
      </c>
      <c r="F1456" s="36" t="s">
        <v>498</v>
      </c>
      <c r="G1456" s="36" t="str">
        <f>VLOOKUP(Table76[[#This Row],[CID]],MathN,2,FALSE)</f>
        <v>Simple Three-Dimensional Geometry</v>
      </c>
    </row>
    <row r="1457" spans="1:7" x14ac:dyDescent="0.2">
      <c r="A1457" s="8" t="str">
        <f>Table76[[#This Row],[Test No.]]&amp;Table76[[#This Row],[Section]]&amp;Table76[[#This Row],[Q. No.]]</f>
        <v>R25M16</v>
      </c>
      <c r="B1457" s="8"/>
      <c r="C1457" s="16" t="s">
        <v>86</v>
      </c>
      <c r="D1457" s="14">
        <v>16</v>
      </c>
      <c r="E1457" s="14" t="s">
        <v>32</v>
      </c>
      <c r="F1457" s="36" t="s">
        <v>481</v>
      </c>
      <c r="G1457" s="36" t="str">
        <f>VLOOKUP(Table76[[#This Row],[CID]],MathN,2,FALSE)</f>
        <v>Functions</v>
      </c>
    </row>
    <row r="1458" spans="1:7" x14ac:dyDescent="0.2">
      <c r="A1458" s="8" t="str">
        <f>Table76[[#This Row],[Test No.]]&amp;Table76[[#This Row],[Section]]&amp;Table76[[#This Row],[Q. No.]]</f>
        <v>R25M17</v>
      </c>
      <c r="B1458" s="8"/>
      <c r="C1458" s="16" t="s">
        <v>86</v>
      </c>
      <c r="D1458" s="14">
        <v>17</v>
      </c>
      <c r="E1458" s="14" t="s">
        <v>32</v>
      </c>
      <c r="F1458" s="36" t="s">
        <v>467</v>
      </c>
      <c r="G1458" s="36" t="str">
        <f>VLOOKUP(Table76[[#This Row],[CID]],MathN,2,FALSE)</f>
        <v>Percentages, Fractions, and Decimals</v>
      </c>
    </row>
    <row r="1459" spans="1:7" x14ac:dyDescent="0.2">
      <c r="A1459" s="8" t="str">
        <f>Table76[[#This Row],[Test No.]]&amp;Table76[[#This Row],[Section]]&amp;Table76[[#This Row],[Q. No.]]</f>
        <v>R25M18</v>
      </c>
      <c r="B1459" s="8"/>
      <c r="C1459" s="16" t="s">
        <v>86</v>
      </c>
      <c r="D1459" s="14">
        <v>18</v>
      </c>
      <c r="E1459" s="14" t="s">
        <v>32</v>
      </c>
      <c r="F1459" s="36" t="s">
        <v>473</v>
      </c>
      <c r="G1459" s="36" t="str">
        <f>VLOOKUP(Table76[[#This Row],[CID]],MathN,2,FALSE)</f>
        <v>Equivalent Algebraic Expressions</v>
      </c>
    </row>
    <row r="1460" spans="1:7" x14ac:dyDescent="0.2">
      <c r="A1460" s="8" t="str">
        <f>Table76[[#This Row],[Test No.]]&amp;Table76[[#This Row],[Section]]&amp;Table76[[#This Row],[Q. No.]]</f>
        <v>R25M19</v>
      </c>
      <c r="B1460" s="8"/>
      <c r="C1460" s="16" t="s">
        <v>86</v>
      </c>
      <c r="D1460" s="14">
        <v>19</v>
      </c>
      <c r="E1460" s="14" t="s">
        <v>32</v>
      </c>
      <c r="F1460" s="36" t="s">
        <v>488</v>
      </c>
      <c r="G1460" s="36" t="str">
        <f>VLOOKUP(Table76[[#This Row],[CID]],MathN,2,FALSE)</f>
        <v>Distance and Midpoints</v>
      </c>
    </row>
    <row r="1461" spans="1:7" x14ac:dyDescent="0.2">
      <c r="A1461" s="8" t="str">
        <f>Table76[[#This Row],[Test No.]]&amp;Table76[[#This Row],[Section]]&amp;Table76[[#This Row],[Q. No.]]</f>
        <v>R25M20</v>
      </c>
      <c r="B1461" s="8"/>
      <c r="C1461" s="16" t="s">
        <v>86</v>
      </c>
      <c r="D1461" s="14">
        <v>20</v>
      </c>
      <c r="E1461" s="14" t="s">
        <v>32</v>
      </c>
      <c r="F1461" s="36" t="s">
        <v>499</v>
      </c>
      <c r="G1461" s="36" t="str">
        <f>VLOOKUP(Table76[[#This Row],[CID]],MathN,2,FALSE)</f>
        <v>Area and Perimeter</v>
      </c>
    </row>
    <row r="1462" spans="1:7" x14ac:dyDescent="0.2">
      <c r="A1462" s="8" t="str">
        <f>Table76[[#This Row],[Test No.]]&amp;Table76[[#This Row],[Section]]&amp;Table76[[#This Row],[Q. No.]]</f>
        <v>R25M21</v>
      </c>
      <c r="B1462" s="8"/>
      <c r="C1462" s="16" t="s">
        <v>86</v>
      </c>
      <c r="D1462" s="14">
        <v>21</v>
      </c>
      <c r="E1462" s="14" t="s">
        <v>32</v>
      </c>
      <c r="F1462" s="36" t="s">
        <v>495</v>
      </c>
      <c r="G1462" s="36" t="str">
        <f>VLOOKUP(Table76[[#This Row],[CID]],MathN,2,FALSE)</f>
        <v>Triangles</v>
      </c>
    </row>
    <row r="1463" spans="1:7" x14ac:dyDescent="0.2">
      <c r="A1463" s="8" t="str">
        <f>Table76[[#This Row],[Test No.]]&amp;Table76[[#This Row],[Section]]&amp;Table76[[#This Row],[Q. No.]]</f>
        <v>R25M22</v>
      </c>
      <c r="B1463" s="8"/>
      <c r="C1463" s="16" t="s">
        <v>86</v>
      </c>
      <c r="D1463" s="14">
        <v>22</v>
      </c>
      <c r="E1463" s="14" t="s">
        <v>32</v>
      </c>
      <c r="F1463" s="36" t="s">
        <v>487</v>
      </c>
      <c r="G1463" s="36" t="str">
        <f>VLOOKUP(Table76[[#This Row],[CID]],MathN,2,FALSE)</f>
        <v>The (x,y) Coordinate Plane</v>
      </c>
    </row>
    <row r="1464" spans="1:7" x14ac:dyDescent="0.2">
      <c r="A1464" s="8" t="str">
        <f>Table76[[#This Row],[Test No.]]&amp;Table76[[#This Row],[Section]]&amp;Table76[[#This Row],[Q. No.]]</f>
        <v>R25M23</v>
      </c>
      <c r="B1464" s="8"/>
      <c r="C1464" s="16" t="s">
        <v>86</v>
      </c>
      <c r="D1464" s="14">
        <v>23</v>
      </c>
      <c r="E1464" s="14" t="s">
        <v>32</v>
      </c>
      <c r="F1464" s="36" t="s">
        <v>468</v>
      </c>
      <c r="G1464" s="36" t="str">
        <f>VLOOKUP(Table76[[#This Row],[CID]],MathN,2,FALSE)</f>
        <v>Ratios and Proportions</v>
      </c>
    </row>
    <row r="1465" spans="1:7" x14ac:dyDescent="0.2">
      <c r="A1465" s="8" t="str">
        <f>Table76[[#This Row],[Test No.]]&amp;Table76[[#This Row],[Section]]&amp;Table76[[#This Row],[Q. No.]]</f>
        <v>R25M24</v>
      </c>
      <c r="B1465" s="8"/>
      <c r="C1465" s="16" t="s">
        <v>86</v>
      </c>
      <c r="D1465" s="14">
        <v>24</v>
      </c>
      <c r="E1465" s="14" t="s">
        <v>32</v>
      </c>
      <c r="F1465" s="36" t="s">
        <v>475</v>
      </c>
      <c r="G1465" s="36" t="str">
        <f>VLOOKUP(Table76[[#This Row],[CID]],MathN,2,FALSE)</f>
        <v>Solving Linear Equations</v>
      </c>
    </row>
    <row r="1466" spans="1:7" x14ac:dyDescent="0.2">
      <c r="A1466" s="8" t="str">
        <f>Table76[[#This Row],[Test No.]]&amp;Table76[[#This Row],[Section]]&amp;Table76[[#This Row],[Q. No.]]</f>
        <v>R25M25</v>
      </c>
      <c r="B1466" s="8"/>
      <c r="C1466" s="16" t="s">
        <v>86</v>
      </c>
      <c r="D1466" s="14">
        <v>25</v>
      </c>
      <c r="E1466" s="14" t="s">
        <v>32</v>
      </c>
      <c r="F1466" s="36" t="s">
        <v>468</v>
      </c>
      <c r="G1466" s="36" t="str">
        <f>VLOOKUP(Table76[[#This Row],[CID]],MathN,2,FALSE)</f>
        <v>Ratios and Proportions</v>
      </c>
    </row>
    <row r="1467" spans="1:7" x14ac:dyDescent="0.2">
      <c r="A1467" s="8" t="str">
        <f>Table76[[#This Row],[Test No.]]&amp;Table76[[#This Row],[Section]]&amp;Table76[[#This Row],[Q. No.]]</f>
        <v>R25M26</v>
      </c>
      <c r="B1467" s="8"/>
      <c r="C1467" s="16" t="s">
        <v>86</v>
      </c>
      <c r="D1467" s="14">
        <v>26</v>
      </c>
      <c r="E1467" s="14" t="s">
        <v>32</v>
      </c>
      <c r="F1467" s="36" t="s">
        <v>489</v>
      </c>
      <c r="G1467" s="36" t="str">
        <f>VLOOKUP(Table76[[#This Row],[CID]],MathN,2,FALSE)</f>
        <v>Slope</v>
      </c>
    </row>
    <row r="1468" spans="1:7" x14ac:dyDescent="0.2">
      <c r="A1468" s="8" t="str">
        <f>Table76[[#This Row],[Test No.]]&amp;Table76[[#This Row],[Section]]&amp;Table76[[#This Row],[Q. No.]]</f>
        <v>R25M27</v>
      </c>
      <c r="B1468" s="8"/>
      <c r="C1468" s="16" t="s">
        <v>86</v>
      </c>
      <c r="D1468" s="14">
        <v>27</v>
      </c>
      <c r="E1468" s="14" t="s">
        <v>32</v>
      </c>
      <c r="F1468" s="36" t="s">
        <v>479</v>
      </c>
      <c r="G1468" s="36" t="str">
        <f>VLOOKUP(Table76[[#This Row],[CID]],MathN,2,FALSE)</f>
        <v>Solving Systems of Equations</v>
      </c>
    </row>
    <row r="1469" spans="1:7" x14ac:dyDescent="0.2">
      <c r="A1469" s="8" t="str">
        <f>Table76[[#This Row],[Test No.]]&amp;Table76[[#This Row],[Section]]&amp;Table76[[#This Row],[Q. No.]]</f>
        <v>R25M28</v>
      </c>
      <c r="B1469" s="8"/>
      <c r="C1469" s="16" t="s">
        <v>86</v>
      </c>
      <c r="D1469" s="14">
        <v>28</v>
      </c>
      <c r="E1469" s="14" t="s">
        <v>32</v>
      </c>
      <c r="F1469" s="36" t="s">
        <v>500</v>
      </c>
      <c r="G1469" s="36" t="str">
        <f>VLOOKUP(Table76[[#This Row],[CID]],MathN,2,FALSE)</f>
        <v>SOHCAHTOA</v>
      </c>
    </row>
    <row r="1470" spans="1:7" x14ac:dyDescent="0.2">
      <c r="A1470" s="8" t="str">
        <f>Table76[[#This Row],[Test No.]]&amp;Table76[[#This Row],[Section]]&amp;Table76[[#This Row],[Q. No.]]</f>
        <v>R25M29</v>
      </c>
      <c r="B1470" s="8"/>
      <c r="C1470" s="16" t="s">
        <v>86</v>
      </c>
      <c r="D1470" s="14">
        <v>29</v>
      </c>
      <c r="E1470" s="14" t="s">
        <v>32</v>
      </c>
      <c r="F1470" s="36" t="s">
        <v>474</v>
      </c>
      <c r="G1470" s="36" t="str">
        <f>VLOOKUP(Table76[[#This Row],[CID]],MathN,2,FALSE)</f>
        <v>Writing Expressions and Equations</v>
      </c>
    </row>
    <row r="1471" spans="1:7" x14ac:dyDescent="0.2">
      <c r="A1471" s="8" t="str">
        <f>Table76[[#This Row],[Test No.]]&amp;Table76[[#This Row],[Section]]&amp;Table76[[#This Row],[Q. No.]]</f>
        <v>R25M30</v>
      </c>
      <c r="B1471" s="8"/>
      <c r="C1471" s="16" t="s">
        <v>86</v>
      </c>
      <c r="D1471" s="14">
        <v>30</v>
      </c>
      <c r="E1471" s="14" t="s">
        <v>32</v>
      </c>
      <c r="F1471" s="36" t="s">
        <v>464</v>
      </c>
      <c r="G1471" s="36" t="str">
        <f>VLOOKUP(Table76[[#This Row],[CID]],MathN,2,FALSE)</f>
        <v>Numbers, Operations, and Problems</v>
      </c>
    </row>
    <row r="1472" spans="1:7" x14ac:dyDescent="0.2">
      <c r="A1472" s="8" t="str">
        <f>Table76[[#This Row],[Test No.]]&amp;Table76[[#This Row],[Section]]&amp;Table76[[#This Row],[Q. No.]]</f>
        <v>R25M31</v>
      </c>
      <c r="B1472" s="8"/>
      <c r="C1472" s="16" t="s">
        <v>86</v>
      </c>
      <c r="D1472" s="14">
        <v>31</v>
      </c>
      <c r="E1472" s="14" t="s">
        <v>32</v>
      </c>
      <c r="F1472" s="36" t="s">
        <v>465</v>
      </c>
      <c r="G1472" s="36" t="str">
        <f>VLOOKUP(Table76[[#This Row],[CID]],MathN,2,FALSE)</f>
        <v>Multiples, Factors, and Primes</v>
      </c>
    </row>
    <row r="1473" spans="1:7" x14ac:dyDescent="0.2">
      <c r="A1473" s="8" t="str">
        <f>Table76[[#This Row],[Test No.]]&amp;Table76[[#This Row],[Section]]&amp;Table76[[#This Row],[Q. No.]]</f>
        <v>R25M32</v>
      </c>
      <c r="B1473" s="8"/>
      <c r="C1473" s="16" t="s">
        <v>86</v>
      </c>
      <c r="D1473" s="14">
        <v>32</v>
      </c>
      <c r="E1473" s="14" t="s">
        <v>32</v>
      </c>
      <c r="F1473" s="36" t="s">
        <v>464</v>
      </c>
      <c r="G1473" s="36" t="str">
        <f>VLOOKUP(Table76[[#This Row],[CID]],MathN,2,FALSE)</f>
        <v>Numbers, Operations, and Problems</v>
      </c>
    </row>
    <row r="1474" spans="1:7" x14ac:dyDescent="0.2">
      <c r="A1474" s="8" t="str">
        <f>Table76[[#This Row],[Test No.]]&amp;Table76[[#This Row],[Section]]&amp;Table76[[#This Row],[Q. No.]]</f>
        <v>R25M33</v>
      </c>
      <c r="B1474" s="8"/>
      <c r="C1474" s="16" t="s">
        <v>86</v>
      </c>
      <c r="D1474" s="14">
        <v>33</v>
      </c>
      <c r="E1474" s="14" t="s">
        <v>32</v>
      </c>
      <c r="F1474" s="36" t="s">
        <v>497</v>
      </c>
      <c r="G1474" s="36" t="str">
        <f>VLOOKUP(Table76[[#This Row],[CID]],MathN,2,FALSE)</f>
        <v>Circles</v>
      </c>
    </row>
    <row r="1475" spans="1:7" x14ac:dyDescent="0.2">
      <c r="A1475" s="8" t="str">
        <f>Table76[[#This Row],[Test No.]]&amp;Table76[[#This Row],[Section]]&amp;Table76[[#This Row],[Q. No.]]</f>
        <v>R25M34</v>
      </c>
      <c r="B1475" s="8"/>
      <c r="C1475" s="16" t="s">
        <v>86</v>
      </c>
      <c r="D1475" s="14">
        <v>34</v>
      </c>
      <c r="E1475" s="14" t="s">
        <v>32</v>
      </c>
      <c r="F1475" s="36" t="s">
        <v>473</v>
      </c>
      <c r="G1475" s="36" t="str">
        <f>VLOOKUP(Table76[[#This Row],[CID]],MathN,2,FALSE)</f>
        <v>Equivalent Algebraic Expressions</v>
      </c>
    </row>
    <row r="1476" spans="1:7" x14ac:dyDescent="0.2">
      <c r="A1476" s="8" t="str">
        <f>Table76[[#This Row],[Test No.]]&amp;Table76[[#This Row],[Section]]&amp;Table76[[#This Row],[Q. No.]]</f>
        <v>R25M35</v>
      </c>
      <c r="B1476" s="8"/>
      <c r="C1476" s="16" t="s">
        <v>86</v>
      </c>
      <c r="D1476" s="14">
        <v>35</v>
      </c>
      <c r="E1476" s="14" t="s">
        <v>32</v>
      </c>
      <c r="F1476" s="36" t="s">
        <v>467</v>
      </c>
      <c r="G1476" s="36" t="str">
        <f>VLOOKUP(Table76[[#This Row],[CID]],MathN,2,FALSE)</f>
        <v>Percentages, Fractions, and Decimals</v>
      </c>
    </row>
    <row r="1477" spans="1:7" x14ac:dyDescent="0.2">
      <c r="A1477" s="8" t="str">
        <f>Table76[[#This Row],[Test No.]]&amp;Table76[[#This Row],[Section]]&amp;Table76[[#This Row],[Q. No.]]</f>
        <v>R25M36</v>
      </c>
      <c r="B1477" s="8"/>
      <c r="C1477" s="16" t="s">
        <v>86</v>
      </c>
      <c r="D1477" s="14">
        <v>36</v>
      </c>
      <c r="E1477" s="14" t="s">
        <v>32</v>
      </c>
      <c r="F1477" s="36" t="s">
        <v>507</v>
      </c>
      <c r="G1477" s="36" t="str">
        <f>VLOOKUP(Table76[[#This Row],[CID]],MathN,2,FALSE)</f>
        <v>Probability</v>
      </c>
    </row>
    <row r="1478" spans="1:7" x14ac:dyDescent="0.2">
      <c r="A1478" s="8" t="str">
        <f>Table76[[#This Row],[Test No.]]&amp;Table76[[#This Row],[Section]]&amp;Table76[[#This Row],[Q. No.]]</f>
        <v>R25M37</v>
      </c>
      <c r="B1478" s="8"/>
      <c r="C1478" s="16" t="s">
        <v>86</v>
      </c>
      <c r="D1478" s="14">
        <v>37</v>
      </c>
      <c r="E1478" s="14" t="s">
        <v>32</v>
      </c>
      <c r="F1478" s="36" t="s">
        <v>464</v>
      </c>
      <c r="G1478" s="36" t="str">
        <f>VLOOKUP(Table76[[#This Row],[CID]],MathN,2,FALSE)</f>
        <v>Numbers, Operations, and Problems</v>
      </c>
    </row>
    <row r="1479" spans="1:7" x14ac:dyDescent="0.2">
      <c r="A1479" s="8" t="str">
        <f>Table76[[#This Row],[Test No.]]&amp;Table76[[#This Row],[Section]]&amp;Table76[[#This Row],[Q. No.]]</f>
        <v>R25M38</v>
      </c>
      <c r="B1479" s="8"/>
      <c r="C1479" s="16" t="s">
        <v>86</v>
      </c>
      <c r="D1479" s="14">
        <v>38</v>
      </c>
      <c r="E1479" s="14" t="s">
        <v>32</v>
      </c>
      <c r="F1479" s="36" t="s">
        <v>499</v>
      </c>
      <c r="G1479" s="36" t="str">
        <f>VLOOKUP(Table76[[#This Row],[CID]],MathN,2,FALSE)</f>
        <v>Area and Perimeter</v>
      </c>
    </row>
    <row r="1480" spans="1:7" x14ac:dyDescent="0.2">
      <c r="A1480" s="8" t="str">
        <f>Table76[[#This Row],[Test No.]]&amp;Table76[[#This Row],[Section]]&amp;Table76[[#This Row],[Q. No.]]</f>
        <v>R25M39</v>
      </c>
      <c r="B1480" s="8"/>
      <c r="C1480" s="16" t="s">
        <v>86</v>
      </c>
      <c r="D1480" s="14">
        <v>39</v>
      </c>
      <c r="E1480" s="14" t="s">
        <v>32</v>
      </c>
      <c r="F1480" s="36" t="s">
        <v>489</v>
      </c>
      <c r="G1480" s="36" t="str">
        <f>VLOOKUP(Table76[[#This Row],[CID]],MathN,2,FALSE)</f>
        <v>Slope</v>
      </c>
    </row>
    <row r="1481" spans="1:7" x14ac:dyDescent="0.2">
      <c r="A1481" s="8" t="str">
        <f>Table76[[#This Row],[Test No.]]&amp;Table76[[#This Row],[Section]]&amp;Table76[[#This Row],[Q. No.]]</f>
        <v>R25M40</v>
      </c>
      <c r="B1481" s="8"/>
      <c r="C1481" s="16" t="s">
        <v>86</v>
      </c>
      <c r="D1481" s="14">
        <v>40</v>
      </c>
      <c r="E1481" s="14" t="s">
        <v>32</v>
      </c>
      <c r="F1481" s="36" t="s">
        <v>479</v>
      </c>
      <c r="G1481" s="36" t="str">
        <f>VLOOKUP(Table76[[#This Row],[CID]],MathN,2,FALSE)</f>
        <v>Solving Systems of Equations</v>
      </c>
    </row>
    <row r="1482" spans="1:7" x14ac:dyDescent="0.2">
      <c r="A1482" s="8" t="str">
        <f>Table76[[#This Row],[Test No.]]&amp;Table76[[#This Row],[Section]]&amp;Table76[[#This Row],[Q. No.]]</f>
        <v>R25M41</v>
      </c>
      <c r="B1482" s="8"/>
      <c r="C1482" s="16" t="s">
        <v>86</v>
      </c>
      <c r="D1482" s="14">
        <v>41</v>
      </c>
      <c r="E1482" s="14" t="s">
        <v>32</v>
      </c>
      <c r="F1482" s="36" t="s">
        <v>484</v>
      </c>
      <c r="G1482" s="36" t="str">
        <f>VLOOKUP(Table76[[#This Row],[CID]],MathN,2,FALSE)</f>
        <v>Complex Numbers</v>
      </c>
    </row>
    <row r="1483" spans="1:7" x14ac:dyDescent="0.2">
      <c r="A1483" s="8" t="str">
        <f>Table76[[#This Row],[Test No.]]&amp;Table76[[#This Row],[Section]]&amp;Table76[[#This Row],[Q. No.]]</f>
        <v>R25M42</v>
      </c>
      <c r="B1483" s="8"/>
      <c r="C1483" s="16" t="s">
        <v>86</v>
      </c>
      <c r="D1483" s="14">
        <v>42</v>
      </c>
      <c r="E1483" s="14" t="s">
        <v>32</v>
      </c>
      <c r="F1483" s="36" t="s">
        <v>500</v>
      </c>
      <c r="G1483" s="36" t="str">
        <f>VLOOKUP(Table76[[#This Row],[CID]],MathN,2,FALSE)</f>
        <v>SOHCAHTOA</v>
      </c>
    </row>
    <row r="1484" spans="1:7" x14ac:dyDescent="0.2">
      <c r="A1484" s="8" t="str">
        <f>Table76[[#This Row],[Test No.]]&amp;Table76[[#This Row],[Section]]&amp;Table76[[#This Row],[Q. No.]]</f>
        <v>R25M43</v>
      </c>
      <c r="B1484" s="8"/>
      <c r="C1484" s="16" t="s">
        <v>86</v>
      </c>
      <c r="D1484" s="14">
        <v>43</v>
      </c>
      <c r="E1484" s="14" t="s">
        <v>32</v>
      </c>
      <c r="F1484" s="36" t="s">
        <v>475</v>
      </c>
      <c r="G1484" s="36" t="str">
        <f>VLOOKUP(Table76[[#This Row],[CID]],MathN,2,FALSE)</f>
        <v>Solving Linear Equations</v>
      </c>
    </row>
    <row r="1485" spans="1:7" x14ac:dyDescent="0.2">
      <c r="A1485" s="8" t="str">
        <f>Table76[[#This Row],[Test No.]]&amp;Table76[[#This Row],[Section]]&amp;Table76[[#This Row],[Q. No.]]</f>
        <v>R25M44</v>
      </c>
      <c r="B1485" s="8"/>
      <c r="C1485" s="16" t="s">
        <v>86</v>
      </c>
      <c r="D1485" s="14">
        <v>44</v>
      </c>
      <c r="E1485" s="14" t="s">
        <v>32</v>
      </c>
      <c r="F1485" s="36" t="s">
        <v>494</v>
      </c>
      <c r="G1485" s="36" t="str">
        <f>VLOOKUP(Table76[[#This Row],[CID]],MathN,2,FALSE)</f>
        <v>Angles, Lines, and Planes</v>
      </c>
    </row>
    <row r="1486" spans="1:7" x14ac:dyDescent="0.2">
      <c r="A1486" s="8" t="str">
        <f>Table76[[#This Row],[Test No.]]&amp;Table76[[#This Row],[Section]]&amp;Table76[[#This Row],[Q. No.]]</f>
        <v>R25M45</v>
      </c>
      <c r="B1486" s="8"/>
      <c r="C1486" s="16" t="s">
        <v>86</v>
      </c>
      <c r="D1486" s="14">
        <v>45</v>
      </c>
      <c r="E1486" s="14" t="s">
        <v>32</v>
      </c>
      <c r="F1486" s="36" t="s">
        <v>487</v>
      </c>
      <c r="G1486" s="36" t="str">
        <f>VLOOKUP(Table76[[#This Row],[CID]],MathN,2,FALSE)</f>
        <v>The (x,y) Coordinate Plane</v>
      </c>
    </row>
    <row r="1487" spans="1:7" x14ac:dyDescent="0.2">
      <c r="A1487" s="8" t="str">
        <f>Table76[[#This Row],[Test No.]]&amp;Table76[[#This Row],[Section]]&amp;Table76[[#This Row],[Q. No.]]</f>
        <v>R25M46</v>
      </c>
      <c r="B1487" s="8"/>
      <c r="C1487" s="16" t="s">
        <v>86</v>
      </c>
      <c r="D1487" s="14">
        <v>46</v>
      </c>
      <c r="E1487" s="14" t="s">
        <v>32</v>
      </c>
      <c r="F1487" s="36" t="s">
        <v>495</v>
      </c>
      <c r="G1487" s="36" t="str">
        <f>VLOOKUP(Table76[[#This Row],[CID]],MathN,2,FALSE)</f>
        <v>Triangles</v>
      </c>
    </row>
    <row r="1488" spans="1:7" x14ac:dyDescent="0.2">
      <c r="A1488" s="8" t="str">
        <f>Table76[[#This Row],[Test No.]]&amp;Table76[[#This Row],[Section]]&amp;Table76[[#This Row],[Q. No.]]</f>
        <v>R25M47</v>
      </c>
      <c r="B1488" s="8"/>
      <c r="C1488" s="16" t="s">
        <v>86</v>
      </c>
      <c r="D1488" s="14">
        <v>47</v>
      </c>
      <c r="E1488" s="14" t="s">
        <v>32</v>
      </c>
      <c r="F1488" s="36" t="s">
        <v>497</v>
      </c>
      <c r="G1488" s="36" t="str">
        <f>VLOOKUP(Table76[[#This Row],[CID]],MathN,2,FALSE)</f>
        <v>Circles</v>
      </c>
    </row>
    <row r="1489" spans="1:7" x14ac:dyDescent="0.2">
      <c r="A1489" s="8" t="str">
        <f>Table76[[#This Row],[Test No.]]&amp;Table76[[#This Row],[Section]]&amp;Table76[[#This Row],[Q. No.]]</f>
        <v>R25M48</v>
      </c>
      <c r="B1489" s="8"/>
      <c r="C1489" s="16" t="s">
        <v>86</v>
      </c>
      <c r="D1489" s="14">
        <v>48</v>
      </c>
      <c r="E1489" s="14" t="s">
        <v>32</v>
      </c>
      <c r="F1489" s="36" t="s">
        <v>506</v>
      </c>
      <c r="G1489" s="36" t="str">
        <f>VLOOKUP(Table76[[#This Row],[CID]],MathN,2,FALSE)</f>
        <v>Mean, Median, and Mode</v>
      </c>
    </row>
    <row r="1490" spans="1:7" x14ac:dyDescent="0.2">
      <c r="A1490" s="8" t="str">
        <f>Table76[[#This Row],[Test No.]]&amp;Table76[[#This Row],[Section]]&amp;Table76[[#This Row],[Q. No.]]</f>
        <v>R25M49</v>
      </c>
      <c r="B1490" s="8"/>
      <c r="C1490" s="16" t="s">
        <v>86</v>
      </c>
      <c r="D1490" s="14">
        <v>49</v>
      </c>
      <c r="E1490" s="14" t="s">
        <v>32</v>
      </c>
      <c r="F1490" s="36" t="s">
        <v>477</v>
      </c>
      <c r="G1490" s="36" t="str">
        <f>VLOOKUP(Table76[[#This Row],[CID]],MathN,2,FALSE)</f>
        <v>Inequalities</v>
      </c>
    </row>
    <row r="1491" spans="1:7" x14ac:dyDescent="0.2">
      <c r="A1491" s="8" t="str">
        <f>Table76[[#This Row],[Test No.]]&amp;Table76[[#This Row],[Section]]&amp;Table76[[#This Row],[Q. No.]]</f>
        <v>R25M50</v>
      </c>
      <c r="B1491" s="8"/>
      <c r="C1491" s="16" t="s">
        <v>86</v>
      </c>
      <c r="D1491" s="14">
        <v>50</v>
      </c>
      <c r="E1491" s="14" t="s">
        <v>32</v>
      </c>
      <c r="F1491" s="36" t="s">
        <v>465</v>
      </c>
      <c r="G1491" s="36" t="str">
        <f>VLOOKUP(Table76[[#This Row],[CID]],MathN,2,FALSE)</f>
        <v>Multiples, Factors, and Primes</v>
      </c>
    </row>
    <row r="1492" spans="1:7" x14ac:dyDescent="0.2">
      <c r="A1492" s="8" t="str">
        <f>Table76[[#This Row],[Test No.]]&amp;Table76[[#This Row],[Section]]&amp;Table76[[#This Row],[Q. No.]]</f>
        <v>R25M51</v>
      </c>
      <c r="B1492" s="8"/>
      <c r="C1492" s="16" t="s">
        <v>86</v>
      </c>
      <c r="D1492" s="14">
        <v>51</v>
      </c>
      <c r="E1492" s="14" t="s">
        <v>32</v>
      </c>
      <c r="F1492" s="36" t="s">
        <v>500</v>
      </c>
      <c r="G1492" s="36" t="str">
        <f>VLOOKUP(Table76[[#This Row],[CID]],MathN,2,FALSE)</f>
        <v>SOHCAHTOA</v>
      </c>
    </row>
    <row r="1493" spans="1:7" x14ac:dyDescent="0.2">
      <c r="A1493" s="8" t="str">
        <f>Table76[[#This Row],[Test No.]]&amp;Table76[[#This Row],[Section]]&amp;Table76[[#This Row],[Q. No.]]</f>
        <v>R25M52</v>
      </c>
      <c r="B1493" s="8"/>
      <c r="C1493" s="16" t="s">
        <v>86</v>
      </c>
      <c r="D1493" s="14">
        <v>52</v>
      </c>
      <c r="E1493" s="14" t="s">
        <v>32</v>
      </c>
      <c r="F1493" s="36" t="s">
        <v>481</v>
      </c>
      <c r="G1493" s="36" t="str">
        <f>VLOOKUP(Table76[[#This Row],[CID]],MathN,2,FALSE)</f>
        <v>Functions</v>
      </c>
    </row>
    <row r="1494" spans="1:7" x14ac:dyDescent="0.2">
      <c r="A1494" s="8" t="str">
        <f>Table76[[#This Row],[Test No.]]&amp;Table76[[#This Row],[Section]]&amp;Table76[[#This Row],[Q. No.]]</f>
        <v>R25M53</v>
      </c>
      <c r="B1494" s="8"/>
      <c r="C1494" s="16" t="s">
        <v>86</v>
      </c>
      <c r="D1494" s="14">
        <v>53</v>
      </c>
      <c r="E1494" s="14" t="s">
        <v>32</v>
      </c>
      <c r="F1494" s="36" t="s">
        <v>495</v>
      </c>
      <c r="G1494" s="36" t="str">
        <f>VLOOKUP(Table76[[#This Row],[CID]],MathN,2,FALSE)</f>
        <v>Triangles</v>
      </c>
    </row>
    <row r="1495" spans="1:7" x14ac:dyDescent="0.2">
      <c r="A1495" s="8" t="str">
        <f>Table76[[#This Row],[Test No.]]&amp;Table76[[#This Row],[Section]]&amp;Table76[[#This Row],[Q. No.]]</f>
        <v>R25M54</v>
      </c>
      <c r="B1495" s="8"/>
      <c r="C1495" s="16" t="s">
        <v>86</v>
      </c>
      <c r="D1495" s="14">
        <v>54</v>
      </c>
      <c r="E1495" s="14" t="s">
        <v>32</v>
      </c>
      <c r="F1495" s="36" t="s">
        <v>481</v>
      </c>
      <c r="G1495" s="36" t="str">
        <f>VLOOKUP(Table76[[#This Row],[CID]],MathN,2,FALSE)</f>
        <v>Functions</v>
      </c>
    </row>
    <row r="1496" spans="1:7" x14ac:dyDescent="0.2">
      <c r="A1496" s="8" t="str">
        <f>Table76[[#This Row],[Test No.]]&amp;Table76[[#This Row],[Section]]&amp;Table76[[#This Row],[Q. No.]]</f>
        <v>R25M55</v>
      </c>
      <c r="B1496" s="8"/>
      <c r="C1496" s="16" t="s">
        <v>86</v>
      </c>
      <c r="D1496" s="14">
        <v>55</v>
      </c>
      <c r="E1496" s="14" t="s">
        <v>32</v>
      </c>
      <c r="F1496" s="36" t="s">
        <v>482</v>
      </c>
      <c r="G1496" s="36" t="str">
        <f>VLOOKUP(Table76[[#This Row],[CID]],MathN,2,FALSE)</f>
        <v>Matrices</v>
      </c>
    </row>
    <row r="1497" spans="1:7" x14ac:dyDescent="0.2">
      <c r="A1497" s="8" t="str">
        <f>Table76[[#This Row],[Test No.]]&amp;Table76[[#This Row],[Section]]&amp;Table76[[#This Row],[Q. No.]]</f>
        <v>R25M56</v>
      </c>
      <c r="B1497" s="8"/>
      <c r="C1497" s="16" t="s">
        <v>86</v>
      </c>
      <c r="D1497" s="14">
        <v>56</v>
      </c>
      <c r="E1497" s="14" t="s">
        <v>32</v>
      </c>
      <c r="F1497" s="36" t="s">
        <v>486</v>
      </c>
      <c r="G1497" s="36" t="str">
        <f>VLOOKUP(Table76[[#This Row],[CID]],MathN,2,FALSE)</f>
        <v>Number Lines and Inequalities</v>
      </c>
    </row>
    <row r="1498" spans="1:7" x14ac:dyDescent="0.2">
      <c r="A1498" s="8" t="str">
        <f>Table76[[#This Row],[Test No.]]&amp;Table76[[#This Row],[Section]]&amp;Table76[[#This Row],[Q. No.]]</f>
        <v>R25M57</v>
      </c>
      <c r="B1498" s="8"/>
      <c r="C1498" s="16" t="s">
        <v>86</v>
      </c>
      <c r="D1498" s="14">
        <v>57</v>
      </c>
      <c r="E1498" s="14" t="s">
        <v>32</v>
      </c>
      <c r="F1498" s="36" t="s">
        <v>498</v>
      </c>
      <c r="G1498" s="36" t="str">
        <f>VLOOKUP(Table76[[#This Row],[CID]],MathN,2,FALSE)</f>
        <v>Simple Three-Dimensional Geometry</v>
      </c>
    </row>
    <row r="1499" spans="1:7" x14ac:dyDescent="0.2">
      <c r="A1499" s="8" t="str">
        <f>Table76[[#This Row],[Test No.]]&amp;Table76[[#This Row],[Section]]&amp;Table76[[#This Row],[Q. No.]]</f>
        <v>R25M58</v>
      </c>
      <c r="B1499" s="8"/>
      <c r="C1499" s="16" t="s">
        <v>86</v>
      </c>
      <c r="D1499" s="14">
        <v>58</v>
      </c>
      <c r="E1499" s="14" t="s">
        <v>32</v>
      </c>
      <c r="F1499" s="36" t="s">
        <v>501</v>
      </c>
      <c r="G1499" s="36" t="str">
        <f>VLOOKUP(Table76[[#This Row],[CID]],MathN,2,FALSE)</f>
        <v>Trigonometric Laws</v>
      </c>
    </row>
    <row r="1500" spans="1:7" x14ac:dyDescent="0.2">
      <c r="A1500" s="8" t="str">
        <f>Table76[[#This Row],[Test No.]]&amp;Table76[[#This Row],[Section]]&amp;Table76[[#This Row],[Q. No.]]</f>
        <v>R25M59</v>
      </c>
      <c r="B1500" s="8"/>
      <c r="C1500" s="16" t="s">
        <v>86</v>
      </c>
      <c r="D1500" s="14">
        <v>59</v>
      </c>
      <c r="E1500" s="14" t="s">
        <v>32</v>
      </c>
      <c r="F1500" s="36" t="s">
        <v>495</v>
      </c>
      <c r="G1500" s="36" t="str">
        <f>VLOOKUP(Table76[[#This Row],[CID]],MathN,2,FALSE)</f>
        <v>Triangles</v>
      </c>
    </row>
    <row r="1501" spans="1:7" x14ac:dyDescent="0.2">
      <c r="A1501" s="8" t="str">
        <f>Table76[[#This Row],[Test No.]]&amp;Table76[[#This Row],[Section]]&amp;Table76[[#This Row],[Q. No.]]</f>
        <v>R25M60</v>
      </c>
      <c r="B1501" s="8"/>
      <c r="C1501" s="16" t="s">
        <v>86</v>
      </c>
      <c r="D1501" s="14">
        <v>60</v>
      </c>
      <c r="E1501" s="14" t="s">
        <v>32</v>
      </c>
      <c r="F1501" s="36" t="s">
        <v>478</v>
      </c>
      <c r="G1501" s="36" t="str">
        <f>VLOOKUP(Table76[[#This Row],[CID]],MathN,2,FALSE)</f>
        <v>Solving and Factoring Quadratic Equations</v>
      </c>
    </row>
    <row r="1502" spans="1:7" x14ac:dyDescent="0.2">
      <c r="A1502" s="8" t="str">
        <f>Table76[[#This Row],[Test No.]]&amp;Table76[[#This Row],[Section]]&amp;Table76[[#This Row],[Q. No.]]</f>
        <v>R26M1</v>
      </c>
      <c r="B1502" s="8"/>
      <c r="C1502" s="16" t="s">
        <v>85</v>
      </c>
      <c r="D1502" s="14">
        <v>1</v>
      </c>
      <c r="E1502" s="14" t="s">
        <v>32</v>
      </c>
      <c r="F1502" s="36" t="s">
        <v>475</v>
      </c>
      <c r="G1502" s="36" t="str">
        <f>VLOOKUP(Table76[[#This Row],[CID]],MathN,2,FALSE)</f>
        <v>Solving Linear Equations</v>
      </c>
    </row>
    <row r="1503" spans="1:7" x14ac:dyDescent="0.2">
      <c r="A1503" s="8" t="str">
        <f>Table76[[#This Row],[Test No.]]&amp;Table76[[#This Row],[Section]]&amp;Table76[[#This Row],[Q. No.]]</f>
        <v>R26M2</v>
      </c>
      <c r="B1503" s="8"/>
      <c r="C1503" s="16" t="s">
        <v>85</v>
      </c>
      <c r="D1503" s="14">
        <v>2</v>
      </c>
      <c r="E1503" s="14" t="s">
        <v>32</v>
      </c>
      <c r="F1503" s="36" t="s">
        <v>507</v>
      </c>
      <c r="G1503" s="36" t="str">
        <f>VLOOKUP(Table76[[#This Row],[CID]],MathN,2,FALSE)</f>
        <v>Probability</v>
      </c>
    </row>
    <row r="1504" spans="1:7" x14ac:dyDescent="0.2">
      <c r="A1504" s="8" t="str">
        <f>Table76[[#This Row],[Test No.]]&amp;Table76[[#This Row],[Section]]&amp;Table76[[#This Row],[Q. No.]]</f>
        <v>R26M3</v>
      </c>
      <c r="B1504" s="8"/>
      <c r="C1504" s="16" t="s">
        <v>85</v>
      </c>
      <c r="D1504" s="14">
        <v>3</v>
      </c>
      <c r="E1504" s="14" t="s">
        <v>32</v>
      </c>
      <c r="F1504" s="36" t="s">
        <v>475</v>
      </c>
      <c r="G1504" s="36" t="str">
        <f>VLOOKUP(Table76[[#This Row],[CID]],MathN,2,FALSE)</f>
        <v>Solving Linear Equations</v>
      </c>
    </row>
    <row r="1505" spans="1:7" x14ac:dyDescent="0.2">
      <c r="A1505" s="8" t="str">
        <f>Table76[[#This Row],[Test No.]]&amp;Table76[[#This Row],[Section]]&amp;Table76[[#This Row],[Q. No.]]</f>
        <v>R26M4</v>
      </c>
      <c r="B1505" s="8"/>
      <c r="C1505" s="16" t="s">
        <v>85</v>
      </c>
      <c r="D1505" s="14">
        <v>4</v>
      </c>
      <c r="E1505" s="14" t="s">
        <v>32</v>
      </c>
      <c r="F1505" s="36" t="s">
        <v>494</v>
      </c>
      <c r="G1505" s="36" t="str">
        <f>VLOOKUP(Table76[[#This Row],[CID]],MathN,2,FALSE)</f>
        <v>Angles, Lines, and Planes</v>
      </c>
    </row>
    <row r="1506" spans="1:7" x14ac:dyDescent="0.2">
      <c r="A1506" s="8" t="str">
        <f>Table76[[#This Row],[Test No.]]&amp;Table76[[#This Row],[Section]]&amp;Table76[[#This Row],[Q. No.]]</f>
        <v>R26M5</v>
      </c>
      <c r="B1506" s="8"/>
      <c r="C1506" s="16" t="s">
        <v>85</v>
      </c>
      <c r="D1506" s="14">
        <v>5</v>
      </c>
      <c r="E1506" s="14" t="s">
        <v>32</v>
      </c>
      <c r="F1506" s="36" t="s">
        <v>478</v>
      </c>
      <c r="G1506" s="36" t="str">
        <f>VLOOKUP(Table76[[#This Row],[CID]],MathN,2,FALSE)</f>
        <v>Solving and Factoring Quadratic Equations</v>
      </c>
    </row>
    <row r="1507" spans="1:7" x14ac:dyDescent="0.2">
      <c r="A1507" s="8" t="str">
        <f>Table76[[#This Row],[Test No.]]&amp;Table76[[#This Row],[Section]]&amp;Table76[[#This Row],[Q. No.]]</f>
        <v>R26M6</v>
      </c>
      <c r="B1507" s="8"/>
      <c r="C1507" s="16" t="s">
        <v>85</v>
      </c>
      <c r="D1507" s="14">
        <v>6</v>
      </c>
      <c r="E1507" s="14" t="s">
        <v>32</v>
      </c>
      <c r="F1507" s="36" t="s">
        <v>469</v>
      </c>
      <c r="G1507" s="36" t="str">
        <f>VLOOKUP(Table76[[#This Row],[CID]],MathN,2,FALSE)</f>
        <v>Absolute Value</v>
      </c>
    </row>
    <row r="1508" spans="1:7" x14ac:dyDescent="0.2">
      <c r="A1508" s="8" t="str">
        <f>Table76[[#This Row],[Test No.]]&amp;Table76[[#This Row],[Section]]&amp;Table76[[#This Row],[Q. No.]]</f>
        <v>R26M7</v>
      </c>
      <c r="B1508" s="8"/>
      <c r="C1508" s="16" t="s">
        <v>85</v>
      </c>
      <c r="D1508" s="14">
        <v>7</v>
      </c>
      <c r="E1508" s="14" t="s">
        <v>32</v>
      </c>
      <c r="F1508" s="36" t="s">
        <v>467</v>
      </c>
      <c r="G1508" s="36" t="str">
        <f>VLOOKUP(Table76[[#This Row],[CID]],MathN,2,FALSE)</f>
        <v>Percentages, Fractions, and Decimals</v>
      </c>
    </row>
    <row r="1509" spans="1:7" x14ac:dyDescent="0.2">
      <c r="A1509" s="8" t="str">
        <f>Table76[[#This Row],[Test No.]]&amp;Table76[[#This Row],[Section]]&amp;Table76[[#This Row],[Q. No.]]</f>
        <v>R26M8</v>
      </c>
      <c r="B1509" s="8"/>
      <c r="C1509" s="16" t="s">
        <v>85</v>
      </c>
      <c r="D1509" s="14">
        <v>8</v>
      </c>
      <c r="E1509" s="14" t="s">
        <v>32</v>
      </c>
      <c r="F1509" s="36" t="s">
        <v>472</v>
      </c>
      <c r="G1509" s="36" t="str">
        <f>VLOOKUP(Table76[[#This Row],[CID]],MathN,2,FALSE)</f>
        <v>Substitution</v>
      </c>
    </row>
    <row r="1510" spans="1:7" x14ac:dyDescent="0.2">
      <c r="A1510" s="8" t="str">
        <f>Table76[[#This Row],[Test No.]]&amp;Table76[[#This Row],[Section]]&amp;Table76[[#This Row],[Q. No.]]</f>
        <v>R26M9</v>
      </c>
      <c r="B1510" s="8"/>
      <c r="C1510" s="16" t="s">
        <v>85</v>
      </c>
      <c r="D1510" s="14">
        <v>9</v>
      </c>
      <c r="E1510" s="14" t="s">
        <v>32</v>
      </c>
      <c r="F1510" s="36" t="s">
        <v>468</v>
      </c>
      <c r="G1510" s="36" t="str">
        <f>VLOOKUP(Table76[[#This Row],[CID]],MathN,2,FALSE)</f>
        <v>Ratios and Proportions</v>
      </c>
    </row>
    <row r="1511" spans="1:7" x14ac:dyDescent="0.2">
      <c r="A1511" s="8" t="str">
        <f>Table76[[#This Row],[Test No.]]&amp;Table76[[#This Row],[Section]]&amp;Table76[[#This Row],[Q. No.]]</f>
        <v>R26M10</v>
      </c>
      <c r="B1511" s="8"/>
      <c r="C1511" s="16" t="s">
        <v>85</v>
      </c>
      <c r="D1511" s="14">
        <v>10</v>
      </c>
      <c r="E1511" s="14" t="s">
        <v>32</v>
      </c>
      <c r="F1511" s="36" t="s">
        <v>467</v>
      </c>
      <c r="G1511" s="36" t="str">
        <f>VLOOKUP(Table76[[#This Row],[CID]],MathN,2,FALSE)</f>
        <v>Percentages, Fractions, and Decimals</v>
      </c>
    </row>
    <row r="1512" spans="1:7" x14ac:dyDescent="0.2">
      <c r="A1512" s="8" t="str">
        <f>Table76[[#This Row],[Test No.]]&amp;Table76[[#This Row],[Section]]&amp;Table76[[#This Row],[Q. No.]]</f>
        <v>R26M11</v>
      </c>
      <c r="B1512" s="8"/>
      <c r="C1512" s="16" t="s">
        <v>85</v>
      </c>
      <c r="D1512" s="14">
        <v>11</v>
      </c>
      <c r="E1512" s="14" t="s">
        <v>32</v>
      </c>
      <c r="F1512" s="36" t="s">
        <v>487</v>
      </c>
      <c r="G1512" s="36" t="str">
        <f>VLOOKUP(Table76[[#This Row],[CID]],MathN,2,FALSE)</f>
        <v>The (x,y) Coordinate Plane</v>
      </c>
    </row>
    <row r="1513" spans="1:7" x14ac:dyDescent="0.2">
      <c r="A1513" s="8" t="str">
        <f>Table76[[#This Row],[Test No.]]&amp;Table76[[#This Row],[Section]]&amp;Table76[[#This Row],[Q. No.]]</f>
        <v>R26M12</v>
      </c>
      <c r="B1513" s="8"/>
      <c r="C1513" s="16" t="s">
        <v>85</v>
      </c>
      <c r="D1513" s="14">
        <v>12</v>
      </c>
      <c r="E1513" s="14" t="s">
        <v>32</v>
      </c>
      <c r="F1513" s="36" t="s">
        <v>468</v>
      </c>
      <c r="G1513" s="36" t="str">
        <f>VLOOKUP(Table76[[#This Row],[CID]],MathN,2,FALSE)</f>
        <v>Ratios and Proportions</v>
      </c>
    </row>
    <row r="1514" spans="1:7" x14ac:dyDescent="0.2">
      <c r="A1514" s="8" t="str">
        <f>Table76[[#This Row],[Test No.]]&amp;Table76[[#This Row],[Section]]&amp;Table76[[#This Row],[Q. No.]]</f>
        <v>R26M13</v>
      </c>
      <c r="B1514" s="8"/>
      <c r="C1514" s="16" t="s">
        <v>85</v>
      </c>
      <c r="D1514" s="14">
        <v>13</v>
      </c>
      <c r="E1514" s="14" t="s">
        <v>32</v>
      </c>
      <c r="F1514" s="36" t="s">
        <v>488</v>
      </c>
      <c r="G1514" s="36" t="str">
        <f>VLOOKUP(Table76[[#This Row],[CID]],MathN,2,FALSE)</f>
        <v>Distance and Midpoints</v>
      </c>
    </row>
    <row r="1515" spans="1:7" x14ac:dyDescent="0.2">
      <c r="A1515" s="8" t="str">
        <f>Table76[[#This Row],[Test No.]]&amp;Table76[[#This Row],[Section]]&amp;Table76[[#This Row],[Q. No.]]</f>
        <v>R26M14</v>
      </c>
      <c r="B1515" s="8"/>
      <c r="C1515" s="16" t="s">
        <v>85</v>
      </c>
      <c r="D1515" s="14">
        <v>14</v>
      </c>
      <c r="E1515" s="14" t="s">
        <v>32</v>
      </c>
      <c r="F1515" s="36" t="s">
        <v>494</v>
      </c>
      <c r="G1515" s="36" t="str">
        <f>VLOOKUP(Table76[[#This Row],[CID]],MathN,2,FALSE)</f>
        <v>Angles, Lines, and Planes</v>
      </c>
    </row>
    <row r="1516" spans="1:7" x14ac:dyDescent="0.2">
      <c r="A1516" s="8" t="str">
        <f>Table76[[#This Row],[Test No.]]&amp;Table76[[#This Row],[Section]]&amp;Table76[[#This Row],[Q. No.]]</f>
        <v>R26M15</v>
      </c>
      <c r="B1516" s="8"/>
      <c r="C1516" s="16" t="s">
        <v>85</v>
      </c>
      <c r="D1516" s="14">
        <v>15</v>
      </c>
      <c r="E1516" s="14" t="s">
        <v>32</v>
      </c>
      <c r="F1516" s="36" t="s">
        <v>499</v>
      </c>
      <c r="G1516" s="36" t="str">
        <f>VLOOKUP(Table76[[#This Row],[CID]],MathN,2,FALSE)</f>
        <v>Area and Perimeter</v>
      </c>
    </row>
    <row r="1517" spans="1:7" x14ac:dyDescent="0.2">
      <c r="A1517" s="8" t="str">
        <f>Table76[[#This Row],[Test No.]]&amp;Table76[[#This Row],[Section]]&amp;Table76[[#This Row],[Q. No.]]</f>
        <v>R26M16</v>
      </c>
      <c r="B1517" s="8"/>
      <c r="C1517" s="16" t="s">
        <v>85</v>
      </c>
      <c r="D1517" s="14">
        <v>16</v>
      </c>
      <c r="E1517" s="14" t="s">
        <v>32</v>
      </c>
      <c r="F1517" s="36" t="s">
        <v>481</v>
      </c>
      <c r="G1517" s="36" t="str">
        <f>VLOOKUP(Table76[[#This Row],[CID]],MathN,2,FALSE)</f>
        <v>Functions</v>
      </c>
    </row>
    <row r="1518" spans="1:7" x14ac:dyDescent="0.2">
      <c r="A1518" s="8" t="str">
        <f>Table76[[#This Row],[Test No.]]&amp;Table76[[#This Row],[Section]]&amp;Table76[[#This Row],[Q. No.]]</f>
        <v>R26M17</v>
      </c>
      <c r="B1518" s="8"/>
      <c r="C1518" s="16" t="s">
        <v>85</v>
      </c>
      <c r="D1518" s="14">
        <v>17</v>
      </c>
      <c r="E1518" s="14" t="s">
        <v>32</v>
      </c>
      <c r="F1518" s="36" t="s">
        <v>499</v>
      </c>
      <c r="G1518" s="36" t="str">
        <f>VLOOKUP(Table76[[#This Row],[CID]],MathN,2,FALSE)</f>
        <v>Area and Perimeter</v>
      </c>
    </row>
    <row r="1519" spans="1:7" x14ac:dyDescent="0.2">
      <c r="A1519" s="8" t="str">
        <f>Table76[[#This Row],[Test No.]]&amp;Table76[[#This Row],[Section]]&amp;Table76[[#This Row],[Q. No.]]</f>
        <v>R26M18</v>
      </c>
      <c r="B1519" s="8"/>
      <c r="C1519" s="16" t="s">
        <v>85</v>
      </c>
      <c r="D1519" s="14">
        <v>18</v>
      </c>
      <c r="E1519" s="14" t="s">
        <v>32</v>
      </c>
      <c r="F1519" s="36" t="s">
        <v>493</v>
      </c>
      <c r="G1519" s="36" t="str">
        <f>VLOOKUP(Table76[[#This Row],[CID]],MathN,2,FALSE)</f>
        <v>Graphical Analysis</v>
      </c>
    </row>
    <row r="1520" spans="1:7" x14ac:dyDescent="0.2">
      <c r="A1520" s="8" t="str">
        <f>Table76[[#This Row],[Test No.]]&amp;Table76[[#This Row],[Section]]&amp;Table76[[#This Row],[Q. No.]]</f>
        <v>R26M19</v>
      </c>
      <c r="B1520" s="8"/>
      <c r="C1520" s="16" t="s">
        <v>85</v>
      </c>
      <c r="D1520" s="14">
        <v>19</v>
      </c>
      <c r="E1520" s="14" t="s">
        <v>32</v>
      </c>
      <c r="F1520" s="36" t="s">
        <v>506</v>
      </c>
      <c r="G1520" s="36" t="str">
        <f>VLOOKUP(Table76[[#This Row],[CID]],MathN,2,FALSE)</f>
        <v>Mean, Median, and Mode</v>
      </c>
    </row>
    <row r="1521" spans="1:7" x14ac:dyDescent="0.2">
      <c r="A1521" s="8" t="str">
        <f>Table76[[#This Row],[Test No.]]&amp;Table76[[#This Row],[Section]]&amp;Table76[[#This Row],[Q. No.]]</f>
        <v>R26M20</v>
      </c>
      <c r="B1521" s="8"/>
      <c r="C1521" s="16" t="s">
        <v>85</v>
      </c>
      <c r="D1521" s="14">
        <v>20</v>
      </c>
      <c r="E1521" s="14" t="s">
        <v>32</v>
      </c>
      <c r="F1521" s="36" t="s">
        <v>467</v>
      </c>
      <c r="G1521" s="36" t="str">
        <f>VLOOKUP(Table76[[#This Row],[CID]],MathN,2,FALSE)</f>
        <v>Percentages, Fractions, and Decimals</v>
      </c>
    </row>
    <row r="1522" spans="1:7" x14ac:dyDescent="0.2">
      <c r="A1522" s="8" t="str">
        <f>Table76[[#This Row],[Test No.]]&amp;Table76[[#This Row],[Section]]&amp;Table76[[#This Row],[Q. No.]]</f>
        <v>R26M21</v>
      </c>
      <c r="B1522" s="8"/>
      <c r="C1522" s="16" t="s">
        <v>85</v>
      </c>
      <c r="D1522" s="14">
        <v>21</v>
      </c>
      <c r="E1522" s="14" t="s">
        <v>32</v>
      </c>
      <c r="F1522" s="36" t="s">
        <v>473</v>
      </c>
      <c r="G1522" s="36" t="str">
        <f>VLOOKUP(Table76[[#This Row],[CID]],MathN,2,FALSE)</f>
        <v>Equivalent Algebraic Expressions</v>
      </c>
    </row>
    <row r="1523" spans="1:7" x14ac:dyDescent="0.2">
      <c r="A1523" s="8" t="str">
        <f>Table76[[#This Row],[Test No.]]&amp;Table76[[#This Row],[Section]]&amp;Table76[[#This Row],[Q. No.]]</f>
        <v>R26M22</v>
      </c>
      <c r="B1523" s="8"/>
      <c r="C1523" s="16" t="s">
        <v>85</v>
      </c>
      <c r="D1523" s="14">
        <v>22</v>
      </c>
      <c r="E1523" s="14" t="s">
        <v>32</v>
      </c>
      <c r="F1523" s="36" t="s">
        <v>470</v>
      </c>
      <c r="G1523" s="36" t="str">
        <f>VLOOKUP(Table76[[#This Row],[CID]],MathN,2,FALSE)</f>
        <v>Exponents and Roots</v>
      </c>
    </row>
    <row r="1524" spans="1:7" x14ac:dyDescent="0.2">
      <c r="A1524" s="8" t="str">
        <f>Table76[[#This Row],[Test No.]]&amp;Table76[[#This Row],[Section]]&amp;Table76[[#This Row],[Q. No.]]</f>
        <v>R26M23</v>
      </c>
      <c r="B1524" s="8"/>
      <c r="C1524" s="16" t="s">
        <v>85</v>
      </c>
      <c r="D1524" s="14">
        <v>23</v>
      </c>
      <c r="E1524" s="14" t="s">
        <v>32</v>
      </c>
      <c r="F1524" s="36" t="s">
        <v>468</v>
      </c>
      <c r="G1524" s="36" t="str">
        <f>VLOOKUP(Table76[[#This Row],[CID]],MathN,2,FALSE)</f>
        <v>Ratios and Proportions</v>
      </c>
    </row>
    <row r="1525" spans="1:7" x14ac:dyDescent="0.2">
      <c r="A1525" s="8" t="str">
        <f>Table76[[#This Row],[Test No.]]&amp;Table76[[#This Row],[Section]]&amp;Table76[[#This Row],[Q. No.]]</f>
        <v>R26M24</v>
      </c>
      <c r="B1525" s="8"/>
      <c r="C1525" s="16" t="s">
        <v>85</v>
      </c>
      <c r="D1525" s="14">
        <v>24</v>
      </c>
      <c r="E1525" s="14" t="s">
        <v>32</v>
      </c>
      <c r="F1525" s="36" t="s">
        <v>500</v>
      </c>
      <c r="G1525" s="36" t="str">
        <f>VLOOKUP(Table76[[#This Row],[CID]],MathN,2,FALSE)</f>
        <v>SOHCAHTOA</v>
      </c>
    </row>
    <row r="1526" spans="1:7" x14ac:dyDescent="0.2">
      <c r="A1526" s="8" t="str">
        <f>Table76[[#This Row],[Test No.]]&amp;Table76[[#This Row],[Section]]&amp;Table76[[#This Row],[Q. No.]]</f>
        <v>R26M25</v>
      </c>
      <c r="B1526" s="8"/>
      <c r="C1526" s="16" t="s">
        <v>85</v>
      </c>
      <c r="D1526" s="14">
        <v>25</v>
      </c>
      <c r="E1526" s="14" t="s">
        <v>32</v>
      </c>
      <c r="F1526" s="36" t="s">
        <v>495</v>
      </c>
      <c r="G1526" s="36" t="str">
        <f>VLOOKUP(Table76[[#This Row],[CID]],MathN,2,FALSE)</f>
        <v>Triangles</v>
      </c>
    </row>
    <row r="1527" spans="1:7" x14ac:dyDescent="0.2">
      <c r="A1527" s="8" t="str">
        <f>Table76[[#This Row],[Test No.]]&amp;Table76[[#This Row],[Section]]&amp;Table76[[#This Row],[Q. No.]]</f>
        <v>R26M26</v>
      </c>
      <c r="B1527" s="8"/>
      <c r="C1527" s="16" t="s">
        <v>85</v>
      </c>
      <c r="D1527" s="14">
        <v>26</v>
      </c>
      <c r="E1527" s="14" t="s">
        <v>32</v>
      </c>
      <c r="F1527" s="36" t="s">
        <v>489</v>
      </c>
      <c r="G1527" s="36" t="str">
        <f>VLOOKUP(Table76[[#This Row],[CID]],MathN,2,FALSE)</f>
        <v>Slope</v>
      </c>
    </row>
    <row r="1528" spans="1:7" x14ac:dyDescent="0.2">
      <c r="A1528" s="8" t="str">
        <f>Table76[[#This Row],[Test No.]]&amp;Table76[[#This Row],[Section]]&amp;Table76[[#This Row],[Q. No.]]</f>
        <v>R26M27</v>
      </c>
      <c r="B1528" s="8"/>
      <c r="C1528" s="16" t="s">
        <v>85</v>
      </c>
      <c r="D1528" s="14">
        <v>27</v>
      </c>
      <c r="E1528" s="14" t="s">
        <v>32</v>
      </c>
      <c r="F1528" s="36" t="s">
        <v>473</v>
      </c>
      <c r="G1528" s="36" t="str">
        <f>VLOOKUP(Table76[[#This Row],[CID]],MathN,2,FALSE)</f>
        <v>Equivalent Algebraic Expressions</v>
      </c>
    </row>
    <row r="1529" spans="1:7" x14ac:dyDescent="0.2">
      <c r="A1529" s="8" t="str">
        <f>Table76[[#This Row],[Test No.]]&amp;Table76[[#This Row],[Section]]&amp;Table76[[#This Row],[Q. No.]]</f>
        <v>R26M28</v>
      </c>
      <c r="B1529" s="8"/>
      <c r="C1529" s="16" t="s">
        <v>85</v>
      </c>
      <c r="D1529" s="14">
        <v>28</v>
      </c>
      <c r="E1529" s="14" t="s">
        <v>32</v>
      </c>
      <c r="F1529" s="36" t="s">
        <v>499</v>
      </c>
      <c r="G1529" s="36" t="str">
        <f>VLOOKUP(Table76[[#This Row],[CID]],MathN,2,FALSE)</f>
        <v>Area and Perimeter</v>
      </c>
    </row>
    <row r="1530" spans="1:7" x14ac:dyDescent="0.2">
      <c r="A1530" s="8" t="str">
        <f>Table76[[#This Row],[Test No.]]&amp;Table76[[#This Row],[Section]]&amp;Table76[[#This Row],[Q. No.]]</f>
        <v>R26M29</v>
      </c>
      <c r="B1530" s="8"/>
      <c r="C1530" s="16" t="s">
        <v>85</v>
      </c>
      <c r="D1530" s="14">
        <v>29</v>
      </c>
      <c r="E1530" s="14" t="s">
        <v>32</v>
      </c>
      <c r="F1530" s="36" t="s">
        <v>475</v>
      </c>
      <c r="G1530" s="36" t="str">
        <f>VLOOKUP(Table76[[#This Row],[CID]],MathN,2,FALSE)</f>
        <v>Solving Linear Equations</v>
      </c>
    </row>
    <row r="1531" spans="1:7" x14ac:dyDescent="0.2">
      <c r="A1531" s="8" t="str">
        <f>Table76[[#This Row],[Test No.]]&amp;Table76[[#This Row],[Section]]&amp;Table76[[#This Row],[Q. No.]]</f>
        <v>R26M30</v>
      </c>
      <c r="B1531" s="8"/>
      <c r="C1531" s="16" t="s">
        <v>85</v>
      </c>
      <c r="D1531" s="14">
        <v>30</v>
      </c>
      <c r="E1531" s="14" t="s">
        <v>32</v>
      </c>
      <c r="F1531" s="36" t="s">
        <v>498</v>
      </c>
      <c r="G1531" s="36" t="str">
        <f>VLOOKUP(Table76[[#This Row],[CID]],MathN,2,FALSE)</f>
        <v>Simple Three-Dimensional Geometry</v>
      </c>
    </row>
    <row r="1532" spans="1:7" x14ac:dyDescent="0.2">
      <c r="A1532" s="8" t="str">
        <f>Table76[[#This Row],[Test No.]]&amp;Table76[[#This Row],[Section]]&amp;Table76[[#This Row],[Q. No.]]</f>
        <v>R26M31</v>
      </c>
      <c r="B1532" s="8"/>
      <c r="C1532" s="16" t="s">
        <v>85</v>
      </c>
      <c r="D1532" s="14">
        <v>31</v>
      </c>
      <c r="E1532" s="14" t="s">
        <v>32</v>
      </c>
      <c r="F1532" s="36" t="s">
        <v>500</v>
      </c>
      <c r="G1532" s="36" t="str">
        <f>VLOOKUP(Table76[[#This Row],[CID]],MathN,2,FALSE)</f>
        <v>SOHCAHTOA</v>
      </c>
    </row>
    <row r="1533" spans="1:7" x14ac:dyDescent="0.2">
      <c r="A1533" s="8" t="str">
        <f>Table76[[#This Row],[Test No.]]&amp;Table76[[#This Row],[Section]]&amp;Table76[[#This Row],[Q. No.]]</f>
        <v>R26M32</v>
      </c>
      <c r="B1533" s="8"/>
      <c r="C1533" s="16" t="s">
        <v>85</v>
      </c>
      <c r="D1533" s="14">
        <v>32</v>
      </c>
      <c r="E1533" s="14" t="s">
        <v>32</v>
      </c>
      <c r="F1533" s="36" t="s">
        <v>467</v>
      </c>
      <c r="G1533" s="36" t="str">
        <f>VLOOKUP(Table76[[#This Row],[CID]],MathN,2,FALSE)</f>
        <v>Percentages, Fractions, and Decimals</v>
      </c>
    </row>
    <row r="1534" spans="1:7" x14ac:dyDescent="0.2">
      <c r="A1534" s="8" t="str">
        <f>Table76[[#This Row],[Test No.]]&amp;Table76[[#This Row],[Section]]&amp;Table76[[#This Row],[Q. No.]]</f>
        <v>R26M33</v>
      </c>
      <c r="B1534" s="8"/>
      <c r="C1534" s="16" t="s">
        <v>85</v>
      </c>
      <c r="D1534" s="14">
        <v>33</v>
      </c>
      <c r="E1534" s="14" t="s">
        <v>32</v>
      </c>
      <c r="F1534" s="36" t="s">
        <v>471</v>
      </c>
      <c r="G1534" s="36" t="str">
        <f>VLOOKUP(Table76[[#This Row],[CID]],MathN,2,FALSE)</f>
        <v>Series</v>
      </c>
    </row>
    <row r="1535" spans="1:7" x14ac:dyDescent="0.2">
      <c r="A1535" s="8" t="str">
        <f>Table76[[#This Row],[Test No.]]&amp;Table76[[#This Row],[Section]]&amp;Table76[[#This Row],[Q. No.]]</f>
        <v>R26M34</v>
      </c>
      <c r="B1535" s="8"/>
      <c r="C1535" s="16" t="s">
        <v>85</v>
      </c>
      <c r="D1535" s="14">
        <v>34</v>
      </c>
      <c r="E1535" s="14" t="s">
        <v>32</v>
      </c>
      <c r="F1535" s="36" t="s">
        <v>495</v>
      </c>
      <c r="G1535" s="36" t="str">
        <f>VLOOKUP(Table76[[#This Row],[CID]],MathN,2,FALSE)</f>
        <v>Triangles</v>
      </c>
    </row>
    <row r="1536" spans="1:7" x14ac:dyDescent="0.2">
      <c r="A1536" s="8" t="str">
        <f>Table76[[#This Row],[Test No.]]&amp;Table76[[#This Row],[Section]]&amp;Table76[[#This Row],[Q. No.]]</f>
        <v>R26M35</v>
      </c>
      <c r="B1536" s="8"/>
      <c r="C1536" s="16" t="s">
        <v>85</v>
      </c>
      <c r="D1536" s="14">
        <v>35</v>
      </c>
      <c r="E1536" s="14" t="s">
        <v>32</v>
      </c>
      <c r="F1536" s="36" t="s">
        <v>468</v>
      </c>
      <c r="G1536" s="36" t="str">
        <f>VLOOKUP(Table76[[#This Row],[CID]],MathN,2,FALSE)</f>
        <v>Ratios and Proportions</v>
      </c>
    </row>
    <row r="1537" spans="1:7" x14ac:dyDescent="0.2">
      <c r="A1537" s="8" t="str">
        <f>Table76[[#This Row],[Test No.]]&amp;Table76[[#This Row],[Section]]&amp;Table76[[#This Row],[Q. No.]]</f>
        <v>R26M36</v>
      </c>
      <c r="B1537" s="8"/>
      <c r="C1537" s="16" t="s">
        <v>85</v>
      </c>
      <c r="D1537" s="14">
        <v>36</v>
      </c>
      <c r="E1537" s="14" t="s">
        <v>32</v>
      </c>
      <c r="F1537" s="36" t="s">
        <v>474</v>
      </c>
      <c r="G1537" s="36" t="str">
        <f>VLOOKUP(Table76[[#This Row],[CID]],MathN,2,FALSE)</f>
        <v>Writing Expressions and Equations</v>
      </c>
    </row>
    <row r="1538" spans="1:7" x14ac:dyDescent="0.2">
      <c r="A1538" s="8" t="str">
        <f>Table76[[#This Row],[Test No.]]&amp;Table76[[#This Row],[Section]]&amp;Table76[[#This Row],[Q. No.]]</f>
        <v>R26M37</v>
      </c>
      <c r="B1538" s="8"/>
      <c r="C1538" s="16" t="s">
        <v>85</v>
      </c>
      <c r="D1538" s="14">
        <v>37</v>
      </c>
      <c r="E1538" s="14" t="s">
        <v>32</v>
      </c>
      <c r="F1538" s="36" t="s">
        <v>500</v>
      </c>
      <c r="G1538" s="36" t="str">
        <f>VLOOKUP(Table76[[#This Row],[CID]],MathN,2,FALSE)</f>
        <v>SOHCAHTOA</v>
      </c>
    </row>
    <row r="1539" spans="1:7" x14ac:dyDescent="0.2">
      <c r="A1539" s="8" t="str">
        <f>Table76[[#This Row],[Test No.]]&amp;Table76[[#This Row],[Section]]&amp;Table76[[#This Row],[Q. No.]]</f>
        <v>R26M38</v>
      </c>
      <c r="B1539" s="8"/>
      <c r="C1539" s="16" t="s">
        <v>85</v>
      </c>
      <c r="D1539" s="14">
        <v>38</v>
      </c>
      <c r="E1539" s="14" t="s">
        <v>32</v>
      </c>
      <c r="F1539" s="36" t="s">
        <v>477</v>
      </c>
      <c r="G1539" s="36" t="str">
        <f>VLOOKUP(Table76[[#This Row],[CID]],MathN,2,FALSE)</f>
        <v>Inequalities</v>
      </c>
    </row>
    <row r="1540" spans="1:7" x14ac:dyDescent="0.2">
      <c r="A1540" s="8" t="str">
        <f>Table76[[#This Row],[Test No.]]&amp;Table76[[#This Row],[Section]]&amp;Table76[[#This Row],[Q. No.]]</f>
        <v>R26M39</v>
      </c>
      <c r="B1540" s="8"/>
      <c r="C1540" s="16" t="s">
        <v>85</v>
      </c>
      <c r="D1540" s="14">
        <v>39</v>
      </c>
      <c r="E1540" s="14" t="s">
        <v>32</v>
      </c>
      <c r="F1540" s="36" t="s">
        <v>467</v>
      </c>
      <c r="G1540" s="36" t="str">
        <f>VLOOKUP(Table76[[#This Row],[CID]],MathN,2,FALSE)</f>
        <v>Percentages, Fractions, and Decimals</v>
      </c>
    </row>
    <row r="1541" spans="1:7" x14ac:dyDescent="0.2">
      <c r="A1541" s="8" t="str">
        <f>Table76[[#This Row],[Test No.]]&amp;Table76[[#This Row],[Section]]&amp;Table76[[#This Row],[Q. No.]]</f>
        <v>R26M40</v>
      </c>
      <c r="B1541" s="8"/>
      <c r="C1541" s="16" t="s">
        <v>85</v>
      </c>
      <c r="D1541" s="14">
        <v>40</v>
      </c>
      <c r="E1541" s="14" t="s">
        <v>32</v>
      </c>
      <c r="F1541" s="36" t="s">
        <v>467</v>
      </c>
      <c r="G1541" s="36" t="str">
        <f>VLOOKUP(Table76[[#This Row],[CID]],MathN,2,FALSE)</f>
        <v>Percentages, Fractions, and Decimals</v>
      </c>
    </row>
    <row r="1542" spans="1:7" x14ac:dyDescent="0.2">
      <c r="A1542" s="8" t="str">
        <f>Table76[[#This Row],[Test No.]]&amp;Table76[[#This Row],[Section]]&amp;Table76[[#This Row],[Q. No.]]</f>
        <v>R26M41</v>
      </c>
      <c r="B1542" s="8"/>
      <c r="C1542" s="16" t="s">
        <v>85</v>
      </c>
      <c r="D1542" s="14">
        <v>41</v>
      </c>
      <c r="E1542" s="14" t="s">
        <v>32</v>
      </c>
      <c r="F1542" s="36" t="s">
        <v>497</v>
      </c>
      <c r="G1542" s="36" t="str">
        <f>VLOOKUP(Table76[[#This Row],[CID]],MathN,2,FALSE)</f>
        <v>Circles</v>
      </c>
    </row>
    <row r="1543" spans="1:7" x14ac:dyDescent="0.2">
      <c r="A1543" s="8" t="str">
        <f>Table76[[#This Row],[Test No.]]&amp;Table76[[#This Row],[Section]]&amp;Table76[[#This Row],[Q. No.]]</f>
        <v>R26M42</v>
      </c>
      <c r="B1543" s="8"/>
      <c r="C1543" s="16" t="s">
        <v>85</v>
      </c>
      <c r="D1543" s="14">
        <v>42</v>
      </c>
      <c r="E1543" s="14" t="s">
        <v>32</v>
      </c>
      <c r="F1543" s="36" t="s">
        <v>491</v>
      </c>
      <c r="G1543" s="36" t="str">
        <f>VLOOKUP(Table76[[#This Row],[CID]],MathN,2,FALSE)</f>
        <v>The Equation of a Line</v>
      </c>
    </row>
    <row r="1544" spans="1:7" x14ac:dyDescent="0.2">
      <c r="A1544" s="8" t="str">
        <f>Table76[[#This Row],[Test No.]]&amp;Table76[[#This Row],[Section]]&amp;Table76[[#This Row],[Q. No.]]</f>
        <v>R26M43</v>
      </c>
      <c r="B1544" s="8"/>
      <c r="C1544" s="16" t="s">
        <v>85</v>
      </c>
      <c r="D1544" s="14">
        <v>43</v>
      </c>
      <c r="E1544" s="14" t="s">
        <v>32</v>
      </c>
      <c r="F1544" s="36" t="s">
        <v>464</v>
      </c>
      <c r="G1544" s="36" t="str">
        <f>VLOOKUP(Table76[[#This Row],[CID]],MathN,2,FALSE)</f>
        <v>Numbers, Operations, and Problems</v>
      </c>
    </row>
    <row r="1545" spans="1:7" x14ac:dyDescent="0.2">
      <c r="A1545" s="8" t="str">
        <f>Table76[[#This Row],[Test No.]]&amp;Table76[[#This Row],[Section]]&amp;Table76[[#This Row],[Q. No.]]</f>
        <v>R26M44</v>
      </c>
      <c r="B1545" s="8"/>
      <c r="C1545" s="16" t="s">
        <v>85</v>
      </c>
      <c r="D1545" s="14">
        <v>44</v>
      </c>
      <c r="E1545" s="14" t="s">
        <v>32</v>
      </c>
      <c r="F1545" s="36" t="s">
        <v>465</v>
      </c>
      <c r="G1545" s="36" t="str">
        <f>VLOOKUP(Table76[[#This Row],[CID]],MathN,2,FALSE)</f>
        <v>Multiples, Factors, and Primes</v>
      </c>
    </row>
    <row r="1546" spans="1:7" x14ac:dyDescent="0.2">
      <c r="A1546" s="8" t="str">
        <f>Table76[[#This Row],[Test No.]]&amp;Table76[[#This Row],[Section]]&amp;Table76[[#This Row],[Q. No.]]</f>
        <v>R26M45</v>
      </c>
      <c r="B1546" s="8"/>
      <c r="C1546" s="16" t="s">
        <v>85</v>
      </c>
      <c r="D1546" s="14">
        <v>45</v>
      </c>
      <c r="E1546" s="14" t="s">
        <v>32</v>
      </c>
      <c r="F1546" s="36" t="s">
        <v>490</v>
      </c>
      <c r="G1546" s="36" t="str">
        <f>VLOOKUP(Table76[[#This Row],[CID]],MathN,2,FALSE)</f>
        <v>Parallel and Perpendicular Lines</v>
      </c>
    </row>
    <row r="1547" spans="1:7" x14ac:dyDescent="0.2">
      <c r="A1547" s="8" t="str">
        <f>Table76[[#This Row],[Test No.]]&amp;Table76[[#This Row],[Section]]&amp;Table76[[#This Row],[Q. No.]]</f>
        <v>R26M46</v>
      </c>
      <c r="B1547" s="8"/>
      <c r="C1547" s="16" t="s">
        <v>85</v>
      </c>
      <c r="D1547" s="14">
        <v>46</v>
      </c>
      <c r="E1547" s="14" t="s">
        <v>32</v>
      </c>
      <c r="F1547" s="36" t="s">
        <v>488</v>
      </c>
      <c r="G1547" s="36" t="str">
        <f>VLOOKUP(Table76[[#This Row],[CID]],MathN,2,FALSE)</f>
        <v>Distance and Midpoints</v>
      </c>
    </row>
    <row r="1548" spans="1:7" x14ac:dyDescent="0.2">
      <c r="A1548" s="8" t="str">
        <f>Table76[[#This Row],[Test No.]]&amp;Table76[[#This Row],[Section]]&amp;Table76[[#This Row],[Q. No.]]</f>
        <v>R26M47</v>
      </c>
      <c r="B1548" s="8"/>
      <c r="C1548" s="16" t="s">
        <v>85</v>
      </c>
      <c r="D1548" s="14">
        <v>47</v>
      </c>
      <c r="E1548" s="14" t="s">
        <v>32</v>
      </c>
      <c r="F1548" s="36" t="s">
        <v>464</v>
      </c>
      <c r="G1548" s="36" t="str">
        <f>VLOOKUP(Table76[[#This Row],[CID]],MathN,2,FALSE)</f>
        <v>Numbers, Operations, and Problems</v>
      </c>
    </row>
    <row r="1549" spans="1:7" x14ac:dyDescent="0.2">
      <c r="A1549" s="8" t="str">
        <f>Table76[[#This Row],[Test No.]]&amp;Table76[[#This Row],[Section]]&amp;Table76[[#This Row],[Q. No.]]</f>
        <v>R26M48</v>
      </c>
      <c r="B1549" s="8"/>
      <c r="C1549" s="16" t="s">
        <v>85</v>
      </c>
      <c r="D1549" s="14">
        <v>48</v>
      </c>
      <c r="E1549" s="14" t="s">
        <v>32</v>
      </c>
      <c r="F1549" s="36" t="s">
        <v>486</v>
      </c>
      <c r="G1549" s="36" t="str">
        <f>VLOOKUP(Table76[[#This Row],[CID]],MathN,2,FALSE)</f>
        <v>Number Lines and Inequalities</v>
      </c>
    </row>
    <row r="1550" spans="1:7" x14ac:dyDescent="0.2">
      <c r="A1550" s="8" t="str">
        <f>Table76[[#This Row],[Test No.]]&amp;Table76[[#This Row],[Section]]&amp;Table76[[#This Row],[Q. No.]]</f>
        <v>R26M49</v>
      </c>
      <c r="B1550" s="8"/>
      <c r="C1550" s="16" t="s">
        <v>85</v>
      </c>
      <c r="D1550" s="14">
        <v>49</v>
      </c>
      <c r="E1550" s="14" t="s">
        <v>32</v>
      </c>
      <c r="F1550" s="36" t="s">
        <v>479</v>
      </c>
      <c r="G1550" s="36" t="str">
        <f>VLOOKUP(Table76[[#This Row],[CID]],MathN,2,FALSE)</f>
        <v>Solving Systems of Equations</v>
      </c>
    </row>
    <row r="1551" spans="1:7" x14ac:dyDescent="0.2">
      <c r="A1551" s="8" t="str">
        <f>Table76[[#This Row],[Test No.]]&amp;Table76[[#This Row],[Section]]&amp;Table76[[#This Row],[Q. No.]]</f>
        <v>R26M50</v>
      </c>
      <c r="B1551" s="8"/>
      <c r="C1551" s="16" t="s">
        <v>85</v>
      </c>
      <c r="D1551" s="14">
        <v>50</v>
      </c>
      <c r="E1551" s="14" t="s">
        <v>32</v>
      </c>
      <c r="F1551" s="36" t="s">
        <v>497</v>
      </c>
      <c r="G1551" s="36" t="str">
        <f>VLOOKUP(Table76[[#This Row],[CID]],MathN,2,FALSE)</f>
        <v>Circles</v>
      </c>
    </row>
    <row r="1552" spans="1:7" x14ac:dyDescent="0.2">
      <c r="A1552" s="8" t="str">
        <f>Table76[[#This Row],[Test No.]]&amp;Table76[[#This Row],[Section]]&amp;Table76[[#This Row],[Q. No.]]</f>
        <v>R26M51</v>
      </c>
      <c r="B1552" s="8"/>
      <c r="C1552" s="16" t="s">
        <v>85</v>
      </c>
      <c r="D1552" s="14">
        <v>51</v>
      </c>
      <c r="E1552" s="14" t="s">
        <v>32</v>
      </c>
      <c r="F1552" s="36" t="s">
        <v>479</v>
      </c>
      <c r="G1552" s="36" t="str">
        <f>VLOOKUP(Table76[[#This Row],[CID]],MathN,2,FALSE)</f>
        <v>Solving Systems of Equations</v>
      </c>
    </row>
    <row r="1553" spans="1:7" x14ac:dyDescent="0.2">
      <c r="A1553" s="8" t="str">
        <f>Table76[[#This Row],[Test No.]]&amp;Table76[[#This Row],[Section]]&amp;Table76[[#This Row],[Q. No.]]</f>
        <v>R26M52</v>
      </c>
      <c r="B1553" s="8"/>
      <c r="C1553" s="16" t="s">
        <v>85</v>
      </c>
      <c r="D1553" s="14">
        <v>52</v>
      </c>
      <c r="E1553" s="14" t="s">
        <v>32</v>
      </c>
      <c r="F1553" s="36" t="s">
        <v>478</v>
      </c>
      <c r="G1553" s="36" t="str">
        <f>VLOOKUP(Table76[[#This Row],[CID]],MathN,2,FALSE)</f>
        <v>Solving and Factoring Quadratic Equations</v>
      </c>
    </row>
    <row r="1554" spans="1:7" x14ac:dyDescent="0.2">
      <c r="A1554" s="8" t="str">
        <f>Table76[[#This Row],[Test No.]]&amp;Table76[[#This Row],[Section]]&amp;Table76[[#This Row],[Q. No.]]</f>
        <v>R26M53</v>
      </c>
      <c r="B1554" s="8"/>
      <c r="C1554" s="16" t="s">
        <v>85</v>
      </c>
      <c r="D1554" s="14">
        <v>53</v>
      </c>
      <c r="E1554" s="14" t="s">
        <v>32</v>
      </c>
      <c r="F1554" s="36" t="s">
        <v>497</v>
      </c>
      <c r="G1554" s="36" t="str">
        <f>VLOOKUP(Table76[[#This Row],[CID]],MathN,2,FALSE)</f>
        <v>Circles</v>
      </c>
    </row>
    <row r="1555" spans="1:7" x14ac:dyDescent="0.2">
      <c r="A1555" s="8" t="str">
        <f>Table76[[#This Row],[Test No.]]&amp;Table76[[#This Row],[Section]]&amp;Table76[[#This Row],[Q. No.]]</f>
        <v>R26M54</v>
      </c>
      <c r="B1555" s="8"/>
      <c r="C1555" s="16" t="s">
        <v>85</v>
      </c>
      <c r="D1555" s="14">
        <v>54</v>
      </c>
      <c r="E1555" s="14" t="s">
        <v>32</v>
      </c>
      <c r="F1555" s="36" t="s">
        <v>485</v>
      </c>
      <c r="G1555" s="36" t="str">
        <f>VLOOKUP(Table76[[#This Row],[CID]],MathN,2,FALSE)</f>
        <v>Domain and Range</v>
      </c>
    </row>
    <row r="1556" spans="1:7" x14ac:dyDescent="0.2">
      <c r="A1556" s="8" t="str">
        <f>Table76[[#This Row],[Test No.]]&amp;Table76[[#This Row],[Section]]&amp;Table76[[#This Row],[Q. No.]]</f>
        <v>R26M55</v>
      </c>
      <c r="B1556" s="8"/>
      <c r="C1556" s="16" t="s">
        <v>85</v>
      </c>
      <c r="D1556" s="14">
        <v>55</v>
      </c>
      <c r="E1556" s="14" t="s">
        <v>32</v>
      </c>
      <c r="F1556" s="36" t="s">
        <v>499</v>
      </c>
      <c r="G1556" s="36" t="str">
        <f>VLOOKUP(Table76[[#This Row],[CID]],MathN,2,FALSE)</f>
        <v>Area and Perimeter</v>
      </c>
    </row>
    <row r="1557" spans="1:7" x14ac:dyDescent="0.2">
      <c r="A1557" s="8" t="str">
        <f>Table76[[#This Row],[Test No.]]&amp;Table76[[#This Row],[Section]]&amp;Table76[[#This Row],[Q. No.]]</f>
        <v>R26M56</v>
      </c>
      <c r="B1557" s="8"/>
      <c r="C1557" s="16" t="s">
        <v>85</v>
      </c>
      <c r="D1557" s="14">
        <v>56</v>
      </c>
      <c r="E1557" s="14" t="s">
        <v>32</v>
      </c>
      <c r="F1557" s="36" t="s">
        <v>498</v>
      </c>
      <c r="G1557" s="36" t="str">
        <f>VLOOKUP(Table76[[#This Row],[CID]],MathN,2,FALSE)</f>
        <v>Simple Three-Dimensional Geometry</v>
      </c>
    </row>
    <row r="1558" spans="1:7" x14ac:dyDescent="0.2">
      <c r="A1558" s="8" t="str">
        <f>Table76[[#This Row],[Test No.]]&amp;Table76[[#This Row],[Section]]&amp;Table76[[#This Row],[Q. No.]]</f>
        <v>R26M57</v>
      </c>
      <c r="B1558" s="8"/>
      <c r="C1558" s="16" t="s">
        <v>85</v>
      </c>
      <c r="D1558" s="14">
        <v>57</v>
      </c>
      <c r="E1558" s="14" t="s">
        <v>32</v>
      </c>
      <c r="F1558" s="36" t="s">
        <v>497</v>
      </c>
      <c r="G1558" s="36" t="str">
        <f>VLOOKUP(Table76[[#This Row],[CID]],MathN,2,FALSE)</f>
        <v>Circles</v>
      </c>
    </row>
    <row r="1559" spans="1:7" x14ac:dyDescent="0.2">
      <c r="A1559" s="8" t="str">
        <f>Table76[[#This Row],[Test No.]]&amp;Table76[[#This Row],[Section]]&amp;Table76[[#This Row],[Q. No.]]</f>
        <v>R26M58</v>
      </c>
      <c r="B1559" s="8"/>
      <c r="C1559" s="16" t="s">
        <v>85</v>
      </c>
      <c r="D1559" s="14">
        <v>58</v>
      </c>
      <c r="E1559" s="14" t="s">
        <v>32</v>
      </c>
      <c r="F1559" s="36" t="s">
        <v>467</v>
      </c>
      <c r="G1559" s="36" t="str">
        <f>VLOOKUP(Table76[[#This Row],[CID]],MathN,2,FALSE)</f>
        <v>Percentages, Fractions, and Decimals</v>
      </c>
    </row>
    <row r="1560" spans="1:7" x14ac:dyDescent="0.2">
      <c r="A1560" s="8" t="str">
        <f>Table76[[#This Row],[Test No.]]&amp;Table76[[#This Row],[Section]]&amp;Table76[[#This Row],[Q. No.]]</f>
        <v>R26M59</v>
      </c>
      <c r="B1560" s="8"/>
      <c r="C1560" s="16" t="s">
        <v>85</v>
      </c>
      <c r="D1560" s="14">
        <v>59</v>
      </c>
      <c r="E1560" s="14" t="s">
        <v>32</v>
      </c>
      <c r="F1560" s="36" t="s">
        <v>487</v>
      </c>
      <c r="G1560" s="36" t="str">
        <f>VLOOKUP(Table76[[#This Row],[CID]],MathN,2,FALSE)</f>
        <v>The (x,y) Coordinate Plane</v>
      </c>
    </row>
    <row r="1561" spans="1:7" x14ac:dyDescent="0.2">
      <c r="A1561" s="8" t="str">
        <f>Table76[[#This Row],[Test No.]]&amp;Table76[[#This Row],[Section]]&amp;Table76[[#This Row],[Q. No.]]</f>
        <v>R26M60</v>
      </c>
      <c r="B1561" s="8"/>
      <c r="C1561" s="16" t="s">
        <v>85</v>
      </c>
      <c r="D1561" s="14">
        <v>60</v>
      </c>
      <c r="E1561" s="14" t="s">
        <v>32</v>
      </c>
      <c r="F1561" s="36" t="s">
        <v>504</v>
      </c>
      <c r="G1561" s="36" t="str">
        <f>VLOOKUP(Table76[[#This Row],[CID]],MathN,2,FALSE)</f>
        <v>Logic</v>
      </c>
    </row>
    <row r="1562" spans="1:7" x14ac:dyDescent="0.2">
      <c r="A1562" s="8" t="str">
        <f>Table76[[#This Row],[Test No.]]&amp;Table76[[#This Row],[Section]]&amp;Table76[[#This Row],[Q. No.]]</f>
        <v>R27M1</v>
      </c>
      <c r="B1562" s="8"/>
      <c r="C1562" s="16" t="s">
        <v>84</v>
      </c>
      <c r="D1562" s="14">
        <v>1</v>
      </c>
      <c r="E1562" s="14" t="s">
        <v>32</v>
      </c>
      <c r="F1562" s="36" t="s">
        <v>506</v>
      </c>
      <c r="G1562" s="36" t="str">
        <f>VLOOKUP(Table76[[#This Row],[CID]],MathN,2,FALSE)</f>
        <v>Mean, Median, and Mode</v>
      </c>
    </row>
    <row r="1563" spans="1:7" x14ac:dyDescent="0.2">
      <c r="A1563" s="8" t="str">
        <f>Table76[[#This Row],[Test No.]]&amp;Table76[[#This Row],[Section]]&amp;Table76[[#This Row],[Q. No.]]</f>
        <v>R27M2</v>
      </c>
      <c r="B1563" s="8"/>
      <c r="C1563" s="16" t="s">
        <v>84</v>
      </c>
      <c r="D1563" s="14">
        <v>2</v>
      </c>
      <c r="E1563" s="14" t="s">
        <v>32</v>
      </c>
      <c r="F1563" s="36" t="s">
        <v>499</v>
      </c>
      <c r="G1563" s="36" t="str">
        <f>VLOOKUP(Table76[[#This Row],[CID]],MathN,2,FALSE)</f>
        <v>Area and Perimeter</v>
      </c>
    </row>
    <row r="1564" spans="1:7" x14ac:dyDescent="0.2">
      <c r="A1564" s="8" t="str">
        <f>Table76[[#This Row],[Test No.]]&amp;Table76[[#This Row],[Section]]&amp;Table76[[#This Row],[Q. No.]]</f>
        <v>R27M3</v>
      </c>
      <c r="B1564" s="8"/>
      <c r="C1564" s="16" t="s">
        <v>84</v>
      </c>
      <c r="D1564" s="14">
        <v>3</v>
      </c>
      <c r="E1564" s="14" t="s">
        <v>32</v>
      </c>
      <c r="F1564" s="36" t="s">
        <v>467</v>
      </c>
      <c r="G1564" s="36" t="str">
        <f>VLOOKUP(Table76[[#This Row],[CID]],MathN,2,FALSE)</f>
        <v>Percentages, Fractions, and Decimals</v>
      </c>
    </row>
    <row r="1565" spans="1:7" x14ac:dyDescent="0.2">
      <c r="A1565" s="8" t="str">
        <f>Table76[[#This Row],[Test No.]]&amp;Table76[[#This Row],[Section]]&amp;Table76[[#This Row],[Q. No.]]</f>
        <v>R27M4</v>
      </c>
      <c r="B1565" s="8"/>
      <c r="C1565" s="16" t="s">
        <v>84</v>
      </c>
      <c r="D1565" s="14">
        <v>4</v>
      </c>
      <c r="E1565" s="14" t="s">
        <v>32</v>
      </c>
      <c r="F1565" s="36" t="s">
        <v>468</v>
      </c>
      <c r="G1565" s="36" t="str">
        <f>VLOOKUP(Table76[[#This Row],[CID]],MathN,2,FALSE)</f>
        <v>Ratios and Proportions</v>
      </c>
    </row>
    <row r="1566" spans="1:7" x14ac:dyDescent="0.2">
      <c r="A1566" s="8" t="str">
        <f>Table76[[#This Row],[Test No.]]&amp;Table76[[#This Row],[Section]]&amp;Table76[[#This Row],[Q. No.]]</f>
        <v>R27M5</v>
      </c>
      <c r="B1566" s="8"/>
      <c r="C1566" s="16" t="s">
        <v>84</v>
      </c>
      <c r="D1566" s="14">
        <v>5</v>
      </c>
      <c r="E1566" s="14" t="s">
        <v>32</v>
      </c>
      <c r="F1566" s="36" t="s">
        <v>499</v>
      </c>
      <c r="G1566" s="36" t="str">
        <f>VLOOKUP(Table76[[#This Row],[CID]],MathN,2,FALSE)</f>
        <v>Area and Perimeter</v>
      </c>
    </row>
    <row r="1567" spans="1:7" x14ac:dyDescent="0.2">
      <c r="A1567" s="8" t="str">
        <f>Table76[[#This Row],[Test No.]]&amp;Table76[[#This Row],[Section]]&amp;Table76[[#This Row],[Q. No.]]</f>
        <v>R27M6</v>
      </c>
      <c r="B1567" s="8"/>
      <c r="C1567" s="16" t="s">
        <v>84</v>
      </c>
      <c r="D1567" s="14">
        <v>6</v>
      </c>
      <c r="E1567" s="14" t="s">
        <v>32</v>
      </c>
      <c r="F1567" s="36" t="s">
        <v>474</v>
      </c>
      <c r="G1567" s="36" t="str">
        <f>VLOOKUP(Table76[[#This Row],[CID]],MathN,2,FALSE)</f>
        <v>Writing Expressions and Equations</v>
      </c>
    </row>
    <row r="1568" spans="1:7" x14ac:dyDescent="0.2">
      <c r="A1568" s="8" t="str">
        <f>Table76[[#This Row],[Test No.]]&amp;Table76[[#This Row],[Section]]&amp;Table76[[#This Row],[Q. No.]]</f>
        <v>R27M7</v>
      </c>
      <c r="B1568" s="8"/>
      <c r="C1568" s="16" t="s">
        <v>84</v>
      </c>
      <c r="D1568" s="14">
        <v>7</v>
      </c>
      <c r="E1568" s="14" t="s">
        <v>32</v>
      </c>
      <c r="F1568" s="36" t="s">
        <v>509</v>
      </c>
      <c r="G1568" s="36" t="str">
        <f>VLOOKUP(Table76[[#This Row],[CID]],MathN,2,FALSE)</f>
        <v>Combination and Permutation</v>
      </c>
    </row>
    <row r="1569" spans="1:7" x14ac:dyDescent="0.2">
      <c r="A1569" s="8" t="str">
        <f>Table76[[#This Row],[Test No.]]&amp;Table76[[#This Row],[Section]]&amp;Table76[[#This Row],[Q. No.]]</f>
        <v>R27M8</v>
      </c>
      <c r="B1569" s="8"/>
      <c r="C1569" s="16" t="s">
        <v>84</v>
      </c>
      <c r="D1569" s="14">
        <v>8</v>
      </c>
      <c r="E1569" s="14" t="s">
        <v>32</v>
      </c>
      <c r="F1569" s="36" t="s">
        <v>475</v>
      </c>
      <c r="G1569" s="36" t="str">
        <f>VLOOKUP(Table76[[#This Row],[CID]],MathN,2,FALSE)</f>
        <v>Solving Linear Equations</v>
      </c>
    </row>
    <row r="1570" spans="1:7" x14ac:dyDescent="0.2">
      <c r="A1570" s="8" t="str">
        <f>Table76[[#This Row],[Test No.]]&amp;Table76[[#This Row],[Section]]&amp;Table76[[#This Row],[Q. No.]]</f>
        <v>R27M9</v>
      </c>
      <c r="B1570" s="8"/>
      <c r="C1570" s="16" t="s">
        <v>84</v>
      </c>
      <c r="D1570" s="14">
        <v>9</v>
      </c>
      <c r="E1570" s="14" t="s">
        <v>32</v>
      </c>
      <c r="F1570" s="36" t="s">
        <v>475</v>
      </c>
      <c r="G1570" s="36" t="str">
        <f>VLOOKUP(Table76[[#This Row],[CID]],MathN,2,FALSE)</f>
        <v>Solving Linear Equations</v>
      </c>
    </row>
    <row r="1571" spans="1:7" x14ac:dyDescent="0.2">
      <c r="A1571" s="8" t="str">
        <f>Table76[[#This Row],[Test No.]]&amp;Table76[[#This Row],[Section]]&amp;Table76[[#This Row],[Q. No.]]</f>
        <v>R27M10</v>
      </c>
      <c r="B1571" s="8"/>
      <c r="C1571" s="16" t="s">
        <v>84</v>
      </c>
      <c r="D1571" s="14">
        <v>10</v>
      </c>
      <c r="E1571" s="14" t="s">
        <v>32</v>
      </c>
      <c r="F1571" s="36" t="s">
        <v>471</v>
      </c>
      <c r="G1571" s="36" t="str">
        <f>VLOOKUP(Table76[[#This Row],[CID]],MathN,2,FALSE)</f>
        <v>Series</v>
      </c>
    </row>
    <row r="1572" spans="1:7" x14ac:dyDescent="0.2">
      <c r="A1572" s="8" t="str">
        <f>Table76[[#This Row],[Test No.]]&amp;Table76[[#This Row],[Section]]&amp;Table76[[#This Row],[Q. No.]]</f>
        <v>R27M11</v>
      </c>
      <c r="B1572" s="8"/>
      <c r="C1572" s="16" t="s">
        <v>84</v>
      </c>
      <c r="D1572" s="14">
        <v>11</v>
      </c>
      <c r="E1572" s="14" t="s">
        <v>32</v>
      </c>
      <c r="F1572" s="36" t="s">
        <v>487</v>
      </c>
      <c r="G1572" s="36" t="str">
        <f>VLOOKUP(Table76[[#This Row],[CID]],MathN,2,FALSE)</f>
        <v>The (x,y) Coordinate Plane</v>
      </c>
    </row>
    <row r="1573" spans="1:7" x14ac:dyDescent="0.2">
      <c r="A1573" s="8" t="str">
        <f>Table76[[#This Row],[Test No.]]&amp;Table76[[#This Row],[Section]]&amp;Table76[[#This Row],[Q. No.]]</f>
        <v>R27M12</v>
      </c>
      <c r="B1573" s="8"/>
      <c r="C1573" s="16" t="s">
        <v>84</v>
      </c>
      <c r="D1573" s="14">
        <v>12</v>
      </c>
      <c r="E1573" s="14" t="s">
        <v>32</v>
      </c>
      <c r="F1573" s="36" t="s">
        <v>498</v>
      </c>
      <c r="G1573" s="36" t="str">
        <f>VLOOKUP(Table76[[#This Row],[CID]],MathN,2,FALSE)</f>
        <v>Simple Three-Dimensional Geometry</v>
      </c>
    </row>
    <row r="1574" spans="1:7" x14ac:dyDescent="0.2">
      <c r="A1574" s="8" t="str">
        <f>Table76[[#This Row],[Test No.]]&amp;Table76[[#This Row],[Section]]&amp;Table76[[#This Row],[Q. No.]]</f>
        <v>R27M13</v>
      </c>
      <c r="B1574" s="8"/>
      <c r="C1574" s="16" t="s">
        <v>84</v>
      </c>
      <c r="D1574" s="14">
        <v>13</v>
      </c>
      <c r="E1574" s="14" t="s">
        <v>32</v>
      </c>
      <c r="F1574" s="36" t="s">
        <v>499</v>
      </c>
      <c r="G1574" s="36" t="str">
        <f>VLOOKUP(Table76[[#This Row],[CID]],MathN,2,FALSE)</f>
        <v>Area and Perimeter</v>
      </c>
    </row>
    <row r="1575" spans="1:7" x14ac:dyDescent="0.2">
      <c r="A1575" s="8" t="str">
        <f>Table76[[#This Row],[Test No.]]&amp;Table76[[#This Row],[Section]]&amp;Table76[[#This Row],[Q. No.]]</f>
        <v>R27M14</v>
      </c>
      <c r="B1575" s="8"/>
      <c r="C1575" s="16" t="s">
        <v>84</v>
      </c>
      <c r="D1575" s="14">
        <v>14</v>
      </c>
      <c r="E1575" s="14" t="s">
        <v>32</v>
      </c>
      <c r="F1575" s="36" t="s">
        <v>466</v>
      </c>
      <c r="G1575" s="36" t="str">
        <f>VLOOKUP(Table76[[#This Row],[CID]],MathN,2,FALSE)</f>
        <v>Divisibility and Remainders</v>
      </c>
    </row>
    <row r="1576" spans="1:7" x14ac:dyDescent="0.2">
      <c r="A1576" s="8" t="str">
        <f>Table76[[#This Row],[Test No.]]&amp;Table76[[#This Row],[Section]]&amp;Table76[[#This Row],[Q. No.]]</f>
        <v>R27M15</v>
      </c>
      <c r="B1576" s="8"/>
      <c r="C1576" s="16" t="s">
        <v>84</v>
      </c>
      <c r="D1576" s="14">
        <v>15</v>
      </c>
      <c r="E1576" s="14" t="s">
        <v>32</v>
      </c>
      <c r="F1576" s="36" t="s">
        <v>473</v>
      </c>
      <c r="G1576" s="36" t="str">
        <f>VLOOKUP(Table76[[#This Row],[CID]],MathN,2,FALSE)</f>
        <v>Equivalent Algebraic Expressions</v>
      </c>
    </row>
    <row r="1577" spans="1:7" x14ac:dyDescent="0.2">
      <c r="A1577" s="8" t="str">
        <f>Table76[[#This Row],[Test No.]]&amp;Table76[[#This Row],[Section]]&amp;Table76[[#This Row],[Q. No.]]</f>
        <v>R27M16</v>
      </c>
      <c r="B1577" s="8"/>
      <c r="C1577" s="16" t="s">
        <v>84</v>
      </c>
      <c r="D1577" s="14">
        <v>16</v>
      </c>
      <c r="E1577" s="14" t="s">
        <v>32</v>
      </c>
      <c r="F1577" s="36" t="s">
        <v>488</v>
      </c>
      <c r="G1577" s="36" t="str">
        <f>VLOOKUP(Table76[[#This Row],[CID]],MathN,2,FALSE)</f>
        <v>Distance and Midpoints</v>
      </c>
    </row>
    <row r="1578" spans="1:7" x14ac:dyDescent="0.2">
      <c r="A1578" s="8" t="str">
        <f>Table76[[#This Row],[Test No.]]&amp;Table76[[#This Row],[Section]]&amp;Table76[[#This Row],[Q. No.]]</f>
        <v>R27M17</v>
      </c>
      <c r="B1578" s="8"/>
      <c r="C1578" s="16" t="s">
        <v>84</v>
      </c>
      <c r="D1578" s="14">
        <v>17</v>
      </c>
      <c r="E1578" s="14" t="s">
        <v>32</v>
      </c>
      <c r="F1578" s="36" t="s">
        <v>493</v>
      </c>
      <c r="G1578" s="36" t="str">
        <f>VLOOKUP(Table76[[#This Row],[CID]],MathN,2,FALSE)</f>
        <v>Graphical Analysis</v>
      </c>
    </row>
    <row r="1579" spans="1:7" x14ac:dyDescent="0.2">
      <c r="A1579" s="8" t="str">
        <f>Table76[[#This Row],[Test No.]]&amp;Table76[[#This Row],[Section]]&amp;Table76[[#This Row],[Q. No.]]</f>
        <v>R27M18</v>
      </c>
      <c r="B1579" s="8"/>
      <c r="C1579" s="16" t="s">
        <v>84</v>
      </c>
      <c r="D1579" s="14">
        <v>18</v>
      </c>
      <c r="E1579" s="14" t="s">
        <v>32</v>
      </c>
      <c r="F1579" s="36" t="s">
        <v>494</v>
      </c>
      <c r="G1579" s="36" t="str">
        <f>VLOOKUP(Table76[[#This Row],[CID]],MathN,2,FALSE)</f>
        <v>Angles, Lines, and Planes</v>
      </c>
    </row>
    <row r="1580" spans="1:7" x14ac:dyDescent="0.2">
      <c r="A1580" s="8" t="str">
        <f>Table76[[#This Row],[Test No.]]&amp;Table76[[#This Row],[Section]]&amp;Table76[[#This Row],[Q. No.]]</f>
        <v>R27M19</v>
      </c>
      <c r="B1580" s="8"/>
      <c r="C1580" s="16" t="s">
        <v>84</v>
      </c>
      <c r="D1580" s="14">
        <v>19</v>
      </c>
      <c r="E1580" s="14" t="s">
        <v>32</v>
      </c>
      <c r="F1580" s="36" t="s">
        <v>473</v>
      </c>
      <c r="G1580" s="36" t="str">
        <f>VLOOKUP(Table76[[#This Row],[CID]],MathN,2,FALSE)</f>
        <v>Equivalent Algebraic Expressions</v>
      </c>
    </row>
    <row r="1581" spans="1:7" x14ac:dyDescent="0.2">
      <c r="A1581" s="8" t="str">
        <f>Table76[[#This Row],[Test No.]]&amp;Table76[[#This Row],[Section]]&amp;Table76[[#This Row],[Q. No.]]</f>
        <v>R27M20</v>
      </c>
      <c r="B1581" s="8"/>
      <c r="C1581" s="16" t="s">
        <v>84</v>
      </c>
      <c r="D1581" s="14">
        <v>20</v>
      </c>
      <c r="E1581" s="14" t="s">
        <v>32</v>
      </c>
      <c r="F1581" s="36" t="s">
        <v>495</v>
      </c>
      <c r="G1581" s="36" t="str">
        <f>VLOOKUP(Table76[[#This Row],[CID]],MathN,2,FALSE)</f>
        <v>Triangles</v>
      </c>
    </row>
    <row r="1582" spans="1:7" x14ac:dyDescent="0.2">
      <c r="A1582" s="8" t="str">
        <f>Table76[[#This Row],[Test No.]]&amp;Table76[[#This Row],[Section]]&amp;Table76[[#This Row],[Q. No.]]</f>
        <v>R27M21</v>
      </c>
      <c r="B1582" s="8"/>
      <c r="C1582" s="16" t="s">
        <v>84</v>
      </c>
      <c r="D1582" s="14">
        <v>21</v>
      </c>
      <c r="E1582" s="14" t="s">
        <v>32</v>
      </c>
      <c r="F1582" s="36" t="s">
        <v>481</v>
      </c>
      <c r="G1582" s="36" t="str">
        <f>VLOOKUP(Table76[[#This Row],[CID]],MathN,2,FALSE)</f>
        <v>Functions</v>
      </c>
    </row>
    <row r="1583" spans="1:7" x14ac:dyDescent="0.2">
      <c r="A1583" s="8" t="str">
        <f>Table76[[#This Row],[Test No.]]&amp;Table76[[#This Row],[Section]]&amp;Table76[[#This Row],[Q. No.]]</f>
        <v>R27M22</v>
      </c>
      <c r="B1583" s="8"/>
      <c r="C1583" s="16" t="s">
        <v>84</v>
      </c>
      <c r="D1583" s="14">
        <v>22</v>
      </c>
      <c r="E1583" s="14" t="s">
        <v>32</v>
      </c>
      <c r="F1583" s="36" t="s">
        <v>489</v>
      </c>
      <c r="G1583" s="36" t="str">
        <f>VLOOKUP(Table76[[#This Row],[CID]],MathN,2,FALSE)</f>
        <v>Slope</v>
      </c>
    </row>
    <row r="1584" spans="1:7" x14ac:dyDescent="0.2">
      <c r="A1584" s="8" t="str">
        <f>Table76[[#This Row],[Test No.]]&amp;Table76[[#This Row],[Section]]&amp;Table76[[#This Row],[Q. No.]]</f>
        <v>R27M23</v>
      </c>
      <c r="B1584" s="8"/>
      <c r="C1584" s="16" t="s">
        <v>84</v>
      </c>
      <c r="D1584" s="14">
        <v>23</v>
      </c>
      <c r="E1584" s="14" t="s">
        <v>32</v>
      </c>
      <c r="F1584" s="36" t="s">
        <v>470</v>
      </c>
      <c r="G1584" s="36" t="str">
        <f>VLOOKUP(Table76[[#This Row],[CID]],MathN,2,FALSE)</f>
        <v>Exponents and Roots</v>
      </c>
    </row>
    <row r="1585" spans="1:7" x14ac:dyDescent="0.2">
      <c r="A1585" s="8" t="str">
        <f>Table76[[#This Row],[Test No.]]&amp;Table76[[#This Row],[Section]]&amp;Table76[[#This Row],[Q. No.]]</f>
        <v>R27M24</v>
      </c>
      <c r="B1585" s="8"/>
      <c r="C1585" s="16" t="s">
        <v>84</v>
      </c>
      <c r="D1585" s="14">
        <v>24</v>
      </c>
      <c r="E1585" s="14" t="s">
        <v>32</v>
      </c>
      <c r="F1585" s="36" t="s">
        <v>474</v>
      </c>
      <c r="G1585" s="36" t="str">
        <f>VLOOKUP(Table76[[#This Row],[CID]],MathN,2,FALSE)</f>
        <v>Writing Expressions and Equations</v>
      </c>
    </row>
    <row r="1586" spans="1:7" x14ac:dyDescent="0.2">
      <c r="A1586" s="8" t="str">
        <f>Table76[[#This Row],[Test No.]]&amp;Table76[[#This Row],[Section]]&amp;Table76[[#This Row],[Q. No.]]</f>
        <v>R27M25</v>
      </c>
      <c r="B1586" s="8"/>
      <c r="C1586" s="16" t="s">
        <v>84</v>
      </c>
      <c r="D1586" s="14">
        <v>25</v>
      </c>
      <c r="E1586" s="14" t="s">
        <v>32</v>
      </c>
      <c r="F1586" s="36" t="s">
        <v>474</v>
      </c>
      <c r="G1586" s="36" t="str">
        <f>VLOOKUP(Table76[[#This Row],[CID]],MathN,2,FALSE)</f>
        <v>Writing Expressions and Equations</v>
      </c>
    </row>
    <row r="1587" spans="1:7" x14ac:dyDescent="0.2">
      <c r="A1587" s="8" t="str">
        <f>Table76[[#This Row],[Test No.]]&amp;Table76[[#This Row],[Section]]&amp;Table76[[#This Row],[Q. No.]]</f>
        <v>R27M26</v>
      </c>
      <c r="B1587" s="8"/>
      <c r="C1587" s="16" t="s">
        <v>84</v>
      </c>
      <c r="D1587" s="14">
        <v>26</v>
      </c>
      <c r="E1587" s="14" t="s">
        <v>32</v>
      </c>
      <c r="F1587" s="36" t="s">
        <v>495</v>
      </c>
      <c r="G1587" s="36" t="str">
        <f>VLOOKUP(Table76[[#This Row],[CID]],MathN,2,FALSE)</f>
        <v>Triangles</v>
      </c>
    </row>
    <row r="1588" spans="1:7" x14ac:dyDescent="0.2">
      <c r="A1588" s="8" t="str">
        <f>Table76[[#This Row],[Test No.]]&amp;Table76[[#This Row],[Section]]&amp;Table76[[#This Row],[Q. No.]]</f>
        <v>R27M27</v>
      </c>
      <c r="B1588" s="8"/>
      <c r="C1588" s="16" t="s">
        <v>84</v>
      </c>
      <c r="D1588" s="14">
        <v>27</v>
      </c>
      <c r="E1588" s="14" t="s">
        <v>32</v>
      </c>
      <c r="F1588" s="36" t="s">
        <v>495</v>
      </c>
      <c r="G1588" s="36" t="str">
        <f>VLOOKUP(Table76[[#This Row],[CID]],MathN,2,FALSE)</f>
        <v>Triangles</v>
      </c>
    </row>
    <row r="1589" spans="1:7" x14ac:dyDescent="0.2">
      <c r="A1589" s="8" t="str">
        <f>Table76[[#This Row],[Test No.]]&amp;Table76[[#This Row],[Section]]&amp;Table76[[#This Row],[Q. No.]]</f>
        <v>R27M28</v>
      </c>
      <c r="B1589" s="8"/>
      <c r="C1589" s="16" t="s">
        <v>84</v>
      </c>
      <c r="D1589" s="14">
        <v>28</v>
      </c>
      <c r="E1589" s="14" t="s">
        <v>32</v>
      </c>
      <c r="F1589" s="36" t="s">
        <v>500</v>
      </c>
      <c r="G1589" s="36" t="str">
        <f>VLOOKUP(Table76[[#This Row],[CID]],MathN,2,FALSE)</f>
        <v>SOHCAHTOA</v>
      </c>
    </row>
    <row r="1590" spans="1:7" x14ac:dyDescent="0.2">
      <c r="A1590" s="8" t="str">
        <f>Table76[[#This Row],[Test No.]]&amp;Table76[[#This Row],[Section]]&amp;Table76[[#This Row],[Q. No.]]</f>
        <v>R27M29</v>
      </c>
      <c r="B1590" s="8"/>
      <c r="C1590" s="16" t="s">
        <v>84</v>
      </c>
      <c r="D1590" s="14">
        <v>29</v>
      </c>
      <c r="E1590" s="14" t="s">
        <v>32</v>
      </c>
      <c r="F1590" s="36" t="s">
        <v>481</v>
      </c>
      <c r="G1590" s="36" t="str">
        <f>VLOOKUP(Table76[[#This Row],[CID]],MathN,2,FALSE)</f>
        <v>Functions</v>
      </c>
    </row>
    <row r="1591" spans="1:7" x14ac:dyDescent="0.2">
      <c r="A1591" s="8" t="str">
        <f>Table76[[#This Row],[Test No.]]&amp;Table76[[#This Row],[Section]]&amp;Table76[[#This Row],[Q. No.]]</f>
        <v>R27M30</v>
      </c>
      <c r="B1591" s="8"/>
      <c r="C1591" s="16" t="s">
        <v>84</v>
      </c>
      <c r="D1591" s="14">
        <v>30</v>
      </c>
      <c r="E1591" s="14" t="s">
        <v>32</v>
      </c>
      <c r="F1591" s="36" t="s">
        <v>470</v>
      </c>
      <c r="G1591" s="36" t="str">
        <f>VLOOKUP(Table76[[#This Row],[CID]],MathN,2,FALSE)</f>
        <v>Exponents and Roots</v>
      </c>
    </row>
    <row r="1592" spans="1:7" x14ac:dyDescent="0.2">
      <c r="A1592" s="8" t="str">
        <f>Table76[[#This Row],[Test No.]]&amp;Table76[[#This Row],[Section]]&amp;Table76[[#This Row],[Q. No.]]</f>
        <v>R27M31</v>
      </c>
      <c r="B1592" s="8"/>
      <c r="C1592" s="16" t="s">
        <v>84</v>
      </c>
      <c r="D1592" s="14">
        <v>31</v>
      </c>
      <c r="E1592" s="14" t="s">
        <v>32</v>
      </c>
      <c r="F1592" s="36" t="s">
        <v>495</v>
      </c>
      <c r="G1592" s="36" t="str">
        <f>VLOOKUP(Table76[[#This Row],[CID]],MathN,2,FALSE)</f>
        <v>Triangles</v>
      </c>
    </row>
    <row r="1593" spans="1:7" x14ac:dyDescent="0.2">
      <c r="A1593" s="8" t="str">
        <f>Table76[[#This Row],[Test No.]]&amp;Table76[[#This Row],[Section]]&amp;Table76[[#This Row],[Q. No.]]</f>
        <v>R27M32</v>
      </c>
      <c r="B1593" s="8"/>
      <c r="C1593" s="16" t="s">
        <v>84</v>
      </c>
      <c r="D1593" s="14">
        <v>32</v>
      </c>
      <c r="E1593" s="14" t="s">
        <v>32</v>
      </c>
      <c r="F1593" s="36" t="s">
        <v>467</v>
      </c>
      <c r="G1593" s="36" t="str">
        <f>VLOOKUP(Table76[[#This Row],[CID]],MathN,2,FALSE)</f>
        <v>Percentages, Fractions, and Decimals</v>
      </c>
    </row>
    <row r="1594" spans="1:7" x14ac:dyDescent="0.2">
      <c r="A1594" s="8" t="str">
        <f>Table76[[#This Row],[Test No.]]&amp;Table76[[#This Row],[Section]]&amp;Table76[[#This Row],[Q. No.]]</f>
        <v>R27M33</v>
      </c>
      <c r="B1594" s="8"/>
      <c r="C1594" s="16" t="s">
        <v>84</v>
      </c>
      <c r="D1594" s="14">
        <v>33</v>
      </c>
      <c r="E1594" s="14" t="s">
        <v>32</v>
      </c>
      <c r="F1594" s="36" t="s">
        <v>479</v>
      </c>
      <c r="G1594" s="36" t="str">
        <f>VLOOKUP(Table76[[#This Row],[CID]],MathN,2,FALSE)</f>
        <v>Solving Systems of Equations</v>
      </c>
    </row>
    <row r="1595" spans="1:7" x14ac:dyDescent="0.2">
      <c r="A1595" s="8" t="str">
        <f>Table76[[#This Row],[Test No.]]&amp;Table76[[#This Row],[Section]]&amp;Table76[[#This Row],[Q. No.]]</f>
        <v>R27M34</v>
      </c>
      <c r="B1595" s="8"/>
      <c r="C1595" s="16" t="s">
        <v>84</v>
      </c>
      <c r="D1595" s="14">
        <v>34</v>
      </c>
      <c r="E1595" s="14" t="s">
        <v>32</v>
      </c>
      <c r="F1595" s="36" t="s">
        <v>467</v>
      </c>
      <c r="G1595" s="36" t="str">
        <f>VLOOKUP(Table76[[#This Row],[CID]],MathN,2,FALSE)</f>
        <v>Percentages, Fractions, and Decimals</v>
      </c>
    </row>
    <row r="1596" spans="1:7" x14ac:dyDescent="0.2">
      <c r="A1596" s="8" t="str">
        <f>Table76[[#This Row],[Test No.]]&amp;Table76[[#This Row],[Section]]&amp;Table76[[#This Row],[Q. No.]]</f>
        <v>R27M35</v>
      </c>
      <c r="B1596" s="8"/>
      <c r="C1596" s="16" t="s">
        <v>84</v>
      </c>
      <c r="D1596" s="14">
        <v>35</v>
      </c>
      <c r="E1596" s="14" t="s">
        <v>32</v>
      </c>
      <c r="F1596" s="36" t="s">
        <v>475</v>
      </c>
      <c r="G1596" s="36" t="str">
        <f>VLOOKUP(Table76[[#This Row],[CID]],MathN,2,FALSE)</f>
        <v>Solving Linear Equations</v>
      </c>
    </row>
    <row r="1597" spans="1:7" x14ac:dyDescent="0.2">
      <c r="A1597" s="8" t="str">
        <f>Table76[[#This Row],[Test No.]]&amp;Table76[[#This Row],[Section]]&amp;Table76[[#This Row],[Q. No.]]</f>
        <v>R27M36</v>
      </c>
      <c r="B1597" s="8"/>
      <c r="C1597" s="16" t="s">
        <v>84</v>
      </c>
      <c r="D1597" s="14">
        <v>36</v>
      </c>
      <c r="E1597" s="14" t="s">
        <v>32</v>
      </c>
      <c r="F1597" s="36" t="s">
        <v>467</v>
      </c>
      <c r="G1597" s="36" t="str">
        <f>VLOOKUP(Table76[[#This Row],[CID]],MathN,2,FALSE)</f>
        <v>Percentages, Fractions, and Decimals</v>
      </c>
    </row>
    <row r="1598" spans="1:7" x14ac:dyDescent="0.2">
      <c r="A1598" s="8" t="str">
        <f>Table76[[#This Row],[Test No.]]&amp;Table76[[#This Row],[Section]]&amp;Table76[[#This Row],[Q. No.]]</f>
        <v>R27M37</v>
      </c>
      <c r="B1598" s="8"/>
      <c r="C1598" s="16" t="s">
        <v>84</v>
      </c>
      <c r="D1598" s="14">
        <v>37</v>
      </c>
      <c r="E1598" s="14" t="s">
        <v>32</v>
      </c>
      <c r="F1598" s="36" t="s">
        <v>491</v>
      </c>
      <c r="G1598" s="36" t="str">
        <f>VLOOKUP(Table76[[#This Row],[CID]],MathN,2,FALSE)</f>
        <v>The Equation of a Line</v>
      </c>
    </row>
    <row r="1599" spans="1:7" x14ac:dyDescent="0.2">
      <c r="A1599" s="8" t="str">
        <f>Table76[[#This Row],[Test No.]]&amp;Table76[[#This Row],[Section]]&amp;Table76[[#This Row],[Q. No.]]</f>
        <v>R27M38</v>
      </c>
      <c r="B1599" s="8"/>
      <c r="C1599" s="16" t="s">
        <v>84</v>
      </c>
      <c r="D1599" s="14">
        <v>38</v>
      </c>
      <c r="E1599" s="14" t="s">
        <v>32</v>
      </c>
      <c r="F1599" s="36" t="s">
        <v>475</v>
      </c>
      <c r="G1599" s="36" t="str">
        <f>VLOOKUP(Table76[[#This Row],[CID]],MathN,2,FALSE)</f>
        <v>Solving Linear Equations</v>
      </c>
    </row>
    <row r="1600" spans="1:7" x14ac:dyDescent="0.2">
      <c r="A1600" s="8" t="str">
        <f>Table76[[#This Row],[Test No.]]&amp;Table76[[#This Row],[Section]]&amp;Table76[[#This Row],[Q. No.]]</f>
        <v>R27M39</v>
      </c>
      <c r="B1600" s="8"/>
      <c r="C1600" s="16" t="s">
        <v>84</v>
      </c>
      <c r="D1600" s="14">
        <v>39</v>
      </c>
      <c r="E1600" s="14" t="s">
        <v>32</v>
      </c>
      <c r="F1600" s="36" t="s">
        <v>486</v>
      </c>
      <c r="G1600" s="36" t="str">
        <f>VLOOKUP(Table76[[#This Row],[CID]],MathN,2,FALSE)</f>
        <v>Number Lines and Inequalities</v>
      </c>
    </row>
    <row r="1601" spans="1:7" x14ac:dyDescent="0.2">
      <c r="A1601" s="8" t="str">
        <f>Table76[[#This Row],[Test No.]]&amp;Table76[[#This Row],[Section]]&amp;Table76[[#This Row],[Q. No.]]</f>
        <v>R27M40</v>
      </c>
      <c r="B1601" s="8"/>
      <c r="C1601" s="16" t="s">
        <v>84</v>
      </c>
      <c r="D1601" s="14">
        <v>40</v>
      </c>
      <c r="E1601" s="14" t="s">
        <v>32</v>
      </c>
      <c r="F1601" s="36" t="s">
        <v>488</v>
      </c>
      <c r="G1601" s="36" t="str">
        <f>VLOOKUP(Table76[[#This Row],[CID]],MathN,2,FALSE)</f>
        <v>Distance and Midpoints</v>
      </c>
    </row>
    <row r="1602" spans="1:7" x14ac:dyDescent="0.2">
      <c r="A1602" s="8" t="str">
        <f>Table76[[#This Row],[Test No.]]&amp;Table76[[#This Row],[Section]]&amp;Table76[[#This Row],[Q. No.]]</f>
        <v>R27M41</v>
      </c>
      <c r="B1602" s="8"/>
      <c r="C1602" s="16" t="s">
        <v>84</v>
      </c>
      <c r="D1602" s="14">
        <v>41</v>
      </c>
      <c r="E1602" s="14" t="s">
        <v>32</v>
      </c>
      <c r="F1602" s="36" t="s">
        <v>500</v>
      </c>
      <c r="G1602" s="36" t="str">
        <f>VLOOKUP(Table76[[#This Row],[CID]],MathN,2,FALSE)</f>
        <v>SOHCAHTOA</v>
      </c>
    </row>
    <row r="1603" spans="1:7" x14ac:dyDescent="0.2">
      <c r="A1603" s="8" t="str">
        <f>Table76[[#This Row],[Test No.]]&amp;Table76[[#This Row],[Section]]&amp;Table76[[#This Row],[Q. No.]]</f>
        <v>R27M42</v>
      </c>
      <c r="B1603" s="8"/>
      <c r="C1603" s="16" t="s">
        <v>84</v>
      </c>
      <c r="D1603" s="14">
        <v>42</v>
      </c>
      <c r="E1603" s="14" t="s">
        <v>32</v>
      </c>
      <c r="F1603" s="36" t="s">
        <v>500</v>
      </c>
      <c r="G1603" s="36" t="str">
        <f>VLOOKUP(Table76[[#This Row],[CID]],MathN,2,FALSE)</f>
        <v>SOHCAHTOA</v>
      </c>
    </row>
    <row r="1604" spans="1:7" x14ac:dyDescent="0.2">
      <c r="A1604" s="8" t="str">
        <f>Table76[[#This Row],[Test No.]]&amp;Table76[[#This Row],[Section]]&amp;Table76[[#This Row],[Q. No.]]</f>
        <v>R27M43</v>
      </c>
      <c r="B1604" s="8"/>
      <c r="C1604" s="16" t="s">
        <v>84</v>
      </c>
      <c r="D1604" s="14">
        <v>43</v>
      </c>
      <c r="E1604" s="14" t="s">
        <v>32</v>
      </c>
      <c r="F1604" s="36" t="s">
        <v>497</v>
      </c>
      <c r="G1604" s="36" t="str">
        <f>VLOOKUP(Table76[[#This Row],[CID]],MathN,2,FALSE)</f>
        <v>Circles</v>
      </c>
    </row>
    <row r="1605" spans="1:7" x14ac:dyDescent="0.2">
      <c r="A1605" s="8" t="str">
        <f>Table76[[#This Row],[Test No.]]&amp;Table76[[#This Row],[Section]]&amp;Table76[[#This Row],[Q. No.]]</f>
        <v>R27M44</v>
      </c>
      <c r="B1605" s="8"/>
      <c r="C1605" s="16" t="s">
        <v>84</v>
      </c>
      <c r="D1605" s="14">
        <v>44</v>
      </c>
      <c r="E1605" s="14" t="s">
        <v>32</v>
      </c>
      <c r="F1605" s="36" t="s">
        <v>497</v>
      </c>
      <c r="G1605" s="36" t="str">
        <f>VLOOKUP(Table76[[#This Row],[CID]],MathN,2,FALSE)</f>
        <v>Circles</v>
      </c>
    </row>
    <row r="1606" spans="1:7" x14ac:dyDescent="0.2">
      <c r="A1606" s="8" t="str">
        <f>Table76[[#This Row],[Test No.]]&amp;Table76[[#This Row],[Section]]&amp;Table76[[#This Row],[Q. No.]]</f>
        <v>R27M45</v>
      </c>
      <c r="B1606" s="8"/>
      <c r="C1606" s="16" t="s">
        <v>84</v>
      </c>
      <c r="D1606" s="14">
        <v>45</v>
      </c>
      <c r="E1606" s="14" t="s">
        <v>32</v>
      </c>
      <c r="F1606" s="36" t="s">
        <v>486</v>
      </c>
      <c r="G1606" s="36" t="str">
        <f>VLOOKUP(Table76[[#This Row],[CID]],MathN,2,FALSE)</f>
        <v>Number Lines and Inequalities</v>
      </c>
    </row>
    <row r="1607" spans="1:7" x14ac:dyDescent="0.2">
      <c r="A1607" s="8" t="str">
        <f>Table76[[#This Row],[Test No.]]&amp;Table76[[#This Row],[Section]]&amp;Table76[[#This Row],[Q. No.]]</f>
        <v>R27M46</v>
      </c>
      <c r="B1607" s="8"/>
      <c r="C1607" s="16" t="s">
        <v>84</v>
      </c>
      <c r="D1607" s="14">
        <v>46</v>
      </c>
      <c r="E1607" s="14" t="s">
        <v>32</v>
      </c>
      <c r="F1607" s="36" t="s">
        <v>468</v>
      </c>
      <c r="G1607" s="36" t="str">
        <f>VLOOKUP(Table76[[#This Row],[CID]],MathN,2,FALSE)</f>
        <v>Ratios and Proportions</v>
      </c>
    </row>
    <row r="1608" spans="1:7" x14ac:dyDescent="0.2">
      <c r="A1608" s="8" t="str">
        <f>Table76[[#This Row],[Test No.]]&amp;Table76[[#This Row],[Section]]&amp;Table76[[#This Row],[Q. No.]]</f>
        <v>R27M47</v>
      </c>
      <c r="B1608" s="8"/>
      <c r="C1608" s="16" t="s">
        <v>84</v>
      </c>
      <c r="D1608" s="14">
        <v>47</v>
      </c>
      <c r="E1608" s="14" t="s">
        <v>32</v>
      </c>
      <c r="F1608" s="36" t="s">
        <v>499</v>
      </c>
      <c r="G1608" s="36" t="str">
        <f>VLOOKUP(Table76[[#This Row],[CID]],MathN,2,FALSE)</f>
        <v>Area and Perimeter</v>
      </c>
    </row>
    <row r="1609" spans="1:7" x14ac:dyDescent="0.2">
      <c r="A1609" s="8" t="str">
        <f>Table76[[#This Row],[Test No.]]&amp;Table76[[#This Row],[Section]]&amp;Table76[[#This Row],[Q. No.]]</f>
        <v>R27M48</v>
      </c>
      <c r="B1609" s="8"/>
      <c r="C1609" s="16" t="s">
        <v>84</v>
      </c>
      <c r="D1609" s="14">
        <v>48</v>
      </c>
      <c r="E1609" s="14" t="s">
        <v>32</v>
      </c>
      <c r="F1609" s="36" t="s">
        <v>471</v>
      </c>
      <c r="G1609" s="36" t="str">
        <f>VLOOKUP(Table76[[#This Row],[CID]],MathN,2,FALSE)</f>
        <v>Series</v>
      </c>
    </row>
    <row r="1610" spans="1:7" x14ac:dyDescent="0.2">
      <c r="A1610" s="8" t="str">
        <f>Table76[[#This Row],[Test No.]]&amp;Table76[[#This Row],[Section]]&amp;Table76[[#This Row],[Q. No.]]</f>
        <v>R27M49</v>
      </c>
      <c r="B1610" s="8"/>
      <c r="C1610" s="16" t="s">
        <v>84</v>
      </c>
      <c r="D1610" s="14">
        <v>49</v>
      </c>
      <c r="E1610" s="14" t="s">
        <v>32</v>
      </c>
      <c r="F1610" s="36" t="s">
        <v>477</v>
      </c>
      <c r="G1610" s="36" t="str">
        <f>VLOOKUP(Table76[[#This Row],[CID]],MathN,2,FALSE)</f>
        <v>Inequalities</v>
      </c>
    </row>
    <row r="1611" spans="1:7" x14ac:dyDescent="0.2">
      <c r="A1611" s="8" t="str">
        <f>Table76[[#This Row],[Test No.]]&amp;Table76[[#This Row],[Section]]&amp;Table76[[#This Row],[Q. No.]]</f>
        <v>R27M50</v>
      </c>
      <c r="B1611" s="8"/>
      <c r="C1611" s="16" t="s">
        <v>84</v>
      </c>
      <c r="D1611" s="14">
        <v>50</v>
      </c>
      <c r="E1611" s="14" t="s">
        <v>32</v>
      </c>
      <c r="F1611" s="36" t="s">
        <v>471</v>
      </c>
      <c r="G1611" s="36" t="str">
        <f>VLOOKUP(Table76[[#This Row],[CID]],MathN,2,FALSE)</f>
        <v>Series</v>
      </c>
    </row>
    <row r="1612" spans="1:7" x14ac:dyDescent="0.2">
      <c r="A1612" s="8" t="str">
        <f>Table76[[#This Row],[Test No.]]&amp;Table76[[#This Row],[Section]]&amp;Table76[[#This Row],[Q. No.]]</f>
        <v>R27M51</v>
      </c>
      <c r="B1612" s="8"/>
      <c r="C1612" s="16" t="s">
        <v>84</v>
      </c>
      <c r="D1612" s="14">
        <v>51</v>
      </c>
      <c r="E1612" s="14" t="s">
        <v>32</v>
      </c>
      <c r="F1612" s="36" t="s">
        <v>484</v>
      </c>
      <c r="G1612" s="36" t="str">
        <f>VLOOKUP(Table76[[#This Row],[CID]],MathN,2,FALSE)</f>
        <v>Complex Numbers</v>
      </c>
    </row>
    <row r="1613" spans="1:7" x14ac:dyDescent="0.2">
      <c r="A1613" s="8" t="str">
        <f>Table76[[#This Row],[Test No.]]&amp;Table76[[#This Row],[Section]]&amp;Table76[[#This Row],[Q. No.]]</f>
        <v>R27M52</v>
      </c>
      <c r="B1613" s="8"/>
      <c r="C1613" s="16" t="s">
        <v>84</v>
      </c>
      <c r="D1613" s="14">
        <v>52</v>
      </c>
      <c r="E1613" s="14" t="s">
        <v>32</v>
      </c>
      <c r="F1613" s="36" t="s">
        <v>497</v>
      </c>
      <c r="G1613" s="36" t="str">
        <f>VLOOKUP(Table76[[#This Row],[CID]],MathN,2,FALSE)</f>
        <v>Circles</v>
      </c>
    </row>
    <row r="1614" spans="1:7" x14ac:dyDescent="0.2">
      <c r="A1614" s="8" t="str">
        <f>Table76[[#This Row],[Test No.]]&amp;Table76[[#This Row],[Section]]&amp;Table76[[#This Row],[Q. No.]]</f>
        <v>R27M53</v>
      </c>
      <c r="B1614" s="8"/>
      <c r="C1614" s="16" t="s">
        <v>84</v>
      </c>
      <c r="D1614" s="14">
        <v>53</v>
      </c>
      <c r="E1614" s="14" t="s">
        <v>32</v>
      </c>
      <c r="F1614" s="36" t="s">
        <v>481</v>
      </c>
      <c r="G1614" s="36" t="str">
        <f>VLOOKUP(Table76[[#This Row],[CID]],MathN,2,FALSE)</f>
        <v>Functions</v>
      </c>
    </row>
    <row r="1615" spans="1:7" x14ac:dyDescent="0.2">
      <c r="A1615" s="8" t="str">
        <f>Table76[[#This Row],[Test No.]]&amp;Table76[[#This Row],[Section]]&amp;Table76[[#This Row],[Q. No.]]</f>
        <v>R27M54</v>
      </c>
      <c r="B1615" s="8"/>
      <c r="C1615" s="16" t="s">
        <v>84</v>
      </c>
      <c r="D1615" s="14">
        <v>54</v>
      </c>
      <c r="E1615" s="14" t="s">
        <v>32</v>
      </c>
      <c r="F1615" s="36" t="s">
        <v>470</v>
      </c>
      <c r="G1615" s="36" t="str">
        <f>VLOOKUP(Table76[[#This Row],[CID]],MathN,2,FALSE)</f>
        <v>Exponents and Roots</v>
      </c>
    </row>
    <row r="1616" spans="1:7" x14ac:dyDescent="0.2">
      <c r="A1616" s="8" t="str">
        <f>Table76[[#This Row],[Test No.]]&amp;Table76[[#This Row],[Section]]&amp;Table76[[#This Row],[Q. No.]]</f>
        <v>R27M55</v>
      </c>
      <c r="B1616" s="8"/>
      <c r="C1616" s="16" t="s">
        <v>84</v>
      </c>
      <c r="D1616" s="14">
        <v>55</v>
      </c>
      <c r="E1616" s="14" t="s">
        <v>32</v>
      </c>
      <c r="F1616" s="36" t="s">
        <v>499</v>
      </c>
      <c r="G1616" s="36" t="str">
        <f>VLOOKUP(Table76[[#This Row],[CID]],MathN,2,FALSE)</f>
        <v>Area and Perimeter</v>
      </c>
    </row>
    <row r="1617" spans="1:7" x14ac:dyDescent="0.2">
      <c r="A1617" s="8" t="str">
        <f>Table76[[#This Row],[Test No.]]&amp;Table76[[#This Row],[Section]]&amp;Table76[[#This Row],[Q. No.]]</f>
        <v>R27M56</v>
      </c>
      <c r="B1617" s="8"/>
      <c r="C1617" s="16" t="s">
        <v>84</v>
      </c>
      <c r="D1617" s="14">
        <v>56</v>
      </c>
      <c r="E1617" s="14" t="s">
        <v>32</v>
      </c>
      <c r="F1617" s="36" t="s">
        <v>498</v>
      </c>
      <c r="G1617" s="36" t="str">
        <f>VLOOKUP(Table76[[#This Row],[CID]],MathN,2,FALSE)</f>
        <v>Simple Three-Dimensional Geometry</v>
      </c>
    </row>
    <row r="1618" spans="1:7" x14ac:dyDescent="0.2">
      <c r="A1618" s="8" t="str">
        <f>Table76[[#This Row],[Test No.]]&amp;Table76[[#This Row],[Section]]&amp;Table76[[#This Row],[Q. No.]]</f>
        <v>R27M57</v>
      </c>
      <c r="B1618" s="8"/>
      <c r="C1618" s="16" t="s">
        <v>84</v>
      </c>
      <c r="D1618" s="14">
        <v>57</v>
      </c>
      <c r="E1618" s="14" t="s">
        <v>32</v>
      </c>
      <c r="F1618" s="36" t="s">
        <v>467</v>
      </c>
      <c r="G1618" s="36" t="str">
        <f>VLOOKUP(Table76[[#This Row],[CID]],MathN,2,FALSE)</f>
        <v>Percentages, Fractions, and Decimals</v>
      </c>
    </row>
    <row r="1619" spans="1:7" x14ac:dyDescent="0.2">
      <c r="A1619" s="37" t="str">
        <f>Table76[[#This Row],[Test No.]]&amp;Table76[[#This Row],[Section]]&amp;Table76[[#This Row],[Q. No.]]</f>
        <v>R27M58</v>
      </c>
      <c r="B1619" s="37"/>
      <c r="C1619" s="16" t="s">
        <v>84</v>
      </c>
      <c r="D1619" s="14">
        <v>58</v>
      </c>
      <c r="E1619" s="14" t="s">
        <v>32</v>
      </c>
      <c r="F1619" s="36" t="s">
        <v>500</v>
      </c>
      <c r="G1619" s="36" t="str">
        <f>VLOOKUP(Table76[[#This Row],[CID]],MathN,2,FALSE)</f>
        <v>SOHCAHTOA</v>
      </c>
    </row>
    <row r="1620" spans="1:7" x14ac:dyDescent="0.2">
      <c r="A1620" s="8" t="str">
        <f>Table76[[#This Row],[Test No.]]&amp;Table76[[#This Row],[Section]]&amp;Table76[[#This Row],[Q. No.]]</f>
        <v>R27M59</v>
      </c>
      <c r="B1620" s="8"/>
      <c r="C1620" s="16" t="s">
        <v>84</v>
      </c>
      <c r="D1620" s="14">
        <v>59</v>
      </c>
      <c r="E1620" s="14" t="s">
        <v>32</v>
      </c>
      <c r="F1620" s="36" t="s">
        <v>468</v>
      </c>
      <c r="G1620" s="36" t="str">
        <f>VLOOKUP(Table76[[#This Row],[CID]],MathN,2,FALSE)</f>
        <v>Ratios and Proportions</v>
      </c>
    </row>
    <row r="1621" spans="1:7" x14ac:dyDescent="0.2">
      <c r="A1621" s="8" t="str">
        <f>Table76[[#This Row],[Test No.]]&amp;Table76[[#This Row],[Section]]&amp;Table76[[#This Row],[Q. No.]]</f>
        <v>R27M60</v>
      </c>
      <c r="B1621" s="8"/>
      <c r="C1621" s="16" t="s">
        <v>84</v>
      </c>
      <c r="D1621" s="14">
        <v>60</v>
      </c>
      <c r="E1621" s="14" t="s">
        <v>32</v>
      </c>
      <c r="F1621" s="36" t="s">
        <v>469</v>
      </c>
      <c r="G1621" s="36" t="str">
        <f>VLOOKUP(Table76[[#This Row],[CID]],MathN,2,FALSE)</f>
        <v>Absolute Value</v>
      </c>
    </row>
    <row r="1622" spans="1:7" x14ac:dyDescent="0.2">
      <c r="A1622" s="8" t="str">
        <f>Table76[[#This Row],[Test No.]]&amp;Table76[[#This Row],[Section]]&amp;Table76[[#This Row],[Q. No.]]</f>
        <v>R28M1</v>
      </c>
      <c r="B1622" s="8"/>
      <c r="C1622" s="16" t="s">
        <v>83</v>
      </c>
      <c r="D1622" s="14">
        <v>1</v>
      </c>
      <c r="E1622" s="14" t="s">
        <v>32</v>
      </c>
      <c r="F1622" s="36" t="s">
        <v>464</v>
      </c>
      <c r="G1622" s="36" t="str">
        <f>VLOOKUP(Table76[[#This Row],[CID]],MathN,2,FALSE)</f>
        <v>Numbers, Operations, and Problems</v>
      </c>
    </row>
    <row r="1623" spans="1:7" x14ac:dyDescent="0.2">
      <c r="A1623" s="8" t="str">
        <f>Table76[[#This Row],[Test No.]]&amp;Table76[[#This Row],[Section]]&amp;Table76[[#This Row],[Q. No.]]</f>
        <v>R28M2</v>
      </c>
      <c r="B1623" s="8"/>
      <c r="C1623" s="16" t="s">
        <v>83</v>
      </c>
      <c r="D1623" s="14">
        <v>2</v>
      </c>
      <c r="E1623" s="14" t="s">
        <v>32</v>
      </c>
      <c r="F1623" s="36" t="s">
        <v>475</v>
      </c>
      <c r="G1623" s="36" t="str">
        <f>VLOOKUP(Table76[[#This Row],[CID]],MathN,2,FALSE)</f>
        <v>Solving Linear Equations</v>
      </c>
    </row>
    <row r="1624" spans="1:7" x14ac:dyDescent="0.2">
      <c r="A1624" s="8" t="str">
        <f>Table76[[#This Row],[Test No.]]&amp;Table76[[#This Row],[Section]]&amp;Table76[[#This Row],[Q. No.]]</f>
        <v>R28M3</v>
      </c>
      <c r="B1624" s="8"/>
      <c r="C1624" s="16" t="s">
        <v>83</v>
      </c>
      <c r="D1624" s="14">
        <v>3</v>
      </c>
      <c r="E1624" s="14" t="s">
        <v>32</v>
      </c>
      <c r="F1624" s="36" t="s">
        <v>486</v>
      </c>
      <c r="G1624" s="36" t="str">
        <f>VLOOKUP(Table76[[#This Row],[CID]],MathN,2,FALSE)</f>
        <v>Number Lines and Inequalities</v>
      </c>
    </row>
    <row r="1625" spans="1:7" x14ac:dyDescent="0.2">
      <c r="A1625" s="8" t="str">
        <f>Table76[[#This Row],[Test No.]]&amp;Table76[[#This Row],[Section]]&amp;Table76[[#This Row],[Q. No.]]</f>
        <v>R28M4</v>
      </c>
      <c r="B1625" s="8"/>
      <c r="C1625" s="16" t="s">
        <v>83</v>
      </c>
      <c r="D1625" s="14">
        <v>4</v>
      </c>
      <c r="E1625" s="14" t="s">
        <v>32</v>
      </c>
      <c r="F1625" s="36" t="s">
        <v>475</v>
      </c>
      <c r="G1625" s="36" t="str">
        <f>VLOOKUP(Table76[[#This Row],[CID]],MathN,2,FALSE)</f>
        <v>Solving Linear Equations</v>
      </c>
    </row>
    <row r="1626" spans="1:7" x14ac:dyDescent="0.2">
      <c r="A1626" s="8" t="str">
        <f>Table76[[#This Row],[Test No.]]&amp;Table76[[#This Row],[Section]]&amp;Table76[[#This Row],[Q. No.]]</f>
        <v>R28M5</v>
      </c>
      <c r="B1626" s="8"/>
      <c r="C1626" s="16" t="s">
        <v>83</v>
      </c>
      <c r="D1626" s="14">
        <v>5</v>
      </c>
      <c r="E1626" s="14" t="s">
        <v>32</v>
      </c>
      <c r="F1626" s="36" t="s">
        <v>473</v>
      </c>
      <c r="G1626" s="36" t="str">
        <f>VLOOKUP(Table76[[#This Row],[CID]],MathN,2,FALSE)</f>
        <v>Equivalent Algebraic Expressions</v>
      </c>
    </row>
    <row r="1627" spans="1:7" x14ac:dyDescent="0.2">
      <c r="A1627" s="8" t="str">
        <f>Table76[[#This Row],[Test No.]]&amp;Table76[[#This Row],[Section]]&amp;Table76[[#This Row],[Q. No.]]</f>
        <v>R28M6</v>
      </c>
      <c r="B1627" s="8"/>
      <c r="C1627" s="16" t="s">
        <v>83</v>
      </c>
      <c r="D1627" s="14">
        <v>6</v>
      </c>
      <c r="E1627" s="14" t="s">
        <v>32</v>
      </c>
      <c r="F1627" s="36" t="s">
        <v>509</v>
      </c>
      <c r="G1627" s="36" t="str">
        <f>VLOOKUP(Table76[[#This Row],[CID]],MathN,2,FALSE)</f>
        <v>Combination and Permutation</v>
      </c>
    </row>
    <row r="1628" spans="1:7" x14ac:dyDescent="0.2">
      <c r="A1628" s="8" t="str">
        <f>Table76[[#This Row],[Test No.]]&amp;Table76[[#This Row],[Section]]&amp;Table76[[#This Row],[Q. No.]]</f>
        <v>R28M7</v>
      </c>
      <c r="B1628" s="8"/>
      <c r="C1628" s="16" t="s">
        <v>83</v>
      </c>
      <c r="D1628" s="14">
        <v>7</v>
      </c>
      <c r="E1628" s="14" t="s">
        <v>32</v>
      </c>
      <c r="F1628" s="36" t="s">
        <v>464</v>
      </c>
      <c r="G1628" s="36" t="str">
        <f>VLOOKUP(Table76[[#This Row],[CID]],MathN,2,FALSE)</f>
        <v>Numbers, Operations, and Problems</v>
      </c>
    </row>
    <row r="1629" spans="1:7" x14ac:dyDescent="0.2">
      <c r="A1629" s="8" t="str">
        <f>Table76[[#This Row],[Test No.]]&amp;Table76[[#This Row],[Section]]&amp;Table76[[#This Row],[Q. No.]]</f>
        <v>R28M8</v>
      </c>
      <c r="B1629" s="8"/>
      <c r="C1629" s="16" t="s">
        <v>83</v>
      </c>
      <c r="D1629" s="14">
        <v>8</v>
      </c>
      <c r="E1629" s="14" t="s">
        <v>32</v>
      </c>
      <c r="F1629" s="36" t="s">
        <v>481</v>
      </c>
      <c r="G1629" s="36" t="str">
        <f>VLOOKUP(Table76[[#This Row],[CID]],MathN,2,FALSE)</f>
        <v>Functions</v>
      </c>
    </row>
    <row r="1630" spans="1:7" x14ac:dyDescent="0.2">
      <c r="A1630" s="8" t="str">
        <f>Table76[[#This Row],[Test No.]]&amp;Table76[[#This Row],[Section]]&amp;Table76[[#This Row],[Q. No.]]</f>
        <v>R28M9</v>
      </c>
      <c r="B1630" s="8"/>
      <c r="C1630" s="16" t="s">
        <v>83</v>
      </c>
      <c r="D1630" s="14">
        <v>9</v>
      </c>
      <c r="E1630" s="14" t="s">
        <v>32</v>
      </c>
      <c r="F1630" s="36" t="s">
        <v>487</v>
      </c>
      <c r="G1630" s="36" t="str">
        <f>VLOOKUP(Table76[[#This Row],[CID]],MathN,2,FALSE)</f>
        <v>The (x,y) Coordinate Plane</v>
      </c>
    </row>
    <row r="1631" spans="1:7" x14ac:dyDescent="0.2">
      <c r="A1631" s="8" t="str">
        <f>Table76[[#This Row],[Test No.]]&amp;Table76[[#This Row],[Section]]&amp;Table76[[#This Row],[Q. No.]]</f>
        <v>R28M10</v>
      </c>
      <c r="B1631" s="8"/>
      <c r="C1631" s="16" t="s">
        <v>83</v>
      </c>
      <c r="D1631" s="14">
        <v>10</v>
      </c>
      <c r="E1631" s="14" t="s">
        <v>32</v>
      </c>
      <c r="F1631" s="36" t="s">
        <v>465</v>
      </c>
      <c r="G1631" s="36" t="str">
        <f>VLOOKUP(Table76[[#This Row],[CID]],MathN,2,FALSE)</f>
        <v>Multiples, Factors, and Primes</v>
      </c>
    </row>
    <row r="1632" spans="1:7" x14ac:dyDescent="0.2">
      <c r="A1632" s="8" t="str">
        <f>Table76[[#This Row],[Test No.]]&amp;Table76[[#This Row],[Section]]&amp;Table76[[#This Row],[Q. No.]]</f>
        <v>R28M11</v>
      </c>
      <c r="B1632" s="8"/>
      <c r="C1632" s="16" t="s">
        <v>83</v>
      </c>
      <c r="D1632" s="14">
        <v>11</v>
      </c>
      <c r="E1632" s="14" t="s">
        <v>32</v>
      </c>
      <c r="F1632" s="36" t="s">
        <v>506</v>
      </c>
      <c r="G1632" s="36" t="str">
        <f>VLOOKUP(Table76[[#This Row],[CID]],MathN,2,FALSE)</f>
        <v>Mean, Median, and Mode</v>
      </c>
    </row>
    <row r="1633" spans="1:7" x14ac:dyDescent="0.2">
      <c r="A1633" s="8" t="str">
        <f>Table76[[#This Row],[Test No.]]&amp;Table76[[#This Row],[Section]]&amp;Table76[[#This Row],[Q. No.]]</f>
        <v>R28M12</v>
      </c>
      <c r="B1633" s="8"/>
      <c r="C1633" s="16" t="s">
        <v>83</v>
      </c>
      <c r="D1633" s="14">
        <v>12</v>
      </c>
      <c r="E1633" s="14" t="s">
        <v>32</v>
      </c>
      <c r="F1633" s="36" t="s">
        <v>498</v>
      </c>
      <c r="G1633" s="36" t="str">
        <f>VLOOKUP(Table76[[#This Row],[CID]],MathN,2,FALSE)</f>
        <v>Simple Three-Dimensional Geometry</v>
      </c>
    </row>
    <row r="1634" spans="1:7" x14ac:dyDescent="0.2">
      <c r="A1634" s="8" t="str">
        <f>Table76[[#This Row],[Test No.]]&amp;Table76[[#This Row],[Section]]&amp;Table76[[#This Row],[Q. No.]]</f>
        <v>R28M13</v>
      </c>
      <c r="B1634" s="8"/>
      <c r="C1634" s="16" t="s">
        <v>83</v>
      </c>
      <c r="D1634" s="14">
        <v>13</v>
      </c>
      <c r="E1634" s="14" t="s">
        <v>32</v>
      </c>
      <c r="F1634" s="36" t="s">
        <v>474</v>
      </c>
      <c r="G1634" s="36" t="str">
        <f>VLOOKUP(Table76[[#This Row],[CID]],MathN,2,FALSE)</f>
        <v>Writing Expressions and Equations</v>
      </c>
    </row>
    <row r="1635" spans="1:7" x14ac:dyDescent="0.2">
      <c r="A1635" s="8" t="str">
        <f>Table76[[#This Row],[Test No.]]&amp;Table76[[#This Row],[Section]]&amp;Table76[[#This Row],[Q. No.]]</f>
        <v>R28M14</v>
      </c>
      <c r="B1635" s="8"/>
      <c r="C1635" s="16" t="s">
        <v>83</v>
      </c>
      <c r="D1635" s="14">
        <v>14</v>
      </c>
      <c r="E1635" s="14" t="s">
        <v>32</v>
      </c>
      <c r="F1635" s="36" t="s">
        <v>469</v>
      </c>
      <c r="G1635" s="36" t="str">
        <f>VLOOKUP(Table76[[#This Row],[CID]],MathN,2,FALSE)</f>
        <v>Absolute Value</v>
      </c>
    </row>
    <row r="1636" spans="1:7" x14ac:dyDescent="0.2">
      <c r="A1636" s="8" t="str">
        <f>Table76[[#This Row],[Test No.]]&amp;Table76[[#This Row],[Section]]&amp;Table76[[#This Row],[Q. No.]]</f>
        <v>R28M15</v>
      </c>
      <c r="B1636" s="8"/>
      <c r="C1636" s="16" t="s">
        <v>83</v>
      </c>
      <c r="D1636" s="14">
        <v>15</v>
      </c>
      <c r="E1636" s="14" t="s">
        <v>32</v>
      </c>
      <c r="F1636" s="36" t="s">
        <v>497</v>
      </c>
      <c r="G1636" s="36" t="str">
        <f>VLOOKUP(Table76[[#This Row],[CID]],MathN,2,FALSE)</f>
        <v>Circles</v>
      </c>
    </row>
    <row r="1637" spans="1:7" x14ac:dyDescent="0.2">
      <c r="A1637" s="8" t="str">
        <f>Table76[[#This Row],[Test No.]]&amp;Table76[[#This Row],[Section]]&amp;Table76[[#This Row],[Q. No.]]</f>
        <v>R28M16</v>
      </c>
      <c r="B1637" s="8"/>
      <c r="C1637" s="16" t="s">
        <v>83</v>
      </c>
      <c r="D1637" s="14">
        <v>16</v>
      </c>
      <c r="E1637" s="14" t="s">
        <v>32</v>
      </c>
      <c r="F1637" s="36" t="s">
        <v>494</v>
      </c>
      <c r="G1637" s="36" t="str">
        <f>VLOOKUP(Table76[[#This Row],[CID]],MathN,2,FALSE)</f>
        <v>Angles, Lines, and Planes</v>
      </c>
    </row>
    <row r="1638" spans="1:7" x14ac:dyDescent="0.2">
      <c r="A1638" s="8" t="str">
        <f>Table76[[#This Row],[Test No.]]&amp;Table76[[#This Row],[Section]]&amp;Table76[[#This Row],[Q. No.]]</f>
        <v>R28M17</v>
      </c>
      <c r="B1638" s="8"/>
      <c r="C1638" s="16" t="s">
        <v>83</v>
      </c>
      <c r="D1638" s="14">
        <v>17</v>
      </c>
      <c r="E1638" s="14" t="s">
        <v>32</v>
      </c>
      <c r="F1638" s="36" t="s">
        <v>486</v>
      </c>
      <c r="G1638" s="36" t="str">
        <f>VLOOKUP(Table76[[#This Row],[CID]],MathN,2,FALSE)</f>
        <v>Number Lines and Inequalities</v>
      </c>
    </row>
    <row r="1639" spans="1:7" x14ac:dyDescent="0.2">
      <c r="A1639" s="8" t="str">
        <f>Table76[[#This Row],[Test No.]]&amp;Table76[[#This Row],[Section]]&amp;Table76[[#This Row],[Q. No.]]</f>
        <v>R28M18</v>
      </c>
      <c r="B1639" s="8"/>
      <c r="C1639" s="16" t="s">
        <v>83</v>
      </c>
      <c r="D1639" s="14">
        <v>18</v>
      </c>
      <c r="E1639" s="14" t="s">
        <v>32</v>
      </c>
      <c r="F1639" s="36" t="s">
        <v>481</v>
      </c>
      <c r="G1639" s="36" t="str">
        <f>VLOOKUP(Table76[[#This Row],[CID]],MathN,2,FALSE)</f>
        <v>Functions</v>
      </c>
    </row>
    <row r="1640" spans="1:7" x14ac:dyDescent="0.2">
      <c r="A1640" s="8" t="str">
        <f>Table76[[#This Row],[Test No.]]&amp;Table76[[#This Row],[Section]]&amp;Table76[[#This Row],[Q. No.]]</f>
        <v>R28M19</v>
      </c>
      <c r="B1640" s="8"/>
      <c r="C1640" s="16" t="s">
        <v>83</v>
      </c>
      <c r="D1640" s="14">
        <v>19</v>
      </c>
      <c r="E1640" s="14" t="s">
        <v>32</v>
      </c>
      <c r="F1640" s="36" t="s">
        <v>479</v>
      </c>
      <c r="G1640" s="36" t="str">
        <f>VLOOKUP(Table76[[#This Row],[CID]],MathN,2,FALSE)</f>
        <v>Solving Systems of Equations</v>
      </c>
    </row>
    <row r="1641" spans="1:7" x14ac:dyDescent="0.2">
      <c r="A1641" s="8" t="str">
        <f>Table76[[#This Row],[Test No.]]&amp;Table76[[#This Row],[Section]]&amp;Table76[[#This Row],[Q. No.]]</f>
        <v>R28M20</v>
      </c>
      <c r="B1641" s="8"/>
      <c r="C1641" s="16" t="s">
        <v>83</v>
      </c>
      <c r="D1641" s="14">
        <v>20</v>
      </c>
      <c r="E1641" s="14" t="s">
        <v>32</v>
      </c>
      <c r="F1641" s="36" t="s">
        <v>468</v>
      </c>
      <c r="G1641" s="36" t="str">
        <f>VLOOKUP(Table76[[#This Row],[CID]],MathN,2,FALSE)</f>
        <v>Ratios and Proportions</v>
      </c>
    </row>
    <row r="1642" spans="1:7" x14ac:dyDescent="0.2">
      <c r="A1642" s="8" t="str">
        <f>Table76[[#This Row],[Test No.]]&amp;Table76[[#This Row],[Section]]&amp;Table76[[#This Row],[Q. No.]]</f>
        <v>R28M21</v>
      </c>
      <c r="B1642" s="8"/>
      <c r="C1642" s="16" t="s">
        <v>83</v>
      </c>
      <c r="D1642" s="14">
        <v>21</v>
      </c>
      <c r="E1642" s="14" t="s">
        <v>32</v>
      </c>
      <c r="F1642" s="36" t="s">
        <v>468</v>
      </c>
      <c r="G1642" s="36" t="str">
        <f>VLOOKUP(Table76[[#This Row],[CID]],MathN,2,FALSE)</f>
        <v>Ratios and Proportions</v>
      </c>
    </row>
    <row r="1643" spans="1:7" x14ac:dyDescent="0.2">
      <c r="A1643" s="8" t="str">
        <f>Table76[[#This Row],[Test No.]]&amp;Table76[[#This Row],[Section]]&amp;Table76[[#This Row],[Q. No.]]</f>
        <v>R28M22</v>
      </c>
      <c r="B1643" s="8"/>
      <c r="C1643" s="16" t="s">
        <v>83</v>
      </c>
      <c r="D1643" s="14">
        <v>22</v>
      </c>
      <c r="E1643" s="14" t="s">
        <v>32</v>
      </c>
      <c r="F1643" s="36" t="s">
        <v>474</v>
      </c>
      <c r="G1643" s="36" t="str">
        <f>VLOOKUP(Table76[[#This Row],[CID]],MathN,2,FALSE)</f>
        <v>Writing Expressions and Equations</v>
      </c>
    </row>
    <row r="1644" spans="1:7" x14ac:dyDescent="0.2">
      <c r="A1644" s="8" t="str">
        <f>Table76[[#This Row],[Test No.]]&amp;Table76[[#This Row],[Section]]&amp;Table76[[#This Row],[Q. No.]]</f>
        <v>R28M23</v>
      </c>
      <c r="B1644" s="8"/>
      <c r="C1644" s="16" t="s">
        <v>83</v>
      </c>
      <c r="D1644" s="14">
        <v>23</v>
      </c>
      <c r="E1644" s="14" t="s">
        <v>32</v>
      </c>
      <c r="F1644" s="36" t="s">
        <v>479</v>
      </c>
      <c r="G1644" s="36" t="str">
        <f>VLOOKUP(Table76[[#This Row],[CID]],MathN,2,FALSE)</f>
        <v>Solving Systems of Equations</v>
      </c>
    </row>
    <row r="1645" spans="1:7" x14ac:dyDescent="0.2">
      <c r="A1645" s="8" t="str">
        <f>Table76[[#This Row],[Test No.]]&amp;Table76[[#This Row],[Section]]&amp;Table76[[#This Row],[Q. No.]]</f>
        <v>R28M24</v>
      </c>
      <c r="B1645" s="8"/>
      <c r="C1645" s="16" t="s">
        <v>83</v>
      </c>
      <c r="D1645" s="14">
        <v>24</v>
      </c>
      <c r="E1645" s="14" t="s">
        <v>32</v>
      </c>
      <c r="F1645" s="36" t="s">
        <v>465</v>
      </c>
      <c r="G1645" s="36" t="str">
        <f>VLOOKUP(Table76[[#This Row],[CID]],MathN,2,FALSE)</f>
        <v>Multiples, Factors, and Primes</v>
      </c>
    </row>
    <row r="1646" spans="1:7" x14ac:dyDescent="0.2">
      <c r="A1646" s="8" t="str">
        <f>Table76[[#This Row],[Test No.]]&amp;Table76[[#This Row],[Section]]&amp;Table76[[#This Row],[Q. No.]]</f>
        <v>R28M25</v>
      </c>
      <c r="B1646" s="8"/>
      <c r="C1646" s="16" t="s">
        <v>83</v>
      </c>
      <c r="D1646" s="14">
        <v>25</v>
      </c>
      <c r="E1646" s="14" t="s">
        <v>32</v>
      </c>
      <c r="F1646" s="36" t="s">
        <v>473</v>
      </c>
      <c r="G1646" s="36" t="str">
        <f>VLOOKUP(Table76[[#This Row],[CID]],MathN,2,FALSE)</f>
        <v>Equivalent Algebraic Expressions</v>
      </c>
    </row>
    <row r="1647" spans="1:7" x14ac:dyDescent="0.2">
      <c r="A1647" s="8" t="str">
        <f>Table76[[#This Row],[Test No.]]&amp;Table76[[#This Row],[Section]]&amp;Table76[[#This Row],[Q. No.]]</f>
        <v>R28M26</v>
      </c>
      <c r="B1647" s="8"/>
      <c r="C1647" s="16" t="s">
        <v>83</v>
      </c>
      <c r="D1647" s="14">
        <v>26</v>
      </c>
      <c r="E1647" s="14" t="s">
        <v>32</v>
      </c>
      <c r="F1647" s="36" t="s">
        <v>470</v>
      </c>
      <c r="G1647" s="36" t="str">
        <f>VLOOKUP(Table76[[#This Row],[CID]],MathN,2,FALSE)</f>
        <v>Exponents and Roots</v>
      </c>
    </row>
    <row r="1648" spans="1:7" x14ac:dyDescent="0.2">
      <c r="A1648" s="8" t="str">
        <f>Table76[[#This Row],[Test No.]]&amp;Table76[[#This Row],[Section]]&amp;Table76[[#This Row],[Q. No.]]</f>
        <v>R28M27</v>
      </c>
      <c r="B1648" s="8"/>
      <c r="C1648" s="16" t="s">
        <v>83</v>
      </c>
      <c r="D1648" s="14">
        <v>27</v>
      </c>
      <c r="E1648" s="14" t="s">
        <v>32</v>
      </c>
      <c r="F1648" s="36" t="s">
        <v>467</v>
      </c>
      <c r="G1648" s="36" t="str">
        <f>VLOOKUP(Table76[[#This Row],[CID]],MathN,2,FALSE)</f>
        <v>Percentages, Fractions, and Decimals</v>
      </c>
    </row>
    <row r="1649" spans="1:7" x14ac:dyDescent="0.2">
      <c r="A1649" s="8" t="str">
        <f>Table76[[#This Row],[Test No.]]&amp;Table76[[#This Row],[Section]]&amp;Table76[[#This Row],[Q. No.]]</f>
        <v>R28M28</v>
      </c>
      <c r="B1649" s="8"/>
      <c r="C1649" s="16" t="s">
        <v>83</v>
      </c>
      <c r="D1649" s="14">
        <v>28</v>
      </c>
      <c r="E1649" s="14" t="s">
        <v>32</v>
      </c>
      <c r="F1649" s="36" t="s">
        <v>467</v>
      </c>
      <c r="G1649" s="36" t="str">
        <f>VLOOKUP(Table76[[#This Row],[CID]],MathN,2,FALSE)</f>
        <v>Percentages, Fractions, and Decimals</v>
      </c>
    </row>
    <row r="1650" spans="1:7" x14ac:dyDescent="0.2">
      <c r="A1650" s="8" t="str">
        <f>Table76[[#This Row],[Test No.]]&amp;Table76[[#This Row],[Section]]&amp;Table76[[#This Row],[Q. No.]]</f>
        <v>R28M29</v>
      </c>
      <c r="B1650" s="8"/>
      <c r="C1650" s="16" t="s">
        <v>83</v>
      </c>
      <c r="D1650" s="14">
        <v>29</v>
      </c>
      <c r="E1650" s="14" t="s">
        <v>32</v>
      </c>
      <c r="F1650" s="36" t="s">
        <v>467</v>
      </c>
      <c r="G1650" s="36" t="str">
        <f>VLOOKUP(Table76[[#This Row],[CID]],MathN,2,FALSE)</f>
        <v>Percentages, Fractions, and Decimals</v>
      </c>
    </row>
    <row r="1651" spans="1:7" x14ac:dyDescent="0.2">
      <c r="A1651" s="8" t="str">
        <f>Table76[[#This Row],[Test No.]]&amp;Table76[[#This Row],[Section]]&amp;Table76[[#This Row],[Q. No.]]</f>
        <v>R28M30</v>
      </c>
      <c r="B1651" s="8"/>
      <c r="C1651" s="16" t="s">
        <v>83</v>
      </c>
      <c r="D1651" s="14">
        <v>30</v>
      </c>
      <c r="E1651" s="14" t="s">
        <v>32</v>
      </c>
      <c r="F1651" s="36" t="s">
        <v>467</v>
      </c>
      <c r="G1651" s="36" t="str">
        <f>VLOOKUP(Table76[[#This Row],[CID]],MathN,2,FALSE)</f>
        <v>Percentages, Fractions, and Decimals</v>
      </c>
    </row>
    <row r="1652" spans="1:7" x14ac:dyDescent="0.2">
      <c r="A1652" s="8" t="str">
        <f>Table76[[#This Row],[Test No.]]&amp;Table76[[#This Row],[Section]]&amp;Table76[[#This Row],[Q. No.]]</f>
        <v>R28M31</v>
      </c>
      <c r="B1652" s="8"/>
      <c r="C1652" s="16" t="s">
        <v>83</v>
      </c>
      <c r="D1652" s="14">
        <v>31</v>
      </c>
      <c r="E1652" s="14" t="s">
        <v>32</v>
      </c>
      <c r="F1652" s="36" t="s">
        <v>479</v>
      </c>
      <c r="G1652" s="36" t="str">
        <f>VLOOKUP(Table76[[#This Row],[CID]],MathN,2,FALSE)</f>
        <v>Solving Systems of Equations</v>
      </c>
    </row>
    <row r="1653" spans="1:7" x14ac:dyDescent="0.2">
      <c r="A1653" s="8" t="str">
        <f>Table76[[#This Row],[Test No.]]&amp;Table76[[#This Row],[Section]]&amp;Table76[[#This Row],[Q. No.]]</f>
        <v>R28M32</v>
      </c>
      <c r="B1653" s="8"/>
      <c r="C1653" s="16" t="s">
        <v>83</v>
      </c>
      <c r="D1653" s="14">
        <v>32</v>
      </c>
      <c r="E1653" s="14" t="s">
        <v>32</v>
      </c>
      <c r="F1653" s="36" t="s">
        <v>497</v>
      </c>
      <c r="G1653" s="36" t="str">
        <f>VLOOKUP(Table76[[#This Row],[CID]],MathN,2,FALSE)</f>
        <v>Circles</v>
      </c>
    </row>
    <row r="1654" spans="1:7" x14ac:dyDescent="0.2">
      <c r="A1654" s="8" t="str">
        <f>Table76[[#This Row],[Test No.]]&amp;Table76[[#This Row],[Section]]&amp;Table76[[#This Row],[Q. No.]]</f>
        <v>R28M33</v>
      </c>
      <c r="B1654" s="8"/>
      <c r="C1654" s="16" t="s">
        <v>83</v>
      </c>
      <c r="D1654" s="14">
        <v>33</v>
      </c>
      <c r="E1654" s="14" t="s">
        <v>32</v>
      </c>
      <c r="F1654" s="36" t="s">
        <v>500</v>
      </c>
      <c r="G1654" s="36" t="str">
        <f>VLOOKUP(Table76[[#This Row],[CID]],MathN,2,FALSE)</f>
        <v>SOHCAHTOA</v>
      </c>
    </row>
    <row r="1655" spans="1:7" x14ac:dyDescent="0.2">
      <c r="A1655" s="8" t="str">
        <f>Table76[[#This Row],[Test No.]]&amp;Table76[[#This Row],[Section]]&amp;Table76[[#This Row],[Q. No.]]</f>
        <v>R28M34</v>
      </c>
      <c r="B1655" s="8"/>
      <c r="C1655" s="16" t="s">
        <v>83</v>
      </c>
      <c r="D1655" s="14">
        <v>34</v>
      </c>
      <c r="E1655" s="14" t="s">
        <v>32</v>
      </c>
      <c r="F1655" s="36" t="s">
        <v>490</v>
      </c>
      <c r="G1655" s="36" t="str">
        <f>VLOOKUP(Table76[[#This Row],[CID]],MathN,2,FALSE)</f>
        <v>Parallel and Perpendicular Lines</v>
      </c>
    </row>
    <row r="1656" spans="1:7" x14ac:dyDescent="0.2">
      <c r="A1656" s="8" t="str">
        <f>Table76[[#This Row],[Test No.]]&amp;Table76[[#This Row],[Section]]&amp;Table76[[#This Row],[Q. No.]]</f>
        <v>R28M35</v>
      </c>
      <c r="B1656" s="8"/>
      <c r="C1656" s="16" t="s">
        <v>83</v>
      </c>
      <c r="D1656" s="14">
        <v>35</v>
      </c>
      <c r="E1656" s="14" t="s">
        <v>32</v>
      </c>
      <c r="F1656" s="36" t="s">
        <v>491</v>
      </c>
      <c r="G1656" s="36" t="str">
        <f>VLOOKUP(Table76[[#This Row],[CID]],MathN,2,FALSE)</f>
        <v>The Equation of a Line</v>
      </c>
    </row>
    <row r="1657" spans="1:7" x14ac:dyDescent="0.2">
      <c r="A1657" s="8" t="str">
        <f>Table76[[#This Row],[Test No.]]&amp;Table76[[#This Row],[Section]]&amp;Table76[[#This Row],[Q. No.]]</f>
        <v>R28M36</v>
      </c>
      <c r="B1657" s="8"/>
      <c r="C1657" s="16" t="s">
        <v>83</v>
      </c>
      <c r="D1657" s="14">
        <v>36</v>
      </c>
      <c r="E1657" s="14" t="s">
        <v>32</v>
      </c>
      <c r="F1657" s="36" t="s">
        <v>503</v>
      </c>
      <c r="G1657" s="36" t="str">
        <f>VLOOKUP(Table76[[#This Row],[CID]],MathN,2,FALSE)</f>
        <v>Trigonometric Graphs</v>
      </c>
    </row>
    <row r="1658" spans="1:7" x14ac:dyDescent="0.2">
      <c r="A1658" s="8" t="str">
        <f>Table76[[#This Row],[Test No.]]&amp;Table76[[#This Row],[Section]]&amp;Table76[[#This Row],[Q. No.]]</f>
        <v>R28M37</v>
      </c>
      <c r="B1658" s="8"/>
      <c r="C1658" s="16" t="s">
        <v>83</v>
      </c>
      <c r="D1658" s="14">
        <v>37</v>
      </c>
      <c r="E1658" s="14" t="s">
        <v>32</v>
      </c>
      <c r="F1658" s="36" t="s">
        <v>479</v>
      </c>
      <c r="G1658" s="36" t="str">
        <f>VLOOKUP(Table76[[#This Row],[CID]],MathN,2,FALSE)</f>
        <v>Solving Systems of Equations</v>
      </c>
    </row>
    <row r="1659" spans="1:7" x14ac:dyDescent="0.2">
      <c r="A1659" s="8" t="str">
        <f>Table76[[#This Row],[Test No.]]&amp;Table76[[#This Row],[Section]]&amp;Table76[[#This Row],[Q. No.]]</f>
        <v>R28M38</v>
      </c>
      <c r="B1659" s="8"/>
      <c r="C1659" s="16" t="s">
        <v>83</v>
      </c>
      <c r="D1659" s="14">
        <v>38</v>
      </c>
      <c r="E1659" s="14" t="s">
        <v>32</v>
      </c>
      <c r="F1659" s="36" t="s">
        <v>492</v>
      </c>
      <c r="G1659" s="36" t="str">
        <f>VLOOKUP(Table76[[#This Row],[CID]],MathN,2,FALSE)</f>
        <v>Graphing Data and Equations</v>
      </c>
    </row>
    <row r="1660" spans="1:7" x14ac:dyDescent="0.2">
      <c r="A1660" s="8" t="str">
        <f>Table76[[#This Row],[Test No.]]&amp;Table76[[#This Row],[Section]]&amp;Table76[[#This Row],[Q. No.]]</f>
        <v>R28M39</v>
      </c>
      <c r="B1660" s="8"/>
      <c r="C1660" s="16" t="s">
        <v>83</v>
      </c>
      <c r="D1660" s="14">
        <v>39</v>
      </c>
      <c r="E1660" s="14" t="s">
        <v>32</v>
      </c>
      <c r="F1660" s="36" t="s">
        <v>499</v>
      </c>
      <c r="G1660" s="36" t="str">
        <f>VLOOKUP(Table76[[#This Row],[CID]],MathN,2,FALSE)</f>
        <v>Area and Perimeter</v>
      </c>
    </row>
    <row r="1661" spans="1:7" x14ac:dyDescent="0.2">
      <c r="A1661" s="8" t="str">
        <f>Table76[[#This Row],[Test No.]]&amp;Table76[[#This Row],[Section]]&amp;Table76[[#This Row],[Q. No.]]</f>
        <v>R28M40</v>
      </c>
      <c r="B1661" s="8"/>
      <c r="C1661" s="16" t="s">
        <v>83</v>
      </c>
      <c r="D1661" s="14">
        <v>40</v>
      </c>
      <c r="E1661" s="14" t="s">
        <v>32</v>
      </c>
      <c r="F1661" s="36" t="s">
        <v>487</v>
      </c>
      <c r="G1661" s="36" t="str">
        <f>VLOOKUP(Table76[[#This Row],[CID]],MathN,2,FALSE)</f>
        <v>The (x,y) Coordinate Plane</v>
      </c>
    </row>
    <row r="1662" spans="1:7" x14ac:dyDescent="0.2">
      <c r="A1662" s="8" t="str">
        <f>Table76[[#This Row],[Test No.]]&amp;Table76[[#This Row],[Section]]&amp;Table76[[#This Row],[Q. No.]]</f>
        <v>R28M41</v>
      </c>
      <c r="B1662" s="8"/>
      <c r="C1662" s="16" t="s">
        <v>83</v>
      </c>
      <c r="D1662" s="14">
        <v>41</v>
      </c>
      <c r="E1662" s="14" t="s">
        <v>32</v>
      </c>
      <c r="F1662" s="36" t="s">
        <v>486</v>
      </c>
      <c r="G1662" s="36" t="str">
        <f>VLOOKUP(Table76[[#This Row],[CID]],MathN,2,FALSE)</f>
        <v>Number Lines and Inequalities</v>
      </c>
    </row>
    <row r="1663" spans="1:7" x14ac:dyDescent="0.2">
      <c r="A1663" s="8" t="str">
        <f>Table76[[#This Row],[Test No.]]&amp;Table76[[#This Row],[Section]]&amp;Table76[[#This Row],[Q. No.]]</f>
        <v>R28M42</v>
      </c>
      <c r="B1663" s="8"/>
      <c r="C1663" s="16" t="s">
        <v>83</v>
      </c>
      <c r="D1663" s="14">
        <v>42</v>
      </c>
      <c r="E1663" s="14" t="s">
        <v>32</v>
      </c>
      <c r="F1663" s="36" t="s">
        <v>475</v>
      </c>
      <c r="G1663" s="36" t="str">
        <f>VLOOKUP(Table76[[#This Row],[CID]],MathN,2,FALSE)</f>
        <v>Solving Linear Equations</v>
      </c>
    </row>
    <row r="1664" spans="1:7" x14ac:dyDescent="0.2">
      <c r="A1664" s="8" t="str">
        <f>Table76[[#This Row],[Test No.]]&amp;Table76[[#This Row],[Section]]&amp;Table76[[#This Row],[Q. No.]]</f>
        <v>R28M43</v>
      </c>
      <c r="B1664" s="8"/>
      <c r="C1664" s="16" t="s">
        <v>83</v>
      </c>
      <c r="D1664" s="14">
        <v>43</v>
      </c>
      <c r="E1664" s="14" t="s">
        <v>32</v>
      </c>
      <c r="F1664" s="36" t="s">
        <v>495</v>
      </c>
      <c r="G1664" s="36" t="str">
        <f>VLOOKUP(Table76[[#This Row],[CID]],MathN,2,FALSE)</f>
        <v>Triangles</v>
      </c>
    </row>
    <row r="1665" spans="1:7" x14ac:dyDescent="0.2">
      <c r="A1665" s="8" t="str">
        <f>Table76[[#This Row],[Test No.]]&amp;Table76[[#This Row],[Section]]&amp;Table76[[#This Row],[Q. No.]]</f>
        <v>R28M44</v>
      </c>
      <c r="B1665" s="8"/>
      <c r="C1665" s="16" t="s">
        <v>83</v>
      </c>
      <c r="D1665" s="14">
        <v>44</v>
      </c>
      <c r="E1665" s="14" t="s">
        <v>32</v>
      </c>
      <c r="F1665" s="36" t="s">
        <v>474</v>
      </c>
      <c r="G1665" s="36" t="str">
        <f>VLOOKUP(Table76[[#This Row],[CID]],MathN,2,FALSE)</f>
        <v>Writing Expressions and Equations</v>
      </c>
    </row>
    <row r="1666" spans="1:7" x14ac:dyDescent="0.2">
      <c r="A1666" s="8" t="str">
        <f>Table76[[#This Row],[Test No.]]&amp;Table76[[#This Row],[Section]]&amp;Table76[[#This Row],[Q. No.]]</f>
        <v>R28M45</v>
      </c>
      <c r="B1666" s="8"/>
      <c r="C1666" s="16" t="s">
        <v>83</v>
      </c>
      <c r="D1666" s="14">
        <v>45</v>
      </c>
      <c r="E1666" s="14" t="s">
        <v>32</v>
      </c>
      <c r="F1666" s="36" t="s">
        <v>495</v>
      </c>
      <c r="G1666" s="36" t="str">
        <f>VLOOKUP(Table76[[#This Row],[CID]],MathN,2,FALSE)</f>
        <v>Triangles</v>
      </c>
    </row>
    <row r="1667" spans="1:7" x14ac:dyDescent="0.2">
      <c r="A1667" s="8" t="str">
        <f>Table76[[#This Row],[Test No.]]&amp;Table76[[#This Row],[Section]]&amp;Table76[[#This Row],[Q. No.]]</f>
        <v>R28M46</v>
      </c>
      <c r="B1667" s="8"/>
      <c r="C1667" s="16" t="s">
        <v>83</v>
      </c>
      <c r="D1667" s="14">
        <v>46</v>
      </c>
      <c r="E1667" s="14" t="s">
        <v>32</v>
      </c>
      <c r="F1667" s="36" t="s">
        <v>499</v>
      </c>
      <c r="G1667" s="36" t="str">
        <f>VLOOKUP(Table76[[#This Row],[CID]],MathN,2,FALSE)</f>
        <v>Area and Perimeter</v>
      </c>
    </row>
    <row r="1668" spans="1:7" x14ac:dyDescent="0.2">
      <c r="A1668" s="8" t="str">
        <f>Table76[[#This Row],[Test No.]]&amp;Table76[[#This Row],[Section]]&amp;Table76[[#This Row],[Q. No.]]</f>
        <v>R28M47</v>
      </c>
      <c r="B1668" s="8"/>
      <c r="C1668" s="16" t="s">
        <v>83</v>
      </c>
      <c r="D1668" s="14">
        <v>47</v>
      </c>
      <c r="E1668" s="14" t="s">
        <v>32</v>
      </c>
      <c r="F1668" s="36" t="s">
        <v>499</v>
      </c>
      <c r="G1668" s="36" t="str">
        <f>VLOOKUP(Table76[[#This Row],[CID]],MathN,2,FALSE)</f>
        <v>Area and Perimeter</v>
      </c>
    </row>
    <row r="1669" spans="1:7" x14ac:dyDescent="0.2">
      <c r="A1669" s="8" t="str">
        <f>Table76[[#This Row],[Test No.]]&amp;Table76[[#This Row],[Section]]&amp;Table76[[#This Row],[Q. No.]]</f>
        <v>R28M48</v>
      </c>
      <c r="B1669" s="8"/>
      <c r="C1669" s="16" t="s">
        <v>83</v>
      </c>
      <c r="D1669" s="14">
        <v>48</v>
      </c>
      <c r="E1669" s="14" t="s">
        <v>32</v>
      </c>
      <c r="F1669" s="36" t="s">
        <v>495</v>
      </c>
      <c r="G1669" s="36" t="str">
        <f>VLOOKUP(Table76[[#This Row],[CID]],MathN,2,FALSE)</f>
        <v>Triangles</v>
      </c>
    </row>
    <row r="1670" spans="1:7" x14ac:dyDescent="0.2">
      <c r="A1670" s="8" t="str">
        <f>Table76[[#This Row],[Test No.]]&amp;Table76[[#This Row],[Section]]&amp;Table76[[#This Row],[Q. No.]]</f>
        <v>R28M49</v>
      </c>
      <c r="B1670" s="8"/>
      <c r="C1670" s="16" t="s">
        <v>83</v>
      </c>
      <c r="D1670" s="14">
        <v>49</v>
      </c>
      <c r="E1670" s="14" t="s">
        <v>32</v>
      </c>
      <c r="F1670" s="36" t="s">
        <v>479</v>
      </c>
      <c r="G1670" s="36" t="str">
        <f>VLOOKUP(Table76[[#This Row],[CID]],MathN,2,FALSE)</f>
        <v>Solving Systems of Equations</v>
      </c>
    </row>
    <row r="1671" spans="1:7" x14ac:dyDescent="0.2">
      <c r="A1671" s="8" t="str">
        <f>Table76[[#This Row],[Test No.]]&amp;Table76[[#This Row],[Section]]&amp;Table76[[#This Row],[Q. No.]]</f>
        <v>R28M50</v>
      </c>
      <c r="B1671" s="8"/>
      <c r="C1671" s="16" t="s">
        <v>83</v>
      </c>
      <c r="D1671" s="14">
        <v>50</v>
      </c>
      <c r="E1671" s="14" t="s">
        <v>32</v>
      </c>
      <c r="F1671" s="36" t="s">
        <v>492</v>
      </c>
      <c r="G1671" s="36" t="str">
        <f>VLOOKUP(Table76[[#This Row],[CID]],MathN,2,FALSE)</f>
        <v>Graphing Data and Equations</v>
      </c>
    </row>
    <row r="1672" spans="1:7" x14ac:dyDescent="0.2">
      <c r="A1672" s="8" t="str">
        <f>Table76[[#This Row],[Test No.]]&amp;Table76[[#This Row],[Section]]&amp;Table76[[#This Row],[Q. No.]]</f>
        <v>R28M51</v>
      </c>
      <c r="B1672" s="8"/>
      <c r="C1672" s="16" t="s">
        <v>83</v>
      </c>
      <c r="D1672" s="14">
        <v>51</v>
      </c>
      <c r="E1672" s="14" t="s">
        <v>32</v>
      </c>
      <c r="F1672" s="36" t="s">
        <v>486</v>
      </c>
      <c r="G1672" s="36" t="str">
        <f>VLOOKUP(Table76[[#This Row],[CID]],MathN,2,FALSE)</f>
        <v>Number Lines and Inequalities</v>
      </c>
    </row>
    <row r="1673" spans="1:7" x14ac:dyDescent="0.2">
      <c r="A1673" s="8" t="str">
        <f>Table76[[#This Row],[Test No.]]&amp;Table76[[#This Row],[Section]]&amp;Table76[[#This Row],[Q. No.]]</f>
        <v>R28M52</v>
      </c>
      <c r="B1673" s="8"/>
      <c r="C1673" s="16" t="s">
        <v>83</v>
      </c>
      <c r="D1673" s="14">
        <v>52</v>
      </c>
      <c r="E1673" s="14" t="s">
        <v>32</v>
      </c>
      <c r="F1673" s="36" t="s">
        <v>506</v>
      </c>
      <c r="G1673" s="36" t="str">
        <f>VLOOKUP(Table76[[#This Row],[CID]],MathN,2,FALSE)</f>
        <v>Mean, Median, and Mode</v>
      </c>
    </row>
    <row r="1674" spans="1:7" x14ac:dyDescent="0.2">
      <c r="A1674" s="8" t="str">
        <f>Table76[[#This Row],[Test No.]]&amp;Table76[[#This Row],[Section]]&amp;Table76[[#This Row],[Q. No.]]</f>
        <v>R28M53</v>
      </c>
      <c r="B1674" s="8"/>
      <c r="C1674" s="16" t="s">
        <v>83</v>
      </c>
      <c r="D1674" s="14">
        <v>53</v>
      </c>
      <c r="E1674" s="14" t="s">
        <v>32</v>
      </c>
      <c r="F1674" s="36" t="s">
        <v>494</v>
      </c>
      <c r="G1674" s="36" t="str">
        <f>VLOOKUP(Table76[[#This Row],[CID]],MathN,2,FALSE)</f>
        <v>Angles, Lines, and Planes</v>
      </c>
    </row>
    <row r="1675" spans="1:7" x14ac:dyDescent="0.2">
      <c r="A1675" s="8" t="str">
        <f>Table76[[#This Row],[Test No.]]&amp;Table76[[#This Row],[Section]]&amp;Table76[[#This Row],[Q. No.]]</f>
        <v>R28M54</v>
      </c>
      <c r="B1675" s="8"/>
      <c r="C1675" s="16" t="s">
        <v>83</v>
      </c>
      <c r="D1675" s="14">
        <v>54</v>
      </c>
      <c r="E1675" s="14" t="s">
        <v>32</v>
      </c>
      <c r="F1675" s="36" t="s">
        <v>484</v>
      </c>
      <c r="G1675" s="36" t="str">
        <f>VLOOKUP(Table76[[#This Row],[CID]],MathN,2,FALSE)</f>
        <v>Complex Numbers</v>
      </c>
    </row>
    <row r="1676" spans="1:7" x14ac:dyDescent="0.2">
      <c r="A1676" s="8" t="str">
        <f>Table76[[#This Row],[Test No.]]&amp;Table76[[#This Row],[Section]]&amp;Table76[[#This Row],[Q. No.]]</f>
        <v>R28M55</v>
      </c>
      <c r="B1676" s="8"/>
      <c r="C1676" s="16" t="s">
        <v>83</v>
      </c>
      <c r="D1676" s="14">
        <v>55</v>
      </c>
      <c r="E1676" s="14" t="s">
        <v>32</v>
      </c>
      <c r="F1676" s="36" t="s">
        <v>478</v>
      </c>
      <c r="G1676" s="36" t="str">
        <f>VLOOKUP(Table76[[#This Row],[CID]],MathN,2,FALSE)</f>
        <v>Solving and Factoring Quadratic Equations</v>
      </c>
    </row>
    <row r="1677" spans="1:7" x14ac:dyDescent="0.2">
      <c r="A1677" s="8" t="str">
        <f>Table76[[#This Row],[Test No.]]&amp;Table76[[#This Row],[Section]]&amp;Table76[[#This Row],[Q. No.]]</f>
        <v>R28M56</v>
      </c>
      <c r="B1677" s="8"/>
      <c r="C1677" s="16" t="s">
        <v>83</v>
      </c>
      <c r="D1677" s="14">
        <v>56</v>
      </c>
      <c r="E1677" s="14" t="s">
        <v>32</v>
      </c>
      <c r="F1677" s="36" t="s">
        <v>502</v>
      </c>
      <c r="G1677" s="36" t="str">
        <f>VLOOKUP(Table76[[#This Row],[CID]],MathN,2,FALSE)</f>
        <v>Trigonometric Identities</v>
      </c>
    </row>
    <row r="1678" spans="1:7" x14ac:dyDescent="0.2">
      <c r="A1678" s="8" t="str">
        <f>Table76[[#This Row],[Test No.]]&amp;Table76[[#This Row],[Section]]&amp;Table76[[#This Row],[Q. No.]]</f>
        <v>R28M57</v>
      </c>
      <c r="B1678" s="8"/>
      <c r="C1678" s="16" t="s">
        <v>83</v>
      </c>
      <c r="D1678" s="14">
        <v>57</v>
      </c>
      <c r="E1678" s="14" t="s">
        <v>32</v>
      </c>
      <c r="F1678" s="36" t="s">
        <v>496</v>
      </c>
      <c r="G1678" s="36" t="str">
        <f>VLOOKUP(Table76[[#This Row],[CID]],MathN,2,FALSE)</f>
        <v>Polygons</v>
      </c>
    </row>
    <row r="1679" spans="1:7" x14ac:dyDescent="0.2">
      <c r="A1679" s="8" t="str">
        <f>Table76[[#This Row],[Test No.]]&amp;Table76[[#This Row],[Section]]&amp;Table76[[#This Row],[Q. No.]]</f>
        <v>R28M58</v>
      </c>
      <c r="B1679" s="8"/>
      <c r="C1679" s="16" t="s">
        <v>83</v>
      </c>
      <c r="D1679" s="14">
        <v>58</v>
      </c>
      <c r="E1679" s="14" t="s">
        <v>32</v>
      </c>
      <c r="F1679" s="36" t="s">
        <v>495</v>
      </c>
      <c r="G1679" s="36" t="str">
        <f>VLOOKUP(Table76[[#This Row],[CID]],MathN,2,FALSE)</f>
        <v>Triangles</v>
      </c>
    </row>
    <row r="1680" spans="1:7" x14ac:dyDescent="0.2">
      <c r="A1680" s="8" t="str">
        <f>Table76[[#This Row],[Test No.]]&amp;Table76[[#This Row],[Section]]&amp;Table76[[#This Row],[Q. No.]]</f>
        <v>R28M59</v>
      </c>
      <c r="B1680" s="8"/>
      <c r="C1680" s="16" t="s">
        <v>83</v>
      </c>
      <c r="D1680" s="14">
        <v>59</v>
      </c>
      <c r="E1680" s="14" t="s">
        <v>32</v>
      </c>
      <c r="F1680" s="36" t="s">
        <v>471</v>
      </c>
      <c r="G1680" s="36" t="str">
        <f>VLOOKUP(Table76[[#This Row],[CID]],MathN,2,FALSE)</f>
        <v>Series</v>
      </c>
    </row>
    <row r="1681" spans="1:7" x14ac:dyDescent="0.2">
      <c r="A1681" s="8" t="str">
        <f>Table76[[#This Row],[Test No.]]&amp;Table76[[#This Row],[Section]]&amp;Table76[[#This Row],[Q. No.]]</f>
        <v>R28M60</v>
      </c>
      <c r="B1681" s="8"/>
      <c r="C1681" s="16" t="s">
        <v>83</v>
      </c>
      <c r="D1681" s="14">
        <v>60</v>
      </c>
      <c r="E1681" s="14" t="s">
        <v>32</v>
      </c>
      <c r="F1681" s="36" t="s">
        <v>481</v>
      </c>
      <c r="G1681" s="36" t="str">
        <f>VLOOKUP(Table76[[#This Row],[CID]],MathN,2,FALSE)</f>
        <v>Functions</v>
      </c>
    </row>
    <row r="1682" spans="1:7" x14ac:dyDescent="0.2">
      <c r="A1682" s="8" t="str">
        <f>Table76[[#This Row],[Test No.]]&amp;Table76[[#This Row],[Section]]&amp;Table76[[#This Row],[Q. No.]]</f>
        <v>R29M1</v>
      </c>
      <c r="B1682" s="8"/>
      <c r="C1682" s="16" t="s">
        <v>82</v>
      </c>
      <c r="D1682" s="14">
        <v>1</v>
      </c>
      <c r="E1682" s="14" t="s">
        <v>32</v>
      </c>
      <c r="F1682" s="36" t="s">
        <v>506</v>
      </c>
      <c r="G1682" s="36" t="str">
        <f>VLOOKUP(Table76[[#This Row],[CID]],MathN,2,FALSE)</f>
        <v>Mean, Median, and Mode</v>
      </c>
    </row>
    <row r="1683" spans="1:7" x14ac:dyDescent="0.2">
      <c r="A1683" s="8" t="str">
        <f>Table76[[#This Row],[Test No.]]&amp;Table76[[#This Row],[Section]]&amp;Table76[[#This Row],[Q. No.]]</f>
        <v>R29M2</v>
      </c>
      <c r="B1683" s="8"/>
      <c r="C1683" s="16" t="s">
        <v>82</v>
      </c>
      <c r="D1683" s="14">
        <v>2</v>
      </c>
      <c r="E1683" s="14" t="s">
        <v>32</v>
      </c>
      <c r="F1683" s="36" t="s">
        <v>475</v>
      </c>
      <c r="G1683" s="36" t="str">
        <f>VLOOKUP(Table76[[#This Row],[CID]],MathN,2,FALSE)</f>
        <v>Solving Linear Equations</v>
      </c>
    </row>
    <row r="1684" spans="1:7" x14ac:dyDescent="0.2">
      <c r="A1684" s="8" t="str">
        <f>Table76[[#This Row],[Test No.]]&amp;Table76[[#This Row],[Section]]&amp;Table76[[#This Row],[Q. No.]]</f>
        <v>R29M3</v>
      </c>
      <c r="B1684" s="8"/>
      <c r="C1684" s="16" t="s">
        <v>82</v>
      </c>
      <c r="D1684" s="14">
        <v>3</v>
      </c>
      <c r="E1684" s="14" t="s">
        <v>32</v>
      </c>
      <c r="F1684" s="36" t="s">
        <v>465</v>
      </c>
      <c r="G1684" s="36" t="str">
        <f>VLOOKUP(Table76[[#This Row],[CID]],MathN,2,FALSE)</f>
        <v>Multiples, Factors, and Primes</v>
      </c>
    </row>
    <row r="1685" spans="1:7" x14ac:dyDescent="0.2">
      <c r="A1685" s="8" t="str">
        <f>Table76[[#This Row],[Test No.]]&amp;Table76[[#This Row],[Section]]&amp;Table76[[#This Row],[Q. No.]]</f>
        <v>R29M4</v>
      </c>
      <c r="B1685" s="8"/>
      <c r="C1685" s="16" t="s">
        <v>82</v>
      </c>
      <c r="D1685" s="14">
        <v>4</v>
      </c>
      <c r="E1685" s="14" t="s">
        <v>32</v>
      </c>
      <c r="F1685" s="36" t="s">
        <v>474</v>
      </c>
      <c r="G1685" s="36" t="str">
        <f>VLOOKUP(Table76[[#This Row],[CID]],MathN,2,FALSE)</f>
        <v>Writing Expressions and Equations</v>
      </c>
    </row>
    <row r="1686" spans="1:7" x14ac:dyDescent="0.2">
      <c r="A1686" s="8" t="str">
        <f>Table76[[#This Row],[Test No.]]&amp;Table76[[#This Row],[Section]]&amp;Table76[[#This Row],[Q. No.]]</f>
        <v>R29M5</v>
      </c>
      <c r="B1686" s="8"/>
      <c r="C1686" s="16" t="s">
        <v>82</v>
      </c>
      <c r="D1686" s="14">
        <v>5</v>
      </c>
      <c r="E1686" s="14" t="s">
        <v>32</v>
      </c>
      <c r="F1686" s="36" t="s">
        <v>486</v>
      </c>
      <c r="G1686" s="36" t="str">
        <f>VLOOKUP(Table76[[#This Row],[CID]],MathN,2,FALSE)</f>
        <v>Number Lines and Inequalities</v>
      </c>
    </row>
    <row r="1687" spans="1:7" x14ac:dyDescent="0.2">
      <c r="A1687" s="8" t="str">
        <f>Table76[[#This Row],[Test No.]]&amp;Table76[[#This Row],[Section]]&amp;Table76[[#This Row],[Q. No.]]</f>
        <v>R29M6</v>
      </c>
      <c r="B1687" s="8"/>
      <c r="C1687" s="16" t="s">
        <v>82</v>
      </c>
      <c r="D1687" s="14">
        <v>6</v>
      </c>
      <c r="E1687" s="14" t="s">
        <v>32</v>
      </c>
      <c r="F1687" s="36" t="s">
        <v>495</v>
      </c>
      <c r="G1687" s="36" t="str">
        <f>VLOOKUP(Table76[[#This Row],[CID]],MathN,2,FALSE)</f>
        <v>Triangles</v>
      </c>
    </row>
    <row r="1688" spans="1:7" x14ac:dyDescent="0.2">
      <c r="A1688" s="8" t="str">
        <f>Table76[[#This Row],[Test No.]]&amp;Table76[[#This Row],[Section]]&amp;Table76[[#This Row],[Q. No.]]</f>
        <v>R29M7</v>
      </c>
      <c r="B1688" s="8"/>
      <c r="C1688" s="16" t="s">
        <v>82</v>
      </c>
      <c r="D1688" s="14">
        <v>7</v>
      </c>
      <c r="E1688" s="14" t="s">
        <v>32</v>
      </c>
      <c r="F1688" s="36" t="s">
        <v>499</v>
      </c>
      <c r="G1688" s="36" t="str">
        <f>VLOOKUP(Table76[[#This Row],[CID]],MathN,2,FALSE)</f>
        <v>Area and Perimeter</v>
      </c>
    </row>
    <row r="1689" spans="1:7" x14ac:dyDescent="0.2">
      <c r="A1689" s="8" t="str">
        <f>Table76[[#This Row],[Test No.]]&amp;Table76[[#This Row],[Section]]&amp;Table76[[#This Row],[Q. No.]]</f>
        <v>R29M8</v>
      </c>
      <c r="B1689" s="8"/>
      <c r="C1689" s="16" t="s">
        <v>82</v>
      </c>
      <c r="D1689" s="14">
        <v>8</v>
      </c>
      <c r="E1689" s="14" t="s">
        <v>32</v>
      </c>
      <c r="F1689" s="36" t="s">
        <v>475</v>
      </c>
      <c r="G1689" s="36" t="str">
        <f>VLOOKUP(Table76[[#This Row],[CID]],MathN,2,FALSE)</f>
        <v>Solving Linear Equations</v>
      </c>
    </row>
    <row r="1690" spans="1:7" x14ac:dyDescent="0.2">
      <c r="A1690" s="8" t="str">
        <f>Table76[[#This Row],[Test No.]]&amp;Table76[[#This Row],[Section]]&amp;Table76[[#This Row],[Q. No.]]</f>
        <v>R29M9</v>
      </c>
      <c r="B1690" s="8"/>
      <c r="C1690" s="16" t="s">
        <v>82</v>
      </c>
      <c r="D1690" s="14">
        <v>9</v>
      </c>
      <c r="E1690" s="14" t="s">
        <v>32</v>
      </c>
      <c r="F1690" s="36" t="s">
        <v>465</v>
      </c>
      <c r="G1690" s="36" t="str">
        <f>VLOOKUP(Table76[[#This Row],[CID]],MathN,2,FALSE)</f>
        <v>Multiples, Factors, and Primes</v>
      </c>
    </row>
    <row r="1691" spans="1:7" x14ac:dyDescent="0.2">
      <c r="A1691" s="8" t="str">
        <f>Table76[[#This Row],[Test No.]]&amp;Table76[[#This Row],[Section]]&amp;Table76[[#This Row],[Q. No.]]</f>
        <v>R29M10</v>
      </c>
      <c r="B1691" s="8"/>
      <c r="C1691" s="16" t="s">
        <v>82</v>
      </c>
      <c r="D1691" s="14">
        <v>10</v>
      </c>
      <c r="E1691" s="14" t="s">
        <v>32</v>
      </c>
      <c r="F1691" s="36" t="s">
        <v>472</v>
      </c>
      <c r="G1691" s="36" t="str">
        <f>VLOOKUP(Table76[[#This Row],[CID]],MathN,2,FALSE)</f>
        <v>Substitution</v>
      </c>
    </row>
    <row r="1692" spans="1:7" x14ac:dyDescent="0.2">
      <c r="A1692" s="8" t="str">
        <f>Table76[[#This Row],[Test No.]]&amp;Table76[[#This Row],[Section]]&amp;Table76[[#This Row],[Q. No.]]</f>
        <v>R29M11</v>
      </c>
      <c r="B1692" s="8"/>
      <c r="C1692" s="16" t="s">
        <v>82</v>
      </c>
      <c r="D1692" s="14">
        <v>11</v>
      </c>
      <c r="E1692" s="14" t="s">
        <v>32</v>
      </c>
      <c r="F1692" s="36" t="s">
        <v>479</v>
      </c>
      <c r="G1692" s="36" t="str">
        <f>VLOOKUP(Table76[[#This Row],[CID]],MathN,2,FALSE)</f>
        <v>Solving Systems of Equations</v>
      </c>
    </row>
    <row r="1693" spans="1:7" x14ac:dyDescent="0.2">
      <c r="A1693" s="8" t="str">
        <f>Table76[[#This Row],[Test No.]]&amp;Table76[[#This Row],[Section]]&amp;Table76[[#This Row],[Q. No.]]</f>
        <v>R29M12</v>
      </c>
      <c r="B1693" s="8"/>
      <c r="C1693" s="16" t="s">
        <v>82</v>
      </c>
      <c r="D1693" s="14">
        <v>12</v>
      </c>
      <c r="E1693" s="14" t="s">
        <v>32</v>
      </c>
      <c r="F1693" s="36" t="s">
        <v>468</v>
      </c>
      <c r="G1693" s="36" t="str">
        <f>VLOOKUP(Table76[[#This Row],[CID]],MathN,2,FALSE)</f>
        <v>Ratios and Proportions</v>
      </c>
    </row>
    <row r="1694" spans="1:7" x14ac:dyDescent="0.2">
      <c r="A1694" s="8" t="str">
        <f>Table76[[#This Row],[Test No.]]&amp;Table76[[#This Row],[Section]]&amp;Table76[[#This Row],[Q. No.]]</f>
        <v>R29M13</v>
      </c>
      <c r="B1694" s="8"/>
      <c r="C1694" s="16" t="s">
        <v>82</v>
      </c>
      <c r="D1694" s="14">
        <v>13</v>
      </c>
      <c r="E1694" s="14" t="s">
        <v>32</v>
      </c>
      <c r="F1694" s="36" t="s">
        <v>486</v>
      </c>
      <c r="G1694" s="36" t="str">
        <f>VLOOKUP(Table76[[#This Row],[CID]],MathN,2,FALSE)</f>
        <v>Number Lines and Inequalities</v>
      </c>
    </row>
    <row r="1695" spans="1:7" x14ac:dyDescent="0.2">
      <c r="A1695" s="8" t="str">
        <f>Table76[[#This Row],[Test No.]]&amp;Table76[[#This Row],[Section]]&amp;Table76[[#This Row],[Q. No.]]</f>
        <v>R29M14</v>
      </c>
      <c r="B1695" s="8"/>
      <c r="C1695" s="16" t="s">
        <v>82</v>
      </c>
      <c r="D1695" s="14">
        <v>14</v>
      </c>
      <c r="E1695" s="14" t="s">
        <v>32</v>
      </c>
      <c r="F1695" s="36" t="s">
        <v>499</v>
      </c>
      <c r="G1695" s="36" t="str">
        <f>VLOOKUP(Table76[[#This Row],[CID]],MathN,2,FALSE)</f>
        <v>Area and Perimeter</v>
      </c>
    </row>
    <row r="1696" spans="1:7" x14ac:dyDescent="0.2">
      <c r="A1696" s="8" t="str">
        <f>Table76[[#This Row],[Test No.]]&amp;Table76[[#This Row],[Section]]&amp;Table76[[#This Row],[Q. No.]]</f>
        <v>R29M15</v>
      </c>
      <c r="B1696" s="8"/>
      <c r="C1696" s="16" t="s">
        <v>82</v>
      </c>
      <c r="D1696" s="14">
        <v>15</v>
      </c>
      <c r="E1696" s="14" t="s">
        <v>32</v>
      </c>
      <c r="F1696" s="36" t="s">
        <v>467</v>
      </c>
      <c r="G1696" s="36" t="str">
        <f>VLOOKUP(Table76[[#This Row],[CID]],MathN,2,FALSE)</f>
        <v>Percentages, Fractions, and Decimals</v>
      </c>
    </row>
    <row r="1697" spans="1:7" x14ac:dyDescent="0.2">
      <c r="A1697" s="8" t="str">
        <f>Table76[[#This Row],[Test No.]]&amp;Table76[[#This Row],[Section]]&amp;Table76[[#This Row],[Q. No.]]</f>
        <v>R29M16</v>
      </c>
      <c r="B1697" s="8"/>
      <c r="C1697" s="16" t="s">
        <v>82</v>
      </c>
      <c r="D1697" s="14">
        <v>16</v>
      </c>
      <c r="E1697" s="14" t="s">
        <v>32</v>
      </c>
      <c r="F1697" s="36" t="s">
        <v>468</v>
      </c>
      <c r="G1697" s="36" t="str">
        <f>VLOOKUP(Table76[[#This Row],[CID]],MathN,2,FALSE)</f>
        <v>Ratios and Proportions</v>
      </c>
    </row>
    <row r="1698" spans="1:7" x14ac:dyDescent="0.2">
      <c r="A1698" s="8" t="str">
        <f>Table76[[#This Row],[Test No.]]&amp;Table76[[#This Row],[Section]]&amp;Table76[[#This Row],[Q. No.]]</f>
        <v>R29M17</v>
      </c>
      <c r="B1698" s="8"/>
      <c r="C1698" s="16" t="s">
        <v>82</v>
      </c>
      <c r="D1698" s="14">
        <v>17</v>
      </c>
      <c r="E1698" s="14" t="s">
        <v>32</v>
      </c>
      <c r="F1698" s="36" t="s">
        <v>497</v>
      </c>
      <c r="G1698" s="36" t="str">
        <f>VLOOKUP(Table76[[#This Row],[CID]],MathN,2,FALSE)</f>
        <v>Circles</v>
      </c>
    </row>
    <row r="1699" spans="1:7" x14ac:dyDescent="0.2">
      <c r="A1699" s="8" t="str">
        <f>Table76[[#This Row],[Test No.]]&amp;Table76[[#This Row],[Section]]&amp;Table76[[#This Row],[Q. No.]]</f>
        <v>R29M18</v>
      </c>
      <c r="B1699" s="8"/>
      <c r="C1699" s="16" t="s">
        <v>82</v>
      </c>
      <c r="D1699" s="14">
        <v>18</v>
      </c>
      <c r="E1699" s="14" t="s">
        <v>32</v>
      </c>
      <c r="F1699" s="36" t="s">
        <v>507</v>
      </c>
      <c r="G1699" s="36" t="str">
        <f>VLOOKUP(Table76[[#This Row],[CID]],MathN,2,FALSE)</f>
        <v>Probability</v>
      </c>
    </row>
    <row r="1700" spans="1:7" x14ac:dyDescent="0.2">
      <c r="A1700" s="8" t="str">
        <f>Table76[[#This Row],[Test No.]]&amp;Table76[[#This Row],[Section]]&amp;Table76[[#This Row],[Q. No.]]</f>
        <v>R29M19</v>
      </c>
      <c r="B1700" s="8"/>
      <c r="C1700" s="16" t="s">
        <v>82</v>
      </c>
      <c r="D1700" s="14">
        <v>19</v>
      </c>
      <c r="E1700" s="14" t="s">
        <v>32</v>
      </c>
      <c r="F1700" s="36" t="s">
        <v>467</v>
      </c>
      <c r="G1700" s="36" t="str">
        <f>VLOOKUP(Table76[[#This Row],[CID]],MathN,2,FALSE)</f>
        <v>Percentages, Fractions, and Decimals</v>
      </c>
    </row>
    <row r="1701" spans="1:7" x14ac:dyDescent="0.2">
      <c r="A1701" s="8" t="str">
        <f>Table76[[#This Row],[Test No.]]&amp;Table76[[#This Row],[Section]]&amp;Table76[[#This Row],[Q. No.]]</f>
        <v>R29M20</v>
      </c>
      <c r="B1701" s="8"/>
      <c r="C1701" s="16" t="s">
        <v>82</v>
      </c>
      <c r="D1701" s="14">
        <v>20</v>
      </c>
      <c r="E1701" s="14" t="s">
        <v>32</v>
      </c>
      <c r="F1701" s="36" t="s">
        <v>465</v>
      </c>
      <c r="G1701" s="36" t="str">
        <f>VLOOKUP(Table76[[#This Row],[CID]],MathN,2,FALSE)</f>
        <v>Multiples, Factors, and Primes</v>
      </c>
    </row>
    <row r="1702" spans="1:7" x14ac:dyDescent="0.2">
      <c r="A1702" s="8" t="str">
        <f>Table76[[#This Row],[Test No.]]&amp;Table76[[#This Row],[Section]]&amp;Table76[[#This Row],[Q. No.]]</f>
        <v>R29M21</v>
      </c>
      <c r="B1702" s="8"/>
      <c r="C1702" s="16" t="s">
        <v>82</v>
      </c>
      <c r="D1702" s="14">
        <v>21</v>
      </c>
      <c r="E1702" s="14" t="s">
        <v>32</v>
      </c>
      <c r="F1702" s="36" t="s">
        <v>487</v>
      </c>
      <c r="G1702" s="36" t="str">
        <f>VLOOKUP(Table76[[#This Row],[CID]],MathN,2,FALSE)</f>
        <v>The (x,y) Coordinate Plane</v>
      </c>
    </row>
    <row r="1703" spans="1:7" x14ac:dyDescent="0.2">
      <c r="A1703" s="8" t="str">
        <f>Table76[[#This Row],[Test No.]]&amp;Table76[[#This Row],[Section]]&amp;Table76[[#This Row],[Q. No.]]</f>
        <v>R29M22</v>
      </c>
      <c r="B1703" s="8"/>
      <c r="C1703" s="16" t="s">
        <v>82</v>
      </c>
      <c r="D1703" s="14">
        <v>22</v>
      </c>
      <c r="E1703" s="14" t="s">
        <v>32</v>
      </c>
      <c r="F1703" s="36" t="s">
        <v>488</v>
      </c>
      <c r="G1703" s="36" t="str">
        <f>VLOOKUP(Table76[[#This Row],[CID]],MathN,2,FALSE)</f>
        <v>Distance and Midpoints</v>
      </c>
    </row>
    <row r="1704" spans="1:7" x14ac:dyDescent="0.2">
      <c r="A1704" s="8" t="str">
        <f>Table76[[#This Row],[Test No.]]&amp;Table76[[#This Row],[Section]]&amp;Table76[[#This Row],[Q. No.]]</f>
        <v>R29M23</v>
      </c>
      <c r="B1704" s="8"/>
      <c r="C1704" s="16" t="s">
        <v>82</v>
      </c>
      <c r="D1704" s="14">
        <v>23</v>
      </c>
      <c r="E1704" s="14" t="s">
        <v>32</v>
      </c>
      <c r="F1704" s="36" t="s">
        <v>478</v>
      </c>
      <c r="G1704" s="36" t="str">
        <f>VLOOKUP(Table76[[#This Row],[CID]],MathN,2,FALSE)</f>
        <v>Solving and Factoring Quadratic Equations</v>
      </c>
    </row>
    <row r="1705" spans="1:7" x14ac:dyDescent="0.2">
      <c r="A1705" s="8" t="str">
        <f>Table76[[#This Row],[Test No.]]&amp;Table76[[#This Row],[Section]]&amp;Table76[[#This Row],[Q. No.]]</f>
        <v>R29M24</v>
      </c>
      <c r="B1705" s="8"/>
      <c r="C1705" s="16" t="s">
        <v>82</v>
      </c>
      <c r="D1705" s="14">
        <v>24</v>
      </c>
      <c r="E1705" s="14" t="s">
        <v>32</v>
      </c>
      <c r="F1705" s="36" t="s">
        <v>473</v>
      </c>
      <c r="G1705" s="36" t="str">
        <f>VLOOKUP(Table76[[#This Row],[CID]],MathN,2,FALSE)</f>
        <v>Equivalent Algebraic Expressions</v>
      </c>
    </row>
    <row r="1706" spans="1:7" x14ac:dyDescent="0.2">
      <c r="A1706" s="8" t="str">
        <f>Table76[[#This Row],[Test No.]]&amp;Table76[[#This Row],[Section]]&amp;Table76[[#This Row],[Q. No.]]</f>
        <v>R29M25</v>
      </c>
      <c r="B1706" s="8"/>
      <c r="C1706" s="16" t="s">
        <v>82</v>
      </c>
      <c r="D1706" s="14">
        <v>25</v>
      </c>
      <c r="E1706" s="14" t="s">
        <v>32</v>
      </c>
      <c r="F1706" s="36" t="s">
        <v>467</v>
      </c>
      <c r="G1706" s="36" t="str">
        <f>VLOOKUP(Table76[[#This Row],[CID]],MathN,2,FALSE)</f>
        <v>Percentages, Fractions, and Decimals</v>
      </c>
    </row>
    <row r="1707" spans="1:7" x14ac:dyDescent="0.2">
      <c r="A1707" s="8" t="str">
        <f>Table76[[#This Row],[Test No.]]&amp;Table76[[#This Row],[Section]]&amp;Table76[[#This Row],[Q. No.]]</f>
        <v>R29M26</v>
      </c>
      <c r="B1707" s="8"/>
      <c r="C1707" s="16" t="s">
        <v>82</v>
      </c>
      <c r="D1707" s="14">
        <v>26</v>
      </c>
      <c r="E1707" s="14" t="s">
        <v>32</v>
      </c>
      <c r="F1707" s="36" t="s">
        <v>467</v>
      </c>
      <c r="G1707" s="36" t="str">
        <f>VLOOKUP(Table76[[#This Row],[CID]],MathN,2,FALSE)</f>
        <v>Percentages, Fractions, and Decimals</v>
      </c>
    </row>
    <row r="1708" spans="1:7" x14ac:dyDescent="0.2">
      <c r="A1708" s="8" t="str">
        <f>Table76[[#This Row],[Test No.]]&amp;Table76[[#This Row],[Section]]&amp;Table76[[#This Row],[Q. No.]]</f>
        <v>R29M27</v>
      </c>
      <c r="B1708" s="8"/>
      <c r="C1708" s="16" t="s">
        <v>82</v>
      </c>
      <c r="D1708" s="14">
        <v>27</v>
      </c>
      <c r="E1708" s="14" t="s">
        <v>32</v>
      </c>
      <c r="F1708" s="36" t="s">
        <v>491</v>
      </c>
      <c r="G1708" s="36" t="str">
        <f>VLOOKUP(Table76[[#This Row],[CID]],MathN,2,FALSE)</f>
        <v>The Equation of a Line</v>
      </c>
    </row>
    <row r="1709" spans="1:7" x14ac:dyDescent="0.2">
      <c r="A1709" s="8" t="str">
        <f>Table76[[#This Row],[Test No.]]&amp;Table76[[#This Row],[Section]]&amp;Table76[[#This Row],[Q. No.]]</f>
        <v>R29M28</v>
      </c>
      <c r="B1709" s="8"/>
      <c r="C1709" s="16" t="s">
        <v>82</v>
      </c>
      <c r="D1709" s="14">
        <v>28</v>
      </c>
      <c r="E1709" s="14" t="s">
        <v>32</v>
      </c>
      <c r="F1709" s="36" t="s">
        <v>481</v>
      </c>
      <c r="G1709" s="36" t="str">
        <f>VLOOKUP(Table76[[#This Row],[CID]],MathN,2,FALSE)</f>
        <v>Functions</v>
      </c>
    </row>
    <row r="1710" spans="1:7" x14ac:dyDescent="0.2">
      <c r="A1710" s="8" t="str">
        <f>Table76[[#This Row],[Test No.]]&amp;Table76[[#This Row],[Section]]&amp;Table76[[#This Row],[Q. No.]]</f>
        <v>R29M29</v>
      </c>
      <c r="B1710" s="8"/>
      <c r="C1710" s="16" t="s">
        <v>82</v>
      </c>
      <c r="D1710" s="14">
        <v>29</v>
      </c>
      <c r="E1710" s="14" t="s">
        <v>32</v>
      </c>
      <c r="F1710" s="36" t="s">
        <v>500</v>
      </c>
      <c r="G1710" s="36" t="str">
        <f>VLOOKUP(Table76[[#This Row],[CID]],MathN,2,FALSE)</f>
        <v>SOHCAHTOA</v>
      </c>
    </row>
    <row r="1711" spans="1:7" x14ac:dyDescent="0.2">
      <c r="A1711" s="8" t="str">
        <f>Table76[[#This Row],[Test No.]]&amp;Table76[[#This Row],[Section]]&amp;Table76[[#This Row],[Q. No.]]</f>
        <v>R29M30</v>
      </c>
      <c r="B1711" s="8"/>
      <c r="C1711" s="16" t="s">
        <v>82</v>
      </c>
      <c r="D1711" s="14">
        <v>30</v>
      </c>
      <c r="E1711" s="14" t="s">
        <v>32</v>
      </c>
      <c r="F1711" s="36" t="s">
        <v>492</v>
      </c>
      <c r="G1711" s="36" t="str">
        <f>VLOOKUP(Table76[[#This Row],[CID]],MathN,2,FALSE)</f>
        <v>Graphing Data and Equations</v>
      </c>
    </row>
    <row r="1712" spans="1:7" x14ac:dyDescent="0.2">
      <c r="A1712" s="8" t="str">
        <f>Table76[[#This Row],[Test No.]]&amp;Table76[[#This Row],[Section]]&amp;Table76[[#This Row],[Q. No.]]</f>
        <v>R29M31</v>
      </c>
      <c r="B1712" s="8"/>
      <c r="C1712" s="16" t="s">
        <v>82</v>
      </c>
      <c r="D1712" s="14">
        <v>31</v>
      </c>
      <c r="E1712" s="14" t="s">
        <v>32</v>
      </c>
      <c r="F1712" s="36" t="s">
        <v>464</v>
      </c>
      <c r="G1712" s="36" t="str">
        <f>VLOOKUP(Table76[[#This Row],[CID]],MathN,2,FALSE)</f>
        <v>Numbers, Operations, and Problems</v>
      </c>
    </row>
    <row r="1713" spans="1:7" x14ac:dyDescent="0.2">
      <c r="A1713" s="8" t="str">
        <f>Table76[[#This Row],[Test No.]]&amp;Table76[[#This Row],[Section]]&amp;Table76[[#This Row],[Q. No.]]</f>
        <v>R29M32</v>
      </c>
      <c r="B1713" s="8"/>
      <c r="C1713" s="16" t="s">
        <v>82</v>
      </c>
      <c r="D1713" s="14">
        <v>32</v>
      </c>
      <c r="E1713" s="14" t="s">
        <v>32</v>
      </c>
      <c r="F1713" s="36" t="s">
        <v>506</v>
      </c>
      <c r="G1713" s="36" t="str">
        <f>VLOOKUP(Table76[[#This Row],[CID]],MathN,2,FALSE)</f>
        <v>Mean, Median, and Mode</v>
      </c>
    </row>
    <row r="1714" spans="1:7" x14ac:dyDescent="0.2">
      <c r="A1714" s="8" t="str">
        <f>Table76[[#This Row],[Test No.]]&amp;Table76[[#This Row],[Section]]&amp;Table76[[#This Row],[Q. No.]]</f>
        <v>R29M33</v>
      </c>
      <c r="B1714" s="8"/>
      <c r="C1714" s="16" t="s">
        <v>82</v>
      </c>
      <c r="D1714" s="14">
        <v>33</v>
      </c>
      <c r="E1714" s="14" t="s">
        <v>32</v>
      </c>
      <c r="F1714" s="36" t="s">
        <v>478</v>
      </c>
      <c r="G1714" s="36" t="str">
        <f>VLOOKUP(Table76[[#This Row],[CID]],MathN,2,FALSE)</f>
        <v>Solving and Factoring Quadratic Equations</v>
      </c>
    </row>
    <row r="1715" spans="1:7" x14ac:dyDescent="0.2">
      <c r="A1715" s="8" t="str">
        <f>Table76[[#This Row],[Test No.]]&amp;Table76[[#This Row],[Section]]&amp;Table76[[#This Row],[Q. No.]]</f>
        <v>R29M34</v>
      </c>
      <c r="B1715" s="8"/>
      <c r="C1715" s="16" t="s">
        <v>82</v>
      </c>
      <c r="D1715" s="14">
        <v>34</v>
      </c>
      <c r="E1715" s="14" t="s">
        <v>32</v>
      </c>
      <c r="F1715" s="36" t="s">
        <v>471</v>
      </c>
      <c r="G1715" s="36" t="str">
        <f>VLOOKUP(Table76[[#This Row],[CID]],MathN,2,FALSE)</f>
        <v>Series</v>
      </c>
    </row>
    <row r="1716" spans="1:7" x14ac:dyDescent="0.2">
      <c r="A1716" s="8" t="str">
        <f>Table76[[#This Row],[Test No.]]&amp;Table76[[#This Row],[Section]]&amp;Table76[[#This Row],[Q. No.]]</f>
        <v>R29M35</v>
      </c>
      <c r="B1716" s="8"/>
      <c r="C1716" s="16" t="s">
        <v>82</v>
      </c>
      <c r="D1716" s="14">
        <v>35</v>
      </c>
      <c r="E1716" s="14" t="s">
        <v>32</v>
      </c>
      <c r="F1716" s="36" t="s">
        <v>489</v>
      </c>
      <c r="G1716" s="36" t="str">
        <f>VLOOKUP(Table76[[#This Row],[CID]],MathN,2,FALSE)</f>
        <v>Slope</v>
      </c>
    </row>
    <row r="1717" spans="1:7" x14ac:dyDescent="0.2">
      <c r="A1717" s="8" t="str">
        <f>Table76[[#This Row],[Test No.]]&amp;Table76[[#This Row],[Section]]&amp;Table76[[#This Row],[Q. No.]]</f>
        <v>R29M36</v>
      </c>
      <c r="B1717" s="8"/>
      <c r="C1717" s="16" t="s">
        <v>82</v>
      </c>
      <c r="D1717" s="14">
        <v>36</v>
      </c>
      <c r="E1717" s="14" t="s">
        <v>32</v>
      </c>
      <c r="F1717" s="36" t="s">
        <v>467</v>
      </c>
      <c r="G1717" s="36" t="str">
        <f>VLOOKUP(Table76[[#This Row],[CID]],MathN,2,FALSE)</f>
        <v>Percentages, Fractions, and Decimals</v>
      </c>
    </row>
    <row r="1718" spans="1:7" x14ac:dyDescent="0.2">
      <c r="A1718" s="8" t="str">
        <f>Table76[[#This Row],[Test No.]]&amp;Table76[[#This Row],[Section]]&amp;Table76[[#This Row],[Q. No.]]</f>
        <v>R29M37</v>
      </c>
      <c r="B1718" s="8"/>
      <c r="C1718" s="16" t="s">
        <v>82</v>
      </c>
      <c r="D1718" s="14">
        <v>37</v>
      </c>
      <c r="E1718" s="14" t="s">
        <v>32</v>
      </c>
      <c r="F1718" s="36" t="s">
        <v>492</v>
      </c>
      <c r="G1718" s="36" t="str">
        <f>VLOOKUP(Table76[[#This Row],[CID]],MathN,2,FALSE)</f>
        <v>Graphing Data and Equations</v>
      </c>
    </row>
    <row r="1719" spans="1:7" x14ac:dyDescent="0.2">
      <c r="A1719" s="8" t="str">
        <f>Table76[[#This Row],[Test No.]]&amp;Table76[[#This Row],[Section]]&amp;Table76[[#This Row],[Q. No.]]</f>
        <v>R29M38</v>
      </c>
      <c r="B1719" s="8"/>
      <c r="C1719" s="16" t="s">
        <v>82</v>
      </c>
      <c r="D1719" s="14">
        <v>38</v>
      </c>
      <c r="E1719" s="14" t="s">
        <v>32</v>
      </c>
      <c r="F1719" s="36" t="s">
        <v>472</v>
      </c>
      <c r="G1719" s="36" t="str">
        <f>VLOOKUP(Table76[[#This Row],[CID]],MathN,2,FALSE)</f>
        <v>Substitution</v>
      </c>
    </row>
    <row r="1720" spans="1:7" x14ac:dyDescent="0.2">
      <c r="A1720" s="8" t="str">
        <f>Table76[[#This Row],[Test No.]]&amp;Table76[[#This Row],[Section]]&amp;Table76[[#This Row],[Q. No.]]</f>
        <v>R29M39</v>
      </c>
      <c r="B1720" s="8"/>
      <c r="C1720" s="16" t="s">
        <v>82</v>
      </c>
      <c r="D1720" s="14">
        <v>39</v>
      </c>
      <c r="E1720" s="14" t="s">
        <v>32</v>
      </c>
      <c r="F1720" s="36" t="s">
        <v>492</v>
      </c>
      <c r="G1720" s="36" t="str">
        <f>VLOOKUP(Table76[[#This Row],[CID]],MathN,2,FALSE)</f>
        <v>Graphing Data and Equations</v>
      </c>
    </row>
    <row r="1721" spans="1:7" x14ac:dyDescent="0.2">
      <c r="A1721" s="8" t="str">
        <f>Table76[[#This Row],[Test No.]]&amp;Table76[[#This Row],[Section]]&amp;Table76[[#This Row],[Q. No.]]</f>
        <v>R29M40</v>
      </c>
      <c r="B1721" s="8"/>
      <c r="C1721" s="16" t="s">
        <v>82</v>
      </c>
      <c r="D1721" s="14">
        <v>40</v>
      </c>
      <c r="E1721" s="14" t="s">
        <v>32</v>
      </c>
      <c r="F1721" s="36" t="s">
        <v>469</v>
      </c>
      <c r="G1721" s="36" t="str">
        <f>VLOOKUP(Table76[[#This Row],[CID]],MathN,2,FALSE)</f>
        <v>Absolute Value</v>
      </c>
    </row>
    <row r="1722" spans="1:7" x14ac:dyDescent="0.2">
      <c r="A1722" s="8" t="str">
        <f>Table76[[#This Row],[Test No.]]&amp;Table76[[#This Row],[Section]]&amp;Table76[[#This Row],[Q. No.]]</f>
        <v>R29M41</v>
      </c>
      <c r="B1722" s="8"/>
      <c r="C1722" s="16" t="s">
        <v>82</v>
      </c>
      <c r="D1722" s="14">
        <v>41</v>
      </c>
      <c r="E1722" s="14" t="s">
        <v>32</v>
      </c>
      <c r="F1722" s="36" t="s">
        <v>493</v>
      </c>
      <c r="G1722" s="36" t="str">
        <f>VLOOKUP(Table76[[#This Row],[CID]],MathN,2,FALSE)</f>
        <v>Graphical Analysis</v>
      </c>
    </row>
    <row r="1723" spans="1:7" x14ac:dyDescent="0.2">
      <c r="A1723" s="8" t="str">
        <f>Table76[[#This Row],[Test No.]]&amp;Table76[[#This Row],[Section]]&amp;Table76[[#This Row],[Q. No.]]</f>
        <v>R29M42</v>
      </c>
      <c r="B1723" s="8"/>
      <c r="C1723" s="16" t="s">
        <v>82</v>
      </c>
      <c r="D1723" s="14">
        <v>42</v>
      </c>
      <c r="E1723" s="14" t="s">
        <v>32</v>
      </c>
      <c r="F1723" s="36" t="s">
        <v>495</v>
      </c>
      <c r="G1723" s="36" t="str">
        <f>VLOOKUP(Table76[[#This Row],[CID]],MathN,2,FALSE)</f>
        <v>Triangles</v>
      </c>
    </row>
    <row r="1724" spans="1:7" x14ac:dyDescent="0.2">
      <c r="A1724" s="8" t="str">
        <f>Table76[[#This Row],[Test No.]]&amp;Table76[[#This Row],[Section]]&amp;Table76[[#This Row],[Q. No.]]</f>
        <v>R29M43</v>
      </c>
      <c r="B1724" s="8"/>
      <c r="C1724" s="16" t="s">
        <v>82</v>
      </c>
      <c r="D1724" s="14">
        <v>43</v>
      </c>
      <c r="E1724" s="14" t="s">
        <v>32</v>
      </c>
      <c r="F1724" s="36" t="s">
        <v>494</v>
      </c>
      <c r="G1724" s="36" t="str">
        <f>VLOOKUP(Table76[[#This Row],[CID]],MathN,2,FALSE)</f>
        <v>Angles, Lines, and Planes</v>
      </c>
    </row>
    <row r="1725" spans="1:7" x14ac:dyDescent="0.2">
      <c r="A1725" s="8" t="str">
        <f>Table76[[#This Row],[Test No.]]&amp;Table76[[#This Row],[Section]]&amp;Table76[[#This Row],[Q. No.]]</f>
        <v>R29M44</v>
      </c>
      <c r="B1725" s="8"/>
      <c r="C1725" s="16" t="s">
        <v>82</v>
      </c>
      <c r="D1725" s="14">
        <v>44</v>
      </c>
      <c r="E1725" s="14" t="s">
        <v>32</v>
      </c>
      <c r="F1725" s="36" t="s">
        <v>501</v>
      </c>
      <c r="G1725" s="36" t="str">
        <f>VLOOKUP(Table76[[#This Row],[CID]],MathN,2,FALSE)</f>
        <v>Trigonometric Laws</v>
      </c>
    </row>
    <row r="1726" spans="1:7" x14ac:dyDescent="0.2">
      <c r="A1726" s="8" t="str">
        <f>Table76[[#This Row],[Test No.]]&amp;Table76[[#This Row],[Section]]&amp;Table76[[#This Row],[Q. No.]]</f>
        <v>R29M45</v>
      </c>
      <c r="B1726" s="8"/>
      <c r="C1726" s="16" t="s">
        <v>82</v>
      </c>
      <c r="D1726" s="14">
        <v>45</v>
      </c>
      <c r="E1726" s="14" t="s">
        <v>32</v>
      </c>
      <c r="F1726" s="36" t="s">
        <v>499</v>
      </c>
      <c r="G1726" s="36" t="str">
        <f>VLOOKUP(Table76[[#This Row],[CID]],MathN,2,FALSE)</f>
        <v>Area and Perimeter</v>
      </c>
    </row>
    <row r="1727" spans="1:7" x14ac:dyDescent="0.2">
      <c r="A1727" s="8" t="str">
        <f>Table76[[#This Row],[Test No.]]&amp;Table76[[#This Row],[Section]]&amp;Table76[[#This Row],[Q. No.]]</f>
        <v>R29M46</v>
      </c>
      <c r="B1727" s="8"/>
      <c r="C1727" s="16" t="s">
        <v>82</v>
      </c>
      <c r="D1727" s="14">
        <v>46</v>
      </c>
      <c r="E1727" s="14" t="s">
        <v>32</v>
      </c>
      <c r="F1727" s="36" t="s">
        <v>474</v>
      </c>
      <c r="G1727" s="36" t="str">
        <f>VLOOKUP(Table76[[#This Row],[CID]],MathN,2,FALSE)</f>
        <v>Writing Expressions and Equations</v>
      </c>
    </row>
    <row r="1728" spans="1:7" x14ac:dyDescent="0.2">
      <c r="A1728" s="8" t="str">
        <f>Table76[[#This Row],[Test No.]]&amp;Table76[[#This Row],[Section]]&amp;Table76[[#This Row],[Q. No.]]</f>
        <v>R29M47</v>
      </c>
      <c r="B1728" s="8"/>
      <c r="C1728" s="16" t="s">
        <v>82</v>
      </c>
      <c r="D1728" s="14">
        <v>47</v>
      </c>
      <c r="E1728" s="14" t="s">
        <v>32</v>
      </c>
      <c r="F1728" s="36" t="s">
        <v>483</v>
      </c>
      <c r="G1728" s="36" t="str">
        <f>VLOOKUP(Table76[[#This Row],[CID]],MathN,2,FALSE)</f>
        <v>Logarithms</v>
      </c>
    </row>
    <row r="1729" spans="1:7" x14ac:dyDescent="0.2">
      <c r="A1729" s="8" t="str">
        <f>Table76[[#This Row],[Test No.]]&amp;Table76[[#This Row],[Section]]&amp;Table76[[#This Row],[Q. No.]]</f>
        <v>R29M48</v>
      </c>
      <c r="B1729" s="8"/>
      <c r="C1729" s="16" t="s">
        <v>82</v>
      </c>
      <c r="D1729" s="14">
        <v>48</v>
      </c>
      <c r="E1729" s="14" t="s">
        <v>32</v>
      </c>
      <c r="F1729" s="36" t="s">
        <v>468</v>
      </c>
      <c r="G1729" s="36" t="str">
        <f>VLOOKUP(Table76[[#This Row],[CID]],MathN,2,FALSE)</f>
        <v>Ratios and Proportions</v>
      </c>
    </row>
    <row r="1730" spans="1:7" x14ac:dyDescent="0.2">
      <c r="A1730" s="8" t="str">
        <f>Table76[[#This Row],[Test No.]]&amp;Table76[[#This Row],[Section]]&amp;Table76[[#This Row],[Q. No.]]</f>
        <v>R29M49</v>
      </c>
      <c r="B1730" s="8"/>
      <c r="C1730" s="16" t="s">
        <v>82</v>
      </c>
      <c r="D1730" s="14">
        <v>49</v>
      </c>
      <c r="E1730" s="14" t="s">
        <v>32</v>
      </c>
      <c r="F1730" s="36" t="s">
        <v>503</v>
      </c>
      <c r="G1730" s="36" t="str">
        <f>VLOOKUP(Table76[[#This Row],[CID]],MathN,2,FALSE)</f>
        <v>Trigonometric Graphs</v>
      </c>
    </row>
    <row r="1731" spans="1:7" x14ac:dyDescent="0.2">
      <c r="A1731" s="8" t="str">
        <f>Table76[[#This Row],[Test No.]]&amp;Table76[[#This Row],[Section]]&amp;Table76[[#This Row],[Q. No.]]</f>
        <v>R29M50</v>
      </c>
      <c r="B1731" s="8"/>
      <c r="C1731" s="16" t="s">
        <v>82</v>
      </c>
      <c r="D1731" s="14">
        <v>50</v>
      </c>
      <c r="E1731" s="14" t="s">
        <v>32</v>
      </c>
      <c r="F1731" s="36" t="s">
        <v>467</v>
      </c>
      <c r="G1731" s="36" t="str">
        <f>VLOOKUP(Table76[[#This Row],[CID]],MathN,2,FALSE)</f>
        <v>Percentages, Fractions, and Decimals</v>
      </c>
    </row>
    <row r="1732" spans="1:7" x14ac:dyDescent="0.2">
      <c r="A1732" s="8" t="str">
        <f>Table76[[#This Row],[Test No.]]&amp;Table76[[#This Row],[Section]]&amp;Table76[[#This Row],[Q. No.]]</f>
        <v>R29M51</v>
      </c>
      <c r="B1732" s="8"/>
      <c r="C1732" s="16" t="s">
        <v>82</v>
      </c>
      <c r="D1732" s="14">
        <v>51</v>
      </c>
      <c r="E1732" s="14" t="s">
        <v>32</v>
      </c>
      <c r="F1732" s="36" t="s">
        <v>479</v>
      </c>
      <c r="G1732" s="36" t="str">
        <f>VLOOKUP(Table76[[#This Row],[CID]],MathN,2,FALSE)</f>
        <v>Solving Systems of Equations</v>
      </c>
    </row>
    <row r="1733" spans="1:7" x14ac:dyDescent="0.2">
      <c r="A1733" s="8" t="str">
        <f>Table76[[#This Row],[Test No.]]&amp;Table76[[#This Row],[Section]]&amp;Table76[[#This Row],[Q. No.]]</f>
        <v>R29M52</v>
      </c>
      <c r="B1733" s="8"/>
      <c r="C1733" s="16" t="s">
        <v>82</v>
      </c>
      <c r="D1733" s="14">
        <v>52</v>
      </c>
      <c r="E1733" s="14" t="s">
        <v>32</v>
      </c>
      <c r="F1733" s="36" t="s">
        <v>495</v>
      </c>
      <c r="G1733" s="36" t="str">
        <f>VLOOKUP(Table76[[#This Row],[CID]],MathN,2,FALSE)</f>
        <v>Triangles</v>
      </c>
    </row>
    <row r="1734" spans="1:7" x14ac:dyDescent="0.2">
      <c r="A1734" s="8" t="str">
        <f>Table76[[#This Row],[Test No.]]&amp;Table76[[#This Row],[Section]]&amp;Table76[[#This Row],[Q. No.]]</f>
        <v>R29M53</v>
      </c>
      <c r="B1734" s="8"/>
      <c r="C1734" s="16" t="s">
        <v>82</v>
      </c>
      <c r="D1734" s="14">
        <v>53</v>
      </c>
      <c r="E1734" s="14" t="s">
        <v>32</v>
      </c>
      <c r="F1734" s="36" t="s">
        <v>494</v>
      </c>
      <c r="G1734" s="36" t="str">
        <f>VLOOKUP(Table76[[#This Row],[CID]],MathN,2,FALSE)</f>
        <v>Angles, Lines, and Planes</v>
      </c>
    </row>
    <row r="1735" spans="1:7" x14ac:dyDescent="0.2">
      <c r="A1735" s="8" t="str">
        <f>Table76[[#This Row],[Test No.]]&amp;Table76[[#This Row],[Section]]&amp;Table76[[#This Row],[Q. No.]]</f>
        <v>R29M54</v>
      </c>
      <c r="B1735" s="8"/>
      <c r="C1735" s="16" t="s">
        <v>82</v>
      </c>
      <c r="D1735" s="14">
        <v>54</v>
      </c>
      <c r="E1735" s="14" t="s">
        <v>32</v>
      </c>
      <c r="F1735" s="36" t="s">
        <v>481</v>
      </c>
      <c r="G1735" s="36" t="str">
        <f>VLOOKUP(Table76[[#This Row],[CID]],MathN,2,FALSE)</f>
        <v>Functions</v>
      </c>
    </row>
    <row r="1736" spans="1:7" x14ac:dyDescent="0.2">
      <c r="A1736" s="8" t="str">
        <f>Table76[[#This Row],[Test No.]]&amp;Table76[[#This Row],[Section]]&amp;Table76[[#This Row],[Q. No.]]</f>
        <v>R29M55</v>
      </c>
      <c r="B1736" s="8"/>
      <c r="C1736" s="16" t="s">
        <v>82</v>
      </c>
      <c r="D1736" s="14">
        <v>55</v>
      </c>
      <c r="E1736" s="14" t="s">
        <v>32</v>
      </c>
      <c r="F1736" s="36" t="s">
        <v>499</v>
      </c>
      <c r="G1736" s="36" t="str">
        <f>VLOOKUP(Table76[[#This Row],[CID]],MathN,2,FALSE)</f>
        <v>Area and Perimeter</v>
      </c>
    </row>
    <row r="1737" spans="1:7" x14ac:dyDescent="0.2">
      <c r="A1737" s="8" t="str">
        <f>Table76[[#This Row],[Test No.]]&amp;Table76[[#This Row],[Section]]&amp;Table76[[#This Row],[Q. No.]]</f>
        <v>R29M56</v>
      </c>
      <c r="B1737" s="8"/>
      <c r="C1737" s="16" t="s">
        <v>82</v>
      </c>
      <c r="D1737" s="14">
        <v>56</v>
      </c>
      <c r="E1737" s="14" t="s">
        <v>32</v>
      </c>
      <c r="F1737" s="36" t="s">
        <v>486</v>
      </c>
      <c r="G1737" s="36" t="str">
        <f>VLOOKUP(Table76[[#This Row],[CID]],MathN,2,FALSE)</f>
        <v>Number Lines and Inequalities</v>
      </c>
    </row>
    <row r="1738" spans="1:7" x14ac:dyDescent="0.2">
      <c r="A1738" s="8" t="str">
        <f>Table76[[#This Row],[Test No.]]&amp;Table76[[#This Row],[Section]]&amp;Table76[[#This Row],[Q. No.]]</f>
        <v>R29M57</v>
      </c>
      <c r="B1738" s="8"/>
      <c r="C1738" s="16" t="s">
        <v>82</v>
      </c>
      <c r="D1738" s="14">
        <v>57</v>
      </c>
      <c r="E1738" s="14" t="s">
        <v>32</v>
      </c>
      <c r="F1738" s="36" t="s">
        <v>495</v>
      </c>
      <c r="G1738" s="36" t="str">
        <f>VLOOKUP(Table76[[#This Row],[CID]],MathN,2,FALSE)</f>
        <v>Triangles</v>
      </c>
    </row>
    <row r="1739" spans="1:7" x14ac:dyDescent="0.2">
      <c r="A1739" s="8" t="str">
        <f>Table76[[#This Row],[Test No.]]&amp;Table76[[#This Row],[Section]]&amp;Table76[[#This Row],[Q. No.]]</f>
        <v>R29M58</v>
      </c>
      <c r="B1739" s="8"/>
      <c r="C1739" s="16" t="s">
        <v>82</v>
      </c>
      <c r="D1739" s="14">
        <v>58</v>
      </c>
      <c r="E1739" s="14" t="s">
        <v>32</v>
      </c>
      <c r="F1739" s="36" t="s">
        <v>485</v>
      </c>
      <c r="G1739" s="36" t="str">
        <f>VLOOKUP(Table76[[#This Row],[CID]],MathN,2,FALSE)</f>
        <v>Domain and Range</v>
      </c>
    </row>
    <row r="1740" spans="1:7" x14ac:dyDescent="0.2">
      <c r="A1740" s="8" t="str">
        <f>Table76[[#This Row],[Test No.]]&amp;Table76[[#This Row],[Section]]&amp;Table76[[#This Row],[Q. No.]]</f>
        <v>R29M59</v>
      </c>
      <c r="B1740" s="8"/>
      <c r="C1740" s="16" t="s">
        <v>82</v>
      </c>
      <c r="D1740" s="14">
        <v>59</v>
      </c>
      <c r="E1740" s="14" t="s">
        <v>32</v>
      </c>
      <c r="F1740" s="36" t="s">
        <v>464</v>
      </c>
      <c r="G1740" s="36" t="str">
        <f>VLOOKUP(Table76[[#This Row],[CID]],MathN,2,FALSE)</f>
        <v>Numbers, Operations, and Problems</v>
      </c>
    </row>
    <row r="1741" spans="1:7" x14ac:dyDescent="0.2">
      <c r="A1741" s="8" t="str">
        <f>Table76[[#This Row],[Test No.]]&amp;Table76[[#This Row],[Section]]&amp;Table76[[#This Row],[Q. No.]]</f>
        <v>R29M60</v>
      </c>
      <c r="B1741" s="8"/>
      <c r="C1741" s="16" t="s">
        <v>82</v>
      </c>
      <c r="D1741" s="14">
        <v>60</v>
      </c>
      <c r="E1741" s="14" t="s">
        <v>32</v>
      </c>
      <c r="F1741" s="36" t="s">
        <v>470</v>
      </c>
      <c r="G1741" s="36" t="str">
        <f>VLOOKUP(Table76[[#This Row],[CID]],MathN,2,FALSE)</f>
        <v>Exponents and Roots</v>
      </c>
    </row>
    <row r="1742" spans="1:7" x14ac:dyDescent="0.2">
      <c r="A1742" s="8" t="str">
        <f>Table76[[#This Row],[Test No.]]&amp;Table76[[#This Row],[Section]]&amp;Table76[[#This Row],[Q. No.]]</f>
        <v>R30M1</v>
      </c>
      <c r="B1742" s="8"/>
      <c r="C1742" s="16" t="s">
        <v>81</v>
      </c>
      <c r="D1742" s="14">
        <v>1</v>
      </c>
      <c r="E1742" s="14" t="s">
        <v>32</v>
      </c>
      <c r="F1742" s="36" t="s">
        <v>474</v>
      </c>
      <c r="G1742" s="36" t="str">
        <f>VLOOKUP(Table76[[#This Row],[CID]],MathN,2,FALSE)</f>
        <v>Writing Expressions and Equations</v>
      </c>
    </row>
    <row r="1743" spans="1:7" x14ac:dyDescent="0.2">
      <c r="A1743" s="8" t="str">
        <f>Table76[[#This Row],[Test No.]]&amp;Table76[[#This Row],[Section]]&amp;Table76[[#This Row],[Q. No.]]</f>
        <v>R30M2</v>
      </c>
      <c r="B1743" s="8"/>
      <c r="C1743" s="16" t="s">
        <v>81</v>
      </c>
      <c r="D1743" s="14">
        <v>2</v>
      </c>
      <c r="E1743" s="14" t="s">
        <v>32</v>
      </c>
      <c r="F1743" s="36" t="s">
        <v>475</v>
      </c>
      <c r="G1743" s="36" t="str">
        <f>VLOOKUP(Table76[[#This Row],[CID]],MathN,2,FALSE)</f>
        <v>Solving Linear Equations</v>
      </c>
    </row>
    <row r="1744" spans="1:7" x14ac:dyDescent="0.2">
      <c r="A1744" s="8" t="str">
        <f>Table76[[#This Row],[Test No.]]&amp;Table76[[#This Row],[Section]]&amp;Table76[[#This Row],[Q. No.]]</f>
        <v>R30M3</v>
      </c>
      <c r="B1744" s="8"/>
      <c r="C1744" s="16" t="s">
        <v>81</v>
      </c>
      <c r="D1744" s="14">
        <v>3</v>
      </c>
      <c r="E1744" s="14" t="s">
        <v>32</v>
      </c>
      <c r="F1744" s="36" t="s">
        <v>470</v>
      </c>
      <c r="G1744" s="36" t="str">
        <f>VLOOKUP(Table76[[#This Row],[CID]],MathN,2,FALSE)</f>
        <v>Exponents and Roots</v>
      </c>
    </row>
    <row r="1745" spans="1:7" x14ac:dyDescent="0.2">
      <c r="A1745" s="8" t="str">
        <f>Table76[[#This Row],[Test No.]]&amp;Table76[[#This Row],[Section]]&amp;Table76[[#This Row],[Q. No.]]</f>
        <v>R30M4</v>
      </c>
      <c r="B1745" s="8"/>
      <c r="C1745" s="16" t="s">
        <v>81</v>
      </c>
      <c r="D1745" s="14">
        <v>4</v>
      </c>
      <c r="E1745" s="14" t="s">
        <v>32</v>
      </c>
      <c r="F1745" s="36" t="s">
        <v>495</v>
      </c>
      <c r="G1745" s="36" t="str">
        <f>VLOOKUP(Table76[[#This Row],[CID]],MathN,2,FALSE)</f>
        <v>Triangles</v>
      </c>
    </row>
    <row r="1746" spans="1:7" x14ac:dyDescent="0.2">
      <c r="A1746" s="8" t="str">
        <f>Table76[[#This Row],[Test No.]]&amp;Table76[[#This Row],[Section]]&amp;Table76[[#This Row],[Q. No.]]</f>
        <v>R30M5</v>
      </c>
      <c r="B1746" s="8"/>
      <c r="C1746" s="16" t="s">
        <v>81</v>
      </c>
      <c r="D1746" s="14">
        <v>5</v>
      </c>
      <c r="E1746" s="14" t="s">
        <v>32</v>
      </c>
      <c r="F1746" s="36" t="s">
        <v>479</v>
      </c>
      <c r="G1746" s="36" t="str">
        <f>VLOOKUP(Table76[[#This Row],[CID]],MathN,2,FALSE)</f>
        <v>Solving Systems of Equations</v>
      </c>
    </row>
    <row r="1747" spans="1:7" x14ac:dyDescent="0.2">
      <c r="A1747" s="8" t="str">
        <f>Table76[[#This Row],[Test No.]]&amp;Table76[[#This Row],[Section]]&amp;Table76[[#This Row],[Q. No.]]</f>
        <v>R30M6</v>
      </c>
      <c r="B1747" s="8"/>
      <c r="C1747" s="16" t="s">
        <v>81</v>
      </c>
      <c r="D1747" s="14">
        <v>6</v>
      </c>
      <c r="E1747" s="14" t="s">
        <v>32</v>
      </c>
      <c r="F1747" s="36" t="s">
        <v>469</v>
      </c>
      <c r="G1747" s="36" t="str">
        <f>VLOOKUP(Table76[[#This Row],[CID]],MathN,2,FALSE)</f>
        <v>Absolute Value</v>
      </c>
    </row>
    <row r="1748" spans="1:7" x14ac:dyDescent="0.2">
      <c r="A1748" s="8" t="str">
        <f>Table76[[#This Row],[Test No.]]&amp;Table76[[#This Row],[Section]]&amp;Table76[[#This Row],[Q. No.]]</f>
        <v>R30M7</v>
      </c>
      <c r="B1748" s="8"/>
      <c r="C1748" s="16" t="s">
        <v>81</v>
      </c>
      <c r="D1748" s="14">
        <v>7</v>
      </c>
      <c r="E1748" s="14" t="s">
        <v>32</v>
      </c>
      <c r="F1748" s="36" t="s">
        <v>472</v>
      </c>
      <c r="G1748" s="36" t="str">
        <f>VLOOKUP(Table76[[#This Row],[CID]],MathN,2,FALSE)</f>
        <v>Substitution</v>
      </c>
    </row>
    <row r="1749" spans="1:7" x14ac:dyDescent="0.2">
      <c r="A1749" s="8" t="str">
        <f>Table76[[#This Row],[Test No.]]&amp;Table76[[#This Row],[Section]]&amp;Table76[[#This Row],[Q. No.]]</f>
        <v>R30M8</v>
      </c>
      <c r="B1749" s="8"/>
      <c r="C1749" s="16" t="s">
        <v>81</v>
      </c>
      <c r="D1749" s="14">
        <v>8</v>
      </c>
      <c r="E1749" s="14" t="s">
        <v>32</v>
      </c>
      <c r="F1749" s="36" t="s">
        <v>473</v>
      </c>
      <c r="G1749" s="36" t="str">
        <f>VLOOKUP(Table76[[#This Row],[CID]],MathN,2,FALSE)</f>
        <v>Equivalent Algebraic Expressions</v>
      </c>
    </row>
    <row r="1750" spans="1:7" x14ac:dyDescent="0.2">
      <c r="A1750" s="8" t="str">
        <f>Table76[[#This Row],[Test No.]]&amp;Table76[[#This Row],[Section]]&amp;Table76[[#This Row],[Q. No.]]</f>
        <v>R30M9</v>
      </c>
      <c r="B1750" s="8"/>
      <c r="C1750" s="16" t="s">
        <v>81</v>
      </c>
      <c r="D1750" s="14">
        <v>9</v>
      </c>
      <c r="E1750" s="14" t="s">
        <v>32</v>
      </c>
      <c r="F1750" s="36" t="s">
        <v>479</v>
      </c>
      <c r="G1750" s="36" t="str">
        <f>VLOOKUP(Table76[[#This Row],[CID]],MathN,2,FALSE)</f>
        <v>Solving Systems of Equations</v>
      </c>
    </row>
    <row r="1751" spans="1:7" x14ac:dyDescent="0.2">
      <c r="A1751" s="8" t="str">
        <f>Table76[[#This Row],[Test No.]]&amp;Table76[[#This Row],[Section]]&amp;Table76[[#This Row],[Q. No.]]</f>
        <v>R30M10</v>
      </c>
      <c r="B1751" s="8"/>
      <c r="C1751" s="16" t="s">
        <v>81</v>
      </c>
      <c r="D1751" s="14">
        <v>10</v>
      </c>
      <c r="E1751" s="14" t="s">
        <v>32</v>
      </c>
      <c r="F1751" s="36" t="s">
        <v>506</v>
      </c>
      <c r="G1751" s="36" t="str">
        <f>VLOOKUP(Table76[[#This Row],[CID]],MathN,2,FALSE)</f>
        <v>Mean, Median, and Mode</v>
      </c>
    </row>
    <row r="1752" spans="1:7" x14ac:dyDescent="0.2">
      <c r="A1752" s="8" t="str">
        <f>Table76[[#This Row],[Test No.]]&amp;Table76[[#This Row],[Section]]&amp;Table76[[#This Row],[Q. No.]]</f>
        <v>R30M11</v>
      </c>
      <c r="B1752" s="8"/>
      <c r="C1752" s="16" t="s">
        <v>81</v>
      </c>
      <c r="D1752" s="14">
        <v>11</v>
      </c>
      <c r="E1752" s="14" t="s">
        <v>32</v>
      </c>
      <c r="F1752" s="36" t="s">
        <v>506</v>
      </c>
      <c r="G1752" s="36" t="str">
        <f>VLOOKUP(Table76[[#This Row],[CID]],MathN,2,FALSE)</f>
        <v>Mean, Median, and Mode</v>
      </c>
    </row>
    <row r="1753" spans="1:7" x14ac:dyDescent="0.2">
      <c r="A1753" s="8" t="str">
        <f>Table76[[#This Row],[Test No.]]&amp;Table76[[#This Row],[Section]]&amp;Table76[[#This Row],[Q. No.]]</f>
        <v>R30M12</v>
      </c>
      <c r="B1753" s="8"/>
      <c r="C1753" s="16" t="s">
        <v>81</v>
      </c>
      <c r="D1753" s="14">
        <v>12</v>
      </c>
      <c r="E1753" s="14" t="s">
        <v>32</v>
      </c>
      <c r="F1753" s="36" t="s">
        <v>499</v>
      </c>
      <c r="G1753" s="36" t="str">
        <f>VLOOKUP(Table76[[#This Row],[CID]],MathN,2,FALSE)</f>
        <v>Area and Perimeter</v>
      </c>
    </row>
    <row r="1754" spans="1:7" x14ac:dyDescent="0.2">
      <c r="A1754" s="8" t="str">
        <f>Table76[[#This Row],[Test No.]]&amp;Table76[[#This Row],[Section]]&amp;Table76[[#This Row],[Q. No.]]</f>
        <v>R30M13</v>
      </c>
      <c r="B1754" s="8"/>
      <c r="C1754" s="16" t="s">
        <v>81</v>
      </c>
      <c r="D1754" s="14">
        <v>13</v>
      </c>
      <c r="E1754" s="14" t="s">
        <v>32</v>
      </c>
      <c r="F1754" s="36" t="s">
        <v>467</v>
      </c>
      <c r="G1754" s="36" t="str">
        <f>VLOOKUP(Table76[[#This Row],[CID]],MathN,2,FALSE)</f>
        <v>Percentages, Fractions, and Decimals</v>
      </c>
    </row>
    <row r="1755" spans="1:7" x14ac:dyDescent="0.2">
      <c r="A1755" s="8" t="str">
        <f>Table76[[#This Row],[Test No.]]&amp;Table76[[#This Row],[Section]]&amp;Table76[[#This Row],[Q. No.]]</f>
        <v>R30M14</v>
      </c>
      <c r="B1755" s="8"/>
      <c r="C1755" s="16" t="s">
        <v>81</v>
      </c>
      <c r="D1755" s="14">
        <v>14</v>
      </c>
      <c r="E1755" s="14" t="s">
        <v>32</v>
      </c>
      <c r="F1755" s="36" t="s">
        <v>488</v>
      </c>
      <c r="G1755" s="36" t="str">
        <f>VLOOKUP(Table76[[#This Row],[CID]],MathN,2,FALSE)</f>
        <v>Distance and Midpoints</v>
      </c>
    </row>
    <row r="1756" spans="1:7" x14ac:dyDescent="0.2">
      <c r="A1756" s="8" t="str">
        <f>Table76[[#This Row],[Test No.]]&amp;Table76[[#This Row],[Section]]&amp;Table76[[#This Row],[Q. No.]]</f>
        <v>R30M15</v>
      </c>
      <c r="B1756" s="8"/>
      <c r="C1756" s="16" t="s">
        <v>81</v>
      </c>
      <c r="D1756" s="14">
        <v>15</v>
      </c>
      <c r="E1756" s="14" t="s">
        <v>32</v>
      </c>
      <c r="F1756" s="36" t="s">
        <v>488</v>
      </c>
      <c r="G1756" s="36" t="str">
        <f>VLOOKUP(Table76[[#This Row],[CID]],MathN,2,FALSE)</f>
        <v>Distance and Midpoints</v>
      </c>
    </row>
    <row r="1757" spans="1:7" x14ac:dyDescent="0.2">
      <c r="A1757" s="8" t="str">
        <f>Table76[[#This Row],[Test No.]]&amp;Table76[[#This Row],[Section]]&amp;Table76[[#This Row],[Q. No.]]</f>
        <v>R30M16</v>
      </c>
      <c r="B1757" s="8"/>
      <c r="C1757" s="16" t="s">
        <v>81</v>
      </c>
      <c r="D1757" s="14">
        <v>16</v>
      </c>
      <c r="E1757" s="14" t="s">
        <v>32</v>
      </c>
      <c r="F1757" s="36" t="s">
        <v>467</v>
      </c>
      <c r="G1757" s="36" t="str">
        <f>VLOOKUP(Table76[[#This Row],[CID]],MathN,2,FALSE)</f>
        <v>Percentages, Fractions, and Decimals</v>
      </c>
    </row>
    <row r="1758" spans="1:7" x14ac:dyDescent="0.2">
      <c r="A1758" s="8" t="str">
        <f>Table76[[#This Row],[Test No.]]&amp;Table76[[#This Row],[Section]]&amp;Table76[[#This Row],[Q. No.]]</f>
        <v>R30M17</v>
      </c>
      <c r="B1758" s="8"/>
      <c r="C1758" s="16" t="s">
        <v>81</v>
      </c>
      <c r="D1758" s="14">
        <v>17</v>
      </c>
      <c r="E1758" s="14" t="s">
        <v>32</v>
      </c>
      <c r="F1758" s="36" t="s">
        <v>467</v>
      </c>
      <c r="G1758" s="36" t="str">
        <f>VLOOKUP(Table76[[#This Row],[CID]],MathN,2,FALSE)</f>
        <v>Percentages, Fractions, and Decimals</v>
      </c>
    </row>
    <row r="1759" spans="1:7" x14ac:dyDescent="0.2">
      <c r="A1759" s="8" t="str">
        <f>Table76[[#This Row],[Test No.]]&amp;Table76[[#This Row],[Section]]&amp;Table76[[#This Row],[Q. No.]]</f>
        <v>R30M18</v>
      </c>
      <c r="B1759" s="8"/>
      <c r="C1759" s="16" t="s">
        <v>81</v>
      </c>
      <c r="D1759" s="14">
        <v>18</v>
      </c>
      <c r="E1759" s="14" t="s">
        <v>32</v>
      </c>
      <c r="F1759" s="36" t="s">
        <v>464</v>
      </c>
      <c r="G1759" s="36" t="str">
        <f>VLOOKUP(Table76[[#This Row],[CID]],MathN,2,FALSE)</f>
        <v>Numbers, Operations, and Problems</v>
      </c>
    </row>
    <row r="1760" spans="1:7" x14ac:dyDescent="0.2">
      <c r="A1760" s="8" t="str">
        <f>Table76[[#This Row],[Test No.]]&amp;Table76[[#This Row],[Section]]&amp;Table76[[#This Row],[Q. No.]]</f>
        <v>R30M19</v>
      </c>
      <c r="B1760" s="8"/>
      <c r="C1760" s="16" t="s">
        <v>81</v>
      </c>
      <c r="D1760" s="14">
        <v>19</v>
      </c>
      <c r="E1760" s="14" t="s">
        <v>32</v>
      </c>
      <c r="F1760" s="36" t="s">
        <v>499</v>
      </c>
      <c r="G1760" s="36" t="str">
        <f>VLOOKUP(Table76[[#This Row],[CID]],MathN,2,FALSE)</f>
        <v>Area and Perimeter</v>
      </c>
    </row>
    <row r="1761" spans="1:7" x14ac:dyDescent="0.2">
      <c r="A1761" s="8" t="str">
        <f>Table76[[#This Row],[Test No.]]&amp;Table76[[#This Row],[Section]]&amp;Table76[[#This Row],[Q. No.]]</f>
        <v>R30M20</v>
      </c>
      <c r="B1761" s="8"/>
      <c r="C1761" s="16" t="s">
        <v>81</v>
      </c>
      <c r="D1761" s="14">
        <v>20</v>
      </c>
      <c r="E1761" s="14" t="s">
        <v>32</v>
      </c>
      <c r="F1761" s="36" t="s">
        <v>499</v>
      </c>
      <c r="G1761" s="36" t="str">
        <f>VLOOKUP(Table76[[#This Row],[CID]],MathN,2,FALSE)</f>
        <v>Area and Perimeter</v>
      </c>
    </row>
    <row r="1762" spans="1:7" x14ac:dyDescent="0.2">
      <c r="A1762" s="8" t="str">
        <f>Table76[[#This Row],[Test No.]]&amp;Table76[[#This Row],[Section]]&amp;Table76[[#This Row],[Q. No.]]</f>
        <v>R30M21</v>
      </c>
      <c r="B1762" s="8"/>
      <c r="C1762" s="16" t="s">
        <v>81</v>
      </c>
      <c r="D1762" s="14">
        <v>21</v>
      </c>
      <c r="E1762" s="14" t="s">
        <v>32</v>
      </c>
      <c r="F1762" s="36" t="s">
        <v>500</v>
      </c>
      <c r="G1762" s="36" t="str">
        <f>VLOOKUP(Table76[[#This Row],[CID]],MathN,2,FALSE)</f>
        <v>SOHCAHTOA</v>
      </c>
    </row>
    <row r="1763" spans="1:7" x14ac:dyDescent="0.2">
      <c r="A1763" s="8" t="str">
        <f>Table76[[#This Row],[Test No.]]&amp;Table76[[#This Row],[Section]]&amp;Table76[[#This Row],[Q. No.]]</f>
        <v>R30M22</v>
      </c>
      <c r="B1763" s="8"/>
      <c r="C1763" s="16" t="s">
        <v>81</v>
      </c>
      <c r="D1763" s="14">
        <v>22</v>
      </c>
      <c r="E1763" s="14" t="s">
        <v>32</v>
      </c>
      <c r="F1763" s="36" t="s">
        <v>498</v>
      </c>
      <c r="G1763" s="36" t="str">
        <f>VLOOKUP(Table76[[#This Row],[CID]],MathN,2,FALSE)</f>
        <v>Simple Three-Dimensional Geometry</v>
      </c>
    </row>
    <row r="1764" spans="1:7" x14ac:dyDescent="0.2">
      <c r="A1764" s="8" t="str">
        <f>Table76[[#This Row],[Test No.]]&amp;Table76[[#This Row],[Section]]&amp;Table76[[#This Row],[Q. No.]]</f>
        <v>R30M23</v>
      </c>
      <c r="B1764" s="8"/>
      <c r="C1764" s="16" t="s">
        <v>81</v>
      </c>
      <c r="D1764" s="14">
        <v>23</v>
      </c>
      <c r="E1764" s="14" t="s">
        <v>32</v>
      </c>
      <c r="F1764" s="36" t="s">
        <v>499</v>
      </c>
      <c r="G1764" s="36" t="str">
        <f>VLOOKUP(Table76[[#This Row],[CID]],MathN,2,FALSE)</f>
        <v>Area and Perimeter</v>
      </c>
    </row>
    <row r="1765" spans="1:7" x14ac:dyDescent="0.2">
      <c r="A1765" s="8" t="str">
        <f>Table76[[#This Row],[Test No.]]&amp;Table76[[#This Row],[Section]]&amp;Table76[[#This Row],[Q. No.]]</f>
        <v>R30M24</v>
      </c>
      <c r="B1765" s="8"/>
      <c r="C1765" s="16" t="s">
        <v>81</v>
      </c>
      <c r="D1765" s="14">
        <v>24</v>
      </c>
      <c r="E1765" s="14" t="s">
        <v>32</v>
      </c>
      <c r="F1765" s="36" t="s">
        <v>507</v>
      </c>
      <c r="G1765" s="36" t="str">
        <f>VLOOKUP(Table76[[#This Row],[CID]],MathN,2,FALSE)</f>
        <v>Probability</v>
      </c>
    </row>
    <row r="1766" spans="1:7" x14ac:dyDescent="0.2">
      <c r="A1766" s="8" t="str">
        <f>Table76[[#This Row],[Test No.]]&amp;Table76[[#This Row],[Section]]&amp;Table76[[#This Row],[Q. No.]]</f>
        <v>R30M25</v>
      </c>
      <c r="B1766" s="8"/>
      <c r="C1766" s="16" t="s">
        <v>81</v>
      </c>
      <c r="D1766" s="14">
        <v>25</v>
      </c>
      <c r="E1766" s="14" t="s">
        <v>32</v>
      </c>
      <c r="F1766" s="36" t="s">
        <v>481</v>
      </c>
      <c r="G1766" s="36" t="str">
        <f>VLOOKUP(Table76[[#This Row],[CID]],MathN,2,FALSE)</f>
        <v>Functions</v>
      </c>
    </row>
    <row r="1767" spans="1:7" x14ac:dyDescent="0.2">
      <c r="A1767" s="8" t="str">
        <f>Table76[[#This Row],[Test No.]]&amp;Table76[[#This Row],[Section]]&amp;Table76[[#This Row],[Q. No.]]</f>
        <v>R30M26</v>
      </c>
      <c r="B1767" s="8"/>
      <c r="C1767" s="16" t="s">
        <v>81</v>
      </c>
      <c r="D1767" s="14">
        <v>26</v>
      </c>
      <c r="E1767" s="14" t="s">
        <v>32</v>
      </c>
      <c r="F1767" s="36" t="s">
        <v>472</v>
      </c>
      <c r="G1767" s="36" t="str">
        <f>VLOOKUP(Table76[[#This Row],[CID]],MathN,2,FALSE)</f>
        <v>Substitution</v>
      </c>
    </row>
    <row r="1768" spans="1:7" x14ac:dyDescent="0.2">
      <c r="A1768" s="8" t="str">
        <f>Table76[[#This Row],[Test No.]]&amp;Table76[[#This Row],[Section]]&amp;Table76[[#This Row],[Q. No.]]</f>
        <v>R30M27</v>
      </c>
      <c r="B1768" s="8"/>
      <c r="C1768" s="16" t="s">
        <v>81</v>
      </c>
      <c r="D1768" s="14">
        <v>27</v>
      </c>
      <c r="E1768" s="14" t="s">
        <v>32</v>
      </c>
      <c r="F1768" s="36" t="s">
        <v>495</v>
      </c>
      <c r="G1768" s="36" t="str">
        <f>VLOOKUP(Table76[[#This Row],[CID]],MathN,2,FALSE)</f>
        <v>Triangles</v>
      </c>
    </row>
    <row r="1769" spans="1:7" x14ac:dyDescent="0.2">
      <c r="A1769" s="8" t="str">
        <f>Table76[[#This Row],[Test No.]]&amp;Table76[[#This Row],[Section]]&amp;Table76[[#This Row],[Q. No.]]</f>
        <v>R30M28</v>
      </c>
      <c r="B1769" s="8"/>
      <c r="C1769" s="16" t="s">
        <v>81</v>
      </c>
      <c r="D1769" s="14">
        <v>28</v>
      </c>
      <c r="E1769" s="14" t="s">
        <v>32</v>
      </c>
      <c r="F1769" s="36" t="s">
        <v>494</v>
      </c>
      <c r="G1769" s="36" t="str">
        <f>VLOOKUP(Table76[[#This Row],[CID]],MathN,2,FALSE)</f>
        <v>Angles, Lines, and Planes</v>
      </c>
    </row>
    <row r="1770" spans="1:7" x14ac:dyDescent="0.2">
      <c r="A1770" s="8" t="str">
        <f>Table76[[#This Row],[Test No.]]&amp;Table76[[#This Row],[Section]]&amp;Table76[[#This Row],[Q. No.]]</f>
        <v>R30M29</v>
      </c>
      <c r="B1770" s="8"/>
      <c r="C1770" s="16" t="s">
        <v>81</v>
      </c>
      <c r="D1770" s="14">
        <v>29</v>
      </c>
      <c r="E1770" s="14" t="s">
        <v>32</v>
      </c>
      <c r="F1770" s="36" t="s">
        <v>489</v>
      </c>
      <c r="G1770" s="36" t="str">
        <f>VLOOKUP(Table76[[#This Row],[CID]],MathN,2,FALSE)</f>
        <v>Slope</v>
      </c>
    </row>
    <row r="1771" spans="1:7" x14ac:dyDescent="0.2">
      <c r="A1771" s="8" t="str">
        <f>Table76[[#This Row],[Test No.]]&amp;Table76[[#This Row],[Section]]&amp;Table76[[#This Row],[Q. No.]]</f>
        <v>R30M30</v>
      </c>
      <c r="B1771" s="8"/>
      <c r="C1771" s="16" t="s">
        <v>81</v>
      </c>
      <c r="D1771" s="14">
        <v>30</v>
      </c>
      <c r="E1771" s="14" t="s">
        <v>32</v>
      </c>
      <c r="F1771" s="36" t="s">
        <v>473</v>
      </c>
      <c r="G1771" s="36" t="str">
        <f>VLOOKUP(Table76[[#This Row],[CID]],MathN,2,FALSE)</f>
        <v>Equivalent Algebraic Expressions</v>
      </c>
    </row>
    <row r="1772" spans="1:7" x14ac:dyDescent="0.2">
      <c r="A1772" s="8" t="str">
        <f>Table76[[#This Row],[Test No.]]&amp;Table76[[#This Row],[Section]]&amp;Table76[[#This Row],[Q. No.]]</f>
        <v>R30M31</v>
      </c>
      <c r="B1772" s="8"/>
      <c r="C1772" s="16" t="s">
        <v>81</v>
      </c>
      <c r="D1772" s="14">
        <v>31</v>
      </c>
      <c r="E1772" s="14" t="s">
        <v>32</v>
      </c>
      <c r="F1772" s="36" t="s">
        <v>497</v>
      </c>
      <c r="G1772" s="36" t="str">
        <f>VLOOKUP(Table76[[#This Row],[CID]],MathN,2,FALSE)</f>
        <v>Circles</v>
      </c>
    </row>
    <row r="1773" spans="1:7" x14ac:dyDescent="0.2">
      <c r="A1773" s="8" t="str">
        <f>Table76[[#This Row],[Test No.]]&amp;Table76[[#This Row],[Section]]&amp;Table76[[#This Row],[Q. No.]]</f>
        <v>R30M32</v>
      </c>
      <c r="B1773" s="8"/>
      <c r="C1773" s="16" t="s">
        <v>81</v>
      </c>
      <c r="D1773" s="14">
        <v>32</v>
      </c>
      <c r="E1773" s="14" t="s">
        <v>32</v>
      </c>
      <c r="F1773" s="36" t="s">
        <v>474</v>
      </c>
      <c r="G1773" s="36" t="str">
        <f>VLOOKUP(Table76[[#This Row],[CID]],MathN,2,FALSE)</f>
        <v>Writing Expressions and Equations</v>
      </c>
    </row>
    <row r="1774" spans="1:7" x14ac:dyDescent="0.2">
      <c r="A1774" s="8" t="str">
        <f>Table76[[#This Row],[Test No.]]&amp;Table76[[#This Row],[Section]]&amp;Table76[[#This Row],[Q. No.]]</f>
        <v>R30M33</v>
      </c>
      <c r="B1774" s="8"/>
      <c r="C1774" s="16" t="s">
        <v>81</v>
      </c>
      <c r="D1774" s="14">
        <v>33</v>
      </c>
      <c r="E1774" s="14" t="s">
        <v>32</v>
      </c>
      <c r="F1774" s="36" t="s">
        <v>477</v>
      </c>
      <c r="G1774" s="36" t="str">
        <f>VLOOKUP(Table76[[#This Row],[CID]],MathN,2,FALSE)</f>
        <v>Inequalities</v>
      </c>
    </row>
    <row r="1775" spans="1:7" x14ac:dyDescent="0.2">
      <c r="A1775" s="8" t="str">
        <f>Table76[[#This Row],[Test No.]]&amp;Table76[[#This Row],[Section]]&amp;Table76[[#This Row],[Q. No.]]</f>
        <v>R30M34</v>
      </c>
      <c r="B1775" s="8"/>
      <c r="C1775" s="16" t="s">
        <v>81</v>
      </c>
      <c r="D1775" s="14">
        <v>34</v>
      </c>
      <c r="E1775" s="14" t="s">
        <v>32</v>
      </c>
      <c r="F1775" s="36" t="s">
        <v>478</v>
      </c>
      <c r="G1775" s="36" t="str">
        <f>VLOOKUP(Table76[[#This Row],[CID]],MathN,2,FALSE)</f>
        <v>Solving and Factoring Quadratic Equations</v>
      </c>
    </row>
    <row r="1776" spans="1:7" x14ac:dyDescent="0.2">
      <c r="A1776" s="8" t="str">
        <f>Table76[[#This Row],[Test No.]]&amp;Table76[[#This Row],[Section]]&amp;Table76[[#This Row],[Q. No.]]</f>
        <v>R30M35</v>
      </c>
      <c r="B1776" s="8"/>
      <c r="C1776" s="16" t="s">
        <v>81</v>
      </c>
      <c r="D1776" s="14">
        <v>35</v>
      </c>
      <c r="E1776" s="14" t="s">
        <v>32</v>
      </c>
      <c r="F1776" s="36" t="s">
        <v>497</v>
      </c>
      <c r="G1776" s="36" t="str">
        <f>VLOOKUP(Table76[[#This Row],[CID]],MathN,2,FALSE)</f>
        <v>Circles</v>
      </c>
    </row>
    <row r="1777" spans="1:7" x14ac:dyDescent="0.2">
      <c r="A1777" s="8" t="str">
        <f>Table76[[#This Row],[Test No.]]&amp;Table76[[#This Row],[Section]]&amp;Table76[[#This Row],[Q. No.]]</f>
        <v>R30M36</v>
      </c>
      <c r="B1777" s="8"/>
      <c r="C1777" s="16" t="s">
        <v>81</v>
      </c>
      <c r="D1777" s="14">
        <v>36</v>
      </c>
      <c r="E1777" s="14" t="s">
        <v>32</v>
      </c>
      <c r="F1777" s="36" t="s">
        <v>492</v>
      </c>
      <c r="G1777" s="36" t="str">
        <f>VLOOKUP(Table76[[#This Row],[CID]],MathN,2,FALSE)</f>
        <v>Graphing Data and Equations</v>
      </c>
    </row>
    <row r="1778" spans="1:7" x14ac:dyDescent="0.2">
      <c r="A1778" s="8" t="str">
        <f>Table76[[#This Row],[Test No.]]&amp;Table76[[#This Row],[Section]]&amp;Table76[[#This Row],[Q. No.]]</f>
        <v>R30M37</v>
      </c>
      <c r="B1778" s="8"/>
      <c r="C1778" s="16" t="s">
        <v>81</v>
      </c>
      <c r="D1778" s="14">
        <v>37</v>
      </c>
      <c r="E1778" s="14" t="s">
        <v>32</v>
      </c>
      <c r="F1778" s="36" t="s">
        <v>491</v>
      </c>
      <c r="G1778" s="36" t="str">
        <f>VLOOKUP(Table76[[#This Row],[CID]],MathN,2,FALSE)</f>
        <v>The Equation of a Line</v>
      </c>
    </row>
    <row r="1779" spans="1:7" x14ac:dyDescent="0.2">
      <c r="A1779" s="8" t="str">
        <f>Table76[[#This Row],[Test No.]]&amp;Table76[[#This Row],[Section]]&amp;Table76[[#This Row],[Q. No.]]</f>
        <v>R30M38</v>
      </c>
      <c r="B1779" s="8"/>
      <c r="C1779" s="16" t="s">
        <v>81</v>
      </c>
      <c r="D1779" s="14">
        <v>38</v>
      </c>
      <c r="E1779" s="14" t="s">
        <v>32</v>
      </c>
      <c r="F1779" s="36" t="s">
        <v>500</v>
      </c>
      <c r="G1779" s="36" t="str">
        <f>VLOOKUP(Table76[[#This Row],[CID]],MathN,2,FALSE)</f>
        <v>SOHCAHTOA</v>
      </c>
    </row>
    <row r="1780" spans="1:7" x14ac:dyDescent="0.2">
      <c r="A1780" s="8" t="str">
        <f>Table76[[#This Row],[Test No.]]&amp;Table76[[#This Row],[Section]]&amp;Table76[[#This Row],[Q. No.]]</f>
        <v>R30M39</v>
      </c>
      <c r="B1780" s="8"/>
      <c r="C1780" s="16" t="s">
        <v>81</v>
      </c>
      <c r="D1780" s="14">
        <v>39</v>
      </c>
      <c r="E1780" s="14" t="s">
        <v>32</v>
      </c>
      <c r="F1780" s="36" t="s">
        <v>467</v>
      </c>
      <c r="G1780" s="36" t="str">
        <f>VLOOKUP(Table76[[#This Row],[CID]],MathN,2,FALSE)</f>
        <v>Percentages, Fractions, and Decimals</v>
      </c>
    </row>
    <row r="1781" spans="1:7" x14ac:dyDescent="0.2">
      <c r="A1781" s="8" t="str">
        <f>Table76[[#This Row],[Test No.]]&amp;Table76[[#This Row],[Section]]&amp;Table76[[#This Row],[Q. No.]]</f>
        <v>R30M40</v>
      </c>
      <c r="B1781" s="8"/>
      <c r="C1781" s="16" t="s">
        <v>81</v>
      </c>
      <c r="D1781" s="14">
        <v>40</v>
      </c>
      <c r="E1781" s="14" t="s">
        <v>32</v>
      </c>
      <c r="F1781" s="36" t="s">
        <v>475</v>
      </c>
      <c r="G1781" s="36" t="str">
        <f>VLOOKUP(Table76[[#This Row],[CID]],MathN,2,FALSE)</f>
        <v>Solving Linear Equations</v>
      </c>
    </row>
    <row r="1782" spans="1:7" x14ac:dyDescent="0.2">
      <c r="A1782" s="8" t="str">
        <f>Table76[[#This Row],[Test No.]]&amp;Table76[[#This Row],[Section]]&amp;Table76[[#This Row],[Q. No.]]</f>
        <v>R30M41</v>
      </c>
      <c r="B1782" s="8"/>
      <c r="C1782" s="16" t="s">
        <v>81</v>
      </c>
      <c r="D1782" s="14">
        <v>41</v>
      </c>
      <c r="E1782" s="14" t="s">
        <v>32</v>
      </c>
      <c r="F1782" s="36" t="s">
        <v>475</v>
      </c>
      <c r="G1782" s="36" t="str">
        <f>VLOOKUP(Table76[[#This Row],[CID]],MathN,2,FALSE)</f>
        <v>Solving Linear Equations</v>
      </c>
    </row>
    <row r="1783" spans="1:7" x14ac:dyDescent="0.2">
      <c r="A1783" s="8" t="str">
        <f>Table76[[#This Row],[Test No.]]&amp;Table76[[#This Row],[Section]]&amp;Table76[[#This Row],[Q. No.]]</f>
        <v>R30M42</v>
      </c>
      <c r="B1783" s="8"/>
      <c r="C1783" s="16" t="s">
        <v>81</v>
      </c>
      <c r="D1783" s="14">
        <v>42</v>
      </c>
      <c r="E1783" s="14" t="s">
        <v>32</v>
      </c>
      <c r="F1783" s="36" t="s">
        <v>506</v>
      </c>
      <c r="G1783" s="36" t="str">
        <f>VLOOKUP(Table76[[#This Row],[CID]],MathN,2,FALSE)</f>
        <v>Mean, Median, and Mode</v>
      </c>
    </row>
    <row r="1784" spans="1:7" x14ac:dyDescent="0.2">
      <c r="A1784" s="8" t="str">
        <f>Table76[[#This Row],[Test No.]]&amp;Table76[[#This Row],[Section]]&amp;Table76[[#This Row],[Q. No.]]</f>
        <v>R30M43</v>
      </c>
      <c r="B1784" s="8"/>
      <c r="C1784" s="16" t="s">
        <v>81</v>
      </c>
      <c r="D1784" s="14">
        <v>43</v>
      </c>
      <c r="E1784" s="14" t="s">
        <v>32</v>
      </c>
      <c r="F1784" s="36" t="s">
        <v>509</v>
      </c>
      <c r="G1784" s="36" t="str">
        <f>VLOOKUP(Table76[[#This Row],[CID]],MathN,2,FALSE)</f>
        <v>Combination and Permutation</v>
      </c>
    </row>
    <row r="1785" spans="1:7" x14ac:dyDescent="0.2">
      <c r="A1785" s="8" t="str">
        <f>Table76[[#This Row],[Test No.]]&amp;Table76[[#This Row],[Section]]&amp;Table76[[#This Row],[Q. No.]]</f>
        <v>R30M44</v>
      </c>
      <c r="B1785" s="8"/>
      <c r="C1785" s="16" t="s">
        <v>81</v>
      </c>
      <c r="D1785" s="14">
        <v>44</v>
      </c>
      <c r="E1785" s="14" t="s">
        <v>32</v>
      </c>
      <c r="F1785" s="36" t="s">
        <v>475</v>
      </c>
      <c r="G1785" s="36" t="str">
        <f>VLOOKUP(Table76[[#This Row],[CID]],MathN,2,FALSE)</f>
        <v>Solving Linear Equations</v>
      </c>
    </row>
    <row r="1786" spans="1:7" x14ac:dyDescent="0.2">
      <c r="A1786" s="8" t="str">
        <f>Table76[[#This Row],[Test No.]]&amp;Table76[[#This Row],[Section]]&amp;Table76[[#This Row],[Q. No.]]</f>
        <v>R30M45</v>
      </c>
      <c r="B1786" s="8"/>
      <c r="C1786" s="16" t="s">
        <v>81</v>
      </c>
      <c r="D1786" s="14">
        <v>45</v>
      </c>
      <c r="E1786" s="14" t="s">
        <v>32</v>
      </c>
      <c r="F1786" s="36" t="s">
        <v>467</v>
      </c>
      <c r="G1786" s="36" t="str">
        <f>VLOOKUP(Table76[[#This Row],[CID]],MathN,2,FALSE)</f>
        <v>Percentages, Fractions, and Decimals</v>
      </c>
    </row>
    <row r="1787" spans="1:7" x14ac:dyDescent="0.2">
      <c r="A1787" s="8" t="str">
        <f>Table76[[#This Row],[Test No.]]&amp;Table76[[#This Row],[Section]]&amp;Table76[[#This Row],[Q. No.]]</f>
        <v>R30M46</v>
      </c>
      <c r="B1787" s="8"/>
      <c r="C1787" s="16" t="s">
        <v>81</v>
      </c>
      <c r="D1787" s="14">
        <v>46</v>
      </c>
      <c r="E1787" s="14" t="s">
        <v>32</v>
      </c>
      <c r="F1787" s="36" t="s">
        <v>479</v>
      </c>
      <c r="G1787" s="36" t="str">
        <f>VLOOKUP(Table76[[#This Row],[CID]],MathN,2,FALSE)</f>
        <v>Solving Systems of Equations</v>
      </c>
    </row>
    <row r="1788" spans="1:7" x14ac:dyDescent="0.2">
      <c r="A1788" s="8" t="str">
        <f>Table76[[#This Row],[Test No.]]&amp;Table76[[#This Row],[Section]]&amp;Table76[[#This Row],[Q. No.]]</f>
        <v>R30M47</v>
      </c>
      <c r="B1788" s="8"/>
      <c r="C1788" s="16" t="s">
        <v>81</v>
      </c>
      <c r="D1788" s="14">
        <v>47</v>
      </c>
      <c r="E1788" s="14" t="s">
        <v>32</v>
      </c>
      <c r="F1788" s="36" t="s">
        <v>465</v>
      </c>
      <c r="G1788" s="36" t="str">
        <f>VLOOKUP(Table76[[#This Row],[CID]],MathN,2,FALSE)</f>
        <v>Multiples, Factors, and Primes</v>
      </c>
    </row>
    <row r="1789" spans="1:7" x14ac:dyDescent="0.2">
      <c r="A1789" s="8" t="str">
        <f>Table76[[#This Row],[Test No.]]&amp;Table76[[#This Row],[Section]]&amp;Table76[[#This Row],[Q. No.]]</f>
        <v>R30M48</v>
      </c>
      <c r="B1789" s="8"/>
      <c r="C1789" s="16" t="s">
        <v>81</v>
      </c>
      <c r="D1789" s="14">
        <v>48</v>
      </c>
      <c r="E1789" s="14" t="s">
        <v>32</v>
      </c>
      <c r="F1789" s="36" t="s">
        <v>489</v>
      </c>
      <c r="G1789" s="36" t="str">
        <f>VLOOKUP(Table76[[#This Row],[CID]],MathN,2,FALSE)</f>
        <v>Slope</v>
      </c>
    </row>
    <row r="1790" spans="1:7" x14ac:dyDescent="0.2">
      <c r="A1790" s="8" t="str">
        <f>Table76[[#This Row],[Test No.]]&amp;Table76[[#This Row],[Section]]&amp;Table76[[#This Row],[Q. No.]]</f>
        <v>R30M49</v>
      </c>
      <c r="B1790" s="8"/>
      <c r="C1790" s="16" t="s">
        <v>81</v>
      </c>
      <c r="D1790" s="14">
        <v>49</v>
      </c>
      <c r="E1790" s="14" t="s">
        <v>32</v>
      </c>
      <c r="F1790" s="36" t="s">
        <v>486</v>
      </c>
      <c r="G1790" s="36" t="str">
        <f>VLOOKUP(Table76[[#This Row],[CID]],MathN,2,FALSE)</f>
        <v>Number Lines and Inequalities</v>
      </c>
    </row>
    <row r="1791" spans="1:7" x14ac:dyDescent="0.2">
      <c r="A1791" s="8" t="str">
        <f>Table76[[#This Row],[Test No.]]&amp;Table76[[#This Row],[Section]]&amp;Table76[[#This Row],[Q. No.]]</f>
        <v>R30M50</v>
      </c>
      <c r="B1791" s="8"/>
      <c r="C1791" s="16" t="s">
        <v>81</v>
      </c>
      <c r="D1791" s="14">
        <v>50</v>
      </c>
      <c r="E1791" s="14" t="s">
        <v>32</v>
      </c>
      <c r="F1791" s="36" t="s">
        <v>498</v>
      </c>
      <c r="G1791" s="36" t="str">
        <f>VLOOKUP(Table76[[#This Row],[CID]],MathN,2,FALSE)</f>
        <v>Simple Three-Dimensional Geometry</v>
      </c>
    </row>
    <row r="1792" spans="1:7" x14ac:dyDescent="0.2">
      <c r="A1792" s="8" t="str">
        <f>Table76[[#This Row],[Test No.]]&amp;Table76[[#This Row],[Section]]&amp;Table76[[#This Row],[Q. No.]]</f>
        <v>R30M51</v>
      </c>
      <c r="B1792" s="8"/>
      <c r="C1792" s="16" t="s">
        <v>81</v>
      </c>
      <c r="D1792" s="14">
        <v>51</v>
      </c>
      <c r="E1792" s="14" t="s">
        <v>32</v>
      </c>
      <c r="F1792" s="36" t="s">
        <v>481</v>
      </c>
      <c r="G1792" s="36" t="str">
        <f>VLOOKUP(Table76[[#This Row],[CID]],MathN,2,FALSE)</f>
        <v>Functions</v>
      </c>
    </row>
    <row r="1793" spans="1:7" x14ac:dyDescent="0.2">
      <c r="A1793" s="8" t="str">
        <f>Table76[[#This Row],[Test No.]]&amp;Table76[[#This Row],[Section]]&amp;Table76[[#This Row],[Q. No.]]</f>
        <v>R30M52</v>
      </c>
      <c r="B1793" s="8"/>
      <c r="C1793" s="16" t="s">
        <v>81</v>
      </c>
      <c r="D1793" s="14">
        <v>52</v>
      </c>
      <c r="E1793" s="14" t="s">
        <v>32</v>
      </c>
      <c r="F1793" s="36" t="s">
        <v>487</v>
      </c>
      <c r="G1793" s="36" t="str">
        <f>VLOOKUP(Table76[[#This Row],[CID]],MathN,2,FALSE)</f>
        <v>The (x,y) Coordinate Plane</v>
      </c>
    </row>
    <row r="1794" spans="1:7" x14ac:dyDescent="0.2">
      <c r="A1794" s="8" t="str">
        <f>Table76[[#This Row],[Test No.]]&amp;Table76[[#This Row],[Section]]&amp;Table76[[#This Row],[Q. No.]]</f>
        <v>R30M53</v>
      </c>
      <c r="B1794" s="8"/>
      <c r="C1794" s="16" t="s">
        <v>81</v>
      </c>
      <c r="D1794" s="14">
        <v>53</v>
      </c>
      <c r="E1794" s="14" t="s">
        <v>32</v>
      </c>
      <c r="F1794" s="36" t="s">
        <v>484</v>
      </c>
      <c r="G1794" s="36" t="str">
        <f>VLOOKUP(Table76[[#This Row],[CID]],MathN,2,FALSE)</f>
        <v>Complex Numbers</v>
      </c>
    </row>
    <row r="1795" spans="1:7" x14ac:dyDescent="0.2">
      <c r="A1795" s="8" t="str">
        <f>Table76[[#This Row],[Test No.]]&amp;Table76[[#This Row],[Section]]&amp;Table76[[#This Row],[Q. No.]]</f>
        <v>R30M54</v>
      </c>
      <c r="B1795" s="8"/>
      <c r="C1795" s="16" t="s">
        <v>81</v>
      </c>
      <c r="D1795" s="14">
        <v>54</v>
      </c>
      <c r="E1795" s="14" t="s">
        <v>32</v>
      </c>
      <c r="F1795" s="36" t="s">
        <v>492</v>
      </c>
      <c r="G1795" s="36" t="str">
        <f>VLOOKUP(Table76[[#This Row],[CID]],MathN,2,FALSE)</f>
        <v>Graphing Data and Equations</v>
      </c>
    </row>
    <row r="1796" spans="1:7" x14ac:dyDescent="0.2">
      <c r="A1796" s="8" t="str">
        <f>Table76[[#This Row],[Test No.]]&amp;Table76[[#This Row],[Section]]&amp;Table76[[#This Row],[Q. No.]]</f>
        <v>R30M55</v>
      </c>
      <c r="B1796" s="8"/>
      <c r="C1796" s="16" t="s">
        <v>81</v>
      </c>
      <c r="D1796" s="14">
        <v>55</v>
      </c>
      <c r="E1796" s="14" t="s">
        <v>32</v>
      </c>
      <c r="F1796" s="36" t="s">
        <v>494</v>
      </c>
      <c r="G1796" s="36" t="str">
        <f>VLOOKUP(Table76[[#This Row],[CID]],MathN,2,FALSE)</f>
        <v>Angles, Lines, and Planes</v>
      </c>
    </row>
    <row r="1797" spans="1:7" x14ac:dyDescent="0.2">
      <c r="A1797" s="8" t="str">
        <f>Table76[[#This Row],[Test No.]]&amp;Table76[[#This Row],[Section]]&amp;Table76[[#This Row],[Q. No.]]</f>
        <v>R30M56</v>
      </c>
      <c r="B1797" s="8"/>
      <c r="C1797" s="16" t="s">
        <v>81</v>
      </c>
      <c r="D1797" s="14">
        <v>56</v>
      </c>
      <c r="E1797" s="14" t="s">
        <v>32</v>
      </c>
      <c r="F1797" s="36" t="s">
        <v>497</v>
      </c>
      <c r="G1797" s="36" t="str">
        <f>VLOOKUP(Table76[[#This Row],[CID]],MathN,2,FALSE)</f>
        <v>Circles</v>
      </c>
    </row>
    <row r="1798" spans="1:7" x14ac:dyDescent="0.2">
      <c r="A1798" s="8" t="str">
        <f>Table76[[#This Row],[Test No.]]&amp;Table76[[#This Row],[Section]]&amp;Table76[[#This Row],[Q. No.]]</f>
        <v>R30M57</v>
      </c>
      <c r="B1798" s="8"/>
      <c r="C1798" s="16" t="s">
        <v>81</v>
      </c>
      <c r="D1798" s="14">
        <v>57</v>
      </c>
      <c r="E1798" s="14" t="s">
        <v>32</v>
      </c>
      <c r="F1798" s="36" t="s">
        <v>500</v>
      </c>
      <c r="G1798" s="36" t="str">
        <f>VLOOKUP(Table76[[#This Row],[CID]],MathN,2,FALSE)</f>
        <v>SOHCAHTOA</v>
      </c>
    </row>
    <row r="1799" spans="1:7" x14ac:dyDescent="0.2">
      <c r="A1799" s="8" t="str">
        <f>Table76[[#This Row],[Test No.]]&amp;Table76[[#This Row],[Section]]&amp;Table76[[#This Row],[Q. No.]]</f>
        <v>R30M58</v>
      </c>
      <c r="B1799" s="8"/>
      <c r="C1799" s="16" t="s">
        <v>81</v>
      </c>
      <c r="D1799" s="14">
        <v>58</v>
      </c>
      <c r="E1799" s="14" t="s">
        <v>32</v>
      </c>
      <c r="F1799" s="36" t="s">
        <v>501</v>
      </c>
      <c r="G1799" s="36" t="str">
        <f>VLOOKUP(Table76[[#This Row],[CID]],MathN,2,FALSE)</f>
        <v>Trigonometric Laws</v>
      </c>
    </row>
    <row r="1800" spans="1:7" x14ac:dyDescent="0.2">
      <c r="A1800" s="8" t="str">
        <f>Table76[[#This Row],[Test No.]]&amp;Table76[[#This Row],[Section]]&amp;Table76[[#This Row],[Q. No.]]</f>
        <v>R30M59</v>
      </c>
      <c r="B1800" s="8"/>
      <c r="C1800" s="16" t="s">
        <v>81</v>
      </c>
      <c r="D1800" s="14">
        <v>59</v>
      </c>
      <c r="E1800" s="14" t="s">
        <v>32</v>
      </c>
      <c r="F1800" s="36" t="s">
        <v>471</v>
      </c>
      <c r="G1800" s="36" t="str">
        <f>VLOOKUP(Table76[[#This Row],[CID]],MathN,2,FALSE)</f>
        <v>Series</v>
      </c>
    </row>
    <row r="1801" spans="1:7" x14ac:dyDescent="0.2">
      <c r="A1801" s="8" t="str">
        <f>Table76[[#This Row],[Test No.]]&amp;Table76[[#This Row],[Section]]&amp;Table76[[#This Row],[Q. No.]]</f>
        <v>R30M60</v>
      </c>
      <c r="B1801" s="8"/>
      <c r="C1801" s="16" t="s">
        <v>81</v>
      </c>
      <c r="D1801" s="14">
        <v>60</v>
      </c>
      <c r="E1801" s="14" t="s">
        <v>32</v>
      </c>
      <c r="F1801" s="36" t="s">
        <v>492</v>
      </c>
      <c r="G1801" s="36" t="str">
        <f>VLOOKUP(Table76[[#This Row],[CID]],MathN,2,FALSE)</f>
        <v>Graphing Data and Equations</v>
      </c>
    </row>
    <row r="1802" spans="1:7" x14ac:dyDescent="0.2">
      <c r="A1802" s="8" t="str">
        <f>Table76[[#This Row],[Test No.]]&amp;Table76[[#This Row],[Section]]&amp;Table76[[#This Row],[Q. No.]]</f>
        <v>R31M1</v>
      </c>
      <c r="B1802" s="8"/>
      <c r="C1802" s="16" t="s">
        <v>80</v>
      </c>
      <c r="D1802" s="14">
        <v>1</v>
      </c>
      <c r="E1802" s="14" t="s">
        <v>32</v>
      </c>
      <c r="F1802" s="36" t="s">
        <v>507</v>
      </c>
      <c r="G1802" s="36" t="str">
        <f>VLOOKUP(Table76[[#This Row],[CID]],MathN,2,FALSE)</f>
        <v>Probability</v>
      </c>
    </row>
    <row r="1803" spans="1:7" x14ac:dyDescent="0.2">
      <c r="A1803" s="8" t="str">
        <f>Table76[[#This Row],[Test No.]]&amp;Table76[[#This Row],[Section]]&amp;Table76[[#This Row],[Q. No.]]</f>
        <v>R31M2</v>
      </c>
      <c r="B1803" s="8"/>
      <c r="C1803" s="16" t="s">
        <v>80</v>
      </c>
      <c r="D1803" s="14">
        <v>2</v>
      </c>
      <c r="E1803" s="14" t="s">
        <v>32</v>
      </c>
      <c r="F1803" s="36" t="s">
        <v>506</v>
      </c>
      <c r="G1803" s="36" t="str">
        <f>VLOOKUP(Table76[[#This Row],[CID]],MathN,2,FALSE)</f>
        <v>Mean, Median, and Mode</v>
      </c>
    </row>
    <row r="1804" spans="1:7" x14ac:dyDescent="0.2">
      <c r="A1804" s="8" t="str">
        <f>Table76[[#This Row],[Test No.]]&amp;Table76[[#This Row],[Section]]&amp;Table76[[#This Row],[Q. No.]]</f>
        <v>R31M3</v>
      </c>
      <c r="B1804" s="8"/>
      <c r="C1804" s="16" t="s">
        <v>80</v>
      </c>
      <c r="D1804" s="14">
        <v>3</v>
      </c>
      <c r="E1804" s="14" t="s">
        <v>32</v>
      </c>
      <c r="F1804" s="36" t="s">
        <v>468</v>
      </c>
      <c r="G1804" s="36" t="str">
        <f>VLOOKUP(Table76[[#This Row],[CID]],MathN,2,FALSE)</f>
        <v>Ratios and Proportions</v>
      </c>
    </row>
    <row r="1805" spans="1:7" x14ac:dyDescent="0.2">
      <c r="A1805" s="8" t="str">
        <f>Table76[[#This Row],[Test No.]]&amp;Table76[[#This Row],[Section]]&amp;Table76[[#This Row],[Q. No.]]</f>
        <v>R31M4</v>
      </c>
      <c r="B1805" s="8"/>
      <c r="C1805" s="16" t="s">
        <v>80</v>
      </c>
      <c r="D1805" s="14">
        <v>4</v>
      </c>
      <c r="E1805" s="14" t="s">
        <v>32</v>
      </c>
      <c r="F1805" s="36" t="s">
        <v>475</v>
      </c>
      <c r="G1805" s="36" t="str">
        <f>VLOOKUP(Table76[[#This Row],[CID]],MathN,2,FALSE)</f>
        <v>Solving Linear Equations</v>
      </c>
    </row>
    <row r="1806" spans="1:7" x14ac:dyDescent="0.2">
      <c r="A1806" s="8" t="str">
        <f>Table76[[#This Row],[Test No.]]&amp;Table76[[#This Row],[Section]]&amp;Table76[[#This Row],[Q. No.]]</f>
        <v>R31M5</v>
      </c>
      <c r="B1806" s="8"/>
      <c r="C1806" s="16" t="s">
        <v>80</v>
      </c>
      <c r="D1806" s="14">
        <v>5</v>
      </c>
      <c r="E1806" s="14" t="s">
        <v>32</v>
      </c>
      <c r="F1806" s="36" t="s">
        <v>481</v>
      </c>
      <c r="G1806" s="36" t="str">
        <f>VLOOKUP(Table76[[#This Row],[CID]],MathN,2,FALSE)</f>
        <v>Functions</v>
      </c>
    </row>
    <row r="1807" spans="1:7" x14ac:dyDescent="0.2">
      <c r="A1807" s="8" t="str">
        <f>Table76[[#This Row],[Test No.]]&amp;Table76[[#This Row],[Section]]&amp;Table76[[#This Row],[Q. No.]]</f>
        <v>R31M6</v>
      </c>
      <c r="B1807" s="8"/>
      <c r="C1807" s="16" t="s">
        <v>80</v>
      </c>
      <c r="D1807" s="14">
        <v>6</v>
      </c>
      <c r="E1807" s="14" t="s">
        <v>32</v>
      </c>
      <c r="F1807" s="36" t="s">
        <v>467</v>
      </c>
      <c r="G1807" s="36" t="str">
        <f>VLOOKUP(Table76[[#This Row],[CID]],MathN,2,FALSE)</f>
        <v>Percentages, Fractions, and Decimals</v>
      </c>
    </row>
    <row r="1808" spans="1:7" x14ac:dyDescent="0.2">
      <c r="A1808" s="8" t="str">
        <f>Table76[[#This Row],[Test No.]]&amp;Table76[[#This Row],[Section]]&amp;Table76[[#This Row],[Q. No.]]</f>
        <v>R31M7</v>
      </c>
      <c r="B1808" s="8"/>
      <c r="C1808" s="16" t="s">
        <v>80</v>
      </c>
      <c r="D1808" s="14">
        <v>7</v>
      </c>
      <c r="E1808" s="14" t="s">
        <v>32</v>
      </c>
      <c r="F1808" s="36" t="s">
        <v>471</v>
      </c>
      <c r="G1808" s="36" t="str">
        <f>VLOOKUP(Table76[[#This Row],[CID]],MathN,2,FALSE)</f>
        <v>Series</v>
      </c>
    </row>
    <row r="1809" spans="1:7" x14ac:dyDescent="0.2">
      <c r="A1809" s="8" t="str">
        <f>Table76[[#This Row],[Test No.]]&amp;Table76[[#This Row],[Section]]&amp;Table76[[#This Row],[Q. No.]]</f>
        <v>R31M8</v>
      </c>
      <c r="B1809" s="8"/>
      <c r="C1809" s="16" t="s">
        <v>80</v>
      </c>
      <c r="D1809" s="14">
        <v>8</v>
      </c>
      <c r="E1809" s="14" t="s">
        <v>32</v>
      </c>
      <c r="F1809" s="36" t="s">
        <v>475</v>
      </c>
      <c r="G1809" s="36" t="str">
        <f>VLOOKUP(Table76[[#This Row],[CID]],MathN,2,FALSE)</f>
        <v>Solving Linear Equations</v>
      </c>
    </row>
    <row r="1810" spans="1:7" x14ac:dyDescent="0.2">
      <c r="A1810" s="8" t="str">
        <f>Table76[[#This Row],[Test No.]]&amp;Table76[[#This Row],[Section]]&amp;Table76[[#This Row],[Q. No.]]</f>
        <v>R31M9</v>
      </c>
      <c r="B1810" s="8"/>
      <c r="C1810" s="16" t="s">
        <v>80</v>
      </c>
      <c r="D1810" s="14">
        <v>9</v>
      </c>
      <c r="E1810" s="14" t="s">
        <v>32</v>
      </c>
      <c r="F1810" s="36" t="s">
        <v>464</v>
      </c>
      <c r="G1810" s="36" t="str">
        <f>VLOOKUP(Table76[[#This Row],[CID]],MathN,2,FALSE)</f>
        <v>Numbers, Operations, and Problems</v>
      </c>
    </row>
    <row r="1811" spans="1:7" x14ac:dyDescent="0.2">
      <c r="A1811" s="8" t="str">
        <f>Table76[[#This Row],[Test No.]]&amp;Table76[[#This Row],[Section]]&amp;Table76[[#This Row],[Q. No.]]</f>
        <v>R31M10</v>
      </c>
      <c r="B1811" s="8"/>
      <c r="C1811" s="16" t="s">
        <v>80</v>
      </c>
      <c r="D1811" s="14">
        <v>10</v>
      </c>
      <c r="E1811" s="14" t="s">
        <v>32</v>
      </c>
      <c r="F1811" s="36" t="s">
        <v>506</v>
      </c>
      <c r="G1811" s="36" t="str">
        <f>VLOOKUP(Table76[[#This Row],[CID]],MathN,2,FALSE)</f>
        <v>Mean, Median, and Mode</v>
      </c>
    </row>
    <row r="1812" spans="1:7" x14ac:dyDescent="0.2">
      <c r="A1812" s="8" t="str">
        <f>Table76[[#This Row],[Test No.]]&amp;Table76[[#This Row],[Section]]&amp;Table76[[#This Row],[Q. No.]]</f>
        <v>R31M11</v>
      </c>
      <c r="B1812" s="8"/>
      <c r="C1812" s="16" t="s">
        <v>80</v>
      </c>
      <c r="D1812" s="14">
        <v>11</v>
      </c>
      <c r="E1812" s="14" t="s">
        <v>32</v>
      </c>
      <c r="F1812" s="36" t="s">
        <v>474</v>
      </c>
      <c r="G1812" s="36" t="str">
        <f>VLOOKUP(Table76[[#This Row],[CID]],MathN,2,FALSE)</f>
        <v>Writing Expressions and Equations</v>
      </c>
    </row>
    <row r="1813" spans="1:7" x14ac:dyDescent="0.2">
      <c r="A1813" s="8" t="str">
        <f>Table76[[#This Row],[Test No.]]&amp;Table76[[#This Row],[Section]]&amp;Table76[[#This Row],[Q. No.]]</f>
        <v>R31M12</v>
      </c>
      <c r="B1813" s="8"/>
      <c r="C1813" s="16" t="s">
        <v>80</v>
      </c>
      <c r="D1813" s="14">
        <v>12</v>
      </c>
      <c r="E1813" s="14" t="s">
        <v>32</v>
      </c>
      <c r="F1813" s="36" t="s">
        <v>499</v>
      </c>
      <c r="G1813" s="36" t="str">
        <f>VLOOKUP(Table76[[#This Row],[CID]],MathN,2,FALSE)</f>
        <v>Area and Perimeter</v>
      </c>
    </row>
    <row r="1814" spans="1:7" x14ac:dyDescent="0.2">
      <c r="A1814" s="8" t="str">
        <f>Table76[[#This Row],[Test No.]]&amp;Table76[[#This Row],[Section]]&amp;Table76[[#This Row],[Q. No.]]</f>
        <v>R31M13</v>
      </c>
      <c r="B1814" s="8"/>
      <c r="C1814" s="16" t="s">
        <v>80</v>
      </c>
      <c r="D1814" s="14">
        <v>13</v>
      </c>
      <c r="E1814" s="14" t="s">
        <v>32</v>
      </c>
      <c r="F1814" s="36" t="s">
        <v>495</v>
      </c>
      <c r="G1814" s="36" t="str">
        <f>VLOOKUP(Table76[[#This Row],[CID]],MathN,2,FALSE)</f>
        <v>Triangles</v>
      </c>
    </row>
    <row r="1815" spans="1:7" x14ac:dyDescent="0.2">
      <c r="A1815" s="8" t="str">
        <f>Table76[[#This Row],[Test No.]]&amp;Table76[[#This Row],[Section]]&amp;Table76[[#This Row],[Q. No.]]</f>
        <v>R31M14</v>
      </c>
      <c r="B1815" s="8"/>
      <c r="C1815" s="16" t="s">
        <v>80</v>
      </c>
      <c r="D1815" s="14">
        <v>14</v>
      </c>
      <c r="E1815" s="14" t="s">
        <v>32</v>
      </c>
      <c r="F1815" s="36" t="s">
        <v>497</v>
      </c>
      <c r="G1815" s="36" t="str">
        <f>VLOOKUP(Table76[[#This Row],[CID]],MathN,2,FALSE)</f>
        <v>Circles</v>
      </c>
    </row>
    <row r="1816" spans="1:7" x14ac:dyDescent="0.2">
      <c r="A1816" s="8" t="str">
        <f>Table76[[#This Row],[Test No.]]&amp;Table76[[#This Row],[Section]]&amp;Table76[[#This Row],[Q. No.]]</f>
        <v>R31M15</v>
      </c>
      <c r="B1816" s="8"/>
      <c r="C1816" s="16" t="s">
        <v>80</v>
      </c>
      <c r="D1816" s="14">
        <v>15</v>
      </c>
      <c r="E1816" s="14" t="s">
        <v>32</v>
      </c>
      <c r="F1816" s="36" t="s">
        <v>479</v>
      </c>
      <c r="G1816" s="36" t="str">
        <f>VLOOKUP(Table76[[#This Row],[CID]],MathN,2,FALSE)</f>
        <v>Solving Systems of Equations</v>
      </c>
    </row>
    <row r="1817" spans="1:7" x14ac:dyDescent="0.2">
      <c r="A1817" s="8" t="str">
        <f>Table76[[#This Row],[Test No.]]&amp;Table76[[#This Row],[Section]]&amp;Table76[[#This Row],[Q. No.]]</f>
        <v>R31M16</v>
      </c>
      <c r="B1817" s="8"/>
      <c r="C1817" s="16" t="s">
        <v>80</v>
      </c>
      <c r="D1817" s="14">
        <v>16</v>
      </c>
      <c r="E1817" s="14" t="s">
        <v>32</v>
      </c>
      <c r="F1817" s="36" t="s">
        <v>489</v>
      </c>
      <c r="G1817" s="36" t="str">
        <f>VLOOKUP(Table76[[#This Row],[CID]],MathN,2,FALSE)</f>
        <v>Slope</v>
      </c>
    </row>
    <row r="1818" spans="1:7" x14ac:dyDescent="0.2">
      <c r="A1818" s="8" t="str">
        <f>Table76[[#This Row],[Test No.]]&amp;Table76[[#This Row],[Section]]&amp;Table76[[#This Row],[Q. No.]]</f>
        <v>R31M17</v>
      </c>
      <c r="B1818" s="8"/>
      <c r="C1818" s="16" t="s">
        <v>80</v>
      </c>
      <c r="D1818" s="14">
        <v>17</v>
      </c>
      <c r="E1818" s="14" t="s">
        <v>32</v>
      </c>
      <c r="F1818" s="36" t="s">
        <v>494</v>
      </c>
      <c r="G1818" s="36" t="str">
        <f>VLOOKUP(Table76[[#This Row],[CID]],MathN,2,FALSE)</f>
        <v>Angles, Lines, and Planes</v>
      </c>
    </row>
    <row r="1819" spans="1:7" x14ac:dyDescent="0.2">
      <c r="A1819" s="8" t="str">
        <f>Table76[[#This Row],[Test No.]]&amp;Table76[[#This Row],[Section]]&amp;Table76[[#This Row],[Q. No.]]</f>
        <v>R31M18</v>
      </c>
      <c r="B1819" s="8"/>
      <c r="C1819" s="16" t="s">
        <v>80</v>
      </c>
      <c r="D1819" s="14">
        <v>18</v>
      </c>
      <c r="E1819" s="14" t="s">
        <v>32</v>
      </c>
      <c r="F1819" s="36" t="s">
        <v>467</v>
      </c>
      <c r="G1819" s="36" t="str">
        <f>VLOOKUP(Table76[[#This Row],[CID]],MathN,2,FALSE)</f>
        <v>Percentages, Fractions, and Decimals</v>
      </c>
    </row>
    <row r="1820" spans="1:7" x14ac:dyDescent="0.2">
      <c r="A1820" s="8" t="str">
        <f>Table76[[#This Row],[Test No.]]&amp;Table76[[#This Row],[Section]]&amp;Table76[[#This Row],[Q. No.]]</f>
        <v>R31M19</v>
      </c>
      <c r="B1820" s="8"/>
      <c r="C1820" s="16" t="s">
        <v>80</v>
      </c>
      <c r="D1820" s="14">
        <v>19</v>
      </c>
      <c r="E1820" s="14" t="s">
        <v>32</v>
      </c>
      <c r="F1820" s="36" t="s">
        <v>470</v>
      </c>
      <c r="G1820" s="36" t="str">
        <f>VLOOKUP(Table76[[#This Row],[CID]],MathN,2,FALSE)</f>
        <v>Exponents and Roots</v>
      </c>
    </row>
    <row r="1821" spans="1:7" x14ac:dyDescent="0.2">
      <c r="A1821" s="8" t="str">
        <f>Table76[[#This Row],[Test No.]]&amp;Table76[[#This Row],[Section]]&amp;Table76[[#This Row],[Q. No.]]</f>
        <v>R31M20</v>
      </c>
      <c r="B1821" s="8"/>
      <c r="C1821" s="16" t="s">
        <v>80</v>
      </c>
      <c r="D1821" s="14">
        <v>20</v>
      </c>
      <c r="E1821" s="14" t="s">
        <v>32</v>
      </c>
      <c r="F1821" s="36" t="s">
        <v>496</v>
      </c>
      <c r="G1821" s="36" t="str">
        <f>VLOOKUP(Table76[[#This Row],[CID]],MathN,2,FALSE)</f>
        <v>Polygons</v>
      </c>
    </row>
    <row r="1822" spans="1:7" x14ac:dyDescent="0.2">
      <c r="A1822" s="8" t="str">
        <f>Table76[[#This Row],[Test No.]]&amp;Table76[[#This Row],[Section]]&amp;Table76[[#This Row],[Q. No.]]</f>
        <v>R31M21</v>
      </c>
      <c r="B1822" s="8"/>
      <c r="C1822" s="16" t="s">
        <v>80</v>
      </c>
      <c r="D1822" s="14">
        <v>21</v>
      </c>
      <c r="E1822" s="14" t="s">
        <v>32</v>
      </c>
      <c r="F1822" s="36" t="s">
        <v>467</v>
      </c>
      <c r="G1822" s="36" t="str">
        <f>VLOOKUP(Table76[[#This Row],[CID]],MathN,2,FALSE)</f>
        <v>Percentages, Fractions, and Decimals</v>
      </c>
    </row>
    <row r="1823" spans="1:7" x14ac:dyDescent="0.2">
      <c r="A1823" s="8" t="str">
        <f>Table76[[#This Row],[Test No.]]&amp;Table76[[#This Row],[Section]]&amp;Table76[[#This Row],[Q. No.]]</f>
        <v>R31M22</v>
      </c>
      <c r="B1823" s="8"/>
      <c r="C1823" s="16" t="s">
        <v>80</v>
      </c>
      <c r="D1823" s="14">
        <v>22</v>
      </c>
      <c r="E1823" s="14" t="s">
        <v>32</v>
      </c>
      <c r="F1823" s="36" t="s">
        <v>470</v>
      </c>
      <c r="G1823" s="36" t="str">
        <f>VLOOKUP(Table76[[#This Row],[CID]],MathN,2,FALSE)</f>
        <v>Exponents and Roots</v>
      </c>
    </row>
    <row r="1824" spans="1:7" x14ac:dyDescent="0.2">
      <c r="A1824" s="8" t="str">
        <f>Table76[[#This Row],[Test No.]]&amp;Table76[[#This Row],[Section]]&amp;Table76[[#This Row],[Q. No.]]</f>
        <v>R31M23</v>
      </c>
      <c r="B1824" s="8"/>
      <c r="C1824" s="16" t="s">
        <v>80</v>
      </c>
      <c r="D1824" s="14">
        <v>23</v>
      </c>
      <c r="E1824" s="14" t="s">
        <v>32</v>
      </c>
      <c r="F1824" s="36" t="s">
        <v>473</v>
      </c>
      <c r="G1824" s="36" t="str">
        <f>VLOOKUP(Table76[[#This Row],[CID]],MathN,2,FALSE)</f>
        <v>Equivalent Algebraic Expressions</v>
      </c>
    </row>
    <row r="1825" spans="1:7" x14ac:dyDescent="0.2">
      <c r="A1825" s="8" t="str">
        <f>Table76[[#This Row],[Test No.]]&amp;Table76[[#This Row],[Section]]&amp;Table76[[#This Row],[Q. No.]]</f>
        <v>R31M24</v>
      </c>
      <c r="B1825" s="8"/>
      <c r="C1825" s="16" t="s">
        <v>80</v>
      </c>
      <c r="D1825" s="14">
        <v>24</v>
      </c>
      <c r="E1825" s="14" t="s">
        <v>32</v>
      </c>
      <c r="F1825" s="36" t="s">
        <v>475</v>
      </c>
      <c r="G1825" s="36" t="str">
        <f>VLOOKUP(Table76[[#This Row],[CID]],MathN,2,FALSE)</f>
        <v>Solving Linear Equations</v>
      </c>
    </row>
    <row r="1826" spans="1:7" x14ac:dyDescent="0.2">
      <c r="A1826" s="8" t="str">
        <f>Table76[[#This Row],[Test No.]]&amp;Table76[[#This Row],[Section]]&amp;Table76[[#This Row],[Q. No.]]</f>
        <v>R31M25</v>
      </c>
      <c r="B1826" s="8"/>
      <c r="C1826" s="16" t="s">
        <v>80</v>
      </c>
      <c r="D1826" s="14">
        <v>25</v>
      </c>
      <c r="E1826" s="14" t="s">
        <v>32</v>
      </c>
      <c r="F1826" s="36" t="s">
        <v>467</v>
      </c>
      <c r="G1826" s="36" t="str">
        <f>VLOOKUP(Table76[[#This Row],[CID]],MathN,2,FALSE)</f>
        <v>Percentages, Fractions, and Decimals</v>
      </c>
    </row>
    <row r="1827" spans="1:7" x14ac:dyDescent="0.2">
      <c r="A1827" s="8" t="str">
        <f>Table76[[#This Row],[Test No.]]&amp;Table76[[#This Row],[Section]]&amp;Table76[[#This Row],[Q. No.]]</f>
        <v>R31M26</v>
      </c>
      <c r="B1827" s="8"/>
      <c r="C1827" s="16" t="s">
        <v>80</v>
      </c>
      <c r="D1827" s="14">
        <v>26</v>
      </c>
      <c r="E1827" s="14" t="s">
        <v>32</v>
      </c>
      <c r="F1827" s="36" t="s">
        <v>494</v>
      </c>
      <c r="G1827" s="36" t="str">
        <f>VLOOKUP(Table76[[#This Row],[CID]],MathN,2,FALSE)</f>
        <v>Angles, Lines, and Planes</v>
      </c>
    </row>
    <row r="1828" spans="1:7" x14ac:dyDescent="0.2">
      <c r="A1828" s="8" t="str">
        <f>Table76[[#This Row],[Test No.]]&amp;Table76[[#This Row],[Section]]&amp;Table76[[#This Row],[Q. No.]]</f>
        <v>R31M27</v>
      </c>
      <c r="B1828" s="8"/>
      <c r="C1828" s="16" t="s">
        <v>80</v>
      </c>
      <c r="D1828" s="14">
        <v>27</v>
      </c>
      <c r="E1828" s="14" t="s">
        <v>32</v>
      </c>
      <c r="F1828" s="36" t="s">
        <v>495</v>
      </c>
      <c r="G1828" s="36" t="str">
        <f>VLOOKUP(Table76[[#This Row],[CID]],MathN,2,FALSE)</f>
        <v>Triangles</v>
      </c>
    </row>
    <row r="1829" spans="1:7" x14ac:dyDescent="0.2">
      <c r="A1829" s="8" t="str">
        <f>Table76[[#This Row],[Test No.]]&amp;Table76[[#This Row],[Section]]&amp;Table76[[#This Row],[Q. No.]]</f>
        <v>R31M28</v>
      </c>
      <c r="B1829" s="8"/>
      <c r="C1829" s="16" t="s">
        <v>80</v>
      </c>
      <c r="D1829" s="14">
        <v>28</v>
      </c>
      <c r="E1829" s="14" t="s">
        <v>32</v>
      </c>
      <c r="F1829" s="36" t="s">
        <v>492</v>
      </c>
      <c r="G1829" s="36" t="str">
        <f>VLOOKUP(Table76[[#This Row],[CID]],MathN,2,FALSE)</f>
        <v>Graphing Data and Equations</v>
      </c>
    </row>
    <row r="1830" spans="1:7" x14ac:dyDescent="0.2">
      <c r="A1830" s="8" t="str">
        <f>Table76[[#This Row],[Test No.]]&amp;Table76[[#This Row],[Section]]&amp;Table76[[#This Row],[Q. No.]]</f>
        <v>R31M29</v>
      </c>
      <c r="B1830" s="8"/>
      <c r="C1830" s="16" t="s">
        <v>80</v>
      </c>
      <c r="D1830" s="14">
        <v>29</v>
      </c>
      <c r="E1830" s="14" t="s">
        <v>32</v>
      </c>
      <c r="F1830" s="36" t="s">
        <v>484</v>
      </c>
      <c r="G1830" s="36" t="str">
        <f>VLOOKUP(Table76[[#This Row],[CID]],MathN,2,FALSE)</f>
        <v>Complex Numbers</v>
      </c>
    </row>
    <row r="1831" spans="1:7" x14ac:dyDescent="0.2">
      <c r="A1831" s="8" t="str">
        <f>Table76[[#This Row],[Test No.]]&amp;Table76[[#This Row],[Section]]&amp;Table76[[#This Row],[Q. No.]]</f>
        <v>R31M30</v>
      </c>
      <c r="B1831" s="8"/>
      <c r="C1831" s="16" t="s">
        <v>80</v>
      </c>
      <c r="D1831" s="14">
        <v>30</v>
      </c>
      <c r="E1831" s="14" t="s">
        <v>32</v>
      </c>
      <c r="F1831" s="36" t="s">
        <v>500</v>
      </c>
      <c r="G1831" s="36" t="str">
        <f>VLOOKUP(Table76[[#This Row],[CID]],MathN,2,FALSE)</f>
        <v>SOHCAHTOA</v>
      </c>
    </row>
    <row r="1832" spans="1:7" x14ac:dyDescent="0.2">
      <c r="A1832" s="8" t="str">
        <f>Table76[[#This Row],[Test No.]]&amp;Table76[[#This Row],[Section]]&amp;Table76[[#This Row],[Q. No.]]</f>
        <v>R31M31</v>
      </c>
      <c r="B1832" s="8"/>
      <c r="C1832" s="16" t="s">
        <v>80</v>
      </c>
      <c r="D1832" s="14">
        <v>31</v>
      </c>
      <c r="E1832" s="14" t="s">
        <v>32</v>
      </c>
      <c r="F1832" s="36" t="s">
        <v>507</v>
      </c>
      <c r="G1832" s="36" t="str">
        <f>VLOOKUP(Table76[[#This Row],[CID]],MathN,2,FALSE)</f>
        <v>Probability</v>
      </c>
    </row>
    <row r="1833" spans="1:7" x14ac:dyDescent="0.2">
      <c r="A1833" s="8" t="str">
        <f>Table76[[#This Row],[Test No.]]&amp;Table76[[#This Row],[Section]]&amp;Table76[[#This Row],[Q. No.]]</f>
        <v>R31M32</v>
      </c>
      <c r="B1833" s="8"/>
      <c r="C1833" s="16" t="s">
        <v>80</v>
      </c>
      <c r="D1833" s="14">
        <v>32</v>
      </c>
      <c r="E1833" s="14" t="s">
        <v>32</v>
      </c>
      <c r="F1833" s="36" t="s">
        <v>467</v>
      </c>
      <c r="G1833" s="36" t="str">
        <f>VLOOKUP(Table76[[#This Row],[CID]],MathN,2,FALSE)</f>
        <v>Percentages, Fractions, and Decimals</v>
      </c>
    </row>
    <row r="1834" spans="1:7" x14ac:dyDescent="0.2">
      <c r="A1834" s="8" t="str">
        <f>Table76[[#This Row],[Test No.]]&amp;Table76[[#This Row],[Section]]&amp;Table76[[#This Row],[Q. No.]]</f>
        <v>R31M33</v>
      </c>
      <c r="B1834" s="8"/>
      <c r="C1834" s="16" t="s">
        <v>80</v>
      </c>
      <c r="D1834" s="14">
        <v>33</v>
      </c>
      <c r="E1834" s="14" t="s">
        <v>32</v>
      </c>
      <c r="F1834" s="36" t="s">
        <v>468</v>
      </c>
      <c r="G1834" s="36" t="str">
        <f>VLOOKUP(Table76[[#This Row],[CID]],MathN,2,FALSE)</f>
        <v>Ratios and Proportions</v>
      </c>
    </row>
    <row r="1835" spans="1:7" x14ac:dyDescent="0.2">
      <c r="A1835" s="8" t="str">
        <f>Table76[[#This Row],[Test No.]]&amp;Table76[[#This Row],[Section]]&amp;Table76[[#This Row],[Q. No.]]</f>
        <v>R31M34</v>
      </c>
      <c r="B1835" s="8"/>
      <c r="C1835" s="16" t="s">
        <v>80</v>
      </c>
      <c r="D1835" s="14">
        <v>34</v>
      </c>
      <c r="E1835" s="14" t="s">
        <v>32</v>
      </c>
      <c r="F1835" s="36" t="s">
        <v>499</v>
      </c>
      <c r="G1835" s="36" t="str">
        <f>VLOOKUP(Table76[[#This Row],[CID]],MathN,2,FALSE)</f>
        <v>Area and Perimeter</v>
      </c>
    </row>
    <row r="1836" spans="1:7" x14ac:dyDescent="0.2">
      <c r="A1836" s="8" t="str">
        <f>Table76[[#This Row],[Test No.]]&amp;Table76[[#This Row],[Section]]&amp;Table76[[#This Row],[Q. No.]]</f>
        <v>R31M35</v>
      </c>
      <c r="B1836" s="8"/>
      <c r="C1836" s="16" t="s">
        <v>80</v>
      </c>
      <c r="D1836" s="14">
        <v>35</v>
      </c>
      <c r="E1836" s="14" t="s">
        <v>32</v>
      </c>
      <c r="F1836" s="36" t="s">
        <v>475</v>
      </c>
      <c r="G1836" s="36" t="str">
        <f>VLOOKUP(Table76[[#This Row],[CID]],MathN,2,FALSE)</f>
        <v>Solving Linear Equations</v>
      </c>
    </row>
    <row r="1837" spans="1:7" x14ac:dyDescent="0.2">
      <c r="A1837" s="8" t="str">
        <f>Table76[[#This Row],[Test No.]]&amp;Table76[[#This Row],[Section]]&amp;Table76[[#This Row],[Q. No.]]</f>
        <v>R31M36</v>
      </c>
      <c r="B1837" s="8"/>
      <c r="C1837" s="16" t="s">
        <v>80</v>
      </c>
      <c r="D1837" s="14">
        <v>36</v>
      </c>
      <c r="E1837" s="14" t="s">
        <v>32</v>
      </c>
      <c r="F1837" s="36" t="s">
        <v>486</v>
      </c>
      <c r="G1837" s="36" t="str">
        <f>VLOOKUP(Table76[[#This Row],[CID]],MathN,2,FALSE)</f>
        <v>Number Lines and Inequalities</v>
      </c>
    </row>
    <row r="1838" spans="1:7" x14ac:dyDescent="0.2">
      <c r="A1838" s="8" t="str">
        <f>Table76[[#This Row],[Test No.]]&amp;Table76[[#This Row],[Section]]&amp;Table76[[#This Row],[Q. No.]]</f>
        <v>R31M37</v>
      </c>
      <c r="B1838" s="8"/>
      <c r="C1838" s="16" t="s">
        <v>80</v>
      </c>
      <c r="D1838" s="14">
        <v>37</v>
      </c>
      <c r="E1838" s="14" t="s">
        <v>32</v>
      </c>
      <c r="F1838" s="36" t="s">
        <v>506</v>
      </c>
      <c r="G1838" s="36" t="str">
        <f>VLOOKUP(Table76[[#This Row],[CID]],MathN,2,FALSE)</f>
        <v>Mean, Median, and Mode</v>
      </c>
    </row>
    <row r="1839" spans="1:7" x14ac:dyDescent="0.2">
      <c r="A1839" s="8" t="str">
        <f>Table76[[#This Row],[Test No.]]&amp;Table76[[#This Row],[Section]]&amp;Table76[[#This Row],[Q. No.]]</f>
        <v>R31M38</v>
      </c>
      <c r="B1839" s="8"/>
      <c r="C1839" s="16" t="s">
        <v>80</v>
      </c>
      <c r="D1839" s="14">
        <v>38</v>
      </c>
      <c r="E1839" s="14" t="s">
        <v>32</v>
      </c>
      <c r="F1839" s="36" t="s">
        <v>492</v>
      </c>
      <c r="G1839" s="36" t="str">
        <f>VLOOKUP(Table76[[#This Row],[CID]],MathN,2,FALSE)</f>
        <v>Graphing Data and Equations</v>
      </c>
    </row>
    <row r="1840" spans="1:7" x14ac:dyDescent="0.2">
      <c r="A1840" s="8" t="str">
        <f>Table76[[#This Row],[Test No.]]&amp;Table76[[#This Row],[Section]]&amp;Table76[[#This Row],[Q. No.]]</f>
        <v>R31M39</v>
      </c>
      <c r="B1840" s="8"/>
      <c r="C1840" s="16" t="s">
        <v>80</v>
      </c>
      <c r="D1840" s="14">
        <v>39</v>
      </c>
      <c r="E1840" s="14" t="s">
        <v>32</v>
      </c>
      <c r="F1840" s="36" t="s">
        <v>489</v>
      </c>
      <c r="G1840" s="36" t="str">
        <f>VLOOKUP(Table76[[#This Row],[CID]],MathN,2,FALSE)</f>
        <v>Slope</v>
      </c>
    </row>
    <row r="1841" spans="1:7" x14ac:dyDescent="0.2">
      <c r="A1841" s="8" t="str">
        <f>Table76[[#This Row],[Test No.]]&amp;Table76[[#This Row],[Section]]&amp;Table76[[#This Row],[Q. No.]]</f>
        <v>R31M40</v>
      </c>
      <c r="B1841" s="8"/>
      <c r="C1841" s="16" t="s">
        <v>80</v>
      </c>
      <c r="D1841" s="14">
        <v>40</v>
      </c>
      <c r="E1841" s="14" t="s">
        <v>32</v>
      </c>
      <c r="F1841" s="36" t="s">
        <v>487</v>
      </c>
      <c r="G1841" s="36" t="str">
        <f>VLOOKUP(Table76[[#This Row],[CID]],MathN,2,FALSE)</f>
        <v>The (x,y) Coordinate Plane</v>
      </c>
    </row>
    <row r="1842" spans="1:7" x14ac:dyDescent="0.2">
      <c r="A1842" s="8" t="str">
        <f>Table76[[#This Row],[Test No.]]&amp;Table76[[#This Row],[Section]]&amp;Table76[[#This Row],[Q. No.]]</f>
        <v>R31M41</v>
      </c>
      <c r="B1842" s="8"/>
      <c r="C1842" s="16" t="s">
        <v>80</v>
      </c>
      <c r="D1842" s="14">
        <v>41</v>
      </c>
      <c r="E1842" s="14" t="s">
        <v>32</v>
      </c>
      <c r="F1842" s="36" t="s">
        <v>496</v>
      </c>
      <c r="G1842" s="36" t="str">
        <f>VLOOKUP(Table76[[#This Row],[CID]],MathN,2,FALSE)</f>
        <v>Polygons</v>
      </c>
    </row>
    <row r="1843" spans="1:7" x14ac:dyDescent="0.2">
      <c r="A1843" s="8" t="str">
        <f>Table76[[#This Row],[Test No.]]&amp;Table76[[#This Row],[Section]]&amp;Table76[[#This Row],[Q. No.]]</f>
        <v>R31M42</v>
      </c>
      <c r="B1843" s="8"/>
      <c r="C1843" s="16" t="s">
        <v>80</v>
      </c>
      <c r="D1843" s="14">
        <v>42</v>
      </c>
      <c r="E1843" s="14" t="s">
        <v>32</v>
      </c>
      <c r="F1843" s="36" t="s">
        <v>481</v>
      </c>
      <c r="G1843" s="36" t="str">
        <f>VLOOKUP(Table76[[#This Row],[CID]],MathN,2,FALSE)</f>
        <v>Functions</v>
      </c>
    </row>
    <row r="1844" spans="1:7" x14ac:dyDescent="0.2">
      <c r="A1844" s="8" t="str">
        <f>Table76[[#This Row],[Test No.]]&amp;Table76[[#This Row],[Section]]&amp;Table76[[#This Row],[Q. No.]]</f>
        <v>R31M43</v>
      </c>
      <c r="B1844" s="8"/>
      <c r="C1844" s="16" t="s">
        <v>80</v>
      </c>
      <c r="D1844" s="14">
        <v>43</v>
      </c>
      <c r="E1844" s="14" t="s">
        <v>32</v>
      </c>
      <c r="F1844" s="36" t="s">
        <v>480</v>
      </c>
      <c r="G1844" s="36" t="str">
        <f>VLOOKUP(Table76[[#This Row],[CID]],MathN,2,FALSE)</f>
        <v>Relationships between the Sides of an Equation</v>
      </c>
    </row>
    <row r="1845" spans="1:7" x14ac:dyDescent="0.2">
      <c r="A1845" s="8" t="str">
        <f>Table76[[#This Row],[Test No.]]&amp;Table76[[#This Row],[Section]]&amp;Table76[[#This Row],[Q. No.]]</f>
        <v>R31M44</v>
      </c>
      <c r="B1845" s="8"/>
      <c r="C1845" s="16" t="s">
        <v>80</v>
      </c>
      <c r="D1845" s="14">
        <v>44</v>
      </c>
      <c r="E1845" s="14" t="s">
        <v>32</v>
      </c>
      <c r="F1845" s="36" t="s">
        <v>487</v>
      </c>
      <c r="G1845" s="36" t="str">
        <f>VLOOKUP(Table76[[#This Row],[CID]],MathN,2,FALSE)</f>
        <v>The (x,y) Coordinate Plane</v>
      </c>
    </row>
    <row r="1846" spans="1:7" x14ac:dyDescent="0.2">
      <c r="A1846" s="8" t="str">
        <f>Table76[[#This Row],[Test No.]]&amp;Table76[[#This Row],[Section]]&amp;Table76[[#This Row],[Q. No.]]</f>
        <v>R31M45</v>
      </c>
      <c r="B1846" s="8"/>
      <c r="C1846" s="16" t="s">
        <v>80</v>
      </c>
      <c r="D1846" s="14">
        <v>45</v>
      </c>
      <c r="E1846" s="14" t="s">
        <v>32</v>
      </c>
      <c r="F1846" s="36" t="s">
        <v>482</v>
      </c>
      <c r="G1846" s="36" t="str">
        <f>VLOOKUP(Table76[[#This Row],[CID]],MathN,2,FALSE)</f>
        <v>Matrices</v>
      </c>
    </row>
    <row r="1847" spans="1:7" x14ac:dyDescent="0.2">
      <c r="A1847" s="8" t="str">
        <f>Table76[[#This Row],[Test No.]]&amp;Table76[[#This Row],[Section]]&amp;Table76[[#This Row],[Q. No.]]</f>
        <v>R31M46</v>
      </c>
      <c r="B1847" s="8"/>
      <c r="C1847" s="16" t="s">
        <v>80</v>
      </c>
      <c r="D1847" s="14">
        <v>46</v>
      </c>
      <c r="E1847" s="14" t="s">
        <v>32</v>
      </c>
      <c r="F1847" s="36" t="s">
        <v>467</v>
      </c>
      <c r="G1847" s="36" t="str">
        <f>VLOOKUP(Table76[[#This Row],[CID]],MathN,2,FALSE)</f>
        <v>Percentages, Fractions, and Decimals</v>
      </c>
    </row>
    <row r="1848" spans="1:7" x14ac:dyDescent="0.2">
      <c r="A1848" s="8" t="str">
        <f>Table76[[#This Row],[Test No.]]&amp;Table76[[#This Row],[Section]]&amp;Table76[[#This Row],[Q. No.]]</f>
        <v>R31M47</v>
      </c>
      <c r="B1848" s="8"/>
      <c r="C1848" s="16" t="s">
        <v>80</v>
      </c>
      <c r="D1848" s="14">
        <v>47</v>
      </c>
      <c r="E1848" s="14" t="s">
        <v>32</v>
      </c>
      <c r="F1848" s="36" t="s">
        <v>468</v>
      </c>
      <c r="G1848" s="36" t="str">
        <f>VLOOKUP(Table76[[#This Row],[CID]],MathN,2,FALSE)</f>
        <v>Ratios and Proportions</v>
      </c>
    </row>
    <row r="1849" spans="1:7" x14ac:dyDescent="0.2">
      <c r="A1849" s="8" t="str">
        <f>Table76[[#This Row],[Test No.]]&amp;Table76[[#This Row],[Section]]&amp;Table76[[#This Row],[Q. No.]]</f>
        <v>R31M48</v>
      </c>
      <c r="B1849" s="8"/>
      <c r="C1849" s="16" t="s">
        <v>80</v>
      </c>
      <c r="D1849" s="14">
        <v>48</v>
      </c>
      <c r="E1849" s="14" t="s">
        <v>32</v>
      </c>
      <c r="F1849" s="36" t="s">
        <v>470</v>
      </c>
      <c r="G1849" s="36" t="str">
        <f>VLOOKUP(Table76[[#This Row],[CID]],MathN,2,FALSE)</f>
        <v>Exponents and Roots</v>
      </c>
    </row>
    <row r="1850" spans="1:7" x14ac:dyDescent="0.2">
      <c r="A1850" s="8" t="str">
        <f>Table76[[#This Row],[Test No.]]&amp;Table76[[#This Row],[Section]]&amp;Table76[[#This Row],[Q. No.]]</f>
        <v>R31M49</v>
      </c>
      <c r="B1850" s="8"/>
      <c r="C1850" s="16" t="s">
        <v>80</v>
      </c>
      <c r="D1850" s="14">
        <v>49</v>
      </c>
      <c r="E1850" s="14" t="s">
        <v>32</v>
      </c>
      <c r="F1850" s="36" t="s">
        <v>486</v>
      </c>
      <c r="G1850" s="36" t="str">
        <f>VLOOKUP(Table76[[#This Row],[CID]],MathN,2,FALSE)</f>
        <v>Number Lines and Inequalities</v>
      </c>
    </row>
    <row r="1851" spans="1:7" x14ac:dyDescent="0.2">
      <c r="A1851" s="8" t="str">
        <f>Table76[[#This Row],[Test No.]]&amp;Table76[[#This Row],[Section]]&amp;Table76[[#This Row],[Q. No.]]</f>
        <v>R31M50</v>
      </c>
      <c r="B1851" s="8"/>
      <c r="C1851" s="16" t="s">
        <v>80</v>
      </c>
      <c r="D1851" s="14">
        <v>50</v>
      </c>
      <c r="E1851" s="14" t="s">
        <v>32</v>
      </c>
      <c r="F1851" s="36" t="s">
        <v>498</v>
      </c>
      <c r="G1851" s="36" t="str">
        <f>VLOOKUP(Table76[[#This Row],[CID]],MathN,2,FALSE)</f>
        <v>Simple Three-Dimensional Geometry</v>
      </c>
    </row>
    <row r="1852" spans="1:7" x14ac:dyDescent="0.2">
      <c r="A1852" s="8" t="str">
        <f>Table76[[#This Row],[Test No.]]&amp;Table76[[#This Row],[Section]]&amp;Table76[[#This Row],[Q. No.]]</f>
        <v>R31M51</v>
      </c>
      <c r="B1852" s="8"/>
      <c r="C1852" s="16" t="s">
        <v>80</v>
      </c>
      <c r="D1852" s="14">
        <v>51</v>
      </c>
      <c r="E1852" s="14" t="s">
        <v>32</v>
      </c>
      <c r="F1852" s="36" t="s">
        <v>468</v>
      </c>
      <c r="G1852" s="36" t="str">
        <f>VLOOKUP(Table76[[#This Row],[CID]],MathN,2,FALSE)</f>
        <v>Ratios and Proportions</v>
      </c>
    </row>
    <row r="1853" spans="1:7" x14ac:dyDescent="0.2">
      <c r="A1853" s="8" t="str">
        <f>Table76[[#This Row],[Test No.]]&amp;Table76[[#This Row],[Section]]&amp;Table76[[#This Row],[Q. No.]]</f>
        <v>R31M52</v>
      </c>
      <c r="B1853" s="8"/>
      <c r="C1853" s="16" t="s">
        <v>80</v>
      </c>
      <c r="D1853" s="14">
        <v>52</v>
      </c>
      <c r="E1853" s="14" t="s">
        <v>32</v>
      </c>
      <c r="F1853" s="36" t="s">
        <v>477</v>
      </c>
      <c r="G1853" s="36" t="str">
        <f>VLOOKUP(Table76[[#This Row],[CID]],MathN,2,FALSE)</f>
        <v>Inequalities</v>
      </c>
    </row>
    <row r="1854" spans="1:7" x14ac:dyDescent="0.2">
      <c r="A1854" s="8" t="str">
        <f>Table76[[#This Row],[Test No.]]&amp;Table76[[#This Row],[Section]]&amp;Table76[[#This Row],[Q. No.]]</f>
        <v>R31M53</v>
      </c>
      <c r="B1854" s="8"/>
      <c r="C1854" s="16" t="s">
        <v>80</v>
      </c>
      <c r="D1854" s="14">
        <v>53</v>
      </c>
      <c r="E1854" s="14" t="s">
        <v>32</v>
      </c>
      <c r="F1854" s="36" t="s">
        <v>498</v>
      </c>
      <c r="G1854" s="36" t="str">
        <f>VLOOKUP(Table76[[#This Row],[CID]],MathN,2,FALSE)</f>
        <v>Simple Three-Dimensional Geometry</v>
      </c>
    </row>
    <row r="1855" spans="1:7" x14ac:dyDescent="0.2">
      <c r="A1855" s="8" t="str">
        <f>Table76[[#This Row],[Test No.]]&amp;Table76[[#This Row],[Section]]&amp;Table76[[#This Row],[Q. No.]]</f>
        <v>R31M54</v>
      </c>
      <c r="B1855" s="8"/>
      <c r="C1855" s="16" t="s">
        <v>80</v>
      </c>
      <c r="D1855" s="14">
        <v>54</v>
      </c>
      <c r="E1855" s="14" t="s">
        <v>32</v>
      </c>
      <c r="F1855" s="36" t="s">
        <v>474</v>
      </c>
      <c r="G1855" s="36" t="str">
        <f>VLOOKUP(Table76[[#This Row],[CID]],MathN,2,FALSE)</f>
        <v>Writing Expressions and Equations</v>
      </c>
    </row>
    <row r="1856" spans="1:7" x14ac:dyDescent="0.2">
      <c r="A1856" s="8" t="str">
        <f>Table76[[#This Row],[Test No.]]&amp;Table76[[#This Row],[Section]]&amp;Table76[[#This Row],[Q. No.]]</f>
        <v>R31M55</v>
      </c>
      <c r="B1856" s="8"/>
      <c r="C1856" s="16" t="s">
        <v>80</v>
      </c>
      <c r="D1856" s="14">
        <v>55</v>
      </c>
      <c r="E1856" s="14" t="s">
        <v>32</v>
      </c>
      <c r="F1856" s="36" t="s">
        <v>510</v>
      </c>
      <c r="G1856" s="36" t="str">
        <f>VLOOKUP(Table76[[#This Row],[CID]],MathN,2,FALSE)</f>
        <v>Expected Value, Standard Deviation, Misc</v>
      </c>
    </row>
    <row r="1857" spans="1:7" x14ac:dyDescent="0.2">
      <c r="A1857" s="8" t="str">
        <f>Table76[[#This Row],[Test No.]]&amp;Table76[[#This Row],[Section]]&amp;Table76[[#This Row],[Q. No.]]</f>
        <v>R31M56</v>
      </c>
      <c r="B1857" s="8"/>
      <c r="C1857" s="16" t="s">
        <v>80</v>
      </c>
      <c r="D1857" s="14">
        <v>56</v>
      </c>
      <c r="E1857" s="14" t="s">
        <v>32</v>
      </c>
      <c r="F1857" s="36" t="s">
        <v>467</v>
      </c>
      <c r="G1857" s="36" t="str">
        <f>VLOOKUP(Table76[[#This Row],[CID]],MathN,2,FALSE)</f>
        <v>Percentages, Fractions, and Decimals</v>
      </c>
    </row>
    <row r="1858" spans="1:7" x14ac:dyDescent="0.2">
      <c r="A1858" s="8" t="str">
        <f>Table76[[#This Row],[Test No.]]&amp;Table76[[#This Row],[Section]]&amp;Table76[[#This Row],[Q. No.]]</f>
        <v>R31M57</v>
      </c>
      <c r="B1858" s="8"/>
      <c r="C1858" s="16" t="s">
        <v>80</v>
      </c>
      <c r="D1858" s="14">
        <v>57</v>
      </c>
      <c r="E1858" s="14" t="s">
        <v>32</v>
      </c>
      <c r="F1858" s="36" t="s">
        <v>503</v>
      </c>
      <c r="G1858" s="36" t="str">
        <f>VLOOKUP(Table76[[#This Row],[CID]],MathN,2,FALSE)</f>
        <v>Trigonometric Graphs</v>
      </c>
    </row>
    <row r="1859" spans="1:7" x14ac:dyDescent="0.2">
      <c r="A1859" s="8" t="str">
        <f>Table76[[#This Row],[Test No.]]&amp;Table76[[#This Row],[Section]]&amp;Table76[[#This Row],[Q. No.]]</f>
        <v>R31M58</v>
      </c>
      <c r="B1859" s="8"/>
      <c r="C1859" s="16" t="s">
        <v>80</v>
      </c>
      <c r="D1859" s="14">
        <v>58</v>
      </c>
      <c r="E1859" s="14" t="s">
        <v>32</v>
      </c>
      <c r="F1859" s="36" t="s">
        <v>486</v>
      </c>
      <c r="G1859" s="36" t="str">
        <f>VLOOKUP(Table76[[#This Row],[CID]],MathN,2,FALSE)</f>
        <v>Number Lines and Inequalities</v>
      </c>
    </row>
    <row r="1860" spans="1:7" x14ac:dyDescent="0.2">
      <c r="A1860" s="8" t="str">
        <f>Table76[[#This Row],[Test No.]]&amp;Table76[[#This Row],[Section]]&amp;Table76[[#This Row],[Q. No.]]</f>
        <v>R31M59</v>
      </c>
      <c r="B1860" s="8"/>
      <c r="C1860" s="16" t="s">
        <v>80</v>
      </c>
      <c r="D1860" s="14">
        <v>59</v>
      </c>
      <c r="E1860" s="14" t="s">
        <v>32</v>
      </c>
      <c r="F1860" s="36" t="s">
        <v>507</v>
      </c>
      <c r="G1860" s="36" t="str">
        <f>VLOOKUP(Table76[[#This Row],[CID]],MathN,2,FALSE)</f>
        <v>Probability</v>
      </c>
    </row>
    <row r="1861" spans="1:7" x14ac:dyDescent="0.2">
      <c r="A1861" s="8" t="str">
        <f>Table76[[#This Row],[Test No.]]&amp;Table76[[#This Row],[Section]]&amp;Table76[[#This Row],[Q. No.]]</f>
        <v>R31M60</v>
      </c>
      <c r="B1861" s="8"/>
      <c r="C1861" s="16" t="s">
        <v>80</v>
      </c>
      <c r="D1861" s="14">
        <v>60</v>
      </c>
      <c r="E1861" s="14" t="s">
        <v>32</v>
      </c>
      <c r="F1861" s="36" t="s">
        <v>501</v>
      </c>
      <c r="G1861" s="36" t="str">
        <f>VLOOKUP(Table76[[#This Row],[CID]],MathN,2,FALSE)</f>
        <v>Trigonometric Laws</v>
      </c>
    </row>
    <row r="1862" spans="1:7" x14ac:dyDescent="0.2">
      <c r="A1862" s="8" t="str">
        <f>Table76[[#This Row],[Test No.]]&amp;Table76[[#This Row],[Section]]&amp;Table76[[#This Row],[Q. No.]]</f>
        <v>R32M1</v>
      </c>
      <c r="B1862" s="8"/>
      <c r="C1862" s="16" t="s">
        <v>79</v>
      </c>
      <c r="D1862" s="14">
        <v>1</v>
      </c>
      <c r="E1862" s="14" t="s">
        <v>32</v>
      </c>
      <c r="F1862" s="36" t="s">
        <v>469</v>
      </c>
      <c r="G1862" s="36" t="str">
        <f>VLOOKUP(Table76[[#This Row],[CID]],MathN,2,FALSE)</f>
        <v>Absolute Value</v>
      </c>
    </row>
    <row r="1863" spans="1:7" x14ac:dyDescent="0.2">
      <c r="A1863" s="8" t="str">
        <f>Table76[[#This Row],[Test No.]]&amp;Table76[[#This Row],[Section]]&amp;Table76[[#This Row],[Q. No.]]</f>
        <v>R32M2</v>
      </c>
      <c r="B1863" s="8"/>
      <c r="C1863" s="16" t="s">
        <v>79</v>
      </c>
      <c r="D1863" s="14">
        <v>2</v>
      </c>
      <c r="E1863" s="14" t="s">
        <v>32</v>
      </c>
      <c r="F1863" s="36" t="s">
        <v>467</v>
      </c>
      <c r="G1863" s="36" t="str">
        <f>VLOOKUP(Table76[[#This Row],[CID]],MathN,2,FALSE)</f>
        <v>Percentages, Fractions, and Decimals</v>
      </c>
    </row>
    <row r="1864" spans="1:7" x14ac:dyDescent="0.2">
      <c r="A1864" s="8" t="str">
        <f>Table76[[#This Row],[Test No.]]&amp;Table76[[#This Row],[Section]]&amp;Table76[[#This Row],[Q. No.]]</f>
        <v>R32M3</v>
      </c>
      <c r="B1864" s="8"/>
      <c r="C1864" s="16" t="s">
        <v>79</v>
      </c>
      <c r="D1864" s="14">
        <v>3</v>
      </c>
      <c r="E1864" s="14" t="s">
        <v>32</v>
      </c>
      <c r="F1864" s="36" t="s">
        <v>472</v>
      </c>
      <c r="G1864" s="36" t="str">
        <f>VLOOKUP(Table76[[#This Row],[CID]],MathN,2,FALSE)</f>
        <v>Substitution</v>
      </c>
    </row>
    <row r="1865" spans="1:7" x14ac:dyDescent="0.2">
      <c r="A1865" s="8" t="str">
        <f>Table76[[#This Row],[Test No.]]&amp;Table76[[#This Row],[Section]]&amp;Table76[[#This Row],[Q. No.]]</f>
        <v>R32M4</v>
      </c>
      <c r="B1865" s="8"/>
      <c r="C1865" s="16" t="s">
        <v>79</v>
      </c>
      <c r="D1865" s="14">
        <v>4</v>
      </c>
      <c r="E1865" s="14" t="s">
        <v>32</v>
      </c>
      <c r="F1865" s="36" t="s">
        <v>473</v>
      </c>
      <c r="G1865" s="36" t="str">
        <f>VLOOKUP(Table76[[#This Row],[CID]],MathN,2,FALSE)</f>
        <v>Equivalent Algebraic Expressions</v>
      </c>
    </row>
    <row r="1866" spans="1:7" x14ac:dyDescent="0.2">
      <c r="A1866" s="8" t="str">
        <f>Table76[[#This Row],[Test No.]]&amp;Table76[[#This Row],[Section]]&amp;Table76[[#This Row],[Q. No.]]</f>
        <v>R32M5</v>
      </c>
      <c r="B1866" s="8"/>
      <c r="C1866" s="16" t="s">
        <v>79</v>
      </c>
      <c r="D1866" s="14">
        <v>5</v>
      </c>
      <c r="E1866" s="14" t="s">
        <v>32</v>
      </c>
      <c r="F1866" s="36" t="s">
        <v>467</v>
      </c>
      <c r="G1866" s="36" t="str">
        <f>VLOOKUP(Table76[[#This Row],[CID]],MathN,2,FALSE)</f>
        <v>Percentages, Fractions, and Decimals</v>
      </c>
    </row>
    <row r="1867" spans="1:7" x14ac:dyDescent="0.2">
      <c r="A1867" s="8" t="str">
        <f>Table76[[#This Row],[Test No.]]&amp;Table76[[#This Row],[Section]]&amp;Table76[[#This Row],[Q. No.]]</f>
        <v>R32M6</v>
      </c>
      <c r="B1867" s="8"/>
      <c r="C1867" s="16" t="s">
        <v>79</v>
      </c>
      <c r="D1867" s="14">
        <v>6</v>
      </c>
      <c r="E1867" s="14" t="s">
        <v>32</v>
      </c>
      <c r="F1867" s="36" t="s">
        <v>495</v>
      </c>
      <c r="G1867" s="36" t="str">
        <f>VLOOKUP(Table76[[#This Row],[CID]],MathN,2,FALSE)</f>
        <v>Triangles</v>
      </c>
    </row>
    <row r="1868" spans="1:7" x14ac:dyDescent="0.2">
      <c r="A1868" s="8" t="str">
        <f>Table76[[#This Row],[Test No.]]&amp;Table76[[#This Row],[Section]]&amp;Table76[[#This Row],[Q. No.]]</f>
        <v>R32M7</v>
      </c>
      <c r="B1868" s="8"/>
      <c r="C1868" s="16" t="s">
        <v>79</v>
      </c>
      <c r="D1868" s="14">
        <v>7</v>
      </c>
      <c r="E1868" s="14" t="s">
        <v>32</v>
      </c>
      <c r="F1868" s="36" t="s">
        <v>465</v>
      </c>
      <c r="G1868" s="36" t="str">
        <f>VLOOKUP(Table76[[#This Row],[CID]],MathN,2,FALSE)</f>
        <v>Multiples, Factors, and Primes</v>
      </c>
    </row>
    <row r="1869" spans="1:7" x14ac:dyDescent="0.2">
      <c r="A1869" s="8" t="str">
        <f>Table76[[#This Row],[Test No.]]&amp;Table76[[#This Row],[Section]]&amp;Table76[[#This Row],[Q. No.]]</f>
        <v>R32M8</v>
      </c>
      <c r="B1869" s="8"/>
      <c r="C1869" s="16" t="s">
        <v>79</v>
      </c>
      <c r="D1869" s="14">
        <v>8</v>
      </c>
      <c r="E1869" s="14" t="s">
        <v>32</v>
      </c>
      <c r="F1869" s="36" t="s">
        <v>479</v>
      </c>
      <c r="G1869" s="36" t="str">
        <f>VLOOKUP(Table76[[#This Row],[CID]],MathN,2,FALSE)</f>
        <v>Solving Systems of Equations</v>
      </c>
    </row>
    <row r="1870" spans="1:7" x14ac:dyDescent="0.2">
      <c r="A1870" s="8" t="str">
        <f>Table76[[#This Row],[Test No.]]&amp;Table76[[#This Row],[Section]]&amp;Table76[[#This Row],[Q. No.]]</f>
        <v>R32M9</v>
      </c>
      <c r="B1870" s="8"/>
      <c r="C1870" s="16" t="s">
        <v>79</v>
      </c>
      <c r="D1870" s="14">
        <v>9</v>
      </c>
      <c r="E1870" s="14" t="s">
        <v>32</v>
      </c>
      <c r="F1870" s="36" t="s">
        <v>468</v>
      </c>
      <c r="G1870" s="36" t="str">
        <f>VLOOKUP(Table76[[#This Row],[CID]],MathN,2,FALSE)</f>
        <v>Ratios and Proportions</v>
      </c>
    </row>
    <row r="1871" spans="1:7" x14ac:dyDescent="0.2">
      <c r="A1871" s="8" t="str">
        <f>Table76[[#This Row],[Test No.]]&amp;Table76[[#This Row],[Section]]&amp;Table76[[#This Row],[Q. No.]]</f>
        <v>R32M10</v>
      </c>
      <c r="B1871" s="8"/>
      <c r="C1871" s="16" t="s">
        <v>79</v>
      </c>
      <c r="D1871" s="14">
        <v>10</v>
      </c>
      <c r="E1871" s="14" t="s">
        <v>32</v>
      </c>
      <c r="F1871" s="36" t="s">
        <v>488</v>
      </c>
      <c r="G1871" s="36" t="str">
        <f>VLOOKUP(Table76[[#This Row],[CID]],MathN,2,FALSE)</f>
        <v>Distance and Midpoints</v>
      </c>
    </row>
    <row r="1872" spans="1:7" x14ac:dyDescent="0.2">
      <c r="A1872" s="8" t="str">
        <f>Table76[[#This Row],[Test No.]]&amp;Table76[[#This Row],[Section]]&amp;Table76[[#This Row],[Q. No.]]</f>
        <v>R32M11</v>
      </c>
      <c r="B1872" s="8"/>
      <c r="C1872" s="16" t="s">
        <v>79</v>
      </c>
      <c r="D1872" s="14">
        <v>11</v>
      </c>
      <c r="E1872" s="14" t="s">
        <v>32</v>
      </c>
      <c r="F1872" s="36" t="s">
        <v>479</v>
      </c>
      <c r="G1872" s="36" t="str">
        <f>VLOOKUP(Table76[[#This Row],[CID]],MathN,2,FALSE)</f>
        <v>Solving Systems of Equations</v>
      </c>
    </row>
    <row r="1873" spans="1:7" x14ac:dyDescent="0.2">
      <c r="A1873" s="8" t="str">
        <f>Table76[[#This Row],[Test No.]]&amp;Table76[[#This Row],[Section]]&amp;Table76[[#This Row],[Q. No.]]</f>
        <v>R32M12</v>
      </c>
      <c r="B1873" s="8"/>
      <c r="C1873" s="16" t="s">
        <v>79</v>
      </c>
      <c r="D1873" s="14">
        <v>12</v>
      </c>
      <c r="E1873" s="14" t="s">
        <v>32</v>
      </c>
      <c r="F1873" s="36" t="s">
        <v>479</v>
      </c>
      <c r="G1873" s="36" t="str">
        <f>VLOOKUP(Table76[[#This Row],[CID]],MathN,2,FALSE)</f>
        <v>Solving Systems of Equations</v>
      </c>
    </row>
    <row r="1874" spans="1:7" x14ac:dyDescent="0.2">
      <c r="A1874" s="8" t="str">
        <f>Table76[[#This Row],[Test No.]]&amp;Table76[[#This Row],[Section]]&amp;Table76[[#This Row],[Q. No.]]</f>
        <v>R32M13</v>
      </c>
      <c r="B1874" s="8"/>
      <c r="C1874" s="16" t="s">
        <v>79</v>
      </c>
      <c r="D1874" s="14">
        <v>13</v>
      </c>
      <c r="E1874" s="14" t="s">
        <v>32</v>
      </c>
      <c r="F1874" s="36" t="s">
        <v>497</v>
      </c>
      <c r="G1874" s="36" t="str">
        <f>VLOOKUP(Table76[[#This Row],[CID]],MathN,2,FALSE)</f>
        <v>Circles</v>
      </c>
    </row>
    <row r="1875" spans="1:7" x14ac:dyDescent="0.2">
      <c r="A1875" s="8" t="str">
        <f>Table76[[#This Row],[Test No.]]&amp;Table76[[#This Row],[Section]]&amp;Table76[[#This Row],[Q. No.]]</f>
        <v>R32M14</v>
      </c>
      <c r="B1875" s="8"/>
      <c r="C1875" s="16" t="s">
        <v>79</v>
      </c>
      <c r="D1875" s="14">
        <v>14</v>
      </c>
      <c r="E1875" s="14" t="s">
        <v>32</v>
      </c>
      <c r="F1875" s="36" t="s">
        <v>507</v>
      </c>
      <c r="G1875" s="36" t="str">
        <f>VLOOKUP(Table76[[#This Row],[CID]],MathN,2,FALSE)</f>
        <v>Probability</v>
      </c>
    </row>
    <row r="1876" spans="1:7" x14ac:dyDescent="0.2">
      <c r="A1876" s="8" t="str">
        <f>Table76[[#This Row],[Test No.]]&amp;Table76[[#This Row],[Section]]&amp;Table76[[#This Row],[Q. No.]]</f>
        <v>R32M15</v>
      </c>
      <c r="B1876" s="8"/>
      <c r="C1876" s="16" t="s">
        <v>79</v>
      </c>
      <c r="D1876" s="14">
        <v>15</v>
      </c>
      <c r="E1876" s="14" t="s">
        <v>32</v>
      </c>
      <c r="F1876" s="36" t="s">
        <v>468</v>
      </c>
      <c r="G1876" s="36" t="str">
        <f>VLOOKUP(Table76[[#This Row],[CID]],MathN,2,FALSE)</f>
        <v>Ratios and Proportions</v>
      </c>
    </row>
    <row r="1877" spans="1:7" x14ac:dyDescent="0.2">
      <c r="A1877" s="8" t="str">
        <f>Table76[[#This Row],[Test No.]]&amp;Table76[[#This Row],[Section]]&amp;Table76[[#This Row],[Q. No.]]</f>
        <v>R32M16</v>
      </c>
      <c r="B1877" s="8"/>
      <c r="C1877" s="16" t="s">
        <v>79</v>
      </c>
      <c r="D1877" s="14">
        <v>16</v>
      </c>
      <c r="E1877" s="14" t="s">
        <v>32</v>
      </c>
      <c r="F1877" s="36" t="s">
        <v>499</v>
      </c>
      <c r="G1877" s="36" t="str">
        <f>VLOOKUP(Table76[[#This Row],[CID]],MathN,2,FALSE)</f>
        <v>Area and Perimeter</v>
      </c>
    </row>
    <row r="1878" spans="1:7" x14ac:dyDescent="0.2">
      <c r="A1878" s="8" t="str">
        <f>Table76[[#This Row],[Test No.]]&amp;Table76[[#This Row],[Section]]&amp;Table76[[#This Row],[Q. No.]]</f>
        <v>R32M17</v>
      </c>
      <c r="B1878" s="8"/>
      <c r="C1878" s="16" t="s">
        <v>79</v>
      </c>
      <c r="D1878" s="14">
        <v>17</v>
      </c>
      <c r="E1878" s="14" t="s">
        <v>32</v>
      </c>
      <c r="F1878" s="36" t="s">
        <v>470</v>
      </c>
      <c r="G1878" s="36" t="str">
        <f>VLOOKUP(Table76[[#This Row],[CID]],MathN,2,FALSE)</f>
        <v>Exponents and Roots</v>
      </c>
    </row>
    <row r="1879" spans="1:7" x14ac:dyDescent="0.2">
      <c r="A1879" s="8" t="str">
        <f>Table76[[#This Row],[Test No.]]&amp;Table76[[#This Row],[Section]]&amp;Table76[[#This Row],[Q. No.]]</f>
        <v>R32M18</v>
      </c>
      <c r="B1879" s="8"/>
      <c r="C1879" s="16" t="s">
        <v>79</v>
      </c>
      <c r="D1879" s="14">
        <v>18</v>
      </c>
      <c r="E1879" s="14" t="s">
        <v>32</v>
      </c>
      <c r="F1879" s="36" t="s">
        <v>495</v>
      </c>
      <c r="G1879" s="36" t="str">
        <f>VLOOKUP(Table76[[#This Row],[CID]],MathN,2,FALSE)</f>
        <v>Triangles</v>
      </c>
    </row>
    <row r="1880" spans="1:7" x14ac:dyDescent="0.2">
      <c r="A1880" s="8" t="str">
        <f>Table76[[#This Row],[Test No.]]&amp;Table76[[#This Row],[Section]]&amp;Table76[[#This Row],[Q. No.]]</f>
        <v>R32M19</v>
      </c>
      <c r="B1880" s="8"/>
      <c r="C1880" s="16" t="s">
        <v>79</v>
      </c>
      <c r="D1880" s="14">
        <v>19</v>
      </c>
      <c r="E1880" s="14" t="s">
        <v>32</v>
      </c>
      <c r="F1880" s="36" t="s">
        <v>488</v>
      </c>
      <c r="G1880" s="36" t="str">
        <f>VLOOKUP(Table76[[#This Row],[CID]],MathN,2,FALSE)</f>
        <v>Distance and Midpoints</v>
      </c>
    </row>
    <row r="1881" spans="1:7" x14ac:dyDescent="0.2">
      <c r="A1881" s="8" t="str">
        <f>Table76[[#This Row],[Test No.]]&amp;Table76[[#This Row],[Section]]&amp;Table76[[#This Row],[Q. No.]]</f>
        <v>R32M20</v>
      </c>
      <c r="B1881" s="8"/>
      <c r="C1881" s="16" t="s">
        <v>79</v>
      </c>
      <c r="D1881" s="14">
        <v>20</v>
      </c>
      <c r="E1881" s="14" t="s">
        <v>32</v>
      </c>
      <c r="F1881" s="36" t="s">
        <v>464</v>
      </c>
      <c r="G1881" s="36" t="str">
        <f>VLOOKUP(Table76[[#This Row],[CID]],MathN,2,FALSE)</f>
        <v>Numbers, Operations, and Problems</v>
      </c>
    </row>
    <row r="1882" spans="1:7" x14ac:dyDescent="0.2">
      <c r="A1882" s="8" t="str">
        <f>Table76[[#This Row],[Test No.]]&amp;Table76[[#This Row],[Section]]&amp;Table76[[#This Row],[Q. No.]]</f>
        <v>R32M21</v>
      </c>
      <c r="B1882" s="8"/>
      <c r="C1882" s="16" t="s">
        <v>79</v>
      </c>
      <c r="D1882" s="14">
        <v>21</v>
      </c>
      <c r="E1882" s="14" t="s">
        <v>32</v>
      </c>
      <c r="F1882" s="36" t="s">
        <v>507</v>
      </c>
      <c r="G1882" s="36" t="str">
        <f>VLOOKUP(Table76[[#This Row],[CID]],MathN,2,FALSE)</f>
        <v>Probability</v>
      </c>
    </row>
    <row r="1883" spans="1:7" x14ac:dyDescent="0.2">
      <c r="A1883" s="8" t="str">
        <f>Table76[[#This Row],[Test No.]]&amp;Table76[[#This Row],[Section]]&amp;Table76[[#This Row],[Q. No.]]</f>
        <v>R32M22</v>
      </c>
      <c r="B1883" s="8"/>
      <c r="C1883" s="16" t="s">
        <v>79</v>
      </c>
      <c r="D1883" s="14">
        <v>22</v>
      </c>
      <c r="E1883" s="14" t="s">
        <v>32</v>
      </c>
      <c r="F1883" s="36" t="s">
        <v>499</v>
      </c>
      <c r="G1883" s="36" t="str">
        <f>VLOOKUP(Table76[[#This Row],[CID]],MathN,2,FALSE)</f>
        <v>Area and Perimeter</v>
      </c>
    </row>
    <row r="1884" spans="1:7" x14ac:dyDescent="0.2">
      <c r="A1884" s="8" t="str">
        <f>Table76[[#This Row],[Test No.]]&amp;Table76[[#This Row],[Section]]&amp;Table76[[#This Row],[Q. No.]]</f>
        <v>R32M23</v>
      </c>
      <c r="B1884" s="8"/>
      <c r="C1884" s="16" t="s">
        <v>79</v>
      </c>
      <c r="D1884" s="14">
        <v>23</v>
      </c>
      <c r="E1884" s="14" t="s">
        <v>32</v>
      </c>
      <c r="F1884" s="36" t="s">
        <v>478</v>
      </c>
      <c r="G1884" s="36" t="str">
        <f>VLOOKUP(Table76[[#This Row],[CID]],MathN,2,FALSE)</f>
        <v>Solving and Factoring Quadratic Equations</v>
      </c>
    </row>
    <row r="1885" spans="1:7" x14ac:dyDescent="0.2">
      <c r="A1885" s="8" t="str">
        <f>Table76[[#This Row],[Test No.]]&amp;Table76[[#This Row],[Section]]&amp;Table76[[#This Row],[Q. No.]]</f>
        <v>R32M24</v>
      </c>
      <c r="B1885" s="8"/>
      <c r="C1885" s="16" t="s">
        <v>79</v>
      </c>
      <c r="D1885" s="14">
        <v>24</v>
      </c>
      <c r="E1885" s="14" t="s">
        <v>32</v>
      </c>
      <c r="F1885" s="36" t="s">
        <v>471</v>
      </c>
      <c r="G1885" s="36" t="str">
        <f>VLOOKUP(Table76[[#This Row],[CID]],MathN,2,FALSE)</f>
        <v>Series</v>
      </c>
    </row>
    <row r="1886" spans="1:7" x14ac:dyDescent="0.2">
      <c r="A1886" s="8" t="str">
        <f>Table76[[#This Row],[Test No.]]&amp;Table76[[#This Row],[Section]]&amp;Table76[[#This Row],[Q. No.]]</f>
        <v>R32M25</v>
      </c>
      <c r="B1886" s="8"/>
      <c r="C1886" s="16" t="s">
        <v>79</v>
      </c>
      <c r="D1886" s="14">
        <v>25</v>
      </c>
      <c r="E1886" s="14" t="s">
        <v>32</v>
      </c>
      <c r="F1886" s="36" t="s">
        <v>509</v>
      </c>
      <c r="G1886" s="36" t="str">
        <f>VLOOKUP(Table76[[#This Row],[CID]],MathN,2,FALSE)</f>
        <v>Combination and Permutation</v>
      </c>
    </row>
    <row r="1887" spans="1:7" x14ac:dyDescent="0.2">
      <c r="A1887" s="8" t="str">
        <f>Table76[[#This Row],[Test No.]]&amp;Table76[[#This Row],[Section]]&amp;Table76[[#This Row],[Q. No.]]</f>
        <v>R32M26</v>
      </c>
      <c r="B1887" s="8"/>
      <c r="C1887" s="16" t="s">
        <v>79</v>
      </c>
      <c r="D1887" s="14">
        <v>26</v>
      </c>
      <c r="E1887" s="14" t="s">
        <v>32</v>
      </c>
      <c r="F1887" s="36" t="s">
        <v>482</v>
      </c>
      <c r="G1887" s="36" t="str">
        <f>VLOOKUP(Table76[[#This Row],[CID]],MathN,2,FALSE)</f>
        <v>Matrices</v>
      </c>
    </row>
    <row r="1888" spans="1:7" x14ac:dyDescent="0.2">
      <c r="A1888" s="8" t="str">
        <f>Table76[[#This Row],[Test No.]]&amp;Table76[[#This Row],[Section]]&amp;Table76[[#This Row],[Q. No.]]</f>
        <v>R32M27</v>
      </c>
      <c r="B1888" s="8"/>
      <c r="C1888" s="16" t="s">
        <v>79</v>
      </c>
      <c r="D1888" s="14">
        <v>27</v>
      </c>
      <c r="E1888" s="14" t="s">
        <v>32</v>
      </c>
      <c r="F1888" s="36" t="s">
        <v>506</v>
      </c>
      <c r="G1888" s="36" t="str">
        <f>VLOOKUP(Table76[[#This Row],[CID]],MathN,2,FALSE)</f>
        <v>Mean, Median, and Mode</v>
      </c>
    </row>
    <row r="1889" spans="1:7" x14ac:dyDescent="0.2">
      <c r="A1889" s="8" t="str">
        <f>Table76[[#This Row],[Test No.]]&amp;Table76[[#This Row],[Section]]&amp;Table76[[#This Row],[Q. No.]]</f>
        <v>R32M28</v>
      </c>
      <c r="B1889" s="8"/>
      <c r="C1889" s="16" t="s">
        <v>79</v>
      </c>
      <c r="D1889" s="14">
        <v>28</v>
      </c>
      <c r="E1889" s="14" t="s">
        <v>32</v>
      </c>
      <c r="F1889" s="36" t="s">
        <v>499</v>
      </c>
      <c r="G1889" s="36" t="str">
        <f>VLOOKUP(Table76[[#This Row],[CID]],MathN,2,FALSE)</f>
        <v>Area and Perimeter</v>
      </c>
    </row>
    <row r="1890" spans="1:7" x14ac:dyDescent="0.2">
      <c r="A1890" s="8" t="str">
        <f>Table76[[#This Row],[Test No.]]&amp;Table76[[#This Row],[Section]]&amp;Table76[[#This Row],[Q. No.]]</f>
        <v>R32M29</v>
      </c>
      <c r="B1890" s="8"/>
      <c r="C1890" s="16" t="s">
        <v>79</v>
      </c>
      <c r="D1890" s="14">
        <v>29</v>
      </c>
      <c r="E1890" s="14" t="s">
        <v>32</v>
      </c>
      <c r="F1890" s="36" t="s">
        <v>500</v>
      </c>
      <c r="G1890" s="36" t="str">
        <f>VLOOKUP(Table76[[#This Row],[CID]],MathN,2,FALSE)</f>
        <v>SOHCAHTOA</v>
      </c>
    </row>
    <row r="1891" spans="1:7" x14ac:dyDescent="0.2">
      <c r="A1891" s="8" t="str">
        <f>Table76[[#This Row],[Test No.]]&amp;Table76[[#This Row],[Section]]&amp;Table76[[#This Row],[Q. No.]]</f>
        <v>R32M30</v>
      </c>
      <c r="B1891" s="8"/>
      <c r="C1891" s="16" t="s">
        <v>79</v>
      </c>
      <c r="D1891" s="14">
        <v>30</v>
      </c>
      <c r="E1891" s="14" t="s">
        <v>32</v>
      </c>
      <c r="F1891" s="36" t="s">
        <v>497</v>
      </c>
      <c r="G1891" s="36" t="str">
        <f>VLOOKUP(Table76[[#This Row],[CID]],MathN,2,FALSE)</f>
        <v>Circles</v>
      </c>
    </row>
    <row r="1892" spans="1:7" x14ac:dyDescent="0.2">
      <c r="A1892" s="8" t="str">
        <f>Table76[[#This Row],[Test No.]]&amp;Table76[[#This Row],[Section]]&amp;Table76[[#This Row],[Q. No.]]</f>
        <v>R32M31</v>
      </c>
      <c r="B1892" s="8"/>
      <c r="C1892" s="16" t="s">
        <v>79</v>
      </c>
      <c r="D1892" s="14">
        <v>31</v>
      </c>
      <c r="E1892" s="14" t="s">
        <v>32</v>
      </c>
      <c r="F1892" s="36" t="s">
        <v>497</v>
      </c>
      <c r="G1892" s="36" t="str">
        <f>VLOOKUP(Table76[[#This Row],[CID]],MathN,2,FALSE)</f>
        <v>Circles</v>
      </c>
    </row>
    <row r="1893" spans="1:7" x14ac:dyDescent="0.2">
      <c r="A1893" s="8" t="str">
        <f>Table76[[#This Row],[Test No.]]&amp;Table76[[#This Row],[Section]]&amp;Table76[[#This Row],[Q. No.]]</f>
        <v>R32M32</v>
      </c>
      <c r="B1893" s="8"/>
      <c r="C1893" s="16" t="s">
        <v>79</v>
      </c>
      <c r="D1893" s="14">
        <v>32</v>
      </c>
      <c r="E1893" s="14" t="s">
        <v>32</v>
      </c>
      <c r="F1893" s="36" t="s">
        <v>487</v>
      </c>
      <c r="G1893" s="36" t="str">
        <f>VLOOKUP(Table76[[#This Row],[CID]],MathN,2,FALSE)</f>
        <v>The (x,y) Coordinate Plane</v>
      </c>
    </row>
    <row r="1894" spans="1:7" x14ac:dyDescent="0.2">
      <c r="A1894" s="8" t="str">
        <f>Table76[[#This Row],[Test No.]]&amp;Table76[[#This Row],[Section]]&amp;Table76[[#This Row],[Q. No.]]</f>
        <v>R32M33</v>
      </c>
      <c r="B1894" s="8"/>
      <c r="C1894" s="16" t="s">
        <v>79</v>
      </c>
      <c r="D1894" s="14">
        <v>33</v>
      </c>
      <c r="E1894" s="14" t="s">
        <v>32</v>
      </c>
      <c r="F1894" s="36" t="s">
        <v>494</v>
      </c>
      <c r="G1894" s="36" t="str">
        <f>VLOOKUP(Table76[[#This Row],[CID]],MathN,2,FALSE)</f>
        <v>Angles, Lines, and Planes</v>
      </c>
    </row>
    <row r="1895" spans="1:7" x14ac:dyDescent="0.2">
      <c r="A1895" s="8" t="str">
        <f>Table76[[#This Row],[Test No.]]&amp;Table76[[#This Row],[Section]]&amp;Table76[[#This Row],[Q. No.]]</f>
        <v>R32M34</v>
      </c>
      <c r="B1895" s="8"/>
      <c r="C1895" s="16" t="s">
        <v>79</v>
      </c>
      <c r="D1895" s="14">
        <v>34</v>
      </c>
      <c r="E1895" s="14" t="s">
        <v>32</v>
      </c>
      <c r="F1895" s="36" t="s">
        <v>500</v>
      </c>
      <c r="G1895" s="36" t="str">
        <f>VLOOKUP(Table76[[#This Row],[CID]],MathN,2,FALSE)</f>
        <v>SOHCAHTOA</v>
      </c>
    </row>
    <row r="1896" spans="1:7" x14ac:dyDescent="0.2">
      <c r="A1896" s="8" t="str">
        <f>Table76[[#This Row],[Test No.]]&amp;Table76[[#This Row],[Section]]&amp;Table76[[#This Row],[Q. No.]]</f>
        <v>R32M35</v>
      </c>
      <c r="B1896" s="8"/>
      <c r="C1896" s="16" t="s">
        <v>79</v>
      </c>
      <c r="D1896" s="14">
        <v>35</v>
      </c>
      <c r="E1896" s="14" t="s">
        <v>32</v>
      </c>
      <c r="F1896" s="36" t="s">
        <v>475</v>
      </c>
      <c r="G1896" s="36" t="str">
        <f>VLOOKUP(Table76[[#This Row],[CID]],MathN,2,FALSE)</f>
        <v>Solving Linear Equations</v>
      </c>
    </row>
    <row r="1897" spans="1:7" x14ac:dyDescent="0.2">
      <c r="A1897" s="8" t="str">
        <f>Table76[[#This Row],[Test No.]]&amp;Table76[[#This Row],[Section]]&amp;Table76[[#This Row],[Q. No.]]</f>
        <v>R32M36</v>
      </c>
      <c r="B1897" s="8"/>
      <c r="C1897" s="16" t="s">
        <v>79</v>
      </c>
      <c r="D1897" s="14">
        <v>36</v>
      </c>
      <c r="E1897" s="14" t="s">
        <v>32</v>
      </c>
      <c r="F1897" s="36" t="s">
        <v>473</v>
      </c>
      <c r="G1897" s="36" t="str">
        <f>VLOOKUP(Table76[[#This Row],[CID]],MathN,2,FALSE)</f>
        <v>Equivalent Algebraic Expressions</v>
      </c>
    </row>
    <row r="1898" spans="1:7" x14ac:dyDescent="0.2">
      <c r="A1898" s="8" t="str">
        <f>Table76[[#This Row],[Test No.]]&amp;Table76[[#This Row],[Section]]&amp;Table76[[#This Row],[Q. No.]]</f>
        <v>R32M37</v>
      </c>
      <c r="B1898" s="8"/>
      <c r="C1898" s="16" t="s">
        <v>79</v>
      </c>
      <c r="D1898" s="14">
        <v>37</v>
      </c>
      <c r="E1898" s="14" t="s">
        <v>32</v>
      </c>
      <c r="F1898" s="36" t="s">
        <v>465</v>
      </c>
      <c r="G1898" s="36" t="str">
        <f>VLOOKUP(Table76[[#This Row],[CID]],MathN,2,FALSE)</f>
        <v>Multiples, Factors, and Primes</v>
      </c>
    </row>
    <row r="1899" spans="1:7" x14ac:dyDescent="0.2">
      <c r="A1899" s="8" t="str">
        <f>Table76[[#This Row],[Test No.]]&amp;Table76[[#This Row],[Section]]&amp;Table76[[#This Row],[Q. No.]]</f>
        <v>R32M38</v>
      </c>
      <c r="B1899" s="8"/>
      <c r="C1899" s="16" t="s">
        <v>79</v>
      </c>
      <c r="D1899" s="14">
        <v>38</v>
      </c>
      <c r="E1899" s="14" t="s">
        <v>32</v>
      </c>
      <c r="F1899" s="36" t="s">
        <v>487</v>
      </c>
      <c r="G1899" s="36" t="str">
        <f>VLOOKUP(Table76[[#This Row],[CID]],MathN,2,FALSE)</f>
        <v>The (x,y) Coordinate Plane</v>
      </c>
    </row>
    <row r="1900" spans="1:7" x14ac:dyDescent="0.2">
      <c r="A1900" s="8" t="str">
        <f>Table76[[#This Row],[Test No.]]&amp;Table76[[#This Row],[Section]]&amp;Table76[[#This Row],[Q. No.]]</f>
        <v>R32M39</v>
      </c>
      <c r="B1900" s="8"/>
      <c r="C1900" s="16" t="s">
        <v>79</v>
      </c>
      <c r="D1900" s="14">
        <v>39</v>
      </c>
      <c r="E1900" s="14" t="s">
        <v>32</v>
      </c>
      <c r="F1900" s="36" t="s">
        <v>474</v>
      </c>
      <c r="G1900" s="36" t="str">
        <f>VLOOKUP(Table76[[#This Row],[CID]],MathN,2,FALSE)</f>
        <v>Writing Expressions and Equations</v>
      </c>
    </row>
    <row r="1901" spans="1:7" x14ac:dyDescent="0.2">
      <c r="A1901" s="8" t="str">
        <f>Table76[[#This Row],[Test No.]]&amp;Table76[[#This Row],[Section]]&amp;Table76[[#This Row],[Q. No.]]</f>
        <v>R32M40</v>
      </c>
      <c r="B1901" s="8"/>
      <c r="C1901" s="16" t="s">
        <v>79</v>
      </c>
      <c r="D1901" s="14">
        <v>40</v>
      </c>
      <c r="E1901" s="14" t="s">
        <v>32</v>
      </c>
      <c r="F1901" s="36" t="s">
        <v>479</v>
      </c>
      <c r="G1901" s="36" t="str">
        <f>VLOOKUP(Table76[[#This Row],[CID]],MathN,2,FALSE)</f>
        <v>Solving Systems of Equations</v>
      </c>
    </row>
    <row r="1902" spans="1:7" x14ac:dyDescent="0.2">
      <c r="A1902" s="8" t="str">
        <f>Table76[[#This Row],[Test No.]]&amp;Table76[[#This Row],[Section]]&amp;Table76[[#This Row],[Q. No.]]</f>
        <v>R32M41</v>
      </c>
      <c r="B1902" s="8"/>
      <c r="C1902" s="16" t="s">
        <v>79</v>
      </c>
      <c r="D1902" s="14">
        <v>41</v>
      </c>
      <c r="E1902" s="14" t="s">
        <v>32</v>
      </c>
      <c r="F1902" s="36" t="s">
        <v>474</v>
      </c>
      <c r="G1902" s="36" t="str">
        <f>VLOOKUP(Table76[[#This Row],[CID]],MathN,2,FALSE)</f>
        <v>Writing Expressions and Equations</v>
      </c>
    </row>
    <row r="1903" spans="1:7" x14ac:dyDescent="0.2">
      <c r="A1903" s="8" t="str">
        <f>Table76[[#This Row],[Test No.]]&amp;Table76[[#This Row],[Section]]&amp;Table76[[#This Row],[Q. No.]]</f>
        <v>R32M42</v>
      </c>
      <c r="B1903" s="8"/>
      <c r="C1903" s="16" t="s">
        <v>79</v>
      </c>
      <c r="D1903" s="14">
        <v>42</v>
      </c>
      <c r="E1903" s="14" t="s">
        <v>32</v>
      </c>
      <c r="F1903" s="36" t="s">
        <v>490</v>
      </c>
      <c r="G1903" s="36" t="str">
        <f>VLOOKUP(Table76[[#This Row],[CID]],MathN,2,FALSE)</f>
        <v>Parallel and Perpendicular Lines</v>
      </c>
    </row>
    <row r="1904" spans="1:7" x14ac:dyDescent="0.2">
      <c r="A1904" s="8" t="str">
        <f>Table76[[#This Row],[Test No.]]&amp;Table76[[#This Row],[Section]]&amp;Table76[[#This Row],[Q. No.]]</f>
        <v>R32M43</v>
      </c>
      <c r="B1904" s="8"/>
      <c r="C1904" s="16" t="s">
        <v>79</v>
      </c>
      <c r="D1904" s="14">
        <v>43</v>
      </c>
      <c r="E1904" s="14" t="s">
        <v>32</v>
      </c>
      <c r="F1904" s="36" t="s">
        <v>499</v>
      </c>
      <c r="G1904" s="36" t="str">
        <f>VLOOKUP(Table76[[#This Row],[CID]],MathN,2,FALSE)</f>
        <v>Area and Perimeter</v>
      </c>
    </row>
    <row r="1905" spans="1:7" x14ac:dyDescent="0.2">
      <c r="A1905" s="8" t="str">
        <f>Table76[[#This Row],[Test No.]]&amp;Table76[[#This Row],[Section]]&amp;Table76[[#This Row],[Q. No.]]</f>
        <v>R32M44</v>
      </c>
      <c r="B1905" s="8"/>
      <c r="C1905" s="16" t="s">
        <v>79</v>
      </c>
      <c r="D1905" s="14">
        <v>44</v>
      </c>
      <c r="E1905" s="14" t="s">
        <v>32</v>
      </c>
      <c r="F1905" s="36" t="s">
        <v>497</v>
      </c>
      <c r="G1905" s="36" t="str">
        <f>VLOOKUP(Table76[[#This Row],[CID]],MathN,2,FALSE)</f>
        <v>Circles</v>
      </c>
    </row>
    <row r="1906" spans="1:7" x14ac:dyDescent="0.2">
      <c r="A1906" s="8" t="str">
        <f>Table76[[#This Row],[Test No.]]&amp;Table76[[#This Row],[Section]]&amp;Table76[[#This Row],[Q. No.]]</f>
        <v>R32M45</v>
      </c>
      <c r="B1906" s="8"/>
      <c r="C1906" s="16" t="s">
        <v>79</v>
      </c>
      <c r="D1906" s="14">
        <v>45</v>
      </c>
      <c r="E1906" s="14" t="s">
        <v>32</v>
      </c>
      <c r="F1906" s="36" t="s">
        <v>479</v>
      </c>
      <c r="G1906" s="36" t="str">
        <f>VLOOKUP(Table76[[#This Row],[CID]],MathN,2,FALSE)</f>
        <v>Solving Systems of Equations</v>
      </c>
    </row>
    <row r="1907" spans="1:7" x14ac:dyDescent="0.2">
      <c r="A1907" s="8" t="str">
        <f>Table76[[#This Row],[Test No.]]&amp;Table76[[#This Row],[Section]]&amp;Table76[[#This Row],[Q. No.]]</f>
        <v>R32M46</v>
      </c>
      <c r="B1907" s="8"/>
      <c r="C1907" s="16" t="s">
        <v>79</v>
      </c>
      <c r="D1907" s="14">
        <v>46</v>
      </c>
      <c r="E1907" s="14" t="s">
        <v>32</v>
      </c>
      <c r="F1907" s="36" t="s">
        <v>479</v>
      </c>
      <c r="G1907" s="36" t="str">
        <f>VLOOKUP(Table76[[#This Row],[CID]],MathN,2,FALSE)</f>
        <v>Solving Systems of Equations</v>
      </c>
    </row>
    <row r="1908" spans="1:7" x14ac:dyDescent="0.2">
      <c r="A1908" s="8" t="str">
        <f>Table76[[#This Row],[Test No.]]&amp;Table76[[#This Row],[Section]]&amp;Table76[[#This Row],[Q. No.]]</f>
        <v>R32M47</v>
      </c>
      <c r="B1908" s="8"/>
      <c r="C1908" s="16" t="s">
        <v>79</v>
      </c>
      <c r="D1908" s="14">
        <v>47</v>
      </c>
      <c r="E1908" s="14" t="s">
        <v>32</v>
      </c>
      <c r="F1908" s="36" t="s">
        <v>485</v>
      </c>
      <c r="G1908" s="36" t="str">
        <f>VLOOKUP(Table76[[#This Row],[CID]],MathN,2,FALSE)</f>
        <v>Domain and Range</v>
      </c>
    </row>
    <row r="1909" spans="1:7" x14ac:dyDescent="0.2">
      <c r="A1909" s="8" t="str">
        <f>Table76[[#This Row],[Test No.]]&amp;Table76[[#This Row],[Section]]&amp;Table76[[#This Row],[Q. No.]]</f>
        <v>R32M48</v>
      </c>
      <c r="B1909" s="8"/>
      <c r="C1909" s="16" t="s">
        <v>79</v>
      </c>
      <c r="D1909" s="14">
        <v>48</v>
      </c>
      <c r="E1909" s="14" t="s">
        <v>32</v>
      </c>
      <c r="F1909" s="36" t="s">
        <v>499</v>
      </c>
      <c r="G1909" s="36" t="str">
        <f>VLOOKUP(Table76[[#This Row],[CID]],MathN,2,FALSE)</f>
        <v>Area and Perimeter</v>
      </c>
    </row>
    <row r="1910" spans="1:7" x14ac:dyDescent="0.2">
      <c r="A1910" s="8" t="str">
        <f>Table76[[#This Row],[Test No.]]&amp;Table76[[#This Row],[Section]]&amp;Table76[[#This Row],[Q. No.]]</f>
        <v>R32M49</v>
      </c>
      <c r="B1910" s="8"/>
      <c r="C1910" s="16" t="s">
        <v>79</v>
      </c>
      <c r="D1910" s="14">
        <v>49</v>
      </c>
      <c r="E1910" s="14" t="s">
        <v>32</v>
      </c>
      <c r="F1910" s="36" t="s">
        <v>499</v>
      </c>
      <c r="G1910" s="36" t="str">
        <f>VLOOKUP(Table76[[#This Row],[CID]],MathN,2,FALSE)</f>
        <v>Area and Perimeter</v>
      </c>
    </row>
    <row r="1911" spans="1:7" x14ac:dyDescent="0.2">
      <c r="A1911" s="8" t="str">
        <f>Table76[[#This Row],[Test No.]]&amp;Table76[[#This Row],[Section]]&amp;Table76[[#This Row],[Q. No.]]</f>
        <v>R32M50</v>
      </c>
      <c r="B1911" s="8"/>
      <c r="C1911" s="16" t="s">
        <v>79</v>
      </c>
      <c r="D1911" s="14">
        <v>50</v>
      </c>
      <c r="E1911" s="14" t="s">
        <v>32</v>
      </c>
      <c r="F1911" s="36" t="s">
        <v>471</v>
      </c>
      <c r="G1911" s="36" t="str">
        <f>VLOOKUP(Table76[[#This Row],[CID]],MathN,2,FALSE)</f>
        <v>Series</v>
      </c>
    </row>
    <row r="1912" spans="1:7" x14ac:dyDescent="0.2">
      <c r="A1912" s="8" t="str">
        <f>Table76[[#This Row],[Test No.]]&amp;Table76[[#This Row],[Section]]&amp;Table76[[#This Row],[Q. No.]]</f>
        <v>R32M51</v>
      </c>
      <c r="B1912" s="8"/>
      <c r="C1912" s="16" t="s">
        <v>79</v>
      </c>
      <c r="D1912" s="14">
        <v>51</v>
      </c>
      <c r="E1912" s="14" t="s">
        <v>32</v>
      </c>
      <c r="F1912" s="36" t="s">
        <v>500</v>
      </c>
      <c r="G1912" s="36" t="str">
        <f>VLOOKUP(Table76[[#This Row],[CID]],MathN,2,FALSE)</f>
        <v>SOHCAHTOA</v>
      </c>
    </row>
    <row r="1913" spans="1:7" x14ac:dyDescent="0.2">
      <c r="A1913" s="8" t="str">
        <f>Table76[[#This Row],[Test No.]]&amp;Table76[[#This Row],[Section]]&amp;Table76[[#This Row],[Q. No.]]</f>
        <v>R32M52</v>
      </c>
      <c r="B1913" s="8"/>
      <c r="C1913" s="16" t="s">
        <v>79</v>
      </c>
      <c r="D1913" s="14">
        <v>52</v>
      </c>
      <c r="E1913" s="14" t="s">
        <v>32</v>
      </c>
      <c r="F1913" s="36" t="s">
        <v>498</v>
      </c>
      <c r="G1913" s="36" t="str">
        <f>VLOOKUP(Table76[[#This Row],[CID]],MathN,2,FALSE)</f>
        <v>Simple Three-Dimensional Geometry</v>
      </c>
    </row>
    <row r="1914" spans="1:7" x14ac:dyDescent="0.2">
      <c r="A1914" s="8" t="str">
        <f>Table76[[#This Row],[Test No.]]&amp;Table76[[#This Row],[Section]]&amp;Table76[[#This Row],[Q. No.]]</f>
        <v>R32M53</v>
      </c>
      <c r="B1914" s="8"/>
      <c r="C1914" s="16" t="s">
        <v>79</v>
      </c>
      <c r="D1914" s="14">
        <v>53</v>
      </c>
      <c r="E1914" s="14" t="s">
        <v>32</v>
      </c>
      <c r="F1914" s="36" t="s">
        <v>473</v>
      </c>
      <c r="G1914" s="36" t="str">
        <f>VLOOKUP(Table76[[#This Row],[CID]],MathN,2,FALSE)</f>
        <v>Equivalent Algebraic Expressions</v>
      </c>
    </row>
    <row r="1915" spans="1:7" x14ac:dyDescent="0.2">
      <c r="A1915" s="8" t="str">
        <f>Table76[[#This Row],[Test No.]]&amp;Table76[[#This Row],[Section]]&amp;Table76[[#This Row],[Q. No.]]</f>
        <v>R32M54</v>
      </c>
      <c r="B1915" s="8"/>
      <c r="C1915" s="16" t="s">
        <v>79</v>
      </c>
      <c r="D1915" s="14">
        <v>54</v>
      </c>
      <c r="E1915" s="14" t="s">
        <v>32</v>
      </c>
      <c r="F1915" s="36" t="s">
        <v>467</v>
      </c>
      <c r="G1915" s="36" t="str">
        <f>VLOOKUP(Table76[[#This Row],[CID]],MathN,2,FALSE)</f>
        <v>Percentages, Fractions, and Decimals</v>
      </c>
    </row>
    <row r="1916" spans="1:7" x14ac:dyDescent="0.2">
      <c r="A1916" s="8" t="str">
        <f>Table76[[#This Row],[Test No.]]&amp;Table76[[#This Row],[Section]]&amp;Table76[[#This Row],[Q. No.]]</f>
        <v>R32M55</v>
      </c>
      <c r="B1916" s="8"/>
      <c r="C1916" s="16" t="s">
        <v>79</v>
      </c>
      <c r="D1916" s="14">
        <v>55</v>
      </c>
      <c r="E1916" s="14" t="s">
        <v>32</v>
      </c>
      <c r="F1916" s="36" t="s">
        <v>499</v>
      </c>
      <c r="G1916" s="36" t="str">
        <f>VLOOKUP(Table76[[#This Row],[CID]],MathN,2,FALSE)</f>
        <v>Area and Perimeter</v>
      </c>
    </row>
    <row r="1917" spans="1:7" x14ac:dyDescent="0.2">
      <c r="A1917" s="8" t="str">
        <f>Table76[[#This Row],[Test No.]]&amp;Table76[[#This Row],[Section]]&amp;Table76[[#This Row],[Q. No.]]</f>
        <v>R32M56</v>
      </c>
      <c r="B1917" s="8"/>
      <c r="C1917" s="16" t="s">
        <v>79</v>
      </c>
      <c r="D1917" s="14">
        <v>56</v>
      </c>
      <c r="E1917" s="14" t="s">
        <v>32</v>
      </c>
      <c r="F1917" s="36" t="s">
        <v>474</v>
      </c>
      <c r="G1917" s="36" t="str">
        <f>VLOOKUP(Table76[[#This Row],[CID]],MathN,2,FALSE)</f>
        <v>Writing Expressions and Equations</v>
      </c>
    </row>
    <row r="1918" spans="1:7" x14ac:dyDescent="0.2">
      <c r="A1918" s="8" t="str">
        <f>Table76[[#This Row],[Test No.]]&amp;Table76[[#This Row],[Section]]&amp;Table76[[#This Row],[Q. No.]]</f>
        <v>R32M57</v>
      </c>
      <c r="B1918" s="8"/>
      <c r="C1918" s="16" t="s">
        <v>79</v>
      </c>
      <c r="D1918" s="14">
        <v>57</v>
      </c>
      <c r="E1918" s="14" t="s">
        <v>32</v>
      </c>
      <c r="F1918" s="36" t="s">
        <v>470</v>
      </c>
      <c r="G1918" s="36" t="str">
        <f>VLOOKUP(Table76[[#This Row],[CID]],MathN,2,FALSE)</f>
        <v>Exponents and Roots</v>
      </c>
    </row>
    <row r="1919" spans="1:7" x14ac:dyDescent="0.2">
      <c r="A1919" s="8" t="str">
        <f>Table76[[#This Row],[Test No.]]&amp;Table76[[#This Row],[Section]]&amp;Table76[[#This Row],[Q. No.]]</f>
        <v>R32M58</v>
      </c>
      <c r="B1919" s="8"/>
      <c r="C1919" s="16" t="s">
        <v>79</v>
      </c>
      <c r="D1919" s="14">
        <v>58</v>
      </c>
      <c r="E1919" s="14" t="s">
        <v>32</v>
      </c>
      <c r="F1919" s="36" t="s">
        <v>487</v>
      </c>
      <c r="G1919" s="36" t="str">
        <f>VLOOKUP(Table76[[#This Row],[CID]],MathN,2,FALSE)</f>
        <v>The (x,y) Coordinate Plane</v>
      </c>
    </row>
    <row r="1920" spans="1:7" x14ac:dyDescent="0.2">
      <c r="A1920" s="8" t="str">
        <f>Table76[[#This Row],[Test No.]]&amp;Table76[[#This Row],[Section]]&amp;Table76[[#This Row],[Q. No.]]</f>
        <v>R32M59</v>
      </c>
      <c r="B1920" s="8"/>
      <c r="C1920" s="16" t="s">
        <v>79</v>
      </c>
      <c r="D1920" s="14">
        <v>59</v>
      </c>
      <c r="E1920" s="14" t="s">
        <v>32</v>
      </c>
      <c r="F1920" s="36" t="s">
        <v>505</v>
      </c>
      <c r="G1920" s="36" t="str">
        <f>VLOOKUP(Table76[[#This Row],[CID]],MathN,2,FALSE)</f>
        <v>Misc</v>
      </c>
    </row>
    <row r="1921" spans="1:7" x14ac:dyDescent="0.2">
      <c r="A1921" s="8" t="str">
        <f>Table76[[#This Row],[Test No.]]&amp;Table76[[#This Row],[Section]]&amp;Table76[[#This Row],[Q. No.]]</f>
        <v>R32M60</v>
      </c>
      <c r="B1921" s="8"/>
      <c r="C1921" s="16" t="s">
        <v>79</v>
      </c>
      <c r="D1921" s="14">
        <v>60</v>
      </c>
      <c r="E1921" s="14" t="s">
        <v>32</v>
      </c>
      <c r="F1921" s="36" t="s">
        <v>492</v>
      </c>
      <c r="G1921" s="36" t="str">
        <f>VLOOKUP(Table76[[#This Row],[CID]],MathN,2,FALSE)</f>
        <v>Graphing Data and Equations</v>
      </c>
    </row>
    <row r="1922" spans="1:7" x14ac:dyDescent="0.2">
      <c r="A1922" s="8" t="str">
        <f>Table76[[#This Row],[Test No.]]&amp;Table76[[#This Row],[Section]]&amp;Table76[[#This Row],[Q. No.]]</f>
        <v>R33M1</v>
      </c>
      <c r="B1922" s="8"/>
      <c r="C1922" s="16" t="s">
        <v>78</v>
      </c>
      <c r="D1922" s="14">
        <v>1</v>
      </c>
      <c r="E1922" s="14" t="s">
        <v>32</v>
      </c>
      <c r="F1922" s="36" t="s">
        <v>474</v>
      </c>
      <c r="G1922" s="36" t="str">
        <f>VLOOKUP(Table76[[#This Row],[CID]],MathN,2,FALSE)</f>
        <v>Writing Expressions and Equations</v>
      </c>
    </row>
    <row r="1923" spans="1:7" x14ac:dyDescent="0.2">
      <c r="A1923" s="8" t="str">
        <f>Table76[[#This Row],[Test No.]]&amp;Table76[[#This Row],[Section]]&amp;Table76[[#This Row],[Q. No.]]</f>
        <v>R33M2</v>
      </c>
      <c r="B1923" s="8"/>
      <c r="C1923" s="16" t="s">
        <v>78</v>
      </c>
      <c r="D1923" s="14">
        <v>2</v>
      </c>
      <c r="E1923" s="14" t="s">
        <v>32</v>
      </c>
      <c r="F1923" s="36" t="s">
        <v>472</v>
      </c>
      <c r="G1923" s="36" t="str">
        <f>VLOOKUP(Table76[[#This Row],[CID]],MathN,2,FALSE)</f>
        <v>Substitution</v>
      </c>
    </row>
    <row r="1924" spans="1:7" x14ac:dyDescent="0.2">
      <c r="A1924" s="8" t="str">
        <f>Table76[[#This Row],[Test No.]]&amp;Table76[[#This Row],[Section]]&amp;Table76[[#This Row],[Q. No.]]</f>
        <v>R33M3</v>
      </c>
      <c r="B1924" s="8"/>
      <c r="C1924" s="16" t="s">
        <v>78</v>
      </c>
      <c r="D1924" s="14">
        <v>3</v>
      </c>
      <c r="E1924" s="14" t="s">
        <v>32</v>
      </c>
      <c r="F1924" s="36" t="s">
        <v>465</v>
      </c>
      <c r="G1924" s="36" t="str">
        <f>VLOOKUP(Table76[[#This Row],[CID]],MathN,2,FALSE)</f>
        <v>Multiples, Factors, and Primes</v>
      </c>
    </row>
    <row r="1925" spans="1:7" x14ac:dyDescent="0.2">
      <c r="A1925" s="8" t="str">
        <f>Table76[[#This Row],[Test No.]]&amp;Table76[[#This Row],[Section]]&amp;Table76[[#This Row],[Q. No.]]</f>
        <v>R33M4</v>
      </c>
      <c r="B1925" s="8"/>
      <c r="C1925" s="16" t="s">
        <v>78</v>
      </c>
      <c r="D1925" s="14">
        <v>4</v>
      </c>
      <c r="E1925" s="14" t="s">
        <v>32</v>
      </c>
      <c r="F1925" s="36" t="s">
        <v>506</v>
      </c>
      <c r="G1925" s="36" t="str">
        <f>VLOOKUP(Table76[[#This Row],[CID]],MathN,2,FALSE)</f>
        <v>Mean, Median, and Mode</v>
      </c>
    </row>
    <row r="1926" spans="1:7" x14ac:dyDescent="0.2">
      <c r="A1926" s="8" t="str">
        <f>Table76[[#This Row],[Test No.]]&amp;Table76[[#This Row],[Section]]&amp;Table76[[#This Row],[Q. No.]]</f>
        <v>R33M5</v>
      </c>
      <c r="B1926" s="8"/>
      <c r="C1926" s="16" t="s">
        <v>78</v>
      </c>
      <c r="D1926" s="14">
        <v>5</v>
      </c>
      <c r="E1926" s="14" t="s">
        <v>32</v>
      </c>
      <c r="F1926" s="36" t="s">
        <v>467</v>
      </c>
      <c r="G1926" s="36" t="str">
        <f>VLOOKUP(Table76[[#This Row],[CID]],MathN,2,FALSE)</f>
        <v>Percentages, Fractions, and Decimals</v>
      </c>
    </row>
    <row r="1927" spans="1:7" x14ac:dyDescent="0.2">
      <c r="A1927" s="8" t="str">
        <f>Table76[[#This Row],[Test No.]]&amp;Table76[[#This Row],[Section]]&amp;Table76[[#This Row],[Q. No.]]</f>
        <v>R33M6</v>
      </c>
      <c r="B1927" s="8"/>
      <c r="C1927" s="16" t="s">
        <v>78</v>
      </c>
      <c r="D1927" s="14">
        <v>6</v>
      </c>
      <c r="E1927" s="14" t="s">
        <v>32</v>
      </c>
      <c r="F1927" s="36" t="s">
        <v>474</v>
      </c>
      <c r="G1927" s="36" t="str">
        <f>VLOOKUP(Table76[[#This Row],[CID]],MathN,2,FALSE)</f>
        <v>Writing Expressions and Equations</v>
      </c>
    </row>
    <row r="1928" spans="1:7" x14ac:dyDescent="0.2">
      <c r="A1928" s="8" t="str">
        <f>Table76[[#This Row],[Test No.]]&amp;Table76[[#This Row],[Section]]&amp;Table76[[#This Row],[Q. No.]]</f>
        <v>R33M7</v>
      </c>
      <c r="B1928" s="8"/>
      <c r="C1928" s="16" t="s">
        <v>78</v>
      </c>
      <c r="D1928" s="14">
        <v>7</v>
      </c>
      <c r="E1928" s="14" t="s">
        <v>32</v>
      </c>
      <c r="F1928" s="36" t="s">
        <v>475</v>
      </c>
      <c r="G1928" s="36" t="str">
        <f>VLOOKUP(Table76[[#This Row],[CID]],MathN,2,FALSE)</f>
        <v>Solving Linear Equations</v>
      </c>
    </row>
    <row r="1929" spans="1:7" x14ac:dyDescent="0.2">
      <c r="A1929" s="8" t="str">
        <f>Table76[[#This Row],[Test No.]]&amp;Table76[[#This Row],[Section]]&amp;Table76[[#This Row],[Q. No.]]</f>
        <v>R33M8</v>
      </c>
      <c r="B1929" s="8"/>
      <c r="C1929" s="16" t="s">
        <v>78</v>
      </c>
      <c r="D1929" s="14">
        <v>8</v>
      </c>
      <c r="E1929" s="14" t="s">
        <v>32</v>
      </c>
      <c r="F1929" s="36" t="s">
        <v>467</v>
      </c>
      <c r="G1929" s="36" t="str">
        <f>VLOOKUP(Table76[[#This Row],[CID]],MathN,2,FALSE)</f>
        <v>Percentages, Fractions, and Decimals</v>
      </c>
    </row>
    <row r="1930" spans="1:7" x14ac:dyDescent="0.2">
      <c r="A1930" s="8" t="str">
        <f>Table76[[#This Row],[Test No.]]&amp;Table76[[#This Row],[Section]]&amp;Table76[[#This Row],[Q. No.]]</f>
        <v>R33M9</v>
      </c>
      <c r="B1930" s="8"/>
      <c r="C1930" s="16" t="s">
        <v>78</v>
      </c>
      <c r="D1930" s="14">
        <v>9</v>
      </c>
      <c r="E1930" s="14" t="s">
        <v>32</v>
      </c>
      <c r="F1930" s="36" t="s">
        <v>473</v>
      </c>
      <c r="G1930" s="36" t="str">
        <f>VLOOKUP(Table76[[#This Row],[CID]],MathN,2,FALSE)</f>
        <v>Equivalent Algebraic Expressions</v>
      </c>
    </row>
    <row r="1931" spans="1:7" x14ac:dyDescent="0.2">
      <c r="A1931" s="8" t="str">
        <f>Table76[[#This Row],[Test No.]]&amp;Table76[[#This Row],[Section]]&amp;Table76[[#This Row],[Q. No.]]</f>
        <v>R33M10</v>
      </c>
      <c r="B1931" s="8"/>
      <c r="C1931" s="16" t="s">
        <v>78</v>
      </c>
      <c r="D1931" s="14">
        <v>10</v>
      </c>
      <c r="E1931" s="14" t="s">
        <v>32</v>
      </c>
      <c r="F1931" s="36" t="s">
        <v>499</v>
      </c>
      <c r="G1931" s="36" t="str">
        <f>VLOOKUP(Table76[[#This Row],[CID]],MathN,2,FALSE)</f>
        <v>Area and Perimeter</v>
      </c>
    </row>
    <row r="1932" spans="1:7" x14ac:dyDescent="0.2">
      <c r="A1932" s="8" t="str">
        <f>Table76[[#This Row],[Test No.]]&amp;Table76[[#This Row],[Section]]&amp;Table76[[#This Row],[Q. No.]]</f>
        <v>R33M11</v>
      </c>
      <c r="B1932" s="8"/>
      <c r="C1932" s="16" t="s">
        <v>78</v>
      </c>
      <c r="D1932" s="14">
        <v>11</v>
      </c>
      <c r="E1932" s="14" t="s">
        <v>32</v>
      </c>
      <c r="F1932" s="36" t="s">
        <v>495</v>
      </c>
      <c r="G1932" s="36" t="str">
        <f>VLOOKUP(Table76[[#This Row],[CID]],MathN,2,FALSE)</f>
        <v>Triangles</v>
      </c>
    </row>
    <row r="1933" spans="1:7" x14ac:dyDescent="0.2">
      <c r="A1933" s="8" t="str">
        <f>Table76[[#This Row],[Test No.]]&amp;Table76[[#This Row],[Section]]&amp;Table76[[#This Row],[Q. No.]]</f>
        <v>R33M12</v>
      </c>
      <c r="B1933" s="8"/>
      <c r="C1933" s="16" t="s">
        <v>78</v>
      </c>
      <c r="D1933" s="14">
        <v>12</v>
      </c>
      <c r="E1933" s="14" t="s">
        <v>32</v>
      </c>
      <c r="F1933" s="36" t="s">
        <v>509</v>
      </c>
      <c r="G1933" s="36" t="str">
        <f>VLOOKUP(Table76[[#This Row],[CID]],MathN,2,FALSE)</f>
        <v>Combination and Permutation</v>
      </c>
    </row>
    <row r="1934" spans="1:7" x14ac:dyDescent="0.2">
      <c r="A1934" s="8" t="str">
        <f>Table76[[#This Row],[Test No.]]&amp;Table76[[#This Row],[Section]]&amp;Table76[[#This Row],[Q. No.]]</f>
        <v>R33M13</v>
      </c>
      <c r="B1934" s="8"/>
      <c r="C1934" s="16" t="s">
        <v>78</v>
      </c>
      <c r="D1934" s="14">
        <v>13</v>
      </c>
      <c r="E1934" s="14" t="s">
        <v>32</v>
      </c>
      <c r="F1934" s="36" t="s">
        <v>464</v>
      </c>
      <c r="G1934" s="36" t="str">
        <f>VLOOKUP(Table76[[#This Row],[CID]],MathN,2,FALSE)</f>
        <v>Numbers, Operations, and Problems</v>
      </c>
    </row>
    <row r="1935" spans="1:7" x14ac:dyDescent="0.2">
      <c r="A1935" s="8" t="str">
        <f>Table76[[#This Row],[Test No.]]&amp;Table76[[#This Row],[Section]]&amp;Table76[[#This Row],[Q. No.]]</f>
        <v>R33M14</v>
      </c>
      <c r="B1935" s="8"/>
      <c r="C1935" s="16" t="s">
        <v>78</v>
      </c>
      <c r="D1935" s="14">
        <v>14</v>
      </c>
      <c r="E1935" s="14" t="s">
        <v>32</v>
      </c>
      <c r="F1935" s="36" t="s">
        <v>481</v>
      </c>
      <c r="G1935" s="36" t="str">
        <f>VLOOKUP(Table76[[#This Row],[CID]],MathN,2,FALSE)</f>
        <v>Functions</v>
      </c>
    </row>
    <row r="1936" spans="1:7" x14ac:dyDescent="0.2">
      <c r="A1936" s="8" t="str">
        <f>Table76[[#This Row],[Test No.]]&amp;Table76[[#This Row],[Section]]&amp;Table76[[#This Row],[Q. No.]]</f>
        <v>R33M15</v>
      </c>
      <c r="B1936" s="8"/>
      <c r="C1936" s="16" t="s">
        <v>78</v>
      </c>
      <c r="D1936" s="14">
        <v>15</v>
      </c>
      <c r="E1936" s="14" t="s">
        <v>32</v>
      </c>
      <c r="F1936" s="36" t="s">
        <v>470</v>
      </c>
      <c r="G1936" s="36" t="str">
        <f>VLOOKUP(Table76[[#This Row],[CID]],MathN,2,FALSE)</f>
        <v>Exponents and Roots</v>
      </c>
    </row>
    <row r="1937" spans="1:7" x14ac:dyDescent="0.2">
      <c r="A1937" s="8" t="str">
        <f>Table76[[#This Row],[Test No.]]&amp;Table76[[#This Row],[Section]]&amp;Table76[[#This Row],[Q. No.]]</f>
        <v>R33M16</v>
      </c>
      <c r="B1937" s="8"/>
      <c r="C1937" s="16" t="s">
        <v>78</v>
      </c>
      <c r="D1937" s="14">
        <v>16</v>
      </c>
      <c r="E1937" s="14" t="s">
        <v>32</v>
      </c>
      <c r="F1937" s="36" t="s">
        <v>465</v>
      </c>
      <c r="G1937" s="36" t="str">
        <f>VLOOKUP(Table76[[#This Row],[CID]],MathN,2,FALSE)</f>
        <v>Multiples, Factors, and Primes</v>
      </c>
    </row>
    <row r="1938" spans="1:7" x14ac:dyDescent="0.2">
      <c r="A1938" s="8" t="str">
        <f>Table76[[#This Row],[Test No.]]&amp;Table76[[#This Row],[Section]]&amp;Table76[[#This Row],[Q. No.]]</f>
        <v>R33M17</v>
      </c>
      <c r="B1938" s="8"/>
      <c r="C1938" s="16" t="s">
        <v>78</v>
      </c>
      <c r="D1938" s="14">
        <v>17</v>
      </c>
      <c r="E1938" s="14" t="s">
        <v>32</v>
      </c>
      <c r="F1938" s="36" t="s">
        <v>498</v>
      </c>
      <c r="G1938" s="36" t="str">
        <f>VLOOKUP(Table76[[#This Row],[CID]],MathN,2,FALSE)</f>
        <v>Simple Three-Dimensional Geometry</v>
      </c>
    </row>
    <row r="1939" spans="1:7" x14ac:dyDescent="0.2">
      <c r="A1939" s="8" t="str">
        <f>Table76[[#This Row],[Test No.]]&amp;Table76[[#This Row],[Section]]&amp;Table76[[#This Row],[Q. No.]]</f>
        <v>R33M18</v>
      </c>
      <c r="B1939" s="8"/>
      <c r="C1939" s="16" t="s">
        <v>78</v>
      </c>
      <c r="D1939" s="14">
        <v>18</v>
      </c>
      <c r="E1939" s="14" t="s">
        <v>32</v>
      </c>
      <c r="F1939" s="36" t="s">
        <v>487</v>
      </c>
      <c r="G1939" s="36" t="str">
        <f>VLOOKUP(Table76[[#This Row],[CID]],MathN,2,FALSE)</f>
        <v>The (x,y) Coordinate Plane</v>
      </c>
    </row>
    <row r="1940" spans="1:7" x14ac:dyDescent="0.2">
      <c r="A1940" s="8" t="str">
        <f>Table76[[#This Row],[Test No.]]&amp;Table76[[#This Row],[Section]]&amp;Table76[[#This Row],[Q. No.]]</f>
        <v>R33M19</v>
      </c>
      <c r="B1940" s="8"/>
      <c r="C1940" s="16" t="s">
        <v>78</v>
      </c>
      <c r="D1940" s="14">
        <v>19</v>
      </c>
      <c r="E1940" s="14" t="s">
        <v>32</v>
      </c>
      <c r="F1940" s="36" t="s">
        <v>470</v>
      </c>
      <c r="G1940" s="36" t="str">
        <f>VLOOKUP(Table76[[#This Row],[CID]],MathN,2,FALSE)</f>
        <v>Exponents and Roots</v>
      </c>
    </row>
    <row r="1941" spans="1:7" x14ac:dyDescent="0.2">
      <c r="A1941" s="8" t="str">
        <f>Table76[[#This Row],[Test No.]]&amp;Table76[[#This Row],[Section]]&amp;Table76[[#This Row],[Q. No.]]</f>
        <v>R33M20</v>
      </c>
      <c r="B1941" s="8"/>
      <c r="C1941" s="16" t="s">
        <v>78</v>
      </c>
      <c r="D1941" s="14">
        <v>20</v>
      </c>
      <c r="E1941" s="14" t="s">
        <v>32</v>
      </c>
      <c r="F1941" s="36" t="s">
        <v>499</v>
      </c>
      <c r="G1941" s="36" t="str">
        <f>VLOOKUP(Table76[[#This Row],[CID]],MathN,2,FALSE)</f>
        <v>Area and Perimeter</v>
      </c>
    </row>
    <row r="1942" spans="1:7" x14ac:dyDescent="0.2">
      <c r="A1942" s="8" t="str">
        <f>Table76[[#This Row],[Test No.]]&amp;Table76[[#This Row],[Section]]&amp;Table76[[#This Row],[Q. No.]]</f>
        <v>R33M21</v>
      </c>
      <c r="B1942" s="8"/>
      <c r="C1942" s="16" t="s">
        <v>78</v>
      </c>
      <c r="D1942" s="14">
        <v>21</v>
      </c>
      <c r="E1942" s="14" t="s">
        <v>32</v>
      </c>
      <c r="F1942" s="36" t="s">
        <v>473</v>
      </c>
      <c r="G1942" s="36" t="str">
        <f>VLOOKUP(Table76[[#This Row],[CID]],MathN,2,FALSE)</f>
        <v>Equivalent Algebraic Expressions</v>
      </c>
    </row>
    <row r="1943" spans="1:7" x14ac:dyDescent="0.2">
      <c r="A1943" s="8" t="str">
        <f>Table76[[#This Row],[Test No.]]&amp;Table76[[#This Row],[Section]]&amp;Table76[[#This Row],[Q. No.]]</f>
        <v>R33M22</v>
      </c>
      <c r="B1943" s="8"/>
      <c r="C1943" s="16" t="s">
        <v>78</v>
      </c>
      <c r="D1943" s="14">
        <v>22</v>
      </c>
      <c r="E1943" s="14" t="s">
        <v>32</v>
      </c>
      <c r="F1943" s="36" t="s">
        <v>500</v>
      </c>
      <c r="G1943" s="36" t="str">
        <f>VLOOKUP(Table76[[#This Row],[CID]],MathN,2,FALSE)</f>
        <v>SOHCAHTOA</v>
      </c>
    </row>
    <row r="1944" spans="1:7" x14ac:dyDescent="0.2">
      <c r="A1944" s="8" t="str">
        <f>Table76[[#This Row],[Test No.]]&amp;Table76[[#This Row],[Section]]&amp;Table76[[#This Row],[Q. No.]]</f>
        <v>R33M23</v>
      </c>
      <c r="B1944" s="8"/>
      <c r="C1944" s="16" t="s">
        <v>78</v>
      </c>
      <c r="D1944" s="14">
        <v>23</v>
      </c>
      <c r="E1944" s="14" t="s">
        <v>32</v>
      </c>
      <c r="F1944" s="36" t="s">
        <v>464</v>
      </c>
      <c r="G1944" s="36" t="str">
        <f>VLOOKUP(Table76[[#This Row],[CID]],MathN,2,FALSE)</f>
        <v>Numbers, Operations, and Problems</v>
      </c>
    </row>
    <row r="1945" spans="1:7" x14ac:dyDescent="0.2">
      <c r="A1945" s="8" t="str">
        <f>Table76[[#This Row],[Test No.]]&amp;Table76[[#This Row],[Section]]&amp;Table76[[#This Row],[Q. No.]]</f>
        <v>R33M24</v>
      </c>
      <c r="B1945" s="8"/>
      <c r="C1945" s="16" t="s">
        <v>78</v>
      </c>
      <c r="D1945" s="14">
        <v>24</v>
      </c>
      <c r="E1945" s="14" t="s">
        <v>32</v>
      </c>
      <c r="F1945" s="36" t="s">
        <v>489</v>
      </c>
      <c r="G1945" s="36" t="str">
        <f>VLOOKUP(Table76[[#This Row],[CID]],MathN,2,FALSE)</f>
        <v>Slope</v>
      </c>
    </row>
    <row r="1946" spans="1:7" x14ac:dyDescent="0.2">
      <c r="A1946" s="8" t="str">
        <f>Table76[[#This Row],[Test No.]]&amp;Table76[[#This Row],[Section]]&amp;Table76[[#This Row],[Q. No.]]</f>
        <v>R33M25</v>
      </c>
      <c r="B1946" s="8"/>
      <c r="C1946" s="16" t="s">
        <v>78</v>
      </c>
      <c r="D1946" s="14">
        <v>25</v>
      </c>
      <c r="E1946" s="14" t="s">
        <v>32</v>
      </c>
      <c r="F1946" s="36" t="s">
        <v>473</v>
      </c>
      <c r="G1946" s="36" t="str">
        <f>VLOOKUP(Table76[[#This Row],[CID]],MathN,2,FALSE)</f>
        <v>Equivalent Algebraic Expressions</v>
      </c>
    </row>
    <row r="1947" spans="1:7" x14ac:dyDescent="0.2">
      <c r="A1947" s="8" t="str">
        <f>Table76[[#This Row],[Test No.]]&amp;Table76[[#This Row],[Section]]&amp;Table76[[#This Row],[Q. No.]]</f>
        <v>R33M26</v>
      </c>
      <c r="B1947" s="8"/>
      <c r="C1947" s="16" t="s">
        <v>78</v>
      </c>
      <c r="D1947" s="14">
        <v>26</v>
      </c>
      <c r="E1947" s="14" t="s">
        <v>32</v>
      </c>
      <c r="F1947" s="36" t="s">
        <v>469</v>
      </c>
      <c r="G1947" s="36" t="str">
        <f>VLOOKUP(Table76[[#This Row],[CID]],MathN,2,FALSE)</f>
        <v>Absolute Value</v>
      </c>
    </row>
    <row r="1948" spans="1:7" x14ac:dyDescent="0.2">
      <c r="A1948" s="8" t="str">
        <f>Table76[[#This Row],[Test No.]]&amp;Table76[[#This Row],[Section]]&amp;Table76[[#This Row],[Q. No.]]</f>
        <v>R33M27</v>
      </c>
      <c r="B1948" s="8"/>
      <c r="C1948" s="16" t="s">
        <v>78</v>
      </c>
      <c r="D1948" s="14">
        <v>27</v>
      </c>
      <c r="E1948" s="14" t="s">
        <v>32</v>
      </c>
      <c r="F1948" s="36" t="s">
        <v>501</v>
      </c>
      <c r="G1948" s="36" t="str">
        <f>VLOOKUP(Table76[[#This Row],[CID]],MathN,2,FALSE)</f>
        <v>Trigonometric Laws</v>
      </c>
    </row>
    <row r="1949" spans="1:7" x14ac:dyDescent="0.2">
      <c r="A1949" s="8" t="str">
        <f>Table76[[#This Row],[Test No.]]&amp;Table76[[#This Row],[Section]]&amp;Table76[[#This Row],[Q. No.]]</f>
        <v>R33M28</v>
      </c>
      <c r="B1949" s="8"/>
      <c r="C1949" s="16" t="s">
        <v>78</v>
      </c>
      <c r="D1949" s="14">
        <v>28</v>
      </c>
      <c r="E1949" s="14" t="s">
        <v>32</v>
      </c>
      <c r="F1949" s="36" t="s">
        <v>474</v>
      </c>
      <c r="G1949" s="36" t="str">
        <f>VLOOKUP(Table76[[#This Row],[CID]],MathN,2,FALSE)</f>
        <v>Writing Expressions and Equations</v>
      </c>
    </row>
    <row r="1950" spans="1:7" x14ac:dyDescent="0.2">
      <c r="A1950" s="8" t="str">
        <f>Table76[[#This Row],[Test No.]]&amp;Table76[[#This Row],[Section]]&amp;Table76[[#This Row],[Q. No.]]</f>
        <v>R33M29</v>
      </c>
      <c r="B1950" s="8"/>
      <c r="C1950" s="16" t="s">
        <v>78</v>
      </c>
      <c r="D1950" s="14">
        <v>29</v>
      </c>
      <c r="E1950" s="14" t="s">
        <v>32</v>
      </c>
      <c r="F1950" s="36" t="s">
        <v>477</v>
      </c>
      <c r="G1950" s="36" t="str">
        <f>VLOOKUP(Table76[[#This Row],[CID]],MathN,2,FALSE)</f>
        <v>Inequalities</v>
      </c>
    </row>
    <row r="1951" spans="1:7" x14ac:dyDescent="0.2">
      <c r="A1951" s="8" t="str">
        <f>Table76[[#This Row],[Test No.]]&amp;Table76[[#This Row],[Section]]&amp;Table76[[#This Row],[Q. No.]]</f>
        <v>R33M30</v>
      </c>
      <c r="B1951" s="8"/>
      <c r="C1951" s="16" t="s">
        <v>78</v>
      </c>
      <c r="D1951" s="14">
        <v>30</v>
      </c>
      <c r="E1951" s="14" t="s">
        <v>32</v>
      </c>
      <c r="F1951" s="36" t="s">
        <v>487</v>
      </c>
      <c r="G1951" s="36" t="str">
        <f>VLOOKUP(Table76[[#This Row],[CID]],MathN,2,FALSE)</f>
        <v>The (x,y) Coordinate Plane</v>
      </c>
    </row>
    <row r="1952" spans="1:7" x14ac:dyDescent="0.2">
      <c r="A1952" s="8" t="str">
        <f>Table76[[#This Row],[Test No.]]&amp;Table76[[#This Row],[Section]]&amp;Table76[[#This Row],[Q. No.]]</f>
        <v>R33M31</v>
      </c>
      <c r="B1952" s="8"/>
      <c r="C1952" s="16" t="s">
        <v>78</v>
      </c>
      <c r="D1952" s="14">
        <v>31</v>
      </c>
      <c r="E1952" s="14" t="s">
        <v>32</v>
      </c>
      <c r="F1952" s="36" t="s">
        <v>495</v>
      </c>
      <c r="G1952" s="36" t="str">
        <f>VLOOKUP(Table76[[#This Row],[CID]],MathN,2,FALSE)</f>
        <v>Triangles</v>
      </c>
    </row>
    <row r="1953" spans="1:7" x14ac:dyDescent="0.2">
      <c r="A1953" s="8" t="str">
        <f>Table76[[#This Row],[Test No.]]&amp;Table76[[#This Row],[Section]]&amp;Table76[[#This Row],[Q. No.]]</f>
        <v>R33M32</v>
      </c>
      <c r="B1953" s="8"/>
      <c r="C1953" s="16" t="s">
        <v>78</v>
      </c>
      <c r="D1953" s="14">
        <v>32</v>
      </c>
      <c r="E1953" s="14" t="s">
        <v>32</v>
      </c>
      <c r="F1953" s="36" t="s">
        <v>507</v>
      </c>
      <c r="G1953" s="36" t="str">
        <f>VLOOKUP(Table76[[#This Row],[CID]],MathN,2,FALSE)</f>
        <v>Probability</v>
      </c>
    </row>
    <row r="1954" spans="1:7" x14ac:dyDescent="0.2">
      <c r="A1954" s="8" t="str">
        <f>Table76[[#This Row],[Test No.]]&amp;Table76[[#This Row],[Section]]&amp;Table76[[#This Row],[Q. No.]]</f>
        <v>R33M33</v>
      </c>
      <c r="B1954" s="8"/>
      <c r="C1954" s="16" t="s">
        <v>78</v>
      </c>
      <c r="D1954" s="14">
        <v>33</v>
      </c>
      <c r="E1954" s="14" t="s">
        <v>32</v>
      </c>
      <c r="F1954" s="36" t="s">
        <v>492</v>
      </c>
      <c r="G1954" s="36" t="str">
        <f>VLOOKUP(Table76[[#This Row],[CID]],MathN,2,FALSE)</f>
        <v>Graphing Data and Equations</v>
      </c>
    </row>
    <row r="1955" spans="1:7" x14ac:dyDescent="0.2">
      <c r="A1955" s="8" t="str">
        <f>Table76[[#This Row],[Test No.]]&amp;Table76[[#This Row],[Section]]&amp;Table76[[#This Row],[Q. No.]]</f>
        <v>R33M34</v>
      </c>
      <c r="B1955" s="8"/>
      <c r="C1955" s="16" t="s">
        <v>78</v>
      </c>
      <c r="D1955" s="14">
        <v>34</v>
      </c>
      <c r="E1955" s="14" t="s">
        <v>32</v>
      </c>
      <c r="F1955" s="36" t="s">
        <v>492</v>
      </c>
      <c r="G1955" s="36" t="str">
        <f>VLOOKUP(Table76[[#This Row],[CID]],MathN,2,FALSE)</f>
        <v>Graphing Data and Equations</v>
      </c>
    </row>
    <row r="1956" spans="1:7" x14ac:dyDescent="0.2">
      <c r="A1956" s="8" t="str">
        <f>Table76[[#This Row],[Test No.]]&amp;Table76[[#This Row],[Section]]&amp;Table76[[#This Row],[Q. No.]]</f>
        <v>R33M35</v>
      </c>
      <c r="B1956" s="8"/>
      <c r="C1956" s="16" t="s">
        <v>78</v>
      </c>
      <c r="D1956" s="14">
        <v>35</v>
      </c>
      <c r="E1956" s="14" t="s">
        <v>32</v>
      </c>
      <c r="F1956" s="36" t="s">
        <v>468</v>
      </c>
      <c r="G1956" s="36" t="str">
        <f>VLOOKUP(Table76[[#This Row],[CID]],MathN,2,FALSE)</f>
        <v>Ratios and Proportions</v>
      </c>
    </row>
    <row r="1957" spans="1:7" x14ac:dyDescent="0.2">
      <c r="A1957" s="8" t="str">
        <f>Table76[[#This Row],[Test No.]]&amp;Table76[[#This Row],[Section]]&amp;Table76[[#This Row],[Q. No.]]</f>
        <v>R33M36</v>
      </c>
      <c r="B1957" s="8"/>
      <c r="C1957" s="16" t="s">
        <v>78</v>
      </c>
      <c r="D1957" s="14">
        <v>36</v>
      </c>
      <c r="E1957" s="14" t="s">
        <v>32</v>
      </c>
      <c r="F1957" s="36" t="s">
        <v>497</v>
      </c>
      <c r="G1957" s="36" t="str">
        <f>VLOOKUP(Table76[[#This Row],[CID]],MathN,2,FALSE)</f>
        <v>Circles</v>
      </c>
    </row>
    <row r="1958" spans="1:7" x14ac:dyDescent="0.2">
      <c r="A1958" s="8" t="str">
        <f>Table76[[#This Row],[Test No.]]&amp;Table76[[#This Row],[Section]]&amp;Table76[[#This Row],[Q. No.]]</f>
        <v>R33M37</v>
      </c>
      <c r="B1958" s="8"/>
      <c r="C1958" s="16" t="s">
        <v>78</v>
      </c>
      <c r="D1958" s="14">
        <v>37</v>
      </c>
      <c r="E1958" s="14" t="s">
        <v>32</v>
      </c>
      <c r="F1958" s="36" t="s">
        <v>499</v>
      </c>
      <c r="G1958" s="36" t="str">
        <f>VLOOKUP(Table76[[#This Row],[CID]],MathN,2,FALSE)</f>
        <v>Area and Perimeter</v>
      </c>
    </row>
    <row r="1959" spans="1:7" x14ac:dyDescent="0.2">
      <c r="A1959" s="8" t="str">
        <f>Table76[[#This Row],[Test No.]]&amp;Table76[[#This Row],[Section]]&amp;Table76[[#This Row],[Q. No.]]</f>
        <v>R33M38</v>
      </c>
      <c r="B1959" s="8"/>
      <c r="C1959" s="16" t="s">
        <v>78</v>
      </c>
      <c r="D1959" s="14">
        <v>38</v>
      </c>
      <c r="E1959" s="14" t="s">
        <v>32</v>
      </c>
      <c r="F1959" s="36" t="s">
        <v>468</v>
      </c>
      <c r="G1959" s="36" t="str">
        <f>VLOOKUP(Table76[[#This Row],[CID]],MathN,2,FALSE)</f>
        <v>Ratios and Proportions</v>
      </c>
    </row>
    <row r="1960" spans="1:7" x14ac:dyDescent="0.2">
      <c r="A1960" s="8" t="str">
        <f>Table76[[#This Row],[Test No.]]&amp;Table76[[#This Row],[Section]]&amp;Table76[[#This Row],[Q. No.]]</f>
        <v>R33M39</v>
      </c>
      <c r="B1960" s="8"/>
      <c r="C1960" s="16" t="s">
        <v>78</v>
      </c>
      <c r="D1960" s="14">
        <v>39</v>
      </c>
      <c r="E1960" s="14" t="s">
        <v>32</v>
      </c>
      <c r="F1960" s="36" t="s">
        <v>488</v>
      </c>
      <c r="G1960" s="36" t="str">
        <f>VLOOKUP(Table76[[#This Row],[CID]],MathN,2,FALSE)</f>
        <v>Distance and Midpoints</v>
      </c>
    </row>
    <row r="1961" spans="1:7" x14ac:dyDescent="0.2">
      <c r="A1961" s="8" t="str">
        <f>Table76[[#This Row],[Test No.]]&amp;Table76[[#This Row],[Section]]&amp;Table76[[#This Row],[Q. No.]]</f>
        <v>R33M40</v>
      </c>
      <c r="B1961" s="8"/>
      <c r="C1961" s="16" t="s">
        <v>78</v>
      </c>
      <c r="D1961" s="14">
        <v>40</v>
      </c>
      <c r="E1961" s="14" t="s">
        <v>32</v>
      </c>
      <c r="F1961" s="36" t="s">
        <v>498</v>
      </c>
      <c r="G1961" s="36" t="str">
        <f>VLOOKUP(Table76[[#This Row],[CID]],MathN,2,FALSE)</f>
        <v>Simple Three-Dimensional Geometry</v>
      </c>
    </row>
    <row r="1962" spans="1:7" x14ac:dyDescent="0.2">
      <c r="A1962" s="8" t="str">
        <f>Table76[[#This Row],[Test No.]]&amp;Table76[[#This Row],[Section]]&amp;Table76[[#This Row],[Q. No.]]</f>
        <v>R33M41</v>
      </c>
      <c r="B1962" s="8"/>
      <c r="C1962" s="16" t="s">
        <v>78</v>
      </c>
      <c r="D1962" s="14">
        <v>41</v>
      </c>
      <c r="E1962" s="14" t="s">
        <v>32</v>
      </c>
      <c r="F1962" s="36" t="s">
        <v>491</v>
      </c>
      <c r="G1962" s="36" t="str">
        <f>VLOOKUP(Table76[[#This Row],[CID]],MathN,2,FALSE)</f>
        <v>The Equation of a Line</v>
      </c>
    </row>
    <row r="1963" spans="1:7" x14ac:dyDescent="0.2">
      <c r="A1963" s="8" t="str">
        <f>Table76[[#This Row],[Test No.]]&amp;Table76[[#This Row],[Section]]&amp;Table76[[#This Row],[Q. No.]]</f>
        <v>R33M42</v>
      </c>
      <c r="B1963" s="8"/>
      <c r="C1963" s="16" t="s">
        <v>78</v>
      </c>
      <c r="D1963" s="14">
        <v>42</v>
      </c>
      <c r="E1963" s="14" t="s">
        <v>32</v>
      </c>
      <c r="F1963" s="36" t="s">
        <v>500</v>
      </c>
      <c r="G1963" s="36" t="str">
        <f>VLOOKUP(Table76[[#This Row],[CID]],MathN,2,FALSE)</f>
        <v>SOHCAHTOA</v>
      </c>
    </row>
    <row r="1964" spans="1:7" x14ac:dyDescent="0.2">
      <c r="A1964" s="8" t="str">
        <f>Table76[[#This Row],[Test No.]]&amp;Table76[[#This Row],[Section]]&amp;Table76[[#This Row],[Q. No.]]</f>
        <v>R33M43</v>
      </c>
      <c r="B1964" s="8"/>
      <c r="C1964" s="16" t="s">
        <v>78</v>
      </c>
      <c r="D1964" s="14">
        <v>43</v>
      </c>
      <c r="E1964" s="14" t="s">
        <v>32</v>
      </c>
      <c r="F1964" s="36" t="s">
        <v>468</v>
      </c>
      <c r="G1964" s="36" t="str">
        <f>VLOOKUP(Table76[[#This Row],[CID]],MathN,2,FALSE)</f>
        <v>Ratios and Proportions</v>
      </c>
    </row>
    <row r="1965" spans="1:7" x14ac:dyDescent="0.2">
      <c r="A1965" s="8" t="str">
        <f>Table76[[#This Row],[Test No.]]&amp;Table76[[#This Row],[Section]]&amp;Table76[[#This Row],[Q. No.]]</f>
        <v>R33M44</v>
      </c>
      <c r="B1965" s="8"/>
      <c r="C1965" s="16" t="s">
        <v>78</v>
      </c>
      <c r="D1965" s="14">
        <v>44</v>
      </c>
      <c r="E1965" s="14" t="s">
        <v>32</v>
      </c>
      <c r="F1965" s="36" t="s">
        <v>496</v>
      </c>
      <c r="G1965" s="36" t="str">
        <f>VLOOKUP(Table76[[#This Row],[CID]],MathN,2,FALSE)</f>
        <v>Polygons</v>
      </c>
    </row>
    <row r="1966" spans="1:7" x14ac:dyDescent="0.2">
      <c r="A1966" s="8" t="str">
        <f>Table76[[#This Row],[Test No.]]&amp;Table76[[#This Row],[Section]]&amp;Table76[[#This Row],[Q. No.]]</f>
        <v>R33M45</v>
      </c>
      <c r="B1966" s="8"/>
      <c r="C1966" s="16" t="s">
        <v>78</v>
      </c>
      <c r="D1966" s="14">
        <v>45</v>
      </c>
      <c r="E1966" s="14" t="s">
        <v>32</v>
      </c>
      <c r="F1966" s="36" t="s">
        <v>499</v>
      </c>
      <c r="G1966" s="36" t="str">
        <f>VLOOKUP(Table76[[#This Row],[CID]],MathN,2,FALSE)</f>
        <v>Area and Perimeter</v>
      </c>
    </row>
    <row r="1967" spans="1:7" x14ac:dyDescent="0.2">
      <c r="A1967" s="8" t="str">
        <f>Table76[[#This Row],[Test No.]]&amp;Table76[[#This Row],[Section]]&amp;Table76[[#This Row],[Q. No.]]</f>
        <v>R33M46</v>
      </c>
      <c r="B1967" s="8"/>
      <c r="C1967" s="16" t="s">
        <v>78</v>
      </c>
      <c r="D1967" s="14">
        <v>46</v>
      </c>
      <c r="E1967" s="14" t="s">
        <v>32</v>
      </c>
      <c r="F1967" s="36" t="s">
        <v>467</v>
      </c>
      <c r="G1967" s="36" t="str">
        <f>VLOOKUP(Table76[[#This Row],[CID]],MathN,2,FALSE)</f>
        <v>Percentages, Fractions, and Decimals</v>
      </c>
    </row>
    <row r="1968" spans="1:7" x14ac:dyDescent="0.2">
      <c r="A1968" s="8" t="str">
        <f>Table76[[#This Row],[Test No.]]&amp;Table76[[#This Row],[Section]]&amp;Table76[[#This Row],[Q. No.]]</f>
        <v>R33M47</v>
      </c>
      <c r="B1968" s="8"/>
      <c r="C1968" s="16" t="s">
        <v>78</v>
      </c>
      <c r="D1968" s="14">
        <v>47</v>
      </c>
      <c r="E1968" s="14" t="s">
        <v>32</v>
      </c>
      <c r="F1968" s="36" t="s">
        <v>494</v>
      </c>
      <c r="G1968" s="36" t="str">
        <f>VLOOKUP(Table76[[#This Row],[CID]],MathN,2,FALSE)</f>
        <v>Angles, Lines, and Planes</v>
      </c>
    </row>
    <row r="1969" spans="1:7" x14ac:dyDescent="0.2">
      <c r="A1969" s="8" t="str">
        <f>Table76[[#This Row],[Test No.]]&amp;Table76[[#This Row],[Section]]&amp;Table76[[#This Row],[Q. No.]]</f>
        <v>R33M48</v>
      </c>
      <c r="B1969" s="8"/>
      <c r="C1969" s="16" t="s">
        <v>78</v>
      </c>
      <c r="D1969" s="14">
        <v>48</v>
      </c>
      <c r="E1969" s="14" t="s">
        <v>32</v>
      </c>
      <c r="F1969" s="36" t="s">
        <v>497</v>
      </c>
      <c r="G1969" s="36" t="str">
        <f>VLOOKUP(Table76[[#This Row],[CID]],MathN,2,FALSE)</f>
        <v>Circles</v>
      </c>
    </row>
    <row r="1970" spans="1:7" x14ac:dyDescent="0.2">
      <c r="A1970" s="8" t="str">
        <f>Table76[[#This Row],[Test No.]]&amp;Table76[[#This Row],[Section]]&amp;Table76[[#This Row],[Q. No.]]</f>
        <v>R33M49</v>
      </c>
      <c r="B1970" s="8"/>
      <c r="C1970" s="16" t="s">
        <v>78</v>
      </c>
      <c r="D1970" s="14">
        <v>49</v>
      </c>
      <c r="E1970" s="14" t="s">
        <v>32</v>
      </c>
      <c r="F1970" s="36" t="s">
        <v>479</v>
      </c>
      <c r="G1970" s="36" t="str">
        <f>VLOOKUP(Table76[[#This Row],[CID]],MathN,2,FALSE)</f>
        <v>Solving Systems of Equations</v>
      </c>
    </row>
    <row r="1971" spans="1:7" x14ac:dyDescent="0.2">
      <c r="A1971" s="8" t="str">
        <f>Table76[[#This Row],[Test No.]]&amp;Table76[[#This Row],[Section]]&amp;Table76[[#This Row],[Q. No.]]</f>
        <v>R33M50</v>
      </c>
      <c r="B1971" s="8"/>
      <c r="C1971" s="16" t="s">
        <v>78</v>
      </c>
      <c r="D1971" s="14">
        <v>50</v>
      </c>
      <c r="E1971" s="14" t="s">
        <v>32</v>
      </c>
      <c r="F1971" s="36" t="s">
        <v>486</v>
      </c>
      <c r="G1971" s="36" t="str">
        <f>VLOOKUP(Table76[[#This Row],[CID]],MathN,2,FALSE)</f>
        <v>Number Lines and Inequalities</v>
      </c>
    </row>
    <row r="1972" spans="1:7" x14ac:dyDescent="0.2">
      <c r="A1972" s="8" t="str">
        <f>Table76[[#This Row],[Test No.]]&amp;Table76[[#This Row],[Section]]&amp;Table76[[#This Row],[Q. No.]]</f>
        <v>R33M51</v>
      </c>
      <c r="B1972" s="8"/>
      <c r="C1972" s="16" t="s">
        <v>78</v>
      </c>
      <c r="D1972" s="14">
        <v>51</v>
      </c>
      <c r="E1972" s="14" t="s">
        <v>32</v>
      </c>
      <c r="F1972" s="36" t="s">
        <v>467</v>
      </c>
      <c r="G1972" s="36" t="str">
        <f>VLOOKUP(Table76[[#This Row],[CID]],MathN,2,FALSE)</f>
        <v>Percentages, Fractions, and Decimals</v>
      </c>
    </row>
    <row r="1973" spans="1:7" x14ac:dyDescent="0.2">
      <c r="A1973" s="8" t="str">
        <f>Table76[[#This Row],[Test No.]]&amp;Table76[[#This Row],[Section]]&amp;Table76[[#This Row],[Q. No.]]</f>
        <v>R33M52</v>
      </c>
      <c r="B1973" s="8"/>
      <c r="C1973" s="16" t="s">
        <v>78</v>
      </c>
      <c r="D1973" s="14">
        <v>52</v>
      </c>
      <c r="E1973" s="14" t="s">
        <v>32</v>
      </c>
      <c r="F1973" s="36" t="s">
        <v>475</v>
      </c>
      <c r="G1973" s="36" t="str">
        <f>VLOOKUP(Table76[[#This Row],[CID]],MathN,2,FALSE)</f>
        <v>Solving Linear Equations</v>
      </c>
    </row>
    <row r="1974" spans="1:7" x14ac:dyDescent="0.2">
      <c r="A1974" s="8" t="str">
        <f>Table76[[#This Row],[Test No.]]&amp;Table76[[#This Row],[Section]]&amp;Table76[[#This Row],[Q. No.]]</f>
        <v>R33M53</v>
      </c>
      <c r="B1974" s="8"/>
      <c r="C1974" s="16" t="s">
        <v>78</v>
      </c>
      <c r="D1974" s="14">
        <v>53</v>
      </c>
      <c r="E1974" s="14" t="s">
        <v>32</v>
      </c>
      <c r="F1974" s="36" t="s">
        <v>482</v>
      </c>
      <c r="G1974" s="36" t="str">
        <f>VLOOKUP(Table76[[#This Row],[CID]],MathN,2,FALSE)</f>
        <v>Matrices</v>
      </c>
    </row>
    <row r="1975" spans="1:7" x14ac:dyDescent="0.2">
      <c r="A1975" s="8" t="str">
        <f>Table76[[#This Row],[Test No.]]&amp;Table76[[#This Row],[Section]]&amp;Table76[[#This Row],[Q. No.]]</f>
        <v>R33M54</v>
      </c>
      <c r="B1975" s="8"/>
      <c r="C1975" s="16" t="s">
        <v>78</v>
      </c>
      <c r="D1975" s="14">
        <v>54</v>
      </c>
      <c r="E1975" s="14" t="s">
        <v>32</v>
      </c>
      <c r="F1975" s="36" t="s">
        <v>474</v>
      </c>
      <c r="G1975" s="36" t="str">
        <f>VLOOKUP(Table76[[#This Row],[CID]],MathN,2,FALSE)</f>
        <v>Writing Expressions and Equations</v>
      </c>
    </row>
    <row r="1976" spans="1:7" x14ac:dyDescent="0.2">
      <c r="A1976" s="8" t="str">
        <f>Table76[[#This Row],[Test No.]]&amp;Table76[[#This Row],[Section]]&amp;Table76[[#This Row],[Q. No.]]</f>
        <v>R33M55</v>
      </c>
      <c r="B1976" s="8"/>
      <c r="C1976" s="16" t="s">
        <v>78</v>
      </c>
      <c r="D1976" s="14">
        <v>55</v>
      </c>
      <c r="E1976" s="14" t="s">
        <v>32</v>
      </c>
      <c r="F1976" s="36" t="s">
        <v>477</v>
      </c>
      <c r="G1976" s="36" t="str">
        <f>VLOOKUP(Table76[[#This Row],[CID]],MathN,2,FALSE)</f>
        <v>Inequalities</v>
      </c>
    </row>
    <row r="1977" spans="1:7" x14ac:dyDescent="0.2">
      <c r="A1977" s="8" t="str">
        <f>Table76[[#This Row],[Test No.]]&amp;Table76[[#This Row],[Section]]&amp;Table76[[#This Row],[Q. No.]]</f>
        <v>R33M56</v>
      </c>
      <c r="B1977" s="8"/>
      <c r="C1977" s="16" t="s">
        <v>78</v>
      </c>
      <c r="D1977" s="14">
        <v>56</v>
      </c>
      <c r="E1977" s="14" t="s">
        <v>32</v>
      </c>
      <c r="F1977" s="36" t="s">
        <v>495</v>
      </c>
      <c r="G1977" s="36" t="str">
        <f>VLOOKUP(Table76[[#This Row],[CID]],MathN,2,FALSE)</f>
        <v>Triangles</v>
      </c>
    </row>
    <row r="1978" spans="1:7" x14ac:dyDescent="0.2">
      <c r="A1978" s="8" t="str">
        <f>Table76[[#This Row],[Test No.]]&amp;Table76[[#This Row],[Section]]&amp;Table76[[#This Row],[Q. No.]]</f>
        <v>R33M57</v>
      </c>
      <c r="B1978" s="8"/>
      <c r="C1978" s="16" t="s">
        <v>78</v>
      </c>
      <c r="D1978" s="14">
        <v>57</v>
      </c>
      <c r="E1978" s="14" t="s">
        <v>32</v>
      </c>
      <c r="F1978" s="36" t="s">
        <v>501</v>
      </c>
      <c r="G1978" s="36" t="str">
        <f>VLOOKUP(Table76[[#This Row],[CID]],MathN,2,FALSE)</f>
        <v>Trigonometric Laws</v>
      </c>
    </row>
    <row r="1979" spans="1:7" x14ac:dyDescent="0.2">
      <c r="A1979" s="8" t="str">
        <f>Table76[[#This Row],[Test No.]]&amp;Table76[[#This Row],[Section]]&amp;Table76[[#This Row],[Q. No.]]</f>
        <v>R33M58</v>
      </c>
      <c r="B1979" s="8"/>
      <c r="C1979" s="16" t="s">
        <v>78</v>
      </c>
      <c r="D1979" s="14">
        <v>58</v>
      </c>
      <c r="E1979" s="14" t="s">
        <v>32</v>
      </c>
      <c r="F1979" s="36" t="s">
        <v>471</v>
      </c>
      <c r="G1979" s="36" t="str">
        <f>VLOOKUP(Table76[[#This Row],[CID]],MathN,2,FALSE)</f>
        <v>Series</v>
      </c>
    </row>
    <row r="1980" spans="1:7" x14ac:dyDescent="0.2">
      <c r="A1980" s="8" t="str">
        <f>Table76[[#This Row],[Test No.]]&amp;Table76[[#This Row],[Section]]&amp;Table76[[#This Row],[Q. No.]]</f>
        <v>R33M59</v>
      </c>
      <c r="B1980" s="8"/>
      <c r="C1980" s="16" t="s">
        <v>78</v>
      </c>
      <c r="D1980" s="14">
        <v>59</v>
      </c>
      <c r="E1980" s="14" t="s">
        <v>32</v>
      </c>
      <c r="F1980" s="36" t="s">
        <v>478</v>
      </c>
      <c r="G1980" s="36" t="str">
        <f>VLOOKUP(Table76[[#This Row],[CID]],MathN,2,FALSE)</f>
        <v>Solving and Factoring Quadratic Equations</v>
      </c>
    </row>
    <row r="1981" spans="1:7" x14ac:dyDescent="0.2">
      <c r="A1981" s="8" t="str">
        <f>Table76[[#This Row],[Test No.]]&amp;Table76[[#This Row],[Section]]&amp;Table76[[#This Row],[Q. No.]]</f>
        <v>R33M60</v>
      </c>
      <c r="B1981" s="8"/>
      <c r="C1981" s="16" t="s">
        <v>78</v>
      </c>
      <c r="D1981" s="14">
        <v>60</v>
      </c>
      <c r="E1981" s="14" t="s">
        <v>32</v>
      </c>
      <c r="F1981" s="36" t="s">
        <v>469</v>
      </c>
      <c r="G1981" s="36" t="str">
        <f>VLOOKUP(Table76[[#This Row],[CID]],MathN,2,FALSE)</f>
        <v>Absolute Value</v>
      </c>
    </row>
    <row r="1982" spans="1:7" x14ac:dyDescent="0.2">
      <c r="A1982" s="8" t="str">
        <f>Table76[[#This Row],[Test No.]]&amp;Table76[[#This Row],[Section]]&amp;Table76[[#This Row],[Q. No.]]</f>
        <v>R34M1</v>
      </c>
      <c r="B1982" s="8"/>
      <c r="C1982" s="16" t="s">
        <v>77</v>
      </c>
      <c r="D1982" s="14">
        <v>1</v>
      </c>
      <c r="E1982" s="14" t="s">
        <v>32</v>
      </c>
      <c r="F1982" s="36" t="s">
        <v>467</v>
      </c>
      <c r="G1982" s="36" t="str">
        <f>VLOOKUP(Table76[[#This Row],[CID]],MathN,2,FALSE)</f>
        <v>Percentages, Fractions, and Decimals</v>
      </c>
    </row>
    <row r="1983" spans="1:7" x14ac:dyDescent="0.2">
      <c r="A1983" s="8" t="str">
        <f>Table76[[#This Row],[Test No.]]&amp;Table76[[#This Row],[Section]]&amp;Table76[[#This Row],[Q. No.]]</f>
        <v>R34M2</v>
      </c>
      <c r="B1983" s="8"/>
      <c r="C1983" s="16" t="s">
        <v>77</v>
      </c>
      <c r="D1983" s="14">
        <v>2</v>
      </c>
      <c r="E1983" s="14" t="s">
        <v>32</v>
      </c>
      <c r="F1983" s="36" t="s">
        <v>478</v>
      </c>
      <c r="G1983" s="36" t="str">
        <f>VLOOKUP(Table76[[#This Row],[CID]],MathN,2,FALSE)</f>
        <v>Solving and Factoring Quadratic Equations</v>
      </c>
    </row>
    <row r="1984" spans="1:7" x14ac:dyDescent="0.2">
      <c r="A1984" s="8" t="str">
        <f>Table76[[#This Row],[Test No.]]&amp;Table76[[#This Row],[Section]]&amp;Table76[[#This Row],[Q. No.]]</f>
        <v>R34M3</v>
      </c>
      <c r="B1984" s="8"/>
      <c r="C1984" s="16" t="s">
        <v>77</v>
      </c>
      <c r="D1984" s="14">
        <v>3</v>
      </c>
      <c r="E1984" s="14" t="s">
        <v>32</v>
      </c>
      <c r="F1984" s="36" t="s">
        <v>467</v>
      </c>
      <c r="G1984" s="36" t="str">
        <f>VLOOKUP(Table76[[#This Row],[CID]],MathN,2,FALSE)</f>
        <v>Percentages, Fractions, and Decimals</v>
      </c>
    </row>
    <row r="1985" spans="1:7" x14ac:dyDescent="0.2">
      <c r="A1985" s="8" t="str">
        <f>Table76[[#This Row],[Test No.]]&amp;Table76[[#This Row],[Section]]&amp;Table76[[#This Row],[Q. No.]]</f>
        <v>R34M4</v>
      </c>
      <c r="B1985" s="8"/>
      <c r="C1985" s="16" t="s">
        <v>77</v>
      </c>
      <c r="D1985" s="14">
        <v>4</v>
      </c>
      <c r="E1985" s="14" t="s">
        <v>32</v>
      </c>
      <c r="F1985" s="36" t="s">
        <v>475</v>
      </c>
      <c r="G1985" s="36" t="str">
        <f>VLOOKUP(Table76[[#This Row],[CID]],MathN,2,FALSE)</f>
        <v>Solving Linear Equations</v>
      </c>
    </row>
    <row r="1986" spans="1:7" x14ac:dyDescent="0.2">
      <c r="A1986" s="8" t="str">
        <f>Table76[[#This Row],[Test No.]]&amp;Table76[[#This Row],[Section]]&amp;Table76[[#This Row],[Q. No.]]</f>
        <v>R34M5</v>
      </c>
      <c r="B1986" s="8"/>
      <c r="C1986" s="16" t="s">
        <v>77</v>
      </c>
      <c r="D1986" s="14">
        <v>5</v>
      </c>
      <c r="E1986" s="14" t="s">
        <v>32</v>
      </c>
      <c r="F1986" s="36" t="s">
        <v>505</v>
      </c>
      <c r="G1986" s="36" t="str">
        <f>VLOOKUP(Table76[[#This Row],[CID]],MathN,2,FALSE)</f>
        <v>Misc</v>
      </c>
    </row>
    <row r="1987" spans="1:7" x14ac:dyDescent="0.2">
      <c r="A1987" s="8" t="str">
        <f>Table76[[#This Row],[Test No.]]&amp;Table76[[#This Row],[Section]]&amp;Table76[[#This Row],[Q. No.]]</f>
        <v>R34M6</v>
      </c>
      <c r="B1987" s="8"/>
      <c r="C1987" s="16" t="s">
        <v>77</v>
      </c>
      <c r="D1987" s="14">
        <v>6</v>
      </c>
      <c r="E1987" s="14" t="s">
        <v>32</v>
      </c>
      <c r="F1987" s="36" t="s">
        <v>475</v>
      </c>
      <c r="G1987" s="36" t="str">
        <f>VLOOKUP(Table76[[#This Row],[CID]],MathN,2,FALSE)</f>
        <v>Solving Linear Equations</v>
      </c>
    </row>
    <row r="1988" spans="1:7" x14ac:dyDescent="0.2">
      <c r="A1988" s="8" t="str">
        <f>Table76[[#This Row],[Test No.]]&amp;Table76[[#This Row],[Section]]&amp;Table76[[#This Row],[Q. No.]]</f>
        <v>R34M7</v>
      </c>
      <c r="B1988" s="8"/>
      <c r="C1988" s="16" t="s">
        <v>77</v>
      </c>
      <c r="D1988" s="14">
        <v>7</v>
      </c>
      <c r="E1988" s="14" t="s">
        <v>32</v>
      </c>
      <c r="F1988" s="36" t="s">
        <v>506</v>
      </c>
      <c r="G1988" s="36" t="str">
        <f>VLOOKUP(Table76[[#This Row],[CID]],MathN,2,FALSE)</f>
        <v>Mean, Median, and Mode</v>
      </c>
    </row>
    <row r="1989" spans="1:7" x14ac:dyDescent="0.2">
      <c r="A1989" s="8" t="str">
        <f>Table76[[#This Row],[Test No.]]&amp;Table76[[#This Row],[Section]]&amp;Table76[[#This Row],[Q. No.]]</f>
        <v>R34M8</v>
      </c>
      <c r="B1989" s="8"/>
      <c r="C1989" s="16" t="s">
        <v>77</v>
      </c>
      <c r="D1989" s="14">
        <v>8</v>
      </c>
      <c r="E1989" s="14" t="s">
        <v>32</v>
      </c>
      <c r="F1989" s="36" t="s">
        <v>464</v>
      </c>
      <c r="G1989" s="36" t="str">
        <f>VLOOKUP(Table76[[#This Row],[CID]],MathN,2,FALSE)</f>
        <v>Numbers, Operations, and Problems</v>
      </c>
    </row>
    <row r="1990" spans="1:7" x14ac:dyDescent="0.2">
      <c r="A1990" s="8" t="str">
        <f>Table76[[#This Row],[Test No.]]&amp;Table76[[#This Row],[Section]]&amp;Table76[[#This Row],[Q. No.]]</f>
        <v>R34M9</v>
      </c>
      <c r="B1990" s="8"/>
      <c r="C1990" s="16" t="s">
        <v>77</v>
      </c>
      <c r="D1990" s="14">
        <v>9</v>
      </c>
      <c r="E1990" s="14" t="s">
        <v>32</v>
      </c>
      <c r="F1990" s="36" t="s">
        <v>489</v>
      </c>
      <c r="G1990" s="36" t="str">
        <f>VLOOKUP(Table76[[#This Row],[CID]],MathN,2,FALSE)</f>
        <v>Slope</v>
      </c>
    </row>
    <row r="1991" spans="1:7" x14ac:dyDescent="0.2">
      <c r="A1991" s="8" t="str">
        <f>Table76[[#This Row],[Test No.]]&amp;Table76[[#This Row],[Section]]&amp;Table76[[#This Row],[Q. No.]]</f>
        <v>R34M10</v>
      </c>
      <c r="B1991" s="8"/>
      <c r="C1991" s="16" t="s">
        <v>77</v>
      </c>
      <c r="D1991" s="14">
        <v>10</v>
      </c>
      <c r="E1991" s="14" t="s">
        <v>32</v>
      </c>
      <c r="F1991" s="36" t="s">
        <v>495</v>
      </c>
      <c r="G1991" s="36" t="str">
        <f>VLOOKUP(Table76[[#This Row],[CID]],MathN,2,FALSE)</f>
        <v>Triangles</v>
      </c>
    </row>
    <row r="1992" spans="1:7" x14ac:dyDescent="0.2">
      <c r="A1992" s="8" t="str">
        <f>Table76[[#This Row],[Test No.]]&amp;Table76[[#This Row],[Section]]&amp;Table76[[#This Row],[Q. No.]]</f>
        <v>R34M11</v>
      </c>
      <c r="B1992" s="8"/>
      <c r="C1992" s="16" t="s">
        <v>77</v>
      </c>
      <c r="D1992" s="14">
        <v>11</v>
      </c>
      <c r="E1992" s="14" t="s">
        <v>32</v>
      </c>
      <c r="F1992" s="36" t="s">
        <v>474</v>
      </c>
      <c r="G1992" s="36" t="str">
        <f>VLOOKUP(Table76[[#This Row],[CID]],MathN,2,FALSE)</f>
        <v>Writing Expressions and Equations</v>
      </c>
    </row>
    <row r="1993" spans="1:7" x14ac:dyDescent="0.2">
      <c r="A1993" s="8" t="str">
        <f>Table76[[#This Row],[Test No.]]&amp;Table76[[#This Row],[Section]]&amp;Table76[[#This Row],[Q. No.]]</f>
        <v>R34M12</v>
      </c>
      <c r="B1993" s="8"/>
      <c r="C1993" s="16" t="s">
        <v>77</v>
      </c>
      <c r="D1993" s="14">
        <v>12</v>
      </c>
      <c r="E1993" s="14" t="s">
        <v>32</v>
      </c>
      <c r="F1993" s="36" t="s">
        <v>468</v>
      </c>
      <c r="G1993" s="36" t="str">
        <f>VLOOKUP(Table76[[#This Row],[CID]],MathN,2,FALSE)</f>
        <v>Ratios and Proportions</v>
      </c>
    </row>
    <row r="1994" spans="1:7" x14ac:dyDescent="0.2">
      <c r="A1994" s="8" t="str">
        <f>Table76[[#This Row],[Test No.]]&amp;Table76[[#This Row],[Section]]&amp;Table76[[#This Row],[Q. No.]]</f>
        <v>R34M13</v>
      </c>
      <c r="B1994" s="8"/>
      <c r="C1994" s="16" t="s">
        <v>77</v>
      </c>
      <c r="D1994" s="14">
        <v>13</v>
      </c>
      <c r="E1994" s="14" t="s">
        <v>32</v>
      </c>
      <c r="F1994" s="36" t="s">
        <v>507</v>
      </c>
      <c r="G1994" s="36" t="str">
        <f>VLOOKUP(Table76[[#This Row],[CID]],MathN,2,FALSE)</f>
        <v>Probability</v>
      </c>
    </row>
    <row r="1995" spans="1:7" x14ac:dyDescent="0.2">
      <c r="A1995" s="8" t="str">
        <f>Table76[[#This Row],[Test No.]]&amp;Table76[[#This Row],[Section]]&amp;Table76[[#This Row],[Q. No.]]</f>
        <v>R34M14</v>
      </c>
      <c r="B1995" s="8"/>
      <c r="C1995" s="16" t="s">
        <v>77</v>
      </c>
      <c r="D1995" s="14">
        <v>14</v>
      </c>
      <c r="E1995" s="14" t="s">
        <v>32</v>
      </c>
      <c r="F1995" s="36" t="s">
        <v>473</v>
      </c>
      <c r="G1995" s="36" t="str">
        <f>VLOOKUP(Table76[[#This Row],[CID]],MathN,2,FALSE)</f>
        <v>Equivalent Algebraic Expressions</v>
      </c>
    </row>
    <row r="1996" spans="1:7" x14ac:dyDescent="0.2">
      <c r="A1996" s="8" t="str">
        <f>Table76[[#This Row],[Test No.]]&amp;Table76[[#This Row],[Section]]&amp;Table76[[#This Row],[Q. No.]]</f>
        <v>R34M15</v>
      </c>
      <c r="B1996" s="8"/>
      <c r="C1996" s="16" t="s">
        <v>77</v>
      </c>
      <c r="D1996" s="14">
        <v>15</v>
      </c>
      <c r="E1996" s="14" t="s">
        <v>32</v>
      </c>
      <c r="F1996" s="36" t="s">
        <v>475</v>
      </c>
      <c r="G1996" s="36" t="str">
        <f>VLOOKUP(Table76[[#This Row],[CID]],MathN,2,FALSE)</f>
        <v>Solving Linear Equations</v>
      </c>
    </row>
    <row r="1997" spans="1:7" x14ac:dyDescent="0.2">
      <c r="A1997" s="8" t="str">
        <f>Table76[[#This Row],[Test No.]]&amp;Table76[[#This Row],[Section]]&amp;Table76[[#This Row],[Q. No.]]</f>
        <v>R34M16</v>
      </c>
      <c r="B1997" s="8"/>
      <c r="C1997" s="16" t="s">
        <v>77</v>
      </c>
      <c r="D1997" s="14">
        <v>16</v>
      </c>
      <c r="E1997" s="14" t="s">
        <v>32</v>
      </c>
      <c r="F1997" s="36" t="s">
        <v>472</v>
      </c>
      <c r="G1997" s="36" t="str">
        <f>VLOOKUP(Table76[[#This Row],[CID]],MathN,2,FALSE)</f>
        <v>Substitution</v>
      </c>
    </row>
    <row r="1998" spans="1:7" x14ac:dyDescent="0.2">
      <c r="A1998" s="8" t="str">
        <f>Table76[[#This Row],[Test No.]]&amp;Table76[[#This Row],[Section]]&amp;Table76[[#This Row],[Q. No.]]</f>
        <v>R34M17</v>
      </c>
      <c r="B1998" s="8"/>
      <c r="C1998" s="16" t="s">
        <v>77</v>
      </c>
      <c r="D1998" s="14">
        <v>17</v>
      </c>
      <c r="E1998" s="14" t="s">
        <v>32</v>
      </c>
      <c r="F1998" s="36" t="s">
        <v>500</v>
      </c>
      <c r="G1998" s="36" t="str">
        <f>VLOOKUP(Table76[[#This Row],[CID]],MathN,2,FALSE)</f>
        <v>SOHCAHTOA</v>
      </c>
    </row>
    <row r="1999" spans="1:7" x14ac:dyDescent="0.2">
      <c r="A1999" s="8" t="str">
        <f>Table76[[#This Row],[Test No.]]&amp;Table76[[#This Row],[Section]]&amp;Table76[[#This Row],[Q. No.]]</f>
        <v>R34M18</v>
      </c>
      <c r="B1999" s="8"/>
      <c r="C1999" s="16" t="s">
        <v>77</v>
      </c>
      <c r="D1999" s="14">
        <v>18</v>
      </c>
      <c r="E1999" s="14" t="s">
        <v>32</v>
      </c>
      <c r="F1999" s="36" t="s">
        <v>495</v>
      </c>
      <c r="G1999" s="36" t="str">
        <f>VLOOKUP(Table76[[#This Row],[CID]],MathN,2,FALSE)</f>
        <v>Triangles</v>
      </c>
    </row>
    <row r="2000" spans="1:7" x14ac:dyDescent="0.2">
      <c r="A2000" s="8" t="str">
        <f>Table76[[#This Row],[Test No.]]&amp;Table76[[#This Row],[Section]]&amp;Table76[[#This Row],[Q. No.]]</f>
        <v>R34M19</v>
      </c>
      <c r="B2000" s="8"/>
      <c r="C2000" s="16" t="s">
        <v>77</v>
      </c>
      <c r="D2000" s="14">
        <v>19</v>
      </c>
      <c r="E2000" s="14" t="s">
        <v>32</v>
      </c>
      <c r="F2000" s="36" t="s">
        <v>475</v>
      </c>
      <c r="G2000" s="36" t="str">
        <f>VLOOKUP(Table76[[#This Row],[CID]],MathN,2,FALSE)</f>
        <v>Solving Linear Equations</v>
      </c>
    </row>
    <row r="2001" spans="1:7" x14ac:dyDescent="0.2">
      <c r="A2001" s="8" t="str">
        <f>Table76[[#This Row],[Test No.]]&amp;Table76[[#This Row],[Section]]&amp;Table76[[#This Row],[Q. No.]]</f>
        <v>R34M20</v>
      </c>
      <c r="B2001" s="8"/>
      <c r="C2001" s="16" t="s">
        <v>77</v>
      </c>
      <c r="D2001" s="14">
        <v>20</v>
      </c>
      <c r="E2001" s="14" t="s">
        <v>32</v>
      </c>
      <c r="F2001" s="36" t="s">
        <v>487</v>
      </c>
      <c r="G2001" s="36" t="str">
        <f>VLOOKUP(Table76[[#This Row],[CID]],MathN,2,FALSE)</f>
        <v>The (x,y) Coordinate Plane</v>
      </c>
    </row>
    <row r="2002" spans="1:7" x14ac:dyDescent="0.2">
      <c r="A2002" s="8" t="str">
        <f>Table76[[#This Row],[Test No.]]&amp;Table76[[#This Row],[Section]]&amp;Table76[[#This Row],[Q. No.]]</f>
        <v>R34M21</v>
      </c>
      <c r="B2002" s="8"/>
      <c r="C2002" s="16" t="s">
        <v>77</v>
      </c>
      <c r="D2002" s="14">
        <v>21</v>
      </c>
      <c r="E2002" s="14" t="s">
        <v>32</v>
      </c>
      <c r="F2002" s="36" t="s">
        <v>497</v>
      </c>
      <c r="G2002" s="36" t="str">
        <f>VLOOKUP(Table76[[#This Row],[CID]],MathN,2,FALSE)</f>
        <v>Circles</v>
      </c>
    </row>
    <row r="2003" spans="1:7" x14ac:dyDescent="0.2">
      <c r="A2003" s="8" t="str">
        <f>Table76[[#This Row],[Test No.]]&amp;Table76[[#This Row],[Section]]&amp;Table76[[#This Row],[Q. No.]]</f>
        <v>R34M22</v>
      </c>
      <c r="B2003" s="8"/>
      <c r="C2003" s="16" t="s">
        <v>77</v>
      </c>
      <c r="D2003" s="14">
        <v>22</v>
      </c>
      <c r="E2003" s="14" t="s">
        <v>32</v>
      </c>
      <c r="F2003" s="36" t="s">
        <v>474</v>
      </c>
      <c r="G2003" s="36" t="str">
        <f>VLOOKUP(Table76[[#This Row],[CID]],MathN,2,FALSE)</f>
        <v>Writing Expressions and Equations</v>
      </c>
    </row>
    <row r="2004" spans="1:7" x14ac:dyDescent="0.2">
      <c r="A2004" s="8" t="str">
        <f>Table76[[#This Row],[Test No.]]&amp;Table76[[#This Row],[Section]]&amp;Table76[[#This Row],[Q. No.]]</f>
        <v>R34M23</v>
      </c>
      <c r="B2004" s="8"/>
      <c r="C2004" s="16" t="s">
        <v>77</v>
      </c>
      <c r="D2004" s="14">
        <v>23</v>
      </c>
      <c r="E2004" s="14" t="s">
        <v>32</v>
      </c>
      <c r="F2004" s="36" t="s">
        <v>499</v>
      </c>
      <c r="G2004" s="36" t="str">
        <f>VLOOKUP(Table76[[#This Row],[CID]],MathN,2,FALSE)</f>
        <v>Area and Perimeter</v>
      </c>
    </row>
    <row r="2005" spans="1:7" x14ac:dyDescent="0.2">
      <c r="A2005" s="8" t="str">
        <f>Table76[[#This Row],[Test No.]]&amp;Table76[[#This Row],[Section]]&amp;Table76[[#This Row],[Q. No.]]</f>
        <v>R34M24</v>
      </c>
      <c r="B2005" s="8"/>
      <c r="C2005" s="16" t="s">
        <v>77</v>
      </c>
      <c r="D2005" s="14">
        <v>24</v>
      </c>
      <c r="E2005" s="14" t="s">
        <v>32</v>
      </c>
      <c r="F2005" s="36" t="s">
        <v>467</v>
      </c>
      <c r="G2005" s="36" t="str">
        <f>VLOOKUP(Table76[[#This Row],[CID]],MathN,2,FALSE)</f>
        <v>Percentages, Fractions, and Decimals</v>
      </c>
    </row>
    <row r="2006" spans="1:7" x14ac:dyDescent="0.2">
      <c r="A2006" s="8" t="str">
        <f>Table76[[#This Row],[Test No.]]&amp;Table76[[#This Row],[Section]]&amp;Table76[[#This Row],[Q. No.]]</f>
        <v>R34M25</v>
      </c>
      <c r="B2006" s="8"/>
      <c r="C2006" s="16" t="s">
        <v>77</v>
      </c>
      <c r="D2006" s="14">
        <v>25</v>
      </c>
      <c r="E2006" s="14" t="s">
        <v>32</v>
      </c>
      <c r="F2006" s="36" t="s">
        <v>507</v>
      </c>
      <c r="G2006" s="36" t="str">
        <f>VLOOKUP(Table76[[#This Row],[CID]],MathN,2,FALSE)</f>
        <v>Probability</v>
      </c>
    </row>
    <row r="2007" spans="1:7" x14ac:dyDescent="0.2">
      <c r="A2007" s="8" t="str">
        <f>Table76[[#This Row],[Test No.]]&amp;Table76[[#This Row],[Section]]&amp;Table76[[#This Row],[Q. No.]]</f>
        <v>R34M26</v>
      </c>
      <c r="B2007" s="8"/>
      <c r="C2007" s="16" t="s">
        <v>77</v>
      </c>
      <c r="D2007" s="14">
        <v>26</v>
      </c>
      <c r="E2007" s="14" t="s">
        <v>32</v>
      </c>
      <c r="F2007" s="36" t="s">
        <v>464</v>
      </c>
      <c r="G2007" s="36" t="str">
        <f>VLOOKUP(Table76[[#This Row],[CID]],MathN,2,FALSE)</f>
        <v>Numbers, Operations, and Problems</v>
      </c>
    </row>
    <row r="2008" spans="1:7" x14ac:dyDescent="0.2">
      <c r="A2008" s="8" t="str">
        <f>Table76[[#This Row],[Test No.]]&amp;Table76[[#This Row],[Section]]&amp;Table76[[#This Row],[Q. No.]]</f>
        <v>R34M27</v>
      </c>
      <c r="B2008" s="8"/>
      <c r="C2008" s="16" t="s">
        <v>77</v>
      </c>
      <c r="D2008" s="14">
        <v>27</v>
      </c>
      <c r="E2008" s="14" t="s">
        <v>32</v>
      </c>
      <c r="F2008" s="36" t="s">
        <v>471</v>
      </c>
      <c r="G2008" s="36" t="str">
        <f>VLOOKUP(Table76[[#This Row],[CID]],MathN,2,FALSE)</f>
        <v>Series</v>
      </c>
    </row>
    <row r="2009" spans="1:7" x14ac:dyDescent="0.2">
      <c r="A2009" s="8" t="str">
        <f>Table76[[#This Row],[Test No.]]&amp;Table76[[#This Row],[Section]]&amp;Table76[[#This Row],[Q. No.]]</f>
        <v>R34M28</v>
      </c>
      <c r="B2009" s="8"/>
      <c r="C2009" s="16" t="s">
        <v>77</v>
      </c>
      <c r="D2009" s="14">
        <v>28</v>
      </c>
      <c r="E2009" s="14" t="s">
        <v>32</v>
      </c>
      <c r="F2009" s="36" t="s">
        <v>499</v>
      </c>
      <c r="G2009" s="36" t="str">
        <f>VLOOKUP(Table76[[#This Row],[CID]],MathN,2,FALSE)</f>
        <v>Area and Perimeter</v>
      </c>
    </row>
    <row r="2010" spans="1:7" x14ac:dyDescent="0.2">
      <c r="A2010" s="8" t="str">
        <f>Table76[[#This Row],[Test No.]]&amp;Table76[[#This Row],[Section]]&amp;Table76[[#This Row],[Q. No.]]</f>
        <v>R34M29</v>
      </c>
      <c r="B2010" s="8"/>
      <c r="C2010" s="16" t="s">
        <v>77</v>
      </c>
      <c r="D2010" s="14">
        <v>29</v>
      </c>
      <c r="E2010" s="14" t="s">
        <v>32</v>
      </c>
      <c r="F2010" s="36" t="s">
        <v>486</v>
      </c>
      <c r="G2010" s="36" t="str">
        <f>VLOOKUP(Table76[[#This Row],[CID]],MathN,2,FALSE)</f>
        <v>Number Lines and Inequalities</v>
      </c>
    </row>
    <row r="2011" spans="1:7" x14ac:dyDescent="0.2">
      <c r="A2011" s="8" t="str">
        <f>Table76[[#This Row],[Test No.]]&amp;Table76[[#This Row],[Section]]&amp;Table76[[#This Row],[Q. No.]]</f>
        <v>R34M30</v>
      </c>
      <c r="B2011" s="8"/>
      <c r="C2011" s="16" t="s">
        <v>77</v>
      </c>
      <c r="D2011" s="14">
        <v>30</v>
      </c>
      <c r="E2011" s="14" t="s">
        <v>32</v>
      </c>
      <c r="F2011" s="36" t="s">
        <v>470</v>
      </c>
      <c r="G2011" s="36" t="str">
        <f>VLOOKUP(Table76[[#This Row],[CID]],MathN,2,FALSE)</f>
        <v>Exponents and Roots</v>
      </c>
    </row>
    <row r="2012" spans="1:7" x14ac:dyDescent="0.2">
      <c r="A2012" s="8" t="str">
        <f>Table76[[#This Row],[Test No.]]&amp;Table76[[#This Row],[Section]]&amp;Table76[[#This Row],[Q. No.]]</f>
        <v>R34M31</v>
      </c>
      <c r="B2012" s="8"/>
      <c r="C2012" s="16" t="s">
        <v>77</v>
      </c>
      <c r="D2012" s="14">
        <v>31</v>
      </c>
      <c r="E2012" s="14" t="s">
        <v>32</v>
      </c>
      <c r="F2012" s="36" t="s">
        <v>499</v>
      </c>
      <c r="G2012" s="36" t="str">
        <f>VLOOKUP(Table76[[#This Row],[CID]],MathN,2,FALSE)</f>
        <v>Area and Perimeter</v>
      </c>
    </row>
    <row r="2013" spans="1:7" x14ac:dyDescent="0.2">
      <c r="A2013" s="8" t="str">
        <f>Table76[[#This Row],[Test No.]]&amp;Table76[[#This Row],[Section]]&amp;Table76[[#This Row],[Q. No.]]</f>
        <v>R34M32</v>
      </c>
      <c r="B2013" s="8"/>
      <c r="C2013" s="16" t="s">
        <v>77</v>
      </c>
      <c r="D2013" s="14">
        <v>32</v>
      </c>
      <c r="E2013" s="14" t="s">
        <v>32</v>
      </c>
      <c r="F2013" s="36" t="s">
        <v>467</v>
      </c>
      <c r="G2013" s="36" t="str">
        <f>VLOOKUP(Table76[[#This Row],[CID]],MathN,2,FALSE)</f>
        <v>Percentages, Fractions, and Decimals</v>
      </c>
    </row>
    <row r="2014" spans="1:7" x14ac:dyDescent="0.2">
      <c r="A2014" s="8" t="str">
        <f>Table76[[#This Row],[Test No.]]&amp;Table76[[#This Row],[Section]]&amp;Table76[[#This Row],[Q. No.]]</f>
        <v>R34M33</v>
      </c>
      <c r="B2014" s="8"/>
      <c r="C2014" s="16" t="s">
        <v>77</v>
      </c>
      <c r="D2014" s="14">
        <v>33</v>
      </c>
      <c r="E2014" s="14" t="s">
        <v>32</v>
      </c>
      <c r="F2014" s="36" t="s">
        <v>487</v>
      </c>
      <c r="G2014" s="36" t="str">
        <f>VLOOKUP(Table76[[#This Row],[CID]],MathN,2,FALSE)</f>
        <v>The (x,y) Coordinate Plane</v>
      </c>
    </row>
    <row r="2015" spans="1:7" x14ac:dyDescent="0.2">
      <c r="A2015" s="8" t="str">
        <f>Table76[[#This Row],[Test No.]]&amp;Table76[[#This Row],[Section]]&amp;Table76[[#This Row],[Q. No.]]</f>
        <v>R34M34</v>
      </c>
      <c r="B2015" s="8"/>
      <c r="C2015" s="16" t="s">
        <v>77</v>
      </c>
      <c r="D2015" s="14">
        <v>34</v>
      </c>
      <c r="E2015" s="14" t="s">
        <v>32</v>
      </c>
      <c r="F2015" s="36" t="s">
        <v>499</v>
      </c>
      <c r="G2015" s="36" t="str">
        <f>VLOOKUP(Table76[[#This Row],[CID]],MathN,2,FALSE)</f>
        <v>Area and Perimeter</v>
      </c>
    </row>
    <row r="2016" spans="1:7" x14ac:dyDescent="0.2">
      <c r="A2016" s="8" t="str">
        <f>Table76[[#This Row],[Test No.]]&amp;Table76[[#This Row],[Section]]&amp;Table76[[#This Row],[Q. No.]]</f>
        <v>R34M35</v>
      </c>
      <c r="B2016" s="8"/>
      <c r="C2016" s="16" t="s">
        <v>77</v>
      </c>
      <c r="D2016" s="14">
        <v>35</v>
      </c>
      <c r="E2016" s="14" t="s">
        <v>32</v>
      </c>
      <c r="F2016" s="36" t="s">
        <v>501</v>
      </c>
      <c r="G2016" s="36" t="str">
        <f>VLOOKUP(Table76[[#This Row],[CID]],MathN,2,FALSE)</f>
        <v>Trigonometric Laws</v>
      </c>
    </row>
    <row r="2017" spans="1:7" x14ac:dyDescent="0.2">
      <c r="A2017" s="8" t="str">
        <f>Table76[[#This Row],[Test No.]]&amp;Table76[[#This Row],[Section]]&amp;Table76[[#This Row],[Q. No.]]</f>
        <v>R34M36</v>
      </c>
      <c r="B2017" s="8"/>
      <c r="C2017" s="16" t="s">
        <v>77</v>
      </c>
      <c r="D2017" s="14">
        <v>36</v>
      </c>
      <c r="E2017" s="14" t="s">
        <v>32</v>
      </c>
      <c r="F2017" s="36" t="s">
        <v>497</v>
      </c>
      <c r="G2017" s="36" t="str">
        <f>VLOOKUP(Table76[[#This Row],[CID]],MathN,2,FALSE)</f>
        <v>Circles</v>
      </c>
    </row>
    <row r="2018" spans="1:7" x14ac:dyDescent="0.2">
      <c r="A2018" s="8" t="str">
        <f>Table76[[#This Row],[Test No.]]&amp;Table76[[#This Row],[Section]]&amp;Table76[[#This Row],[Q. No.]]</f>
        <v>R34M37</v>
      </c>
      <c r="B2018" s="8"/>
      <c r="C2018" s="16" t="s">
        <v>77</v>
      </c>
      <c r="D2018" s="14">
        <v>37</v>
      </c>
      <c r="E2018" s="14" t="s">
        <v>32</v>
      </c>
      <c r="F2018" s="36" t="s">
        <v>488</v>
      </c>
      <c r="G2018" s="36" t="str">
        <f>VLOOKUP(Table76[[#This Row],[CID]],MathN,2,FALSE)</f>
        <v>Distance and Midpoints</v>
      </c>
    </row>
    <row r="2019" spans="1:7" x14ac:dyDescent="0.2">
      <c r="A2019" s="8" t="str">
        <f>Table76[[#This Row],[Test No.]]&amp;Table76[[#This Row],[Section]]&amp;Table76[[#This Row],[Q. No.]]</f>
        <v>R34M38</v>
      </c>
      <c r="B2019" s="8"/>
      <c r="C2019" s="16" t="s">
        <v>77</v>
      </c>
      <c r="D2019" s="14">
        <v>38</v>
      </c>
      <c r="E2019" s="14" t="s">
        <v>32</v>
      </c>
      <c r="F2019" s="36" t="s">
        <v>473</v>
      </c>
      <c r="G2019" s="36" t="str">
        <f>VLOOKUP(Table76[[#This Row],[CID]],MathN,2,FALSE)</f>
        <v>Equivalent Algebraic Expressions</v>
      </c>
    </row>
    <row r="2020" spans="1:7" x14ac:dyDescent="0.2">
      <c r="A2020" s="8" t="str">
        <f>Table76[[#This Row],[Test No.]]&amp;Table76[[#This Row],[Section]]&amp;Table76[[#This Row],[Q. No.]]</f>
        <v>R34M39</v>
      </c>
      <c r="B2020" s="8"/>
      <c r="C2020" s="16" t="s">
        <v>77</v>
      </c>
      <c r="D2020" s="14">
        <v>39</v>
      </c>
      <c r="E2020" s="14" t="s">
        <v>32</v>
      </c>
      <c r="F2020" s="36" t="s">
        <v>494</v>
      </c>
      <c r="G2020" s="36" t="str">
        <f>VLOOKUP(Table76[[#This Row],[CID]],MathN,2,FALSE)</f>
        <v>Angles, Lines, and Planes</v>
      </c>
    </row>
    <row r="2021" spans="1:7" x14ac:dyDescent="0.2">
      <c r="A2021" s="8" t="str">
        <f>Table76[[#This Row],[Test No.]]&amp;Table76[[#This Row],[Section]]&amp;Table76[[#This Row],[Q. No.]]</f>
        <v>R34M40</v>
      </c>
      <c r="B2021" s="8"/>
      <c r="C2021" s="16" t="s">
        <v>77</v>
      </c>
      <c r="D2021" s="14">
        <v>40</v>
      </c>
      <c r="E2021" s="14" t="s">
        <v>32</v>
      </c>
      <c r="F2021" s="36" t="s">
        <v>499</v>
      </c>
      <c r="G2021" s="36" t="str">
        <f>VLOOKUP(Table76[[#This Row],[CID]],MathN,2,FALSE)</f>
        <v>Area and Perimeter</v>
      </c>
    </row>
    <row r="2022" spans="1:7" x14ac:dyDescent="0.2">
      <c r="A2022" s="8" t="str">
        <f>Table76[[#This Row],[Test No.]]&amp;Table76[[#This Row],[Section]]&amp;Table76[[#This Row],[Q. No.]]</f>
        <v>R34M41</v>
      </c>
      <c r="B2022" s="8"/>
      <c r="C2022" s="16" t="s">
        <v>77</v>
      </c>
      <c r="D2022" s="14">
        <v>41</v>
      </c>
      <c r="E2022" s="14" t="s">
        <v>32</v>
      </c>
      <c r="F2022" s="36" t="s">
        <v>494</v>
      </c>
      <c r="G2022" s="36" t="str">
        <f>VLOOKUP(Table76[[#This Row],[CID]],MathN,2,FALSE)</f>
        <v>Angles, Lines, and Planes</v>
      </c>
    </row>
    <row r="2023" spans="1:7" x14ac:dyDescent="0.2">
      <c r="A2023" s="8" t="str">
        <f>Table76[[#This Row],[Test No.]]&amp;Table76[[#This Row],[Section]]&amp;Table76[[#This Row],[Q. No.]]</f>
        <v>R34M42</v>
      </c>
      <c r="B2023" s="8"/>
      <c r="C2023" s="16" t="s">
        <v>77</v>
      </c>
      <c r="D2023" s="14">
        <v>42</v>
      </c>
      <c r="E2023" s="14" t="s">
        <v>32</v>
      </c>
      <c r="F2023" s="36" t="s">
        <v>468</v>
      </c>
      <c r="G2023" s="36" t="str">
        <f>VLOOKUP(Table76[[#This Row],[CID]],MathN,2,FALSE)</f>
        <v>Ratios and Proportions</v>
      </c>
    </row>
    <row r="2024" spans="1:7" x14ac:dyDescent="0.2">
      <c r="A2024" s="8" t="str">
        <f>Table76[[#This Row],[Test No.]]&amp;Table76[[#This Row],[Section]]&amp;Table76[[#This Row],[Q. No.]]</f>
        <v>R34M43</v>
      </c>
      <c r="B2024" s="8"/>
      <c r="C2024" s="16" t="s">
        <v>77</v>
      </c>
      <c r="D2024" s="14">
        <v>43</v>
      </c>
      <c r="E2024" s="14" t="s">
        <v>32</v>
      </c>
      <c r="F2024" s="36" t="s">
        <v>490</v>
      </c>
      <c r="G2024" s="36" t="str">
        <f>VLOOKUP(Table76[[#This Row],[CID]],MathN,2,FALSE)</f>
        <v>Parallel and Perpendicular Lines</v>
      </c>
    </row>
    <row r="2025" spans="1:7" x14ac:dyDescent="0.2">
      <c r="A2025" s="8" t="str">
        <f>Table76[[#This Row],[Test No.]]&amp;Table76[[#This Row],[Section]]&amp;Table76[[#This Row],[Q. No.]]</f>
        <v>R34M44</v>
      </c>
      <c r="B2025" s="8"/>
      <c r="C2025" s="16" t="s">
        <v>77</v>
      </c>
      <c r="D2025" s="14">
        <v>44</v>
      </c>
      <c r="E2025" s="14" t="s">
        <v>32</v>
      </c>
      <c r="F2025" s="36" t="s">
        <v>479</v>
      </c>
      <c r="G2025" s="36" t="str">
        <f>VLOOKUP(Table76[[#This Row],[CID]],MathN,2,FALSE)</f>
        <v>Solving Systems of Equations</v>
      </c>
    </row>
    <row r="2026" spans="1:7" x14ac:dyDescent="0.2">
      <c r="A2026" s="8" t="str">
        <f>Table76[[#This Row],[Test No.]]&amp;Table76[[#This Row],[Section]]&amp;Table76[[#This Row],[Q. No.]]</f>
        <v>R34M45</v>
      </c>
      <c r="B2026" s="8"/>
      <c r="C2026" s="16" t="s">
        <v>77</v>
      </c>
      <c r="D2026" s="14">
        <v>45</v>
      </c>
      <c r="E2026" s="14" t="s">
        <v>32</v>
      </c>
      <c r="F2026" s="36" t="s">
        <v>468</v>
      </c>
      <c r="G2026" s="36" t="str">
        <f>VLOOKUP(Table76[[#This Row],[CID]],MathN,2,FALSE)</f>
        <v>Ratios and Proportions</v>
      </c>
    </row>
    <row r="2027" spans="1:7" x14ac:dyDescent="0.2">
      <c r="A2027" s="8" t="str">
        <f>Table76[[#This Row],[Test No.]]&amp;Table76[[#This Row],[Section]]&amp;Table76[[#This Row],[Q. No.]]</f>
        <v>R34M46</v>
      </c>
      <c r="B2027" s="8"/>
      <c r="C2027" s="16" t="s">
        <v>77</v>
      </c>
      <c r="D2027" s="14">
        <v>46</v>
      </c>
      <c r="E2027" s="14" t="s">
        <v>32</v>
      </c>
      <c r="F2027" s="36" t="s">
        <v>507</v>
      </c>
      <c r="G2027" s="36" t="str">
        <f>VLOOKUP(Table76[[#This Row],[CID]],MathN,2,FALSE)</f>
        <v>Probability</v>
      </c>
    </row>
    <row r="2028" spans="1:7" x14ac:dyDescent="0.2">
      <c r="A2028" s="8" t="str">
        <f>Table76[[#This Row],[Test No.]]&amp;Table76[[#This Row],[Section]]&amp;Table76[[#This Row],[Q. No.]]</f>
        <v>R34M47</v>
      </c>
      <c r="B2028" s="8"/>
      <c r="C2028" s="16" t="s">
        <v>77</v>
      </c>
      <c r="D2028" s="14">
        <v>47</v>
      </c>
      <c r="E2028" s="14" t="s">
        <v>32</v>
      </c>
      <c r="F2028" s="36" t="s">
        <v>478</v>
      </c>
      <c r="G2028" s="36" t="str">
        <f>VLOOKUP(Table76[[#This Row],[CID]],MathN,2,FALSE)</f>
        <v>Solving and Factoring Quadratic Equations</v>
      </c>
    </row>
    <row r="2029" spans="1:7" x14ac:dyDescent="0.2">
      <c r="A2029" s="8" t="str">
        <f>Table76[[#This Row],[Test No.]]&amp;Table76[[#This Row],[Section]]&amp;Table76[[#This Row],[Q. No.]]</f>
        <v>R34M48</v>
      </c>
      <c r="B2029" s="8"/>
      <c r="C2029" s="16" t="s">
        <v>77</v>
      </c>
      <c r="D2029" s="14">
        <v>48</v>
      </c>
      <c r="E2029" s="14" t="s">
        <v>32</v>
      </c>
      <c r="F2029" s="36" t="s">
        <v>500</v>
      </c>
      <c r="G2029" s="36" t="str">
        <f>VLOOKUP(Table76[[#This Row],[CID]],MathN,2,FALSE)</f>
        <v>SOHCAHTOA</v>
      </c>
    </row>
    <row r="2030" spans="1:7" x14ac:dyDescent="0.2">
      <c r="A2030" s="8" t="str">
        <f>Table76[[#This Row],[Test No.]]&amp;Table76[[#This Row],[Section]]&amp;Table76[[#This Row],[Q. No.]]</f>
        <v>R34M49</v>
      </c>
      <c r="B2030" s="8"/>
      <c r="C2030" s="16" t="s">
        <v>77</v>
      </c>
      <c r="D2030" s="14">
        <v>49</v>
      </c>
      <c r="E2030" s="14" t="s">
        <v>32</v>
      </c>
      <c r="F2030" s="36" t="s">
        <v>506</v>
      </c>
      <c r="G2030" s="36" t="str">
        <f>VLOOKUP(Table76[[#This Row],[CID]],MathN,2,FALSE)</f>
        <v>Mean, Median, and Mode</v>
      </c>
    </row>
    <row r="2031" spans="1:7" x14ac:dyDescent="0.2">
      <c r="A2031" s="8" t="str">
        <f>Table76[[#This Row],[Test No.]]&amp;Table76[[#This Row],[Section]]&amp;Table76[[#This Row],[Q. No.]]</f>
        <v>R34M50</v>
      </c>
      <c r="B2031" s="8"/>
      <c r="C2031" s="16" t="s">
        <v>77</v>
      </c>
      <c r="D2031" s="14">
        <v>50</v>
      </c>
      <c r="E2031" s="14" t="s">
        <v>32</v>
      </c>
      <c r="F2031" s="36" t="s">
        <v>498</v>
      </c>
      <c r="G2031" s="36" t="str">
        <f>VLOOKUP(Table76[[#This Row],[CID]],MathN,2,FALSE)</f>
        <v>Simple Three-Dimensional Geometry</v>
      </c>
    </row>
    <row r="2032" spans="1:7" x14ac:dyDescent="0.2">
      <c r="A2032" s="8" t="str">
        <f>Table76[[#This Row],[Test No.]]&amp;Table76[[#This Row],[Section]]&amp;Table76[[#This Row],[Q. No.]]</f>
        <v>R34M51</v>
      </c>
      <c r="B2032" s="8"/>
      <c r="C2032" s="16" t="s">
        <v>77</v>
      </c>
      <c r="D2032" s="14">
        <v>51</v>
      </c>
      <c r="E2032" s="14" t="s">
        <v>32</v>
      </c>
      <c r="F2032" s="36" t="s">
        <v>483</v>
      </c>
      <c r="G2032" s="36" t="str">
        <f>VLOOKUP(Table76[[#This Row],[CID]],MathN,2,FALSE)</f>
        <v>Logarithms</v>
      </c>
    </row>
    <row r="2033" spans="1:7" x14ac:dyDescent="0.2">
      <c r="A2033" s="8" t="str">
        <f>Table76[[#This Row],[Test No.]]&amp;Table76[[#This Row],[Section]]&amp;Table76[[#This Row],[Q. No.]]</f>
        <v>R34M52</v>
      </c>
      <c r="B2033" s="8"/>
      <c r="C2033" s="16" t="s">
        <v>77</v>
      </c>
      <c r="D2033" s="14">
        <v>52</v>
      </c>
      <c r="E2033" s="14" t="s">
        <v>32</v>
      </c>
      <c r="F2033" s="36" t="s">
        <v>464</v>
      </c>
      <c r="G2033" s="36" t="str">
        <f>VLOOKUP(Table76[[#This Row],[CID]],MathN,2,FALSE)</f>
        <v>Numbers, Operations, and Problems</v>
      </c>
    </row>
    <row r="2034" spans="1:7" x14ac:dyDescent="0.2">
      <c r="A2034" s="8" t="str">
        <f>Table76[[#This Row],[Test No.]]&amp;Table76[[#This Row],[Section]]&amp;Table76[[#This Row],[Q. No.]]</f>
        <v>R34M53</v>
      </c>
      <c r="B2034" s="8"/>
      <c r="C2034" s="16" t="s">
        <v>77</v>
      </c>
      <c r="D2034" s="14">
        <v>53</v>
      </c>
      <c r="E2034" s="14" t="s">
        <v>32</v>
      </c>
      <c r="F2034" s="36" t="s">
        <v>487</v>
      </c>
      <c r="G2034" s="36" t="str">
        <f>VLOOKUP(Table76[[#This Row],[CID]],MathN,2,FALSE)</f>
        <v>The (x,y) Coordinate Plane</v>
      </c>
    </row>
    <row r="2035" spans="1:7" x14ac:dyDescent="0.2">
      <c r="A2035" s="8" t="str">
        <f>Table76[[#This Row],[Test No.]]&amp;Table76[[#This Row],[Section]]&amp;Table76[[#This Row],[Q. No.]]</f>
        <v>R34M54</v>
      </c>
      <c r="B2035" s="8"/>
      <c r="C2035" s="16" t="s">
        <v>77</v>
      </c>
      <c r="D2035" s="14">
        <v>54</v>
      </c>
      <c r="E2035" s="14" t="s">
        <v>32</v>
      </c>
      <c r="F2035" s="36" t="s">
        <v>500</v>
      </c>
      <c r="G2035" s="36" t="str">
        <f>VLOOKUP(Table76[[#This Row],[CID]],MathN,2,FALSE)</f>
        <v>SOHCAHTOA</v>
      </c>
    </row>
    <row r="2036" spans="1:7" x14ac:dyDescent="0.2">
      <c r="A2036" s="8" t="str">
        <f>Table76[[#This Row],[Test No.]]&amp;Table76[[#This Row],[Section]]&amp;Table76[[#This Row],[Q. No.]]</f>
        <v>R34M55</v>
      </c>
      <c r="B2036" s="8"/>
      <c r="C2036" s="16" t="s">
        <v>77</v>
      </c>
      <c r="D2036" s="14">
        <v>55</v>
      </c>
      <c r="E2036" s="14" t="s">
        <v>32</v>
      </c>
      <c r="F2036" s="36" t="s">
        <v>482</v>
      </c>
      <c r="G2036" s="36" t="str">
        <f>VLOOKUP(Table76[[#This Row],[CID]],MathN,2,FALSE)</f>
        <v>Matrices</v>
      </c>
    </row>
    <row r="2037" spans="1:7" x14ac:dyDescent="0.2">
      <c r="A2037" s="8" t="str">
        <f>Table76[[#This Row],[Test No.]]&amp;Table76[[#This Row],[Section]]&amp;Table76[[#This Row],[Q. No.]]</f>
        <v>R34M56</v>
      </c>
      <c r="B2037" s="8"/>
      <c r="C2037" s="16" t="s">
        <v>77</v>
      </c>
      <c r="D2037" s="14">
        <v>56</v>
      </c>
      <c r="E2037" s="14" t="s">
        <v>32</v>
      </c>
      <c r="F2037" s="36" t="s">
        <v>477</v>
      </c>
      <c r="G2037" s="36" t="str">
        <f>VLOOKUP(Table76[[#This Row],[CID]],MathN,2,FALSE)</f>
        <v>Inequalities</v>
      </c>
    </row>
    <row r="2038" spans="1:7" x14ac:dyDescent="0.2">
      <c r="A2038" s="8" t="str">
        <f>Table76[[#This Row],[Test No.]]&amp;Table76[[#This Row],[Section]]&amp;Table76[[#This Row],[Q. No.]]</f>
        <v>R34M57</v>
      </c>
      <c r="B2038" s="8"/>
      <c r="C2038" s="16" t="s">
        <v>77</v>
      </c>
      <c r="D2038" s="14">
        <v>57</v>
      </c>
      <c r="E2038" s="14" t="s">
        <v>32</v>
      </c>
      <c r="F2038" s="36" t="s">
        <v>502</v>
      </c>
      <c r="G2038" s="36" t="str">
        <f>VLOOKUP(Table76[[#This Row],[CID]],MathN,2,FALSE)</f>
        <v>Trigonometric Identities</v>
      </c>
    </row>
    <row r="2039" spans="1:7" x14ac:dyDescent="0.2">
      <c r="A2039" s="8" t="str">
        <f>Table76[[#This Row],[Test No.]]&amp;Table76[[#This Row],[Section]]&amp;Table76[[#This Row],[Q. No.]]</f>
        <v>R34M58</v>
      </c>
      <c r="B2039" s="8"/>
      <c r="C2039" s="16" t="s">
        <v>77</v>
      </c>
      <c r="D2039" s="14">
        <v>58</v>
      </c>
      <c r="E2039" s="14" t="s">
        <v>32</v>
      </c>
      <c r="F2039" s="36" t="s">
        <v>505</v>
      </c>
      <c r="G2039" s="36" t="str">
        <f>VLOOKUP(Table76[[#This Row],[CID]],MathN,2,FALSE)</f>
        <v>Misc</v>
      </c>
    </row>
    <row r="2040" spans="1:7" x14ac:dyDescent="0.2">
      <c r="A2040" s="8" t="str">
        <f>Table76[[#This Row],[Test No.]]&amp;Table76[[#This Row],[Section]]&amp;Table76[[#This Row],[Q. No.]]</f>
        <v>R34M59</v>
      </c>
      <c r="B2040" s="8"/>
      <c r="C2040" s="16" t="s">
        <v>77</v>
      </c>
      <c r="D2040" s="14">
        <v>59</v>
      </c>
      <c r="E2040" s="14" t="s">
        <v>32</v>
      </c>
      <c r="F2040" s="36" t="s">
        <v>498</v>
      </c>
      <c r="G2040" s="36" t="str">
        <f>VLOOKUP(Table76[[#This Row],[CID]],MathN,2,FALSE)</f>
        <v>Simple Three-Dimensional Geometry</v>
      </c>
    </row>
    <row r="2041" spans="1:7" x14ac:dyDescent="0.2">
      <c r="A2041" s="8" t="str">
        <f>Table76[[#This Row],[Test No.]]&amp;Table76[[#This Row],[Section]]&amp;Table76[[#This Row],[Q. No.]]</f>
        <v>R34M60</v>
      </c>
      <c r="B2041" s="8"/>
      <c r="C2041" s="16" t="s">
        <v>77</v>
      </c>
      <c r="D2041" s="14">
        <v>60</v>
      </c>
      <c r="E2041" s="14" t="s">
        <v>32</v>
      </c>
      <c r="F2041" s="36" t="s">
        <v>481</v>
      </c>
      <c r="G2041" s="36" t="str">
        <f>VLOOKUP(Table76[[#This Row],[CID]],MathN,2,FALSE)</f>
        <v>Functions</v>
      </c>
    </row>
    <row r="2042" spans="1:7" x14ac:dyDescent="0.2">
      <c r="A2042" s="8" t="str">
        <f>Table76[[#This Row],[Test No.]]&amp;Table76[[#This Row],[Section]]&amp;Table76[[#This Row],[Q. No.]]</f>
        <v>R35M1</v>
      </c>
      <c r="B2042" s="8"/>
      <c r="C2042" s="15" t="s">
        <v>76</v>
      </c>
      <c r="D2042" s="14">
        <v>1</v>
      </c>
      <c r="E2042" s="14" t="s">
        <v>32</v>
      </c>
      <c r="F2042" s="36" t="s">
        <v>487</v>
      </c>
      <c r="G2042" s="36" t="str">
        <f>VLOOKUP(Table76[[#This Row],[CID]],MathN,2,FALSE)</f>
        <v>The (x,y) Coordinate Plane</v>
      </c>
    </row>
    <row r="2043" spans="1:7" x14ac:dyDescent="0.2">
      <c r="A2043" s="8" t="str">
        <f>Table76[[#This Row],[Test No.]]&amp;Table76[[#This Row],[Section]]&amp;Table76[[#This Row],[Q. No.]]</f>
        <v>R35M2</v>
      </c>
      <c r="B2043" s="8"/>
      <c r="C2043" s="15" t="s">
        <v>76</v>
      </c>
      <c r="D2043" s="14">
        <v>2</v>
      </c>
      <c r="E2043" s="14" t="s">
        <v>32</v>
      </c>
      <c r="F2043" s="36" t="s">
        <v>507</v>
      </c>
      <c r="G2043" s="36" t="str">
        <f>VLOOKUP(Table76[[#This Row],[CID]],MathN,2,FALSE)</f>
        <v>Probability</v>
      </c>
    </row>
    <row r="2044" spans="1:7" x14ac:dyDescent="0.2">
      <c r="A2044" s="8" t="str">
        <f>Table76[[#This Row],[Test No.]]&amp;Table76[[#This Row],[Section]]&amp;Table76[[#This Row],[Q. No.]]</f>
        <v>R35M3</v>
      </c>
      <c r="B2044" s="8"/>
      <c r="C2044" s="15" t="s">
        <v>76</v>
      </c>
      <c r="D2044" s="14">
        <v>3</v>
      </c>
      <c r="E2044" s="14" t="s">
        <v>32</v>
      </c>
      <c r="F2044" s="36" t="s">
        <v>468</v>
      </c>
      <c r="G2044" s="36" t="str">
        <f>VLOOKUP(Table76[[#This Row],[CID]],MathN,2,FALSE)</f>
        <v>Ratios and Proportions</v>
      </c>
    </row>
    <row r="2045" spans="1:7" x14ac:dyDescent="0.2">
      <c r="A2045" s="8" t="str">
        <f>Table76[[#This Row],[Test No.]]&amp;Table76[[#This Row],[Section]]&amp;Table76[[#This Row],[Q. No.]]</f>
        <v>R35M4</v>
      </c>
      <c r="B2045" s="8"/>
      <c r="C2045" s="15" t="s">
        <v>76</v>
      </c>
      <c r="D2045" s="14">
        <v>4</v>
      </c>
      <c r="E2045" s="14" t="s">
        <v>32</v>
      </c>
      <c r="F2045" s="36" t="s">
        <v>482</v>
      </c>
      <c r="G2045" s="36" t="str">
        <f>VLOOKUP(Table76[[#This Row],[CID]],MathN,2,FALSE)</f>
        <v>Matrices</v>
      </c>
    </row>
    <row r="2046" spans="1:7" x14ac:dyDescent="0.2">
      <c r="A2046" s="8" t="str">
        <f>Table76[[#This Row],[Test No.]]&amp;Table76[[#This Row],[Section]]&amp;Table76[[#This Row],[Q. No.]]</f>
        <v>R35M5</v>
      </c>
      <c r="B2046" s="8"/>
      <c r="C2046" s="15" t="s">
        <v>76</v>
      </c>
      <c r="D2046" s="14">
        <v>5</v>
      </c>
      <c r="E2046" s="14" t="s">
        <v>32</v>
      </c>
      <c r="F2046" s="36" t="s">
        <v>499</v>
      </c>
      <c r="G2046" s="36" t="str">
        <f>VLOOKUP(Table76[[#This Row],[CID]],MathN,2,FALSE)</f>
        <v>Area and Perimeter</v>
      </c>
    </row>
    <row r="2047" spans="1:7" x14ac:dyDescent="0.2">
      <c r="A2047" s="8" t="str">
        <f>Table76[[#This Row],[Test No.]]&amp;Table76[[#This Row],[Section]]&amp;Table76[[#This Row],[Q. No.]]</f>
        <v>R35M6</v>
      </c>
      <c r="B2047" s="8"/>
      <c r="C2047" s="15" t="s">
        <v>76</v>
      </c>
      <c r="D2047" s="14">
        <v>6</v>
      </c>
      <c r="E2047" s="14" t="s">
        <v>32</v>
      </c>
      <c r="F2047" s="36" t="s">
        <v>470</v>
      </c>
      <c r="G2047" s="36" t="str">
        <f>VLOOKUP(Table76[[#This Row],[CID]],MathN,2,FALSE)</f>
        <v>Exponents and Roots</v>
      </c>
    </row>
    <row r="2048" spans="1:7" x14ac:dyDescent="0.2">
      <c r="A2048" s="8" t="str">
        <f>Table76[[#This Row],[Test No.]]&amp;Table76[[#This Row],[Section]]&amp;Table76[[#This Row],[Q. No.]]</f>
        <v>R35M7</v>
      </c>
      <c r="B2048" s="8"/>
      <c r="C2048" s="15" t="s">
        <v>76</v>
      </c>
      <c r="D2048" s="14">
        <v>7</v>
      </c>
      <c r="E2048" s="14" t="s">
        <v>32</v>
      </c>
      <c r="F2048" s="36" t="s">
        <v>470</v>
      </c>
      <c r="G2048" s="36" t="str">
        <f>VLOOKUP(Table76[[#This Row],[CID]],MathN,2,FALSE)</f>
        <v>Exponents and Roots</v>
      </c>
    </row>
    <row r="2049" spans="1:7" x14ac:dyDescent="0.2">
      <c r="A2049" s="8" t="str">
        <f>Table76[[#This Row],[Test No.]]&amp;Table76[[#This Row],[Section]]&amp;Table76[[#This Row],[Q. No.]]</f>
        <v>R35M8</v>
      </c>
      <c r="B2049" s="8"/>
      <c r="C2049" s="15" t="s">
        <v>76</v>
      </c>
      <c r="D2049" s="14">
        <v>8</v>
      </c>
      <c r="E2049" s="14" t="s">
        <v>32</v>
      </c>
      <c r="F2049" s="36" t="s">
        <v>495</v>
      </c>
      <c r="G2049" s="36" t="str">
        <f>VLOOKUP(Table76[[#This Row],[CID]],MathN,2,FALSE)</f>
        <v>Triangles</v>
      </c>
    </row>
    <row r="2050" spans="1:7" x14ac:dyDescent="0.2">
      <c r="A2050" s="8" t="str">
        <f>Table76[[#This Row],[Test No.]]&amp;Table76[[#This Row],[Section]]&amp;Table76[[#This Row],[Q. No.]]</f>
        <v>R35M9</v>
      </c>
      <c r="B2050" s="8"/>
      <c r="C2050" s="15" t="s">
        <v>76</v>
      </c>
      <c r="D2050" s="14">
        <v>9</v>
      </c>
      <c r="E2050" s="14" t="s">
        <v>32</v>
      </c>
      <c r="F2050" s="36" t="s">
        <v>468</v>
      </c>
      <c r="G2050" s="36" t="str">
        <f>VLOOKUP(Table76[[#This Row],[CID]],MathN,2,FALSE)</f>
        <v>Ratios and Proportions</v>
      </c>
    </row>
    <row r="2051" spans="1:7" x14ac:dyDescent="0.2">
      <c r="A2051" s="8" t="str">
        <f>Table76[[#This Row],[Test No.]]&amp;Table76[[#This Row],[Section]]&amp;Table76[[#This Row],[Q. No.]]</f>
        <v>R35M10</v>
      </c>
      <c r="B2051" s="8"/>
      <c r="C2051" s="15" t="s">
        <v>76</v>
      </c>
      <c r="D2051" s="14">
        <v>10</v>
      </c>
      <c r="E2051" s="14" t="s">
        <v>32</v>
      </c>
      <c r="F2051" s="36" t="s">
        <v>475</v>
      </c>
      <c r="G2051" s="36" t="str">
        <f>VLOOKUP(Table76[[#This Row],[CID]],MathN,2,FALSE)</f>
        <v>Solving Linear Equations</v>
      </c>
    </row>
    <row r="2052" spans="1:7" x14ac:dyDescent="0.2">
      <c r="A2052" s="8" t="str">
        <f>Table76[[#This Row],[Test No.]]&amp;Table76[[#This Row],[Section]]&amp;Table76[[#This Row],[Q. No.]]</f>
        <v>R35M11</v>
      </c>
      <c r="B2052" s="8"/>
      <c r="C2052" s="15" t="s">
        <v>76</v>
      </c>
      <c r="D2052" s="14">
        <v>11</v>
      </c>
      <c r="E2052" s="14" t="s">
        <v>32</v>
      </c>
      <c r="F2052" s="36" t="s">
        <v>467</v>
      </c>
      <c r="G2052" s="36" t="str">
        <f>VLOOKUP(Table76[[#This Row],[CID]],MathN,2,FALSE)</f>
        <v>Percentages, Fractions, and Decimals</v>
      </c>
    </row>
    <row r="2053" spans="1:7" x14ac:dyDescent="0.2">
      <c r="A2053" s="8" t="str">
        <f>Table76[[#This Row],[Test No.]]&amp;Table76[[#This Row],[Section]]&amp;Table76[[#This Row],[Q. No.]]</f>
        <v>R35M12</v>
      </c>
      <c r="B2053" s="8"/>
      <c r="C2053" s="15" t="s">
        <v>76</v>
      </c>
      <c r="D2053" s="14">
        <v>12</v>
      </c>
      <c r="E2053" s="14" t="s">
        <v>32</v>
      </c>
      <c r="F2053" s="36" t="s">
        <v>467</v>
      </c>
      <c r="G2053" s="36" t="str">
        <f>VLOOKUP(Table76[[#This Row],[CID]],MathN,2,FALSE)</f>
        <v>Percentages, Fractions, and Decimals</v>
      </c>
    </row>
    <row r="2054" spans="1:7" x14ac:dyDescent="0.2">
      <c r="A2054" s="8" t="str">
        <f>Table76[[#This Row],[Test No.]]&amp;Table76[[#This Row],[Section]]&amp;Table76[[#This Row],[Q. No.]]</f>
        <v>R35M13</v>
      </c>
      <c r="B2054" s="8"/>
      <c r="C2054" s="15" t="s">
        <v>76</v>
      </c>
      <c r="D2054" s="14">
        <v>13</v>
      </c>
      <c r="E2054" s="14" t="s">
        <v>32</v>
      </c>
      <c r="F2054" s="36" t="s">
        <v>470</v>
      </c>
      <c r="G2054" s="36" t="str">
        <f>VLOOKUP(Table76[[#This Row],[CID]],MathN,2,FALSE)</f>
        <v>Exponents and Roots</v>
      </c>
    </row>
    <row r="2055" spans="1:7" x14ac:dyDescent="0.2">
      <c r="A2055" s="8" t="str">
        <f>Table76[[#This Row],[Test No.]]&amp;Table76[[#This Row],[Section]]&amp;Table76[[#This Row],[Q. No.]]</f>
        <v>R35M14</v>
      </c>
      <c r="B2055" s="8"/>
      <c r="C2055" s="15" t="s">
        <v>76</v>
      </c>
      <c r="D2055" s="14">
        <v>14</v>
      </c>
      <c r="E2055" s="14" t="s">
        <v>32</v>
      </c>
      <c r="F2055" s="36" t="s">
        <v>464</v>
      </c>
      <c r="G2055" s="36" t="str">
        <f>VLOOKUP(Table76[[#This Row],[CID]],MathN,2,FALSE)</f>
        <v>Numbers, Operations, and Problems</v>
      </c>
    </row>
    <row r="2056" spans="1:7" x14ac:dyDescent="0.2">
      <c r="A2056" s="8" t="str">
        <f>Table76[[#This Row],[Test No.]]&amp;Table76[[#This Row],[Section]]&amp;Table76[[#This Row],[Q. No.]]</f>
        <v>R35M15</v>
      </c>
      <c r="B2056" s="8"/>
      <c r="C2056" s="15" t="s">
        <v>76</v>
      </c>
      <c r="D2056" s="14">
        <v>15</v>
      </c>
      <c r="E2056" s="14" t="s">
        <v>32</v>
      </c>
      <c r="F2056" s="36" t="s">
        <v>465</v>
      </c>
      <c r="G2056" s="36" t="str">
        <f>VLOOKUP(Table76[[#This Row],[CID]],MathN,2,FALSE)</f>
        <v>Multiples, Factors, and Primes</v>
      </c>
    </row>
    <row r="2057" spans="1:7" x14ac:dyDescent="0.2">
      <c r="A2057" s="8" t="str">
        <f>Table76[[#This Row],[Test No.]]&amp;Table76[[#This Row],[Section]]&amp;Table76[[#This Row],[Q. No.]]</f>
        <v>R35M16</v>
      </c>
      <c r="B2057" s="8"/>
      <c r="C2057" s="15" t="s">
        <v>76</v>
      </c>
      <c r="D2057" s="14">
        <v>16</v>
      </c>
      <c r="E2057" s="14" t="s">
        <v>32</v>
      </c>
      <c r="F2057" s="36" t="s">
        <v>509</v>
      </c>
      <c r="G2057" s="36" t="str">
        <f>VLOOKUP(Table76[[#This Row],[CID]],MathN,2,FALSE)</f>
        <v>Combination and Permutation</v>
      </c>
    </row>
    <row r="2058" spans="1:7" x14ac:dyDescent="0.2">
      <c r="A2058" s="8" t="str">
        <f>Table76[[#This Row],[Test No.]]&amp;Table76[[#This Row],[Section]]&amp;Table76[[#This Row],[Q. No.]]</f>
        <v>R35M17</v>
      </c>
      <c r="B2058" s="8"/>
      <c r="C2058" s="15" t="s">
        <v>76</v>
      </c>
      <c r="D2058" s="14">
        <v>17</v>
      </c>
      <c r="E2058" s="14" t="s">
        <v>32</v>
      </c>
      <c r="F2058" s="36" t="s">
        <v>467</v>
      </c>
      <c r="G2058" s="36" t="str">
        <f>VLOOKUP(Table76[[#This Row],[CID]],MathN,2,FALSE)</f>
        <v>Percentages, Fractions, and Decimals</v>
      </c>
    </row>
    <row r="2059" spans="1:7" x14ac:dyDescent="0.2">
      <c r="A2059" s="8" t="str">
        <f>Table76[[#This Row],[Test No.]]&amp;Table76[[#This Row],[Section]]&amp;Table76[[#This Row],[Q. No.]]</f>
        <v>R35M18</v>
      </c>
      <c r="B2059" s="8"/>
      <c r="C2059" s="15" t="s">
        <v>76</v>
      </c>
      <c r="D2059" s="14">
        <v>18</v>
      </c>
      <c r="E2059" s="14" t="s">
        <v>32</v>
      </c>
      <c r="F2059" s="36" t="s">
        <v>489</v>
      </c>
      <c r="G2059" s="36" t="str">
        <f>VLOOKUP(Table76[[#This Row],[CID]],MathN,2,FALSE)</f>
        <v>Slope</v>
      </c>
    </row>
    <row r="2060" spans="1:7" x14ac:dyDescent="0.2">
      <c r="A2060" s="8" t="str">
        <f>Table76[[#This Row],[Test No.]]&amp;Table76[[#This Row],[Section]]&amp;Table76[[#This Row],[Q. No.]]</f>
        <v>R35M19</v>
      </c>
      <c r="B2060" s="8"/>
      <c r="C2060" s="15" t="s">
        <v>76</v>
      </c>
      <c r="D2060" s="14">
        <v>19</v>
      </c>
      <c r="E2060" s="14" t="s">
        <v>32</v>
      </c>
      <c r="F2060" s="36" t="s">
        <v>481</v>
      </c>
      <c r="G2060" s="36" t="str">
        <f>VLOOKUP(Table76[[#This Row],[CID]],MathN,2,FALSE)</f>
        <v>Functions</v>
      </c>
    </row>
    <row r="2061" spans="1:7" x14ac:dyDescent="0.2">
      <c r="A2061" s="8" t="str">
        <f>Table76[[#This Row],[Test No.]]&amp;Table76[[#This Row],[Section]]&amp;Table76[[#This Row],[Q. No.]]</f>
        <v>R35M20</v>
      </c>
      <c r="B2061" s="8"/>
      <c r="C2061" s="15" t="s">
        <v>76</v>
      </c>
      <c r="D2061" s="14">
        <v>20</v>
      </c>
      <c r="E2061" s="14" t="s">
        <v>32</v>
      </c>
      <c r="F2061" s="36" t="s">
        <v>475</v>
      </c>
      <c r="G2061" s="36" t="str">
        <f>VLOOKUP(Table76[[#This Row],[CID]],MathN,2,FALSE)</f>
        <v>Solving Linear Equations</v>
      </c>
    </row>
    <row r="2062" spans="1:7" x14ac:dyDescent="0.2">
      <c r="A2062" s="8" t="str">
        <f>Table76[[#This Row],[Test No.]]&amp;Table76[[#This Row],[Section]]&amp;Table76[[#This Row],[Q. No.]]</f>
        <v>R35M21</v>
      </c>
      <c r="B2062" s="8"/>
      <c r="C2062" s="15" t="s">
        <v>76</v>
      </c>
      <c r="D2062" s="14">
        <v>21</v>
      </c>
      <c r="E2062" s="14" t="s">
        <v>32</v>
      </c>
      <c r="F2062" s="36" t="s">
        <v>500</v>
      </c>
      <c r="G2062" s="36" t="str">
        <f>VLOOKUP(Table76[[#This Row],[CID]],MathN,2,FALSE)</f>
        <v>SOHCAHTOA</v>
      </c>
    </row>
    <row r="2063" spans="1:7" x14ac:dyDescent="0.2">
      <c r="A2063" s="8" t="str">
        <f>Table76[[#This Row],[Test No.]]&amp;Table76[[#This Row],[Section]]&amp;Table76[[#This Row],[Q. No.]]</f>
        <v>R35M22</v>
      </c>
      <c r="B2063" s="8"/>
      <c r="C2063" s="15" t="s">
        <v>76</v>
      </c>
      <c r="D2063" s="14">
        <v>22</v>
      </c>
      <c r="E2063" s="14" t="s">
        <v>32</v>
      </c>
      <c r="F2063" s="36" t="s">
        <v>478</v>
      </c>
      <c r="G2063" s="36" t="str">
        <f>VLOOKUP(Table76[[#This Row],[CID]],MathN,2,FALSE)</f>
        <v>Solving and Factoring Quadratic Equations</v>
      </c>
    </row>
    <row r="2064" spans="1:7" x14ac:dyDescent="0.2">
      <c r="A2064" s="8" t="str">
        <f>Table76[[#This Row],[Test No.]]&amp;Table76[[#This Row],[Section]]&amp;Table76[[#This Row],[Q. No.]]</f>
        <v>R35M23</v>
      </c>
      <c r="B2064" s="8"/>
      <c r="C2064" s="15" t="s">
        <v>76</v>
      </c>
      <c r="D2064" s="14">
        <v>23</v>
      </c>
      <c r="E2064" s="14" t="s">
        <v>32</v>
      </c>
      <c r="F2064" s="36" t="s">
        <v>469</v>
      </c>
      <c r="G2064" s="36" t="str">
        <f>VLOOKUP(Table76[[#This Row],[CID]],MathN,2,FALSE)</f>
        <v>Absolute Value</v>
      </c>
    </row>
    <row r="2065" spans="1:7" x14ac:dyDescent="0.2">
      <c r="A2065" s="8" t="str">
        <f>Table76[[#This Row],[Test No.]]&amp;Table76[[#This Row],[Section]]&amp;Table76[[#This Row],[Q. No.]]</f>
        <v>R35M24</v>
      </c>
      <c r="B2065" s="8"/>
      <c r="C2065" s="15" t="s">
        <v>76</v>
      </c>
      <c r="D2065" s="14">
        <v>24</v>
      </c>
      <c r="E2065" s="14" t="s">
        <v>32</v>
      </c>
      <c r="F2065" s="36" t="s">
        <v>467</v>
      </c>
      <c r="G2065" s="36" t="str">
        <f>VLOOKUP(Table76[[#This Row],[CID]],MathN,2,FALSE)</f>
        <v>Percentages, Fractions, and Decimals</v>
      </c>
    </row>
    <row r="2066" spans="1:7" x14ac:dyDescent="0.2">
      <c r="A2066" s="8" t="str">
        <f>Table76[[#This Row],[Test No.]]&amp;Table76[[#This Row],[Section]]&amp;Table76[[#This Row],[Q. No.]]</f>
        <v>R35M25</v>
      </c>
      <c r="B2066" s="8"/>
      <c r="C2066" s="15" t="s">
        <v>76</v>
      </c>
      <c r="D2066" s="14">
        <v>25</v>
      </c>
      <c r="E2066" s="14" t="s">
        <v>32</v>
      </c>
      <c r="F2066" s="36" t="s">
        <v>486</v>
      </c>
      <c r="G2066" s="36" t="str">
        <f>VLOOKUP(Table76[[#This Row],[CID]],MathN,2,FALSE)</f>
        <v>Number Lines and Inequalities</v>
      </c>
    </row>
    <row r="2067" spans="1:7" x14ac:dyDescent="0.2">
      <c r="A2067" s="8" t="str">
        <f>Table76[[#This Row],[Test No.]]&amp;Table76[[#This Row],[Section]]&amp;Table76[[#This Row],[Q. No.]]</f>
        <v>R35M26</v>
      </c>
      <c r="B2067" s="8"/>
      <c r="C2067" s="15" t="s">
        <v>76</v>
      </c>
      <c r="D2067" s="14">
        <v>26</v>
      </c>
      <c r="E2067" s="14" t="s">
        <v>32</v>
      </c>
      <c r="F2067" s="36" t="s">
        <v>498</v>
      </c>
      <c r="G2067" s="36" t="str">
        <f>VLOOKUP(Table76[[#This Row],[CID]],MathN,2,FALSE)</f>
        <v>Simple Three-Dimensional Geometry</v>
      </c>
    </row>
    <row r="2068" spans="1:7" x14ac:dyDescent="0.2">
      <c r="A2068" s="8" t="str">
        <f>Table76[[#This Row],[Test No.]]&amp;Table76[[#This Row],[Section]]&amp;Table76[[#This Row],[Q. No.]]</f>
        <v>R35M27</v>
      </c>
      <c r="B2068" s="8"/>
      <c r="C2068" s="15" t="s">
        <v>76</v>
      </c>
      <c r="D2068" s="14">
        <v>27</v>
      </c>
      <c r="E2068" s="14" t="s">
        <v>32</v>
      </c>
      <c r="F2068" s="36" t="s">
        <v>479</v>
      </c>
      <c r="G2068" s="36" t="str">
        <f>VLOOKUP(Table76[[#This Row],[CID]],MathN,2,FALSE)</f>
        <v>Solving Systems of Equations</v>
      </c>
    </row>
    <row r="2069" spans="1:7" x14ac:dyDescent="0.2">
      <c r="A2069" s="8" t="str">
        <f>Table76[[#This Row],[Test No.]]&amp;Table76[[#This Row],[Section]]&amp;Table76[[#This Row],[Q. No.]]</f>
        <v>R35M28</v>
      </c>
      <c r="B2069" s="8"/>
      <c r="C2069" s="15" t="s">
        <v>76</v>
      </c>
      <c r="D2069" s="14">
        <v>28</v>
      </c>
      <c r="E2069" s="14" t="s">
        <v>32</v>
      </c>
      <c r="F2069" s="36" t="s">
        <v>499</v>
      </c>
      <c r="G2069" s="36" t="str">
        <f>VLOOKUP(Table76[[#This Row],[CID]],MathN,2,FALSE)</f>
        <v>Area and Perimeter</v>
      </c>
    </row>
    <row r="2070" spans="1:7" x14ac:dyDescent="0.2">
      <c r="A2070" s="8" t="str">
        <f>Table76[[#This Row],[Test No.]]&amp;Table76[[#This Row],[Section]]&amp;Table76[[#This Row],[Q. No.]]</f>
        <v>R35M29</v>
      </c>
      <c r="B2070" s="8"/>
      <c r="C2070" s="15" t="s">
        <v>76</v>
      </c>
      <c r="D2070" s="14">
        <v>29</v>
      </c>
      <c r="E2070" s="14" t="s">
        <v>32</v>
      </c>
      <c r="F2070" s="36" t="s">
        <v>477</v>
      </c>
      <c r="G2070" s="36" t="str">
        <f>VLOOKUP(Table76[[#This Row],[CID]],MathN,2,FALSE)</f>
        <v>Inequalities</v>
      </c>
    </row>
    <row r="2071" spans="1:7" x14ac:dyDescent="0.2">
      <c r="A2071" s="8" t="str">
        <f>Table76[[#This Row],[Test No.]]&amp;Table76[[#This Row],[Section]]&amp;Table76[[#This Row],[Q. No.]]</f>
        <v>R35M30</v>
      </c>
      <c r="B2071" s="8"/>
      <c r="C2071" s="15" t="s">
        <v>76</v>
      </c>
      <c r="D2071" s="14">
        <v>30</v>
      </c>
      <c r="E2071" s="14" t="s">
        <v>32</v>
      </c>
      <c r="F2071" s="36" t="s">
        <v>464</v>
      </c>
      <c r="G2071" s="36" t="str">
        <f>VLOOKUP(Table76[[#This Row],[CID]],MathN,2,FALSE)</f>
        <v>Numbers, Operations, and Problems</v>
      </c>
    </row>
    <row r="2072" spans="1:7" x14ac:dyDescent="0.2">
      <c r="A2072" s="8" t="str">
        <f>Table76[[#This Row],[Test No.]]&amp;Table76[[#This Row],[Section]]&amp;Table76[[#This Row],[Q. No.]]</f>
        <v>R35M31</v>
      </c>
      <c r="B2072" s="8"/>
      <c r="C2072" s="15" t="s">
        <v>76</v>
      </c>
      <c r="D2072" s="14">
        <v>31</v>
      </c>
      <c r="E2072" s="14" t="s">
        <v>32</v>
      </c>
      <c r="F2072" s="36" t="s">
        <v>497</v>
      </c>
      <c r="G2072" s="36" t="str">
        <f>VLOOKUP(Table76[[#This Row],[CID]],MathN,2,FALSE)</f>
        <v>Circles</v>
      </c>
    </row>
    <row r="2073" spans="1:7" x14ac:dyDescent="0.2">
      <c r="A2073" s="8" t="str">
        <f>Table76[[#This Row],[Test No.]]&amp;Table76[[#This Row],[Section]]&amp;Table76[[#This Row],[Q. No.]]</f>
        <v>R35M32</v>
      </c>
      <c r="B2073" s="8"/>
      <c r="C2073" s="15" t="s">
        <v>76</v>
      </c>
      <c r="D2073" s="14">
        <v>32</v>
      </c>
      <c r="E2073" s="14" t="s">
        <v>32</v>
      </c>
      <c r="F2073" s="36" t="s">
        <v>479</v>
      </c>
      <c r="G2073" s="36" t="str">
        <f>VLOOKUP(Table76[[#This Row],[CID]],MathN,2,FALSE)</f>
        <v>Solving Systems of Equations</v>
      </c>
    </row>
    <row r="2074" spans="1:7" x14ac:dyDescent="0.2">
      <c r="A2074" s="8" t="str">
        <f>Table76[[#This Row],[Test No.]]&amp;Table76[[#This Row],[Section]]&amp;Table76[[#This Row],[Q. No.]]</f>
        <v>R35M33</v>
      </c>
      <c r="B2074" s="8"/>
      <c r="C2074" s="15" t="s">
        <v>76</v>
      </c>
      <c r="D2074" s="14">
        <v>33</v>
      </c>
      <c r="E2074" s="14" t="s">
        <v>32</v>
      </c>
      <c r="F2074" s="36" t="s">
        <v>497</v>
      </c>
      <c r="G2074" s="36" t="str">
        <f>VLOOKUP(Table76[[#This Row],[CID]],MathN,2,FALSE)</f>
        <v>Circles</v>
      </c>
    </row>
    <row r="2075" spans="1:7" x14ac:dyDescent="0.2">
      <c r="A2075" s="8" t="str">
        <f>Table76[[#This Row],[Test No.]]&amp;Table76[[#This Row],[Section]]&amp;Table76[[#This Row],[Q. No.]]</f>
        <v>R35M34</v>
      </c>
      <c r="B2075" s="8"/>
      <c r="C2075" s="15" t="s">
        <v>76</v>
      </c>
      <c r="D2075" s="14">
        <v>34</v>
      </c>
      <c r="E2075" s="14" t="s">
        <v>32</v>
      </c>
      <c r="F2075" s="36" t="s">
        <v>497</v>
      </c>
      <c r="G2075" s="36" t="str">
        <f>VLOOKUP(Table76[[#This Row],[CID]],MathN,2,FALSE)</f>
        <v>Circles</v>
      </c>
    </row>
    <row r="2076" spans="1:7" x14ac:dyDescent="0.2">
      <c r="A2076" s="8" t="str">
        <f>Table76[[#This Row],[Test No.]]&amp;Table76[[#This Row],[Section]]&amp;Table76[[#This Row],[Q. No.]]</f>
        <v>R35M35</v>
      </c>
      <c r="B2076" s="8"/>
      <c r="C2076" s="15" t="s">
        <v>76</v>
      </c>
      <c r="D2076" s="14">
        <v>35</v>
      </c>
      <c r="E2076" s="14" t="s">
        <v>32</v>
      </c>
      <c r="F2076" s="36" t="s">
        <v>473</v>
      </c>
      <c r="G2076" s="36" t="str">
        <f>VLOOKUP(Table76[[#This Row],[CID]],MathN,2,FALSE)</f>
        <v>Equivalent Algebraic Expressions</v>
      </c>
    </row>
    <row r="2077" spans="1:7" x14ac:dyDescent="0.2">
      <c r="A2077" s="8" t="str">
        <f>Table76[[#This Row],[Test No.]]&amp;Table76[[#This Row],[Section]]&amp;Table76[[#This Row],[Q. No.]]</f>
        <v>R35M36</v>
      </c>
      <c r="B2077" s="8"/>
      <c r="C2077" s="15" t="s">
        <v>76</v>
      </c>
      <c r="D2077" s="14">
        <v>36</v>
      </c>
      <c r="E2077" s="14" t="s">
        <v>32</v>
      </c>
      <c r="F2077" s="36" t="s">
        <v>474</v>
      </c>
      <c r="G2077" s="36" t="str">
        <f>VLOOKUP(Table76[[#This Row],[CID]],MathN,2,FALSE)</f>
        <v>Writing Expressions and Equations</v>
      </c>
    </row>
    <row r="2078" spans="1:7" x14ac:dyDescent="0.2">
      <c r="A2078" s="8" t="str">
        <f>Table76[[#This Row],[Test No.]]&amp;Table76[[#This Row],[Section]]&amp;Table76[[#This Row],[Q. No.]]</f>
        <v>R35M37</v>
      </c>
      <c r="B2078" s="8"/>
      <c r="C2078" s="15" t="s">
        <v>76</v>
      </c>
      <c r="D2078" s="14">
        <v>37</v>
      </c>
      <c r="E2078" s="14" t="s">
        <v>32</v>
      </c>
      <c r="F2078" s="36" t="s">
        <v>494</v>
      </c>
      <c r="G2078" s="36" t="str">
        <f>VLOOKUP(Table76[[#This Row],[CID]],MathN,2,FALSE)</f>
        <v>Angles, Lines, and Planes</v>
      </c>
    </row>
    <row r="2079" spans="1:7" x14ac:dyDescent="0.2">
      <c r="A2079" s="8" t="str">
        <f>Table76[[#This Row],[Test No.]]&amp;Table76[[#This Row],[Section]]&amp;Table76[[#This Row],[Q. No.]]</f>
        <v>R35M38</v>
      </c>
      <c r="B2079" s="8"/>
      <c r="C2079" s="15" t="s">
        <v>76</v>
      </c>
      <c r="D2079" s="14">
        <v>38</v>
      </c>
      <c r="E2079" s="14" t="s">
        <v>32</v>
      </c>
      <c r="F2079" s="36" t="s">
        <v>494</v>
      </c>
      <c r="G2079" s="36" t="str">
        <f>VLOOKUP(Table76[[#This Row],[CID]],MathN,2,FALSE)</f>
        <v>Angles, Lines, and Planes</v>
      </c>
    </row>
    <row r="2080" spans="1:7" x14ac:dyDescent="0.2">
      <c r="A2080" s="8" t="str">
        <f>Table76[[#This Row],[Test No.]]&amp;Table76[[#This Row],[Section]]&amp;Table76[[#This Row],[Q. No.]]</f>
        <v>R35M39</v>
      </c>
      <c r="B2080" s="8"/>
      <c r="C2080" s="15" t="s">
        <v>76</v>
      </c>
      <c r="D2080" s="14">
        <v>39</v>
      </c>
      <c r="E2080" s="14" t="s">
        <v>32</v>
      </c>
      <c r="F2080" s="36" t="s">
        <v>500</v>
      </c>
      <c r="G2080" s="36" t="str">
        <f>VLOOKUP(Table76[[#This Row],[CID]],MathN,2,FALSE)</f>
        <v>SOHCAHTOA</v>
      </c>
    </row>
    <row r="2081" spans="1:7" x14ac:dyDescent="0.2">
      <c r="A2081" s="8" t="str">
        <f>Table76[[#This Row],[Test No.]]&amp;Table76[[#This Row],[Section]]&amp;Table76[[#This Row],[Q. No.]]</f>
        <v>R35M40</v>
      </c>
      <c r="B2081" s="8"/>
      <c r="C2081" s="15" t="s">
        <v>76</v>
      </c>
      <c r="D2081" s="14">
        <v>40</v>
      </c>
      <c r="E2081" s="14" t="s">
        <v>32</v>
      </c>
      <c r="F2081" s="36" t="s">
        <v>490</v>
      </c>
      <c r="G2081" s="36" t="str">
        <f>VLOOKUP(Table76[[#This Row],[CID]],MathN,2,FALSE)</f>
        <v>Parallel and Perpendicular Lines</v>
      </c>
    </row>
    <row r="2082" spans="1:7" x14ac:dyDescent="0.2">
      <c r="A2082" s="8" t="str">
        <f>Table76[[#This Row],[Test No.]]&amp;Table76[[#This Row],[Section]]&amp;Table76[[#This Row],[Q. No.]]</f>
        <v>R35M41</v>
      </c>
      <c r="B2082" s="8"/>
      <c r="C2082" s="15" t="s">
        <v>76</v>
      </c>
      <c r="D2082" s="14">
        <v>41</v>
      </c>
      <c r="E2082" s="14" t="s">
        <v>32</v>
      </c>
      <c r="F2082" s="36" t="s">
        <v>488</v>
      </c>
      <c r="G2082" s="36" t="str">
        <f>VLOOKUP(Table76[[#This Row],[CID]],MathN,2,FALSE)</f>
        <v>Distance and Midpoints</v>
      </c>
    </row>
    <row r="2083" spans="1:7" x14ac:dyDescent="0.2">
      <c r="A2083" s="8" t="str">
        <f>Table76[[#This Row],[Test No.]]&amp;Table76[[#This Row],[Section]]&amp;Table76[[#This Row],[Q. No.]]</f>
        <v>R35M42</v>
      </c>
      <c r="B2083" s="8"/>
      <c r="C2083" s="15" t="s">
        <v>76</v>
      </c>
      <c r="D2083" s="14">
        <v>42</v>
      </c>
      <c r="E2083" s="14" t="s">
        <v>32</v>
      </c>
      <c r="F2083" s="36" t="s">
        <v>495</v>
      </c>
      <c r="G2083" s="36" t="str">
        <f>VLOOKUP(Table76[[#This Row],[CID]],MathN,2,FALSE)</f>
        <v>Triangles</v>
      </c>
    </row>
    <row r="2084" spans="1:7" x14ac:dyDescent="0.2">
      <c r="A2084" s="8" t="str">
        <f>Table76[[#This Row],[Test No.]]&amp;Table76[[#This Row],[Section]]&amp;Table76[[#This Row],[Q. No.]]</f>
        <v>R35M43</v>
      </c>
      <c r="B2084" s="8"/>
      <c r="C2084" s="15" t="s">
        <v>76</v>
      </c>
      <c r="D2084" s="14">
        <v>43</v>
      </c>
      <c r="E2084" s="14" t="s">
        <v>32</v>
      </c>
      <c r="F2084" s="36" t="s">
        <v>467</v>
      </c>
      <c r="G2084" s="36" t="str">
        <f>VLOOKUP(Table76[[#This Row],[CID]],MathN,2,FALSE)</f>
        <v>Percentages, Fractions, and Decimals</v>
      </c>
    </row>
    <row r="2085" spans="1:7" x14ac:dyDescent="0.2">
      <c r="A2085" s="8" t="str">
        <f>Table76[[#This Row],[Test No.]]&amp;Table76[[#This Row],[Section]]&amp;Table76[[#This Row],[Q. No.]]</f>
        <v>R35M44</v>
      </c>
      <c r="B2085" s="8"/>
      <c r="C2085" s="15" t="s">
        <v>76</v>
      </c>
      <c r="D2085" s="14">
        <v>44</v>
      </c>
      <c r="E2085" s="14" t="s">
        <v>32</v>
      </c>
      <c r="F2085" s="36" t="s">
        <v>492</v>
      </c>
      <c r="G2085" s="36" t="str">
        <f>VLOOKUP(Table76[[#This Row],[CID]],MathN,2,FALSE)</f>
        <v>Graphing Data and Equations</v>
      </c>
    </row>
    <row r="2086" spans="1:7" x14ac:dyDescent="0.2">
      <c r="A2086" s="8" t="str">
        <f>Table76[[#This Row],[Test No.]]&amp;Table76[[#This Row],[Section]]&amp;Table76[[#This Row],[Q. No.]]</f>
        <v>R35M45</v>
      </c>
      <c r="B2086" s="8"/>
      <c r="C2086" s="15" t="s">
        <v>76</v>
      </c>
      <c r="D2086" s="14">
        <v>45</v>
      </c>
      <c r="E2086" s="14" t="s">
        <v>32</v>
      </c>
      <c r="F2086" s="36" t="s">
        <v>499</v>
      </c>
      <c r="G2086" s="36" t="str">
        <f>VLOOKUP(Table76[[#This Row],[CID]],MathN,2,FALSE)</f>
        <v>Area and Perimeter</v>
      </c>
    </row>
    <row r="2087" spans="1:7" x14ac:dyDescent="0.2">
      <c r="A2087" s="8" t="str">
        <f>Table76[[#This Row],[Test No.]]&amp;Table76[[#This Row],[Section]]&amp;Table76[[#This Row],[Q. No.]]</f>
        <v>R35M46</v>
      </c>
      <c r="B2087" s="8"/>
      <c r="C2087" s="15" t="s">
        <v>76</v>
      </c>
      <c r="D2087" s="14">
        <v>46</v>
      </c>
      <c r="E2087" s="14" t="s">
        <v>32</v>
      </c>
      <c r="F2087" s="36" t="s">
        <v>464</v>
      </c>
      <c r="G2087" s="36" t="str">
        <f>VLOOKUP(Table76[[#This Row],[CID]],MathN,2,FALSE)</f>
        <v>Numbers, Operations, and Problems</v>
      </c>
    </row>
    <row r="2088" spans="1:7" x14ac:dyDescent="0.2">
      <c r="A2088" s="8" t="str">
        <f>Table76[[#This Row],[Test No.]]&amp;Table76[[#This Row],[Section]]&amp;Table76[[#This Row],[Q. No.]]</f>
        <v>R35M47</v>
      </c>
      <c r="B2088" s="8"/>
      <c r="C2088" s="15" t="s">
        <v>76</v>
      </c>
      <c r="D2088" s="14">
        <v>47</v>
      </c>
      <c r="E2088" s="14" t="s">
        <v>32</v>
      </c>
      <c r="F2088" s="36" t="s">
        <v>468</v>
      </c>
      <c r="G2088" s="36" t="str">
        <f>VLOOKUP(Table76[[#This Row],[CID]],MathN,2,FALSE)</f>
        <v>Ratios and Proportions</v>
      </c>
    </row>
    <row r="2089" spans="1:7" x14ac:dyDescent="0.2">
      <c r="A2089" s="8" t="str">
        <f>Table76[[#This Row],[Test No.]]&amp;Table76[[#This Row],[Section]]&amp;Table76[[#This Row],[Q. No.]]</f>
        <v>R35M48</v>
      </c>
      <c r="B2089" s="8"/>
      <c r="C2089" s="15" t="s">
        <v>76</v>
      </c>
      <c r="D2089" s="14">
        <v>48</v>
      </c>
      <c r="E2089" s="14" t="s">
        <v>32</v>
      </c>
      <c r="F2089" s="36" t="s">
        <v>467</v>
      </c>
      <c r="G2089" s="36" t="str">
        <f>VLOOKUP(Table76[[#This Row],[CID]],MathN,2,FALSE)</f>
        <v>Percentages, Fractions, and Decimals</v>
      </c>
    </row>
    <row r="2090" spans="1:7" x14ac:dyDescent="0.2">
      <c r="A2090" s="8" t="str">
        <f>Table76[[#This Row],[Test No.]]&amp;Table76[[#This Row],[Section]]&amp;Table76[[#This Row],[Q. No.]]</f>
        <v>R35M49</v>
      </c>
      <c r="B2090" s="8"/>
      <c r="C2090" s="15" t="s">
        <v>76</v>
      </c>
      <c r="D2090" s="14">
        <v>49</v>
      </c>
      <c r="E2090" s="14" t="s">
        <v>32</v>
      </c>
      <c r="F2090" s="36" t="s">
        <v>501</v>
      </c>
      <c r="G2090" s="36" t="str">
        <f>VLOOKUP(Table76[[#This Row],[CID]],MathN,2,FALSE)</f>
        <v>Trigonometric Laws</v>
      </c>
    </row>
    <row r="2091" spans="1:7" x14ac:dyDescent="0.2">
      <c r="A2091" s="8" t="str">
        <f>Table76[[#This Row],[Test No.]]&amp;Table76[[#This Row],[Section]]&amp;Table76[[#This Row],[Q. No.]]</f>
        <v>R35M50</v>
      </c>
      <c r="B2091" s="8"/>
      <c r="C2091" s="15" t="s">
        <v>76</v>
      </c>
      <c r="D2091" s="14">
        <v>50</v>
      </c>
      <c r="E2091" s="14" t="s">
        <v>32</v>
      </c>
      <c r="F2091" s="36" t="s">
        <v>487</v>
      </c>
      <c r="G2091" s="36" t="str">
        <f>VLOOKUP(Table76[[#This Row],[CID]],MathN,2,FALSE)</f>
        <v>The (x,y) Coordinate Plane</v>
      </c>
    </row>
    <row r="2092" spans="1:7" x14ac:dyDescent="0.2">
      <c r="A2092" s="8" t="str">
        <f>Table76[[#This Row],[Test No.]]&amp;Table76[[#This Row],[Section]]&amp;Table76[[#This Row],[Q. No.]]</f>
        <v>R35M51</v>
      </c>
      <c r="B2092" s="8"/>
      <c r="C2092" s="15" t="s">
        <v>76</v>
      </c>
      <c r="D2092" s="14">
        <v>51</v>
      </c>
      <c r="E2092" s="14" t="s">
        <v>32</v>
      </c>
      <c r="F2092" s="36" t="s">
        <v>488</v>
      </c>
      <c r="G2092" s="36" t="str">
        <f>VLOOKUP(Table76[[#This Row],[CID]],MathN,2,FALSE)</f>
        <v>Distance and Midpoints</v>
      </c>
    </row>
    <row r="2093" spans="1:7" x14ac:dyDescent="0.2">
      <c r="A2093" s="8" t="str">
        <f>Table76[[#This Row],[Test No.]]&amp;Table76[[#This Row],[Section]]&amp;Table76[[#This Row],[Q. No.]]</f>
        <v>R35M52</v>
      </c>
      <c r="B2093" s="8"/>
      <c r="C2093" s="15" t="s">
        <v>76</v>
      </c>
      <c r="D2093" s="14">
        <v>52</v>
      </c>
      <c r="E2093" s="14" t="s">
        <v>32</v>
      </c>
      <c r="F2093" s="36" t="s">
        <v>484</v>
      </c>
      <c r="G2093" s="36" t="str">
        <f>VLOOKUP(Table76[[#This Row],[CID]],MathN,2,FALSE)</f>
        <v>Complex Numbers</v>
      </c>
    </row>
    <row r="2094" spans="1:7" x14ac:dyDescent="0.2">
      <c r="A2094" s="8" t="str">
        <f>Table76[[#This Row],[Test No.]]&amp;Table76[[#This Row],[Section]]&amp;Table76[[#This Row],[Q. No.]]</f>
        <v>R35M53</v>
      </c>
      <c r="B2094" s="8"/>
      <c r="C2094" s="15" t="s">
        <v>76</v>
      </c>
      <c r="D2094" s="14">
        <v>53</v>
      </c>
      <c r="E2094" s="14" t="s">
        <v>32</v>
      </c>
      <c r="F2094" s="36" t="s">
        <v>481</v>
      </c>
      <c r="G2094" s="36" t="str">
        <f>VLOOKUP(Table76[[#This Row],[CID]],MathN,2,FALSE)</f>
        <v>Functions</v>
      </c>
    </row>
    <row r="2095" spans="1:7" x14ac:dyDescent="0.2">
      <c r="A2095" s="8" t="str">
        <f>Table76[[#This Row],[Test No.]]&amp;Table76[[#This Row],[Section]]&amp;Table76[[#This Row],[Q. No.]]</f>
        <v>R35M54</v>
      </c>
      <c r="B2095" s="8"/>
      <c r="C2095" s="15" t="s">
        <v>76</v>
      </c>
      <c r="D2095" s="14">
        <v>54</v>
      </c>
      <c r="E2095" s="14" t="s">
        <v>32</v>
      </c>
      <c r="F2095" s="36" t="s">
        <v>499</v>
      </c>
      <c r="G2095" s="36" t="str">
        <f>VLOOKUP(Table76[[#This Row],[CID]],MathN,2,FALSE)</f>
        <v>Area and Perimeter</v>
      </c>
    </row>
    <row r="2096" spans="1:7" x14ac:dyDescent="0.2">
      <c r="A2096" s="8" t="str">
        <f>Table76[[#This Row],[Test No.]]&amp;Table76[[#This Row],[Section]]&amp;Table76[[#This Row],[Q. No.]]</f>
        <v>R35M55</v>
      </c>
      <c r="B2096" s="8"/>
      <c r="C2096" s="15" t="s">
        <v>76</v>
      </c>
      <c r="D2096" s="14">
        <v>55</v>
      </c>
      <c r="E2096" s="14" t="s">
        <v>32</v>
      </c>
      <c r="F2096" s="36" t="s">
        <v>500</v>
      </c>
      <c r="G2096" s="36" t="str">
        <f>VLOOKUP(Table76[[#This Row],[CID]],MathN,2,FALSE)</f>
        <v>SOHCAHTOA</v>
      </c>
    </row>
    <row r="2097" spans="1:7" x14ac:dyDescent="0.2">
      <c r="A2097" s="8" t="str">
        <f>Table76[[#This Row],[Test No.]]&amp;Table76[[#This Row],[Section]]&amp;Table76[[#This Row],[Q. No.]]</f>
        <v>R35M56</v>
      </c>
      <c r="B2097" s="8"/>
      <c r="C2097" s="15" t="s">
        <v>76</v>
      </c>
      <c r="D2097" s="14">
        <v>56</v>
      </c>
      <c r="E2097" s="14" t="s">
        <v>32</v>
      </c>
      <c r="F2097" s="36" t="s">
        <v>491</v>
      </c>
      <c r="G2097" s="36" t="str">
        <f>VLOOKUP(Table76[[#This Row],[CID]],MathN,2,FALSE)</f>
        <v>The Equation of a Line</v>
      </c>
    </row>
    <row r="2098" spans="1:7" x14ac:dyDescent="0.2">
      <c r="A2098" s="8" t="str">
        <f>Table76[[#This Row],[Test No.]]&amp;Table76[[#This Row],[Section]]&amp;Table76[[#This Row],[Q. No.]]</f>
        <v>R35M57</v>
      </c>
      <c r="B2098" s="8"/>
      <c r="C2098" s="15" t="s">
        <v>76</v>
      </c>
      <c r="D2098" s="14">
        <v>57</v>
      </c>
      <c r="E2098" s="14" t="s">
        <v>32</v>
      </c>
      <c r="F2098" s="36" t="s">
        <v>481</v>
      </c>
      <c r="G2098" s="36" t="str">
        <f>VLOOKUP(Table76[[#This Row],[CID]],MathN,2,FALSE)</f>
        <v>Functions</v>
      </c>
    </row>
    <row r="2099" spans="1:7" x14ac:dyDescent="0.2">
      <c r="A2099" s="8" t="str">
        <f>Table76[[#This Row],[Test No.]]&amp;Table76[[#This Row],[Section]]&amp;Table76[[#This Row],[Q. No.]]</f>
        <v>R35M58</v>
      </c>
      <c r="B2099" s="8"/>
      <c r="C2099" s="15" t="s">
        <v>76</v>
      </c>
      <c r="D2099" s="14">
        <v>58</v>
      </c>
      <c r="E2099" s="14" t="s">
        <v>32</v>
      </c>
      <c r="F2099" s="36" t="s">
        <v>471</v>
      </c>
      <c r="G2099" s="36" t="str">
        <f>VLOOKUP(Table76[[#This Row],[CID]],MathN,2,FALSE)</f>
        <v>Series</v>
      </c>
    </row>
    <row r="2100" spans="1:7" x14ac:dyDescent="0.2">
      <c r="A2100" s="8" t="str">
        <f>Table76[[#This Row],[Test No.]]&amp;Table76[[#This Row],[Section]]&amp;Table76[[#This Row],[Q. No.]]</f>
        <v>R35M59</v>
      </c>
      <c r="B2100" s="8"/>
      <c r="C2100" s="15" t="s">
        <v>76</v>
      </c>
      <c r="D2100" s="14">
        <v>59</v>
      </c>
      <c r="E2100" s="14" t="s">
        <v>32</v>
      </c>
      <c r="F2100" s="36" t="s">
        <v>509</v>
      </c>
      <c r="G2100" s="36" t="str">
        <f>VLOOKUP(Table76[[#This Row],[CID]],MathN,2,FALSE)</f>
        <v>Combination and Permutation</v>
      </c>
    </row>
    <row r="2101" spans="1:7" x14ac:dyDescent="0.2">
      <c r="A2101" s="8" t="str">
        <f>Table76[[#This Row],[Test No.]]&amp;Table76[[#This Row],[Section]]&amp;Table76[[#This Row],[Q. No.]]</f>
        <v>R35M60</v>
      </c>
      <c r="B2101" s="8"/>
      <c r="C2101" s="15" t="s">
        <v>76</v>
      </c>
      <c r="D2101" s="14">
        <v>60</v>
      </c>
      <c r="E2101" s="14" t="s">
        <v>32</v>
      </c>
      <c r="F2101" s="36" t="s">
        <v>504</v>
      </c>
      <c r="G2101" s="36" t="str">
        <f>VLOOKUP(Table76[[#This Row],[CID]],MathN,2,FALSE)</f>
        <v>Logic</v>
      </c>
    </row>
    <row r="2102" spans="1:7" x14ac:dyDescent="0.2">
      <c r="A2102" s="8" t="str">
        <f>Table76[[#This Row],[Test No.]]&amp;Table76[[#This Row],[Section]]&amp;Table76[[#This Row],[Q. No.]]</f>
        <v>R36M1</v>
      </c>
      <c r="B2102" s="8"/>
      <c r="C2102" s="7" t="s">
        <v>75</v>
      </c>
      <c r="D2102" s="6">
        <v>1</v>
      </c>
      <c r="E2102" s="6" t="s">
        <v>32</v>
      </c>
      <c r="F2102" s="36" t="s">
        <v>473</v>
      </c>
      <c r="G2102" s="36" t="str">
        <f>VLOOKUP(Table76[[#This Row],[CID]],MathN,2,FALSE)</f>
        <v>Equivalent Algebraic Expressions</v>
      </c>
    </row>
    <row r="2103" spans="1:7" x14ac:dyDescent="0.2">
      <c r="A2103" s="8" t="str">
        <f>Table76[[#This Row],[Test No.]]&amp;Table76[[#This Row],[Section]]&amp;Table76[[#This Row],[Q. No.]]</f>
        <v>R36M2</v>
      </c>
      <c r="B2103" s="8"/>
      <c r="C2103" s="7" t="s">
        <v>75</v>
      </c>
      <c r="D2103" s="6">
        <v>2</v>
      </c>
      <c r="E2103" s="6" t="s">
        <v>32</v>
      </c>
      <c r="F2103" s="36" t="s">
        <v>467</v>
      </c>
      <c r="G2103" s="36" t="str">
        <f>VLOOKUP(Table76[[#This Row],[CID]],MathN,2,FALSE)</f>
        <v>Percentages, Fractions, and Decimals</v>
      </c>
    </row>
    <row r="2104" spans="1:7" x14ac:dyDescent="0.2">
      <c r="A2104" s="8" t="str">
        <f>Table76[[#This Row],[Test No.]]&amp;Table76[[#This Row],[Section]]&amp;Table76[[#This Row],[Q. No.]]</f>
        <v>R36M3</v>
      </c>
      <c r="B2104" s="8"/>
      <c r="C2104" s="7" t="s">
        <v>75</v>
      </c>
      <c r="D2104" s="6">
        <v>3</v>
      </c>
      <c r="E2104" s="6" t="s">
        <v>32</v>
      </c>
      <c r="F2104" s="36" t="s">
        <v>478</v>
      </c>
      <c r="G2104" s="36" t="str">
        <f>VLOOKUP(Table76[[#This Row],[CID]],MathN,2,FALSE)</f>
        <v>Solving and Factoring Quadratic Equations</v>
      </c>
    </row>
    <row r="2105" spans="1:7" x14ac:dyDescent="0.2">
      <c r="A2105" s="8" t="str">
        <f>Table76[[#This Row],[Test No.]]&amp;Table76[[#This Row],[Section]]&amp;Table76[[#This Row],[Q. No.]]</f>
        <v>R36M4</v>
      </c>
      <c r="B2105" s="8"/>
      <c r="C2105" s="7" t="s">
        <v>75</v>
      </c>
      <c r="D2105" s="6">
        <v>4</v>
      </c>
      <c r="E2105" s="6" t="s">
        <v>32</v>
      </c>
      <c r="F2105" s="36" t="s">
        <v>495</v>
      </c>
      <c r="G2105" s="36" t="str">
        <f>VLOOKUP(Table76[[#This Row],[CID]],MathN,2,FALSE)</f>
        <v>Triangles</v>
      </c>
    </row>
    <row r="2106" spans="1:7" x14ac:dyDescent="0.2">
      <c r="A2106" s="8" t="str">
        <f>Table76[[#This Row],[Test No.]]&amp;Table76[[#This Row],[Section]]&amp;Table76[[#This Row],[Q. No.]]</f>
        <v>R36M5</v>
      </c>
      <c r="B2106" s="8"/>
      <c r="C2106" s="7" t="s">
        <v>75</v>
      </c>
      <c r="D2106" s="6">
        <v>5</v>
      </c>
      <c r="E2106" s="6" t="s">
        <v>32</v>
      </c>
      <c r="F2106" s="36" t="s">
        <v>489</v>
      </c>
      <c r="G2106" s="36" t="str">
        <f>VLOOKUP(Table76[[#This Row],[CID]],MathN,2,FALSE)</f>
        <v>Slope</v>
      </c>
    </row>
    <row r="2107" spans="1:7" x14ac:dyDescent="0.2">
      <c r="A2107" s="8" t="str">
        <f>Table76[[#This Row],[Test No.]]&amp;Table76[[#This Row],[Section]]&amp;Table76[[#This Row],[Q. No.]]</f>
        <v>R36M6</v>
      </c>
      <c r="B2107" s="8"/>
      <c r="C2107" s="7" t="s">
        <v>75</v>
      </c>
      <c r="D2107" s="6">
        <v>6</v>
      </c>
      <c r="E2107" s="6" t="s">
        <v>32</v>
      </c>
      <c r="F2107" s="36" t="s">
        <v>470</v>
      </c>
      <c r="G2107" s="36" t="str">
        <f>VLOOKUP(Table76[[#This Row],[CID]],MathN,2,FALSE)</f>
        <v>Exponents and Roots</v>
      </c>
    </row>
    <row r="2108" spans="1:7" x14ac:dyDescent="0.2">
      <c r="A2108" s="8" t="str">
        <f>Table76[[#This Row],[Test No.]]&amp;Table76[[#This Row],[Section]]&amp;Table76[[#This Row],[Q. No.]]</f>
        <v>R36M7</v>
      </c>
      <c r="B2108" s="8"/>
      <c r="C2108" s="7" t="s">
        <v>75</v>
      </c>
      <c r="D2108" s="6">
        <v>7</v>
      </c>
      <c r="E2108" s="6" t="s">
        <v>32</v>
      </c>
      <c r="F2108" s="36" t="s">
        <v>507</v>
      </c>
      <c r="G2108" s="36" t="str">
        <f>VLOOKUP(Table76[[#This Row],[CID]],MathN,2,FALSE)</f>
        <v>Probability</v>
      </c>
    </row>
    <row r="2109" spans="1:7" x14ac:dyDescent="0.2">
      <c r="A2109" s="8" t="str">
        <f>Table76[[#This Row],[Test No.]]&amp;Table76[[#This Row],[Section]]&amp;Table76[[#This Row],[Q. No.]]</f>
        <v>R36M8</v>
      </c>
      <c r="B2109" s="8"/>
      <c r="C2109" s="7" t="s">
        <v>75</v>
      </c>
      <c r="D2109" s="6">
        <v>8</v>
      </c>
      <c r="E2109" s="6" t="s">
        <v>32</v>
      </c>
      <c r="F2109" s="36" t="s">
        <v>488</v>
      </c>
      <c r="G2109" s="36" t="str">
        <f>VLOOKUP(Table76[[#This Row],[CID]],MathN,2,FALSE)</f>
        <v>Distance and Midpoints</v>
      </c>
    </row>
    <row r="2110" spans="1:7" x14ac:dyDescent="0.2">
      <c r="A2110" s="8" t="str">
        <f>Table76[[#This Row],[Test No.]]&amp;Table76[[#This Row],[Section]]&amp;Table76[[#This Row],[Q. No.]]</f>
        <v>R36M9</v>
      </c>
      <c r="B2110" s="8"/>
      <c r="C2110" s="7" t="s">
        <v>75</v>
      </c>
      <c r="D2110" s="6">
        <v>9</v>
      </c>
      <c r="E2110" s="6" t="s">
        <v>32</v>
      </c>
      <c r="F2110" s="36" t="s">
        <v>475</v>
      </c>
      <c r="G2110" s="36" t="str">
        <f>VLOOKUP(Table76[[#This Row],[CID]],MathN,2,FALSE)</f>
        <v>Solving Linear Equations</v>
      </c>
    </row>
    <row r="2111" spans="1:7" x14ac:dyDescent="0.2">
      <c r="A2111" s="8" t="str">
        <f>Table76[[#This Row],[Test No.]]&amp;Table76[[#This Row],[Section]]&amp;Table76[[#This Row],[Q. No.]]</f>
        <v>R36M10</v>
      </c>
      <c r="B2111" s="8"/>
      <c r="C2111" s="7" t="s">
        <v>75</v>
      </c>
      <c r="D2111" s="6">
        <v>10</v>
      </c>
      <c r="E2111" s="6" t="s">
        <v>32</v>
      </c>
      <c r="F2111" s="36" t="s">
        <v>475</v>
      </c>
      <c r="G2111" s="36" t="str">
        <f>VLOOKUP(Table76[[#This Row],[CID]],MathN,2,FALSE)</f>
        <v>Solving Linear Equations</v>
      </c>
    </row>
    <row r="2112" spans="1:7" x14ac:dyDescent="0.2">
      <c r="A2112" s="8" t="str">
        <f>Table76[[#This Row],[Test No.]]&amp;Table76[[#This Row],[Section]]&amp;Table76[[#This Row],[Q. No.]]</f>
        <v>R36M11</v>
      </c>
      <c r="B2112" s="8"/>
      <c r="C2112" s="7" t="s">
        <v>75</v>
      </c>
      <c r="D2112" s="6">
        <v>11</v>
      </c>
      <c r="E2112" s="6" t="s">
        <v>32</v>
      </c>
      <c r="F2112" s="36" t="s">
        <v>476</v>
      </c>
      <c r="G2112" s="36" t="str">
        <f>VLOOKUP(Table76[[#This Row],[CID]],MathN,2,FALSE)</f>
        <v>Multiplying Binomials</v>
      </c>
    </row>
    <row r="2113" spans="1:7" x14ac:dyDescent="0.2">
      <c r="A2113" s="8" t="str">
        <f>Table76[[#This Row],[Test No.]]&amp;Table76[[#This Row],[Section]]&amp;Table76[[#This Row],[Q. No.]]</f>
        <v>R36M12</v>
      </c>
      <c r="B2113" s="8"/>
      <c r="C2113" s="7" t="s">
        <v>75</v>
      </c>
      <c r="D2113" s="6">
        <v>12</v>
      </c>
      <c r="E2113" s="6" t="s">
        <v>32</v>
      </c>
      <c r="F2113" s="36" t="s">
        <v>467</v>
      </c>
      <c r="G2113" s="36" t="str">
        <f>VLOOKUP(Table76[[#This Row],[CID]],MathN,2,FALSE)</f>
        <v>Percentages, Fractions, and Decimals</v>
      </c>
    </row>
    <row r="2114" spans="1:7" x14ac:dyDescent="0.2">
      <c r="A2114" s="8" t="str">
        <f>Table76[[#This Row],[Test No.]]&amp;Table76[[#This Row],[Section]]&amp;Table76[[#This Row],[Q. No.]]</f>
        <v>R36M13</v>
      </c>
      <c r="B2114" s="8"/>
      <c r="C2114" s="7" t="s">
        <v>75</v>
      </c>
      <c r="D2114" s="6">
        <v>13</v>
      </c>
      <c r="E2114" s="6" t="s">
        <v>32</v>
      </c>
      <c r="F2114" s="36" t="s">
        <v>506</v>
      </c>
      <c r="G2114" s="36" t="str">
        <f>VLOOKUP(Table76[[#This Row],[CID]],MathN,2,FALSE)</f>
        <v>Mean, Median, and Mode</v>
      </c>
    </row>
    <row r="2115" spans="1:7" x14ac:dyDescent="0.2">
      <c r="A2115" s="8" t="str">
        <f>Table76[[#This Row],[Test No.]]&amp;Table76[[#This Row],[Section]]&amp;Table76[[#This Row],[Q. No.]]</f>
        <v>R36M14</v>
      </c>
      <c r="B2115" s="8"/>
      <c r="C2115" s="7" t="s">
        <v>75</v>
      </c>
      <c r="D2115" s="6">
        <v>14</v>
      </c>
      <c r="E2115" s="6" t="s">
        <v>32</v>
      </c>
      <c r="F2115" s="36" t="s">
        <v>474</v>
      </c>
      <c r="G2115" s="36" t="str">
        <f>VLOOKUP(Table76[[#This Row],[CID]],MathN,2,FALSE)</f>
        <v>Writing Expressions and Equations</v>
      </c>
    </row>
    <row r="2116" spans="1:7" x14ac:dyDescent="0.2">
      <c r="A2116" s="8" t="str">
        <f>Table76[[#This Row],[Test No.]]&amp;Table76[[#This Row],[Section]]&amp;Table76[[#This Row],[Q. No.]]</f>
        <v>R36M15</v>
      </c>
      <c r="B2116" s="8"/>
      <c r="C2116" s="7" t="s">
        <v>75</v>
      </c>
      <c r="D2116" s="6">
        <v>15</v>
      </c>
      <c r="E2116" s="6" t="s">
        <v>32</v>
      </c>
      <c r="F2116" s="36" t="s">
        <v>504</v>
      </c>
      <c r="G2116" s="36" t="str">
        <f>VLOOKUP(Table76[[#This Row],[CID]],MathN,2,FALSE)</f>
        <v>Logic</v>
      </c>
    </row>
    <row r="2117" spans="1:7" x14ac:dyDescent="0.2">
      <c r="A2117" s="8" t="str">
        <f>Table76[[#This Row],[Test No.]]&amp;Table76[[#This Row],[Section]]&amp;Table76[[#This Row],[Q. No.]]</f>
        <v>R36M16</v>
      </c>
      <c r="B2117" s="8"/>
      <c r="C2117" s="7" t="s">
        <v>75</v>
      </c>
      <c r="D2117" s="6">
        <v>16</v>
      </c>
      <c r="E2117" s="6" t="s">
        <v>32</v>
      </c>
      <c r="F2117" s="36" t="s">
        <v>495</v>
      </c>
      <c r="G2117" s="36" t="str">
        <f>VLOOKUP(Table76[[#This Row],[CID]],MathN,2,FALSE)</f>
        <v>Triangles</v>
      </c>
    </row>
    <row r="2118" spans="1:7" x14ac:dyDescent="0.2">
      <c r="A2118" s="8" t="str">
        <f>Table76[[#This Row],[Test No.]]&amp;Table76[[#This Row],[Section]]&amp;Table76[[#This Row],[Q. No.]]</f>
        <v>R36M17</v>
      </c>
      <c r="B2118" s="8"/>
      <c r="C2118" s="7" t="s">
        <v>75</v>
      </c>
      <c r="D2118" s="6">
        <v>17</v>
      </c>
      <c r="E2118" s="6" t="s">
        <v>32</v>
      </c>
      <c r="F2118" s="36" t="s">
        <v>498</v>
      </c>
      <c r="G2118" s="36" t="str">
        <f>VLOOKUP(Table76[[#This Row],[CID]],MathN,2,FALSE)</f>
        <v>Simple Three-Dimensional Geometry</v>
      </c>
    </row>
    <row r="2119" spans="1:7" x14ac:dyDescent="0.2">
      <c r="A2119" s="8" t="str">
        <f>Table76[[#This Row],[Test No.]]&amp;Table76[[#This Row],[Section]]&amp;Table76[[#This Row],[Q. No.]]</f>
        <v>R36M18</v>
      </c>
      <c r="B2119" s="8"/>
      <c r="C2119" s="7" t="s">
        <v>75</v>
      </c>
      <c r="D2119" s="6">
        <v>18</v>
      </c>
      <c r="E2119" s="6" t="s">
        <v>32</v>
      </c>
      <c r="F2119" s="36" t="s">
        <v>481</v>
      </c>
      <c r="G2119" s="36" t="str">
        <f>VLOOKUP(Table76[[#This Row],[CID]],MathN,2,FALSE)</f>
        <v>Functions</v>
      </c>
    </row>
    <row r="2120" spans="1:7" x14ac:dyDescent="0.2">
      <c r="A2120" s="8" t="str">
        <f>Table76[[#This Row],[Test No.]]&amp;Table76[[#This Row],[Section]]&amp;Table76[[#This Row],[Q. No.]]</f>
        <v>R36M19</v>
      </c>
      <c r="B2120" s="8"/>
      <c r="C2120" s="7" t="s">
        <v>75</v>
      </c>
      <c r="D2120" s="6">
        <v>19</v>
      </c>
      <c r="E2120" s="6" t="s">
        <v>32</v>
      </c>
      <c r="F2120" s="36" t="s">
        <v>479</v>
      </c>
      <c r="G2120" s="36" t="str">
        <f>VLOOKUP(Table76[[#This Row],[CID]],MathN,2,FALSE)</f>
        <v>Solving Systems of Equations</v>
      </c>
    </row>
    <row r="2121" spans="1:7" x14ac:dyDescent="0.2">
      <c r="A2121" s="8" t="str">
        <f>Table76[[#This Row],[Test No.]]&amp;Table76[[#This Row],[Section]]&amp;Table76[[#This Row],[Q. No.]]</f>
        <v>R36M20</v>
      </c>
      <c r="B2121" s="8"/>
      <c r="C2121" s="7" t="s">
        <v>75</v>
      </c>
      <c r="D2121" s="6">
        <v>20</v>
      </c>
      <c r="E2121" s="6" t="s">
        <v>32</v>
      </c>
      <c r="F2121" s="36" t="s">
        <v>499</v>
      </c>
      <c r="G2121" s="36" t="str">
        <f>VLOOKUP(Table76[[#This Row],[CID]],MathN,2,FALSE)</f>
        <v>Area and Perimeter</v>
      </c>
    </row>
    <row r="2122" spans="1:7" x14ac:dyDescent="0.2">
      <c r="A2122" s="8" t="str">
        <f>Table76[[#This Row],[Test No.]]&amp;Table76[[#This Row],[Section]]&amp;Table76[[#This Row],[Q. No.]]</f>
        <v>R36M21</v>
      </c>
      <c r="B2122" s="8"/>
      <c r="C2122" s="7" t="s">
        <v>75</v>
      </c>
      <c r="D2122" s="6">
        <v>21</v>
      </c>
      <c r="E2122" s="6" t="s">
        <v>32</v>
      </c>
      <c r="F2122" s="36" t="s">
        <v>499</v>
      </c>
      <c r="G2122" s="36" t="str">
        <f>VLOOKUP(Table76[[#This Row],[CID]],MathN,2,FALSE)</f>
        <v>Area and Perimeter</v>
      </c>
    </row>
    <row r="2123" spans="1:7" x14ac:dyDescent="0.2">
      <c r="A2123" s="8" t="str">
        <f>Table76[[#This Row],[Test No.]]&amp;Table76[[#This Row],[Section]]&amp;Table76[[#This Row],[Q. No.]]</f>
        <v>R36M22</v>
      </c>
      <c r="B2123" s="8"/>
      <c r="C2123" s="7" t="s">
        <v>75</v>
      </c>
      <c r="D2123" s="6">
        <v>22</v>
      </c>
      <c r="E2123" s="6" t="s">
        <v>32</v>
      </c>
      <c r="F2123" s="36" t="s">
        <v>495</v>
      </c>
      <c r="G2123" s="36" t="str">
        <f>VLOOKUP(Table76[[#This Row],[CID]],MathN,2,FALSE)</f>
        <v>Triangles</v>
      </c>
    </row>
    <row r="2124" spans="1:7" x14ac:dyDescent="0.2">
      <c r="A2124" s="8" t="str">
        <f>Table76[[#This Row],[Test No.]]&amp;Table76[[#This Row],[Section]]&amp;Table76[[#This Row],[Q. No.]]</f>
        <v>R36M23</v>
      </c>
      <c r="B2124" s="8"/>
      <c r="C2124" s="7" t="s">
        <v>75</v>
      </c>
      <c r="D2124" s="6">
        <v>23</v>
      </c>
      <c r="E2124" s="6" t="s">
        <v>32</v>
      </c>
      <c r="F2124" s="36" t="s">
        <v>477</v>
      </c>
      <c r="G2124" s="36" t="str">
        <f>VLOOKUP(Table76[[#This Row],[CID]],MathN,2,FALSE)</f>
        <v>Inequalities</v>
      </c>
    </row>
    <row r="2125" spans="1:7" x14ac:dyDescent="0.2">
      <c r="A2125" s="8" t="str">
        <f>Table76[[#This Row],[Test No.]]&amp;Table76[[#This Row],[Section]]&amp;Table76[[#This Row],[Q. No.]]</f>
        <v>R36M24</v>
      </c>
      <c r="B2125" s="8"/>
      <c r="C2125" s="7" t="s">
        <v>75</v>
      </c>
      <c r="D2125" s="6">
        <v>24</v>
      </c>
      <c r="E2125" s="6" t="s">
        <v>32</v>
      </c>
      <c r="F2125" s="36" t="s">
        <v>497</v>
      </c>
      <c r="G2125" s="36" t="str">
        <f>VLOOKUP(Table76[[#This Row],[CID]],MathN,2,FALSE)</f>
        <v>Circles</v>
      </c>
    </row>
    <row r="2126" spans="1:7" x14ac:dyDescent="0.2">
      <c r="A2126" s="8" t="str">
        <f>Table76[[#This Row],[Test No.]]&amp;Table76[[#This Row],[Section]]&amp;Table76[[#This Row],[Q. No.]]</f>
        <v>R36M25</v>
      </c>
      <c r="B2126" s="8"/>
      <c r="C2126" s="7" t="s">
        <v>75</v>
      </c>
      <c r="D2126" s="6">
        <v>25</v>
      </c>
      <c r="E2126" s="6" t="s">
        <v>32</v>
      </c>
      <c r="F2126" s="36" t="s">
        <v>465</v>
      </c>
      <c r="G2126" s="36" t="str">
        <f>VLOOKUP(Table76[[#This Row],[CID]],MathN,2,FALSE)</f>
        <v>Multiples, Factors, and Primes</v>
      </c>
    </row>
    <row r="2127" spans="1:7" x14ac:dyDescent="0.2">
      <c r="A2127" s="8" t="str">
        <f>Table76[[#This Row],[Test No.]]&amp;Table76[[#This Row],[Section]]&amp;Table76[[#This Row],[Q. No.]]</f>
        <v>R36M26</v>
      </c>
      <c r="B2127" s="8"/>
      <c r="C2127" s="7" t="s">
        <v>75</v>
      </c>
      <c r="D2127" s="6">
        <v>26</v>
      </c>
      <c r="E2127" s="6" t="s">
        <v>32</v>
      </c>
      <c r="F2127" s="36" t="s">
        <v>464</v>
      </c>
      <c r="G2127" s="36" t="str">
        <f>VLOOKUP(Table76[[#This Row],[CID]],MathN,2,FALSE)</f>
        <v>Numbers, Operations, and Problems</v>
      </c>
    </row>
    <row r="2128" spans="1:7" x14ac:dyDescent="0.2">
      <c r="A2128" s="8" t="str">
        <f>Table76[[#This Row],[Test No.]]&amp;Table76[[#This Row],[Section]]&amp;Table76[[#This Row],[Q. No.]]</f>
        <v>R36M27</v>
      </c>
      <c r="B2128" s="8"/>
      <c r="C2128" s="7" t="s">
        <v>75</v>
      </c>
      <c r="D2128" s="6">
        <v>27</v>
      </c>
      <c r="E2128" s="6" t="s">
        <v>32</v>
      </c>
      <c r="F2128" s="36" t="s">
        <v>487</v>
      </c>
      <c r="G2128" s="36" t="str">
        <f>VLOOKUP(Table76[[#This Row],[CID]],MathN,2,FALSE)</f>
        <v>The (x,y) Coordinate Plane</v>
      </c>
    </row>
    <row r="2129" spans="1:7" x14ac:dyDescent="0.2">
      <c r="A2129" s="8" t="str">
        <f>Table76[[#This Row],[Test No.]]&amp;Table76[[#This Row],[Section]]&amp;Table76[[#This Row],[Q. No.]]</f>
        <v>R36M28</v>
      </c>
      <c r="B2129" s="8"/>
      <c r="C2129" s="7" t="s">
        <v>75</v>
      </c>
      <c r="D2129" s="6">
        <v>28</v>
      </c>
      <c r="E2129" s="6" t="s">
        <v>32</v>
      </c>
      <c r="F2129" s="36" t="s">
        <v>467</v>
      </c>
      <c r="G2129" s="36" t="str">
        <f>VLOOKUP(Table76[[#This Row],[CID]],MathN,2,FALSE)</f>
        <v>Percentages, Fractions, and Decimals</v>
      </c>
    </row>
    <row r="2130" spans="1:7" x14ac:dyDescent="0.2">
      <c r="A2130" s="8" t="str">
        <f>Table76[[#This Row],[Test No.]]&amp;Table76[[#This Row],[Section]]&amp;Table76[[#This Row],[Q. No.]]</f>
        <v>R36M29</v>
      </c>
      <c r="B2130" s="8"/>
      <c r="C2130" s="7" t="s">
        <v>75</v>
      </c>
      <c r="D2130" s="6">
        <v>29</v>
      </c>
      <c r="E2130" s="6" t="s">
        <v>32</v>
      </c>
      <c r="F2130" s="36" t="s">
        <v>477</v>
      </c>
      <c r="G2130" s="36" t="str">
        <f>VLOOKUP(Table76[[#This Row],[CID]],MathN,2,FALSE)</f>
        <v>Inequalities</v>
      </c>
    </row>
    <row r="2131" spans="1:7" x14ac:dyDescent="0.2">
      <c r="A2131" s="8" t="str">
        <f>Table76[[#This Row],[Test No.]]&amp;Table76[[#This Row],[Section]]&amp;Table76[[#This Row],[Q. No.]]</f>
        <v>R36M30</v>
      </c>
      <c r="B2131" s="8"/>
      <c r="C2131" s="7" t="s">
        <v>75</v>
      </c>
      <c r="D2131" s="6">
        <v>30</v>
      </c>
      <c r="E2131" s="6" t="s">
        <v>32</v>
      </c>
      <c r="F2131" s="36" t="s">
        <v>500</v>
      </c>
      <c r="G2131" s="36" t="str">
        <f>VLOOKUP(Table76[[#This Row],[CID]],MathN,2,FALSE)</f>
        <v>SOHCAHTOA</v>
      </c>
    </row>
    <row r="2132" spans="1:7" x14ac:dyDescent="0.2">
      <c r="A2132" s="8" t="str">
        <f>Table76[[#This Row],[Test No.]]&amp;Table76[[#This Row],[Section]]&amp;Table76[[#This Row],[Q. No.]]</f>
        <v>R36M31</v>
      </c>
      <c r="B2132" s="8"/>
      <c r="C2132" s="7" t="s">
        <v>75</v>
      </c>
      <c r="D2132" s="6">
        <v>31</v>
      </c>
      <c r="E2132" s="6" t="s">
        <v>32</v>
      </c>
      <c r="F2132" s="36" t="s">
        <v>468</v>
      </c>
      <c r="G2132" s="36" t="str">
        <f>VLOOKUP(Table76[[#This Row],[CID]],MathN,2,FALSE)</f>
        <v>Ratios and Proportions</v>
      </c>
    </row>
    <row r="2133" spans="1:7" x14ac:dyDescent="0.2">
      <c r="A2133" s="8" t="str">
        <f>Table76[[#This Row],[Test No.]]&amp;Table76[[#This Row],[Section]]&amp;Table76[[#This Row],[Q. No.]]</f>
        <v>R36M32</v>
      </c>
      <c r="B2133" s="8"/>
      <c r="C2133" s="7" t="s">
        <v>75</v>
      </c>
      <c r="D2133" s="6">
        <v>32</v>
      </c>
      <c r="E2133" s="6" t="s">
        <v>32</v>
      </c>
      <c r="F2133" s="36" t="s">
        <v>499</v>
      </c>
      <c r="G2133" s="36" t="str">
        <f>VLOOKUP(Table76[[#This Row],[CID]],MathN,2,FALSE)</f>
        <v>Area and Perimeter</v>
      </c>
    </row>
    <row r="2134" spans="1:7" x14ac:dyDescent="0.2">
      <c r="A2134" s="8" t="str">
        <f>Table76[[#This Row],[Test No.]]&amp;Table76[[#This Row],[Section]]&amp;Table76[[#This Row],[Q. No.]]</f>
        <v>R36M33</v>
      </c>
      <c r="B2134" s="8"/>
      <c r="C2134" s="7" t="s">
        <v>75</v>
      </c>
      <c r="D2134" s="6">
        <v>33</v>
      </c>
      <c r="E2134" s="6" t="s">
        <v>32</v>
      </c>
      <c r="F2134" s="36" t="s">
        <v>467</v>
      </c>
      <c r="G2134" s="36" t="str">
        <f>VLOOKUP(Table76[[#This Row],[CID]],MathN,2,FALSE)</f>
        <v>Percentages, Fractions, and Decimals</v>
      </c>
    </row>
    <row r="2135" spans="1:7" x14ac:dyDescent="0.2">
      <c r="A2135" s="8" t="str">
        <f>Table76[[#This Row],[Test No.]]&amp;Table76[[#This Row],[Section]]&amp;Table76[[#This Row],[Q. No.]]</f>
        <v>R36M34</v>
      </c>
      <c r="B2135" s="8"/>
      <c r="C2135" s="7" t="s">
        <v>75</v>
      </c>
      <c r="D2135" s="6">
        <v>34</v>
      </c>
      <c r="E2135" s="6" t="s">
        <v>32</v>
      </c>
      <c r="F2135" s="36" t="s">
        <v>488</v>
      </c>
      <c r="G2135" s="36" t="str">
        <f>VLOOKUP(Table76[[#This Row],[CID]],MathN,2,FALSE)</f>
        <v>Distance and Midpoints</v>
      </c>
    </row>
    <row r="2136" spans="1:7" x14ac:dyDescent="0.2">
      <c r="A2136" s="8" t="str">
        <f>Table76[[#This Row],[Test No.]]&amp;Table76[[#This Row],[Section]]&amp;Table76[[#This Row],[Q. No.]]</f>
        <v>R36M35</v>
      </c>
      <c r="B2136" s="8"/>
      <c r="C2136" s="7" t="s">
        <v>75</v>
      </c>
      <c r="D2136" s="6">
        <v>35</v>
      </c>
      <c r="E2136" s="6" t="s">
        <v>32</v>
      </c>
      <c r="F2136" s="36" t="s">
        <v>497</v>
      </c>
      <c r="G2136" s="36" t="str">
        <f>VLOOKUP(Table76[[#This Row],[CID]],MathN,2,FALSE)</f>
        <v>Circles</v>
      </c>
    </row>
    <row r="2137" spans="1:7" x14ac:dyDescent="0.2">
      <c r="A2137" s="8" t="str">
        <f>Table76[[#This Row],[Test No.]]&amp;Table76[[#This Row],[Section]]&amp;Table76[[#This Row],[Q. No.]]</f>
        <v>R36M36</v>
      </c>
      <c r="B2137" s="8"/>
      <c r="C2137" s="7" t="s">
        <v>75</v>
      </c>
      <c r="D2137" s="6">
        <v>36</v>
      </c>
      <c r="E2137" s="6" t="s">
        <v>32</v>
      </c>
      <c r="F2137" s="36" t="s">
        <v>487</v>
      </c>
      <c r="G2137" s="36" t="str">
        <f>VLOOKUP(Table76[[#This Row],[CID]],MathN,2,FALSE)</f>
        <v>The (x,y) Coordinate Plane</v>
      </c>
    </row>
    <row r="2138" spans="1:7" x14ac:dyDescent="0.2">
      <c r="A2138" s="8" t="str">
        <f>Table76[[#This Row],[Test No.]]&amp;Table76[[#This Row],[Section]]&amp;Table76[[#This Row],[Q. No.]]</f>
        <v>R36M37</v>
      </c>
      <c r="B2138" s="8"/>
      <c r="C2138" s="7" t="s">
        <v>75</v>
      </c>
      <c r="D2138" s="6">
        <v>37</v>
      </c>
      <c r="E2138" s="6" t="s">
        <v>32</v>
      </c>
      <c r="F2138" s="36" t="s">
        <v>487</v>
      </c>
      <c r="G2138" s="36" t="str">
        <f>VLOOKUP(Table76[[#This Row],[CID]],MathN,2,FALSE)</f>
        <v>The (x,y) Coordinate Plane</v>
      </c>
    </row>
    <row r="2139" spans="1:7" x14ac:dyDescent="0.2">
      <c r="A2139" s="8" t="str">
        <f>Table76[[#This Row],[Test No.]]&amp;Table76[[#This Row],[Section]]&amp;Table76[[#This Row],[Q. No.]]</f>
        <v>R36M38</v>
      </c>
      <c r="B2139" s="8"/>
      <c r="C2139" s="7" t="s">
        <v>75</v>
      </c>
      <c r="D2139" s="6">
        <v>38</v>
      </c>
      <c r="E2139" s="6" t="s">
        <v>32</v>
      </c>
      <c r="F2139" s="36" t="s">
        <v>472</v>
      </c>
      <c r="G2139" s="36" t="str">
        <f>VLOOKUP(Table76[[#This Row],[CID]],MathN,2,FALSE)</f>
        <v>Substitution</v>
      </c>
    </row>
    <row r="2140" spans="1:7" x14ac:dyDescent="0.2">
      <c r="A2140" s="8" t="str">
        <f>Table76[[#This Row],[Test No.]]&amp;Table76[[#This Row],[Section]]&amp;Table76[[#This Row],[Q. No.]]</f>
        <v>R36M39</v>
      </c>
      <c r="B2140" s="8"/>
      <c r="C2140" s="7" t="s">
        <v>75</v>
      </c>
      <c r="D2140" s="6">
        <v>39</v>
      </c>
      <c r="E2140" s="6" t="s">
        <v>32</v>
      </c>
      <c r="F2140" s="36" t="s">
        <v>503</v>
      </c>
      <c r="G2140" s="36" t="str">
        <f>VLOOKUP(Table76[[#This Row],[CID]],MathN,2,FALSE)</f>
        <v>Trigonometric Graphs</v>
      </c>
    </row>
    <row r="2141" spans="1:7" x14ac:dyDescent="0.2">
      <c r="A2141" s="8" t="str">
        <f>Table76[[#This Row],[Test No.]]&amp;Table76[[#This Row],[Section]]&amp;Table76[[#This Row],[Q. No.]]</f>
        <v>R36M40</v>
      </c>
      <c r="B2141" s="8"/>
      <c r="C2141" s="7" t="s">
        <v>75</v>
      </c>
      <c r="D2141" s="6">
        <v>40</v>
      </c>
      <c r="E2141" s="6" t="s">
        <v>32</v>
      </c>
      <c r="F2141" s="36" t="s">
        <v>498</v>
      </c>
      <c r="G2141" s="36" t="str">
        <f>VLOOKUP(Table76[[#This Row],[CID]],MathN,2,FALSE)</f>
        <v>Simple Three-Dimensional Geometry</v>
      </c>
    </row>
    <row r="2142" spans="1:7" x14ac:dyDescent="0.2">
      <c r="A2142" s="8" t="str">
        <f>Table76[[#This Row],[Test No.]]&amp;Table76[[#This Row],[Section]]&amp;Table76[[#This Row],[Q. No.]]</f>
        <v>R36M41</v>
      </c>
      <c r="B2142" s="8"/>
      <c r="C2142" s="7" t="s">
        <v>75</v>
      </c>
      <c r="D2142" s="6">
        <v>41</v>
      </c>
      <c r="E2142" s="6" t="s">
        <v>32</v>
      </c>
      <c r="F2142" s="36" t="s">
        <v>506</v>
      </c>
      <c r="G2142" s="36" t="str">
        <f>VLOOKUP(Table76[[#This Row],[CID]],MathN,2,FALSE)</f>
        <v>Mean, Median, and Mode</v>
      </c>
    </row>
    <row r="2143" spans="1:7" x14ac:dyDescent="0.2">
      <c r="A2143" s="8" t="str">
        <f>Table76[[#This Row],[Test No.]]&amp;Table76[[#This Row],[Section]]&amp;Table76[[#This Row],[Q. No.]]</f>
        <v>R36M42</v>
      </c>
      <c r="B2143" s="8"/>
      <c r="C2143" s="7" t="s">
        <v>75</v>
      </c>
      <c r="D2143" s="6">
        <v>42</v>
      </c>
      <c r="E2143" s="6" t="s">
        <v>32</v>
      </c>
      <c r="F2143" s="36" t="s">
        <v>500</v>
      </c>
      <c r="G2143" s="36" t="str">
        <f>VLOOKUP(Table76[[#This Row],[CID]],MathN,2,FALSE)</f>
        <v>SOHCAHTOA</v>
      </c>
    </row>
    <row r="2144" spans="1:7" x14ac:dyDescent="0.2">
      <c r="A2144" s="8" t="str">
        <f>Table76[[#This Row],[Test No.]]&amp;Table76[[#This Row],[Section]]&amp;Table76[[#This Row],[Q. No.]]</f>
        <v>R36M43</v>
      </c>
      <c r="B2144" s="8"/>
      <c r="C2144" s="7" t="s">
        <v>75</v>
      </c>
      <c r="D2144" s="6">
        <v>43</v>
      </c>
      <c r="E2144" s="6" t="s">
        <v>32</v>
      </c>
      <c r="F2144" s="36" t="s">
        <v>475</v>
      </c>
      <c r="G2144" s="36" t="str">
        <f>VLOOKUP(Table76[[#This Row],[CID]],MathN,2,FALSE)</f>
        <v>Solving Linear Equations</v>
      </c>
    </row>
    <row r="2145" spans="1:7" x14ac:dyDescent="0.2">
      <c r="A2145" s="8" t="str">
        <f>Table76[[#This Row],[Test No.]]&amp;Table76[[#This Row],[Section]]&amp;Table76[[#This Row],[Q. No.]]</f>
        <v>R36M44</v>
      </c>
      <c r="B2145" s="8"/>
      <c r="C2145" s="7" t="s">
        <v>75</v>
      </c>
      <c r="D2145" s="6">
        <v>44</v>
      </c>
      <c r="E2145" s="6" t="s">
        <v>32</v>
      </c>
      <c r="F2145" s="36" t="s">
        <v>489</v>
      </c>
      <c r="G2145" s="36" t="str">
        <f>VLOOKUP(Table76[[#This Row],[CID]],MathN,2,FALSE)</f>
        <v>Slope</v>
      </c>
    </row>
    <row r="2146" spans="1:7" x14ac:dyDescent="0.2">
      <c r="A2146" s="8" t="str">
        <f>Table76[[#This Row],[Test No.]]&amp;Table76[[#This Row],[Section]]&amp;Table76[[#This Row],[Q. No.]]</f>
        <v>R36M45</v>
      </c>
      <c r="B2146" s="8"/>
      <c r="C2146" s="7" t="s">
        <v>75</v>
      </c>
      <c r="D2146" s="6">
        <v>45</v>
      </c>
      <c r="E2146" s="6" t="s">
        <v>32</v>
      </c>
      <c r="F2146" s="36" t="s">
        <v>492</v>
      </c>
      <c r="G2146" s="36" t="str">
        <f>VLOOKUP(Table76[[#This Row],[CID]],MathN,2,FALSE)</f>
        <v>Graphing Data and Equations</v>
      </c>
    </row>
    <row r="2147" spans="1:7" x14ac:dyDescent="0.2">
      <c r="A2147" s="8" t="str">
        <f>Table76[[#This Row],[Test No.]]&amp;Table76[[#This Row],[Section]]&amp;Table76[[#This Row],[Q. No.]]</f>
        <v>R36M46</v>
      </c>
      <c r="B2147" s="8"/>
      <c r="C2147" s="7" t="s">
        <v>75</v>
      </c>
      <c r="D2147" s="6">
        <v>46</v>
      </c>
      <c r="E2147" s="6" t="s">
        <v>32</v>
      </c>
      <c r="F2147" s="36" t="s">
        <v>468</v>
      </c>
      <c r="G2147" s="36" t="str">
        <f>VLOOKUP(Table76[[#This Row],[CID]],MathN,2,FALSE)</f>
        <v>Ratios and Proportions</v>
      </c>
    </row>
    <row r="2148" spans="1:7" x14ac:dyDescent="0.2">
      <c r="A2148" s="8" t="str">
        <f>Table76[[#This Row],[Test No.]]&amp;Table76[[#This Row],[Section]]&amp;Table76[[#This Row],[Q. No.]]</f>
        <v>R36M47</v>
      </c>
      <c r="B2148" s="8"/>
      <c r="C2148" s="7" t="s">
        <v>75</v>
      </c>
      <c r="D2148" s="6">
        <v>47</v>
      </c>
      <c r="E2148" s="6" t="s">
        <v>32</v>
      </c>
      <c r="F2148" s="36" t="s">
        <v>473</v>
      </c>
      <c r="G2148" s="36" t="str">
        <f>VLOOKUP(Table76[[#This Row],[CID]],MathN,2,FALSE)</f>
        <v>Equivalent Algebraic Expressions</v>
      </c>
    </row>
    <row r="2149" spans="1:7" x14ac:dyDescent="0.2">
      <c r="A2149" s="8" t="str">
        <f>Table76[[#This Row],[Test No.]]&amp;Table76[[#This Row],[Section]]&amp;Table76[[#This Row],[Q. No.]]</f>
        <v>R36M48</v>
      </c>
      <c r="B2149" s="8"/>
      <c r="C2149" s="7" t="s">
        <v>75</v>
      </c>
      <c r="D2149" s="6">
        <v>48</v>
      </c>
      <c r="E2149" s="6" t="s">
        <v>32</v>
      </c>
      <c r="F2149" s="36" t="s">
        <v>482</v>
      </c>
      <c r="G2149" s="36" t="str">
        <f>VLOOKUP(Table76[[#This Row],[CID]],MathN,2,FALSE)</f>
        <v>Matrices</v>
      </c>
    </row>
    <row r="2150" spans="1:7" x14ac:dyDescent="0.2">
      <c r="A2150" s="8" t="str">
        <f>Table76[[#This Row],[Test No.]]&amp;Table76[[#This Row],[Section]]&amp;Table76[[#This Row],[Q. No.]]</f>
        <v>R36M49</v>
      </c>
      <c r="B2150" s="8"/>
      <c r="C2150" s="7" t="s">
        <v>75</v>
      </c>
      <c r="D2150" s="6">
        <v>49</v>
      </c>
      <c r="E2150" s="6" t="s">
        <v>32</v>
      </c>
      <c r="F2150" s="36" t="s">
        <v>497</v>
      </c>
      <c r="G2150" s="36" t="str">
        <f>VLOOKUP(Table76[[#This Row],[CID]],MathN,2,FALSE)</f>
        <v>Circles</v>
      </c>
    </row>
    <row r="2151" spans="1:7" x14ac:dyDescent="0.2">
      <c r="A2151" s="8" t="str">
        <f>Table76[[#This Row],[Test No.]]&amp;Table76[[#This Row],[Section]]&amp;Table76[[#This Row],[Q. No.]]</f>
        <v>R36M50</v>
      </c>
      <c r="B2151" s="8"/>
      <c r="C2151" s="7" t="s">
        <v>75</v>
      </c>
      <c r="D2151" s="6">
        <v>50</v>
      </c>
      <c r="E2151" s="6" t="s">
        <v>32</v>
      </c>
      <c r="F2151" s="36" t="s">
        <v>499</v>
      </c>
      <c r="G2151" s="36" t="str">
        <f>VLOOKUP(Table76[[#This Row],[CID]],MathN,2,FALSE)</f>
        <v>Area and Perimeter</v>
      </c>
    </row>
    <row r="2152" spans="1:7" x14ac:dyDescent="0.2">
      <c r="A2152" s="8" t="str">
        <f>Table76[[#This Row],[Test No.]]&amp;Table76[[#This Row],[Section]]&amp;Table76[[#This Row],[Q. No.]]</f>
        <v>R36M51</v>
      </c>
      <c r="B2152" s="8"/>
      <c r="C2152" s="7" t="s">
        <v>75</v>
      </c>
      <c r="D2152" s="6">
        <v>51</v>
      </c>
      <c r="E2152" s="6" t="s">
        <v>32</v>
      </c>
      <c r="F2152" s="36" t="s">
        <v>470</v>
      </c>
      <c r="G2152" s="36" t="str">
        <f>VLOOKUP(Table76[[#This Row],[CID]],MathN,2,FALSE)</f>
        <v>Exponents and Roots</v>
      </c>
    </row>
    <row r="2153" spans="1:7" x14ac:dyDescent="0.2">
      <c r="A2153" s="8" t="str">
        <f>Table76[[#This Row],[Test No.]]&amp;Table76[[#This Row],[Section]]&amp;Table76[[#This Row],[Q. No.]]</f>
        <v>R36M52</v>
      </c>
      <c r="B2153" s="8"/>
      <c r="C2153" s="7" t="s">
        <v>75</v>
      </c>
      <c r="D2153" s="6">
        <v>52</v>
      </c>
      <c r="E2153" s="6" t="s">
        <v>32</v>
      </c>
      <c r="F2153" s="36" t="s">
        <v>478</v>
      </c>
      <c r="G2153" s="36" t="str">
        <f>VLOOKUP(Table76[[#This Row],[CID]],MathN,2,FALSE)</f>
        <v>Solving and Factoring Quadratic Equations</v>
      </c>
    </row>
    <row r="2154" spans="1:7" x14ac:dyDescent="0.2">
      <c r="A2154" s="8" t="str">
        <f>Table76[[#This Row],[Test No.]]&amp;Table76[[#This Row],[Section]]&amp;Table76[[#This Row],[Q. No.]]</f>
        <v>R36M53</v>
      </c>
      <c r="B2154" s="8"/>
      <c r="C2154" s="7" t="s">
        <v>75</v>
      </c>
      <c r="D2154" s="6">
        <v>53</v>
      </c>
      <c r="E2154" s="6" t="s">
        <v>32</v>
      </c>
      <c r="F2154" s="36" t="s">
        <v>491</v>
      </c>
      <c r="G2154" s="36" t="str">
        <f>VLOOKUP(Table76[[#This Row],[CID]],MathN,2,FALSE)</f>
        <v>The Equation of a Line</v>
      </c>
    </row>
    <row r="2155" spans="1:7" x14ac:dyDescent="0.2">
      <c r="A2155" s="8" t="str">
        <f>Table76[[#This Row],[Test No.]]&amp;Table76[[#This Row],[Section]]&amp;Table76[[#This Row],[Q. No.]]</f>
        <v>R36M54</v>
      </c>
      <c r="B2155" s="8"/>
      <c r="C2155" s="7" t="s">
        <v>75</v>
      </c>
      <c r="D2155" s="6">
        <v>54</v>
      </c>
      <c r="E2155" s="6" t="s">
        <v>32</v>
      </c>
      <c r="F2155" s="36" t="s">
        <v>490</v>
      </c>
      <c r="G2155" s="36" t="str">
        <f>VLOOKUP(Table76[[#This Row],[CID]],MathN,2,FALSE)</f>
        <v>Parallel and Perpendicular Lines</v>
      </c>
    </row>
    <row r="2156" spans="1:7" x14ac:dyDescent="0.2">
      <c r="A2156" s="8" t="str">
        <f>Table76[[#This Row],[Test No.]]&amp;Table76[[#This Row],[Section]]&amp;Table76[[#This Row],[Q. No.]]</f>
        <v>R36M55</v>
      </c>
      <c r="B2156" s="8"/>
      <c r="C2156" s="7" t="s">
        <v>75</v>
      </c>
      <c r="D2156" s="6">
        <v>55</v>
      </c>
      <c r="E2156" s="6" t="s">
        <v>32</v>
      </c>
      <c r="F2156" s="36" t="s">
        <v>486</v>
      </c>
      <c r="G2156" s="36" t="str">
        <f>VLOOKUP(Table76[[#This Row],[CID]],MathN,2,FALSE)</f>
        <v>Number Lines and Inequalities</v>
      </c>
    </row>
    <row r="2157" spans="1:7" x14ac:dyDescent="0.2">
      <c r="A2157" s="8" t="str">
        <f>Table76[[#This Row],[Test No.]]&amp;Table76[[#This Row],[Section]]&amp;Table76[[#This Row],[Q. No.]]</f>
        <v>R36M56</v>
      </c>
      <c r="B2157" s="8"/>
      <c r="C2157" s="7" t="s">
        <v>75</v>
      </c>
      <c r="D2157" s="6">
        <v>56</v>
      </c>
      <c r="E2157" s="6" t="s">
        <v>32</v>
      </c>
      <c r="F2157" s="36" t="s">
        <v>470</v>
      </c>
      <c r="G2157" s="36" t="str">
        <f>VLOOKUP(Table76[[#This Row],[CID]],MathN,2,FALSE)</f>
        <v>Exponents and Roots</v>
      </c>
    </row>
    <row r="2158" spans="1:7" x14ac:dyDescent="0.2">
      <c r="A2158" s="8" t="str">
        <f>Table76[[#This Row],[Test No.]]&amp;Table76[[#This Row],[Section]]&amp;Table76[[#This Row],[Q. No.]]</f>
        <v>R36M57</v>
      </c>
      <c r="B2158" s="8"/>
      <c r="C2158" s="7" t="s">
        <v>75</v>
      </c>
      <c r="D2158" s="6">
        <v>57</v>
      </c>
      <c r="E2158" s="6" t="s">
        <v>32</v>
      </c>
      <c r="F2158" s="36" t="s">
        <v>506</v>
      </c>
      <c r="G2158" s="36" t="str">
        <f>VLOOKUP(Table76[[#This Row],[CID]],MathN,2,FALSE)</f>
        <v>Mean, Median, and Mode</v>
      </c>
    </row>
    <row r="2159" spans="1:7" x14ac:dyDescent="0.2">
      <c r="A2159" s="8" t="str">
        <f>Table76[[#This Row],[Test No.]]&amp;Table76[[#This Row],[Section]]&amp;Table76[[#This Row],[Q. No.]]</f>
        <v>R36M58</v>
      </c>
      <c r="B2159" s="8"/>
      <c r="C2159" s="7" t="s">
        <v>75</v>
      </c>
      <c r="D2159" s="6">
        <v>58</v>
      </c>
      <c r="E2159" s="6" t="s">
        <v>32</v>
      </c>
      <c r="F2159" s="36" t="s">
        <v>497</v>
      </c>
      <c r="G2159" s="36" t="str">
        <f>VLOOKUP(Table76[[#This Row],[CID]],MathN,2,FALSE)</f>
        <v>Circles</v>
      </c>
    </row>
    <row r="2160" spans="1:7" x14ac:dyDescent="0.2">
      <c r="A2160" s="8" t="str">
        <f>Table76[[#This Row],[Test No.]]&amp;Table76[[#This Row],[Section]]&amp;Table76[[#This Row],[Q. No.]]</f>
        <v>R36M59</v>
      </c>
      <c r="B2160" s="8"/>
      <c r="C2160" s="7" t="s">
        <v>75</v>
      </c>
      <c r="D2160" s="6">
        <v>59</v>
      </c>
      <c r="E2160" s="6" t="s">
        <v>32</v>
      </c>
      <c r="F2160" s="36" t="s">
        <v>492</v>
      </c>
      <c r="G2160" s="36" t="str">
        <f>VLOOKUP(Table76[[#This Row],[CID]],MathN,2,FALSE)</f>
        <v>Graphing Data and Equations</v>
      </c>
    </row>
    <row r="2161" spans="1:7" x14ac:dyDescent="0.2">
      <c r="A2161" s="8" t="str">
        <f>Table76[[#This Row],[Test No.]]&amp;Table76[[#This Row],[Section]]&amp;Table76[[#This Row],[Q. No.]]</f>
        <v>R36M60</v>
      </c>
      <c r="B2161" s="8"/>
      <c r="C2161" s="7" t="s">
        <v>75</v>
      </c>
      <c r="D2161" s="6">
        <v>60</v>
      </c>
      <c r="E2161" s="6" t="s">
        <v>32</v>
      </c>
      <c r="F2161" s="36" t="s">
        <v>498</v>
      </c>
      <c r="G2161" s="36" t="str">
        <f>VLOOKUP(Table76[[#This Row],[CID]],MathN,2,FALSE)</f>
        <v>Simple Three-Dimensional Geometry</v>
      </c>
    </row>
    <row r="2162" spans="1:7" x14ac:dyDescent="0.2">
      <c r="A2162" s="8" t="str">
        <f>Table76[[#This Row],[Test No.]]&amp;Table76[[#This Row],[Section]]&amp;Table76[[#This Row],[Q. No.]]</f>
        <v>R37M1</v>
      </c>
      <c r="B2162" s="8"/>
      <c r="C2162" s="9" t="s">
        <v>74</v>
      </c>
      <c r="D2162" s="6">
        <v>1</v>
      </c>
      <c r="E2162" s="6" t="s">
        <v>32</v>
      </c>
      <c r="F2162" s="36" t="s">
        <v>464</v>
      </c>
      <c r="G2162" s="36" t="str">
        <f>VLOOKUP(Table76[[#This Row],[CID]],MathN,2,FALSE)</f>
        <v>Numbers, Operations, and Problems</v>
      </c>
    </row>
    <row r="2163" spans="1:7" x14ac:dyDescent="0.2">
      <c r="A2163" s="8" t="str">
        <f>Table76[[#This Row],[Test No.]]&amp;Table76[[#This Row],[Section]]&amp;Table76[[#This Row],[Q. No.]]</f>
        <v>R37M2</v>
      </c>
      <c r="B2163" s="8"/>
      <c r="C2163" s="7" t="s">
        <v>74</v>
      </c>
      <c r="D2163" s="6">
        <v>2</v>
      </c>
      <c r="E2163" s="6" t="s">
        <v>32</v>
      </c>
      <c r="F2163" s="36" t="s">
        <v>467</v>
      </c>
      <c r="G2163" s="36" t="str">
        <f>VLOOKUP(Table76[[#This Row],[CID]],MathN,2,FALSE)</f>
        <v>Percentages, Fractions, and Decimals</v>
      </c>
    </row>
    <row r="2164" spans="1:7" x14ac:dyDescent="0.2">
      <c r="A2164" s="8" t="str">
        <f>Table76[[#This Row],[Test No.]]&amp;Table76[[#This Row],[Section]]&amp;Table76[[#This Row],[Q. No.]]</f>
        <v>R37M3</v>
      </c>
      <c r="B2164" s="8"/>
      <c r="C2164" s="7" t="s">
        <v>74</v>
      </c>
      <c r="D2164" s="6">
        <v>3</v>
      </c>
      <c r="E2164" s="6" t="s">
        <v>32</v>
      </c>
      <c r="F2164" s="36" t="s">
        <v>506</v>
      </c>
      <c r="G2164" s="36" t="str">
        <f>VLOOKUP(Table76[[#This Row],[CID]],MathN,2,FALSE)</f>
        <v>Mean, Median, and Mode</v>
      </c>
    </row>
    <row r="2165" spans="1:7" x14ac:dyDescent="0.2">
      <c r="A2165" s="8" t="str">
        <f>Table76[[#This Row],[Test No.]]&amp;Table76[[#This Row],[Section]]&amp;Table76[[#This Row],[Q. No.]]</f>
        <v>R37M4</v>
      </c>
      <c r="B2165" s="8"/>
      <c r="C2165" s="7" t="s">
        <v>74</v>
      </c>
      <c r="D2165" s="6">
        <v>4</v>
      </c>
      <c r="E2165" s="6" t="s">
        <v>32</v>
      </c>
      <c r="F2165" s="36" t="s">
        <v>495</v>
      </c>
      <c r="G2165" s="36" t="str">
        <f>VLOOKUP(Table76[[#This Row],[CID]],MathN,2,FALSE)</f>
        <v>Triangles</v>
      </c>
    </row>
    <row r="2166" spans="1:7" x14ac:dyDescent="0.2">
      <c r="A2166" s="8" t="str">
        <f>Table76[[#This Row],[Test No.]]&amp;Table76[[#This Row],[Section]]&amp;Table76[[#This Row],[Q. No.]]</f>
        <v>R37M5</v>
      </c>
      <c r="B2166" s="8"/>
      <c r="C2166" s="7" t="s">
        <v>74</v>
      </c>
      <c r="D2166" s="6">
        <v>5</v>
      </c>
      <c r="E2166" s="6" t="s">
        <v>32</v>
      </c>
      <c r="F2166" s="36" t="s">
        <v>496</v>
      </c>
      <c r="G2166" s="36" t="str">
        <f>VLOOKUP(Table76[[#This Row],[CID]],MathN,2,FALSE)</f>
        <v>Polygons</v>
      </c>
    </row>
    <row r="2167" spans="1:7" x14ac:dyDescent="0.2">
      <c r="A2167" s="8" t="str">
        <f>Table76[[#This Row],[Test No.]]&amp;Table76[[#This Row],[Section]]&amp;Table76[[#This Row],[Q. No.]]</f>
        <v>R37M6</v>
      </c>
      <c r="B2167" s="8"/>
      <c r="C2167" s="7" t="s">
        <v>74</v>
      </c>
      <c r="D2167" s="6">
        <v>6</v>
      </c>
      <c r="E2167" s="6" t="s">
        <v>32</v>
      </c>
      <c r="F2167" s="36" t="s">
        <v>468</v>
      </c>
      <c r="G2167" s="36" t="str">
        <f>VLOOKUP(Table76[[#This Row],[CID]],MathN,2,FALSE)</f>
        <v>Ratios and Proportions</v>
      </c>
    </row>
    <row r="2168" spans="1:7" x14ac:dyDescent="0.2">
      <c r="A2168" s="8" t="str">
        <f>Table76[[#This Row],[Test No.]]&amp;Table76[[#This Row],[Section]]&amp;Table76[[#This Row],[Q. No.]]</f>
        <v>R37M7</v>
      </c>
      <c r="B2168" s="8"/>
      <c r="C2168" s="7" t="s">
        <v>74</v>
      </c>
      <c r="D2168" s="6">
        <v>7</v>
      </c>
      <c r="E2168" s="6" t="s">
        <v>32</v>
      </c>
      <c r="F2168" s="36" t="s">
        <v>494</v>
      </c>
      <c r="G2168" s="36" t="str">
        <f>VLOOKUP(Table76[[#This Row],[CID]],MathN,2,FALSE)</f>
        <v>Angles, Lines, and Planes</v>
      </c>
    </row>
    <row r="2169" spans="1:7" x14ac:dyDescent="0.2">
      <c r="A2169" s="8" t="str">
        <f>Table76[[#This Row],[Test No.]]&amp;Table76[[#This Row],[Section]]&amp;Table76[[#This Row],[Q. No.]]</f>
        <v>R37M8</v>
      </c>
      <c r="B2169" s="8"/>
      <c r="C2169" s="7" t="s">
        <v>74</v>
      </c>
      <c r="D2169" s="6">
        <v>8</v>
      </c>
      <c r="E2169" s="6" t="s">
        <v>32</v>
      </c>
      <c r="F2169" s="36" t="s">
        <v>475</v>
      </c>
      <c r="G2169" s="36" t="str">
        <f>VLOOKUP(Table76[[#This Row],[CID]],MathN,2,FALSE)</f>
        <v>Solving Linear Equations</v>
      </c>
    </row>
    <row r="2170" spans="1:7" x14ac:dyDescent="0.2">
      <c r="A2170" s="8" t="str">
        <f>Table76[[#This Row],[Test No.]]&amp;Table76[[#This Row],[Section]]&amp;Table76[[#This Row],[Q. No.]]</f>
        <v>R37M9</v>
      </c>
      <c r="B2170" s="8"/>
      <c r="C2170" s="7" t="s">
        <v>74</v>
      </c>
      <c r="D2170" s="6">
        <v>9</v>
      </c>
      <c r="E2170" s="6" t="s">
        <v>32</v>
      </c>
      <c r="F2170" s="36" t="s">
        <v>473</v>
      </c>
      <c r="G2170" s="36" t="str">
        <f>VLOOKUP(Table76[[#This Row],[CID]],MathN,2,FALSE)</f>
        <v>Equivalent Algebraic Expressions</v>
      </c>
    </row>
    <row r="2171" spans="1:7" x14ac:dyDescent="0.2">
      <c r="A2171" s="8" t="str">
        <f>Table76[[#This Row],[Test No.]]&amp;Table76[[#This Row],[Section]]&amp;Table76[[#This Row],[Q. No.]]</f>
        <v>R37M10</v>
      </c>
      <c r="B2171" s="8"/>
      <c r="C2171" s="7" t="s">
        <v>74</v>
      </c>
      <c r="D2171" s="6">
        <v>10</v>
      </c>
      <c r="E2171" s="6" t="s">
        <v>32</v>
      </c>
      <c r="F2171" s="36" t="s">
        <v>507</v>
      </c>
      <c r="G2171" s="36" t="str">
        <f>VLOOKUP(Table76[[#This Row],[CID]],MathN,2,FALSE)</f>
        <v>Probability</v>
      </c>
    </row>
    <row r="2172" spans="1:7" x14ac:dyDescent="0.2">
      <c r="A2172" s="8" t="str">
        <f>Table76[[#This Row],[Test No.]]&amp;Table76[[#This Row],[Section]]&amp;Table76[[#This Row],[Q. No.]]</f>
        <v>R37M11</v>
      </c>
      <c r="B2172" s="8"/>
      <c r="C2172" s="7" t="s">
        <v>74</v>
      </c>
      <c r="D2172" s="6">
        <v>11</v>
      </c>
      <c r="E2172" s="6" t="s">
        <v>32</v>
      </c>
      <c r="F2172" s="36" t="s">
        <v>474</v>
      </c>
      <c r="G2172" s="36" t="str">
        <f>VLOOKUP(Table76[[#This Row],[CID]],MathN,2,FALSE)</f>
        <v>Writing Expressions and Equations</v>
      </c>
    </row>
    <row r="2173" spans="1:7" x14ac:dyDescent="0.2">
      <c r="A2173" s="8" t="str">
        <f>Table76[[#This Row],[Test No.]]&amp;Table76[[#This Row],[Section]]&amp;Table76[[#This Row],[Q. No.]]</f>
        <v>R37M12</v>
      </c>
      <c r="B2173" s="8"/>
      <c r="C2173" s="7" t="s">
        <v>74</v>
      </c>
      <c r="D2173" s="6">
        <v>12</v>
      </c>
      <c r="E2173" s="6" t="s">
        <v>32</v>
      </c>
      <c r="F2173" s="36" t="s">
        <v>468</v>
      </c>
      <c r="G2173" s="36" t="str">
        <f>VLOOKUP(Table76[[#This Row],[CID]],MathN,2,FALSE)</f>
        <v>Ratios and Proportions</v>
      </c>
    </row>
    <row r="2174" spans="1:7" x14ac:dyDescent="0.2">
      <c r="A2174" s="8" t="str">
        <f>Table76[[#This Row],[Test No.]]&amp;Table76[[#This Row],[Section]]&amp;Table76[[#This Row],[Q. No.]]</f>
        <v>R37M13</v>
      </c>
      <c r="B2174" s="8"/>
      <c r="C2174" s="7" t="s">
        <v>74</v>
      </c>
      <c r="D2174" s="6">
        <v>13</v>
      </c>
      <c r="E2174" s="6" t="s">
        <v>32</v>
      </c>
      <c r="F2174" s="36" t="s">
        <v>486</v>
      </c>
      <c r="G2174" s="36" t="str">
        <f>VLOOKUP(Table76[[#This Row],[CID]],MathN,2,FALSE)</f>
        <v>Number Lines and Inequalities</v>
      </c>
    </row>
    <row r="2175" spans="1:7" x14ac:dyDescent="0.2">
      <c r="A2175" s="8" t="str">
        <f>Table76[[#This Row],[Test No.]]&amp;Table76[[#This Row],[Section]]&amp;Table76[[#This Row],[Q. No.]]</f>
        <v>R37M14</v>
      </c>
      <c r="B2175" s="8"/>
      <c r="C2175" s="7" t="s">
        <v>74</v>
      </c>
      <c r="D2175" s="6">
        <v>14</v>
      </c>
      <c r="E2175" s="6" t="s">
        <v>32</v>
      </c>
      <c r="F2175" s="36" t="s">
        <v>474</v>
      </c>
      <c r="G2175" s="36" t="str">
        <f>VLOOKUP(Table76[[#This Row],[CID]],MathN,2,FALSE)</f>
        <v>Writing Expressions and Equations</v>
      </c>
    </row>
    <row r="2176" spans="1:7" x14ac:dyDescent="0.2">
      <c r="A2176" s="8" t="str">
        <f>Table76[[#This Row],[Test No.]]&amp;Table76[[#This Row],[Section]]&amp;Table76[[#This Row],[Q. No.]]</f>
        <v>R37M15</v>
      </c>
      <c r="B2176" s="8"/>
      <c r="C2176" s="7" t="s">
        <v>74</v>
      </c>
      <c r="D2176" s="6">
        <v>15</v>
      </c>
      <c r="E2176" s="6" t="s">
        <v>32</v>
      </c>
      <c r="F2176" s="36" t="s">
        <v>497</v>
      </c>
      <c r="G2176" s="36" t="str">
        <f>VLOOKUP(Table76[[#This Row],[CID]],MathN,2,FALSE)</f>
        <v>Circles</v>
      </c>
    </row>
    <row r="2177" spans="1:7" x14ac:dyDescent="0.2">
      <c r="A2177" s="8" t="str">
        <f>Table76[[#This Row],[Test No.]]&amp;Table76[[#This Row],[Section]]&amp;Table76[[#This Row],[Q. No.]]</f>
        <v>R37M16</v>
      </c>
      <c r="B2177" s="8"/>
      <c r="C2177" s="7" t="s">
        <v>74</v>
      </c>
      <c r="D2177" s="6">
        <v>16</v>
      </c>
      <c r="E2177" s="6" t="s">
        <v>32</v>
      </c>
      <c r="F2177" s="36" t="s">
        <v>472</v>
      </c>
      <c r="G2177" s="36" t="str">
        <f>VLOOKUP(Table76[[#This Row],[CID]],MathN,2,FALSE)</f>
        <v>Substitution</v>
      </c>
    </row>
    <row r="2178" spans="1:7" x14ac:dyDescent="0.2">
      <c r="A2178" s="8" t="str">
        <f>Table76[[#This Row],[Test No.]]&amp;Table76[[#This Row],[Section]]&amp;Table76[[#This Row],[Q. No.]]</f>
        <v>R37M17</v>
      </c>
      <c r="B2178" s="8"/>
      <c r="C2178" s="7" t="s">
        <v>74</v>
      </c>
      <c r="D2178" s="6">
        <v>17</v>
      </c>
      <c r="E2178" s="6" t="s">
        <v>32</v>
      </c>
      <c r="F2178" s="36" t="s">
        <v>471</v>
      </c>
      <c r="G2178" s="36" t="str">
        <f>VLOOKUP(Table76[[#This Row],[CID]],MathN,2,FALSE)</f>
        <v>Series</v>
      </c>
    </row>
    <row r="2179" spans="1:7" x14ac:dyDescent="0.2">
      <c r="A2179" s="8" t="str">
        <f>Table76[[#This Row],[Test No.]]&amp;Table76[[#This Row],[Section]]&amp;Table76[[#This Row],[Q. No.]]</f>
        <v>R37M18</v>
      </c>
      <c r="B2179" s="8"/>
      <c r="C2179" s="7" t="s">
        <v>74</v>
      </c>
      <c r="D2179" s="6">
        <v>18</v>
      </c>
      <c r="E2179" s="6" t="s">
        <v>32</v>
      </c>
      <c r="F2179" s="36" t="s">
        <v>499</v>
      </c>
      <c r="G2179" s="36" t="str">
        <f>VLOOKUP(Table76[[#This Row],[CID]],MathN,2,FALSE)</f>
        <v>Area and Perimeter</v>
      </c>
    </row>
    <row r="2180" spans="1:7" x14ac:dyDescent="0.2">
      <c r="A2180" s="8" t="str">
        <f>Table76[[#This Row],[Test No.]]&amp;Table76[[#This Row],[Section]]&amp;Table76[[#This Row],[Q. No.]]</f>
        <v>R37M19</v>
      </c>
      <c r="B2180" s="8"/>
      <c r="C2180" s="7" t="s">
        <v>74</v>
      </c>
      <c r="D2180" s="6">
        <v>19</v>
      </c>
      <c r="E2180" s="6" t="s">
        <v>32</v>
      </c>
      <c r="F2180" s="36" t="s">
        <v>464</v>
      </c>
      <c r="G2180" s="36" t="str">
        <f>VLOOKUP(Table76[[#This Row],[CID]],MathN,2,FALSE)</f>
        <v>Numbers, Operations, and Problems</v>
      </c>
    </row>
    <row r="2181" spans="1:7" x14ac:dyDescent="0.2">
      <c r="A2181" s="8" t="str">
        <f>Table76[[#This Row],[Test No.]]&amp;Table76[[#This Row],[Section]]&amp;Table76[[#This Row],[Q. No.]]</f>
        <v>R37M20</v>
      </c>
      <c r="B2181" s="8"/>
      <c r="C2181" s="7" t="s">
        <v>74</v>
      </c>
      <c r="D2181" s="6">
        <v>20</v>
      </c>
      <c r="E2181" s="6" t="s">
        <v>32</v>
      </c>
      <c r="F2181" s="36" t="s">
        <v>475</v>
      </c>
      <c r="G2181" s="36" t="str">
        <f>VLOOKUP(Table76[[#This Row],[CID]],MathN,2,FALSE)</f>
        <v>Solving Linear Equations</v>
      </c>
    </row>
    <row r="2182" spans="1:7" x14ac:dyDescent="0.2">
      <c r="A2182" s="8" t="str">
        <f>Table76[[#This Row],[Test No.]]&amp;Table76[[#This Row],[Section]]&amp;Table76[[#This Row],[Q. No.]]</f>
        <v>R37M21</v>
      </c>
      <c r="B2182" s="8"/>
      <c r="C2182" s="7" t="s">
        <v>74</v>
      </c>
      <c r="D2182" s="6">
        <v>21</v>
      </c>
      <c r="E2182" s="6" t="s">
        <v>32</v>
      </c>
      <c r="F2182" s="36" t="s">
        <v>489</v>
      </c>
      <c r="G2182" s="36" t="str">
        <f>VLOOKUP(Table76[[#This Row],[CID]],MathN,2,FALSE)</f>
        <v>Slope</v>
      </c>
    </row>
    <row r="2183" spans="1:7" x14ac:dyDescent="0.2">
      <c r="A2183" s="8" t="str">
        <f>Table76[[#This Row],[Test No.]]&amp;Table76[[#This Row],[Section]]&amp;Table76[[#This Row],[Q. No.]]</f>
        <v>R37M22</v>
      </c>
      <c r="B2183" s="8"/>
      <c r="C2183" s="7" t="s">
        <v>74</v>
      </c>
      <c r="D2183" s="6">
        <v>22</v>
      </c>
      <c r="E2183" s="6" t="s">
        <v>32</v>
      </c>
      <c r="F2183" s="36" t="s">
        <v>474</v>
      </c>
      <c r="G2183" s="36" t="str">
        <f>VLOOKUP(Table76[[#This Row],[CID]],MathN,2,FALSE)</f>
        <v>Writing Expressions and Equations</v>
      </c>
    </row>
    <row r="2184" spans="1:7" x14ac:dyDescent="0.2">
      <c r="A2184" s="8" t="str">
        <f>Table76[[#This Row],[Test No.]]&amp;Table76[[#This Row],[Section]]&amp;Table76[[#This Row],[Q. No.]]</f>
        <v>R37M23</v>
      </c>
      <c r="B2184" s="8"/>
      <c r="C2184" s="7" t="s">
        <v>74</v>
      </c>
      <c r="D2184" s="6">
        <v>23</v>
      </c>
      <c r="E2184" s="6" t="s">
        <v>32</v>
      </c>
      <c r="F2184" s="36" t="s">
        <v>478</v>
      </c>
      <c r="G2184" s="36" t="str">
        <f>VLOOKUP(Table76[[#This Row],[CID]],MathN,2,FALSE)</f>
        <v>Solving and Factoring Quadratic Equations</v>
      </c>
    </row>
    <row r="2185" spans="1:7" x14ac:dyDescent="0.2">
      <c r="A2185" s="8" t="str">
        <f>Table76[[#This Row],[Test No.]]&amp;Table76[[#This Row],[Section]]&amp;Table76[[#This Row],[Q. No.]]</f>
        <v>R37M24</v>
      </c>
      <c r="B2185" s="8"/>
      <c r="C2185" s="7" t="s">
        <v>74</v>
      </c>
      <c r="D2185" s="6">
        <v>24</v>
      </c>
      <c r="E2185" s="6" t="s">
        <v>32</v>
      </c>
      <c r="F2185" s="36" t="s">
        <v>480</v>
      </c>
      <c r="G2185" s="36" t="str">
        <f>VLOOKUP(Table76[[#This Row],[CID]],MathN,2,FALSE)</f>
        <v>Relationships between the Sides of an Equation</v>
      </c>
    </row>
    <row r="2186" spans="1:7" x14ac:dyDescent="0.2">
      <c r="A2186" s="8" t="str">
        <f>Table76[[#This Row],[Test No.]]&amp;Table76[[#This Row],[Section]]&amp;Table76[[#This Row],[Q. No.]]</f>
        <v>R37M25</v>
      </c>
      <c r="B2186" s="8"/>
      <c r="C2186" s="7" t="s">
        <v>74</v>
      </c>
      <c r="D2186" s="6">
        <v>25</v>
      </c>
      <c r="E2186" s="6" t="s">
        <v>32</v>
      </c>
      <c r="F2186" s="36" t="s">
        <v>475</v>
      </c>
      <c r="G2186" s="36" t="str">
        <f>VLOOKUP(Table76[[#This Row],[CID]],MathN,2,FALSE)</f>
        <v>Solving Linear Equations</v>
      </c>
    </row>
    <row r="2187" spans="1:7" x14ac:dyDescent="0.2">
      <c r="A2187" s="8" t="str">
        <f>Table76[[#This Row],[Test No.]]&amp;Table76[[#This Row],[Section]]&amp;Table76[[#This Row],[Q. No.]]</f>
        <v>R37M26</v>
      </c>
      <c r="B2187" s="8"/>
      <c r="C2187" s="7" t="s">
        <v>74</v>
      </c>
      <c r="D2187" s="6">
        <v>26</v>
      </c>
      <c r="E2187" s="6" t="s">
        <v>32</v>
      </c>
      <c r="F2187" s="36" t="s">
        <v>499</v>
      </c>
      <c r="G2187" s="36" t="str">
        <f>VLOOKUP(Table76[[#This Row],[CID]],MathN,2,FALSE)</f>
        <v>Area and Perimeter</v>
      </c>
    </row>
    <row r="2188" spans="1:7" x14ac:dyDescent="0.2">
      <c r="A2188" s="8" t="str">
        <f>Table76[[#This Row],[Test No.]]&amp;Table76[[#This Row],[Section]]&amp;Table76[[#This Row],[Q. No.]]</f>
        <v>R37M27</v>
      </c>
      <c r="B2188" s="8"/>
      <c r="C2188" s="7" t="s">
        <v>74</v>
      </c>
      <c r="D2188" s="6">
        <v>27</v>
      </c>
      <c r="E2188" s="6" t="s">
        <v>32</v>
      </c>
      <c r="F2188" s="36" t="s">
        <v>478</v>
      </c>
      <c r="G2188" s="36" t="str">
        <f>VLOOKUP(Table76[[#This Row],[CID]],MathN,2,FALSE)</f>
        <v>Solving and Factoring Quadratic Equations</v>
      </c>
    </row>
    <row r="2189" spans="1:7" x14ac:dyDescent="0.2">
      <c r="A2189" s="8" t="str">
        <f>Table76[[#This Row],[Test No.]]&amp;Table76[[#This Row],[Section]]&amp;Table76[[#This Row],[Q. No.]]</f>
        <v>R37M28</v>
      </c>
      <c r="B2189" s="8"/>
      <c r="C2189" s="7" t="s">
        <v>74</v>
      </c>
      <c r="D2189" s="6">
        <v>28</v>
      </c>
      <c r="E2189" s="6" t="s">
        <v>32</v>
      </c>
      <c r="F2189" s="36" t="s">
        <v>467</v>
      </c>
      <c r="G2189" s="36" t="str">
        <f>VLOOKUP(Table76[[#This Row],[CID]],MathN,2,FALSE)</f>
        <v>Percentages, Fractions, and Decimals</v>
      </c>
    </row>
    <row r="2190" spans="1:7" x14ac:dyDescent="0.2">
      <c r="A2190" s="8" t="str">
        <f>Table76[[#This Row],[Test No.]]&amp;Table76[[#This Row],[Section]]&amp;Table76[[#This Row],[Q. No.]]</f>
        <v>R37M29</v>
      </c>
      <c r="B2190" s="8"/>
      <c r="C2190" s="7" t="s">
        <v>74</v>
      </c>
      <c r="D2190" s="6">
        <v>29</v>
      </c>
      <c r="E2190" s="6" t="s">
        <v>32</v>
      </c>
      <c r="F2190" s="36" t="s">
        <v>473</v>
      </c>
      <c r="G2190" s="36" t="str">
        <f>VLOOKUP(Table76[[#This Row],[CID]],MathN,2,FALSE)</f>
        <v>Equivalent Algebraic Expressions</v>
      </c>
    </row>
    <row r="2191" spans="1:7" x14ac:dyDescent="0.2">
      <c r="A2191" s="8" t="str">
        <f>Table76[[#This Row],[Test No.]]&amp;Table76[[#This Row],[Section]]&amp;Table76[[#This Row],[Q. No.]]</f>
        <v>R37M30</v>
      </c>
      <c r="B2191" s="8"/>
      <c r="C2191" s="7" t="s">
        <v>74</v>
      </c>
      <c r="D2191" s="6">
        <v>30</v>
      </c>
      <c r="E2191" s="6" t="s">
        <v>32</v>
      </c>
      <c r="F2191" s="36" t="s">
        <v>499</v>
      </c>
      <c r="G2191" s="36" t="str">
        <f>VLOOKUP(Table76[[#This Row],[CID]],MathN,2,FALSE)</f>
        <v>Area and Perimeter</v>
      </c>
    </row>
    <row r="2192" spans="1:7" x14ac:dyDescent="0.2">
      <c r="A2192" s="8" t="str">
        <f>Table76[[#This Row],[Test No.]]&amp;Table76[[#This Row],[Section]]&amp;Table76[[#This Row],[Q. No.]]</f>
        <v>R37M31</v>
      </c>
      <c r="B2192" s="8"/>
      <c r="C2192" s="7" t="s">
        <v>74</v>
      </c>
      <c r="D2192" s="6">
        <v>31</v>
      </c>
      <c r="E2192" s="6" t="s">
        <v>32</v>
      </c>
      <c r="F2192" s="36" t="s">
        <v>467</v>
      </c>
      <c r="G2192" s="36" t="str">
        <f>VLOOKUP(Table76[[#This Row],[CID]],MathN,2,FALSE)</f>
        <v>Percentages, Fractions, and Decimals</v>
      </c>
    </row>
    <row r="2193" spans="1:7" x14ac:dyDescent="0.2">
      <c r="A2193" s="8" t="str">
        <f>Table76[[#This Row],[Test No.]]&amp;Table76[[#This Row],[Section]]&amp;Table76[[#This Row],[Q. No.]]</f>
        <v>R37M32</v>
      </c>
      <c r="B2193" s="8"/>
      <c r="C2193" s="7" t="s">
        <v>74</v>
      </c>
      <c r="D2193" s="6">
        <v>32</v>
      </c>
      <c r="E2193" s="6" t="s">
        <v>32</v>
      </c>
      <c r="F2193" s="36" t="s">
        <v>500</v>
      </c>
      <c r="G2193" s="36" t="str">
        <f>VLOOKUP(Table76[[#This Row],[CID]],MathN,2,FALSE)</f>
        <v>SOHCAHTOA</v>
      </c>
    </row>
    <row r="2194" spans="1:7" x14ac:dyDescent="0.2">
      <c r="A2194" s="8" t="str">
        <f>Table76[[#This Row],[Test No.]]&amp;Table76[[#This Row],[Section]]&amp;Table76[[#This Row],[Q. No.]]</f>
        <v>R37M33</v>
      </c>
      <c r="B2194" s="8"/>
      <c r="C2194" s="7" t="s">
        <v>74</v>
      </c>
      <c r="D2194" s="6">
        <v>33</v>
      </c>
      <c r="E2194" s="6" t="s">
        <v>32</v>
      </c>
      <c r="F2194" s="36" t="s">
        <v>473</v>
      </c>
      <c r="G2194" s="36" t="str">
        <f>VLOOKUP(Table76[[#This Row],[CID]],MathN,2,FALSE)</f>
        <v>Equivalent Algebraic Expressions</v>
      </c>
    </row>
    <row r="2195" spans="1:7" x14ac:dyDescent="0.2">
      <c r="A2195" s="8" t="str">
        <f>Table76[[#This Row],[Test No.]]&amp;Table76[[#This Row],[Section]]&amp;Table76[[#This Row],[Q. No.]]</f>
        <v>R37M34</v>
      </c>
      <c r="B2195" s="8"/>
      <c r="C2195" s="7" t="s">
        <v>74</v>
      </c>
      <c r="D2195" s="6">
        <v>34</v>
      </c>
      <c r="E2195" s="6" t="s">
        <v>32</v>
      </c>
      <c r="F2195" s="36" t="s">
        <v>470</v>
      </c>
      <c r="G2195" s="36" t="str">
        <f>VLOOKUP(Table76[[#This Row],[CID]],MathN,2,FALSE)</f>
        <v>Exponents and Roots</v>
      </c>
    </row>
    <row r="2196" spans="1:7" x14ac:dyDescent="0.2">
      <c r="A2196" s="8" t="str">
        <f>Table76[[#This Row],[Test No.]]&amp;Table76[[#This Row],[Section]]&amp;Table76[[#This Row],[Q. No.]]</f>
        <v>R37M35</v>
      </c>
      <c r="B2196" s="8"/>
      <c r="C2196" s="7" t="s">
        <v>74</v>
      </c>
      <c r="D2196" s="6">
        <v>35</v>
      </c>
      <c r="E2196" s="6" t="s">
        <v>32</v>
      </c>
      <c r="F2196" s="36" t="s">
        <v>468</v>
      </c>
      <c r="G2196" s="36" t="str">
        <f>VLOOKUP(Table76[[#This Row],[CID]],MathN,2,FALSE)</f>
        <v>Ratios and Proportions</v>
      </c>
    </row>
    <row r="2197" spans="1:7" x14ac:dyDescent="0.2">
      <c r="A2197" s="8" t="str">
        <f>Table76[[#This Row],[Test No.]]&amp;Table76[[#This Row],[Section]]&amp;Table76[[#This Row],[Q. No.]]</f>
        <v>R37M36</v>
      </c>
      <c r="B2197" s="8"/>
      <c r="C2197" s="7" t="s">
        <v>74</v>
      </c>
      <c r="D2197" s="6">
        <v>36</v>
      </c>
      <c r="E2197" s="6" t="s">
        <v>32</v>
      </c>
      <c r="F2197" s="36" t="s">
        <v>499</v>
      </c>
      <c r="G2197" s="36" t="str">
        <f>VLOOKUP(Table76[[#This Row],[CID]],MathN,2,FALSE)</f>
        <v>Area and Perimeter</v>
      </c>
    </row>
    <row r="2198" spans="1:7" x14ac:dyDescent="0.2">
      <c r="A2198" s="8" t="str">
        <f>Table76[[#This Row],[Test No.]]&amp;Table76[[#This Row],[Section]]&amp;Table76[[#This Row],[Q. No.]]</f>
        <v>R37M37</v>
      </c>
      <c r="B2198" s="8"/>
      <c r="C2198" s="7" t="s">
        <v>74</v>
      </c>
      <c r="D2198" s="6">
        <v>37</v>
      </c>
      <c r="E2198" s="6" t="s">
        <v>32</v>
      </c>
      <c r="F2198" s="36" t="s">
        <v>495</v>
      </c>
      <c r="G2198" s="36" t="str">
        <f>VLOOKUP(Table76[[#This Row],[CID]],MathN,2,FALSE)</f>
        <v>Triangles</v>
      </c>
    </row>
    <row r="2199" spans="1:7" x14ac:dyDescent="0.2">
      <c r="A2199" s="8" t="str">
        <f>Table76[[#This Row],[Test No.]]&amp;Table76[[#This Row],[Section]]&amp;Table76[[#This Row],[Q. No.]]</f>
        <v>R37M38</v>
      </c>
      <c r="B2199" s="8"/>
      <c r="C2199" s="7" t="s">
        <v>74</v>
      </c>
      <c r="D2199" s="6">
        <v>38</v>
      </c>
      <c r="E2199" s="6" t="s">
        <v>32</v>
      </c>
      <c r="F2199" s="36" t="s">
        <v>488</v>
      </c>
      <c r="G2199" s="36" t="str">
        <f>VLOOKUP(Table76[[#This Row],[CID]],MathN,2,FALSE)</f>
        <v>Distance and Midpoints</v>
      </c>
    </row>
    <row r="2200" spans="1:7" x14ac:dyDescent="0.2">
      <c r="A2200" s="8" t="str">
        <f>Table76[[#This Row],[Test No.]]&amp;Table76[[#This Row],[Section]]&amp;Table76[[#This Row],[Q. No.]]</f>
        <v>R37M39</v>
      </c>
      <c r="B2200" s="8"/>
      <c r="C2200" s="7" t="s">
        <v>74</v>
      </c>
      <c r="D2200" s="6">
        <v>39</v>
      </c>
      <c r="E2200" s="6" t="s">
        <v>32</v>
      </c>
      <c r="F2200" s="36" t="s">
        <v>468</v>
      </c>
      <c r="G2200" s="36" t="str">
        <f>VLOOKUP(Table76[[#This Row],[CID]],MathN,2,FALSE)</f>
        <v>Ratios and Proportions</v>
      </c>
    </row>
    <row r="2201" spans="1:7" x14ac:dyDescent="0.2">
      <c r="A2201" s="8" t="str">
        <f>Table76[[#This Row],[Test No.]]&amp;Table76[[#This Row],[Section]]&amp;Table76[[#This Row],[Q. No.]]</f>
        <v>R37M40</v>
      </c>
      <c r="B2201" s="8"/>
      <c r="C2201" s="7" t="s">
        <v>74</v>
      </c>
      <c r="D2201" s="6">
        <v>40</v>
      </c>
      <c r="E2201" s="6" t="s">
        <v>32</v>
      </c>
      <c r="F2201" s="36" t="s">
        <v>481</v>
      </c>
      <c r="G2201" s="36" t="str">
        <f>VLOOKUP(Table76[[#This Row],[CID]],MathN,2,FALSE)</f>
        <v>Functions</v>
      </c>
    </row>
    <row r="2202" spans="1:7" x14ac:dyDescent="0.2">
      <c r="A2202" s="8" t="str">
        <f>Table76[[#This Row],[Test No.]]&amp;Table76[[#This Row],[Section]]&amp;Table76[[#This Row],[Q. No.]]</f>
        <v>R37M41</v>
      </c>
      <c r="B2202" s="8"/>
      <c r="C2202" s="7" t="s">
        <v>74</v>
      </c>
      <c r="D2202" s="6">
        <v>41</v>
      </c>
      <c r="E2202" s="6" t="s">
        <v>32</v>
      </c>
      <c r="F2202" s="36" t="s">
        <v>470</v>
      </c>
      <c r="G2202" s="36" t="str">
        <f>VLOOKUP(Table76[[#This Row],[CID]],MathN,2,FALSE)</f>
        <v>Exponents and Roots</v>
      </c>
    </row>
    <row r="2203" spans="1:7" x14ac:dyDescent="0.2">
      <c r="A2203" s="8" t="str">
        <f>Table76[[#This Row],[Test No.]]&amp;Table76[[#This Row],[Section]]&amp;Table76[[#This Row],[Q. No.]]</f>
        <v>R37M42</v>
      </c>
      <c r="B2203" s="8"/>
      <c r="C2203" s="7" t="s">
        <v>74</v>
      </c>
      <c r="D2203" s="6">
        <v>42</v>
      </c>
      <c r="E2203" s="6" t="s">
        <v>32</v>
      </c>
      <c r="F2203" s="36" t="s">
        <v>480</v>
      </c>
      <c r="G2203" s="36" t="str">
        <f>VLOOKUP(Table76[[#This Row],[CID]],MathN,2,FALSE)</f>
        <v>Relationships between the Sides of an Equation</v>
      </c>
    </row>
    <row r="2204" spans="1:7" x14ac:dyDescent="0.2">
      <c r="A2204" s="8" t="str">
        <f>Table76[[#This Row],[Test No.]]&amp;Table76[[#This Row],[Section]]&amp;Table76[[#This Row],[Q. No.]]</f>
        <v>R37M43</v>
      </c>
      <c r="B2204" s="8"/>
      <c r="C2204" s="7" t="s">
        <v>74</v>
      </c>
      <c r="D2204" s="6">
        <v>43</v>
      </c>
      <c r="E2204" s="6" t="s">
        <v>32</v>
      </c>
      <c r="F2204" s="36" t="s">
        <v>489</v>
      </c>
      <c r="G2204" s="36" t="str">
        <f>VLOOKUP(Table76[[#This Row],[CID]],MathN,2,FALSE)</f>
        <v>Slope</v>
      </c>
    </row>
    <row r="2205" spans="1:7" x14ac:dyDescent="0.2">
      <c r="A2205" s="8" t="str">
        <f>Table76[[#This Row],[Test No.]]&amp;Table76[[#This Row],[Section]]&amp;Table76[[#This Row],[Q. No.]]</f>
        <v>R37M44</v>
      </c>
      <c r="B2205" s="8"/>
      <c r="C2205" s="7" t="s">
        <v>74</v>
      </c>
      <c r="D2205" s="6">
        <v>44</v>
      </c>
      <c r="E2205" s="6" t="s">
        <v>32</v>
      </c>
      <c r="F2205" s="36" t="s">
        <v>478</v>
      </c>
      <c r="G2205" s="36" t="str">
        <f>VLOOKUP(Table76[[#This Row],[CID]],MathN,2,FALSE)</f>
        <v>Solving and Factoring Quadratic Equations</v>
      </c>
    </row>
    <row r="2206" spans="1:7" x14ac:dyDescent="0.2">
      <c r="A2206" s="8" t="str">
        <f>Table76[[#This Row],[Test No.]]&amp;Table76[[#This Row],[Section]]&amp;Table76[[#This Row],[Q. No.]]</f>
        <v>R37M45</v>
      </c>
      <c r="B2206" s="8"/>
      <c r="C2206" s="7" t="s">
        <v>74</v>
      </c>
      <c r="D2206" s="6">
        <v>45</v>
      </c>
      <c r="E2206" s="6" t="s">
        <v>32</v>
      </c>
      <c r="F2206" s="36" t="s">
        <v>469</v>
      </c>
      <c r="G2206" s="36" t="str">
        <f>VLOOKUP(Table76[[#This Row],[CID]],MathN,2,FALSE)</f>
        <v>Absolute Value</v>
      </c>
    </row>
    <row r="2207" spans="1:7" x14ac:dyDescent="0.2">
      <c r="A2207" s="8" t="str">
        <f>Table76[[#This Row],[Test No.]]&amp;Table76[[#This Row],[Section]]&amp;Table76[[#This Row],[Q. No.]]</f>
        <v>R37M46</v>
      </c>
      <c r="B2207" s="8"/>
      <c r="C2207" s="7" t="s">
        <v>74</v>
      </c>
      <c r="D2207" s="6">
        <v>46</v>
      </c>
      <c r="E2207" s="6" t="s">
        <v>32</v>
      </c>
      <c r="F2207" s="36" t="s">
        <v>467</v>
      </c>
      <c r="G2207" s="36" t="str">
        <f>VLOOKUP(Table76[[#This Row],[CID]],MathN,2,FALSE)</f>
        <v>Percentages, Fractions, and Decimals</v>
      </c>
    </row>
    <row r="2208" spans="1:7" x14ac:dyDescent="0.2">
      <c r="A2208" s="8" t="str">
        <f>Table76[[#This Row],[Test No.]]&amp;Table76[[#This Row],[Section]]&amp;Table76[[#This Row],[Q. No.]]</f>
        <v>R37M47</v>
      </c>
      <c r="B2208" s="8"/>
      <c r="C2208" s="7" t="s">
        <v>74</v>
      </c>
      <c r="D2208" s="6">
        <v>47</v>
      </c>
      <c r="E2208" s="6" t="s">
        <v>32</v>
      </c>
      <c r="F2208" s="36" t="s">
        <v>464</v>
      </c>
      <c r="G2208" s="36" t="str">
        <f>VLOOKUP(Table76[[#This Row],[CID]],MathN,2,FALSE)</f>
        <v>Numbers, Operations, and Problems</v>
      </c>
    </row>
    <row r="2209" spans="1:7" x14ac:dyDescent="0.2">
      <c r="A2209" s="8" t="str">
        <f>Table76[[#This Row],[Test No.]]&amp;Table76[[#This Row],[Section]]&amp;Table76[[#This Row],[Q. No.]]</f>
        <v>R37M48</v>
      </c>
      <c r="B2209" s="8"/>
      <c r="C2209" s="7" t="s">
        <v>74</v>
      </c>
      <c r="D2209" s="6">
        <v>48</v>
      </c>
      <c r="E2209" s="6" t="s">
        <v>32</v>
      </c>
      <c r="F2209" s="36" t="s">
        <v>509</v>
      </c>
      <c r="G2209" s="36" t="str">
        <f>VLOOKUP(Table76[[#This Row],[CID]],MathN,2,FALSE)</f>
        <v>Combination and Permutation</v>
      </c>
    </row>
    <row r="2210" spans="1:7" x14ac:dyDescent="0.2">
      <c r="A2210" s="8" t="str">
        <f>Table76[[#This Row],[Test No.]]&amp;Table76[[#This Row],[Section]]&amp;Table76[[#This Row],[Q. No.]]</f>
        <v>R37M49</v>
      </c>
      <c r="B2210" s="8"/>
      <c r="C2210" s="7" t="s">
        <v>74</v>
      </c>
      <c r="D2210" s="6">
        <v>49</v>
      </c>
      <c r="E2210" s="6" t="s">
        <v>32</v>
      </c>
      <c r="F2210" s="36" t="s">
        <v>488</v>
      </c>
      <c r="G2210" s="36" t="str">
        <f>VLOOKUP(Table76[[#This Row],[CID]],MathN,2,FALSE)</f>
        <v>Distance and Midpoints</v>
      </c>
    </row>
    <row r="2211" spans="1:7" x14ac:dyDescent="0.2">
      <c r="A2211" s="8" t="str">
        <f>Table76[[#This Row],[Test No.]]&amp;Table76[[#This Row],[Section]]&amp;Table76[[#This Row],[Q. No.]]</f>
        <v>R37M50</v>
      </c>
      <c r="B2211" s="8"/>
      <c r="C2211" s="7" t="s">
        <v>74</v>
      </c>
      <c r="D2211" s="6">
        <v>50</v>
      </c>
      <c r="E2211" s="6" t="s">
        <v>32</v>
      </c>
      <c r="F2211" s="36" t="s">
        <v>498</v>
      </c>
      <c r="G2211" s="36" t="str">
        <f>VLOOKUP(Table76[[#This Row],[CID]],MathN,2,FALSE)</f>
        <v>Simple Three-Dimensional Geometry</v>
      </c>
    </row>
    <row r="2212" spans="1:7" x14ac:dyDescent="0.2">
      <c r="A2212" s="8" t="str">
        <f>Table76[[#This Row],[Test No.]]&amp;Table76[[#This Row],[Section]]&amp;Table76[[#This Row],[Q. No.]]</f>
        <v>R37M51</v>
      </c>
      <c r="B2212" s="8"/>
      <c r="C2212" s="7" t="s">
        <v>74</v>
      </c>
      <c r="D2212" s="6">
        <v>51</v>
      </c>
      <c r="E2212" s="6" t="s">
        <v>32</v>
      </c>
      <c r="F2212" s="36" t="s">
        <v>500</v>
      </c>
      <c r="G2212" s="36" t="str">
        <f>VLOOKUP(Table76[[#This Row],[CID]],MathN,2,FALSE)</f>
        <v>SOHCAHTOA</v>
      </c>
    </row>
    <row r="2213" spans="1:7" x14ac:dyDescent="0.2">
      <c r="A2213" s="8" t="str">
        <f>Table76[[#This Row],[Test No.]]&amp;Table76[[#This Row],[Section]]&amp;Table76[[#This Row],[Q. No.]]</f>
        <v>R37M52</v>
      </c>
      <c r="B2213" s="8"/>
      <c r="C2213" s="7" t="s">
        <v>74</v>
      </c>
      <c r="D2213" s="6">
        <v>52</v>
      </c>
      <c r="E2213" s="6" t="s">
        <v>32</v>
      </c>
      <c r="F2213" s="36" t="s">
        <v>497</v>
      </c>
      <c r="G2213" s="36" t="str">
        <f>VLOOKUP(Table76[[#This Row],[CID]],MathN,2,FALSE)</f>
        <v>Circles</v>
      </c>
    </row>
    <row r="2214" spans="1:7" x14ac:dyDescent="0.2">
      <c r="A2214" s="8" t="str">
        <f>Table76[[#This Row],[Test No.]]&amp;Table76[[#This Row],[Section]]&amp;Table76[[#This Row],[Q. No.]]</f>
        <v>R37M53</v>
      </c>
      <c r="B2214" s="8"/>
      <c r="C2214" s="7" t="s">
        <v>74</v>
      </c>
      <c r="D2214" s="6">
        <v>53</v>
      </c>
      <c r="E2214" s="6" t="s">
        <v>32</v>
      </c>
      <c r="F2214" s="36" t="s">
        <v>486</v>
      </c>
      <c r="G2214" s="36" t="str">
        <f>VLOOKUP(Table76[[#This Row],[CID]],MathN,2,FALSE)</f>
        <v>Number Lines and Inequalities</v>
      </c>
    </row>
    <row r="2215" spans="1:7" x14ac:dyDescent="0.2">
      <c r="A2215" s="8" t="str">
        <f>Table76[[#This Row],[Test No.]]&amp;Table76[[#This Row],[Section]]&amp;Table76[[#This Row],[Q. No.]]</f>
        <v>R37M54</v>
      </c>
      <c r="B2215" s="8"/>
      <c r="C2215" s="7" t="s">
        <v>74</v>
      </c>
      <c r="D2215" s="6">
        <v>54</v>
      </c>
      <c r="E2215" s="6" t="s">
        <v>32</v>
      </c>
      <c r="F2215" s="36" t="s">
        <v>503</v>
      </c>
      <c r="G2215" s="36" t="str">
        <f>VLOOKUP(Table76[[#This Row],[CID]],MathN,2,FALSE)</f>
        <v>Trigonometric Graphs</v>
      </c>
    </row>
    <row r="2216" spans="1:7" x14ac:dyDescent="0.2">
      <c r="A2216" s="8" t="str">
        <f>Table76[[#This Row],[Test No.]]&amp;Table76[[#This Row],[Section]]&amp;Table76[[#This Row],[Q. No.]]</f>
        <v>R37M55</v>
      </c>
      <c r="B2216" s="8"/>
      <c r="C2216" s="7" t="s">
        <v>74</v>
      </c>
      <c r="D2216" s="6">
        <v>55</v>
      </c>
      <c r="E2216" s="6" t="s">
        <v>32</v>
      </c>
      <c r="F2216" s="36" t="s">
        <v>495</v>
      </c>
      <c r="G2216" s="36" t="str">
        <f>VLOOKUP(Table76[[#This Row],[CID]],MathN,2,FALSE)</f>
        <v>Triangles</v>
      </c>
    </row>
    <row r="2217" spans="1:7" x14ac:dyDescent="0.2">
      <c r="A2217" s="8" t="str">
        <f>Table76[[#This Row],[Test No.]]&amp;Table76[[#This Row],[Section]]&amp;Table76[[#This Row],[Q. No.]]</f>
        <v>R37M56</v>
      </c>
      <c r="B2217" s="8"/>
      <c r="C2217" s="7" t="s">
        <v>74</v>
      </c>
      <c r="D2217" s="6">
        <v>56</v>
      </c>
      <c r="E2217" s="6" t="s">
        <v>32</v>
      </c>
      <c r="F2217" s="36" t="s">
        <v>498</v>
      </c>
      <c r="G2217" s="36" t="str">
        <f>VLOOKUP(Table76[[#This Row],[CID]],MathN,2,FALSE)</f>
        <v>Simple Three-Dimensional Geometry</v>
      </c>
    </row>
    <row r="2218" spans="1:7" x14ac:dyDescent="0.2">
      <c r="A2218" s="8" t="str">
        <f>Table76[[#This Row],[Test No.]]&amp;Table76[[#This Row],[Section]]&amp;Table76[[#This Row],[Q. No.]]</f>
        <v>R37M57</v>
      </c>
      <c r="B2218" s="8"/>
      <c r="C2218" s="7" t="s">
        <v>74</v>
      </c>
      <c r="D2218" s="6">
        <v>57</v>
      </c>
      <c r="E2218" s="6" t="s">
        <v>32</v>
      </c>
      <c r="F2218" s="36" t="s">
        <v>502</v>
      </c>
      <c r="G2218" s="36" t="str">
        <f>VLOOKUP(Table76[[#This Row],[CID]],MathN,2,FALSE)</f>
        <v>Trigonometric Identities</v>
      </c>
    </row>
    <row r="2219" spans="1:7" x14ac:dyDescent="0.2">
      <c r="A2219" s="8" t="str">
        <f>Table76[[#This Row],[Test No.]]&amp;Table76[[#This Row],[Section]]&amp;Table76[[#This Row],[Q. No.]]</f>
        <v>R37M58</v>
      </c>
      <c r="B2219" s="8"/>
      <c r="C2219" s="7" t="s">
        <v>74</v>
      </c>
      <c r="D2219" s="6">
        <v>58</v>
      </c>
      <c r="E2219" s="6" t="s">
        <v>32</v>
      </c>
      <c r="F2219" s="36" t="s">
        <v>489</v>
      </c>
      <c r="G2219" s="36" t="str">
        <f>VLOOKUP(Table76[[#This Row],[CID]],MathN,2,FALSE)</f>
        <v>Slope</v>
      </c>
    </row>
    <row r="2220" spans="1:7" x14ac:dyDescent="0.2">
      <c r="A2220" s="8" t="str">
        <f>Table76[[#This Row],[Test No.]]&amp;Table76[[#This Row],[Section]]&amp;Table76[[#This Row],[Q. No.]]</f>
        <v>R37M59</v>
      </c>
      <c r="B2220" s="8"/>
      <c r="C2220" s="7" t="s">
        <v>74</v>
      </c>
      <c r="D2220" s="6">
        <v>59</v>
      </c>
      <c r="E2220" s="6" t="s">
        <v>32</v>
      </c>
      <c r="F2220" s="36" t="s">
        <v>464</v>
      </c>
      <c r="G2220" s="36" t="str">
        <f>VLOOKUP(Table76[[#This Row],[CID]],MathN,2,FALSE)</f>
        <v>Numbers, Operations, and Problems</v>
      </c>
    </row>
    <row r="2221" spans="1:7" x14ac:dyDescent="0.2">
      <c r="A2221" s="8" t="str">
        <f>Table76[[#This Row],[Test No.]]&amp;Table76[[#This Row],[Section]]&amp;Table76[[#This Row],[Q. No.]]</f>
        <v>R37M60</v>
      </c>
      <c r="B2221" s="8"/>
      <c r="C2221" s="7" t="s">
        <v>74</v>
      </c>
      <c r="D2221" s="6">
        <v>60</v>
      </c>
      <c r="E2221" s="6" t="s">
        <v>32</v>
      </c>
      <c r="F2221" s="36" t="s">
        <v>499</v>
      </c>
      <c r="G2221" s="36" t="str">
        <f>VLOOKUP(Table76[[#This Row],[CID]],MathN,2,FALSE)</f>
        <v>Area and Perimeter</v>
      </c>
    </row>
    <row r="2222" spans="1:7" x14ac:dyDescent="0.2">
      <c r="A2222" s="8" t="str">
        <f>Table76[[#This Row],[Test No.]]&amp;Table76[[#This Row],[Section]]&amp;Table76[[#This Row],[Q. No.]]</f>
        <v>R38M1</v>
      </c>
      <c r="B2222" s="8"/>
      <c r="C2222" s="7" t="s">
        <v>73</v>
      </c>
      <c r="D2222" s="6">
        <v>1</v>
      </c>
      <c r="E2222" s="6" t="s">
        <v>32</v>
      </c>
      <c r="F2222" s="36" t="s">
        <v>472</v>
      </c>
      <c r="G2222" s="36" t="str">
        <f>VLOOKUP(Table76[[#This Row],[CID]],MathN,2,FALSE)</f>
        <v>Substitution</v>
      </c>
    </row>
    <row r="2223" spans="1:7" x14ac:dyDescent="0.2">
      <c r="A2223" s="8" t="str">
        <f>Table76[[#This Row],[Test No.]]&amp;Table76[[#This Row],[Section]]&amp;Table76[[#This Row],[Q. No.]]</f>
        <v>R38M2</v>
      </c>
      <c r="B2223" s="8"/>
      <c r="C2223" s="7" t="s">
        <v>73</v>
      </c>
      <c r="D2223" s="6">
        <v>2</v>
      </c>
      <c r="E2223" s="6" t="s">
        <v>32</v>
      </c>
      <c r="F2223" s="36" t="s">
        <v>464</v>
      </c>
      <c r="G2223" s="36" t="str">
        <f>VLOOKUP(Table76[[#This Row],[CID]],MathN,2,FALSE)</f>
        <v>Numbers, Operations, and Problems</v>
      </c>
    </row>
    <row r="2224" spans="1:7" x14ac:dyDescent="0.2">
      <c r="A2224" s="8" t="str">
        <f>Table76[[#This Row],[Test No.]]&amp;Table76[[#This Row],[Section]]&amp;Table76[[#This Row],[Q. No.]]</f>
        <v>R38M3</v>
      </c>
      <c r="B2224" s="8"/>
      <c r="C2224" s="7" t="s">
        <v>73</v>
      </c>
      <c r="D2224" s="6">
        <v>3</v>
      </c>
      <c r="E2224" s="6" t="s">
        <v>32</v>
      </c>
      <c r="F2224" s="36" t="s">
        <v>474</v>
      </c>
      <c r="G2224" s="36" t="str">
        <f>VLOOKUP(Table76[[#This Row],[CID]],MathN,2,FALSE)</f>
        <v>Writing Expressions and Equations</v>
      </c>
    </row>
    <row r="2225" spans="1:7" x14ac:dyDescent="0.2">
      <c r="A2225" s="8" t="str">
        <f>Table76[[#This Row],[Test No.]]&amp;Table76[[#This Row],[Section]]&amp;Table76[[#This Row],[Q. No.]]</f>
        <v>R38M4</v>
      </c>
      <c r="B2225" s="8"/>
      <c r="C2225" s="7" t="s">
        <v>73</v>
      </c>
      <c r="D2225" s="6">
        <v>4</v>
      </c>
      <c r="E2225" s="6" t="s">
        <v>32</v>
      </c>
      <c r="F2225" s="36" t="s">
        <v>466</v>
      </c>
      <c r="G2225" s="36" t="str">
        <f>VLOOKUP(Table76[[#This Row],[CID]],MathN,2,FALSE)</f>
        <v>Divisibility and Remainders</v>
      </c>
    </row>
    <row r="2226" spans="1:7" x14ac:dyDescent="0.2">
      <c r="A2226" s="8" t="str">
        <f>Table76[[#This Row],[Test No.]]&amp;Table76[[#This Row],[Section]]&amp;Table76[[#This Row],[Q. No.]]</f>
        <v>R38M5</v>
      </c>
      <c r="B2226" s="8"/>
      <c r="C2226" s="7" t="s">
        <v>73</v>
      </c>
      <c r="D2226" s="6">
        <v>5</v>
      </c>
      <c r="E2226" s="6" t="s">
        <v>32</v>
      </c>
      <c r="F2226" s="36" t="s">
        <v>467</v>
      </c>
      <c r="G2226" s="36" t="str">
        <f>VLOOKUP(Table76[[#This Row],[CID]],MathN,2,FALSE)</f>
        <v>Percentages, Fractions, and Decimals</v>
      </c>
    </row>
    <row r="2227" spans="1:7" x14ac:dyDescent="0.2">
      <c r="A2227" s="8" t="str">
        <f>Table76[[#This Row],[Test No.]]&amp;Table76[[#This Row],[Section]]&amp;Table76[[#This Row],[Q. No.]]</f>
        <v>R38M6</v>
      </c>
      <c r="B2227" s="8"/>
      <c r="C2227" s="7" t="s">
        <v>73</v>
      </c>
      <c r="D2227" s="6">
        <v>6</v>
      </c>
      <c r="E2227" s="6" t="s">
        <v>32</v>
      </c>
      <c r="F2227" s="36" t="s">
        <v>468</v>
      </c>
      <c r="G2227" s="36" t="str">
        <f>VLOOKUP(Table76[[#This Row],[CID]],MathN,2,FALSE)</f>
        <v>Ratios and Proportions</v>
      </c>
    </row>
    <row r="2228" spans="1:7" x14ac:dyDescent="0.2">
      <c r="A2228" s="8" t="str">
        <f>Table76[[#This Row],[Test No.]]&amp;Table76[[#This Row],[Section]]&amp;Table76[[#This Row],[Q. No.]]</f>
        <v>R38M7</v>
      </c>
      <c r="B2228" s="8"/>
      <c r="C2228" s="7" t="s">
        <v>73</v>
      </c>
      <c r="D2228" s="6">
        <v>7</v>
      </c>
      <c r="E2228" s="6" t="s">
        <v>32</v>
      </c>
      <c r="F2228" s="36" t="s">
        <v>469</v>
      </c>
      <c r="G2228" s="36" t="str">
        <f>VLOOKUP(Table76[[#This Row],[CID]],MathN,2,FALSE)</f>
        <v>Absolute Value</v>
      </c>
    </row>
    <row r="2229" spans="1:7" x14ac:dyDescent="0.2">
      <c r="A2229" s="8" t="str">
        <f>Table76[[#This Row],[Test No.]]&amp;Table76[[#This Row],[Section]]&amp;Table76[[#This Row],[Q. No.]]</f>
        <v>R38M8</v>
      </c>
      <c r="B2229" s="8"/>
      <c r="C2229" s="7" t="s">
        <v>73</v>
      </c>
      <c r="D2229" s="6">
        <v>8</v>
      </c>
      <c r="E2229" s="6" t="s">
        <v>32</v>
      </c>
      <c r="F2229" s="36" t="s">
        <v>499</v>
      </c>
      <c r="G2229" s="36" t="str">
        <f>VLOOKUP(Table76[[#This Row],[CID]],MathN,2,FALSE)</f>
        <v>Area and Perimeter</v>
      </c>
    </row>
    <row r="2230" spans="1:7" x14ac:dyDescent="0.2">
      <c r="A2230" s="8" t="str">
        <f>Table76[[#This Row],[Test No.]]&amp;Table76[[#This Row],[Section]]&amp;Table76[[#This Row],[Q. No.]]</f>
        <v>R38M9</v>
      </c>
      <c r="B2230" s="8"/>
      <c r="C2230" s="7" t="s">
        <v>73</v>
      </c>
      <c r="D2230" s="6">
        <v>9</v>
      </c>
      <c r="E2230" s="6" t="s">
        <v>32</v>
      </c>
      <c r="F2230" s="36" t="s">
        <v>497</v>
      </c>
      <c r="G2230" s="36" t="str">
        <f>VLOOKUP(Table76[[#This Row],[CID]],MathN,2,FALSE)</f>
        <v>Circles</v>
      </c>
    </row>
    <row r="2231" spans="1:7" x14ac:dyDescent="0.2">
      <c r="A2231" s="8" t="str">
        <f>Table76[[#This Row],[Test No.]]&amp;Table76[[#This Row],[Section]]&amp;Table76[[#This Row],[Q. No.]]</f>
        <v>R38M10</v>
      </c>
      <c r="B2231" s="8"/>
      <c r="C2231" s="7" t="s">
        <v>73</v>
      </c>
      <c r="D2231" s="6">
        <v>10</v>
      </c>
      <c r="E2231" s="6" t="s">
        <v>32</v>
      </c>
      <c r="F2231" s="36" t="s">
        <v>499</v>
      </c>
      <c r="G2231" s="36" t="str">
        <f>VLOOKUP(Table76[[#This Row],[CID]],MathN,2,FALSE)</f>
        <v>Area and Perimeter</v>
      </c>
    </row>
    <row r="2232" spans="1:7" x14ac:dyDescent="0.2">
      <c r="A2232" s="8" t="str">
        <f>Table76[[#This Row],[Test No.]]&amp;Table76[[#This Row],[Section]]&amp;Table76[[#This Row],[Q. No.]]</f>
        <v>R38M11</v>
      </c>
      <c r="B2232" s="8"/>
      <c r="C2232" s="7" t="s">
        <v>73</v>
      </c>
      <c r="D2232" s="6">
        <v>11</v>
      </c>
      <c r="E2232" s="6" t="s">
        <v>32</v>
      </c>
      <c r="F2232" s="36" t="s">
        <v>468</v>
      </c>
      <c r="G2232" s="36" t="str">
        <f>VLOOKUP(Table76[[#This Row],[CID]],MathN,2,FALSE)</f>
        <v>Ratios and Proportions</v>
      </c>
    </row>
    <row r="2233" spans="1:7" x14ac:dyDescent="0.2">
      <c r="A2233" s="8" t="str">
        <f>Table76[[#This Row],[Test No.]]&amp;Table76[[#This Row],[Section]]&amp;Table76[[#This Row],[Q. No.]]</f>
        <v>R38M12</v>
      </c>
      <c r="B2233" s="8"/>
      <c r="C2233" s="7" t="s">
        <v>73</v>
      </c>
      <c r="D2233" s="6">
        <v>12</v>
      </c>
      <c r="E2233" s="6" t="s">
        <v>32</v>
      </c>
      <c r="F2233" s="36" t="s">
        <v>476</v>
      </c>
      <c r="G2233" s="36" t="str">
        <f>VLOOKUP(Table76[[#This Row],[CID]],MathN,2,FALSE)</f>
        <v>Multiplying Binomials</v>
      </c>
    </row>
    <row r="2234" spans="1:7" x14ac:dyDescent="0.2">
      <c r="A2234" s="8" t="str">
        <f>Table76[[#This Row],[Test No.]]&amp;Table76[[#This Row],[Section]]&amp;Table76[[#This Row],[Q. No.]]</f>
        <v>R38M13</v>
      </c>
      <c r="B2234" s="8"/>
      <c r="C2234" s="7" t="s">
        <v>73</v>
      </c>
      <c r="D2234" s="6">
        <v>13</v>
      </c>
      <c r="E2234" s="6" t="s">
        <v>32</v>
      </c>
      <c r="F2234" s="36" t="s">
        <v>487</v>
      </c>
      <c r="G2234" s="36" t="str">
        <f>VLOOKUP(Table76[[#This Row],[CID]],MathN,2,FALSE)</f>
        <v>The (x,y) Coordinate Plane</v>
      </c>
    </row>
    <row r="2235" spans="1:7" x14ac:dyDescent="0.2">
      <c r="A2235" s="8" t="str">
        <f>Table76[[#This Row],[Test No.]]&amp;Table76[[#This Row],[Section]]&amp;Table76[[#This Row],[Q. No.]]</f>
        <v>R38M14</v>
      </c>
      <c r="B2235" s="8"/>
      <c r="C2235" s="7" t="s">
        <v>73</v>
      </c>
      <c r="D2235" s="6">
        <v>14</v>
      </c>
      <c r="E2235" s="6" t="s">
        <v>32</v>
      </c>
      <c r="F2235" s="36" t="s">
        <v>464</v>
      </c>
      <c r="G2235" s="36" t="str">
        <f>VLOOKUP(Table76[[#This Row],[CID]],MathN,2,FALSE)</f>
        <v>Numbers, Operations, and Problems</v>
      </c>
    </row>
    <row r="2236" spans="1:7" x14ac:dyDescent="0.2">
      <c r="A2236" s="8" t="str">
        <f>Table76[[#This Row],[Test No.]]&amp;Table76[[#This Row],[Section]]&amp;Table76[[#This Row],[Q. No.]]</f>
        <v>R38M15</v>
      </c>
      <c r="B2236" s="8"/>
      <c r="C2236" s="7" t="s">
        <v>73</v>
      </c>
      <c r="D2236" s="6">
        <v>15</v>
      </c>
      <c r="E2236" s="6" t="s">
        <v>32</v>
      </c>
      <c r="F2236" s="36" t="s">
        <v>470</v>
      </c>
      <c r="G2236" s="36" t="str">
        <f>VLOOKUP(Table76[[#This Row],[CID]],MathN,2,FALSE)</f>
        <v>Exponents and Roots</v>
      </c>
    </row>
    <row r="2237" spans="1:7" x14ac:dyDescent="0.2">
      <c r="A2237" s="8" t="str">
        <f>Table76[[#This Row],[Test No.]]&amp;Table76[[#This Row],[Section]]&amp;Table76[[#This Row],[Q. No.]]</f>
        <v>R38M16</v>
      </c>
      <c r="B2237" s="8"/>
      <c r="C2237" s="7" t="s">
        <v>73</v>
      </c>
      <c r="D2237" s="6">
        <v>16</v>
      </c>
      <c r="E2237" s="6" t="s">
        <v>32</v>
      </c>
      <c r="F2237" s="36" t="s">
        <v>472</v>
      </c>
      <c r="G2237" s="36" t="str">
        <f>VLOOKUP(Table76[[#This Row],[CID]],MathN,2,FALSE)</f>
        <v>Substitution</v>
      </c>
    </row>
    <row r="2238" spans="1:7" x14ac:dyDescent="0.2">
      <c r="A2238" s="8" t="str">
        <f>Table76[[#This Row],[Test No.]]&amp;Table76[[#This Row],[Section]]&amp;Table76[[#This Row],[Q. No.]]</f>
        <v>R38M17</v>
      </c>
      <c r="B2238" s="8"/>
      <c r="C2238" s="7" t="s">
        <v>73</v>
      </c>
      <c r="D2238" s="6">
        <v>17</v>
      </c>
      <c r="E2238" s="6" t="s">
        <v>32</v>
      </c>
      <c r="F2238" s="36" t="s">
        <v>495</v>
      </c>
      <c r="G2238" s="36" t="str">
        <f>VLOOKUP(Table76[[#This Row],[CID]],MathN,2,FALSE)</f>
        <v>Triangles</v>
      </c>
    </row>
    <row r="2239" spans="1:7" x14ac:dyDescent="0.2">
      <c r="A2239" s="8" t="str">
        <f>Table76[[#This Row],[Test No.]]&amp;Table76[[#This Row],[Section]]&amp;Table76[[#This Row],[Q. No.]]</f>
        <v>R38M18</v>
      </c>
      <c r="B2239" s="8"/>
      <c r="C2239" s="7" t="s">
        <v>73</v>
      </c>
      <c r="D2239" s="6">
        <v>18</v>
      </c>
      <c r="E2239" s="6" t="s">
        <v>32</v>
      </c>
      <c r="F2239" s="36" t="s">
        <v>471</v>
      </c>
      <c r="G2239" s="36" t="str">
        <f>VLOOKUP(Table76[[#This Row],[CID]],MathN,2,FALSE)</f>
        <v>Series</v>
      </c>
    </row>
    <row r="2240" spans="1:7" x14ac:dyDescent="0.2">
      <c r="A2240" s="8" t="str">
        <f>Table76[[#This Row],[Test No.]]&amp;Table76[[#This Row],[Section]]&amp;Table76[[#This Row],[Q. No.]]</f>
        <v>R38M19</v>
      </c>
      <c r="B2240" s="8"/>
      <c r="C2240" s="7" t="s">
        <v>73</v>
      </c>
      <c r="D2240" s="6">
        <v>19</v>
      </c>
      <c r="E2240" s="6" t="s">
        <v>32</v>
      </c>
      <c r="F2240" s="36" t="s">
        <v>477</v>
      </c>
      <c r="G2240" s="36" t="str">
        <f>VLOOKUP(Table76[[#This Row],[CID]],MathN,2,FALSE)</f>
        <v>Inequalities</v>
      </c>
    </row>
    <row r="2241" spans="1:7" x14ac:dyDescent="0.2">
      <c r="A2241" s="8" t="str">
        <f>Table76[[#This Row],[Test No.]]&amp;Table76[[#This Row],[Section]]&amp;Table76[[#This Row],[Q. No.]]</f>
        <v>R38M20</v>
      </c>
      <c r="B2241" s="8"/>
      <c r="C2241" s="7" t="s">
        <v>73</v>
      </c>
      <c r="D2241" s="6">
        <v>20</v>
      </c>
      <c r="E2241" s="6" t="s">
        <v>32</v>
      </c>
      <c r="F2241" s="36" t="s">
        <v>495</v>
      </c>
      <c r="G2241" s="36" t="str">
        <f>VLOOKUP(Table76[[#This Row],[CID]],MathN,2,FALSE)</f>
        <v>Triangles</v>
      </c>
    </row>
    <row r="2242" spans="1:7" x14ac:dyDescent="0.2">
      <c r="A2242" s="8" t="str">
        <f>Table76[[#This Row],[Test No.]]&amp;Table76[[#This Row],[Section]]&amp;Table76[[#This Row],[Q. No.]]</f>
        <v>R38M21</v>
      </c>
      <c r="B2242" s="8"/>
      <c r="C2242" s="7" t="s">
        <v>73</v>
      </c>
      <c r="D2242" s="6">
        <v>21</v>
      </c>
      <c r="E2242" s="6" t="s">
        <v>32</v>
      </c>
      <c r="F2242" s="36" t="s">
        <v>470</v>
      </c>
      <c r="G2242" s="36" t="str">
        <f>VLOOKUP(Table76[[#This Row],[CID]],MathN,2,FALSE)</f>
        <v>Exponents and Roots</v>
      </c>
    </row>
    <row r="2243" spans="1:7" x14ac:dyDescent="0.2">
      <c r="A2243" s="8" t="str">
        <f>Table76[[#This Row],[Test No.]]&amp;Table76[[#This Row],[Section]]&amp;Table76[[#This Row],[Q. No.]]</f>
        <v>R38M22</v>
      </c>
      <c r="B2243" s="8"/>
      <c r="C2243" s="7" t="s">
        <v>73</v>
      </c>
      <c r="D2243" s="6">
        <v>22</v>
      </c>
      <c r="E2243" s="6" t="s">
        <v>32</v>
      </c>
      <c r="F2243" s="36" t="s">
        <v>475</v>
      </c>
      <c r="G2243" s="36" t="str">
        <f>VLOOKUP(Table76[[#This Row],[CID]],MathN,2,FALSE)</f>
        <v>Solving Linear Equations</v>
      </c>
    </row>
    <row r="2244" spans="1:7" x14ac:dyDescent="0.2">
      <c r="A2244" s="8" t="str">
        <f>Table76[[#This Row],[Test No.]]&amp;Table76[[#This Row],[Section]]&amp;Table76[[#This Row],[Q. No.]]</f>
        <v>R38M23</v>
      </c>
      <c r="B2244" s="8"/>
      <c r="C2244" s="7" t="s">
        <v>73</v>
      </c>
      <c r="D2244" s="6">
        <v>23</v>
      </c>
      <c r="E2244" s="6" t="s">
        <v>32</v>
      </c>
      <c r="F2244" s="36" t="s">
        <v>479</v>
      </c>
      <c r="G2244" s="36" t="str">
        <f>VLOOKUP(Table76[[#This Row],[CID]],MathN,2,FALSE)</f>
        <v>Solving Systems of Equations</v>
      </c>
    </row>
    <row r="2245" spans="1:7" x14ac:dyDescent="0.2">
      <c r="A2245" s="8" t="str">
        <f>Table76[[#This Row],[Test No.]]&amp;Table76[[#This Row],[Section]]&amp;Table76[[#This Row],[Q. No.]]</f>
        <v>R38M24</v>
      </c>
      <c r="B2245" s="8"/>
      <c r="C2245" s="7" t="s">
        <v>73</v>
      </c>
      <c r="D2245" s="6">
        <v>24</v>
      </c>
      <c r="E2245" s="6" t="s">
        <v>32</v>
      </c>
      <c r="F2245" s="36" t="s">
        <v>473</v>
      </c>
      <c r="G2245" s="36" t="str">
        <f>VLOOKUP(Table76[[#This Row],[CID]],MathN,2,FALSE)</f>
        <v>Equivalent Algebraic Expressions</v>
      </c>
    </row>
    <row r="2246" spans="1:7" x14ac:dyDescent="0.2">
      <c r="A2246" s="8" t="str">
        <f>Table76[[#This Row],[Test No.]]&amp;Table76[[#This Row],[Section]]&amp;Table76[[#This Row],[Q. No.]]</f>
        <v>R38M25</v>
      </c>
      <c r="B2246" s="8"/>
      <c r="C2246" s="7" t="s">
        <v>73</v>
      </c>
      <c r="D2246" s="6">
        <v>25</v>
      </c>
      <c r="E2246" s="6" t="s">
        <v>32</v>
      </c>
      <c r="F2246" s="36" t="s">
        <v>467</v>
      </c>
      <c r="G2246" s="36" t="str">
        <f>VLOOKUP(Table76[[#This Row],[CID]],MathN,2,FALSE)</f>
        <v>Percentages, Fractions, and Decimals</v>
      </c>
    </row>
    <row r="2247" spans="1:7" x14ac:dyDescent="0.2">
      <c r="A2247" s="8" t="str">
        <f>Table76[[#This Row],[Test No.]]&amp;Table76[[#This Row],[Section]]&amp;Table76[[#This Row],[Q. No.]]</f>
        <v>R38M26</v>
      </c>
      <c r="B2247" s="8"/>
      <c r="C2247" s="7" t="s">
        <v>73</v>
      </c>
      <c r="D2247" s="6">
        <v>26</v>
      </c>
      <c r="E2247" s="6" t="s">
        <v>32</v>
      </c>
      <c r="F2247" s="36" t="s">
        <v>474</v>
      </c>
      <c r="G2247" s="36" t="str">
        <f>VLOOKUP(Table76[[#This Row],[CID]],MathN,2,FALSE)</f>
        <v>Writing Expressions and Equations</v>
      </c>
    </row>
    <row r="2248" spans="1:7" x14ac:dyDescent="0.2">
      <c r="A2248" s="8" t="str">
        <f>Table76[[#This Row],[Test No.]]&amp;Table76[[#This Row],[Section]]&amp;Table76[[#This Row],[Q. No.]]</f>
        <v>R38M27</v>
      </c>
      <c r="B2248" s="8"/>
      <c r="C2248" s="7" t="s">
        <v>73</v>
      </c>
      <c r="D2248" s="6">
        <v>27</v>
      </c>
      <c r="E2248" s="14" t="s">
        <v>32</v>
      </c>
      <c r="F2248" s="36" t="s">
        <v>486</v>
      </c>
      <c r="G2248" s="36" t="str">
        <f>VLOOKUP(Table76[[#This Row],[CID]],MathN,2,FALSE)</f>
        <v>Number Lines and Inequalities</v>
      </c>
    </row>
    <row r="2249" spans="1:7" x14ac:dyDescent="0.2">
      <c r="A2249" s="8" t="str">
        <f>Table76[[#This Row],[Test No.]]&amp;Table76[[#This Row],[Section]]&amp;Table76[[#This Row],[Q. No.]]</f>
        <v>R38M28</v>
      </c>
      <c r="B2249" s="8"/>
      <c r="C2249" s="7" t="s">
        <v>73</v>
      </c>
      <c r="D2249" s="6">
        <v>28</v>
      </c>
      <c r="E2249" s="6" t="s">
        <v>32</v>
      </c>
      <c r="F2249" s="36" t="s">
        <v>491</v>
      </c>
      <c r="G2249" s="36" t="str">
        <f>VLOOKUP(Table76[[#This Row],[CID]],MathN,2,FALSE)</f>
        <v>The Equation of a Line</v>
      </c>
    </row>
    <row r="2250" spans="1:7" x14ac:dyDescent="0.2">
      <c r="A2250" s="8" t="str">
        <f>Table76[[#This Row],[Test No.]]&amp;Table76[[#This Row],[Section]]&amp;Table76[[#This Row],[Q. No.]]</f>
        <v>R38M29</v>
      </c>
      <c r="B2250" s="8"/>
      <c r="C2250" s="7" t="s">
        <v>73</v>
      </c>
      <c r="D2250" s="6">
        <v>29</v>
      </c>
      <c r="E2250" s="6" t="s">
        <v>32</v>
      </c>
      <c r="F2250" s="36" t="s">
        <v>494</v>
      </c>
      <c r="G2250" s="36" t="str">
        <f>VLOOKUP(Table76[[#This Row],[CID]],MathN,2,FALSE)</f>
        <v>Angles, Lines, and Planes</v>
      </c>
    </row>
    <row r="2251" spans="1:7" x14ac:dyDescent="0.2">
      <c r="A2251" s="8" t="str">
        <f>Table76[[#This Row],[Test No.]]&amp;Table76[[#This Row],[Section]]&amp;Table76[[#This Row],[Q. No.]]</f>
        <v>R38M30</v>
      </c>
      <c r="B2251" s="8"/>
      <c r="C2251" s="7" t="s">
        <v>73</v>
      </c>
      <c r="D2251" s="6">
        <v>30</v>
      </c>
      <c r="E2251" s="6" t="s">
        <v>32</v>
      </c>
      <c r="F2251" s="36" t="s">
        <v>497</v>
      </c>
      <c r="G2251" s="36" t="str">
        <f>VLOOKUP(Table76[[#This Row],[CID]],MathN,2,FALSE)</f>
        <v>Circles</v>
      </c>
    </row>
    <row r="2252" spans="1:7" x14ac:dyDescent="0.2">
      <c r="A2252" s="8" t="str">
        <f>Table76[[#This Row],[Test No.]]&amp;Table76[[#This Row],[Section]]&amp;Table76[[#This Row],[Q. No.]]</f>
        <v>R38M31</v>
      </c>
      <c r="B2252" s="8"/>
      <c r="C2252" s="7" t="s">
        <v>73</v>
      </c>
      <c r="D2252" s="6">
        <v>31</v>
      </c>
      <c r="E2252" s="6" t="s">
        <v>32</v>
      </c>
      <c r="F2252" s="36" t="s">
        <v>499</v>
      </c>
      <c r="G2252" s="36" t="str">
        <f>VLOOKUP(Table76[[#This Row],[CID]],MathN,2,FALSE)</f>
        <v>Area and Perimeter</v>
      </c>
    </row>
    <row r="2253" spans="1:7" x14ac:dyDescent="0.2">
      <c r="A2253" s="8" t="str">
        <f>Table76[[#This Row],[Test No.]]&amp;Table76[[#This Row],[Section]]&amp;Table76[[#This Row],[Q. No.]]</f>
        <v>R38M32</v>
      </c>
      <c r="B2253" s="8"/>
      <c r="C2253" s="7" t="s">
        <v>73</v>
      </c>
      <c r="D2253" s="6">
        <v>32</v>
      </c>
      <c r="E2253" s="6" t="s">
        <v>32</v>
      </c>
      <c r="F2253" s="36" t="s">
        <v>500</v>
      </c>
      <c r="G2253" s="36" t="str">
        <f>VLOOKUP(Table76[[#This Row],[CID]],MathN,2,FALSE)</f>
        <v>SOHCAHTOA</v>
      </c>
    </row>
    <row r="2254" spans="1:7" x14ac:dyDescent="0.2">
      <c r="A2254" s="8" t="str">
        <f>Table76[[#This Row],[Test No.]]&amp;Table76[[#This Row],[Section]]&amp;Table76[[#This Row],[Q. No.]]</f>
        <v>R38M33</v>
      </c>
      <c r="B2254" s="8"/>
      <c r="C2254" s="7" t="s">
        <v>73</v>
      </c>
      <c r="D2254" s="6">
        <v>33</v>
      </c>
      <c r="E2254" s="6" t="s">
        <v>32</v>
      </c>
      <c r="F2254" s="36" t="s">
        <v>488</v>
      </c>
      <c r="G2254" s="36" t="str">
        <f>VLOOKUP(Table76[[#This Row],[CID]],MathN,2,FALSE)</f>
        <v>Distance and Midpoints</v>
      </c>
    </row>
    <row r="2255" spans="1:7" x14ac:dyDescent="0.2">
      <c r="A2255" s="8" t="str">
        <f>Table76[[#This Row],[Test No.]]&amp;Table76[[#This Row],[Section]]&amp;Table76[[#This Row],[Q. No.]]</f>
        <v>R38M34</v>
      </c>
      <c r="B2255" s="8"/>
      <c r="C2255" s="7" t="s">
        <v>73</v>
      </c>
      <c r="D2255" s="6">
        <v>34</v>
      </c>
      <c r="E2255" s="6" t="s">
        <v>32</v>
      </c>
      <c r="F2255" s="36" t="s">
        <v>489</v>
      </c>
      <c r="G2255" s="36" t="str">
        <f>VLOOKUP(Table76[[#This Row],[CID]],MathN,2,FALSE)</f>
        <v>Slope</v>
      </c>
    </row>
    <row r="2256" spans="1:7" x14ac:dyDescent="0.2">
      <c r="A2256" s="8" t="str">
        <f>Table76[[#This Row],[Test No.]]&amp;Table76[[#This Row],[Section]]&amp;Table76[[#This Row],[Q. No.]]</f>
        <v>R38M35</v>
      </c>
      <c r="B2256" s="8"/>
      <c r="C2256" s="7" t="s">
        <v>73</v>
      </c>
      <c r="D2256" s="6">
        <v>35</v>
      </c>
      <c r="E2256" s="6" t="s">
        <v>32</v>
      </c>
      <c r="F2256" s="36" t="s">
        <v>480</v>
      </c>
      <c r="G2256" s="36" t="str">
        <f>VLOOKUP(Table76[[#This Row],[CID]],MathN,2,FALSE)</f>
        <v>Relationships between the Sides of an Equation</v>
      </c>
    </row>
    <row r="2257" spans="1:7" x14ac:dyDescent="0.2">
      <c r="A2257" s="8" t="str">
        <f>Table76[[#This Row],[Test No.]]&amp;Table76[[#This Row],[Section]]&amp;Table76[[#This Row],[Q. No.]]</f>
        <v>R38M36</v>
      </c>
      <c r="B2257" s="8"/>
      <c r="C2257" s="7" t="s">
        <v>73</v>
      </c>
      <c r="D2257" s="6">
        <v>36</v>
      </c>
      <c r="E2257" s="6" t="s">
        <v>32</v>
      </c>
      <c r="F2257" s="36" t="s">
        <v>474</v>
      </c>
      <c r="G2257" s="36" t="str">
        <f>VLOOKUP(Table76[[#This Row],[CID]],MathN,2,FALSE)</f>
        <v>Writing Expressions and Equations</v>
      </c>
    </row>
    <row r="2258" spans="1:7" x14ac:dyDescent="0.2">
      <c r="A2258" s="8" t="str">
        <f>Table76[[#This Row],[Test No.]]&amp;Table76[[#This Row],[Section]]&amp;Table76[[#This Row],[Q. No.]]</f>
        <v>R38M37</v>
      </c>
      <c r="B2258" s="8"/>
      <c r="C2258" s="7" t="s">
        <v>73</v>
      </c>
      <c r="D2258" s="6">
        <v>37</v>
      </c>
      <c r="E2258" s="6" t="s">
        <v>32</v>
      </c>
      <c r="F2258" s="36" t="s">
        <v>478</v>
      </c>
      <c r="G2258" s="36" t="str">
        <f>VLOOKUP(Table76[[#This Row],[CID]],MathN,2,FALSE)</f>
        <v>Solving and Factoring Quadratic Equations</v>
      </c>
    </row>
    <row r="2259" spans="1:7" x14ac:dyDescent="0.2">
      <c r="A2259" s="8" t="str">
        <f>Table76[[#This Row],[Test No.]]&amp;Table76[[#This Row],[Section]]&amp;Table76[[#This Row],[Q. No.]]</f>
        <v>R38M38</v>
      </c>
      <c r="B2259" s="8"/>
      <c r="C2259" s="7" t="s">
        <v>73</v>
      </c>
      <c r="D2259" s="6">
        <v>38</v>
      </c>
      <c r="E2259" s="6" t="s">
        <v>32</v>
      </c>
      <c r="F2259" s="36" t="s">
        <v>500</v>
      </c>
      <c r="G2259" s="36" t="str">
        <f>VLOOKUP(Table76[[#This Row],[CID]],MathN,2,FALSE)</f>
        <v>SOHCAHTOA</v>
      </c>
    </row>
    <row r="2260" spans="1:7" x14ac:dyDescent="0.2">
      <c r="A2260" s="8" t="str">
        <f>Table76[[#This Row],[Test No.]]&amp;Table76[[#This Row],[Section]]&amp;Table76[[#This Row],[Q. No.]]</f>
        <v>R38M39</v>
      </c>
      <c r="B2260" s="8"/>
      <c r="C2260" s="7" t="s">
        <v>73</v>
      </c>
      <c r="D2260" s="6">
        <v>39</v>
      </c>
      <c r="E2260" s="6" t="s">
        <v>32</v>
      </c>
      <c r="F2260" s="36" t="s">
        <v>495</v>
      </c>
      <c r="G2260" s="36" t="str">
        <f>VLOOKUP(Table76[[#This Row],[CID]],MathN,2,FALSE)</f>
        <v>Triangles</v>
      </c>
    </row>
    <row r="2261" spans="1:7" x14ac:dyDescent="0.2">
      <c r="A2261" s="8" t="str">
        <f>Table76[[#This Row],[Test No.]]&amp;Table76[[#This Row],[Section]]&amp;Table76[[#This Row],[Q. No.]]</f>
        <v>R38M40</v>
      </c>
      <c r="B2261" s="8"/>
      <c r="C2261" s="7" t="s">
        <v>73</v>
      </c>
      <c r="D2261" s="6">
        <v>40</v>
      </c>
      <c r="E2261" s="6" t="s">
        <v>32</v>
      </c>
      <c r="F2261" s="36" t="s">
        <v>495</v>
      </c>
      <c r="G2261" s="36" t="str">
        <f>VLOOKUP(Table76[[#This Row],[CID]],MathN,2,FALSE)</f>
        <v>Triangles</v>
      </c>
    </row>
    <row r="2262" spans="1:7" x14ac:dyDescent="0.2">
      <c r="A2262" s="8" t="str">
        <f>Table76[[#This Row],[Test No.]]&amp;Table76[[#This Row],[Section]]&amp;Table76[[#This Row],[Q. No.]]</f>
        <v>R38M41</v>
      </c>
      <c r="B2262" s="8"/>
      <c r="C2262" s="7" t="s">
        <v>73</v>
      </c>
      <c r="D2262" s="6">
        <v>41</v>
      </c>
      <c r="E2262" s="6" t="s">
        <v>32</v>
      </c>
      <c r="F2262" s="36" t="s">
        <v>506</v>
      </c>
      <c r="G2262" s="36" t="str">
        <f>VLOOKUP(Table76[[#This Row],[CID]],MathN,2,FALSE)</f>
        <v>Mean, Median, and Mode</v>
      </c>
    </row>
    <row r="2263" spans="1:7" x14ac:dyDescent="0.2">
      <c r="A2263" s="8" t="str">
        <f>Table76[[#This Row],[Test No.]]&amp;Table76[[#This Row],[Section]]&amp;Table76[[#This Row],[Q. No.]]</f>
        <v>R38M42</v>
      </c>
      <c r="B2263" s="8"/>
      <c r="C2263" s="7" t="s">
        <v>73</v>
      </c>
      <c r="D2263" s="6">
        <v>42</v>
      </c>
      <c r="E2263" s="6" t="s">
        <v>32</v>
      </c>
      <c r="F2263" s="36" t="s">
        <v>497</v>
      </c>
      <c r="G2263" s="36" t="str">
        <f>VLOOKUP(Table76[[#This Row],[CID]],MathN,2,FALSE)</f>
        <v>Circles</v>
      </c>
    </row>
    <row r="2264" spans="1:7" x14ac:dyDescent="0.2">
      <c r="A2264" s="8" t="str">
        <f>Table76[[#This Row],[Test No.]]&amp;Table76[[#This Row],[Section]]&amp;Table76[[#This Row],[Q. No.]]</f>
        <v>R38M43</v>
      </c>
      <c r="B2264" s="8"/>
      <c r="C2264" s="7" t="s">
        <v>73</v>
      </c>
      <c r="D2264" s="6">
        <v>43</v>
      </c>
      <c r="E2264" s="6" t="s">
        <v>32</v>
      </c>
      <c r="F2264" s="36" t="s">
        <v>488</v>
      </c>
      <c r="G2264" s="36" t="str">
        <f>VLOOKUP(Table76[[#This Row],[CID]],MathN,2,FALSE)</f>
        <v>Distance and Midpoints</v>
      </c>
    </row>
    <row r="2265" spans="1:7" x14ac:dyDescent="0.2">
      <c r="A2265" s="8" t="str">
        <f>Table76[[#This Row],[Test No.]]&amp;Table76[[#This Row],[Section]]&amp;Table76[[#This Row],[Q. No.]]</f>
        <v>R38M44</v>
      </c>
      <c r="B2265" s="8"/>
      <c r="C2265" s="7" t="s">
        <v>73</v>
      </c>
      <c r="D2265" s="6">
        <v>44</v>
      </c>
      <c r="E2265" s="6" t="s">
        <v>32</v>
      </c>
      <c r="F2265" s="36" t="s">
        <v>499</v>
      </c>
      <c r="G2265" s="36" t="str">
        <f>VLOOKUP(Table76[[#This Row],[CID]],MathN,2,FALSE)</f>
        <v>Area and Perimeter</v>
      </c>
    </row>
    <row r="2266" spans="1:7" x14ac:dyDescent="0.2">
      <c r="A2266" s="8" t="str">
        <f>Table76[[#This Row],[Test No.]]&amp;Table76[[#This Row],[Section]]&amp;Table76[[#This Row],[Q. No.]]</f>
        <v>R38M45</v>
      </c>
      <c r="B2266" s="8"/>
      <c r="C2266" s="7" t="s">
        <v>73</v>
      </c>
      <c r="D2266" s="6">
        <v>45</v>
      </c>
      <c r="E2266" s="6" t="s">
        <v>32</v>
      </c>
      <c r="F2266" s="36" t="s">
        <v>498</v>
      </c>
      <c r="G2266" s="36" t="str">
        <f>VLOOKUP(Table76[[#This Row],[CID]],MathN,2,FALSE)</f>
        <v>Simple Three-Dimensional Geometry</v>
      </c>
    </row>
    <row r="2267" spans="1:7" x14ac:dyDescent="0.2">
      <c r="A2267" s="8" t="str">
        <f>Table76[[#This Row],[Test No.]]&amp;Table76[[#This Row],[Section]]&amp;Table76[[#This Row],[Q. No.]]</f>
        <v>R38M46</v>
      </c>
      <c r="B2267" s="8"/>
      <c r="C2267" s="7" t="s">
        <v>73</v>
      </c>
      <c r="D2267" s="6">
        <v>46</v>
      </c>
      <c r="E2267" s="6" t="s">
        <v>32</v>
      </c>
      <c r="F2267" s="36" t="s">
        <v>488</v>
      </c>
      <c r="G2267" s="36" t="str">
        <f>VLOOKUP(Table76[[#This Row],[CID]],MathN,2,FALSE)</f>
        <v>Distance and Midpoints</v>
      </c>
    </row>
    <row r="2268" spans="1:7" x14ac:dyDescent="0.2">
      <c r="A2268" s="8" t="str">
        <f>Table76[[#This Row],[Test No.]]&amp;Table76[[#This Row],[Section]]&amp;Table76[[#This Row],[Q. No.]]</f>
        <v>R38M47</v>
      </c>
      <c r="B2268" s="8"/>
      <c r="C2268" s="7" t="s">
        <v>73</v>
      </c>
      <c r="D2268" s="6">
        <v>47</v>
      </c>
      <c r="E2268" s="6" t="s">
        <v>32</v>
      </c>
      <c r="F2268" s="36" t="s">
        <v>493</v>
      </c>
      <c r="G2268" s="36" t="str">
        <f>VLOOKUP(Table76[[#This Row],[CID]],MathN,2,FALSE)</f>
        <v>Graphical Analysis</v>
      </c>
    </row>
    <row r="2269" spans="1:7" x14ac:dyDescent="0.2">
      <c r="A2269" s="8" t="str">
        <f>Table76[[#This Row],[Test No.]]&amp;Table76[[#This Row],[Section]]&amp;Table76[[#This Row],[Q. No.]]</f>
        <v>R38M48</v>
      </c>
      <c r="B2269" s="8"/>
      <c r="C2269" s="7" t="s">
        <v>73</v>
      </c>
      <c r="D2269" s="6">
        <v>48</v>
      </c>
      <c r="E2269" s="6" t="s">
        <v>32</v>
      </c>
      <c r="F2269" s="36" t="s">
        <v>489</v>
      </c>
      <c r="G2269" s="36" t="str">
        <f>VLOOKUP(Table76[[#This Row],[CID]],MathN,2,FALSE)</f>
        <v>Slope</v>
      </c>
    </row>
    <row r="2270" spans="1:7" x14ac:dyDescent="0.2">
      <c r="A2270" s="8" t="str">
        <f>Table76[[#This Row],[Test No.]]&amp;Table76[[#This Row],[Section]]&amp;Table76[[#This Row],[Q. No.]]</f>
        <v>R38M49</v>
      </c>
      <c r="B2270" s="8"/>
      <c r="C2270" s="7" t="s">
        <v>73</v>
      </c>
      <c r="D2270" s="6">
        <v>49</v>
      </c>
      <c r="E2270" s="6" t="s">
        <v>32</v>
      </c>
      <c r="F2270" s="36" t="s">
        <v>493</v>
      </c>
      <c r="G2270" s="36" t="str">
        <f>VLOOKUP(Table76[[#This Row],[CID]],MathN,2,FALSE)</f>
        <v>Graphical Analysis</v>
      </c>
    </row>
    <row r="2271" spans="1:7" x14ac:dyDescent="0.2">
      <c r="A2271" s="8" t="str">
        <f>Table76[[#This Row],[Test No.]]&amp;Table76[[#This Row],[Section]]&amp;Table76[[#This Row],[Q. No.]]</f>
        <v>R38M50</v>
      </c>
      <c r="B2271" s="8"/>
      <c r="C2271" s="7" t="s">
        <v>73</v>
      </c>
      <c r="D2271" s="6">
        <v>50</v>
      </c>
      <c r="E2271" s="6" t="s">
        <v>32</v>
      </c>
      <c r="F2271" s="36" t="s">
        <v>487</v>
      </c>
      <c r="G2271" s="36" t="str">
        <f>VLOOKUP(Table76[[#This Row],[CID]],MathN,2,FALSE)</f>
        <v>The (x,y) Coordinate Plane</v>
      </c>
    </row>
    <row r="2272" spans="1:7" x14ac:dyDescent="0.2">
      <c r="A2272" s="8" t="str">
        <f>Table76[[#This Row],[Test No.]]&amp;Table76[[#This Row],[Section]]&amp;Table76[[#This Row],[Q. No.]]</f>
        <v>R38M51</v>
      </c>
      <c r="B2272" s="8"/>
      <c r="C2272" s="7" t="s">
        <v>73</v>
      </c>
      <c r="D2272" s="6">
        <v>51</v>
      </c>
      <c r="E2272" s="6" t="s">
        <v>32</v>
      </c>
      <c r="F2272" s="36" t="s">
        <v>495</v>
      </c>
      <c r="G2272" s="36" t="str">
        <f>VLOOKUP(Table76[[#This Row],[CID]],MathN,2,FALSE)</f>
        <v>Triangles</v>
      </c>
    </row>
    <row r="2273" spans="1:7" x14ac:dyDescent="0.2">
      <c r="A2273" s="8" t="str">
        <f>Table76[[#This Row],[Test No.]]&amp;Table76[[#This Row],[Section]]&amp;Table76[[#This Row],[Q. No.]]</f>
        <v>R38M52</v>
      </c>
      <c r="B2273" s="8"/>
      <c r="C2273" s="7" t="s">
        <v>73</v>
      </c>
      <c r="D2273" s="6">
        <v>52</v>
      </c>
      <c r="E2273" s="6" t="s">
        <v>32</v>
      </c>
      <c r="F2273" s="36" t="s">
        <v>500</v>
      </c>
      <c r="G2273" s="36" t="str">
        <f>VLOOKUP(Table76[[#This Row],[CID]],MathN,2,FALSE)</f>
        <v>SOHCAHTOA</v>
      </c>
    </row>
    <row r="2274" spans="1:7" x14ac:dyDescent="0.2">
      <c r="A2274" s="8" t="str">
        <f>Table76[[#This Row],[Test No.]]&amp;Table76[[#This Row],[Section]]&amp;Table76[[#This Row],[Q. No.]]</f>
        <v>R38M53</v>
      </c>
      <c r="B2274" s="8"/>
      <c r="C2274" s="7" t="s">
        <v>73</v>
      </c>
      <c r="D2274" s="6">
        <v>53</v>
      </c>
      <c r="E2274" s="6" t="s">
        <v>32</v>
      </c>
      <c r="F2274" s="36" t="s">
        <v>497</v>
      </c>
      <c r="G2274" s="36" t="str">
        <f>VLOOKUP(Table76[[#This Row],[CID]],MathN,2,FALSE)</f>
        <v>Circles</v>
      </c>
    </row>
    <row r="2275" spans="1:7" x14ac:dyDescent="0.2">
      <c r="A2275" s="8" t="str">
        <f>Table76[[#This Row],[Test No.]]&amp;Table76[[#This Row],[Section]]&amp;Table76[[#This Row],[Q. No.]]</f>
        <v>R38M54</v>
      </c>
      <c r="B2275" s="8"/>
      <c r="C2275" s="7" t="s">
        <v>73</v>
      </c>
      <c r="D2275" s="6">
        <v>54</v>
      </c>
      <c r="E2275" s="6" t="s">
        <v>32</v>
      </c>
      <c r="F2275" s="36" t="s">
        <v>507</v>
      </c>
      <c r="G2275" s="36" t="str">
        <f>VLOOKUP(Table76[[#This Row],[CID]],MathN,2,FALSE)</f>
        <v>Probability</v>
      </c>
    </row>
    <row r="2276" spans="1:7" x14ac:dyDescent="0.2">
      <c r="A2276" s="8" t="str">
        <f>Table76[[#This Row],[Test No.]]&amp;Table76[[#This Row],[Section]]&amp;Table76[[#This Row],[Q. No.]]</f>
        <v>R38M55</v>
      </c>
      <c r="B2276" s="8"/>
      <c r="C2276" s="7" t="s">
        <v>73</v>
      </c>
      <c r="D2276" s="6">
        <v>55</v>
      </c>
      <c r="E2276" s="6" t="s">
        <v>32</v>
      </c>
      <c r="F2276" s="36" t="s">
        <v>469</v>
      </c>
      <c r="G2276" s="36" t="str">
        <f>VLOOKUP(Table76[[#This Row],[CID]],MathN,2,FALSE)</f>
        <v>Absolute Value</v>
      </c>
    </row>
    <row r="2277" spans="1:7" x14ac:dyDescent="0.2">
      <c r="A2277" s="8" t="str">
        <f>Table76[[#This Row],[Test No.]]&amp;Table76[[#This Row],[Section]]&amp;Table76[[#This Row],[Q. No.]]</f>
        <v>R38M56</v>
      </c>
      <c r="B2277" s="8"/>
      <c r="C2277" s="7" t="s">
        <v>73</v>
      </c>
      <c r="D2277" s="6">
        <v>56</v>
      </c>
      <c r="E2277" s="6" t="s">
        <v>32</v>
      </c>
      <c r="F2277" s="36" t="s">
        <v>475</v>
      </c>
      <c r="G2277" s="36" t="str">
        <f>VLOOKUP(Table76[[#This Row],[CID]],MathN,2,FALSE)</f>
        <v>Solving Linear Equations</v>
      </c>
    </row>
    <row r="2278" spans="1:7" x14ac:dyDescent="0.2">
      <c r="A2278" s="8" t="str">
        <f>Table76[[#This Row],[Test No.]]&amp;Table76[[#This Row],[Section]]&amp;Table76[[#This Row],[Q. No.]]</f>
        <v>R38M57</v>
      </c>
      <c r="B2278" s="8"/>
      <c r="C2278" s="7" t="s">
        <v>73</v>
      </c>
      <c r="D2278" s="6">
        <v>57</v>
      </c>
      <c r="E2278" s="6" t="s">
        <v>32</v>
      </c>
      <c r="F2278" s="36" t="s">
        <v>464</v>
      </c>
      <c r="G2278" s="36" t="str">
        <f>VLOOKUP(Table76[[#This Row],[CID]],MathN,2,FALSE)</f>
        <v>Numbers, Operations, and Problems</v>
      </c>
    </row>
    <row r="2279" spans="1:7" x14ac:dyDescent="0.2">
      <c r="A2279" s="8" t="str">
        <f>Table76[[#This Row],[Test No.]]&amp;Table76[[#This Row],[Section]]&amp;Table76[[#This Row],[Q. No.]]</f>
        <v>R38M58</v>
      </c>
      <c r="B2279" s="8"/>
      <c r="C2279" s="7" t="s">
        <v>73</v>
      </c>
      <c r="D2279" s="6">
        <v>58</v>
      </c>
      <c r="E2279" s="6" t="s">
        <v>32</v>
      </c>
      <c r="F2279" s="36" t="s">
        <v>502</v>
      </c>
      <c r="G2279" s="36" t="str">
        <f>VLOOKUP(Table76[[#This Row],[CID]],MathN,2,FALSE)</f>
        <v>Trigonometric Identities</v>
      </c>
    </row>
    <row r="2280" spans="1:7" x14ac:dyDescent="0.2">
      <c r="A2280" s="8" t="str">
        <f>Table76[[#This Row],[Test No.]]&amp;Table76[[#This Row],[Section]]&amp;Table76[[#This Row],[Q. No.]]</f>
        <v>R38M59</v>
      </c>
      <c r="B2280" s="8"/>
      <c r="C2280" s="7" t="s">
        <v>73</v>
      </c>
      <c r="D2280" s="6">
        <v>59</v>
      </c>
      <c r="E2280" s="6" t="s">
        <v>32</v>
      </c>
      <c r="F2280" s="36" t="s">
        <v>467</v>
      </c>
      <c r="G2280" s="36" t="str">
        <f>VLOOKUP(Table76[[#This Row],[CID]],MathN,2,FALSE)</f>
        <v>Percentages, Fractions, and Decimals</v>
      </c>
    </row>
    <row r="2281" spans="1:7" x14ac:dyDescent="0.2">
      <c r="A2281" s="8" t="str">
        <f>Table76[[#This Row],[Test No.]]&amp;Table76[[#This Row],[Section]]&amp;Table76[[#This Row],[Q. No.]]</f>
        <v>R38M60</v>
      </c>
      <c r="B2281" s="8"/>
      <c r="C2281" s="7" t="s">
        <v>73</v>
      </c>
      <c r="D2281" s="6">
        <v>60</v>
      </c>
      <c r="E2281" s="6" t="s">
        <v>32</v>
      </c>
      <c r="F2281" s="36" t="s">
        <v>477</v>
      </c>
      <c r="G2281" s="36" t="str">
        <f>VLOOKUP(Table76[[#This Row],[CID]],MathN,2,FALSE)</f>
        <v>Inequalities</v>
      </c>
    </row>
    <row r="2282" spans="1:7" x14ac:dyDescent="0.2">
      <c r="A2282" s="8" t="str">
        <f>Table76[[#This Row],[Test No.]]&amp;Table76[[#This Row],[Section]]&amp;Table76[[#This Row],[Q. No.]]</f>
        <v>R39M1</v>
      </c>
      <c r="B2282" s="8"/>
      <c r="C2282" s="7" t="s">
        <v>72</v>
      </c>
      <c r="D2282" s="6">
        <v>1</v>
      </c>
      <c r="E2282" s="6" t="s">
        <v>32</v>
      </c>
      <c r="F2282" s="36" t="s">
        <v>475</v>
      </c>
      <c r="G2282" s="36" t="str">
        <f>VLOOKUP(Table76[[#This Row],[CID]],MathN,2,FALSE)</f>
        <v>Solving Linear Equations</v>
      </c>
    </row>
    <row r="2283" spans="1:7" x14ac:dyDescent="0.2">
      <c r="A2283" s="8" t="str">
        <f>Table76[[#This Row],[Test No.]]&amp;Table76[[#This Row],[Section]]&amp;Table76[[#This Row],[Q. No.]]</f>
        <v>R39M2</v>
      </c>
      <c r="B2283" s="8"/>
      <c r="C2283" s="7" t="s">
        <v>72</v>
      </c>
      <c r="D2283" s="6">
        <v>2</v>
      </c>
      <c r="E2283" s="6" t="s">
        <v>32</v>
      </c>
      <c r="F2283" s="36" t="s">
        <v>465</v>
      </c>
      <c r="G2283" s="36" t="str">
        <f>VLOOKUP(Table76[[#This Row],[CID]],MathN,2,FALSE)</f>
        <v>Multiples, Factors, and Primes</v>
      </c>
    </row>
    <row r="2284" spans="1:7" x14ac:dyDescent="0.2">
      <c r="A2284" s="8" t="str">
        <f>Table76[[#This Row],[Test No.]]&amp;Table76[[#This Row],[Section]]&amp;Table76[[#This Row],[Q. No.]]</f>
        <v>R39M3</v>
      </c>
      <c r="B2284" s="8"/>
      <c r="C2284" s="7" t="s">
        <v>72</v>
      </c>
      <c r="D2284" s="6">
        <v>3</v>
      </c>
      <c r="E2284" s="6" t="s">
        <v>32</v>
      </c>
      <c r="F2284" s="36" t="s">
        <v>499</v>
      </c>
      <c r="G2284" s="36" t="str">
        <f>VLOOKUP(Table76[[#This Row],[CID]],MathN,2,FALSE)</f>
        <v>Area and Perimeter</v>
      </c>
    </row>
    <row r="2285" spans="1:7" x14ac:dyDescent="0.2">
      <c r="A2285" s="8" t="str">
        <f>Table76[[#This Row],[Test No.]]&amp;Table76[[#This Row],[Section]]&amp;Table76[[#This Row],[Q. No.]]</f>
        <v>R39M4</v>
      </c>
      <c r="B2285" s="8"/>
      <c r="C2285" s="7" t="s">
        <v>72</v>
      </c>
      <c r="D2285" s="6">
        <v>4</v>
      </c>
      <c r="E2285" s="6" t="s">
        <v>32</v>
      </c>
      <c r="F2285" s="36" t="s">
        <v>495</v>
      </c>
      <c r="G2285" s="36" t="str">
        <f>VLOOKUP(Table76[[#This Row],[CID]],MathN,2,FALSE)</f>
        <v>Triangles</v>
      </c>
    </row>
    <row r="2286" spans="1:7" x14ac:dyDescent="0.2">
      <c r="A2286" s="8" t="str">
        <f>Table76[[#This Row],[Test No.]]&amp;Table76[[#This Row],[Section]]&amp;Table76[[#This Row],[Q. No.]]</f>
        <v>R39M5</v>
      </c>
      <c r="B2286" s="8"/>
      <c r="C2286" s="7" t="s">
        <v>72</v>
      </c>
      <c r="D2286" s="6">
        <v>5</v>
      </c>
      <c r="E2286" s="6" t="s">
        <v>32</v>
      </c>
      <c r="F2286" s="36" t="s">
        <v>468</v>
      </c>
      <c r="G2286" s="36" t="str">
        <f>VLOOKUP(Table76[[#This Row],[CID]],MathN,2,FALSE)</f>
        <v>Ratios and Proportions</v>
      </c>
    </row>
    <row r="2287" spans="1:7" x14ac:dyDescent="0.2">
      <c r="A2287" s="8" t="str">
        <f>Table76[[#This Row],[Test No.]]&amp;Table76[[#This Row],[Section]]&amp;Table76[[#This Row],[Q. No.]]</f>
        <v>R39M6</v>
      </c>
      <c r="B2287" s="8"/>
      <c r="C2287" s="7" t="s">
        <v>72</v>
      </c>
      <c r="D2287" s="6">
        <v>6</v>
      </c>
      <c r="E2287" s="6" t="s">
        <v>32</v>
      </c>
      <c r="F2287" s="36" t="s">
        <v>468</v>
      </c>
      <c r="G2287" s="36" t="str">
        <f>VLOOKUP(Table76[[#This Row],[CID]],MathN,2,FALSE)</f>
        <v>Ratios and Proportions</v>
      </c>
    </row>
    <row r="2288" spans="1:7" x14ac:dyDescent="0.2">
      <c r="A2288" s="8" t="str">
        <f>Table76[[#This Row],[Test No.]]&amp;Table76[[#This Row],[Section]]&amp;Table76[[#This Row],[Q. No.]]</f>
        <v>R39M7</v>
      </c>
      <c r="B2288" s="8"/>
      <c r="C2288" s="7" t="s">
        <v>72</v>
      </c>
      <c r="D2288" s="6">
        <v>7</v>
      </c>
      <c r="E2288" s="6" t="s">
        <v>32</v>
      </c>
      <c r="F2288" s="36" t="s">
        <v>472</v>
      </c>
      <c r="G2288" s="36" t="str">
        <f>VLOOKUP(Table76[[#This Row],[CID]],MathN,2,FALSE)</f>
        <v>Substitution</v>
      </c>
    </row>
    <row r="2289" spans="1:7" x14ac:dyDescent="0.2">
      <c r="A2289" s="8" t="str">
        <f>Table76[[#This Row],[Test No.]]&amp;Table76[[#This Row],[Section]]&amp;Table76[[#This Row],[Q. No.]]</f>
        <v>R39M8</v>
      </c>
      <c r="B2289" s="8"/>
      <c r="C2289" s="7" t="s">
        <v>72</v>
      </c>
      <c r="D2289" s="6">
        <v>8</v>
      </c>
      <c r="E2289" s="6" t="s">
        <v>32</v>
      </c>
      <c r="F2289" s="36" t="s">
        <v>475</v>
      </c>
      <c r="G2289" s="36" t="str">
        <f>VLOOKUP(Table76[[#This Row],[CID]],MathN,2,FALSE)</f>
        <v>Solving Linear Equations</v>
      </c>
    </row>
    <row r="2290" spans="1:7" x14ac:dyDescent="0.2">
      <c r="A2290" s="8" t="str">
        <f>Table76[[#This Row],[Test No.]]&amp;Table76[[#This Row],[Section]]&amp;Table76[[#This Row],[Q. No.]]</f>
        <v>R39M9</v>
      </c>
      <c r="B2290" s="8"/>
      <c r="C2290" s="7" t="s">
        <v>72</v>
      </c>
      <c r="D2290" s="6">
        <v>9</v>
      </c>
      <c r="E2290" s="6" t="s">
        <v>32</v>
      </c>
      <c r="F2290" s="36" t="s">
        <v>464</v>
      </c>
      <c r="G2290" s="36" t="str">
        <f>VLOOKUP(Table76[[#This Row],[CID]],MathN,2,FALSE)</f>
        <v>Numbers, Operations, and Problems</v>
      </c>
    </row>
    <row r="2291" spans="1:7" x14ac:dyDescent="0.2">
      <c r="A2291" s="8" t="str">
        <f>Table76[[#This Row],[Test No.]]&amp;Table76[[#This Row],[Section]]&amp;Table76[[#This Row],[Q. No.]]</f>
        <v>R39M10</v>
      </c>
      <c r="B2291" s="8"/>
      <c r="C2291" s="7" t="s">
        <v>72</v>
      </c>
      <c r="D2291" s="6">
        <v>10</v>
      </c>
      <c r="E2291" s="6" t="s">
        <v>32</v>
      </c>
      <c r="F2291" s="36" t="s">
        <v>467</v>
      </c>
      <c r="G2291" s="36" t="str">
        <f>VLOOKUP(Table76[[#This Row],[CID]],MathN,2,FALSE)</f>
        <v>Percentages, Fractions, and Decimals</v>
      </c>
    </row>
    <row r="2292" spans="1:7" x14ac:dyDescent="0.2">
      <c r="A2292" s="8" t="str">
        <f>Table76[[#This Row],[Test No.]]&amp;Table76[[#This Row],[Section]]&amp;Table76[[#This Row],[Q. No.]]</f>
        <v>R39M11</v>
      </c>
      <c r="B2292" s="8"/>
      <c r="C2292" s="7" t="s">
        <v>72</v>
      </c>
      <c r="D2292" s="6">
        <v>11</v>
      </c>
      <c r="E2292" s="6" t="s">
        <v>32</v>
      </c>
      <c r="F2292" s="36" t="s">
        <v>467</v>
      </c>
      <c r="G2292" s="36" t="str">
        <f>VLOOKUP(Table76[[#This Row],[CID]],MathN,2,FALSE)</f>
        <v>Percentages, Fractions, and Decimals</v>
      </c>
    </row>
    <row r="2293" spans="1:7" x14ac:dyDescent="0.2">
      <c r="A2293" s="8" t="str">
        <f>Table76[[#This Row],[Test No.]]&amp;Table76[[#This Row],[Section]]&amp;Table76[[#This Row],[Q. No.]]</f>
        <v>R39M12</v>
      </c>
      <c r="B2293" s="8"/>
      <c r="C2293" s="7" t="s">
        <v>72</v>
      </c>
      <c r="D2293" s="6">
        <v>12</v>
      </c>
      <c r="E2293" s="6" t="s">
        <v>32</v>
      </c>
      <c r="F2293" s="36" t="s">
        <v>486</v>
      </c>
      <c r="G2293" s="36" t="str">
        <f>VLOOKUP(Table76[[#This Row],[CID]],MathN,2,FALSE)</f>
        <v>Number Lines and Inequalities</v>
      </c>
    </row>
    <row r="2294" spans="1:7" x14ac:dyDescent="0.2">
      <c r="A2294" s="8" t="str">
        <f>Table76[[#This Row],[Test No.]]&amp;Table76[[#This Row],[Section]]&amp;Table76[[#This Row],[Q. No.]]</f>
        <v>R39M13</v>
      </c>
      <c r="B2294" s="8"/>
      <c r="C2294" s="7" t="s">
        <v>72</v>
      </c>
      <c r="D2294" s="6">
        <v>13</v>
      </c>
      <c r="E2294" s="6" t="s">
        <v>32</v>
      </c>
      <c r="F2294" s="36" t="s">
        <v>464</v>
      </c>
      <c r="G2294" s="36" t="str">
        <f>VLOOKUP(Table76[[#This Row],[CID]],MathN,2,FALSE)</f>
        <v>Numbers, Operations, and Problems</v>
      </c>
    </row>
    <row r="2295" spans="1:7" x14ac:dyDescent="0.2">
      <c r="A2295" s="8" t="str">
        <f>Table76[[#This Row],[Test No.]]&amp;Table76[[#This Row],[Section]]&amp;Table76[[#This Row],[Q. No.]]</f>
        <v>R39M14</v>
      </c>
      <c r="B2295" s="8"/>
      <c r="C2295" s="7" t="s">
        <v>72</v>
      </c>
      <c r="D2295" s="6">
        <v>14</v>
      </c>
      <c r="E2295" s="6" t="s">
        <v>32</v>
      </c>
      <c r="F2295" s="36" t="s">
        <v>468</v>
      </c>
      <c r="G2295" s="36" t="str">
        <f>VLOOKUP(Table76[[#This Row],[CID]],MathN,2,FALSE)</f>
        <v>Ratios and Proportions</v>
      </c>
    </row>
    <row r="2296" spans="1:7" x14ac:dyDescent="0.2">
      <c r="A2296" s="8" t="str">
        <f>Table76[[#This Row],[Test No.]]&amp;Table76[[#This Row],[Section]]&amp;Table76[[#This Row],[Q. No.]]</f>
        <v>R39M15</v>
      </c>
      <c r="B2296" s="8"/>
      <c r="C2296" s="7" t="s">
        <v>72</v>
      </c>
      <c r="D2296" s="6">
        <v>15</v>
      </c>
      <c r="E2296" s="6" t="s">
        <v>32</v>
      </c>
      <c r="F2296" s="36" t="s">
        <v>478</v>
      </c>
      <c r="G2296" s="36" t="str">
        <f>VLOOKUP(Table76[[#This Row],[CID]],MathN,2,FALSE)</f>
        <v>Solving and Factoring Quadratic Equations</v>
      </c>
    </row>
    <row r="2297" spans="1:7" x14ac:dyDescent="0.2">
      <c r="A2297" s="8" t="str">
        <f>Table76[[#This Row],[Test No.]]&amp;Table76[[#This Row],[Section]]&amp;Table76[[#This Row],[Q. No.]]</f>
        <v>R39M16</v>
      </c>
      <c r="B2297" s="8"/>
      <c r="C2297" s="7" t="s">
        <v>72</v>
      </c>
      <c r="D2297" s="6">
        <v>16</v>
      </c>
      <c r="E2297" s="6" t="s">
        <v>32</v>
      </c>
      <c r="F2297" s="36" t="s">
        <v>499</v>
      </c>
      <c r="G2297" s="36" t="str">
        <f>VLOOKUP(Table76[[#This Row],[CID]],MathN,2,FALSE)</f>
        <v>Area and Perimeter</v>
      </c>
    </row>
    <row r="2298" spans="1:7" x14ac:dyDescent="0.2">
      <c r="A2298" s="8" t="str">
        <f>Table76[[#This Row],[Test No.]]&amp;Table76[[#This Row],[Section]]&amp;Table76[[#This Row],[Q. No.]]</f>
        <v>R39M17</v>
      </c>
      <c r="B2298" s="8"/>
      <c r="C2298" s="7" t="s">
        <v>72</v>
      </c>
      <c r="D2298" s="6">
        <v>17</v>
      </c>
      <c r="E2298" s="6" t="s">
        <v>32</v>
      </c>
      <c r="F2298" s="36" t="s">
        <v>506</v>
      </c>
      <c r="G2298" s="36" t="str">
        <f>VLOOKUP(Table76[[#This Row],[CID]],MathN,2,FALSE)</f>
        <v>Mean, Median, and Mode</v>
      </c>
    </row>
    <row r="2299" spans="1:7" x14ac:dyDescent="0.2">
      <c r="A2299" s="8" t="str">
        <f>Table76[[#This Row],[Test No.]]&amp;Table76[[#This Row],[Section]]&amp;Table76[[#This Row],[Q. No.]]</f>
        <v>R39M18</v>
      </c>
      <c r="B2299" s="8"/>
      <c r="C2299" s="7" t="s">
        <v>72</v>
      </c>
      <c r="D2299" s="6">
        <v>18</v>
      </c>
      <c r="E2299" s="6" t="s">
        <v>32</v>
      </c>
      <c r="F2299" s="36" t="s">
        <v>492</v>
      </c>
      <c r="G2299" s="36" t="str">
        <f>VLOOKUP(Table76[[#This Row],[CID]],MathN,2,FALSE)</f>
        <v>Graphing Data and Equations</v>
      </c>
    </row>
    <row r="2300" spans="1:7" x14ac:dyDescent="0.2">
      <c r="A2300" s="8" t="str">
        <f>Table76[[#This Row],[Test No.]]&amp;Table76[[#This Row],[Section]]&amp;Table76[[#This Row],[Q. No.]]</f>
        <v>R39M19</v>
      </c>
      <c r="B2300" s="8"/>
      <c r="C2300" s="7" t="s">
        <v>72</v>
      </c>
      <c r="D2300" s="6">
        <v>19</v>
      </c>
      <c r="E2300" s="6" t="s">
        <v>32</v>
      </c>
      <c r="F2300" s="36" t="s">
        <v>497</v>
      </c>
      <c r="G2300" s="36" t="str">
        <f>VLOOKUP(Table76[[#This Row],[CID]],MathN,2,FALSE)</f>
        <v>Circles</v>
      </c>
    </row>
    <row r="2301" spans="1:7" x14ac:dyDescent="0.2">
      <c r="A2301" s="8" t="str">
        <f>Table76[[#This Row],[Test No.]]&amp;Table76[[#This Row],[Section]]&amp;Table76[[#This Row],[Q. No.]]</f>
        <v>R39M20</v>
      </c>
      <c r="B2301" s="8"/>
      <c r="C2301" s="7" t="s">
        <v>72</v>
      </c>
      <c r="D2301" s="6">
        <v>20</v>
      </c>
      <c r="E2301" s="6" t="s">
        <v>32</v>
      </c>
      <c r="F2301" s="36" t="s">
        <v>506</v>
      </c>
      <c r="G2301" s="36" t="str">
        <f>VLOOKUP(Table76[[#This Row],[CID]],MathN,2,FALSE)</f>
        <v>Mean, Median, and Mode</v>
      </c>
    </row>
    <row r="2302" spans="1:7" x14ac:dyDescent="0.2">
      <c r="A2302" s="8" t="str">
        <f>Table76[[#This Row],[Test No.]]&amp;Table76[[#This Row],[Section]]&amp;Table76[[#This Row],[Q. No.]]</f>
        <v>R39M21</v>
      </c>
      <c r="B2302" s="8"/>
      <c r="C2302" s="7" t="s">
        <v>72</v>
      </c>
      <c r="D2302" s="6">
        <v>21</v>
      </c>
      <c r="E2302" s="6" t="s">
        <v>32</v>
      </c>
      <c r="F2302" s="36" t="s">
        <v>507</v>
      </c>
      <c r="G2302" s="36" t="str">
        <f>VLOOKUP(Table76[[#This Row],[CID]],MathN,2,FALSE)</f>
        <v>Probability</v>
      </c>
    </row>
    <row r="2303" spans="1:7" x14ac:dyDescent="0.2">
      <c r="A2303" s="8" t="str">
        <f>Table76[[#This Row],[Test No.]]&amp;Table76[[#This Row],[Section]]&amp;Table76[[#This Row],[Q. No.]]</f>
        <v>R39M22</v>
      </c>
      <c r="B2303" s="8"/>
      <c r="C2303" s="7" t="s">
        <v>72</v>
      </c>
      <c r="D2303" s="6">
        <v>22</v>
      </c>
      <c r="E2303" s="6" t="s">
        <v>32</v>
      </c>
      <c r="F2303" s="36" t="s">
        <v>473</v>
      </c>
      <c r="G2303" s="36" t="str">
        <f>VLOOKUP(Table76[[#This Row],[CID]],MathN,2,FALSE)</f>
        <v>Equivalent Algebraic Expressions</v>
      </c>
    </row>
    <row r="2304" spans="1:7" x14ac:dyDescent="0.2">
      <c r="A2304" s="8" t="str">
        <f>Table76[[#This Row],[Test No.]]&amp;Table76[[#This Row],[Section]]&amp;Table76[[#This Row],[Q. No.]]</f>
        <v>R39M23</v>
      </c>
      <c r="B2304" s="8"/>
      <c r="C2304" s="7" t="s">
        <v>72</v>
      </c>
      <c r="D2304" s="6">
        <v>23</v>
      </c>
      <c r="E2304" s="6" t="s">
        <v>32</v>
      </c>
      <c r="F2304" s="36" t="s">
        <v>474</v>
      </c>
      <c r="G2304" s="36" t="str">
        <f>VLOOKUP(Table76[[#This Row],[CID]],MathN,2,FALSE)</f>
        <v>Writing Expressions and Equations</v>
      </c>
    </row>
    <row r="2305" spans="1:7" x14ac:dyDescent="0.2">
      <c r="A2305" s="8" t="str">
        <f>Table76[[#This Row],[Test No.]]&amp;Table76[[#This Row],[Section]]&amp;Table76[[#This Row],[Q. No.]]</f>
        <v>R39M24</v>
      </c>
      <c r="B2305" s="8"/>
      <c r="C2305" s="7" t="s">
        <v>72</v>
      </c>
      <c r="D2305" s="6">
        <v>24</v>
      </c>
      <c r="E2305" s="6" t="s">
        <v>32</v>
      </c>
      <c r="F2305" s="36" t="s">
        <v>481</v>
      </c>
      <c r="G2305" s="36" t="str">
        <f>VLOOKUP(Table76[[#This Row],[CID]],MathN,2,FALSE)</f>
        <v>Functions</v>
      </c>
    </row>
    <row r="2306" spans="1:7" x14ac:dyDescent="0.2">
      <c r="A2306" s="8" t="str">
        <f>Table76[[#This Row],[Test No.]]&amp;Table76[[#This Row],[Section]]&amp;Table76[[#This Row],[Q. No.]]</f>
        <v>R39M25</v>
      </c>
      <c r="B2306" s="8"/>
      <c r="C2306" s="7" t="s">
        <v>72</v>
      </c>
      <c r="D2306" s="6">
        <v>25</v>
      </c>
      <c r="E2306" s="6" t="s">
        <v>32</v>
      </c>
      <c r="F2306" s="36" t="s">
        <v>465</v>
      </c>
      <c r="G2306" s="36" t="str">
        <f>VLOOKUP(Table76[[#This Row],[CID]],MathN,2,FALSE)</f>
        <v>Multiples, Factors, and Primes</v>
      </c>
    </row>
    <row r="2307" spans="1:7" x14ac:dyDescent="0.2">
      <c r="A2307" s="8" t="str">
        <f>Table76[[#This Row],[Test No.]]&amp;Table76[[#This Row],[Section]]&amp;Table76[[#This Row],[Q. No.]]</f>
        <v>R39M26</v>
      </c>
      <c r="B2307" s="8"/>
      <c r="C2307" s="7" t="s">
        <v>72</v>
      </c>
      <c r="D2307" s="6">
        <v>26</v>
      </c>
      <c r="E2307" s="6" t="s">
        <v>32</v>
      </c>
      <c r="F2307" s="36" t="s">
        <v>500</v>
      </c>
      <c r="G2307" s="36" t="str">
        <f>VLOOKUP(Table76[[#This Row],[CID]],MathN,2,FALSE)</f>
        <v>SOHCAHTOA</v>
      </c>
    </row>
    <row r="2308" spans="1:7" x14ac:dyDescent="0.2">
      <c r="A2308" s="8" t="str">
        <f>Table76[[#This Row],[Test No.]]&amp;Table76[[#This Row],[Section]]&amp;Table76[[#This Row],[Q. No.]]</f>
        <v>R39M27</v>
      </c>
      <c r="B2308" s="8"/>
      <c r="C2308" s="7" t="s">
        <v>72</v>
      </c>
      <c r="D2308" s="6">
        <v>27</v>
      </c>
      <c r="E2308" s="6" t="s">
        <v>32</v>
      </c>
      <c r="F2308" s="36" t="s">
        <v>474</v>
      </c>
      <c r="G2308" s="36" t="str">
        <f>VLOOKUP(Table76[[#This Row],[CID]],MathN,2,FALSE)</f>
        <v>Writing Expressions and Equations</v>
      </c>
    </row>
    <row r="2309" spans="1:7" x14ac:dyDescent="0.2">
      <c r="A2309" s="8" t="str">
        <f>Table76[[#This Row],[Test No.]]&amp;Table76[[#This Row],[Section]]&amp;Table76[[#This Row],[Q. No.]]</f>
        <v>R39M28</v>
      </c>
      <c r="B2309" s="8"/>
      <c r="C2309" s="7" t="s">
        <v>72</v>
      </c>
      <c r="D2309" s="6">
        <v>28</v>
      </c>
      <c r="E2309" s="6" t="s">
        <v>32</v>
      </c>
      <c r="F2309" s="36" t="s">
        <v>489</v>
      </c>
      <c r="G2309" s="36" t="str">
        <f>VLOOKUP(Table76[[#This Row],[CID]],MathN,2,FALSE)</f>
        <v>Slope</v>
      </c>
    </row>
    <row r="2310" spans="1:7" x14ac:dyDescent="0.2">
      <c r="A2310" s="8" t="str">
        <f>Table76[[#This Row],[Test No.]]&amp;Table76[[#This Row],[Section]]&amp;Table76[[#This Row],[Q. No.]]</f>
        <v>R39M29</v>
      </c>
      <c r="B2310" s="8"/>
      <c r="C2310" s="7" t="s">
        <v>72</v>
      </c>
      <c r="D2310" s="6">
        <v>29</v>
      </c>
      <c r="E2310" s="6" t="s">
        <v>32</v>
      </c>
      <c r="F2310" s="36" t="s">
        <v>475</v>
      </c>
      <c r="G2310" s="36" t="str">
        <f>VLOOKUP(Table76[[#This Row],[CID]],MathN,2,FALSE)</f>
        <v>Solving Linear Equations</v>
      </c>
    </row>
    <row r="2311" spans="1:7" x14ac:dyDescent="0.2">
      <c r="A2311" s="8" t="str">
        <f>Table76[[#This Row],[Test No.]]&amp;Table76[[#This Row],[Section]]&amp;Table76[[#This Row],[Q. No.]]</f>
        <v>R39M30</v>
      </c>
      <c r="B2311" s="8"/>
      <c r="C2311" s="7" t="s">
        <v>72</v>
      </c>
      <c r="D2311" s="6">
        <v>30</v>
      </c>
      <c r="E2311" s="6" t="s">
        <v>32</v>
      </c>
      <c r="F2311" s="36" t="s">
        <v>470</v>
      </c>
      <c r="G2311" s="36" t="str">
        <f>VLOOKUP(Table76[[#This Row],[CID]],MathN,2,FALSE)</f>
        <v>Exponents and Roots</v>
      </c>
    </row>
    <row r="2312" spans="1:7" x14ac:dyDescent="0.2">
      <c r="A2312" s="8" t="str">
        <f>Table76[[#This Row],[Test No.]]&amp;Table76[[#This Row],[Section]]&amp;Table76[[#This Row],[Q. No.]]</f>
        <v>R39M31</v>
      </c>
      <c r="B2312" s="8"/>
      <c r="C2312" s="7" t="s">
        <v>72</v>
      </c>
      <c r="D2312" s="6">
        <v>31</v>
      </c>
      <c r="E2312" s="6" t="s">
        <v>32</v>
      </c>
      <c r="F2312" s="36" t="s">
        <v>473</v>
      </c>
      <c r="G2312" s="36" t="str">
        <f>VLOOKUP(Table76[[#This Row],[CID]],MathN,2,FALSE)</f>
        <v>Equivalent Algebraic Expressions</v>
      </c>
    </row>
    <row r="2313" spans="1:7" x14ac:dyDescent="0.2">
      <c r="A2313" s="8" t="str">
        <f>Table76[[#This Row],[Test No.]]&amp;Table76[[#This Row],[Section]]&amp;Table76[[#This Row],[Q. No.]]</f>
        <v>R39M32</v>
      </c>
      <c r="B2313" s="8"/>
      <c r="C2313" s="7" t="s">
        <v>72</v>
      </c>
      <c r="D2313" s="6">
        <v>32</v>
      </c>
      <c r="E2313" s="6" t="s">
        <v>32</v>
      </c>
      <c r="F2313" s="36" t="s">
        <v>470</v>
      </c>
      <c r="G2313" s="36" t="str">
        <f>VLOOKUP(Table76[[#This Row],[CID]],MathN,2,FALSE)</f>
        <v>Exponents and Roots</v>
      </c>
    </row>
    <row r="2314" spans="1:7" x14ac:dyDescent="0.2">
      <c r="A2314" s="8" t="str">
        <f>Table76[[#This Row],[Test No.]]&amp;Table76[[#This Row],[Section]]&amp;Table76[[#This Row],[Q. No.]]</f>
        <v>R39M33</v>
      </c>
      <c r="B2314" s="8"/>
      <c r="C2314" s="7" t="s">
        <v>72</v>
      </c>
      <c r="D2314" s="6">
        <v>33</v>
      </c>
      <c r="E2314" s="6" t="s">
        <v>32</v>
      </c>
      <c r="F2314" s="36" t="s">
        <v>500</v>
      </c>
      <c r="G2314" s="36" t="str">
        <f>VLOOKUP(Table76[[#This Row],[CID]],MathN,2,FALSE)</f>
        <v>SOHCAHTOA</v>
      </c>
    </row>
    <row r="2315" spans="1:7" x14ac:dyDescent="0.2">
      <c r="A2315" s="8" t="str">
        <f>Table76[[#This Row],[Test No.]]&amp;Table76[[#This Row],[Section]]&amp;Table76[[#This Row],[Q. No.]]</f>
        <v>R39M34</v>
      </c>
      <c r="B2315" s="8"/>
      <c r="C2315" s="7" t="s">
        <v>72</v>
      </c>
      <c r="D2315" s="6">
        <v>34</v>
      </c>
      <c r="E2315" s="6" t="s">
        <v>32</v>
      </c>
      <c r="F2315" s="36" t="s">
        <v>475</v>
      </c>
      <c r="G2315" s="36" t="str">
        <f>VLOOKUP(Table76[[#This Row],[CID]],MathN,2,FALSE)</f>
        <v>Solving Linear Equations</v>
      </c>
    </row>
    <row r="2316" spans="1:7" x14ac:dyDescent="0.2">
      <c r="A2316" s="8" t="str">
        <f>Table76[[#This Row],[Test No.]]&amp;Table76[[#This Row],[Section]]&amp;Table76[[#This Row],[Q. No.]]</f>
        <v>R39M35</v>
      </c>
      <c r="B2316" s="8"/>
      <c r="C2316" s="7" t="s">
        <v>72</v>
      </c>
      <c r="D2316" s="6">
        <v>35</v>
      </c>
      <c r="E2316" s="6" t="s">
        <v>32</v>
      </c>
      <c r="F2316" s="36" t="s">
        <v>497</v>
      </c>
      <c r="G2316" s="36" t="str">
        <f>VLOOKUP(Table76[[#This Row],[CID]],MathN,2,FALSE)</f>
        <v>Circles</v>
      </c>
    </row>
    <row r="2317" spans="1:7" x14ac:dyDescent="0.2">
      <c r="A2317" s="8" t="str">
        <f>Table76[[#This Row],[Test No.]]&amp;Table76[[#This Row],[Section]]&amp;Table76[[#This Row],[Q. No.]]</f>
        <v>R39M36</v>
      </c>
      <c r="B2317" s="8"/>
      <c r="C2317" s="7" t="s">
        <v>72</v>
      </c>
      <c r="D2317" s="6">
        <v>36</v>
      </c>
      <c r="E2317" s="6" t="s">
        <v>32</v>
      </c>
      <c r="F2317" s="36" t="s">
        <v>495</v>
      </c>
      <c r="G2317" s="36" t="str">
        <f>VLOOKUP(Table76[[#This Row],[CID]],MathN,2,FALSE)</f>
        <v>Triangles</v>
      </c>
    </row>
    <row r="2318" spans="1:7" x14ac:dyDescent="0.2">
      <c r="A2318" s="8" t="str">
        <f>Table76[[#This Row],[Test No.]]&amp;Table76[[#This Row],[Section]]&amp;Table76[[#This Row],[Q. No.]]</f>
        <v>R39M37</v>
      </c>
      <c r="B2318" s="8"/>
      <c r="C2318" s="7" t="s">
        <v>72</v>
      </c>
      <c r="D2318" s="6">
        <v>37</v>
      </c>
      <c r="E2318" s="6" t="s">
        <v>32</v>
      </c>
      <c r="F2318" s="36" t="s">
        <v>475</v>
      </c>
      <c r="G2318" s="36" t="str">
        <f>VLOOKUP(Table76[[#This Row],[CID]],MathN,2,FALSE)</f>
        <v>Solving Linear Equations</v>
      </c>
    </row>
    <row r="2319" spans="1:7" x14ac:dyDescent="0.2">
      <c r="A2319" s="8" t="str">
        <f>Table76[[#This Row],[Test No.]]&amp;Table76[[#This Row],[Section]]&amp;Table76[[#This Row],[Q. No.]]</f>
        <v>R39M38</v>
      </c>
      <c r="B2319" s="8"/>
      <c r="C2319" s="7" t="s">
        <v>72</v>
      </c>
      <c r="D2319" s="6">
        <v>38</v>
      </c>
      <c r="E2319" s="6" t="s">
        <v>32</v>
      </c>
      <c r="F2319" s="36" t="s">
        <v>487</v>
      </c>
      <c r="G2319" s="36" t="str">
        <f>VLOOKUP(Table76[[#This Row],[CID]],MathN,2,FALSE)</f>
        <v>The (x,y) Coordinate Plane</v>
      </c>
    </row>
    <row r="2320" spans="1:7" x14ac:dyDescent="0.2">
      <c r="A2320" s="8" t="str">
        <f>Table76[[#This Row],[Test No.]]&amp;Table76[[#This Row],[Section]]&amp;Table76[[#This Row],[Q. No.]]</f>
        <v>R39M39</v>
      </c>
      <c r="B2320" s="8"/>
      <c r="C2320" s="7" t="s">
        <v>72</v>
      </c>
      <c r="D2320" s="6">
        <v>39</v>
      </c>
      <c r="E2320" s="6" t="s">
        <v>32</v>
      </c>
      <c r="F2320" s="36" t="s">
        <v>488</v>
      </c>
      <c r="G2320" s="36" t="str">
        <f>VLOOKUP(Table76[[#This Row],[CID]],MathN,2,FALSE)</f>
        <v>Distance and Midpoints</v>
      </c>
    </row>
    <row r="2321" spans="1:7" x14ac:dyDescent="0.2">
      <c r="A2321" s="8" t="str">
        <f>Table76[[#This Row],[Test No.]]&amp;Table76[[#This Row],[Section]]&amp;Table76[[#This Row],[Q. No.]]</f>
        <v>R39M40</v>
      </c>
      <c r="B2321" s="8"/>
      <c r="C2321" s="7" t="s">
        <v>72</v>
      </c>
      <c r="D2321" s="6">
        <v>40</v>
      </c>
      <c r="E2321" s="6" t="s">
        <v>32</v>
      </c>
      <c r="F2321" s="36" t="s">
        <v>501</v>
      </c>
      <c r="G2321" s="36" t="str">
        <f>VLOOKUP(Table76[[#This Row],[CID]],MathN,2,FALSE)</f>
        <v>Trigonometric Laws</v>
      </c>
    </row>
    <row r="2322" spans="1:7" x14ac:dyDescent="0.2">
      <c r="A2322" s="8" t="str">
        <f>Table76[[#This Row],[Test No.]]&amp;Table76[[#This Row],[Section]]&amp;Table76[[#This Row],[Q. No.]]</f>
        <v>R39M41</v>
      </c>
      <c r="B2322" s="8"/>
      <c r="C2322" s="7" t="s">
        <v>72</v>
      </c>
      <c r="D2322" s="6">
        <v>41</v>
      </c>
      <c r="E2322" s="6" t="s">
        <v>32</v>
      </c>
      <c r="F2322" s="36" t="s">
        <v>497</v>
      </c>
      <c r="G2322" s="36" t="str">
        <f>VLOOKUP(Table76[[#This Row],[CID]],MathN,2,FALSE)</f>
        <v>Circles</v>
      </c>
    </row>
    <row r="2323" spans="1:7" x14ac:dyDescent="0.2">
      <c r="A2323" s="8" t="str">
        <f>Table76[[#This Row],[Test No.]]&amp;Table76[[#This Row],[Section]]&amp;Table76[[#This Row],[Q. No.]]</f>
        <v>R39M42</v>
      </c>
      <c r="B2323" s="8"/>
      <c r="C2323" s="7" t="s">
        <v>72</v>
      </c>
      <c r="D2323" s="6">
        <v>42</v>
      </c>
      <c r="E2323" s="6" t="s">
        <v>32</v>
      </c>
      <c r="F2323" s="36" t="s">
        <v>497</v>
      </c>
      <c r="G2323" s="36" t="str">
        <f>VLOOKUP(Table76[[#This Row],[CID]],MathN,2,FALSE)</f>
        <v>Circles</v>
      </c>
    </row>
    <row r="2324" spans="1:7" x14ac:dyDescent="0.2">
      <c r="A2324" s="8" t="str">
        <f>Table76[[#This Row],[Test No.]]&amp;Table76[[#This Row],[Section]]&amp;Table76[[#This Row],[Q. No.]]</f>
        <v>R39M43</v>
      </c>
      <c r="B2324" s="8"/>
      <c r="C2324" s="7" t="s">
        <v>72</v>
      </c>
      <c r="D2324" s="6">
        <v>43</v>
      </c>
      <c r="E2324" s="6" t="s">
        <v>32</v>
      </c>
      <c r="F2324" s="36" t="s">
        <v>464</v>
      </c>
      <c r="G2324" s="36" t="str">
        <f>VLOOKUP(Table76[[#This Row],[CID]],MathN,2,FALSE)</f>
        <v>Numbers, Operations, and Problems</v>
      </c>
    </row>
    <row r="2325" spans="1:7" x14ac:dyDescent="0.2">
      <c r="A2325" s="8" t="str">
        <f>Table76[[#This Row],[Test No.]]&amp;Table76[[#This Row],[Section]]&amp;Table76[[#This Row],[Q. No.]]</f>
        <v>R39M44</v>
      </c>
      <c r="B2325" s="8"/>
      <c r="C2325" s="7" t="s">
        <v>72</v>
      </c>
      <c r="D2325" s="6">
        <v>44</v>
      </c>
      <c r="E2325" s="6" t="s">
        <v>32</v>
      </c>
      <c r="F2325" s="36" t="s">
        <v>481</v>
      </c>
      <c r="G2325" s="36" t="str">
        <f>VLOOKUP(Table76[[#This Row],[CID]],MathN,2,FALSE)</f>
        <v>Functions</v>
      </c>
    </row>
    <row r="2326" spans="1:7" x14ac:dyDescent="0.2">
      <c r="A2326" s="8" t="str">
        <f>Table76[[#This Row],[Test No.]]&amp;Table76[[#This Row],[Section]]&amp;Table76[[#This Row],[Q. No.]]</f>
        <v>R39M45</v>
      </c>
      <c r="B2326" s="8"/>
      <c r="C2326" s="7" t="s">
        <v>72</v>
      </c>
      <c r="D2326" s="6">
        <v>45</v>
      </c>
      <c r="E2326" s="6" t="s">
        <v>32</v>
      </c>
      <c r="F2326" s="36" t="s">
        <v>499</v>
      </c>
      <c r="G2326" s="36" t="str">
        <f>VLOOKUP(Table76[[#This Row],[CID]],MathN,2,FALSE)</f>
        <v>Area and Perimeter</v>
      </c>
    </row>
    <row r="2327" spans="1:7" x14ac:dyDescent="0.2">
      <c r="A2327" s="8" t="str">
        <f>Table76[[#This Row],[Test No.]]&amp;Table76[[#This Row],[Section]]&amp;Table76[[#This Row],[Q. No.]]</f>
        <v>R39M46</v>
      </c>
      <c r="B2327" s="8"/>
      <c r="C2327" s="7" t="s">
        <v>72</v>
      </c>
      <c r="D2327" s="6">
        <v>46</v>
      </c>
      <c r="E2327" s="6" t="s">
        <v>32</v>
      </c>
      <c r="F2327" s="36" t="s">
        <v>468</v>
      </c>
      <c r="G2327" s="36" t="str">
        <f>VLOOKUP(Table76[[#This Row],[CID]],MathN,2,FALSE)</f>
        <v>Ratios and Proportions</v>
      </c>
    </row>
    <row r="2328" spans="1:7" x14ac:dyDescent="0.2">
      <c r="A2328" s="8" t="str">
        <f>Table76[[#This Row],[Test No.]]&amp;Table76[[#This Row],[Section]]&amp;Table76[[#This Row],[Q. No.]]</f>
        <v>R39M47</v>
      </c>
      <c r="B2328" s="8"/>
      <c r="C2328" s="7" t="s">
        <v>72</v>
      </c>
      <c r="D2328" s="6">
        <v>47</v>
      </c>
      <c r="E2328" s="6" t="s">
        <v>32</v>
      </c>
      <c r="F2328" s="36" t="s">
        <v>495</v>
      </c>
      <c r="G2328" s="36" t="str">
        <f>VLOOKUP(Table76[[#This Row],[CID]],MathN,2,FALSE)</f>
        <v>Triangles</v>
      </c>
    </row>
    <row r="2329" spans="1:7" x14ac:dyDescent="0.2">
      <c r="A2329" s="8" t="str">
        <f>Table76[[#This Row],[Test No.]]&amp;Table76[[#This Row],[Section]]&amp;Table76[[#This Row],[Q. No.]]</f>
        <v>R39M48</v>
      </c>
      <c r="B2329" s="8"/>
      <c r="C2329" s="7" t="s">
        <v>72</v>
      </c>
      <c r="D2329" s="6">
        <v>48</v>
      </c>
      <c r="E2329" s="6" t="s">
        <v>32</v>
      </c>
      <c r="F2329" s="36" t="s">
        <v>492</v>
      </c>
      <c r="G2329" s="36" t="str">
        <f>VLOOKUP(Table76[[#This Row],[CID]],MathN,2,FALSE)</f>
        <v>Graphing Data and Equations</v>
      </c>
    </row>
    <row r="2330" spans="1:7" x14ac:dyDescent="0.2">
      <c r="A2330" s="8" t="str">
        <f>Table76[[#This Row],[Test No.]]&amp;Table76[[#This Row],[Section]]&amp;Table76[[#This Row],[Q. No.]]</f>
        <v>R39M49</v>
      </c>
      <c r="B2330" s="8"/>
      <c r="C2330" s="7" t="s">
        <v>72</v>
      </c>
      <c r="D2330" s="6">
        <v>49</v>
      </c>
      <c r="E2330" s="6" t="s">
        <v>32</v>
      </c>
      <c r="F2330" s="36" t="s">
        <v>505</v>
      </c>
      <c r="G2330" s="36" t="str">
        <f>VLOOKUP(Table76[[#This Row],[CID]],MathN,2,FALSE)</f>
        <v>Misc</v>
      </c>
    </row>
    <row r="2331" spans="1:7" x14ac:dyDescent="0.2">
      <c r="A2331" s="8" t="str">
        <f>Table76[[#This Row],[Test No.]]&amp;Table76[[#This Row],[Section]]&amp;Table76[[#This Row],[Q. No.]]</f>
        <v>R39M50</v>
      </c>
      <c r="B2331" s="8"/>
      <c r="C2331" s="7" t="s">
        <v>72</v>
      </c>
      <c r="D2331" s="6">
        <v>50</v>
      </c>
      <c r="E2331" s="6" t="s">
        <v>32</v>
      </c>
      <c r="F2331" s="36" t="s">
        <v>498</v>
      </c>
      <c r="G2331" s="36" t="str">
        <f>VLOOKUP(Table76[[#This Row],[CID]],MathN,2,FALSE)</f>
        <v>Simple Three-Dimensional Geometry</v>
      </c>
    </row>
    <row r="2332" spans="1:7" x14ac:dyDescent="0.2">
      <c r="A2332" s="8" t="str">
        <f>Table76[[#This Row],[Test No.]]&amp;Table76[[#This Row],[Section]]&amp;Table76[[#This Row],[Q. No.]]</f>
        <v>R39M51</v>
      </c>
      <c r="B2332" s="8"/>
      <c r="C2332" s="7" t="s">
        <v>72</v>
      </c>
      <c r="D2332" s="6">
        <v>51</v>
      </c>
      <c r="E2332" s="6" t="s">
        <v>32</v>
      </c>
      <c r="F2332" s="36" t="s">
        <v>479</v>
      </c>
      <c r="G2332" s="36" t="str">
        <f>VLOOKUP(Table76[[#This Row],[CID]],MathN,2,FALSE)</f>
        <v>Solving Systems of Equations</v>
      </c>
    </row>
    <row r="2333" spans="1:7" x14ac:dyDescent="0.2">
      <c r="A2333" s="8" t="str">
        <f>Table76[[#This Row],[Test No.]]&amp;Table76[[#This Row],[Section]]&amp;Table76[[#This Row],[Q. No.]]</f>
        <v>R39M52</v>
      </c>
      <c r="B2333" s="8"/>
      <c r="C2333" s="7" t="s">
        <v>72</v>
      </c>
      <c r="D2333" s="6">
        <v>52</v>
      </c>
      <c r="E2333" s="6" t="s">
        <v>32</v>
      </c>
      <c r="F2333" s="36" t="s">
        <v>470</v>
      </c>
      <c r="G2333" s="36" t="str">
        <f>VLOOKUP(Table76[[#This Row],[CID]],MathN,2,FALSE)</f>
        <v>Exponents and Roots</v>
      </c>
    </row>
    <row r="2334" spans="1:7" x14ac:dyDescent="0.2">
      <c r="A2334" s="8" t="str">
        <f>Table76[[#This Row],[Test No.]]&amp;Table76[[#This Row],[Section]]&amp;Table76[[#This Row],[Q. No.]]</f>
        <v>R39M53</v>
      </c>
      <c r="B2334" s="8"/>
      <c r="C2334" s="7" t="s">
        <v>72</v>
      </c>
      <c r="D2334" s="6">
        <v>53</v>
      </c>
      <c r="E2334" s="6" t="s">
        <v>32</v>
      </c>
      <c r="F2334" s="36" t="s">
        <v>497</v>
      </c>
      <c r="G2334" s="36" t="str">
        <f>VLOOKUP(Table76[[#This Row],[CID]],MathN,2,FALSE)</f>
        <v>Circles</v>
      </c>
    </row>
    <row r="2335" spans="1:7" x14ac:dyDescent="0.2">
      <c r="A2335" s="8" t="str">
        <f>Table76[[#This Row],[Test No.]]&amp;Table76[[#This Row],[Section]]&amp;Table76[[#This Row],[Q. No.]]</f>
        <v>R39M54</v>
      </c>
      <c r="B2335" s="8"/>
      <c r="C2335" s="7" t="s">
        <v>72</v>
      </c>
      <c r="D2335" s="6">
        <v>54</v>
      </c>
      <c r="E2335" s="6" t="s">
        <v>32</v>
      </c>
      <c r="F2335" s="36" t="s">
        <v>497</v>
      </c>
      <c r="G2335" s="36" t="str">
        <f>VLOOKUP(Table76[[#This Row],[CID]],MathN,2,FALSE)</f>
        <v>Circles</v>
      </c>
    </row>
    <row r="2336" spans="1:7" x14ac:dyDescent="0.2">
      <c r="A2336" s="8" t="str">
        <f>Table76[[#This Row],[Test No.]]&amp;Table76[[#This Row],[Section]]&amp;Table76[[#This Row],[Q. No.]]</f>
        <v>R39M55</v>
      </c>
      <c r="B2336" s="8"/>
      <c r="C2336" s="7" t="s">
        <v>72</v>
      </c>
      <c r="D2336" s="6">
        <v>55</v>
      </c>
      <c r="E2336" s="6" t="s">
        <v>32</v>
      </c>
      <c r="F2336" s="36" t="s">
        <v>487</v>
      </c>
      <c r="G2336" s="36" t="str">
        <f>VLOOKUP(Table76[[#This Row],[CID]],MathN,2,FALSE)</f>
        <v>The (x,y) Coordinate Plane</v>
      </c>
    </row>
    <row r="2337" spans="1:7" x14ac:dyDescent="0.2">
      <c r="A2337" s="8" t="str">
        <f>Table76[[#This Row],[Test No.]]&amp;Table76[[#This Row],[Section]]&amp;Table76[[#This Row],[Q. No.]]</f>
        <v>R39M56</v>
      </c>
      <c r="B2337" s="8"/>
      <c r="C2337" s="7" t="s">
        <v>72</v>
      </c>
      <c r="D2337" s="6">
        <v>56</v>
      </c>
      <c r="E2337" s="6" t="s">
        <v>32</v>
      </c>
      <c r="F2337" s="36" t="s">
        <v>494</v>
      </c>
      <c r="G2337" s="36" t="str">
        <f>VLOOKUP(Table76[[#This Row],[CID]],MathN,2,FALSE)</f>
        <v>Angles, Lines, and Planes</v>
      </c>
    </row>
    <row r="2338" spans="1:7" x14ac:dyDescent="0.2">
      <c r="A2338" s="8" t="str">
        <f>Table76[[#This Row],[Test No.]]&amp;Table76[[#This Row],[Section]]&amp;Table76[[#This Row],[Q. No.]]</f>
        <v>R39M57</v>
      </c>
      <c r="B2338" s="8"/>
      <c r="C2338" s="7" t="s">
        <v>72</v>
      </c>
      <c r="D2338" s="6">
        <v>57</v>
      </c>
      <c r="E2338" s="6" t="s">
        <v>32</v>
      </c>
      <c r="F2338" s="36" t="s">
        <v>468</v>
      </c>
      <c r="G2338" s="36" t="str">
        <f>VLOOKUP(Table76[[#This Row],[CID]],MathN,2,FALSE)</f>
        <v>Ratios and Proportions</v>
      </c>
    </row>
    <row r="2339" spans="1:7" x14ac:dyDescent="0.2">
      <c r="A2339" s="8" t="str">
        <f>Table76[[#This Row],[Test No.]]&amp;Table76[[#This Row],[Section]]&amp;Table76[[#This Row],[Q. No.]]</f>
        <v>R39M58</v>
      </c>
      <c r="B2339" s="8"/>
      <c r="C2339" s="7" t="s">
        <v>72</v>
      </c>
      <c r="D2339" s="6">
        <v>58</v>
      </c>
      <c r="E2339" s="6" t="s">
        <v>32</v>
      </c>
      <c r="F2339" s="36" t="s">
        <v>471</v>
      </c>
      <c r="G2339" s="36" t="str">
        <f>VLOOKUP(Table76[[#This Row],[CID]],MathN,2,FALSE)</f>
        <v>Series</v>
      </c>
    </row>
    <row r="2340" spans="1:7" x14ac:dyDescent="0.2">
      <c r="A2340" s="8" t="str">
        <f>Table76[[#This Row],[Test No.]]&amp;Table76[[#This Row],[Section]]&amp;Table76[[#This Row],[Q. No.]]</f>
        <v>R39M59</v>
      </c>
      <c r="B2340" s="8"/>
      <c r="C2340" s="7" t="s">
        <v>72</v>
      </c>
      <c r="D2340" s="6">
        <v>59</v>
      </c>
      <c r="E2340" s="6" t="s">
        <v>32</v>
      </c>
      <c r="F2340" s="36" t="s">
        <v>478</v>
      </c>
      <c r="G2340" s="36" t="str">
        <f>VLOOKUP(Table76[[#This Row],[CID]],MathN,2,FALSE)</f>
        <v>Solving and Factoring Quadratic Equations</v>
      </c>
    </row>
    <row r="2341" spans="1:7" x14ac:dyDescent="0.2">
      <c r="A2341" s="8" t="str">
        <f>Table76[[#This Row],[Test No.]]&amp;Table76[[#This Row],[Section]]&amp;Table76[[#This Row],[Q. No.]]</f>
        <v>R39M60</v>
      </c>
      <c r="B2341" s="8"/>
      <c r="C2341" s="7" t="s">
        <v>72</v>
      </c>
      <c r="D2341" s="6">
        <v>60</v>
      </c>
      <c r="E2341" s="6" t="s">
        <v>32</v>
      </c>
      <c r="F2341" s="36" t="s">
        <v>500</v>
      </c>
      <c r="G2341" s="36" t="str">
        <f>VLOOKUP(Table76[[#This Row],[CID]],MathN,2,FALSE)</f>
        <v>SOHCAHTOA</v>
      </c>
    </row>
    <row r="2342" spans="1:7" x14ac:dyDescent="0.2">
      <c r="A2342" s="8" t="str">
        <f>Table76[[#This Row],[Test No.]]&amp;Table76[[#This Row],[Section]]&amp;Table76[[#This Row],[Q. No.]]</f>
        <v>R40M1</v>
      </c>
      <c r="B2342" s="8"/>
      <c r="C2342" s="9" t="s">
        <v>71</v>
      </c>
      <c r="D2342" s="6">
        <v>1</v>
      </c>
      <c r="E2342" s="6" t="s">
        <v>32</v>
      </c>
      <c r="F2342" s="36" t="s">
        <v>468</v>
      </c>
      <c r="G2342" s="36" t="str">
        <f>VLOOKUP(Table76[[#This Row],[CID]],MathN,2,FALSE)</f>
        <v>Ratios and Proportions</v>
      </c>
    </row>
    <row r="2343" spans="1:7" x14ac:dyDescent="0.2">
      <c r="A2343" s="8" t="str">
        <f>Table76[[#This Row],[Test No.]]&amp;Table76[[#This Row],[Section]]&amp;Table76[[#This Row],[Q. No.]]</f>
        <v>R40M2</v>
      </c>
      <c r="B2343" s="8"/>
      <c r="C2343" s="7" t="s">
        <v>71</v>
      </c>
      <c r="D2343" s="6">
        <v>2</v>
      </c>
      <c r="E2343" s="6" t="s">
        <v>32</v>
      </c>
      <c r="F2343" s="36" t="s">
        <v>506</v>
      </c>
      <c r="G2343" s="36" t="str">
        <f>VLOOKUP(Table76[[#This Row],[CID]],MathN,2,FALSE)</f>
        <v>Mean, Median, and Mode</v>
      </c>
    </row>
    <row r="2344" spans="1:7" x14ac:dyDescent="0.2">
      <c r="A2344" s="8" t="str">
        <f>Table76[[#This Row],[Test No.]]&amp;Table76[[#This Row],[Section]]&amp;Table76[[#This Row],[Q. No.]]</f>
        <v>R40M3</v>
      </c>
      <c r="B2344" s="8"/>
      <c r="C2344" s="7" t="s">
        <v>71</v>
      </c>
      <c r="D2344" s="6">
        <v>3</v>
      </c>
      <c r="E2344" s="6" t="s">
        <v>32</v>
      </c>
      <c r="F2344" s="36" t="s">
        <v>475</v>
      </c>
      <c r="G2344" s="36" t="str">
        <f>VLOOKUP(Table76[[#This Row],[CID]],MathN,2,FALSE)</f>
        <v>Solving Linear Equations</v>
      </c>
    </row>
    <row r="2345" spans="1:7" x14ac:dyDescent="0.2">
      <c r="A2345" s="8" t="str">
        <f>Table76[[#This Row],[Test No.]]&amp;Table76[[#This Row],[Section]]&amp;Table76[[#This Row],[Q. No.]]</f>
        <v>R40M4</v>
      </c>
      <c r="B2345" s="8"/>
      <c r="C2345" s="7" t="s">
        <v>71</v>
      </c>
      <c r="D2345" s="6">
        <v>4</v>
      </c>
      <c r="E2345" s="6" t="s">
        <v>32</v>
      </c>
      <c r="F2345" s="36" t="s">
        <v>473</v>
      </c>
      <c r="G2345" s="36" t="str">
        <f>VLOOKUP(Table76[[#This Row],[CID]],MathN,2,FALSE)</f>
        <v>Equivalent Algebraic Expressions</v>
      </c>
    </row>
    <row r="2346" spans="1:7" x14ac:dyDescent="0.2">
      <c r="A2346" s="8" t="str">
        <f>Table76[[#This Row],[Test No.]]&amp;Table76[[#This Row],[Section]]&amp;Table76[[#This Row],[Q. No.]]</f>
        <v>R40M5</v>
      </c>
      <c r="B2346" s="8"/>
      <c r="C2346" s="7" t="s">
        <v>71</v>
      </c>
      <c r="D2346" s="6">
        <v>5</v>
      </c>
      <c r="E2346" s="6" t="s">
        <v>32</v>
      </c>
      <c r="F2346" s="36" t="s">
        <v>475</v>
      </c>
      <c r="G2346" s="36" t="str">
        <f>VLOOKUP(Table76[[#This Row],[CID]],MathN,2,FALSE)</f>
        <v>Solving Linear Equations</v>
      </c>
    </row>
    <row r="2347" spans="1:7" x14ac:dyDescent="0.2">
      <c r="A2347" s="8" t="str">
        <f>Table76[[#This Row],[Test No.]]&amp;Table76[[#This Row],[Section]]&amp;Table76[[#This Row],[Q. No.]]</f>
        <v>R40M6</v>
      </c>
      <c r="B2347" s="8"/>
      <c r="C2347" s="7" t="s">
        <v>71</v>
      </c>
      <c r="D2347" s="6">
        <v>6</v>
      </c>
      <c r="E2347" s="6" t="s">
        <v>32</v>
      </c>
      <c r="F2347" s="36" t="s">
        <v>467</v>
      </c>
      <c r="G2347" s="36" t="str">
        <f>VLOOKUP(Table76[[#This Row],[CID]],MathN,2,FALSE)</f>
        <v>Percentages, Fractions, and Decimals</v>
      </c>
    </row>
    <row r="2348" spans="1:7" x14ac:dyDescent="0.2">
      <c r="A2348" s="8" t="str">
        <f>Table76[[#This Row],[Test No.]]&amp;Table76[[#This Row],[Section]]&amp;Table76[[#This Row],[Q. No.]]</f>
        <v>R40M7</v>
      </c>
      <c r="B2348" s="8"/>
      <c r="C2348" s="7" t="s">
        <v>71</v>
      </c>
      <c r="D2348" s="6">
        <v>7</v>
      </c>
      <c r="E2348" s="6" t="s">
        <v>32</v>
      </c>
      <c r="F2348" s="36" t="s">
        <v>470</v>
      </c>
      <c r="G2348" s="36" t="str">
        <f>VLOOKUP(Table76[[#This Row],[CID]],MathN,2,FALSE)</f>
        <v>Exponents and Roots</v>
      </c>
    </row>
    <row r="2349" spans="1:7" x14ac:dyDescent="0.2">
      <c r="A2349" s="8" t="str">
        <f>Table76[[#This Row],[Test No.]]&amp;Table76[[#This Row],[Section]]&amp;Table76[[#This Row],[Q. No.]]</f>
        <v>R40M8</v>
      </c>
      <c r="B2349" s="8"/>
      <c r="C2349" s="7" t="s">
        <v>71</v>
      </c>
      <c r="D2349" s="6">
        <v>8</v>
      </c>
      <c r="E2349" s="6" t="s">
        <v>32</v>
      </c>
      <c r="F2349" s="36" t="s">
        <v>497</v>
      </c>
      <c r="G2349" s="36" t="str">
        <f>VLOOKUP(Table76[[#This Row],[CID]],MathN,2,FALSE)</f>
        <v>Circles</v>
      </c>
    </row>
    <row r="2350" spans="1:7" x14ac:dyDescent="0.2">
      <c r="A2350" s="8" t="str">
        <f>Table76[[#This Row],[Test No.]]&amp;Table76[[#This Row],[Section]]&amp;Table76[[#This Row],[Q. No.]]</f>
        <v>R40M9</v>
      </c>
      <c r="B2350" s="8"/>
      <c r="C2350" s="7" t="s">
        <v>71</v>
      </c>
      <c r="D2350" s="6">
        <v>9</v>
      </c>
      <c r="E2350" s="6" t="s">
        <v>32</v>
      </c>
      <c r="F2350" s="36" t="s">
        <v>467</v>
      </c>
      <c r="G2350" s="36" t="str">
        <f>VLOOKUP(Table76[[#This Row],[CID]],MathN,2,FALSE)</f>
        <v>Percentages, Fractions, and Decimals</v>
      </c>
    </row>
    <row r="2351" spans="1:7" x14ac:dyDescent="0.2">
      <c r="A2351" s="8" t="str">
        <f>Table76[[#This Row],[Test No.]]&amp;Table76[[#This Row],[Section]]&amp;Table76[[#This Row],[Q. No.]]</f>
        <v>R40M10</v>
      </c>
      <c r="B2351" s="8"/>
      <c r="C2351" s="7" t="s">
        <v>71</v>
      </c>
      <c r="D2351" s="6">
        <v>10</v>
      </c>
      <c r="E2351" s="6" t="s">
        <v>32</v>
      </c>
      <c r="F2351" s="36" t="s">
        <v>482</v>
      </c>
      <c r="G2351" s="36" t="str">
        <f>VLOOKUP(Table76[[#This Row],[CID]],MathN,2,FALSE)</f>
        <v>Matrices</v>
      </c>
    </row>
    <row r="2352" spans="1:7" x14ac:dyDescent="0.2">
      <c r="A2352" s="8" t="str">
        <f>Table76[[#This Row],[Test No.]]&amp;Table76[[#This Row],[Section]]&amp;Table76[[#This Row],[Q. No.]]</f>
        <v>R40M11</v>
      </c>
      <c r="B2352" s="8"/>
      <c r="C2352" s="7" t="s">
        <v>71</v>
      </c>
      <c r="D2352" s="6">
        <v>11</v>
      </c>
      <c r="E2352" s="6" t="s">
        <v>32</v>
      </c>
      <c r="F2352" s="36" t="s">
        <v>474</v>
      </c>
      <c r="G2352" s="36" t="str">
        <f>VLOOKUP(Table76[[#This Row],[CID]],MathN,2,FALSE)</f>
        <v>Writing Expressions and Equations</v>
      </c>
    </row>
    <row r="2353" spans="1:7" x14ac:dyDescent="0.2">
      <c r="A2353" s="8" t="str">
        <f>Table76[[#This Row],[Test No.]]&amp;Table76[[#This Row],[Section]]&amp;Table76[[#This Row],[Q. No.]]</f>
        <v>R40M12</v>
      </c>
      <c r="B2353" s="8"/>
      <c r="C2353" s="7" t="s">
        <v>71</v>
      </c>
      <c r="D2353" s="6">
        <v>12</v>
      </c>
      <c r="E2353" s="6" t="s">
        <v>32</v>
      </c>
      <c r="F2353" s="36" t="s">
        <v>499</v>
      </c>
      <c r="G2353" s="36" t="str">
        <f>VLOOKUP(Table76[[#This Row],[CID]],MathN,2,FALSE)</f>
        <v>Area and Perimeter</v>
      </c>
    </row>
    <row r="2354" spans="1:7" x14ac:dyDescent="0.2">
      <c r="A2354" s="8" t="str">
        <f>Table76[[#This Row],[Test No.]]&amp;Table76[[#This Row],[Section]]&amp;Table76[[#This Row],[Q. No.]]</f>
        <v>R40M13</v>
      </c>
      <c r="B2354" s="8"/>
      <c r="C2354" s="7" t="s">
        <v>71</v>
      </c>
      <c r="D2354" s="6">
        <v>13</v>
      </c>
      <c r="E2354" s="6" t="s">
        <v>32</v>
      </c>
      <c r="F2354" s="36" t="s">
        <v>474</v>
      </c>
      <c r="G2354" s="36" t="str">
        <f>VLOOKUP(Table76[[#This Row],[CID]],MathN,2,FALSE)</f>
        <v>Writing Expressions and Equations</v>
      </c>
    </row>
    <row r="2355" spans="1:7" x14ac:dyDescent="0.2">
      <c r="A2355" s="8" t="str">
        <f>Table76[[#This Row],[Test No.]]&amp;Table76[[#This Row],[Section]]&amp;Table76[[#This Row],[Q. No.]]</f>
        <v>R40M14</v>
      </c>
      <c r="B2355" s="8"/>
      <c r="C2355" s="7" t="s">
        <v>71</v>
      </c>
      <c r="D2355" s="6">
        <v>14</v>
      </c>
      <c r="E2355" s="6" t="s">
        <v>32</v>
      </c>
      <c r="F2355" s="36" t="s">
        <v>464</v>
      </c>
      <c r="G2355" s="36" t="str">
        <f>VLOOKUP(Table76[[#This Row],[CID]],MathN,2,FALSE)</f>
        <v>Numbers, Operations, and Problems</v>
      </c>
    </row>
    <row r="2356" spans="1:7" x14ac:dyDescent="0.2">
      <c r="A2356" s="8" t="str">
        <f>Table76[[#This Row],[Test No.]]&amp;Table76[[#This Row],[Section]]&amp;Table76[[#This Row],[Q. No.]]</f>
        <v>R40M15</v>
      </c>
      <c r="B2356" s="8"/>
      <c r="C2356" s="7" t="s">
        <v>71</v>
      </c>
      <c r="D2356" s="6">
        <v>15</v>
      </c>
      <c r="E2356" s="6" t="s">
        <v>32</v>
      </c>
      <c r="F2356" s="36" t="s">
        <v>480</v>
      </c>
      <c r="G2356" s="36" t="str">
        <f>VLOOKUP(Table76[[#This Row],[CID]],MathN,2,FALSE)</f>
        <v>Relationships between the Sides of an Equation</v>
      </c>
    </row>
    <row r="2357" spans="1:7" x14ac:dyDescent="0.2">
      <c r="A2357" s="8" t="str">
        <f>Table76[[#This Row],[Test No.]]&amp;Table76[[#This Row],[Section]]&amp;Table76[[#This Row],[Q. No.]]</f>
        <v>R40M16</v>
      </c>
      <c r="B2357" s="8"/>
      <c r="C2357" s="7" t="s">
        <v>71</v>
      </c>
      <c r="D2357" s="6">
        <v>16</v>
      </c>
      <c r="E2357" s="6" t="s">
        <v>32</v>
      </c>
      <c r="F2357" s="36" t="s">
        <v>499</v>
      </c>
      <c r="G2357" s="36" t="str">
        <f>VLOOKUP(Table76[[#This Row],[CID]],MathN,2,FALSE)</f>
        <v>Area and Perimeter</v>
      </c>
    </row>
    <row r="2358" spans="1:7" x14ac:dyDescent="0.2">
      <c r="A2358" s="8" t="str">
        <f>Table76[[#This Row],[Test No.]]&amp;Table76[[#This Row],[Section]]&amp;Table76[[#This Row],[Q. No.]]</f>
        <v>R40M17</v>
      </c>
      <c r="B2358" s="8"/>
      <c r="C2358" s="7" t="s">
        <v>71</v>
      </c>
      <c r="D2358" s="6">
        <v>17</v>
      </c>
      <c r="E2358" s="6" t="s">
        <v>32</v>
      </c>
      <c r="F2358" s="36" t="s">
        <v>479</v>
      </c>
      <c r="G2358" s="36" t="str">
        <f>VLOOKUP(Table76[[#This Row],[CID]],MathN,2,FALSE)</f>
        <v>Solving Systems of Equations</v>
      </c>
    </row>
    <row r="2359" spans="1:7" x14ac:dyDescent="0.2">
      <c r="A2359" s="8" t="str">
        <f>Table76[[#This Row],[Test No.]]&amp;Table76[[#This Row],[Section]]&amp;Table76[[#This Row],[Q. No.]]</f>
        <v>R40M18</v>
      </c>
      <c r="B2359" s="8"/>
      <c r="C2359" s="7" t="s">
        <v>71</v>
      </c>
      <c r="D2359" s="6">
        <v>18</v>
      </c>
      <c r="E2359" s="6" t="s">
        <v>32</v>
      </c>
      <c r="F2359" s="36" t="s">
        <v>509</v>
      </c>
      <c r="G2359" s="36" t="str">
        <f>VLOOKUP(Table76[[#This Row],[CID]],MathN,2,FALSE)</f>
        <v>Combination and Permutation</v>
      </c>
    </row>
    <row r="2360" spans="1:7" x14ac:dyDescent="0.2">
      <c r="A2360" s="8" t="str">
        <f>Table76[[#This Row],[Test No.]]&amp;Table76[[#This Row],[Section]]&amp;Table76[[#This Row],[Q. No.]]</f>
        <v>R40M19</v>
      </c>
      <c r="B2360" s="8"/>
      <c r="C2360" s="7" t="s">
        <v>71</v>
      </c>
      <c r="D2360" s="6">
        <v>19</v>
      </c>
      <c r="E2360" s="6" t="s">
        <v>32</v>
      </c>
      <c r="F2360" s="36" t="s">
        <v>464</v>
      </c>
      <c r="G2360" s="36" t="str">
        <f>VLOOKUP(Table76[[#This Row],[CID]],MathN,2,FALSE)</f>
        <v>Numbers, Operations, and Problems</v>
      </c>
    </row>
    <row r="2361" spans="1:7" x14ac:dyDescent="0.2">
      <c r="A2361" s="8" t="str">
        <f>Table76[[#This Row],[Test No.]]&amp;Table76[[#This Row],[Section]]&amp;Table76[[#This Row],[Q. No.]]</f>
        <v>R40M20</v>
      </c>
      <c r="B2361" s="8"/>
      <c r="C2361" s="7" t="s">
        <v>71</v>
      </c>
      <c r="D2361" s="6">
        <v>20</v>
      </c>
      <c r="E2361" s="6" t="s">
        <v>32</v>
      </c>
      <c r="F2361" s="36" t="s">
        <v>494</v>
      </c>
      <c r="G2361" s="36" t="str">
        <f>VLOOKUP(Table76[[#This Row],[CID]],MathN,2,FALSE)</f>
        <v>Angles, Lines, and Planes</v>
      </c>
    </row>
    <row r="2362" spans="1:7" x14ac:dyDescent="0.2">
      <c r="A2362" s="8" t="str">
        <f>Table76[[#This Row],[Test No.]]&amp;Table76[[#This Row],[Section]]&amp;Table76[[#This Row],[Q. No.]]</f>
        <v>R40M21</v>
      </c>
      <c r="B2362" s="8"/>
      <c r="C2362" s="7" t="s">
        <v>71</v>
      </c>
      <c r="D2362" s="6">
        <v>21</v>
      </c>
      <c r="E2362" s="6" t="s">
        <v>32</v>
      </c>
      <c r="F2362" s="36" t="s">
        <v>475</v>
      </c>
      <c r="G2362" s="36" t="str">
        <f>VLOOKUP(Table76[[#This Row],[CID]],MathN,2,FALSE)</f>
        <v>Solving Linear Equations</v>
      </c>
    </row>
    <row r="2363" spans="1:7" x14ac:dyDescent="0.2">
      <c r="A2363" s="8" t="str">
        <f>Table76[[#This Row],[Test No.]]&amp;Table76[[#This Row],[Section]]&amp;Table76[[#This Row],[Q. No.]]</f>
        <v>R40M22</v>
      </c>
      <c r="B2363" s="8"/>
      <c r="C2363" s="7" t="s">
        <v>71</v>
      </c>
      <c r="D2363" s="6">
        <v>22</v>
      </c>
      <c r="E2363" s="6" t="s">
        <v>32</v>
      </c>
      <c r="F2363" s="36" t="s">
        <v>467</v>
      </c>
      <c r="G2363" s="36" t="str">
        <f>VLOOKUP(Table76[[#This Row],[CID]],MathN,2,FALSE)</f>
        <v>Percentages, Fractions, and Decimals</v>
      </c>
    </row>
    <row r="2364" spans="1:7" x14ac:dyDescent="0.2">
      <c r="A2364" s="8" t="str">
        <f>Table76[[#This Row],[Test No.]]&amp;Table76[[#This Row],[Section]]&amp;Table76[[#This Row],[Q. No.]]</f>
        <v>R40M23</v>
      </c>
      <c r="B2364" s="8"/>
      <c r="C2364" s="7" t="s">
        <v>71</v>
      </c>
      <c r="D2364" s="6">
        <v>23</v>
      </c>
      <c r="E2364" s="6" t="s">
        <v>32</v>
      </c>
      <c r="F2364" s="36" t="s">
        <v>474</v>
      </c>
      <c r="G2364" s="36" t="str">
        <f>VLOOKUP(Table76[[#This Row],[CID]],MathN,2,FALSE)</f>
        <v>Writing Expressions and Equations</v>
      </c>
    </row>
    <row r="2365" spans="1:7" x14ac:dyDescent="0.2">
      <c r="A2365" s="8" t="str">
        <f>Table76[[#This Row],[Test No.]]&amp;Table76[[#This Row],[Section]]&amp;Table76[[#This Row],[Q. No.]]</f>
        <v>R40M24</v>
      </c>
      <c r="B2365" s="8"/>
      <c r="C2365" s="7" t="s">
        <v>71</v>
      </c>
      <c r="D2365" s="6">
        <v>24</v>
      </c>
      <c r="E2365" s="6" t="s">
        <v>32</v>
      </c>
      <c r="F2365" s="36" t="s">
        <v>488</v>
      </c>
      <c r="G2365" s="36" t="str">
        <f>VLOOKUP(Table76[[#This Row],[CID]],MathN,2,FALSE)</f>
        <v>Distance and Midpoints</v>
      </c>
    </row>
    <row r="2366" spans="1:7" x14ac:dyDescent="0.2">
      <c r="A2366" s="8" t="str">
        <f>Table76[[#This Row],[Test No.]]&amp;Table76[[#This Row],[Section]]&amp;Table76[[#This Row],[Q. No.]]</f>
        <v>R40M25</v>
      </c>
      <c r="B2366" s="8"/>
      <c r="C2366" s="7" t="s">
        <v>71</v>
      </c>
      <c r="D2366" s="6">
        <v>25</v>
      </c>
      <c r="E2366" s="6" t="s">
        <v>32</v>
      </c>
      <c r="F2366" s="36" t="s">
        <v>487</v>
      </c>
      <c r="G2366" s="36" t="str">
        <f>VLOOKUP(Table76[[#This Row],[CID]],MathN,2,FALSE)</f>
        <v>The (x,y) Coordinate Plane</v>
      </c>
    </row>
    <row r="2367" spans="1:7" x14ac:dyDescent="0.2">
      <c r="A2367" s="8" t="str">
        <f>Table76[[#This Row],[Test No.]]&amp;Table76[[#This Row],[Section]]&amp;Table76[[#This Row],[Q. No.]]</f>
        <v>R40M26</v>
      </c>
      <c r="B2367" s="8"/>
      <c r="C2367" s="7" t="s">
        <v>71</v>
      </c>
      <c r="D2367" s="6">
        <v>26</v>
      </c>
      <c r="E2367" s="6" t="s">
        <v>32</v>
      </c>
      <c r="F2367" s="36" t="s">
        <v>497</v>
      </c>
      <c r="G2367" s="36" t="str">
        <f>VLOOKUP(Table76[[#This Row],[CID]],MathN,2,FALSE)</f>
        <v>Circles</v>
      </c>
    </row>
    <row r="2368" spans="1:7" x14ac:dyDescent="0.2">
      <c r="A2368" s="8" t="str">
        <f>Table76[[#This Row],[Test No.]]&amp;Table76[[#This Row],[Section]]&amp;Table76[[#This Row],[Q. No.]]</f>
        <v>R40M27</v>
      </c>
      <c r="B2368" s="8"/>
      <c r="C2368" s="7" t="s">
        <v>71</v>
      </c>
      <c r="D2368" s="6">
        <v>27</v>
      </c>
      <c r="E2368" s="6" t="s">
        <v>32</v>
      </c>
      <c r="F2368" s="36" t="s">
        <v>506</v>
      </c>
      <c r="G2368" s="36" t="str">
        <f>VLOOKUP(Table76[[#This Row],[CID]],MathN,2,FALSE)</f>
        <v>Mean, Median, and Mode</v>
      </c>
    </row>
    <row r="2369" spans="1:7" x14ac:dyDescent="0.2">
      <c r="A2369" s="8" t="str">
        <f>Table76[[#This Row],[Test No.]]&amp;Table76[[#This Row],[Section]]&amp;Table76[[#This Row],[Q. No.]]</f>
        <v>R40M28</v>
      </c>
      <c r="B2369" s="8"/>
      <c r="C2369" s="7" t="s">
        <v>71</v>
      </c>
      <c r="D2369" s="6">
        <v>28</v>
      </c>
      <c r="E2369" s="6" t="s">
        <v>32</v>
      </c>
      <c r="F2369" s="36" t="s">
        <v>465</v>
      </c>
      <c r="G2369" s="36" t="str">
        <f>VLOOKUP(Table76[[#This Row],[CID]],MathN,2,FALSE)</f>
        <v>Multiples, Factors, and Primes</v>
      </c>
    </row>
    <row r="2370" spans="1:7" x14ac:dyDescent="0.2">
      <c r="A2370" s="8" t="str">
        <f>Table76[[#This Row],[Test No.]]&amp;Table76[[#This Row],[Section]]&amp;Table76[[#This Row],[Q. No.]]</f>
        <v>R40M29</v>
      </c>
      <c r="B2370" s="8"/>
      <c r="C2370" s="7" t="s">
        <v>71</v>
      </c>
      <c r="D2370" s="6">
        <v>29</v>
      </c>
      <c r="E2370" s="6" t="s">
        <v>32</v>
      </c>
      <c r="F2370" s="36" t="s">
        <v>478</v>
      </c>
      <c r="G2370" s="36" t="str">
        <f>VLOOKUP(Table76[[#This Row],[CID]],MathN,2,FALSE)</f>
        <v>Solving and Factoring Quadratic Equations</v>
      </c>
    </row>
    <row r="2371" spans="1:7" x14ac:dyDescent="0.2">
      <c r="A2371" s="8" t="str">
        <f>Table76[[#This Row],[Test No.]]&amp;Table76[[#This Row],[Section]]&amp;Table76[[#This Row],[Q. No.]]</f>
        <v>R40M30</v>
      </c>
      <c r="B2371" s="8"/>
      <c r="C2371" s="7" t="s">
        <v>71</v>
      </c>
      <c r="D2371" s="6">
        <v>30</v>
      </c>
      <c r="E2371" s="6" t="s">
        <v>32</v>
      </c>
      <c r="F2371" s="36" t="s">
        <v>498</v>
      </c>
      <c r="G2371" s="36" t="str">
        <f>VLOOKUP(Table76[[#This Row],[CID]],MathN,2,FALSE)</f>
        <v>Simple Three-Dimensional Geometry</v>
      </c>
    </row>
    <row r="2372" spans="1:7" x14ac:dyDescent="0.2">
      <c r="A2372" s="8" t="str">
        <f>Table76[[#This Row],[Test No.]]&amp;Table76[[#This Row],[Section]]&amp;Table76[[#This Row],[Q. No.]]</f>
        <v>R40M31</v>
      </c>
      <c r="B2372" s="8"/>
      <c r="C2372" s="7" t="s">
        <v>71</v>
      </c>
      <c r="D2372" s="6">
        <v>31</v>
      </c>
      <c r="E2372" s="6" t="s">
        <v>32</v>
      </c>
      <c r="F2372" s="36" t="s">
        <v>500</v>
      </c>
      <c r="G2372" s="36" t="str">
        <f>VLOOKUP(Table76[[#This Row],[CID]],MathN,2,FALSE)</f>
        <v>SOHCAHTOA</v>
      </c>
    </row>
    <row r="2373" spans="1:7" x14ac:dyDescent="0.2">
      <c r="A2373" s="8" t="str">
        <f>Table76[[#This Row],[Test No.]]&amp;Table76[[#This Row],[Section]]&amp;Table76[[#This Row],[Q. No.]]</f>
        <v>R40M32</v>
      </c>
      <c r="B2373" s="8"/>
      <c r="C2373" s="7" t="s">
        <v>71</v>
      </c>
      <c r="D2373" s="6">
        <v>32</v>
      </c>
      <c r="E2373" s="6" t="s">
        <v>32</v>
      </c>
      <c r="F2373" s="36" t="s">
        <v>495</v>
      </c>
      <c r="G2373" s="36" t="str">
        <f>VLOOKUP(Table76[[#This Row],[CID]],MathN,2,FALSE)</f>
        <v>Triangles</v>
      </c>
    </row>
    <row r="2374" spans="1:7" x14ac:dyDescent="0.2">
      <c r="A2374" s="8" t="str">
        <f>Table76[[#This Row],[Test No.]]&amp;Table76[[#This Row],[Section]]&amp;Table76[[#This Row],[Q. No.]]</f>
        <v>R40M33</v>
      </c>
      <c r="B2374" s="8"/>
      <c r="C2374" s="7" t="s">
        <v>71</v>
      </c>
      <c r="D2374" s="6">
        <v>33</v>
      </c>
      <c r="E2374" s="6" t="s">
        <v>32</v>
      </c>
      <c r="F2374" s="36" t="s">
        <v>481</v>
      </c>
      <c r="G2374" s="36" t="str">
        <f>VLOOKUP(Table76[[#This Row],[CID]],MathN,2,FALSE)</f>
        <v>Functions</v>
      </c>
    </row>
    <row r="2375" spans="1:7" x14ac:dyDescent="0.2">
      <c r="A2375" s="8" t="str">
        <f>Table76[[#This Row],[Test No.]]&amp;Table76[[#This Row],[Section]]&amp;Table76[[#This Row],[Q. No.]]</f>
        <v>R40M34</v>
      </c>
      <c r="B2375" s="8"/>
      <c r="C2375" s="7" t="s">
        <v>71</v>
      </c>
      <c r="D2375" s="6">
        <v>34</v>
      </c>
      <c r="E2375" s="6" t="s">
        <v>32</v>
      </c>
      <c r="F2375" s="36" t="s">
        <v>467</v>
      </c>
      <c r="G2375" s="36" t="str">
        <f>VLOOKUP(Table76[[#This Row],[CID]],MathN,2,FALSE)</f>
        <v>Percentages, Fractions, and Decimals</v>
      </c>
    </row>
    <row r="2376" spans="1:7" x14ac:dyDescent="0.2">
      <c r="A2376" s="8" t="str">
        <f>Table76[[#This Row],[Test No.]]&amp;Table76[[#This Row],[Section]]&amp;Table76[[#This Row],[Q. No.]]</f>
        <v>R40M35</v>
      </c>
      <c r="B2376" s="8"/>
      <c r="C2376" s="7" t="s">
        <v>71</v>
      </c>
      <c r="D2376" s="6">
        <v>35</v>
      </c>
      <c r="E2376" s="6" t="s">
        <v>32</v>
      </c>
      <c r="F2376" s="36" t="s">
        <v>479</v>
      </c>
      <c r="G2376" s="36" t="str">
        <f>VLOOKUP(Table76[[#This Row],[CID]],MathN,2,FALSE)</f>
        <v>Solving Systems of Equations</v>
      </c>
    </row>
    <row r="2377" spans="1:7" x14ac:dyDescent="0.2">
      <c r="A2377" s="8" t="str">
        <f>Table76[[#This Row],[Test No.]]&amp;Table76[[#This Row],[Section]]&amp;Table76[[#This Row],[Q. No.]]</f>
        <v>R40M36</v>
      </c>
      <c r="B2377" s="8"/>
      <c r="C2377" s="7" t="s">
        <v>71</v>
      </c>
      <c r="D2377" s="6">
        <v>36</v>
      </c>
      <c r="E2377" s="6" t="s">
        <v>32</v>
      </c>
      <c r="F2377" s="36" t="s">
        <v>496</v>
      </c>
      <c r="G2377" s="36" t="str">
        <f>VLOOKUP(Table76[[#This Row],[CID]],MathN,2,FALSE)</f>
        <v>Polygons</v>
      </c>
    </row>
    <row r="2378" spans="1:7" x14ac:dyDescent="0.2">
      <c r="A2378" s="8" t="str">
        <f>Table76[[#This Row],[Test No.]]&amp;Table76[[#This Row],[Section]]&amp;Table76[[#This Row],[Q. No.]]</f>
        <v>R40M37</v>
      </c>
      <c r="B2378" s="8"/>
      <c r="C2378" s="7" t="s">
        <v>71</v>
      </c>
      <c r="D2378" s="6">
        <v>37</v>
      </c>
      <c r="E2378" s="6" t="s">
        <v>32</v>
      </c>
      <c r="F2378" s="36" t="s">
        <v>499</v>
      </c>
      <c r="G2378" s="36" t="str">
        <f>VLOOKUP(Table76[[#This Row],[CID]],MathN,2,FALSE)</f>
        <v>Area and Perimeter</v>
      </c>
    </row>
    <row r="2379" spans="1:7" x14ac:dyDescent="0.2">
      <c r="A2379" s="8" t="str">
        <f>Table76[[#This Row],[Test No.]]&amp;Table76[[#This Row],[Section]]&amp;Table76[[#This Row],[Q. No.]]</f>
        <v>R40M38</v>
      </c>
      <c r="B2379" s="8"/>
      <c r="C2379" s="7" t="s">
        <v>71</v>
      </c>
      <c r="D2379" s="6">
        <v>38</v>
      </c>
      <c r="E2379" s="6" t="s">
        <v>32</v>
      </c>
      <c r="F2379" s="36" t="s">
        <v>497</v>
      </c>
      <c r="G2379" s="36" t="str">
        <f>VLOOKUP(Table76[[#This Row],[CID]],MathN,2,FALSE)</f>
        <v>Circles</v>
      </c>
    </row>
    <row r="2380" spans="1:7" x14ac:dyDescent="0.2">
      <c r="A2380" s="8" t="str">
        <f>Table76[[#This Row],[Test No.]]&amp;Table76[[#This Row],[Section]]&amp;Table76[[#This Row],[Q. No.]]</f>
        <v>R40M39</v>
      </c>
      <c r="B2380" s="8"/>
      <c r="C2380" s="7" t="s">
        <v>71</v>
      </c>
      <c r="D2380" s="6">
        <v>39</v>
      </c>
      <c r="E2380" s="6" t="s">
        <v>32</v>
      </c>
      <c r="F2380" s="36" t="s">
        <v>474</v>
      </c>
      <c r="G2380" s="36" t="str">
        <f>VLOOKUP(Table76[[#This Row],[CID]],MathN,2,FALSE)</f>
        <v>Writing Expressions and Equations</v>
      </c>
    </row>
    <row r="2381" spans="1:7" x14ac:dyDescent="0.2">
      <c r="A2381" s="8" t="str">
        <f>Table76[[#This Row],[Test No.]]&amp;Table76[[#This Row],[Section]]&amp;Table76[[#This Row],[Q. No.]]</f>
        <v>R40M40</v>
      </c>
      <c r="B2381" s="8"/>
      <c r="C2381" s="7" t="s">
        <v>71</v>
      </c>
      <c r="D2381" s="6">
        <v>40</v>
      </c>
      <c r="E2381" s="6" t="s">
        <v>32</v>
      </c>
      <c r="F2381" s="36" t="s">
        <v>478</v>
      </c>
      <c r="G2381" s="36" t="str">
        <f>VLOOKUP(Table76[[#This Row],[CID]],MathN,2,FALSE)</f>
        <v>Solving and Factoring Quadratic Equations</v>
      </c>
    </row>
    <row r="2382" spans="1:7" x14ac:dyDescent="0.2">
      <c r="A2382" s="8" t="str">
        <f>Table76[[#This Row],[Test No.]]&amp;Table76[[#This Row],[Section]]&amp;Table76[[#This Row],[Q. No.]]</f>
        <v>R40M41</v>
      </c>
      <c r="B2382" s="8"/>
      <c r="C2382" s="7" t="s">
        <v>71</v>
      </c>
      <c r="D2382" s="6">
        <v>41</v>
      </c>
      <c r="E2382" s="6" t="s">
        <v>32</v>
      </c>
      <c r="F2382" s="36" t="s">
        <v>489</v>
      </c>
      <c r="G2382" s="36" t="str">
        <f>VLOOKUP(Table76[[#This Row],[CID]],MathN,2,FALSE)</f>
        <v>Slope</v>
      </c>
    </row>
    <row r="2383" spans="1:7" x14ac:dyDescent="0.2">
      <c r="A2383" s="8" t="str">
        <f>Table76[[#This Row],[Test No.]]&amp;Table76[[#This Row],[Section]]&amp;Table76[[#This Row],[Q. No.]]</f>
        <v>R40M42</v>
      </c>
      <c r="B2383" s="8"/>
      <c r="C2383" s="7" t="s">
        <v>71</v>
      </c>
      <c r="D2383" s="6">
        <v>42</v>
      </c>
      <c r="E2383" s="6" t="s">
        <v>32</v>
      </c>
      <c r="F2383" s="36" t="s">
        <v>488</v>
      </c>
      <c r="G2383" s="36" t="str">
        <f>VLOOKUP(Table76[[#This Row],[CID]],MathN,2,FALSE)</f>
        <v>Distance and Midpoints</v>
      </c>
    </row>
    <row r="2384" spans="1:7" x14ac:dyDescent="0.2">
      <c r="A2384" s="8" t="str">
        <f>Table76[[#This Row],[Test No.]]&amp;Table76[[#This Row],[Section]]&amp;Table76[[#This Row],[Q. No.]]</f>
        <v>R40M43</v>
      </c>
      <c r="B2384" s="8"/>
      <c r="C2384" s="7" t="s">
        <v>71</v>
      </c>
      <c r="D2384" s="6">
        <v>43</v>
      </c>
      <c r="E2384" s="6" t="s">
        <v>32</v>
      </c>
      <c r="F2384" s="36" t="s">
        <v>500</v>
      </c>
      <c r="G2384" s="36" t="str">
        <f>VLOOKUP(Table76[[#This Row],[CID]],MathN,2,FALSE)</f>
        <v>SOHCAHTOA</v>
      </c>
    </row>
    <row r="2385" spans="1:7" x14ac:dyDescent="0.2">
      <c r="A2385" s="8" t="str">
        <f>Table76[[#This Row],[Test No.]]&amp;Table76[[#This Row],[Section]]&amp;Table76[[#This Row],[Q. No.]]</f>
        <v>R40M44</v>
      </c>
      <c r="B2385" s="8"/>
      <c r="C2385" s="7" t="s">
        <v>71</v>
      </c>
      <c r="D2385" s="6">
        <v>44</v>
      </c>
      <c r="E2385" s="6" t="s">
        <v>32</v>
      </c>
      <c r="F2385" s="36" t="s">
        <v>498</v>
      </c>
      <c r="G2385" s="36" t="str">
        <f>VLOOKUP(Table76[[#This Row],[CID]],MathN,2,FALSE)</f>
        <v>Simple Three-Dimensional Geometry</v>
      </c>
    </row>
    <row r="2386" spans="1:7" x14ac:dyDescent="0.2">
      <c r="A2386" s="8" t="str">
        <f>Table76[[#This Row],[Test No.]]&amp;Table76[[#This Row],[Section]]&amp;Table76[[#This Row],[Q. No.]]</f>
        <v>R40M45</v>
      </c>
      <c r="B2386" s="8"/>
      <c r="C2386" s="7" t="s">
        <v>71</v>
      </c>
      <c r="D2386" s="6">
        <v>45</v>
      </c>
      <c r="E2386" s="6" t="s">
        <v>32</v>
      </c>
      <c r="F2386" s="36" t="s">
        <v>498</v>
      </c>
      <c r="G2386" s="36" t="str">
        <f>VLOOKUP(Table76[[#This Row],[CID]],MathN,2,FALSE)</f>
        <v>Simple Three-Dimensional Geometry</v>
      </c>
    </row>
    <row r="2387" spans="1:7" x14ac:dyDescent="0.2">
      <c r="A2387" s="8" t="str">
        <f>Table76[[#This Row],[Test No.]]&amp;Table76[[#This Row],[Section]]&amp;Table76[[#This Row],[Q. No.]]</f>
        <v>R40M46</v>
      </c>
      <c r="B2387" s="8"/>
      <c r="C2387" s="7" t="s">
        <v>71</v>
      </c>
      <c r="D2387" s="6">
        <v>46</v>
      </c>
      <c r="E2387" s="6" t="s">
        <v>32</v>
      </c>
      <c r="F2387" s="36" t="s">
        <v>479</v>
      </c>
      <c r="G2387" s="36" t="str">
        <f>VLOOKUP(Table76[[#This Row],[CID]],MathN,2,FALSE)</f>
        <v>Solving Systems of Equations</v>
      </c>
    </row>
    <row r="2388" spans="1:7" x14ac:dyDescent="0.2">
      <c r="A2388" s="8" t="str">
        <f>Table76[[#This Row],[Test No.]]&amp;Table76[[#This Row],[Section]]&amp;Table76[[#This Row],[Q. No.]]</f>
        <v>R40M47</v>
      </c>
      <c r="B2388" s="8"/>
      <c r="C2388" s="7" t="s">
        <v>71</v>
      </c>
      <c r="D2388" s="6">
        <v>47</v>
      </c>
      <c r="E2388" s="6" t="s">
        <v>32</v>
      </c>
      <c r="F2388" s="36" t="s">
        <v>490</v>
      </c>
      <c r="G2388" s="36" t="str">
        <f>VLOOKUP(Table76[[#This Row],[CID]],MathN,2,FALSE)</f>
        <v>Parallel and Perpendicular Lines</v>
      </c>
    </row>
    <row r="2389" spans="1:7" x14ac:dyDescent="0.2">
      <c r="A2389" s="8" t="str">
        <f>Table76[[#This Row],[Test No.]]&amp;Table76[[#This Row],[Section]]&amp;Table76[[#This Row],[Q. No.]]</f>
        <v>R40M48</v>
      </c>
      <c r="B2389" s="8"/>
      <c r="C2389" s="7" t="s">
        <v>71</v>
      </c>
      <c r="D2389" s="6">
        <v>48</v>
      </c>
      <c r="E2389" s="6" t="s">
        <v>32</v>
      </c>
      <c r="F2389" s="36" t="s">
        <v>469</v>
      </c>
      <c r="G2389" s="36" t="str">
        <f>VLOOKUP(Table76[[#This Row],[CID]],MathN,2,FALSE)</f>
        <v>Absolute Value</v>
      </c>
    </row>
    <row r="2390" spans="1:7" x14ac:dyDescent="0.2">
      <c r="A2390" s="8" t="str">
        <f>Table76[[#This Row],[Test No.]]&amp;Table76[[#This Row],[Section]]&amp;Table76[[#This Row],[Q. No.]]</f>
        <v>R40M49</v>
      </c>
      <c r="B2390" s="8"/>
      <c r="C2390" s="7" t="s">
        <v>71</v>
      </c>
      <c r="D2390" s="6">
        <v>49</v>
      </c>
      <c r="E2390" s="6" t="s">
        <v>32</v>
      </c>
      <c r="F2390" s="36" t="s">
        <v>499</v>
      </c>
      <c r="G2390" s="36" t="str">
        <f>VLOOKUP(Table76[[#This Row],[CID]],MathN,2,FALSE)</f>
        <v>Area and Perimeter</v>
      </c>
    </row>
    <row r="2391" spans="1:7" x14ac:dyDescent="0.2">
      <c r="A2391" s="8" t="str">
        <f>Table76[[#This Row],[Test No.]]&amp;Table76[[#This Row],[Section]]&amp;Table76[[#This Row],[Q. No.]]</f>
        <v>R40M50</v>
      </c>
      <c r="B2391" s="8"/>
      <c r="C2391" s="7" t="s">
        <v>71</v>
      </c>
      <c r="D2391" s="6">
        <v>50</v>
      </c>
      <c r="E2391" s="6" t="s">
        <v>32</v>
      </c>
      <c r="F2391" s="36" t="s">
        <v>465</v>
      </c>
      <c r="G2391" s="36" t="str">
        <f>VLOOKUP(Table76[[#This Row],[CID]],MathN,2,FALSE)</f>
        <v>Multiples, Factors, and Primes</v>
      </c>
    </row>
    <row r="2392" spans="1:7" x14ac:dyDescent="0.2">
      <c r="A2392" s="8" t="str">
        <f>Table76[[#This Row],[Test No.]]&amp;Table76[[#This Row],[Section]]&amp;Table76[[#This Row],[Q. No.]]</f>
        <v>R40M51</v>
      </c>
      <c r="B2392" s="8"/>
      <c r="C2392" s="7" t="s">
        <v>71</v>
      </c>
      <c r="D2392" s="6">
        <v>51</v>
      </c>
      <c r="E2392" s="6" t="s">
        <v>32</v>
      </c>
      <c r="F2392" s="36" t="s">
        <v>500</v>
      </c>
      <c r="G2392" s="36" t="str">
        <f>VLOOKUP(Table76[[#This Row],[CID]],MathN,2,FALSE)</f>
        <v>SOHCAHTOA</v>
      </c>
    </row>
    <row r="2393" spans="1:7" x14ac:dyDescent="0.2">
      <c r="A2393" s="8" t="str">
        <f>Table76[[#This Row],[Test No.]]&amp;Table76[[#This Row],[Section]]&amp;Table76[[#This Row],[Q. No.]]</f>
        <v>R40M52</v>
      </c>
      <c r="B2393" s="8"/>
      <c r="C2393" s="7" t="s">
        <v>71</v>
      </c>
      <c r="D2393" s="6">
        <v>52</v>
      </c>
      <c r="E2393" s="6" t="s">
        <v>32</v>
      </c>
      <c r="F2393" s="36" t="s">
        <v>492</v>
      </c>
      <c r="G2393" s="36" t="str">
        <f>VLOOKUP(Table76[[#This Row],[CID]],MathN,2,FALSE)</f>
        <v>Graphing Data and Equations</v>
      </c>
    </row>
    <row r="2394" spans="1:7" x14ac:dyDescent="0.2">
      <c r="A2394" s="8" t="str">
        <f>Table76[[#This Row],[Test No.]]&amp;Table76[[#This Row],[Section]]&amp;Table76[[#This Row],[Q. No.]]</f>
        <v>R40M53</v>
      </c>
      <c r="B2394" s="8"/>
      <c r="C2394" s="7" t="s">
        <v>71</v>
      </c>
      <c r="D2394" s="6">
        <v>53</v>
      </c>
      <c r="E2394" s="6" t="s">
        <v>32</v>
      </c>
      <c r="F2394" s="36" t="s">
        <v>507</v>
      </c>
      <c r="G2394" s="36" t="str">
        <f>VLOOKUP(Table76[[#This Row],[CID]],MathN,2,FALSE)</f>
        <v>Probability</v>
      </c>
    </row>
    <row r="2395" spans="1:7" x14ac:dyDescent="0.2">
      <c r="A2395" s="8" t="str">
        <f>Table76[[#This Row],[Test No.]]&amp;Table76[[#This Row],[Section]]&amp;Table76[[#This Row],[Q. No.]]</f>
        <v>R40M54</v>
      </c>
      <c r="B2395" s="8"/>
      <c r="C2395" s="7" t="s">
        <v>71</v>
      </c>
      <c r="D2395" s="6">
        <v>54</v>
      </c>
      <c r="E2395" s="6" t="s">
        <v>32</v>
      </c>
      <c r="F2395" s="36" t="s">
        <v>499</v>
      </c>
      <c r="G2395" s="36" t="str">
        <f>VLOOKUP(Table76[[#This Row],[CID]],MathN,2,FALSE)</f>
        <v>Area and Perimeter</v>
      </c>
    </row>
    <row r="2396" spans="1:7" x14ac:dyDescent="0.2">
      <c r="A2396" s="8" t="str">
        <f>Table76[[#This Row],[Test No.]]&amp;Table76[[#This Row],[Section]]&amp;Table76[[#This Row],[Q. No.]]</f>
        <v>R40M55</v>
      </c>
      <c r="B2396" s="8"/>
      <c r="C2396" s="7" t="s">
        <v>71</v>
      </c>
      <c r="D2396" s="6">
        <v>55</v>
      </c>
      <c r="E2396" s="6" t="s">
        <v>32</v>
      </c>
      <c r="F2396" s="36" t="s">
        <v>503</v>
      </c>
      <c r="G2396" s="36" t="str">
        <f>VLOOKUP(Table76[[#This Row],[CID]],MathN,2,FALSE)</f>
        <v>Trigonometric Graphs</v>
      </c>
    </row>
    <row r="2397" spans="1:7" x14ac:dyDescent="0.2">
      <c r="A2397" s="8" t="str">
        <f>Table76[[#This Row],[Test No.]]&amp;Table76[[#This Row],[Section]]&amp;Table76[[#This Row],[Q. No.]]</f>
        <v>R40M56</v>
      </c>
      <c r="B2397" s="8"/>
      <c r="C2397" s="7" t="s">
        <v>71</v>
      </c>
      <c r="D2397" s="6">
        <v>56</v>
      </c>
      <c r="E2397" s="6" t="s">
        <v>32</v>
      </c>
      <c r="F2397" s="36" t="s">
        <v>473</v>
      </c>
      <c r="G2397" s="36" t="str">
        <f>VLOOKUP(Table76[[#This Row],[CID]],MathN,2,FALSE)</f>
        <v>Equivalent Algebraic Expressions</v>
      </c>
    </row>
    <row r="2398" spans="1:7" x14ac:dyDescent="0.2">
      <c r="A2398" s="8" t="str">
        <f>Table76[[#This Row],[Test No.]]&amp;Table76[[#This Row],[Section]]&amp;Table76[[#This Row],[Q. No.]]</f>
        <v>R40M57</v>
      </c>
      <c r="B2398" s="8"/>
      <c r="C2398" s="7" t="s">
        <v>71</v>
      </c>
      <c r="D2398" s="6">
        <v>57</v>
      </c>
      <c r="E2398" s="6" t="s">
        <v>32</v>
      </c>
      <c r="F2398" s="36" t="s">
        <v>479</v>
      </c>
      <c r="G2398" s="36" t="str">
        <f>VLOOKUP(Table76[[#This Row],[CID]],MathN,2,FALSE)</f>
        <v>Solving Systems of Equations</v>
      </c>
    </row>
    <row r="2399" spans="1:7" x14ac:dyDescent="0.2">
      <c r="A2399" s="8" t="str">
        <f>Table76[[#This Row],[Test No.]]&amp;Table76[[#This Row],[Section]]&amp;Table76[[#This Row],[Q. No.]]</f>
        <v>R40M58</v>
      </c>
      <c r="B2399" s="8"/>
      <c r="C2399" s="7" t="s">
        <v>71</v>
      </c>
      <c r="D2399" s="6">
        <v>58</v>
      </c>
      <c r="E2399" s="6" t="s">
        <v>32</v>
      </c>
      <c r="F2399" s="36" t="s">
        <v>499</v>
      </c>
      <c r="G2399" s="36" t="str">
        <f>VLOOKUP(Table76[[#This Row],[CID]],MathN,2,FALSE)</f>
        <v>Area and Perimeter</v>
      </c>
    </row>
    <row r="2400" spans="1:7" x14ac:dyDescent="0.2">
      <c r="A2400" s="8" t="str">
        <f>Table76[[#This Row],[Test No.]]&amp;Table76[[#This Row],[Section]]&amp;Table76[[#This Row],[Q. No.]]</f>
        <v>R40M59</v>
      </c>
      <c r="B2400" s="8"/>
      <c r="C2400" s="7" t="s">
        <v>71</v>
      </c>
      <c r="D2400" s="6">
        <v>59</v>
      </c>
      <c r="E2400" s="6" t="s">
        <v>32</v>
      </c>
      <c r="F2400" s="36" t="s">
        <v>467</v>
      </c>
      <c r="G2400" s="36" t="str">
        <f>VLOOKUP(Table76[[#This Row],[CID]],MathN,2,FALSE)</f>
        <v>Percentages, Fractions, and Decimals</v>
      </c>
    </row>
    <row r="2401" spans="1:7" x14ac:dyDescent="0.2">
      <c r="A2401" s="8" t="str">
        <f>Table76[[#This Row],[Test No.]]&amp;Table76[[#This Row],[Section]]&amp;Table76[[#This Row],[Q. No.]]</f>
        <v>R40M60</v>
      </c>
      <c r="B2401" s="8"/>
      <c r="C2401" s="7" t="s">
        <v>71</v>
      </c>
      <c r="D2401" s="6">
        <v>60</v>
      </c>
      <c r="E2401" s="6" t="s">
        <v>32</v>
      </c>
      <c r="F2401" s="36" t="s">
        <v>483</v>
      </c>
      <c r="G2401" s="36" t="str">
        <f>VLOOKUP(Table76[[#This Row],[CID]],MathN,2,FALSE)</f>
        <v>Logarithms</v>
      </c>
    </row>
    <row r="2402" spans="1:7" x14ac:dyDescent="0.2">
      <c r="A2402" s="8" t="str">
        <f>Table76[[#This Row],[Test No.]]&amp;Table76[[#This Row],[Section]]&amp;Table76[[#This Row],[Q. No.]]</f>
        <v>R41M1</v>
      </c>
      <c r="B2402" s="8"/>
      <c r="C2402" s="7" t="s">
        <v>70</v>
      </c>
      <c r="D2402" s="6">
        <v>1</v>
      </c>
      <c r="E2402" s="6" t="s">
        <v>32</v>
      </c>
      <c r="F2402" s="36" t="s">
        <v>467</v>
      </c>
      <c r="G2402" s="36" t="str">
        <f>VLOOKUP(Table76[[#This Row],[CID]],MathN,2,FALSE)</f>
        <v>Percentages, Fractions, and Decimals</v>
      </c>
    </row>
    <row r="2403" spans="1:7" x14ac:dyDescent="0.2">
      <c r="A2403" s="8" t="str">
        <f>Table76[[#This Row],[Test No.]]&amp;Table76[[#This Row],[Section]]&amp;Table76[[#This Row],[Q. No.]]</f>
        <v>R41M2</v>
      </c>
      <c r="B2403" s="8"/>
      <c r="C2403" s="7" t="s">
        <v>70</v>
      </c>
      <c r="D2403" s="6">
        <v>2</v>
      </c>
      <c r="E2403" s="6" t="s">
        <v>32</v>
      </c>
      <c r="F2403" s="36" t="s">
        <v>470</v>
      </c>
      <c r="G2403" s="36" t="str">
        <f>VLOOKUP(Table76[[#This Row],[CID]],MathN,2,FALSE)</f>
        <v>Exponents and Roots</v>
      </c>
    </row>
    <row r="2404" spans="1:7" x14ac:dyDescent="0.2">
      <c r="A2404" s="8" t="str">
        <f>Table76[[#This Row],[Test No.]]&amp;Table76[[#This Row],[Section]]&amp;Table76[[#This Row],[Q. No.]]</f>
        <v>R41M3</v>
      </c>
      <c r="B2404" s="8"/>
      <c r="C2404" s="7" t="s">
        <v>70</v>
      </c>
      <c r="D2404" s="6">
        <v>3</v>
      </c>
      <c r="E2404" s="6" t="s">
        <v>32</v>
      </c>
      <c r="F2404" s="36" t="s">
        <v>467</v>
      </c>
      <c r="G2404" s="36" t="str">
        <f>VLOOKUP(Table76[[#This Row],[CID]],MathN,2,FALSE)</f>
        <v>Percentages, Fractions, and Decimals</v>
      </c>
    </row>
    <row r="2405" spans="1:7" x14ac:dyDescent="0.2">
      <c r="A2405" s="8" t="str">
        <f>Table76[[#This Row],[Test No.]]&amp;Table76[[#This Row],[Section]]&amp;Table76[[#This Row],[Q. No.]]</f>
        <v>R41M4</v>
      </c>
      <c r="B2405" s="8"/>
      <c r="C2405" s="7" t="s">
        <v>70</v>
      </c>
      <c r="D2405" s="6">
        <v>4</v>
      </c>
      <c r="E2405" s="6" t="s">
        <v>32</v>
      </c>
      <c r="F2405" s="36" t="s">
        <v>506</v>
      </c>
      <c r="G2405" s="36" t="str">
        <f>VLOOKUP(Table76[[#This Row],[CID]],MathN,2,FALSE)</f>
        <v>Mean, Median, and Mode</v>
      </c>
    </row>
    <row r="2406" spans="1:7" x14ac:dyDescent="0.2">
      <c r="A2406" s="8" t="str">
        <f>Table76[[#This Row],[Test No.]]&amp;Table76[[#This Row],[Section]]&amp;Table76[[#This Row],[Q. No.]]</f>
        <v>R41M5</v>
      </c>
      <c r="B2406" s="8"/>
      <c r="C2406" s="7" t="s">
        <v>70</v>
      </c>
      <c r="D2406" s="6">
        <v>5</v>
      </c>
      <c r="E2406" s="6" t="s">
        <v>32</v>
      </c>
      <c r="F2406" s="36" t="s">
        <v>467</v>
      </c>
      <c r="G2406" s="36" t="str">
        <f>VLOOKUP(Table76[[#This Row],[CID]],MathN,2,FALSE)</f>
        <v>Percentages, Fractions, and Decimals</v>
      </c>
    </row>
    <row r="2407" spans="1:7" x14ac:dyDescent="0.2">
      <c r="A2407" s="8" t="str">
        <f>Table76[[#This Row],[Test No.]]&amp;Table76[[#This Row],[Section]]&amp;Table76[[#This Row],[Q. No.]]</f>
        <v>R41M6</v>
      </c>
      <c r="B2407" s="8"/>
      <c r="C2407" s="7" t="s">
        <v>70</v>
      </c>
      <c r="D2407" s="6">
        <v>6</v>
      </c>
      <c r="E2407" s="6" t="s">
        <v>32</v>
      </c>
      <c r="F2407" s="36" t="s">
        <v>499</v>
      </c>
      <c r="G2407" s="36" t="str">
        <f>VLOOKUP(Table76[[#This Row],[CID]],MathN,2,FALSE)</f>
        <v>Area and Perimeter</v>
      </c>
    </row>
    <row r="2408" spans="1:7" x14ac:dyDescent="0.2">
      <c r="A2408" s="8" t="str">
        <f>Table76[[#This Row],[Test No.]]&amp;Table76[[#This Row],[Section]]&amp;Table76[[#This Row],[Q. No.]]</f>
        <v>R41M7</v>
      </c>
      <c r="B2408" s="8"/>
      <c r="C2408" s="7" t="s">
        <v>70</v>
      </c>
      <c r="D2408" s="6">
        <v>7</v>
      </c>
      <c r="E2408" s="6" t="s">
        <v>32</v>
      </c>
      <c r="F2408" s="36" t="s">
        <v>473</v>
      </c>
      <c r="G2408" s="36" t="str">
        <f>VLOOKUP(Table76[[#This Row],[CID]],MathN,2,FALSE)</f>
        <v>Equivalent Algebraic Expressions</v>
      </c>
    </row>
    <row r="2409" spans="1:7" x14ac:dyDescent="0.2">
      <c r="A2409" s="8" t="str">
        <f>Table76[[#This Row],[Test No.]]&amp;Table76[[#This Row],[Section]]&amp;Table76[[#This Row],[Q. No.]]</f>
        <v>R41M8</v>
      </c>
      <c r="B2409" s="8"/>
      <c r="C2409" s="7" t="s">
        <v>70</v>
      </c>
      <c r="D2409" s="6">
        <v>8</v>
      </c>
      <c r="E2409" s="6" t="s">
        <v>32</v>
      </c>
      <c r="F2409" s="36" t="s">
        <v>475</v>
      </c>
      <c r="G2409" s="36" t="str">
        <f>VLOOKUP(Table76[[#This Row],[CID]],MathN,2,FALSE)</f>
        <v>Solving Linear Equations</v>
      </c>
    </row>
    <row r="2410" spans="1:7" x14ac:dyDescent="0.2">
      <c r="A2410" s="8" t="str">
        <f>Table76[[#This Row],[Test No.]]&amp;Table76[[#This Row],[Section]]&amp;Table76[[#This Row],[Q. No.]]</f>
        <v>R41M9</v>
      </c>
      <c r="B2410" s="8"/>
      <c r="C2410" s="7" t="s">
        <v>70</v>
      </c>
      <c r="D2410" s="6">
        <v>9</v>
      </c>
      <c r="E2410" s="6" t="s">
        <v>32</v>
      </c>
      <c r="F2410" s="36" t="s">
        <v>471</v>
      </c>
      <c r="G2410" s="36" t="str">
        <f>VLOOKUP(Table76[[#This Row],[CID]],MathN,2,FALSE)</f>
        <v>Series</v>
      </c>
    </row>
    <row r="2411" spans="1:7" x14ac:dyDescent="0.2">
      <c r="A2411" s="8" t="str">
        <f>Table76[[#This Row],[Test No.]]&amp;Table76[[#This Row],[Section]]&amp;Table76[[#This Row],[Q. No.]]</f>
        <v>R41M10</v>
      </c>
      <c r="B2411" s="8"/>
      <c r="C2411" s="7" t="s">
        <v>70</v>
      </c>
      <c r="D2411" s="6">
        <v>10</v>
      </c>
      <c r="E2411" s="6" t="s">
        <v>32</v>
      </c>
      <c r="F2411" s="36" t="s">
        <v>470</v>
      </c>
      <c r="G2411" s="36" t="str">
        <f>VLOOKUP(Table76[[#This Row],[CID]],MathN,2,FALSE)</f>
        <v>Exponents and Roots</v>
      </c>
    </row>
    <row r="2412" spans="1:7" x14ac:dyDescent="0.2">
      <c r="A2412" s="8" t="str">
        <f>Table76[[#This Row],[Test No.]]&amp;Table76[[#This Row],[Section]]&amp;Table76[[#This Row],[Q. No.]]</f>
        <v>R41M11</v>
      </c>
      <c r="B2412" s="8"/>
      <c r="C2412" s="7" t="s">
        <v>70</v>
      </c>
      <c r="D2412" s="6">
        <v>11</v>
      </c>
      <c r="E2412" s="6" t="s">
        <v>32</v>
      </c>
      <c r="F2412" s="36" t="s">
        <v>498</v>
      </c>
      <c r="G2412" s="36" t="str">
        <f>VLOOKUP(Table76[[#This Row],[CID]],MathN,2,FALSE)</f>
        <v>Simple Three-Dimensional Geometry</v>
      </c>
    </row>
    <row r="2413" spans="1:7" x14ac:dyDescent="0.2">
      <c r="A2413" s="8" t="str">
        <f>Table76[[#This Row],[Test No.]]&amp;Table76[[#This Row],[Section]]&amp;Table76[[#This Row],[Q. No.]]</f>
        <v>R41M12</v>
      </c>
      <c r="B2413" s="8"/>
      <c r="C2413" s="7" t="s">
        <v>70</v>
      </c>
      <c r="D2413" s="6">
        <v>12</v>
      </c>
      <c r="E2413" s="6" t="s">
        <v>32</v>
      </c>
      <c r="F2413" s="36" t="s">
        <v>507</v>
      </c>
      <c r="G2413" s="36" t="str">
        <f>VLOOKUP(Table76[[#This Row],[CID]],MathN,2,FALSE)</f>
        <v>Probability</v>
      </c>
    </row>
    <row r="2414" spans="1:7" x14ac:dyDescent="0.2">
      <c r="A2414" s="8" t="str">
        <f>Table76[[#This Row],[Test No.]]&amp;Table76[[#This Row],[Section]]&amp;Table76[[#This Row],[Q. No.]]</f>
        <v>R41M13</v>
      </c>
      <c r="B2414" s="8"/>
      <c r="C2414" s="7" t="s">
        <v>70</v>
      </c>
      <c r="D2414" s="6">
        <v>13</v>
      </c>
      <c r="E2414" s="6" t="s">
        <v>32</v>
      </c>
      <c r="F2414" s="36" t="s">
        <v>482</v>
      </c>
      <c r="G2414" s="36" t="str">
        <f>VLOOKUP(Table76[[#This Row],[CID]],MathN,2,FALSE)</f>
        <v>Matrices</v>
      </c>
    </row>
    <row r="2415" spans="1:7" x14ac:dyDescent="0.2">
      <c r="A2415" s="8" t="str">
        <f>Table76[[#This Row],[Test No.]]&amp;Table76[[#This Row],[Section]]&amp;Table76[[#This Row],[Q. No.]]</f>
        <v>R41M14</v>
      </c>
      <c r="B2415" s="8"/>
      <c r="C2415" s="7" t="s">
        <v>70</v>
      </c>
      <c r="D2415" s="6">
        <v>14</v>
      </c>
      <c r="E2415" s="6" t="s">
        <v>32</v>
      </c>
      <c r="F2415" s="36" t="s">
        <v>506</v>
      </c>
      <c r="G2415" s="36" t="str">
        <f>VLOOKUP(Table76[[#This Row],[CID]],MathN,2,FALSE)</f>
        <v>Mean, Median, and Mode</v>
      </c>
    </row>
    <row r="2416" spans="1:7" x14ac:dyDescent="0.2">
      <c r="A2416" s="8" t="str">
        <f>Table76[[#This Row],[Test No.]]&amp;Table76[[#This Row],[Section]]&amp;Table76[[#This Row],[Q. No.]]</f>
        <v>R41M15</v>
      </c>
      <c r="B2416" s="8"/>
      <c r="C2416" s="7" t="s">
        <v>70</v>
      </c>
      <c r="D2416" s="6">
        <v>15</v>
      </c>
      <c r="E2416" s="6" t="s">
        <v>32</v>
      </c>
      <c r="F2416" s="36" t="s">
        <v>477</v>
      </c>
      <c r="G2416" s="36" t="str">
        <f>VLOOKUP(Table76[[#This Row],[CID]],MathN,2,FALSE)</f>
        <v>Inequalities</v>
      </c>
    </row>
    <row r="2417" spans="1:7" x14ac:dyDescent="0.2">
      <c r="A2417" s="8" t="str">
        <f>Table76[[#This Row],[Test No.]]&amp;Table76[[#This Row],[Section]]&amp;Table76[[#This Row],[Q. No.]]</f>
        <v>R41M16</v>
      </c>
      <c r="B2417" s="8"/>
      <c r="C2417" s="7" t="s">
        <v>70</v>
      </c>
      <c r="D2417" s="6">
        <v>16</v>
      </c>
      <c r="E2417" s="6" t="s">
        <v>32</v>
      </c>
      <c r="F2417" s="36" t="s">
        <v>473</v>
      </c>
      <c r="G2417" s="36" t="str">
        <f>VLOOKUP(Table76[[#This Row],[CID]],MathN,2,FALSE)</f>
        <v>Equivalent Algebraic Expressions</v>
      </c>
    </row>
    <row r="2418" spans="1:7" x14ac:dyDescent="0.2">
      <c r="A2418" s="8" t="str">
        <f>Table76[[#This Row],[Test No.]]&amp;Table76[[#This Row],[Section]]&amp;Table76[[#This Row],[Q. No.]]</f>
        <v>R41M17</v>
      </c>
      <c r="B2418" s="8"/>
      <c r="C2418" s="7" t="s">
        <v>70</v>
      </c>
      <c r="D2418" s="6">
        <v>17</v>
      </c>
      <c r="E2418" s="6" t="s">
        <v>32</v>
      </c>
      <c r="F2418" s="36" t="s">
        <v>487</v>
      </c>
      <c r="G2418" s="36" t="str">
        <f>VLOOKUP(Table76[[#This Row],[CID]],MathN,2,FALSE)</f>
        <v>The (x,y) Coordinate Plane</v>
      </c>
    </row>
    <row r="2419" spans="1:7" x14ac:dyDescent="0.2">
      <c r="A2419" s="8" t="str">
        <f>Table76[[#This Row],[Test No.]]&amp;Table76[[#This Row],[Section]]&amp;Table76[[#This Row],[Q. No.]]</f>
        <v>R41M18</v>
      </c>
      <c r="B2419" s="8"/>
      <c r="C2419" s="7" t="s">
        <v>70</v>
      </c>
      <c r="D2419" s="6">
        <v>18</v>
      </c>
      <c r="E2419" s="6" t="s">
        <v>32</v>
      </c>
      <c r="F2419" s="36" t="s">
        <v>509</v>
      </c>
      <c r="G2419" s="36" t="str">
        <f>VLOOKUP(Table76[[#This Row],[CID]],MathN,2,FALSE)</f>
        <v>Combination and Permutation</v>
      </c>
    </row>
    <row r="2420" spans="1:7" x14ac:dyDescent="0.2">
      <c r="A2420" s="8" t="str">
        <f>Table76[[#This Row],[Test No.]]&amp;Table76[[#This Row],[Section]]&amp;Table76[[#This Row],[Q. No.]]</f>
        <v>R41M19</v>
      </c>
      <c r="B2420" s="8"/>
      <c r="C2420" s="7" t="s">
        <v>70</v>
      </c>
      <c r="D2420" s="6">
        <v>19</v>
      </c>
      <c r="E2420" s="6" t="s">
        <v>32</v>
      </c>
      <c r="F2420" s="36" t="s">
        <v>468</v>
      </c>
      <c r="G2420" s="36" t="str">
        <f>VLOOKUP(Table76[[#This Row],[CID]],MathN,2,FALSE)</f>
        <v>Ratios and Proportions</v>
      </c>
    </row>
    <row r="2421" spans="1:7" x14ac:dyDescent="0.2">
      <c r="A2421" s="8" t="str">
        <f>Table76[[#This Row],[Test No.]]&amp;Table76[[#This Row],[Section]]&amp;Table76[[#This Row],[Q. No.]]</f>
        <v>R41M20</v>
      </c>
      <c r="B2421" s="8"/>
      <c r="C2421" s="7" t="s">
        <v>70</v>
      </c>
      <c r="D2421" s="6">
        <v>20</v>
      </c>
      <c r="E2421" s="6" t="s">
        <v>32</v>
      </c>
      <c r="F2421" s="36" t="s">
        <v>501</v>
      </c>
      <c r="G2421" s="36" t="str">
        <f>VLOOKUP(Table76[[#This Row],[CID]],MathN,2,FALSE)</f>
        <v>Trigonometric Laws</v>
      </c>
    </row>
    <row r="2422" spans="1:7" x14ac:dyDescent="0.2">
      <c r="A2422" s="8" t="str">
        <f>Table76[[#This Row],[Test No.]]&amp;Table76[[#This Row],[Section]]&amp;Table76[[#This Row],[Q. No.]]</f>
        <v>R41M21</v>
      </c>
      <c r="B2422" s="8"/>
      <c r="C2422" s="7" t="s">
        <v>70</v>
      </c>
      <c r="D2422" s="6">
        <v>21</v>
      </c>
      <c r="E2422" s="6" t="s">
        <v>32</v>
      </c>
      <c r="F2422" s="36" t="s">
        <v>473</v>
      </c>
      <c r="G2422" s="36" t="str">
        <f>VLOOKUP(Table76[[#This Row],[CID]],MathN,2,FALSE)</f>
        <v>Equivalent Algebraic Expressions</v>
      </c>
    </row>
    <row r="2423" spans="1:7" x14ac:dyDescent="0.2">
      <c r="A2423" s="8" t="str">
        <f>Table76[[#This Row],[Test No.]]&amp;Table76[[#This Row],[Section]]&amp;Table76[[#This Row],[Q. No.]]</f>
        <v>R41M22</v>
      </c>
      <c r="B2423" s="8"/>
      <c r="C2423" s="7" t="s">
        <v>70</v>
      </c>
      <c r="D2423" s="6">
        <v>22</v>
      </c>
      <c r="E2423" s="6" t="s">
        <v>32</v>
      </c>
      <c r="F2423" s="36" t="s">
        <v>491</v>
      </c>
      <c r="G2423" s="36" t="str">
        <f>VLOOKUP(Table76[[#This Row],[CID]],MathN,2,FALSE)</f>
        <v>The Equation of a Line</v>
      </c>
    </row>
    <row r="2424" spans="1:7" x14ac:dyDescent="0.2">
      <c r="A2424" s="8" t="str">
        <f>Table76[[#This Row],[Test No.]]&amp;Table76[[#This Row],[Section]]&amp;Table76[[#This Row],[Q. No.]]</f>
        <v>R41M23</v>
      </c>
      <c r="B2424" s="8"/>
      <c r="C2424" s="7" t="s">
        <v>70</v>
      </c>
      <c r="D2424" s="6">
        <v>23</v>
      </c>
      <c r="E2424" s="6" t="s">
        <v>32</v>
      </c>
      <c r="F2424" s="36" t="s">
        <v>478</v>
      </c>
      <c r="G2424" s="36" t="str">
        <f>VLOOKUP(Table76[[#This Row],[CID]],MathN,2,FALSE)</f>
        <v>Solving and Factoring Quadratic Equations</v>
      </c>
    </row>
    <row r="2425" spans="1:7" x14ac:dyDescent="0.2">
      <c r="A2425" s="8" t="str">
        <f>Table76[[#This Row],[Test No.]]&amp;Table76[[#This Row],[Section]]&amp;Table76[[#This Row],[Q. No.]]</f>
        <v>R41M24</v>
      </c>
      <c r="B2425" s="8"/>
      <c r="C2425" s="7" t="s">
        <v>70</v>
      </c>
      <c r="D2425" s="6">
        <v>24</v>
      </c>
      <c r="E2425" s="6" t="s">
        <v>32</v>
      </c>
      <c r="F2425" s="36" t="s">
        <v>500</v>
      </c>
      <c r="G2425" s="36" t="str">
        <f>VLOOKUP(Table76[[#This Row],[CID]],MathN,2,FALSE)</f>
        <v>SOHCAHTOA</v>
      </c>
    </row>
    <row r="2426" spans="1:7" x14ac:dyDescent="0.2">
      <c r="A2426" s="8" t="str">
        <f>Table76[[#This Row],[Test No.]]&amp;Table76[[#This Row],[Section]]&amp;Table76[[#This Row],[Q. No.]]</f>
        <v>R41M25</v>
      </c>
      <c r="B2426" s="8"/>
      <c r="C2426" s="7" t="s">
        <v>70</v>
      </c>
      <c r="D2426" s="6">
        <v>25</v>
      </c>
      <c r="E2426" s="6" t="s">
        <v>32</v>
      </c>
      <c r="F2426" s="36" t="s">
        <v>497</v>
      </c>
      <c r="G2426" s="36" t="str">
        <f>VLOOKUP(Table76[[#This Row],[CID]],MathN,2,FALSE)</f>
        <v>Circles</v>
      </c>
    </row>
    <row r="2427" spans="1:7" x14ac:dyDescent="0.2">
      <c r="A2427" s="8" t="str">
        <f>Table76[[#This Row],[Test No.]]&amp;Table76[[#This Row],[Section]]&amp;Table76[[#This Row],[Q. No.]]</f>
        <v>R41M26</v>
      </c>
      <c r="B2427" s="8"/>
      <c r="C2427" s="7" t="s">
        <v>70</v>
      </c>
      <c r="D2427" s="6">
        <v>26</v>
      </c>
      <c r="E2427" s="6" t="s">
        <v>32</v>
      </c>
      <c r="F2427" s="36" t="s">
        <v>475</v>
      </c>
      <c r="G2427" s="36" t="str">
        <f>VLOOKUP(Table76[[#This Row],[CID]],MathN,2,FALSE)</f>
        <v>Solving Linear Equations</v>
      </c>
    </row>
    <row r="2428" spans="1:7" x14ac:dyDescent="0.2">
      <c r="A2428" s="8" t="str">
        <f>Table76[[#This Row],[Test No.]]&amp;Table76[[#This Row],[Section]]&amp;Table76[[#This Row],[Q. No.]]</f>
        <v>R41M27</v>
      </c>
      <c r="B2428" s="8"/>
      <c r="C2428" s="7" t="s">
        <v>70</v>
      </c>
      <c r="D2428" s="6">
        <v>27</v>
      </c>
      <c r="E2428" s="6" t="s">
        <v>32</v>
      </c>
      <c r="F2428" s="36" t="s">
        <v>498</v>
      </c>
      <c r="G2428" s="36" t="str">
        <f>VLOOKUP(Table76[[#This Row],[CID]],MathN,2,FALSE)</f>
        <v>Simple Three-Dimensional Geometry</v>
      </c>
    </row>
    <row r="2429" spans="1:7" x14ac:dyDescent="0.2">
      <c r="A2429" s="8" t="str">
        <f>Table76[[#This Row],[Test No.]]&amp;Table76[[#This Row],[Section]]&amp;Table76[[#This Row],[Q. No.]]</f>
        <v>R41M28</v>
      </c>
      <c r="B2429" s="8"/>
      <c r="C2429" s="7" t="s">
        <v>70</v>
      </c>
      <c r="D2429" s="6">
        <v>28</v>
      </c>
      <c r="E2429" s="6" t="s">
        <v>32</v>
      </c>
      <c r="F2429" s="36" t="s">
        <v>500</v>
      </c>
      <c r="G2429" s="36" t="str">
        <f>VLOOKUP(Table76[[#This Row],[CID]],MathN,2,FALSE)</f>
        <v>SOHCAHTOA</v>
      </c>
    </row>
    <row r="2430" spans="1:7" x14ac:dyDescent="0.2">
      <c r="A2430" s="8" t="str">
        <f>Table76[[#This Row],[Test No.]]&amp;Table76[[#This Row],[Section]]&amp;Table76[[#This Row],[Q. No.]]</f>
        <v>R41M29</v>
      </c>
      <c r="B2430" s="8"/>
      <c r="C2430" s="7" t="s">
        <v>70</v>
      </c>
      <c r="D2430" s="6">
        <v>29</v>
      </c>
      <c r="E2430" s="6" t="s">
        <v>32</v>
      </c>
      <c r="F2430" s="36" t="s">
        <v>467</v>
      </c>
      <c r="G2430" s="36" t="str">
        <f>VLOOKUP(Table76[[#This Row],[CID]],MathN,2,FALSE)</f>
        <v>Percentages, Fractions, and Decimals</v>
      </c>
    </row>
    <row r="2431" spans="1:7" x14ac:dyDescent="0.2">
      <c r="A2431" s="8" t="str">
        <f>Table76[[#This Row],[Test No.]]&amp;Table76[[#This Row],[Section]]&amp;Table76[[#This Row],[Q. No.]]</f>
        <v>R41M30</v>
      </c>
      <c r="B2431" s="8"/>
      <c r="C2431" s="7" t="s">
        <v>70</v>
      </c>
      <c r="D2431" s="6">
        <v>30</v>
      </c>
      <c r="E2431" s="6" t="s">
        <v>32</v>
      </c>
      <c r="F2431" s="36" t="s">
        <v>486</v>
      </c>
      <c r="G2431" s="36" t="str">
        <f>VLOOKUP(Table76[[#This Row],[CID]],MathN,2,FALSE)</f>
        <v>Number Lines and Inequalities</v>
      </c>
    </row>
    <row r="2432" spans="1:7" x14ac:dyDescent="0.2">
      <c r="A2432" s="8" t="str">
        <f>Table76[[#This Row],[Test No.]]&amp;Table76[[#This Row],[Section]]&amp;Table76[[#This Row],[Q. No.]]</f>
        <v>R41M31</v>
      </c>
      <c r="B2432" s="8"/>
      <c r="C2432" s="7" t="s">
        <v>70</v>
      </c>
      <c r="D2432" s="6">
        <v>31</v>
      </c>
      <c r="E2432" s="6" t="s">
        <v>32</v>
      </c>
      <c r="F2432" s="36" t="s">
        <v>479</v>
      </c>
      <c r="G2432" s="36" t="str">
        <f>VLOOKUP(Table76[[#This Row],[CID]],MathN,2,FALSE)</f>
        <v>Solving Systems of Equations</v>
      </c>
    </row>
    <row r="2433" spans="1:7" x14ac:dyDescent="0.2">
      <c r="A2433" s="8" t="str">
        <f>Table76[[#This Row],[Test No.]]&amp;Table76[[#This Row],[Section]]&amp;Table76[[#This Row],[Q. No.]]</f>
        <v>R41M32</v>
      </c>
      <c r="B2433" s="8"/>
      <c r="C2433" s="7" t="s">
        <v>70</v>
      </c>
      <c r="D2433" s="6">
        <v>32</v>
      </c>
      <c r="E2433" s="6" t="s">
        <v>32</v>
      </c>
      <c r="F2433" s="36" t="s">
        <v>480</v>
      </c>
      <c r="G2433" s="36" t="str">
        <f>VLOOKUP(Table76[[#This Row],[CID]],MathN,2,FALSE)</f>
        <v>Relationships between the Sides of an Equation</v>
      </c>
    </row>
    <row r="2434" spans="1:7" x14ac:dyDescent="0.2">
      <c r="A2434" s="8" t="str">
        <f>Table76[[#This Row],[Test No.]]&amp;Table76[[#This Row],[Section]]&amp;Table76[[#This Row],[Q. No.]]</f>
        <v>R41M33</v>
      </c>
      <c r="B2434" s="8"/>
      <c r="C2434" s="7" t="s">
        <v>70</v>
      </c>
      <c r="D2434" s="6">
        <v>33</v>
      </c>
      <c r="E2434" s="6" t="s">
        <v>32</v>
      </c>
      <c r="F2434" s="36" t="s">
        <v>499</v>
      </c>
      <c r="G2434" s="36" t="str">
        <f>VLOOKUP(Table76[[#This Row],[CID]],MathN,2,FALSE)</f>
        <v>Area and Perimeter</v>
      </c>
    </row>
    <row r="2435" spans="1:7" x14ac:dyDescent="0.2">
      <c r="A2435" s="8" t="str">
        <f>Table76[[#This Row],[Test No.]]&amp;Table76[[#This Row],[Section]]&amp;Table76[[#This Row],[Q. No.]]</f>
        <v>R41M34</v>
      </c>
      <c r="B2435" s="8"/>
      <c r="C2435" s="7" t="s">
        <v>70</v>
      </c>
      <c r="D2435" s="6">
        <v>34</v>
      </c>
      <c r="E2435" s="6" t="s">
        <v>32</v>
      </c>
      <c r="F2435" s="36" t="s">
        <v>479</v>
      </c>
      <c r="G2435" s="36" t="str">
        <f>VLOOKUP(Table76[[#This Row],[CID]],MathN,2,FALSE)</f>
        <v>Solving Systems of Equations</v>
      </c>
    </row>
    <row r="2436" spans="1:7" x14ac:dyDescent="0.2">
      <c r="A2436" s="8" t="str">
        <f>Table76[[#This Row],[Test No.]]&amp;Table76[[#This Row],[Section]]&amp;Table76[[#This Row],[Q. No.]]</f>
        <v>R41M35</v>
      </c>
      <c r="B2436" s="8"/>
      <c r="C2436" s="7" t="s">
        <v>70</v>
      </c>
      <c r="D2436" s="6">
        <v>35</v>
      </c>
      <c r="E2436" s="6" t="s">
        <v>32</v>
      </c>
      <c r="F2436" s="36" t="s">
        <v>488</v>
      </c>
      <c r="G2436" s="36" t="str">
        <f>VLOOKUP(Table76[[#This Row],[CID]],MathN,2,FALSE)</f>
        <v>Distance and Midpoints</v>
      </c>
    </row>
    <row r="2437" spans="1:7" x14ac:dyDescent="0.2">
      <c r="A2437" s="8" t="str">
        <f>Table76[[#This Row],[Test No.]]&amp;Table76[[#This Row],[Section]]&amp;Table76[[#This Row],[Q. No.]]</f>
        <v>R41M36</v>
      </c>
      <c r="B2437" s="8"/>
      <c r="C2437" s="7" t="s">
        <v>70</v>
      </c>
      <c r="D2437" s="6">
        <v>36</v>
      </c>
      <c r="E2437" s="6" t="s">
        <v>32</v>
      </c>
      <c r="F2437" s="36" t="s">
        <v>474</v>
      </c>
      <c r="G2437" s="36" t="str">
        <f>VLOOKUP(Table76[[#This Row],[CID]],MathN,2,FALSE)</f>
        <v>Writing Expressions and Equations</v>
      </c>
    </row>
    <row r="2438" spans="1:7" x14ac:dyDescent="0.2">
      <c r="A2438" s="8" t="str">
        <f>Table76[[#This Row],[Test No.]]&amp;Table76[[#This Row],[Section]]&amp;Table76[[#This Row],[Q. No.]]</f>
        <v>R41M37</v>
      </c>
      <c r="B2438" s="8"/>
      <c r="C2438" s="7" t="s">
        <v>70</v>
      </c>
      <c r="D2438" s="6">
        <v>37</v>
      </c>
      <c r="E2438" s="6" t="s">
        <v>32</v>
      </c>
      <c r="F2438" s="36" t="s">
        <v>495</v>
      </c>
      <c r="G2438" s="36" t="str">
        <f>VLOOKUP(Table76[[#This Row],[CID]],MathN,2,FALSE)</f>
        <v>Triangles</v>
      </c>
    </row>
    <row r="2439" spans="1:7" x14ac:dyDescent="0.2">
      <c r="A2439" s="8" t="str">
        <f>Table76[[#This Row],[Test No.]]&amp;Table76[[#This Row],[Section]]&amp;Table76[[#This Row],[Q. No.]]</f>
        <v>R41M38</v>
      </c>
      <c r="B2439" s="8"/>
      <c r="C2439" s="7" t="s">
        <v>70</v>
      </c>
      <c r="D2439" s="6">
        <v>38</v>
      </c>
      <c r="E2439" s="6" t="s">
        <v>32</v>
      </c>
      <c r="F2439" s="36" t="s">
        <v>497</v>
      </c>
      <c r="G2439" s="36" t="str">
        <f>VLOOKUP(Table76[[#This Row],[CID]],MathN,2,FALSE)</f>
        <v>Circles</v>
      </c>
    </row>
    <row r="2440" spans="1:7" x14ac:dyDescent="0.2">
      <c r="A2440" s="8" t="str">
        <f>Table76[[#This Row],[Test No.]]&amp;Table76[[#This Row],[Section]]&amp;Table76[[#This Row],[Q. No.]]</f>
        <v>R41M39</v>
      </c>
      <c r="B2440" s="8"/>
      <c r="C2440" s="7" t="s">
        <v>70</v>
      </c>
      <c r="D2440" s="6">
        <v>39</v>
      </c>
      <c r="E2440" s="6" t="s">
        <v>32</v>
      </c>
      <c r="F2440" s="36" t="s">
        <v>468</v>
      </c>
      <c r="G2440" s="36" t="str">
        <f>VLOOKUP(Table76[[#This Row],[CID]],MathN,2,FALSE)</f>
        <v>Ratios and Proportions</v>
      </c>
    </row>
    <row r="2441" spans="1:7" x14ac:dyDescent="0.2">
      <c r="A2441" s="8" t="str">
        <f>Table76[[#This Row],[Test No.]]&amp;Table76[[#This Row],[Section]]&amp;Table76[[#This Row],[Q. No.]]</f>
        <v>R41M40</v>
      </c>
      <c r="B2441" s="8"/>
      <c r="C2441" s="7" t="s">
        <v>70</v>
      </c>
      <c r="D2441" s="6">
        <v>40</v>
      </c>
      <c r="E2441" s="6" t="s">
        <v>32</v>
      </c>
      <c r="F2441" s="36" t="s">
        <v>494</v>
      </c>
      <c r="G2441" s="36" t="str">
        <f>VLOOKUP(Table76[[#This Row],[CID]],MathN,2,FALSE)</f>
        <v>Angles, Lines, and Planes</v>
      </c>
    </row>
    <row r="2442" spans="1:7" x14ac:dyDescent="0.2">
      <c r="A2442" s="8" t="str">
        <f>Table76[[#This Row],[Test No.]]&amp;Table76[[#This Row],[Section]]&amp;Table76[[#This Row],[Q. No.]]</f>
        <v>R41M41</v>
      </c>
      <c r="B2442" s="8"/>
      <c r="C2442" s="7" t="s">
        <v>70</v>
      </c>
      <c r="D2442" s="6">
        <v>41</v>
      </c>
      <c r="E2442" s="6" t="s">
        <v>32</v>
      </c>
      <c r="F2442" s="36" t="s">
        <v>499</v>
      </c>
      <c r="G2442" s="36" t="str">
        <f>VLOOKUP(Table76[[#This Row],[CID]],MathN,2,FALSE)</f>
        <v>Area and Perimeter</v>
      </c>
    </row>
    <row r="2443" spans="1:7" x14ac:dyDescent="0.2">
      <c r="A2443" s="8" t="str">
        <f>Table76[[#This Row],[Test No.]]&amp;Table76[[#This Row],[Section]]&amp;Table76[[#This Row],[Q. No.]]</f>
        <v>R41M42</v>
      </c>
      <c r="B2443" s="8"/>
      <c r="C2443" s="7" t="s">
        <v>70</v>
      </c>
      <c r="D2443" s="6">
        <v>42</v>
      </c>
      <c r="E2443" s="6" t="s">
        <v>32</v>
      </c>
      <c r="F2443" s="36" t="s">
        <v>467</v>
      </c>
      <c r="G2443" s="36" t="str">
        <f>VLOOKUP(Table76[[#This Row],[CID]],MathN,2,FALSE)</f>
        <v>Percentages, Fractions, and Decimals</v>
      </c>
    </row>
    <row r="2444" spans="1:7" x14ac:dyDescent="0.2">
      <c r="A2444" s="8" t="str">
        <f>Table76[[#This Row],[Test No.]]&amp;Table76[[#This Row],[Section]]&amp;Table76[[#This Row],[Q. No.]]</f>
        <v>R41M43</v>
      </c>
      <c r="B2444" s="8"/>
      <c r="C2444" s="7" t="s">
        <v>70</v>
      </c>
      <c r="D2444" s="6">
        <v>43</v>
      </c>
      <c r="E2444" s="6" t="s">
        <v>32</v>
      </c>
      <c r="F2444" s="36" t="s">
        <v>465</v>
      </c>
      <c r="G2444" s="36" t="str">
        <f>VLOOKUP(Table76[[#This Row],[CID]],MathN,2,FALSE)</f>
        <v>Multiples, Factors, and Primes</v>
      </c>
    </row>
    <row r="2445" spans="1:7" x14ac:dyDescent="0.2">
      <c r="A2445" s="8" t="str">
        <f>Table76[[#This Row],[Test No.]]&amp;Table76[[#This Row],[Section]]&amp;Table76[[#This Row],[Q. No.]]</f>
        <v>R41M44</v>
      </c>
      <c r="B2445" s="8"/>
      <c r="C2445" s="7" t="s">
        <v>70</v>
      </c>
      <c r="D2445" s="6">
        <v>44</v>
      </c>
      <c r="E2445" s="6" t="s">
        <v>32</v>
      </c>
      <c r="F2445" s="36" t="s">
        <v>467</v>
      </c>
      <c r="G2445" s="36" t="str">
        <f>VLOOKUP(Table76[[#This Row],[CID]],MathN,2,FALSE)</f>
        <v>Percentages, Fractions, and Decimals</v>
      </c>
    </row>
    <row r="2446" spans="1:7" x14ac:dyDescent="0.2">
      <c r="A2446" s="8" t="str">
        <f>Table76[[#This Row],[Test No.]]&amp;Table76[[#This Row],[Section]]&amp;Table76[[#This Row],[Q. No.]]</f>
        <v>R41M45</v>
      </c>
      <c r="B2446" s="8"/>
      <c r="C2446" s="7" t="s">
        <v>70</v>
      </c>
      <c r="D2446" s="6">
        <v>45</v>
      </c>
      <c r="E2446" s="6" t="s">
        <v>32</v>
      </c>
      <c r="F2446" s="36" t="s">
        <v>488</v>
      </c>
      <c r="G2446" s="36" t="str">
        <f>VLOOKUP(Table76[[#This Row],[CID]],MathN,2,FALSE)</f>
        <v>Distance and Midpoints</v>
      </c>
    </row>
    <row r="2447" spans="1:7" x14ac:dyDescent="0.2">
      <c r="A2447" s="8" t="str">
        <f>Table76[[#This Row],[Test No.]]&amp;Table76[[#This Row],[Section]]&amp;Table76[[#This Row],[Q. No.]]</f>
        <v>R41M46</v>
      </c>
      <c r="B2447" s="8"/>
      <c r="C2447" s="7" t="s">
        <v>70</v>
      </c>
      <c r="D2447" s="6">
        <v>46</v>
      </c>
      <c r="E2447" s="6" t="s">
        <v>32</v>
      </c>
      <c r="F2447" s="36" t="s">
        <v>497</v>
      </c>
      <c r="G2447" s="36" t="str">
        <f>VLOOKUP(Table76[[#This Row],[CID]],MathN,2,FALSE)</f>
        <v>Circles</v>
      </c>
    </row>
    <row r="2448" spans="1:7" x14ac:dyDescent="0.2">
      <c r="A2448" s="8" t="str">
        <f>Table76[[#This Row],[Test No.]]&amp;Table76[[#This Row],[Section]]&amp;Table76[[#This Row],[Q. No.]]</f>
        <v>R41M47</v>
      </c>
      <c r="B2448" s="8"/>
      <c r="C2448" s="7" t="s">
        <v>70</v>
      </c>
      <c r="D2448" s="6">
        <v>47</v>
      </c>
      <c r="E2448" s="6" t="s">
        <v>32</v>
      </c>
      <c r="F2448" s="36" t="s">
        <v>497</v>
      </c>
      <c r="G2448" s="36" t="str">
        <f>VLOOKUP(Table76[[#This Row],[CID]],MathN,2,FALSE)</f>
        <v>Circles</v>
      </c>
    </row>
    <row r="2449" spans="1:7" x14ac:dyDescent="0.2">
      <c r="A2449" s="8" t="str">
        <f>Table76[[#This Row],[Test No.]]&amp;Table76[[#This Row],[Section]]&amp;Table76[[#This Row],[Q. No.]]</f>
        <v>R41M48</v>
      </c>
      <c r="B2449" s="8"/>
      <c r="C2449" s="7" t="s">
        <v>70</v>
      </c>
      <c r="D2449" s="6">
        <v>48</v>
      </c>
      <c r="E2449" s="6" t="s">
        <v>32</v>
      </c>
      <c r="F2449" s="36" t="s">
        <v>484</v>
      </c>
      <c r="G2449" s="36" t="str">
        <f>VLOOKUP(Table76[[#This Row],[CID]],MathN,2,FALSE)</f>
        <v>Complex Numbers</v>
      </c>
    </row>
    <row r="2450" spans="1:7" x14ac:dyDescent="0.2">
      <c r="A2450" s="8" t="str">
        <f>Table76[[#This Row],[Test No.]]&amp;Table76[[#This Row],[Section]]&amp;Table76[[#This Row],[Q. No.]]</f>
        <v>R41M49</v>
      </c>
      <c r="B2450" s="8"/>
      <c r="C2450" s="7" t="s">
        <v>70</v>
      </c>
      <c r="D2450" s="6">
        <v>49</v>
      </c>
      <c r="E2450" s="6" t="s">
        <v>32</v>
      </c>
      <c r="F2450" s="36" t="s">
        <v>471</v>
      </c>
      <c r="G2450" s="36" t="str">
        <f>VLOOKUP(Table76[[#This Row],[CID]],MathN,2,FALSE)</f>
        <v>Series</v>
      </c>
    </row>
    <row r="2451" spans="1:7" x14ac:dyDescent="0.2">
      <c r="A2451" s="8" t="str">
        <f>Table76[[#This Row],[Test No.]]&amp;Table76[[#This Row],[Section]]&amp;Table76[[#This Row],[Q. No.]]</f>
        <v>R41M50</v>
      </c>
      <c r="B2451" s="8"/>
      <c r="C2451" s="7" t="s">
        <v>70</v>
      </c>
      <c r="D2451" s="6">
        <v>50</v>
      </c>
      <c r="E2451" s="6" t="s">
        <v>32</v>
      </c>
      <c r="F2451" s="36" t="s">
        <v>477</v>
      </c>
      <c r="G2451" s="36" t="str">
        <f>VLOOKUP(Table76[[#This Row],[CID]],MathN,2,FALSE)</f>
        <v>Inequalities</v>
      </c>
    </row>
    <row r="2452" spans="1:7" x14ac:dyDescent="0.2">
      <c r="A2452" s="8" t="str">
        <f>Table76[[#This Row],[Test No.]]&amp;Table76[[#This Row],[Section]]&amp;Table76[[#This Row],[Q. No.]]</f>
        <v>R41M51</v>
      </c>
      <c r="B2452" s="8"/>
      <c r="C2452" s="7" t="s">
        <v>70</v>
      </c>
      <c r="D2452" s="6">
        <v>51</v>
      </c>
      <c r="E2452" s="6" t="s">
        <v>32</v>
      </c>
      <c r="F2452" s="36" t="s">
        <v>477</v>
      </c>
      <c r="G2452" s="36" t="str">
        <f>VLOOKUP(Table76[[#This Row],[CID]],MathN,2,FALSE)</f>
        <v>Inequalities</v>
      </c>
    </row>
    <row r="2453" spans="1:7" x14ac:dyDescent="0.2">
      <c r="A2453" s="8" t="str">
        <f>Table76[[#This Row],[Test No.]]&amp;Table76[[#This Row],[Section]]&amp;Table76[[#This Row],[Q. No.]]</f>
        <v>R41M52</v>
      </c>
      <c r="B2453" s="8"/>
      <c r="C2453" s="7" t="s">
        <v>70</v>
      </c>
      <c r="D2453" s="6">
        <v>52</v>
      </c>
      <c r="E2453" s="6" t="s">
        <v>32</v>
      </c>
      <c r="F2453" s="36" t="s">
        <v>496</v>
      </c>
      <c r="G2453" s="36" t="str">
        <f>VLOOKUP(Table76[[#This Row],[CID]],MathN,2,FALSE)</f>
        <v>Polygons</v>
      </c>
    </row>
    <row r="2454" spans="1:7" x14ac:dyDescent="0.2">
      <c r="A2454" s="8" t="str">
        <f>Table76[[#This Row],[Test No.]]&amp;Table76[[#This Row],[Section]]&amp;Table76[[#This Row],[Q. No.]]</f>
        <v>R41M53</v>
      </c>
      <c r="B2454" s="8"/>
      <c r="C2454" s="7" t="s">
        <v>70</v>
      </c>
      <c r="D2454" s="6">
        <v>53</v>
      </c>
      <c r="E2454" s="6" t="s">
        <v>32</v>
      </c>
      <c r="F2454" s="36" t="s">
        <v>497</v>
      </c>
      <c r="G2454" s="36" t="str">
        <f>VLOOKUP(Table76[[#This Row],[CID]],MathN,2,FALSE)</f>
        <v>Circles</v>
      </c>
    </row>
    <row r="2455" spans="1:7" x14ac:dyDescent="0.2">
      <c r="A2455" s="8" t="str">
        <f>Table76[[#This Row],[Test No.]]&amp;Table76[[#This Row],[Section]]&amp;Table76[[#This Row],[Q. No.]]</f>
        <v>R41M54</v>
      </c>
      <c r="B2455" s="8"/>
      <c r="C2455" s="7" t="s">
        <v>70</v>
      </c>
      <c r="D2455" s="6">
        <v>54</v>
      </c>
      <c r="E2455" s="6" t="s">
        <v>32</v>
      </c>
      <c r="F2455" s="36" t="s">
        <v>500</v>
      </c>
      <c r="G2455" s="36" t="str">
        <f>VLOOKUP(Table76[[#This Row],[CID]],MathN,2,FALSE)</f>
        <v>SOHCAHTOA</v>
      </c>
    </row>
    <row r="2456" spans="1:7" x14ac:dyDescent="0.2">
      <c r="A2456" s="8" t="str">
        <f>Table76[[#This Row],[Test No.]]&amp;Table76[[#This Row],[Section]]&amp;Table76[[#This Row],[Q. No.]]</f>
        <v>R41M55</v>
      </c>
      <c r="B2456" s="8"/>
      <c r="C2456" s="7" t="s">
        <v>70</v>
      </c>
      <c r="D2456" s="6">
        <v>55</v>
      </c>
      <c r="E2456" s="6" t="s">
        <v>32</v>
      </c>
      <c r="F2456" s="36" t="s">
        <v>486</v>
      </c>
      <c r="G2456" s="36" t="str">
        <f>VLOOKUP(Table76[[#This Row],[CID]],MathN,2,FALSE)</f>
        <v>Number Lines and Inequalities</v>
      </c>
    </row>
    <row r="2457" spans="1:7" x14ac:dyDescent="0.2">
      <c r="A2457" s="8" t="str">
        <f>Table76[[#This Row],[Test No.]]&amp;Table76[[#This Row],[Section]]&amp;Table76[[#This Row],[Q. No.]]</f>
        <v>R41M56</v>
      </c>
      <c r="B2457" s="8"/>
      <c r="C2457" s="7" t="s">
        <v>70</v>
      </c>
      <c r="D2457" s="6">
        <v>56</v>
      </c>
      <c r="E2457" s="6" t="s">
        <v>32</v>
      </c>
      <c r="F2457" s="36" t="s">
        <v>481</v>
      </c>
      <c r="G2457" s="36" t="str">
        <f>VLOOKUP(Table76[[#This Row],[CID]],MathN,2,FALSE)</f>
        <v>Functions</v>
      </c>
    </row>
    <row r="2458" spans="1:7" x14ac:dyDescent="0.2">
      <c r="A2458" s="8" t="str">
        <f>Table76[[#This Row],[Test No.]]&amp;Table76[[#This Row],[Section]]&amp;Table76[[#This Row],[Q. No.]]</f>
        <v>R41M57</v>
      </c>
      <c r="B2458" s="8"/>
      <c r="C2458" s="7" t="s">
        <v>70</v>
      </c>
      <c r="D2458" s="6">
        <v>57</v>
      </c>
      <c r="E2458" s="6" t="s">
        <v>32</v>
      </c>
      <c r="F2458" s="36" t="s">
        <v>486</v>
      </c>
      <c r="G2458" s="36" t="str">
        <f>VLOOKUP(Table76[[#This Row],[CID]],MathN,2,FALSE)</f>
        <v>Number Lines and Inequalities</v>
      </c>
    </row>
    <row r="2459" spans="1:7" x14ac:dyDescent="0.2">
      <c r="A2459" s="8" t="str">
        <f>Table76[[#This Row],[Test No.]]&amp;Table76[[#This Row],[Section]]&amp;Table76[[#This Row],[Q. No.]]</f>
        <v>R41M58</v>
      </c>
      <c r="B2459" s="8"/>
      <c r="C2459" s="7" t="s">
        <v>70</v>
      </c>
      <c r="D2459" s="6">
        <v>58</v>
      </c>
      <c r="E2459" s="6" t="s">
        <v>32</v>
      </c>
      <c r="F2459" s="36" t="s">
        <v>487</v>
      </c>
      <c r="G2459" s="36" t="str">
        <f>VLOOKUP(Table76[[#This Row],[CID]],MathN,2,FALSE)</f>
        <v>The (x,y) Coordinate Plane</v>
      </c>
    </row>
    <row r="2460" spans="1:7" x14ac:dyDescent="0.2">
      <c r="A2460" s="8" t="str">
        <f>Table76[[#This Row],[Test No.]]&amp;Table76[[#This Row],[Section]]&amp;Table76[[#This Row],[Q. No.]]</f>
        <v>R41M59</v>
      </c>
      <c r="B2460" s="8"/>
      <c r="C2460" s="7" t="s">
        <v>70</v>
      </c>
      <c r="D2460" s="6">
        <v>59</v>
      </c>
      <c r="E2460" s="6" t="s">
        <v>32</v>
      </c>
      <c r="F2460" s="36" t="s">
        <v>480</v>
      </c>
      <c r="G2460" s="36" t="str">
        <f>VLOOKUP(Table76[[#This Row],[CID]],MathN,2,FALSE)</f>
        <v>Relationships between the Sides of an Equation</v>
      </c>
    </row>
    <row r="2461" spans="1:7" x14ac:dyDescent="0.2">
      <c r="A2461" s="8" t="str">
        <f>Table76[[#This Row],[Test No.]]&amp;Table76[[#This Row],[Section]]&amp;Table76[[#This Row],[Q. No.]]</f>
        <v>R41M60</v>
      </c>
      <c r="B2461" s="8"/>
      <c r="C2461" s="7" t="s">
        <v>70</v>
      </c>
      <c r="D2461" s="6">
        <v>60</v>
      </c>
      <c r="E2461" s="6" t="s">
        <v>32</v>
      </c>
      <c r="F2461" s="36" t="s">
        <v>502</v>
      </c>
      <c r="G2461" s="36" t="str">
        <f>VLOOKUP(Table76[[#This Row],[CID]],MathN,2,FALSE)</f>
        <v>Trigonometric Identities</v>
      </c>
    </row>
    <row r="2462" spans="1:7" x14ac:dyDescent="0.2">
      <c r="A2462" s="8" t="str">
        <f>Table76[[#This Row],[Test No.]]&amp;Table76[[#This Row],[Section]]&amp;Table76[[#This Row],[Q. No.]]</f>
        <v>R42M1</v>
      </c>
      <c r="B2462" s="8"/>
      <c r="C2462" s="7" t="s">
        <v>69</v>
      </c>
      <c r="D2462" s="6">
        <v>1</v>
      </c>
      <c r="E2462" s="6" t="s">
        <v>32</v>
      </c>
      <c r="F2462" s="36" t="s">
        <v>468</v>
      </c>
      <c r="G2462" s="36" t="str">
        <f>VLOOKUP(Table76[[#This Row],[CID]],MathN,2,FALSE)</f>
        <v>Ratios and Proportions</v>
      </c>
    </row>
    <row r="2463" spans="1:7" x14ac:dyDescent="0.2">
      <c r="A2463" s="8" t="str">
        <f>Table76[[#This Row],[Test No.]]&amp;Table76[[#This Row],[Section]]&amp;Table76[[#This Row],[Q. No.]]</f>
        <v>R42M2</v>
      </c>
      <c r="B2463" s="8"/>
      <c r="C2463" s="7" t="s">
        <v>69</v>
      </c>
      <c r="D2463" s="6">
        <v>2</v>
      </c>
      <c r="E2463" s="6" t="s">
        <v>32</v>
      </c>
      <c r="F2463" s="36" t="s">
        <v>468</v>
      </c>
      <c r="G2463" s="36" t="str">
        <f>VLOOKUP(Table76[[#This Row],[CID]],MathN,2,FALSE)</f>
        <v>Ratios and Proportions</v>
      </c>
    </row>
    <row r="2464" spans="1:7" x14ac:dyDescent="0.2">
      <c r="A2464" s="8" t="str">
        <f>Table76[[#This Row],[Test No.]]&amp;Table76[[#This Row],[Section]]&amp;Table76[[#This Row],[Q. No.]]</f>
        <v>R42M3</v>
      </c>
      <c r="B2464" s="8"/>
      <c r="C2464" s="7" t="s">
        <v>69</v>
      </c>
      <c r="D2464" s="6">
        <v>3</v>
      </c>
      <c r="E2464" s="6" t="s">
        <v>32</v>
      </c>
      <c r="F2464" s="36" t="s">
        <v>468</v>
      </c>
      <c r="G2464" s="36" t="str">
        <f>VLOOKUP(Table76[[#This Row],[CID]],MathN,2,FALSE)</f>
        <v>Ratios and Proportions</v>
      </c>
    </row>
    <row r="2465" spans="1:7" x14ac:dyDescent="0.2">
      <c r="A2465" s="8" t="str">
        <f>Table76[[#This Row],[Test No.]]&amp;Table76[[#This Row],[Section]]&amp;Table76[[#This Row],[Q. No.]]</f>
        <v>R42M4</v>
      </c>
      <c r="B2465" s="8"/>
      <c r="C2465" s="7" t="s">
        <v>69</v>
      </c>
      <c r="D2465" s="6">
        <v>4</v>
      </c>
      <c r="E2465" s="6" t="s">
        <v>32</v>
      </c>
      <c r="F2465" s="36" t="s">
        <v>506</v>
      </c>
      <c r="G2465" s="36" t="str">
        <f>VLOOKUP(Table76[[#This Row],[CID]],MathN,2,FALSE)</f>
        <v>Mean, Median, and Mode</v>
      </c>
    </row>
    <row r="2466" spans="1:7" x14ac:dyDescent="0.2">
      <c r="A2466" s="8" t="str">
        <f>Table76[[#This Row],[Test No.]]&amp;Table76[[#This Row],[Section]]&amp;Table76[[#This Row],[Q. No.]]</f>
        <v>R42M5</v>
      </c>
      <c r="B2466" s="8"/>
      <c r="C2466" s="7" t="s">
        <v>69</v>
      </c>
      <c r="D2466" s="6">
        <v>5</v>
      </c>
      <c r="E2466" s="6" t="s">
        <v>32</v>
      </c>
      <c r="F2466" s="36" t="s">
        <v>474</v>
      </c>
      <c r="G2466" s="36" t="str">
        <f>VLOOKUP(Table76[[#This Row],[CID]],MathN,2,FALSE)</f>
        <v>Writing Expressions and Equations</v>
      </c>
    </row>
    <row r="2467" spans="1:7" x14ac:dyDescent="0.2">
      <c r="A2467" s="8" t="str">
        <f>Table76[[#This Row],[Test No.]]&amp;Table76[[#This Row],[Section]]&amp;Table76[[#This Row],[Q. No.]]</f>
        <v>R42M6</v>
      </c>
      <c r="B2467" s="8"/>
      <c r="C2467" s="7" t="s">
        <v>69</v>
      </c>
      <c r="D2467" s="6">
        <v>6</v>
      </c>
      <c r="E2467" s="6" t="s">
        <v>32</v>
      </c>
      <c r="F2467" s="36" t="s">
        <v>496</v>
      </c>
      <c r="G2467" s="36" t="str">
        <f>VLOOKUP(Table76[[#This Row],[CID]],MathN,2,FALSE)</f>
        <v>Polygons</v>
      </c>
    </row>
    <row r="2468" spans="1:7" x14ac:dyDescent="0.2">
      <c r="A2468" s="8" t="str">
        <f>Table76[[#This Row],[Test No.]]&amp;Table76[[#This Row],[Section]]&amp;Table76[[#This Row],[Q. No.]]</f>
        <v>R42M7</v>
      </c>
      <c r="B2468" s="8"/>
      <c r="C2468" s="7" t="s">
        <v>69</v>
      </c>
      <c r="D2468" s="6">
        <v>7</v>
      </c>
      <c r="E2468" s="6" t="s">
        <v>32</v>
      </c>
      <c r="F2468" s="36" t="s">
        <v>495</v>
      </c>
      <c r="G2468" s="36" t="str">
        <f>VLOOKUP(Table76[[#This Row],[CID]],MathN,2,FALSE)</f>
        <v>Triangles</v>
      </c>
    </row>
    <row r="2469" spans="1:7" x14ac:dyDescent="0.2">
      <c r="A2469" s="8" t="str">
        <f>Table76[[#This Row],[Test No.]]&amp;Table76[[#This Row],[Section]]&amp;Table76[[#This Row],[Q. No.]]</f>
        <v>R42M8</v>
      </c>
      <c r="B2469" s="8"/>
      <c r="C2469" s="7" t="s">
        <v>69</v>
      </c>
      <c r="D2469" s="6">
        <v>8</v>
      </c>
      <c r="E2469" s="6" t="s">
        <v>32</v>
      </c>
      <c r="F2469" s="36" t="s">
        <v>475</v>
      </c>
      <c r="G2469" s="36" t="str">
        <f>VLOOKUP(Table76[[#This Row],[CID]],MathN,2,FALSE)</f>
        <v>Solving Linear Equations</v>
      </c>
    </row>
    <row r="2470" spans="1:7" x14ac:dyDescent="0.2">
      <c r="A2470" s="8" t="str">
        <f>Table76[[#This Row],[Test No.]]&amp;Table76[[#This Row],[Section]]&amp;Table76[[#This Row],[Q. No.]]</f>
        <v>R42M9</v>
      </c>
      <c r="B2470" s="8"/>
      <c r="C2470" s="7" t="s">
        <v>69</v>
      </c>
      <c r="D2470" s="6">
        <v>9</v>
      </c>
      <c r="E2470" s="6" t="s">
        <v>32</v>
      </c>
      <c r="F2470" s="36" t="s">
        <v>466</v>
      </c>
      <c r="G2470" s="36" t="str">
        <f>VLOOKUP(Table76[[#This Row],[CID]],MathN,2,FALSE)</f>
        <v>Divisibility and Remainders</v>
      </c>
    </row>
    <row r="2471" spans="1:7" x14ac:dyDescent="0.2">
      <c r="A2471" s="8" t="str">
        <f>Table76[[#This Row],[Test No.]]&amp;Table76[[#This Row],[Section]]&amp;Table76[[#This Row],[Q. No.]]</f>
        <v>R42M10</v>
      </c>
      <c r="B2471" s="8"/>
      <c r="C2471" s="7" t="s">
        <v>69</v>
      </c>
      <c r="D2471" s="6">
        <v>10</v>
      </c>
      <c r="E2471" s="6" t="s">
        <v>32</v>
      </c>
      <c r="F2471" s="36" t="s">
        <v>472</v>
      </c>
      <c r="G2471" s="36" t="str">
        <f>VLOOKUP(Table76[[#This Row],[CID]],MathN,2,FALSE)</f>
        <v>Substitution</v>
      </c>
    </row>
    <row r="2472" spans="1:7" x14ac:dyDescent="0.2">
      <c r="A2472" s="8" t="str">
        <f>Table76[[#This Row],[Test No.]]&amp;Table76[[#This Row],[Section]]&amp;Table76[[#This Row],[Q. No.]]</f>
        <v>R42M11</v>
      </c>
      <c r="B2472" s="8"/>
      <c r="C2472" s="7" t="s">
        <v>69</v>
      </c>
      <c r="D2472" s="6">
        <v>11</v>
      </c>
      <c r="E2472" s="6" t="s">
        <v>32</v>
      </c>
      <c r="F2472" s="36" t="s">
        <v>479</v>
      </c>
      <c r="G2472" s="36" t="str">
        <f>VLOOKUP(Table76[[#This Row],[CID]],MathN,2,FALSE)</f>
        <v>Solving Systems of Equations</v>
      </c>
    </row>
    <row r="2473" spans="1:7" x14ac:dyDescent="0.2">
      <c r="A2473" s="8" t="str">
        <f>Table76[[#This Row],[Test No.]]&amp;Table76[[#This Row],[Section]]&amp;Table76[[#This Row],[Q. No.]]</f>
        <v>R42M12</v>
      </c>
      <c r="B2473" s="8"/>
      <c r="C2473" s="7" t="s">
        <v>69</v>
      </c>
      <c r="D2473" s="6">
        <v>12</v>
      </c>
      <c r="E2473" s="6" t="s">
        <v>32</v>
      </c>
      <c r="F2473" s="36" t="s">
        <v>475</v>
      </c>
      <c r="G2473" s="36" t="str">
        <f>VLOOKUP(Table76[[#This Row],[CID]],MathN,2,FALSE)</f>
        <v>Solving Linear Equations</v>
      </c>
    </row>
    <row r="2474" spans="1:7" x14ac:dyDescent="0.2">
      <c r="A2474" s="8" t="str">
        <f>Table76[[#This Row],[Test No.]]&amp;Table76[[#This Row],[Section]]&amp;Table76[[#This Row],[Q. No.]]</f>
        <v>R42M13</v>
      </c>
      <c r="B2474" s="8"/>
      <c r="C2474" s="7" t="s">
        <v>69</v>
      </c>
      <c r="D2474" s="6">
        <v>13</v>
      </c>
      <c r="E2474" s="6" t="s">
        <v>32</v>
      </c>
      <c r="F2474" s="36" t="s">
        <v>499</v>
      </c>
      <c r="G2474" s="36" t="str">
        <f>VLOOKUP(Table76[[#This Row],[CID]],MathN,2,FALSE)</f>
        <v>Area and Perimeter</v>
      </c>
    </row>
    <row r="2475" spans="1:7" x14ac:dyDescent="0.2">
      <c r="A2475" s="8" t="str">
        <f>Table76[[#This Row],[Test No.]]&amp;Table76[[#This Row],[Section]]&amp;Table76[[#This Row],[Q. No.]]</f>
        <v>R42M14</v>
      </c>
      <c r="B2475" s="8"/>
      <c r="C2475" s="7" t="s">
        <v>69</v>
      </c>
      <c r="D2475" s="6">
        <v>14</v>
      </c>
      <c r="E2475" s="6" t="s">
        <v>32</v>
      </c>
      <c r="F2475" s="36" t="s">
        <v>495</v>
      </c>
      <c r="G2475" s="36" t="str">
        <f>VLOOKUP(Table76[[#This Row],[CID]],MathN,2,FALSE)</f>
        <v>Triangles</v>
      </c>
    </row>
    <row r="2476" spans="1:7" x14ac:dyDescent="0.2">
      <c r="A2476" s="8" t="str">
        <f>Table76[[#This Row],[Test No.]]&amp;Table76[[#This Row],[Section]]&amp;Table76[[#This Row],[Q. No.]]</f>
        <v>R42M15</v>
      </c>
      <c r="B2476" s="8"/>
      <c r="C2476" s="7" t="s">
        <v>69</v>
      </c>
      <c r="D2476" s="6">
        <v>15</v>
      </c>
      <c r="E2476" s="6" t="s">
        <v>32</v>
      </c>
      <c r="F2476" s="36" t="s">
        <v>468</v>
      </c>
      <c r="G2476" s="36" t="str">
        <f>VLOOKUP(Table76[[#This Row],[CID]],MathN,2,FALSE)</f>
        <v>Ratios and Proportions</v>
      </c>
    </row>
    <row r="2477" spans="1:7" x14ac:dyDescent="0.2">
      <c r="A2477" s="8" t="str">
        <f>Table76[[#This Row],[Test No.]]&amp;Table76[[#This Row],[Section]]&amp;Table76[[#This Row],[Q. No.]]</f>
        <v>R42M16</v>
      </c>
      <c r="B2477" s="8"/>
      <c r="C2477" s="7" t="s">
        <v>69</v>
      </c>
      <c r="D2477" s="6">
        <v>16</v>
      </c>
      <c r="E2477" s="6" t="s">
        <v>32</v>
      </c>
      <c r="F2477" s="36" t="s">
        <v>491</v>
      </c>
      <c r="G2477" s="36" t="str">
        <f>VLOOKUP(Table76[[#This Row],[CID]],MathN,2,FALSE)</f>
        <v>The Equation of a Line</v>
      </c>
    </row>
    <row r="2478" spans="1:7" x14ac:dyDescent="0.2">
      <c r="A2478" s="8" t="str">
        <f>Table76[[#This Row],[Test No.]]&amp;Table76[[#This Row],[Section]]&amp;Table76[[#This Row],[Q. No.]]</f>
        <v>R42M17</v>
      </c>
      <c r="B2478" s="8"/>
      <c r="C2478" s="7" t="s">
        <v>69</v>
      </c>
      <c r="D2478" s="6">
        <v>17</v>
      </c>
      <c r="E2478" s="6" t="s">
        <v>32</v>
      </c>
      <c r="F2478" s="36" t="s">
        <v>495</v>
      </c>
      <c r="G2478" s="36" t="str">
        <f>VLOOKUP(Table76[[#This Row],[CID]],MathN,2,FALSE)</f>
        <v>Triangles</v>
      </c>
    </row>
    <row r="2479" spans="1:7" x14ac:dyDescent="0.2">
      <c r="A2479" s="8" t="str">
        <f>Table76[[#This Row],[Test No.]]&amp;Table76[[#This Row],[Section]]&amp;Table76[[#This Row],[Q. No.]]</f>
        <v>R42M18</v>
      </c>
      <c r="B2479" s="8"/>
      <c r="C2479" s="7" t="s">
        <v>69</v>
      </c>
      <c r="D2479" s="6">
        <v>18</v>
      </c>
      <c r="E2479" s="6" t="s">
        <v>32</v>
      </c>
      <c r="F2479" s="36" t="s">
        <v>479</v>
      </c>
      <c r="G2479" s="36" t="str">
        <f>VLOOKUP(Table76[[#This Row],[CID]],MathN,2,FALSE)</f>
        <v>Solving Systems of Equations</v>
      </c>
    </row>
    <row r="2480" spans="1:7" x14ac:dyDescent="0.2">
      <c r="A2480" s="8" t="str">
        <f>Table76[[#This Row],[Test No.]]&amp;Table76[[#This Row],[Section]]&amp;Table76[[#This Row],[Q. No.]]</f>
        <v>R42M19</v>
      </c>
      <c r="B2480" s="8"/>
      <c r="C2480" s="7" t="s">
        <v>69</v>
      </c>
      <c r="D2480" s="6">
        <v>19</v>
      </c>
      <c r="E2480" s="6" t="s">
        <v>32</v>
      </c>
      <c r="F2480" s="36" t="s">
        <v>491</v>
      </c>
      <c r="G2480" s="36" t="str">
        <f>VLOOKUP(Table76[[#This Row],[CID]],MathN,2,FALSE)</f>
        <v>The Equation of a Line</v>
      </c>
    </row>
    <row r="2481" spans="1:7" x14ac:dyDescent="0.2">
      <c r="A2481" s="8" t="str">
        <f>Table76[[#This Row],[Test No.]]&amp;Table76[[#This Row],[Section]]&amp;Table76[[#This Row],[Q. No.]]</f>
        <v>R42M20</v>
      </c>
      <c r="B2481" s="8"/>
      <c r="C2481" s="7" t="s">
        <v>69</v>
      </c>
      <c r="D2481" s="6">
        <v>20</v>
      </c>
      <c r="E2481" s="6" t="s">
        <v>32</v>
      </c>
      <c r="F2481" s="36" t="s">
        <v>500</v>
      </c>
      <c r="G2481" s="36" t="str">
        <f>VLOOKUP(Table76[[#This Row],[CID]],MathN,2,FALSE)</f>
        <v>SOHCAHTOA</v>
      </c>
    </row>
    <row r="2482" spans="1:7" x14ac:dyDescent="0.2">
      <c r="A2482" s="8" t="str">
        <f>Table76[[#This Row],[Test No.]]&amp;Table76[[#This Row],[Section]]&amp;Table76[[#This Row],[Q. No.]]</f>
        <v>R42M21</v>
      </c>
      <c r="B2482" s="8"/>
      <c r="C2482" s="7" t="s">
        <v>69</v>
      </c>
      <c r="D2482" s="6">
        <v>21</v>
      </c>
      <c r="E2482" s="6" t="s">
        <v>32</v>
      </c>
      <c r="F2482" s="36" t="s">
        <v>490</v>
      </c>
      <c r="G2482" s="36" t="str">
        <f>VLOOKUP(Table76[[#This Row],[CID]],MathN,2,FALSE)</f>
        <v>Parallel and Perpendicular Lines</v>
      </c>
    </row>
    <row r="2483" spans="1:7" x14ac:dyDescent="0.2">
      <c r="A2483" s="8" t="str">
        <f>Table76[[#This Row],[Test No.]]&amp;Table76[[#This Row],[Section]]&amp;Table76[[#This Row],[Q. No.]]</f>
        <v>R42M22</v>
      </c>
      <c r="B2483" s="8"/>
      <c r="C2483" s="7" t="s">
        <v>69</v>
      </c>
      <c r="D2483" s="6">
        <v>22</v>
      </c>
      <c r="E2483" s="6" t="s">
        <v>32</v>
      </c>
      <c r="F2483" s="36" t="s">
        <v>475</v>
      </c>
      <c r="G2483" s="36" t="str">
        <f>VLOOKUP(Table76[[#This Row],[CID]],MathN,2,FALSE)</f>
        <v>Solving Linear Equations</v>
      </c>
    </row>
    <row r="2484" spans="1:7" x14ac:dyDescent="0.2">
      <c r="A2484" s="8" t="str">
        <f>Table76[[#This Row],[Test No.]]&amp;Table76[[#This Row],[Section]]&amp;Table76[[#This Row],[Q. No.]]</f>
        <v>R42M23</v>
      </c>
      <c r="B2484" s="8"/>
      <c r="C2484" s="7" t="s">
        <v>69</v>
      </c>
      <c r="D2484" s="6">
        <v>23</v>
      </c>
      <c r="E2484" s="6" t="s">
        <v>32</v>
      </c>
      <c r="F2484" s="36" t="s">
        <v>481</v>
      </c>
      <c r="G2484" s="36" t="str">
        <f>VLOOKUP(Table76[[#This Row],[CID]],MathN,2,FALSE)</f>
        <v>Functions</v>
      </c>
    </row>
    <row r="2485" spans="1:7" x14ac:dyDescent="0.2">
      <c r="A2485" s="8" t="str">
        <f>Table76[[#This Row],[Test No.]]&amp;Table76[[#This Row],[Section]]&amp;Table76[[#This Row],[Q. No.]]</f>
        <v>R42M24</v>
      </c>
      <c r="B2485" s="8"/>
      <c r="C2485" s="7" t="s">
        <v>69</v>
      </c>
      <c r="D2485" s="6">
        <v>24</v>
      </c>
      <c r="E2485" s="6" t="s">
        <v>32</v>
      </c>
      <c r="F2485" s="36" t="s">
        <v>509</v>
      </c>
      <c r="G2485" s="36" t="str">
        <f>VLOOKUP(Table76[[#This Row],[CID]],MathN,2,FALSE)</f>
        <v>Combination and Permutation</v>
      </c>
    </row>
    <row r="2486" spans="1:7" x14ac:dyDescent="0.2">
      <c r="A2486" s="8" t="str">
        <f>Table76[[#This Row],[Test No.]]&amp;Table76[[#This Row],[Section]]&amp;Table76[[#This Row],[Q. No.]]</f>
        <v>R42M25</v>
      </c>
      <c r="B2486" s="8"/>
      <c r="C2486" s="7" t="s">
        <v>69</v>
      </c>
      <c r="D2486" s="6">
        <v>25</v>
      </c>
      <c r="E2486" s="6" t="s">
        <v>32</v>
      </c>
      <c r="F2486" s="36" t="s">
        <v>501</v>
      </c>
      <c r="G2486" s="36" t="str">
        <f>VLOOKUP(Table76[[#This Row],[CID]],MathN,2,FALSE)</f>
        <v>Trigonometric Laws</v>
      </c>
    </row>
    <row r="2487" spans="1:7" x14ac:dyDescent="0.2">
      <c r="A2487" s="8" t="str">
        <f>Table76[[#This Row],[Test No.]]&amp;Table76[[#This Row],[Section]]&amp;Table76[[#This Row],[Q. No.]]</f>
        <v>R42M26</v>
      </c>
      <c r="B2487" s="8"/>
      <c r="C2487" s="7" t="s">
        <v>69</v>
      </c>
      <c r="D2487" s="6">
        <v>26</v>
      </c>
      <c r="E2487" s="6" t="s">
        <v>32</v>
      </c>
      <c r="F2487" s="36" t="s">
        <v>477</v>
      </c>
      <c r="G2487" s="36" t="str">
        <f>VLOOKUP(Table76[[#This Row],[CID]],MathN,2,FALSE)</f>
        <v>Inequalities</v>
      </c>
    </row>
    <row r="2488" spans="1:7" x14ac:dyDescent="0.2">
      <c r="A2488" s="8" t="str">
        <f>Table76[[#This Row],[Test No.]]&amp;Table76[[#This Row],[Section]]&amp;Table76[[#This Row],[Q. No.]]</f>
        <v>R42M27</v>
      </c>
      <c r="B2488" s="8"/>
      <c r="C2488" s="7" t="s">
        <v>69</v>
      </c>
      <c r="D2488" s="6">
        <v>27</v>
      </c>
      <c r="E2488" s="6" t="s">
        <v>32</v>
      </c>
      <c r="F2488" s="36" t="s">
        <v>464</v>
      </c>
      <c r="G2488" s="36" t="str">
        <f>VLOOKUP(Table76[[#This Row],[CID]],MathN,2,FALSE)</f>
        <v>Numbers, Operations, and Problems</v>
      </c>
    </row>
    <row r="2489" spans="1:7" x14ac:dyDescent="0.2">
      <c r="A2489" s="8" t="str">
        <f>Table76[[#This Row],[Test No.]]&amp;Table76[[#This Row],[Section]]&amp;Table76[[#This Row],[Q. No.]]</f>
        <v>R42M28</v>
      </c>
      <c r="B2489" s="8"/>
      <c r="C2489" s="7" t="s">
        <v>69</v>
      </c>
      <c r="D2489" s="6">
        <v>28</v>
      </c>
      <c r="E2489" s="6" t="s">
        <v>32</v>
      </c>
      <c r="F2489" s="36" t="s">
        <v>473</v>
      </c>
      <c r="G2489" s="36" t="str">
        <f>VLOOKUP(Table76[[#This Row],[CID]],MathN,2,FALSE)</f>
        <v>Equivalent Algebraic Expressions</v>
      </c>
    </row>
    <row r="2490" spans="1:7" x14ac:dyDescent="0.2">
      <c r="A2490" s="8" t="str">
        <f>Table76[[#This Row],[Test No.]]&amp;Table76[[#This Row],[Section]]&amp;Table76[[#This Row],[Q. No.]]</f>
        <v>R42M29</v>
      </c>
      <c r="B2490" s="8"/>
      <c r="C2490" s="7" t="s">
        <v>69</v>
      </c>
      <c r="D2490" s="6">
        <v>29</v>
      </c>
      <c r="E2490" s="6" t="s">
        <v>32</v>
      </c>
      <c r="F2490" s="36" t="s">
        <v>506</v>
      </c>
      <c r="G2490" s="36" t="str">
        <f>VLOOKUP(Table76[[#This Row],[CID]],MathN,2,FALSE)</f>
        <v>Mean, Median, and Mode</v>
      </c>
    </row>
    <row r="2491" spans="1:7" x14ac:dyDescent="0.2">
      <c r="A2491" s="8" t="str">
        <f>Table76[[#This Row],[Test No.]]&amp;Table76[[#This Row],[Section]]&amp;Table76[[#This Row],[Q. No.]]</f>
        <v>R42M30</v>
      </c>
      <c r="B2491" s="8"/>
      <c r="C2491" s="7" t="s">
        <v>69</v>
      </c>
      <c r="D2491" s="6">
        <v>30</v>
      </c>
      <c r="E2491" s="6" t="s">
        <v>32</v>
      </c>
      <c r="F2491" s="36" t="s">
        <v>497</v>
      </c>
      <c r="G2491" s="36" t="str">
        <f>VLOOKUP(Table76[[#This Row],[CID]],MathN,2,FALSE)</f>
        <v>Circles</v>
      </c>
    </row>
    <row r="2492" spans="1:7" x14ac:dyDescent="0.2">
      <c r="A2492" s="8" t="str">
        <f>Table76[[#This Row],[Test No.]]&amp;Table76[[#This Row],[Section]]&amp;Table76[[#This Row],[Q. No.]]</f>
        <v>R42M31</v>
      </c>
      <c r="B2492" s="8"/>
      <c r="C2492" s="7" t="s">
        <v>69</v>
      </c>
      <c r="D2492" s="6">
        <v>31</v>
      </c>
      <c r="E2492" s="6" t="s">
        <v>32</v>
      </c>
      <c r="F2492" s="36" t="s">
        <v>495</v>
      </c>
      <c r="G2492" s="36" t="str">
        <f>VLOOKUP(Table76[[#This Row],[CID]],MathN,2,FALSE)</f>
        <v>Triangles</v>
      </c>
    </row>
    <row r="2493" spans="1:7" x14ac:dyDescent="0.2">
      <c r="A2493" s="8" t="str">
        <f>Table76[[#This Row],[Test No.]]&amp;Table76[[#This Row],[Section]]&amp;Table76[[#This Row],[Q. No.]]</f>
        <v>R42M32</v>
      </c>
      <c r="B2493" s="8"/>
      <c r="C2493" s="7" t="s">
        <v>69</v>
      </c>
      <c r="D2493" s="6">
        <v>32</v>
      </c>
      <c r="E2493" s="6" t="s">
        <v>32</v>
      </c>
      <c r="F2493" s="36" t="s">
        <v>486</v>
      </c>
      <c r="G2493" s="36" t="str">
        <f>VLOOKUP(Table76[[#This Row],[CID]],MathN,2,FALSE)</f>
        <v>Number Lines and Inequalities</v>
      </c>
    </row>
    <row r="2494" spans="1:7" x14ac:dyDescent="0.2">
      <c r="A2494" s="8" t="str">
        <f>Table76[[#This Row],[Test No.]]&amp;Table76[[#This Row],[Section]]&amp;Table76[[#This Row],[Q. No.]]</f>
        <v>R42M33</v>
      </c>
      <c r="B2494" s="8"/>
      <c r="C2494" s="7" t="s">
        <v>69</v>
      </c>
      <c r="D2494" s="6">
        <v>33</v>
      </c>
      <c r="E2494" s="6" t="s">
        <v>32</v>
      </c>
      <c r="F2494" s="36" t="s">
        <v>488</v>
      </c>
      <c r="G2494" s="36" t="str">
        <f>VLOOKUP(Table76[[#This Row],[CID]],MathN,2,FALSE)</f>
        <v>Distance and Midpoints</v>
      </c>
    </row>
    <row r="2495" spans="1:7" x14ac:dyDescent="0.2">
      <c r="A2495" s="8" t="str">
        <f>Table76[[#This Row],[Test No.]]&amp;Table76[[#This Row],[Section]]&amp;Table76[[#This Row],[Q. No.]]</f>
        <v>R42M34</v>
      </c>
      <c r="B2495" s="8"/>
      <c r="C2495" s="7" t="s">
        <v>69</v>
      </c>
      <c r="D2495" s="6">
        <v>34</v>
      </c>
      <c r="E2495" s="6" t="s">
        <v>32</v>
      </c>
      <c r="F2495" s="36" t="s">
        <v>492</v>
      </c>
      <c r="G2495" s="36" t="str">
        <f>VLOOKUP(Table76[[#This Row],[CID]],MathN,2,FALSE)</f>
        <v>Graphing Data and Equations</v>
      </c>
    </row>
    <row r="2496" spans="1:7" x14ac:dyDescent="0.2">
      <c r="A2496" s="8" t="str">
        <f>Table76[[#This Row],[Test No.]]&amp;Table76[[#This Row],[Section]]&amp;Table76[[#This Row],[Q. No.]]</f>
        <v>R42M35</v>
      </c>
      <c r="B2496" s="8"/>
      <c r="C2496" s="7" t="s">
        <v>69</v>
      </c>
      <c r="D2496" s="6">
        <v>35</v>
      </c>
      <c r="E2496" s="6" t="s">
        <v>32</v>
      </c>
      <c r="F2496" s="36" t="s">
        <v>501</v>
      </c>
      <c r="G2496" s="36" t="str">
        <f>VLOOKUP(Table76[[#This Row],[CID]],MathN,2,FALSE)</f>
        <v>Trigonometric Laws</v>
      </c>
    </row>
    <row r="2497" spans="1:7" x14ac:dyDescent="0.2">
      <c r="A2497" s="8" t="str">
        <f>Table76[[#This Row],[Test No.]]&amp;Table76[[#This Row],[Section]]&amp;Table76[[#This Row],[Q. No.]]</f>
        <v>R42M36</v>
      </c>
      <c r="B2497" s="8"/>
      <c r="C2497" s="7" t="s">
        <v>69</v>
      </c>
      <c r="D2497" s="6">
        <v>36</v>
      </c>
      <c r="E2497" s="6" t="s">
        <v>32</v>
      </c>
      <c r="F2497" s="36" t="s">
        <v>473</v>
      </c>
      <c r="G2497" s="36" t="str">
        <f>VLOOKUP(Table76[[#This Row],[CID]],MathN,2,FALSE)</f>
        <v>Equivalent Algebraic Expressions</v>
      </c>
    </row>
    <row r="2498" spans="1:7" x14ac:dyDescent="0.2">
      <c r="A2498" s="8" t="str">
        <f>Table76[[#This Row],[Test No.]]&amp;Table76[[#This Row],[Section]]&amp;Table76[[#This Row],[Q. No.]]</f>
        <v>R42M37</v>
      </c>
      <c r="B2498" s="8"/>
      <c r="C2498" s="7" t="s">
        <v>69</v>
      </c>
      <c r="D2498" s="6">
        <v>37</v>
      </c>
      <c r="E2498" s="6" t="s">
        <v>32</v>
      </c>
      <c r="F2498" s="36" t="s">
        <v>471</v>
      </c>
      <c r="G2498" s="36" t="str">
        <f>VLOOKUP(Table76[[#This Row],[CID]],MathN,2,FALSE)</f>
        <v>Series</v>
      </c>
    </row>
    <row r="2499" spans="1:7" x14ac:dyDescent="0.2">
      <c r="A2499" s="8" t="str">
        <f>Table76[[#This Row],[Test No.]]&amp;Table76[[#This Row],[Section]]&amp;Table76[[#This Row],[Q. No.]]</f>
        <v>R42M38</v>
      </c>
      <c r="B2499" s="8"/>
      <c r="C2499" s="7" t="s">
        <v>69</v>
      </c>
      <c r="D2499" s="6">
        <v>38</v>
      </c>
      <c r="E2499" s="6" t="s">
        <v>32</v>
      </c>
      <c r="F2499" s="36" t="s">
        <v>499</v>
      </c>
      <c r="G2499" s="36" t="str">
        <f>VLOOKUP(Table76[[#This Row],[CID]],MathN,2,FALSE)</f>
        <v>Area and Perimeter</v>
      </c>
    </row>
    <row r="2500" spans="1:7" x14ac:dyDescent="0.2">
      <c r="A2500" s="8" t="str">
        <f>Table76[[#This Row],[Test No.]]&amp;Table76[[#This Row],[Section]]&amp;Table76[[#This Row],[Q. No.]]</f>
        <v>R42M39</v>
      </c>
      <c r="B2500" s="8"/>
      <c r="C2500" s="7" t="s">
        <v>69</v>
      </c>
      <c r="D2500" s="6">
        <v>39</v>
      </c>
      <c r="E2500" s="6" t="s">
        <v>32</v>
      </c>
      <c r="F2500" s="36" t="s">
        <v>470</v>
      </c>
      <c r="G2500" s="36" t="str">
        <f>VLOOKUP(Table76[[#This Row],[CID]],MathN,2,FALSE)</f>
        <v>Exponents and Roots</v>
      </c>
    </row>
    <row r="2501" spans="1:7" x14ac:dyDescent="0.2">
      <c r="A2501" s="8" t="str">
        <f>Table76[[#This Row],[Test No.]]&amp;Table76[[#This Row],[Section]]&amp;Table76[[#This Row],[Q. No.]]</f>
        <v>R42M40</v>
      </c>
      <c r="B2501" s="8"/>
      <c r="C2501" s="7" t="s">
        <v>69</v>
      </c>
      <c r="D2501" s="6">
        <v>40</v>
      </c>
      <c r="E2501" s="14" t="s">
        <v>32</v>
      </c>
      <c r="F2501" s="36" t="s">
        <v>470</v>
      </c>
      <c r="G2501" s="36" t="str">
        <f>VLOOKUP(Table76[[#This Row],[CID]],MathN,2,FALSE)</f>
        <v>Exponents and Roots</v>
      </c>
    </row>
    <row r="2502" spans="1:7" x14ac:dyDescent="0.2">
      <c r="A2502" s="8" t="str">
        <f>Table76[[#This Row],[Test No.]]&amp;Table76[[#This Row],[Section]]&amp;Table76[[#This Row],[Q. No.]]</f>
        <v>R42M41</v>
      </c>
      <c r="B2502" s="8"/>
      <c r="C2502" s="7" t="s">
        <v>69</v>
      </c>
      <c r="D2502" s="6">
        <v>41</v>
      </c>
      <c r="E2502" s="6" t="s">
        <v>32</v>
      </c>
      <c r="F2502" s="36" t="s">
        <v>476</v>
      </c>
      <c r="G2502" s="36" t="str">
        <f>VLOOKUP(Table76[[#This Row],[CID]],MathN,2,FALSE)</f>
        <v>Multiplying Binomials</v>
      </c>
    </row>
    <row r="2503" spans="1:7" x14ac:dyDescent="0.2">
      <c r="A2503" s="8" t="str">
        <f>Table76[[#This Row],[Test No.]]&amp;Table76[[#This Row],[Section]]&amp;Table76[[#This Row],[Q. No.]]</f>
        <v>R42M42</v>
      </c>
      <c r="B2503" s="8"/>
      <c r="C2503" s="7" t="s">
        <v>69</v>
      </c>
      <c r="D2503" s="6">
        <v>42</v>
      </c>
      <c r="E2503" s="6" t="s">
        <v>32</v>
      </c>
      <c r="F2503" s="36" t="s">
        <v>482</v>
      </c>
      <c r="G2503" s="36" t="str">
        <f>VLOOKUP(Table76[[#This Row],[CID]],MathN,2,FALSE)</f>
        <v>Matrices</v>
      </c>
    </row>
    <row r="2504" spans="1:7" x14ac:dyDescent="0.2">
      <c r="A2504" s="8" t="str">
        <f>Table76[[#This Row],[Test No.]]&amp;Table76[[#This Row],[Section]]&amp;Table76[[#This Row],[Q. No.]]</f>
        <v>R42M43</v>
      </c>
      <c r="B2504" s="8"/>
      <c r="C2504" s="7" t="s">
        <v>69</v>
      </c>
      <c r="D2504" s="6">
        <v>43</v>
      </c>
      <c r="E2504" s="6" t="s">
        <v>32</v>
      </c>
      <c r="F2504" s="36" t="s">
        <v>494</v>
      </c>
      <c r="G2504" s="36" t="str">
        <f>VLOOKUP(Table76[[#This Row],[CID]],MathN,2,FALSE)</f>
        <v>Angles, Lines, and Planes</v>
      </c>
    </row>
    <row r="2505" spans="1:7" x14ac:dyDescent="0.2">
      <c r="A2505" s="8" t="str">
        <f>Table76[[#This Row],[Test No.]]&amp;Table76[[#This Row],[Section]]&amp;Table76[[#This Row],[Q. No.]]</f>
        <v>R42M44</v>
      </c>
      <c r="B2505" s="8"/>
      <c r="C2505" s="7" t="s">
        <v>69</v>
      </c>
      <c r="D2505" s="3">
        <v>44</v>
      </c>
      <c r="E2505" s="6" t="s">
        <v>32</v>
      </c>
      <c r="F2505" s="36" t="s">
        <v>465</v>
      </c>
      <c r="G2505" s="36" t="str">
        <f>VLOOKUP(Table76[[#This Row],[CID]],MathN,2,FALSE)</f>
        <v>Multiples, Factors, and Primes</v>
      </c>
    </row>
    <row r="2506" spans="1:7" x14ac:dyDescent="0.2">
      <c r="A2506" s="8" t="str">
        <f>Table76[[#This Row],[Test No.]]&amp;Table76[[#This Row],[Section]]&amp;Table76[[#This Row],[Q. No.]]</f>
        <v>R42M45</v>
      </c>
      <c r="B2506" s="8"/>
      <c r="C2506" s="7" t="s">
        <v>69</v>
      </c>
      <c r="D2506" s="3">
        <v>45</v>
      </c>
      <c r="E2506" s="6" t="s">
        <v>32</v>
      </c>
      <c r="F2506" s="36" t="s">
        <v>495</v>
      </c>
      <c r="G2506" s="36" t="str">
        <f>VLOOKUP(Table76[[#This Row],[CID]],MathN,2,FALSE)</f>
        <v>Triangles</v>
      </c>
    </row>
    <row r="2507" spans="1:7" x14ac:dyDescent="0.2">
      <c r="A2507" s="8" t="str">
        <f>Table76[[#This Row],[Test No.]]&amp;Table76[[#This Row],[Section]]&amp;Table76[[#This Row],[Q. No.]]</f>
        <v>R42M46</v>
      </c>
      <c r="B2507" s="8"/>
      <c r="C2507" s="7" t="s">
        <v>69</v>
      </c>
      <c r="D2507" s="3">
        <v>46</v>
      </c>
      <c r="E2507" s="6" t="s">
        <v>32</v>
      </c>
      <c r="F2507" s="36" t="s">
        <v>477</v>
      </c>
      <c r="G2507" s="36" t="str">
        <f>VLOOKUP(Table76[[#This Row],[CID]],MathN,2,FALSE)</f>
        <v>Inequalities</v>
      </c>
    </row>
    <row r="2508" spans="1:7" x14ac:dyDescent="0.2">
      <c r="A2508" s="8" t="str">
        <f>Table76[[#This Row],[Test No.]]&amp;Table76[[#This Row],[Section]]&amp;Table76[[#This Row],[Q. No.]]</f>
        <v>R42M47</v>
      </c>
      <c r="B2508" s="8"/>
      <c r="C2508" s="7" t="s">
        <v>69</v>
      </c>
      <c r="D2508" s="3">
        <v>47</v>
      </c>
      <c r="E2508" s="6" t="s">
        <v>32</v>
      </c>
      <c r="F2508" s="36" t="s">
        <v>499</v>
      </c>
      <c r="G2508" s="36" t="str">
        <f>VLOOKUP(Table76[[#This Row],[CID]],MathN,2,FALSE)</f>
        <v>Area and Perimeter</v>
      </c>
    </row>
    <row r="2509" spans="1:7" x14ac:dyDescent="0.2">
      <c r="A2509" s="8" t="str">
        <f>Table76[[#This Row],[Test No.]]&amp;Table76[[#This Row],[Section]]&amp;Table76[[#This Row],[Q. No.]]</f>
        <v>R42M48</v>
      </c>
      <c r="B2509" s="8"/>
      <c r="C2509" s="7" t="s">
        <v>69</v>
      </c>
      <c r="D2509" s="3">
        <v>48</v>
      </c>
      <c r="E2509" s="6" t="s">
        <v>32</v>
      </c>
      <c r="F2509" s="36" t="s">
        <v>499</v>
      </c>
      <c r="G2509" s="36" t="str">
        <f>VLOOKUP(Table76[[#This Row],[CID]],MathN,2,FALSE)</f>
        <v>Area and Perimeter</v>
      </c>
    </row>
    <row r="2510" spans="1:7" x14ac:dyDescent="0.2">
      <c r="A2510" s="8" t="str">
        <f>Table76[[#This Row],[Test No.]]&amp;Table76[[#This Row],[Section]]&amp;Table76[[#This Row],[Q. No.]]</f>
        <v>R42M49</v>
      </c>
      <c r="B2510" s="8"/>
      <c r="C2510" s="7" t="s">
        <v>69</v>
      </c>
      <c r="D2510" s="3">
        <v>49</v>
      </c>
      <c r="E2510" s="6" t="s">
        <v>32</v>
      </c>
      <c r="F2510" s="36" t="s">
        <v>464</v>
      </c>
      <c r="G2510" s="36" t="str">
        <f>VLOOKUP(Table76[[#This Row],[CID]],MathN,2,FALSE)</f>
        <v>Numbers, Operations, and Problems</v>
      </c>
    </row>
    <row r="2511" spans="1:7" x14ac:dyDescent="0.2">
      <c r="A2511" s="8" t="str">
        <f>Table76[[#This Row],[Test No.]]&amp;Table76[[#This Row],[Section]]&amp;Table76[[#This Row],[Q. No.]]</f>
        <v>R42M50</v>
      </c>
      <c r="B2511" s="8"/>
      <c r="C2511" s="7" t="s">
        <v>69</v>
      </c>
      <c r="D2511" s="3">
        <v>50</v>
      </c>
      <c r="E2511" s="6" t="s">
        <v>32</v>
      </c>
      <c r="F2511" s="36" t="s">
        <v>495</v>
      </c>
      <c r="G2511" s="36" t="str">
        <f>VLOOKUP(Table76[[#This Row],[CID]],MathN,2,FALSE)</f>
        <v>Triangles</v>
      </c>
    </row>
    <row r="2512" spans="1:7" x14ac:dyDescent="0.2">
      <c r="A2512" s="8" t="str">
        <f>Table76[[#This Row],[Test No.]]&amp;Table76[[#This Row],[Section]]&amp;Table76[[#This Row],[Q. No.]]</f>
        <v>R42M51</v>
      </c>
      <c r="B2512" s="8"/>
      <c r="C2512" s="7" t="s">
        <v>69</v>
      </c>
      <c r="D2512" s="3">
        <v>51</v>
      </c>
      <c r="E2512" s="6" t="s">
        <v>32</v>
      </c>
      <c r="F2512" s="36" t="s">
        <v>499</v>
      </c>
      <c r="G2512" s="36" t="str">
        <f>VLOOKUP(Table76[[#This Row],[CID]],MathN,2,FALSE)</f>
        <v>Area and Perimeter</v>
      </c>
    </row>
    <row r="2513" spans="1:7" x14ac:dyDescent="0.2">
      <c r="A2513" s="8" t="str">
        <f>Table76[[#This Row],[Test No.]]&amp;Table76[[#This Row],[Section]]&amp;Table76[[#This Row],[Q. No.]]</f>
        <v>R42M52</v>
      </c>
      <c r="B2513" s="8"/>
      <c r="C2513" s="7" t="s">
        <v>69</v>
      </c>
      <c r="D2513" s="3">
        <v>52</v>
      </c>
      <c r="E2513" s="6" t="s">
        <v>32</v>
      </c>
      <c r="F2513" s="36" t="s">
        <v>497</v>
      </c>
      <c r="G2513" s="36" t="str">
        <f>VLOOKUP(Table76[[#This Row],[CID]],MathN,2,FALSE)</f>
        <v>Circles</v>
      </c>
    </row>
    <row r="2514" spans="1:7" x14ac:dyDescent="0.2">
      <c r="A2514" s="8" t="str">
        <f>Table76[[#This Row],[Test No.]]&amp;Table76[[#This Row],[Section]]&amp;Table76[[#This Row],[Q. No.]]</f>
        <v>R42M53</v>
      </c>
      <c r="B2514" s="8"/>
      <c r="C2514" s="7" t="s">
        <v>69</v>
      </c>
      <c r="D2514" s="3">
        <v>53</v>
      </c>
      <c r="E2514" s="6" t="s">
        <v>32</v>
      </c>
      <c r="F2514" s="36" t="s">
        <v>471</v>
      </c>
      <c r="G2514" s="36" t="str">
        <f>VLOOKUP(Table76[[#This Row],[CID]],MathN,2,FALSE)</f>
        <v>Series</v>
      </c>
    </row>
    <row r="2515" spans="1:7" x14ac:dyDescent="0.2">
      <c r="A2515" s="8" t="str">
        <f>Table76[[#This Row],[Test No.]]&amp;Table76[[#This Row],[Section]]&amp;Table76[[#This Row],[Q. No.]]</f>
        <v>R42M54</v>
      </c>
      <c r="B2515" s="8"/>
      <c r="C2515" s="7" t="s">
        <v>69</v>
      </c>
      <c r="D2515" s="6">
        <v>54</v>
      </c>
      <c r="E2515" s="6" t="s">
        <v>32</v>
      </c>
      <c r="F2515" s="36" t="s">
        <v>492</v>
      </c>
      <c r="G2515" s="36" t="str">
        <f>VLOOKUP(Table76[[#This Row],[CID]],MathN,2,FALSE)</f>
        <v>Graphing Data and Equations</v>
      </c>
    </row>
    <row r="2516" spans="1:7" x14ac:dyDescent="0.2">
      <c r="A2516" s="8" t="str">
        <f>Table76[[#This Row],[Test No.]]&amp;Table76[[#This Row],[Section]]&amp;Table76[[#This Row],[Q. No.]]</f>
        <v>R42M55</v>
      </c>
      <c r="B2516" s="8"/>
      <c r="C2516" s="7" t="s">
        <v>69</v>
      </c>
      <c r="D2516" s="3">
        <v>55</v>
      </c>
      <c r="E2516" s="6" t="s">
        <v>32</v>
      </c>
      <c r="F2516" s="36" t="s">
        <v>500</v>
      </c>
      <c r="G2516" s="36" t="str">
        <f>VLOOKUP(Table76[[#This Row],[CID]],MathN,2,FALSE)</f>
        <v>SOHCAHTOA</v>
      </c>
    </row>
    <row r="2517" spans="1:7" x14ac:dyDescent="0.2">
      <c r="A2517" s="8" t="str">
        <f>Table76[[#This Row],[Test No.]]&amp;Table76[[#This Row],[Section]]&amp;Table76[[#This Row],[Q. No.]]</f>
        <v>R42M56</v>
      </c>
      <c r="B2517" s="8"/>
      <c r="C2517" s="7" t="s">
        <v>69</v>
      </c>
      <c r="D2517" s="3">
        <v>56</v>
      </c>
      <c r="E2517" s="6" t="s">
        <v>32</v>
      </c>
      <c r="F2517" s="36" t="s">
        <v>478</v>
      </c>
      <c r="G2517" s="36" t="str">
        <f>VLOOKUP(Table76[[#This Row],[CID]],MathN,2,FALSE)</f>
        <v>Solving and Factoring Quadratic Equations</v>
      </c>
    </row>
    <row r="2518" spans="1:7" x14ac:dyDescent="0.2">
      <c r="A2518" s="8" t="str">
        <f>Table76[[#This Row],[Test No.]]&amp;Table76[[#This Row],[Section]]&amp;Table76[[#This Row],[Q. No.]]</f>
        <v>R42M57</v>
      </c>
      <c r="B2518" s="8"/>
      <c r="C2518" s="7" t="s">
        <v>69</v>
      </c>
      <c r="D2518" s="3">
        <v>57</v>
      </c>
      <c r="E2518" s="6" t="s">
        <v>32</v>
      </c>
      <c r="F2518" s="36" t="s">
        <v>497</v>
      </c>
      <c r="G2518" s="36" t="str">
        <f>VLOOKUP(Table76[[#This Row],[CID]],MathN,2,FALSE)</f>
        <v>Circles</v>
      </c>
    </row>
    <row r="2519" spans="1:7" x14ac:dyDescent="0.2">
      <c r="A2519" s="8" t="str">
        <f>Table76[[#This Row],[Test No.]]&amp;Table76[[#This Row],[Section]]&amp;Table76[[#This Row],[Q. No.]]</f>
        <v>R42M58</v>
      </c>
      <c r="B2519" s="8"/>
      <c r="C2519" s="7" t="s">
        <v>69</v>
      </c>
      <c r="D2519" s="3">
        <v>58</v>
      </c>
      <c r="E2519" s="6" t="s">
        <v>32</v>
      </c>
      <c r="F2519" s="36" t="s">
        <v>480</v>
      </c>
      <c r="G2519" s="36" t="str">
        <f>VLOOKUP(Table76[[#This Row],[CID]],MathN,2,FALSE)</f>
        <v>Relationships between the Sides of an Equation</v>
      </c>
    </row>
    <row r="2520" spans="1:7" x14ac:dyDescent="0.2">
      <c r="A2520" s="8" t="str">
        <f>Table76[[#This Row],[Test No.]]&amp;Table76[[#This Row],[Section]]&amp;Table76[[#This Row],[Q. No.]]</f>
        <v>R42M59</v>
      </c>
      <c r="B2520" s="8"/>
      <c r="C2520" s="7" t="s">
        <v>69</v>
      </c>
      <c r="D2520" s="3">
        <v>59</v>
      </c>
      <c r="E2520" s="6" t="s">
        <v>32</v>
      </c>
      <c r="F2520" s="36" t="s">
        <v>483</v>
      </c>
      <c r="G2520" s="36" t="str">
        <f>VLOOKUP(Table76[[#This Row],[CID]],MathN,2,FALSE)</f>
        <v>Logarithms</v>
      </c>
    </row>
    <row r="2521" spans="1:7" x14ac:dyDescent="0.2">
      <c r="A2521" s="8" t="str">
        <f>Table76[[#This Row],[Test No.]]&amp;Table76[[#This Row],[Section]]&amp;Table76[[#This Row],[Q. No.]]</f>
        <v>R42M60</v>
      </c>
      <c r="B2521" s="8"/>
      <c r="C2521" s="7" t="s">
        <v>69</v>
      </c>
      <c r="D2521" s="3">
        <v>60</v>
      </c>
      <c r="E2521" s="6" t="s">
        <v>32</v>
      </c>
      <c r="F2521" s="36" t="s">
        <v>467</v>
      </c>
      <c r="G2521" s="36" t="str">
        <f>VLOOKUP(Table76[[#This Row],[CID]],MathN,2,FALSE)</f>
        <v>Percentages, Fractions, and Decimals</v>
      </c>
    </row>
    <row r="2522" spans="1:7" x14ac:dyDescent="0.2">
      <c r="A2522" s="8" t="str">
        <f>Table76[[#This Row],[Test No.]]&amp;Table76[[#This Row],[Section]]&amp;Table76[[#This Row],[Q. No.]]</f>
        <v>R43M1</v>
      </c>
      <c r="B2522" s="8"/>
      <c r="C2522" s="7" t="s">
        <v>68</v>
      </c>
      <c r="D2522" s="3">
        <v>1</v>
      </c>
      <c r="E2522" s="6" t="s">
        <v>32</v>
      </c>
      <c r="F2522" s="36" t="s">
        <v>506</v>
      </c>
      <c r="G2522" s="36" t="str">
        <f>VLOOKUP(Table76[[#This Row],[CID]],MathN,2,FALSE)</f>
        <v>Mean, Median, and Mode</v>
      </c>
    </row>
    <row r="2523" spans="1:7" x14ac:dyDescent="0.2">
      <c r="A2523" s="8" t="str">
        <f>Table76[[#This Row],[Test No.]]&amp;Table76[[#This Row],[Section]]&amp;Table76[[#This Row],[Q. No.]]</f>
        <v>R43M2</v>
      </c>
      <c r="B2523" s="8"/>
      <c r="C2523" s="7" t="s">
        <v>68</v>
      </c>
      <c r="D2523" s="3">
        <v>2</v>
      </c>
      <c r="E2523" s="6" t="s">
        <v>32</v>
      </c>
      <c r="F2523" s="36" t="s">
        <v>481</v>
      </c>
      <c r="G2523" s="36" t="str">
        <f>VLOOKUP(Table76[[#This Row],[CID]],MathN,2,FALSE)</f>
        <v>Functions</v>
      </c>
    </row>
    <row r="2524" spans="1:7" x14ac:dyDescent="0.2">
      <c r="A2524" s="8" t="str">
        <f>Table76[[#This Row],[Test No.]]&amp;Table76[[#This Row],[Section]]&amp;Table76[[#This Row],[Q. No.]]</f>
        <v>R43M3</v>
      </c>
      <c r="B2524" s="8"/>
      <c r="C2524" s="7" t="s">
        <v>68</v>
      </c>
      <c r="D2524" s="3">
        <v>3</v>
      </c>
      <c r="E2524" s="6" t="s">
        <v>32</v>
      </c>
      <c r="F2524" s="36" t="s">
        <v>466</v>
      </c>
      <c r="G2524" s="36" t="str">
        <f>VLOOKUP(Table76[[#This Row],[CID]],MathN,2,FALSE)</f>
        <v>Divisibility and Remainders</v>
      </c>
    </row>
    <row r="2525" spans="1:7" x14ac:dyDescent="0.2">
      <c r="A2525" s="8" t="str">
        <f>Table76[[#This Row],[Test No.]]&amp;Table76[[#This Row],[Section]]&amp;Table76[[#This Row],[Q. No.]]</f>
        <v>R43M4</v>
      </c>
      <c r="B2525" s="8"/>
      <c r="C2525" s="7" t="s">
        <v>68</v>
      </c>
      <c r="D2525" s="3">
        <v>4</v>
      </c>
      <c r="E2525" s="6" t="s">
        <v>32</v>
      </c>
      <c r="F2525" s="36" t="s">
        <v>495</v>
      </c>
      <c r="G2525" s="36" t="str">
        <f>VLOOKUP(Table76[[#This Row],[CID]],MathN,2,FALSE)</f>
        <v>Triangles</v>
      </c>
    </row>
    <row r="2526" spans="1:7" x14ac:dyDescent="0.2">
      <c r="A2526" s="8" t="str">
        <f>Table76[[#This Row],[Test No.]]&amp;Table76[[#This Row],[Section]]&amp;Table76[[#This Row],[Q. No.]]</f>
        <v>R43M5</v>
      </c>
      <c r="B2526" s="8"/>
      <c r="C2526" s="7" t="s">
        <v>68</v>
      </c>
      <c r="D2526" s="3">
        <v>5</v>
      </c>
      <c r="E2526" s="6" t="s">
        <v>32</v>
      </c>
      <c r="F2526" s="36" t="s">
        <v>504</v>
      </c>
      <c r="G2526" s="36" t="str">
        <f>VLOOKUP(Table76[[#This Row],[CID]],MathN,2,FALSE)</f>
        <v>Logic</v>
      </c>
    </row>
    <row r="2527" spans="1:7" x14ac:dyDescent="0.2">
      <c r="A2527" s="8" t="str">
        <f>Table76[[#This Row],[Test No.]]&amp;Table76[[#This Row],[Section]]&amp;Table76[[#This Row],[Q. No.]]</f>
        <v>R43M6</v>
      </c>
      <c r="B2527" s="8"/>
      <c r="C2527" s="7" t="s">
        <v>68</v>
      </c>
      <c r="D2527" s="3">
        <v>6</v>
      </c>
      <c r="E2527" s="6" t="s">
        <v>32</v>
      </c>
      <c r="F2527" s="36" t="s">
        <v>474</v>
      </c>
      <c r="G2527" s="36" t="str">
        <f>VLOOKUP(Table76[[#This Row],[CID]],MathN,2,FALSE)</f>
        <v>Writing Expressions and Equations</v>
      </c>
    </row>
    <row r="2528" spans="1:7" x14ac:dyDescent="0.2">
      <c r="A2528" s="8" t="str">
        <f>Table76[[#This Row],[Test No.]]&amp;Table76[[#This Row],[Section]]&amp;Table76[[#This Row],[Q. No.]]</f>
        <v>R43M7</v>
      </c>
      <c r="B2528" s="8"/>
      <c r="C2528" s="7" t="s">
        <v>68</v>
      </c>
      <c r="D2528" s="3">
        <v>7</v>
      </c>
      <c r="E2528" s="6" t="s">
        <v>32</v>
      </c>
      <c r="F2528" s="36" t="s">
        <v>475</v>
      </c>
      <c r="G2528" s="36" t="str">
        <f>VLOOKUP(Table76[[#This Row],[CID]],MathN,2,FALSE)</f>
        <v>Solving Linear Equations</v>
      </c>
    </row>
    <row r="2529" spans="1:7" x14ac:dyDescent="0.2">
      <c r="A2529" s="8" t="str">
        <f>Table76[[#This Row],[Test No.]]&amp;Table76[[#This Row],[Section]]&amp;Table76[[#This Row],[Q. No.]]</f>
        <v>R43M8</v>
      </c>
      <c r="B2529" s="8"/>
      <c r="C2529" s="7" t="s">
        <v>68</v>
      </c>
      <c r="D2529" s="3">
        <v>8</v>
      </c>
      <c r="E2529" s="6" t="s">
        <v>32</v>
      </c>
      <c r="F2529" s="36" t="s">
        <v>495</v>
      </c>
      <c r="G2529" s="36" t="str">
        <f>VLOOKUP(Table76[[#This Row],[CID]],MathN,2,FALSE)</f>
        <v>Triangles</v>
      </c>
    </row>
    <row r="2530" spans="1:7" x14ac:dyDescent="0.2">
      <c r="A2530" s="8" t="str">
        <f>Table76[[#This Row],[Test No.]]&amp;Table76[[#This Row],[Section]]&amp;Table76[[#This Row],[Q. No.]]</f>
        <v>R43M9</v>
      </c>
      <c r="B2530" s="8"/>
      <c r="C2530" s="7" t="s">
        <v>68</v>
      </c>
      <c r="D2530" s="3">
        <v>9</v>
      </c>
      <c r="E2530" s="6" t="s">
        <v>32</v>
      </c>
      <c r="F2530" s="36" t="s">
        <v>465</v>
      </c>
      <c r="G2530" s="36" t="str">
        <f>VLOOKUP(Table76[[#This Row],[CID]],MathN,2,FALSE)</f>
        <v>Multiples, Factors, and Primes</v>
      </c>
    </row>
    <row r="2531" spans="1:7" x14ac:dyDescent="0.2">
      <c r="A2531" s="8" t="str">
        <f>Table76[[#This Row],[Test No.]]&amp;Table76[[#This Row],[Section]]&amp;Table76[[#This Row],[Q. No.]]</f>
        <v>R43M10</v>
      </c>
      <c r="B2531" s="8"/>
      <c r="C2531" s="7" t="s">
        <v>68</v>
      </c>
      <c r="D2531" s="3">
        <v>10</v>
      </c>
      <c r="E2531" s="6" t="s">
        <v>32</v>
      </c>
      <c r="F2531" s="36" t="s">
        <v>473</v>
      </c>
      <c r="G2531" s="36" t="str">
        <f>VLOOKUP(Table76[[#This Row],[CID]],MathN,2,FALSE)</f>
        <v>Equivalent Algebraic Expressions</v>
      </c>
    </row>
    <row r="2532" spans="1:7" x14ac:dyDescent="0.2">
      <c r="A2532" s="8" t="str">
        <f>Table76[[#This Row],[Test No.]]&amp;Table76[[#This Row],[Section]]&amp;Table76[[#This Row],[Q. No.]]</f>
        <v>R43M11</v>
      </c>
      <c r="B2532" s="8"/>
      <c r="C2532" s="7" t="s">
        <v>68</v>
      </c>
      <c r="D2532" s="3">
        <v>11</v>
      </c>
      <c r="E2532" s="6" t="s">
        <v>32</v>
      </c>
      <c r="F2532" s="36" t="s">
        <v>506</v>
      </c>
      <c r="G2532" s="36" t="str">
        <f>VLOOKUP(Table76[[#This Row],[CID]],MathN,2,FALSE)</f>
        <v>Mean, Median, and Mode</v>
      </c>
    </row>
    <row r="2533" spans="1:7" x14ac:dyDescent="0.2">
      <c r="A2533" s="8" t="str">
        <f>Table76[[#This Row],[Test No.]]&amp;Table76[[#This Row],[Section]]&amp;Table76[[#This Row],[Q. No.]]</f>
        <v>R43M12</v>
      </c>
      <c r="B2533" s="8"/>
      <c r="C2533" s="7" t="s">
        <v>68</v>
      </c>
      <c r="D2533" s="3">
        <v>12</v>
      </c>
      <c r="E2533" s="6" t="s">
        <v>32</v>
      </c>
      <c r="F2533" s="36" t="s">
        <v>476</v>
      </c>
      <c r="G2533" s="36" t="str">
        <f>VLOOKUP(Table76[[#This Row],[CID]],MathN,2,FALSE)</f>
        <v>Multiplying Binomials</v>
      </c>
    </row>
    <row r="2534" spans="1:7" x14ac:dyDescent="0.2">
      <c r="A2534" s="8" t="str">
        <f>Table76[[#This Row],[Test No.]]&amp;Table76[[#This Row],[Section]]&amp;Table76[[#This Row],[Q. No.]]</f>
        <v>R43M13</v>
      </c>
      <c r="B2534" s="8"/>
      <c r="C2534" s="7" t="s">
        <v>68</v>
      </c>
      <c r="D2534" s="3">
        <v>13</v>
      </c>
      <c r="E2534" s="6" t="s">
        <v>32</v>
      </c>
      <c r="F2534" s="36" t="s">
        <v>509</v>
      </c>
      <c r="G2534" s="36" t="str">
        <f>VLOOKUP(Table76[[#This Row],[CID]],MathN,2,FALSE)</f>
        <v>Combination and Permutation</v>
      </c>
    </row>
    <row r="2535" spans="1:7" x14ac:dyDescent="0.2">
      <c r="A2535" s="8" t="str">
        <f>Table76[[#This Row],[Test No.]]&amp;Table76[[#This Row],[Section]]&amp;Table76[[#This Row],[Q. No.]]</f>
        <v>R43M14</v>
      </c>
      <c r="B2535" s="8"/>
      <c r="C2535" s="7" t="s">
        <v>68</v>
      </c>
      <c r="D2535" s="3">
        <v>14</v>
      </c>
      <c r="E2535" s="6" t="s">
        <v>32</v>
      </c>
      <c r="F2535" s="36" t="s">
        <v>470</v>
      </c>
      <c r="G2535" s="36" t="str">
        <f>VLOOKUP(Table76[[#This Row],[CID]],MathN,2,FALSE)</f>
        <v>Exponents and Roots</v>
      </c>
    </row>
    <row r="2536" spans="1:7" x14ac:dyDescent="0.2">
      <c r="A2536" s="8" t="str">
        <f>Table76[[#This Row],[Test No.]]&amp;Table76[[#This Row],[Section]]&amp;Table76[[#This Row],[Q. No.]]</f>
        <v>R43M15</v>
      </c>
      <c r="B2536" s="8"/>
      <c r="C2536" s="7" t="s">
        <v>68</v>
      </c>
      <c r="D2536" s="3">
        <v>15</v>
      </c>
      <c r="E2536" s="6" t="s">
        <v>32</v>
      </c>
      <c r="F2536" s="36" t="s">
        <v>488</v>
      </c>
      <c r="G2536" s="36" t="str">
        <f>VLOOKUP(Table76[[#This Row],[CID]],MathN,2,FALSE)</f>
        <v>Distance and Midpoints</v>
      </c>
    </row>
    <row r="2537" spans="1:7" x14ac:dyDescent="0.2">
      <c r="A2537" s="8" t="str">
        <f>Table76[[#This Row],[Test No.]]&amp;Table76[[#This Row],[Section]]&amp;Table76[[#This Row],[Q. No.]]</f>
        <v>R43M16</v>
      </c>
      <c r="B2537" s="8"/>
      <c r="C2537" s="7" t="s">
        <v>68</v>
      </c>
      <c r="D2537" s="3">
        <v>16</v>
      </c>
      <c r="E2537" s="6" t="s">
        <v>32</v>
      </c>
      <c r="F2537" s="36" t="s">
        <v>475</v>
      </c>
      <c r="G2537" s="36" t="str">
        <f>VLOOKUP(Table76[[#This Row],[CID]],MathN,2,FALSE)</f>
        <v>Solving Linear Equations</v>
      </c>
    </row>
    <row r="2538" spans="1:7" x14ac:dyDescent="0.2">
      <c r="A2538" s="8" t="str">
        <f>Table76[[#This Row],[Test No.]]&amp;Table76[[#This Row],[Section]]&amp;Table76[[#This Row],[Q. No.]]</f>
        <v>R43M17</v>
      </c>
      <c r="B2538" s="8"/>
      <c r="C2538" s="7" t="s">
        <v>68</v>
      </c>
      <c r="D2538" s="3">
        <v>17</v>
      </c>
      <c r="E2538" s="6" t="s">
        <v>32</v>
      </c>
      <c r="F2538" s="36" t="s">
        <v>479</v>
      </c>
      <c r="G2538" s="36" t="str">
        <f>VLOOKUP(Table76[[#This Row],[CID]],MathN,2,FALSE)</f>
        <v>Solving Systems of Equations</v>
      </c>
    </row>
    <row r="2539" spans="1:7" x14ac:dyDescent="0.2">
      <c r="A2539" s="8" t="str">
        <f>Table76[[#This Row],[Test No.]]&amp;Table76[[#This Row],[Section]]&amp;Table76[[#This Row],[Q. No.]]</f>
        <v>R43M18</v>
      </c>
      <c r="B2539" s="8"/>
      <c r="C2539" s="7" t="s">
        <v>68</v>
      </c>
      <c r="D2539" s="3">
        <v>18</v>
      </c>
      <c r="E2539" s="6" t="s">
        <v>32</v>
      </c>
      <c r="F2539" s="36" t="s">
        <v>470</v>
      </c>
      <c r="G2539" s="36" t="str">
        <f>VLOOKUP(Table76[[#This Row],[CID]],MathN,2,FALSE)</f>
        <v>Exponents and Roots</v>
      </c>
    </row>
    <row r="2540" spans="1:7" x14ac:dyDescent="0.2">
      <c r="A2540" s="8" t="str">
        <f>Table76[[#This Row],[Test No.]]&amp;Table76[[#This Row],[Section]]&amp;Table76[[#This Row],[Q. No.]]</f>
        <v>R43M19</v>
      </c>
      <c r="B2540" s="8"/>
      <c r="C2540" s="7" t="s">
        <v>68</v>
      </c>
      <c r="D2540" s="3">
        <v>19</v>
      </c>
      <c r="E2540" s="6" t="s">
        <v>32</v>
      </c>
      <c r="F2540" s="36" t="s">
        <v>487</v>
      </c>
      <c r="G2540" s="36" t="str">
        <f>VLOOKUP(Table76[[#This Row],[CID]],MathN,2,FALSE)</f>
        <v>The (x,y) Coordinate Plane</v>
      </c>
    </row>
    <row r="2541" spans="1:7" x14ac:dyDescent="0.2">
      <c r="A2541" s="8" t="str">
        <f>Table76[[#This Row],[Test No.]]&amp;Table76[[#This Row],[Section]]&amp;Table76[[#This Row],[Q. No.]]</f>
        <v>R43M20</v>
      </c>
      <c r="B2541" s="8"/>
      <c r="C2541" s="7" t="s">
        <v>68</v>
      </c>
      <c r="D2541" s="3">
        <v>20</v>
      </c>
      <c r="E2541" s="6" t="s">
        <v>32</v>
      </c>
      <c r="F2541" s="36" t="s">
        <v>478</v>
      </c>
      <c r="G2541" s="36" t="str">
        <f>VLOOKUP(Table76[[#This Row],[CID]],MathN,2,FALSE)</f>
        <v>Solving and Factoring Quadratic Equations</v>
      </c>
    </row>
    <row r="2542" spans="1:7" x14ac:dyDescent="0.2">
      <c r="A2542" s="8" t="str">
        <f>Table76[[#This Row],[Test No.]]&amp;Table76[[#This Row],[Section]]&amp;Table76[[#This Row],[Q. No.]]</f>
        <v>R43M21</v>
      </c>
      <c r="B2542" s="8"/>
      <c r="C2542" s="7" t="s">
        <v>68</v>
      </c>
      <c r="D2542" s="3">
        <v>21</v>
      </c>
      <c r="E2542" s="6" t="s">
        <v>32</v>
      </c>
      <c r="F2542" s="36" t="s">
        <v>486</v>
      </c>
      <c r="G2542" s="36" t="str">
        <f>VLOOKUP(Table76[[#This Row],[CID]],MathN,2,FALSE)</f>
        <v>Number Lines and Inequalities</v>
      </c>
    </row>
    <row r="2543" spans="1:7" x14ac:dyDescent="0.2">
      <c r="A2543" s="8" t="str">
        <f>Table76[[#This Row],[Test No.]]&amp;Table76[[#This Row],[Section]]&amp;Table76[[#This Row],[Q. No.]]</f>
        <v>R43M22</v>
      </c>
      <c r="B2543" s="8"/>
      <c r="C2543" s="7" t="s">
        <v>68</v>
      </c>
      <c r="D2543" s="3">
        <v>22</v>
      </c>
      <c r="E2543" s="6" t="s">
        <v>32</v>
      </c>
      <c r="F2543" s="36" t="s">
        <v>482</v>
      </c>
      <c r="G2543" s="36" t="str">
        <f>VLOOKUP(Table76[[#This Row],[CID]],MathN,2,FALSE)</f>
        <v>Matrices</v>
      </c>
    </row>
    <row r="2544" spans="1:7" x14ac:dyDescent="0.2">
      <c r="A2544" s="8" t="str">
        <f>Table76[[#This Row],[Test No.]]&amp;Table76[[#This Row],[Section]]&amp;Table76[[#This Row],[Q. No.]]</f>
        <v>R43M23</v>
      </c>
      <c r="B2544" s="8"/>
      <c r="C2544" s="7" t="s">
        <v>68</v>
      </c>
      <c r="D2544" s="3">
        <v>23</v>
      </c>
      <c r="E2544" s="6" t="s">
        <v>32</v>
      </c>
      <c r="F2544" s="36" t="s">
        <v>467</v>
      </c>
      <c r="G2544" s="36" t="str">
        <f>VLOOKUP(Table76[[#This Row],[CID]],MathN,2,FALSE)</f>
        <v>Percentages, Fractions, and Decimals</v>
      </c>
    </row>
    <row r="2545" spans="1:7" x14ac:dyDescent="0.2">
      <c r="A2545" s="8" t="str">
        <f>Table76[[#This Row],[Test No.]]&amp;Table76[[#This Row],[Section]]&amp;Table76[[#This Row],[Q. No.]]</f>
        <v>R43M24</v>
      </c>
      <c r="B2545" s="8"/>
      <c r="C2545" s="7" t="s">
        <v>68</v>
      </c>
      <c r="D2545" s="3">
        <v>24</v>
      </c>
      <c r="E2545" s="6" t="s">
        <v>32</v>
      </c>
      <c r="F2545" s="36" t="s">
        <v>491</v>
      </c>
      <c r="G2545" s="36" t="str">
        <f>VLOOKUP(Table76[[#This Row],[CID]],MathN,2,FALSE)</f>
        <v>The Equation of a Line</v>
      </c>
    </row>
    <row r="2546" spans="1:7" x14ac:dyDescent="0.2">
      <c r="A2546" s="8" t="str">
        <f>Table76[[#This Row],[Test No.]]&amp;Table76[[#This Row],[Section]]&amp;Table76[[#This Row],[Q. No.]]</f>
        <v>R43M25</v>
      </c>
      <c r="B2546" s="8"/>
      <c r="C2546" s="7" t="s">
        <v>68</v>
      </c>
      <c r="D2546" s="3">
        <v>25</v>
      </c>
      <c r="E2546" s="6" t="s">
        <v>32</v>
      </c>
      <c r="F2546" s="36" t="s">
        <v>475</v>
      </c>
      <c r="G2546" s="36" t="str">
        <f>VLOOKUP(Table76[[#This Row],[CID]],MathN,2,FALSE)</f>
        <v>Solving Linear Equations</v>
      </c>
    </row>
    <row r="2547" spans="1:7" x14ac:dyDescent="0.2">
      <c r="A2547" s="8" t="str">
        <f>Table76[[#This Row],[Test No.]]&amp;Table76[[#This Row],[Section]]&amp;Table76[[#This Row],[Q. No.]]</f>
        <v>R43M26</v>
      </c>
      <c r="B2547" s="8"/>
      <c r="C2547" s="7" t="s">
        <v>68</v>
      </c>
      <c r="D2547" s="3">
        <v>26</v>
      </c>
      <c r="E2547" s="6" t="s">
        <v>32</v>
      </c>
      <c r="F2547" s="36" t="s">
        <v>467</v>
      </c>
      <c r="G2547" s="36" t="str">
        <f>VLOOKUP(Table76[[#This Row],[CID]],MathN,2,FALSE)</f>
        <v>Percentages, Fractions, and Decimals</v>
      </c>
    </row>
    <row r="2548" spans="1:7" x14ac:dyDescent="0.2">
      <c r="A2548" s="8" t="str">
        <f>Table76[[#This Row],[Test No.]]&amp;Table76[[#This Row],[Section]]&amp;Table76[[#This Row],[Q. No.]]</f>
        <v>R43M27</v>
      </c>
      <c r="B2548" s="8"/>
      <c r="C2548" s="7" t="s">
        <v>68</v>
      </c>
      <c r="D2548" s="3">
        <v>27</v>
      </c>
      <c r="E2548" s="6" t="s">
        <v>32</v>
      </c>
      <c r="F2548" s="36" t="s">
        <v>477</v>
      </c>
      <c r="G2548" s="36" t="str">
        <f>VLOOKUP(Table76[[#This Row],[CID]],MathN,2,FALSE)</f>
        <v>Inequalities</v>
      </c>
    </row>
    <row r="2549" spans="1:7" x14ac:dyDescent="0.2">
      <c r="A2549" s="8" t="str">
        <f>Table76[[#This Row],[Test No.]]&amp;Table76[[#This Row],[Section]]&amp;Table76[[#This Row],[Q. No.]]</f>
        <v>R43M28</v>
      </c>
      <c r="B2549" s="8"/>
      <c r="C2549" s="7" t="s">
        <v>68</v>
      </c>
      <c r="D2549" s="3">
        <v>28</v>
      </c>
      <c r="E2549" s="6" t="s">
        <v>32</v>
      </c>
      <c r="F2549" s="36" t="s">
        <v>489</v>
      </c>
      <c r="G2549" s="36" t="str">
        <f>VLOOKUP(Table76[[#This Row],[CID]],MathN,2,FALSE)</f>
        <v>Slope</v>
      </c>
    </row>
    <row r="2550" spans="1:7" x14ac:dyDescent="0.2">
      <c r="A2550" s="8" t="str">
        <f>Table76[[#This Row],[Test No.]]&amp;Table76[[#This Row],[Section]]&amp;Table76[[#This Row],[Q. No.]]</f>
        <v>R43M29</v>
      </c>
      <c r="B2550" s="8"/>
      <c r="C2550" s="7" t="s">
        <v>68</v>
      </c>
      <c r="D2550" s="3">
        <v>29</v>
      </c>
      <c r="E2550" s="6" t="s">
        <v>32</v>
      </c>
      <c r="F2550" s="36" t="s">
        <v>483</v>
      </c>
      <c r="G2550" s="36" t="str">
        <f>VLOOKUP(Table76[[#This Row],[CID]],MathN,2,FALSE)</f>
        <v>Logarithms</v>
      </c>
    </row>
    <row r="2551" spans="1:7" x14ac:dyDescent="0.2">
      <c r="A2551" s="8" t="str">
        <f>Table76[[#This Row],[Test No.]]&amp;Table76[[#This Row],[Section]]&amp;Table76[[#This Row],[Q. No.]]</f>
        <v>R43M30</v>
      </c>
      <c r="B2551" s="8"/>
      <c r="C2551" s="7" t="s">
        <v>68</v>
      </c>
      <c r="D2551" s="3">
        <v>30</v>
      </c>
      <c r="E2551" s="6" t="s">
        <v>32</v>
      </c>
      <c r="F2551" s="36" t="s">
        <v>495</v>
      </c>
      <c r="G2551" s="36" t="str">
        <f>VLOOKUP(Table76[[#This Row],[CID]],MathN,2,FALSE)</f>
        <v>Triangles</v>
      </c>
    </row>
    <row r="2552" spans="1:7" x14ac:dyDescent="0.2">
      <c r="A2552" s="8" t="str">
        <f>Table76[[#This Row],[Test No.]]&amp;Table76[[#This Row],[Section]]&amp;Table76[[#This Row],[Q. No.]]</f>
        <v>R43M31</v>
      </c>
      <c r="B2552" s="8"/>
      <c r="C2552" s="7" t="s">
        <v>68</v>
      </c>
      <c r="D2552" s="3">
        <v>31</v>
      </c>
      <c r="E2552" s="6" t="s">
        <v>32</v>
      </c>
      <c r="F2552" s="36" t="s">
        <v>473</v>
      </c>
      <c r="G2552" s="36" t="str">
        <f>VLOOKUP(Table76[[#This Row],[CID]],MathN,2,FALSE)</f>
        <v>Equivalent Algebraic Expressions</v>
      </c>
    </row>
    <row r="2553" spans="1:7" x14ac:dyDescent="0.2">
      <c r="A2553" s="8" t="str">
        <f>Table76[[#This Row],[Test No.]]&amp;Table76[[#This Row],[Section]]&amp;Table76[[#This Row],[Q. No.]]</f>
        <v>R43M32</v>
      </c>
      <c r="B2553" s="8"/>
      <c r="C2553" s="7" t="s">
        <v>68</v>
      </c>
      <c r="D2553" s="3">
        <v>32</v>
      </c>
      <c r="E2553" s="6" t="s">
        <v>32</v>
      </c>
      <c r="F2553" s="36" t="s">
        <v>486</v>
      </c>
      <c r="G2553" s="36" t="str">
        <f>VLOOKUP(Table76[[#This Row],[CID]],MathN,2,FALSE)</f>
        <v>Number Lines and Inequalities</v>
      </c>
    </row>
    <row r="2554" spans="1:7" x14ac:dyDescent="0.2">
      <c r="A2554" s="8" t="str">
        <f>Table76[[#This Row],[Test No.]]&amp;Table76[[#This Row],[Section]]&amp;Table76[[#This Row],[Q. No.]]</f>
        <v>R43M33</v>
      </c>
      <c r="B2554" s="8"/>
      <c r="C2554" s="7" t="s">
        <v>68</v>
      </c>
      <c r="D2554" s="3">
        <v>33</v>
      </c>
      <c r="E2554" s="6" t="s">
        <v>32</v>
      </c>
      <c r="F2554" s="36" t="s">
        <v>477</v>
      </c>
      <c r="G2554" s="36" t="str">
        <f>VLOOKUP(Table76[[#This Row],[CID]],MathN,2,FALSE)</f>
        <v>Inequalities</v>
      </c>
    </row>
    <row r="2555" spans="1:7" x14ac:dyDescent="0.2">
      <c r="A2555" s="8" t="str">
        <f>Table76[[#This Row],[Test No.]]&amp;Table76[[#This Row],[Section]]&amp;Table76[[#This Row],[Q. No.]]</f>
        <v>R43M34</v>
      </c>
      <c r="B2555" s="8"/>
      <c r="C2555" s="7" t="s">
        <v>68</v>
      </c>
      <c r="D2555" s="3">
        <v>34</v>
      </c>
      <c r="E2555" s="6" t="s">
        <v>32</v>
      </c>
      <c r="F2555" s="36" t="s">
        <v>475</v>
      </c>
      <c r="G2555" s="36" t="str">
        <f>VLOOKUP(Table76[[#This Row],[CID]],MathN,2,FALSE)</f>
        <v>Solving Linear Equations</v>
      </c>
    </row>
    <row r="2556" spans="1:7" x14ac:dyDescent="0.2">
      <c r="A2556" s="8" t="str">
        <f>Table76[[#This Row],[Test No.]]&amp;Table76[[#This Row],[Section]]&amp;Table76[[#This Row],[Q. No.]]</f>
        <v>R43M35</v>
      </c>
      <c r="B2556" s="8"/>
      <c r="C2556" s="7" t="s">
        <v>68</v>
      </c>
      <c r="D2556" s="3">
        <v>35</v>
      </c>
      <c r="E2556" s="6" t="s">
        <v>32</v>
      </c>
      <c r="F2556" s="36" t="s">
        <v>495</v>
      </c>
      <c r="G2556" s="36" t="str">
        <f>VLOOKUP(Table76[[#This Row],[CID]],MathN,2,FALSE)</f>
        <v>Triangles</v>
      </c>
    </row>
    <row r="2557" spans="1:7" x14ac:dyDescent="0.2">
      <c r="A2557" s="8" t="str">
        <f>Table76[[#This Row],[Test No.]]&amp;Table76[[#This Row],[Section]]&amp;Table76[[#This Row],[Q. No.]]</f>
        <v>R43M36</v>
      </c>
      <c r="B2557" s="8"/>
      <c r="C2557" s="7" t="s">
        <v>68</v>
      </c>
      <c r="D2557" s="3">
        <v>36</v>
      </c>
      <c r="E2557" s="6" t="s">
        <v>32</v>
      </c>
      <c r="F2557" s="36" t="s">
        <v>477</v>
      </c>
      <c r="G2557" s="36" t="str">
        <f>VLOOKUP(Table76[[#This Row],[CID]],MathN,2,FALSE)</f>
        <v>Inequalities</v>
      </c>
    </row>
    <row r="2558" spans="1:7" x14ac:dyDescent="0.2">
      <c r="A2558" s="8" t="str">
        <f>Table76[[#This Row],[Test No.]]&amp;Table76[[#This Row],[Section]]&amp;Table76[[#This Row],[Q. No.]]</f>
        <v>R43M37</v>
      </c>
      <c r="B2558" s="8"/>
      <c r="C2558" s="7" t="s">
        <v>68</v>
      </c>
      <c r="D2558" s="3">
        <v>37</v>
      </c>
      <c r="E2558" s="6" t="s">
        <v>32</v>
      </c>
      <c r="F2558" s="36" t="s">
        <v>474</v>
      </c>
      <c r="G2558" s="36" t="str">
        <f>VLOOKUP(Table76[[#This Row],[CID]],MathN,2,FALSE)</f>
        <v>Writing Expressions and Equations</v>
      </c>
    </row>
    <row r="2559" spans="1:7" x14ac:dyDescent="0.2">
      <c r="A2559" s="8" t="str">
        <f>Table76[[#This Row],[Test No.]]&amp;Table76[[#This Row],[Section]]&amp;Table76[[#This Row],[Q. No.]]</f>
        <v>R43M38</v>
      </c>
      <c r="B2559" s="8"/>
      <c r="C2559" s="7" t="s">
        <v>68</v>
      </c>
      <c r="D2559" s="3">
        <v>38</v>
      </c>
      <c r="E2559" s="6" t="s">
        <v>32</v>
      </c>
      <c r="F2559" s="36" t="s">
        <v>488</v>
      </c>
      <c r="G2559" s="36" t="str">
        <f>VLOOKUP(Table76[[#This Row],[CID]],MathN,2,FALSE)</f>
        <v>Distance and Midpoints</v>
      </c>
    </row>
    <row r="2560" spans="1:7" x14ac:dyDescent="0.2">
      <c r="A2560" s="8" t="str">
        <f>Table76[[#This Row],[Test No.]]&amp;Table76[[#This Row],[Section]]&amp;Table76[[#This Row],[Q. No.]]</f>
        <v>R43M39</v>
      </c>
      <c r="B2560" s="8"/>
      <c r="C2560" s="7" t="s">
        <v>68</v>
      </c>
      <c r="D2560" s="3">
        <v>39</v>
      </c>
      <c r="E2560" s="6" t="s">
        <v>32</v>
      </c>
      <c r="F2560" s="36" t="s">
        <v>498</v>
      </c>
      <c r="G2560" s="36" t="str">
        <f>VLOOKUP(Table76[[#This Row],[CID]],MathN,2,FALSE)</f>
        <v>Simple Three-Dimensional Geometry</v>
      </c>
    </row>
    <row r="2561" spans="1:7" x14ac:dyDescent="0.2">
      <c r="A2561" s="8" t="str">
        <f>Table76[[#This Row],[Test No.]]&amp;Table76[[#This Row],[Section]]&amp;Table76[[#This Row],[Q. No.]]</f>
        <v>R43M40</v>
      </c>
      <c r="B2561" s="8"/>
      <c r="C2561" s="7" t="s">
        <v>68</v>
      </c>
      <c r="D2561" s="3">
        <v>40</v>
      </c>
      <c r="E2561" s="6" t="s">
        <v>32</v>
      </c>
      <c r="F2561" s="36" t="s">
        <v>466</v>
      </c>
      <c r="G2561" s="36" t="str">
        <f>VLOOKUP(Table76[[#This Row],[CID]],MathN,2,FALSE)</f>
        <v>Divisibility and Remainders</v>
      </c>
    </row>
    <row r="2562" spans="1:7" x14ac:dyDescent="0.2">
      <c r="A2562" s="8" t="str">
        <f>Table76[[#This Row],[Test No.]]&amp;Table76[[#This Row],[Section]]&amp;Table76[[#This Row],[Q. No.]]</f>
        <v>R43M41</v>
      </c>
      <c r="B2562" s="8"/>
      <c r="C2562" s="7" t="s">
        <v>68</v>
      </c>
      <c r="D2562" s="3">
        <v>41</v>
      </c>
      <c r="E2562" s="6" t="s">
        <v>32</v>
      </c>
      <c r="F2562" s="36" t="s">
        <v>497</v>
      </c>
      <c r="G2562" s="36" t="str">
        <f>VLOOKUP(Table76[[#This Row],[CID]],MathN,2,FALSE)</f>
        <v>Circles</v>
      </c>
    </row>
    <row r="2563" spans="1:7" x14ac:dyDescent="0.2">
      <c r="A2563" s="8" t="str">
        <f>Table76[[#This Row],[Test No.]]&amp;Table76[[#This Row],[Section]]&amp;Table76[[#This Row],[Q. No.]]</f>
        <v>R43M42</v>
      </c>
      <c r="B2563" s="8"/>
      <c r="C2563" s="7" t="s">
        <v>68</v>
      </c>
      <c r="D2563" s="3">
        <v>42</v>
      </c>
      <c r="E2563" s="6" t="s">
        <v>32</v>
      </c>
      <c r="F2563" s="36" t="s">
        <v>498</v>
      </c>
      <c r="G2563" s="36" t="str">
        <f>VLOOKUP(Table76[[#This Row],[CID]],MathN,2,FALSE)</f>
        <v>Simple Three-Dimensional Geometry</v>
      </c>
    </row>
    <row r="2564" spans="1:7" x14ac:dyDescent="0.2">
      <c r="A2564" s="8" t="str">
        <f>Table76[[#This Row],[Test No.]]&amp;Table76[[#This Row],[Section]]&amp;Table76[[#This Row],[Q. No.]]</f>
        <v>R43M43</v>
      </c>
      <c r="B2564" s="8"/>
      <c r="C2564" s="7" t="s">
        <v>68</v>
      </c>
      <c r="D2564" s="3">
        <v>43</v>
      </c>
      <c r="E2564" s="6" t="s">
        <v>32</v>
      </c>
      <c r="F2564" s="36" t="s">
        <v>497</v>
      </c>
      <c r="G2564" s="36" t="str">
        <f>VLOOKUP(Table76[[#This Row],[CID]],MathN,2,FALSE)</f>
        <v>Circles</v>
      </c>
    </row>
    <row r="2565" spans="1:7" x14ac:dyDescent="0.2">
      <c r="A2565" s="8" t="str">
        <f>Table76[[#This Row],[Test No.]]&amp;Table76[[#This Row],[Section]]&amp;Table76[[#This Row],[Q. No.]]</f>
        <v>R43M44</v>
      </c>
      <c r="B2565" s="8"/>
      <c r="C2565" s="7" t="s">
        <v>68</v>
      </c>
      <c r="D2565" s="3">
        <v>44</v>
      </c>
      <c r="E2565" s="6" t="s">
        <v>32</v>
      </c>
      <c r="F2565" s="36" t="s">
        <v>470</v>
      </c>
      <c r="G2565" s="36" t="str">
        <f>VLOOKUP(Table76[[#This Row],[CID]],MathN,2,FALSE)</f>
        <v>Exponents and Roots</v>
      </c>
    </row>
    <row r="2566" spans="1:7" x14ac:dyDescent="0.2">
      <c r="A2566" s="8" t="str">
        <f>Table76[[#This Row],[Test No.]]&amp;Table76[[#This Row],[Section]]&amp;Table76[[#This Row],[Q. No.]]</f>
        <v>R43M45</v>
      </c>
      <c r="B2566" s="8"/>
      <c r="C2566" s="7" t="s">
        <v>68</v>
      </c>
      <c r="D2566" s="3">
        <v>45</v>
      </c>
      <c r="E2566" s="6" t="s">
        <v>32</v>
      </c>
      <c r="F2566" s="36" t="s">
        <v>499</v>
      </c>
      <c r="G2566" s="36" t="str">
        <f>VLOOKUP(Table76[[#This Row],[CID]],MathN,2,FALSE)</f>
        <v>Area and Perimeter</v>
      </c>
    </row>
    <row r="2567" spans="1:7" x14ac:dyDescent="0.2">
      <c r="A2567" s="8" t="str">
        <f>Table76[[#This Row],[Test No.]]&amp;Table76[[#This Row],[Section]]&amp;Table76[[#This Row],[Q. No.]]</f>
        <v>R43M46</v>
      </c>
      <c r="B2567" s="8"/>
      <c r="C2567" s="7" t="s">
        <v>68</v>
      </c>
      <c r="D2567" s="3">
        <v>46</v>
      </c>
      <c r="E2567" s="6" t="s">
        <v>32</v>
      </c>
      <c r="F2567" s="36" t="s">
        <v>500</v>
      </c>
      <c r="G2567" s="36" t="str">
        <f>VLOOKUP(Table76[[#This Row],[CID]],MathN,2,FALSE)</f>
        <v>SOHCAHTOA</v>
      </c>
    </row>
    <row r="2568" spans="1:7" x14ac:dyDescent="0.2">
      <c r="A2568" s="8" t="str">
        <f>Table76[[#This Row],[Test No.]]&amp;Table76[[#This Row],[Section]]&amp;Table76[[#This Row],[Q. No.]]</f>
        <v>R43M47</v>
      </c>
      <c r="B2568" s="8"/>
      <c r="C2568" s="7" t="s">
        <v>68</v>
      </c>
      <c r="D2568" s="3">
        <v>47</v>
      </c>
      <c r="E2568" s="6" t="s">
        <v>32</v>
      </c>
      <c r="F2568" s="36" t="s">
        <v>493</v>
      </c>
      <c r="G2568" s="36" t="str">
        <f>VLOOKUP(Table76[[#This Row],[CID]],MathN,2,FALSE)</f>
        <v>Graphical Analysis</v>
      </c>
    </row>
    <row r="2569" spans="1:7" x14ac:dyDescent="0.2">
      <c r="A2569" s="8" t="str">
        <f>Table76[[#This Row],[Test No.]]&amp;Table76[[#This Row],[Section]]&amp;Table76[[#This Row],[Q. No.]]</f>
        <v>R43M48</v>
      </c>
      <c r="B2569" s="8"/>
      <c r="C2569" s="7" t="s">
        <v>68</v>
      </c>
      <c r="D2569" s="3">
        <v>48</v>
      </c>
      <c r="E2569" s="6" t="s">
        <v>32</v>
      </c>
      <c r="F2569" s="36" t="s">
        <v>492</v>
      </c>
      <c r="G2569" s="36" t="str">
        <f>VLOOKUP(Table76[[#This Row],[CID]],MathN,2,FALSE)</f>
        <v>Graphing Data and Equations</v>
      </c>
    </row>
    <row r="2570" spans="1:7" x14ac:dyDescent="0.2">
      <c r="A2570" s="8" t="str">
        <f>Table76[[#This Row],[Test No.]]&amp;Table76[[#This Row],[Section]]&amp;Table76[[#This Row],[Q. No.]]</f>
        <v>R43M49</v>
      </c>
      <c r="B2570" s="8"/>
      <c r="C2570" s="7" t="s">
        <v>68</v>
      </c>
      <c r="D2570" s="3">
        <v>49</v>
      </c>
      <c r="E2570" s="6" t="s">
        <v>32</v>
      </c>
      <c r="F2570" s="36" t="s">
        <v>500</v>
      </c>
      <c r="G2570" s="36" t="str">
        <f>VLOOKUP(Table76[[#This Row],[CID]],MathN,2,FALSE)</f>
        <v>SOHCAHTOA</v>
      </c>
    </row>
    <row r="2571" spans="1:7" x14ac:dyDescent="0.2">
      <c r="A2571" s="8" t="str">
        <f>Table76[[#This Row],[Test No.]]&amp;Table76[[#This Row],[Section]]&amp;Table76[[#This Row],[Q. No.]]</f>
        <v>R43M50</v>
      </c>
      <c r="B2571" s="8"/>
      <c r="C2571" s="7" t="s">
        <v>68</v>
      </c>
      <c r="D2571" s="3">
        <v>50</v>
      </c>
      <c r="E2571" s="6" t="s">
        <v>32</v>
      </c>
      <c r="F2571" s="36" t="s">
        <v>492</v>
      </c>
      <c r="G2571" s="36" t="str">
        <f>VLOOKUP(Table76[[#This Row],[CID]],MathN,2,FALSE)</f>
        <v>Graphing Data and Equations</v>
      </c>
    </row>
    <row r="2572" spans="1:7" x14ac:dyDescent="0.2">
      <c r="A2572" s="8" t="str">
        <f>Table76[[#This Row],[Test No.]]&amp;Table76[[#This Row],[Section]]&amp;Table76[[#This Row],[Q. No.]]</f>
        <v>R43M51</v>
      </c>
      <c r="B2572" s="8"/>
      <c r="C2572" s="7" t="s">
        <v>68</v>
      </c>
      <c r="D2572" s="3">
        <v>51</v>
      </c>
      <c r="E2572" s="6" t="s">
        <v>32</v>
      </c>
      <c r="F2572" s="36" t="s">
        <v>467</v>
      </c>
      <c r="G2572" s="36" t="str">
        <f>VLOOKUP(Table76[[#This Row],[CID]],MathN,2,FALSE)</f>
        <v>Percentages, Fractions, and Decimals</v>
      </c>
    </row>
    <row r="2573" spans="1:7" x14ac:dyDescent="0.2">
      <c r="A2573" s="8" t="str">
        <f>Table76[[#This Row],[Test No.]]&amp;Table76[[#This Row],[Section]]&amp;Table76[[#This Row],[Q. No.]]</f>
        <v>R43M52</v>
      </c>
      <c r="B2573" s="8"/>
      <c r="C2573" s="7" t="s">
        <v>68</v>
      </c>
      <c r="D2573" s="3">
        <v>52</v>
      </c>
      <c r="E2573" s="6" t="s">
        <v>32</v>
      </c>
      <c r="F2573" s="36" t="s">
        <v>468</v>
      </c>
      <c r="G2573" s="36" t="str">
        <f>VLOOKUP(Table76[[#This Row],[CID]],MathN,2,FALSE)</f>
        <v>Ratios and Proportions</v>
      </c>
    </row>
    <row r="2574" spans="1:7" x14ac:dyDescent="0.2">
      <c r="A2574" s="8" t="str">
        <f>Table76[[#This Row],[Test No.]]&amp;Table76[[#This Row],[Section]]&amp;Table76[[#This Row],[Q. No.]]</f>
        <v>R43M53</v>
      </c>
      <c r="B2574" s="8"/>
      <c r="C2574" s="7" t="s">
        <v>68</v>
      </c>
      <c r="D2574" s="3">
        <v>53</v>
      </c>
      <c r="E2574" s="6" t="s">
        <v>32</v>
      </c>
      <c r="F2574" s="36" t="s">
        <v>503</v>
      </c>
      <c r="G2574" s="36" t="str">
        <f>VLOOKUP(Table76[[#This Row],[CID]],MathN,2,FALSE)</f>
        <v>Trigonometric Graphs</v>
      </c>
    </row>
    <row r="2575" spans="1:7" x14ac:dyDescent="0.2">
      <c r="A2575" s="8" t="str">
        <f>Table76[[#This Row],[Test No.]]&amp;Table76[[#This Row],[Section]]&amp;Table76[[#This Row],[Q. No.]]</f>
        <v>R43M54</v>
      </c>
      <c r="B2575" s="8"/>
      <c r="C2575" s="7" t="s">
        <v>68</v>
      </c>
      <c r="D2575" s="6">
        <v>54</v>
      </c>
      <c r="E2575" s="6" t="s">
        <v>32</v>
      </c>
      <c r="F2575" s="36" t="s">
        <v>486</v>
      </c>
      <c r="G2575" s="36" t="str">
        <f>VLOOKUP(Table76[[#This Row],[CID]],MathN,2,FALSE)</f>
        <v>Number Lines and Inequalities</v>
      </c>
    </row>
    <row r="2576" spans="1:7" x14ac:dyDescent="0.2">
      <c r="A2576" s="8" t="str">
        <f>Table76[[#This Row],[Test No.]]&amp;Table76[[#This Row],[Section]]&amp;Table76[[#This Row],[Q. No.]]</f>
        <v>R43M55</v>
      </c>
      <c r="B2576" s="8"/>
      <c r="C2576" s="7" t="s">
        <v>68</v>
      </c>
      <c r="D2576" s="3">
        <v>55</v>
      </c>
      <c r="E2576" s="6" t="s">
        <v>32</v>
      </c>
      <c r="F2576" s="36" t="s">
        <v>478</v>
      </c>
      <c r="G2576" s="36" t="str">
        <f>VLOOKUP(Table76[[#This Row],[CID]],MathN,2,FALSE)</f>
        <v>Solving and Factoring Quadratic Equations</v>
      </c>
    </row>
    <row r="2577" spans="1:7" x14ac:dyDescent="0.2">
      <c r="A2577" s="8" t="str">
        <f>Table76[[#This Row],[Test No.]]&amp;Table76[[#This Row],[Section]]&amp;Table76[[#This Row],[Q. No.]]</f>
        <v>R43M56</v>
      </c>
      <c r="B2577" s="8"/>
      <c r="C2577" s="7" t="s">
        <v>68</v>
      </c>
      <c r="D2577" s="3">
        <v>56</v>
      </c>
      <c r="E2577" s="6" t="s">
        <v>32</v>
      </c>
      <c r="F2577" s="36" t="s">
        <v>481</v>
      </c>
      <c r="G2577" s="36" t="str">
        <f>VLOOKUP(Table76[[#This Row],[CID]],MathN,2,FALSE)</f>
        <v>Functions</v>
      </c>
    </row>
    <row r="2578" spans="1:7" x14ac:dyDescent="0.2">
      <c r="A2578" s="8" t="str">
        <f>Table76[[#This Row],[Test No.]]&amp;Table76[[#This Row],[Section]]&amp;Table76[[#This Row],[Q. No.]]</f>
        <v>R43M57</v>
      </c>
      <c r="B2578" s="8"/>
      <c r="C2578" s="7" t="s">
        <v>68</v>
      </c>
      <c r="D2578" s="3">
        <v>57</v>
      </c>
      <c r="E2578" s="6" t="s">
        <v>32</v>
      </c>
      <c r="F2578" s="36" t="s">
        <v>498</v>
      </c>
      <c r="G2578" s="36" t="str">
        <f>VLOOKUP(Table76[[#This Row],[CID]],MathN,2,FALSE)</f>
        <v>Simple Three-Dimensional Geometry</v>
      </c>
    </row>
    <row r="2579" spans="1:7" x14ac:dyDescent="0.2">
      <c r="A2579" s="8" t="str">
        <f>Table76[[#This Row],[Test No.]]&amp;Table76[[#This Row],[Section]]&amp;Table76[[#This Row],[Q. No.]]</f>
        <v>R43M58</v>
      </c>
      <c r="B2579" s="8"/>
      <c r="C2579" s="7" t="s">
        <v>68</v>
      </c>
      <c r="D2579" s="3">
        <v>58</v>
      </c>
      <c r="E2579" s="6" t="s">
        <v>32</v>
      </c>
      <c r="F2579" s="36" t="s">
        <v>497</v>
      </c>
      <c r="G2579" s="36" t="str">
        <f>VLOOKUP(Table76[[#This Row],[CID]],MathN,2,FALSE)</f>
        <v>Circles</v>
      </c>
    </row>
    <row r="2580" spans="1:7" x14ac:dyDescent="0.2">
      <c r="A2580" s="8" t="str">
        <f>Table76[[#This Row],[Test No.]]&amp;Table76[[#This Row],[Section]]&amp;Table76[[#This Row],[Q. No.]]</f>
        <v>R43M59</v>
      </c>
      <c r="B2580" s="8"/>
      <c r="C2580" s="7" t="s">
        <v>68</v>
      </c>
      <c r="D2580" s="3">
        <v>59</v>
      </c>
      <c r="E2580" s="6" t="s">
        <v>32</v>
      </c>
      <c r="F2580" s="36" t="s">
        <v>506</v>
      </c>
      <c r="G2580" s="36" t="str">
        <f>VLOOKUP(Table76[[#This Row],[CID]],MathN,2,FALSE)</f>
        <v>Mean, Median, and Mode</v>
      </c>
    </row>
    <row r="2581" spans="1:7" x14ac:dyDescent="0.2">
      <c r="A2581" s="8" t="str">
        <f>Table76[[#This Row],[Test No.]]&amp;Table76[[#This Row],[Section]]&amp;Table76[[#This Row],[Q. No.]]</f>
        <v>R43M60</v>
      </c>
      <c r="B2581" s="8"/>
      <c r="C2581" s="7" t="s">
        <v>68</v>
      </c>
      <c r="D2581" s="3">
        <v>60</v>
      </c>
      <c r="E2581" s="6" t="s">
        <v>32</v>
      </c>
      <c r="F2581" s="36" t="s">
        <v>467</v>
      </c>
      <c r="G2581" s="36" t="str">
        <f>VLOOKUP(Table76[[#This Row],[CID]],MathN,2,FALSE)</f>
        <v>Percentages, Fractions, and Decimals</v>
      </c>
    </row>
    <row r="2582" spans="1:7" x14ac:dyDescent="0.2">
      <c r="A2582" s="8" t="str">
        <f>Table76[[#This Row],[Test No.]]&amp;Table76[[#This Row],[Section]]&amp;Table76[[#This Row],[Q. No.]]</f>
        <v>R44M1</v>
      </c>
      <c r="B2582" s="8"/>
      <c r="C2582" s="7" t="s">
        <v>67</v>
      </c>
      <c r="D2582" s="6">
        <v>1</v>
      </c>
      <c r="E2582" s="6" t="s">
        <v>32</v>
      </c>
      <c r="F2582" s="36" t="s">
        <v>468</v>
      </c>
      <c r="G2582" s="36" t="str">
        <f>VLOOKUP(Table76[[#This Row],[CID]],MathN,2,FALSE)</f>
        <v>Ratios and Proportions</v>
      </c>
    </row>
    <row r="2583" spans="1:7" x14ac:dyDescent="0.2">
      <c r="A2583" s="8" t="str">
        <f>Table76[[#This Row],[Test No.]]&amp;Table76[[#This Row],[Section]]&amp;Table76[[#This Row],[Q. No.]]</f>
        <v>R44M2</v>
      </c>
      <c r="B2583" s="8"/>
      <c r="C2583" s="7" t="s">
        <v>67</v>
      </c>
      <c r="D2583" s="6">
        <v>2</v>
      </c>
      <c r="E2583" s="6" t="s">
        <v>32</v>
      </c>
      <c r="F2583" s="36" t="s">
        <v>475</v>
      </c>
      <c r="G2583" s="36" t="str">
        <f>VLOOKUP(Table76[[#This Row],[CID]],MathN,2,FALSE)</f>
        <v>Solving Linear Equations</v>
      </c>
    </row>
    <row r="2584" spans="1:7" x14ac:dyDescent="0.2">
      <c r="A2584" s="8" t="str">
        <f>Table76[[#This Row],[Test No.]]&amp;Table76[[#This Row],[Section]]&amp;Table76[[#This Row],[Q. No.]]</f>
        <v>R44M3</v>
      </c>
      <c r="B2584" s="8"/>
      <c r="C2584" s="7" t="s">
        <v>67</v>
      </c>
      <c r="D2584" s="6">
        <v>3</v>
      </c>
      <c r="E2584" s="6" t="s">
        <v>32</v>
      </c>
      <c r="F2584" s="36" t="s">
        <v>472</v>
      </c>
      <c r="G2584" s="36" t="str">
        <f>VLOOKUP(Table76[[#This Row],[CID]],MathN,2,FALSE)</f>
        <v>Substitution</v>
      </c>
    </row>
    <row r="2585" spans="1:7" x14ac:dyDescent="0.2">
      <c r="A2585" s="8" t="str">
        <f>Table76[[#This Row],[Test No.]]&amp;Table76[[#This Row],[Section]]&amp;Table76[[#This Row],[Q. No.]]</f>
        <v>R44M4</v>
      </c>
      <c r="B2585" s="8"/>
      <c r="C2585" s="7" t="s">
        <v>67</v>
      </c>
      <c r="D2585" s="6">
        <v>4</v>
      </c>
      <c r="E2585" s="6" t="s">
        <v>32</v>
      </c>
      <c r="F2585" s="36" t="s">
        <v>475</v>
      </c>
      <c r="G2585" s="36" t="str">
        <f>VLOOKUP(Table76[[#This Row],[CID]],MathN,2,FALSE)</f>
        <v>Solving Linear Equations</v>
      </c>
    </row>
    <row r="2586" spans="1:7" x14ac:dyDescent="0.2">
      <c r="A2586" s="8" t="str">
        <f>Table76[[#This Row],[Test No.]]&amp;Table76[[#This Row],[Section]]&amp;Table76[[#This Row],[Q. No.]]</f>
        <v>R44M5</v>
      </c>
      <c r="B2586" s="8"/>
      <c r="C2586" s="7" t="s">
        <v>67</v>
      </c>
      <c r="D2586" s="6">
        <v>5</v>
      </c>
      <c r="E2586" s="6" t="s">
        <v>32</v>
      </c>
      <c r="F2586" s="36" t="s">
        <v>507</v>
      </c>
      <c r="G2586" s="36" t="str">
        <f>VLOOKUP(Table76[[#This Row],[CID]],MathN,2,FALSE)</f>
        <v>Probability</v>
      </c>
    </row>
    <row r="2587" spans="1:7" x14ac:dyDescent="0.2">
      <c r="A2587" s="8" t="str">
        <f>Table76[[#This Row],[Test No.]]&amp;Table76[[#This Row],[Section]]&amp;Table76[[#This Row],[Q. No.]]</f>
        <v>R44M6</v>
      </c>
      <c r="B2587" s="8"/>
      <c r="C2587" s="7" t="s">
        <v>67</v>
      </c>
      <c r="D2587" s="6">
        <v>6</v>
      </c>
      <c r="E2587" s="6" t="s">
        <v>32</v>
      </c>
      <c r="F2587" s="36" t="s">
        <v>499</v>
      </c>
      <c r="G2587" s="36" t="str">
        <f>VLOOKUP(Table76[[#This Row],[CID]],MathN,2,FALSE)</f>
        <v>Area and Perimeter</v>
      </c>
    </row>
    <row r="2588" spans="1:7" x14ac:dyDescent="0.2">
      <c r="A2588" s="8" t="str">
        <f>Table76[[#This Row],[Test No.]]&amp;Table76[[#This Row],[Section]]&amp;Table76[[#This Row],[Q. No.]]</f>
        <v>R44M7</v>
      </c>
      <c r="B2588" s="8"/>
      <c r="C2588" s="7" t="s">
        <v>67</v>
      </c>
      <c r="D2588" s="6">
        <v>7</v>
      </c>
      <c r="E2588" s="6" t="s">
        <v>32</v>
      </c>
      <c r="F2588" s="36" t="s">
        <v>475</v>
      </c>
      <c r="G2588" s="36" t="str">
        <f>VLOOKUP(Table76[[#This Row],[CID]],MathN,2,FALSE)</f>
        <v>Solving Linear Equations</v>
      </c>
    </row>
    <row r="2589" spans="1:7" x14ac:dyDescent="0.2">
      <c r="A2589" s="8" t="str">
        <f>Table76[[#This Row],[Test No.]]&amp;Table76[[#This Row],[Section]]&amp;Table76[[#This Row],[Q. No.]]</f>
        <v>R44M8</v>
      </c>
      <c r="B2589" s="8"/>
      <c r="C2589" s="7" t="s">
        <v>67</v>
      </c>
      <c r="D2589" s="6">
        <v>8</v>
      </c>
      <c r="E2589" s="6" t="s">
        <v>32</v>
      </c>
      <c r="F2589" s="36" t="s">
        <v>475</v>
      </c>
      <c r="G2589" s="36" t="str">
        <f>VLOOKUP(Table76[[#This Row],[CID]],MathN,2,FALSE)</f>
        <v>Solving Linear Equations</v>
      </c>
    </row>
    <row r="2590" spans="1:7" x14ac:dyDescent="0.2">
      <c r="A2590" s="8" t="str">
        <f>Table76[[#This Row],[Test No.]]&amp;Table76[[#This Row],[Section]]&amp;Table76[[#This Row],[Q. No.]]</f>
        <v>R44M9</v>
      </c>
      <c r="B2590" s="8"/>
      <c r="C2590" s="7" t="s">
        <v>67</v>
      </c>
      <c r="D2590" s="6">
        <v>9</v>
      </c>
      <c r="E2590" s="6" t="s">
        <v>32</v>
      </c>
      <c r="F2590" s="36" t="s">
        <v>475</v>
      </c>
      <c r="G2590" s="36" t="str">
        <f>VLOOKUP(Table76[[#This Row],[CID]],MathN,2,FALSE)</f>
        <v>Solving Linear Equations</v>
      </c>
    </row>
    <row r="2591" spans="1:7" x14ac:dyDescent="0.2">
      <c r="A2591" s="8" t="str">
        <f>Table76[[#This Row],[Test No.]]&amp;Table76[[#This Row],[Section]]&amp;Table76[[#This Row],[Q. No.]]</f>
        <v>R44M10</v>
      </c>
      <c r="B2591" s="8"/>
      <c r="C2591" s="7" t="s">
        <v>67</v>
      </c>
      <c r="D2591" s="6">
        <v>10</v>
      </c>
      <c r="E2591" s="6" t="s">
        <v>32</v>
      </c>
      <c r="F2591" s="36" t="s">
        <v>495</v>
      </c>
      <c r="G2591" s="36" t="str">
        <f>VLOOKUP(Table76[[#This Row],[CID]],MathN,2,FALSE)</f>
        <v>Triangles</v>
      </c>
    </row>
    <row r="2592" spans="1:7" x14ac:dyDescent="0.2">
      <c r="A2592" s="8" t="str">
        <f>Table76[[#This Row],[Test No.]]&amp;Table76[[#This Row],[Section]]&amp;Table76[[#This Row],[Q. No.]]</f>
        <v>R44M11</v>
      </c>
      <c r="B2592" s="8"/>
      <c r="C2592" s="7" t="s">
        <v>67</v>
      </c>
      <c r="D2592" s="6">
        <v>11</v>
      </c>
      <c r="E2592" s="6" t="s">
        <v>32</v>
      </c>
      <c r="F2592" s="36" t="s">
        <v>481</v>
      </c>
      <c r="G2592" s="36" t="str">
        <f>VLOOKUP(Table76[[#This Row],[CID]],MathN,2,FALSE)</f>
        <v>Functions</v>
      </c>
    </row>
    <row r="2593" spans="1:7" x14ac:dyDescent="0.2">
      <c r="A2593" s="8" t="str">
        <f>Table76[[#This Row],[Test No.]]&amp;Table76[[#This Row],[Section]]&amp;Table76[[#This Row],[Q. No.]]</f>
        <v>R44M12</v>
      </c>
      <c r="B2593" s="8"/>
      <c r="C2593" s="7" t="s">
        <v>67</v>
      </c>
      <c r="D2593" s="6">
        <v>12</v>
      </c>
      <c r="E2593" s="6" t="s">
        <v>32</v>
      </c>
      <c r="F2593" s="36" t="s">
        <v>465</v>
      </c>
      <c r="G2593" s="36" t="str">
        <f>VLOOKUP(Table76[[#This Row],[CID]],MathN,2,FALSE)</f>
        <v>Multiples, Factors, and Primes</v>
      </c>
    </row>
    <row r="2594" spans="1:7" x14ac:dyDescent="0.2">
      <c r="A2594" s="8" t="str">
        <f>Table76[[#This Row],[Test No.]]&amp;Table76[[#This Row],[Section]]&amp;Table76[[#This Row],[Q. No.]]</f>
        <v>R44M13</v>
      </c>
      <c r="B2594" s="8"/>
      <c r="C2594" s="7" t="s">
        <v>67</v>
      </c>
      <c r="D2594" s="6">
        <v>13</v>
      </c>
      <c r="E2594" s="6" t="s">
        <v>32</v>
      </c>
      <c r="F2594" s="36" t="s">
        <v>464</v>
      </c>
      <c r="G2594" s="36" t="str">
        <f>VLOOKUP(Table76[[#This Row],[CID]],MathN,2,FALSE)</f>
        <v>Numbers, Operations, and Problems</v>
      </c>
    </row>
    <row r="2595" spans="1:7" x14ac:dyDescent="0.2">
      <c r="A2595" s="8" t="str">
        <f>Table76[[#This Row],[Test No.]]&amp;Table76[[#This Row],[Section]]&amp;Table76[[#This Row],[Q. No.]]</f>
        <v>R44M14</v>
      </c>
      <c r="B2595" s="8"/>
      <c r="C2595" s="7" t="s">
        <v>67</v>
      </c>
      <c r="D2595" s="6">
        <v>14</v>
      </c>
      <c r="E2595" s="6" t="s">
        <v>32</v>
      </c>
      <c r="F2595" s="36" t="s">
        <v>499</v>
      </c>
      <c r="G2595" s="36" t="str">
        <f>VLOOKUP(Table76[[#This Row],[CID]],MathN,2,FALSE)</f>
        <v>Area and Perimeter</v>
      </c>
    </row>
    <row r="2596" spans="1:7" x14ac:dyDescent="0.2">
      <c r="A2596" s="8" t="str">
        <f>Table76[[#This Row],[Test No.]]&amp;Table76[[#This Row],[Section]]&amp;Table76[[#This Row],[Q. No.]]</f>
        <v>R44M15</v>
      </c>
      <c r="B2596" s="8"/>
      <c r="C2596" s="7" t="s">
        <v>67</v>
      </c>
      <c r="D2596" s="6">
        <v>15</v>
      </c>
      <c r="E2596" s="6" t="s">
        <v>32</v>
      </c>
      <c r="F2596" s="36" t="s">
        <v>495</v>
      </c>
      <c r="G2596" s="36" t="str">
        <f>VLOOKUP(Table76[[#This Row],[CID]],MathN,2,FALSE)</f>
        <v>Triangles</v>
      </c>
    </row>
    <row r="2597" spans="1:7" x14ac:dyDescent="0.2">
      <c r="A2597" s="8" t="str">
        <f>Table76[[#This Row],[Test No.]]&amp;Table76[[#This Row],[Section]]&amp;Table76[[#This Row],[Q. No.]]</f>
        <v>R44M16</v>
      </c>
      <c r="B2597" s="8"/>
      <c r="C2597" s="7" t="s">
        <v>67</v>
      </c>
      <c r="D2597" s="6">
        <v>16</v>
      </c>
      <c r="E2597" s="6" t="s">
        <v>32</v>
      </c>
      <c r="F2597" s="36" t="s">
        <v>481</v>
      </c>
      <c r="G2597" s="36" t="str">
        <f>VLOOKUP(Table76[[#This Row],[CID]],MathN,2,FALSE)</f>
        <v>Functions</v>
      </c>
    </row>
    <row r="2598" spans="1:7" x14ac:dyDescent="0.2">
      <c r="A2598" s="8" t="str">
        <f>Table76[[#This Row],[Test No.]]&amp;Table76[[#This Row],[Section]]&amp;Table76[[#This Row],[Q. No.]]</f>
        <v>R44M17</v>
      </c>
      <c r="B2598" s="8"/>
      <c r="C2598" s="7" t="s">
        <v>67</v>
      </c>
      <c r="D2598" s="6">
        <v>17</v>
      </c>
      <c r="E2598" s="6" t="s">
        <v>32</v>
      </c>
      <c r="F2598" s="36" t="s">
        <v>492</v>
      </c>
      <c r="G2598" s="36" t="str">
        <f>VLOOKUP(Table76[[#This Row],[CID]],MathN,2,FALSE)</f>
        <v>Graphing Data and Equations</v>
      </c>
    </row>
    <row r="2599" spans="1:7" x14ac:dyDescent="0.2">
      <c r="A2599" s="8" t="str">
        <f>Table76[[#This Row],[Test No.]]&amp;Table76[[#This Row],[Section]]&amp;Table76[[#This Row],[Q. No.]]</f>
        <v>R44M18</v>
      </c>
      <c r="B2599" s="8"/>
      <c r="C2599" s="7" t="s">
        <v>67</v>
      </c>
      <c r="D2599" s="6">
        <v>18</v>
      </c>
      <c r="E2599" s="6" t="s">
        <v>32</v>
      </c>
      <c r="F2599" s="36" t="s">
        <v>474</v>
      </c>
      <c r="G2599" s="36" t="str">
        <f>VLOOKUP(Table76[[#This Row],[CID]],MathN,2,FALSE)</f>
        <v>Writing Expressions and Equations</v>
      </c>
    </row>
    <row r="2600" spans="1:7" x14ac:dyDescent="0.2">
      <c r="A2600" s="8" t="str">
        <f>Table76[[#This Row],[Test No.]]&amp;Table76[[#This Row],[Section]]&amp;Table76[[#This Row],[Q. No.]]</f>
        <v>R44M19</v>
      </c>
      <c r="B2600" s="8"/>
      <c r="C2600" s="7" t="s">
        <v>67</v>
      </c>
      <c r="D2600" s="6">
        <v>19</v>
      </c>
      <c r="E2600" s="6" t="s">
        <v>32</v>
      </c>
      <c r="F2600" s="36" t="s">
        <v>474</v>
      </c>
      <c r="G2600" s="36" t="str">
        <f>VLOOKUP(Table76[[#This Row],[CID]],MathN,2,FALSE)</f>
        <v>Writing Expressions and Equations</v>
      </c>
    </row>
    <row r="2601" spans="1:7" x14ac:dyDescent="0.2">
      <c r="A2601" s="8" t="str">
        <f>Table76[[#This Row],[Test No.]]&amp;Table76[[#This Row],[Section]]&amp;Table76[[#This Row],[Q. No.]]</f>
        <v>R44M20</v>
      </c>
      <c r="B2601" s="8"/>
      <c r="C2601" s="7" t="s">
        <v>67</v>
      </c>
      <c r="D2601" s="6">
        <v>20</v>
      </c>
      <c r="E2601" s="6" t="s">
        <v>32</v>
      </c>
      <c r="F2601" s="36" t="s">
        <v>495</v>
      </c>
      <c r="G2601" s="36" t="str">
        <f>VLOOKUP(Table76[[#This Row],[CID]],MathN,2,FALSE)</f>
        <v>Triangles</v>
      </c>
    </row>
    <row r="2602" spans="1:7" x14ac:dyDescent="0.2">
      <c r="A2602" s="8" t="str">
        <f>Table76[[#This Row],[Test No.]]&amp;Table76[[#This Row],[Section]]&amp;Table76[[#This Row],[Q. No.]]</f>
        <v>R44M21</v>
      </c>
      <c r="B2602" s="8"/>
      <c r="C2602" s="7" t="s">
        <v>67</v>
      </c>
      <c r="D2602" s="6">
        <v>21</v>
      </c>
      <c r="E2602" s="6" t="s">
        <v>32</v>
      </c>
      <c r="F2602" s="36" t="s">
        <v>473</v>
      </c>
      <c r="G2602" s="36" t="str">
        <f>VLOOKUP(Table76[[#This Row],[CID]],MathN,2,FALSE)</f>
        <v>Equivalent Algebraic Expressions</v>
      </c>
    </row>
    <row r="2603" spans="1:7" x14ac:dyDescent="0.2">
      <c r="A2603" s="8" t="str">
        <f>Table76[[#This Row],[Test No.]]&amp;Table76[[#This Row],[Section]]&amp;Table76[[#This Row],[Q. No.]]</f>
        <v>R44M22</v>
      </c>
      <c r="B2603" s="8"/>
      <c r="C2603" s="7" t="s">
        <v>67</v>
      </c>
      <c r="D2603" s="6">
        <v>22</v>
      </c>
      <c r="E2603" s="6" t="s">
        <v>32</v>
      </c>
      <c r="F2603" s="36" t="s">
        <v>479</v>
      </c>
      <c r="G2603" s="36" t="str">
        <f>VLOOKUP(Table76[[#This Row],[CID]],MathN,2,FALSE)</f>
        <v>Solving Systems of Equations</v>
      </c>
    </row>
    <row r="2604" spans="1:7" x14ac:dyDescent="0.2">
      <c r="A2604" s="8" t="str">
        <f>Table76[[#This Row],[Test No.]]&amp;Table76[[#This Row],[Section]]&amp;Table76[[#This Row],[Q. No.]]</f>
        <v>R44M23</v>
      </c>
      <c r="B2604" s="8"/>
      <c r="C2604" s="7" t="s">
        <v>67</v>
      </c>
      <c r="D2604" s="6">
        <v>23</v>
      </c>
      <c r="E2604" s="6" t="s">
        <v>32</v>
      </c>
      <c r="F2604" s="36" t="s">
        <v>476</v>
      </c>
      <c r="G2604" s="36" t="str">
        <f>VLOOKUP(Table76[[#This Row],[CID]],MathN,2,FALSE)</f>
        <v>Multiplying Binomials</v>
      </c>
    </row>
    <row r="2605" spans="1:7" x14ac:dyDescent="0.2">
      <c r="A2605" s="8" t="str">
        <f>Table76[[#This Row],[Test No.]]&amp;Table76[[#This Row],[Section]]&amp;Table76[[#This Row],[Q. No.]]</f>
        <v>R44M24</v>
      </c>
      <c r="B2605" s="8"/>
      <c r="C2605" s="7" t="s">
        <v>67</v>
      </c>
      <c r="D2605" s="6">
        <v>24</v>
      </c>
      <c r="E2605" s="6" t="s">
        <v>32</v>
      </c>
      <c r="F2605" s="36" t="s">
        <v>499</v>
      </c>
      <c r="G2605" s="36" t="str">
        <f>VLOOKUP(Table76[[#This Row],[CID]],MathN,2,FALSE)</f>
        <v>Area and Perimeter</v>
      </c>
    </row>
    <row r="2606" spans="1:7" x14ac:dyDescent="0.2">
      <c r="A2606" s="8" t="str">
        <f>Table76[[#This Row],[Test No.]]&amp;Table76[[#This Row],[Section]]&amp;Table76[[#This Row],[Q. No.]]</f>
        <v>R44M25</v>
      </c>
      <c r="B2606" s="8"/>
      <c r="C2606" s="7" t="s">
        <v>67</v>
      </c>
      <c r="D2606" s="6">
        <v>25</v>
      </c>
      <c r="E2606" s="6" t="s">
        <v>32</v>
      </c>
      <c r="F2606" s="36" t="s">
        <v>481</v>
      </c>
      <c r="G2606" s="36" t="str">
        <f>VLOOKUP(Table76[[#This Row],[CID]],MathN,2,FALSE)</f>
        <v>Functions</v>
      </c>
    </row>
    <row r="2607" spans="1:7" x14ac:dyDescent="0.2">
      <c r="A2607" s="8" t="str">
        <f>Table76[[#This Row],[Test No.]]&amp;Table76[[#This Row],[Section]]&amp;Table76[[#This Row],[Q. No.]]</f>
        <v>R44M26</v>
      </c>
      <c r="B2607" s="8"/>
      <c r="C2607" s="7" t="s">
        <v>67</v>
      </c>
      <c r="D2607" s="6">
        <v>26</v>
      </c>
      <c r="E2607" s="6" t="s">
        <v>32</v>
      </c>
      <c r="F2607" s="36" t="s">
        <v>489</v>
      </c>
      <c r="G2607" s="36" t="str">
        <f>VLOOKUP(Table76[[#This Row],[CID]],MathN,2,FALSE)</f>
        <v>Slope</v>
      </c>
    </row>
    <row r="2608" spans="1:7" x14ac:dyDescent="0.2">
      <c r="A2608" s="8" t="str">
        <f>Table76[[#This Row],[Test No.]]&amp;Table76[[#This Row],[Section]]&amp;Table76[[#This Row],[Q. No.]]</f>
        <v>R44M27</v>
      </c>
      <c r="B2608" s="8"/>
      <c r="C2608" s="7" t="s">
        <v>67</v>
      </c>
      <c r="D2608" s="6">
        <v>27</v>
      </c>
      <c r="E2608" s="6" t="s">
        <v>32</v>
      </c>
      <c r="F2608" s="36" t="s">
        <v>478</v>
      </c>
      <c r="G2608" s="36" t="str">
        <f>VLOOKUP(Table76[[#This Row],[CID]],MathN,2,FALSE)</f>
        <v>Solving and Factoring Quadratic Equations</v>
      </c>
    </row>
    <row r="2609" spans="1:7" x14ac:dyDescent="0.2">
      <c r="A2609" s="8" t="str">
        <f>Table76[[#This Row],[Test No.]]&amp;Table76[[#This Row],[Section]]&amp;Table76[[#This Row],[Q. No.]]</f>
        <v>R44M28</v>
      </c>
      <c r="B2609" s="8"/>
      <c r="C2609" s="7" t="s">
        <v>67</v>
      </c>
      <c r="D2609" s="6">
        <v>28</v>
      </c>
      <c r="E2609" s="6" t="s">
        <v>32</v>
      </c>
      <c r="F2609" s="36" t="s">
        <v>468</v>
      </c>
      <c r="G2609" s="36" t="str">
        <f>VLOOKUP(Table76[[#This Row],[CID]],MathN,2,FALSE)</f>
        <v>Ratios and Proportions</v>
      </c>
    </row>
    <row r="2610" spans="1:7" x14ac:dyDescent="0.2">
      <c r="A2610" s="8" t="str">
        <f>Table76[[#This Row],[Test No.]]&amp;Table76[[#This Row],[Section]]&amp;Table76[[#This Row],[Q. No.]]</f>
        <v>R44M29</v>
      </c>
      <c r="B2610" s="8"/>
      <c r="C2610" s="7" t="s">
        <v>67</v>
      </c>
      <c r="D2610" s="6">
        <v>29</v>
      </c>
      <c r="E2610" s="6" t="s">
        <v>32</v>
      </c>
      <c r="F2610" s="36" t="s">
        <v>506</v>
      </c>
      <c r="G2610" s="36" t="str">
        <f>VLOOKUP(Table76[[#This Row],[CID]],MathN,2,FALSE)</f>
        <v>Mean, Median, and Mode</v>
      </c>
    </row>
    <row r="2611" spans="1:7" x14ac:dyDescent="0.2">
      <c r="A2611" s="8" t="str">
        <f>Table76[[#This Row],[Test No.]]&amp;Table76[[#This Row],[Section]]&amp;Table76[[#This Row],[Q. No.]]</f>
        <v>R44M30</v>
      </c>
      <c r="B2611" s="8"/>
      <c r="C2611" s="7" t="s">
        <v>67</v>
      </c>
      <c r="D2611" s="6">
        <v>30</v>
      </c>
      <c r="E2611" s="6" t="s">
        <v>32</v>
      </c>
      <c r="F2611" s="36" t="s">
        <v>464</v>
      </c>
      <c r="G2611" s="36" t="str">
        <f>VLOOKUP(Table76[[#This Row],[CID]],MathN,2,FALSE)</f>
        <v>Numbers, Operations, and Problems</v>
      </c>
    </row>
    <row r="2612" spans="1:7" x14ac:dyDescent="0.2">
      <c r="A2612" s="8" t="str">
        <f>Table76[[#This Row],[Test No.]]&amp;Table76[[#This Row],[Section]]&amp;Table76[[#This Row],[Q. No.]]</f>
        <v>R44M31</v>
      </c>
      <c r="B2612" s="8"/>
      <c r="C2612" s="7" t="s">
        <v>67</v>
      </c>
      <c r="D2612" s="6">
        <v>31</v>
      </c>
      <c r="E2612" s="6" t="s">
        <v>32</v>
      </c>
      <c r="F2612" s="36" t="s">
        <v>475</v>
      </c>
      <c r="G2612" s="36" t="str">
        <f>VLOOKUP(Table76[[#This Row],[CID]],MathN,2,FALSE)</f>
        <v>Solving Linear Equations</v>
      </c>
    </row>
    <row r="2613" spans="1:7" x14ac:dyDescent="0.2">
      <c r="A2613" s="8" t="str">
        <f>Table76[[#This Row],[Test No.]]&amp;Table76[[#This Row],[Section]]&amp;Table76[[#This Row],[Q. No.]]</f>
        <v>R44M32</v>
      </c>
      <c r="B2613" s="8"/>
      <c r="C2613" s="7" t="s">
        <v>67</v>
      </c>
      <c r="D2613" s="6">
        <v>32</v>
      </c>
      <c r="E2613" s="6" t="s">
        <v>32</v>
      </c>
      <c r="F2613" s="36" t="s">
        <v>471</v>
      </c>
      <c r="G2613" s="36" t="str">
        <f>VLOOKUP(Table76[[#This Row],[CID]],MathN,2,FALSE)</f>
        <v>Series</v>
      </c>
    </row>
    <row r="2614" spans="1:7" x14ac:dyDescent="0.2">
      <c r="A2614" s="8" t="str">
        <f>Table76[[#This Row],[Test No.]]&amp;Table76[[#This Row],[Section]]&amp;Table76[[#This Row],[Q. No.]]</f>
        <v>R44M33</v>
      </c>
      <c r="B2614" s="8"/>
      <c r="C2614" s="7" t="s">
        <v>67</v>
      </c>
      <c r="D2614" s="6">
        <v>33</v>
      </c>
      <c r="E2614" s="6" t="s">
        <v>32</v>
      </c>
      <c r="F2614" s="36" t="s">
        <v>467</v>
      </c>
      <c r="G2614" s="36" t="str">
        <f>VLOOKUP(Table76[[#This Row],[CID]],MathN,2,FALSE)</f>
        <v>Percentages, Fractions, and Decimals</v>
      </c>
    </row>
    <row r="2615" spans="1:7" x14ac:dyDescent="0.2">
      <c r="A2615" s="8" t="str">
        <f>Table76[[#This Row],[Test No.]]&amp;Table76[[#This Row],[Section]]&amp;Table76[[#This Row],[Q. No.]]</f>
        <v>R44M34</v>
      </c>
      <c r="B2615" s="8"/>
      <c r="C2615" s="7" t="s">
        <v>67</v>
      </c>
      <c r="D2615" s="6">
        <v>34</v>
      </c>
      <c r="E2615" s="6" t="s">
        <v>32</v>
      </c>
      <c r="F2615" s="36" t="s">
        <v>497</v>
      </c>
      <c r="G2615" s="36" t="str">
        <f>VLOOKUP(Table76[[#This Row],[CID]],MathN,2,FALSE)</f>
        <v>Circles</v>
      </c>
    </row>
    <row r="2616" spans="1:7" x14ac:dyDescent="0.2">
      <c r="A2616" s="8" t="str">
        <f>Table76[[#This Row],[Test No.]]&amp;Table76[[#This Row],[Section]]&amp;Table76[[#This Row],[Q. No.]]</f>
        <v>R44M35</v>
      </c>
      <c r="B2616" s="8"/>
      <c r="C2616" s="7" t="s">
        <v>67</v>
      </c>
      <c r="D2616" s="6">
        <v>35</v>
      </c>
      <c r="E2616" s="6" t="s">
        <v>32</v>
      </c>
      <c r="F2616" s="36" t="s">
        <v>506</v>
      </c>
      <c r="G2616" s="36" t="str">
        <f>VLOOKUP(Table76[[#This Row],[CID]],MathN,2,FALSE)</f>
        <v>Mean, Median, and Mode</v>
      </c>
    </row>
    <row r="2617" spans="1:7" x14ac:dyDescent="0.2">
      <c r="A2617" s="8" t="str">
        <f>Table76[[#This Row],[Test No.]]&amp;Table76[[#This Row],[Section]]&amp;Table76[[#This Row],[Q. No.]]</f>
        <v>R44M36</v>
      </c>
      <c r="B2617" s="8"/>
      <c r="C2617" s="7" t="s">
        <v>67</v>
      </c>
      <c r="D2617" s="6">
        <v>36</v>
      </c>
      <c r="E2617" s="6" t="s">
        <v>32</v>
      </c>
      <c r="F2617" s="36" t="s">
        <v>473</v>
      </c>
      <c r="G2617" s="36" t="str">
        <f>VLOOKUP(Table76[[#This Row],[CID]],MathN,2,FALSE)</f>
        <v>Equivalent Algebraic Expressions</v>
      </c>
    </row>
    <row r="2618" spans="1:7" x14ac:dyDescent="0.2">
      <c r="A2618" s="8" t="str">
        <f>Table76[[#This Row],[Test No.]]&amp;Table76[[#This Row],[Section]]&amp;Table76[[#This Row],[Q. No.]]</f>
        <v>R44M37</v>
      </c>
      <c r="B2618" s="8"/>
      <c r="C2618" s="7" t="s">
        <v>67</v>
      </c>
      <c r="D2618" s="6">
        <v>37</v>
      </c>
      <c r="E2618" s="6" t="s">
        <v>32</v>
      </c>
      <c r="F2618" s="36" t="s">
        <v>500</v>
      </c>
      <c r="G2618" s="36" t="str">
        <f>VLOOKUP(Table76[[#This Row],[CID]],MathN,2,FALSE)</f>
        <v>SOHCAHTOA</v>
      </c>
    </row>
    <row r="2619" spans="1:7" x14ac:dyDescent="0.2">
      <c r="A2619" s="8" t="str">
        <f>Table76[[#This Row],[Test No.]]&amp;Table76[[#This Row],[Section]]&amp;Table76[[#This Row],[Q. No.]]</f>
        <v>R44M38</v>
      </c>
      <c r="B2619" s="8"/>
      <c r="C2619" s="7" t="s">
        <v>67</v>
      </c>
      <c r="D2619" s="6">
        <v>38</v>
      </c>
      <c r="E2619" s="6" t="s">
        <v>32</v>
      </c>
      <c r="F2619" s="36" t="s">
        <v>488</v>
      </c>
      <c r="G2619" s="36" t="str">
        <f>VLOOKUP(Table76[[#This Row],[CID]],MathN,2,FALSE)</f>
        <v>Distance and Midpoints</v>
      </c>
    </row>
    <row r="2620" spans="1:7" x14ac:dyDescent="0.2">
      <c r="A2620" s="8" t="str">
        <f>Table76[[#This Row],[Test No.]]&amp;Table76[[#This Row],[Section]]&amp;Table76[[#This Row],[Q. No.]]</f>
        <v>R44M39</v>
      </c>
      <c r="B2620" s="8"/>
      <c r="C2620" s="7" t="s">
        <v>67</v>
      </c>
      <c r="D2620" s="6">
        <v>39</v>
      </c>
      <c r="E2620" s="6" t="s">
        <v>32</v>
      </c>
      <c r="F2620" s="36" t="s">
        <v>488</v>
      </c>
      <c r="G2620" s="36" t="str">
        <f>VLOOKUP(Table76[[#This Row],[CID]],MathN,2,FALSE)</f>
        <v>Distance and Midpoints</v>
      </c>
    </row>
    <row r="2621" spans="1:7" x14ac:dyDescent="0.2">
      <c r="A2621" s="8" t="str">
        <f>Table76[[#This Row],[Test No.]]&amp;Table76[[#This Row],[Section]]&amp;Table76[[#This Row],[Q. No.]]</f>
        <v>R44M40</v>
      </c>
      <c r="B2621" s="8"/>
      <c r="C2621" s="7" t="s">
        <v>67</v>
      </c>
      <c r="D2621" s="6">
        <v>40</v>
      </c>
      <c r="E2621" s="6" t="s">
        <v>32</v>
      </c>
      <c r="F2621" s="36" t="s">
        <v>464</v>
      </c>
      <c r="G2621" s="36" t="str">
        <f>VLOOKUP(Table76[[#This Row],[CID]],MathN,2,FALSE)</f>
        <v>Numbers, Operations, and Problems</v>
      </c>
    </row>
    <row r="2622" spans="1:7" x14ac:dyDescent="0.2">
      <c r="A2622" s="8" t="str">
        <f>Table76[[#This Row],[Test No.]]&amp;Table76[[#This Row],[Section]]&amp;Table76[[#This Row],[Q. No.]]</f>
        <v>R44M41</v>
      </c>
      <c r="B2622" s="8"/>
      <c r="C2622" s="7" t="s">
        <v>67</v>
      </c>
      <c r="D2622" s="6">
        <v>41</v>
      </c>
      <c r="E2622" s="6" t="s">
        <v>32</v>
      </c>
      <c r="F2622" s="36" t="s">
        <v>484</v>
      </c>
      <c r="G2622" s="36" t="str">
        <f>VLOOKUP(Table76[[#This Row],[CID]],MathN,2,FALSE)</f>
        <v>Complex Numbers</v>
      </c>
    </row>
    <row r="2623" spans="1:7" x14ac:dyDescent="0.2">
      <c r="A2623" s="8" t="str">
        <f>Table76[[#This Row],[Test No.]]&amp;Table76[[#This Row],[Section]]&amp;Table76[[#This Row],[Q. No.]]</f>
        <v>R44M42</v>
      </c>
      <c r="B2623" s="8"/>
      <c r="C2623" s="7" t="s">
        <v>67</v>
      </c>
      <c r="D2623" s="6">
        <v>42</v>
      </c>
      <c r="E2623" s="6" t="s">
        <v>32</v>
      </c>
      <c r="F2623" s="36" t="s">
        <v>481</v>
      </c>
      <c r="G2623" s="36" t="str">
        <f>VLOOKUP(Table76[[#This Row],[CID]],MathN,2,FALSE)</f>
        <v>Functions</v>
      </c>
    </row>
    <row r="2624" spans="1:7" x14ac:dyDescent="0.2">
      <c r="A2624" s="8" t="str">
        <f>Table76[[#This Row],[Test No.]]&amp;Table76[[#This Row],[Section]]&amp;Table76[[#This Row],[Q. No.]]</f>
        <v>R44M43</v>
      </c>
      <c r="B2624" s="8"/>
      <c r="C2624" s="7" t="s">
        <v>67</v>
      </c>
      <c r="D2624" s="6">
        <v>43</v>
      </c>
      <c r="E2624" s="6" t="s">
        <v>32</v>
      </c>
      <c r="F2624" s="36" t="s">
        <v>498</v>
      </c>
      <c r="G2624" s="36" t="str">
        <f>VLOOKUP(Table76[[#This Row],[CID]],MathN,2,FALSE)</f>
        <v>Simple Three-Dimensional Geometry</v>
      </c>
    </row>
    <row r="2625" spans="1:7" x14ac:dyDescent="0.2">
      <c r="A2625" s="8" t="str">
        <f>Table76[[#This Row],[Test No.]]&amp;Table76[[#This Row],[Section]]&amp;Table76[[#This Row],[Q. No.]]</f>
        <v>R44M44</v>
      </c>
      <c r="B2625" s="8"/>
      <c r="C2625" s="7" t="s">
        <v>67</v>
      </c>
      <c r="D2625" s="6">
        <v>44</v>
      </c>
      <c r="E2625" s="6" t="s">
        <v>32</v>
      </c>
      <c r="F2625" s="36" t="s">
        <v>468</v>
      </c>
      <c r="G2625" s="36" t="str">
        <f>VLOOKUP(Table76[[#This Row],[CID]],MathN,2,FALSE)</f>
        <v>Ratios and Proportions</v>
      </c>
    </row>
    <row r="2626" spans="1:7" x14ac:dyDescent="0.2">
      <c r="A2626" s="8" t="str">
        <f>Table76[[#This Row],[Test No.]]&amp;Table76[[#This Row],[Section]]&amp;Table76[[#This Row],[Q. No.]]</f>
        <v>R44M45</v>
      </c>
      <c r="B2626" s="8"/>
      <c r="C2626" s="7" t="s">
        <v>67</v>
      </c>
      <c r="D2626" s="6">
        <v>45</v>
      </c>
      <c r="E2626" s="6" t="s">
        <v>32</v>
      </c>
      <c r="F2626" s="36" t="s">
        <v>495</v>
      </c>
      <c r="G2626" s="36" t="str">
        <f>VLOOKUP(Table76[[#This Row],[CID]],MathN,2,FALSE)</f>
        <v>Triangles</v>
      </c>
    </row>
    <row r="2627" spans="1:7" x14ac:dyDescent="0.2">
      <c r="A2627" s="8" t="str">
        <f>Table76[[#This Row],[Test No.]]&amp;Table76[[#This Row],[Section]]&amp;Table76[[#This Row],[Q. No.]]</f>
        <v>R44M46</v>
      </c>
      <c r="B2627" s="8"/>
      <c r="C2627" s="7" t="s">
        <v>67</v>
      </c>
      <c r="D2627" s="6">
        <v>46</v>
      </c>
      <c r="E2627" s="6" t="s">
        <v>32</v>
      </c>
      <c r="F2627" s="36" t="s">
        <v>497</v>
      </c>
      <c r="G2627" s="36" t="str">
        <f>VLOOKUP(Table76[[#This Row],[CID]],MathN,2,FALSE)</f>
        <v>Circles</v>
      </c>
    </row>
    <row r="2628" spans="1:7" x14ac:dyDescent="0.2">
      <c r="A2628" s="8" t="str">
        <f>Table76[[#This Row],[Test No.]]&amp;Table76[[#This Row],[Section]]&amp;Table76[[#This Row],[Q. No.]]</f>
        <v>R44M47</v>
      </c>
      <c r="B2628" s="8"/>
      <c r="C2628" s="7" t="s">
        <v>67</v>
      </c>
      <c r="D2628" s="6">
        <v>47</v>
      </c>
      <c r="E2628" s="6" t="s">
        <v>32</v>
      </c>
      <c r="F2628" s="36" t="s">
        <v>474</v>
      </c>
      <c r="G2628" s="36" t="str">
        <f>VLOOKUP(Table76[[#This Row],[CID]],MathN,2,FALSE)</f>
        <v>Writing Expressions and Equations</v>
      </c>
    </row>
    <row r="2629" spans="1:7" x14ac:dyDescent="0.2">
      <c r="A2629" s="8" t="str">
        <f>Table76[[#This Row],[Test No.]]&amp;Table76[[#This Row],[Section]]&amp;Table76[[#This Row],[Q. No.]]</f>
        <v>R44M48</v>
      </c>
      <c r="B2629" s="8"/>
      <c r="C2629" s="7" t="s">
        <v>67</v>
      </c>
      <c r="D2629" s="6">
        <v>48</v>
      </c>
      <c r="E2629" s="6" t="s">
        <v>32</v>
      </c>
      <c r="F2629" s="36" t="s">
        <v>464</v>
      </c>
      <c r="G2629" s="36" t="str">
        <f>VLOOKUP(Table76[[#This Row],[CID]],MathN,2,FALSE)</f>
        <v>Numbers, Operations, and Problems</v>
      </c>
    </row>
    <row r="2630" spans="1:7" x14ac:dyDescent="0.2">
      <c r="A2630" s="8" t="str">
        <f>Table76[[#This Row],[Test No.]]&amp;Table76[[#This Row],[Section]]&amp;Table76[[#This Row],[Q. No.]]</f>
        <v>R44M49</v>
      </c>
      <c r="B2630" s="8"/>
      <c r="C2630" s="7" t="s">
        <v>67</v>
      </c>
      <c r="D2630" s="6">
        <v>49</v>
      </c>
      <c r="E2630" s="6" t="s">
        <v>32</v>
      </c>
      <c r="F2630" s="36" t="s">
        <v>483</v>
      </c>
      <c r="G2630" s="36" t="str">
        <f>VLOOKUP(Table76[[#This Row],[CID]],MathN,2,FALSE)</f>
        <v>Logarithms</v>
      </c>
    </row>
    <row r="2631" spans="1:7" x14ac:dyDescent="0.2">
      <c r="A2631" s="8" t="str">
        <f>Table76[[#This Row],[Test No.]]&amp;Table76[[#This Row],[Section]]&amp;Table76[[#This Row],[Q. No.]]</f>
        <v>R44M50</v>
      </c>
      <c r="B2631" s="8"/>
      <c r="C2631" s="7" t="s">
        <v>67</v>
      </c>
      <c r="D2631" s="6">
        <v>50</v>
      </c>
      <c r="E2631" s="6" t="s">
        <v>32</v>
      </c>
      <c r="F2631" s="36" t="s">
        <v>467</v>
      </c>
      <c r="G2631" s="36" t="str">
        <f>VLOOKUP(Table76[[#This Row],[CID]],MathN,2,FALSE)</f>
        <v>Percentages, Fractions, and Decimals</v>
      </c>
    </row>
    <row r="2632" spans="1:7" x14ac:dyDescent="0.2">
      <c r="A2632" s="8" t="str">
        <f>Table76[[#This Row],[Test No.]]&amp;Table76[[#This Row],[Section]]&amp;Table76[[#This Row],[Q. No.]]</f>
        <v>R44M51</v>
      </c>
      <c r="B2632" s="8"/>
      <c r="C2632" s="7" t="s">
        <v>67</v>
      </c>
      <c r="D2632" s="6">
        <v>51</v>
      </c>
      <c r="E2632" s="6" t="s">
        <v>32</v>
      </c>
      <c r="F2632" s="36" t="s">
        <v>506</v>
      </c>
      <c r="G2632" s="36" t="str">
        <f>VLOOKUP(Table76[[#This Row],[CID]],MathN,2,FALSE)</f>
        <v>Mean, Median, and Mode</v>
      </c>
    </row>
    <row r="2633" spans="1:7" x14ac:dyDescent="0.2">
      <c r="A2633" s="8" t="str">
        <f>Table76[[#This Row],[Test No.]]&amp;Table76[[#This Row],[Section]]&amp;Table76[[#This Row],[Q. No.]]</f>
        <v>R44M52</v>
      </c>
      <c r="B2633" s="8"/>
      <c r="C2633" s="7" t="s">
        <v>67</v>
      </c>
      <c r="D2633" s="6">
        <v>52</v>
      </c>
      <c r="E2633" s="6" t="s">
        <v>32</v>
      </c>
      <c r="F2633" s="36" t="s">
        <v>467</v>
      </c>
      <c r="G2633" s="36" t="str">
        <f>VLOOKUP(Table76[[#This Row],[CID]],MathN,2,FALSE)</f>
        <v>Percentages, Fractions, and Decimals</v>
      </c>
    </row>
    <row r="2634" spans="1:7" x14ac:dyDescent="0.2">
      <c r="A2634" s="8" t="str">
        <f>Table76[[#This Row],[Test No.]]&amp;Table76[[#This Row],[Section]]&amp;Table76[[#This Row],[Q. No.]]</f>
        <v>R44M53</v>
      </c>
      <c r="B2634" s="8"/>
      <c r="C2634" s="7" t="s">
        <v>67</v>
      </c>
      <c r="D2634" s="6">
        <v>53</v>
      </c>
      <c r="E2634" s="6" t="s">
        <v>32</v>
      </c>
      <c r="F2634" s="36" t="s">
        <v>503</v>
      </c>
      <c r="G2634" s="36" t="str">
        <f>VLOOKUP(Table76[[#This Row],[CID]],MathN,2,FALSE)</f>
        <v>Trigonometric Graphs</v>
      </c>
    </row>
    <row r="2635" spans="1:7" x14ac:dyDescent="0.2">
      <c r="A2635" s="8" t="str">
        <f>Table76[[#This Row],[Test No.]]&amp;Table76[[#This Row],[Section]]&amp;Table76[[#This Row],[Q. No.]]</f>
        <v>R44M54</v>
      </c>
      <c r="B2635" s="8"/>
      <c r="C2635" s="7" t="s">
        <v>67</v>
      </c>
      <c r="D2635" s="6">
        <v>54</v>
      </c>
      <c r="E2635" s="6" t="s">
        <v>32</v>
      </c>
      <c r="F2635" s="36" t="s">
        <v>500</v>
      </c>
      <c r="G2635" s="36" t="str">
        <f>VLOOKUP(Table76[[#This Row],[CID]],MathN,2,FALSE)</f>
        <v>SOHCAHTOA</v>
      </c>
    </row>
    <row r="2636" spans="1:7" x14ac:dyDescent="0.2">
      <c r="A2636" s="8" t="str">
        <f>Table76[[#This Row],[Test No.]]&amp;Table76[[#This Row],[Section]]&amp;Table76[[#This Row],[Q. No.]]</f>
        <v>R44M55</v>
      </c>
      <c r="B2636" s="8"/>
      <c r="C2636" s="7" t="s">
        <v>67</v>
      </c>
      <c r="D2636" s="6">
        <v>55</v>
      </c>
      <c r="E2636" s="6" t="s">
        <v>32</v>
      </c>
      <c r="F2636" s="36" t="s">
        <v>478</v>
      </c>
      <c r="G2636" s="36" t="str">
        <f>VLOOKUP(Table76[[#This Row],[CID]],MathN,2,FALSE)</f>
        <v>Solving and Factoring Quadratic Equations</v>
      </c>
    </row>
    <row r="2637" spans="1:7" x14ac:dyDescent="0.2">
      <c r="A2637" s="8" t="str">
        <f>Table76[[#This Row],[Test No.]]&amp;Table76[[#This Row],[Section]]&amp;Table76[[#This Row],[Q. No.]]</f>
        <v>R44M56</v>
      </c>
      <c r="B2637" s="8"/>
      <c r="C2637" s="7" t="s">
        <v>67</v>
      </c>
      <c r="D2637" s="6">
        <v>56</v>
      </c>
      <c r="E2637" s="6" t="s">
        <v>32</v>
      </c>
      <c r="F2637" s="36" t="s">
        <v>493</v>
      </c>
      <c r="G2637" s="36" t="str">
        <f>VLOOKUP(Table76[[#This Row],[CID]],MathN,2,FALSE)</f>
        <v>Graphical Analysis</v>
      </c>
    </row>
    <row r="2638" spans="1:7" x14ac:dyDescent="0.2">
      <c r="A2638" s="8" t="str">
        <f>Table76[[#This Row],[Test No.]]&amp;Table76[[#This Row],[Section]]&amp;Table76[[#This Row],[Q. No.]]</f>
        <v>R44M57</v>
      </c>
      <c r="B2638" s="8"/>
      <c r="C2638" s="7" t="s">
        <v>67</v>
      </c>
      <c r="D2638" s="6">
        <v>57</v>
      </c>
      <c r="E2638" s="6" t="s">
        <v>32</v>
      </c>
      <c r="F2638" s="36" t="s">
        <v>497</v>
      </c>
      <c r="G2638" s="36" t="str">
        <f>VLOOKUP(Table76[[#This Row],[CID]],MathN,2,FALSE)</f>
        <v>Circles</v>
      </c>
    </row>
    <row r="2639" spans="1:7" x14ac:dyDescent="0.2">
      <c r="A2639" s="8" t="str">
        <f>Table76[[#This Row],[Test No.]]&amp;Table76[[#This Row],[Section]]&amp;Table76[[#This Row],[Q. No.]]</f>
        <v>R44M58</v>
      </c>
      <c r="B2639" s="8"/>
      <c r="C2639" s="7" t="s">
        <v>67</v>
      </c>
      <c r="D2639" s="6">
        <v>58</v>
      </c>
      <c r="E2639" s="6" t="s">
        <v>32</v>
      </c>
      <c r="F2639" s="36" t="s">
        <v>500</v>
      </c>
      <c r="G2639" s="36" t="str">
        <f>VLOOKUP(Table76[[#This Row],[CID]],MathN,2,FALSE)</f>
        <v>SOHCAHTOA</v>
      </c>
    </row>
    <row r="2640" spans="1:7" x14ac:dyDescent="0.2">
      <c r="A2640" s="8" t="str">
        <f>Table76[[#This Row],[Test No.]]&amp;Table76[[#This Row],[Section]]&amp;Table76[[#This Row],[Q. No.]]</f>
        <v>R44M59</v>
      </c>
      <c r="B2640" s="8"/>
      <c r="C2640" s="7" t="s">
        <v>67</v>
      </c>
      <c r="D2640" s="6">
        <v>59</v>
      </c>
      <c r="E2640" s="6" t="s">
        <v>32</v>
      </c>
      <c r="F2640" s="36" t="s">
        <v>479</v>
      </c>
      <c r="G2640" s="36" t="str">
        <f>VLOOKUP(Table76[[#This Row],[CID]],MathN,2,FALSE)</f>
        <v>Solving Systems of Equations</v>
      </c>
    </row>
    <row r="2641" spans="1:7" x14ac:dyDescent="0.2">
      <c r="A2641" s="8" t="str">
        <f>Table76[[#This Row],[Test No.]]&amp;Table76[[#This Row],[Section]]&amp;Table76[[#This Row],[Q. No.]]</f>
        <v>R44M60</v>
      </c>
      <c r="B2641" s="8"/>
      <c r="C2641" s="7" t="s">
        <v>67</v>
      </c>
      <c r="D2641" s="6">
        <v>60</v>
      </c>
      <c r="E2641" s="6" t="s">
        <v>32</v>
      </c>
      <c r="F2641" s="36" t="s">
        <v>498</v>
      </c>
      <c r="G2641" s="36" t="str">
        <f>VLOOKUP(Table76[[#This Row],[CID]],MathN,2,FALSE)</f>
        <v>Simple Three-Dimensional Geometry</v>
      </c>
    </row>
    <row r="2642" spans="1:7" x14ac:dyDescent="0.2">
      <c r="A2642" s="8" t="str">
        <f>Table76[[#This Row],[Test No.]]&amp;Table76[[#This Row],[Section]]&amp;Table76[[#This Row],[Q. No.]]</f>
        <v>R45M1</v>
      </c>
      <c r="B2642" s="8"/>
      <c r="C2642" s="7" t="s">
        <v>66</v>
      </c>
      <c r="D2642" s="6">
        <v>1</v>
      </c>
      <c r="E2642" s="6" t="s">
        <v>32</v>
      </c>
      <c r="F2642" s="36" t="s">
        <v>475</v>
      </c>
      <c r="G2642" s="36" t="str">
        <f>VLOOKUP(Table76[[#This Row],[CID]],MathN,2,FALSE)</f>
        <v>Solving Linear Equations</v>
      </c>
    </row>
    <row r="2643" spans="1:7" x14ac:dyDescent="0.2">
      <c r="A2643" s="8" t="str">
        <f>Table76[[#This Row],[Test No.]]&amp;Table76[[#This Row],[Section]]&amp;Table76[[#This Row],[Q. No.]]</f>
        <v>R45M2</v>
      </c>
      <c r="B2643" s="8"/>
      <c r="C2643" s="7" t="s">
        <v>66</v>
      </c>
      <c r="D2643" s="6">
        <v>2</v>
      </c>
      <c r="E2643" s="6" t="s">
        <v>32</v>
      </c>
      <c r="F2643" s="36" t="s">
        <v>470</v>
      </c>
      <c r="G2643" s="36" t="str">
        <f>VLOOKUP(Table76[[#This Row],[CID]],MathN,2,FALSE)</f>
        <v>Exponents and Roots</v>
      </c>
    </row>
    <row r="2644" spans="1:7" x14ac:dyDescent="0.2">
      <c r="A2644" s="8" t="str">
        <f>Table76[[#This Row],[Test No.]]&amp;Table76[[#This Row],[Section]]&amp;Table76[[#This Row],[Q. No.]]</f>
        <v>R45M3</v>
      </c>
      <c r="B2644" s="8"/>
      <c r="C2644" s="7" t="s">
        <v>66</v>
      </c>
      <c r="D2644" s="6">
        <v>3</v>
      </c>
      <c r="E2644" s="6" t="s">
        <v>32</v>
      </c>
      <c r="F2644" s="36" t="s">
        <v>481</v>
      </c>
      <c r="G2644" s="36" t="str">
        <f>VLOOKUP(Table76[[#This Row],[CID]],MathN,2,FALSE)</f>
        <v>Functions</v>
      </c>
    </row>
    <row r="2645" spans="1:7" x14ac:dyDescent="0.2">
      <c r="A2645" s="8" t="str">
        <f>Table76[[#This Row],[Test No.]]&amp;Table76[[#This Row],[Section]]&amp;Table76[[#This Row],[Q. No.]]</f>
        <v>R45M4</v>
      </c>
      <c r="B2645" s="8"/>
      <c r="C2645" s="7" t="s">
        <v>66</v>
      </c>
      <c r="D2645" s="6">
        <v>4</v>
      </c>
      <c r="E2645" s="6" t="s">
        <v>32</v>
      </c>
      <c r="F2645" s="36" t="s">
        <v>493</v>
      </c>
      <c r="G2645" s="36" t="str">
        <f>VLOOKUP(Table76[[#This Row],[CID]],MathN,2,FALSE)</f>
        <v>Graphical Analysis</v>
      </c>
    </row>
    <row r="2646" spans="1:7" x14ac:dyDescent="0.2">
      <c r="A2646" s="8" t="str">
        <f>Table76[[#This Row],[Test No.]]&amp;Table76[[#This Row],[Section]]&amp;Table76[[#This Row],[Q. No.]]</f>
        <v>R45M5</v>
      </c>
      <c r="B2646" s="8"/>
      <c r="C2646" s="7" t="s">
        <v>66</v>
      </c>
      <c r="D2646" s="6">
        <v>5</v>
      </c>
      <c r="E2646" s="6" t="s">
        <v>32</v>
      </c>
      <c r="F2646" s="36" t="s">
        <v>464</v>
      </c>
      <c r="G2646" s="36" t="str">
        <f>VLOOKUP(Table76[[#This Row],[CID]],MathN,2,FALSE)</f>
        <v>Numbers, Operations, and Problems</v>
      </c>
    </row>
    <row r="2647" spans="1:7" x14ac:dyDescent="0.2">
      <c r="A2647" s="8" t="str">
        <f>Table76[[#This Row],[Test No.]]&amp;Table76[[#This Row],[Section]]&amp;Table76[[#This Row],[Q. No.]]</f>
        <v>R45M6</v>
      </c>
      <c r="B2647" s="8"/>
      <c r="C2647" s="7" t="s">
        <v>66</v>
      </c>
      <c r="D2647" s="6">
        <v>6</v>
      </c>
      <c r="E2647" s="6" t="s">
        <v>32</v>
      </c>
      <c r="F2647" s="36" t="s">
        <v>475</v>
      </c>
      <c r="G2647" s="36" t="str">
        <f>VLOOKUP(Table76[[#This Row],[CID]],MathN,2,FALSE)</f>
        <v>Solving Linear Equations</v>
      </c>
    </row>
    <row r="2648" spans="1:7" x14ac:dyDescent="0.2">
      <c r="A2648" s="8" t="str">
        <f>Table76[[#This Row],[Test No.]]&amp;Table76[[#This Row],[Section]]&amp;Table76[[#This Row],[Q. No.]]</f>
        <v>R45M7</v>
      </c>
      <c r="B2648" s="8"/>
      <c r="C2648" s="7" t="s">
        <v>66</v>
      </c>
      <c r="D2648" s="6">
        <v>7</v>
      </c>
      <c r="E2648" s="6" t="s">
        <v>32</v>
      </c>
      <c r="F2648" s="36" t="s">
        <v>475</v>
      </c>
      <c r="G2648" s="36" t="str">
        <f>VLOOKUP(Table76[[#This Row],[CID]],MathN,2,FALSE)</f>
        <v>Solving Linear Equations</v>
      </c>
    </row>
    <row r="2649" spans="1:7" x14ac:dyDescent="0.2">
      <c r="A2649" s="8" t="str">
        <f>Table76[[#This Row],[Test No.]]&amp;Table76[[#This Row],[Section]]&amp;Table76[[#This Row],[Q. No.]]</f>
        <v>R45M8</v>
      </c>
      <c r="B2649" s="8"/>
      <c r="C2649" s="7" t="s">
        <v>66</v>
      </c>
      <c r="D2649" s="6">
        <v>8</v>
      </c>
      <c r="E2649" s="6" t="s">
        <v>32</v>
      </c>
      <c r="F2649" s="36" t="s">
        <v>494</v>
      </c>
      <c r="G2649" s="36" t="str">
        <f>VLOOKUP(Table76[[#This Row],[CID]],MathN,2,FALSE)</f>
        <v>Angles, Lines, and Planes</v>
      </c>
    </row>
    <row r="2650" spans="1:7" x14ac:dyDescent="0.2">
      <c r="A2650" s="8" t="str">
        <f>Table76[[#This Row],[Test No.]]&amp;Table76[[#This Row],[Section]]&amp;Table76[[#This Row],[Q. No.]]</f>
        <v>R45M9</v>
      </c>
      <c r="B2650" s="8"/>
      <c r="C2650" s="7" t="s">
        <v>66</v>
      </c>
      <c r="D2650" s="6">
        <v>9</v>
      </c>
      <c r="E2650" s="6" t="s">
        <v>32</v>
      </c>
      <c r="F2650" s="36" t="s">
        <v>479</v>
      </c>
      <c r="G2650" s="36" t="str">
        <f>VLOOKUP(Table76[[#This Row],[CID]],MathN,2,FALSE)</f>
        <v>Solving Systems of Equations</v>
      </c>
    </row>
    <row r="2651" spans="1:7" x14ac:dyDescent="0.2">
      <c r="A2651" s="8" t="str">
        <f>Table76[[#This Row],[Test No.]]&amp;Table76[[#This Row],[Section]]&amp;Table76[[#This Row],[Q. No.]]</f>
        <v>R45M10</v>
      </c>
      <c r="B2651" s="8"/>
      <c r="C2651" s="7" t="s">
        <v>66</v>
      </c>
      <c r="D2651" s="6">
        <v>10</v>
      </c>
      <c r="E2651" s="6" t="s">
        <v>32</v>
      </c>
      <c r="F2651" s="36" t="s">
        <v>474</v>
      </c>
      <c r="G2651" s="36" t="str">
        <f>VLOOKUP(Table76[[#This Row],[CID]],MathN,2,FALSE)</f>
        <v>Writing Expressions and Equations</v>
      </c>
    </row>
    <row r="2652" spans="1:7" x14ac:dyDescent="0.2">
      <c r="A2652" s="8" t="str">
        <f>Table76[[#This Row],[Test No.]]&amp;Table76[[#This Row],[Section]]&amp;Table76[[#This Row],[Q. No.]]</f>
        <v>R45M11</v>
      </c>
      <c r="B2652" s="8"/>
      <c r="C2652" s="7" t="s">
        <v>66</v>
      </c>
      <c r="D2652" s="6">
        <v>11</v>
      </c>
      <c r="E2652" s="6" t="s">
        <v>32</v>
      </c>
      <c r="F2652" s="36" t="s">
        <v>464</v>
      </c>
      <c r="G2652" s="36" t="str">
        <f>VLOOKUP(Table76[[#This Row],[CID]],MathN,2,FALSE)</f>
        <v>Numbers, Operations, and Problems</v>
      </c>
    </row>
    <row r="2653" spans="1:7" x14ac:dyDescent="0.2">
      <c r="A2653" s="8" t="str">
        <f>Table76[[#This Row],[Test No.]]&amp;Table76[[#This Row],[Section]]&amp;Table76[[#This Row],[Q. No.]]</f>
        <v>R45M12</v>
      </c>
      <c r="B2653" s="8"/>
      <c r="C2653" s="7" t="s">
        <v>66</v>
      </c>
      <c r="D2653" s="6">
        <v>12</v>
      </c>
      <c r="E2653" s="6" t="s">
        <v>32</v>
      </c>
      <c r="F2653" s="36" t="s">
        <v>468</v>
      </c>
      <c r="G2653" s="36" t="str">
        <f>VLOOKUP(Table76[[#This Row],[CID]],MathN,2,FALSE)</f>
        <v>Ratios and Proportions</v>
      </c>
    </row>
    <row r="2654" spans="1:7" x14ac:dyDescent="0.2">
      <c r="A2654" s="8" t="str">
        <f>Table76[[#This Row],[Test No.]]&amp;Table76[[#This Row],[Section]]&amp;Table76[[#This Row],[Q. No.]]</f>
        <v>R45M13</v>
      </c>
      <c r="B2654" s="8"/>
      <c r="C2654" s="7" t="s">
        <v>66</v>
      </c>
      <c r="D2654" s="6">
        <v>13</v>
      </c>
      <c r="E2654" s="6" t="s">
        <v>32</v>
      </c>
      <c r="F2654" s="36" t="s">
        <v>467</v>
      </c>
      <c r="G2654" s="36" t="str">
        <f>VLOOKUP(Table76[[#This Row],[CID]],MathN,2,FALSE)</f>
        <v>Percentages, Fractions, and Decimals</v>
      </c>
    </row>
    <row r="2655" spans="1:7" x14ac:dyDescent="0.2">
      <c r="A2655" s="8" t="str">
        <f>Table76[[#This Row],[Test No.]]&amp;Table76[[#This Row],[Section]]&amp;Table76[[#This Row],[Q. No.]]</f>
        <v>R45M14</v>
      </c>
      <c r="B2655" s="8"/>
      <c r="C2655" s="7" t="s">
        <v>66</v>
      </c>
      <c r="D2655" s="6">
        <v>14</v>
      </c>
      <c r="E2655" s="6" t="s">
        <v>32</v>
      </c>
      <c r="F2655" s="36" t="s">
        <v>473</v>
      </c>
      <c r="G2655" s="36" t="str">
        <f>VLOOKUP(Table76[[#This Row],[CID]],MathN,2,FALSE)</f>
        <v>Equivalent Algebraic Expressions</v>
      </c>
    </row>
    <row r="2656" spans="1:7" x14ac:dyDescent="0.2">
      <c r="A2656" s="8" t="str">
        <f>Table76[[#This Row],[Test No.]]&amp;Table76[[#This Row],[Section]]&amp;Table76[[#This Row],[Q. No.]]</f>
        <v>R45M15</v>
      </c>
      <c r="B2656" s="8"/>
      <c r="C2656" s="7" t="s">
        <v>66</v>
      </c>
      <c r="D2656" s="6">
        <v>15</v>
      </c>
      <c r="E2656" s="6" t="s">
        <v>32</v>
      </c>
      <c r="F2656" s="36" t="s">
        <v>497</v>
      </c>
      <c r="G2656" s="36" t="str">
        <f>VLOOKUP(Table76[[#This Row],[CID]],MathN,2,FALSE)</f>
        <v>Circles</v>
      </c>
    </row>
    <row r="2657" spans="1:7" x14ac:dyDescent="0.2">
      <c r="A2657" s="8" t="str">
        <f>Table76[[#This Row],[Test No.]]&amp;Table76[[#This Row],[Section]]&amp;Table76[[#This Row],[Q. No.]]</f>
        <v>R45M16</v>
      </c>
      <c r="B2657" s="8"/>
      <c r="C2657" s="7" t="s">
        <v>66</v>
      </c>
      <c r="D2657" s="6">
        <v>16</v>
      </c>
      <c r="E2657" s="6" t="s">
        <v>32</v>
      </c>
      <c r="F2657" s="36" t="s">
        <v>497</v>
      </c>
      <c r="G2657" s="36" t="str">
        <f>VLOOKUP(Table76[[#This Row],[CID]],MathN,2,FALSE)</f>
        <v>Circles</v>
      </c>
    </row>
    <row r="2658" spans="1:7" x14ac:dyDescent="0.2">
      <c r="A2658" s="8" t="str">
        <f>Table76[[#This Row],[Test No.]]&amp;Table76[[#This Row],[Section]]&amp;Table76[[#This Row],[Q. No.]]</f>
        <v>R45M17</v>
      </c>
      <c r="B2658" s="8"/>
      <c r="C2658" s="7" t="s">
        <v>66</v>
      </c>
      <c r="D2658" s="6">
        <v>17</v>
      </c>
      <c r="E2658" s="6" t="s">
        <v>32</v>
      </c>
      <c r="F2658" s="36" t="s">
        <v>475</v>
      </c>
      <c r="G2658" s="36" t="str">
        <f>VLOOKUP(Table76[[#This Row],[CID]],MathN,2,FALSE)</f>
        <v>Solving Linear Equations</v>
      </c>
    </row>
    <row r="2659" spans="1:7" x14ac:dyDescent="0.2">
      <c r="A2659" s="8" t="str">
        <f>Table76[[#This Row],[Test No.]]&amp;Table76[[#This Row],[Section]]&amp;Table76[[#This Row],[Q. No.]]</f>
        <v>R45M18</v>
      </c>
      <c r="B2659" s="8"/>
      <c r="C2659" s="7" t="s">
        <v>66</v>
      </c>
      <c r="D2659" s="6">
        <v>18</v>
      </c>
      <c r="E2659" s="6" t="s">
        <v>32</v>
      </c>
      <c r="F2659" s="36" t="s">
        <v>499</v>
      </c>
      <c r="G2659" s="36" t="str">
        <f>VLOOKUP(Table76[[#This Row],[CID]],MathN,2,FALSE)</f>
        <v>Area and Perimeter</v>
      </c>
    </row>
    <row r="2660" spans="1:7" x14ac:dyDescent="0.2">
      <c r="A2660" s="8" t="str">
        <f>Table76[[#This Row],[Test No.]]&amp;Table76[[#This Row],[Section]]&amp;Table76[[#This Row],[Q. No.]]</f>
        <v>R45M19</v>
      </c>
      <c r="B2660" s="8"/>
      <c r="C2660" s="7" t="s">
        <v>66</v>
      </c>
      <c r="D2660" s="6">
        <v>19</v>
      </c>
      <c r="E2660" s="6" t="s">
        <v>32</v>
      </c>
      <c r="F2660" s="36" t="s">
        <v>470</v>
      </c>
      <c r="G2660" s="36" t="str">
        <f>VLOOKUP(Table76[[#This Row],[CID]],MathN,2,FALSE)</f>
        <v>Exponents and Roots</v>
      </c>
    </row>
    <row r="2661" spans="1:7" x14ac:dyDescent="0.2">
      <c r="A2661" s="8" t="str">
        <f>Table76[[#This Row],[Test No.]]&amp;Table76[[#This Row],[Section]]&amp;Table76[[#This Row],[Q. No.]]</f>
        <v>R45M20</v>
      </c>
      <c r="B2661" s="8"/>
      <c r="C2661" s="7" t="s">
        <v>66</v>
      </c>
      <c r="D2661" s="6">
        <v>20</v>
      </c>
      <c r="E2661" s="6" t="s">
        <v>32</v>
      </c>
      <c r="F2661" s="36" t="s">
        <v>468</v>
      </c>
      <c r="G2661" s="36" t="str">
        <f>VLOOKUP(Table76[[#This Row],[CID]],MathN,2,FALSE)</f>
        <v>Ratios and Proportions</v>
      </c>
    </row>
    <row r="2662" spans="1:7" x14ac:dyDescent="0.2">
      <c r="A2662" s="8" t="str">
        <f>Table76[[#This Row],[Test No.]]&amp;Table76[[#This Row],[Section]]&amp;Table76[[#This Row],[Q. No.]]</f>
        <v>R45M21</v>
      </c>
      <c r="B2662" s="8"/>
      <c r="C2662" s="7" t="s">
        <v>66</v>
      </c>
      <c r="D2662" s="6">
        <v>21</v>
      </c>
      <c r="E2662" s="6" t="s">
        <v>32</v>
      </c>
      <c r="F2662" s="36" t="s">
        <v>475</v>
      </c>
      <c r="G2662" s="36" t="str">
        <f>VLOOKUP(Table76[[#This Row],[CID]],MathN,2,FALSE)</f>
        <v>Solving Linear Equations</v>
      </c>
    </row>
    <row r="2663" spans="1:7" x14ac:dyDescent="0.2">
      <c r="A2663" s="8" t="str">
        <f>Table76[[#This Row],[Test No.]]&amp;Table76[[#This Row],[Section]]&amp;Table76[[#This Row],[Q. No.]]</f>
        <v>R45M22</v>
      </c>
      <c r="B2663" s="8"/>
      <c r="C2663" s="7" t="s">
        <v>66</v>
      </c>
      <c r="D2663" s="6">
        <v>22</v>
      </c>
      <c r="E2663" s="6" t="s">
        <v>32</v>
      </c>
      <c r="F2663" s="36" t="s">
        <v>471</v>
      </c>
      <c r="G2663" s="36" t="str">
        <f>VLOOKUP(Table76[[#This Row],[CID]],MathN,2,FALSE)</f>
        <v>Series</v>
      </c>
    </row>
    <row r="2664" spans="1:7" x14ac:dyDescent="0.2">
      <c r="A2664" s="8" t="str">
        <f>Table76[[#This Row],[Test No.]]&amp;Table76[[#This Row],[Section]]&amp;Table76[[#This Row],[Q. No.]]</f>
        <v>R45M23</v>
      </c>
      <c r="B2664" s="8"/>
      <c r="C2664" s="7" t="s">
        <v>66</v>
      </c>
      <c r="D2664" s="6">
        <v>23</v>
      </c>
      <c r="E2664" s="6" t="s">
        <v>32</v>
      </c>
      <c r="F2664" s="36" t="s">
        <v>494</v>
      </c>
      <c r="G2664" s="36" t="str">
        <f>VLOOKUP(Table76[[#This Row],[CID]],MathN,2,FALSE)</f>
        <v>Angles, Lines, and Planes</v>
      </c>
    </row>
    <row r="2665" spans="1:7" x14ac:dyDescent="0.2">
      <c r="A2665" s="8" t="str">
        <f>Table76[[#This Row],[Test No.]]&amp;Table76[[#This Row],[Section]]&amp;Table76[[#This Row],[Q. No.]]</f>
        <v>R45M24</v>
      </c>
      <c r="B2665" s="8"/>
      <c r="C2665" s="7" t="s">
        <v>66</v>
      </c>
      <c r="D2665" s="6">
        <v>24</v>
      </c>
      <c r="E2665" s="6" t="s">
        <v>32</v>
      </c>
      <c r="F2665" s="36" t="s">
        <v>479</v>
      </c>
      <c r="G2665" s="36" t="str">
        <f>VLOOKUP(Table76[[#This Row],[CID]],MathN,2,FALSE)</f>
        <v>Solving Systems of Equations</v>
      </c>
    </row>
    <row r="2666" spans="1:7" x14ac:dyDescent="0.2">
      <c r="A2666" s="8" t="str">
        <f>Table76[[#This Row],[Test No.]]&amp;Table76[[#This Row],[Section]]&amp;Table76[[#This Row],[Q. No.]]</f>
        <v>R45M25</v>
      </c>
      <c r="B2666" s="8"/>
      <c r="C2666" s="7" t="s">
        <v>66</v>
      </c>
      <c r="D2666" s="6">
        <v>25</v>
      </c>
      <c r="E2666" s="6" t="s">
        <v>32</v>
      </c>
      <c r="F2666" s="36" t="s">
        <v>480</v>
      </c>
      <c r="G2666" s="36" t="str">
        <f>VLOOKUP(Table76[[#This Row],[CID]],MathN,2,FALSE)</f>
        <v>Relationships between the Sides of an Equation</v>
      </c>
    </row>
    <row r="2667" spans="1:7" x14ac:dyDescent="0.2">
      <c r="A2667" s="8" t="str">
        <f>Table76[[#This Row],[Test No.]]&amp;Table76[[#This Row],[Section]]&amp;Table76[[#This Row],[Q. No.]]</f>
        <v>R45M26</v>
      </c>
      <c r="B2667" s="8"/>
      <c r="C2667" s="7" t="s">
        <v>66</v>
      </c>
      <c r="D2667" s="6">
        <v>26</v>
      </c>
      <c r="E2667" s="6" t="s">
        <v>32</v>
      </c>
      <c r="F2667" s="36" t="s">
        <v>464</v>
      </c>
      <c r="G2667" s="36" t="str">
        <f>VLOOKUP(Table76[[#This Row],[CID]],MathN,2,FALSE)</f>
        <v>Numbers, Operations, and Problems</v>
      </c>
    </row>
    <row r="2668" spans="1:7" x14ac:dyDescent="0.2">
      <c r="A2668" s="8" t="str">
        <f>Table76[[#This Row],[Test No.]]&amp;Table76[[#This Row],[Section]]&amp;Table76[[#This Row],[Q. No.]]</f>
        <v>R45M27</v>
      </c>
      <c r="B2668" s="8"/>
      <c r="C2668" s="7" t="s">
        <v>66</v>
      </c>
      <c r="D2668" s="6">
        <v>27</v>
      </c>
      <c r="E2668" s="6" t="s">
        <v>32</v>
      </c>
      <c r="F2668" s="36" t="s">
        <v>507</v>
      </c>
      <c r="G2668" s="36" t="str">
        <f>VLOOKUP(Table76[[#This Row],[CID]],MathN,2,FALSE)</f>
        <v>Probability</v>
      </c>
    </row>
    <row r="2669" spans="1:7" x14ac:dyDescent="0.2">
      <c r="A2669" s="8" t="str">
        <f>Table76[[#This Row],[Test No.]]&amp;Table76[[#This Row],[Section]]&amp;Table76[[#This Row],[Q. No.]]</f>
        <v>R45M28</v>
      </c>
      <c r="B2669" s="8"/>
      <c r="C2669" s="7" t="s">
        <v>66</v>
      </c>
      <c r="D2669" s="6">
        <v>28</v>
      </c>
      <c r="E2669" s="6" t="s">
        <v>32</v>
      </c>
      <c r="F2669" s="36" t="s">
        <v>477</v>
      </c>
      <c r="G2669" s="36" t="str">
        <f>VLOOKUP(Table76[[#This Row],[CID]],MathN,2,FALSE)</f>
        <v>Inequalities</v>
      </c>
    </row>
    <row r="2670" spans="1:7" x14ac:dyDescent="0.2">
      <c r="A2670" s="8" t="str">
        <f>Table76[[#This Row],[Test No.]]&amp;Table76[[#This Row],[Section]]&amp;Table76[[#This Row],[Q. No.]]</f>
        <v>R45M29</v>
      </c>
      <c r="B2670" s="8"/>
      <c r="C2670" s="7" t="s">
        <v>66</v>
      </c>
      <c r="D2670" s="6">
        <v>29</v>
      </c>
      <c r="E2670" s="6" t="s">
        <v>32</v>
      </c>
      <c r="F2670" s="36" t="s">
        <v>486</v>
      </c>
      <c r="G2670" s="36" t="str">
        <f>VLOOKUP(Table76[[#This Row],[CID]],MathN,2,FALSE)</f>
        <v>Number Lines and Inequalities</v>
      </c>
    </row>
    <row r="2671" spans="1:7" x14ac:dyDescent="0.2">
      <c r="A2671" s="8" t="str">
        <f>Table76[[#This Row],[Test No.]]&amp;Table76[[#This Row],[Section]]&amp;Table76[[#This Row],[Q. No.]]</f>
        <v>R45M30</v>
      </c>
      <c r="B2671" s="8"/>
      <c r="C2671" s="7" t="s">
        <v>66</v>
      </c>
      <c r="D2671" s="6">
        <v>30</v>
      </c>
      <c r="E2671" s="6" t="s">
        <v>32</v>
      </c>
      <c r="F2671" s="36" t="s">
        <v>468</v>
      </c>
      <c r="G2671" s="36" t="str">
        <f>VLOOKUP(Table76[[#This Row],[CID]],MathN,2,FALSE)</f>
        <v>Ratios and Proportions</v>
      </c>
    </row>
    <row r="2672" spans="1:7" x14ac:dyDescent="0.2">
      <c r="A2672" s="8" t="str">
        <f>Table76[[#This Row],[Test No.]]&amp;Table76[[#This Row],[Section]]&amp;Table76[[#This Row],[Q. No.]]</f>
        <v>R45M31</v>
      </c>
      <c r="B2672" s="8"/>
      <c r="C2672" s="7" t="s">
        <v>66</v>
      </c>
      <c r="D2672" s="6">
        <v>31</v>
      </c>
      <c r="E2672" s="6" t="s">
        <v>32</v>
      </c>
      <c r="F2672" s="36" t="s">
        <v>488</v>
      </c>
      <c r="G2672" s="36" t="str">
        <f>VLOOKUP(Table76[[#This Row],[CID]],MathN,2,FALSE)</f>
        <v>Distance and Midpoints</v>
      </c>
    </row>
    <row r="2673" spans="1:7" x14ac:dyDescent="0.2">
      <c r="A2673" s="8" t="str">
        <f>Table76[[#This Row],[Test No.]]&amp;Table76[[#This Row],[Section]]&amp;Table76[[#This Row],[Q. No.]]</f>
        <v>R45M32</v>
      </c>
      <c r="B2673" s="8"/>
      <c r="C2673" s="7" t="s">
        <v>66</v>
      </c>
      <c r="D2673" s="6">
        <v>32</v>
      </c>
      <c r="E2673" s="6" t="s">
        <v>32</v>
      </c>
      <c r="F2673" s="36" t="s">
        <v>471</v>
      </c>
      <c r="G2673" s="36" t="str">
        <f>VLOOKUP(Table76[[#This Row],[CID]],MathN,2,FALSE)</f>
        <v>Series</v>
      </c>
    </row>
    <row r="2674" spans="1:7" x14ac:dyDescent="0.2">
      <c r="A2674" s="8" t="str">
        <f>Table76[[#This Row],[Test No.]]&amp;Table76[[#This Row],[Section]]&amp;Table76[[#This Row],[Q. No.]]</f>
        <v>R45M33</v>
      </c>
      <c r="B2674" s="8"/>
      <c r="C2674" s="7" t="s">
        <v>66</v>
      </c>
      <c r="D2674" s="6">
        <v>33</v>
      </c>
      <c r="E2674" s="6" t="s">
        <v>32</v>
      </c>
      <c r="F2674" s="36" t="s">
        <v>501</v>
      </c>
      <c r="G2674" s="36" t="str">
        <f>VLOOKUP(Table76[[#This Row],[CID]],MathN,2,FALSE)</f>
        <v>Trigonometric Laws</v>
      </c>
    </row>
    <row r="2675" spans="1:7" x14ac:dyDescent="0.2">
      <c r="A2675" s="8" t="str">
        <f>Table76[[#This Row],[Test No.]]&amp;Table76[[#This Row],[Section]]&amp;Table76[[#This Row],[Q. No.]]</f>
        <v>R45M34</v>
      </c>
      <c r="B2675" s="8"/>
      <c r="C2675" s="7" t="s">
        <v>66</v>
      </c>
      <c r="D2675" s="6">
        <v>34</v>
      </c>
      <c r="E2675" s="6" t="s">
        <v>32</v>
      </c>
      <c r="F2675" s="36" t="s">
        <v>473</v>
      </c>
      <c r="G2675" s="36" t="str">
        <f>VLOOKUP(Table76[[#This Row],[CID]],MathN,2,FALSE)</f>
        <v>Equivalent Algebraic Expressions</v>
      </c>
    </row>
    <row r="2676" spans="1:7" x14ac:dyDescent="0.2">
      <c r="A2676" s="8" t="str">
        <f>Table76[[#This Row],[Test No.]]&amp;Table76[[#This Row],[Section]]&amp;Table76[[#This Row],[Q. No.]]</f>
        <v>R45M35</v>
      </c>
      <c r="B2676" s="8"/>
      <c r="C2676" s="7" t="s">
        <v>66</v>
      </c>
      <c r="D2676" s="6">
        <v>35</v>
      </c>
      <c r="E2676" s="6" t="s">
        <v>32</v>
      </c>
      <c r="F2676" s="36" t="s">
        <v>499</v>
      </c>
      <c r="G2676" s="36" t="str">
        <f>VLOOKUP(Table76[[#This Row],[CID]],MathN,2,FALSE)</f>
        <v>Area and Perimeter</v>
      </c>
    </row>
    <row r="2677" spans="1:7" x14ac:dyDescent="0.2">
      <c r="A2677" s="8" t="str">
        <f>Table76[[#This Row],[Test No.]]&amp;Table76[[#This Row],[Section]]&amp;Table76[[#This Row],[Q. No.]]</f>
        <v>R45M36</v>
      </c>
      <c r="B2677" s="8"/>
      <c r="C2677" s="7" t="s">
        <v>66</v>
      </c>
      <c r="D2677" s="6">
        <v>36</v>
      </c>
      <c r="E2677" s="6" t="s">
        <v>32</v>
      </c>
      <c r="F2677" s="36" t="s">
        <v>466</v>
      </c>
      <c r="G2677" s="36" t="str">
        <f>VLOOKUP(Table76[[#This Row],[CID]],MathN,2,FALSE)</f>
        <v>Divisibility and Remainders</v>
      </c>
    </row>
    <row r="2678" spans="1:7" x14ac:dyDescent="0.2">
      <c r="A2678" s="8" t="str">
        <f>Table76[[#This Row],[Test No.]]&amp;Table76[[#This Row],[Section]]&amp;Table76[[#This Row],[Q. No.]]</f>
        <v>R45M37</v>
      </c>
      <c r="B2678" s="8"/>
      <c r="C2678" s="7" t="s">
        <v>66</v>
      </c>
      <c r="D2678" s="6">
        <v>37</v>
      </c>
      <c r="E2678" s="6" t="s">
        <v>32</v>
      </c>
      <c r="F2678" s="36" t="s">
        <v>467</v>
      </c>
      <c r="G2678" s="36" t="str">
        <f>VLOOKUP(Table76[[#This Row],[CID]],MathN,2,FALSE)</f>
        <v>Percentages, Fractions, and Decimals</v>
      </c>
    </row>
    <row r="2679" spans="1:7" x14ac:dyDescent="0.2">
      <c r="A2679" s="8" t="str">
        <f>Table76[[#This Row],[Test No.]]&amp;Table76[[#This Row],[Section]]&amp;Table76[[#This Row],[Q. No.]]</f>
        <v>R45M38</v>
      </c>
      <c r="B2679" s="8"/>
      <c r="C2679" s="7" t="s">
        <v>66</v>
      </c>
      <c r="D2679" s="6">
        <v>38</v>
      </c>
      <c r="E2679" s="6" t="s">
        <v>32</v>
      </c>
      <c r="F2679" s="36" t="s">
        <v>497</v>
      </c>
      <c r="G2679" s="36" t="str">
        <f>VLOOKUP(Table76[[#This Row],[CID]],MathN,2,FALSE)</f>
        <v>Circles</v>
      </c>
    </row>
    <row r="2680" spans="1:7" x14ac:dyDescent="0.2">
      <c r="A2680" s="8" t="str">
        <f>Table76[[#This Row],[Test No.]]&amp;Table76[[#This Row],[Section]]&amp;Table76[[#This Row],[Q. No.]]</f>
        <v>R45M39</v>
      </c>
      <c r="B2680" s="8"/>
      <c r="C2680" s="7" t="s">
        <v>66</v>
      </c>
      <c r="D2680" s="6">
        <v>39</v>
      </c>
      <c r="E2680" s="6" t="s">
        <v>32</v>
      </c>
      <c r="F2680" s="36" t="s">
        <v>467</v>
      </c>
      <c r="G2680" s="36" t="str">
        <f>VLOOKUP(Table76[[#This Row],[CID]],MathN,2,FALSE)</f>
        <v>Percentages, Fractions, and Decimals</v>
      </c>
    </row>
    <row r="2681" spans="1:7" x14ac:dyDescent="0.2">
      <c r="A2681" s="8" t="str">
        <f>Table76[[#This Row],[Test No.]]&amp;Table76[[#This Row],[Section]]&amp;Table76[[#This Row],[Q. No.]]</f>
        <v>R45M40</v>
      </c>
      <c r="B2681" s="8"/>
      <c r="C2681" s="7" t="s">
        <v>66</v>
      </c>
      <c r="D2681" s="6">
        <v>40</v>
      </c>
      <c r="E2681" s="6" t="s">
        <v>32</v>
      </c>
      <c r="F2681" s="36" t="s">
        <v>477</v>
      </c>
      <c r="G2681" s="36" t="str">
        <f>VLOOKUP(Table76[[#This Row],[CID]],MathN,2,FALSE)</f>
        <v>Inequalities</v>
      </c>
    </row>
    <row r="2682" spans="1:7" x14ac:dyDescent="0.2">
      <c r="A2682" s="8" t="str">
        <f>Table76[[#This Row],[Test No.]]&amp;Table76[[#This Row],[Section]]&amp;Table76[[#This Row],[Q. No.]]</f>
        <v>R45M41</v>
      </c>
      <c r="B2682" s="8"/>
      <c r="C2682" s="7" t="s">
        <v>66</v>
      </c>
      <c r="D2682" s="6">
        <v>41</v>
      </c>
      <c r="E2682" s="6" t="s">
        <v>32</v>
      </c>
      <c r="F2682" s="36" t="s">
        <v>466</v>
      </c>
      <c r="G2682" s="36" t="str">
        <f>VLOOKUP(Table76[[#This Row],[CID]],MathN,2,FALSE)</f>
        <v>Divisibility and Remainders</v>
      </c>
    </row>
    <row r="2683" spans="1:7" x14ac:dyDescent="0.2">
      <c r="A2683" s="8" t="str">
        <f>Table76[[#This Row],[Test No.]]&amp;Table76[[#This Row],[Section]]&amp;Table76[[#This Row],[Q. No.]]</f>
        <v>R45M42</v>
      </c>
      <c r="B2683" s="8"/>
      <c r="C2683" s="7" t="s">
        <v>66</v>
      </c>
      <c r="D2683" s="6">
        <v>42</v>
      </c>
      <c r="E2683" s="6" t="s">
        <v>32</v>
      </c>
      <c r="F2683" s="36" t="s">
        <v>488</v>
      </c>
      <c r="G2683" s="36" t="str">
        <f>VLOOKUP(Table76[[#This Row],[CID]],MathN,2,FALSE)</f>
        <v>Distance and Midpoints</v>
      </c>
    </row>
    <row r="2684" spans="1:7" x14ac:dyDescent="0.2">
      <c r="A2684" s="8" t="str">
        <f>Table76[[#This Row],[Test No.]]&amp;Table76[[#This Row],[Section]]&amp;Table76[[#This Row],[Q. No.]]</f>
        <v>R45M43</v>
      </c>
      <c r="B2684" s="8"/>
      <c r="C2684" s="7" t="s">
        <v>66</v>
      </c>
      <c r="D2684" s="6">
        <v>43</v>
      </c>
      <c r="E2684" s="6" t="s">
        <v>32</v>
      </c>
      <c r="F2684" s="36" t="s">
        <v>500</v>
      </c>
      <c r="G2684" s="36" t="str">
        <f>VLOOKUP(Table76[[#This Row],[CID]],MathN,2,FALSE)</f>
        <v>SOHCAHTOA</v>
      </c>
    </row>
    <row r="2685" spans="1:7" x14ac:dyDescent="0.2">
      <c r="A2685" s="8" t="str">
        <f>Table76[[#This Row],[Test No.]]&amp;Table76[[#This Row],[Section]]&amp;Table76[[#This Row],[Q. No.]]</f>
        <v>R45M44</v>
      </c>
      <c r="B2685" s="8"/>
      <c r="C2685" s="7" t="s">
        <v>66</v>
      </c>
      <c r="D2685" s="6">
        <v>44</v>
      </c>
      <c r="E2685" s="6" t="s">
        <v>32</v>
      </c>
      <c r="F2685" s="36" t="s">
        <v>474</v>
      </c>
      <c r="G2685" s="36" t="str">
        <f>VLOOKUP(Table76[[#This Row],[CID]],MathN,2,FALSE)</f>
        <v>Writing Expressions and Equations</v>
      </c>
    </row>
    <row r="2686" spans="1:7" x14ac:dyDescent="0.2">
      <c r="A2686" s="8" t="str">
        <f>Table76[[#This Row],[Test No.]]&amp;Table76[[#This Row],[Section]]&amp;Table76[[#This Row],[Q. No.]]</f>
        <v>R45M45</v>
      </c>
      <c r="B2686" s="8"/>
      <c r="C2686" s="7" t="s">
        <v>66</v>
      </c>
      <c r="D2686" s="6">
        <v>45</v>
      </c>
      <c r="E2686" s="6" t="s">
        <v>32</v>
      </c>
      <c r="F2686" s="36" t="s">
        <v>495</v>
      </c>
      <c r="G2686" s="36" t="str">
        <f>VLOOKUP(Table76[[#This Row],[CID]],MathN,2,FALSE)</f>
        <v>Triangles</v>
      </c>
    </row>
    <row r="2687" spans="1:7" x14ac:dyDescent="0.2">
      <c r="A2687" s="8" t="str">
        <f>Table76[[#This Row],[Test No.]]&amp;Table76[[#This Row],[Section]]&amp;Table76[[#This Row],[Q. No.]]</f>
        <v>R45M46</v>
      </c>
      <c r="B2687" s="8"/>
      <c r="C2687" s="7" t="s">
        <v>66</v>
      </c>
      <c r="D2687" s="6">
        <v>46</v>
      </c>
      <c r="E2687" s="6" t="s">
        <v>32</v>
      </c>
      <c r="F2687" s="36" t="s">
        <v>500</v>
      </c>
      <c r="G2687" s="36" t="str">
        <f>VLOOKUP(Table76[[#This Row],[CID]],MathN,2,FALSE)</f>
        <v>SOHCAHTOA</v>
      </c>
    </row>
    <row r="2688" spans="1:7" x14ac:dyDescent="0.2">
      <c r="A2688" s="8" t="str">
        <f>Table76[[#This Row],[Test No.]]&amp;Table76[[#This Row],[Section]]&amp;Table76[[#This Row],[Q. No.]]</f>
        <v>R45M47</v>
      </c>
      <c r="B2688" s="8"/>
      <c r="C2688" s="7" t="s">
        <v>66</v>
      </c>
      <c r="D2688" s="6">
        <v>47</v>
      </c>
      <c r="E2688" s="6" t="s">
        <v>32</v>
      </c>
      <c r="F2688" s="36" t="s">
        <v>474</v>
      </c>
      <c r="G2688" s="36" t="str">
        <f>VLOOKUP(Table76[[#This Row],[CID]],MathN,2,FALSE)</f>
        <v>Writing Expressions and Equations</v>
      </c>
    </row>
    <row r="2689" spans="1:7" x14ac:dyDescent="0.2">
      <c r="A2689" s="8" t="str">
        <f>Table76[[#This Row],[Test No.]]&amp;Table76[[#This Row],[Section]]&amp;Table76[[#This Row],[Q. No.]]</f>
        <v>R45M48</v>
      </c>
      <c r="B2689" s="8"/>
      <c r="C2689" s="7" t="s">
        <v>66</v>
      </c>
      <c r="D2689" s="6">
        <v>48</v>
      </c>
      <c r="E2689" s="6" t="s">
        <v>32</v>
      </c>
      <c r="F2689" s="36" t="s">
        <v>492</v>
      </c>
      <c r="G2689" s="36" t="str">
        <f>VLOOKUP(Table76[[#This Row],[CID]],MathN,2,FALSE)</f>
        <v>Graphing Data and Equations</v>
      </c>
    </row>
    <row r="2690" spans="1:7" x14ac:dyDescent="0.2">
      <c r="A2690" s="8" t="str">
        <f>Table76[[#This Row],[Test No.]]&amp;Table76[[#This Row],[Section]]&amp;Table76[[#This Row],[Q. No.]]</f>
        <v>R45M49</v>
      </c>
      <c r="B2690" s="8"/>
      <c r="C2690" s="7" t="s">
        <v>66</v>
      </c>
      <c r="D2690" s="6">
        <v>49</v>
      </c>
      <c r="E2690" s="6" t="s">
        <v>32</v>
      </c>
      <c r="F2690" s="36" t="s">
        <v>479</v>
      </c>
      <c r="G2690" s="36" t="str">
        <f>VLOOKUP(Table76[[#This Row],[CID]],MathN,2,FALSE)</f>
        <v>Solving Systems of Equations</v>
      </c>
    </row>
    <row r="2691" spans="1:7" x14ac:dyDescent="0.2">
      <c r="A2691" s="8" t="str">
        <f>Table76[[#This Row],[Test No.]]&amp;Table76[[#This Row],[Section]]&amp;Table76[[#This Row],[Q. No.]]</f>
        <v>R45M50</v>
      </c>
      <c r="B2691" s="8"/>
      <c r="C2691" s="7" t="s">
        <v>66</v>
      </c>
      <c r="D2691" s="6">
        <v>50</v>
      </c>
      <c r="E2691" s="6" t="s">
        <v>32</v>
      </c>
      <c r="F2691" s="36" t="s">
        <v>506</v>
      </c>
      <c r="G2691" s="36" t="str">
        <f>VLOOKUP(Table76[[#This Row],[CID]],MathN,2,FALSE)</f>
        <v>Mean, Median, and Mode</v>
      </c>
    </row>
    <row r="2692" spans="1:7" x14ac:dyDescent="0.2">
      <c r="A2692" s="8" t="str">
        <f>Table76[[#This Row],[Test No.]]&amp;Table76[[#This Row],[Section]]&amp;Table76[[#This Row],[Q. No.]]</f>
        <v>R45M51</v>
      </c>
      <c r="B2692" s="8"/>
      <c r="C2692" s="7" t="s">
        <v>66</v>
      </c>
      <c r="D2692" s="6">
        <v>51</v>
      </c>
      <c r="E2692" s="6" t="s">
        <v>32</v>
      </c>
      <c r="F2692" s="36" t="s">
        <v>504</v>
      </c>
      <c r="G2692" s="36" t="str">
        <f>VLOOKUP(Table76[[#This Row],[CID]],MathN,2,FALSE)</f>
        <v>Logic</v>
      </c>
    </row>
    <row r="2693" spans="1:7" x14ac:dyDescent="0.2">
      <c r="A2693" s="8" t="str">
        <f>Table76[[#This Row],[Test No.]]&amp;Table76[[#This Row],[Section]]&amp;Table76[[#This Row],[Q. No.]]</f>
        <v>R45M52</v>
      </c>
      <c r="B2693" s="8"/>
      <c r="C2693" s="7" t="s">
        <v>66</v>
      </c>
      <c r="D2693" s="6">
        <v>52</v>
      </c>
      <c r="E2693" s="6" t="s">
        <v>32</v>
      </c>
      <c r="F2693" s="36" t="s">
        <v>470</v>
      </c>
      <c r="G2693" s="36" t="str">
        <f>VLOOKUP(Table76[[#This Row],[CID]],MathN,2,FALSE)</f>
        <v>Exponents and Roots</v>
      </c>
    </row>
    <row r="2694" spans="1:7" x14ac:dyDescent="0.2">
      <c r="A2694" s="8" t="str">
        <f>Table76[[#This Row],[Test No.]]&amp;Table76[[#This Row],[Section]]&amp;Table76[[#This Row],[Q. No.]]</f>
        <v>R45M53</v>
      </c>
      <c r="B2694" s="8"/>
      <c r="C2694" s="7" t="s">
        <v>66</v>
      </c>
      <c r="D2694" s="6">
        <v>53</v>
      </c>
      <c r="E2694" s="6" t="s">
        <v>32</v>
      </c>
      <c r="F2694" s="36" t="s">
        <v>502</v>
      </c>
      <c r="G2694" s="36" t="str">
        <f>VLOOKUP(Table76[[#This Row],[CID]],MathN,2,FALSE)</f>
        <v>Trigonometric Identities</v>
      </c>
    </row>
    <row r="2695" spans="1:7" x14ac:dyDescent="0.2">
      <c r="A2695" s="8" t="str">
        <f>Table76[[#This Row],[Test No.]]&amp;Table76[[#This Row],[Section]]&amp;Table76[[#This Row],[Q. No.]]</f>
        <v>R45M54</v>
      </c>
      <c r="B2695" s="8"/>
      <c r="C2695" s="7" t="s">
        <v>66</v>
      </c>
      <c r="D2695" s="6">
        <v>54</v>
      </c>
      <c r="E2695" s="6" t="s">
        <v>32</v>
      </c>
      <c r="F2695" s="36" t="s">
        <v>481</v>
      </c>
      <c r="G2695" s="36" t="str">
        <f>VLOOKUP(Table76[[#This Row],[CID]],MathN,2,FALSE)</f>
        <v>Functions</v>
      </c>
    </row>
    <row r="2696" spans="1:7" x14ac:dyDescent="0.2">
      <c r="A2696" s="8" t="str">
        <f>Table76[[#This Row],[Test No.]]&amp;Table76[[#This Row],[Section]]&amp;Table76[[#This Row],[Q. No.]]</f>
        <v>R45M55</v>
      </c>
      <c r="B2696" s="8"/>
      <c r="C2696" s="7" t="s">
        <v>66</v>
      </c>
      <c r="D2696" s="6">
        <v>55</v>
      </c>
      <c r="E2696" s="6" t="s">
        <v>32</v>
      </c>
      <c r="F2696" s="36" t="s">
        <v>498</v>
      </c>
      <c r="G2696" s="36" t="str">
        <f>VLOOKUP(Table76[[#This Row],[CID]],MathN,2,FALSE)</f>
        <v>Simple Three-Dimensional Geometry</v>
      </c>
    </row>
    <row r="2697" spans="1:7" x14ac:dyDescent="0.2">
      <c r="A2697" s="8" t="str">
        <f>Table76[[#This Row],[Test No.]]&amp;Table76[[#This Row],[Section]]&amp;Table76[[#This Row],[Q. No.]]</f>
        <v>R45M56</v>
      </c>
      <c r="B2697" s="8"/>
      <c r="C2697" s="7" t="s">
        <v>66</v>
      </c>
      <c r="D2697" s="6">
        <v>56</v>
      </c>
      <c r="E2697" s="6" t="s">
        <v>32</v>
      </c>
      <c r="F2697" s="36" t="s">
        <v>483</v>
      </c>
      <c r="G2697" s="36" t="str">
        <f>VLOOKUP(Table76[[#This Row],[CID]],MathN,2,FALSE)</f>
        <v>Logarithms</v>
      </c>
    </row>
    <row r="2698" spans="1:7" x14ac:dyDescent="0.2">
      <c r="A2698" s="8" t="str">
        <f>Table76[[#This Row],[Test No.]]&amp;Table76[[#This Row],[Section]]&amp;Table76[[#This Row],[Q. No.]]</f>
        <v>R45M57</v>
      </c>
      <c r="B2698" s="8"/>
      <c r="C2698" s="7" t="s">
        <v>66</v>
      </c>
      <c r="D2698" s="6">
        <v>57</v>
      </c>
      <c r="E2698" s="6" t="s">
        <v>32</v>
      </c>
      <c r="F2698" s="36" t="s">
        <v>486</v>
      </c>
      <c r="G2698" s="36" t="str">
        <f>VLOOKUP(Table76[[#This Row],[CID]],MathN,2,FALSE)</f>
        <v>Number Lines and Inequalities</v>
      </c>
    </row>
    <row r="2699" spans="1:7" x14ac:dyDescent="0.2">
      <c r="A2699" s="8" t="str">
        <f>Table76[[#This Row],[Test No.]]&amp;Table76[[#This Row],[Section]]&amp;Table76[[#This Row],[Q. No.]]</f>
        <v>R45M58</v>
      </c>
      <c r="B2699" s="8"/>
      <c r="C2699" s="7" t="s">
        <v>66</v>
      </c>
      <c r="D2699" s="6">
        <v>58</v>
      </c>
      <c r="E2699" s="6" t="s">
        <v>32</v>
      </c>
      <c r="F2699" s="36" t="s">
        <v>500</v>
      </c>
      <c r="G2699" s="36" t="str">
        <f>VLOOKUP(Table76[[#This Row],[CID]],MathN,2,FALSE)</f>
        <v>SOHCAHTOA</v>
      </c>
    </row>
    <row r="2700" spans="1:7" x14ac:dyDescent="0.2">
      <c r="A2700" s="8" t="str">
        <f>Table76[[#This Row],[Test No.]]&amp;Table76[[#This Row],[Section]]&amp;Table76[[#This Row],[Q. No.]]</f>
        <v>R45M59</v>
      </c>
      <c r="B2700" s="8"/>
      <c r="C2700" s="7" t="s">
        <v>66</v>
      </c>
      <c r="D2700" s="6">
        <v>59</v>
      </c>
      <c r="E2700" s="6" t="s">
        <v>32</v>
      </c>
      <c r="F2700" s="36" t="s">
        <v>489</v>
      </c>
      <c r="G2700" s="36" t="str">
        <f>VLOOKUP(Table76[[#This Row],[CID]],MathN,2,FALSE)</f>
        <v>Slope</v>
      </c>
    </row>
    <row r="2701" spans="1:7" x14ac:dyDescent="0.2">
      <c r="A2701" s="8" t="str">
        <f>Table76[[#This Row],[Test No.]]&amp;Table76[[#This Row],[Section]]&amp;Table76[[#This Row],[Q. No.]]</f>
        <v>R45M60</v>
      </c>
      <c r="B2701" s="8"/>
      <c r="C2701" s="7" t="s">
        <v>66</v>
      </c>
      <c r="D2701" s="6">
        <v>60</v>
      </c>
      <c r="E2701" s="6" t="s">
        <v>32</v>
      </c>
      <c r="F2701" s="36" t="s">
        <v>481</v>
      </c>
      <c r="G2701" s="36" t="str">
        <f>VLOOKUP(Table76[[#This Row],[CID]],MathN,2,FALSE)</f>
        <v>Functions</v>
      </c>
    </row>
    <row r="2702" spans="1:7" x14ac:dyDescent="0.2">
      <c r="A2702" s="8" t="str">
        <f>Table76[[#This Row],[Test No.]]&amp;Table76[[#This Row],[Section]]&amp;Table76[[#This Row],[Q. No.]]</f>
        <v>R46M1</v>
      </c>
      <c r="B2702" s="8"/>
      <c r="C2702" s="7" t="s">
        <v>65</v>
      </c>
      <c r="D2702" s="6">
        <v>1</v>
      </c>
      <c r="E2702" s="6" t="s">
        <v>32</v>
      </c>
      <c r="F2702" s="36" t="s">
        <v>467</v>
      </c>
      <c r="G2702" s="36" t="str">
        <f>VLOOKUP(Table76[[#This Row],[CID]],MathN,2,FALSE)</f>
        <v>Percentages, Fractions, and Decimals</v>
      </c>
    </row>
    <row r="2703" spans="1:7" x14ac:dyDescent="0.2">
      <c r="A2703" s="8" t="str">
        <f>Table76[[#This Row],[Test No.]]&amp;Table76[[#This Row],[Section]]&amp;Table76[[#This Row],[Q. No.]]</f>
        <v>R46M2</v>
      </c>
      <c r="B2703" s="8"/>
      <c r="C2703" s="7" t="s">
        <v>65</v>
      </c>
      <c r="D2703" s="6">
        <v>2</v>
      </c>
      <c r="E2703" s="6" t="s">
        <v>32</v>
      </c>
      <c r="F2703" s="36" t="s">
        <v>494</v>
      </c>
      <c r="G2703" s="36" t="str">
        <f>VLOOKUP(Table76[[#This Row],[CID]],MathN,2,FALSE)</f>
        <v>Angles, Lines, and Planes</v>
      </c>
    </row>
    <row r="2704" spans="1:7" x14ac:dyDescent="0.2">
      <c r="A2704" s="8" t="str">
        <f>Table76[[#This Row],[Test No.]]&amp;Table76[[#This Row],[Section]]&amp;Table76[[#This Row],[Q. No.]]</f>
        <v>R46M3</v>
      </c>
      <c r="B2704" s="8"/>
      <c r="C2704" s="7" t="s">
        <v>65</v>
      </c>
      <c r="D2704" s="6">
        <v>3</v>
      </c>
      <c r="E2704" s="6" t="s">
        <v>32</v>
      </c>
      <c r="F2704" s="36" t="s">
        <v>471</v>
      </c>
      <c r="G2704" s="36" t="str">
        <f>VLOOKUP(Table76[[#This Row],[CID]],MathN,2,FALSE)</f>
        <v>Series</v>
      </c>
    </row>
    <row r="2705" spans="1:7" x14ac:dyDescent="0.2">
      <c r="A2705" s="8" t="str">
        <f>Table76[[#This Row],[Test No.]]&amp;Table76[[#This Row],[Section]]&amp;Table76[[#This Row],[Q. No.]]</f>
        <v>R46M4</v>
      </c>
      <c r="B2705" s="8"/>
      <c r="C2705" s="7" t="s">
        <v>65</v>
      </c>
      <c r="D2705" s="6">
        <v>4</v>
      </c>
      <c r="E2705" s="6" t="s">
        <v>32</v>
      </c>
      <c r="F2705" s="36" t="s">
        <v>475</v>
      </c>
      <c r="G2705" s="36" t="str">
        <f>VLOOKUP(Table76[[#This Row],[CID]],MathN,2,FALSE)</f>
        <v>Solving Linear Equations</v>
      </c>
    </row>
    <row r="2706" spans="1:7" x14ac:dyDescent="0.2">
      <c r="A2706" s="8" t="str">
        <f>Table76[[#This Row],[Test No.]]&amp;Table76[[#This Row],[Section]]&amp;Table76[[#This Row],[Q. No.]]</f>
        <v>R46M5</v>
      </c>
      <c r="B2706" s="8"/>
      <c r="C2706" s="7" t="s">
        <v>65</v>
      </c>
      <c r="D2706" s="6">
        <v>5</v>
      </c>
      <c r="E2706" s="6" t="s">
        <v>32</v>
      </c>
      <c r="F2706" s="36" t="s">
        <v>494</v>
      </c>
      <c r="G2706" s="36" t="str">
        <f>VLOOKUP(Table76[[#This Row],[CID]],MathN,2,FALSE)</f>
        <v>Angles, Lines, and Planes</v>
      </c>
    </row>
    <row r="2707" spans="1:7" x14ac:dyDescent="0.2">
      <c r="A2707" s="8" t="str">
        <f>Table76[[#This Row],[Test No.]]&amp;Table76[[#This Row],[Section]]&amp;Table76[[#This Row],[Q. No.]]</f>
        <v>R46M6</v>
      </c>
      <c r="B2707" s="8"/>
      <c r="C2707" s="7" t="s">
        <v>65</v>
      </c>
      <c r="D2707" s="6">
        <v>6</v>
      </c>
      <c r="E2707" s="6" t="s">
        <v>32</v>
      </c>
      <c r="F2707" s="36" t="s">
        <v>467</v>
      </c>
      <c r="G2707" s="36" t="str">
        <f>VLOOKUP(Table76[[#This Row],[CID]],MathN,2,FALSE)</f>
        <v>Percentages, Fractions, and Decimals</v>
      </c>
    </row>
    <row r="2708" spans="1:7" x14ac:dyDescent="0.2">
      <c r="A2708" s="8" t="str">
        <f>Table76[[#This Row],[Test No.]]&amp;Table76[[#This Row],[Section]]&amp;Table76[[#This Row],[Q. No.]]</f>
        <v>R46M7</v>
      </c>
      <c r="B2708" s="8"/>
      <c r="C2708" s="7" t="s">
        <v>65</v>
      </c>
      <c r="D2708" s="6">
        <v>7</v>
      </c>
      <c r="E2708" s="6" t="s">
        <v>32</v>
      </c>
      <c r="F2708" s="36" t="s">
        <v>472</v>
      </c>
      <c r="G2708" s="36" t="str">
        <f>VLOOKUP(Table76[[#This Row],[CID]],MathN,2,FALSE)</f>
        <v>Substitution</v>
      </c>
    </row>
    <row r="2709" spans="1:7" x14ac:dyDescent="0.2">
      <c r="A2709" s="8" t="str">
        <f>Table76[[#This Row],[Test No.]]&amp;Table76[[#This Row],[Section]]&amp;Table76[[#This Row],[Q. No.]]</f>
        <v>R46M8</v>
      </c>
      <c r="B2709" s="8"/>
      <c r="C2709" s="7" t="s">
        <v>65</v>
      </c>
      <c r="D2709" s="6">
        <v>8</v>
      </c>
      <c r="E2709" s="6" t="s">
        <v>32</v>
      </c>
      <c r="F2709" s="36" t="s">
        <v>469</v>
      </c>
      <c r="G2709" s="36" t="str">
        <f>VLOOKUP(Table76[[#This Row],[CID]],MathN,2,FALSE)</f>
        <v>Absolute Value</v>
      </c>
    </row>
    <row r="2710" spans="1:7" x14ac:dyDescent="0.2">
      <c r="A2710" s="8" t="str">
        <f>Table76[[#This Row],[Test No.]]&amp;Table76[[#This Row],[Section]]&amp;Table76[[#This Row],[Q. No.]]</f>
        <v>R46M9</v>
      </c>
      <c r="B2710" s="8"/>
      <c r="C2710" s="7" t="s">
        <v>65</v>
      </c>
      <c r="D2710" s="6">
        <v>9</v>
      </c>
      <c r="E2710" s="6" t="s">
        <v>32</v>
      </c>
      <c r="F2710" s="36" t="s">
        <v>467</v>
      </c>
      <c r="G2710" s="36" t="str">
        <f>VLOOKUP(Table76[[#This Row],[CID]],MathN,2,FALSE)</f>
        <v>Percentages, Fractions, and Decimals</v>
      </c>
    </row>
    <row r="2711" spans="1:7" x14ac:dyDescent="0.2">
      <c r="A2711" s="8" t="str">
        <f>Table76[[#This Row],[Test No.]]&amp;Table76[[#This Row],[Section]]&amp;Table76[[#This Row],[Q. No.]]</f>
        <v>R46M10</v>
      </c>
      <c r="B2711" s="8"/>
      <c r="C2711" s="7" t="s">
        <v>65</v>
      </c>
      <c r="D2711" s="6">
        <v>10</v>
      </c>
      <c r="E2711" s="6" t="s">
        <v>32</v>
      </c>
      <c r="F2711" s="36" t="s">
        <v>470</v>
      </c>
      <c r="G2711" s="36" t="str">
        <f>VLOOKUP(Table76[[#This Row],[CID]],MathN,2,FALSE)</f>
        <v>Exponents and Roots</v>
      </c>
    </row>
    <row r="2712" spans="1:7" x14ac:dyDescent="0.2">
      <c r="A2712" s="8" t="str">
        <f>Table76[[#This Row],[Test No.]]&amp;Table76[[#This Row],[Section]]&amp;Table76[[#This Row],[Q. No.]]</f>
        <v>R46M11</v>
      </c>
      <c r="B2712" s="8"/>
      <c r="C2712" s="7" t="s">
        <v>65</v>
      </c>
      <c r="D2712" s="6">
        <v>11</v>
      </c>
      <c r="E2712" s="6" t="s">
        <v>32</v>
      </c>
      <c r="F2712" s="36" t="s">
        <v>475</v>
      </c>
      <c r="G2712" s="36" t="str">
        <f>VLOOKUP(Table76[[#This Row],[CID]],MathN,2,FALSE)</f>
        <v>Solving Linear Equations</v>
      </c>
    </row>
    <row r="2713" spans="1:7" x14ac:dyDescent="0.2">
      <c r="A2713" s="8" t="str">
        <f>Table76[[#This Row],[Test No.]]&amp;Table76[[#This Row],[Section]]&amp;Table76[[#This Row],[Q. No.]]</f>
        <v>R46M12</v>
      </c>
      <c r="B2713" s="8"/>
      <c r="C2713" s="7" t="s">
        <v>65</v>
      </c>
      <c r="D2713" s="6">
        <v>12</v>
      </c>
      <c r="E2713" s="6" t="s">
        <v>32</v>
      </c>
      <c r="F2713" s="36" t="s">
        <v>474</v>
      </c>
      <c r="G2713" s="36" t="str">
        <f>VLOOKUP(Table76[[#This Row],[CID]],MathN,2,FALSE)</f>
        <v>Writing Expressions and Equations</v>
      </c>
    </row>
    <row r="2714" spans="1:7" x14ac:dyDescent="0.2">
      <c r="A2714" s="8" t="str">
        <f>Table76[[#This Row],[Test No.]]&amp;Table76[[#This Row],[Section]]&amp;Table76[[#This Row],[Q. No.]]</f>
        <v>R46M13</v>
      </c>
      <c r="B2714" s="8"/>
      <c r="C2714" s="7" t="s">
        <v>65</v>
      </c>
      <c r="D2714" s="6">
        <v>13</v>
      </c>
      <c r="E2714" s="6" t="s">
        <v>32</v>
      </c>
      <c r="F2714" s="36" t="s">
        <v>487</v>
      </c>
      <c r="G2714" s="36" t="str">
        <f>VLOOKUP(Table76[[#This Row],[CID]],MathN,2,FALSE)</f>
        <v>The (x,y) Coordinate Plane</v>
      </c>
    </row>
    <row r="2715" spans="1:7" x14ac:dyDescent="0.2">
      <c r="A2715" s="8" t="str">
        <f>Table76[[#This Row],[Test No.]]&amp;Table76[[#This Row],[Section]]&amp;Table76[[#This Row],[Q. No.]]</f>
        <v>R46M14</v>
      </c>
      <c r="B2715" s="8"/>
      <c r="C2715" s="7" t="s">
        <v>65</v>
      </c>
      <c r="D2715" s="6">
        <v>14</v>
      </c>
      <c r="E2715" s="6" t="s">
        <v>32</v>
      </c>
      <c r="F2715" s="36" t="s">
        <v>473</v>
      </c>
      <c r="G2715" s="36" t="str">
        <f>VLOOKUP(Table76[[#This Row],[CID]],MathN,2,FALSE)</f>
        <v>Equivalent Algebraic Expressions</v>
      </c>
    </row>
    <row r="2716" spans="1:7" x14ac:dyDescent="0.2">
      <c r="A2716" s="8" t="str">
        <f>Table76[[#This Row],[Test No.]]&amp;Table76[[#This Row],[Section]]&amp;Table76[[#This Row],[Q. No.]]</f>
        <v>R46M15</v>
      </c>
      <c r="B2716" s="8"/>
      <c r="C2716" s="7" t="s">
        <v>65</v>
      </c>
      <c r="D2716" s="6">
        <v>15</v>
      </c>
      <c r="E2716" s="6" t="s">
        <v>32</v>
      </c>
      <c r="F2716" s="36" t="s">
        <v>494</v>
      </c>
      <c r="G2716" s="36" t="str">
        <f>VLOOKUP(Table76[[#This Row],[CID]],MathN,2,FALSE)</f>
        <v>Angles, Lines, and Planes</v>
      </c>
    </row>
    <row r="2717" spans="1:7" x14ac:dyDescent="0.2">
      <c r="A2717" s="8" t="str">
        <f>Table76[[#This Row],[Test No.]]&amp;Table76[[#This Row],[Section]]&amp;Table76[[#This Row],[Q. No.]]</f>
        <v>R46M16</v>
      </c>
      <c r="B2717" s="8"/>
      <c r="C2717" s="7" t="s">
        <v>65</v>
      </c>
      <c r="D2717" s="6">
        <v>16</v>
      </c>
      <c r="E2717" s="6" t="s">
        <v>32</v>
      </c>
      <c r="F2717" s="36" t="s">
        <v>490</v>
      </c>
      <c r="G2717" s="36" t="str">
        <f>VLOOKUP(Table76[[#This Row],[CID]],MathN,2,FALSE)</f>
        <v>Parallel and Perpendicular Lines</v>
      </c>
    </row>
    <row r="2718" spans="1:7" x14ac:dyDescent="0.2">
      <c r="A2718" s="8" t="str">
        <f>Table76[[#This Row],[Test No.]]&amp;Table76[[#This Row],[Section]]&amp;Table76[[#This Row],[Q. No.]]</f>
        <v>R46M17</v>
      </c>
      <c r="B2718" s="8"/>
      <c r="C2718" s="7" t="s">
        <v>65</v>
      </c>
      <c r="D2718" s="6">
        <v>17</v>
      </c>
      <c r="E2718" s="6" t="s">
        <v>32</v>
      </c>
      <c r="F2718" s="36" t="s">
        <v>478</v>
      </c>
      <c r="G2718" s="36" t="str">
        <f>VLOOKUP(Table76[[#This Row],[CID]],MathN,2,FALSE)</f>
        <v>Solving and Factoring Quadratic Equations</v>
      </c>
    </row>
    <row r="2719" spans="1:7" x14ac:dyDescent="0.2">
      <c r="A2719" s="8" t="str">
        <f>Table76[[#This Row],[Test No.]]&amp;Table76[[#This Row],[Section]]&amp;Table76[[#This Row],[Q. No.]]</f>
        <v>R46M18</v>
      </c>
      <c r="B2719" s="8"/>
      <c r="C2719" s="7" t="s">
        <v>65</v>
      </c>
      <c r="D2719" s="6">
        <v>18</v>
      </c>
      <c r="E2719" s="6" t="s">
        <v>32</v>
      </c>
      <c r="F2719" s="36" t="s">
        <v>468</v>
      </c>
      <c r="G2719" s="36" t="str">
        <f>VLOOKUP(Table76[[#This Row],[CID]],MathN,2,FALSE)</f>
        <v>Ratios and Proportions</v>
      </c>
    </row>
    <row r="2720" spans="1:7" x14ac:dyDescent="0.2">
      <c r="A2720" s="8" t="str">
        <f>Table76[[#This Row],[Test No.]]&amp;Table76[[#This Row],[Section]]&amp;Table76[[#This Row],[Q. No.]]</f>
        <v>R46M19</v>
      </c>
      <c r="B2720" s="8"/>
      <c r="C2720" s="7" t="s">
        <v>65</v>
      </c>
      <c r="D2720" s="6">
        <v>19</v>
      </c>
      <c r="E2720" s="6" t="s">
        <v>32</v>
      </c>
      <c r="F2720" s="36" t="s">
        <v>467</v>
      </c>
      <c r="G2720" s="36" t="str">
        <f>VLOOKUP(Table76[[#This Row],[CID]],MathN,2,FALSE)</f>
        <v>Percentages, Fractions, and Decimals</v>
      </c>
    </row>
    <row r="2721" spans="1:7" x14ac:dyDescent="0.2">
      <c r="A2721" s="8" t="str">
        <f>Table76[[#This Row],[Test No.]]&amp;Table76[[#This Row],[Section]]&amp;Table76[[#This Row],[Q. No.]]</f>
        <v>R46M20</v>
      </c>
      <c r="B2721" s="8"/>
      <c r="C2721" s="7" t="s">
        <v>65</v>
      </c>
      <c r="D2721" s="6">
        <v>20</v>
      </c>
      <c r="E2721" s="6" t="s">
        <v>32</v>
      </c>
      <c r="F2721" s="36" t="s">
        <v>478</v>
      </c>
      <c r="G2721" s="36" t="str">
        <f>VLOOKUP(Table76[[#This Row],[CID]],MathN,2,FALSE)</f>
        <v>Solving and Factoring Quadratic Equations</v>
      </c>
    </row>
    <row r="2722" spans="1:7" x14ac:dyDescent="0.2">
      <c r="A2722" s="8" t="str">
        <f>Table76[[#This Row],[Test No.]]&amp;Table76[[#This Row],[Section]]&amp;Table76[[#This Row],[Q. No.]]</f>
        <v>R46M21</v>
      </c>
      <c r="B2722" s="8"/>
      <c r="C2722" s="7" t="s">
        <v>65</v>
      </c>
      <c r="D2722" s="6">
        <v>21</v>
      </c>
      <c r="E2722" s="6" t="s">
        <v>32</v>
      </c>
      <c r="F2722" s="36" t="s">
        <v>479</v>
      </c>
      <c r="G2722" s="36" t="str">
        <f>VLOOKUP(Table76[[#This Row],[CID]],MathN,2,FALSE)</f>
        <v>Solving Systems of Equations</v>
      </c>
    </row>
    <row r="2723" spans="1:7" x14ac:dyDescent="0.2">
      <c r="A2723" s="8" t="str">
        <f>Table76[[#This Row],[Test No.]]&amp;Table76[[#This Row],[Section]]&amp;Table76[[#This Row],[Q. No.]]</f>
        <v>R46M22</v>
      </c>
      <c r="B2723" s="8"/>
      <c r="C2723" s="7" t="s">
        <v>65</v>
      </c>
      <c r="D2723" s="6">
        <v>22</v>
      </c>
      <c r="E2723" s="6" t="s">
        <v>32</v>
      </c>
      <c r="F2723" s="36" t="s">
        <v>468</v>
      </c>
      <c r="G2723" s="36" t="str">
        <f>VLOOKUP(Table76[[#This Row],[CID]],MathN,2,FALSE)</f>
        <v>Ratios and Proportions</v>
      </c>
    </row>
    <row r="2724" spans="1:7" x14ac:dyDescent="0.2">
      <c r="A2724" s="8" t="str">
        <f>Table76[[#This Row],[Test No.]]&amp;Table76[[#This Row],[Section]]&amp;Table76[[#This Row],[Q. No.]]</f>
        <v>R46M23</v>
      </c>
      <c r="B2724" s="8"/>
      <c r="C2724" s="7" t="s">
        <v>65</v>
      </c>
      <c r="D2724" s="6">
        <v>23</v>
      </c>
      <c r="E2724" s="6" t="s">
        <v>32</v>
      </c>
      <c r="F2724" s="36" t="s">
        <v>499</v>
      </c>
      <c r="G2724" s="36" t="str">
        <f>VLOOKUP(Table76[[#This Row],[CID]],MathN,2,FALSE)</f>
        <v>Area and Perimeter</v>
      </c>
    </row>
    <row r="2725" spans="1:7" x14ac:dyDescent="0.2">
      <c r="A2725" s="8" t="str">
        <f>Table76[[#This Row],[Test No.]]&amp;Table76[[#This Row],[Section]]&amp;Table76[[#This Row],[Q. No.]]</f>
        <v>R46M24</v>
      </c>
      <c r="B2725" s="8"/>
      <c r="C2725" s="7" t="s">
        <v>65</v>
      </c>
      <c r="D2725" s="6">
        <v>24</v>
      </c>
      <c r="E2725" s="6" t="s">
        <v>32</v>
      </c>
      <c r="F2725" s="36" t="s">
        <v>475</v>
      </c>
      <c r="G2725" s="36" t="str">
        <f>VLOOKUP(Table76[[#This Row],[CID]],MathN,2,FALSE)</f>
        <v>Solving Linear Equations</v>
      </c>
    </row>
    <row r="2726" spans="1:7" x14ac:dyDescent="0.2">
      <c r="A2726" s="8" t="str">
        <f>Table76[[#This Row],[Test No.]]&amp;Table76[[#This Row],[Section]]&amp;Table76[[#This Row],[Q. No.]]</f>
        <v>R46M25</v>
      </c>
      <c r="B2726" s="8"/>
      <c r="C2726" s="7" t="s">
        <v>65</v>
      </c>
      <c r="D2726" s="6">
        <v>25</v>
      </c>
      <c r="E2726" s="6" t="s">
        <v>32</v>
      </c>
      <c r="F2726" s="36" t="s">
        <v>499</v>
      </c>
      <c r="G2726" s="36" t="str">
        <f>VLOOKUP(Table76[[#This Row],[CID]],MathN,2,FALSE)</f>
        <v>Area and Perimeter</v>
      </c>
    </row>
    <row r="2727" spans="1:7" x14ac:dyDescent="0.2">
      <c r="A2727" s="8" t="str">
        <f>Table76[[#This Row],[Test No.]]&amp;Table76[[#This Row],[Section]]&amp;Table76[[#This Row],[Q. No.]]</f>
        <v>R46M26</v>
      </c>
      <c r="B2727" s="8"/>
      <c r="C2727" s="7" t="s">
        <v>65</v>
      </c>
      <c r="D2727" s="6">
        <v>26</v>
      </c>
      <c r="E2727" s="6" t="s">
        <v>32</v>
      </c>
      <c r="F2727" s="36" t="s">
        <v>486</v>
      </c>
      <c r="G2727" s="36" t="str">
        <f>VLOOKUP(Table76[[#This Row],[CID]],MathN,2,FALSE)</f>
        <v>Number Lines and Inequalities</v>
      </c>
    </row>
    <row r="2728" spans="1:7" x14ac:dyDescent="0.2">
      <c r="A2728" s="8" t="str">
        <f>Table76[[#This Row],[Test No.]]&amp;Table76[[#This Row],[Section]]&amp;Table76[[#This Row],[Q. No.]]</f>
        <v>R46M27</v>
      </c>
      <c r="B2728" s="8"/>
      <c r="C2728" s="7" t="s">
        <v>65</v>
      </c>
      <c r="D2728" s="6">
        <v>27</v>
      </c>
      <c r="E2728" s="6" t="s">
        <v>32</v>
      </c>
      <c r="F2728" s="36" t="s">
        <v>467</v>
      </c>
      <c r="G2728" s="36" t="str">
        <f>VLOOKUP(Table76[[#This Row],[CID]],MathN,2,FALSE)</f>
        <v>Percentages, Fractions, and Decimals</v>
      </c>
    </row>
    <row r="2729" spans="1:7" x14ac:dyDescent="0.2">
      <c r="A2729" s="8" t="str">
        <f>Table76[[#This Row],[Test No.]]&amp;Table76[[#This Row],[Section]]&amp;Table76[[#This Row],[Q. No.]]</f>
        <v>R46M28</v>
      </c>
      <c r="B2729" s="8"/>
      <c r="C2729" s="7" t="s">
        <v>65</v>
      </c>
      <c r="D2729" s="6">
        <v>28</v>
      </c>
      <c r="E2729" s="6" t="s">
        <v>32</v>
      </c>
      <c r="F2729" s="36" t="s">
        <v>499</v>
      </c>
      <c r="G2729" s="36" t="str">
        <f>VLOOKUP(Table76[[#This Row],[CID]],MathN,2,FALSE)</f>
        <v>Area and Perimeter</v>
      </c>
    </row>
    <row r="2730" spans="1:7" x14ac:dyDescent="0.2">
      <c r="A2730" s="8" t="str">
        <f>Table76[[#This Row],[Test No.]]&amp;Table76[[#This Row],[Section]]&amp;Table76[[#This Row],[Q. No.]]</f>
        <v>R46M29</v>
      </c>
      <c r="B2730" s="8"/>
      <c r="C2730" s="7" t="s">
        <v>65</v>
      </c>
      <c r="D2730" s="6">
        <v>29</v>
      </c>
      <c r="E2730" s="6" t="s">
        <v>32</v>
      </c>
      <c r="F2730" s="36" t="s">
        <v>466</v>
      </c>
      <c r="G2730" s="36" t="str">
        <f>VLOOKUP(Table76[[#This Row],[CID]],MathN,2,FALSE)</f>
        <v>Divisibility and Remainders</v>
      </c>
    </row>
    <row r="2731" spans="1:7" x14ac:dyDescent="0.2">
      <c r="A2731" s="8" t="str">
        <f>Table76[[#This Row],[Test No.]]&amp;Table76[[#This Row],[Section]]&amp;Table76[[#This Row],[Q. No.]]</f>
        <v>R46M30</v>
      </c>
      <c r="B2731" s="8"/>
      <c r="C2731" s="7" t="s">
        <v>65</v>
      </c>
      <c r="D2731" s="6">
        <v>30</v>
      </c>
      <c r="E2731" s="6" t="s">
        <v>32</v>
      </c>
      <c r="F2731" s="36" t="s">
        <v>501</v>
      </c>
      <c r="G2731" s="36" t="str">
        <f>VLOOKUP(Table76[[#This Row],[CID]],MathN,2,FALSE)</f>
        <v>Trigonometric Laws</v>
      </c>
    </row>
    <row r="2732" spans="1:7" x14ac:dyDescent="0.2">
      <c r="A2732" s="8" t="str">
        <f>Table76[[#This Row],[Test No.]]&amp;Table76[[#This Row],[Section]]&amp;Table76[[#This Row],[Q. No.]]</f>
        <v>R46M31</v>
      </c>
      <c r="B2732" s="8"/>
      <c r="C2732" s="7" t="s">
        <v>65</v>
      </c>
      <c r="D2732" s="6">
        <v>31</v>
      </c>
      <c r="E2732" s="6" t="s">
        <v>32</v>
      </c>
      <c r="F2732" s="36" t="s">
        <v>473</v>
      </c>
      <c r="G2732" s="36" t="str">
        <f>VLOOKUP(Table76[[#This Row],[CID]],MathN,2,FALSE)</f>
        <v>Equivalent Algebraic Expressions</v>
      </c>
    </row>
    <row r="2733" spans="1:7" x14ac:dyDescent="0.2">
      <c r="A2733" s="8" t="str">
        <f>Table76[[#This Row],[Test No.]]&amp;Table76[[#This Row],[Section]]&amp;Table76[[#This Row],[Q. No.]]</f>
        <v>R46M32</v>
      </c>
      <c r="B2733" s="8"/>
      <c r="C2733" s="7" t="s">
        <v>65</v>
      </c>
      <c r="D2733" s="6">
        <v>32</v>
      </c>
      <c r="E2733" s="6" t="s">
        <v>32</v>
      </c>
      <c r="F2733" s="36" t="s">
        <v>495</v>
      </c>
      <c r="G2733" s="36" t="str">
        <f>VLOOKUP(Table76[[#This Row],[CID]],MathN,2,FALSE)</f>
        <v>Triangles</v>
      </c>
    </row>
    <row r="2734" spans="1:7" x14ac:dyDescent="0.2">
      <c r="A2734" s="8" t="str">
        <f>Table76[[#This Row],[Test No.]]&amp;Table76[[#This Row],[Section]]&amp;Table76[[#This Row],[Q. No.]]</f>
        <v>R46M33</v>
      </c>
      <c r="B2734" s="8"/>
      <c r="C2734" s="7" t="s">
        <v>65</v>
      </c>
      <c r="D2734" s="6">
        <v>33</v>
      </c>
      <c r="E2734" s="6" t="s">
        <v>32</v>
      </c>
      <c r="F2734" s="36" t="s">
        <v>476</v>
      </c>
      <c r="G2734" s="36" t="str">
        <f>VLOOKUP(Table76[[#This Row],[CID]],MathN,2,FALSE)</f>
        <v>Multiplying Binomials</v>
      </c>
    </row>
    <row r="2735" spans="1:7" x14ac:dyDescent="0.2">
      <c r="A2735" s="8" t="str">
        <f>Table76[[#This Row],[Test No.]]&amp;Table76[[#This Row],[Section]]&amp;Table76[[#This Row],[Q. No.]]</f>
        <v>R46M34</v>
      </c>
      <c r="B2735" s="8"/>
      <c r="C2735" s="7" t="s">
        <v>65</v>
      </c>
      <c r="D2735" s="6">
        <v>34</v>
      </c>
      <c r="E2735" s="6" t="s">
        <v>32</v>
      </c>
      <c r="F2735" s="36" t="s">
        <v>500</v>
      </c>
      <c r="G2735" s="36" t="str">
        <f>VLOOKUP(Table76[[#This Row],[CID]],MathN,2,FALSE)</f>
        <v>SOHCAHTOA</v>
      </c>
    </row>
    <row r="2736" spans="1:7" x14ac:dyDescent="0.2">
      <c r="A2736" s="8" t="str">
        <f>Table76[[#This Row],[Test No.]]&amp;Table76[[#This Row],[Section]]&amp;Table76[[#This Row],[Q. No.]]</f>
        <v>R46M35</v>
      </c>
      <c r="B2736" s="8"/>
      <c r="C2736" s="7" t="s">
        <v>65</v>
      </c>
      <c r="D2736" s="6">
        <v>35</v>
      </c>
      <c r="E2736" s="6" t="s">
        <v>32</v>
      </c>
      <c r="F2736" s="36" t="s">
        <v>486</v>
      </c>
      <c r="G2736" s="36" t="str">
        <f>VLOOKUP(Table76[[#This Row],[CID]],MathN,2,FALSE)</f>
        <v>Number Lines and Inequalities</v>
      </c>
    </row>
    <row r="2737" spans="1:7" x14ac:dyDescent="0.2">
      <c r="A2737" s="8" t="str">
        <f>Table76[[#This Row],[Test No.]]&amp;Table76[[#This Row],[Section]]&amp;Table76[[#This Row],[Q. No.]]</f>
        <v>R46M36</v>
      </c>
      <c r="B2737" s="8"/>
      <c r="C2737" s="7" t="s">
        <v>65</v>
      </c>
      <c r="D2737" s="6">
        <v>36</v>
      </c>
      <c r="E2737" s="6" t="s">
        <v>32</v>
      </c>
      <c r="F2737" s="36" t="s">
        <v>467</v>
      </c>
      <c r="G2737" s="36" t="str">
        <f>VLOOKUP(Table76[[#This Row],[CID]],MathN,2,FALSE)</f>
        <v>Percentages, Fractions, and Decimals</v>
      </c>
    </row>
    <row r="2738" spans="1:7" x14ac:dyDescent="0.2">
      <c r="A2738" s="8" t="str">
        <f>Table76[[#This Row],[Test No.]]&amp;Table76[[#This Row],[Section]]&amp;Table76[[#This Row],[Q. No.]]</f>
        <v>R46M37</v>
      </c>
      <c r="B2738" s="8"/>
      <c r="C2738" s="7" t="s">
        <v>65</v>
      </c>
      <c r="D2738" s="6">
        <v>37</v>
      </c>
      <c r="E2738" s="6" t="s">
        <v>32</v>
      </c>
      <c r="F2738" s="36" t="s">
        <v>495</v>
      </c>
      <c r="G2738" s="36" t="str">
        <f>VLOOKUP(Table76[[#This Row],[CID]],MathN,2,FALSE)</f>
        <v>Triangles</v>
      </c>
    </row>
    <row r="2739" spans="1:7" x14ac:dyDescent="0.2">
      <c r="A2739" s="8" t="str">
        <f>Table76[[#This Row],[Test No.]]&amp;Table76[[#This Row],[Section]]&amp;Table76[[#This Row],[Q. No.]]</f>
        <v>R46M38</v>
      </c>
      <c r="B2739" s="8"/>
      <c r="C2739" s="7" t="s">
        <v>65</v>
      </c>
      <c r="D2739" s="6">
        <v>38</v>
      </c>
      <c r="E2739" s="6" t="s">
        <v>32</v>
      </c>
      <c r="F2739" s="36" t="s">
        <v>465</v>
      </c>
      <c r="G2739" s="36" t="str">
        <f>VLOOKUP(Table76[[#This Row],[CID]],MathN,2,FALSE)</f>
        <v>Multiples, Factors, and Primes</v>
      </c>
    </row>
    <row r="2740" spans="1:7" x14ac:dyDescent="0.2">
      <c r="A2740" s="8" t="str">
        <f>Table76[[#This Row],[Test No.]]&amp;Table76[[#This Row],[Section]]&amp;Table76[[#This Row],[Q. No.]]</f>
        <v>R46M39</v>
      </c>
      <c r="B2740" s="8"/>
      <c r="C2740" s="7" t="s">
        <v>65</v>
      </c>
      <c r="D2740" s="6">
        <v>39</v>
      </c>
      <c r="E2740" s="6" t="s">
        <v>32</v>
      </c>
      <c r="F2740" s="36" t="s">
        <v>494</v>
      </c>
      <c r="G2740" s="36" t="str">
        <f>VLOOKUP(Table76[[#This Row],[CID]],MathN,2,FALSE)</f>
        <v>Angles, Lines, and Planes</v>
      </c>
    </row>
    <row r="2741" spans="1:7" x14ac:dyDescent="0.2">
      <c r="A2741" s="8" t="str">
        <f>Table76[[#This Row],[Test No.]]&amp;Table76[[#This Row],[Section]]&amp;Table76[[#This Row],[Q. No.]]</f>
        <v>R46M40</v>
      </c>
      <c r="B2741" s="8"/>
      <c r="C2741" s="7" t="s">
        <v>65</v>
      </c>
      <c r="D2741" s="6">
        <v>40</v>
      </c>
      <c r="E2741" s="6" t="s">
        <v>32</v>
      </c>
      <c r="F2741" s="36" t="s">
        <v>491</v>
      </c>
      <c r="G2741" s="36" t="str">
        <f>VLOOKUP(Table76[[#This Row],[CID]],MathN,2,FALSE)</f>
        <v>The Equation of a Line</v>
      </c>
    </row>
    <row r="2742" spans="1:7" x14ac:dyDescent="0.2">
      <c r="A2742" s="8" t="str">
        <f>Table76[[#This Row],[Test No.]]&amp;Table76[[#This Row],[Section]]&amp;Table76[[#This Row],[Q. No.]]</f>
        <v>R46M41</v>
      </c>
      <c r="B2742" s="8"/>
      <c r="C2742" s="7" t="s">
        <v>65</v>
      </c>
      <c r="D2742" s="6">
        <v>41</v>
      </c>
      <c r="E2742" s="6" t="s">
        <v>32</v>
      </c>
      <c r="F2742" s="36" t="s">
        <v>486</v>
      </c>
      <c r="G2742" s="36" t="str">
        <f>VLOOKUP(Table76[[#This Row],[CID]],MathN,2,FALSE)</f>
        <v>Number Lines and Inequalities</v>
      </c>
    </row>
    <row r="2743" spans="1:7" x14ac:dyDescent="0.2">
      <c r="A2743" s="8" t="str">
        <f>Table76[[#This Row],[Test No.]]&amp;Table76[[#This Row],[Section]]&amp;Table76[[#This Row],[Q. No.]]</f>
        <v>R46M42</v>
      </c>
      <c r="B2743" s="8"/>
      <c r="C2743" s="7" t="s">
        <v>65</v>
      </c>
      <c r="D2743" s="6">
        <v>42</v>
      </c>
      <c r="E2743" s="6" t="s">
        <v>32</v>
      </c>
      <c r="F2743" s="36" t="s">
        <v>479</v>
      </c>
      <c r="G2743" s="36" t="str">
        <f>VLOOKUP(Table76[[#This Row],[CID]],MathN,2,FALSE)</f>
        <v>Solving Systems of Equations</v>
      </c>
    </row>
    <row r="2744" spans="1:7" x14ac:dyDescent="0.2">
      <c r="A2744" s="8" t="str">
        <f>Table76[[#This Row],[Test No.]]&amp;Table76[[#This Row],[Section]]&amp;Table76[[#This Row],[Q. No.]]</f>
        <v>R46M43</v>
      </c>
      <c r="B2744" s="8"/>
      <c r="C2744" s="7" t="s">
        <v>65</v>
      </c>
      <c r="D2744" s="6">
        <v>43</v>
      </c>
      <c r="E2744" s="6" t="s">
        <v>32</v>
      </c>
      <c r="F2744" s="36" t="s">
        <v>494</v>
      </c>
      <c r="G2744" s="36" t="str">
        <f>VLOOKUP(Table76[[#This Row],[CID]],MathN,2,FALSE)</f>
        <v>Angles, Lines, and Planes</v>
      </c>
    </row>
    <row r="2745" spans="1:7" x14ac:dyDescent="0.2">
      <c r="A2745" s="8" t="str">
        <f>Table76[[#This Row],[Test No.]]&amp;Table76[[#This Row],[Section]]&amp;Table76[[#This Row],[Q. No.]]</f>
        <v>R46M44</v>
      </c>
      <c r="B2745" s="8"/>
      <c r="C2745" s="7" t="s">
        <v>65</v>
      </c>
      <c r="D2745" s="6">
        <v>44</v>
      </c>
      <c r="E2745" s="6" t="s">
        <v>32</v>
      </c>
      <c r="F2745" s="36" t="s">
        <v>495</v>
      </c>
      <c r="G2745" s="36" t="str">
        <f>VLOOKUP(Table76[[#This Row],[CID]],MathN,2,FALSE)</f>
        <v>Triangles</v>
      </c>
    </row>
    <row r="2746" spans="1:7" x14ac:dyDescent="0.2">
      <c r="A2746" s="8" t="str">
        <f>Table76[[#This Row],[Test No.]]&amp;Table76[[#This Row],[Section]]&amp;Table76[[#This Row],[Q. No.]]</f>
        <v>R46M45</v>
      </c>
      <c r="B2746" s="8"/>
      <c r="C2746" s="7" t="s">
        <v>65</v>
      </c>
      <c r="D2746" s="6">
        <v>45</v>
      </c>
      <c r="E2746" s="6" t="s">
        <v>32</v>
      </c>
      <c r="F2746" s="36" t="s">
        <v>500</v>
      </c>
      <c r="G2746" s="36" t="str">
        <f>VLOOKUP(Table76[[#This Row],[CID]],MathN,2,FALSE)</f>
        <v>SOHCAHTOA</v>
      </c>
    </row>
    <row r="2747" spans="1:7" x14ac:dyDescent="0.2">
      <c r="A2747" s="8" t="str">
        <f>Table76[[#This Row],[Test No.]]&amp;Table76[[#This Row],[Section]]&amp;Table76[[#This Row],[Q. No.]]</f>
        <v>R46M46</v>
      </c>
      <c r="B2747" s="8"/>
      <c r="C2747" s="7" t="s">
        <v>65</v>
      </c>
      <c r="D2747" s="6">
        <v>46</v>
      </c>
      <c r="E2747" s="6" t="s">
        <v>32</v>
      </c>
      <c r="F2747" s="36" t="s">
        <v>489</v>
      </c>
      <c r="G2747" s="36" t="str">
        <f>VLOOKUP(Table76[[#This Row],[CID]],MathN,2,FALSE)</f>
        <v>Slope</v>
      </c>
    </row>
    <row r="2748" spans="1:7" x14ac:dyDescent="0.2">
      <c r="A2748" s="8" t="str">
        <f>Table76[[#This Row],[Test No.]]&amp;Table76[[#This Row],[Section]]&amp;Table76[[#This Row],[Q. No.]]</f>
        <v>R46M47</v>
      </c>
      <c r="B2748" s="8"/>
      <c r="C2748" s="7" t="s">
        <v>65</v>
      </c>
      <c r="D2748" s="6">
        <v>47</v>
      </c>
      <c r="E2748" s="6" t="s">
        <v>32</v>
      </c>
      <c r="F2748" s="36" t="s">
        <v>500</v>
      </c>
      <c r="G2748" s="36" t="str">
        <f>VLOOKUP(Table76[[#This Row],[CID]],MathN,2,FALSE)</f>
        <v>SOHCAHTOA</v>
      </c>
    </row>
    <row r="2749" spans="1:7" x14ac:dyDescent="0.2">
      <c r="A2749" s="8" t="str">
        <f>Table76[[#This Row],[Test No.]]&amp;Table76[[#This Row],[Section]]&amp;Table76[[#This Row],[Q. No.]]</f>
        <v>R46M48</v>
      </c>
      <c r="B2749" s="8"/>
      <c r="C2749" s="7" t="s">
        <v>65</v>
      </c>
      <c r="D2749" s="6">
        <v>48</v>
      </c>
      <c r="E2749" s="6" t="s">
        <v>32</v>
      </c>
      <c r="F2749" s="36" t="s">
        <v>465</v>
      </c>
      <c r="G2749" s="36" t="str">
        <f>VLOOKUP(Table76[[#This Row],[CID]],MathN,2,FALSE)</f>
        <v>Multiples, Factors, and Primes</v>
      </c>
    </row>
    <row r="2750" spans="1:7" x14ac:dyDescent="0.2">
      <c r="A2750" s="8" t="str">
        <f>Table76[[#This Row],[Test No.]]&amp;Table76[[#This Row],[Section]]&amp;Table76[[#This Row],[Q. No.]]</f>
        <v>R46M49</v>
      </c>
      <c r="B2750" s="8"/>
      <c r="C2750" s="7" t="s">
        <v>65</v>
      </c>
      <c r="D2750" s="6">
        <v>49</v>
      </c>
      <c r="E2750" s="6" t="s">
        <v>32</v>
      </c>
      <c r="F2750" s="36" t="s">
        <v>481</v>
      </c>
      <c r="G2750" s="36" t="str">
        <f>VLOOKUP(Table76[[#This Row],[CID]],MathN,2,FALSE)</f>
        <v>Functions</v>
      </c>
    </row>
    <row r="2751" spans="1:7" x14ac:dyDescent="0.2">
      <c r="A2751" s="8" t="str">
        <f>Table76[[#This Row],[Test No.]]&amp;Table76[[#This Row],[Section]]&amp;Table76[[#This Row],[Q. No.]]</f>
        <v>R46M50</v>
      </c>
      <c r="B2751" s="8"/>
      <c r="C2751" s="7" t="s">
        <v>65</v>
      </c>
      <c r="D2751" s="6">
        <v>50</v>
      </c>
      <c r="E2751" s="6" t="s">
        <v>32</v>
      </c>
      <c r="F2751" s="36" t="s">
        <v>500</v>
      </c>
      <c r="G2751" s="36" t="str">
        <f>VLOOKUP(Table76[[#This Row],[CID]],MathN,2,FALSE)</f>
        <v>SOHCAHTOA</v>
      </c>
    </row>
    <row r="2752" spans="1:7" x14ac:dyDescent="0.2">
      <c r="A2752" s="8" t="str">
        <f>Table76[[#This Row],[Test No.]]&amp;Table76[[#This Row],[Section]]&amp;Table76[[#This Row],[Q. No.]]</f>
        <v>R46M51</v>
      </c>
      <c r="B2752" s="8"/>
      <c r="C2752" s="7" t="s">
        <v>65</v>
      </c>
      <c r="D2752" s="6">
        <v>51</v>
      </c>
      <c r="E2752" s="6" t="s">
        <v>32</v>
      </c>
      <c r="F2752" s="36" t="s">
        <v>497</v>
      </c>
      <c r="G2752" s="36" t="str">
        <f>VLOOKUP(Table76[[#This Row],[CID]],MathN,2,FALSE)</f>
        <v>Circles</v>
      </c>
    </row>
    <row r="2753" spans="1:7" x14ac:dyDescent="0.2">
      <c r="A2753" s="8" t="str">
        <f>Table76[[#This Row],[Test No.]]&amp;Table76[[#This Row],[Section]]&amp;Table76[[#This Row],[Q. No.]]</f>
        <v>R46M52</v>
      </c>
      <c r="B2753" s="8"/>
      <c r="C2753" s="7" t="s">
        <v>65</v>
      </c>
      <c r="D2753" s="6">
        <v>52</v>
      </c>
      <c r="E2753" s="6" t="s">
        <v>32</v>
      </c>
      <c r="F2753" s="36" t="s">
        <v>492</v>
      </c>
      <c r="G2753" s="36" t="str">
        <f>VLOOKUP(Table76[[#This Row],[CID]],MathN,2,FALSE)</f>
        <v>Graphing Data and Equations</v>
      </c>
    </row>
    <row r="2754" spans="1:7" x14ac:dyDescent="0.2">
      <c r="A2754" s="8" t="str">
        <f>Table76[[#This Row],[Test No.]]&amp;Table76[[#This Row],[Section]]&amp;Table76[[#This Row],[Q. No.]]</f>
        <v>R46M53</v>
      </c>
      <c r="B2754" s="8"/>
      <c r="C2754" s="7" t="s">
        <v>65</v>
      </c>
      <c r="D2754" s="6">
        <v>53</v>
      </c>
      <c r="E2754" s="6" t="s">
        <v>32</v>
      </c>
      <c r="F2754" s="36" t="s">
        <v>478</v>
      </c>
      <c r="G2754" s="36" t="str">
        <f>VLOOKUP(Table76[[#This Row],[CID]],MathN,2,FALSE)</f>
        <v>Solving and Factoring Quadratic Equations</v>
      </c>
    </row>
    <row r="2755" spans="1:7" x14ac:dyDescent="0.2">
      <c r="A2755" s="8" t="str">
        <f>Table76[[#This Row],[Test No.]]&amp;Table76[[#This Row],[Section]]&amp;Table76[[#This Row],[Q. No.]]</f>
        <v>R46M54</v>
      </c>
      <c r="B2755" s="8"/>
      <c r="C2755" s="7" t="s">
        <v>65</v>
      </c>
      <c r="D2755" s="6">
        <v>54</v>
      </c>
      <c r="E2755" s="6" t="s">
        <v>32</v>
      </c>
      <c r="F2755" s="36" t="s">
        <v>489</v>
      </c>
      <c r="G2755" s="36" t="str">
        <f>VLOOKUP(Table76[[#This Row],[CID]],MathN,2,FALSE)</f>
        <v>Slope</v>
      </c>
    </row>
    <row r="2756" spans="1:7" x14ac:dyDescent="0.2">
      <c r="A2756" s="8" t="str">
        <f>Table76[[#This Row],[Test No.]]&amp;Table76[[#This Row],[Section]]&amp;Table76[[#This Row],[Q. No.]]</f>
        <v>R46M55</v>
      </c>
      <c r="B2756" s="8"/>
      <c r="C2756" s="7" t="s">
        <v>65</v>
      </c>
      <c r="D2756" s="6">
        <v>55</v>
      </c>
      <c r="E2756" s="6" t="s">
        <v>32</v>
      </c>
      <c r="F2756" s="36" t="s">
        <v>464</v>
      </c>
      <c r="G2756" s="36" t="str">
        <f>VLOOKUP(Table76[[#This Row],[CID]],MathN,2,FALSE)</f>
        <v>Numbers, Operations, and Problems</v>
      </c>
    </row>
    <row r="2757" spans="1:7" x14ac:dyDescent="0.2">
      <c r="A2757" s="8" t="str">
        <f>Table76[[#This Row],[Test No.]]&amp;Table76[[#This Row],[Section]]&amp;Table76[[#This Row],[Q. No.]]</f>
        <v>R46M56</v>
      </c>
      <c r="B2757" s="8"/>
      <c r="C2757" s="7" t="s">
        <v>65</v>
      </c>
      <c r="D2757" s="6">
        <v>56</v>
      </c>
      <c r="E2757" s="6" t="s">
        <v>32</v>
      </c>
      <c r="F2757" s="36" t="s">
        <v>476</v>
      </c>
      <c r="G2757" s="36" t="str">
        <f>VLOOKUP(Table76[[#This Row],[CID]],MathN,2,FALSE)</f>
        <v>Multiplying Binomials</v>
      </c>
    </row>
    <row r="2758" spans="1:7" x14ac:dyDescent="0.2">
      <c r="A2758" s="8" t="str">
        <f>Table76[[#This Row],[Test No.]]&amp;Table76[[#This Row],[Section]]&amp;Table76[[#This Row],[Q. No.]]</f>
        <v>R46M57</v>
      </c>
      <c r="B2758" s="8"/>
      <c r="C2758" s="7" t="s">
        <v>65</v>
      </c>
      <c r="D2758" s="6">
        <v>57</v>
      </c>
      <c r="E2758" s="6" t="s">
        <v>32</v>
      </c>
      <c r="F2758" s="36" t="s">
        <v>503</v>
      </c>
      <c r="G2758" s="36" t="str">
        <f>VLOOKUP(Table76[[#This Row],[CID]],MathN,2,FALSE)</f>
        <v>Trigonometric Graphs</v>
      </c>
    </row>
    <row r="2759" spans="1:7" x14ac:dyDescent="0.2">
      <c r="A2759" s="8" t="str">
        <f>Table76[[#This Row],[Test No.]]&amp;Table76[[#This Row],[Section]]&amp;Table76[[#This Row],[Q. No.]]</f>
        <v>R46M58</v>
      </c>
      <c r="B2759" s="8"/>
      <c r="C2759" s="7" t="s">
        <v>65</v>
      </c>
      <c r="D2759" s="6">
        <v>58</v>
      </c>
      <c r="E2759" s="6" t="s">
        <v>32</v>
      </c>
      <c r="F2759" s="36" t="s">
        <v>488</v>
      </c>
      <c r="G2759" s="36" t="str">
        <f>VLOOKUP(Table76[[#This Row],[CID]],MathN,2,FALSE)</f>
        <v>Distance and Midpoints</v>
      </c>
    </row>
    <row r="2760" spans="1:7" x14ac:dyDescent="0.2">
      <c r="A2760" s="8" t="str">
        <f>Table76[[#This Row],[Test No.]]&amp;Table76[[#This Row],[Section]]&amp;Table76[[#This Row],[Q. No.]]</f>
        <v>R46M59</v>
      </c>
      <c r="B2760" s="8"/>
      <c r="C2760" s="7" t="s">
        <v>65</v>
      </c>
      <c r="D2760" s="6">
        <v>59</v>
      </c>
      <c r="E2760" s="6" t="s">
        <v>32</v>
      </c>
      <c r="F2760" s="36" t="s">
        <v>507</v>
      </c>
      <c r="G2760" s="36" t="str">
        <f>VLOOKUP(Table76[[#This Row],[CID]],MathN,2,FALSE)</f>
        <v>Probability</v>
      </c>
    </row>
    <row r="2761" spans="1:7" x14ac:dyDescent="0.2">
      <c r="A2761" s="8" t="str">
        <f>Table76[[#This Row],[Test No.]]&amp;Table76[[#This Row],[Section]]&amp;Table76[[#This Row],[Q. No.]]</f>
        <v>R46M60</v>
      </c>
      <c r="B2761" s="8"/>
      <c r="C2761" s="7" t="s">
        <v>65</v>
      </c>
      <c r="D2761" s="6">
        <v>60</v>
      </c>
      <c r="E2761" s="6" t="s">
        <v>32</v>
      </c>
      <c r="F2761" s="36" t="s">
        <v>477</v>
      </c>
      <c r="G2761" s="36" t="str">
        <f>VLOOKUP(Table76[[#This Row],[CID]],MathN,2,FALSE)</f>
        <v>Inequalities</v>
      </c>
    </row>
    <row r="2762" spans="1:7" x14ac:dyDescent="0.2">
      <c r="A2762" s="8" t="str">
        <f>Table76[[#This Row],[Test No.]]&amp;Table76[[#This Row],[Section]]&amp;Table76[[#This Row],[Q. No.]]</f>
        <v>R47M1</v>
      </c>
      <c r="B2762" s="8"/>
      <c r="C2762" s="7" t="s">
        <v>64</v>
      </c>
      <c r="D2762" s="6">
        <v>1</v>
      </c>
      <c r="E2762" s="6" t="s">
        <v>32</v>
      </c>
      <c r="F2762" s="36" t="s">
        <v>466</v>
      </c>
      <c r="G2762" s="36" t="str">
        <f>VLOOKUP(Table76[[#This Row],[CID]],MathN,2,FALSE)</f>
        <v>Divisibility and Remainders</v>
      </c>
    </row>
    <row r="2763" spans="1:7" x14ac:dyDescent="0.2">
      <c r="A2763" s="8" t="str">
        <f>Table76[[#This Row],[Test No.]]&amp;Table76[[#This Row],[Section]]&amp;Table76[[#This Row],[Q. No.]]</f>
        <v>R47M2</v>
      </c>
      <c r="B2763" s="8"/>
      <c r="C2763" s="7" t="s">
        <v>64</v>
      </c>
      <c r="D2763" s="6">
        <v>2</v>
      </c>
      <c r="E2763" s="6" t="s">
        <v>32</v>
      </c>
      <c r="F2763" s="36" t="s">
        <v>467</v>
      </c>
      <c r="G2763" s="36" t="str">
        <f>VLOOKUP(Table76[[#This Row],[CID]],MathN,2,FALSE)</f>
        <v>Percentages, Fractions, and Decimals</v>
      </c>
    </row>
    <row r="2764" spans="1:7" x14ac:dyDescent="0.2">
      <c r="A2764" s="8" t="str">
        <f>Table76[[#This Row],[Test No.]]&amp;Table76[[#This Row],[Section]]&amp;Table76[[#This Row],[Q. No.]]</f>
        <v>R47M3</v>
      </c>
      <c r="B2764" s="8"/>
      <c r="C2764" s="7" t="s">
        <v>64</v>
      </c>
      <c r="D2764" s="6">
        <v>3</v>
      </c>
      <c r="E2764" s="6" t="s">
        <v>32</v>
      </c>
      <c r="F2764" s="36" t="s">
        <v>506</v>
      </c>
      <c r="G2764" s="36" t="str">
        <f>VLOOKUP(Table76[[#This Row],[CID]],MathN,2,FALSE)</f>
        <v>Mean, Median, and Mode</v>
      </c>
    </row>
    <row r="2765" spans="1:7" x14ac:dyDescent="0.2">
      <c r="A2765" s="8" t="str">
        <f>Table76[[#This Row],[Test No.]]&amp;Table76[[#This Row],[Section]]&amp;Table76[[#This Row],[Q. No.]]</f>
        <v>R47M4</v>
      </c>
      <c r="B2765" s="8"/>
      <c r="C2765" s="7" t="s">
        <v>64</v>
      </c>
      <c r="D2765" s="6">
        <v>4</v>
      </c>
      <c r="E2765" s="6" t="s">
        <v>32</v>
      </c>
      <c r="F2765" s="36" t="s">
        <v>468</v>
      </c>
      <c r="G2765" s="36" t="str">
        <f>VLOOKUP(Table76[[#This Row],[CID]],MathN,2,FALSE)</f>
        <v>Ratios and Proportions</v>
      </c>
    </row>
    <row r="2766" spans="1:7" x14ac:dyDescent="0.2">
      <c r="A2766" s="8" t="str">
        <f>Table76[[#This Row],[Test No.]]&amp;Table76[[#This Row],[Section]]&amp;Table76[[#This Row],[Q. No.]]</f>
        <v>R47M5</v>
      </c>
      <c r="B2766" s="8"/>
      <c r="C2766" s="7" t="s">
        <v>64</v>
      </c>
      <c r="D2766" s="6">
        <v>5</v>
      </c>
      <c r="E2766" s="6" t="s">
        <v>32</v>
      </c>
      <c r="F2766" s="36" t="s">
        <v>478</v>
      </c>
      <c r="G2766" s="36" t="str">
        <f>VLOOKUP(Table76[[#This Row],[CID]],MathN,2,FALSE)</f>
        <v>Solving and Factoring Quadratic Equations</v>
      </c>
    </row>
    <row r="2767" spans="1:7" x14ac:dyDescent="0.2">
      <c r="A2767" s="8" t="str">
        <f>Table76[[#This Row],[Test No.]]&amp;Table76[[#This Row],[Section]]&amp;Table76[[#This Row],[Q. No.]]</f>
        <v>R47M6</v>
      </c>
      <c r="B2767" s="8"/>
      <c r="C2767" s="7" t="s">
        <v>64</v>
      </c>
      <c r="D2767" s="6">
        <v>6</v>
      </c>
      <c r="E2767" s="6" t="s">
        <v>32</v>
      </c>
      <c r="F2767" s="36" t="s">
        <v>499</v>
      </c>
      <c r="G2767" s="36" t="str">
        <f>VLOOKUP(Table76[[#This Row],[CID]],MathN,2,FALSE)</f>
        <v>Area and Perimeter</v>
      </c>
    </row>
    <row r="2768" spans="1:7" x14ac:dyDescent="0.2">
      <c r="A2768" s="8" t="str">
        <f>Table76[[#This Row],[Test No.]]&amp;Table76[[#This Row],[Section]]&amp;Table76[[#This Row],[Q. No.]]</f>
        <v>R47M7</v>
      </c>
      <c r="B2768" s="8"/>
      <c r="C2768" s="7" t="s">
        <v>64</v>
      </c>
      <c r="D2768" s="6">
        <v>7</v>
      </c>
      <c r="E2768" s="6" t="s">
        <v>32</v>
      </c>
      <c r="F2768" s="36" t="s">
        <v>496</v>
      </c>
      <c r="G2768" s="36" t="str">
        <f>VLOOKUP(Table76[[#This Row],[CID]],MathN,2,FALSE)</f>
        <v>Polygons</v>
      </c>
    </row>
    <row r="2769" spans="1:7" x14ac:dyDescent="0.2">
      <c r="A2769" s="8" t="str">
        <f>Table76[[#This Row],[Test No.]]&amp;Table76[[#This Row],[Section]]&amp;Table76[[#This Row],[Q. No.]]</f>
        <v>R47M8</v>
      </c>
      <c r="B2769" s="8"/>
      <c r="C2769" s="7" t="s">
        <v>64</v>
      </c>
      <c r="D2769" s="6">
        <v>8</v>
      </c>
      <c r="E2769" s="6" t="s">
        <v>32</v>
      </c>
      <c r="F2769" s="36" t="s">
        <v>473</v>
      </c>
      <c r="G2769" s="36" t="str">
        <f>VLOOKUP(Table76[[#This Row],[CID]],MathN,2,FALSE)</f>
        <v>Equivalent Algebraic Expressions</v>
      </c>
    </row>
    <row r="2770" spans="1:7" x14ac:dyDescent="0.2">
      <c r="A2770" s="8" t="str">
        <f>Table76[[#This Row],[Test No.]]&amp;Table76[[#This Row],[Section]]&amp;Table76[[#This Row],[Q. No.]]</f>
        <v>R47M9</v>
      </c>
      <c r="B2770" s="8"/>
      <c r="C2770" s="7" t="s">
        <v>64</v>
      </c>
      <c r="D2770" s="6">
        <v>9</v>
      </c>
      <c r="E2770" s="6" t="s">
        <v>32</v>
      </c>
      <c r="F2770" s="36" t="s">
        <v>495</v>
      </c>
      <c r="G2770" s="36" t="str">
        <f>VLOOKUP(Table76[[#This Row],[CID]],MathN,2,FALSE)</f>
        <v>Triangles</v>
      </c>
    </row>
    <row r="2771" spans="1:7" x14ac:dyDescent="0.2">
      <c r="A2771" s="8" t="str">
        <f>Table76[[#This Row],[Test No.]]&amp;Table76[[#This Row],[Section]]&amp;Table76[[#This Row],[Q. No.]]</f>
        <v>R47M10</v>
      </c>
      <c r="B2771" s="8"/>
      <c r="C2771" s="7" t="s">
        <v>64</v>
      </c>
      <c r="D2771" s="6">
        <v>10</v>
      </c>
      <c r="E2771" s="6" t="s">
        <v>32</v>
      </c>
      <c r="F2771" s="36" t="s">
        <v>469</v>
      </c>
      <c r="G2771" s="36" t="str">
        <f>VLOOKUP(Table76[[#This Row],[CID]],MathN,2,FALSE)</f>
        <v>Absolute Value</v>
      </c>
    </row>
    <row r="2772" spans="1:7" x14ac:dyDescent="0.2">
      <c r="A2772" s="8" t="str">
        <f>Table76[[#This Row],[Test No.]]&amp;Table76[[#This Row],[Section]]&amp;Table76[[#This Row],[Q. No.]]</f>
        <v>R47M11</v>
      </c>
      <c r="B2772" s="8"/>
      <c r="C2772" s="7" t="s">
        <v>64</v>
      </c>
      <c r="D2772" s="6">
        <v>11</v>
      </c>
      <c r="E2772" s="6" t="s">
        <v>32</v>
      </c>
      <c r="F2772" s="36" t="s">
        <v>467</v>
      </c>
      <c r="G2772" s="36" t="str">
        <f>VLOOKUP(Table76[[#This Row],[CID]],MathN,2,FALSE)</f>
        <v>Percentages, Fractions, and Decimals</v>
      </c>
    </row>
    <row r="2773" spans="1:7" x14ac:dyDescent="0.2">
      <c r="A2773" s="8" t="str">
        <f>Table76[[#This Row],[Test No.]]&amp;Table76[[#This Row],[Section]]&amp;Table76[[#This Row],[Q. No.]]</f>
        <v>R47M12</v>
      </c>
      <c r="B2773" s="8"/>
      <c r="C2773" s="7" t="s">
        <v>64</v>
      </c>
      <c r="D2773" s="6">
        <v>12</v>
      </c>
      <c r="E2773" s="6" t="s">
        <v>32</v>
      </c>
      <c r="F2773" s="36" t="s">
        <v>465</v>
      </c>
      <c r="G2773" s="36" t="str">
        <f>VLOOKUP(Table76[[#This Row],[CID]],MathN,2,FALSE)</f>
        <v>Multiples, Factors, and Primes</v>
      </c>
    </row>
    <row r="2774" spans="1:7" x14ac:dyDescent="0.2">
      <c r="A2774" s="8" t="str">
        <f>Table76[[#This Row],[Test No.]]&amp;Table76[[#This Row],[Section]]&amp;Table76[[#This Row],[Q. No.]]</f>
        <v>R47M13</v>
      </c>
      <c r="B2774" s="8"/>
      <c r="C2774" s="7" t="s">
        <v>64</v>
      </c>
      <c r="D2774" s="6">
        <v>13</v>
      </c>
      <c r="E2774" s="6" t="s">
        <v>32</v>
      </c>
      <c r="F2774" s="36" t="s">
        <v>472</v>
      </c>
      <c r="G2774" s="36" t="str">
        <f>VLOOKUP(Table76[[#This Row],[CID]],MathN,2,FALSE)</f>
        <v>Substitution</v>
      </c>
    </row>
    <row r="2775" spans="1:7" x14ac:dyDescent="0.2">
      <c r="A2775" s="8" t="str">
        <f>Table76[[#This Row],[Test No.]]&amp;Table76[[#This Row],[Section]]&amp;Table76[[#This Row],[Q. No.]]</f>
        <v>R47M14</v>
      </c>
      <c r="B2775" s="8"/>
      <c r="C2775" s="7" t="s">
        <v>64</v>
      </c>
      <c r="D2775" s="6">
        <v>14</v>
      </c>
      <c r="E2775" s="6" t="s">
        <v>32</v>
      </c>
      <c r="F2775" s="36" t="s">
        <v>499</v>
      </c>
      <c r="G2775" s="36" t="str">
        <f>VLOOKUP(Table76[[#This Row],[CID]],MathN,2,FALSE)</f>
        <v>Area and Perimeter</v>
      </c>
    </row>
    <row r="2776" spans="1:7" x14ac:dyDescent="0.2">
      <c r="A2776" s="8" t="str">
        <f>Table76[[#This Row],[Test No.]]&amp;Table76[[#This Row],[Section]]&amp;Table76[[#This Row],[Q. No.]]</f>
        <v>R47M15</v>
      </c>
      <c r="B2776" s="8"/>
      <c r="C2776" s="7" t="s">
        <v>64</v>
      </c>
      <c r="D2776" s="6">
        <v>15</v>
      </c>
      <c r="E2776" s="6" t="s">
        <v>32</v>
      </c>
      <c r="F2776" s="36" t="s">
        <v>476</v>
      </c>
      <c r="G2776" s="36" t="str">
        <f>VLOOKUP(Table76[[#This Row],[CID]],MathN,2,FALSE)</f>
        <v>Multiplying Binomials</v>
      </c>
    </row>
    <row r="2777" spans="1:7" x14ac:dyDescent="0.2">
      <c r="A2777" s="8" t="str">
        <f>Table76[[#This Row],[Test No.]]&amp;Table76[[#This Row],[Section]]&amp;Table76[[#This Row],[Q. No.]]</f>
        <v>R47M16</v>
      </c>
      <c r="B2777" s="8"/>
      <c r="C2777" s="7" t="s">
        <v>64</v>
      </c>
      <c r="D2777" s="6">
        <v>16</v>
      </c>
      <c r="E2777" s="6" t="s">
        <v>32</v>
      </c>
      <c r="F2777" s="36" t="s">
        <v>467</v>
      </c>
      <c r="G2777" s="36" t="str">
        <f>VLOOKUP(Table76[[#This Row],[CID]],MathN,2,FALSE)</f>
        <v>Percentages, Fractions, and Decimals</v>
      </c>
    </row>
    <row r="2778" spans="1:7" x14ac:dyDescent="0.2">
      <c r="A2778" s="8" t="str">
        <f>Table76[[#This Row],[Test No.]]&amp;Table76[[#This Row],[Section]]&amp;Table76[[#This Row],[Q. No.]]</f>
        <v>R47M17</v>
      </c>
      <c r="B2778" s="8"/>
      <c r="C2778" s="7" t="s">
        <v>64</v>
      </c>
      <c r="D2778" s="6">
        <v>17</v>
      </c>
      <c r="E2778" s="6" t="s">
        <v>32</v>
      </c>
      <c r="F2778" s="36" t="s">
        <v>489</v>
      </c>
      <c r="G2778" s="36" t="str">
        <f>VLOOKUP(Table76[[#This Row],[CID]],MathN,2,FALSE)</f>
        <v>Slope</v>
      </c>
    </row>
    <row r="2779" spans="1:7" x14ac:dyDescent="0.2">
      <c r="A2779" s="8" t="str">
        <f>Table76[[#This Row],[Test No.]]&amp;Table76[[#This Row],[Section]]&amp;Table76[[#This Row],[Q. No.]]</f>
        <v>R47M18</v>
      </c>
      <c r="B2779" s="8"/>
      <c r="C2779" s="7" t="s">
        <v>64</v>
      </c>
      <c r="D2779" s="6">
        <v>18</v>
      </c>
      <c r="E2779" s="6" t="s">
        <v>32</v>
      </c>
      <c r="F2779" s="36" t="s">
        <v>492</v>
      </c>
      <c r="G2779" s="36" t="str">
        <f>VLOOKUP(Table76[[#This Row],[CID]],MathN,2,FALSE)</f>
        <v>Graphing Data and Equations</v>
      </c>
    </row>
    <row r="2780" spans="1:7" x14ac:dyDescent="0.2">
      <c r="A2780" s="8" t="str">
        <f>Table76[[#This Row],[Test No.]]&amp;Table76[[#This Row],[Section]]&amp;Table76[[#This Row],[Q. No.]]</f>
        <v>R47M19</v>
      </c>
      <c r="B2780" s="8"/>
      <c r="C2780" s="7" t="s">
        <v>64</v>
      </c>
      <c r="D2780" s="6">
        <v>19</v>
      </c>
      <c r="E2780" s="6" t="s">
        <v>32</v>
      </c>
      <c r="F2780" s="36" t="s">
        <v>473</v>
      </c>
      <c r="G2780" s="36" t="str">
        <f>VLOOKUP(Table76[[#This Row],[CID]],MathN,2,FALSE)</f>
        <v>Equivalent Algebraic Expressions</v>
      </c>
    </row>
    <row r="2781" spans="1:7" x14ac:dyDescent="0.2">
      <c r="A2781" s="8" t="str">
        <f>Table76[[#This Row],[Test No.]]&amp;Table76[[#This Row],[Section]]&amp;Table76[[#This Row],[Q. No.]]</f>
        <v>R47M20</v>
      </c>
      <c r="B2781" s="8"/>
      <c r="C2781" s="7" t="s">
        <v>64</v>
      </c>
      <c r="D2781" s="6">
        <v>20</v>
      </c>
      <c r="E2781" s="6" t="s">
        <v>32</v>
      </c>
      <c r="F2781" s="36" t="s">
        <v>466</v>
      </c>
      <c r="G2781" s="36" t="str">
        <f>VLOOKUP(Table76[[#This Row],[CID]],MathN,2,FALSE)</f>
        <v>Divisibility and Remainders</v>
      </c>
    </row>
    <row r="2782" spans="1:7" x14ac:dyDescent="0.2">
      <c r="A2782" s="8" t="str">
        <f>Table76[[#This Row],[Test No.]]&amp;Table76[[#This Row],[Section]]&amp;Table76[[#This Row],[Q. No.]]</f>
        <v>R47M21</v>
      </c>
      <c r="B2782" s="8"/>
      <c r="C2782" s="7" t="s">
        <v>64</v>
      </c>
      <c r="D2782" s="6">
        <v>21</v>
      </c>
      <c r="E2782" s="6" t="s">
        <v>32</v>
      </c>
      <c r="F2782" s="36" t="s">
        <v>473</v>
      </c>
      <c r="G2782" s="36" t="str">
        <f>VLOOKUP(Table76[[#This Row],[CID]],MathN,2,FALSE)</f>
        <v>Equivalent Algebraic Expressions</v>
      </c>
    </row>
    <row r="2783" spans="1:7" x14ac:dyDescent="0.2">
      <c r="A2783" s="8" t="str">
        <f>Table76[[#This Row],[Test No.]]&amp;Table76[[#This Row],[Section]]&amp;Table76[[#This Row],[Q. No.]]</f>
        <v>R47M22</v>
      </c>
      <c r="B2783" s="8"/>
      <c r="C2783" s="7" t="s">
        <v>64</v>
      </c>
      <c r="D2783" s="6">
        <v>22</v>
      </c>
      <c r="E2783" s="6" t="s">
        <v>32</v>
      </c>
      <c r="F2783" s="36" t="s">
        <v>500</v>
      </c>
      <c r="G2783" s="36" t="str">
        <f>VLOOKUP(Table76[[#This Row],[CID]],MathN,2,FALSE)</f>
        <v>SOHCAHTOA</v>
      </c>
    </row>
    <row r="2784" spans="1:7" x14ac:dyDescent="0.2">
      <c r="A2784" s="8" t="str">
        <f>Table76[[#This Row],[Test No.]]&amp;Table76[[#This Row],[Section]]&amp;Table76[[#This Row],[Q. No.]]</f>
        <v>R47M23</v>
      </c>
      <c r="B2784" s="8"/>
      <c r="C2784" s="7" t="s">
        <v>64</v>
      </c>
      <c r="D2784" s="6">
        <v>23</v>
      </c>
      <c r="E2784" s="6" t="s">
        <v>32</v>
      </c>
      <c r="F2784" s="36" t="s">
        <v>474</v>
      </c>
      <c r="G2784" s="36" t="str">
        <f>VLOOKUP(Table76[[#This Row],[CID]],MathN,2,FALSE)</f>
        <v>Writing Expressions and Equations</v>
      </c>
    </row>
    <row r="2785" spans="1:7" x14ac:dyDescent="0.2">
      <c r="A2785" s="8" t="str">
        <f>Table76[[#This Row],[Test No.]]&amp;Table76[[#This Row],[Section]]&amp;Table76[[#This Row],[Q. No.]]</f>
        <v>R47M24</v>
      </c>
      <c r="B2785" s="8"/>
      <c r="C2785" s="7" t="s">
        <v>64</v>
      </c>
      <c r="D2785" s="6">
        <v>24</v>
      </c>
      <c r="E2785" s="6" t="s">
        <v>32</v>
      </c>
      <c r="F2785" s="36" t="s">
        <v>478</v>
      </c>
      <c r="G2785" s="36" t="str">
        <f>VLOOKUP(Table76[[#This Row],[CID]],MathN,2,FALSE)</f>
        <v>Solving and Factoring Quadratic Equations</v>
      </c>
    </row>
    <row r="2786" spans="1:7" x14ac:dyDescent="0.2">
      <c r="A2786" s="8" t="str">
        <f>Table76[[#This Row],[Test No.]]&amp;Table76[[#This Row],[Section]]&amp;Table76[[#This Row],[Q. No.]]</f>
        <v>R47M25</v>
      </c>
      <c r="B2786" s="8"/>
      <c r="C2786" s="7" t="s">
        <v>64</v>
      </c>
      <c r="D2786" s="6">
        <v>25</v>
      </c>
      <c r="E2786" s="6" t="s">
        <v>32</v>
      </c>
      <c r="F2786" s="36" t="s">
        <v>495</v>
      </c>
      <c r="G2786" s="36" t="str">
        <f>VLOOKUP(Table76[[#This Row],[CID]],MathN,2,FALSE)</f>
        <v>Triangles</v>
      </c>
    </row>
    <row r="2787" spans="1:7" x14ac:dyDescent="0.2">
      <c r="A2787" s="8" t="str">
        <f>Table76[[#This Row],[Test No.]]&amp;Table76[[#This Row],[Section]]&amp;Table76[[#This Row],[Q. No.]]</f>
        <v>R47M26</v>
      </c>
      <c r="B2787" s="8"/>
      <c r="C2787" s="7" t="s">
        <v>64</v>
      </c>
      <c r="D2787" s="6">
        <v>26</v>
      </c>
      <c r="E2787" s="6" t="s">
        <v>32</v>
      </c>
      <c r="F2787" s="36" t="s">
        <v>470</v>
      </c>
      <c r="G2787" s="36" t="str">
        <f>VLOOKUP(Table76[[#This Row],[CID]],MathN,2,FALSE)</f>
        <v>Exponents and Roots</v>
      </c>
    </row>
    <row r="2788" spans="1:7" x14ac:dyDescent="0.2">
      <c r="A2788" s="8" t="str">
        <f>Table76[[#This Row],[Test No.]]&amp;Table76[[#This Row],[Section]]&amp;Table76[[#This Row],[Q. No.]]</f>
        <v>R47M27</v>
      </c>
      <c r="B2788" s="8"/>
      <c r="C2788" s="7" t="s">
        <v>64</v>
      </c>
      <c r="D2788" s="6">
        <v>27</v>
      </c>
      <c r="E2788" s="6" t="s">
        <v>32</v>
      </c>
      <c r="F2788" s="36" t="s">
        <v>468</v>
      </c>
      <c r="G2788" s="36" t="str">
        <f>VLOOKUP(Table76[[#This Row],[CID]],MathN,2,FALSE)</f>
        <v>Ratios and Proportions</v>
      </c>
    </row>
    <row r="2789" spans="1:7" x14ac:dyDescent="0.2">
      <c r="A2789" s="8" t="str">
        <f>Table76[[#This Row],[Test No.]]&amp;Table76[[#This Row],[Section]]&amp;Table76[[#This Row],[Q. No.]]</f>
        <v>R47M28</v>
      </c>
      <c r="B2789" s="8"/>
      <c r="C2789" s="7" t="s">
        <v>64</v>
      </c>
      <c r="D2789" s="6">
        <v>28</v>
      </c>
      <c r="E2789" s="6" t="s">
        <v>32</v>
      </c>
      <c r="F2789" s="36" t="s">
        <v>475</v>
      </c>
      <c r="G2789" s="36" t="str">
        <f>VLOOKUP(Table76[[#This Row],[CID]],MathN,2,FALSE)</f>
        <v>Solving Linear Equations</v>
      </c>
    </row>
    <row r="2790" spans="1:7" x14ac:dyDescent="0.2">
      <c r="A2790" s="8" t="str">
        <f>Table76[[#This Row],[Test No.]]&amp;Table76[[#This Row],[Section]]&amp;Table76[[#This Row],[Q. No.]]</f>
        <v>R47M29</v>
      </c>
      <c r="B2790" s="8"/>
      <c r="C2790" s="7" t="s">
        <v>64</v>
      </c>
      <c r="D2790" s="6">
        <v>29</v>
      </c>
      <c r="E2790" s="6" t="s">
        <v>32</v>
      </c>
      <c r="F2790" s="36" t="s">
        <v>486</v>
      </c>
      <c r="G2790" s="36" t="str">
        <f>VLOOKUP(Table76[[#This Row],[CID]],MathN,2,FALSE)</f>
        <v>Number Lines and Inequalities</v>
      </c>
    </row>
    <row r="2791" spans="1:7" x14ac:dyDescent="0.2">
      <c r="A2791" s="8" t="str">
        <f>Table76[[#This Row],[Test No.]]&amp;Table76[[#This Row],[Section]]&amp;Table76[[#This Row],[Q. No.]]</f>
        <v>R47M30</v>
      </c>
      <c r="B2791" s="8"/>
      <c r="C2791" s="7" t="s">
        <v>64</v>
      </c>
      <c r="D2791" s="6">
        <v>30</v>
      </c>
      <c r="E2791" s="6" t="s">
        <v>32</v>
      </c>
      <c r="F2791" s="36" t="s">
        <v>474</v>
      </c>
      <c r="G2791" s="36" t="str">
        <f>VLOOKUP(Table76[[#This Row],[CID]],MathN,2,FALSE)</f>
        <v>Writing Expressions and Equations</v>
      </c>
    </row>
    <row r="2792" spans="1:7" x14ac:dyDescent="0.2">
      <c r="A2792" s="8" t="str">
        <f>Table76[[#This Row],[Test No.]]&amp;Table76[[#This Row],[Section]]&amp;Table76[[#This Row],[Q. No.]]</f>
        <v>R47M31</v>
      </c>
      <c r="B2792" s="8"/>
      <c r="C2792" s="7" t="s">
        <v>64</v>
      </c>
      <c r="D2792" s="6">
        <v>31</v>
      </c>
      <c r="E2792" s="6" t="s">
        <v>32</v>
      </c>
      <c r="F2792" s="36" t="s">
        <v>488</v>
      </c>
      <c r="G2792" s="36" t="str">
        <f>VLOOKUP(Table76[[#This Row],[CID]],MathN,2,FALSE)</f>
        <v>Distance and Midpoints</v>
      </c>
    </row>
    <row r="2793" spans="1:7" x14ac:dyDescent="0.2">
      <c r="A2793" s="8" t="str">
        <f>Table76[[#This Row],[Test No.]]&amp;Table76[[#This Row],[Section]]&amp;Table76[[#This Row],[Q. No.]]</f>
        <v>R47M32</v>
      </c>
      <c r="B2793" s="8"/>
      <c r="C2793" s="7" t="s">
        <v>64</v>
      </c>
      <c r="D2793" s="6">
        <v>32</v>
      </c>
      <c r="E2793" s="6" t="s">
        <v>32</v>
      </c>
      <c r="F2793" s="36" t="s">
        <v>490</v>
      </c>
      <c r="G2793" s="36" t="str">
        <f>VLOOKUP(Table76[[#This Row],[CID]],MathN,2,FALSE)</f>
        <v>Parallel and Perpendicular Lines</v>
      </c>
    </row>
    <row r="2794" spans="1:7" x14ac:dyDescent="0.2">
      <c r="A2794" s="8" t="str">
        <f>Table76[[#This Row],[Test No.]]&amp;Table76[[#This Row],[Section]]&amp;Table76[[#This Row],[Q. No.]]</f>
        <v>R47M33</v>
      </c>
      <c r="B2794" s="8"/>
      <c r="C2794" s="7" t="s">
        <v>64</v>
      </c>
      <c r="D2794" s="6">
        <v>33</v>
      </c>
      <c r="E2794" s="6" t="s">
        <v>32</v>
      </c>
      <c r="F2794" s="36" t="s">
        <v>486</v>
      </c>
      <c r="G2794" s="36" t="str">
        <f>VLOOKUP(Table76[[#This Row],[CID]],MathN,2,FALSE)</f>
        <v>Number Lines and Inequalities</v>
      </c>
    </row>
    <row r="2795" spans="1:7" x14ac:dyDescent="0.2">
      <c r="A2795" s="8" t="str">
        <f>Table76[[#This Row],[Test No.]]&amp;Table76[[#This Row],[Section]]&amp;Table76[[#This Row],[Q. No.]]</f>
        <v>R47M34</v>
      </c>
      <c r="B2795" s="8"/>
      <c r="C2795" s="7" t="s">
        <v>64</v>
      </c>
      <c r="D2795" s="6">
        <v>34</v>
      </c>
      <c r="E2795" s="6" t="s">
        <v>32</v>
      </c>
      <c r="F2795" s="36" t="s">
        <v>474</v>
      </c>
      <c r="G2795" s="36" t="str">
        <f>VLOOKUP(Table76[[#This Row],[CID]],MathN,2,FALSE)</f>
        <v>Writing Expressions and Equations</v>
      </c>
    </row>
    <row r="2796" spans="1:7" x14ac:dyDescent="0.2">
      <c r="A2796" s="8" t="str">
        <f>Table76[[#This Row],[Test No.]]&amp;Table76[[#This Row],[Section]]&amp;Table76[[#This Row],[Q. No.]]</f>
        <v>R47M35</v>
      </c>
      <c r="B2796" s="8"/>
      <c r="C2796" s="7" t="s">
        <v>64</v>
      </c>
      <c r="D2796" s="6">
        <v>35</v>
      </c>
      <c r="E2796" s="6" t="s">
        <v>32</v>
      </c>
      <c r="F2796" s="36" t="s">
        <v>487</v>
      </c>
      <c r="G2796" s="36" t="str">
        <f>VLOOKUP(Table76[[#This Row],[CID]],MathN,2,FALSE)</f>
        <v>The (x,y) Coordinate Plane</v>
      </c>
    </row>
    <row r="2797" spans="1:7" x14ac:dyDescent="0.2">
      <c r="A2797" s="8" t="str">
        <f>Table76[[#This Row],[Test No.]]&amp;Table76[[#This Row],[Section]]&amp;Table76[[#This Row],[Q. No.]]</f>
        <v>R47M36</v>
      </c>
      <c r="B2797" s="8"/>
      <c r="C2797" s="7" t="s">
        <v>64</v>
      </c>
      <c r="D2797" s="6">
        <v>36</v>
      </c>
      <c r="E2797" s="6" t="s">
        <v>32</v>
      </c>
      <c r="F2797" s="36" t="s">
        <v>500</v>
      </c>
      <c r="G2797" s="36" t="str">
        <f>VLOOKUP(Table76[[#This Row],[CID]],MathN,2,FALSE)</f>
        <v>SOHCAHTOA</v>
      </c>
    </row>
    <row r="2798" spans="1:7" x14ac:dyDescent="0.2">
      <c r="A2798" s="8" t="str">
        <f>Table76[[#This Row],[Test No.]]&amp;Table76[[#This Row],[Section]]&amp;Table76[[#This Row],[Q. No.]]</f>
        <v>R47M37</v>
      </c>
      <c r="B2798" s="8"/>
      <c r="C2798" s="7" t="s">
        <v>64</v>
      </c>
      <c r="D2798" s="6">
        <v>37</v>
      </c>
      <c r="E2798" s="6" t="s">
        <v>32</v>
      </c>
      <c r="F2798" s="36" t="s">
        <v>479</v>
      </c>
      <c r="G2798" s="36" t="str">
        <f>VLOOKUP(Table76[[#This Row],[CID]],MathN,2,FALSE)</f>
        <v>Solving Systems of Equations</v>
      </c>
    </row>
    <row r="2799" spans="1:7" x14ac:dyDescent="0.2">
      <c r="A2799" s="8" t="str">
        <f>Table76[[#This Row],[Test No.]]&amp;Table76[[#This Row],[Section]]&amp;Table76[[#This Row],[Q. No.]]</f>
        <v>R47M38</v>
      </c>
      <c r="B2799" s="8"/>
      <c r="C2799" s="7" t="s">
        <v>64</v>
      </c>
      <c r="D2799" s="6">
        <v>38</v>
      </c>
      <c r="E2799" s="6" t="s">
        <v>32</v>
      </c>
      <c r="F2799" s="36" t="s">
        <v>475</v>
      </c>
      <c r="G2799" s="36" t="str">
        <f>VLOOKUP(Table76[[#This Row],[CID]],MathN,2,FALSE)</f>
        <v>Solving Linear Equations</v>
      </c>
    </row>
    <row r="2800" spans="1:7" x14ac:dyDescent="0.2">
      <c r="A2800" s="8" t="str">
        <f>Table76[[#This Row],[Test No.]]&amp;Table76[[#This Row],[Section]]&amp;Table76[[#This Row],[Q. No.]]</f>
        <v>R47M39</v>
      </c>
      <c r="B2800" s="8"/>
      <c r="C2800" s="7" t="s">
        <v>64</v>
      </c>
      <c r="D2800" s="6">
        <v>39</v>
      </c>
      <c r="E2800" s="6" t="s">
        <v>32</v>
      </c>
      <c r="F2800" s="36" t="s">
        <v>476</v>
      </c>
      <c r="G2800" s="36" t="str">
        <f>VLOOKUP(Table76[[#This Row],[CID]],MathN,2,FALSE)</f>
        <v>Multiplying Binomials</v>
      </c>
    </row>
    <row r="2801" spans="1:7" x14ac:dyDescent="0.2">
      <c r="A2801" s="8" t="str">
        <f>Table76[[#This Row],[Test No.]]&amp;Table76[[#This Row],[Section]]&amp;Table76[[#This Row],[Q. No.]]</f>
        <v>R47M40</v>
      </c>
      <c r="B2801" s="8"/>
      <c r="C2801" s="7" t="s">
        <v>64</v>
      </c>
      <c r="D2801" s="6">
        <v>40</v>
      </c>
      <c r="E2801" s="6" t="s">
        <v>32</v>
      </c>
      <c r="F2801" s="36" t="s">
        <v>495</v>
      </c>
      <c r="G2801" s="36" t="str">
        <f>VLOOKUP(Table76[[#This Row],[CID]],MathN,2,FALSE)</f>
        <v>Triangles</v>
      </c>
    </row>
    <row r="2802" spans="1:7" x14ac:dyDescent="0.2">
      <c r="A2802" s="8" t="str">
        <f>Table76[[#This Row],[Test No.]]&amp;Table76[[#This Row],[Section]]&amp;Table76[[#This Row],[Q. No.]]</f>
        <v>R47M41</v>
      </c>
      <c r="B2802" s="8"/>
      <c r="C2802" s="7" t="s">
        <v>64</v>
      </c>
      <c r="D2802" s="6">
        <v>41</v>
      </c>
      <c r="E2802" s="6" t="s">
        <v>32</v>
      </c>
      <c r="F2802" s="36" t="s">
        <v>499</v>
      </c>
      <c r="G2802" s="36" t="str">
        <f>VLOOKUP(Table76[[#This Row],[CID]],MathN,2,FALSE)</f>
        <v>Area and Perimeter</v>
      </c>
    </row>
    <row r="2803" spans="1:7" x14ac:dyDescent="0.2">
      <c r="A2803" s="8" t="str">
        <f>Table76[[#This Row],[Test No.]]&amp;Table76[[#This Row],[Section]]&amp;Table76[[#This Row],[Q. No.]]</f>
        <v>R47M42</v>
      </c>
      <c r="B2803" s="8"/>
      <c r="C2803" s="7" t="s">
        <v>64</v>
      </c>
      <c r="D2803" s="6">
        <v>42</v>
      </c>
      <c r="E2803" s="6" t="s">
        <v>32</v>
      </c>
      <c r="F2803" s="36" t="s">
        <v>497</v>
      </c>
      <c r="G2803" s="36" t="str">
        <f>VLOOKUP(Table76[[#This Row],[CID]],MathN,2,FALSE)</f>
        <v>Circles</v>
      </c>
    </row>
    <row r="2804" spans="1:7" x14ac:dyDescent="0.2">
      <c r="A2804" s="8" t="str">
        <f>Table76[[#This Row],[Test No.]]&amp;Table76[[#This Row],[Section]]&amp;Table76[[#This Row],[Q. No.]]</f>
        <v>R47M43</v>
      </c>
      <c r="B2804" s="8"/>
      <c r="C2804" s="7" t="s">
        <v>64</v>
      </c>
      <c r="D2804" s="6">
        <v>43</v>
      </c>
      <c r="E2804" s="6" t="s">
        <v>32</v>
      </c>
      <c r="F2804" s="36" t="s">
        <v>497</v>
      </c>
      <c r="G2804" s="36" t="str">
        <f>VLOOKUP(Table76[[#This Row],[CID]],MathN,2,FALSE)</f>
        <v>Circles</v>
      </c>
    </row>
    <row r="2805" spans="1:7" x14ac:dyDescent="0.2">
      <c r="A2805" s="8" t="str">
        <f>Table76[[#This Row],[Test No.]]&amp;Table76[[#This Row],[Section]]&amp;Table76[[#This Row],[Q. No.]]</f>
        <v>R47M44</v>
      </c>
      <c r="B2805" s="8"/>
      <c r="C2805" s="7" t="s">
        <v>64</v>
      </c>
      <c r="D2805" s="6">
        <v>44</v>
      </c>
      <c r="E2805" s="6" t="s">
        <v>32</v>
      </c>
      <c r="F2805" s="36" t="s">
        <v>486</v>
      </c>
      <c r="G2805" s="36" t="str">
        <f>VLOOKUP(Table76[[#This Row],[CID]],MathN,2,FALSE)</f>
        <v>Number Lines and Inequalities</v>
      </c>
    </row>
    <row r="2806" spans="1:7" x14ac:dyDescent="0.2">
      <c r="A2806" s="8" t="str">
        <f>Table76[[#This Row],[Test No.]]&amp;Table76[[#This Row],[Section]]&amp;Table76[[#This Row],[Q. No.]]</f>
        <v>R47M45</v>
      </c>
      <c r="B2806" s="8"/>
      <c r="C2806" s="7" t="s">
        <v>64</v>
      </c>
      <c r="D2806" s="6">
        <v>45</v>
      </c>
      <c r="E2806" s="6" t="s">
        <v>32</v>
      </c>
      <c r="F2806" s="36" t="s">
        <v>499</v>
      </c>
      <c r="G2806" s="36" t="str">
        <f>VLOOKUP(Table76[[#This Row],[CID]],MathN,2,FALSE)</f>
        <v>Area and Perimeter</v>
      </c>
    </row>
    <row r="2807" spans="1:7" x14ac:dyDescent="0.2">
      <c r="A2807" s="8" t="str">
        <f>Table76[[#This Row],[Test No.]]&amp;Table76[[#This Row],[Section]]&amp;Table76[[#This Row],[Q. No.]]</f>
        <v>R47M46</v>
      </c>
      <c r="B2807" s="8"/>
      <c r="C2807" s="7" t="s">
        <v>64</v>
      </c>
      <c r="D2807" s="6">
        <v>46</v>
      </c>
      <c r="E2807" s="6" t="s">
        <v>32</v>
      </c>
      <c r="F2807" s="36" t="s">
        <v>499</v>
      </c>
      <c r="G2807" s="36" t="str">
        <f>VLOOKUP(Table76[[#This Row],[CID]],MathN,2,FALSE)</f>
        <v>Area and Perimeter</v>
      </c>
    </row>
    <row r="2808" spans="1:7" x14ac:dyDescent="0.2">
      <c r="A2808" s="8" t="str">
        <f>Table76[[#This Row],[Test No.]]&amp;Table76[[#This Row],[Section]]&amp;Table76[[#This Row],[Q. No.]]</f>
        <v>R47M47</v>
      </c>
      <c r="B2808" s="8"/>
      <c r="C2808" s="7" t="s">
        <v>64</v>
      </c>
      <c r="D2808" s="6">
        <v>47</v>
      </c>
      <c r="E2808" s="6" t="s">
        <v>32</v>
      </c>
      <c r="F2808" s="36" t="s">
        <v>483</v>
      </c>
      <c r="G2808" s="36" t="str">
        <f>VLOOKUP(Table76[[#This Row],[CID]],MathN,2,FALSE)</f>
        <v>Logarithms</v>
      </c>
    </row>
    <row r="2809" spans="1:7" x14ac:dyDescent="0.2">
      <c r="A2809" s="8" t="str">
        <f>Table76[[#This Row],[Test No.]]&amp;Table76[[#This Row],[Section]]&amp;Table76[[#This Row],[Q. No.]]</f>
        <v>R47M48</v>
      </c>
      <c r="B2809" s="8"/>
      <c r="C2809" s="7" t="s">
        <v>64</v>
      </c>
      <c r="D2809" s="6">
        <v>48</v>
      </c>
      <c r="E2809" s="6" t="s">
        <v>32</v>
      </c>
      <c r="F2809" s="36" t="s">
        <v>482</v>
      </c>
      <c r="G2809" s="36" t="str">
        <f>VLOOKUP(Table76[[#This Row],[CID]],MathN,2,FALSE)</f>
        <v>Matrices</v>
      </c>
    </row>
    <row r="2810" spans="1:7" x14ac:dyDescent="0.2">
      <c r="A2810" s="8" t="str">
        <f>Table76[[#This Row],[Test No.]]&amp;Table76[[#This Row],[Section]]&amp;Table76[[#This Row],[Q. No.]]</f>
        <v>R47M49</v>
      </c>
      <c r="B2810" s="8"/>
      <c r="C2810" s="7" t="s">
        <v>64</v>
      </c>
      <c r="D2810" s="6">
        <v>49</v>
      </c>
      <c r="E2810" s="6" t="s">
        <v>32</v>
      </c>
      <c r="F2810" s="36" t="s">
        <v>477</v>
      </c>
      <c r="G2810" s="36" t="str">
        <f>VLOOKUP(Table76[[#This Row],[CID]],MathN,2,FALSE)</f>
        <v>Inequalities</v>
      </c>
    </row>
    <row r="2811" spans="1:7" x14ac:dyDescent="0.2">
      <c r="A2811" s="8" t="str">
        <f>Table76[[#This Row],[Test No.]]&amp;Table76[[#This Row],[Section]]&amp;Table76[[#This Row],[Q. No.]]</f>
        <v>R47M50</v>
      </c>
      <c r="B2811" s="8"/>
      <c r="C2811" s="7" t="s">
        <v>64</v>
      </c>
      <c r="D2811" s="6">
        <v>50</v>
      </c>
      <c r="E2811" s="6" t="s">
        <v>32</v>
      </c>
      <c r="F2811" s="36" t="s">
        <v>500</v>
      </c>
      <c r="G2811" s="36" t="str">
        <f>VLOOKUP(Table76[[#This Row],[CID]],MathN,2,FALSE)</f>
        <v>SOHCAHTOA</v>
      </c>
    </row>
    <row r="2812" spans="1:7" x14ac:dyDescent="0.2">
      <c r="A2812" s="8" t="str">
        <f>Table76[[#This Row],[Test No.]]&amp;Table76[[#This Row],[Section]]&amp;Table76[[#This Row],[Q. No.]]</f>
        <v>R47M51</v>
      </c>
      <c r="B2812" s="8"/>
      <c r="C2812" s="7" t="s">
        <v>64</v>
      </c>
      <c r="D2812" s="6">
        <v>51</v>
      </c>
      <c r="E2812" s="6" t="s">
        <v>32</v>
      </c>
      <c r="F2812" s="36" t="s">
        <v>503</v>
      </c>
      <c r="G2812" s="36" t="str">
        <f>VLOOKUP(Table76[[#This Row],[CID]],MathN,2,FALSE)</f>
        <v>Trigonometric Graphs</v>
      </c>
    </row>
    <row r="2813" spans="1:7" x14ac:dyDescent="0.2">
      <c r="A2813" s="8" t="str">
        <f>Table76[[#This Row],[Test No.]]&amp;Table76[[#This Row],[Section]]&amp;Table76[[#This Row],[Q. No.]]</f>
        <v>R47M52</v>
      </c>
      <c r="B2813" s="8"/>
      <c r="C2813" s="7" t="s">
        <v>64</v>
      </c>
      <c r="D2813" s="6">
        <v>52</v>
      </c>
      <c r="E2813" s="6" t="s">
        <v>32</v>
      </c>
      <c r="F2813" s="36" t="s">
        <v>498</v>
      </c>
      <c r="G2813" s="36" t="str">
        <f>VLOOKUP(Table76[[#This Row],[CID]],MathN,2,FALSE)</f>
        <v>Simple Three-Dimensional Geometry</v>
      </c>
    </row>
    <row r="2814" spans="1:7" x14ac:dyDescent="0.2">
      <c r="A2814" s="8" t="str">
        <f>Table76[[#This Row],[Test No.]]&amp;Table76[[#This Row],[Section]]&amp;Table76[[#This Row],[Q. No.]]</f>
        <v>R47M53</v>
      </c>
      <c r="B2814" s="8"/>
      <c r="C2814" s="7" t="s">
        <v>64</v>
      </c>
      <c r="D2814" s="6">
        <v>53</v>
      </c>
      <c r="E2814" s="6" t="s">
        <v>32</v>
      </c>
      <c r="F2814" s="36" t="s">
        <v>495</v>
      </c>
      <c r="G2814" s="36" t="str">
        <f>VLOOKUP(Table76[[#This Row],[CID]],MathN,2,FALSE)</f>
        <v>Triangles</v>
      </c>
    </row>
    <row r="2815" spans="1:7" x14ac:dyDescent="0.2">
      <c r="A2815" s="8" t="str">
        <f>Table76[[#This Row],[Test No.]]&amp;Table76[[#This Row],[Section]]&amp;Table76[[#This Row],[Q. No.]]</f>
        <v>R47M54</v>
      </c>
      <c r="B2815" s="8"/>
      <c r="C2815" s="7" t="s">
        <v>64</v>
      </c>
      <c r="D2815" s="6">
        <v>54</v>
      </c>
      <c r="E2815" s="6" t="s">
        <v>32</v>
      </c>
      <c r="F2815" s="36" t="s">
        <v>468</v>
      </c>
      <c r="G2815" s="36" t="str">
        <f>VLOOKUP(Table76[[#This Row],[CID]],MathN,2,FALSE)</f>
        <v>Ratios and Proportions</v>
      </c>
    </row>
    <row r="2816" spans="1:7" x14ac:dyDescent="0.2">
      <c r="A2816" s="8" t="str">
        <f>Table76[[#This Row],[Test No.]]&amp;Table76[[#This Row],[Section]]&amp;Table76[[#This Row],[Q. No.]]</f>
        <v>R47M55</v>
      </c>
      <c r="B2816" s="8"/>
      <c r="C2816" s="7" t="s">
        <v>64</v>
      </c>
      <c r="D2816" s="6">
        <v>55</v>
      </c>
      <c r="E2816" s="6" t="s">
        <v>32</v>
      </c>
      <c r="F2816" s="36" t="s">
        <v>498</v>
      </c>
      <c r="G2816" s="36" t="str">
        <f>VLOOKUP(Table76[[#This Row],[CID]],MathN,2,FALSE)</f>
        <v>Simple Three-Dimensional Geometry</v>
      </c>
    </row>
    <row r="2817" spans="1:7" x14ac:dyDescent="0.2">
      <c r="A2817" s="8" t="str">
        <f>Table76[[#This Row],[Test No.]]&amp;Table76[[#This Row],[Section]]&amp;Table76[[#This Row],[Q. No.]]</f>
        <v>R47M56</v>
      </c>
      <c r="B2817" s="8"/>
      <c r="C2817" s="7" t="s">
        <v>64</v>
      </c>
      <c r="D2817" s="6">
        <v>56</v>
      </c>
      <c r="E2817" s="6" t="s">
        <v>32</v>
      </c>
      <c r="F2817" s="36" t="s">
        <v>506</v>
      </c>
      <c r="G2817" s="36" t="str">
        <f>VLOOKUP(Table76[[#This Row],[CID]],MathN,2,FALSE)</f>
        <v>Mean, Median, and Mode</v>
      </c>
    </row>
    <row r="2818" spans="1:7" x14ac:dyDescent="0.2">
      <c r="A2818" s="8" t="str">
        <f>Table76[[#This Row],[Test No.]]&amp;Table76[[#This Row],[Section]]&amp;Table76[[#This Row],[Q. No.]]</f>
        <v>R47M57</v>
      </c>
      <c r="B2818" s="8"/>
      <c r="C2818" s="7" t="s">
        <v>64</v>
      </c>
      <c r="D2818" s="6">
        <v>57</v>
      </c>
      <c r="E2818" s="6" t="s">
        <v>32</v>
      </c>
      <c r="F2818" s="36" t="s">
        <v>505</v>
      </c>
      <c r="G2818" s="36" t="str">
        <f>VLOOKUP(Table76[[#This Row],[CID]],MathN,2,FALSE)</f>
        <v>Misc</v>
      </c>
    </row>
    <row r="2819" spans="1:7" x14ac:dyDescent="0.2">
      <c r="A2819" s="8" t="str">
        <f>Table76[[#This Row],[Test No.]]&amp;Table76[[#This Row],[Section]]&amp;Table76[[#This Row],[Q. No.]]</f>
        <v>R47M58</v>
      </c>
      <c r="B2819" s="8"/>
      <c r="C2819" s="7" t="s">
        <v>64</v>
      </c>
      <c r="D2819" s="6">
        <v>58</v>
      </c>
      <c r="E2819" s="6" t="s">
        <v>32</v>
      </c>
      <c r="F2819" s="36" t="s">
        <v>492</v>
      </c>
      <c r="G2819" s="36" t="str">
        <f>VLOOKUP(Table76[[#This Row],[CID]],MathN,2,FALSE)</f>
        <v>Graphing Data and Equations</v>
      </c>
    </row>
    <row r="2820" spans="1:7" x14ac:dyDescent="0.2">
      <c r="A2820" s="8" t="str">
        <f>Table76[[#This Row],[Test No.]]&amp;Table76[[#This Row],[Section]]&amp;Table76[[#This Row],[Q. No.]]</f>
        <v>R47M59</v>
      </c>
      <c r="B2820" s="8"/>
      <c r="C2820" s="7" t="s">
        <v>64</v>
      </c>
      <c r="D2820" s="6">
        <v>59</v>
      </c>
      <c r="E2820" s="6" t="s">
        <v>32</v>
      </c>
      <c r="F2820" s="36" t="s">
        <v>479</v>
      </c>
      <c r="G2820" s="36" t="str">
        <f>VLOOKUP(Table76[[#This Row],[CID]],MathN,2,FALSE)</f>
        <v>Solving Systems of Equations</v>
      </c>
    </row>
    <row r="2821" spans="1:7" x14ac:dyDescent="0.2">
      <c r="A2821" s="8" t="str">
        <f>Table76[[#This Row],[Test No.]]&amp;Table76[[#This Row],[Section]]&amp;Table76[[#This Row],[Q. No.]]</f>
        <v>R47M60</v>
      </c>
      <c r="B2821" s="8"/>
      <c r="C2821" s="7" t="s">
        <v>64</v>
      </c>
      <c r="D2821" s="6">
        <v>60</v>
      </c>
      <c r="E2821" s="6" t="s">
        <v>32</v>
      </c>
      <c r="F2821" s="36" t="s">
        <v>507</v>
      </c>
      <c r="G2821" s="36" t="str">
        <f>VLOOKUP(Table76[[#This Row],[CID]],MathN,2,FALSE)</f>
        <v>Probability</v>
      </c>
    </row>
    <row r="2822" spans="1:7" x14ac:dyDescent="0.2">
      <c r="A2822" s="8" t="str">
        <f>Table76[[#This Row],[Test No.]]&amp;Table76[[#This Row],[Section]]&amp;Table76[[#This Row],[Q. No.]]</f>
        <v>R48M1</v>
      </c>
      <c r="B2822" s="8"/>
      <c r="C2822" s="7" t="s">
        <v>63</v>
      </c>
      <c r="D2822" s="6">
        <v>1</v>
      </c>
      <c r="E2822" s="6" t="s">
        <v>32</v>
      </c>
      <c r="F2822" s="36" t="s">
        <v>469</v>
      </c>
      <c r="G2822" s="36" t="str">
        <f>VLOOKUP(Table76[[#This Row],[CID]],MathN,2,FALSE)</f>
        <v>Absolute Value</v>
      </c>
    </row>
    <row r="2823" spans="1:7" x14ac:dyDescent="0.2">
      <c r="A2823" s="8" t="str">
        <f>Table76[[#This Row],[Test No.]]&amp;Table76[[#This Row],[Section]]&amp;Table76[[#This Row],[Q. No.]]</f>
        <v>R48M2</v>
      </c>
      <c r="B2823" s="8"/>
      <c r="C2823" s="7" t="s">
        <v>63</v>
      </c>
      <c r="D2823" s="6">
        <v>2</v>
      </c>
      <c r="E2823" s="6" t="s">
        <v>32</v>
      </c>
      <c r="F2823" s="36" t="s">
        <v>499</v>
      </c>
      <c r="G2823" s="36" t="str">
        <f>VLOOKUP(Table76[[#This Row],[CID]],MathN,2,FALSE)</f>
        <v>Area and Perimeter</v>
      </c>
    </row>
    <row r="2824" spans="1:7" x14ac:dyDescent="0.2">
      <c r="A2824" s="8" t="str">
        <f>Table76[[#This Row],[Test No.]]&amp;Table76[[#This Row],[Section]]&amp;Table76[[#This Row],[Q. No.]]</f>
        <v>R48M3</v>
      </c>
      <c r="B2824" s="8"/>
      <c r="C2824" s="7" t="s">
        <v>63</v>
      </c>
      <c r="D2824" s="6">
        <v>3</v>
      </c>
      <c r="E2824" s="6" t="s">
        <v>32</v>
      </c>
      <c r="F2824" s="36" t="s">
        <v>473</v>
      </c>
      <c r="G2824" s="36" t="str">
        <f>VLOOKUP(Table76[[#This Row],[CID]],MathN,2,FALSE)</f>
        <v>Equivalent Algebraic Expressions</v>
      </c>
    </row>
    <row r="2825" spans="1:7" x14ac:dyDescent="0.2">
      <c r="A2825" s="8" t="str">
        <f>Table76[[#This Row],[Test No.]]&amp;Table76[[#This Row],[Section]]&amp;Table76[[#This Row],[Q. No.]]</f>
        <v>R48M4</v>
      </c>
      <c r="B2825" s="8"/>
      <c r="C2825" s="7" t="s">
        <v>63</v>
      </c>
      <c r="D2825" s="6">
        <v>4</v>
      </c>
      <c r="E2825" s="6" t="s">
        <v>32</v>
      </c>
      <c r="F2825" s="36" t="s">
        <v>467</v>
      </c>
      <c r="G2825" s="36" t="str">
        <f>VLOOKUP(Table76[[#This Row],[CID]],MathN,2,FALSE)</f>
        <v>Percentages, Fractions, and Decimals</v>
      </c>
    </row>
    <row r="2826" spans="1:7" x14ac:dyDescent="0.2">
      <c r="A2826" s="8" t="str">
        <f>Table76[[#This Row],[Test No.]]&amp;Table76[[#This Row],[Section]]&amp;Table76[[#This Row],[Q. No.]]</f>
        <v>R48M5</v>
      </c>
      <c r="B2826" s="8"/>
      <c r="C2826" s="7" t="s">
        <v>63</v>
      </c>
      <c r="D2826" s="6">
        <v>5</v>
      </c>
      <c r="E2826" s="6" t="s">
        <v>32</v>
      </c>
      <c r="F2826" s="36" t="s">
        <v>479</v>
      </c>
      <c r="G2826" s="36" t="str">
        <f>VLOOKUP(Table76[[#This Row],[CID]],MathN,2,FALSE)</f>
        <v>Solving Systems of Equations</v>
      </c>
    </row>
    <row r="2827" spans="1:7" x14ac:dyDescent="0.2">
      <c r="A2827" s="8" t="str">
        <f>Table76[[#This Row],[Test No.]]&amp;Table76[[#This Row],[Section]]&amp;Table76[[#This Row],[Q. No.]]</f>
        <v>R48M6</v>
      </c>
      <c r="B2827" s="8"/>
      <c r="C2827" s="7" t="s">
        <v>63</v>
      </c>
      <c r="D2827" s="6">
        <v>6</v>
      </c>
      <c r="E2827" s="6" t="s">
        <v>32</v>
      </c>
      <c r="F2827" s="36" t="s">
        <v>464</v>
      </c>
      <c r="G2827" s="36" t="str">
        <f>VLOOKUP(Table76[[#This Row],[CID]],MathN,2,FALSE)</f>
        <v>Numbers, Operations, and Problems</v>
      </c>
    </row>
    <row r="2828" spans="1:7" x14ac:dyDescent="0.2">
      <c r="A2828" s="8" t="str">
        <f>Table76[[#This Row],[Test No.]]&amp;Table76[[#This Row],[Section]]&amp;Table76[[#This Row],[Q. No.]]</f>
        <v>R48M7</v>
      </c>
      <c r="B2828" s="8"/>
      <c r="C2828" s="7" t="s">
        <v>63</v>
      </c>
      <c r="D2828" s="6">
        <v>7</v>
      </c>
      <c r="E2828" s="6" t="s">
        <v>32</v>
      </c>
      <c r="F2828" s="36" t="s">
        <v>474</v>
      </c>
      <c r="G2828" s="36" t="str">
        <f>VLOOKUP(Table76[[#This Row],[CID]],MathN,2,FALSE)</f>
        <v>Writing Expressions and Equations</v>
      </c>
    </row>
    <row r="2829" spans="1:7" x14ac:dyDescent="0.2">
      <c r="A2829" s="8" t="str">
        <f>Table76[[#This Row],[Test No.]]&amp;Table76[[#This Row],[Section]]&amp;Table76[[#This Row],[Q. No.]]</f>
        <v>R48M8</v>
      </c>
      <c r="B2829" s="8"/>
      <c r="C2829" s="7" t="s">
        <v>63</v>
      </c>
      <c r="D2829" s="6">
        <v>8</v>
      </c>
      <c r="E2829" s="6" t="s">
        <v>32</v>
      </c>
      <c r="F2829" s="36" t="s">
        <v>482</v>
      </c>
      <c r="G2829" s="36" t="str">
        <f>VLOOKUP(Table76[[#This Row],[CID]],MathN,2,FALSE)</f>
        <v>Matrices</v>
      </c>
    </row>
    <row r="2830" spans="1:7" x14ac:dyDescent="0.2">
      <c r="A2830" s="8" t="str">
        <f>Table76[[#This Row],[Test No.]]&amp;Table76[[#This Row],[Section]]&amp;Table76[[#This Row],[Q. No.]]</f>
        <v>R48M9</v>
      </c>
      <c r="B2830" s="8"/>
      <c r="C2830" s="7" t="s">
        <v>63</v>
      </c>
      <c r="D2830" s="6">
        <v>9</v>
      </c>
      <c r="E2830" s="6" t="s">
        <v>32</v>
      </c>
      <c r="F2830" s="36" t="s">
        <v>481</v>
      </c>
      <c r="G2830" s="36" t="str">
        <f>VLOOKUP(Table76[[#This Row],[CID]],MathN,2,FALSE)</f>
        <v>Functions</v>
      </c>
    </row>
    <row r="2831" spans="1:7" x14ac:dyDescent="0.2">
      <c r="A2831" s="8" t="str">
        <f>Table76[[#This Row],[Test No.]]&amp;Table76[[#This Row],[Section]]&amp;Table76[[#This Row],[Q. No.]]</f>
        <v>R48M10</v>
      </c>
      <c r="B2831" s="8"/>
      <c r="C2831" s="7" t="s">
        <v>63</v>
      </c>
      <c r="D2831" s="6">
        <v>10</v>
      </c>
      <c r="E2831" s="6" t="s">
        <v>32</v>
      </c>
      <c r="F2831" s="36" t="s">
        <v>495</v>
      </c>
      <c r="G2831" s="36" t="str">
        <f>VLOOKUP(Table76[[#This Row],[CID]],MathN,2,FALSE)</f>
        <v>Triangles</v>
      </c>
    </row>
    <row r="2832" spans="1:7" x14ac:dyDescent="0.2">
      <c r="A2832" s="8" t="str">
        <f>Table76[[#This Row],[Test No.]]&amp;Table76[[#This Row],[Section]]&amp;Table76[[#This Row],[Q. No.]]</f>
        <v>R48M11</v>
      </c>
      <c r="B2832" s="8"/>
      <c r="C2832" s="7" t="s">
        <v>63</v>
      </c>
      <c r="D2832" s="6">
        <v>11</v>
      </c>
      <c r="E2832" s="6" t="s">
        <v>32</v>
      </c>
      <c r="F2832" s="36" t="s">
        <v>464</v>
      </c>
      <c r="G2832" s="36" t="str">
        <f>VLOOKUP(Table76[[#This Row],[CID]],MathN,2,FALSE)</f>
        <v>Numbers, Operations, and Problems</v>
      </c>
    </row>
    <row r="2833" spans="1:7" x14ac:dyDescent="0.2">
      <c r="A2833" s="8" t="str">
        <f>Table76[[#This Row],[Test No.]]&amp;Table76[[#This Row],[Section]]&amp;Table76[[#This Row],[Q. No.]]</f>
        <v>R48M12</v>
      </c>
      <c r="B2833" s="8"/>
      <c r="C2833" s="7" t="s">
        <v>63</v>
      </c>
      <c r="D2833" s="6">
        <v>12</v>
      </c>
      <c r="E2833" s="6" t="s">
        <v>32</v>
      </c>
      <c r="F2833" s="36" t="s">
        <v>476</v>
      </c>
      <c r="G2833" s="36" t="str">
        <f>VLOOKUP(Table76[[#This Row],[CID]],MathN,2,FALSE)</f>
        <v>Multiplying Binomials</v>
      </c>
    </row>
    <row r="2834" spans="1:7" x14ac:dyDescent="0.2">
      <c r="A2834" s="8" t="str">
        <f>Table76[[#This Row],[Test No.]]&amp;Table76[[#This Row],[Section]]&amp;Table76[[#This Row],[Q. No.]]</f>
        <v>R48M13</v>
      </c>
      <c r="B2834" s="8"/>
      <c r="C2834" s="7" t="s">
        <v>63</v>
      </c>
      <c r="D2834" s="6">
        <v>13</v>
      </c>
      <c r="E2834" s="6" t="s">
        <v>32</v>
      </c>
      <c r="F2834" s="36" t="s">
        <v>475</v>
      </c>
      <c r="G2834" s="36" t="str">
        <f>VLOOKUP(Table76[[#This Row],[CID]],MathN,2,FALSE)</f>
        <v>Solving Linear Equations</v>
      </c>
    </row>
    <row r="2835" spans="1:7" x14ac:dyDescent="0.2">
      <c r="A2835" s="8" t="str">
        <f>Table76[[#This Row],[Test No.]]&amp;Table76[[#This Row],[Section]]&amp;Table76[[#This Row],[Q. No.]]</f>
        <v>R48M14</v>
      </c>
      <c r="B2835" s="8"/>
      <c r="C2835" s="7" t="s">
        <v>63</v>
      </c>
      <c r="D2835" s="6">
        <v>14</v>
      </c>
      <c r="E2835" s="6" t="s">
        <v>32</v>
      </c>
      <c r="F2835" s="36" t="s">
        <v>492</v>
      </c>
      <c r="G2835" s="36" t="str">
        <f>VLOOKUP(Table76[[#This Row],[CID]],MathN,2,FALSE)</f>
        <v>Graphing Data and Equations</v>
      </c>
    </row>
    <row r="2836" spans="1:7" x14ac:dyDescent="0.2">
      <c r="A2836" s="8" t="str">
        <f>Table76[[#This Row],[Test No.]]&amp;Table76[[#This Row],[Section]]&amp;Table76[[#This Row],[Q. No.]]</f>
        <v>R48M15</v>
      </c>
      <c r="B2836" s="8"/>
      <c r="C2836" s="7" t="s">
        <v>63</v>
      </c>
      <c r="D2836" s="6">
        <v>15</v>
      </c>
      <c r="E2836" s="6" t="s">
        <v>32</v>
      </c>
      <c r="F2836" s="36" t="s">
        <v>489</v>
      </c>
      <c r="G2836" s="36" t="str">
        <f>VLOOKUP(Table76[[#This Row],[CID]],MathN,2,FALSE)</f>
        <v>Slope</v>
      </c>
    </row>
    <row r="2837" spans="1:7" x14ac:dyDescent="0.2">
      <c r="A2837" s="8" t="str">
        <f>Table76[[#This Row],[Test No.]]&amp;Table76[[#This Row],[Section]]&amp;Table76[[#This Row],[Q. No.]]</f>
        <v>R48M16</v>
      </c>
      <c r="B2837" s="8"/>
      <c r="C2837" s="7" t="s">
        <v>63</v>
      </c>
      <c r="D2837" s="6">
        <v>16</v>
      </c>
      <c r="E2837" s="6" t="s">
        <v>32</v>
      </c>
      <c r="F2837" s="36" t="s">
        <v>506</v>
      </c>
      <c r="G2837" s="36" t="str">
        <f>VLOOKUP(Table76[[#This Row],[CID]],MathN,2,FALSE)</f>
        <v>Mean, Median, and Mode</v>
      </c>
    </row>
    <row r="2838" spans="1:7" x14ac:dyDescent="0.2">
      <c r="A2838" s="8" t="str">
        <f>Table76[[#This Row],[Test No.]]&amp;Table76[[#This Row],[Section]]&amp;Table76[[#This Row],[Q. No.]]</f>
        <v>R48M17</v>
      </c>
      <c r="B2838" s="8"/>
      <c r="C2838" s="7" t="s">
        <v>63</v>
      </c>
      <c r="D2838" s="6">
        <v>17</v>
      </c>
      <c r="E2838" s="6" t="s">
        <v>32</v>
      </c>
      <c r="F2838" s="36" t="s">
        <v>499</v>
      </c>
      <c r="G2838" s="36" t="str">
        <f>VLOOKUP(Table76[[#This Row],[CID]],MathN,2,FALSE)</f>
        <v>Area and Perimeter</v>
      </c>
    </row>
    <row r="2839" spans="1:7" x14ac:dyDescent="0.2">
      <c r="A2839" s="8" t="str">
        <f>Table76[[#This Row],[Test No.]]&amp;Table76[[#This Row],[Section]]&amp;Table76[[#This Row],[Q. No.]]</f>
        <v>R48M18</v>
      </c>
      <c r="B2839" s="8"/>
      <c r="C2839" s="7" t="s">
        <v>63</v>
      </c>
      <c r="D2839" s="6">
        <v>18</v>
      </c>
      <c r="E2839" s="6" t="s">
        <v>32</v>
      </c>
      <c r="F2839" s="36" t="s">
        <v>506</v>
      </c>
      <c r="G2839" s="36" t="str">
        <f>VLOOKUP(Table76[[#This Row],[CID]],MathN,2,FALSE)</f>
        <v>Mean, Median, and Mode</v>
      </c>
    </row>
    <row r="2840" spans="1:7" x14ac:dyDescent="0.2">
      <c r="A2840" s="8" t="str">
        <f>Table76[[#This Row],[Test No.]]&amp;Table76[[#This Row],[Section]]&amp;Table76[[#This Row],[Q. No.]]</f>
        <v>R48M19</v>
      </c>
      <c r="B2840" s="8"/>
      <c r="C2840" s="7" t="s">
        <v>63</v>
      </c>
      <c r="D2840" s="6">
        <v>19</v>
      </c>
      <c r="E2840" s="6" t="s">
        <v>32</v>
      </c>
      <c r="F2840" s="36" t="s">
        <v>507</v>
      </c>
      <c r="G2840" s="36" t="str">
        <f>VLOOKUP(Table76[[#This Row],[CID]],MathN,2,FALSE)</f>
        <v>Probability</v>
      </c>
    </row>
    <row r="2841" spans="1:7" x14ac:dyDescent="0.2">
      <c r="A2841" s="8" t="str">
        <f>Table76[[#This Row],[Test No.]]&amp;Table76[[#This Row],[Section]]&amp;Table76[[#This Row],[Q. No.]]</f>
        <v>R48M20</v>
      </c>
      <c r="B2841" s="8"/>
      <c r="C2841" s="7" t="s">
        <v>63</v>
      </c>
      <c r="D2841" s="6">
        <v>20</v>
      </c>
      <c r="E2841" s="6" t="s">
        <v>32</v>
      </c>
      <c r="F2841" s="36" t="s">
        <v>495</v>
      </c>
      <c r="G2841" s="36" t="str">
        <f>VLOOKUP(Table76[[#This Row],[CID]],MathN,2,FALSE)</f>
        <v>Triangles</v>
      </c>
    </row>
    <row r="2842" spans="1:7" x14ac:dyDescent="0.2">
      <c r="A2842" s="8" t="str">
        <f>Table76[[#This Row],[Test No.]]&amp;Table76[[#This Row],[Section]]&amp;Table76[[#This Row],[Q. No.]]</f>
        <v>R48M21</v>
      </c>
      <c r="B2842" s="8"/>
      <c r="C2842" s="7" t="s">
        <v>63</v>
      </c>
      <c r="D2842" s="6">
        <v>21</v>
      </c>
      <c r="E2842" s="6" t="s">
        <v>32</v>
      </c>
      <c r="F2842" s="36" t="s">
        <v>477</v>
      </c>
      <c r="G2842" s="36" t="str">
        <f>VLOOKUP(Table76[[#This Row],[CID]],MathN,2,FALSE)</f>
        <v>Inequalities</v>
      </c>
    </row>
    <row r="2843" spans="1:7" x14ac:dyDescent="0.2">
      <c r="A2843" s="8" t="str">
        <f>Table76[[#This Row],[Test No.]]&amp;Table76[[#This Row],[Section]]&amp;Table76[[#This Row],[Q. No.]]</f>
        <v>R48M22</v>
      </c>
      <c r="B2843" s="8"/>
      <c r="C2843" s="7" t="s">
        <v>63</v>
      </c>
      <c r="D2843" s="6">
        <v>22</v>
      </c>
      <c r="E2843" s="6" t="s">
        <v>32</v>
      </c>
      <c r="F2843" s="36" t="s">
        <v>486</v>
      </c>
      <c r="G2843" s="36" t="str">
        <f>VLOOKUP(Table76[[#This Row],[CID]],MathN,2,FALSE)</f>
        <v>Number Lines and Inequalities</v>
      </c>
    </row>
    <row r="2844" spans="1:7" x14ac:dyDescent="0.2">
      <c r="A2844" s="8" t="str">
        <f>Table76[[#This Row],[Test No.]]&amp;Table76[[#This Row],[Section]]&amp;Table76[[#This Row],[Q. No.]]</f>
        <v>R48M23</v>
      </c>
      <c r="B2844" s="8"/>
      <c r="C2844" s="7" t="s">
        <v>63</v>
      </c>
      <c r="D2844" s="6">
        <v>23</v>
      </c>
      <c r="E2844" s="6" t="s">
        <v>32</v>
      </c>
      <c r="F2844" s="36" t="s">
        <v>467</v>
      </c>
      <c r="G2844" s="36" t="str">
        <f>VLOOKUP(Table76[[#This Row],[CID]],MathN,2,FALSE)</f>
        <v>Percentages, Fractions, and Decimals</v>
      </c>
    </row>
    <row r="2845" spans="1:7" x14ac:dyDescent="0.2">
      <c r="A2845" s="8" t="str">
        <f>Table76[[#This Row],[Test No.]]&amp;Table76[[#This Row],[Section]]&amp;Table76[[#This Row],[Q. No.]]</f>
        <v>R48M24</v>
      </c>
      <c r="B2845" s="8"/>
      <c r="C2845" s="7" t="s">
        <v>63</v>
      </c>
      <c r="D2845" s="6">
        <v>24</v>
      </c>
      <c r="E2845" s="6" t="s">
        <v>32</v>
      </c>
      <c r="F2845" s="36" t="s">
        <v>494</v>
      </c>
      <c r="G2845" s="36" t="str">
        <f>VLOOKUP(Table76[[#This Row],[CID]],MathN,2,FALSE)</f>
        <v>Angles, Lines, and Planes</v>
      </c>
    </row>
    <row r="2846" spans="1:7" x14ac:dyDescent="0.2">
      <c r="A2846" s="8" t="str">
        <f>Table76[[#This Row],[Test No.]]&amp;Table76[[#This Row],[Section]]&amp;Table76[[#This Row],[Q. No.]]</f>
        <v>R48M25</v>
      </c>
      <c r="B2846" s="8"/>
      <c r="C2846" s="7" t="s">
        <v>63</v>
      </c>
      <c r="D2846" s="6">
        <v>25</v>
      </c>
      <c r="E2846" s="6" t="s">
        <v>32</v>
      </c>
      <c r="F2846" s="36" t="s">
        <v>467</v>
      </c>
      <c r="G2846" s="36" t="str">
        <f>VLOOKUP(Table76[[#This Row],[CID]],MathN,2,FALSE)</f>
        <v>Percentages, Fractions, and Decimals</v>
      </c>
    </row>
    <row r="2847" spans="1:7" x14ac:dyDescent="0.2">
      <c r="A2847" s="8" t="str">
        <f>Table76[[#This Row],[Test No.]]&amp;Table76[[#This Row],[Section]]&amp;Table76[[#This Row],[Q. No.]]</f>
        <v>R48M26</v>
      </c>
      <c r="B2847" s="8"/>
      <c r="C2847" s="7" t="s">
        <v>63</v>
      </c>
      <c r="D2847" s="6">
        <v>26</v>
      </c>
      <c r="E2847" s="6" t="s">
        <v>32</v>
      </c>
      <c r="F2847" s="36" t="s">
        <v>491</v>
      </c>
      <c r="G2847" s="36" t="str">
        <f>VLOOKUP(Table76[[#This Row],[CID]],MathN,2,FALSE)</f>
        <v>The Equation of a Line</v>
      </c>
    </row>
    <row r="2848" spans="1:7" x14ac:dyDescent="0.2">
      <c r="A2848" s="8" t="str">
        <f>Table76[[#This Row],[Test No.]]&amp;Table76[[#This Row],[Section]]&amp;Table76[[#This Row],[Q. No.]]</f>
        <v>R48M27</v>
      </c>
      <c r="B2848" s="8"/>
      <c r="C2848" s="7" t="s">
        <v>63</v>
      </c>
      <c r="D2848" s="6">
        <v>27</v>
      </c>
      <c r="E2848" s="6" t="s">
        <v>32</v>
      </c>
      <c r="F2848" s="36" t="s">
        <v>485</v>
      </c>
      <c r="G2848" s="36" t="str">
        <f>VLOOKUP(Table76[[#This Row],[CID]],MathN,2,FALSE)</f>
        <v>Domain and Range</v>
      </c>
    </row>
    <row r="2849" spans="1:7" x14ac:dyDescent="0.2">
      <c r="A2849" s="8" t="str">
        <f>Table76[[#This Row],[Test No.]]&amp;Table76[[#This Row],[Section]]&amp;Table76[[#This Row],[Q. No.]]</f>
        <v>R48M28</v>
      </c>
      <c r="B2849" s="8"/>
      <c r="C2849" s="7" t="s">
        <v>63</v>
      </c>
      <c r="D2849" s="6">
        <v>28</v>
      </c>
      <c r="E2849" s="6" t="s">
        <v>32</v>
      </c>
      <c r="F2849" s="36" t="s">
        <v>488</v>
      </c>
      <c r="G2849" s="36" t="str">
        <f>VLOOKUP(Table76[[#This Row],[CID]],MathN,2,FALSE)</f>
        <v>Distance and Midpoints</v>
      </c>
    </row>
    <row r="2850" spans="1:7" x14ac:dyDescent="0.2">
      <c r="A2850" s="8" t="str">
        <f>Table76[[#This Row],[Test No.]]&amp;Table76[[#This Row],[Section]]&amp;Table76[[#This Row],[Q. No.]]</f>
        <v>R48M29</v>
      </c>
      <c r="B2850" s="8"/>
      <c r="C2850" s="7" t="s">
        <v>63</v>
      </c>
      <c r="D2850" s="6">
        <v>29</v>
      </c>
      <c r="E2850" s="6" t="s">
        <v>32</v>
      </c>
      <c r="F2850" s="36" t="s">
        <v>467</v>
      </c>
      <c r="G2850" s="36" t="str">
        <f>VLOOKUP(Table76[[#This Row],[CID]],MathN,2,FALSE)</f>
        <v>Percentages, Fractions, and Decimals</v>
      </c>
    </row>
    <row r="2851" spans="1:7" x14ac:dyDescent="0.2">
      <c r="A2851" s="8" t="str">
        <f>Table76[[#This Row],[Test No.]]&amp;Table76[[#This Row],[Section]]&amp;Table76[[#This Row],[Q. No.]]</f>
        <v>R48M30</v>
      </c>
      <c r="B2851" s="8"/>
      <c r="C2851" s="7" t="s">
        <v>63</v>
      </c>
      <c r="D2851" s="6">
        <v>30</v>
      </c>
      <c r="E2851" s="6" t="s">
        <v>32</v>
      </c>
      <c r="F2851" s="36" t="s">
        <v>500</v>
      </c>
      <c r="G2851" s="36" t="str">
        <f>VLOOKUP(Table76[[#This Row],[CID]],MathN,2,FALSE)</f>
        <v>SOHCAHTOA</v>
      </c>
    </row>
    <row r="2852" spans="1:7" x14ac:dyDescent="0.2">
      <c r="A2852" s="8" t="str">
        <f>Table76[[#This Row],[Test No.]]&amp;Table76[[#This Row],[Section]]&amp;Table76[[#This Row],[Q. No.]]</f>
        <v>R48M31</v>
      </c>
      <c r="B2852" s="8"/>
      <c r="C2852" s="7" t="s">
        <v>63</v>
      </c>
      <c r="D2852" s="6">
        <v>31</v>
      </c>
      <c r="E2852" s="6" t="s">
        <v>32</v>
      </c>
      <c r="F2852" s="36" t="s">
        <v>499</v>
      </c>
      <c r="G2852" s="36" t="str">
        <f>VLOOKUP(Table76[[#This Row],[CID]],MathN,2,FALSE)</f>
        <v>Area and Perimeter</v>
      </c>
    </row>
    <row r="2853" spans="1:7" x14ac:dyDescent="0.2">
      <c r="A2853" s="8" t="str">
        <f>Table76[[#This Row],[Test No.]]&amp;Table76[[#This Row],[Section]]&amp;Table76[[#This Row],[Q. No.]]</f>
        <v>R48M32</v>
      </c>
      <c r="B2853" s="8"/>
      <c r="C2853" s="7" t="s">
        <v>63</v>
      </c>
      <c r="D2853" s="6">
        <v>32</v>
      </c>
      <c r="E2853" s="6" t="s">
        <v>32</v>
      </c>
      <c r="F2853" s="36" t="s">
        <v>500</v>
      </c>
      <c r="G2853" s="36" t="str">
        <f>VLOOKUP(Table76[[#This Row],[CID]],MathN,2,FALSE)</f>
        <v>SOHCAHTOA</v>
      </c>
    </row>
    <row r="2854" spans="1:7" x14ac:dyDescent="0.2">
      <c r="A2854" s="8" t="str">
        <f>Table76[[#This Row],[Test No.]]&amp;Table76[[#This Row],[Section]]&amp;Table76[[#This Row],[Q. No.]]</f>
        <v>R48M33</v>
      </c>
      <c r="B2854" s="8"/>
      <c r="C2854" s="7" t="s">
        <v>63</v>
      </c>
      <c r="D2854" s="6">
        <v>33</v>
      </c>
      <c r="E2854" s="6" t="s">
        <v>32</v>
      </c>
      <c r="F2854" s="36" t="s">
        <v>495</v>
      </c>
      <c r="G2854" s="36" t="str">
        <f>VLOOKUP(Table76[[#This Row],[CID]],MathN,2,FALSE)</f>
        <v>Triangles</v>
      </c>
    </row>
    <row r="2855" spans="1:7" x14ac:dyDescent="0.2">
      <c r="A2855" s="8" t="str">
        <f>Table76[[#This Row],[Test No.]]&amp;Table76[[#This Row],[Section]]&amp;Table76[[#This Row],[Q. No.]]</f>
        <v>R48M34</v>
      </c>
      <c r="B2855" s="8"/>
      <c r="C2855" s="7" t="s">
        <v>63</v>
      </c>
      <c r="D2855" s="6">
        <v>34</v>
      </c>
      <c r="E2855" s="6" t="s">
        <v>32</v>
      </c>
      <c r="F2855" s="36" t="s">
        <v>466</v>
      </c>
      <c r="G2855" s="36" t="str">
        <f>VLOOKUP(Table76[[#This Row],[CID]],MathN,2,FALSE)</f>
        <v>Divisibility and Remainders</v>
      </c>
    </row>
    <row r="2856" spans="1:7" x14ac:dyDescent="0.2">
      <c r="A2856" s="8" t="str">
        <f>Table76[[#This Row],[Test No.]]&amp;Table76[[#This Row],[Section]]&amp;Table76[[#This Row],[Q. No.]]</f>
        <v>R48M35</v>
      </c>
      <c r="B2856" s="8"/>
      <c r="C2856" s="7" t="s">
        <v>63</v>
      </c>
      <c r="D2856" s="6">
        <v>35</v>
      </c>
      <c r="E2856" s="6" t="s">
        <v>32</v>
      </c>
      <c r="F2856" s="36" t="s">
        <v>499</v>
      </c>
      <c r="G2856" s="36" t="str">
        <f>VLOOKUP(Table76[[#This Row],[CID]],MathN,2,FALSE)</f>
        <v>Area and Perimeter</v>
      </c>
    </row>
    <row r="2857" spans="1:7" x14ac:dyDescent="0.2">
      <c r="A2857" s="8" t="str">
        <f>Table76[[#This Row],[Test No.]]&amp;Table76[[#This Row],[Section]]&amp;Table76[[#This Row],[Q. No.]]</f>
        <v>R48M36</v>
      </c>
      <c r="B2857" s="8"/>
      <c r="C2857" s="7" t="s">
        <v>63</v>
      </c>
      <c r="D2857" s="6">
        <v>36</v>
      </c>
      <c r="E2857" s="6" t="s">
        <v>32</v>
      </c>
      <c r="F2857" s="36" t="s">
        <v>479</v>
      </c>
      <c r="G2857" s="36" t="str">
        <f>VLOOKUP(Table76[[#This Row],[CID]],MathN,2,FALSE)</f>
        <v>Solving Systems of Equations</v>
      </c>
    </row>
    <row r="2858" spans="1:7" x14ac:dyDescent="0.2">
      <c r="A2858" s="8" t="str">
        <f>Table76[[#This Row],[Test No.]]&amp;Table76[[#This Row],[Section]]&amp;Table76[[#This Row],[Q. No.]]</f>
        <v>R48M37</v>
      </c>
      <c r="B2858" s="8"/>
      <c r="C2858" s="7" t="s">
        <v>63</v>
      </c>
      <c r="D2858" s="6">
        <v>37</v>
      </c>
      <c r="E2858" s="6" t="s">
        <v>32</v>
      </c>
      <c r="F2858" s="36" t="s">
        <v>501</v>
      </c>
      <c r="G2858" s="36" t="str">
        <f>VLOOKUP(Table76[[#This Row],[CID]],MathN,2,FALSE)</f>
        <v>Trigonometric Laws</v>
      </c>
    </row>
    <row r="2859" spans="1:7" x14ac:dyDescent="0.2">
      <c r="A2859" s="8" t="str">
        <f>Table76[[#This Row],[Test No.]]&amp;Table76[[#This Row],[Section]]&amp;Table76[[#This Row],[Q. No.]]</f>
        <v>R48M38</v>
      </c>
      <c r="B2859" s="8"/>
      <c r="C2859" s="7" t="s">
        <v>63</v>
      </c>
      <c r="D2859" s="6">
        <v>38</v>
      </c>
      <c r="E2859" s="6" t="s">
        <v>32</v>
      </c>
      <c r="F2859" s="36" t="s">
        <v>503</v>
      </c>
      <c r="G2859" s="36" t="str">
        <f>VLOOKUP(Table76[[#This Row],[CID]],MathN,2,FALSE)</f>
        <v>Trigonometric Graphs</v>
      </c>
    </row>
    <row r="2860" spans="1:7" x14ac:dyDescent="0.2">
      <c r="A2860" s="8" t="str">
        <f>Table76[[#This Row],[Test No.]]&amp;Table76[[#This Row],[Section]]&amp;Table76[[#This Row],[Q. No.]]</f>
        <v>R48M39</v>
      </c>
      <c r="B2860" s="8"/>
      <c r="C2860" s="7" t="s">
        <v>63</v>
      </c>
      <c r="D2860" s="6">
        <v>39</v>
      </c>
      <c r="E2860" s="6" t="s">
        <v>32</v>
      </c>
      <c r="F2860" s="36" t="s">
        <v>488</v>
      </c>
      <c r="G2860" s="36" t="str">
        <f>VLOOKUP(Table76[[#This Row],[CID]],MathN,2,FALSE)</f>
        <v>Distance and Midpoints</v>
      </c>
    </row>
    <row r="2861" spans="1:7" x14ac:dyDescent="0.2">
      <c r="A2861" s="8" t="str">
        <f>Table76[[#This Row],[Test No.]]&amp;Table76[[#This Row],[Section]]&amp;Table76[[#This Row],[Q. No.]]</f>
        <v>R48M40</v>
      </c>
      <c r="B2861" s="8"/>
      <c r="C2861" s="7" t="s">
        <v>63</v>
      </c>
      <c r="D2861" s="6">
        <v>40</v>
      </c>
      <c r="E2861" s="6" t="s">
        <v>32</v>
      </c>
      <c r="F2861" s="36" t="s">
        <v>480</v>
      </c>
      <c r="G2861" s="36" t="str">
        <f>VLOOKUP(Table76[[#This Row],[CID]],MathN,2,FALSE)</f>
        <v>Relationships between the Sides of an Equation</v>
      </c>
    </row>
    <row r="2862" spans="1:7" x14ac:dyDescent="0.2">
      <c r="A2862" s="8" t="str">
        <f>Table76[[#This Row],[Test No.]]&amp;Table76[[#This Row],[Section]]&amp;Table76[[#This Row],[Q. No.]]</f>
        <v>R48M41</v>
      </c>
      <c r="B2862" s="8"/>
      <c r="C2862" s="7" t="s">
        <v>63</v>
      </c>
      <c r="D2862" s="6">
        <v>41</v>
      </c>
      <c r="E2862" s="6" t="s">
        <v>32</v>
      </c>
      <c r="F2862" s="36" t="s">
        <v>473</v>
      </c>
      <c r="G2862" s="36" t="str">
        <f>VLOOKUP(Table76[[#This Row],[CID]],MathN,2,FALSE)</f>
        <v>Equivalent Algebraic Expressions</v>
      </c>
    </row>
    <row r="2863" spans="1:7" x14ac:dyDescent="0.2">
      <c r="A2863" s="8" t="str">
        <f>Table76[[#This Row],[Test No.]]&amp;Table76[[#This Row],[Section]]&amp;Table76[[#This Row],[Q. No.]]</f>
        <v>R48M42</v>
      </c>
      <c r="B2863" s="8"/>
      <c r="C2863" s="7" t="s">
        <v>63</v>
      </c>
      <c r="D2863" s="6">
        <v>42</v>
      </c>
      <c r="E2863" s="6" t="s">
        <v>32</v>
      </c>
      <c r="F2863" s="36" t="s">
        <v>497</v>
      </c>
      <c r="G2863" s="36" t="str">
        <f>VLOOKUP(Table76[[#This Row],[CID]],MathN,2,FALSE)</f>
        <v>Circles</v>
      </c>
    </row>
    <row r="2864" spans="1:7" x14ac:dyDescent="0.2">
      <c r="A2864" s="8" t="str">
        <f>Table76[[#This Row],[Test No.]]&amp;Table76[[#This Row],[Section]]&amp;Table76[[#This Row],[Q. No.]]</f>
        <v>R48M43</v>
      </c>
      <c r="B2864" s="8"/>
      <c r="C2864" s="7" t="s">
        <v>63</v>
      </c>
      <c r="D2864" s="6">
        <v>43</v>
      </c>
      <c r="E2864" s="6" t="s">
        <v>32</v>
      </c>
      <c r="F2864" s="36" t="s">
        <v>484</v>
      </c>
      <c r="G2864" s="36" t="str">
        <f>VLOOKUP(Table76[[#This Row],[CID]],MathN,2,FALSE)</f>
        <v>Complex Numbers</v>
      </c>
    </row>
    <row r="2865" spans="1:7" x14ac:dyDescent="0.2">
      <c r="A2865" s="8" t="str">
        <f>Table76[[#This Row],[Test No.]]&amp;Table76[[#This Row],[Section]]&amp;Table76[[#This Row],[Q. No.]]</f>
        <v>R48M44</v>
      </c>
      <c r="B2865" s="8"/>
      <c r="C2865" s="7" t="s">
        <v>63</v>
      </c>
      <c r="D2865" s="6">
        <v>44</v>
      </c>
      <c r="E2865" s="6" t="s">
        <v>32</v>
      </c>
      <c r="F2865" s="36" t="s">
        <v>467</v>
      </c>
      <c r="G2865" s="36" t="str">
        <f>VLOOKUP(Table76[[#This Row],[CID]],MathN,2,FALSE)</f>
        <v>Percentages, Fractions, and Decimals</v>
      </c>
    </row>
    <row r="2866" spans="1:7" x14ac:dyDescent="0.2">
      <c r="A2866" s="8" t="str">
        <f>Table76[[#This Row],[Test No.]]&amp;Table76[[#This Row],[Section]]&amp;Table76[[#This Row],[Q. No.]]</f>
        <v>R48M45</v>
      </c>
      <c r="B2866" s="8"/>
      <c r="C2866" s="7" t="s">
        <v>63</v>
      </c>
      <c r="D2866" s="6">
        <v>45</v>
      </c>
      <c r="E2866" s="6" t="s">
        <v>32</v>
      </c>
      <c r="F2866" s="36" t="s">
        <v>465</v>
      </c>
      <c r="G2866" s="36" t="str">
        <f>VLOOKUP(Table76[[#This Row],[CID]],MathN,2,FALSE)</f>
        <v>Multiples, Factors, and Primes</v>
      </c>
    </row>
    <row r="2867" spans="1:7" x14ac:dyDescent="0.2">
      <c r="A2867" s="8" t="str">
        <f>Table76[[#This Row],[Test No.]]&amp;Table76[[#This Row],[Section]]&amp;Table76[[#This Row],[Q. No.]]</f>
        <v>R48M46</v>
      </c>
      <c r="B2867" s="8"/>
      <c r="C2867" s="7" t="s">
        <v>63</v>
      </c>
      <c r="D2867" s="6">
        <v>46</v>
      </c>
      <c r="E2867" s="6" t="s">
        <v>32</v>
      </c>
      <c r="F2867" s="36" t="s">
        <v>487</v>
      </c>
      <c r="G2867" s="36" t="str">
        <f>VLOOKUP(Table76[[#This Row],[CID]],MathN,2,FALSE)</f>
        <v>The (x,y) Coordinate Plane</v>
      </c>
    </row>
    <row r="2868" spans="1:7" x14ac:dyDescent="0.2">
      <c r="A2868" s="8" t="str">
        <f>Table76[[#This Row],[Test No.]]&amp;Table76[[#This Row],[Section]]&amp;Table76[[#This Row],[Q. No.]]</f>
        <v>R48M47</v>
      </c>
      <c r="B2868" s="8"/>
      <c r="C2868" s="7" t="s">
        <v>63</v>
      </c>
      <c r="D2868" s="6">
        <v>47</v>
      </c>
      <c r="E2868" s="6" t="s">
        <v>32</v>
      </c>
      <c r="F2868" s="36" t="s">
        <v>500</v>
      </c>
      <c r="G2868" s="36" t="str">
        <f>VLOOKUP(Table76[[#This Row],[CID]],MathN,2,FALSE)</f>
        <v>SOHCAHTOA</v>
      </c>
    </row>
    <row r="2869" spans="1:7" x14ac:dyDescent="0.2">
      <c r="A2869" s="8" t="str">
        <f>Table76[[#This Row],[Test No.]]&amp;Table76[[#This Row],[Section]]&amp;Table76[[#This Row],[Q. No.]]</f>
        <v>R48M48</v>
      </c>
      <c r="B2869" s="8"/>
      <c r="C2869" s="7" t="s">
        <v>63</v>
      </c>
      <c r="D2869" s="6">
        <v>48</v>
      </c>
      <c r="E2869" s="6" t="s">
        <v>32</v>
      </c>
      <c r="F2869" s="36" t="s">
        <v>470</v>
      </c>
      <c r="G2869" s="36" t="str">
        <f>VLOOKUP(Table76[[#This Row],[CID]],MathN,2,FALSE)</f>
        <v>Exponents and Roots</v>
      </c>
    </row>
    <row r="2870" spans="1:7" x14ac:dyDescent="0.2">
      <c r="A2870" s="8" t="str">
        <f>Table76[[#This Row],[Test No.]]&amp;Table76[[#This Row],[Section]]&amp;Table76[[#This Row],[Q. No.]]</f>
        <v>R48M49</v>
      </c>
      <c r="B2870" s="8"/>
      <c r="C2870" s="7" t="s">
        <v>63</v>
      </c>
      <c r="D2870" s="6">
        <v>49</v>
      </c>
      <c r="E2870" s="6" t="s">
        <v>32</v>
      </c>
      <c r="F2870" s="36" t="s">
        <v>492</v>
      </c>
      <c r="G2870" s="36" t="str">
        <f>VLOOKUP(Table76[[#This Row],[CID]],MathN,2,FALSE)</f>
        <v>Graphing Data and Equations</v>
      </c>
    </row>
    <row r="2871" spans="1:7" x14ac:dyDescent="0.2">
      <c r="A2871" s="8" t="str">
        <f>Table76[[#This Row],[Test No.]]&amp;Table76[[#This Row],[Section]]&amp;Table76[[#This Row],[Q. No.]]</f>
        <v>R48M50</v>
      </c>
      <c r="B2871" s="8"/>
      <c r="C2871" s="7" t="s">
        <v>63</v>
      </c>
      <c r="D2871" s="6">
        <v>50</v>
      </c>
      <c r="E2871" s="6" t="s">
        <v>32</v>
      </c>
      <c r="F2871" s="36" t="s">
        <v>464</v>
      </c>
      <c r="G2871" s="36" t="str">
        <f>VLOOKUP(Table76[[#This Row],[CID]],MathN,2,FALSE)</f>
        <v>Numbers, Operations, and Problems</v>
      </c>
    </row>
    <row r="2872" spans="1:7" x14ac:dyDescent="0.2">
      <c r="A2872" s="8" t="str">
        <f>Table76[[#This Row],[Test No.]]&amp;Table76[[#This Row],[Section]]&amp;Table76[[#This Row],[Q. No.]]</f>
        <v>R48M51</v>
      </c>
      <c r="B2872" s="8"/>
      <c r="C2872" s="7" t="s">
        <v>63</v>
      </c>
      <c r="D2872" s="6">
        <v>51</v>
      </c>
      <c r="E2872" s="6" t="s">
        <v>32</v>
      </c>
      <c r="F2872" s="36" t="s">
        <v>498</v>
      </c>
      <c r="G2872" s="36" t="str">
        <f>VLOOKUP(Table76[[#This Row],[CID]],MathN,2,FALSE)</f>
        <v>Simple Three-Dimensional Geometry</v>
      </c>
    </row>
    <row r="2873" spans="1:7" x14ac:dyDescent="0.2">
      <c r="A2873" s="8" t="str">
        <f>Table76[[#This Row],[Test No.]]&amp;Table76[[#This Row],[Section]]&amp;Table76[[#This Row],[Q. No.]]</f>
        <v>R48M52</v>
      </c>
      <c r="B2873" s="8"/>
      <c r="C2873" s="7" t="s">
        <v>63</v>
      </c>
      <c r="D2873" s="6">
        <v>52</v>
      </c>
      <c r="E2873" s="6" t="s">
        <v>32</v>
      </c>
      <c r="F2873" s="36" t="s">
        <v>494</v>
      </c>
      <c r="G2873" s="36" t="str">
        <f>VLOOKUP(Table76[[#This Row],[CID]],MathN,2,FALSE)</f>
        <v>Angles, Lines, and Planes</v>
      </c>
    </row>
    <row r="2874" spans="1:7" x14ac:dyDescent="0.2">
      <c r="A2874" s="8" t="str">
        <f>Table76[[#This Row],[Test No.]]&amp;Table76[[#This Row],[Section]]&amp;Table76[[#This Row],[Q. No.]]</f>
        <v>R48M53</v>
      </c>
      <c r="B2874" s="8"/>
      <c r="C2874" s="7" t="s">
        <v>63</v>
      </c>
      <c r="D2874" s="6">
        <v>53</v>
      </c>
      <c r="E2874" s="6" t="s">
        <v>32</v>
      </c>
      <c r="F2874" s="36" t="s">
        <v>488</v>
      </c>
      <c r="G2874" s="36" t="str">
        <f>VLOOKUP(Table76[[#This Row],[CID]],MathN,2,FALSE)</f>
        <v>Distance and Midpoints</v>
      </c>
    </row>
    <row r="2875" spans="1:7" x14ac:dyDescent="0.2">
      <c r="A2875" s="8" t="str">
        <f>Table76[[#This Row],[Test No.]]&amp;Table76[[#This Row],[Section]]&amp;Table76[[#This Row],[Q. No.]]</f>
        <v>R48M54</v>
      </c>
      <c r="B2875" s="8"/>
      <c r="C2875" s="7" t="s">
        <v>63</v>
      </c>
      <c r="D2875" s="6">
        <v>54</v>
      </c>
      <c r="E2875" s="6" t="s">
        <v>32</v>
      </c>
      <c r="F2875" s="36" t="s">
        <v>501</v>
      </c>
      <c r="G2875" s="36" t="str">
        <f>VLOOKUP(Table76[[#This Row],[CID]],MathN,2,FALSE)</f>
        <v>Trigonometric Laws</v>
      </c>
    </row>
    <row r="2876" spans="1:7" x14ac:dyDescent="0.2">
      <c r="A2876" s="8" t="str">
        <f>Table76[[#This Row],[Test No.]]&amp;Table76[[#This Row],[Section]]&amp;Table76[[#This Row],[Q. No.]]</f>
        <v>R48M55</v>
      </c>
      <c r="B2876" s="8"/>
      <c r="C2876" s="7" t="s">
        <v>63</v>
      </c>
      <c r="D2876" s="6">
        <v>55</v>
      </c>
      <c r="E2876" s="6" t="s">
        <v>32</v>
      </c>
      <c r="F2876" s="36" t="s">
        <v>465</v>
      </c>
      <c r="G2876" s="36" t="str">
        <f>VLOOKUP(Table76[[#This Row],[CID]],MathN,2,FALSE)</f>
        <v>Multiples, Factors, and Primes</v>
      </c>
    </row>
    <row r="2877" spans="1:7" x14ac:dyDescent="0.2">
      <c r="A2877" s="8" t="str">
        <f>Table76[[#This Row],[Test No.]]&amp;Table76[[#This Row],[Section]]&amp;Table76[[#This Row],[Q. No.]]</f>
        <v>R48M56</v>
      </c>
      <c r="B2877" s="8"/>
      <c r="C2877" s="7" t="s">
        <v>63</v>
      </c>
      <c r="D2877" s="6">
        <v>56</v>
      </c>
      <c r="E2877" s="6" t="s">
        <v>32</v>
      </c>
      <c r="F2877" s="36" t="s">
        <v>464</v>
      </c>
      <c r="G2877" s="36" t="str">
        <f>VLOOKUP(Table76[[#This Row],[CID]],MathN,2,FALSE)</f>
        <v>Numbers, Operations, and Problems</v>
      </c>
    </row>
    <row r="2878" spans="1:7" x14ac:dyDescent="0.2">
      <c r="A2878" s="8" t="str">
        <f>Table76[[#This Row],[Test No.]]&amp;Table76[[#This Row],[Section]]&amp;Table76[[#This Row],[Q. No.]]</f>
        <v>R48M57</v>
      </c>
      <c r="B2878" s="8"/>
      <c r="C2878" s="7" t="s">
        <v>63</v>
      </c>
      <c r="D2878" s="6">
        <v>57</v>
      </c>
      <c r="E2878" s="6" t="s">
        <v>32</v>
      </c>
      <c r="F2878" s="36" t="s">
        <v>467</v>
      </c>
      <c r="G2878" s="36" t="str">
        <f>VLOOKUP(Table76[[#This Row],[CID]],MathN,2,FALSE)</f>
        <v>Percentages, Fractions, and Decimals</v>
      </c>
    </row>
    <row r="2879" spans="1:7" x14ac:dyDescent="0.2">
      <c r="A2879" s="8" t="str">
        <f>Table76[[#This Row],[Test No.]]&amp;Table76[[#This Row],[Section]]&amp;Table76[[#This Row],[Q. No.]]</f>
        <v>R48M58</v>
      </c>
      <c r="B2879" s="8"/>
      <c r="C2879" s="7" t="s">
        <v>63</v>
      </c>
      <c r="D2879" s="6">
        <v>58</v>
      </c>
      <c r="E2879" s="6" t="s">
        <v>32</v>
      </c>
      <c r="F2879" s="36" t="s">
        <v>470</v>
      </c>
      <c r="G2879" s="36" t="str">
        <f>VLOOKUP(Table76[[#This Row],[CID]],MathN,2,FALSE)</f>
        <v>Exponents and Roots</v>
      </c>
    </row>
    <row r="2880" spans="1:7" x14ac:dyDescent="0.2">
      <c r="A2880" s="8" t="str">
        <f>Table76[[#This Row],[Test No.]]&amp;Table76[[#This Row],[Section]]&amp;Table76[[#This Row],[Q. No.]]</f>
        <v>R48M59</v>
      </c>
      <c r="B2880" s="8"/>
      <c r="C2880" s="7" t="s">
        <v>63</v>
      </c>
      <c r="D2880" s="6">
        <v>59</v>
      </c>
      <c r="E2880" s="6" t="s">
        <v>32</v>
      </c>
      <c r="F2880" s="36" t="s">
        <v>492</v>
      </c>
      <c r="G2880" s="36" t="str">
        <f>VLOOKUP(Table76[[#This Row],[CID]],MathN,2,FALSE)</f>
        <v>Graphing Data and Equations</v>
      </c>
    </row>
    <row r="2881" spans="1:7" x14ac:dyDescent="0.2">
      <c r="A2881" s="8" t="str">
        <f>Table76[[#This Row],[Test No.]]&amp;Table76[[#This Row],[Section]]&amp;Table76[[#This Row],[Q. No.]]</f>
        <v>R48M60</v>
      </c>
      <c r="B2881" s="8"/>
      <c r="C2881" s="7" t="s">
        <v>63</v>
      </c>
      <c r="D2881" s="6">
        <v>60</v>
      </c>
      <c r="E2881" s="6" t="s">
        <v>32</v>
      </c>
      <c r="F2881" s="36" t="s">
        <v>494</v>
      </c>
      <c r="G2881" s="36" t="str">
        <f>VLOOKUP(Table76[[#This Row],[CID]],MathN,2,FALSE)</f>
        <v>Angles, Lines, and Planes</v>
      </c>
    </row>
    <row r="2882" spans="1:7" x14ac:dyDescent="0.2">
      <c r="A2882" s="8" t="str">
        <f>Table76[[#This Row],[Test No.]]&amp;Table76[[#This Row],[Section]]&amp;Table76[[#This Row],[Q. No.]]</f>
        <v>R49M1</v>
      </c>
      <c r="B2882" s="8"/>
      <c r="C2882" s="9" t="s">
        <v>62</v>
      </c>
      <c r="D2882" s="6">
        <v>1</v>
      </c>
      <c r="E2882" s="6" t="s">
        <v>32</v>
      </c>
      <c r="F2882" s="36" t="s">
        <v>468</v>
      </c>
      <c r="G2882" s="36" t="str">
        <f>VLOOKUP(Table76[[#This Row],[CID]],MathN,2,FALSE)</f>
        <v>Ratios and Proportions</v>
      </c>
    </row>
    <row r="2883" spans="1:7" x14ac:dyDescent="0.2">
      <c r="A2883" s="8" t="str">
        <f>Table76[[#This Row],[Test No.]]&amp;Table76[[#This Row],[Section]]&amp;Table76[[#This Row],[Q. No.]]</f>
        <v>R49M2</v>
      </c>
      <c r="B2883" s="8"/>
      <c r="C2883" s="9" t="s">
        <v>62</v>
      </c>
      <c r="D2883" s="6">
        <v>2</v>
      </c>
      <c r="E2883" s="6" t="s">
        <v>32</v>
      </c>
      <c r="F2883" s="36" t="s">
        <v>475</v>
      </c>
      <c r="G2883" s="36" t="str">
        <f>VLOOKUP(Table76[[#This Row],[CID]],MathN,2,FALSE)</f>
        <v>Solving Linear Equations</v>
      </c>
    </row>
    <row r="2884" spans="1:7" x14ac:dyDescent="0.2">
      <c r="A2884" s="8" t="str">
        <f>Table76[[#This Row],[Test No.]]&amp;Table76[[#This Row],[Section]]&amp;Table76[[#This Row],[Q. No.]]</f>
        <v>R49M3</v>
      </c>
      <c r="B2884" s="8"/>
      <c r="C2884" s="9" t="s">
        <v>62</v>
      </c>
      <c r="D2884" s="6">
        <v>3</v>
      </c>
      <c r="E2884" s="6" t="s">
        <v>32</v>
      </c>
      <c r="F2884" s="36" t="s">
        <v>506</v>
      </c>
      <c r="G2884" s="36" t="str">
        <f>VLOOKUP(Table76[[#This Row],[CID]],MathN,2,FALSE)</f>
        <v>Mean, Median, and Mode</v>
      </c>
    </row>
    <row r="2885" spans="1:7" x14ac:dyDescent="0.2">
      <c r="A2885" s="8" t="str">
        <f>Table76[[#This Row],[Test No.]]&amp;Table76[[#This Row],[Section]]&amp;Table76[[#This Row],[Q. No.]]</f>
        <v>R49M4</v>
      </c>
      <c r="B2885" s="8"/>
      <c r="C2885" s="9" t="s">
        <v>62</v>
      </c>
      <c r="D2885" s="6">
        <v>4</v>
      </c>
      <c r="E2885" s="6" t="s">
        <v>32</v>
      </c>
      <c r="F2885" s="36" t="s">
        <v>509</v>
      </c>
      <c r="G2885" s="36" t="str">
        <f>VLOOKUP(Table76[[#This Row],[CID]],MathN,2,FALSE)</f>
        <v>Combination and Permutation</v>
      </c>
    </row>
    <row r="2886" spans="1:7" x14ac:dyDescent="0.2">
      <c r="A2886" s="8" t="str">
        <f>Table76[[#This Row],[Test No.]]&amp;Table76[[#This Row],[Section]]&amp;Table76[[#This Row],[Q. No.]]</f>
        <v>R49M5</v>
      </c>
      <c r="B2886" s="8"/>
      <c r="C2886" s="9" t="s">
        <v>62</v>
      </c>
      <c r="D2886" s="6">
        <v>5</v>
      </c>
      <c r="E2886" s="6" t="s">
        <v>32</v>
      </c>
      <c r="F2886" s="36" t="s">
        <v>471</v>
      </c>
      <c r="G2886" s="36" t="str">
        <f>VLOOKUP(Table76[[#This Row],[CID]],MathN,2,FALSE)</f>
        <v>Series</v>
      </c>
    </row>
    <row r="2887" spans="1:7" x14ac:dyDescent="0.2">
      <c r="A2887" s="8" t="str">
        <f>Table76[[#This Row],[Test No.]]&amp;Table76[[#This Row],[Section]]&amp;Table76[[#This Row],[Q. No.]]</f>
        <v>R49M6</v>
      </c>
      <c r="B2887" s="8"/>
      <c r="C2887" s="9" t="s">
        <v>62</v>
      </c>
      <c r="D2887" s="6">
        <v>6</v>
      </c>
      <c r="E2887" s="6" t="s">
        <v>32</v>
      </c>
      <c r="F2887" s="36" t="s">
        <v>495</v>
      </c>
      <c r="G2887" s="36" t="str">
        <f>VLOOKUP(Table76[[#This Row],[CID]],MathN,2,FALSE)</f>
        <v>Triangles</v>
      </c>
    </row>
    <row r="2888" spans="1:7" x14ac:dyDescent="0.2">
      <c r="A2888" s="8" t="str">
        <f>Table76[[#This Row],[Test No.]]&amp;Table76[[#This Row],[Section]]&amp;Table76[[#This Row],[Q. No.]]</f>
        <v>R49M7</v>
      </c>
      <c r="B2888" s="8"/>
      <c r="C2888" s="9" t="s">
        <v>62</v>
      </c>
      <c r="D2888" s="6">
        <v>7</v>
      </c>
      <c r="E2888" s="6" t="s">
        <v>32</v>
      </c>
      <c r="F2888" s="36" t="s">
        <v>472</v>
      </c>
      <c r="G2888" s="36" t="str">
        <f>VLOOKUP(Table76[[#This Row],[CID]],MathN,2,FALSE)</f>
        <v>Substitution</v>
      </c>
    </row>
    <row r="2889" spans="1:7" x14ac:dyDescent="0.2">
      <c r="A2889" s="8" t="str">
        <f>Table76[[#This Row],[Test No.]]&amp;Table76[[#This Row],[Section]]&amp;Table76[[#This Row],[Q. No.]]</f>
        <v>R49M8</v>
      </c>
      <c r="B2889" s="8"/>
      <c r="C2889" s="9" t="s">
        <v>62</v>
      </c>
      <c r="D2889" s="6">
        <v>8</v>
      </c>
      <c r="E2889" s="6" t="s">
        <v>32</v>
      </c>
      <c r="F2889" s="36" t="s">
        <v>476</v>
      </c>
      <c r="G2889" s="36" t="str">
        <f>VLOOKUP(Table76[[#This Row],[CID]],MathN,2,FALSE)</f>
        <v>Multiplying Binomials</v>
      </c>
    </row>
    <row r="2890" spans="1:7" x14ac:dyDescent="0.2">
      <c r="A2890" s="8" t="str">
        <f>Table76[[#This Row],[Test No.]]&amp;Table76[[#This Row],[Section]]&amp;Table76[[#This Row],[Q. No.]]</f>
        <v>R49M9</v>
      </c>
      <c r="B2890" s="8"/>
      <c r="C2890" s="9" t="s">
        <v>62</v>
      </c>
      <c r="D2890" s="6">
        <v>9</v>
      </c>
      <c r="E2890" s="6" t="s">
        <v>32</v>
      </c>
      <c r="F2890" s="36" t="s">
        <v>467</v>
      </c>
      <c r="G2890" s="36" t="str">
        <f>VLOOKUP(Table76[[#This Row],[CID]],MathN,2,FALSE)</f>
        <v>Percentages, Fractions, and Decimals</v>
      </c>
    </row>
    <row r="2891" spans="1:7" x14ac:dyDescent="0.2">
      <c r="A2891" s="8" t="str">
        <f>Table76[[#This Row],[Test No.]]&amp;Table76[[#This Row],[Section]]&amp;Table76[[#This Row],[Q. No.]]</f>
        <v>R49M10</v>
      </c>
      <c r="B2891" s="8"/>
      <c r="C2891" s="9" t="s">
        <v>62</v>
      </c>
      <c r="D2891" s="6">
        <v>10</v>
      </c>
      <c r="E2891" s="6" t="s">
        <v>32</v>
      </c>
      <c r="F2891" s="36" t="s">
        <v>468</v>
      </c>
      <c r="G2891" s="36" t="str">
        <f>VLOOKUP(Table76[[#This Row],[CID]],MathN,2,FALSE)</f>
        <v>Ratios and Proportions</v>
      </c>
    </row>
    <row r="2892" spans="1:7" x14ac:dyDescent="0.2">
      <c r="A2892" s="8" t="str">
        <f>Table76[[#This Row],[Test No.]]&amp;Table76[[#This Row],[Section]]&amp;Table76[[#This Row],[Q. No.]]</f>
        <v>R49M11</v>
      </c>
      <c r="B2892" s="8"/>
      <c r="C2892" s="9" t="s">
        <v>62</v>
      </c>
      <c r="D2892" s="6">
        <v>11</v>
      </c>
      <c r="E2892" s="6" t="s">
        <v>32</v>
      </c>
      <c r="F2892" s="36" t="s">
        <v>499</v>
      </c>
      <c r="G2892" s="36" t="str">
        <f>VLOOKUP(Table76[[#This Row],[CID]],MathN,2,FALSE)</f>
        <v>Area and Perimeter</v>
      </c>
    </row>
    <row r="2893" spans="1:7" x14ac:dyDescent="0.2">
      <c r="A2893" s="8" t="str">
        <f>Table76[[#This Row],[Test No.]]&amp;Table76[[#This Row],[Section]]&amp;Table76[[#This Row],[Q. No.]]</f>
        <v>R49M12</v>
      </c>
      <c r="B2893" s="8"/>
      <c r="C2893" s="9" t="s">
        <v>62</v>
      </c>
      <c r="D2893" s="6">
        <v>12</v>
      </c>
      <c r="E2893" s="6" t="s">
        <v>32</v>
      </c>
      <c r="F2893" s="36" t="s">
        <v>475</v>
      </c>
      <c r="G2893" s="36" t="str">
        <f>VLOOKUP(Table76[[#This Row],[CID]],MathN,2,FALSE)</f>
        <v>Solving Linear Equations</v>
      </c>
    </row>
    <row r="2894" spans="1:7" x14ac:dyDescent="0.2">
      <c r="A2894" s="8" t="str">
        <f>Table76[[#This Row],[Test No.]]&amp;Table76[[#This Row],[Section]]&amp;Table76[[#This Row],[Q. No.]]</f>
        <v>R49M13</v>
      </c>
      <c r="B2894" s="8"/>
      <c r="C2894" s="9" t="s">
        <v>62</v>
      </c>
      <c r="D2894" s="6">
        <v>13</v>
      </c>
      <c r="E2894" s="6" t="s">
        <v>32</v>
      </c>
      <c r="F2894" s="36" t="s">
        <v>494</v>
      </c>
      <c r="G2894" s="36" t="str">
        <f>VLOOKUP(Table76[[#This Row],[CID]],MathN,2,FALSE)</f>
        <v>Angles, Lines, and Planes</v>
      </c>
    </row>
    <row r="2895" spans="1:7" x14ac:dyDescent="0.2">
      <c r="A2895" s="8" t="str">
        <f>Table76[[#This Row],[Test No.]]&amp;Table76[[#This Row],[Section]]&amp;Table76[[#This Row],[Q. No.]]</f>
        <v>R49M14</v>
      </c>
      <c r="B2895" s="8"/>
      <c r="C2895" s="9" t="s">
        <v>62</v>
      </c>
      <c r="D2895" s="6">
        <v>14</v>
      </c>
      <c r="E2895" s="6" t="s">
        <v>32</v>
      </c>
      <c r="F2895" s="36" t="s">
        <v>481</v>
      </c>
      <c r="G2895" s="36" t="str">
        <f>VLOOKUP(Table76[[#This Row],[CID]],MathN,2,FALSE)</f>
        <v>Functions</v>
      </c>
    </row>
    <row r="2896" spans="1:7" x14ac:dyDescent="0.2">
      <c r="A2896" s="8" t="str">
        <f>Table76[[#This Row],[Test No.]]&amp;Table76[[#This Row],[Section]]&amp;Table76[[#This Row],[Q. No.]]</f>
        <v>R49M15</v>
      </c>
      <c r="B2896" s="8"/>
      <c r="C2896" s="9" t="s">
        <v>62</v>
      </c>
      <c r="D2896" s="6">
        <v>15</v>
      </c>
      <c r="E2896" s="6" t="s">
        <v>32</v>
      </c>
      <c r="F2896" s="36" t="s">
        <v>496</v>
      </c>
      <c r="G2896" s="36" t="str">
        <f>VLOOKUP(Table76[[#This Row],[CID]],MathN,2,FALSE)</f>
        <v>Polygons</v>
      </c>
    </row>
    <row r="2897" spans="1:7" x14ac:dyDescent="0.2">
      <c r="A2897" s="8" t="str">
        <f>Table76[[#This Row],[Test No.]]&amp;Table76[[#This Row],[Section]]&amp;Table76[[#This Row],[Q. No.]]</f>
        <v>R49M16</v>
      </c>
      <c r="B2897" s="8"/>
      <c r="C2897" s="9" t="s">
        <v>62</v>
      </c>
      <c r="D2897" s="6">
        <v>16</v>
      </c>
      <c r="E2897" s="6" t="s">
        <v>32</v>
      </c>
      <c r="F2897" s="36" t="s">
        <v>473</v>
      </c>
      <c r="G2897" s="36" t="str">
        <f>VLOOKUP(Table76[[#This Row],[CID]],MathN,2,FALSE)</f>
        <v>Equivalent Algebraic Expressions</v>
      </c>
    </row>
    <row r="2898" spans="1:7" x14ac:dyDescent="0.2">
      <c r="A2898" s="8" t="str">
        <f>Table76[[#This Row],[Test No.]]&amp;Table76[[#This Row],[Section]]&amp;Table76[[#This Row],[Q. No.]]</f>
        <v>R49M17</v>
      </c>
      <c r="B2898" s="8"/>
      <c r="C2898" s="9" t="s">
        <v>62</v>
      </c>
      <c r="D2898" s="6">
        <v>17</v>
      </c>
      <c r="E2898" s="6" t="s">
        <v>32</v>
      </c>
      <c r="F2898" s="36" t="s">
        <v>481</v>
      </c>
      <c r="G2898" s="36" t="str">
        <f>VLOOKUP(Table76[[#This Row],[CID]],MathN,2,FALSE)</f>
        <v>Functions</v>
      </c>
    </row>
    <row r="2899" spans="1:7" x14ac:dyDescent="0.2">
      <c r="A2899" s="8" t="str">
        <f>Table76[[#This Row],[Test No.]]&amp;Table76[[#This Row],[Section]]&amp;Table76[[#This Row],[Q. No.]]</f>
        <v>R49M18</v>
      </c>
      <c r="B2899" s="8"/>
      <c r="C2899" s="9" t="s">
        <v>62</v>
      </c>
      <c r="D2899" s="6">
        <v>18</v>
      </c>
      <c r="E2899" s="6" t="s">
        <v>32</v>
      </c>
      <c r="F2899" s="36" t="s">
        <v>479</v>
      </c>
      <c r="G2899" s="36" t="str">
        <f>VLOOKUP(Table76[[#This Row],[CID]],MathN,2,FALSE)</f>
        <v>Solving Systems of Equations</v>
      </c>
    </row>
    <row r="2900" spans="1:7" x14ac:dyDescent="0.2">
      <c r="A2900" s="8" t="str">
        <f>Table76[[#This Row],[Test No.]]&amp;Table76[[#This Row],[Section]]&amp;Table76[[#This Row],[Q. No.]]</f>
        <v>R49M19</v>
      </c>
      <c r="B2900" s="8"/>
      <c r="C2900" s="9" t="s">
        <v>62</v>
      </c>
      <c r="D2900" s="6">
        <v>19</v>
      </c>
      <c r="E2900" s="6" t="s">
        <v>32</v>
      </c>
      <c r="F2900" s="36" t="s">
        <v>470</v>
      </c>
      <c r="G2900" s="36" t="str">
        <f>VLOOKUP(Table76[[#This Row],[CID]],MathN,2,FALSE)</f>
        <v>Exponents and Roots</v>
      </c>
    </row>
    <row r="2901" spans="1:7" x14ac:dyDescent="0.2">
      <c r="A2901" s="8" t="str">
        <f>Table76[[#This Row],[Test No.]]&amp;Table76[[#This Row],[Section]]&amp;Table76[[#This Row],[Q. No.]]</f>
        <v>R49M20</v>
      </c>
      <c r="B2901" s="8"/>
      <c r="C2901" s="9" t="s">
        <v>62</v>
      </c>
      <c r="D2901" s="6">
        <v>20</v>
      </c>
      <c r="E2901" s="6" t="s">
        <v>32</v>
      </c>
      <c r="F2901" s="36" t="s">
        <v>475</v>
      </c>
      <c r="G2901" s="36" t="str">
        <f>VLOOKUP(Table76[[#This Row],[CID]],MathN,2,FALSE)</f>
        <v>Solving Linear Equations</v>
      </c>
    </row>
    <row r="2902" spans="1:7" x14ac:dyDescent="0.2">
      <c r="A2902" s="8" t="str">
        <f>Table76[[#This Row],[Test No.]]&amp;Table76[[#This Row],[Section]]&amp;Table76[[#This Row],[Q. No.]]</f>
        <v>R49M21</v>
      </c>
      <c r="B2902" s="8"/>
      <c r="C2902" s="9" t="s">
        <v>62</v>
      </c>
      <c r="D2902" s="6">
        <v>21</v>
      </c>
      <c r="E2902" s="6" t="s">
        <v>32</v>
      </c>
      <c r="F2902" s="36" t="s">
        <v>495</v>
      </c>
      <c r="G2902" s="36" t="str">
        <f>VLOOKUP(Table76[[#This Row],[CID]],MathN,2,FALSE)</f>
        <v>Triangles</v>
      </c>
    </row>
    <row r="2903" spans="1:7" x14ac:dyDescent="0.2">
      <c r="A2903" s="8" t="str">
        <f>Table76[[#This Row],[Test No.]]&amp;Table76[[#This Row],[Section]]&amp;Table76[[#This Row],[Q. No.]]</f>
        <v>R49M22</v>
      </c>
      <c r="B2903" s="8"/>
      <c r="C2903" s="9" t="s">
        <v>62</v>
      </c>
      <c r="D2903" s="6">
        <v>22</v>
      </c>
      <c r="E2903" s="6" t="s">
        <v>32</v>
      </c>
      <c r="F2903" s="36" t="s">
        <v>488</v>
      </c>
      <c r="G2903" s="36" t="str">
        <f>VLOOKUP(Table76[[#This Row],[CID]],MathN,2,FALSE)</f>
        <v>Distance and Midpoints</v>
      </c>
    </row>
    <row r="2904" spans="1:7" x14ac:dyDescent="0.2">
      <c r="A2904" s="8" t="str">
        <f>Table76[[#This Row],[Test No.]]&amp;Table76[[#This Row],[Section]]&amp;Table76[[#This Row],[Q. No.]]</f>
        <v>R49M23</v>
      </c>
      <c r="B2904" s="8"/>
      <c r="C2904" s="9" t="s">
        <v>62</v>
      </c>
      <c r="D2904" s="6">
        <v>23</v>
      </c>
      <c r="E2904" s="6" t="s">
        <v>32</v>
      </c>
      <c r="F2904" s="36" t="s">
        <v>487</v>
      </c>
      <c r="G2904" s="36" t="str">
        <f>VLOOKUP(Table76[[#This Row],[CID]],MathN,2,FALSE)</f>
        <v>The (x,y) Coordinate Plane</v>
      </c>
    </row>
    <row r="2905" spans="1:7" x14ac:dyDescent="0.2">
      <c r="A2905" s="8" t="str">
        <f>Table76[[#This Row],[Test No.]]&amp;Table76[[#This Row],[Section]]&amp;Table76[[#This Row],[Q. No.]]</f>
        <v>R49M24</v>
      </c>
      <c r="B2905" s="8"/>
      <c r="C2905" s="9" t="s">
        <v>62</v>
      </c>
      <c r="D2905" s="6">
        <v>24</v>
      </c>
      <c r="E2905" s="6" t="s">
        <v>32</v>
      </c>
      <c r="F2905" s="36" t="s">
        <v>495</v>
      </c>
      <c r="G2905" s="36" t="str">
        <f>VLOOKUP(Table76[[#This Row],[CID]],MathN,2,FALSE)</f>
        <v>Triangles</v>
      </c>
    </row>
    <row r="2906" spans="1:7" x14ac:dyDescent="0.2">
      <c r="A2906" s="8" t="str">
        <f>Table76[[#This Row],[Test No.]]&amp;Table76[[#This Row],[Section]]&amp;Table76[[#This Row],[Q. No.]]</f>
        <v>R49M25</v>
      </c>
      <c r="B2906" s="8"/>
      <c r="C2906" s="9" t="s">
        <v>62</v>
      </c>
      <c r="D2906" s="6">
        <v>25</v>
      </c>
      <c r="E2906" s="6" t="s">
        <v>32</v>
      </c>
      <c r="F2906" s="36" t="s">
        <v>492</v>
      </c>
      <c r="G2906" s="36" t="str">
        <f>VLOOKUP(Table76[[#This Row],[CID]],MathN,2,FALSE)</f>
        <v>Graphing Data and Equations</v>
      </c>
    </row>
    <row r="2907" spans="1:7" x14ac:dyDescent="0.2">
      <c r="A2907" s="8" t="str">
        <f>Table76[[#This Row],[Test No.]]&amp;Table76[[#This Row],[Section]]&amp;Table76[[#This Row],[Q. No.]]</f>
        <v>R49M26</v>
      </c>
      <c r="B2907" s="8"/>
      <c r="C2907" s="9" t="s">
        <v>62</v>
      </c>
      <c r="D2907" s="6">
        <v>26</v>
      </c>
      <c r="E2907" s="6" t="s">
        <v>32</v>
      </c>
      <c r="F2907" s="36" t="s">
        <v>499</v>
      </c>
      <c r="G2907" s="36" t="str">
        <f>VLOOKUP(Table76[[#This Row],[CID]],MathN,2,FALSE)</f>
        <v>Area and Perimeter</v>
      </c>
    </row>
    <row r="2908" spans="1:7" x14ac:dyDescent="0.2">
      <c r="A2908" s="8" t="str">
        <f>Table76[[#This Row],[Test No.]]&amp;Table76[[#This Row],[Section]]&amp;Table76[[#This Row],[Q. No.]]</f>
        <v>R49M27</v>
      </c>
      <c r="B2908" s="8"/>
      <c r="C2908" s="9" t="s">
        <v>62</v>
      </c>
      <c r="D2908" s="6">
        <v>27</v>
      </c>
      <c r="E2908" s="6" t="s">
        <v>32</v>
      </c>
      <c r="F2908" s="36" t="s">
        <v>474</v>
      </c>
      <c r="G2908" s="36" t="str">
        <f>VLOOKUP(Table76[[#This Row],[CID]],MathN,2,FALSE)</f>
        <v>Writing Expressions and Equations</v>
      </c>
    </row>
    <row r="2909" spans="1:7" x14ac:dyDescent="0.2">
      <c r="A2909" s="8" t="str">
        <f>Table76[[#This Row],[Test No.]]&amp;Table76[[#This Row],[Section]]&amp;Table76[[#This Row],[Q. No.]]</f>
        <v>R49M28</v>
      </c>
      <c r="B2909" s="8"/>
      <c r="C2909" s="9" t="s">
        <v>62</v>
      </c>
      <c r="D2909" s="6">
        <v>28</v>
      </c>
      <c r="E2909" s="6" t="s">
        <v>32</v>
      </c>
      <c r="F2909" s="36" t="s">
        <v>464</v>
      </c>
      <c r="G2909" s="36" t="str">
        <f>VLOOKUP(Table76[[#This Row],[CID]],MathN,2,FALSE)</f>
        <v>Numbers, Operations, and Problems</v>
      </c>
    </row>
    <row r="2910" spans="1:7" x14ac:dyDescent="0.2">
      <c r="A2910" s="8" t="str">
        <f>Table76[[#This Row],[Test No.]]&amp;Table76[[#This Row],[Section]]&amp;Table76[[#This Row],[Q. No.]]</f>
        <v>R49M29</v>
      </c>
      <c r="B2910" s="8"/>
      <c r="C2910" s="9" t="s">
        <v>62</v>
      </c>
      <c r="D2910" s="6">
        <v>29</v>
      </c>
      <c r="E2910" s="6" t="s">
        <v>32</v>
      </c>
      <c r="F2910" s="36" t="s">
        <v>478</v>
      </c>
      <c r="G2910" s="36" t="str">
        <f>VLOOKUP(Table76[[#This Row],[CID]],MathN,2,FALSE)</f>
        <v>Solving and Factoring Quadratic Equations</v>
      </c>
    </row>
    <row r="2911" spans="1:7" x14ac:dyDescent="0.2">
      <c r="A2911" s="8" t="str">
        <f>Table76[[#This Row],[Test No.]]&amp;Table76[[#This Row],[Section]]&amp;Table76[[#This Row],[Q. No.]]</f>
        <v>R49M30</v>
      </c>
      <c r="B2911" s="8"/>
      <c r="C2911" s="9" t="s">
        <v>62</v>
      </c>
      <c r="D2911" s="6">
        <v>30</v>
      </c>
      <c r="E2911" s="6" t="s">
        <v>32</v>
      </c>
      <c r="F2911" s="36" t="s">
        <v>470</v>
      </c>
      <c r="G2911" s="36" t="str">
        <f>VLOOKUP(Table76[[#This Row],[CID]],MathN,2,FALSE)</f>
        <v>Exponents and Roots</v>
      </c>
    </row>
    <row r="2912" spans="1:7" x14ac:dyDescent="0.2">
      <c r="A2912" s="8" t="str">
        <f>Table76[[#This Row],[Test No.]]&amp;Table76[[#This Row],[Section]]&amp;Table76[[#This Row],[Q. No.]]</f>
        <v>R49M31</v>
      </c>
      <c r="B2912" s="8"/>
      <c r="C2912" s="9" t="s">
        <v>62</v>
      </c>
      <c r="D2912" s="6">
        <v>31</v>
      </c>
      <c r="E2912" s="6" t="s">
        <v>32</v>
      </c>
      <c r="F2912" s="36" t="s">
        <v>467</v>
      </c>
      <c r="G2912" s="36" t="str">
        <f>VLOOKUP(Table76[[#This Row],[CID]],MathN,2,FALSE)</f>
        <v>Percentages, Fractions, and Decimals</v>
      </c>
    </row>
    <row r="2913" spans="1:7" x14ac:dyDescent="0.2">
      <c r="A2913" s="8" t="str">
        <f>Table76[[#This Row],[Test No.]]&amp;Table76[[#This Row],[Section]]&amp;Table76[[#This Row],[Q. No.]]</f>
        <v>R49M32</v>
      </c>
      <c r="B2913" s="8"/>
      <c r="C2913" s="9" t="s">
        <v>62</v>
      </c>
      <c r="D2913" s="6">
        <v>32</v>
      </c>
      <c r="E2913" s="6" t="s">
        <v>32</v>
      </c>
      <c r="F2913" s="36" t="s">
        <v>489</v>
      </c>
      <c r="G2913" s="36" t="str">
        <f>VLOOKUP(Table76[[#This Row],[CID]],MathN,2,FALSE)</f>
        <v>Slope</v>
      </c>
    </row>
    <row r="2914" spans="1:7" x14ac:dyDescent="0.2">
      <c r="A2914" s="8" t="str">
        <f>Table76[[#This Row],[Test No.]]&amp;Table76[[#This Row],[Section]]&amp;Table76[[#This Row],[Q. No.]]</f>
        <v>R49M33</v>
      </c>
      <c r="B2914" s="8"/>
      <c r="C2914" s="9" t="s">
        <v>62</v>
      </c>
      <c r="D2914" s="6">
        <v>33</v>
      </c>
      <c r="E2914" s="6" t="s">
        <v>32</v>
      </c>
      <c r="F2914" s="36" t="s">
        <v>481</v>
      </c>
      <c r="G2914" s="36" t="str">
        <f>VLOOKUP(Table76[[#This Row],[CID]],MathN,2,FALSE)</f>
        <v>Functions</v>
      </c>
    </row>
    <row r="2915" spans="1:7" x14ac:dyDescent="0.2">
      <c r="A2915" s="8" t="str">
        <f>Table76[[#This Row],[Test No.]]&amp;Table76[[#This Row],[Section]]&amp;Table76[[#This Row],[Q. No.]]</f>
        <v>R49M34</v>
      </c>
      <c r="B2915" s="8"/>
      <c r="C2915" s="9" t="s">
        <v>62</v>
      </c>
      <c r="D2915" s="6">
        <v>34</v>
      </c>
      <c r="E2915" s="6" t="s">
        <v>32</v>
      </c>
      <c r="F2915" s="36" t="s">
        <v>500</v>
      </c>
      <c r="G2915" s="36" t="str">
        <f>VLOOKUP(Table76[[#This Row],[CID]],MathN,2,FALSE)</f>
        <v>SOHCAHTOA</v>
      </c>
    </row>
    <row r="2916" spans="1:7" x14ac:dyDescent="0.2">
      <c r="A2916" s="8" t="str">
        <f>Table76[[#This Row],[Test No.]]&amp;Table76[[#This Row],[Section]]&amp;Table76[[#This Row],[Q. No.]]</f>
        <v>R49M35</v>
      </c>
      <c r="B2916" s="8"/>
      <c r="C2916" s="9" t="s">
        <v>62</v>
      </c>
      <c r="D2916" s="6">
        <v>35</v>
      </c>
      <c r="E2916" s="6" t="s">
        <v>32</v>
      </c>
      <c r="F2916" s="36" t="s">
        <v>464</v>
      </c>
      <c r="G2916" s="36" t="str">
        <f>VLOOKUP(Table76[[#This Row],[CID]],MathN,2,FALSE)</f>
        <v>Numbers, Operations, and Problems</v>
      </c>
    </row>
    <row r="2917" spans="1:7" x14ac:dyDescent="0.2">
      <c r="A2917" s="8" t="str">
        <f>Table76[[#This Row],[Test No.]]&amp;Table76[[#This Row],[Section]]&amp;Table76[[#This Row],[Q. No.]]</f>
        <v>R49M36</v>
      </c>
      <c r="B2917" s="8"/>
      <c r="C2917" s="9" t="s">
        <v>62</v>
      </c>
      <c r="D2917" s="6">
        <v>36</v>
      </c>
      <c r="E2917" s="6" t="s">
        <v>32</v>
      </c>
      <c r="F2917" s="36" t="s">
        <v>506</v>
      </c>
      <c r="G2917" s="36" t="str">
        <f>VLOOKUP(Table76[[#This Row],[CID]],MathN,2,FALSE)</f>
        <v>Mean, Median, and Mode</v>
      </c>
    </row>
    <row r="2918" spans="1:7" x14ac:dyDescent="0.2">
      <c r="A2918" s="8" t="str">
        <f>Table76[[#This Row],[Test No.]]&amp;Table76[[#This Row],[Section]]&amp;Table76[[#This Row],[Q. No.]]</f>
        <v>R49M37</v>
      </c>
      <c r="B2918" s="8"/>
      <c r="C2918" s="9" t="s">
        <v>62</v>
      </c>
      <c r="D2918" s="6">
        <v>37</v>
      </c>
      <c r="E2918" s="6" t="s">
        <v>32</v>
      </c>
      <c r="F2918" s="36" t="s">
        <v>467</v>
      </c>
      <c r="G2918" s="36" t="str">
        <f>VLOOKUP(Table76[[#This Row],[CID]],MathN,2,FALSE)</f>
        <v>Percentages, Fractions, and Decimals</v>
      </c>
    </row>
    <row r="2919" spans="1:7" x14ac:dyDescent="0.2">
      <c r="A2919" s="8" t="str">
        <f>Table76[[#This Row],[Test No.]]&amp;Table76[[#This Row],[Section]]&amp;Table76[[#This Row],[Q. No.]]</f>
        <v>R49M38</v>
      </c>
      <c r="B2919" s="8"/>
      <c r="C2919" s="9" t="s">
        <v>62</v>
      </c>
      <c r="D2919" s="6">
        <v>38</v>
      </c>
      <c r="E2919" s="6" t="s">
        <v>32</v>
      </c>
      <c r="F2919" s="36" t="s">
        <v>497</v>
      </c>
      <c r="G2919" s="36" t="str">
        <f>VLOOKUP(Table76[[#This Row],[CID]],MathN,2,FALSE)</f>
        <v>Circles</v>
      </c>
    </row>
    <row r="2920" spans="1:7" x14ac:dyDescent="0.2">
      <c r="A2920" s="8" t="str">
        <f>Table76[[#This Row],[Test No.]]&amp;Table76[[#This Row],[Section]]&amp;Table76[[#This Row],[Q. No.]]</f>
        <v>R49M39</v>
      </c>
      <c r="B2920" s="8"/>
      <c r="C2920" s="9" t="s">
        <v>62</v>
      </c>
      <c r="D2920" s="6">
        <v>39</v>
      </c>
      <c r="E2920" s="6" t="s">
        <v>32</v>
      </c>
      <c r="F2920" s="36" t="s">
        <v>500</v>
      </c>
      <c r="G2920" s="36" t="str">
        <f>VLOOKUP(Table76[[#This Row],[CID]],MathN,2,FALSE)</f>
        <v>SOHCAHTOA</v>
      </c>
    </row>
    <row r="2921" spans="1:7" x14ac:dyDescent="0.2">
      <c r="A2921" s="8" t="str">
        <f>Table76[[#This Row],[Test No.]]&amp;Table76[[#This Row],[Section]]&amp;Table76[[#This Row],[Q. No.]]</f>
        <v>R49M40</v>
      </c>
      <c r="B2921" s="8"/>
      <c r="C2921" s="9" t="s">
        <v>62</v>
      </c>
      <c r="D2921" s="6">
        <v>40</v>
      </c>
      <c r="E2921" s="6" t="s">
        <v>32</v>
      </c>
      <c r="F2921" s="36" t="s">
        <v>497</v>
      </c>
      <c r="G2921" s="36" t="str">
        <f>VLOOKUP(Table76[[#This Row],[CID]],MathN,2,FALSE)</f>
        <v>Circles</v>
      </c>
    </row>
    <row r="2922" spans="1:7" x14ac:dyDescent="0.2">
      <c r="A2922" s="8" t="str">
        <f>Table76[[#This Row],[Test No.]]&amp;Table76[[#This Row],[Section]]&amp;Table76[[#This Row],[Q. No.]]</f>
        <v>R49M41</v>
      </c>
      <c r="B2922" s="8"/>
      <c r="C2922" s="9" t="s">
        <v>62</v>
      </c>
      <c r="D2922" s="6">
        <v>41</v>
      </c>
      <c r="E2922" s="6" t="s">
        <v>32</v>
      </c>
      <c r="F2922" s="36" t="s">
        <v>470</v>
      </c>
      <c r="G2922" s="36" t="str">
        <f>VLOOKUP(Table76[[#This Row],[CID]],MathN,2,FALSE)</f>
        <v>Exponents and Roots</v>
      </c>
    </row>
    <row r="2923" spans="1:7" x14ac:dyDescent="0.2">
      <c r="A2923" s="8" t="str">
        <f>Table76[[#This Row],[Test No.]]&amp;Table76[[#This Row],[Section]]&amp;Table76[[#This Row],[Q. No.]]</f>
        <v>R49M42</v>
      </c>
      <c r="B2923" s="8"/>
      <c r="C2923" s="9" t="s">
        <v>62</v>
      </c>
      <c r="D2923" s="6">
        <v>42</v>
      </c>
      <c r="E2923" s="6" t="s">
        <v>32</v>
      </c>
      <c r="F2923" s="36" t="s">
        <v>478</v>
      </c>
      <c r="G2923" s="36" t="str">
        <f>VLOOKUP(Table76[[#This Row],[CID]],MathN,2,FALSE)</f>
        <v>Solving and Factoring Quadratic Equations</v>
      </c>
    </row>
    <row r="2924" spans="1:7" x14ac:dyDescent="0.2">
      <c r="A2924" s="8" t="str">
        <f>Table76[[#This Row],[Test No.]]&amp;Table76[[#This Row],[Section]]&amp;Table76[[#This Row],[Q. No.]]</f>
        <v>R49M43</v>
      </c>
      <c r="B2924" s="8"/>
      <c r="C2924" s="9" t="s">
        <v>62</v>
      </c>
      <c r="D2924" s="6">
        <v>43</v>
      </c>
      <c r="E2924" s="6" t="s">
        <v>32</v>
      </c>
      <c r="F2924" s="36" t="s">
        <v>487</v>
      </c>
      <c r="G2924" s="36" t="str">
        <f>VLOOKUP(Table76[[#This Row],[CID]],MathN,2,FALSE)</f>
        <v>The (x,y) Coordinate Plane</v>
      </c>
    </row>
    <row r="2925" spans="1:7" x14ac:dyDescent="0.2">
      <c r="A2925" s="8" t="str">
        <f>Table76[[#This Row],[Test No.]]&amp;Table76[[#This Row],[Section]]&amp;Table76[[#This Row],[Q. No.]]</f>
        <v>R49M44</v>
      </c>
      <c r="B2925" s="8"/>
      <c r="C2925" s="9" t="s">
        <v>62</v>
      </c>
      <c r="D2925" s="6">
        <v>44</v>
      </c>
      <c r="E2925" s="6" t="s">
        <v>32</v>
      </c>
      <c r="F2925" s="36" t="s">
        <v>492</v>
      </c>
      <c r="G2925" s="36" t="str">
        <f>VLOOKUP(Table76[[#This Row],[CID]],MathN,2,FALSE)</f>
        <v>Graphing Data and Equations</v>
      </c>
    </row>
    <row r="2926" spans="1:7" x14ac:dyDescent="0.2">
      <c r="A2926" s="8" t="str">
        <f>Table76[[#This Row],[Test No.]]&amp;Table76[[#This Row],[Section]]&amp;Table76[[#This Row],[Q. No.]]</f>
        <v>R49M45</v>
      </c>
      <c r="B2926" s="8"/>
      <c r="C2926" s="9" t="s">
        <v>62</v>
      </c>
      <c r="D2926" s="6">
        <v>45</v>
      </c>
      <c r="E2926" s="6" t="s">
        <v>32</v>
      </c>
      <c r="F2926" s="36" t="s">
        <v>500</v>
      </c>
      <c r="G2926" s="36" t="str">
        <f>VLOOKUP(Table76[[#This Row],[CID]],MathN,2,FALSE)</f>
        <v>SOHCAHTOA</v>
      </c>
    </row>
    <row r="2927" spans="1:7" x14ac:dyDescent="0.2">
      <c r="A2927" s="8" t="str">
        <f>Table76[[#This Row],[Test No.]]&amp;Table76[[#This Row],[Section]]&amp;Table76[[#This Row],[Q. No.]]</f>
        <v>R49M46</v>
      </c>
      <c r="B2927" s="8"/>
      <c r="C2927" s="9" t="s">
        <v>62</v>
      </c>
      <c r="D2927" s="6">
        <v>46</v>
      </c>
      <c r="E2927" s="6" t="s">
        <v>32</v>
      </c>
      <c r="F2927" s="36" t="s">
        <v>496</v>
      </c>
      <c r="G2927" s="36" t="str">
        <f>VLOOKUP(Table76[[#This Row],[CID]],MathN,2,FALSE)</f>
        <v>Polygons</v>
      </c>
    </row>
    <row r="2928" spans="1:7" x14ac:dyDescent="0.2">
      <c r="A2928" s="8" t="str">
        <f>Table76[[#This Row],[Test No.]]&amp;Table76[[#This Row],[Section]]&amp;Table76[[#This Row],[Q. No.]]</f>
        <v>R49M47</v>
      </c>
      <c r="B2928" s="8"/>
      <c r="C2928" s="9" t="s">
        <v>62</v>
      </c>
      <c r="D2928" s="6">
        <v>47</v>
      </c>
      <c r="E2928" s="6" t="s">
        <v>32</v>
      </c>
      <c r="F2928" s="36" t="s">
        <v>491</v>
      </c>
      <c r="G2928" s="36" t="str">
        <f>VLOOKUP(Table76[[#This Row],[CID]],MathN,2,FALSE)</f>
        <v>The Equation of a Line</v>
      </c>
    </row>
    <row r="2929" spans="1:7" x14ac:dyDescent="0.2">
      <c r="A2929" s="8" t="str">
        <f>Table76[[#This Row],[Test No.]]&amp;Table76[[#This Row],[Section]]&amp;Table76[[#This Row],[Q. No.]]</f>
        <v>R49M48</v>
      </c>
      <c r="B2929" s="8"/>
      <c r="C2929" s="9" t="s">
        <v>62</v>
      </c>
      <c r="D2929" s="6">
        <v>48</v>
      </c>
      <c r="E2929" s="6" t="s">
        <v>32</v>
      </c>
      <c r="F2929" s="36" t="s">
        <v>468</v>
      </c>
      <c r="G2929" s="36" t="str">
        <f>VLOOKUP(Table76[[#This Row],[CID]],MathN,2,FALSE)</f>
        <v>Ratios and Proportions</v>
      </c>
    </row>
    <row r="2930" spans="1:7" x14ac:dyDescent="0.2">
      <c r="A2930" s="8" t="str">
        <f>Table76[[#This Row],[Test No.]]&amp;Table76[[#This Row],[Section]]&amp;Table76[[#This Row],[Q. No.]]</f>
        <v>R49M49</v>
      </c>
      <c r="B2930" s="8"/>
      <c r="C2930" s="9" t="s">
        <v>62</v>
      </c>
      <c r="D2930" s="6">
        <v>49</v>
      </c>
      <c r="E2930" s="6" t="s">
        <v>32</v>
      </c>
      <c r="F2930" s="36" t="s">
        <v>478</v>
      </c>
      <c r="G2930" s="36" t="str">
        <f>VLOOKUP(Table76[[#This Row],[CID]],MathN,2,FALSE)</f>
        <v>Solving and Factoring Quadratic Equations</v>
      </c>
    </row>
    <row r="2931" spans="1:7" x14ac:dyDescent="0.2">
      <c r="A2931" s="8" t="str">
        <f>Table76[[#This Row],[Test No.]]&amp;Table76[[#This Row],[Section]]&amp;Table76[[#This Row],[Q. No.]]</f>
        <v>R49M50</v>
      </c>
      <c r="B2931" s="8"/>
      <c r="C2931" s="9" t="s">
        <v>62</v>
      </c>
      <c r="D2931" s="6">
        <v>50</v>
      </c>
      <c r="E2931" s="6" t="s">
        <v>32</v>
      </c>
      <c r="F2931" s="36" t="s">
        <v>498</v>
      </c>
      <c r="G2931" s="36" t="str">
        <f>VLOOKUP(Table76[[#This Row],[CID]],MathN,2,FALSE)</f>
        <v>Simple Three-Dimensional Geometry</v>
      </c>
    </row>
    <row r="2932" spans="1:7" x14ac:dyDescent="0.2">
      <c r="A2932" s="8" t="str">
        <f>Table76[[#This Row],[Test No.]]&amp;Table76[[#This Row],[Section]]&amp;Table76[[#This Row],[Q. No.]]</f>
        <v>R49M51</v>
      </c>
      <c r="B2932" s="8"/>
      <c r="C2932" s="9" t="s">
        <v>62</v>
      </c>
      <c r="D2932" s="6">
        <v>51</v>
      </c>
      <c r="E2932" s="6" t="s">
        <v>32</v>
      </c>
      <c r="F2932" s="36" t="s">
        <v>481</v>
      </c>
      <c r="G2932" s="36" t="str">
        <f>VLOOKUP(Table76[[#This Row],[CID]],MathN,2,FALSE)</f>
        <v>Functions</v>
      </c>
    </row>
    <row r="2933" spans="1:7" x14ac:dyDescent="0.2">
      <c r="A2933" s="8" t="str">
        <f>Table76[[#This Row],[Test No.]]&amp;Table76[[#This Row],[Section]]&amp;Table76[[#This Row],[Q. No.]]</f>
        <v>R49M52</v>
      </c>
      <c r="B2933" s="8"/>
      <c r="C2933" s="9" t="s">
        <v>62</v>
      </c>
      <c r="D2933" s="6">
        <v>52</v>
      </c>
      <c r="E2933" s="6" t="s">
        <v>32</v>
      </c>
      <c r="F2933" s="36" t="s">
        <v>478</v>
      </c>
      <c r="G2933" s="36" t="str">
        <f>VLOOKUP(Table76[[#This Row],[CID]],MathN,2,FALSE)</f>
        <v>Solving and Factoring Quadratic Equations</v>
      </c>
    </row>
    <row r="2934" spans="1:7" x14ac:dyDescent="0.2">
      <c r="A2934" s="8" t="str">
        <f>Table76[[#This Row],[Test No.]]&amp;Table76[[#This Row],[Section]]&amp;Table76[[#This Row],[Q. No.]]</f>
        <v>R49M53</v>
      </c>
      <c r="B2934" s="8"/>
      <c r="C2934" s="9" t="s">
        <v>62</v>
      </c>
      <c r="D2934" s="6">
        <v>53</v>
      </c>
      <c r="E2934" s="6" t="s">
        <v>32</v>
      </c>
      <c r="F2934" s="36" t="s">
        <v>486</v>
      </c>
      <c r="G2934" s="36" t="str">
        <f>VLOOKUP(Table76[[#This Row],[CID]],MathN,2,FALSE)</f>
        <v>Number Lines and Inequalities</v>
      </c>
    </row>
    <row r="2935" spans="1:7" x14ac:dyDescent="0.2">
      <c r="A2935" s="8" t="str">
        <f>Table76[[#This Row],[Test No.]]&amp;Table76[[#This Row],[Section]]&amp;Table76[[#This Row],[Q. No.]]</f>
        <v>R49M54</v>
      </c>
      <c r="B2935" s="8"/>
      <c r="C2935" s="9" t="s">
        <v>62</v>
      </c>
      <c r="D2935" s="6">
        <v>54</v>
      </c>
      <c r="E2935" s="6" t="s">
        <v>32</v>
      </c>
      <c r="F2935" s="36" t="s">
        <v>477</v>
      </c>
      <c r="G2935" s="36" t="str">
        <f>VLOOKUP(Table76[[#This Row],[CID]],MathN,2,FALSE)</f>
        <v>Inequalities</v>
      </c>
    </row>
    <row r="2936" spans="1:7" x14ac:dyDescent="0.2">
      <c r="A2936" s="8" t="str">
        <f>Table76[[#This Row],[Test No.]]&amp;Table76[[#This Row],[Section]]&amp;Table76[[#This Row],[Q. No.]]</f>
        <v>R49M55</v>
      </c>
      <c r="B2936" s="8"/>
      <c r="C2936" s="9" t="s">
        <v>62</v>
      </c>
      <c r="D2936" s="6">
        <v>55</v>
      </c>
      <c r="E2936" s="6" t="s">
        <v>32</v>
      </c>
      <c r="F2936" s="36" t="s">
        <v>505</v>
      </c>
      <c r="G2936" s="36" t="str">
        <f>VLOOKUP(Table76[[#This Row],[CID]],MathN,2,FALSE)</f>
        <v>Misc</v>
      </c>
    </row>
    <row r="2937" spans="1:7" x14ac:dyDescent="0.2">
      <c r="A2937" s="8" t="str">
        <f>Table76[[#This Row],[Test No.]]&amp;Table76[[#This Row],[Section]]&amp;Table76[[#This Row],[Q. No.]]</f>
        <v>R49M56</v>
      </c>
      <c r="B2937" s="8"/>
      <c r="C2937" s="9" t="s">
        <v>62</v>
      </c>
      <c r="D2937" s="6">
        <v>56</v>
      </c>
      <c r="E2937" s="6" t="s">
        <v>32</v>
      </c>
      <c r="F2937" s="36" t="s">
        <v>483</v>
      </c>
      <c r="G2937" s="36" t="str">
        <f>VLOOKUP(Table76[[#This Row],[CID]],MathN,2,FALSE)</f>
        <v>Logarithms</v>
      </c>
    </row>
    <row r="2938" spans="1:7" x14ac:dyDescent="0.2">
      <c r="A2938" s="8" t="str">
        <f>Table76[[#This Row],[Test No.]]&amp;Table76[[#This Row],[Section]]&amp;Table76[[#This Row],[Q. No.]]</f>
        <v>R49M57</v>
      </c>
      <c r="B2938" s="8"/>
      <c r="C2938" s="9" t="s">
        <v>62</v>
      </c>
      <c r="D2938" s="6">
        <v>57</v>
      </c>
      <c r="E2938" s="6" t="s">
        <v>32</v>
      </c>
      <c r="F2938" s="36" t="s">
        <v>468</v>
      </c>
      <c r="G2938" s="36" t="str">
        <f>VLOOKUP(Table76[[#This Row],[CID]],MathN,2,FALSE)</f>
        <v>Ratios and Proportions</v>
      </c>
    </row>
    <row r="2939" spans="1:7" x14ac:dyDescent="0.2">
      <c r="A2939" s="8" t="str">
        <f>Table76[[#This Row],[Test No.]]&amp;Table76[[#This Row],[Section]]&amp;Table76[[#This Row],[Q. No.]]</f>
        <v>R49M58</v>
      </c>
      <c r="B2939" s="8"/>
      <c r="C2939" s="9" t="s">
        <v>62</v>
      </c>
      <c r="D2939" s="6">
        <v>58</v>
      </c>
      <c r="E2939" s="6" t="s">
        <v>32</v>
      </c>
      <c r="F2939" s="36" t="s">
        <v>499</v>
      </c>
      <c r="G2939" s="36" t="str">
        <f>VLOOKUP(Table76[[#This Row],[CID]],MathN,2,FALSE)</f>
        <v>Area and Perimeter</v>
      </c>
    </row>
    <row r="2940" spans="1:7" x14ac:dyDescent="0.2">
      <c r="A2940" s="8" t="str">
        <f>Table76[[#This Row],[Test No.]]&amp;Table76[[#This Row],[Section]]&amp;Table76[[#This Row],[Q. No.]]</f>
        <v>R49M59</v>
      </c>
      <c r="B2940" s="8"/>
      <c r="C2940" s="9" t="s">
        <v>62</v>
      </c>
      <c r="D2940" s="6">
        <v>59</v>
      </c>
      <c r="E2940" s="6" t="s">
        <v>32</v>
      </c>
      <c r="F2940" s="36" t="s">
        <v>503</v>
      </c>
      <c r="G2940" s="36" t="str">
        <f>VLOOKUP(Table76[[#This Row],[CID]],MathN,2,FALSE)</f>
        <v>Trigonometric Graphs</v>
      </c>
    </row>
    <row r="2941" spans="1:7" x14ac:dyDescent="0.2">
      <c r="A2941" s="8" t="str">
        <f>Table76[[#This Row],[Test No.]]&amp;Table76[[#This Row],[Section]]&amp;Table76[[#This Row],[Q. No.]]</f>
        <v>R49M60</v>
      </c>
      <c r="B2941" s="8"/>
      <c r="C2941" s="9" t="s">
        <v>62</v>
      </c>
      <c r="D2941" s="6">
        <v>60</v>
      </c>
      <c r="E2941" s="6" t="s">
        <v>32</v>
      </c>
      <c r="F2941" s="36" t="s">
        <v>510</v>
      </c>
      <c r="G2941" s="36" t="str">
        <f>VLOOKUP(Table76[[#This Row],[CID]],MathN,2,FALSE)</f>
        <v>Expected Value, Standard Deviation, Misc</v>
      </c>
    </row>
    <row r="2942" spans="1:7" x14ac:dyDescent="0.2">
      <c r="A2942" s="8" t="str">
        <f>Table76[[#This Row],[Test No.]]&amp;Table76[[#This Row],[Section]]&amp;Table76[[#This Row],[Q. No.]]</f>
        <v>R50M1</v>
      </c>
      <c r="B2942" s="8"/>
      <c r="C2942" s="9" t="s">
        <v>61</v>
      </c>
      <c r="D2942" s="6">
        <v>1</v>
      </c>
      <c r="E2942" s="6" t="s">
        <v>32</v>
      </c>
      <c r="F2942" s="36" t="s">
        <v>475</v>
      </c>
      <c r="G2942" s="35" t="str">
        <f>VLOOKUP(Table76[[#This Row],[CID]],MathN,2,FALSE)</f>
        <v>Solving Linear Equations</v>
      </c>
    </row>
    <row r="2943" spans="1:7" x14ac:dyDescent="0.2">
      <c r="A2943" s="8" t="str">
        <f>Table76[[#This Row],[Test No.]]&amp;Table76[[#This Row],[Section]]&amp;Table76[[#This Row],[Q. No.]]</f>
        <v>R50M2</v>
      </c>
      <c r="B2943" s="8"/>
      <c r="C2943" s="7" t="s">
        <v>61</v>
      </c>
      <c r="D2943" s="6">
        <v>2</v>
      </c>
      <c r="E2943" s="6" t="s">
        <v>32</v>
      </c>
      <c r="F2943" s="36" t="s">
        <v>467</v>
      </c>
      <c r="G2943" s="35" t="str">
        <f>VLOOKUP(Table76[[#This Row],[CID]],MathN,2,FALSE)</f>
        <v>Percentages, Fractions, and Decimals</v>
      </c>
    </row>
    <row r="2944" spans="1:7" x14ac:dyDescent="0.2">
      <c r="A2944" s="8" t="str">
        <f>Table76[[#This Row],[Test No.]]&amp;Table76[[#This Row],[Section]]&amp;Table76[[#This Row],[Q. No.]]</f>
        <v>R50M3</v>
      </c>
      <c r="B2944" s="8"/>
      <c r="C2944" s="7" t="s">
        <v>61</v>
      </c>
      <c r="D2944" s="6">
        <v>3</v>
      </c>
      <c r="E2944" s="6" t="s">
        <v>32</v>
      </c>
      <c r="F2944" s="36" t="s">
        <v>464</v>
      </c>
      <c r="G2944" s="35" t="str">
        <f>VLOOKUP(Table76[[#This Row],[CID]],MathN,2,FALSE)</f>
        <v>Numbers, Operations, and Problems</v>
      </c>
    </row>
    <row r="2945" spans="1:8" x14ac:dyDescent="0.2">
      <c r="A2945" s="8" t="str">
        <f>Table76[[#This Row],[Test No.]]&amp;Table76[[#This Row],[Section]]&amp;Table76[[#This Row],[Q. No.]]</f>
        <v>R50M4</v>
      </c>
      <c r="B2945" s="8"/>
      <c r="C2945" s="7" t="s">
        <v>61</v>
      </c>
      <c r="D2945" s="6">
        <v>4</v>
      </c>
      <c r="E2945" s="6" t="s">
        <v>32</v>
      </c>
      <c r="F2945" s="36" t="s">
        <v>470</v>
      </c>
      <c r="G2945" s="35" t="str">
        <f>VLOOKUP(Table76[[#This Row],[CID]],MathN,2,FALSE)</f>
        <v>Exponents and Roots</v>
      </c>
    </row>
    <row r="2946" spans="1:8" x14ac:dyDescent="0.2">
      <c r="A2946" s="8" t="str">
        <f>Table76[[#This Row],[Test No.]]&amp;Table76[[#This Row],[Section]]&amp;Table76[[#This Row],[Q. No.]]</f>
        <v>R50M5</v>
      </c>
      <c r="B2946" s="8"/>
      <c r="C2946" s="7" t="s">
        <v>61</v>
      </c>
      <c r="D2946" s="6">
        <v>5</v>
      </c>
      <c r="E2946" s="6" t="s">
        <v>32</v>
      </c>
      <c r="F2946" s="36" t="s">
        <v>498</v>
      </c>
      <c r="G2946" s="35" t="str">
        <f>VLOOKUP(Table76[[#This Row],[CID]],MathN,2,FALSE)</f>
        <v>Simple Three-Dimensional Geometry</v>
      </c>
    </row>
    <row r="2947" spans="1:8" x14ac:dyDescent="0.2">
      <c r="A2947" s="8" t="str">
        <f>Table76[[#This Row],[Test No.]]&amp;Table76[[#This Row],[Section]]&amp;Table76[[#This Row],[Q. No.]]</f>
        <v>R50M6</v>
      </c>
      <c r="B2947" s="8"/>
      <c r="C2947" s="7" t="s">
        <v>61</v>
      </c>
      <c r="D2947" s="6">
        <v>6</v>
      </c>
      <c r="E2947" s="6" t="s">
        <v>32</v>
      </c>
      <c r="F2947" s="36" t="s">
        <v>495</v>
      </c>
      <c r="G2947" s="35" t="str">
        <f>VLOOKUP(Table76[[#This Row],[CID]],MathN,2,FALSE)</f>
        <v>Triangles</v>
      </c>
    </row>
    <row r="2948" spans="1:8" x14ac:dyDescent="0.2">
      <c r="A2948" s="8" t="str">
        <f>Table76[[#This Row],[Test No.]]&amp;Table76[[#This Row],[Section]]&amp;Table76[[#This Row],[Q. No.]]</f>
        <v>R50M7</v>
      </c>
      <c r="B2948" s="8"/>
      <c r="C2948" s="7" t="s">
        <v>61</v>
      </c>
      <c r="D2948" s="6">
        <v>7</v>
      </c>
      <c r="E2948" s="6" t="s">
        <v>32</v>
      </c>
      <c r="F2948" s="36" t="s">
        <v>465</v>
      </c>
      <c r="G2948" s="35" t="str">
        <f>VLOOKUP(Table76[[#This Row],[CID]],MathN,2,FALSE)</f>
        <v>Multiples, Factors, and Primes</v>
      </c>
    </row>
    <row r="2949" spans="1:8" x14ac:dyDescent="0.2">
      <c r="A2949" s="8" t="str">
        <f>Table76[[#This Row],[Test No.]]&amp;Table76[[#This Row],[Section]]&amp;Table76[[#This Row],[Q. No.]]</f>
        <v>R50M8</v>
      </c>
      <c r="B2949" s="8"/>
      <c r="C2949" s="7" t="s">
        <v>61</v>
      </c>
      <c r="D2949" s="6">
        <v>8</v>
      </c>
      <c r="E2949" s="6" t="s">
        <v>32</v>
      </c>
      <c r="F2949" s="36" t="s">
        <v>478</v>
      </c>
      <c r="G2949" s="35" t="str">
        <f>VLOOKUP(Table76[[#This Row],[CID]],MathN,2,FALSE)</f>
        <v>Solving and Factoring Quadratic Equations</v>
      </c>
    </row>
    <row r="2950" spans="1:8" x14ac:dyDescent="0.2">
      <c r="A2950" s="8" t="str">
        <f>Table76[[#This Row],[Test No.]]&amp;Table76[[#This Row],[Section]]&amp;Table76[[#This Row],[Q. No.]]</f>
        <v>R50M9</v>
      </c>
      <c r="B2950" s="8"/>
      <c r="C2950" s="7" t="s">
        <v>61</v>
      </c>
      <c r="D2950" s="6">
        <v>9</v>
      </c>
      <c r="E2950" s="6" t="s">
        <v>32</v>
      </c>
      <c r="F2950" s="36" t="s">
        <v>468</v>
      </c>
      <c r="G2950" s="35" t="str">
        <f>VLOOKUP(Table76[[#This Row],[CID]],MathN,2,FALSE)</f>
        <v>Ratios and Proportions</v>
      </c>
    </row>
    <row r="2951" spans="1:8" x14ac:dyDescent="0.2">
      <c r="A2951" s="8" t="str">
        <f>Table76[[#This Row],[Test No.]]&amp;Table76[[#This Row],[Section]]&amp;Table76[[#This Row],[Q. No.]]</f>
        <v>R50M10</v>
      </c>
      <c r="B2951" s="8"/>
      <c r="C2951" s="7" t="s">
        <v>61</v>
      </c>
      <c r="D2951" s="6">
        <v>10</v>
      </c>
      <c r="E2951" s="6" t="s">
        <v>32</v>
      </c>
      <c r="F2951" s="36" t="s">
        <v>481</v>
      </c>
      <c r="G2951" s="35" t="str">
        <f>VLOOKUP(Table76[[#This Row],[CID]],MathN,2,FALSE)</f>
        <v>Functions</v>
      </c>
    </row>
    <row r="2952" spans="1:8" x14ac:dyDescent="0.2">
      <c r="A2952" s="8" t="str">
        <f>Table76[[#This Row],[Test No.]]&amp;Table76[[#This Row],[Section]]&amp;Table76[[#This Row],[Q. No.]]</f>
        <v>R50M11</v>
      </c>
      <c r="B2952" s="8"/>
      <c r="C2952" s="7" t="s">
        <v>61</v>
      </c>
      <c r="D2952" s="6">
        <v>11</v>
      </c>
      <c r="E2952" s="6" t="s">
        <v>32</v>
      </c>
      <c r="F2952" s="36" t="s">
        <v>488</v>
      </c>
      <c r="G2952" s="35" t="str">
        <f>VLOOKUP(Table76[[#This Row],[CID]],MathN,2,FALSE)</f>
        <v>Distance and Midpoints</v>
      </c>
    </row>
    <row r="2953" spans="1:8" x14ac:dyDescent="0.2">
      <c r="A2953" s="8" t="str">
        <f>Table76[[#This Row],[Test No.]]&amp;Table76[[#This Row],[Section]]&amp;Table76[[#This Row],[Q. No.]]</f>
        <v>R50M12</v>
      </c>
      <c r="B2953" s="8"/>
      <c r="C2953" s="7" t="s">
        <v>61</v>
      </c>
      <c r="D2953" s="6">
        <v>12</v>
      </c>
      <c r="E2953" s="6" t="s">
        <v>32</v>
      </c>
      <c r="F2953" s="36" t="s">
        <v>498</v>
      </c>
      <c r="G2953" s="35" t="str">
        <f>VLOOKUP(Table76[[#This Row],[CID]],MathN,2,FALSE)</f>
        <v>Simple Three-Dimensional Geometry</v>
      </c>
    </row>
    <row r="2954" spans="1:8" x14ac:dyDescent="0.2">
      <c r="A2954" s="8" t="str">
        <f>Table76[[#This Row],[Test No.]]&amp;Table76[[#This Row],[Section]]&amp;Table76[[#This Row],[Q. No.]]</f>
        <v>R50M13</v>
      </c>
      <c r="B2954" s="8"/>
      <c r="C2954" s="7" t="s">
        <v>61</v>
      </c>
      <c r="D2954" s="6">
        <v>13</v>
      </c>
      <c r="E2954" s="6" t="s">
        <v>32</v>
      </c>
      <c r="F2954" s="36" t="s">
        <v>473</v>
      </c>
      <c r="G2954" s="35" t="str">
        <f>VLOOKUP(Table76[[#This Row],[CID]],MathN,2,FALSE)</f>
        <v>Equivalent Algebraic Expressions</v>
      </c>
    </row>
    <row r="2955" spans="1:8" x14ac:dyDescent="0.2">
      <c r="A2955" s="8" t="str">
        <f>Table76[[#This Row],[Test No.]]&amp;Table76[[#This Row],[Section]]&amp;Table76[[#This Row],[Q. No.]]</f>
        <v>R50M14</v>
      </c>
      <c r="B2955" s="8"/>
      <c r="C2955" s="7" t="s">
        <v>61</v>
      </c>
      <c r="D2955" s="6">
        <v>14</v>
      </c>
      <c r="E2955" s="6" t="s">
        <v>32</v>
      </c>
      <c r="F2955" s="36" t="s">
        <v>464</v>
      </c>
      <c r="G2955" s="35" t="str">
        <f>VLOOKUP(Table76[[#This Row],[CID]],MathN,2,FALSE)</f>
        <v>Numbers, Operations, and Problems</v>
      </c>
    </row>
    <row r="2956" spans="1:8" x14ac:dyDescent="0.2">
      <c r="A2956" s="8" t="str">
        <f>Table76[[#This Row],[Test No.]]&amp;Table76[[#This Row],[Section]]&amp;Table76[[#This Row],[Q. No.]]</f>
        <v>R50M15</v>
      </c>
      <c r="B2956" s="8"/>
      <c r="C2956" s="7" t="s">
        <v>61</v>
      </c>
      <c r="D2956" s="6">
        <v>15</v>
      </c>
      <c r="E2956" s="6" t="s">
        <v>32</v>
      </c>
      <c r="F2956" s="36" t="s">
        <v>469</v>
      </c>
      <c r="G2956" s="35" t="str">
        <f>VLOOKUP(Table76[[#This Row],[CID]],MathN,2,FALSE)</f>
        <v>Absolute Value</v>
      </c>
    </row>
    <row r="2957" spans="1:8" x14ac:dyDescent="0.2">
      <c r="A2957" s="8" t="str">
        <f>Table76[[#This Row],[Test No.]]&amp;Table76[[#This Row],[Section]]&amp;Table76[[#This Row],[Q. No.]]</f>
        <v>R50M16</v>
      </c>
      <c r="B2957" s="8"/>
      <c r="C2957" s="7" t="s">
        <v>61</v>
      </c>
      <c r="D2957" s="6">
        <v>16</v>
      </c>
      <c r="E2957" s="6" t="s">
        <v>32</v>
      </c>
      <c r="F2957" s="36" t="s">
        <v>489</v>
      </c>
      <c r="G2957" s="35" t="str">
        <f>VLOOKUP(Table76[[#This Row],[CID]],MathN,2,FALSE)</f>
        <v>Slope</v>
      </c>
    </row>
    <row r="2958" spans="1:8" x14ac:dyDescent="0.2">
      <c r="A2958" s="8" t="str">
        <f>Table76[[#This Row],[Test No.]]&amp;Table76[[#This Row],[Section]]&amp;Table76[[#This Row],[Q. No.]]</f>
        <v>R50M17</v>
      </c>
      <c r="B2958" s="8"/>
      <c r="C2958" s="7" t="s">
        <v>61</v>
      </c>
      <c r="D2958" s="6">
        <v>17</v>
      </c>
      <c r="E2958" s="6" t="s">
        <v>32</v>
      </c>
      <c r="F2958" s="36" t="s">
        <v>481</v>
      </c>
      <c r="G2958" s="35" t="str">
        <f>VLOOKUP(Table76[[#This Row],[CID]],MathN,2,FALSE)</f>
        <v>Functions</v>
      </c>
    </row>
    <row r="2959" spans="1:8" x14ac:dyDescent="0.2">
      <c r="A2959" s="8" t="str">
        <f>Table76[[#This Row],[Test No.]]&amp;Table76[[#This Row],[Section]]&amp;Table76[[#This Row],[Q. No.]]</f>
        <v>R50M18</v>
      </c>
      <c r="B2959" s="8"/>
      <c r="C2959" s="7" t="s">
        <v>61</v>
      </c>
      <c r="D2959" s="6">
        <v>18</v>
      </c>
      <c r="E2959" s="6" t="s">
        <v>32</v>
      </c>
      <c r="F2959" s="36" t="s">
        <v>497</v>
      </c>
      <c r="G2959" s="35" t="str">
        <f>VLOOKUP(Table76[[#This Row],[CID]],MathN,2,FALSE)</f>
        <v>Circles</v>
      </c>
      <c r="H2959" s="1" t="s">
        <v>219</v>
      </c>
    </row>
    <row r="2960" spans="1:8" x14ac:dyDescent="0.2">
      <c r="A2960" s="8" t="str">
        <f>Table76[[#This Row],[Test No.]]&amp;Table76[[#This Row],[Section]]&amp;Table76[[#This Row],[Q. No.]]</f>
        <v>R50M19</v>
      </c>
      <c r="B2960" s="8"/>
      <c r="C2960" s="7" t="s">
        <v>61</v>
      </c>
      <c r="D2960" s="6">
        <v>19</v>
      </c>
      <c r="E2960" s="6" t="s">
        <v>32</v>
      </c>
      <c r="F2960" s="36" t="s">
        <v>506</v>
      </c>
      <c r="G2960" s="35" t="str">
        <f>VLOOKUP(Table76[[#This Row],[CID]],MathN,2,FALSE)</f>
        <v>Mean, Median, and Mode</v>
      </c>
    </row>
    <row r="2961" spans="1:7" x14ac:dyDescent="0.2">
      <c r="A2961" s="8" t="str">
        <f>Table76[[#This Row],[Test No.]]&amp;Table76[[#This Row],[Section]]&amp;Table76[[#This Row],[Q. No.]]</f>
        <v>R50M20</v>
      </c>
      <c r="B2961" s="8"/>
      <c r="C2961" s="7" t="s">
        <v>61</v>
      </c>
      <c r="D2961" s="6">
        <v>20</v>
      </c>
      <c r="E2961" s="6" t="s">
        <v>32</v>
      </c>
      <c r="F2961" s="36" t="s">
        <v>467</v>
      </c>
      <c r="G2961" s="35" t="str">
        <f>VLOOKUP(Table76[[#This Row],[CID]],MathN,2,FALSE)</f>
        <v>Percentages, Fractions, and Decimals</v>
      </c>
    </row>
    <row r="2962" spans="1:7" x14ac:dyDescent="0.2">
      <c r="A2962" s="8" t="str">
        <f>Table76[[#This Row],[Test No.]]&amp;Table76[[#This Row],[Section]]&amp;Table76[[#This Row],[Q. No.]]</f>
        <v>R50M21</v>
      </c>
      <c r="B2962" s="8"/>
      <c r="C2962" s="7" t="s">
        <v>61</v>
      </c>
      <c r="D2962" s="6">
        <v>21</v>
      </c>
      <c r="E2962" s="6" t="s">
        <v>32</v>
      </c>
      <c r="F2962" s="36" t="s">
        <v>467</v>
      </c>
      <c r="G2962" s="35" t="str">
        <f>VLOOKUP(Table76[[#This Row],[CID]],MathN,2,FALSE)</f>
        <v>Percentages, Fractions, and Decimals</v>
      </c>
    </row>
    <row r="2963" spans="1:7" x14ac:dyDescent="0.2">
      <c r="A2963" s="8" t="str">
        <f>Table76[[#This Row],[Test No.]]&amp;Table76[[#This Row],[Section]]&amp;Table76[[#This Row],[Q. No.]]</f>
        <v>R50M22</v>
      </c>
      <c r="B2963" s="8"/>
      <c r="C2963" s="7" t="s">
        <v>61</v>
      </c>
      <c r="D2963" s="6">
        <v>22</v>
      </c>
      <c r="E2963" s="6" t="s">
        <v>32</v>
      </c>
      <c r="F2963" s="36" t="s">
        <v>494</v>
      </c>
      <c r="G2963" s="35" t="str">
        <f>VLOOKUP(Table76[[#This Row],[CID]],MathN,2,FALSE)</f>
        <v>Angles, Lines, and Planes</v>
      </c>
    </row>
    <row r="2964" spans="1:7" x14ac:dyDescent="0.2">
      <c r="A2964" s="8" t="str">
        <f>Table76[[#This Row],[Test No.]]&amp;Table76[[#This Row],[Section]]&amp;Table76[[#This Row],[Q. No.]]</f>
        <v>R50M23</v>
      </c>
      <c r="B2964" s="8"/>
      <c r="C2964" s="7" t="s">
        <v>61</v>
      </c>
      <c r="D2964" s="6">
        <v>23</v>
      </c>
      <c r="E2964" s="6" t="s">
        <v>32</v>
      </c>
      <c r="F2964" s="36" t="s">
        <v>499</v>
      </c>
      <c r="G2964" s="35" t="str">
        <f>VLOOKUP(Table76[[#This Row],[CID]],MathN,2,FALSE)</f>
        <v>Area and Perimeter</v>
      </c>
    </row>
    <row r="2965" spans="1:7" x14ac:dyDescent="0.2">
      <c r="A2965" s="8" t="str">
        <f>Table76[[#This Row],[Test No.]]&amp;Table76[[#This Row],[Section]]&amp;Table76[[#This Row],[Q. No.]]</f>
        <v>R50M24</v>
      </c>
      <c r="B2965" s="8"/>
      <c r="C2965" s="7" t="s">
        <v>61</v>
      </c>
      <c r="D2965" s="6">
        <v>24</v>
      </c>
      <c r="E2965" s="6" t="s">
        <v>32</v>
      </c>
      <c r="F2965" s="36" t="s">
        <v>500</v>
      </c>
      <c r="G2965" s="35" t="str">
        <f>VLOOKUP(Table76[[#This Row],[CID]],MathN,2,FALSE)</f>
        <v>SOHCAHTOA</v>
      </c>
    </row>
    <row r="2966" spans="1:7" x14ac:dyDescent="0.2">
      <c r="A2966" s="8" t="str">
        <f>Table76[[#This Row],[Test No.]]&amp;Table76[[#This Row],[Section]]&amp;Table76[[#This Row],[Q. No.]]</f>
        <v>R50M25</v>
      </c>
      <c r="B2966" s="8"/>
      <c r="C2966" s="7" t="s">
        <v>61</v>
      </c>
      <c r="D2966" s="6">
        <v>25</v>
      </c>
      <c r="E2966" s="6" t="s">
        <v>32</v>
      </c>
      <c r="F2966" s="36" t="s">
        <v>479</v>
      </c>
      <c r="G2966" s="35" t="str">
        <f>VLOOKUP(Table76[[#This Row],[CID]],MathN,2,FALSE)</f>
        <v>Solving Systems of Equations</v>
      </c>
    </row>
    <row r="2967" spans="1:7" x14ac:dyDescent="0.2">
      <c r="A2967" s="8" t="str">
        <f>Table76[[#This Row],[Test No.]]&amp;Table76[[#This Row],[Section]]&amp;Table76[[#This Row],[Q. No.]]</f>
        <v>R50M26</v>
      </c>
      <c r="B2967" s="8"/>
      <c r="C2967" s="7" t="s">
        <v>61</v>
      </c>
      <c r="D2967" s="6">
        <v>26</v>
      </c>
      <c r="E2967" s="6" t="s">
        <v>32</v>
      </c>
      <c r="F2967" s="36" t="s">
        <v>474</v>
      </c>
      <c r="G2967" s="35" t="str">
        <f>VLOOKUP(Table76[[#This Row],[CID]],MathN,2,FALSE)</f>
        <v>Writing Expressions and Equations</v>
      </c>
    </row>
    <row r="2968" spans="1:7" x14ac:dyDescent="0.2">
      <c r="A2968" s="8" t="str">
        <f>Table76[[#This Row],[Test No.]]&amp;Table76[[#This Row],[Section]]&amp;Table76[[#This Row],[Q. No.]]</f>
        <v>R50M27</v>
      </c>
      <c r="B2968" s="8"/>
      <c r="C2968" s="7" t="s">
        <v>61</v>
      </c>
      <c r="D2968" s="6">
        <v>27</v>
      </c>
      <c r="E2968" s="6" t="s">
        <v>32</v>
      </c>
      <c r="F2968" s="36" t="s">
        <v>471</v>
      </c>
      <c r="G2968" s="35" t="str">
        <f>VLOOKUP(Table76[[#This Row],[CID]],MathN,2,FALSE)</f>
        <v>Series</v>
      </c>
    </row>
    <row r="2969" spans="1:7" x14ac:dyDescent="0.2">
      <c r="A2969" s="8" t="str">
        <f>Table76[[#This Row],[Test No.]]&amp;Table76[[#This Row],[Section]]&amp;Table76[[#This Row],[Q. No.]]</f>
        <v>R50M28</v>
      </c>
      <c r="B2969" s="8"/>
      <c r="C2969" s="7" t="s">
        <v>61</v>
      </c>
      <c r="D2969" s="6">
        <v>28</v>
      </c>
      <c r="E2969" s="6" t="s">
        <v>32</v>
      </c>
      <c r="F2969" s="36" t="s">
        <v>478</v>
      </c>
      <c r="G2969" s="35" t="str">
        <f>VLOOKUP(Table76[[#This Row],[CID]],MathN,2,FALSE)</f>
        <v>Solving and Factoring Quadratic Equations</v>
      </c>
    </row>
    <row r="2970" spans="1:7" x14ac:dyDescent="0.2">
      <c r="A2970" s="8" t="str">
        <f>Table76[[#This Row],[Test No.]]&amp;Table76[[#This Row],[Section]]&amp;Table76[[#This Row],[Q. No.]]</f>
        <v>R50M29</v>
      </c>
      <c r="B2970" s="8"/>
      <c r="C2970" s="7" t="s">
        <v>61</v>
      </c>
      <c r="D2970" s="6">
        <v>29</v>
      </c>
      <c r="E2970" s="6" t="s">
        <v>32</v>
      </c>
      <c r="F2970" s="36" t="s">
        <v>507</v>
      </c>
      <c r="G2970" s="35" t="str">
        <f>VLOOKUP(Table76[[#This Row],[CID]],MathN,2,FALSE)</f>
        <v>Probability</v>
      </c>
    </row>
    <row r="2971" spans="1:7" x14ac:dyDescent="0.2">
      <c r="A2971" s="8" t="str">
        <f>Table76[[#This Row],[Test No.]]&amp;Table76[[#This Row],[Section]]&amp;Table76[[#This Row],[Q. No.]]</f>
        <v>R50M30</v>
      </c>
      <c r="B2971" s="8"/>
      <c r="C2971" s="7" t="s">
        <v>61</v>
      </c>
      <c r="D2971" s="6">
        <v>30</v>
      </c>
      <c r="E2971" s="6" t="s">
        <v>32</v>
      </c>
      <c r="F2971" s="36" t="s">
        <v>495</v>
      </c>
      <c r="G2971" s="35" t="str">
        <f>VLOOKUP(Table76[[#This Row],[CID]],MathN,2,FALSE)</f>
        <v>Triangles</v>
      </c>
    </row>
    <row r="2972" spans="1:7" x14ac:dyDescent="0.2">
      <c r="A2972" s="8" t="str">
        <f>Table76[[#This Row],[Test No.]]&amp;Table76[[#This Row],[Section]]&amp;Table76[[#This Row],[Q. No.]]</f>
        <v>R50M31</v>
      </c>
      <c r="B2972" s="8"/>
      <c r="C2972" s="7" t="s">
        <v>61</v>
      </c>
      <c r="D2972" s="6">
        <v>31</v>
      </c>
      <c r="E2972" s="6" t="s">
        <v>32</v>
      </c>
      <c r="F2972" s="36" t="s">
        <v>500</v>
      </c>
      <c r="G2972" s="35" t="str">
        <f>VLOOKUP(Table76[[#This Row],[CID]],MathN,2,FALSE)</f>
        <v>SOHCAHTOA</v>
      </c>
    </row>
    <row r="2973" spans="1:7" x14ac:dyDescent="0.2">
      <c r="A2973" s="8" t="str">
        <f>Table76[[#This Row],[Test No.]]&amp;Table76[[#This Row],[Section]]&amp;Table76[[#This Row],[Q. No.]]</f>
        <v>R50M32</v>
      </c>
      <c r="B2973" s="8"/>
      <c r="C2973" s="7" t="s">
        <v>61</v>
      </c>
      <c r="D2973" s="6">
        <v>32</v>
      </c>
      <c r="E2973" s="6" t="s">
        <v>32</v>
      </c>
      <c r="F2973" s="36" t="s">
        <v>474</v>
      </c>
      <c r="G2973" s="35" t="str">
        <f>VLOOKUP(Table76[[#This Row],[CID]],MathN,2,FALSE)</f>
        <v>Writing Expressions and Equations</v>
      </c>
    </row>
    <row r="2974" spans="1:7" x14ac:dyDescent="0.2">
      <c r="A2974" s="8" t="str">
        <f>Table76[[#This Row],[Test No.]]&amp;Table76[[#This Row],[Section]]&amp;Table76[[#This Row],[Q. No.]]</f>
        <v>R50M33</v>
      </c>
      <c r="B2974" s="8"/>
      <c r="C2974" s="7" t="s">
        <v>61</v>
      </c>
      <c r="D2974" s="6">
        <v>33</v>
      </c>
      <c r="E2974" s="6" t="s">
        <v>32</v>
      </c>
      <c r="F2974" s="36" t="s">
        <v>497</v>
      </c>
      <c r="G2974" s="35" t="str">
        <f>VLOOKUP(Table76[[#This Row],[CID]],MathN,2,FALSE)</f>
        <v>Circles</v>
      </c>
    </row>
    <row r="2975" spans="1:7" x14ac:dyDescent="0.2">
      <c r="A2975" s="8" t="str">
        <f>Table76[[#This Row],[Test No.]]&amp;Table76[[#This Row],[Section]]&amp;Table76[[#This Row],[Q. No.]]</f>
        <v>R50M34</v>
      </c>
      <c r="B2975" s="8"/>
      <c r="C2975" s="7" t="s">
        <v>61</v>
      </c>
      <c r="D2975" s="6">
        <v>34</v>
      </c>
      <c r="E2975" s="6" t="s">
        <v>32</v>
      </c>
      <c r="F2975" s="36" t="s">
        <v>495</v>
      </c>
      <c r="G2975" s="35" t="str">
        <f>VLOOKUP(Table76[[#This Row],[CID]],MathN,2,FALSE)</f>
        <v>Triangles</v>
      </c>
    </row>
    <row r="2976" spans="1:7" x14ac:dyDescent="0.2">
      <c r="A2976" s="8" t="str">
        <f>Table76[[#This Row],[Test No.]]&amp;Table76[[#This Row],[Section]]&amp;Table76[[#This Row],[Q. No.]]</f>
        <v>R50M35</v>
      </c>
      <c r="B2976" s="8"/>
      <c r="C2976" s="7" t="s">
        <v>61</v>
      </c>
      <c r="D2976" s="6">
        <v>35</v>
      </c>
      <c r="E2976" s="6" t="s">
        <v>32</v>
      </c>
      <c r="F2976" s="36" t="s">
        <v>495</v>
      </c>
      <c r="G2976" s="35" t="str">
        <f>VLOOKUP(Table76[[#This Row],[CID]],MathN,2,FALSE)</f>
        <v>Triangles</v>
      </c>
    </row>
    <row r="2977" spans="1:7" x14ac:dyDescent="0.2">
      <c r="A2977" s="8" t="str">
        <f>Table76[[#This Row],[Test No.]]&amp;Table76[[#This Row],[Section]]&amp;Table76[[#This Row],[Q. No.]]</f>
        <v>R50M36</v>
      </c>
      <c r="B2977" s="8"/>
      <c r="C2977" s="7" t="s">
        <v>61</v>
      </c>
      <c r="D2977" s="6">
        <v>36</v>
      </c>
      <c r="E2977" s="6" t="s">
        <v>32</v>
      </c>
      <c r="F2977" s="36" t="s">
        <v>499</v>
      </c>
      <c r="G2977" s="35" t="str">
        <f>VLOOKUP(Table76[[#This Row],[CID]],MathN,2,FALSE)</f>
        <v>Area and Perimeter</v>
      </c>
    </row>
    <row r="2978" spans="1:7" x14ac:dyDescent="0.2">
      <c r="A2978" s="8" t="str">
        <f>Table76[[#This Row],[Test No.]]&amp;Table76[[#This Row],[Section]]&amp;Table76[[#This Row],[Q. No.]]</f>
        <v>R50M37</v>
      </c>
      <c r="B2978" s="8"/>
      <c r="C2978" s="7" t="s">
        <v>61</v>
      </c>
      <c r="D2978" s="6">
        <v>37</v>
      </c>
      <c r="E2978" s="6" t="s">
        <v>32</v>
      </c>
      <c r="F2978" s="36" t="s">
        <v>487</v>
      </c>
      <c r="G2978" s="35" t="str">
        <f>VLOOKUP(Table76[[#This Row],[CID]],MathN,2,FALSE)</f>
        <v>The (x,y) Coordinate Plane</v>
      </c>
    </row>
    <row r="2979" spans="1:7" x14ac:dyDescent="0.2">
      <c r="A2979" s="8" t="str">
        <f>Table76[[#This Row],[Test No.]]&amp;Table76[[#This Row],[Section]]&amp;Table76[[#This Row],[Q. No.]]</f>
        <v>R50M38</v>
      </c>
      <c r="B2979" s="8"/>
      <c r="C2979" s="7" t="s">
        <v>61</v>
      </c>
      <c r="D2979" s="6">
        <v>38</v>
      </c>
      <c r="E2979" s="6" t="s">
        <v>32</v>
      </c>
      <c r="F2979" s="36" t="s">
        <v>488</v>
      </c>
      <c r="G2979" s="35" t="str">
        <f>VLOOKUP(Table76[[#This Row],[CID]],MathN,2,FALSE)</f>
        <v>Distance and Midpoints</v>
      </c>
    </row>
    <row r="2980" spans="1:7" x14ac:dyDescent="0.2">
      <c r="A2980" s="8" t="str">
        <f>Table76[[#This Row],[Test No.]]&amp;Table76[[#This Row],[Section]]&amp;Table76[[#This Row],[Q. No.]]</f>
        <v>R50M39</v>
      </c>
      <c r="B2980" s="8"/>
      <c r="C2980" s="7" t="s">
        <v>61</v>
      </c>
      <c r="D2980" s="6">
        <v>39</v>
      </c>
      <c r="E2980" s="6" t="s">
        <v>32</v>
      </c>
      <c r="F2980" s="36" t="s">
        <v>475</v>
      </c>
      <c r="G2980" s="35" t="str">
        <f>VLOOKUP(Table76[[#This Row],[CID]],MathN,2,FALSE)</f>
        <v>Solving Linear Equations</v>
      </c>
    </row>
    <row r="2981" spans="1:7" x14ac:dyDescent="0.2">
      <c r="A2981" s="8" t="str">
        <f>Table76[[#This Row],[Test No.]]&amp;Table76[[#This Row],[Section]]&amp;Table76[[#This Row],[Q. No.]]</f>
        <v>R50M40</v>
      </c>
      <c r="B2981" s="8"/>
      <c r="C2981" s="7" t="s">
        <v>61</v>
      </c>
      <c r="D2981" s="6">
        <v>40</v>
      </c>
      <c r="E2981" s="6" t="s">
        <v>32</v>
      </c>
      <c r="F2981" s="36" t="s">
        <v>474</v>
      </c>
      <c r="G2981" s="35" t="str">
        <f>VLOOKUP(Table76[[#This Row],[CID]],MathN,2,FALSE)</f>
        <v>Writing Expressions and Equations</v>
      </c>
    </row>
    <row r="2982" spans="1:7" x14ac:dyDescent="0.2">
      <c r="A2982" s="8" t="str">
        <f>Table76[[#This Row],[Test No.]]&amp;Table76[[#This Row],[Section]]&amp;Table76[[#This Row],[Q. No.]]</f>
        <v>R50M41</v>
      </c>
      <c r="B2982" s="8"/>
      <c r="C2982" s="7" t="s">
        <v>61</v>
      </c>
      <c r="D2982" s="6">
        <v>41</v>
      </c>
      <c r="E2982" s="6" t="s">
        <v>32</v>
      </c>
      <c r="F2982" s="36" t="s">
        <v>467</v>
      </c>
      <c r="G2982" s="35" t="str">
        <f>VLOOKUP(Table76[[#This Row],[CID]],MathN,2,FALSE)</f>
        <v>Percentages, Fractions, and Decimals</v>
      </c>
    </row>
    <row r="2983" spans="1:7" x14ac:dyDescent="0.2">
      <c r="A2983" s="8" t="str">
        <f>Table76[[#This Row],[Test No.]]&amp;Table76[[#This Row],[Section]]&amp;Table76[[#This Row],[Q. No.]]</f>
        <v>R50M42</v>
      </c>
      <c r="B2983" s="8"/>
      <c r="C2983" s="7" t="s">
        <v>61</v>
      </c>
      <c r="D2983" s="6">
        <v>42</v>
      </c>
      <c r="E2983" s="6" t="s">
        <v>32</v>
      </c>
      <c r="F2983" s="36" t="s">
        <v>506</v>
      </c>
      <c r="G2983" s="35" t="str">
        <f>VLOOKUP(Table76[[#This Row],[CID]],MathN,2,FALSE)</f>
        <v>Mean, Median, and Mode</v>
      </c>
    </row>
    <row r="2984" spans="1:7" x14ac:dyDescent="0.2">
      <c r="A2984" s="8" t="str">
        <f>Table76[[#This Row],[Test No.]]&amp;Table76[[#This Row],[Section]]&amp;Table76[[#This Row],[Q. No.]]</f>
        <v>R50M43</v>
      </c>
      <c r="B2984" s="8"/>
      <c r="C2984" s="7" t="s">
        <v>61</v>
      </c>
      <c r="D2984" s="6">
        <v>43</v>
      </c>
      <c r="E2984" s="6" t="s">
        <v>32</v>
      </c>
      <c r="F2984" s="36" t="s">
        <v>474</v>
      </c>
      <c r="G2984" s="35" t="str">
        <f>VLOOKUP(Table76[[#This Row],[CID]],MathN,2,FALSE)</f>
        <v>Writing Expressions and Equations</v>
      </c>
    </row>
    <row r="2985" spans="1:7" x14ac:dyDescent="0.2">
      <c r="A2985" s="8" t="str">
        <f>Table76[[#This Row],[Test No.]]&amp;Table76[[#This Row],[Section]]&amp;Table76[[#This Row],[Q. No.]]</f>
        <v>R50M44</v>
      </c>
      <c r="B2985" s="8"/>
      <c r="C2985" s="7" t="s">
        <v>61</v>
      </c>
      <c r="D2985" s="6">
        <v>44</v>
      </c>
      <c r="E2985" s="6" t="s">
        <v>32</v>
      </c>
      <c r="F2985" s="36" t="s">
        <v>479</v>
      </c>
      <c r="G2985" s="35" t="str">
        <f>VLOOKUP(Table76[[#This Row],[CID]],MathN,2,FALSE)</f>
        <v>Solving Systems of Equations</v>
      </c>
    </row>
    <row r="2986" spans="1:7" x14ac:dyDescent="0.2">
      <c r="A2986" s="8" t="str">
        <f>Table76[[#This Row],[Test No.]]&amp;Table76[[#This Row],[Section]]&amp;Table76[[#This Row],[Q. No.]]</f>
        <v>R50M45</v>
      </c>
      <c r="B2986" s="8"/>
      <c r="C2986" s="7" t="s">
        <v>61</v>
      </c>
      <c r="D2986" s="6">
        <v>45</v>
      </c>
      <c r="E2986" s="6" t="s">
        <v>32</v>
      </c>
      <c r="F2986" s="36" t="s">
        <v>487</v>
      </c>
      <c r="G2986" s="35" t="str">
        <f>VLOOKUP(Table76[[#This Row],[CID]],MathN,2,FALSE)</f>
        <v>The (x,y) Coordinate Plane</v>
      </c>
    </row>
    <row r="2987" spans="1:7" x14ac:dyDescent="0.2">
      <c r="A2987" s="8" t="str">
        <f>Table76[[#This Row],[Test No.]]&amp;Table76[[#This Row],[Section]]&amp;Table76[[#This Row],[Q. No.]]</f>
        <v>R50M46</v>
      </c>
      <c r="B2987" s="8"/>
      <c r="C2987" s="7" t="s">
        <v>61</v>
      </c>
      <c r="D2987" s="6">
        <v>46</v>
      </c>
      <c r="E2987" s="6" t="s">
        <v>32</v>
      </c>
      <c r="F2987" s="36" t="s">
        <v>495</v>
      </c>
      <c r="G2987" s="35" t="str">
        <f>VLOOKUP(Table76[[#This Row],[CID]],MathN,2,FALSE)</f>
        <v>Triangles</v>
      </c>
    </row>
    <row r="2988" spans="1:7" x14ac:dyDescent="0.2">
      <c r="A2988" s="8" t="str">
        <f>Table76[[#This Row],[Test No.]]&amp;Table76[[#This Row],[Section]]&amp;Table76[[#This Row],[Q. No.]]</f>
        <v>R50M47</v>
      </c>
      <c r="B2988" s="8"/>
      <c r="C2988" s="7" t="s">
        <v>61</v>
      </c>
      <c r="D2988" s="6">
        <v>47</v>
      </c>
      <c r="E2988" s="6" t="s">
        <v>32</v>
      </c>
      <c r="F2988" s="36" t="s">
        <v>464</v>
      </c>
      <c r="G2988" s="35" t="str">
        <f>VLOOKUP(Table76[[#This Row],[CID]],MathN,2,FALSE)</f>
        <v>Numbers, Operations, and Problems</v>
      </c>
    </row>
    <row r="2989" spans="1:7" x14ac:dyDescent="0.2">
      <c r="A2989" s="8" t="str">
        <f>Table76[[#This Row],[Test No.]]&amp;Table76[[#This Row],[Section]]&amp;Table76[[#This Row],[Q. No.]]</f>
        <v>R50M48</v>
      </c>
      <c r="B2989" s="8"/>
      <c r="C2989" s="7" t="s">
        <v>61</v>
      </c>
      <c r="D2989" s="6">
        <v>48</v>
      </c>
      <c r="E2989" s="6" t="s">
        <v>32</v>
      </c>
      <c r="F2989" s="36" t="s">
        <v>506</v>
      </c>
      <c r="G2989" s="35" t="str">
        <f>VLOOKUP(Table76[[#This Row],[CID]],MathN,2,FALSE)</f>
        <v>Mean, Median, and Mode</v>
      </c>
    </row>
    <row r="2990" spans="1:7" x14ac:dyDescent="0.2">
      <c r="A2990" s="8" t="str">
        <f>Table76[[#This Row],[Test No.]]&amp;Table76[[#This Row],[Section]]&amp;Table76[[#This Row],[Q. No.]]</f>
        <v>R50M49</v>
      </c>
      <c r="B2990" s="8"/>
      <c r="C2990" s="7" t="s">
        <v>61</v>
      </c>
      <c r="D2990" s="6">
        <v>49</v>
      </c>
      <c r="E2990" s="6" t="s">
        <v>32</v>
      </c>
      <c r="F2990" s="36" t="s">
        <v>492</v>
      </c>
      <c r="G2990" s="35" t="str">
        <f>VLOOKUP(Table76[[#This Row],[CID]],MathN,2,FALSE)</f>
        <v>Graphing Data and Equations</v>
      </c>
    </row>
    <row r="2991" spans="1:7" x14ac:dyDescent="0.2">
      <c r="A2991" s="8" t="str">
        <f>Table76[[#This Row],[Test No.]]&amp;Table76[[#This Row],[Section]]&amp;Table76[[#This Row],[Q. No.]]</f>
        <v>R50M50</v>
      </c>
      <c r="B2991" s="8"/>
      <c r="C2991" s="7" t="s">
        <v>61</v>
      </c>
      <c r="D2991" s="6">
        <v>50</v>
      </c>
      <c r="E2991" s="6" t="s">
        <v>32</v>
      </c>
      <c r="F2991" s="36" t="s">
        <v>467</v>
      </c>
      <c r="G2991" s="35" t="str">
        <f>VLOOKUP(Table76[[#This Row],[CID]],MathN,2,FALSE)</f>
        <v>Percentages, Fractions, and Decimals</v>
      </c>
    </row>
    <row r="2992" spans="1:7" x14ac:dyDescent="0.2">
      <c r="A2992" s="8" t="str">
        <f>Table76[[#This Row],[Test No.]]&amp;Table76[[#This Row],[Section]]&amp;Table76[[#This Row],[Q. No.]]</f>
        <v>R50M51</v>
      </c>
      <c r="B2992" s="8"/>
      <c r="C2992" s="7" t="s">
        <v>61</v>
      </c>
      <c r="D2992" s="6">
        <v>51</v>
      </c>
      <c r="E2992" s="6" t="s">
        <v>32</v>
      </c>
      <c r="F2992" s="36" t="s">
        <v>470</v>
      </c>
      <c r="G2992" s="35" t="str">
        <f>VLOOKUP(Table76[[#This Row],[CID]],MathN,2,FALSE)</f>
        <v>Exponents and Roots</v>
      </c>
    </row>
    <row r="2993" spans="1:7" x14ac:dyDescent="0.2">
      <c r="A2993" s="8" t="str">
        <f>Table76[[#This Row],[Test No.]]&amp;Table76[[#This Row],[Section]]&amp;Table76[[#This Row],[Q. No.]]</f>
        <v>R50M52</v>
      </c>
      <c r="B2993" s="8"/>
      <c r="C2993" s="7" t="s">
        <v>61</v>
      </c>
      <c r="D2993" s="6">
        <v>52</v>
      </c>
      <c r="E2993" s="6" t="s">
        <v>32</v>
      </c>
      <c r="F2993" s="36" t="s">
        <v>492</v>
      </c>
      <c r="G2993" s="35" t="str">
        <f>VLOOKUP(Table76[[#This Row],[CID]],MathN,2,FALSE)</f>
        <v>Graphing Data and Equations</v>
      </c>
    </row>
    <row r="2994" spans="1:7" x14ac:dyDescent="0.2">
      <c r="A2994" s="8" t="str">
        <f>Table76[[#This Row],[Test No.]]&amp;Table76[[#This Row],[Section]]&amp;Table76[[#This Row],[Q. No.]]</f>
        <v>R50M53</v>
      </c>
      <c r="B2994" s="8"/>
      <c r="C2994" s="7" t="s">
        <v>61</v>
      </c>
      <c r="D2994" s="6">
        <v>53</v>
      </c>
      <c r="E2994" s="6" t="s">
        <v>32</v>
      </c>
      <c r="F2994" s="36" t="s">
        <v>500</v>
      </c>
      <c r="G2994" s="35" t="str">
        <f>VLOOKUP(Table76[[#This Row],[CID]],MathN,2,FALSE)</f>
        <v>SOHCAHTOA</v>
      </c>
    </row>
    <row r="2995" spans="1:7" x14ac:dyDescent="0.2">
      <c r="A2995" s="8" t="str">
        <f>Table76[[#This Row],[Test No.]]&amp;Table76[[#This Row],[Section]]&amp;Table76[[#This Row],[Q. No.]]</f>
        <v>R50M54</v>
      </c>
      <c r="B2995" s="8"/>
      <c r="C2995" s="7" t="s">
        <v>61</v>
      </c>
      <c r="D2995" s="6">
        <v>54</v>
      </c>
      <c r="E2995" s="6" t="s">
        <v>32</v>
      </c>
      <c r="F2995" s="36" t="s">
        <v>481</v>
      </c>
      <c r="G2995" s="35" t="str">
        <f>VLOOKUP(Table76[[#This Row],[CID]],MathN,2,FALSE)</f>
        <v>Functions</v>
      </c>
    </row>
    <row r="2996" spans="1:7" x14ac:dyDescent="0.2">
      <c r="A2996" s="8" t="str">
        <f>Table76[[#This Row],[Test No.]]&amp;Table76[[#This Row],[Section]]&amp;Table76[[#This Row],[Q. No.]]</f>
        <v>R50M55</v>
      </c>
      <c r="B2996" s="8"/>
      <c r="C2996" s="7" t="s">
        <v>61</v>
      </c>
      <c r="D2996" s="6">
        <v>55</v>
      </c>
      <c r="E2996" s="6" t="s">
        <v>32</v>
      </c>
      <c r="F2996" s="36" t="s">
        <v>477</v>
      </c>
      <c r="G2996" s="35" t="str">
        <f>VLOOKUP(Table76[[#This Row],[CID]],MathN,2,FALSE)</f>
        <v>Inequalities</v>
      </c>
    </row>
    <row r="2997" spans="1:7" x14ac:dyDescent="0.2">
      <c r="A2997" s="8" t="str">
        <f>Table76[[#This Row],[Test No.]]&amp;Table76[[#This Row],[Section]]&amp;Table76[[#This Row],[Q. No.]]</f>
        <v>R50M56</v>
      </c>
      <c r="B2997" s="8"/>
      <c r="C2997" s="7" t="s">
        <v>61</v>
      </c>
      <c r="D2997" s="6">
        <v>56</v>
      </c>
      <c r="E2997" s="6" t="s">
        <v>32</v>
      </c>
      <c r="F2997" s="36" t="s">
        <v>505</v>
      </c>
      <c r="G2997" s="35" t="str">
        <f>VLOOKUP(Table76[[#This Row],[CID]],MathN,2,FALSE)</f>
        <v>Misc</v>
      </c>
    </row>
    <row r="2998" spans="1:7" x14ac:dyDescent="0.2">
      <c r="A2998" s="8" t="str">
        <f>Table76[[#This Row],[Test No.]]&amp;Table76[[#This Row],[Section]]&amp;Table76[[#This Row],[Q. No.]]</f>
        <v>R50M57</v>
      </c>
      <c r="B2998" s="8"/>
      <c r="C2998" s="7" t="s">
        <v>61</v>
      </c>
      <c r="D2998" s="6">
        <v>57</v>
      </c>
      <c r="E2998" s="6" t="s">
        <v>32</v>
      </c>
      <c r="F2998" s="36" t="s">
        <v>482</v>
      </c>
      <c r="G2998" s="35" t="str">
        <f>VLOOKUP(Table76[[#This Row],[CID]],MathN,2,FALSE)</f>
        <v>Matrices</v>
      </c>
    </row>
    <row r="2999" spans="1:7" x14ac:dyDescent="0.2">
      <c r="A2999" s="8" t="str">
        <f>Table76[[#This Row],[Test No.]]&amp;Table76[[#This Row],[Section]]&amp;Table76[[#This Row],[Q. No.]]</f>
        <v>R50M58</v>
      </c>
      <c r="B2999" s="8"/>
      <c r="C2999" s="7" t="s">
        <v>61</v>
      </c>
      <c r="D2999" s="6">
        <v>58</v>
      </c>
      <c r="E2999" s="6" t="s">
        <v>32</v>
      </c>
      <c r="F2999" s="36" t="s">
        <v>468</v>
      </c>
      <c r="G2999" s="35" t="str">
        <f>VLOOKUP(Table76[[#This Row],[CID]],MathN,2,FALSE)</f>
        <v>Ratios and Proportions</v>
      </c>
    </row>
    <row r="3000" spans="1:7" x14ac:dyDescent="0.2">
      <c r="A3000" s="8" t="str">
        <f>Table76[[#This Row],[Test No.]]&amp;Table76[[#This Row],[Section]]&amp;Table76[[#This Row],[Q. No.]]</f>
        <v>R50M59</v>
      </c>
      <c r="B3000" s="8"/>
      <c r="C3000" s="7" t="s">
        <v>61</v>
      </c>
      <c r="D3000" s="6">
        <v>59</v>
      </c>
      <c r="E3000" s="6" t="s">
        <v>32</v>
      </c>
      <c r="F3000" s="36" t="s">
        <v>507</v>
      </c>
      <c r="G3000" s="35" t="str">
        <f>VLOOKUP(Table76[[#This Row],[CID]],MathN,2,FALSE)</f>
        <v>Probability</v>
      </c>
    </row>
    <row r="3001" spans="1:7" x14ac:dyDescent="0.2">
      <c r="A3001" s="8" t="str">
        <f>Table76[[#This Row],[Test No.]]&amp;Table76[[#This Row],[Section]]&amp;Table76[[#This Row],[Q. No.]]</f>
        <v>R50M60</v>
      </c>
      <c r="B3001" s="8"/>
      <c r="C3001" s="7" t="s">
        <v>61</v>
      </c>
      <c r="D3001" s="6">
        <v>60</v>
      </c>
      <c r="E3001" s="6" t="s">
        <v>32</v>
      </c>
      <c r="F3001" s="36" t="s">
        <v>486</v>
      </c>
      <c r="G3001" s="35" t="str">
        <f>VLOOKUP(Table76[[#This Row],[CID]],MathN,2,FALSE)</f>
        <v>Number Lines and Inequalities</v>
      </c>
    </row>
    <row r="3002" spans="1:7" x14ac:dyDescent="0.2">
      <c r="A3002" s="8" t="str">
        <f>Table76[[#This Row],[Test No.]]&amp;Table76[[#This Row],[Section]]&amp;Table76[[#This Row],[Q. No.]]</f>
        <v>R51M1</v>
      </c>
      <c r="B3002" s="8"/>
      <c r="C3002" s="7" t="s">
        <v>60</v>
      </c>
      <c r="D3002" s="6">
        <v>1</v>
      </c>
      <c r="E3002" s="6" t="s">
        <v>32</v>
      </c>
      <c r="F3002" s="36" t="s">
        <v>468</v>
      </c>
      <c r="G3002" s="35" t="str">
        <f>VLOOKUP(Table76[[#This Row],[CID]],MathN,2,FALSE)</f>
        <v>Ratios and Proportions</v>
      </c>
    </row>
    <row r="3003" spans="1:7" x14ac:dyDescent="0.2">
      <c r="A3003" s="8" t="str">
        <f>Table76[[#This Row],[Test No.]]&amp;Table76[[#This Row],[Section]]&amp;Table76[[#This Row],[Q. No.]]</f>
        <v>R51M2</v>
      </c>
      <c r="B3003" s="8"/>
      <c r="C3003" s="7" t="s">
        <v>60</v>
      </c>
      <c r="D3003" s="6">
        <v>2</v>
      </c>
      <c r="E3003" s="6" t="s">
        <v>32</v>
      </c>
      <c r="F3003" s="36" t="s">
        <v>478</v>
      </c>
      <c r="G3003" s="35" t="str">
        <f>VLOOKUP(Table76[[#This Row],[CID]],MathN,2,FALSE)</f>
        <v>Solving and Factoring Quadratic Equations</v>
      </c>
    </row>
    <row r="3004" spans="1:7" x14ac:dyDescent="0.2">
      <c r="A3004" s="8" t="str">
        <f>Table76[[#This Row],[Test No.]]&amp;Table76[[#This Row],[Section]]&amp;Table76[[#This Row],[Q. No.]]</f>
        <v>R51M3</v>
      </c>
      <c r="B3004" s="8"/>
      <c r="C3004" s="7" t="s">
        <v>60</v>
      </c>
      <c r="D3004" s="6">
        <v>3</v>
      </c>
      <c r="E3004" s="6" t="s">
        <v>32</v>
      </c>
      <c r="F3004" s="36" t="s">
        <v>467</v>
      </c>
      <c r="G3004" s="35" t="str">
        <f>VLOOKUP(Table76[[#This Row],[CID]],MathN,2,FALSE)</f>
        <v>Percentages, Fractions, and Decimals</v>
      </c>
    </row>
    <row r="3005" spans="1:7" x14ac:dyDescent="0.2">
      <c r="A3005" s="8" t="str">
        <f>Table76[[#This Row],[Test No.]]&amp;Table76[[#This Row],[Section]]&amp;Table76[[#This Row],[Q. No.]]</f>
        <v>R51M4</v>
      </c>
      <c r="B3005" s="8"/>
      <c r="C3005" s="7" t="s">
        <v>60</v>
      </c>
      <c r="D3005" s="6">
        <v>4</v>
      </c>
      <c r="E3005" s="6" t="s">
        <v>32</v>
      </c>
      <c r="F3005" s="36" t="s">
        <v>470</v>
      </c>
      <c r="G3005" s="35" t="str">
        <f>VLOOKUP(Table76[[#This Row],[CID]],MathN,2,FALSE)</f>
        <v>Exponents and Roots</v>
      </c>
    </row>
    <row r="3006" spans="1:7" x14ac:dyDescent="0.2">
      <c r="A3006" s="8" t="str">
        <f>Table76[[#This Row],[Test No.]]&amp;Table76[[#This Row],[Section]]&amp;Table76[[#This Row],[Q. No.]]</f>
        <v>R51M5</v>
      </c>
      <c r="B3006" s="8"/>
      <c r="C3006" s="7" t="s">
        <v>60</v>
      </c>
      <c r="D3006" s="6">
        <v>5</v>
      </c>
      <c r="E3006" s="6" t="s">
        <v>32</v>
      </c>
      <c r="F3006" s="36" t="s">
        <v>467</v>
      </c>
      <c r="G3006" s="35" t="str">
        <f>VLOOKUP(Table76[[#This Row],[CID]],MathN,2,FALSE)</f>
        <v>Percentages, Fractions, and Decimals</v>
      </c>
    </row>
    <row r="3007" spans="1:7" x14ac:dyDescent="0.2">
      <c r="A3007" s="8" t="str">
        <f>Table76[[#This Row],[Test No.]]&amp;Table76[[#This Row],[Section]]&amp;Table76[[#This Row],[Q. No.]]</f>
        <v>R51M6</v>
      </c>
      <c r="B3007" s="8"/>
      <c r="C3007" s="7" t="s">
        <v>60</v>
      </c>
      <c r="D3007" s="6">
        <v>6</v>
      </c>
      <c r="E3007" s="6" t="s">
        <v>32</v>
      </c>
      <c r="F3007" s="36" t="s">
        <v>507</v>
      </c>
      <c r="G3007" s="35" t="str">
        <f>VLOOKUP(Table76[[#This Row],[CID]],MathN,2,FALSE)</f>
        <v>Probability</v>
      </c>
    </row>
    <row r="3008" spans="1:7" x14ac:dyDescent="0.2">
      <c r="A3008" s="8" t="str">
        <f>Table76[[#This Row],[Test No.]]&amp;Table76[[#This Row],[Section]]&amp;Table76[[#This Row],[Q. No.]]</f>
        <v>R51M7</v>
      </c>
      <c r="B3008" s="8"/>
      <c r="C3008" s="7" t="s">
        <v>60</v>
      </c>
      <c r="D3008" s="6">
        <v>7</v>
      </c>
      <c r="E3008" s="6" t="s">
        <v>32</v>
      </c>
      <c r="F3008" s="36" t="s">
        <v>492</v>
      </c>
      <c r="G3008" s="35" t="str">
        <f>VLOOKUP(Table76[[#This Row],[CID]],MathN,2,FALSE)</f>
        <v>Graphing Data and Equations</v>
      </c>
    </row>
    <row r="3009" spans="1:7" x14ac:dyDescent="0.2">
      <c r="A3009" s="8" t="str">
        <f>Table76[[#This Row],[Test No.]]&amp;Table76[[#This Row],[Section]]&amp;Table76[[#This Row],[Q. No.]]</f>
        <v>R51M8</v>
      </c>
      <c r="B3009" s="8"/>
      <c r="C3009" s="7" t="s">
        <v>60</v>
      </c>
      <c r="D3009" s="6">
        <v>8</v>
      </c>
      <c r="E3009" s="6" t="s">
        <v>32</v>
      </c>
      <c r="F3009" s="36" t="s">
        <v>470</v>
      </c>
      <c r="G3009" s="35" t="str">
        <f>VLOOKUP(Table76[[#This Row],[CID]],MathN,2,FALSE)</f>
        <v>Exponents and Roots</v>
      </c>
    </row>
    <row r="3010" spans="1:7" x14ac:dyDescent="0.2">
      <c r="A3010" s="8" t="str">
        <f>Table76[[#This Row],[Test No.]]&amp;Table76[[#This Row],[Section]]&amp;Table76[[#This Row],[Q. No.]]</f>
        <v>R51M9</v>
      </c>
      <c r="B3010" s="8"/>
      <c r="C3010" s="7" t="s">
        <v>60</v>
      </c>
      <c r="D3010" s="6">
        <v>9</v>
      </c>
      <c r="E3010" s="6" t="s">
        <v>32</v>
      </c>
      <c r="F3010" s="36" t="s">
        <v>494</v>
      </c>
      <c r="G3010" s="35" t="str">
        <f>VLOOKUP(Table76[[#This Row],[CID]],MathN,2,FALSE)</f>
        <v>Angles, Lines, and Planes</v>
      </c>
    </row>
    <row r="3011" spans="1:7" x14ac:dyDescent="0.2">
      <c r="A3011" s="8" t="str">
        <f>Table76[[#This Row],[Test No.]]&amp;Table76[[#This Row],[Section]]&amp;Table76[[#This Row],[Q. No.]]</f>
        <v>R51M10</v>
      </c>
      <c r="B3011" s="8"/>
      <c r="C3011" s="7" t="s">
        <v>60</v>
      </c>
      <c r="D3011" s="6">
        <v>10</v>
      </c>
      <c r="E3011" s="6" t="s">
        <v>32</v>
      </c>
      <c r="F3011" s="36" t="s">
        <v>495</v>
      </c>
      <c r="G3011" s="35" t="str">
        <f>VLOOKUP(Table76[[#This Row],[CID]],MathN,2,FALSE)</f>
        <v>Triangles</v>
      </c>
    </row>
    <row r="3012" spans="1:7" x14ac:dyDescent="0.2">
      <c r="A3012" s="8" t="str">
        <f>Table76[[#This Row],[Test No.]]&amp;Table76[[#This Row],[Section]]&amp;Table76[[#This Row],[Q. No.]]</f>
        <v>R51M11</v>
      </c>
      <c r="B3012" s="8"/>
      <c r="C3012" s="7" t="s">
        <v>60</v>
      </c>
      <c r="D3012" s="6">
        <v>11</v>
      </c>
      <c r="E3012" s="6" t="s">
        <v>32</v>
      </c>
      <c r="F3012" s="36" t="s">
        <v>467</v>
      </c>
      <c r="G3012" s="35" t="str">
        <f>VLOOKUP(Table76[[#This Row],[CID]],MathN,2,FALSE)</f>
        <v>Percentages, Fractions, and Decimals</v>
      </c>
    </row>
    <row r="3013" spans="1:7" x14ac:dyDescent="0.2">
      <c r="A3013" s="8" t="str">
        <f>Table76[[#This Row],[Test No.]]&amp;Table76[[#This Row],[Section]]&amp;Table76[[#This Row],[Q. No.]]</f>
        <v>R51M12</v>
      </c>
      <c r="B3013" s="8"/>
      <c r="C3013" s="7" t="s">
        <v>60</v>
      </c>
      <c r="D3013" s="6">
        <v>12</v>
      </c>
      <c r="E3013" s="6" t="s">
        <v>32</v>
      </c>
      <c r="F3013" s="36" t="s">
        <v>465</v>
      </c>
      <c r="G3013" s="35" t="str">
        <f>VLOOKUP(Table76[[#This Row],[CID]],MathN,2,FALSE)</f>
        <v>Multiples, Factors, and Primes</v>
      </c>
    </row>
    <row r="3014" spans="1:7" x14ac:dyDescent="0.2">
      <c r="A3014" s="8" t="str">
        <f>Table76[[#This Row],[Test No.]]&amp;Table76[[#This Row],[Section]]&amp;Table76[[#This Row],[Q. No.]]</f>
        <v>R51M13</v>
      </c>
      <c r="B3014" s="8"/>
      <c r="C3014" s="7" t="s">
        <v>60</v>
      </c>
      <c r="D3014" s="6">
        <v>13</v>
      </c>
      <c r="E3014" s="6" t="s">
        <v>32</v>
      </c>
      <c r="F3014" s="36" t="s">
        <v>475</v>
      </c>
      <c r="G3014" s="35" t="str">
        <f>VLOOKUP(Table76[[#This Row],[CID]],MathN,2,FALSE)</f>
        <v>Solving Linear Equations</v>
      </c>
    </row>
    <row r="3015" spans="1:7" x14ac:dyDescent="0.2">
      <c r="A3015" s="8" t="str">
        <f>Table76[[#This Row],[Test No.]]&amp;Table76[[#This Row],[Section]]&amp;Table76[[#This Row],[Q. No.]]</f>
        <v>R51M14</v>
      </c>
      <c r="B3015" s="8"/>
      <c r="C3015" s="7" t="s">
        <v>60</v>
      </c>
      <c r="D3015" s="6">
        <v>14</v>
      </c>
      <c r="E3015" s="6" t="s">
        <v>32</v>
      </c>
      <c r="F3015" s="36" t="s">
        <v>499</v>
      </c>
      <c r="G3015" s="35" t="str">
        <f>VLOOKUP(Table76[[#This Row],[CID]],MathN,2,FALSE)</f>
        <v>Area and Perimeter</v>
      </c>
    </row>
    <row r="3016" spans="1:7" x14ac:dyDescent="0.2">
      <c r="A3016" s="8" t="str">
        <f>Table76[[#This Row],[Test No.]]&amp;Table76[[#This Row],[Section]]&amp;Table76[[#This Row],[Q. No.]]</f>
        <v>R51M15</v>
      </c>
      <c r="B3016" s="8"/>
      <c r="C3016" s="7" t="s">
        <v>60</v>
      </c>
      <c r="D3016" s="6">
        <v>15</v>
      </c>
      <c r="E3016" s="6" t="s">
        <v>32</v>
      </c>
      <c r="F3016" s="36" t="s">
        <v>469</v>
      </c>
      <c r="G3016" s="35" t="str">
        <f>VLOOKUP(Table76[[#This Row],[CID]],MathN,2,FALSE)</f>
        <v>Absolute Value</v>
      </c>
    </row>
    <row r="3017" spans="1:7" x14ac:dyDescent="0.2">
      <c r="A3017" s="8" t="str">
        <f>Table76[[#This Row],[Test No.]]&amp;Table76[[#This Row],[Section]]&amp;Table76[[#This Row],[Q. No.]]</f>
        <v>R51M16</v>
      </c>
      <c r="B3017" s="8"/>
      <c r="C3017" s="7" t="s">
        <v>60</v>
      </c>
      <c r="D3017" s="6">
        <v>16</v>
      </c>
      <c r="E3017" s="6" t="s">
        <v>32</v>
      </c>
      <c r="F3017" s="36" t="s">
        <v>474</v>
      </c>
      <c r="G3017" s="35" t="str">
        <f>VLOOKUP(Table76[[#This Row],[CID]],MathN,2,FALSE)</f>
        <v>Writing Expressions and Equations</v>
      </c>
    </row>
    <row r="3018" spans="1:7" x14ac:dyDescent="0.2">
      <c r="A3018" s="8" t="str">
        <f>Table76[[#This Row],[Test No.]]&amp;Table76[[#This Row],[Section]]&amp;Table76[[#This Row],[Q. No.]]</f>
        <v>R51M17</v>
      </c>
      <c r="B3018" s="8"/>
      <c r="C3018" s="7" t="s">
        <v>60</v>
      </c>
      <c r="D3018" s="6">
        <v>17</v>
      </c>
      <c r="E3018" s="6" t="s">
        <v>32</v>
      </c>
      <c r="F3018" s="36" t="s">
        <v>488</v>
      </c>
      <c r="G3018" s="35" t="str">
        <f>VLOOKUP(Table76[[#This Row],[CID]],MathN,2,FALSE)</f>
        <v>Distance and Midpoints</v>
      </c>
    </row>
    <row r="3019" spans="1:7" x14ac:dyDescent="0.2">
      <c r="A3019" s="8" t="str">
        <f>Table76[[#This Row],[Test No.]]&amp;Table76[[#This Row],[Section]]&amp;Table76[[#This Row],[Q. No.]]</f>
        <v>R51M18</v>
      </c>
      <c r="B3019" s="8"/>
      <c r="C3019" s="7" t="s">
        <v>60</v>
      </c>
      <c r="D3019" s="6">
        <v>18</v>
      </c>
      <c r="E3019" s="6" t="s">
        <v>32</v>
      </c>
      <c r="F3019" s="36" t="s">
        <v>481</v>
      </c>
      <c r="G3019" s="35" t="str">
        <f>VLOOKUP(Table76[[#This Row],[CID]],MathN,2,FALSE)</f>
        <v>Functions</v>
      </c>
    </row>
    <row r="3020" spans="1:7" x14ac:dyDescent="0.2">
      <c r="A3020" s="8" t="str">
        <f>Table76[[#This Row],[Test No.]]&amp;Table76[[#This Row],[Section]]&amp;Table76[[#This Row],[Q. No.]]</f>
        <v>R51M19</v>
      </c>
      <c r="B3020" s="8"/>
      <c r="C3020" s="7" t="s">
        <v>60</v>
      </c>
      <c r="D3020" s="6">
        <v>19</v>
      </c>
      <c r="E3020" s="6" t="s">
        <v>32</v>
      </c>
      <c r="F3020" s="36" t="s">
        <v>486</v>
      </c>
      <c r="G3020" s="35" t="str">
        <f>VLOOKUP(Table76[[#This Row],[CID]],MathN,2,FALSE)</f>
        <v>Number Lines and Inequalities</v>
      </c>
    </row>
    <row r="3021" spans="1:7" x14ac:dyDescent="0.2">
      <c r="A3021" s="8" t="str">
        <f>Table76[[#This Row],[Test No.]]&amp;Table76[[#This Row],[Section]]&amp;Table76[[#This Row],[Q. No.]]</f>
        <v>R51M20</v>
      </c>
      <c r="B3021" s="8"/>
      <c r="C3021" s="7" t="s">
        <v>60</v>
      </c>
      <c r="D3021" s="6">
        <v>20</v>
      </c>
      <c r="E3021" s="6" t="s">
        <v>32</v>
      </c>
      <c r="F3021" s="36" t="s">
        <v>477</v>
      </c>
      <c r="G3021" s="35" t="str">
        <f>VLOOKUP(Table76[[#This Row],[CID]],MathN,2,FALSE)</f>
        <v>Inequalities</v>
      </c>
    </row>
    <row r="3022" spans="1:7" x14ac:dyDescent="0.2">
      <c r="A3022" s="8" t="str">
        <f>Table76[[#This Row],[Test No.]]&amp;Table76[[#This Row],[Section]]&amp;Table76[[#This Row],[Q. No.]]</f>
        <v>R51M21</v>
      </c>
      <c r="B3022" s="8"/>
      <c r="C3022" s="7" t="s">
        <v>60</v>
      </c>
      <c r="D3022" s="6">
        <v>21</v>
      </c>
      <c r="E3022" s="6" t="s">
        <v>32</v>
      </c>
      <c r="F3022" s="36" t="s">
        <v>495</v>
      </c>
      <c r="G3022" s="35" t="str">
        <f>VLOOKUP(Table76[[#This Row],[CID]],MathN,2,FALSE)</f>
        <v>Triangles</v>
      </c>
    </row>
    <row r="3023" spans="1:7" x14ac:dyDescent="0.2">
      <c r="A3023" s="8" t="str">
        <f>Table76[[#This Row],[Test No.]]&amp;Table76[[#This Row],[Section]]&amp;Table76[[#This Row],[Q. No.]]</f>
        <v>R51M22</v>
      </c>
      <c r="B3023" s="8"/>
      <c r="C3023" s="7" t="s">
        <v>60</v>
      </c>
      <c r="D3023" s="6">
        <v>22</v>
      </c>
      <c r="E3023" s="6" t="s">
        <v>32</v>
      </c>
      <c r="F3023" s="36" t="s">
        <v>487</v>
      </c>
      <c r="G3023" s="35" t="str">
        <f>VLOOKUP(Table76[[#This Row],[CID]],MathN,2,FALSE)</f>
        <v>The (x,y) Coordinate Plane</v>
      </c>
    </row>
    <row r="3024" spans="1:7" x14ac:dyDescent="0.2">
      <c r="A3024" s="8" t="str">
        <f>Table76[[#This Row],[Test No.]]&amp;Table76[[#This Row],[Section]]&amp;Table76[[#This Row],[Q. No.]]</f>
        <v>R51M23</v>
      </c>
      <c r="B3024" s="8"/>
      <c r="C3024" s="7" t="s">
        <v>60</v>
      </c>
      <c r="D3024" s="6">
        <v>23</v>
      </c>
      <c r="E3024" s="6" t="s">
        <v>32</v>
      </c>
      <c r="F3024" s="36" t="s">
        <v>505</v>
      </c>
      <c r="G3024" s="35" t="str">
        <f>VLOOKUP(Table76[[#This Row],[CID]],MathN,2,FALSE)</f>
        <v>Misc</v>
      </c>
    </row>
    <row r="3025" spans="1:7" x14ac:dyDescent="0.2">
      <c r="A3025" s="8" t="str">
        <f>Table76[[#This Row],[Test No.]]&amp;Table76[[#This Row],[Section]]&amp;Table76[[#This Row],[Q. No.]]</f>
        <v>R51M24</v>
      </c>
      <c r="B3025" s="8"/>
      <c r="C3025" s="7" t="s">
        <v>60</v>
      </c>
      <c r="D3025" s="6">
        <v>24</v>
      </c>
      <c r="E3025" s="6" t="s">
        <v>32</v>
      </c>
      <c r="F3025" s="36" t="s">
        <v>488</v>
      </c>
      <c r="G3025" s="35" t="str">
        <f>VLOOKUP(Table76[[#This Row],[CID]],MathN,2,FALSE)</f>
        <v>Distance and Midpoints</v>
      </c>
    </row>
    <row r="3026" spans="1:7" x14ac:dyDescent="0.2">
      <c r="A3026" s="8" t="str">
        <f>Table76[[#This Row],[Test No.]]&amp;Table76[[#This Row],[Section]]&amp;Table76[[#This Row],[Q. No.]]</f>
        <v>R51M25</v>
      </c>
      <c r="B3026" s="8"/>
      <c r="C3026" s="7" t="s">
        <v>60</v>
      </c>
      <c r="D3026" s="6">
        <v>25</v>
      </c>
      <c r="E3026" s="6" t="s">
        <v>32</v>
      </c>
      <c r="F3026" s="36" t="s">
        <v>500</v>
      </c>
      <c r="G3026" s="35" t="str">
        <f>VLOOKUP(Table76[[#This Row],[CID]],MathN,2,FALSE)</f>
        <v>SOHCAHTOA</v>
      </c>
    </row>
    <row r="3027" spans="1:7" x14ac:dyDescent="0.2">
      <c r="A3027" s="8" t="str">
        <f>Table76[[#This Row],[Test No.]]&amp;Table76[[#This Row],[Section]]&amp;Table76[[#This Row],[Q. No.]]</f>
        <v>R51M26</v>
      </c>
      <c r="B3027" s="8"/>
      <c r="C3027" s="7" t="s">
        <v>60</v>
      </c>
      <c r="D3027" s="6">
        <v>26</v>
      </c>
      <c r="E3027" s="6" t="s">
        <v>32</v>
      </c>
      <c r="F3027" s="36" t="s">
        <v>478</v>
      </c>
      <c r="G3027" s="35" t="str">
        <f>VLOOKUP(Table76[[#This Row],[CID]],MathN,2,FALSE)</f>
        <v>Solving and Factoring Quadratic Equations</v>
      </c>
    </row>
    <row r="3028" spans="1:7" x14ac:dyDescent="0.2">
      <c r="A3028" s="8" t="str">
        <f>Table76[[#This Row],[Test No.]]&amp;Table76[[#This Row],[Section]]&amp;Table76[[#This Row],[Q. No.]]</f>
        <v>R51M27</v>
      </c>
      <c r="B3028" s="8"/>
      <c r="C3028" s="7" t="s">
        <v>60</v>
      </c>
      <c r="D3028" s="6">
        <v>27</v>
      </c>
      <c r="E3028" s="6" t="s">
        <v>32</v>
      </c>
      <c r="F3028" s="36" t="s">
        <v>497</v>
      </c>
      <c r="G3028" s="35" t="str">
        <f>VLOOKUP(Table76[[#This Row],[CID]],MathN,2,FALSE)</f>
        <v>Circles</v>
      </c>
    </row>
    <row r="3029" spans="1:7" x14ac:dyDescent="0.2">
      <c r="A3029" s="8" t="str">
        <f>Table76[[#This Row],[Test No.]]&amp;Table76[[#This Row],[Section]]&amp;Table76[[#This Row],[Q. No.]]</f>
        <v>R51M28</v>
      </c>
      <c r="B3029" s="8"/>
      <c r="C3029" s="7" t="s">
        <v>60</v>
      </c>
      <c r="D3029" s="6">
        <v>28</v>
      </c>
      <c r="E3029" s="6" t="s">
        <v>32</v>
      </c>
      <c r="F3029" s="36" t="s">
        <v>486</v>
      </c>
      <c r="G3029" s="35" t="str">
        <f>VLOOKUP(Table76[[#This Row],[CID]],MathN,2,FALSE)</f>
        <v>Number Lines and Inequalities</v>
      </c>
    </row>
    <row r="3030" spans="1:7" x14ac:dyDescent="0.2">
      <c r="A3030" s="8" t="str">
        <f>Table76[[#This Row],[Test No.]]&amp;Table76[[#This Row],[Section]]&amp;Table76[[#This Row],[Q. No.]]</f>
        <v>R51M29</v>
      </c>
      <c r="B3030" s="8"/>
      <c r="C3030" s="7" t="s">
        <v>60</v>
      </c>
      <c r="D3030" s="6">
        <v>29</v>
      </c>
      <c r="E3030" s="6" t="s">
        <v>32</v>
      </c>
      <c r="F3030" s="36" t="s">
        <v>499</v>
      </c>
      <c r="G3030" s="35" t="str">
        <f>VLOOKUP(Table76[[#This Row],[CID]],MathN,2,FALSE)</f>
        <v>Area and Perimeter</v>
      </c>
    </row>
    <row r="3031" spans="1:7" x14ac:dyDescent="0.2">
      <c r="A3031" s="8" t="str">
        <f>Table76[[#This Row],[Test No.]]&amp;Table76[[#This Row],[Section]]&amp;Table76[[#This Row],[Q. No.]]</f>
        <v>R51M30</v>
      </c>
      <c r="B3031" s="8"/>
      <c r="C3031" s="7" t="s">
        <v>60</v>
      </c>
      <c r="D3031" s="6">
        <v>30</v>
      </c>
      <c r="E3031" s="6" t="s">
        <v>32</v>
      </c>
      <c r="F3031" s="36" t="s">
        <v>499</v>
      </c>
      <c r="G3031" s="35" t="str">
        <f>VLOOKUP(Table76[[#This Row],[CID]],MathN,2,FALSE)</f>
        <v>Area and Perimeter</v>
      </c>
    </row>
    <row r="3032" spans="1:7" x14ac:dyDescent="0.2">
      <c r="A3032" s="8" t="str">
        <f>Table76[[#This Row],[Test No.]]&amp;Table76[[#This Row],[Section]]&amp;Table76[[#This Row],[Q. No.]]</f>
        <v>R51M31</v>
      </c>
      <c r="B3032" s="8"/>
      <c r="C3032" s="7" t="s">
        <v>60</v>
      </c>
      <c r="D3032" s="6">
        <v>31</v>
      </c>
      <c r="E3032" s="6" t="s">
        <v>32</v>
      </c>
      <c r="F3032" s="36" t="s">
        <v>498</v>
      </c>
      <c r="G3032" s="35" t="str">
        <f>VLOOKUP(Table76[[#This Row],[CID]],MathN,2,FALSE)</f>
        <v>Simple Three-Dimensional Geometry</v>
      </c>
    </row>
    <row r="3033" spans="1:7" x14ac:dyDescent="0.2">
      <c r="A3033" s="8" t="str">
        <f>Table76[[#This Row],[Test No.]]&amp;Table76[[#This Row],[Section]]&amp;Table76[[#This Row],[Q. No.]]</f>
        <v>R51M32</v>
      </c>
      <c r="B3033" s="8"/>
      <c r="C3033" s="7" t="s">
        <v>60</v>
      </c>
      <c r="D3033" s="6">
        <v>32</v>
      </c>
      <c r="E3033" s="6" t="s">
        <v>32</v>
      </c>
      <c r="F3033" s="36" t="s">
        <v>507</v>
      </c>
      <c r="G3033" s="35" t="str">
        <f>VLOOKUP(Table76[[#This Row],[CID]],MathN,2,FALSE)</f>
        <v>Probability</v>
      </c>
    </row>
    <row r="3034" spans="1:7" x14ac:dyDescent="0.2">
      <c r="A3034" s="8" t="str">
        <f>Table76[[#This Row],[Test No.]]&amp;Table76[[#This Row],[Section]]&amp;Table76[[#This Row],[Q. No.]]</f>
        <v>R51M33</v>
      </c>
      <c r="B3034" s="8"/>
      <c r="C3034" s="7" t="s">
        <v>60</v>
      </c>
      <c r="D3034" s="6">
        <v>33</v>
      </c>
      <c r="E3034" s="6" t="s">
        <v>32</v>
      </c>
      <c r="F3034" s="36" t="s">
        <v>498</v>
      </c>
      <c r="G3034" s="35" t="str">
        <f>VLOOKUP(Table76[[#This Row],[CID]],MathN,2,FALSE)</f>
        <v>Simple Three-Dimensional Geometry</v>
      </c>
    </row>
    <row r="3035" spans="1:7" x14ac:dyDescent="0.2">
      <c r="A3035" s="8" t="str">
        <f>Table76[[#This Row],[Test No.]]&amp;Table76[[#This Row],[Section]]&amp;Table76[[#This Row],[Q. No.]]</f>
        <v>R51M34</v>
      </c>
      <c r="B3035" s="8"/>
      <c r="C3035" s="7" t="s">
        <v>60</v>
      </c>
      <c r="D3035" s="6">
        <v>34</v>
      </c>
      <c r="E3035" s="6" t="s">
        <v>32</v>
      </c>
      <c r="F3035" s="36" t="s">
        <v>492</v>
      </c>
      <c r="G3035" s="35" t="str">
        <f>VLOOKUP(Table76[[#This Row],[CID]],MathN,2,FALSE)</f>
        <v>Graphing Data and Equations</v>
      </c>
    </row>
    <row r="3036" spans="1:7" x14ac:dyDescent="0.2">
      <c r="A3036" s="8" t="str">
        <f>Table76[[#This Row],[Test No.]]&amp;Table76[[#This Row],[Section]]&amp;Table76[[#This Row],[Q. No.]]</f>
        <v>R51M35</v>
      </c>
      <c r="B3036" s="8"/>
      <c r="C3036" s="7" t="s">
        <v>60</v>
      </c>
      <c r="D3036" s="6">
        <v>35</v>
      </c>
      <c r="E3036" s="6" t="s">
        <v>32</v>
      </c>
      <c r="F3036" s="36" t="s">
        <v>492</v>
      </c>
      <c r="G3036" s="35" t="str">
        <f>VLOOKUP(Table76[[#This Row],[CID]],MathN,2,FALSE)</f>
        <v>Graphing Data and Equations</v>
      </c>
    </row>
    <row r="3037" spans="1:7" x14ac:dyDescent="0.2">
      <c r="A3037" s="8" t="str">
        <f>Table76[[#This Row],[Test No.]]&amp;Table76[[#This Row],[Section]]&amp;Table76[[#This Row],[Q. No.]]</f>
        <v>R51M36</v>
      </c>
      <c r="B3037" s="8"/>
      <c r="C3037" s="7" t="s">
        <v>60</v>
      </c>
      <c r="D3037" s="6">
        <v>36</v>
      </c>
      <c r="E3037" s="6" t="s">
        <v>32</v>
      </c>
      <c r="F3037" s="36" t="s">
        <v>488</v>
      </c>
      <c r="G3037" s="35" t="str">
        <f>VLOOKUP(Table76[[#This Row],[CID]],MathN,2,FALSE)</f>
        <v>Distance and Midpoints</v>
      </c>
    </row>
    <row r="3038" spans="1:7" x14ac:dyDescent="0.2">
      <c r="A3038" s="8" t="str">
        <f>Table76[[#This Row],[Test No.]]&amp;Table76[[#This Row],[Section]]&amp;Table76[[#This Row],[Q. No.]]</f>
        <v>R51M37</v>
      </c>
      <c r="B3038" s="8"/>
      <c r="C3038" s="7" t="s">
        <v>60</v>
      </c>
      <c r="D3038" s="6">
        <v>37</v>
      </c>
      <c r="E3038" s="6" t="s">
        <v>32</v>
      </c>
      <c r="F3038" s="36" t="s">
        <v>496</v>
      </c>
      <c r="G3038" s="35" t="str">
        <f>VLOOKUP(Table76[[#This Row],[CID]],MathN,2,FALSE)</f>
        <v>Polygons</v>
      </c>
    </row>
    <row r="3039" spans="1:7" x14ac:dyDescent="0.2">
      <c r="A3039" s="8" t="str">
        <f>Table76[[#This Row],[Test No.]]&amp;Table76[[#This Row],[Section]]&amp;Table76[[#This Row],[Q. No.]]</f>
        <v>R51M38</v>
      </c>
      <c r="B3039" s="8"/>
      <c r="C3039" s="7" t="s">
        <v>60</v>
      </c>
      <c r="D3039" s="6">
        <v>38</v>
      </c>
      <c r="E3039" s="6" t="s">
        <v>32</v>
      </c>
      <c r="F3039" s="36" t="s">
        <v>500</v>
      </c>
      <c r="G3039" s="35" t="str">
        <f>VLOOKUP(Table76[[#This Row],[CID]],MathN,2,FALSE)</f>
        <v>SOHCAHTOA</v>
      </c>
    </row>
    <row r="3040" spans="1:7" x14ac:dyDescent="0.2">
      <c r="A3040" s="8" t="str">
        <f>Table76[[#This Row],[Test No.]]&amp;Table76[[#This Row],[Section]]&amp;Table76[[#This Row],[Q. No.]]</f>
        <v>R51M39</v>
      </c>
      <c r="B3040" s="8"/>
      <c r="C3040" s="7" t="s">
        <v>60</v>
      </c>
      <c r="D3040" s="6">
        <v>39</v>
      </c>
      <c r="E3040" s="6" t="s">
        <v>32</v>
      </c>
      <c r="F3040" s="36" t="s">
        <v>495</v>
      </c>
      <c r="G3040" s="35" t="str">
        <f>VLOOKUP(Table76[[#This Row],[CID]],MathN,2,FALSE)</f>
        <v>Triangles</v>
      </c>
    </row>
    <row r="3041" spans="1:7" x14ac:dyDescent="0.2">
      <c r="A3041" s="8" t="str">
        <f>Table76[[#This Row],[Test No.]]&amp;Table76[[#This Row],[Section]]&amp;Table76[[#This Row],[Q. No.]]</f>
        <v>R51M40</v>
      </c>
      <c r="B3041" s="8"/>
      <c r="C3041" s="7" t="s">
        <v>60</v>
      </c>
      <c r="D3041" s="6">
        <v>40</v>
      </c>
      <c r="E3041" s="6" t="s">
        <v>32</v>
      </c>
      <c r="F3041" s="36" t="s">
        <v>468</v>
      </c>
      <c r="G3041" s="35" t="str">
        <f>VLOOKUP(Table76[[#This Row],[CID]],MathN,2,FALSE)</f>
        <v>Ratios and Proportions</v>
      </c>
    </row>
    <row r="3042" spans="1:7" x14ac:dyDescent="0.2">
      <c r="A3042" s="8" t="str">
        <f>Table76[[#This Row],[Test No.]]&amp;Table76[[#This Row],[Section]]&amp;Table76[[#This Row],[Q. No.]]</f>
        <v>R51M41</v>
      </c>
      <c r="B3042" s="8"/>
      <c r="C3042" s="7" t="s">
        <v>60</v>
      </c>
      <c r="D3042" s="6">
        <v>41</v>
      </c>
      <c r="E3042" s="6" t="s">
        <v>32</v>
      </c>
      <c r="F3042" s="36" t="s">
        <v>499</v>
      </c>
      <c r="G3042" s="35" t="str">
        <f>VLOOKUP(Table76[[#This Row],[CID]],MathN,2,FALSE)</f>
        <v>Area and Perimeter</v>
      </c>
    </row>
    <row r="3043" spans="1:7" x14ac:dyDescent="0.2">
      <c r="A3043" s="8" t="str">
        <f>Table76[[#This Row],[Test No.]]&amp;Table76[[#This Row],[Section]]&amp;Table76[[#This Row],[Q. No.]]</f>
        <v>R51M42</v>
      </c>
      <c r="B3043" s="8"/>
      <c r="C3043" s="7" t="s">
        <v>60</v>
      </c>
      <c r="D3043" s="6">
        <v>42</v>
      </c>
      <c r="E3043" s="6" t="s">
        <v>32</v>
      </c>
      <c r="F3043" s="36" t="s">
        <v>468</v>
      </c>
      <c r="G3043" s="35" t="str">
        <f>VLOOKUP(Table76[[#This Row],[CID]],MathN,2,FALSE)</f>
        <v>Ratios and Proportions</v>
      </c>
    </row>
    <row r="3044" spans="1:7" x14ac:dyDescent="0.2">
      <c r="A3044" s="8" t="str">
        <f>Table76[[#This Row],[Test No.]]&amp;Table76[[#This Row],[Section]]&amp;Table76[[#This Row],[Q. No.]]</f>
        <v>R51M43</v>
      </c>
      <c r="B3044" s="8"/>
      <c r="C3044" s="7" t="s">
        <v>60</v>
      </c>
      <c r="D3044" s="6">
        <v>43</v>
      </c>
      <c r="E3044" s="6" t="s">
        <v>32</v>
      </c>
      <c r="F3044" s="36" t="s">
        <v>489</v>
      </c>
      <c r="G3044" s="35" t="str">
        <f>VLOOKUP(Table76[[#This Row],[CID]],MathN,2,FALSE)</f>
        <v>Slope</v>
      </c>
    </row>
    <row r="3045" spans="1:7" x14ac:dyDescent="0.2">
      <c r="A3045" s="8" t="str">
        <f>Table76[[#This Row],[Test No.]]&amp;Table76[[#This Row],[Section]]&amp;Table76[[#This Row],[Q. No.]]</f>
        <v>R51M44</v>
      </c>
      <c r="B3045" s="8"/>
      <c r="C3045" s="7" t="s">
        <v>60</v>
      </c>
      <c r="D3045" s="6">
        <v>44</v>
      </c>
      <c r="E3045" s="6" t="s">
        <v>32</v>
      </c>
      <c r="F3045" s="36" t="s">
        <v>476</v>
      </c>
      <c r="G3045" s="35" t="str">
        <f>VLOOKUP(Table76[[#This Row],[CID]],MathN,2,FALSE)</f>
        <v>Multiplying Binomials</v>
      </c>
    </row>
    <row r="3046" spans="1:7" x14ac:dyDescent="0.2">
      <c r="A3046" s="8" t="str">
        <f>Table76[[#This Row],[Test No.]]&amp;Table76[[#This Row],[Section]]&amp;Table76[[#This Row],[Q. No.]]</f>
        <v>R51M45</v>
      </c>
      <c r="B3046" s="8"/>
      <c r="C3046" s="7" t="s">
        <v>60</v>
      </c>
      <c r="D3046" s="6">
        <v>45</v>
      </c>
      <c r="E3046" s="6" t="s">
        <v>32</v>
      </c>
      <c r="F3046" s="36" t="s">
        <v>497</v>
      </c>
      <c r="G3046" s="35" t="str">
        <f>VLOOKUP(Table76[[#This Row],[CID]],MathN,2,FALSE)</f>
        <v>Circles</v>
      </c>
    </row>
    <row r="3047" spans="1:7" x14ac:dyDescent="0.2">
      <c r="A3047" s="8" t="str">
        <f>Table76[[#This Row],[Test No.]]&amp;Table76[[#This Row],[Section]]&amp;Table76[[#This Row],[Q. No.]]</f>
        <v>R51M46</v>
      </c>
      <c r="B3047" s="8"/>
      <c r="C3047" s="7" t="s">
        <v>60</v>
      </c>
      <c r="D3047" s="6">
        <v>46</v>
      </c>
      <c r="E3047" s="6" t="s">
        <v>32</v>
      </c>
      <c r="F3047" s="36" t="s">
        <v>480</v>
      </c>
      <c r="G3047" s="35" t="str">
        <f>VLOOKUP(Table76[[#This Row],[CID]],MathN,2,FALSE)</f>
        <v>Relationships between the Sides of an Equation</v>
      </c>
    </row>
    <row r="3048" spans="1:7" x14ac:dyDescent="0.2">
      <c r="A3048" s="8" t="str">
        <f>Table76[[#This Row],[Test No.]]&amp;Table76[[#This Row],[Section]]&amp;Table76[[#This Row],[Q. No.]]</f>
        <v>R51M47</v>
      </c>
      <c r="B3048" s="8"/>
      <c r="C3048" s="7" t="s">
        <v>60</v>
      </c>
      <c r="D3048" s="6">
        <v>47</v>
      </c>
      <c r="E3048" s="6" t="s">
        <v>32</v>
      </c>
      <c r="F3048" s="36" t="s">
        <v>490</v>
      </c>
      <c r="G3048" s="35" t="str">
        <f>VLOOKUP(Table76[[#This Row],[CID]],MathN,2,FALSE)</f>
        <v>Parallel and Perpendicular Lines</v>
      </c>
    </row>
    <row r="3049" spans="1:7" x14ac:dyDescent="0.2">
      <c r="A3049" s="8" t="str">
        <f>Table76[[#This Row],[Test No.]]&amp;Table76[[#This Row],[Section]]&amp;Table76[[#This Row],[Q. No.]]</f>
        <v>R51M48</v>
      </c>
      <c r="B3049" s="8"/>
      <c r="C3049" s="7" t="s">
        <v>60</v>
      </c>
      <c r="D3049" s="6">
        <v>48</v>
      </c>
      <c r="E3049" s="6" t="s">
        <v>32</v>
      </c>
      <c r="F3049" s="36" t="s">
        <v>464</v>
      </c>
      <c r="G3049" s="35" t="str">
        <f>VLOOKUP(Table76[[#This Row],[CID]],MathN,2,FALSE)</f>
        <v>Numbers, Operations, and Problems</v>
      </c>
    </row>
    <row r="3050" spans="1:7" x14ac:dyDescent="0.2">
      <c r="A3050" s="8" t="str">
        <f>Table76[[#This Row],[Test No.]]&amp;Table76[[#This Row],[Section]]&amp;Table76[[#This Row],[Q. No.]]</f>
        <v>R51M49</v>
      </c>
      <c r="B3050" s="8"/>
      <c r="C3050" s="7" t="s">
        <v>60</v>
      </c>
      <c r="D3050" s="6">
        <v>49</v>
      </c>
      <c r="E3050" s="6" t="s">
        <v>32</v>
      </c>
      <c r="F3050" s="36" t="s">
        <v>479</v>
      </c>
      <c r="G3050" s="35" t="str">
        <f>VLOOKUP(Table76[[#This Row],[CID]],MathN,2,FALSE)</f>
        <v>Solving Systems of Equations</v>
      </c>
    </row>
    <row r="3051" spans="1:7" x14ac:dyDescent="0.2">
      <c r="A3051" s="8" t="str">
        <f>Table76[[#This Row],[Test No.]]&amp;Table76[[#This Row],[Section]]&amp;Table76[[#This Row],[Q. No.]]</f>
        <v>R51M50</v>
      </c>
      <c r="B3051" s="8"/>
      <c r="C3051" s="7" t="s">
        <v>60</v>
      </c>
      <c r="D3051" s="6">
        <v>50</v>
      </c>
      <c r="E3051" s="6" t="s">
        <v>32</v>
      </c>
      <c r="F3051" s="36" t="s">
        <v>471</v>
      </c>
      <c r="G3051" s="35" t="str">
        <f>VLOOKUP(Table76[[#This Row],[CID]],MathN,2,FALSE)</f>
        <v>Series</v>
      </c>
    </row>
    <row r="3052" spans="1:7" x14ac:dyDescent="0.2">
      <c r="A3052" s="8" t="str">
        <f>Table76[[#This Row],[Test No.]]&amp;Table76[[#This Row],[Section]]&amp;Table76[[#This Row],[Q. No.]]</f>
        <v>R51M51</v>
      </c>
      <c r="B3052" s="8"/>
      <c r="C3052" s="7" t="s">
        <v>60</v>
      </c>
      <c r="D3052" s="6">
        <v>51</v>
      </c>
      <c r="E3052" s="6" t="s">
        <v>32</v>
      </c>
      <c r="F3052" s="36" t="s">
        <v>480</v>
      </c>
      <c r="G3052" s="35" t="str">
        <f>VLOOKUP(Table76[[#This Row],[CID]],MathN,2,FALSE)</f>
        <v>Relationships between the Sides of an Equation</v>
      </c>
    </row>
    <row r="3053" spans="1:7" x14ac:dyDescent="0.2">
      <c r="A3053" s="8" t="str">
        <f>Table76[[#This Row],[Test No.]]&amp;Table76[[#This Row],[Section]]&amp;Table76[[#This Row],[Q. No.]]</f>
        <v>R51M52</v>
      </c>
      <c r="B3053" s="8"/>
      <c r="C3053" s="7" t="s">
        <v>60</v>
      </c>
      <c r="D3053" s="6">
        <v>52</v>
      </c>
      <c r="E3053" s="6" t="s">
        <v>32</v>
      </c>
      <c r="F3053" s="36" t="s">
        <v>475</v>
      </c>
      <c r="G3053" s="35" t="str">
        <f>VLOOKUP(Table76[[#This Row],[CID]],MathN,2,FALSE)</f>
        <v>Solving Linear Equations</v>
      </c>
    </row>
    <row r="3054" spans="1:7" x14ac:dyDescent="0.2">
      <c r="A3054" s="8" t="str">
        <f>Table76[[#This Row],[Test No.]]&amp;Table76[[#This Row],[Section]]&amp;Table76[[#This Row],[Q. No.]]</f>
        <v>R51M53</v>
      </c>
      <c r="B3054" s="8"/>
      <c r="C3054" s="7" t="s">
        <v>60</v>
      </c>
      <c r="D3054" s="6">
        <v>53</v>
      </c>
      <c r="E3054" s="6" t="s">
        <v>32</v>
      </c>
      <c r="F3054" s="36" t="s">
        <v>474</v>
      </c>
      <c r="G3054" s="35" t="str">
        <f>VLOOKUP(Table76[[#This Row],[CID]],MathN,2,FALSE)</f>
        <v>Writing Expressions and Equations</v>
      </c>
    </row>
    <row r="3055" spans="1:7" x14ac:dyDescent="0.2">
      <c r="A3055" s="8" t="str">
        <f>Table76[[#This Row],[Test No.]]&amp;Table76[[#This Row],[Section]]&amp;Table76[[#This Row],[Q. No.]]</f>
        <v>R51M54</v>
      </c>
      <c r="B3055" s="8"/>
      <c r="C3055" s="7" t="s">
        <v>60</v>
      </c>
      <c r="D3055" s="6">
        <v>54</v>
      </c>
      <c r="E3055" s="6" t="s">
        <v>32</v>
      </c>
      <c r="F3055" s="36" t="s">
        <v>501</v>
      </c>
      <c r="G3055" s="35" t="str">
        <f>VLOOKUP(Table76[[#This Row],[CID]],MathN,2,FALSE)</f>
        <v>Trigonometric Laws</v>
      </c>
    </row>
    <row r="3056" spans="1:7" x14ac:dyDescent="0.2">
      <c r="A3056" s="8" t="str">
        <f>Table76[[#This Row],[Test No.]]&amp;Table76[[#This Row],[Section]]&amp;Table76[[#This Row],[Q. No.]]</f>
        <v>R51M55</v>
      </c>
      <c r="B3056" s="8"/>
      <c r="C3056" s="7" t="s">
        <v>60</v>
      </c>
      <c r="D3056" s="6">
        <v>55</v>
      </c>
      <c r="E3056" s="6" t="s">
        <v>32</v>
      </c>
      <c r="F3056" s="36" t="s">
        <v>468</v>
      </c>
      <c r="G3056" s="35" t="str">
        <f>VLOOKUP(Table76[[#This Row],[CID]],MathN,2,FALSE)</f>
        <v>Ratios and Proportions</v>
      </c>
    </row>
    <row r="3057" spans="1:7" x14ac:dyDescent="0.2">
      <c r="A3057" s="8" t="str">
        <f>Table76[[#This Row],[Test No.]]&amp;Table76[[#This Row],[Section]]&amp;Table76[[#This Row],[Q. No.]]</f>
        <v>R51M56</v>
      </c>
      <c r="B3057" s="8"/>
      <c r="C3057" s="7" t="s">
        <v>60</v>
      </c>
      <c r="D3057" s="6">
        <v>56</v>
      </c>
      <c r="E3057" s="6" t="s">
        <v>32</v>
      </c>
      <c r="F3057" s="36" t="s">
        <v>492</v>
      </c>
      <c r="G3057" s="35" t="str">
        <f>VLOOKUP(Table76[[#This Row],[CID]],MathN,2,FALSE)</f>
        <v>Graphing Data and Equations</v>
      </c>
    </row>
    <row r="3058" spans="1:7" x14ac:dyDescent="0.2">
      <c r="A3058" s="8" t="str">
        <f>Table76[[#This Row],[Test No.]]&amp;Table76[[#This Row],[Section]]&amp;Table76[[#This Row],[Q. No.]]</f>
        <v>R51M57</v>
      </c>
      <c r="B3058" s="8"/>
      <c r="C3058" s="7" t="s">
        <v>60</v>
      </c>
      <c r="D3058" s="6">
        <v>57</v>
      </c>
      <c r="E3058" s="6" t="s">
        <v>32</v>
      </c>
      <c r="F3058" s="36" t="s">
        <v>477</v>
      </c>
      <c r="G3058" s="35" t="str">
        <f>VLOOKUP(Table76[[#This Row],[CID]],MathN,2,FALSE)</f>
        <v>Inequalities</v>
      </c>
    </row>
    <row r="3059" spans="1:7" x14ac:dyDescent="0.2">
      <c r="A3059" s="8" t="str">
        <f>Table76[[#This Row],[Test No.]]&amp;Table76[[#This Row],[Section]]&amp;Table76[[#This Row],[Q. No.]]</f>
        <v>R51M58</v>
      </c>
      <c r="B3059" s="8"/>
      <c r="C3059" s="7" t="s">
        <v>60</v>
      </c>
      <c r="D3059" s="6">
        <v>58</v>
      </c>
      <c r="E3059" s="6" t="s">
        <v>32</v>
      </c>
      <c r="F3059" s="36" t="s">
        <v>502</v>
      </c>
      <c r="G3059" s="35" t="str">
        <f>VLOOKUP(Table76[[#This Row],[CID]],MathN,2,FALSE)</f>
        <v>Trigonometric Identities</v>
      </c>
    </row>
    <row r="3060" spans="1:7" x14ac:dyDescent="0.2">
      <c r="A3060" s="8" t="str">
        <f>Table76[[#This Row],[Test No.]]&amp;Table76[[#This Row],[Section]]&amp;Table76[[#This Row],[Q. No.]]</f>
        <v>R51M59</v>
      </c>
      <c r="B3060" s="8"/>
      <c r="C3060" s="7" t="s">
        <v>60</v>
      </c>
      <c r="D3060" s="6">
        <v>59</v>
      </c>
      <c r="E3060" s="6" t="s">
        <v>32</v>
      </c>
      <c r="F3060" s="36" t="s">
        <v>479</v>
      </c>
      <c r="G3060" s="35" t="str">
        <f>VLOOKUP(Table76[[#This Row],[CID]],MathN,2,FALSE)</f>
        <v>Solving Systems of Equations</v>
      </c>
    </row>
    <row r="3061" spans="1:7" x14ac:dyDescent="0.2">
      <c r="A3061" s="8" t="str">
        <f>Table76[[#This Row],[Test No.]]&amp;Table76[[#This Row],[Section]]&amp;Table76[[#This Row],[Q. No.]]</f>
        <v>R51M60</v>
      </c>
      <c r="B3061" s="8"/>
      <c r="C3061" s="7" t="s">
        <v>60</v>
      </c>
      <c r="D3061" s="6">
        <v>60</v>
      </c>
      <c r="E3061" s="6" t="s">
        <v>32</v>
      </c>
      <c r="F3061" s="36" t="s">
        <v>497</v>
      </c>
      <c r="G3061" s="35" t="str">
        <f>VLOOKUP(Table76[[#This Row],[CID]],MathN,2,FALSE)</f>
        <v>Circles</v>
      </c>
    </row>
    <row r="3062" spans="1:7" x14ac:dyDescent="0.2">
      <c r="A3062" s="8" t="str">
        <f>Table76[[#This Row],[Test No.]]&amp;Table76[[#This Row],[Section]]&amp;Table76[[#This Row],[Q. No.]]</f>
        <v>R52M1</v>
      </c>
      <c r="B3062" s="8"/>
      <c r="C3062" s="7" t="s">
        <v>58</v>
      </c>
      <c r="D3062" s="6">
        <v>1</v>
      </c>
      <c r="E3062" s="6" t="s">
        <v>32</v>
      </c>
      <c r="F3062" s="36" t="s">
        <v>475</v>
      </c>
      <c r="G3062" s="35" t="str">
        <f>VLOOKUP(Table76[[#This Row],[CID]],MathN,2,FALSE)</f>
        <v>Solving Linear Equations</v>
      </c>
    </row>
    <row r="3063" spans="1:7" x14ac:dyDescent="0.2">
      <c r="A3063" s="8" t="str">
        <f>Table76[[#This Row],[Test No.]]&amp;Table76[[#This Row],[Section]]&amp;Table76[[#This Row],[Q. No.]]</f>
        <v>R52M2</v>
      </c>
      <c r="B3063" s="8"/>
      <c r="C3063" s="7" t="s">
        <v>58</v>
      </c>
      <c r="D3063" s="6">
        <v>2</v>
      </c>
      <c r="E3063" s="6" t="s">
        <v>32</v>
      </c>
      <c r="F3063" s="36" t="s">
        <v>495</v>
      </c>
      <c r="G3063" s="35" t="str">
        <f>VLOOKUP(Table76[[#This Row],[CID]],MathN,2,FALSE)</f>
        <v>Triangles</v>
      </c>
    </row>
    <row r="3064" spans="1:7" x14ac:dyDescent="0.2">
      <c r="A3064" s="8" t="str">
        <f>Table76[[#This Row],[Test No.]]&amp;Table76[[#This Row],[Section]]&amp;Table76[[#This Row],[Q. No.]]</f>
        <v>R52M3</v>
      </c>
      <c r="B3064" s="8"/>
      <c r="C3064" s="7" t="s">
        <v>58</v>
      </c>
      <c r="D3064" s="6">
        <v>3</v>
      </c>
      <c r="E3064" s="6" t="s">
        <v>32</v>
      </c>
      <c r="F3064" s="36" t="s">
        <v>470</v>
      </c>
      <c r="G3064" s="35" t="str">
        <f>VLOOKUP(Table76[[#This Row],[CID]],MathN,2,FALSE)</f>
        <v>Exponents and Roots</v>
      </c>
    </row>
    <row r="3065" spans="1:7" x14ac:dyDescent="0.2">
      <c r="A3065" s="8" t="str">
        <f>Table76[[#This Row],[Test No.]]&amp;Table76[[#This Row],[Section]]&amp;Table76[[#This Row],[Q. No.]]</f>
        <v>R52M4</v>
      </c>
      <c r="B3065" s="8"/>
      <c r="C3065" s="7" t="s">
        <v>58</v>
      </c>
      <c r="D3065" s="6">
        <v>4</v>
      </c>
      <c r="E3065" s="6" t="s">
        <v>32</v>
      </c>
      <c r="F3065" s="36" t="s">
        <v>494</v>
      </c>
      <c r="G3065" s="35" t="str">
        <f>VLOOKUP(Table76[[#This Row],[CID]],MathN,2,FALSE)</f>
        <v>Angles, Lines, and Planes</v>
      </c>
    </row>
    <row r="3066" spans="1:7" x14ac:dyDescent="0.2">
      <c r="A3066" s="8" t="str">
        <f>Table76[[#This Row],[Test No.]]&amp;Table76[[#This Row],[Section]]&amp;Table76[[#This Row],[Q. No.]]</f>
        <v>R52M5</v>
      </c>
      <c r="B3066" s="8"/>
      <c r="C3066" s="7" t="s">
        <v>58</v>
      </c>
      <c r="D3066" s="6">
        <v>5</v>
      </c>
      <c r="E3066" s="6" t="s">
        <v>32</v>
      </c>
      <c r="F3066" s="36" t="s">
        <v>472</v>
      </c>
      <c r="G3066" s="35" t="str">
        <f>VLOOKUP(Table76[[#This Row],[CID]],MathN,2,FALSE)</f>
        <v>Substitution</v>
      </c>
    </row>
    <row r="3067" spans="1:7" x14ac:dyDescent="0.2">
      <c r="A3067" s="8" t="str">
        <f>Table76[[#This Row],[Test No.]]&amp;Table76[[#This Row],[Section]]&amp;Table76[[#This Row],[Q. No.]]</f>
        <v>R52M6</v>
      </c>
      <c r="B3067" s="8"/>
      <c r="C3067" s="7" t="s">
        <v>58</v>
      </c>
      <c r="D3067" s="6">
        <v>6</v>
      </c>
      <c r="E3067" s="6" t="s">
        <v>32</v>
      </c>
      <c r="F3067" s="36" t="s">
        <v>470</v>
      </c>
      <c r="G3067" s="35" t="str">
        <f>VLOOKUP(Table76[[#This Row],[CID]],MathN,2,FALSE)</f>
        <v>Exponents and Roots</v>
      </c>
    </row>
    <row r="3068" spans="1:7" x14ac:dyDescent="0.2">
      <c r="A3068" s="8" t="str">
        <f>Table76[[#This Row],[Test No.]]&amp;Table76[[#This Row],[Section]]&amp;Table76[[#This Row],[Q. No.]]</f>
        <v>R52M7</v>
      </c>
      <c r="B3068" s="8"/>
      <c r="C3068" s="7" t="s">
        <v>58</v>
      </c>
      <c r="D3068" s="6">
        <v>7</v>
      </c>
      <c r="E3068" s="6" t="s">
        <v>32</v>
      </c>
      <c r="F3068" s="36" t="s">
        <v>507</v>
      </c>
      <c r="G3068" s="35" t="str">
        <f>VLOOKUP(Table76[[#This Row],[CID]],MathN,2,FALSE)</f>
        <v>Probability</v>
      </c>
    </row>
    <row r="3069" spans="1:7" x14ac:dyDescent="0.2">
      <c r="A3069" s="8" t="str">
        <f>Table76[[#This Row],[Test No.]]&amp;Table76[[#This Row],[Section]]&amp;Table76[[#This Row],[Q. No.]]</f>
        <v>R52M8</v>
      </c>
      <c r="B3069" s="8"/>
      <c r="C3069" s="7" t="s">
        <v>58</v>
      </c>
      <c r="D3069" s="6">
        <v>8</v>
      </c>
      <c r="E3069" s="6" t="s">
        <v>32</v>
      </c>
      <c r="F3069" s="36" t="s">
        <v>468</v>
      </c>
      <c r="G3069" s="35" t="str">
        <f>VLOOKUP(Table76[[#This Row],[CID]],MathN,2,FALSE)</f>
        <v>Ratios and Proportions</v>
      </c>
    </row>
    <row r="3070" spans="1:7" x14ac:dyDescent="0.2">
      <c r="A3070" s="8" t="str">
        <f>Table76[[#This Row],[Test No.]]&amp;Table76[[#This Row],[Section]]&amp;Table76[[#This Row],[Q. No.]]</f>
        <v>R52M9</v>
      </c>
      <c r="B3070" s="8"/>
      <c r="C3070" s="7" t="s">
        <v>58</v>
      </c>
      <c r="D3070" s="6">
        <v>9</v>
      </c>
      <c r="E3070" s="6" t="s">
        <v>32</v>
      </c>
      <c r="F3070" s="36" t="s">
        <v>506</v>
      </c>
      <c r="G3070" s="35" t="str">
        <f>VLOOKUP(Table76[[#This Row],[CID]],MathN,2,FALSE)</f>
        <v>Mean, Median, and Mode</v>
      </c>
    </row>
    <row r="3071" spans="1:7" x14ac:dyDescent="0.2">
      <c r="A3071" s="8" t="str">
        <f>Table76[[#This Row],[Test No.]]&amp;Table76[[#This Row],[Section]]&amp;Table76[[#This Row],[Q. No.]]</f>
        <v>R52M10</v>
      </c>
      <c r="B3071" s="8"/>
      <c r="C3071" s="7" t="s">
        <v>58</v>
      </c>
      <c r="D3071" s="6">
        <v>10</v>
      </c>
      <c r="E3071" s="6" t="s">
        <v>32</v>
      </c>
      <c r="F3071" s="36" t="s">
        <v>467</v>
      </c>
      <c r="G3071" s="35" t="str">
        <f>VLOOKUP(Table76[[#This Row],[CID]],MathN,2,FALSE)</f>
        <v>Percentages, Fractions, and Decimals</v>
      </c>
    </row>
    <row r="3072" spans="1:7" x14ac:dyDescent="0.2">
      <c r="A3072" s="8" t="str">
        <f>Table76[[#This Row],[Test No.]]&amp;Table76[[#This Row],[Section]]&amp;Table76[[#This Row],[Q. No.]]</f>
        <v>R52M11</v>
      </c>
      <c r="B3072" s="8"/>
      <c r="C3072" s="7" t="s">
        <v>58</v>
      </c>
      <c r="D3072" s="6">
        <v>11</v>
      </c>
      <c r="E3072" s="6" t="s">
        <v>32</v>
      </c>
      <c r="F3072" s="36" t="s">
        <v>471</v>
      </c>
      <c r="G3072" s="35" t="str">
        <f>VLOOKUP(Table76[[#This Row],[CID]],MathN,2,FALSE)</f>
        <v>Series</v>
      </c>
    </row>
    <row r="3073" spans="1:7" x14ac:dyDescent="0.2">
      <c r="A3073" s="8" t="str">
        <f>Table76[[#This Row],[Test No.]]&amp;Table76[[#This Row],[Section]]&amp;Table76[[#This Row],[Q. No.]]</f>
        <v>R52M12</v>
      </c>
      <c r="B3073" s="8"/>
      <c r="C3073" s="7" t="s">
        <v>58</v>
      </c>
      <c r="D3073" s="6">
        <v>12</v>
      </c>
      <c r="E3073" s="6" t="s">
        <v>32</v>
      </c>
      <c r="F3073" s="36" t="s">
        <v>499</v>
      </c>
      <c r="G3073" s="35" t="str">
        <f>VLOOKUP(Table76[[#This Row],[CID]],MathN,2,FALSE)</f>
        <v>Area and Perimeter</v>
      </c>
    </row>
    <row r="3074" spans="1:7" x14ac:dyDescent="0.2">
      <c r="A3074" s="8" t="str">
        <f>Table76[[#This Row],[Test No.]]&amp;Table76[[#This Row],[Section]]&amp;Table76[[#This Row],[Q. No.]]</f>
        <v>R52M13</v>
      </c>
      <c r="B3074" s="8"/>
      <c r="C3074" s="7" t="s">
        <v>58</v>
      </c>
      <c r="D3074" s="6">
        <v>13</v>
      </c>
      <c r="E3074" s="6" t="s">
        <v>32</v>
      </c>
      <c r="F3074" s="36" t="s">
        <v>486</v>
      </c>
      <c r="G3074" s="35" t="str">
        <f>VLOOKUP(Table76[[#This Row],[CID]],MathN,2,FALSE)</f>
        <v>Number Lines and Inequalities</v>
      </c>
    </row>
    <row r="3075" spans="1:7" x14ac:dyDescent="0.2">
      <c r="A3075" s="8" t="str">
        <f>Table76[[#This Row],[Test No.]]&amp;Table76[[#This Row],[Section]]&amp;Table76[[#This Row],[Q. No.]]</f>
        <v>R52M14</v>
      </c>
      <c r="B3075" s="8"/>
      <c r="C3075" s="7" t="s">
        <v>58</v>
      </c>
      <c r="D3075" s="6">
        <v>14</v>
      </c>
      <c r="E3075" s="6" t="s">
        <v>32</v>
      </c>
      <c r="F3075" s="36" t="s">
        <v>475</v>
      </c>
      <c r="G3075" s="35" t="str">
        <f>VLOOKUP(Table76[[#This Row],[CID]],MathN,2,FALSE)</f>
        <v>Solving Linear Equations</v>
      </c>
    </row>
    <row r="3076" spans="1:7" x14ac:dyDescent="0.2">
      <c r="A3076" s="8" t="str">
        <f>Table76[[#This Row],[Test No.]]&amp;Table76[[#This Row],[Section]]&amp;Table76[[#This Row],[Q. No.]]</f>
        <v>R52M15</v>
      </c>
      <c r="B3076" s="8"/>
      <c r="C3076" s="7" t="s">
        <v>58</v>
      </c>
      <c r="D3076" s="6">
        <v>15</v>
      </c>
      <c r="E3076" s="6" t="s">
        <v>32</v>
      </c>
      <c r="F3076" s="36" t="s">
        <v>467</v>
      </c>
      <c r="G3076" s="35" t="str">
        <f>VLOOKUP(Table76[[#This Row],[CID]],MathN,2,FALSE)</f>
        <v>Percentages, Fractions, and Decimals</v>
      </c>
    </row>
    <row r="3077" spans="1:7" x14ac:dyDescent="0.2">
      <c r="A3077" s="8" t="str">
        <f>Table76[[#This Row],[Test No.]]&amp;Table76[[#This Row],[Section]]&amp;Table76[[#This Row],[Q. No.]]</f>
        <v>R52M16</v>
      </c>
      <c r="B3077" s="8"/>
      <c r="C3077" s="7" t="s">
        <v>58</v>
      </c>
      <c r="D3077" s="6">
        <v>16</v>
      </c>
      <c r="E3077" s="6" t="s">
        <v>32</v>
      </c>
      <c r="F3077" s="36" t="s">
        <v>476</v>
      </c>
      <c r="G3077" s="35" t="str">
        <f>VLOOKUP(Table76[[#This Row],[CID]],MathN,2,FALSE)</f>
        <v>Multiplying Binomials</v>
      </c>
    </row>
    <row r="3078" spans="1:7" x14ac:dyDescent="0.2">
      <c r="A3078" s="8" t="str">
        <f>Table76[[#This Row],[Test No.]]&amp;Table76[[#This Row],[Section]]&amp;Table76[[#This Row],[Q. No.]]</f>
        <v>R52M17</v>
      </c>
      <c r="B3078" s="8"/>
      <c r="C3078" s="7" t="s">
        <v>58</v>
      </c>
      <c r="D3078" s="6">
        <v>17</v>
      </c>
      <c r="E3078" s="6" t="s">
        <v>32</v>
      </c>
      <c r="F3078" s="36" t="s">
        <v>481</v>
      </c>
      <c r="G3078" s="35" t="str">
        <f>VLOOKUP(Table76[[#This Row],[CID]],MathN,2,FALSE)</f>
        <v>Functions</v>
      </c>
    </row>
    <row r="3079" spans="1:7" x14ac:dyDescent="0.2">
      <c r="A3079" s="8" t="str">
        <f>Table76[[#This Row],[Test No.]]&amp;Table76[[#This Row],[Section]]&amp;Table76[[#This Row],[Q. No.]]</f>
        <v>R52M18</v>
      </c>
      <c r="B3079" s="8"/>
      <c r="C3079" s="7" t="s">
        <v>58</v>
      </c>
      <c r="D3079" s="6">
        <v>18</v>
      </c>
      <c r="E3079" s="6" t="s">
        <v>32</v>
      </c>
      <c r="F3079" s="36" t="s">
        <v>500</v>
      </c>
      <c r="G3079" s="35" t="str">
        <f>VLOOKUP(Table76[[#This Row],[CID]],MathN,2,FALSE)</f>
        <v>SOHCAHTOA</v>
      </c>
    </row>
    <row r="3080" spans="1:7" x14ac:dyDescent="0.2">
      <c r="A3080" s="8" t="str">
        <f>Table76[[#This Row],[Test No.]]&amp;Table76[[#This Row],[Section]]&amp;Table76[[#This Row],[Q. No.]]</f>
        <v>R52M19</v>
      </c>
      <c r="B3080" s="8"/>
      <c r="C3080" s="7" t="s">
        <v>58</v>
      </c>
      <c r="D3080" s="6">
        <v>19</v>
      </c>
      <c r="E3080" s="6" t="s">
        <v>32</v>
      </c>
      <c r="F3080" s="36" t="s">
        <v>488</v>
      </c>
      <c r="G3080" s="35" t="str">
        <f>VLOOKUP(Table76[[#This Row],[CID]],MathN,2,FALSE)</f>
        <v>Distance and Midpoints</v>
      </c>
    </row>
    <row r="3081" spans="1:7" x14ac:dyDescent="0.2">
      <c r="A3081" s="8" t="str">
        <f>Table76[[#This Row],[Test No.]]&amp;Table76[[#This Row],[Section]]&amp;Table76[[#This Row],[Q. No.]]</f>
        <v>R52M20</v>
      </c>
      <c r="B3081" s="8"/>
      <c r="C3081" s="7" t="s">
        <v>58</v>
      </c>
      <c r="D3081" s="6">
        <v>20</v>
      </c>
      <c r="E3081" s="6" t="s">
        <v>32</v>
      </c>
      <c r="F3081" s="36" t="s">
        <v>497</v>
      </c>
      <c r="G3081" s="35" t="str">
        <f>VLOOKUP(Table76[[#This Row],[CID]],MathN,2,FALSE)</f>
        <v>Circles</v>
      </c>
    </row>
    <row r="3082" spans="1:7" x14ac:dyDescent="0.2">
      <c r="A3082" s="8" t="str">
        <f>Table76[[#This Row],[Test No.]]&amp;Table76[[#This Row],[Section]]&amp;Table76[[#This Row],[Q. No.]]</f>
        <v>R52M21</v>
      </c>
      <c r="B3082" s="8"/>
      <c r="C3082" s="7" t="s">
        <v>58</v>
      </c>
      <c r="D3082" s="6">
        <v>21</v>
      </c>
      <c r="E3082" s="6" t="s">
        <v>32</v>
      </c>
      <c r="F3082" s="36" t="s">
        <v>467</v>
      </c>
      <c r="G3082" s="35" t="str">
        <f>VLOOKUP(Table76[[#This Row],[CID]],MathN,2,FALSE)</f>
        <v>Percentages, Fractions, and Decimals</v>
      </c>
    </row>
    <row r="3083" spans="1:7" x14ac:dyDescent="0.2">
      <c r="A3083" s="8" t="str">
        <f>Table76[[#This Row],[Test No.]]&amp;Table76[[#This Row],[Section]]&amp;Table76[[#This Row],[Q. No.]]</f>
        <v>R52M22</v>
      </c>
      <c r="B3083" s="8"/>
      <c r="C3083" s="7" t="s">
        <v>58</v>
      </c>
      <c r="D3083" s="6">
        <v>22</v>
      </c>
      <c r="E3083" s="6" t="s">
        <v>32</v>
      </c>
      <c r="F3083" s="36" t="s">
        <v>464</v>
      </c>
      <c r="G3083" s="35" t="str">
        <f>VLOOKUP(Table76[[#This Row],[CID]],MathN,2,FALSE)</f>
        <v>Numbers, Operations, and Problems</v>
      </c>
    </row>
    <row r="3084" spans="1:7" x14ac:dyDescent="0.2">
      <c r="A3084" s="8" t="str">
        <f>Table76[[#This Row],[Test No.]]&amp;Table76[[#This Row],[Section]]&amp;Table76[[#This Row],[Q. No.]]</f>
        <v>R52M23</v>
      </c>
      <c r="B3084" s="8"/>
      <c r="C3084" s="7" t="s">
        <v>58</v>
      </c>
      <c r="D3084" s="6">
        <v>23</v>
      </c>
      <c r="E3084" s="6" t="s">
        <v>32</v>
      </c>
      <c r="F3084" s="36" t="s">
        <v>475</v>
      </c>
      <c r="G3084" s="35" t="str">
        <f>VLOOKUP(Table76[[#This Row],[CID]],MathN,2,FALSE)</f>
        <v>Solving Linear Equations</v>
      </c>
    </row>
    <row r="3085" spans="1:7" x14ac:dyDescent="0.2">
      <c r="A3085" s="8" t="str">
        <f>Table76[[#This Row],[Test No.]]&amp;Table76[[#This Row],[Section]]&amp;Table76[[#This Row],[Q. No.]]</f>
        <v>R52M24</v>
      </c>
      <c r="B3085" s="8"/>
      <c r="C3085" s="7" t="s">
        <v>58</v>
      </c>
      <c r="D3085" s="6">
        <v>24</v>
      </c>
      <c r="E3085" s="6" t="s">
        <v>32</v>
      </c>
      <c r="F3085" s="36" t="s">
        <v>465</v>
      </c>
      <c r="G3085" s="35" t="str">
        <f>VLOOKUP(Table76[[#This Row],[CID]],MathN,2,FALSE)</f>
        <v>Multiples, Factors, and Primes</v>
      </c>
    </row>
    <row r="3086" spans="1:7" x14ac:dyDescent="0.2">
      <c r="A3086" s="8" t="str">
        <f>Table76[[#This Row],[Test No.]]&amp;Table76[[#This Row],[Section]]&amp;Table76[[#This Row],[Q. No.]]</f>
        <v>R52M25</v>
      </c>
      <c r="B3086" s="8"/>
      <c r="C3086" s="7" t="s">
        <v>58</v>
      </c>
      <c r="D3086" s="6">
        <v>25</v>
      </c>
      <c r="E3086" s="6" t="s">
        <v>32</v>
      </c>
      <c r="F3086" s="36" t="s">
        <v>474</v>
      </c>
      <c r="G3086" s="35" t="str">
        <f>VLOOKUP(Table76[[#This Row],[CID]],MathN,2,FALSE)</f>
        <v>Writing Expressions and Equations</v>
      </c>
    </row>
    <row r="3087" spans="1:7" x14ac:dyDescent="0.2">
      <c r="A3087" s="8" t="str">
        <f>Table76[[#This Row],[Test No.]]&amp;Table76[[#This Row],[Section]]&amp;Table76[[#This Row],[Q. No.]]</f>
        <v>R52M26</v>
      </c>
      <c r="B3087" s="8"/>
      <c r="C3087" s="7" t="s">
        <v>58</v>
      </c>
      <c r="D3087" s="6">
        <v>26</v>
      </c>
      <c r="E3087" s="6" t="s">
        <v>32</v>
      </c>
      <c r="F3087" s="36" t="s">
        <v>480</v>
      </c>
      <c r="G3087" s="35" t="str">
        <f>VLOOKUP(Table76[[#This Row],[CID]],MathN,2,FALSE)</f>
        <v>Relationships between the Sides of an Equation</v>
      </c>
    </row>
    <row r="3088" spans="1:7" x14ac:dyDescent="0.2">
      <c r="A3088" s="8" t="str">
        <f>Table76[[#This Row],[Test No.]]&amp;Table76[[#This Row],[Section]]&amp;Table76[[#This Row],[Q. No.]]</f>
        <v>R52M27</v>
      </c>
      <c r="B3088" s="8"/>
      <c r="C3088" s="7" t="s">
        <v>58</v>
      </c>
      <c r="D3088" s="6">
        <v>27</v>
      </c>
      <c r="E3088" s="6" t="s">
        <v>32</v>
      </c>
      <c r="F3088" s="36" t="s">
        <v>495</v>
      </c>
      <c r="G3088" s="35" t="str">
        <f>VLOOKUP(Table76[[#This Row],[CID]],MathN,2,FALSE)</f>
        <v>Triangles</v>
      </c>
    </row>
    <row r="3089" spans="1:7" x14ac:dyDescent="0.2">
      <c r="A3089" s="8" t="str">
        <f>Table76[[#This Row],[Test No.]]&amp;Table76[[#This Row],[Section]]&amp;Table76[[#This Row],[Q. No.]]</f>
        <v>R52M28</v>
      </c>
      <c r="B3089" s="8"/>
      <c r="C3089" s="7" t="s">
        <v>58</v>
      </c>
      <c r="D3089" s="6">
        <v>28</v>
      </c>
      <c r="E3089" s="6" t="s">
        <v>32</v>
      </c>
      <c r="F3089" s="36" t="s">
        <v>493</v>
      </c>
      <c r="G3089" s="35" t="str">
        <f>VLOOKUP(Table76[[#This Row],[CID]],MathN,2,FALSE)</f>
        <v>Graphical Analysis</v>
      </c>
    </row>
    <row r="3090" spans="1:7" x14ac:dyDescent="0.2">
      <c r="A3090" s="8" t="str">
        <f>Table76[[#This Row],[Test No.]]&amp;Table76[[#This Row],[Section]]&amp;Table76[[#This Row],[Q. No.]]</f>
        <v>R52M29</v>
      </c>
      <c r="B3090" s="8"/>
      <c r="C3090" s="7" t="s">
        <v>58</v>
      </c>
      <c r="D3090" s="6">
        <v>29</v>
      </c>
      <c r="E3090" s="6" t="s">
        <v>32</v>
      </c>
      <c r="F3090" s="36" t="s">
        <v>473</v>
      </c>
      <c r="G3090" s="35" t="str">
        <f>VLOOKUP(Table76[[#This Row],[CID]],MathN,2,FALSE)</f>
        <v>Equivalent Algebraic Expressions</v>
      </c>
    </row>
    <row r="3091" spans="1:7" x14ac:dyDescent="0.2">
      <c r="A3091" s="8" t="str">
        <f>Table76[[#This Row],[Test No.]]&amp;Table76[[#This Row],[Section]]&amp;Table76[[#This Row],[Q. No.]]</f>
        <v>R52M30</v>
      </c>
      <c r="B3091" s="8"/>
      <c r="C3091" s="7" t="s">
        <v>58</v>
      </c>
      <c r="D3091" s="6">
        <v>30</v>
      </c>
      <c r="E3091" s="6" t="s">
        <v>32</v>
      </c>
      <c r="F3091" s="36" t="s">
        <v>494</v>
      </c>
      <c r="G3091" s="35" t="str">
        <f>VLOOKUP(Table76[[#This Row],[CID]],MathN,2,FALSE)</f>
        <v>Angles, Lines, and Planes</v>
      </c>
    </row>
    <row r="3092" spans="1:7" x14ac:dyDescent="0.2">
      <c r="A3092" s="8" t="str">
        <f>Table76[[#This Row],[Test No.]]&amp;Table76[[#This Row],[Section]]&amp;Table76[[#This Row],[Q. No.]]</f>
        <v>R52M31</v>
      </c>
      <c r="B3092" s="8"/>
      <c r="C3092" s="7" t="s">
        <v>58</v>
      </c>
      <c r="D3092" s="6">
        <v>31</v>
      </c>
      <c r="E3092" s="6" t="s">
        <v>32</v>
      </c>
      <c r="F3092" s="36" t="s">
        <v>482</v>
      </c>
      <c r="G3092" s="35" t="str">
        <f>VLOOKUP(Table76[[#This Row],[CID]],MathN,2,FALSE)</f>
        <v>Matrices</v>
      </c>
    </row>
    <row r="3093" spans="1:7" x14ac:dyDescent="0.2">
      <c r="A3093" s="8" t="str">
        <f>Table76[[#This Row],[Test No.]]&amp;Table76[[#This Row],[Section]]&amp;Table76[[#This Row],[Q. No.]]</f>
        <v>R52M32</v>
      </c>
      <c r="B3093" s="8"/>
      <c r="C3093" s="7" t="s">
        <v>58</v>
      </c>
      <c r="D3093" s="6">
        <v>32</v>
      </c>
      <c r="E3093" s="6" t="s">
        <v>32</v>
      </c>
      <c r="F3093" s="36" t="s">
        <v>488</v>
      </c>
      <c r="G3093" s="35" t="str">
        <f>VLOOKUP(Table76[[#This Row],[CID]],MathN,2,FALSE)</f>
        <v>Distance and Midpoints</v>
      </c>
    </row>
    <row r="3094" spans="1:7" x14ac:dyDescent="0.2">
      <c r="A3094" s="8" t="str">
        <f>Table76[[#This Row],[Test No.]]&amp;Table76[[#This Row],[Section]]&amp;Table76[[#This Row],[Q. No.]]</f>
        <v>R52M33</v>
      </c>
      <c r="B3094" s="8"/>
      <c r="C3094" s="7" t="s">
        <v>58</v>
      </c>
      <c r="D3094" s="6">
        <v>33</v>
      </c>
      <c r="E3094" s="6" t="s">
        <v>32</v>
      </c>
      <c r="F3094" s="36" t="s">
        <v>484</v>
      </c>
      <c r="G3094" s="35" t="str">
        <f>VLOOKUP(Table76[[#This Row],[CID]],MathN,2,FALSE)</f>
        <v>Complex Numbers</v>
      </c>
    </row>
    <row r="3095" spans="1:7" x14ac:dyDescent="0.2">
      <c r="A3095" s="8" t="str">
        <f>Table76[[#This Row],[Test No.]]&amp;Table76[[#This Row],[Section]]&amp;Table76[[#This Row],[Q. No.]]</f>
        <v>R52M34</v>
      </c>
      <c r="B3095" s="8"/>
      <c r="C3095" s="7" t="s">
        <v>58</v>
      </c>
      <c r="D3095" s="6">
        <v>34</v>
      </c>
      <c r="E3095" s="6" t="s">
        <v>32</v>
      </c>
      <c r="F3095" s="36" t="s">
        <v>492</v>
      </c>
      <c r="G3095" s="35" t="str">
        <f>VLOOKUP(Table76[[#This Row],[CID]],MathN,2,FALSE)</f>
        <v>Graphing Data and Equations</v>
      </c>
    </row>
    <row r="3096" spans="1:7" x14ac:dyDescent="0.2">
      <c r="A3096" s="8" t="str">
        <f>Table76[[#This Row],[Test No.]]&amp;Table76[[#This Row],[Section]]&amp;Table76[[#This Row],[Q. No.]]</f>
        <v>R52M35</v>
      </c>
      <c r="B3096" s="8"/>
      <c r="C3096" s="7" t="s">
        <v>58</v>
      </c>
      <c r="D3096" s="6">
        <v>35</v>
      </c>
      <c r="E3096" s="6" t="s">
        <v>32</v>
      </c>
      <c r="F3096" s="36" t="s">
        <v>473</v>
      </c>
      <c r="G3096" s="35" t="str">
        <f>VLOOKUP(Table76[[#This Row],[CID]],MathN,2,FALSE)</f>
        <v>Equivalent Algebraic Expressions</v>
      </c>
    </row>
    <row r="3097" spans="1:7" x14ac:dyDescent="0.2">
      <c r="A3097" s="8" t="str">
        <f>Table76[[#This Row],[Test No.]]&amp;Table76[[#This Row],[Section]]&amp;Table76[[#This Row],[Q. No.]]</f>
        <v>R52M36</v>
      </c>
      <c r="B3097" s="8"/>
      <c r="C3097" s="7" t="s">
        <v>58</v>
      </c>
      <c r="D3097" s="6">
        <v>36</v>
      </c>
      <c r="E3097" s="6" t="s">
        <v>32</v>
      </c>
      <c r="F3097" s="36" t="s">
        <v>474</v>
      </c>
      <c r="G3097" s="35" t="str">
        <f>VLOOKUP(Table76[[#This Row],[CID]],MathN,2,FALSE)</f>
        <v>Writing Expressions and Equations</v>
      </c>
    </row>
    <row r="3098" spans="1:7" x14ac:dyDescent="0.2">
      <c r="A3098" s="8" t="str">
        <f>Table76[[#This Row],[Test No.]]&amp;Table76[[#This Row],[Section]]&amp;Table76[[#This Row],[Q. No.]]</f>
        <v>R52M37</v>
      </c>
      <c r="B3098" s="8"/>
      <c r="C3098" s="7" t="s">
        <v>58</v>
      </c>
      <c r="D3098" s="6">
        <v>37</v>
      </c>
      <c r="E3098" s="6" t="s">
        <v>32</v>
      </c>
      <c r="F3098" s="36" t="s">
        <v>494</v>
      </c>
      <c r="G3098" s="35" t="str">
        <f>VLOOKUP(Table76[[#This Row],[CID]],MathN,2,FALSE)</f>
        <v>Angles, Lines, and Planes</v>
      </c>
    </row>
    <row r="3099" spans="1:7" x14ac:dyDescent="0.2">
      <c r="A3099" s="8" t="str">
        <f>Table76[[#This Row],[Test No.]]&amp;Table76[[#This Row],[Section]]&amp;Table76[[#This Row],[Q. No.]]</f>
        <v>R52M38</v>
      </c>
      <c r="B3099" s="8"/>
      <c r="C3099" s="7" t="s">
        <v>58</v>
      </c>
      <c r="D3099" s="6">
        <v>38</v>
      </c>
      <c r="E3099" s="6" t="s">
        <v>32</v>
      </c>
      <c r="F3099" s="36" t="s">
        <v>471</v>
      </c>
      <c r="G3099" s="35" t="str">
        <f>VLOOKUP(Table76[[#This Row],[CID]],MathN,2,FALSE)</f>
        <v>Series</v>
      </c>
    </row>
    <row r="3100" spans="1:7" x14ac:dyDescent="0.2">
      <c r="A3100" s="8" t="str">
        <f>Table76[[#This Row],[Test No.]]&amp;Table76[[#This Row],[Section]]&amp;Table76[[#This Row],[Q. No.]]</f>
        <v>R52M39</v>
      </c>
      <c r="B3100" s="8"/>
      <c r="C3100" s="7" t="s">
        <v>58</v>
      </c>
      <c r="D3100" s="6">
        <v>39</v>
      </c>
      <c r="E3100" s="6" t="s">
        <v>32</v>
      </c>
      <c r="F3100" s="36" t="s">
        <v>500</v>
      </c>
      <c r="G3100" s="35" t="str">
        <f>VLOOKUP(Table76[[#This Row],[CID]],MathN,2,FALSE)</f>
        <v>SOHCAHTOA</v>
      </c>
    </row>
    <row r="3101" spans="1:7" x14ac:dyDescent="0.2">
      <c r="A3101" s="8" t="str">
        <f>Table76[[#This Row],[Test No.]]&amp;Table76[[#This Row],[Section]]&amp;Table76[[#This Row],[Q. No.]]</f>
        <v>R52M40</v>
      </c>
      <c r="B3101" s="8"/>
      <c r="C3101" s="7" t="s">
        <v>58</v>
      </c>
      <c r="D3101" s="6">
        <v>40</v>
      </c>
      <c r="E3101" s="6" t="s">
        <v>32</v>
      </c>
      <c r="F3101" s="36" t="s">
        <v>499</v>
      </c>
      <c r="G3101" s="35" t="str">
        <f>VLOOKUP(Table76[[#This Row],[CID]],MathN,2,FALSE)</f>
        <v>Area and Perimeter</v>
      </c>
    </row>
    <row r="3102" spans="1:7" x14ac:dyDescent="0.2">
      <c r="A3102" s="8" t="str">
        <f>Table76[[#This Row],[Test No.]]&amp;Table76[[#This Row],[Section]]&amp;Table76[[#This Row],[Q. No.]]</f>
        <v>R52M41</v>
      </c>
      <c r="B3102" s="8"/>
      <c r="C3102" s="7" t="s">
        <v>58</v>
      </c>
      <c r="D3102" s="6">
        <v>41</v>
      </c>
      <c r="E3102" s="6" t="s">
        <v>32</v>
      </c>
      <c r="F3102" s="36" t="s">
        <v>488</v>
      </c>
      <c r="G3102" s="35" t="str">
        <f>VLOOKUP(Table76[[#This Row],[CID]],MathN,2,FALSE)</f>
        <v>Distance and Midpoints</v>
      </c>
    </row>
    <row r="3103" spans="1:7" x14ac:dyDescent="0.2">
      <c r="A3103" s="8" t="str">
        <f>Table76[[#This Row],[Test No.]]&amp;Table76[[#This Row],[Section]]&amp;Table76[[#This Row],[Q. No.]]</f>
        <v>R52M42</v>
      </c>
      <c r="B3103" s="8"/>
      <c r="C3103" s="7" t="s">
        <v>58</v>
      </c>
      <c r="D3103" s="6">
        <v>42</v>
      </c>
      <c r="E3103" s="6" t="s">
        <v>32</v>
      </c>
      <c r="F3103" s="36" t="s">
        <v>472</v>
      </c>
      <c r="G3103" s="35" t="str">
        <f>VLOOKUP(Table76[[#This Row],[CID]],MathN,2,FALSE)</f>
        <v>Substitution</v>
      </c>
    </row>
    <row r="3104" spans="1:7" x14ac:dyDescent="0.2">
      <c r="A3104" s="8" t="str">
        <f>Table76[[#This Row],[Test No.]]&amp;Table76[[#This Row],[Section]]&amp;Table76[[#This Row],[Q. No.]]</f>
        <v>R52M43</v>
      </c>
      <c r="B3104" s="8"/>
      <c r="C3104" s="7" t="s">
        <v>58</v>
      </c>
      <c r="D3104" s="6">
        <v>43</v>
      </c>
      <c r="E3104" s="6" t="s">
        <v>32</v>
      </c>
      <c r="F3104" s="36" t="s">
        <v>492</v>
      </c>
      <c r="G3104" s="35" t="str">
        <f>VLOOKUP(Table76[[#This Row],[CID]],MathN,2,FALSE)</f>
        <v>Graphing Data and Equations</v>
      </c>
    </row>
    <row r="3105" spans="1:7" x14ac:dyDescent="0.2">
      <c r="A3105" s="8" t="str">
        <f>Table76[[#This Row],[Test No.]]&amp;Table76[[#This Row],[Section]]&amp;Table76[[#This Row],[Q. No.]]</f>
        <v>R52M44</v>
      </c>
      <c r="B3105" s="8"/>
      <c r="C3105" s="7" t="s">
        <v>58</v>
      </c>
      <c r="D3105" s="3">
        <v>44</v>
      </c>
      <c r="E3105" s="6" t="s">
        <v>32</v>
      </c>
      <c r="F3105" s="36" t="s">
        <v>496</v>
      </c>
      <c r="G3105" s="35" t="str">
        <f>VLOOKUP(Table76[[#This Row],[CID]],MathN,2,FALSE)</f>
        <v>Polygons</v>
      </c>
    </row>
    <row r="3106" spans="1:7" x14ac:dyDescent="0.2">
      <c r="A3106" s="8" t="str">
        <f>Table76[[#This Row],[Test No.]]&amp;Table76[[#This Row],[Section]]&amp;Table76[[#This Row],[Q. No.]]</f>
        <v>R52M45</v>
      </c>
      <c r="B3106" s="8"/>
      <c r="C3106" s="7" t="s">
        <v>58</v>
      </c>
      <c r="D3106" s="3">
        <v>45</v>
      </c>
      <c r="E3106" s="6" t="s">
        <v>32</v>
      </c>
      <c r="F3106" s="36" t="s">
        <v>499</v>
      </c>
      <c r="G3106" s="35" t="str">
        <f>VLOOKUP(Table76[[#This Row],[CID]],MathN,2,FALSE)</f>
        <v>Area and Perimeter</v>
      </c>
    </row>
    <row r="3107" spans="1:7" x14ac:dyDescent="0.2">
      <c r="A3107" s="8" t="str">
        <f>Table76[[#This Row],[Test No.]]&amp;Table76[[#This Row],[Section]]&amp;Table76[[#This Row],[Q. No.]]</f>
        <v>R52M46</v>
      </c>
      <c r="B3107" s="8"/>
      <c r="C3107" s="7" t="s">
        <v>58</v>
      </c>
      <c r="D3107" s="3">
        <v>46</v>
      </c>
      <c r="E3107" s="6" t="s">
        <v>32</v>
      </c>
      <c r="F3107" s="36" t="s">
        <v>499</v>
      </c>
      <c r="G3107" s="35" t="str">
        <f>VLOOKUP(Table76[[#This Row],[CID]],MathN,2,FALSE)</f>
        <v>Area and Perimeter</v>
      </c>
    </row>
    <row r="3108" spans="1:7" x14ac:dyDescent="0.2">
      <c r="A3108" s="8" t="str">
        <f>Table76[[#This Row],[Test No.]]&amp;Table76[[#This Row],[Section]]&amp;Table76[[#This Row],[Q. No.]]</f>
        <v>R52M47</v>
      </c>
      <c r="B3108" s="8"/>
      <c r="C3108" s="7" t="s">
        <v>58</v>
      </c>
      <c r="D3108" s="3">
        <v>47</v>
      </c>
      <c r="E3108" s="6" t="s">
        <v>32</v>
      </c>
      <c r="F3108" s="36" t="s">
        <v>480</v>
      </c>
      <c r="G3108" s="35" t="str">
        <f>VLOOKUP(Table76[[#This Row],[CID]],MathN,2,FALSE)</f>
        <v>Relationships between the Sides of an Equation</v>
      </c>
    </row>
    <row r="3109" spans="1:7" x14ac:dyDescent="0.2">
      <c r="A3109" s="8" t="str">
        <f>Table76[[#This Row],[Test No.]]&amp;Table76[[#This Row],[Section]]&amp;Table76[[#This Row],[Q. No.]]</f>
        <v>R52M48</v>
      </c>
      <c r="B3109" s="8"/>
      <c r="C3109" s="7" t="s">
        <v>58</v>
      </c>
      <c r="D3109" s="3">
        <v>48</v>
      </c>
      <c r="E3109" s="6" t="s">
        <v>32</v>
      </c>
      <c r="F3109" s="36" t="s">
        <v>474</v>
      </c>
      <c r="G3109" s="35" t="str">
        <f>VLOOKUP(Table76[[#This Row],[CID]],MathN,2,FALSE)</f>
        <v>Writing Expressions and Equations</v>
      </c>
    </row>
    <row r="3110" spans="1:7" x14ac:dyDescent="0.2">
      <c r="A3110" s="8" t="str">
        <f>Table76[[#This Row],[Test No.]]&amp;Table76[[#This Row],[Section]]&amp;Table76[[#This Row],[Q. No.]]</f>
        <v>R52M49</v>
      </c>
      <c r="B3110" s="8"/>
      <c r="C3110" s="7" t="s">
        <v>58</v>
      </c>
      <c r="D3110" s="3">
        <v>49</v>
      </c>
      <c r="E3110" s="6" t="s">
        <v>32</v>
      </c>
      <c r="F3110" s="36" t="s">
        <v>501</v>
      </c>
      <c r="G3110" s="35" t="str">
        <f>VLOOKUP(Table76[[#This Row],[CID]],MathN,2,FALSE)</f>
        <v>Trigonometric Laws</v>
      </c>
    </row>
    <row r="3111" spans="1:7" x14ac:dyDescent="0.2">
      <c r="A3111" s="8" t="str">
        <f>Table76[[#This Row],[Test No.]]&amp;Table76[[#This Row],[Section]]&amp;Table76[[#This Row],[Q. No.]]</f>
        <v>R52M50</v>
      </c>
      <c r="B3111" s="8"/>
      <c r="C3111" s="7" t="s">
        <v>58</v>
      </c>
      <c r="D3111" s="3">
        <v>50</v>
      </c>
      <c r="E3111" s="6" t="s">
        <v>32</v>
      </c>
      <c r="F3111" s="36" t="s">
        <v>497</v>
      </c>
      <c r="G3111" s="35" t="str">
        <f>VLOOKUP(Table76[[#This Row],[CID]],MathN,2,FALSE)</f>
        <v>Circles</v>
      </c>
    </row>
    <row r="3112" spans="1:7" x14ac:dyDescent="0.2">
      <c r="A3112" s="8" t="str">
        <f>Table76[[#This Row],[Test No.]]&amp;Table76[[#This Row],[Section]]&amp;Table76[[#This Row],[Q. No.]]</f>
        <v>R52M51</v>
      </c>
      <c r="B3112" s="8"/>
      <c r="C3112" s="7" t="s">
        <v>58</v>
      </c>
      <c r="D3112" s="3">
        <v>51</v>
      </c>
      <c r="E3112" s="6" t="s">
        <v>32</v>
      </c>
      <c r="F3112" s="36" t="s">
        <v>497</v>
      </c>
      <c r="G3112" s="35" t="str">
        <f>VLOOKUP(Table76[[#This Row],[CID]],MathN,2,FALSE)</f>
        <v>Circles</v>
      </c>
    </row>
    <row r="3113" spans="1:7" x14ac:dyDescent="0.2">
      <c r="A3113" s="8" t="str">
        <f>Table76[[#This Row],[Test No.]]&amp;Table76[[#This Row],[Section]]&amp;Table76[[#This Row],[Q. No.]]</f>
        <v>R52M52</v>
      </c>
      <c r="B3113" s="8"/>
      <c r="C3113" s="7" t="s">
        <v>58</v>
      </c>
      <c r="D3113" s="3">
        <v>52</v>
      </c>
      <c r="E3113" s="6" t="s">
        <v>32</v>
      </c>
      <c r="F3113" s="36" t="s">
        <v>490</v>
      </c>
      <c r="G3113" s="35" t="str">
        <f>VLOOKUP(Table76[[#This Row],[CID]],MathN,2,FALSE)</f>
        <v>Parallel and Perpendicular Lines</v>
      </c>
    </row>
    <row r="3114" spans="1:7" x14ac:dyDescent="0.2">
      <c r="A3114" s="8" t="str">
        <f>Table76[[#This Row],[Test No.]]&amp;Table76[[#This Row],[Section]]&amp;Table76[[#This Row],[Q. No.]]</f>
        <v>R52M53</v>
      </c>
      <c r="B3114" s="8"/>
      <c r="C3114" s="7" t="s">
        <v>58</v>
      </c>
      <c r="D3114" s="3">
        <v>53</v>
      </c>
      <c r="E3114" s="6" t="s">
        <v>32</v>
      </c>
      <c r="F3114" s="36" t="s">
        <v>503</v>
      </c>
      <c r="G3114" s="35" t="str">
        <f>VLOOKUP(Table76[[#This Row],[CID]],MathN,2,FALSE)</f>
        <v>Trigonometric Graphs</v>
      </c>
    </row>
    <row r="3115" spans="1:7" x14ac:dyDescent="0.2">
      <c r="A3115" s="8" t="str">
        <f>Table76[[#This Row],[Test No.]]&amp;Table76[[#This Row],[Section]]&amp;Table76[[#This Row],[Q. No.]]</f>
        <v>R52M54</v>
      </c>
      <c r="B3115" s="8"/>
      <c r="C3115" s="7" t="s">
        <v>58</v>
      </c>
      <c r="D3115" s="6">
        <v>54</v>
      </c>
      <c r="E3115" s="6" t="s">
        <v>32</v>
      </c>
      <c r="F3115" s="36" t="s">
        <v>486</v>
      </c>
      <c r="G3115" s="35" t="str">
        <f>VLOOKUP(Table76[[#This Row],[CID]],MathN,2,FALSE)</f>
        <v>Number Lines and Inequalities</v>
      </c>
    </row>
    <row r="3116" spans="1:7" x14ac:dyDescent="0.2">
      <c r="A3116" s="8" t="str">
        <f>Table76[[#This Row],[Test No.]]&amp;Table76[[#This Row],[Section]]&amp;Table76[[#This Row],[Q. No.]]</f>
        <v>R52M55</v>
      </c>
      <c r="B3116" s="8"/>
      <c r="C3116" s="7" t="s">
        <v>58</v>
      </c>
      <c r="D3116" s="3">
        <v>55</v>
      </c>
      <c r="E3116" s="6" t="s">
        <v>32</v>
      </c>
      <c r="F3116" s="36" t="s">
        <v>498</v>
      </c>
      <c r="G3116" s="35" t="str">
        <f>VLOOKUP(Table76[[#This Row],[CID]],MathN,2,FALSE)</f>
        <v>Simple Three-Dimensional Geometry</v>
      </c>
    </row>
    <row r="3117" spans="1:7" x14ac:dyDescent="0.2">
      <c r="A3117" s="8" t="str">
        <f>Table76[[#This Row],[Test No.]]&amp;Table76[[#This Row],[Section]]&amp;Table76[[#This Row],[Q. No.]]</f>
        <v>R52M56</v>
      </c>
      <c r="B3117" s="8"/>
      <c r="C3117" s="7" t="s">
        <v>58</v>
      </c>
      <c r="D3117" s="3">
        <v>56</v>
      </c>
      <c r="E3117" s="6" t="s">
        <v>32</v>
      </c>
      <c r="F3117" s="36" t="s">
        <v>474</v>
      </c>
      <c r="G3117" s="35" t="str">
        <f>VLOOKUP(Table76[[#This Row],[CID]],MathN,2,FALSE)</f>
        <v>Writing Expressions and Equations</v>
      </c>
    </row>
    <row r="3118" spans="1:7" x14ac:dyDescent="0.2">
      <c r="A3118" s="8" t="str">
        <f>Table76[[#This Row],[Test No.]]&amp;Table76[[#This Row],[Section]]&amp;Table76[[#This Row],[Q. No.]]</f>
        <v>R52M57</v>
      </c>
      <c r="B3118" s="8"/>
      <c r="C3118" s="7" t="s">
        <v>58</v>
      </c>
      <c r="D3118" s="3">
        <v>57</v>
      </c>
      <c r="E3118" s="6" t="s">
        <v>32</v>
      </c>
      <c r="F3118" s="36" t="s">
        <v>495</v>
      </c>
      <c r="G3118" s="35" t="str">
        <f>VLOOKUP(Table76[[#This Row],[CID]],MathN,2,FALSE)</f>
        <v>Triangles</v>
      </c>
    </row>
    <row r="3119" spans="1:7" x14ac:dyDescent="0.2">
      <c r="A3119" s="8" t="str">
        <f>Table76[[#This Row],[Test No.]]&amp;Table76[[#This Row],[Section]]&amp;Table76[[#This Row],[Q. No.]]</f>
        <v>R52M58</v>
      </c>
      <c r="B3119" s="8"/>
      <c r="C3119" s="7" t="s">
        <v>58</v>
      </c>
      <c r="D3119" s="3">
        <v>58</v>
      </c>
      <c r="E3119" s="6" t="s">
        <v>32</v>
      </c>
      <c r="F3119" s="36" t="s">
        <v>467</v>
      </c>
      <c r="G3119" s="35" t="str">
        <f>VLOOKUP(Table76[[#This Row],[CID]],MathN,2,FALSE)</f>
        <v>Percentages, Fractions, and Decimals</v>
      </c>
    </row>
    <row r="3120" spans="1:7" x14ac:dyDescent="0.2">
      <c r="A3120" s="8" t="str">
        <f>Table76[[#This Row],[Test No.]]&amp;Table76[[#This Row],[Section]]&amp;Table76[[#This Row],[Q. No.]]</f>
        <v>R52M59</v>
      </c>
      <c r="B3120" s="8"/>
      <c r="C3120" s="7" t="s">
        <v>58</v>
      </c>
      <c r="D3120" s="3">
        <v>59</v>
      </c>
      <c r="E3120" s="6" t="s">
        <v>32</v>
      </c>
      <c r="F3120" s="36" t="s">
        <v>477</v>
      </c>
      <c r="G3120" s="35" t="str">
        <f>VLOOKUP(Table76[[#This Row],[CID]],MathN,2,FALSE)</f>
        <v>Inequalities</v>
      </c>
    </row>
    <row r="3121" spans="1:7" x14ac:dyDescent="0.2">
      <c r="A3121" s="8" t="str">
        <f>Table76[[#This Row],[Test No.]]&amp;Table76[[#This Row],[Section]]&amp;Table76[[#This Row],[Q. No.]]</f>
        <v>R52M60</v>
      </c>
      <c r="B3121" s="8"/>
      <c r="C3121" s="7" t="s">
        <v>58</v>
      </c>
      <c r="D3121" s="3">
        <v>60</v>
      </c>
      <c r="E3121" s="6" t="s">
        <v>32</v>
      </c>
      <c r="F3121" s="36" t="s">
        <v>477</v>
      </c>
      <c r="G3121" s="35" t="str">
        <f>VLOOKUP(Table76[[#This Row],[CID]],MathN,2,FALSE)</f>
        <v>Inequalities</v>
      </c>
    </row>
    <row r="3122" spans="1:7" x14ac:dyDescent="0.2">
      <c r="A3122" s="8" t="str">
        <f>Table76[[#This Row],[Test No.]]&amp;Table76[[#This Row],[Section]]&amp;Table76[[#This Row],[Q. No.]]</f>
        <v>R53M1</v>
      </c>
      <c r="B3122" s="8"/>
      <c r="C3122" s="9" t="s">
        <v>56</v>
      </c>
      <c r="D3122" s="6">
        <v>1</v>
      </c>
      <c r="E3122" s="14" t="s">
        <v>32</v>
      </c>
      <c r="F3122" s="36" t="s">
        <v>507</v>
      </c>
      <c r="G3122" s="35" t="str">
        <f>VLOOKUP(Table76[[#This Row],[CID]],MathN,2,FALSE)</f>
        <v>Probability</v>
      </c>
    </row>
    <row r="3123" spans="1:7" x14ac:dyDescent="0.2">
      <c r="A3123" s="8" t="str">
        <f>Table76[[#This Row],[Test No.]]&amp;Table76[[#This Row],[Section]]&amp;Table76[[#This Row],[Q. No.]]</f>
        <v>R53M2</v>
      </c>
      <c r="B3123" s="8"/>
      <c r="C3123" s="9" t="s">
        <v>56</v>
      </c>
      <c r="D3123" s="6">
        <v>2</v>
      </c>
      <c r="E3123" s="14" t="s">
        <v>32</v>
      </c>
      <c r="F3123" s="36" t="s">
        <v>495</v>
      </c>
      <c r="G3123" s="35" t="str">
        <f>VLOOKUP(Table76[[#This Row],[CID]],MathN,2,FALSE)</f>
        <v>Triangles</v>
      </c>
    </row>
    <row r="3124" spans="1:7" x14ac:dyDescent="0.2">
      <c r="A3124" s="8" t="str">
        <f>Table76[[#This Row],[Test No.]]&amp;Table76[[#This Row],[Section]]&amp;Table76[[#This Row],[Q. No.]]</f>
        <v>R53M3</v>
      </c>
      <c r="B3124" s="8"/>
      <c r="C3124" s="9" t="s">
        <v>56</v>
      </c>
      <c r="D3124" s="6">
        <v>3</v>
      </c>
      <c r="E3124" s="12" t="s">
        <v>32</v>
      </c>
      <c r="F3124" s="36" t="s">
        <v>495</v>
      </c>
      <c r="G3124" s="35" t="str">
        <f>VLOOKUP(Table76[[#This Row],[CID]],MathN,2,FALSE)</f>
        <v>Triangles</v>
      </c>
    </row>
    <row r="3125" spans="1:7" x14ac:dyDescent="0.2">
      <c r="A3125" s="8" t="str">
        <f>Table76[[#This Row],[Test No.]]&amp;Table76[[#This Row],[Section]]&amp;Table76[[#This Row],[Q. No.]]</f>
        <v>R53M4</v>
      </c>
      <c r="B3125" s="8"/>
      <c r="C3125" s="9" t="s">
        <v>56</v>
      </c>
      <c r="D3125" s="6">
        <v>4</v>
      </c>
      <c r="E3125" s="12" t="s">
        <v>32</v>
      </c>
      <c r="F3125" s="36" t="s">
        <v>505</v>
      </c>
      <c r="G3125" s="35" t="str">
        <f>VLOOKUP(Table76[[#This Row],[CID]],MathN,2,FALSE)</f>
        <v>Misc</v>
      </c>
    </row>
    <row r="3126" spans="1:7" x14ac:dyDescent="0.2">
      <c r="A3126" s="8" t="str">
        <f>Table76[[#This Row],[Test No.]]&amp;Table76[[#This Row],[Section]]&amp;Table76[[#This Row],[Q. No.]]</f>
        <v>R53M5</v>
      </c>
      <c r="B3126" s="8"/>
      <c r="C3126" s="9" t="s">
        <v>56</v>
      </c>
      <c r="D3126" s="6">
        <v>5</v>
      </c>
      <c r="E3126" s="12" t="s">
        <v>32</v>
      </c>
      <c r="F3126" s="36" t="s">
        <v>469</v>
      </c>
      <c r="G3126" s="35" t="str">
        <f>VLOOKUP(Table76[[#This Row],[CID]],MathN,2,FALSE)</f>
        <v>Absolute Value</v>
      </c>
    </row>
    <row r="3127" spans="1:7" x14ac:dyDescent="0.2">
      <c r="A3127" s="8" t="str">
        <f>Table76[[#This Row],[Test No.]]&amp;Table76[[#This Row],[Section]]&amp;Table76[[#This Row],[Q. No.]]</f>
        <v>R53M6</v>
      </c>
      <c r="B3127" s="8"/>
      <c r="C3127" s="9" t="s">
        <v>56</v>
      </c>
      <c r="D3127" s="6">
        <v>6</v>
      </c>
      <c r="E3127" s="12" t="s">
        <v>32</v>
      </c>
      <c r="F3127" s="36" t="s">
        <v>479</v>
      </c>
      <c r="G3127" s="35" t="str">
        <f>VLOOKUP(Table76[[#This Row],[CID]],MathN,2,FALSE)</f>
        <v>Solving Systems of Equations</v>
      </c>
    </row>
    <row r="3128" spans="1:7" x14ac:dyDescent="0.2">
      <c r="A3128" s="8" t="str">
        <f>Table76[[#This Row],[Test No.]]&amp;Table76[[#This Row],[Section]]&amp;Table76[[#This Row],[Q. No.]]</f>
        <v>R53M7</v>
      </c>
      <c r="B3128" s="8"/>
      <c r="C3128" s="9" t="s">
        <v>56</v>
      </c>
      <c r="D3128" s="6">
        <v>7</v>
      </c>
      <c r="E3128" s="12" t="s">
        <v>32</v>
      </c>
      <c r="F3128" s="36" t="s">
        <v>468</v>
      </c>
      <c r="G3128" s="35" t="str">
        <f>VLOOKUP(Table76[[#This Row],[CID]],MathN,2,FALSE)</f>
        <v>Ratios and Proportions</v>
      </c>
    </row>
    <row r="3129" spans="1:7" x14ac:dyDescent="0.2">
      <c r="A3129" s="8" t="str">
        <f>Table76[[#This Row],[Test No.]]&amp;Table76[[#This Row],[Section]]&amp;Table76[[#This Row],[Q. No.]]</f>
        <v>R53M8</v>
      </c>
      <c r="B3129" s="8"/>
      <c r="C3129" s="9" t="s">
        <v>56</v>
      </c>
      <c r="D3129" s="6">
        <v>8</v>
      </c>
      <c r="E3129" s="12" t="s">
        <v>32</v>
      </c>
      <c r="F3129" s="36" t="s">
        <v>475</v>
      </c>
      <c r="G3129" s="35" t="str">
        <f>VLOOKUP(Table76[[#This Row],[CID]],MathN,2,FALSE)</f>
        <v>Solving Linear Equations</v>
      </c>
    </row>
    <row r="3130" spans="1:7" x14ac:dyDescent="0.2">
      <c r="A3130" s="8" t="str">
        <f>Table76[[#This Row],[Test No.]]&amp;Table76[[#This Row],[Section]]&amp;Table76[[#This Row],[Q. No.]]</f>
        <v>R53M9</v>
      </c>
      <c r="B3130" s="8"/>
      <c r="C3130" s="9" t="s">
        <v>56</v>
      </c>
      <c r="D3130" s="6">
        <v>9</v>
      </c>
      <c r="E3130" s="12" t="s">
        <v>32</v>
      </c>
      <c r="F3130" s="36" t="s">
        <v>467</v>
      </c>
      <c r="G3130" s="35" t="str">
        <f>VLOOKUP(Table76[[#This Row],[CID]],MathN,2,FALSE)</f>
        <v>Percentages, Fractions, and Decimals</v>
      </c>
    </row>
    <row r="3131" spans="1:7" x14ac:dyDescent="0.2">
      <c r="A3131" s="8" t="str">
        <f>Table76[[#This Row],[Test No.]]&amp;Table76[[#This Row],[Section]]&amp;Table76[[#This Row],[Q. No.]]</f>
        <v>R53M10</v>
      </c>
      <c r="B3131" s="8"/>
      <c r="C3131" s="9" t="s">
        <v>56</v>
      </c>
      <c r="D3131" s="6">
        <v>10</v>
      </c>
      <c r="E3131" s="12" t="s">
        <v>32</v>
      </c>
      <c r="F3131" s="36" t="s">
        <v>507</v>
      </c>
      <c r="G3131" s="35" t="str">
        <f>VLOOKUP(Table76[[#This Row],[CID]],MathN,2,FALSE)</f>
        <v>Probability</v>
      </c>
    </row>
    <row r="3132" spans="1:7" x14ac:dyDescent="0.2">
      <c r="A3132" s="8" t="str">
        <f>Table76[[#This Row],[Test No.]]&amp;Table76[[#This Row],[Section]]&amp;Table76[[#This Row],[Q. No.]]</f>
        <v>R53M11</v>
      </c>
      <c r="B3132" s="8"/>
      <c r="C3132" s="9" t="s">
        <v>56</v>
      </c>
      <c r="D3132" s="6">
        <v>11</v>
      </c>
      <c r="E3132" s="12" t="s">
        <v>32</v>
      </c>
      <c r="F3132" s="36" t="s">
        <v>475</v>
      </c>
      <c r="G3132" s="35" t="str">
        <f>VLOOKUP(Table76[[#This Row],[CID]],MathN,2,FALSE)</f>
        <v>Solving Linear Equations</v>
      </c>
    </row>
    <row r="3133" spans="1:7" x14ac:dyDescent="0.2">
      <c r="A3133" s="8" t="str">
        <f>Table76[[#This Row],[Test No.]]&amp;Table76[[#This Row],[Section]]&amp;Table76[[#This Row],[Q. No.]]</f>
        <v>R53M12</v>
      </c>
      <c r="B3133" s="8"/>
      <c r="C3133" s="9" t="s">
        <v>56</v>
      </c>
      <c r="D3133" s="6">
        <v>12</v>
      </c>
      <c r="E3133" s="12" t="s">
        <v>32</v>
      </c>
      <c r="F3133" s="36" t="s">
        <v>489</v>
      </c>
      <c r="G3133" s="35" t="str">
        <f>VLOOKUP(Table76[[#This Row],[CID]],MathN,2,FALSE)</f>
        <v>Slope</v>
      </c>
    </row>
    <row r="3134" spans="1:7" x14ac:dyDescent="0.2">
      <c r="A3134" s="8" t="str">
        <f>Table76[[#This Row],[Test No.]]&amp;Table76[[#This Row],[Section]]&amp;Table76[[#This Row],[Q. No.]]</f>
        <v>R53M13</v>
      </c>
      <c r="B3134" s="8"/>
      <c r="C3134" s="9" t="s">
        <v>56</v>
      </c>
      <c r="D3134" s="6">
        <v>13</v>
      </c>
      <c r="E3134" s="12" t="s">
        <v>32</v>
      </c>
      <c r="F3134" s="36" t="s">
        <v>478</v>
      </c>
      <c r="G3134" s="35" t="str">
        <f>VLOOKUP(Table76[[#This Row],[CID]],MathN,2,FALSE)</f>
        <v>Solving and Factoring Quadratic Equations</v>
      </c>
    </row>
    <row r="3135" spans="1:7" x14ac:dyDescent="0.2">
      <c r="A3135" s="8" t="str">
        <f>Table76[[#This Row],[Test No.]]&amp;Table76[[#This Row],[Section]]&amp;Table76[[#This Row],[Q. No.]]</f>
        <v>R53M14</v>
      </c>
      <c r="B3135" s="8"/>
      <c r="C3135" s="9" t="s">
        <v>56</v>
      </c>
      <c r="D3135" s="6">
        <v>14</v>
      </c>
      <c r="E3135" s="12" t="s">
        <v>32</v>
      </c>
      <c r="F3135" s="36" t="s">
        <v>502</v>
      </c>
      <c r="G3135" s="35" t="str">
        <f>VLOOKUP(Table76[[#This Row],[CID]],MathN,2,FALSE)</f>
        <v>Trigonometric Identities</v>
      </c>
    </row>
    <row r="3136" spans="1:7" x14ac:dyDescent="0.2">
      <c r="A3136" s="8" t="str">
        <f>Table76[[#This Row],[Test No.]]&amp;Table76[[#This Row],[Section]]&amp;Table76[[#This Row],[Q. No.]]</f>
        <v>R53M15</v>
      </c>
      <c r="B3136" s="8"/>
      <c r="C3136" s="9" t="s">
        <v>56</v>
      </c>
      <c r="D3136" s="6">
        <v>15</v>
      </c>
      <c r="E3136" s="12" t="s">
        <v>32</v>
      </c>
      <c r="F3136" s="36" t="s">
        <v>499</v>
      </c>
      <c r="G3136" s="35" t="str">
        <f>VLOOKUP(Table76[[#This Row],[CID]],MathN,2,FALSE)</f>
        <v>Area and Perimeter</v>
      </c>
    </row>
    <row r="3137" spans="1:7" x14ac:dyDescent="0.2">
      <c r="A3137" s="8" t="str">
        <f>Table76[[#This Row],[Test No.]]&amp;Table76[[#This Row],[Section]]&amp;Table76[[#This Row],[Q. No.]]</f>
        <v>R53M16</v>
      </c>
      <c r="B3137" s="8"/>
      <c r="C3137" s="9" t="s">
        <v>56</v>
      </c>
      <c r="D3137" s="6">
        <v>16</v>
      </c>
      <c r="E3137" s="12" t="s">
        <v>32</v>
      </c>
      <c r="F3137" s="36" t="s">
        <v>495</v>
      </c>
      <c r="G3137" s="35" t="str">
        <f>VLOOKUP(Table76[[#This Row],[CID]],MathN,2,FALSE)</f>
        <v>Triangles</v>
      </c>
    </row>
    <row r="3138" spans="1:7" x14ac:dyDescent="0.2">
      <c r="A3138" s="8" t="str">
        <f>Table76[[#This Row],[Test No.]]&amp;Table76[[#This Row],[Section]]&amp;Table76[[#This Row],[Q. No.]]</f>
        <v>R53M17</v>
      </c>
      <c r="B3138" s="8"/>
      <c r="C3138" s="9" t="s">
        <v>56</v>
      </c>
      <c r="D3138" s="6">
        <v>17</v>
      </c>
      <c r="E3138" s="12" t="s">
        <v>32</v>
      </c>
      <c r="F3138" s="36" t="s">
        <v>471</v>
      </c>
      <c r="G3138" s="35" t="str">
        <f>VLOOKUP(Table76[[#This Row],[CID]],MathN,2,FALSE)</f>
        <v>Series</v>
      </c>
    </row>
    <row r="3139" spans="1:7" x14ac:dyDescent="0.2">
      <c r="A3139" s="8" t="str">
        <f>Table76[[#This Row],[Test No.]]&amp;Table76[[#This Row],[Section]]&amp;Table76[[#This Row],[Q. No.]]</f>
        <v>R53M18</v>
      </c>
      <c r="B3139" s="8"/>
      <c r="C3139" s="9" t="s">
        <v>56</v>
      </c>
      <c r="D3139" s="6">
        <v>18</v>
      </c>
      <c r="E3139" s="12" t="s">
        <v>32</v>
      </c>
      <c r="F3139" s="36" t="s">
        <v>491</v>
      </c>
      <c r="G3139" s="35" t="str">
        <f>VLOOKUP(Table76[[#This Row],[CID]],MathN,2,FALSE)</f>
        <v>The Equation of a Line</v>
      </c>
    </row>
    <row r="3140" spans="1:7" x14ac:dyDescent="0.2">
      <c r="A3140" s="8" t="str">
        <f>Table76[[#This Row],[Test No.]]&amp;Table76[[#This Row],[Section]]&amp;Table76[[#This Row],[Q. No.]]</f>
        <v>R53M19</v>
      </c>
      <c r="B3140" s="8"/>
      <c r="C3140" s="9" t="s">
        <v>56</v>
      </c>
      <c r="D3140" s="6">
        <v>19</v>
      </c>
      <c r="E3140" s="12" t="s">
        <v>32</v>
      </c>
      <c r="F3140" s="36" t="s">
        <v>499</v>
      </c>
      <c r="G3140" s="35" t="str">
        <f>VLOOKUP(Table76[[#This Row],[CID]],MathN,2,FALSE)</f>
        <v>Area and Perimeter</v>
      </c>
    </row>
    <row r="3141" spans="1:7" x14ac:dyDescent="0.2">
      <c r="A3141" s="8" t="str">
        <f>Table76[[#This Row],[Test No.]]&amp;Table76[[#This Row],[Section]]&amp;Table76[[#This Row],[Q. No.]]</f>
        <v>R53M20</v>
      </c>
      <c r="B3141" s="8"/>
      <c r="C3141" s="9" t="s">
        <v>56</v>
      </c>
      <c r="D3141" s="6">
        <v>20</v>
      </c>
      <c r="E3141" s="12" t="s">
        <v>32</v>
      </c>
      <c r="F3141" s="36" t="s">
        <v>468</v>
      </c>
      <c r="G3141" s="35" t="str">
        <f>VLOOKUP(Table76[[#This Row],[CID]],MathN,2,FALSE)</f>
        <v>Ratios and Proportions</v>
      </c>
    </row>
    <row r="3142" spans="1:7" x14ac:dyDescent="0.2">
      <c r="A3142" s="8" t="str">
        <f>Table76[[#This Row],[Test No.]]&amp;Table76[[#This Row],[Section]]&amp;Table76[[#This Row],[Q. No.]]</f>
        <v>R53M21</v>
      </c>
      <c r="B3142" s="8"/>
      <c r="C3142" s="9" t="s">
        <v>56</v>
      </c>
      <c r="D3142" s="6">
        <v>21</v>
      </c>
      <c r="E3142" s="12" t="s">
        <v>32</v>
      </c>
      <c r="F3142" s="36" t="s">
        <v>491</v>
      </c>
      <c r="G3142" s="35" t="str">
        <f>VLOOKUP(Table76[[#This Row],[CID]],MathN,2,FALSE)</f>
        <v>The Equation of a Line</v>
      </c>
    </row>
    <row r="3143" spans="1:7" x14ac:dyDescent="0.2">
      <c r="A3143" s="8" t="str">
        <f>Table76[[#This Row],[Test No.]]&amp;Table76[[#This Row],[Section]]&amp;Table76[[#This Row],[Q. No.]]</f>
        <v>R53M22</v>
      </c>
      <c r="B3143" s="8"/>
      <c r="C3143" s="9" t="s">
        <v>56</v>
      </c>
      <c r="D3143" s="6">
        <v>22</v>
      </c>
      <c r="E3143" s="12" t="s">
        <v>32</v>
      </c>
      <c r="F3143" s="36" t="s">
        <v>470</v>
      </c>
      <c r="G3143" s="35" t="str">
        <f>VLOOKUP(Table76[[#This Row],[CID]],MathN,2,FALSE)</f>
        <v>Exponents and Roots</v>
      </c>
    </row>
    <row r="3144" spans="1:7" x14ac:dyDescent="0.2">
      <c r="A3144" s="8" t="str">
        <f>Table76[[#This Row],[Test No.]]&amp;Table76[[#This Row],[Section]]&amp;Table76[[#This Row],[Q. No.]]</f>
        <v>R53M23</v>
      </c>
      <c r="B3144" s="8"/>
      <c r="C3144" s="9" t="s">
        <v>56</v>
      </c>
      <c r="D3144" s="6">
        <v>23</v>
      </c>
      <c r="E3144" s="12" t="s">
        <v>32</v>
      </c>
      <c r="F3144" s="36" t="s">
        <v>487</v>
      </c>
      <c r="G3144" s="35" t="str">
        <f>VLOOKUP(Table76[[#This Row],[CID]],MathN,2,FALSE)</f>
        <v>The (x,y) Coordinate Plane</v>
      </c>
    </row>
    <row r="3145" spans="1:7" x14ac:dyDescent="0.2">
      <c r="A3145" s="8" t="str">
        <f>Table76[[#This Row],[Test No.]]&amp;Table76[[#This Row],[Section]]&amp;Table76[[#This Row],[Q. No.]]</f>
        <v>R53M24</v>
      </c>
      <c r="B3145" s="8"/>
      <c r="C3145" s="9" t="s">
        <v>56</v>
      </c>
      <c r="D3145" s="6">
        <v>24</v>
      </c>
      <c r="E3145" s="12" t="s">
        <v>32</v>
      </c>
      <c r="F3145" s="36" t="s">
        <v>480</v>
      </c>
      <c r="G3145" s="35" t="str">
        <f>VLOOKUP(Table76[[#This Row],[CID]],MathN,2,FALSE)</f>
        <v>Relationships between the Sides of an Equation</v>
      </c>
    </row>
    <row r="3146" spans="1:7" x14ac:dyDescent="0.2">
      <c r="A3146" s="8" t="str">
        <f>Table76[[#This Row],[Test No.]]&amp;Table76[[#This Row],[Section]]&amp;Table76[[#This Row],[Q. No.]]</f>
        <v>R53M25</v>
      </c>
      <c r="B3146" s="8"/>
      <c r="C3146" s="9" t="s">
        <v>56</v>
      </c>
      <c r="D3146" s="6">
        <v>25</v>
      </c>
      <c r="E3146" s="12" t="s">
        <v>32</v>
      </c>
      <c r="F3146" s="36" t="s">
        <v>499</v>
      </c>
      <c r="G3146" s="35" t="str">
        <f>VLOOKUP(Table76[[#This Row],[CID]],MathN,2,FALSE)</f>
        <v>Area and Perimeter</v>
      </c>
    </row>
    <row r="3147" spans="1:7" x14ac:dyDescent="0.2">
      <c r="A3147" s="8" t="str">
        <f>Table76[[#This Row],[Test No.]]&amp;Table76[[#This Row],[Section]]&amp;Table76[[#This Row],[Q. No.]]</f>
        <v>R53M26</v>
      </c>
      <c r="B3147" s="8"/>
      <c r="C3147" s="9" t="s">
        <v>56</v>
      </c>
      <c r="D3147" s="6">
        <v>26</v>
      </c>
      <c r="E3147" s="12" t="s">
        <v>32</v>
      </c>
      <c r="F3147" s="36" t="s">
        <v>494</v>
      </c>
      <c r="G3147" s="35" t="str">
        <f>VLOOKUP(Table76[[#This Row],[CID]],MathN,2,FALSE)</f>
        <v>Angles, Lines, and Planes</v>
      </c>
    </row>
    <row r="3148" spans="1:7" x14ac:dyDescent="0.2">
      <c r="A3148" s="8" t="str">
        <f>Table76[[#This Row],[Test No.]]&amp;Table76[[#This Row],[Section]]&amp;Table76[[#This Row],[Q. No.]]</f>
        <v>R53M27</v>
      </c>
      <c r="B3148" s="8"/>
      <c r="C3148" s="9" t="s">
        <v>56</v>
      </c>
      <c r="D3148" s="6">
        <v>27</v>
      </c>
      <c r="E3148" s="12" t="s">
        <v>32</v>
      </c>
      <c r="F3148" s="36" t="s">
        <v>499</v>
      </c>
      <c r="G3148" s="35" t="str">
        <f>VLOOKUP(Table76[[#This Row],[CID]],MathN,2,FALSE)</f>
        <v>Area and Perimeter</v>
      </c>
    </row>
    <row r="3149" spans="1:7" x14ac:dyDescent="0.2">
      <c r="A3149" s="8" t="str">
        <f>Table76[[#This Row],[Test No.]]&amp;Table76[[#This Row],[Section]]&amp;Table76[[#This Row],[Q. No.]]</f>
        <v>R53M28</v>
      </c>
      <c r="B3149" s="8"/>
      <c r="C3149" s="9" t="s">
        <v>56</v>
      </c>
      <c r="D3149" s="6">
        <v>28</v>
      </c>
      <c r="E3149" s="12" t="s">
        <v>32</v>
      </c>
      <c r="F3149" s="36" t="s">
        <v>481</v>
      </c>
      <c r="G3149" s="35" t="str">
        <f>VLOOKUP(Table76[[#This Row],[CID]],MathN,2,FALSE)</f>
        <v>Functions</v>
      </c>
    </row>
    <row r="3150" spans="1:7" x14ac:dyDescent="0.2">
      <c r="A3150" s="8" t="str">
        <f>Table76[[#This Row],[Test No.]]&amp;Table76[[#This Row],[Section]]&amp;Table76[[#This Row],[Q. No.]]</f>
        <v>R53M29</v>
      </c>
      <c r="B3150" s="8"/>
      <c r="C3150" s="9" t="s">
        <v>56</v>
      </c>
      <c r="D3150" s="6">
        <v>29</v>
      </c>
      <c r="E3150" s="12" t="s">
        <v>32</v>
      </c>
      <c r="F3150" s="36" t="s">
        <v>475</v>
      </c>
      <c r="G3150" s="35" t="str">
        <f>VLOOKUP(Table76[[#This Row],[CID]],MathN,2,FALSE)</f>
        <v>Solving Linear Equations</v>
      </c>
    </row>
    <row r="3151" spans="1:7" x14ac:dyDescent="0.2">
      <c r="A3151" s="8" t="str">
        <f>Table76[[#This Row],[Test No.]]&amp;Table76[[#This Row],[Section]]&amp;Table76[[#This Row],[Q. No.]]</f>
        <v>R53M30</v>
      </c>
      <c r="B3151" s="8"/>
      <c r="C3151" s="9" t="s">
        <v>56</v>
      </c>
      <c r="D3151" s="6">
        <v>30</v>
      </c>
      <c r="E3151" s="12" t="s">
        <v>32</v>
      </c>
      <c r="F3151" s="36" t="s">
        <v>509</v>
      </c>
      <c r="G3151" s="35" t="str">
        <f>VLOOKUP(Table76[[#This Row],[CID]],MathN,2,FALSE)</f>
        <v>Combination and Permutation</v>
      </c>
    </row>
    <row r="3152" spans="1:7" x14ac:dyDescent="0.2">
      <c r="A3152" s="8" t="str">
        <f>Table76[[#This Row],[Test No.]]&amp;Table76[[#This Row],[Section]]&amp;Table76[[#This Row],[Q. No.]]</f>
        <v>R53M31</v>
      </c>
      <c r="B3152" s="8"/>
      <c r="C3152" s="9" t="s">
        <v>56</v>
      </c>
      <c r="D3152" s="6">
        <v>31</v>
      </c>
      <c r="E3152" s="12" t="s">
        <v>32</v>
      </c>
      <c r="F3152" s="36" t="s">
        <v>464</v>
      </c>
      <c r="G3152" s="35" t="str">
        <f>VLOOKUP(Table76[[#This Row],[CID]],MathN,2,FALSE)</f>
        <v>Numbers, Operations, and Problems</v>
      </c>
    </row>
    <row r="3153" spans="1:7" x14ac:dyDescent="0.2">
      <c r="A3153" s="8" t="str">
        <f>Table76[[#This Row],[Test No.]]&amp;Table76[[#This Row],[Section]]&amp;Table76[[#This Row],[Q. No.]]</f>
        <v>R53M32</v>
      </c>
      <c r="B3153" s="8"/>
      <c r="C3153" s="9" t="s">
        <v>56</v>
      </c>
      <c r="D3153" s="6">
        <v>32</v>
      </c>
      <c r="E3153" s="12" t="s">
        <v>32</v>
      </c>
      <c r="F3153" s="36" t="s">
        <v>470</v>
      </c>
      <c r="G3153" s="35" t="str">
        <f>VLOOKUP(Table76[[#This Row],[CID]],MathN,2,FALSE)</f>
        <v>Exponents and Roots</v>
      </c>
    </row>
    <row r="3154" spans="1:7" x14ac:dyDescent="0.2">
      <c r="A3154" s="8" t="str">
        <f>Table76[[#This Row],[Test No.]]&amp;Table76[[#This Row],[Section]]&amp;Table76[[#This Row],[Q. No.]]</f>
        <v>R53M33</v>
      </c>
      <c r="B3154" s="8"/>
      <c r="C3154" s="9" t="s">
        <v>56</v>
      </c>
      <c r="D3154" s="6">
        <v>33</v>
      </c>
      <c r="E3154" s="12" t="s">
        <v>32</v>
      </c>
      <c r="F3154" s="36" t="s">
        <v>499</v>
      </c>
      <c r="G3154" s="35" t="str">
        <f>VLOOKUP(Table76[[#This Row],[CID]],MathN,2,FALSE)</f>
        <v>Area and Perimeter</v>
      </c>
    </row>
    <row r="3155" spans="1:7" x14ac:dyDescent="0.2">
      <c r="A3155" s="8" t="str">
        <f>Table76[[#This Row],[Test No.]]&amp;Table76[[#This Row],[Section]]&amp;Table76[[#This Row],[Q. No.]]</f>
        <v>R53M34</v>
      </c>
      <c r="B3155" s="8"/>
      <c r="C3155" s="9" t="s">
        <v>56</v>
      </c>
      <c r="D3155" s="6">
        <v>34</v>
      </c>
      <c r="E3155" s="12" t="s">
        <v>32</v>
      </c>
      <c r="F3155" s="36" t="s">
        <v>500</v>
      </c>
      <c r="G3155" s="35" t="str">
        <f>VLOOKUP(Table76[[#This Row],[CID]],MathN,2,FALSE)</f>
        <v>SOHCAHTOA</v>
      </c>
    </row>
    <row r="3156" spans="1:7" x14ac:dyDescent="0.2">
      <c r="A3156" s="8" t="str">
        <f>Table76[[#This Row],[Test No.]]&amp;Table76[[#This Row],[Section]]&amp;Table76[[#This Row],[Q. No.]]</f>
        <v>R53M35</v>
      </c>
      <c r="B3156" s="8"/>
      <c r="C3156" s="9" t="s">
        <v>56</v>
      </c>
      <c r="D3156" s="6">
        <v>35</v>
      </c>
      <c r="E3156" s="12" t="s">
        <v>32</v>
      </c>
      <c r="F3156" s="36" t="s">
        <v>495</v>
      </c>
      <c r="G3156" s="35" t="str">
        <f>VLOOKUP(Table76[[#This Row],[CID]],MathN,2,FALSE)</f>
        <v>Triangles</v>
      </c>
    </row>
    <row r="3157" spans="1:7" x14ac:dyDescent="0.2">
      <c r="A3157" s="8" t="str">
        <f>Table76[[#This Row],[Test No.]]&amp;Table76[[#This Row],[Section]]&amp;Table76[[#This Row],[Q. No.]]</f>
        <v>R53M36</v>
      </c>
      <c r="B3157" s="8"/>
      <c r="C3157" s="9" t="s">
        <v>56</v>
      </c>
      <c r="D3157" s="6">
        <v>36</v>
      </c>
      <c r="E3157" s="12" t="s">
        <v>32</v>
      </c>
      <c r="F3157" s="36" t="s">
        <v>498</v>
      </c>
      <c r="G3157" s="35" t="str">
        <f>VLOOKUP(Table76[[#This Row],[CID]],MathN,2,FALSE)</f>
        <v>Simple Three-Dimensional Geometry</v>
      </c>
    </row>
    <row r="3158" spans="1:7" x14ac:dyDescent="0.2">
      <c r="A3158" s="8" t="str">
        <f>Table76[[#This Row],[Test No.]]&amp;Table76[[#This Row],[Section]]&amp;Table76[[#This Row],[Q. No.]]</f>
        <v>R53M37</v>
      </c>
      <c r="B3158" s="8"/>
      <c r="C3158" s="9" t="s">
        <v>56</v>
      </c>
      <c r="D3158" s="6">
        <v>37</v>
      </c>
      <c r="E3158" s="12" t="s">
        <v>32</v>
      </c>
      <c r="F3158" s="36" t="s">
        <v>474</v>
      </c>
      <c r="G3158" s="35" t="str">
        <f>VLOOKUP(Table76[[#This Row],[CID]],MathN,2,FALSE)</f>
        <v>Writing Expressions and Equations</v>
      </c>
    </row>
    <row r="3159" spans="1:7" x14ac:dyDescent="0.2">
      <c r="A3159" s="8" t="str">
        <f>Table76[[#This Row],[Test No.]]&amp;Table76[[#This Row],[Section]]&amp;Table76[[#This Row],[Q. No.]]</f>
        <v>R53M38</v>
      </c>
      <c r="B3159" s="8"/>
      <c r="C3159" s="9" t="s">
        <v>56</v>
      </c>
      <c r="D3159" s="6">
        <v>38</v>
      </c>
      <c r="E3159" s="12" t="s">
        <v>32</v>
      </c>
      <c r="F3159" s="36" t="s">
        <v>494</v>
      </c>
      <c r="G3159" s="35" t="str">
        <f>VLOOKUP(Table76[[#This Row],[CID]],MathN,2,FALSE)</f>
        <v>Angles, Lines, and Planes</v>
      </c>
    </row>
    <row r="3160" spans="1:7" x14ac:dyDescent="0.2">
      <c r="A3160" s="8" t="str">
        <f>Table76[[#This Row],[Test No.]]&amp;Table76[[#This Row],[Section]]&amp;Table76[[#This Row],[Q. No.]]</f>
        <v>R53M39</v>
      </c>
      <c r="B3160" s="8"/>
      <c r="C3160" s="9" t="s">
        <v>56</v>
      </c>
      <c r="D3160" s="6">
        <v>39</v>
      </c>
      <c r="E3160" s="12" t="s">
        <v>32</v>
      </c>
      <c r="F3160" s="36" t="s">
        <v>499</v>
      </c>
      <c r="G3160" s="35" t="str">
        <f>VLOOKUP(Table76[[#This Row],[CID]],MathN,2,FALSE)</f>
        <v>Area and Perimeter</v>
      </c>
    </row>
    <row r="3161" spans="1:7" x14ac:dyDescent="0.2">
      <c r="A3161" s="8" t="str">
        <f>Table76[[#This Row],[Test No.]]&amp;Table76[[#This Row],[Section]]&amp;Table76[[#This Row],[Q. No.]]</f>
        <v>R53M40</v>
      </c>
      <c r="B3161" s="8"/>
      <c r="C3161" s="9" t="s">
        <v>56</v>
      </c>
      <c r="D3161" s="6">
        <v>40</v>
      </c>
      <c r="E3161" s="12" t="s">
        <v>32</v>
      </c>
      <c r="F3161" s="36" t="s">
        <v>467</v>
      </c>
      <c r="G3161" s="35" t="str">
        <f>VLOOKUP(Table76[[#This Row],[CID]],MathN,2,FALSE)</f>
        <v>Percentages, Fractions, and Decimals</v>
      </c>
    </row>
    <row r="3162" spans="1:7" x14ac:dyDescent="0.2">
      <c r="A3162" s="8" t="str">
        <f>Table76[[#This Row],[Test No.]]&amp;Table76[[#This Row],[Section]]&amp;Table76[[#This Row],[Q. No.]]</f>
        <v>R53M41</v>
      </c>
      <c r="B3162" s="8"/>
      <c r="C3162" s="9" t="s">
        <v>56</v>
      </c>
      <c r="D3162" s="6">
        <v>41</v>
      </c>
      <c r="E3162" s="12" t="s">
        <v>32</v>
      </c>
      <c r="F3162" s="36" t="s">
        <v>471</v>
      </c>
      <c r="G3162" s="35" t="str">
        <f>VLOOKUP(Table76[[#This Row],[CID]],MathN,2,FALSE)</f>
        <v>Series</v>
      </c>
    </row>
    <row r="3163" spans="1:7" x14ac:dyDescent="0.2">
      <c r="A3163" s="8" t="str">
        <f>Table76[[#This Row],[Test No.]]&amp;Table76[[#This Row],[Section]]&amp;Table76[[#This Row],[Q. No.]]</f>
        <v>R53M42</v>
      </c>
      <c r="B3163" s="8"/>
      <c r="C3163" s="9" t="s">
        <v>56</v>
      </c>
      <c r="D3163" s="6">
        <v>42</v>
      </c>
      <c r="E3163" s="12" t="s">
        <v>32</v>
      </c>
      <c r="F3163" s="36" t="s">
        <v>503</v>
      </c>
      <c r="G3163" s="35" t="str">
        <f>VLOOKUP(Table76[[#This Row],[CID]],MathN,2,FALSE)</f>
        <v>Trigonometric Graphs</v>
      </c>
    </row>
    <row r="3164" spans="1:7" x14ac:dyDescent="0.2">
      <c r="A3164" s="8" t="str">
        <f>Table76[[#This Row],[Test No.]]&amp;Table76[[#This Row],[Section]]&amp;Table76[[#This Row],[Q. No.]]</f>
        <v>R53M43</v>
      </c>
      <c r="B3164" s="8"/>
      <c r="C3164" s="9" t="s">
        <v>56</v>
      </c>
      <c r="D3164" s="6">
        <v>43</v>
      </c>
      <c r="E3164" s="12" t="s">
        <v>32</v>
      </c>
      <c r="F3164" s="36" t="s">
        <v>484</v>
      </c>
      <c r="G3164" s="35" t="str">
        <f>VLOOKUP(Table76[[#This Row],[CID]],MathN,2,FALSE)</f>
        <v>Complex Numbers</v>
      </c>
    </row>
    <row r="3165" spans="1:7" x14ac:dyDescent="0.2">
      <c r="A3165" s="8" t="str">
        <f>Table76[[#This Row],[Test No.]]&amp;Table76[[#This Row],[Section]]&amp;Table76[[#This Row],[Q. No.]]</f>
        <v>R53M44</v>
      </c>
      <c r="B3165" s="8"/>
      <c r="C3165" s="9" t="s">
        <v>56</v>
      </c>
      <c r="D3165" s="6">
        <v>44</v>
      </c>
      <c r="E3165" s="12" t="s">
        <v>32</v>
      </c>
      <c r="F3165" s="36" t="s">
        <v>506</v>
      </c>
      <c r="G3165" s="35" t="str">
        <f>VLOOKUP(Table76[[#This Row],[CID]],MathN,2,FALSE)</f>
        <v>Mean, Median, and Mode</v>
      </c>
    </row>
    <row r="3166" spans="1:7" x14ac:dyDescent="0.2">
      <c r="A3166" s="8" t="str">
        <f>Table76[[#This Row],[Test No.]]&amp;Table76[[#This Row],[Section]]&amp;Table76[[#This Row],[Q. No.]]</f>
        <v>R53M45</v>
      </c>
      <c r="B3166" s="8"/>
      <c r="C3166" s="9" t="s">
        <v>56</v>
      </c>
      <c r="D3166" s="6">
        <v>45</v>
      </c>
      <c r="E3166" s="12" t="s">
        <v>32</v>
      </c>
      <c r="F3166" s="36" t="s">
        <v>469</v>
      </c>
      <c r="G3166" s="35" t="str">
        <f>VLOOKUP(Table76[[#This Row],[CID]],MathN,2,FALSE)</f>
        <v>Absolute Value</v>
      </c>
    </row>
    <row r="3167" spans="1:7" x14ac:dyDescent="0.2">
      <c r="A3167" s="8" t="str">
        <f>Table76[[#This Row],[Test No.]]&amp;Table76[[#This Row],[Section]]&amp;Table76[[#This Row],[Q. No.]]</f>
        <v>R53M46</v>
      </c>
      <c r="B3167" s="8"/>
      <c r="C3167" s="9" t="s">
        <v>56</v>
      </c>
      <c r="D3167" s="6">
        <v>46</v>
      </c>
      <c r="E3167" s="12" t="s">
        <v>32</v>
      </c>
      <c r="F3167" s="36" t="s">
        <v>485</v>
      </c>
      <c r="G3167" s="35" t="str">
        <f>VLOOKUP(Table76[[#This Row],[CID]],MathN,2,FALSE)</f>
        <v>Domain and Range</v>
      </c>
    </row>
    <row r="3168" spans="1:7" x14ac:dyDescent="0.2">
      <c r="A3168" s="8" t="str">
        <f>Table76[[#This Row],[Test No.]]&amp;Table76[[#This Row],[Section]]&amp;Table76[[#This Row],[Q. No.]]</f>
        <v>R53M47</v>
      </c>
      <c r="B3168" s="8"/>
      <c r="C3168" s="9" t="s">
        <v>56</v>
      </c>
      <c r="D3168" s="6">
        <v>47</v>
      </c>
      <c r="E3168" s="12" t="s">
        <v>32</v>
      </c>
      <c r="F3168" s="36" t="s">
        <v>497</v>
      </c>
      <c r="G3168" s="35" t="str">
        <f>VLOOKUP(Table76[[#This Row],[CID]],MathN,2,FALSE)</f>
        <v>Circles</v>
      </c>
    </row>
    <row r="3169" spans="1:7" x14ac:dyDescent="0.2">
      <c r="A3169" s="8" t="str">
        <f>Table76[[#This Row],[Test No.]]&amp;Table76[[#This Row],[Section]]&amp;Table76[[#This Row],[Q. No.]]</f>
        <v>R53M48</v>
      </c>
      <c r="B3169" s="8"/>
      <c r="C3169" s="9" t="s">
        <v>56</v>
      </c>
      <c r="D3169" s="6">
        <v>48</v>
      </c>
      <c r="E3169" s="12" t="s">
        <v>32</v>
      </c>
      <c r="F3169" s="36" t="s">
        <v>464</v>
      </c>
      <c r="G3169" s="35" t="str">
        <f>VLOOKUP(Table76[[#This Row],[CID]],MathN,2,FALSE)</f>
        <v>Numbers, Operations, and Problems</v>
      </c>
    </row>
    <row r="3170" spans="1:7" x14ac:dyDescent="0.2">
      <c r="A3170" s="8" t="str">
        <f>Table76[[#This Row],[Test No.]]&amp;Table76[[#This Row],[Section]]&amp;Table76[[#This Row],[Q. No.]]</f>
        <v>R53M49</v>
      </c>
      <c r="B3170" s="8"/>
      <c r="C3170" s="9" t="s">
        <v>56</v>
      </c>
      <c r="D3170" s="6">
        <v>49</v>
      </c>
      <c r="E3170" s="12" t="s">
        <v>32</v>
      </c>
      <c r="F3170" s="36" t="s">
        <v>499</v>
      </c>
      <c r="G3170" s="35" t="str">
        <f>VLOOKUP(Table76[[#This Row],[CID]],MathN,2,FALSE)</f>
        <v>Area and Perimeter</v>
      </c>
    </row>
    <row r="3171" spans="1:7" x14ac:dyDescent="0.2">
      <c r="A3171" s="8" t="str">
        <f>Table76[[#This Row],[Test No.]]&amp;Table76[[#This Row],[Section]]&amp;Table76[[#This Row],[Q. No.]]</f>
        <v>R53M50</v>
      </c>
      <c r="B3171" s="8"/>
      <c r="C3171" s="9" t="s">
        <v>56</v>
      </c>
      <c r="D3171" s="6">
        <v>50</v>
      </c>
      <c r="E3171" s="12" t="s">
        <v>32</v>
      </c>
      <c r="F3171" s="36" t="s">
        <v>467</v>
      </c>
      <c r="G3171" s="35" t="str">
        <f>VLOOKUP(Table76[[#This Row],[CID]],MathN,2,FALSE)</f>
        <v>Percentages, Fractions, and Decimals</v>
      </c>
    </row>
    <row r="3172" spans="1:7" x14ac:dyDescent="0.2">
      <c r="A3172" s="8" t="str">
        <f>Table76[[#This Row],[Test No.]]&amp;Table76[[#This Row],[Section]]&amp;Table76[[#This Row],[Q. No.]]</f>
        <v>R53M51</v>
      </c>
      <c r="B3172" s="8"/>
      <c r="C3172" s="9" t="s">
        <v>56</v>
      </c>
      <c r="D3172" s="6">
        <v>51</v>
      </c>
      <c r="E3172" s="12" t="s">
        <v>32</v>
      </c>
      <c r="F3172" s="36" t="s">
        <v>492</v>
      </c>
      <c r="G3172" s="35" t="str">
        <f>VLOOKUP(Table76[[#This Row],[CID]],MathN,2,FALSE)</f>
        <v>Graphing Data and Equations</v>
      </c>
    </row>
    <row r="3173" spans="1:7" x14ac:dyDescent="0.2">
      <c r="A3173" s="8" t="str">
        <f>Table76[[#This Row],[Test No.]]&amp;Table76[[#This Row],[Section]]&amp;Table76[[#This Row],[Q. No.]]</f>
        <v>R53M52</v>
      </c>
      <c r="B3173" s="8"/>
      <c r="C3173" s="9" t="s">
        <v>56</v>
      </c>
      <c r="D3173" s="6">
        <v>52</v>
      </c>
      <c r="E3173" s="12" t="s">
        <v>32</v>
      </c>
      <c r="F3173" s="36" t="s">
        <v>492</v>
      </c>
      <c r="G3173" s="35" t="str">
        <f>VLOOKUP(Table76[[#This Row],[CID]],MathN,2,FALSE)</f>
        <v>Graphing Data and Equations</v>
      </c>
    </row>
    <row r="3174" spans="1:7" x14ac:dyDescent="0.2">
      <c r="A3174" s="8" t="str">
        <f>Table76[[#This Row],[Test No.]]&amp;Table76[[#This Row],[Section]]&amp;Table76[[#This Row],[Q. No.]]</f>
        <v>R53M53</v>
      </c>
      <c r="B3174" s="8"/>
      <c r="C3174" s="9" t="s">
        <v>56</v>
      </c>
      <c r="D3174" s="6">
        <v>53</v>
      </c>
      <c r="E3174" s="12" t="s">
        <v>32</v>
      </c>
      <c r="F3174" s="36" t="s">
        <v>509</v>
      </c>
      <c r="G3174" s="35" t="str">
        <f>VLOOKUP(Table76[[#This Row],[CID]],MathN,2,FALSE)</f>
        <v>Combination and Permutation</v>
      </c>
    </row>
    <row r="3175" spans="1:7" x14ac:dyDescent="0.2">
      <c r="A3175" s="8" t="str">
        <f>Table76[[#This Row],[Test No.]]&amp;Table76[[#This Row],[Section]]&amp;Table76[[#This Row],[Q. No.]]</f>
        <v>R53M54</v>
      </c>
      <c r="B3175" s="8"/>
      <c r="C3175" s="9" t="s">
        <v>56</v>
      </c>
      <c r="D3175" s="6">
        <v>54</v>
      </c>
      <c r="E3175" s="12" t="s">
        <v>32</v>
      </c>
      <c r="F3175" s="36" t="s">
        <v>485</v>
      </c>
      <c r="G3175" s="35" t="str">
        <f>VLOOKUP(Table76[[#This Row],[CID]],MathN,2,FALSE)</f>
        <v>Domain and Range</v>
      </c>
    </row>
    <row r="3176" spans="1:7" x14ac:dyDescent="0.2">
      <c r="A3176" s="8" t="str">
        <f>Table76[[#This Row],[Test No.]]&amp;Table76[[#This Row],[Section]]&amp;Table76[[#This Row],[Q. No.]]</f>
        <v>R53M55</v>
      </c>
      <c r="B3176" s="8"/>
      <c r="C3176" s="9" t="s">
        <v>56</v>
      </c>
      <c r="D3176" s="6">
        <v>55</v>
      </c>
      <c r="E3176" s="12" t="s">
        <v>32</v>
      </c>
      <c r="F3176" s="36" t="s">
        <v>482</v>
      </c>
      <c r="G3176" s="35" t="str">
        <f>VLOOKUP(Table76[[#This Row],[CID]],MathN,2,FALSE)</f>
        <v>Matrices</v>
      </c>
    </row>
    <row r="3177" spans="1:7" x14ac:dyDescent="0.2">
      <c r="A3177" s="8" t="str">
        <f>Table76[[#This Row],[Test No.]]&amp;Table76[[#This Row],[Section]]&amp;Table76[[#This Row],[Q. No.]]</f>
        <v>R53M56</v>
      </c>
      <c r="B3177" s="8"/>
      <c r="C3177" s="9" t="s">
        <v>56</v>
      </c>
      <c r="D3177" s="6">
        <v>56</v>
      </c>
      <c r="E3177" s="12" t="s">
        <v>32</v>
      </c>
      <c r="F3177" s="36" t="s">
        <v>509</v>
      </c>
      <c r="G3177" s="35" t="str">
        <f>VLOOKUP(Table76[[#This Row],[CID]],MathN,2,FALSE)</f>
        <v>Combination and Permutation</v>
      </c>
    </row>
    <row r="3178" spans="1:7" x14ac:dyDescent="0.2">
      <c r="A3178" s="8" t="str">
        <f>Table76[[#This Row],[Test No.]]&amp;Table76[[#This Row],[Section]]&amp;Table76[[#This Row],[Q. No.]]</f>
        <v>R53M57</v>
      </c>
      <c r="B3178" s="8"/>
      <c r="C3178" s="9" t="s">
        <v>56</v>
      </c>
      <c r="D3178" s="6">
        <v>57</v>
      </c>
      <c r="E3178" s="12" t="s">
        <v>32</v>
      </c>
      <c r="F3178" s="36" t="s">
        <v>484</v>
      </c>
      <c r="G3178" s="35" t="str">
        <f>VLOOKUP(Table76[[#This Row],[CID]],MathN,2,FALSE)</f>
        <v>Complex Numbers</v>
      </c>
    </row>
    <row r="3179" spans="1:7" x14ac:dyDescent="0.2">
      <c r="A3179" s="8" t="str">
        <f>Table76[[#This Row],[Test No.]]&amp;Table76[[#This Row],[Section]]&amp;Table76[[#This Row],[Q. No.]]</f>
        <v>R53M58</v>
      </c>
      <c r="B3179" s="8"/>
      <c r="C3179" s="9" t="s">
        <v>56</v>
      </c>
      <c r="D3179" s="6">
        <v>58</v>
      </c>
      <c r="E3179" s="12" t="s">
        <v>32</v>
      </c>
      <c r="F3179" s="36" t="s">
        <v>469</v>
      </c>
      <c r="G3179" s="35" t="str">
        <f>VLOOKUP(Table76[[#This Row],[CID]],MathN,2,FALSE)</f>
        <v>Absolute Value</v>
      </c>
    </row>
    <row r="3180" spans="1:7" x14ac:dyDescent="0.2">
      <c r="A3180" s="8" t="str">
        <f>Table76[[#This Row],[Test No.]]&amp;Table76[[#This Row],[Section]]&amp;Table76[[#This Row],[Q. No.]]</f>
        <v>R53M59</v>
      </c>
      <c r="B3180" s="8"/>
      <c r="C3180" s="9" t="s">
        <v>56</v>
      </c>
      <c r="D3180" s="6">
        <v>59</v>
      </c>
      <c r="E3180" s="12" t="s">
        <v>32</v>
      </c>
      <c r="F3180" s="36" t="s">
        <v>510</v>
      </c>
      <c r="G3180" s="35" t="str">
        <f>VLOOKUP(Table76[[#This Row],[CID]],MathN,2,FALSE)</f>
        <v>Expected Value, Standard Deviation, Misc</v>
      </c>
    </row>
    <row r="3181" spans="1:7" x14ac:dyDescent="0.2">
      <c r="A3181" s="8" t="str">
        <f>Table76[[#This Row],[Test No.]]&amp;Table76[[#This Row],[Section]]&amp;Table76[[#This Row],[Q. No.]]</f>
        <v>R53M60</v>
      </c>
      <c r="B3181" s="8"/>
      <c r="C3181" s="9" t="s">
        <v>56</v>
      </c>
      <c r="D3181" s="6">
        <v>60</v>
      </c>
      <c r="E3181" s="12" t="s">
        <v>32</v>
      </c>
      <c r="F3181" s="36" t="s">
        <v>497</v>
      </c>
      <c r="G3181" s="35" t="str">
        <f>VLOOKUP(Table76[[#This Row],[CID]],MathN,2,FALSE)</f>
        <v>Circles</v>
      </c>
    </row>
    <row r="3182" spans="1:7" x14ac:dyDescent="0.2">
      <c r="A3182" s="8" t="str">
        <f>Table76[[#This Row],[Test No.]]&amp;Table76[[#This Row],[Section]]&amp;Table76[[#This Row],[Q. No.]]</f>
        <v>R54M1</v>
      </c>
      <c r="B3182" s="8"/>
      <c r="C3182" s="7" t="s">
        <v>55</v>
      </c>
      <c r="D3182" s="6">
        <v>1</v>
      </c>
      <c r="E3182" s="12" t="s">
        <v>32</v>
      </c>
      <c r="F3182" s="36" t="s">
        <v>468</v>
      </c>
      <c r="G3182" s="35" t="str">
        <f>VLOOKUP(Table76[[#This Row],[CID]],MathN,2,FALSE)</f>
        <v>Ratios and Proportions</v>
      </c>
    </row>
    <row r="3183" spans="1:7" x14ac:dyDescent="0.2">
      <c r="A3183" s="8" t="str">
        <f>Table76[[#This Row],[Test No.]]&amp;Table76[[#This Row],[Section]]&amp;Table76[[#This Row],[Q. No.]]</f>
        <v>R54M2</v>
      </c>
      <c r="B3183" s="8"/>
      <c r="C3183" s="7" t="s">
        <v>55</v>
      </c>
      <c r="D3183" s="6">
        <v>2</v>
      </c>
      <c r="E3183" s="12" t="s">
        <v>32</v>
      </c>
      <c r="F3183" s="36" t="s">
        <v>507</v>
      </c>
      <c r="G3183" s="35" t="str">
        <f>VLOOKUP(Table76[[#This Row],[CID]],MathN,2,FALSE)</f>
        <v>Probability</v>
      </c>
    </row>
    <row r="3184" spans="1:7" x14ac:dyDescent="0.2">
      <c r="A3184" s="8" t="str">
        <f>Table76[[#This Row],[Test No.]]&amp;Table76[[#This Row],[Section]]&amp;Table76[[#This Row],[Q. No.]]</f>
        <v>R54M3</v>
      </c>
      <c r="B3184" s="8"/>
      <c r="C3184" s="7" t="s">
        <v>55</v>
      </c>
      <c r="D3184" s="6">
        <v>3</v>
      </c>
      <c r="E3184" s="12" t="s">
        <v>32</v>
      </c>
      <c r="F3184" s="36" t="s">
        <v>470</v>
      </c>
      <c r="G3184" s="35" t="str">
        <f>VLOOKUP(Table76[[#This Row],[CID]],MathN,2,FALSE)</f>
        <v>Exponents and Roots</v>
      </c>
    </row>
    <row r="3185" spans="1:7" x14ac:dyDescent="0.2">
      <c r="A3185" s="8" t="str">
        <f>Table76[[#This Row],[Test No.]]&amp;Table76[[#This Row],[Section]]&amp;Table76[[#This Row],[Q. No.]]</f>
        <v>R54M4</v>
      </c>
      <c r="B3185" s="8"/>
      <c r="C3185" s="7" t="s">
        <v>55</v>
      </c>
      <c r="D3185" s="6">
        <v>4</v>
      </c>
      <c r="E3185" s="12" t="s">
        <v>32</v>
      </c>
      <c r="F3185" s="36" t="s">
        <v>481</v>
      </c>
      <c r="G3185" s="35" t="str">
        <f>VLOOKUP(Table76[[#This Row],[CID]],MathN,2,FALSE)</f>
        <v>Functions</v>
      </c>
    </row>
    <row r="3186" spans="1:7" x14ac:dyDescent="0.2">
      <c r="A3186" s="8" t="str">
        <f>Table76[[#This Row],[Test No.]]&amp;Table76[[#This Row],[Section]]&amp;Table76[[#This Row],[Q. No.]]</f>
        <v>R54M5</v>
      </c>
      <c r="B3186" s="8"/>
      <c r="C3186" s="7" t="s">
        <v>55</v>
      </c>
      <c r="D3186" s="6">
        <v>5</v>
      </c>
      <c r="E3186" s="12" t="s">
        <v>32</v>
      </c>
      <c r="F3186" s="36" t="s">
        <v>507</v>
      </c>
      <c r="G3186" s="35" t="str">
        <f>VLOOKUP(Table76[[#This Row],[CID]],MathN,2,FALSE)</f>
        <v>Probability</v>
      </c>
    </row>
    <row r="3187" spans="1:7" x14ac:dyDescent="0.2">
      <c r="A3187" s="8" t="str">
        <f>Table76[[#This Row],[Test No.]]&amp;Table76[[#This Row],[Section]]&amp;Table76[[#This Row],[Q. No.]]</f>
        <v>R54M6</v>
      </c>
      <c r="B3187" s="8"/>
      <c r="C3187" s="7" t="s">
        <v>55</v>
      </c>
      <c r="D3187" s="6">
        <v>6</v>
      </c>
      <c r="E3187" s="12" t="s">
        <v>32</v>
      </c>
      <c r="F3187" s="36" t="s">
        <v>475</v>
      </c>
      <c r="G3187" s="35" t="str">
        <f>VLOOKUP(Table76[[#This Row],[CID]],MathN,2,FALSE)</f>
        <v>Solving Linear Equations</v>
      </c>
    </row>
    <row r="3188" spans="1:7" x14ac:dyDescent="0.2">
      <c r="A3188" s="8" t="str">
        <f>Table76[[#This Row],[Test No.]]&amp;Table76[[#This Row],[Section]]&amp;Table76[[#This Row],[Q. No.]]</f>
        <v>R54M7</v>
      </c>
      <c r="B3188" s="8"/>
      <c r="C3188" s="7" t="s">
        <v>55</v>
      </c>
      <c r="D3188" s="6">
        <v>7</v>
      </c>
      <c r="E3188" s="12" t="s">
        <v>32</v>
      </c>
      <c r="F3188" s="36" t="s">
        <v>495</v>
      </c>
      <c r="G3188" s="35" t="str">
        <f>VLOOKUP(Table76[[#This Row],[CID]],MathN,2,FALSE)</f>
        <v>Triangles</v>
      </c>
    </row>
    <row r="3189" spans="1:7" x14ac:dyDescent="0.2">
      <c r="A3189" s="8" t="str">
        <f>Table76[[#This Row],[Test No.]]&amp;Table76[[#This Row],[Section]]&amp;Table76[[#This Row],[Q. No.]]</f>
        <v>R54M8</v>
      </c>
      <c r="B3189" s="8"/>
      <c r="C3189" s="7" t="s">
        <v>55</v>
      </c>
      <c r="D3189" s="6">
        <v>8</v>
      </c>
      <c r="E3189" s="12" t="s">
        <v>32</v>
      </c>
      <c r="F3189" s="36" t="s">
        <v>472</v>
      </c>
      <c r="G3189" s="35" t="str">
        <f>VLOOKUP(Table76[[#This Row],[CID]],MathN,2,FALSE)</f>
        <v>Substitution</v>
      </c>
    </row>
    <row r="3190" spans="1:7" x14ac:dyDescent="0.2">
      <c r="A3190" s="8" t="str">
        <f>Table76[[#This Row],[Test No.]]&amp;Table76[[#This Row],[Section]]&amp;Table76[[#This Row],[Q. No.]]</f>
        <v>R54M9</v>
      </c>
      <c r="B3190" s="8"/>
      <c r="C3190" s="7" t="s">
        <v>55</v>
      </c>
      <c r="D3190" s="6">
        <v>9</v>
      </c>
      <c r="E3190" s="12" t="s">
        <v>32</v>
      </c>
      <c r="F3190" s="36" t="s">
        <v>488</v>
      </c>
      <c r="G3190" s="35" t="str">
        <f>VLOOKUP(Table76[[#This Row],[CID]],MathN,2,FALSE)</f>
        <v>Distance and Midpoints</v>
      </c>
    </row>
    <row r="3191" spans="1:7" x14ac:dyDescent="0.2">
      <c r="A3191" s="8" t="str">
        <f>Table76[[#This Row],[Test No.]]&amp;Table76[[#This Row],[Section]]&amp;Table76[[#This Row],[Q. No.]]</f>
        <v>R54M10</v>
      </c>
      <c r="B3191" s="8"/>
      <c r="C3191" s="7" t="s">
        <v>55</v>
      </c>
      <c r="D3191" s="6">
        <v>10</v>
      </c>
      <c r="E3191" s="12" t="s">
        <v>32</v>
      </c>
      <c r="F3191" s="36" t="s">
        <v>503</v>
      </c>
      <c r="G3191" s="35" t="str">
        <f>VLOOKUP(Table76[[#This Row],[CID]],MathN,2,FALSE)</f>
        <v>Trigonometric Graphs</v>
      </c>
    </row>
    <row r="3192" spans="1:7" x14ac:dyDescent="0.2">
      <c r="A3192" s="8" t="str">
        <f>Table76[[#This Row],[Test No.]]&amp;Table76[[#This Row],[Section]]&amp;Table76[[#This Row],[Q. No.]]</f>
        <v>R54M11</v>
      </c>
      <c r="B3192" s="8"/>
      <c r="C3192" s="7" t="s">
        <v>55</v>
      </c>
      <c r="D3192" s="6">
        <v>11</v>
      </c>
      <c r="E3192" s="12" t="s">
        <v>32</v>
      </c>
      <c r="F3192" s="36" t="s">
        <v>489</v>
      </c>
      <c r="G3192" s="35" t="str">
        <f>VLOOKUP(Table76[[#This Row],[CID]],MathN,2,FALSE)</f>
        <v>Slope</v>
      </c>
    </row>
    <row r="3193" spans="1:7" x14ac:dyDescent="0.2">
      <c r="A3193" s="8" t="str">
        <f>Table76[[#This Row],[Test No.]]&amp;Table76[[#This Row],[Section]]&amp;Table76[[#This Row],[Q. No.]]</f>
        <v>R54M12</v>
      </c>
      <c r="B3193" s="8"/>
      <c r="C3193" s="7" t="s">
        <v>55</v>
      </c>
      <c r="D3193" s="6">
        <v>12</v>
      </c>
      <c r="E3193" s="12" t="s">
        <v>32</v>
      </c>
      <c r="F3193" s="36" t="s">
        <v>475</v>
      </c>
      <c r="G3193" s="35" t="str">
        <f>VLOOKUP(Table76[[#This Row],[CID]],MathN,2,FALSE)</f>
        <v>Solving Linear Equations</v>
      </c>
    </row>
    <row r="3194" spans="1:7" x14ac:dyDescent="0.2">
      <c r="A3194" s="8" t="str">
        <f>Table76[[#This Row],[Test No.]]&amp;Table76[[#This Row],[Section]]&amp;Table76[[#This Row],[Q. No.]]</f>
        <v>R54M13</v>
      </c>
      <c r="B3194" s="8"/>
      <c r="C3194" s="7" t="s">
        <v>55</v>
      </c>
      <c r="D3194" s="6">
        <v>13</v>
      </c>
      <c r="E3194" s="12" t="s">
        <v>32</v>
      </c>
      <c r="F3194" s="36" t="s">
        <v>479</v>
      </c>
      <c r="G3194" s="35" t="str">
        <f>VLOOKUP(Table76[[#This Row],[CID]],MathN,2,FALSE)</f>
        <v>Solving Systems of Equations</v>
      </c>
    </row>
    <row r="3195" spans="1:7" x14ac:dyDescent="0.2">
      <c r="A3195" s="8" t="str">
        <f>Table76[[#This Row],[Test No.]]&amp;Table76[[#This Row],[Section]]&amp;Table76[[#This Row],[Q. No.]]</f>
        <v>R54M14</v>
      </c>
      <c r="B3195" s="8"/>
      <c r="C3195" s="7" t="s">
        <v>55</v>
      </c>
      <c r="D3195" s="6">
        <v>14</v>
      </c>
      <c r="E3195" s="12" t="s">
        <v>32</v>
      </c>
      <c r="F3195" s="36" t="s">
        <v>506</v>
      </c>
      <c r="G3195" s="35" t="str">
        <f>VLOOKUP(Table76[[#This Row],[CID]],MathN,2,FALSE)</f>
        <v>Mean, Median, and Mode</v>
      </c>
    </row>
    <row r="3196" spans="1:7" x14ac:dyDescent="0.2">
      <c r="A3196" s="8" t="str">
        <f>Table76[[#This Row],[Test No.]]&amp;Table76[[#This Row],[Section]]&amp;Table76[[#This Row],[Q. No.]]</f>
        <v>R54M15</v>
      </c>
      <c r="B3196" s="8"/>
      <c r="C3196" s="7" t="s">
        <v>55</v>
      </c>
      <c r="D3196" s="6">
        <v>15</v>
      </c>
      <c r="E3196" s="12" t="s">
        <v>32</v>
      </c>
      <c r="F3196" s="36" t="s">
        <v>469</v>
      </c>
      <c r="G3196" s="35" t="str">
        <f>VLOOKUP(Table76[[#This Row],[CID]],MathN,2,FALSE)</f>
        <v>Absolute Value</v>
      </c>
    </row>
    <row r="3197" spans="1:7" x14ac:dyDescent="0.2">
      <c r="A3197" s="8" t="str">
        <f>Table76[[#This Row],[Test No.]]&amp;Table76[[#This Row],[Section]]&amp;Table76[[#This Row],[Q. No.]]</f>
        <v>R54M16</v>
      </c>
      <c r="B3197" s="8"/>
      <c r="C3197" s="7" t="s">
        <v>55</v>
      </c>
      <c r="D3197" s="6">
        <v>16</v>
      </c>
      <c r="E3197" s="12" t="s">
        <v>32</v>
      </c>
      <c r="F3197" s="36" t="s">
        <v>470</v>
      </c>
      <c r="G3197" s="35" t="str">
        <f>VLOOKUP(Table76[[#This Row],[CID]],MathN,2,FALSE)</f>
        <v>Exponents and Roots</v>
      </c>
    </row>
    <row r="3198" spans="1:7" x14ac:dyDescent="0.2">
      <c r="A3198" s="8" t="str">
        <f>Table76[[#This Row],[Test No.]]&amp;Table76[[#This Row],[Section]]&amp;Table76[[#This Row],[Q. No.]]</f>
        <v>R54M17</v>
      </c>
      <c r="B3198" s="8"/>
      <c r="C3198" s="7" t="s">
        <v>55</v>
      </c>
      <c r="D3198" s="6">
        <v>17</v>
      </c>
      <c r="E3198" s="12" t="s">
        <v>32</v>
      </c>
      <c r="F3198" s="36" t="s">
        <v>489</v>
      </c>
      <c r="G3198" s="35" t="str">
        <f>VLOOKUP(Table76[[#This Row],[CID]],MathN,2,FALSE)</f>
        <v>Slope</v>
      </c>
    </row>
    <row r="3199" spans="1:7" x14ac:dyDescent="0.2">
      <c r="A3199" s="8" t="str">
        <f>Table76[[#This Row],[Test No.]]&amp;Table76[[#This Row],[Section]]&amp;Table76[[#This Row],[Q. No.]]</f>
        <v>R54M18</v>
      </c>
      <c r="B3199" s="8"/>
      <c r="C3199" s="7" t="s">
        <v>55</v>
      </c>
      <c r="D3199" s="6">
        <v>18</v>
      </c>
      <c r="E3199" s="12" t="s">
        <v>32</v>
      </c>
      <c r="F3199" s="36" t="s">
        <v>464</v>
      </c>
      <c r="G3199" s="35" t="str">
        <f>VLOOKUP(Table76[[#This Row],[CID]],MathN,2,FALSE)</f>
        <v>Numbers, Operations, and Problems</v>
      </c>
    </row>
    <row r="3200" spans="1:7" x14ac:dyDescent="0.2">
      <c r="A3200" s="8" t="str">
        <f>Table76[[#This Row],[Test No.]]&amp;Table76[[#This Row],[Section]]&amp;Table76[[#This Row],[Q. No.]]</f>
        <v>R54M19</v>
      </c>
      <c r="B3200" s="8"/>
      <c r="C3200" s="7" t="s">
        <v>55</v>
      </c>
      <c r="D3200" s="6">
        <v>19</v>
      </c>
      <c r="E3200" s="12" t="s">
        <v>32</v>
      </c>
      <c r="F3200" s="36" t="s">
        <v>495</v>
      </c>
      <c r="G3200" s="35" t="str">
        <f>VLOOKUP(Table76[[#This Row],[CID]],MathN,2,FALSE)</f>
        <v>Triangles</v>
      </c>
    </row>
    <row r="3201" spans="1:7" x14ac:dyDescent="0.2">
      <c r="A3201" s="8" t="str">
        <f>Table76[[#This Row],[Test No.]]&amp;Table76[[#This Row],[Section]]&amp;Table76[[#This Row],[Q. No.]]</f>
        <v>R54M20</v>
      </c>
      <c r="B3201" s="8"/>
      <c r="C3201" s="7" t="s">
        <v>55</v>
      </c>
      <c r="D3201" s="6">
        <v>20</v>
      </c>
      <c r="E3201" s="12" t="s">
        <v>32</v>
      </c>
      <c r="F3201" s="36" t="s">
        <v>501</v>
      </c>
      <c r="G3201" s="35" t="str">
        <f>VLOOKUP(Table76[[#This Row],[CID]],MathN,2,FALSE)</f>
        <v>Trigonometric Laws</v>
      </c>
    </row>
    <row r="3202" spans="1:7" x14ac:dyDescent="0.2">
      <c r="A3202" s="8" t="str">
        <f>Table76[[#This Row],[Test No.]]&amp;Table76[[#This Row],[Section]]&amp;Table76[[#This Row],[Q. No.]]</f>
        <v>R54M21</v>
      </c>
      <c r="B3202" s="8"/>
      <c r="C3202" s="7" t="s">
        <v>55</v>
      </c>
      <c r="D3202" s="6">
        <v>21</v>
      </c>
      <c r="E3202" s="12" t="s">
        <v>32</v>
      </c>
      <c r="F3202" s="36" t="s">
        <v>499</v>
      </c>
      <c r="G3202" s="35" t="str">
        <f>VLOOKUP(Table76[[#This Row],[CID]],MathN,2,FALSE)</f>
        <v>Area and Perimeter</v>
      </c>
    </row>
    <row r="3203" spans="1:7" x14ac:dyDescent="0.2">
      <c r="A3203" s="8" t="str">
        <f>Table76[[#This Row],[Test No.]]&amp;Table76[[#This Row],[Section]]&amp;Table76[[#This Row],[Q. No.]]</f>
        <v>R54M22</v>
      </c>
      <c r="B3203" s="8"/>
      <c r="C3203" s="7" t="s">
        <v>55</v>
      </c>
      <c r="D3203" s="6">
        <v>22</v>
      </c>
      <c r="E3203" s="12" t="s">
        <v>32</v>
      </c>
      <c r="F3203" s="36" t="s">
        <v>499</v>
      </c>
      <c r="G3203" s="35" t="str">
        <f>VLOOKUP(Table76[[#This Row],[CID]],MathN,2,FALSE)</f>
        <v>Area and Perimeter</v>
      </c>
    </row>
    <row r="3204" spans="1:7" x14ac:dyDescent="0.2">
      <c r="A3204" s="8" t="str">
        <f>Table76[[#This Row],[Test No.]]&amp;Table76[[#This Row],[Section]]&amp;Table76[[#This Row],[Q. No.]]</f>
        <v>R54M23</v>
      </c>
      <c r="B3204" s="8"/>
      <c r="C3204" s="7" t="s">
        <v>55</v>
      </c>
      <c r="D3204" s="6">
        <v>23</v>
      </c>
      <c r="E3204" s="12" t="s">
        <v>32</v>
      </c>
      <c r="F3204" s="36" t="s">
        <v>467</v>
      </c>
      <c r="G3204" s="35" t="str">
        <f>VLOOKUP(Table76[[#This Row],[CID]],MathN,2,FALSE)</f>
        <v>Percentages, Fractions, and Decimals</v>
      </c>
    </row>
    <row r="3205" spans="1:7" x14ac:dyDescent="0.2">
      <c r="A3205" s="8" t="str">
        <f>Table76[[#This Row],[Test No.]]&amp;Table76[[#This Row],[Section]]&amp;Table76[[#This Row],[Q. No.]]</f>
        <v>R54M24</v>
      </c>
      <c r="B3205" s="8"/>
      <c r="C3205" s="7" t="s">
        <v>55</v>
      </c>
      <c r="D3205" s="6">
        <v>24</v>
      </c>
      <c r="E3205" s="12" t="s">
        <v>32</v>
      </c>
      <c r="F3205" s="36" t="s">
        <v>475</v>
      </c>
      <c r="G3205" s="35" t="str">
        <f>VLOOKUP(Table76[[#This Row],[CID]],MathN,2,FALSE)</f>
        <v>Solving Linear Equations</v>
      </c>
    </row>
    <row r="3206" spans="1:7" x14ac:dyDescent="0.2">
      <c r="A3206" s="8" t="str">
        <f>Table76[[#This Row],[Test No.]]&amp;Table76[[#This Row],[Section]]&amp;Table76[[#This Row],[Q. No.]]</f>
        <v>R54M25</v>
      </c>
      <c r="B3206" s="8"/>
      <c r="C3206" s="7" t="s">
        <v>55</v>
      </c>
      <c r="D3206" s="6">
        <v>25</v>
      </c>
      <c r="E3206" s="12" t="s">
        <v>32</v>
      </c>
      <c r="F3206" s="36" t="s">
        <v>470</v>
      </c>
      <c r="G3206" s="35" t="str">
        <f>VLOOKUP(Table76[[#This Row],[CID]],MathN,2,FALSE)</f>
        <v>Exponents and Roots</v>
      </c>
    </row>
    <row r="3207" spans="1:7" x14ac:dyDescent="0.2">
      <c r="A3207" s="8" t="str">
        <f>Table76[[#This Row],[Test No.]]&amp;Table76[[#This Row],[Section]]&amp;Table76[[#This Row],[Q. No.]]</f>
        <v>R54M26</v>
      </c>
      <c r="B3207" s="8"/>
      <c r="C3207" s="7" t="s">
        <v>55</v>
      </c>
      <c r="D3207" s="6">
        <v>26</v>
      </c>
      <c r="E3207" s="12" t="s">
        <v>32</v>
      </c>
      <c r="F3207" s="36" t="s">
        <v>497</v>
      </c>
      <c r="G3207" s="35" t="str">
        <f>VLOOKUP(Table76[[#This Row],[CID]],MathN,2,FALSE)</f>
        <v>Circles</v>
      </c>
    </row>
    <row r="3208" spans="1:7" x14ac:dyDescent="0.2">
      <c r="A3208" s="8" t="str">
        <f>Table76[[#This Row],[Test No.]]&amp;Table76[[#This Row],[Section]]&amp;Table76[[#This Row],[Q. No.]]</f>
        <v>R54M27</v>
      </c>
      <c r="B3208" s="8"/>
      <c r="C3208" s="7" t="s">
        <v>55</v>
      </c>
      <c r="D3208" s="6">
        <v>27</v>
      </c>
      <c r="E3208" s="12" t="s">
        <v>32</v>
      </c>
      <c r="F3208" s="36" t="s">
        <v>478</v>
      </c>
      <c r="G3208" s="35" t="str">
        <f>VLOOKUP(Table76[[#This Row],[CID]],MathN,2,FALSE)</f>
        <v>Solving and Factoring Quadratic Equations</v>
      </c>
    </row>
    <row r="3209" spans="1:7" x14ac:dyDescent="0.2">
      <c r="A3209" s="8" t="str">
        <f>Table76[[#This Row],[Test No.]]&amp;Table76[[#This Row],[Section]]&amp;Table76[[#This Row],[Q. No.]]</f>
        <v>R54M28</v>
      </c>
      <c r="B3209" s="8"/>
      <c r="C3209" s="7" t="s">
        <v>55</v>
      </c>
      <c r="D3209" s="6">
        <v>28</v>
      </c>
      <c r="E3209" s="12" t="s">
        <v>32</v>
      </c>
      <c r="F3209" s="36" t="s">
        <v>506</v>
      </c>
      <c r="G3209" s="35" t="str">
        <f>VLOOKUP(Table76[[#This Row],[CID]],MathN,2,FALSE)</f>
        <v>Mean, Median, and Mode</v>
      </c>
    </row>
    <row r="3210" spans="1:7" x14ac:dyDescent="0.2">
      <c r="A3210" s="8" t="str">
        <f>Table76[[#This Row],[Test No.]]&amp;Table76[[#This Row],[Section]]&amp;Table76[[#This Row],[Q. No.]]</f>
        <v>R54M29</v>
      </c>
      <c r="B3210" s="8"/>
      <c r="C3210" s="7" t="s">
        <v>55</v>
      </c>
      <c r="D3210" s="6">
        <v>29</v>
      </c>
      <c r="E3210" s="12" t="s">
        <v>32</v>
      </c>
      <c r="F3210" s="36" t="s">
        <v>486</v>
      </c>
      <c r="G3210" s="35" t="str">
        <f>VLOOKUP(Table76[[#This Row],[CID]],MathN,2,FALSE)</f>
        <v>Number Lines and Inequalities</v>
      </c>
    </row>
    <row r="3211" spans="1:7" x14ac:dyDescent="0.2">
      <c r="A3211" s="8" t="str">
        <f>Table76[[#This Row],[Test No.]]&amp;Table76[[#This Row],[Section]]&amp;Table76[[#This Row],[Q. No.]]</f>
        <v>R54M30</v>
      </c>
      <c r="B3211" s="8"/>
      <c r="C3211" s="7" t="s">
        <v>55</v>
      </c>
      <c r="D3211" s="6">
        <v>30</v>
      </c>
      <c r="E3211" s="12" t="s">
        <v>32</v>
      </c>
      <c r="F3211" s="36" t="s">
        <v>467</v>
      </c>
      <c r="G3211" s="35" t="str">
        <f>VLOOKUP(Table76[[#This Row],[CID]],MathN,2,FALSE)</f>
        <v>Percentages, Fractions, and Decimals</v>
      </c>
    </row>
    <row r="3212" spans="1:7" x14ac:dyDescent="0.2">
      <c r="A3212" s="8" t="str">
        <f>Table76[[#This Row],[Test No.]]&amp;Table76[[#This Row],[Section]]&amp;Table76[[#This Row],[Q. No.]]</f>
        <v>R54M31</v>
      </c>
      <c r="B3212" s="8"/>
      <c r="C3212" s="7" t="s">
        <v>55</v>
      </c>
      <c r="D3212" s="6">
        <v>31</v>
      </c>
      <c r="E3212" s="12" t="s">
        <v>32</v>
      </c>
      <c r="F3212" s="36" t="s">
        <v>465</v>
      </c>
      <c r="G3212" s="35" t="str">
        <f>VLOOKUP(Table76[[#This Row],[CID]],MathN,2,FALSE)</f>
        <v>Multiples, Factors, and Primes</v>
      </c>
    </row>
    <row r="3213" spans="1:7" x14ac:dyDescent="0.2">
      <c r="A3213" s="8" t="str">
        <f>Table76[[#This Row],[Test No.]]&amp;Table76[[#This Row],[Section]]&amp;Table76[[#This Row],[Q. No.]]</f>
        <v>R54M32</v>
      </c>
      <c r="B3213" s="8"/>
      <c r="C3213" s="7" t="s">
        <v>55</v>
      </c>
      <c r="D3213" s="6">
        <v>32</v>
      </c>
      <c r="E3213" s="12" t="s">
        <v>32</v>
      </c>
      <c r="F3213" s="36" t="s">
        <v>499</v>
      </c>
      <c r="G3213" s="35" t="str">
        <f>VLOOKUP(Table76[[#This Row],[CID]],MathN,2,FALSE)</f>
        <v>Area and Perimeter</v>
      </c>
    </row>
    <row r="3214" spans="1:7" x14ac:dyDescent="0.2">
      <c r="A3214" s="8" t="str">
        <f>Table76[[#This Row],[Test No.]]&amp;Table76[[#This Row],[Section]]&amp;Table76[[#This Row],[Q. No.]]</f>
        <v>R54M33</v>
      </c>
      <c r="B3214" s="8"/>
      <c r="C3214" s="7" t="s">
        <v>55</v>
      </c>
      <c r="D3214" s="6">
        <v>33</v>
      </c>
      <c r="E3214" s="12" t="s">
        <v>32</v>
      </c>
      <c r="F3214" s="36" t="s">
        <v>499</v>
      </c>
      <c r="G3214" s="35" t="str">
        <f>VLOOKUP(Table76[[#This Row],[CID]],MathN,2,FALSE)</f>
        <v>Area and Perimeter</v>
      </c>
    </row>
    <row r="3215" spans="1:7" x14ac:dyDescent="0.2">
      <c r="A3215" s="8" t="str">
        <f>Table76[[#This Row],[Test No.]]&amp;Table76[[#This Row],[Section]]&amp;Table76[[#This Row],[Q. No.]]</f>
        <v>R54M34</v>
      </c>
      <c r="B3215" s="8"/>
      <c r="C3215" s="7" t="s">
        <v>55</v>
      </c>
      <c r="D3215" s="6">
        <v>34</v>
      </c>
      <c r="E3215" s="12" t="s">
        <v>32</v>
      </c>
      <c r="F3215" s="36" t="s">
        <v>467</v>
      </c>
      <c r="G3215" s="35" t="str">
        <f>VLOOKUP(Table76[[#This Row],[CID]],MathN,2,FALSE)</f>
        <v>Percentages, Fractions, and Decimals</v>
      </c>
    </row>
    <row r="3216" spans="1:7" x14ac:dyDescent="0.2">
      <c r="A3216" s="8" t="str">
        <f>Table76[[#This Row],[Test No.]]&amp;Table76[[#This Row],[Section]]&amp;Table76[[#This Row],[Q. No.]]</f>
        <v>R54M35</v>
      </c>
      <c r="B3216" s="8"/>
      <c r="C3216" s="7" t="s">
        <v>55</v>
      </c>
      <c r="D3216" s="6">
        <v>35</v>
      </c>
      <c r="E3216" s="12" t="s">
        <v>32</v>
      </c>
      <c r="F3216" s="36" t="s">
        <v>499</v>
      </c>
      <c r="G3216" s="35" t="str">
        <f>VLOOKUP(Table76[[#This Row],[CID]],MathN,2,FALSE)</f>
        <v>Area and Perimeter</v>
      </c>
    </row>
    <row r="3217" spans="1:7" x14ac:dyDescent="0.2">
      <c r="A3217" s="8" t="str">
        <f>Table76[[#This Row],[Test No.]]&amp;Table76[[#This Row],[Section]]&amp;Table76[[#This Row],[Q. No.]]</f>
        <v>R54M36</v>
      </c>
      <c r="B3217" s="8"/>
      <c r="C3217" s="7" t="s">
        <v>55</v>
      </c>
      <c r="D3217" s="6">
        <v>36</v>
      </c>
      <c r="E3217" s="12" t="s">
        <v>32</v>
      </c>
      <c r="F3217" s="36" t="s">
        <v>475</v>
      </c>
      <c r="G3217" s="35" t="str">
        <f>VLOOKUP(Table76[[#This Row],[CID]],MathN,2,FALSE)</f>
        <v>Solving Linear Equations</v>
      </c>
    </row>
    <row r="3218" spans="1:7" x14ac:dyDescent="0.2">
      <c r="A3218" s="8" t="str">
        <f>Table76[[#This Row],[Test No.]]&amp;Table76[[#This Row],[Section]]&amp;Table76[[#This Row],[Q. No.]]</f>
        <v>R54M37</v>
      </c>
      <c r="B3218" s="8"/>
      <c r="C3218" s="7" t="s">
        <v>55</v>
      </c>
      <c r="D3218" s="6">
        <v>37</v>
      </c>
      <c r="E3218" s="12" t="s">
        <v>32</v>
      </c>
      <c r="F3218" s="36" t="s">
        <v>507</v>
      </c>
      <c r="G3218" s="35" t="str">
        <f>VLOOKUP(Table76[[#This Row],[CID]],MathN,2,FALSE)</f>
        <v>Probability</v>
      </c>
    </row>
    <row r="3219" spans="1:7" x14ac:dyDescent="0.2">
      <c r="A3219" s="8" t="str">
        <f>Table76[[#This Row],[Test No.]]&amp;Table76[[#This Row],[Section]]&amp;Table76[[#This Row],[Q. No.]]</f>
        <v>R54M38</v>
      </c>
      <c r="B3219" s="8"/>
      <c r="C3219" s="7" t="s">
        <v>55</v>
      </c>
      <c r="D3219" s="6">
        <v>38</v>
      </c>
      <c r="E3219" s="12" t="s">
        <v>32</v>
      </c>
      <c r="F3219" s="36" t="s">
        <v>470</v>
      </c>
      <c r="G3219" s="35" t="str">
        <f>VLOOKUP(Table76[[#This Row],[CID]],MathN,2,FALSE)</f>
        <v>Exponents and Roots</v>
      </c>
    </row>
    <row r="3220" spans="1:7" x14ac:dyDescent="0.2">
      <c r="A3220" s="8" t="str">
        <f>Table76[[#This Row],[Test No.]]&amp;Table76[[#This Row],[Section]]&amp;Table76[[#This Row],[Q. No.]]</f>
        <v>R54M39</v>
      </c>
      <c r="B3220" s="8"/>
      <c r="C3220" s="7" t="s">
        <v>55</v>
      </c>
      <c r="D3220" s="6">
        <v>39</v>
      </c>
      <c r="E3220" s="12" t="s">
        <v>32</v>
      </c>
      <c r="F3220" s="36" t="s">
        <v>500</v>
      </c>
      <c r="G3220" s="35" t="str">
        <f>VLOOKUP(Table76[[#This Row],[CID]],MathN,2,FALSE)</f>
        <v>SOHCAHTOA</v>
      </c>
    </row>
    <row r="3221" spans="1:7" x14ac:dyDescent="0.2">
      <c r="A3221" s="8" t="str">
        <f>Table76[[#This Row],[Test No.]]&amp;Table76[[#This Row],[Section]]&amp;Table76[[#This Row],[Q. No.]]</f>
        <v>R54M40</v>
      </c>
      <c r="B3221" s="8"/>
      <c r="C3221" s="7" t="s">
        <v>55</v>
      </c>
      <c r="D3221" s="6">
        <v>40</v>
      </c>
      <c r="E3221" s="12" t="s">
        <v>32</v>
      </c>
      <c r="F3221" s="36" t="s">
        <v>469</v>
      </c>
      <c r="G3221" s="35" t="str">
        <f>VLOOKUP(Table76[[#This Row],[CID]],MathN,2,FALSE)</f>
        <v>Absolute Value</v>
      </c>
    </row>
    <row r="3222" spans="1:7" x14ac:dyDescent="0.2">
      <c r="A3222" s="8" t="str">
        <f>Table76[[#This Row],[Test No.]]&amp;Table76[[#This Row],[Section]]&amp;Table76[[#This Row],[Q. No.]]</f>
        <v>R54M41</v>
      </c>
      <c r="B3222" s="8"/>
      <c r="C3222" s="7" t="s">
        <v>55</v>
      </c>
      <c r="D3222" s="6">
        <v>41</v>
      </c>
      <c r="E3222" s="12" t="s">
        <v>32</v>
      </c>
      <c r="F3222" s="36" t="s">
        <v>464</v>
      </c>
      <c r="G3222" s="35" t="str">
        <f>VLOOKUP(Table76[[#This Row],[CID]],MathN,2,FALSE)</f>
        <v>Numbers, Operations, and Problems</v>
      </c>
    </row>
    <row r="3223" spans="1:7" x14ac:dyDescent="0.2">
      <c r="A3223" s="8" t="str">
        <f>Table76[[#This Row],[Test No.]]&amp;Table76[[#This Row],[Section]]&amp;Table76[[#This Row],[Q. No.]]</f>
        <v>R54M42</v>
      </c>
      <c r="B3223" s="8"/>
      <c r="C3223" s="7" t="s">
        <v>55</v>
      </c>
      <c r="D3223" s="6">
        <v>42</v>
      </c>
      <c r="E3223" s="12" t="s">
        <v>32</v>
      </c>
      <c r="F3223" s="36" t="s">
        <v>483</v>
      </c>
      <c r="G3223" s="35" t="str">
        <f>VLOOKUP(Table76[[#This Row],[CID]],MathN,2,FALSE)</f>
        <v>Logarithms</v>
      </c>
    </row>
    <row r="3224" spans="1:7" x14ac:dyDescent="0.2">
      <c r="A3224" s="8" t="str">
        <f>Table76[[#This Row],[Test No.]]&amp;Table76[[#This Row],[Section]]&amp;Table76[[#This Row],[Q. No.]]</f>
        <v>R54M43</v>
      </c>
      <c r="B3224" s="8"/>
      <c r="C3224" s="7" t="s">
        <v>55</v>
      </c>
      <c r="D3224" s="6">
        <v>43</v>
      </c>
      <c r="E3224" s="12" t="s">
        <v>32</v>
      </c>
      <c r="F3224" s="36" t="s">
        <v>467</v>
      </c>
      <c r="G3224" s="35" t="str">
        <f>VLOOKUP(Table76[[#This Row],[CID]],MathN,2,FALSE)</f>
        <v>Percentages, Fractions, and Decimals</v>
      </c>
    </row>
    <row r="3225" spans="1:7" x14ac:dyDescent="0.2">
      <c r="A3225" s="8" t="str">
        <f>Table76[[#This Row],[Test No.]]&amp;Table76[[#This Row],[Section]]&amp;Table76[[#This Row],[Q. No.]]</f>
        <v>R54M44</v>
      </c>
      <c r="B3225" s="8"/>
      <c r="C3225" s="7" t="s">
        <v>55</v>
      </c>
      <c r="D3225" s="3">
        <v>44</v>
      </c>
      <c r="E3225" s="12" t="s">
        <v>32</v>
      </c>
      <c r="F3225" s="36" t="s">
        <v>487</v>
      </c>
      <c r="G3225" s="35" t="str">
        <f>VLOOKUP(Table76[[#This Row],[CID]],MathN,2,FALSE)</f>
        <v>The (x,y) Coordinate Plane</v>
      </c>
    </row>
    <row r="3226" spans="1:7" x14ac:dyDescent="0.2">
      <c r="A3226" s="8" t="str">
        <f>Table76[[#This Row],[Test No.]]&amp;Table76[[#This Row],[Section]]&amp;Table76[[#This Row],[Q. No.]]</f>
        <v>R54M45</v>
      </c>
      <c r="B3226" s="8"/>
      <c r="C3226" s="7" t="s">
        <v>55</v>
      </c>
      <c r="D3226" s="3">
        <v>45</v>
      </c>
      <c r="E3226" s="12" t="s">
        <v>32</v>
      </c>
      <c r="F3226" s="36" t="s">
        <v>498</v>
      </c>
      <c r="G3226" s="35" t="str">
        <f>VLOOKUP(Table76[[#This Row],[CID]],MathN,2,FALSE)</f>
        <v>Simple Three-Dimensional Geometry</v>
      </c>
    </row>
    <row r="3227" spans="1:7" x14ac:dyDescent="0.2">
      <c r="A3227" s="8" t="str">
        <f>Table76[[#This Row],[Test No.]]&amp;Table76[[#This Row],[Section]]&amp;Table76[[#This Row],[Q. No.]]</f>
        <v>R54M46</v>
      </c>
      <c r="B3227" s="8"/>
      <c r="C3227" s="7" t="s">
        <v>55</v>
      </c>
      <c r="D3227" s="3">
        <v>46</v>
      </c>
      <c r="E3227" s="12" t="s">
        <v>32</v>
      </c>
      <c r="F3227" s="36" t="s">
        <v>474</v>
      </c>
      <c r="G3227" s="35" t="str">
        <f>VLOOKUP(Table76[[#This Row],[CID]],MathN,2,FALSE)</f>
        <v>Writing Expressions and Equations</v>
      </c>
    </row>
    <row r="3228" spans="1:7" x14ac:dyDescent="0.2">
      <c r="A3228" s="8" t="str">
        <f>Table76[[#This Row],[Test No.]]&amp;Table76[[#This Row],[Section]]&amp;Table76[[#This Row],[Q. No.]]</f>
        <v>R54M47</v>
      </c>
      <c r="B3228" s="8"/>
      <c r="C3228" s="7" t="s">
        <v>55</v>
      </c>
      <c r="D3228" s="3">
        <v>47</v>
      </c>
      <c r="E3228" s="12" t="s">
        <v>32</v>
      </c>
      <c r="F3228" s="36" t="s">
        <v>499</v>
      </c>
      <c r="G3228" s="35" t="str">
        <f>VLOOKUP(Table76[[#This Row],[CID]],MathN,2,FALSE)</f>
        <v>Area and Perimeter</v>
      </c>
    </row>
    <row r="3229" spans="1:7" x14ac:dyDescent="0.2">
      <c r="A3229" s="8" t="str">
        <f>Table76[[#This Row],[Test No.]]&amp;Table76[[#This Row],[Section]]&amp;Table76[[#This Row],[Q. No.]]</f>
        <v>R54M48</v>
      </c>
      <c r="B3229" s="8"/>
      <c r="C3229" s="7" t="s">
        <v>55</v>
      </c>
      <c r="D3229" s="3">
        <v>48</v>
      </c>
      <c r="E3229" s="12" t="s">
        <v>32</v>
      </c>
      <c r="F3229" s="36" t="s">
        <v>487</v>
      </c>
      <c r="G3229" s="35" t="str">
        <f>VLOOKUP(Table76[[#This Row],[CID]],MathN,2,FALSE)</f>
        <v>The (x,y) Coordinate Plane</v>
      </c>
    </row>
    <row r="3230" spans="1:7" x14ac:dyDescent="0.2">
      <c r="A3230" s="8" t="str">
        <f>Table76[[#This Row],[Test No.]]&amp;Table76[[#This Row],[Section]]&amp;Table76[[#This Row],[Q. No.]]</f>
        <v>R54M49</v>
      </c>
      <c r="B3230" s="8"/>
      <c r="C3230" s="7" t="s">
        <v>55</v>
      </c>
      <c r="D3230" s="3">
        <v>49</v>
      </c>
      <c r="E3230" s="12" t="s">
        <v>32</v>
      </c>
      <c r="F3230" s="36" t="s">
        <v>499</v>
      </c>
      <c r="G3230" s="35" t="str">
        <f>VLOOKUP(Table76[[#This Row],[CID]],MathN,2,FALSE)</f>
        <v>Area and Perimeter</v>
      </c>
    </row>
    <row r="3231" spans="1:7" x14ac:dyDescent="0.2">
      <c r="A3231" s="8" t="str">
        <f>Table76[[#This Row],[Test No.]]&amp;Table76[[#This Row],[Section]]&amp;Table76[[#This Row],[Q. No.]]</f>
        <v>R54M50</v>
      </c>
      <c r="B3231" s="8"/>
      <c r="C3231" s="7" t="s">
        <v>55</v>
      </c>
      <c r="D3231" s="3">
        <v>50</v>
      </c>
      <c r="E3231" s="12" t="s">
        <v>32</v>
      </c>
      <c r="F3231" s="36" t="s">
        <v>464</v>
      </c>
      <c r="G3231" s="35" t="str">
        <f>VLOOKUP(Table76[[#This Row],[CID]],MathN,2,FALSE)</f>
        <v>Numbers, Operations, and Problems</v>
      </c>
    </row>
    <row r="3232" spans="1:7" x14ac:dyDescent="0.2">
      <c r="A3232" s="8" t="str">
        <f>Table76[[#This Row],[Test No.]]&amp;Table76[[#This Row],[Section]]&amp;Table76[[#This Row],[Q. No.]]</f>
        <v>R54M51</v>
      </c>
      <c r="B3232" s="8"/>
      <c r="C3232" s="7" t="s">
        <v>55</v>
      </c>
      <c r="D3232" s="3">
        <v>51</v>
      </c>
      <c r="E3232" s="12" t="s">
        <v>32</v>
      </c>
      <c r="F3232" s="36" t="s">
        <v>506</v>
      </c>
      <c r="G3232" s="35" t="str">
        <f>VLOOKUP(Table76[[#This Row],[CID]],MathN,2,FALSE)</f>
        <v>Mean, Median, and Mode</v>
      </c>
    </row>
    <row r="3233" spans="1:7" x14ac:dyDescent="0.2">
      <c r="A3233" s="8" t="str">
        <f>Table76[[#This Row],[Test No.]]&amp;Table76[[#This Row],[Section]]&amp;Table76[[#This Row],[Q. No.]]</f>
        <v>R54M52</v>
      </c>
      <c r="B3233" s="8"/>
      <c r="C3233" s="7" t="s">
        <v>55</v>
      </c>
      <c r="D3233" s="3">
        <v>52</v>
      </c>
      <c r="E3233" s="12" t="s">
        <v>32</v>
      </c>
      <c r="F3233" s="36" t="s">
        <v>479</v>
      </c>
      <c r="G3233" s="35" t="str">
        <f>VLOOKUP(Table76[[#This Row],[CID]],MathN,2,FALSE)</f>
        <v>Solving Systems of Equations</v>
      </c>
    </row>
    <row r="3234" spans="1:7" x14ac:dyDescent="0.2">
      <c r="A3234" s="8" t="str">
        <f>Table76[[#This Row],[Test No.]]&amp;Table76[[#This Row],[Section]]&amp;Table76[[#This Row],[Q. No.]]</f>
        <v>R54M53</v>
      </c>
      <c r="B3234" s="8"/>
      <c r="C3234" s="7" t="s">
        <v>55</v>
      </c>
      <c r="D3234" s="3">
        <v>53</v>
      </c>
      <c r="E3234" s="12" t="s">
        <v>32</v>
      </c>
      <c r="F3234" s="36" t="s">
        <v>471</v>
      </c>
      <c r="G3234" s="35" t="str">
        <f>VLOOKUP(Table76[[#This Row],[CID]],MathN,2,FALSE)</f>
        <v>Series</v>
      </c>
    </row>
    <row r="3235" spans="1:7" x14ac:dyDescent="0.2">
      <c r="A3235" s="8" t="str">
        <f>Table76[[#This Row],[Test No.]]&amp;Table76[[#This Row],[Section]]&amp;Table76[[#This Row],[Q. No.]]</f>
        <v>R54M54</v>
      </c>
      <c r="B3235" s="8"/>
      <c r="C3235" s="7" t="s">
        <v>55</v>
      </c>
      <c r="D3235" s="6">
        <v>54</v>
      </c>
      <c r="E3235" s="12" t="s">
        <v>32</v>
      </c>
      <c r="F3235" s="36" t="s">
        <v>503</v>
      </c>
      <c r="G3235" s="35" t="str">
        <f>VLOOKUP(Table76[[#This Row],[CID]],MathN,2,FALSE)</f>
        <v>Trigonometric Graphs</v>
      </c>
    </row>
    <row r="3236" spans="1:7" x14ac:dyDescent="0.2">
      <c r="A3236" s="8" t="str">
        <f>Table76[[#This Row],[Test No.]]&amp;Table76[[#This Row],[Section]]&amp;Table76[[#This Row],[Q. No.]]</f>
        <v>R54M55</v>
      </c>
      <c r="B3236" s="8"/>
      <c r="C3236" s="7" t="s">
        <v>55</v>
      </c>
      <c r="D3236" s="3">
        <v>55</v>
      </c>
      <c r="E3236" s="12" t="s">
        <v>32</v>
      </c>
      <c r="F3236" s="36" t="s">
        <v>503</v>
      </c>
      <c r="G3236" s="35" t="str">
        <f>VLOOKUP(Table76[[#This Row],[CID]],MathN,2,FALSE)</f>
        <v>Trigonometric Graphs</v>
      </c>
    </row>
    <row r="3237" spans="1:7" x14ac:dyDescent="0.2">
      <c r="A3237" s="8" t="str">
        <f>Table76[[#This Row],[Test No.]]&amp;Table76[[#This Row],[Section]]&amp;Table76[[#This Row],[Q. No.]]</f>
        <v>R54M56</v>
      </c>
      <c r="B3237" s="8"/>
      <c r="C3237" s="7" t="s">
        <v>55</v>
      </c>
      <c r="D3237" s="3">
        <v>56</v>
      </c>
      <c r="E3237" s="12" t="s">
        <v>32</v>
      </c>
      <c r="F3237" s="36" t="s">
        <v>510</v>
      </c>
      <c r="G3237" s="35" t="str">
        <f>VLOOKUP(Table76[[#This Row],[CID]],MathN,2,FALSE)</f>
        <v>Expected Value, Standard Deviation, Misc</v>
      </c>
    </row>
    <row r="3238" spans="1:7" x14ac:dyDescent="0.2">
      <c r="A3238" s="8" t="str">
        <f>Table76[[#This Row],[Test No.]]&amp;Table76[[#This Row],[Section]]&amp;Table76[[#This Row],[Q. No.]]</f>
        <v>R54M57</v>
      </c>
      <c r="B3238" s="8"/>
      <c r="C3238" s="7" t="s">
        <v>55</v>
      </c>
      <c r="D3238" s="3">
        <v>57</v>
      </c>
      <c r="E3238" s="12" t="s">
        <v>32</v>
      </c>
      <c r="F3238" s="36" t="s">
        <v>482</v>
      </c>
      <c r="G3238" s="35" t="str">
        <f>VLOOKUP(Table76[[#This Row],[CID]],MathN,2,FALSE)</f>
        <v>Matrices</v>
      </c>
    </row>
    <row r="3239" spans="1:7" x14ac:dyDescent="0.2">
      <c r="A3239" s="8" t="str">
        <f>Table76[[#This Row],[Test No.]]&amp;Table76[[#This Row],[Section]]&amp;Table76[[#This Row],[Q. No.]]</f>
        <v>R54M58</v>
      </c>
      <c r="B3239" s="8"/>
      <c r="C3239" s="7" t="s">
        <v>55</v>
      </c>
      <c r="D3239" s="3">
        <v>58</v>
      </c>
      <c r="E3239" s="12" t="s">
        <v>32</v>
      </c>
      <c r="F3239" s="36" t="s">
        <v>484</v>
      </c>
      <c r="G3239" s="35" t="str">
        <f>VLOOKUP(Table76[[#This Row],[CID]],MathN,2,FALSE)</f>
        <v>Complex Numbers</v>
      </c>
    </row>
    <row r="3240" spans="1:7" x14ac:dyDescent="0.2">
      <c r="A3240" s="8" t="str">
        <f>Table76[[#This Row],[Test No.]]&amp;Table76[[#This Row],[Section]]&amp;Table76[[#This Row],[Q. No.]]</f>
        <v>R54M59</v>
      </c>
      <c r="B3240" s="8"/>
      <c r="C3240" s="7" t="s">
        <v>55</v>
      </c>
      <c r="D3240" s="3">
        <v>59</v>
      </c>
      <c r="E3240" s="12" t="s">
        <v>32</v>
      </c>
      <c r="F3240" s="36" t="s">
        <v>503</v>
      </c>
      <c r="G3240" s="35" t="str">
        <f>VLOOKUP(Table76[[#This Row],[CID]],MathN,2,FALSE)</f>
        <v>Trigonometric Graphs</v>
      </c>
    </row>
    <row r="3241" spans="1:7" x14ac:dyDescent="0.2">
      <c r="A3241" s="8" t="str">
        <f>Table76[[#This Row],[Test No.]]&amp;Table76[[#This Row],[Section]]&amp;Table76[[#This Row],[Q. No.]]</f>
        <v>R54M60</v>
      </c>
      <c r="B3241" s="8"/>
      <c r="C3241" s="7" t="s">
        <v>55</v>
      </c>
      <c r="D3241" s="3">
        <v>60</v>
      </c>
      <c r="E3241" s="12" t="s">
        <v>32</v>
      </c>
      <c r="F3241" s="36" t="s">
        <v>494</v>
      </c>
      <c r="G3241" s="35" t="str">
        <f>VLOOKUP(Table76[[#This Row],[CID]],MathN,2,FALSE)</f>
        <v>Angles, Lines, and Planes</v>
      </c>
    </row>
    <row r="3242" spans="1:7" x14ac:dyDescent="0.2">
      <c r="A3242" s="8" t="str">
        <f>Table76[[#This Row],[Test No.]]&amp;Table76[[#This Row],[Section]]&amp;Table76[[#This Row],[Q. No.]]</f>
        <v>R55M1</v>
      </c>
      <c r="B3242" s="8"/>
      <c r="C3242" s="9" t="s">
        <v>218</v>
      </c>
      <c r="D3242" s="6">
        <v>1</v>
      </c>
      <c r="E3242" s="12" t="s">
        <v>32</v>
      </c>
      <c r="F3242" s="36" t="s">
        <v>499</v>
      </c>
      <c r="G3242" s="35" t="str">
        <f>VLOOKUP(Table76[[#This Row],[CID]],MathN,2,FALSE)</f>
        <v>Area and Perimeter</v>
      </c>
    </row>
    <row r="3243" spans="1:7" x14ac:dyDescent="0.2">
      <c r="A3243" s="8" t="str">
        <f>Table76[[#This Row],[Test No.]]&amp;Table76[[#This Row],[Section]]&amp;Table76[[#This Row],[Q. No.]]</f>
        <v>R55M2</v>
      </c>
      <c r="B3243" s="8"/>
      <c r="C3243" s="9" t="s">
        <v>218</v>
      </c>
      <c r="D3243" s="6">
        <v>2</v>
      </c>
      <c r="E3243" s="12" t="s">
        <v>32</v>
      </c>
      <c r="F3243" s="36" t="s">
        <v>507</v>
      </c>
      <c r="G3243" s="35" t="str">
        <f>VLOOKUP(Table76[[#This Row],[CID]],MathN,2,FALSE)</f>
        <v>Probability</v>
      </c>
    </row>
    <row r="3244" spans="1:7" x14ac:dyDescent="0.2">
      <c r="A3244" s="8" t="str">
        <f>Table76[[#This Row],[Test No.]]&amp;Table76[[#This Row],[Section]]&amp;Table76[[#This Row],[Q. No.]]</f>
        <v>R55M3</v>
      </c>
      <c r="B3244" s="8"/>
      <c r="C3244" s="9" t="s">
        <v>218</v>
      </c>
      <c r="D3244" s="6">
        <v>3</v>
      </c>
      <c r="E3244" s="12" t="s">
        <v>32</v>
      </c>
      <c r="F3244" s="36" t="s">
        <v>509</v>
      </c>
      <c r="G3244" s="35" t="str">
        <f>VLOOKUP(Table76[[#This Row],[CID]],MathN,2,FALSE)</f>
        <v>Combination and Permutation</v>
      </c>
    </row>
    <row r="3245" spans="1:7" x14ac:dyDescent="0.2">
      <c r="A3245" s="8" t="str">
        <f>Table76[[#This Row],[Test No.]]&amp;Table76[[#This Row],[Section]]&amp;Table76[[#This Row],[Q. No.]]</f>
        <v>R55M4</v>
      </c>
      <c r="B3245" s="8"/>
      <c r="C3245" s="9" t="s">
        <v>218</v>
      </c>
      <c r="D3245" s="6">
        <v>4</v>
      </c>
      <c r="E3245" s="12" t="s">
        <v>32</v>
      </c>
      <c r="F3245" s="36" t="s">
        <v>468</v>
      </c>
      <c r="G3245" s="35" t="str">
        <f>VLOOKUP(Table76[[#This Row],[CID]],MathN,2,FALSE)</f>
        <v>Ratios and Proportions</v>
      </c>
    </row>
    <row r="3246" spans="1:7" x14ac:dyDescent="0.2">
      <c r="A3246" s="8" t="str">
        <f>Table76[[#This Row],[Test No.]]&amp;Table76[[#This Row],[Section]]&amp;Table76[[#This Row],[Q. No.]]</f>
        <v>R55M5</v>
      </c>
      <c r="B3246" s="8"/>
      <c r="C3246" s="9" t="s">
        <v>218</v>
      </c>
      <c r="D3246" s="6">
        <v>5</v>
      </c>
      <c r="E3246" s="12" t="s">
        <v>32</v>
      </c>
      <c r="F3246" s="36" t="s">
        <v>498</v>
      </c>
      <c r="G3246" s="35" t="str">
        <f>VLOOKUP(Table76[[#This Row],[CID]],MathN,2,FALSE)</f>
        <v>Simple Three-Dimensional Geometry</v>
      </c>
    </row>
    <row r="3247" spans="1:7" x14ac:dyDescent="0.2">
      <c r="A3247" s="8" t="str">
        <f>Table76[[#This Row],[Test No.]]&amp;Table76[[#This Row],[Section]]&amp;Table76[[#This Row],[Q. No.]]</f>
        <v>R55M6</v>
      </c>
      <c r="B3247" s="8"/>
      <c r="C3247" s="9" t="s">
        <v>218</v>
      </c>
      <c r="D3247" s="6">
        <v>6</v>
      </c>
      <c r="E3247" s="12" t="s">
        <v>32</v>
      </c>
      <c r="F3247" s="36" t="s">
        <v>495</v>
      </c>
      <c r="G3247" s="35" t="str">
        <f>VLOOKUP(Table76[[#This Row],[CID]],MathN,2,FALSE)</f>
        <v>Triangles</v>
      </c>
    </row>
    <row r="3248" spans="1:7" x14ac:dyDescent="0.2">
      <c r="A3248" s="8" t="str">
        <f>Table76[[#This Row],[Test No.]]&amp;Table76[[#This Row],[Section]]&amp;Table76[[#This Row],[Q. No.]]</f>
        <v>R55M7</v>
      </c>
      <c r="B3248" s="8"/>
      <c r="C3248" s="9" t="s">
        <v>218</v>
      </c>
      <c r="D3248" s="6">
        <v>7</v>
      </c>
      <c r="E3248" s="12" t="s">
        <v>32</v>
      </c>
      <c r="F3248" s="36" t="s">
        <v>473</v>
      </c>
      <c r="G3248" s="35" t="str">
        <f>VLOOKUP(Table76[[#This Row],[CID]],MathN,2,FALSE)</f>
        <v>Equivalent Algebraic Expressions</v>
      </c>
    </row>
    <row r="3249" spans="1:7" x14ac:dyDescent="0.2">
      <c r="A3249" s="8" t="str">
        <f>Table76[[#This Row],[Test No.]]&amp;Table76[[#This Row],[Section]]&amp;Table76[[#This Row],[Q. No.]]</f>
        <v>R55M8</v>
      </c>
      <c r="B3249" s="8"/>
      <c r="C3249" s="9" t="s">
        <v>218</v>
      </c>
      <c r="D3249" s="6">
        <v>8</v>
      </c>
      <c r="E3249" s="12" t="s">
        <v>32</v>
      </c>
      <c r="F3249" s="36" t="s">
        <v>474</v>
      </c>
      <c r="G3249" s="35" t="str">
        <f>VLOOKUP(Table76[[#This Row],[CID]],MathN,2,FALSE)</f>
        <v>Writing Expressions and Equations</v>
      </c>
    </row>
    <row r="3250" spans="1:7" x14ac:dyDescent="0.2">
      <c r="A3250" s="8" t="str">
        <f>Table76[[#This Row],[Test No.]]&amp;Table76[[#This Row],[Section]]&amp;Table76[[#This Row],[Q. No.]]</f>
        <v>R55M9</v>
      </c>
      <c r="B3250" s="8"/>
      <c r="C3250" s="9" t="s">
        <v>218</v>
      </c>
      <c r="D3250" s="6">
        <v>9</v>
      </c>
      <c r="E3250" s="12" t="s">
        <v>32</v>
      </c>
      <c r="F3250" s="36" t="s">
        <v>467</v>
      </c>
      <c r="G3250" s="35" t="str">
        <f>VLOOKUP(Table76[[#This Row],[CID]],MathN,2,FALSE)</f>
        <v>Percentages, Fractions, and Decimals</v>
      </c>
    </row>
    <row r="3251" spans="1:7" x14ac:dyDescent="0.2">
      <c r="A3251" s="8" t="str">
        <f>Table76[[#This Row],[Test No.]]&amp;Table76[[#This Row],[Section]]&amp;Table76[[#This Row],[Q. No.]]</f>
        <v>R55M10</v>
      </c>
      <c r="B3251" s="8"/>
      <c r="C3251" s="9" t="s">
        <v>218</v>
      </c>
      <c r="D3251" s="6">
        <v>10</v>
      </c>
      <c r="E3251" s="12" t="s">
        <v>32</v>
      </c>
      <c r="F3251" s="36" t="s">
        <v>469</v>
      </c>
      <c r="G3251" s="35" t="str">
        <f>VLOOKUP(Table76[[#This Row],[CID]],MathN,2,FALSE)</f>
        <v>Absolute Value</v>
      </c>
    </row>
    <row r="3252" spans="1:7" x14ac:dyDescent="0.2">
      <c r="A3252" s="8" t="str">
        <f>Table76[[#This Row],[Test No.]]&amp;Table76[[#This Row],[Section]]&amp;Table76[[#This Row],[Q. No.]]</f>
        <v>R55M11</v>
      </c>
      <c r="B3252" s="8"/>
      <c r="C3252" s="9" t="s">
        <v>218</v>
      </c>
      <c r="D3252" s="6">
        <v>11</v>
      </c>
      <c r="E3252" s="12" t="s">
        <v>32</v>
      </c>
      <c r="F3252" s="36" t="s">
        <v>464</v>
      </c>
      <c r="G3252" s="35" t="str">
        <f>VLOOKUP(Table76[[#This Row],[CID]],MathN,2,FALSE)</f>
        <v>Numbers, Operations, and Problems</v>
      </c>
    </row>
    <row r="3253" spans="1:7" x14ac:dyDescent="0.2">
      <c r="A3253" s="8" t="str">
        <f>Table76[[#This Row],[Test No.]]&amp;Table76[[#This Row],[Section]]&amp;Table76[[#This Row],[Q. No.]]</f>
        <v>R55M12</v>
      </c>
      <c r="B3253" s="8"/>
      <c r="C3253" s="9" t="s">
        <v>218</v>
      </c>
      <c r="D3253" s="6">
        <v>12</v>
      </c>
      <c r="E3253" s="12" t="s">
        <v>32</v>
      </c>
      <c r="F3253" s="36" t="s">
        <v>486</v>
      </c>
      <c r="G3253" s="35" t="str">
        <f>VLOOKUP(Table76[[#This Row],[CID]],MathN,2,FALSE)</f>
        <v>Number Lines and Inequalities</v>
      </c>
    </row>
    <row r="3254" spans="1:7" x14ac:dyDescent="0.2">
      <c r="A3254" s="8" t="str">
        <f>Table76[[#This Row],[Test No.]]&amp;Table76[[#This Row],[Section]]&amp;Table76[[#This Row],[Q. No.]]</f>
        <v>R55M13</v>
      </c>
      <c r="B3254" s="8"/>
      <c r="C3254" s="9" t="s">
        <v>218</v>
      </c>
      <c r="D3254" s="6">
        <v>13</v>
      </c>
      <c r="E3254" s="12" t="s">
        <v>32</v>
      </c>
      <c r="F3254" s="36" t="s">
        <v>468</v>
      </c>
      <c r="G3254" s="35" t="str">
        <f>VLOOKUP(Table76[[#This Row],[CID]],MathN,2,FALSE)</f>
        <v>Ratios and Proportions</v>
      </c>
    </row>
    <row r="3255" spans="1:7" x14ac:dyDescent="0.2">
      <c r="A3255" s="8" t="str">
        <f>Table76[[#This Row],[Test No.]]&amp;Table76[[#This Row],[Section]]&amp;Table76[[#This Row],[Q. No.]]</f>
        <v>R55M14</v>
      </c>
      <c r="B3255" s="8"/>
      <c r="C3255" s="9" t="s">
        <v>218</v>
      </c>
      <c r="D3255" s="6">
        <v>14</v>
      </c>
      <c r="E3255" s="12" t="s">
        <v>32</v>
      </c>
      <c r="F3255" s="36" t="s">
        <v>470</v>
      </c>
      <c r="G3255" s="35" t="str">
        <f>VLOOKUP(Table76[[#This Row],[CID]],MathN,2,FALSE)</f>
        <v>Exponents and Roots</v>
      </c>
    </row>
    <row r="3256" spans="1:7" x14ac:dyDescent="0.2">
      <c r="A3256" s="8" t="str">
        <f>Table76[[#This Row],[Test No.]]&amp;Table76[[#This Row],[Section]]&amp;Table76[[#This Row],[Q. No.]]</f>
        <v>R55M15</v>
      </c>
      <c r="B3256" s="8"/>
      <c r="C3256" s="9" t="s">
        <v>218</v>
      </c>
      <c r="D3256" s="6">
        <v>15</v>
      </c>
      <c r="E3256" s="12" t="s">
        <v>32</v>
      </c>
      <c r="F3256" s="36" t="s">
        <v>468</v>
      </c>
      <c r="G3256" s="35" t="str">
        <f>VLOOKUP(Table76[[#This Row],[CID]],MathN,2,FALSE)</f>
        <v>Ratios and Proportions</v>
      </c>
    </row>
    <row r="3257" spans="1:7" x14ac:dyDescent="0.2">
      <c r="A3257" s="8" t="str">
        <f>Table76[[#This Row],[Test No.]]&amp;Table76[[#This Row],[Section]]&amp;Table76[[#This Row],[Q. No.]]</f>
        <v>R55M16</v>
      </c>
      <c r="B3257" s="8"/>
      <c r="C3257" s="9" t="s">
        <v>218</v>
      </c>
      <c r="D3257" s="6">
        <v>16</v>
      </c>
      <c r="E3257" s="12" t="s">
        <v>32</v>
      </c>
      <c r="F3257" s="36" t="s">
        <v>467</v>
      </c>
      <c r="G3257" s="35" t="str">
        <f>VLOOKUP(Table76[[#This Row],[CID]],MathN,2,FALSE)</f>
        <v>Percentages, Fractions, and Decimals</v>
      </c>
    </row>
    <row r="3258" spans="1:7" x14ac:dyDescent="0.2">
      <c r="A3258" s="8" t="str">
        <f>Table76[[#This Row],[Test No.]]&amp;Table76[[#This Row],[Section]]&amp;Table76[[#This Row],[Q. No.]]</f>
        <v>R55M17</v>
      </c>
      <c r="B3258" s="8"/>
      <c r="C3258" s="9" t="s">
        <v>218</v>
      </c>
      <c r="D3258" s="6">
        <v>17</v>
      </c>
      <c r="E3258" s="12" t="s">
        <v>32</v>
      </c>
      <c r="F3258" s="36" t="s">
        <v>475</v>
      </c>
      <c r="G3258" s="35" t="str">
        <f>VLOOKUP(Table76[[#This Row],[CID]],MathN,2,FALSE)</f>
        <v>Solving Linear Equations</v>
      </c>
    </row>
    <row r="3259" spans="1:7" x14ac:dyDescent="0.2">
      <c r="A3259" s="8" t="str">
        <f>Table76[[#This Row],[Test No.]]&amp;Table76[[#This Row],[Section]]&amp;Table76[[#This Row],[Q. No.]]</f>
        <v>R55M18</v>
      </c>
      <c r="B3259" s="8"/>
      <c r="C3259" s="9" t="s">
        <v>218</v>
      </c>
      <c r="D3259" s="6">
        <v>18</v>
      </c>
      <c r="E3259" s="12" t="s">
        <v>32</v>
      </c>
      <c r="F3259" s="36" t="s">
        <v>499</v>
      </c>
      <c r="G3259" s="35" t="str">
        <f>VLOOKUP(Table76[[#This Row],[CID]],MathN,2,FALSE)</f>
        <v>Area and Perimeter</v>
      </c>
    </row>
    <row r="3260" spans="1:7" x14ac:dyDescent="0.2">
      <c r="A3260" s="8" t="str">
        <f>Table76[[#This Row],[Test No.]]&amp;Table76[[#This Row],[Section]]&amp;Table76[[#This Row],[Q. No.]]</f>
        <v>R55M19</v>
      </c>
      <c r="B3260" s="8"/>
      <c r="C3260" s="9" t="s">
        <v>218</v>
      </c>
      <c r="D3260" s="6">
        <v>19</v>
      </c>
      <c r="E3260" s="12" t="s">
        <v>32</v>
      </c>
      <c r="F3260" s="36" t="s">
        <v>479</v>
      </c>
      <c r="G3260" s="35" t="str">
        <f>VLOOKUP(Table76[[#This Row],[CID]],MathN,2,FALSE)</f>
        <v>Solving Systems of Equations</v>
      </c>
    </row>
    <row r="3261" spans="1:7" x14ac:dyDescent="0.2">
      <c r="A3261" s="8" t="str">
        <f>Table76[[#This Row],[Test No.]]&amp;Table76[[#This Row],[Section]]&amp;Table76[[#This Row],[Q. No.]]</f>
        <v>R55M20</v>
      </c>
      <c r="B3261" s="8"/>
      <c r="C3261" s="9" t="s">
        <v>218</v>
      </c>
      <c r="D3261" s="6">
        <v>20</v>
      </c>
      <c r="E3261" s="12" t="s">
        <v>32</v>
      </c>
      <c r="F3261" s="36" t="s">
        <v>503</v>
      </c>
      <c r="G3261" s="35" t="str">
        <f>VLOOKUP(Table76[[#This Row],[CID]],MathN,2,FALSE)</f>
        <v>Trigonometric Graphs</v>
      </c>
    </row>
    <row r="3262" spans="1:7" x14ac:dyDescent="0.2">
      <c r="A3262" s="8" t="str">
        <f>Table76[[#This Row],[Test No.]]&amp;Table76[[#This Row],[Section]]&amp;Table76[[#This Row],[Q. No.]]</f>
        <v>R55M21</v>
      </c>
      <c r="B3262" s="8"/>
      <c r="C3262" s="9" t="s">
        <v>218</v>
      </c>
      <c r="D3262" s="6">
        <v>21</v>
      </c>
      <c r="E3262" s="12" t="s">
        <v>32</v>
      </c>
      <c r="F3262" s="36" t="s">
        <v>481</v>
      </c>
      <c r="G3262" s="35" t="str">
        <f>VLOOKUP(Table76[[#This Row],[CID]],MathN,2,FALSE)</f>
        <v>Functions</v>
      </c>
    </row>
    <row r="3263" spans="1:7" x14ac:dyDescent="0.2">
      <c r="A3263" s="8" t="str">
        <f>Table76[[#This Row],[Test No.]]&amp;Table76[[#This Row],[Section]]&amp;Table76[[#This Row],[Q. No.]]</f>
        <v>R55M22</v>
      </c>
      <c r="B3263" s="8"/>
      <c r="C3263" s="9" t="s">
        <v>218</v>
      </c>
      <c r="D3263" s="6">
        <v>22</v>
      </c>
      <c r="E3263" s="12" t="s">
        <v>32</v>
      </c>
      <c r="F3263" s="36" t="s">
        <v>479</v>
      </c>
      <c r="G3263" s="35" t="str">
        <f>VLOOKUP(Table76[[#This Row],[CID]],MathN,2,FALSE)</f>
        <v>Solving Systems of Equations</v>
      </c>
    </row>
    <row r="3264" spans="1:7" x14ac:dyDescent="0.2">
      <c r="A3264" s="8" t="str">
        <f>Table76[[#This Row],[Test No.]]&amp;Table76[[#This Row],[Section]]&amp;Table76[[#This Row],[Q. No.]]</f>
        <v>R55M23</v>
      </c>
      <c r="B3264" s="8"/>
      <c r="C3264" s="9" t="s">
        <v>218</v>
      </c>
      <c r="D3264" s="6">
        <v>23</v>
      </c>
      <c r="E3264" s="12" t="s">
        <v>32</v>
      </c>
      <c r="F3264" s="36" t="s">
        <v>506</v>
      </c>
      <c r="G3264" s="35" t="str">
        <f>VLOOKUP(Table76[[#This Row],[CID]],MathN,2,FALSE)</f>
        <v>Mean, Median, and Mode</v>
      </c>
    </row>
    <row r="3265" spans="1:7" x14ac:dyDescent="0.2">
      <c r="A3265" s="8" t="str">
        <f>Table76[[#This Row],[Test No.]]&amp;Table76[[#This Row],[Section]]&amp;Table76[[#This Row],[Q. No.]]</f>
        <v>R55M24</v>
      </c>
      <c r="B3265" s="8"/>
      <c r="C3265" s="9" t="s">
        <v>218</v>
      </c>
      <c r="D3265" s="6">
        <v>24</v>
      </c>
      <c r="E3265" s="12" t="s">
        <v>32</v>
      </c>
      <c r="F3265" s="36" t="s">
        <v>499</v>
      </c>
      <c r="G3265" s="35" t="str">
        <f>VLOOKUP(Table76[[#This Row],[CID]],MathN,2,FALSE)</f>
        <v>Area and Perimeter</v>
      </c>
    </row>
    <row r="3266" spans="1:7" x14ac:dyDescent="0.2">
      <c r="A3266" s="8" t="str">
        <f>Table76[[#This Row],[Test No.]]&amp;Table76[[#This Row],[Section]]&amp;Table76[[#This Row],[Q. No.]]</f>
        <v>R55M25</v>
      </c>
      <c r="B3266" s="8"/>
      <c r="C3266" s="9" t="s">
        <v>218</v>
      </c>
      <c r="D3266" s="6">
        <v>25</v>
      </c>
      <c r="E3266" s="12" t="s">
        <v>32</v>
      </c>
      <c r="F3266" s="36" t="s">
        <v>499</v>
      </c>
      <c r="G3266" s="35" t="str">
        <f>VLOOKUP(Table76[[#This Row],[CID]],MathN,2,FALSE)</f>
        <v>Area and Perimeter</v>
      </c>
    </row>
    <row r="3267" spans="1:7" x14ac:dyDescent="0.2">
      <c r="A3267" s="8" t="str">
        <f>Table76[[#This Row],[Test No.]]&amp;Table76[[#This Row],[Section]]&amp;Table76[[#This Row],[Q. No.]]</f>
        <v>R55M26</v>
      </c>
      <c r="B3267" s="8"/>
      <c r="C3267" s="9" t="s">
        <v>218</v>
      </c>
      <c r="D3267" s="6">
        <v>26</v>
      </c>
      <c r="E3267" s="12" t="s">
        <v>32</v>
      </c>
      <c r="F3267" s="36" t="s">
        <v>507</v>
      </c>
      <c r="G3267" s="35" t="str">
        <f>VLOOKUP(Table76[[#This Row],[CID]],MathN,2,FALSE)</f>
        <v>Probability</v>
      </c>
    </row>
    <row r="3268" spans="1:7" x14ac:dyDescent="0.2">
      <c r="A3268" s="8" t="str">
        <f>Table76[[#This Row],[Test No.]]&amp;Table76[[#This Row],[Section]]&amp;Table76[[#This Row],[Q. No.]]</f>
        <v>R55M27</v>
      </c>
      <c r="B3268" s="8"/>
      <c r="C3268" s="9" t="s">
        <v>218</v>
      </c>
      <c r="D3268" s="6">
        <v>27</v>
      </c>
      <c r="E3268" s="12" t="s">
        <v>32</v>
      </c>
      <c r="F3268" s="36" t="s">
        <v>470</v>
      </c>
      <c r="G3268" s="35" t="str">
        <f>VLOOKUP(Table76[[#This Row],[CID]],MathN,2,FALSE)</f>
        <v>Exponents and Roots</v>
      </c>
    </row>
    <row r="3269" spans="1:7" x14ac:dyDescent="0.2">
      <c r="A3269" s="8" t="str">
        <f>Table76[[#This Row],[Test No.]]&amp;Table76[[#This Row],[Section]]&amp;Table76[[#This Row],[Q. No.]]</f>
        <v>R55M28</v>
      </c>
      <c r="B3269" s="8"/>
      <c r="C3269" s="9" t="s">
        <v>218</v>
      </c>
      <c r="D3269" s="6">
        <v>28</v>
      </c>
      <c r="E3269" s="12" t="s">
        <v>32</v>
      </c>
      <c r="F3269" s="36" t="s">
        <v>495</v>
      </c>
      <c r="G3269" s="35" t="str">
        <f>VLOOKUP(Table76[[#This Row],[CID]],MathN,2,FALSE)</f>
        <v>Triangles</v>
      </c>
    </row>
    <row r="3270" spans="1:7" x14ac:dyDescent="0.2">
      <c r="A3270" s="8" t="str">
        <f>Table76[[#This Row],[Test No.]]&amp;Table76[[#This Row],[Section]]&amp;Table76[[#This Row],[Q. No.]]</f>
        <v>R55M29</v>
      </c>
      <c r="B3270" s="8"/>
      <c r="C3270" s="9" t="s">
        <v>218</v>
      </c>
      <c r="D3270" s="6">
        <v>29</v>
      </c>
      <c r="E3270" s="12" t="s">
        <v>32</v>
      </c>
      <c r="F3270" s="36" t="s">
        <v>499</v>
      </c>
      <c r="G3270" s="35" t="str">
        <f>VLOOKUP(Table76[[#This Row],[CID]],MathN,2,FALSE)</f>
        <v>Area and Perimeter</v>
      </c>
    </row>
    <row r="3271" spans="1:7" x14ac:dyDescent="0.2">
      <c r="A3271" s="8" t="str">
        <f>Table76[[#This Row],[Test No.]]&amp;Table76[[#This Row],[Section]]&amp;Table76[[#This Row],[Q. No.]]</f>
        <v>R55M30</v>
      </c>
      <c r="B3271" s="8"/>
      <c r="C3271" s="9" t="s">
        <v>218</v>
      </c>
      <c r="D3271" s="6">
        <v>30</v>
      </c>
      <c r="E3271" s="12" t="s">
        <v>32</v>
      </c>
      <c r="F3271" s="36" t="s">
        <v>488</v>
      </c>
      <c r="G3271" s="35" t="str">
        <f>VLOOKUP(Table76[[#This Row],[CID]],MathN,2,FALSE)</f>
        <v>Distance and Midpoints</v>
      </c>
    </row>
    <row r="3272" spans="1:7" x14ac:dyDescent="0.2">
      <c r="A3272" s="8" t="str">
        <f>Table76[[#This Row],[Test No.]]&amp;Table76[[#This Row],[Section]]&amp;Table76[[#This Row],[Q. No.]]</f>
        <v>R55M31</v>
      </c>
      <c r="B3272" s="8"/>
      <c r="C3272" s="9" t="s">
        <v>218</v>
      </c>
      <c r="D3272" s="6">
        <v>31</v>
      </c>
      <c r="E3272" s="12" t="s">
        <v>32</v>
      </c>
      <c r="F3272" s="36" t="s">
        <v>489</v>
      </c>
      <c r="G3272" s="35" t="str">
        <f>VLOOKUP(Table76[[#This Row],[CID]],MathN,2,FALSE)</f>
        <v>Slope</v>
      </c>
    </row>
    <row r="3273" spans="1:7" x14ac:dyDescent="0.2">
      <c r="A3273" s="8" t="str">
        <f>Table76[[#This Row],[Test No.]]&amp;Table76[[#This Row],[Section]]&amp;Table76[[#This Row],[Q. No.]]</f>
        <v>R55M32</v>
      </c>
      <c r="B3273" s="8"/>
      <c r="C3273" s="9" t="s">
        <v>218</v>
      </c>
      <c r="D3273" s="6">
        <v>32</v>
      </c>
      <c r="E3273" s="12" t="s">
        <v>32</v>
      </c>
      <c r="F3273" s="36" t="s">
        <v>487</v>
      </c>
      <c r="G3273" s="35" t="str">
        <f>VLOOKUP(Table76[[#This Row],[CID]],MathN,2,FALSE)</f>
        <v>The (x,y) Coordinate Plane</v>
      </c>
    </row>
    <row r="3274" spans="1:7" x14ac:dyDescent="0.2">
      <c r="A3274" s="8" t="str">
        <f>Table76[[#This Row],[Test No.]]&amp;Table76[[#This Row],[Section]]&amp;Table76[[#This Row],[Q. No.]]</f>
        <v>R55M33</v>
      </c>
      <c r="B3274" s="8"/>
      <c r="C3274" s="9" t="s">
        <v>218</v>
      </c>
      <c r="D3274" s="6">
        <v>33</v>
      </c>
      <c r="E3274" s="12" t="s">
        <v>32</v>
      </c>
      <c r="F3274" s="36" t="s">
        <v>470</v>
      </c>
      <c r="G3274" s="35" t="str">
        <f>VLOOKUP(Table76[[#This Row],[CID]],MathN,2,FALSE)</f>
        <v>Exponents and Roots</v>
      </c>
    </row>
    <row r="3275" spans="1:7" x14ac:dyDescent="0.2">
      <c r="A3275" s="8" t="str">
        <f>Table76[[#This Row],[Test No.]]&amp;Table76[[#This Row],[Section]]&amp;Table76[[#This Row],[Q. No.]]</f>
        <v>R55M34</v>
      </c>
      <c r="B3275" s="8"/>
      <c r="C3275" s="9" t="s">
        <v>218</v>
      </c>
      <c r="D3275" s="6">
        <v>34</v>
      </c>
      <c r="E3275" s="12" t="s">
        <v>32</v>
      </c>
      <c r="F3275" s="36" t="s">
        <v>468</v>
      </c>
      <c r="G3275" s="35" t="str">
        <f>VLOOKUP(Table76[[#This Row],[CID]],MathN,2,FALSE)</f>
        <v>Ratios and Proportions</v>
      </c>
    </row>
    <row r="3276" spans="1:7" x14ac:dyDescent="0.2">
      <c r="A3276" s="8" t="str">
        <f>Table76[[#This Row],[Test No.]]&amp;Table76[[#This Row],[Section]]&amp;Table76[[#This Row],[Q. No.]]</f>
        <v>R55M35</v>
      </c>
      <c r="B3276" s="8"/>
      <c r="C3276" s="9" t="s">
        <v>218</v>
      </c>
      <c r="D3276" s="6">
        <v>35</v>
      </c>
      <c r="E3276" s="12" t="s">
        <v>32</v>
      </c>
      <c r="F3276" s="36" t="s">
        <v>483</v>
      </c>
      <c r="G3276" s="35" t="str">
        <f>VLOOKUP(Table76[[#This Row],[CID]],MathN,2,FALSE)</f>
        <v>Logarithms</v>
      </c>
    </row>
    <row r="3277" spans="1:7" x14ac:dyDescent="0.2">
      <c r="A3277" s="8" t="str">
        <f>Table76[[#This Row],[Test No.]]&amp;Table76[[#This Row],[Section]]&amp;Table76[[#This Row],[Q. No.]]</f>
        <v>R55M36</v>
      </c>
      <c r="B3277" s="8"/>
      <c r="C3277" s="9" t="s">
        <v>218</v>
      </c>
      <c r="D3277" s="6">
        <v>36</v>
      </c>
      <c r="E3277" s="12" t="s">
        <v>32</v>
      </c>
      <c r="F3277" s="36" t="s">
        <v>497</v>
      </c>
      <c r="G3277" s="35" t="str">
        <f>VLOOKUP(Table76[[#This Row],[CID]],MathN,2,FALSE)</f>
        <v>Circles</v>
      </c>
    </row>
    <row r="3278" spans="1:7" x14ac:dyDescent="0.2">
      <c r="A3278" s="8" t="str">
        <f>Table76[[#This Row],[Test No.]]&amp;Table76[[#This Row],[Section]]&amp;Table76[[#This Row],[Q. No.]]</f>
        <v>R55M37</v>
      </c>
      <c r="B3278" s="8"/>
      <c r="C3278" s="9" t="s">
        <v>218</v>
      </c>
      <c r="D3278" s="6">
        <v>37</v>
      </c>
      <c r="E3278" s="12" t="s">
        <v>32</v>
      </c>
      <c r="F3278" s="36" t="s">
        <v>467</v>
      </c>
      <c r="G3278" s="35" t="str">
        <f>VLOOKUP(Table76[[#This Row],[CID]],MathN,2,FALSE)</f>
        <v>Percentages, Fractions, and Decimals</v>
      </c>
    </row>
    <row r="3279" spans="1:7" x14ac:dyDescent="0.2">
      <c r="A3279" s="8" t="str">
        <f>Table76[[#This Row],[Test No.]]&amp;Table76[[#This Row],[Section]]&amp;Table76[[#This Row],[Q. No.]]</f>
        <v>R55M38</v>
      </c>
      <c r="B3279" s="8"/>
      <c r="C3279" s="9" t="s">
        <v>218</v>
      </c>
      <c r="D3279" s="6">
        <v>38</v>
      </c>
      <c r="E3279" s="12" t="s">
        <v>32</v>
      </c>
      <c r="F3279" s="36" t="s">
        <v>467</v>
      </c>
      <c r="G3279" s="35" t="str">
        <f>VLOOKUP(Table76[[#This Row],[CID]],MathN,2,FALSE)</f>
        <v>Percentages, Fractions, and Decimals</v>
      </c>
    </row>
    <row r="3280" spans="1:7" x14ac:dyDescent="0.2">
      <c r="A3280" s="8" t="str">
        <f>Table76[[#This Row],[Test No.]]&amp;Table76[[#This Row],[Section]]&amp;Table76[[#This Row],[Q. No.]]</f>
        <v>R55M39</v>
      </c>
      <c r="B3280" s="8"/>
      <c r="C3280" s="9" t="s">
        <v>218</v>
      </c>
      <c r="D3280" s="6">
        <v>39</v>
      </c>
      <c r="E3280" s="12" t="s">
        <v>32</v>
      </c>
      <c r="F3280" s="36" t="s">
        <v>507</v>
      </c>
      <c r="G3280" s="35" t="str">
        <f>VLOOKUP(Table76[[#This Row],[CID]],MathN,2,FALSE)</f>
        <v>Probability</v>
      </c>
    </row>
    <row r="3281" spans="1:7" x14ac:dyDescent="0.2">
      <c r="A3281" s="8" t="str">
        <f>Table76[[#This Row],[Test No.]]&amp;Table76[[#This Row],[Section]]&amp;Table76[[#This Row],[Q. No.]]</f>
        <v>R55M40</v>
      </c>
      <c r="B3281" s="8"/>
      <c r="C3281" s="9" t="s">
        <v>218</v>
      </c>
      <c r="D3281" s="6">
        <v>40</v>
      </c>
      <c r="E3281" s="12" t="s">
        <v>32</v>
      </c>
      <c r="F3281" s="36" t="s">
        <v>467</v>
      </c>
      <c r="G3281" s="35" t="str">
        <f>VLOOKUP(Table76[[#This Row],[CID]],MathN,2,FALSE)</f>
        <v>Percentages, Fractions, and Decimals</v>
      </c>
    </row>
    <row r="3282" spans="1:7" x14ac:dyDescent="0.2">
      <c r="A3282" s="8" t="str">
        <f>Table76[[#This Row],[Test No.]]&amp;Table76[[#This Row],[Section]]&amp;Table76[[#This Row],[Q. No.]]</f>
        <v>R55M41</v>
      </c>
      <c r="B3282" s="8"/>
      <c r="C3282" s="9" t="s">
        <v>218</v>
      </c>
      <c r="D3282" s="6">
        <v>41</v>
      </c>
      <c r="E3282" s="12" t="s">
        <v>32</v>
      </c>
      <c r="F3282" s="36" t="s">
        <v>506</v>
      </c>
      <c r="G3282" s="35" t="str">
        <f>VLOOKUP(Table76[[#This Row],[CID]],MathN,2,FALSE)</f>
        <v>Mean, Median, and Mode</v>
      </c>
    </row>
    <row r="3283" spans="1:7" x14ac:dyDescent="0.2">
      <c r="A3283" s="8" t="str">
        <f>Table76[[#This Row],[Test No.]]&amp;Table76[[#This Row],[Section]]&amp;Table76[[#This Row],[Q. No.]]</f>
        <v>R55M42</v>
      </c>
      <c r="B3283" s="8"/>
      <c r="C3283" s="9" t="s">
        <v>218</v>
      </c>
      <c r="D3283" s="6">
        <v>42</v>
      </c>
      <c r="E3283" s="12" t="s">
        <v>32</v>
      </c>
      <c r="F3283" s="36" t="s">
        <v>502</v>
      </c>
      <c r="G3283" s="35" t="str">
        <f>VLOOKUP(Table76[[#This Row],[CID]],MathN,2,FALSE)</f>
        <v>Trigonometric Identities</v>
      </c>
    </row>
    <row r="3284" spans="1:7" x14ac:dyDescent="0.2">
      <c r="A3284" s="8" t="str">
        <f>Table76[[#This Row],[Test No.]]&amp;Table76[[#This Row],[Section]]&amp;Table76[[#This Row],[Q. No.]]</f>
        <v>R55M43</v>
      </c>
      <c r="B3284" s="8"/>
      <c r="C3284" s="9" t="s">
        <v>218</v>
      </c>
      <c r="D3284" s="6">
        <v>43</v>
      </c>
      <c r="E3284" s="12" t="s">
        <v>32</v>
      </c>
      <c r="F3284" s="36" t="s">
        <v>498</v>
      </c>
      <c r="G3284" s="35" t="str">
        <f>VLOOKUP(Table76[[#This Row],[CID]],MathN,2,FALSE)</f>
        <v>Simple Three-Dimensional Geometry</v>
      </c>
    </row>
    <row r="3285" spans="1:7" x14ac:dyDescent="0.2">
      <c r="A3285" s="8" t="str">
        <f>Table76[[#This Row],[Test No.]]&amp;Table76[[#This Row],[Section]]&amp;Table76[[#This Row],[Q. No.]]</f>
        <v>R55M44</v>
      </c>
      <c r="B3285" s="8"/>
      <c r="C3285" s="9" t="s">
        <v>218</v>
      </c>
      <c r="D3285" s="3">
        <v>44</v>
      </c>
      <c r="E3285" s="12" t="s">
        <v>32</v>
      </c>
      <c r="F3285" s="36" t="s">
        <v>500</v>
      </c>
      <c r="G3285" s="35" t="str">
        <f>VLOOKUP(Table76[[#This Row],[CID]],MathN,2,FALSE)</f>
        <v>SOHCAHTOA</v>
      </c>
    </row>
    <row r="3286" spans="1:7" x14ac:dyDescent="0.2">
      <c r="A3286" s="8" t="str">
        <f>Table76[[#This Row],[Test No.]]&amp;Table76[[#This Row],[Section]]&amp;Table76[[#This Row],[Q. No.]]</f>
        <v>R55M45</v>
      </c>
      <c r="B3286" s="8"/>
      <c r="C3286" s="9" t="s">
        <v>218</v>
      </c>
      <c r="D3286" s="3">
        <v>45</v>
      </c>
      <c r="E3286" s="12" t="s">
        <v>32</v>
      </c>
      <c r="F3286" s="36" t="s">
        <v>466</v>
      </c>
      <c r="G3286" s="35" t="str">
        <f>VLOOKUP(Table76[[#This Row],[CID]],MathN,2,FALSE)</f>
        <v>Divisibility and Remainders</v>
      </c>
    </row>
    <row r="3287" spans="1:7" x14ac:dyDescent="0.2">
      <c r="A3287" s="8" t="str">
        <f>Table76[[#This Row],[Test No.]]&amp;Table76[[#This Row],[Section]]&amp;Table76[[#This Row],[Q. No.]]</f>
        <v>R55M46</v>
      </c>
      <c r="B3287" s="8"/>
      <c r="C3287" s="9" t="s">
        <v>218</v>
      </c>
      <c r="D3287" s="3">
        <v>46</v>
      </c>
      <c r="E3287" s="12" t="s">
        <v>32</v>
      </c>
      <c r="F3287" s="36" t="s">
        <v>494</v>
      </c>
      <c r="G3287" s="35" t="str">
        <f>VLOOKUP(Table76[[#This Row],[CID]],MathN,2,FALSE)</f>
        <v>Angles, Lines, and Planes</v>
      </c>
    </row>
    <row r="3288" spans="1:7" x14ac:dyDescent="0.2">
      <c r="A3288" s="8" t="str">
        <f>Table76[[#This Row],[Test No.]]&amp;Table76[[#This Row],[Section]]&amp;Table76[[#This Row],[Q. No.]]</f>
        <v>R55M47</v>
      </c>
      <c r="B3288" s="8"/>
      <c r="C3288" s="9" t="s">
        <v>218</v>
      </c>
      <c r="D3288" s="3">
        <v>47</v>
      </c>
      <c r="E3288" s="12" t="s">
        <v>32</v>
      </c>
      <c r="F3288" s="36" t="s">
        <v>465</v>
      </c>
      <c r="G3288" s="35" t="str">
        <f>VLOOKUP(Table76[[#This Row],[CID]],MathN,2,FALSE)</f>
        <v>Multiples, Factors, and Primes</v>
      </c>
    </row>
    <row r="3289" spans="1:7" x14ac:dyDescent="0.2">
      <c r="A3289" s="8" t="str">
        <f>Table76[[#This Row],[Test No.]]&amp;Table76[[#This Row],[Section]]&amp;Table76[[#This Row],[Q. No.]]</f>
        <v>R55M48</v>
      </c>
      <c r="B3289" s="8"/>
      <c r="C3289" s="9" t="s">
        <v>218</v>
      </c>
      <c r="D3289" s="3">
        <v>48</v>
      </c>
      <c r="E3289" s="12" t="s">
        <v>32</v>
      </c>
      <c r="F3289" s="36" t="s">
        <v>495</v>
      </c>
      <c r="G3289" s="35" t="str">
        <f>VLOOKUP(Table76[[#This Row],[CID]],MathN,2,FALSE)</f>
        <v>Triangles</v>
      </c>
    </row>
    <row r="3290" spans="1:7" x14ac:dyDescent="0.2">
      <c r="A3290" s="8" t="str">
        <f>Table76[[#This Row],[Test No.]]&amp;Table76[[#This Row],[Section]]&amp;Table76[[#This Row],[Q. No.]]</f>
        <v>R55M49</v>
      </c>
      <c r="B3290" s="8"/>
      <c r="C3290" s="9" t="s">
        <v>218</v>
      </c>
      <c r="D3290" s="3">
        <v>49</v>
      </c>
      <c r="E3290" s="12" t="s">
        <v>32</v>
      </c>
      <c r="F3290" s="36" t="s">
        <v>507</v>
      </c>
      <c r="G3290" s="35" t="str">
        <f>VLOOKUP(Table76[[#This Row],[CID]],MathN,2,FALSE)</f>
        <v>Probability</v>
      </c>
    </row>
    <row r="3291" spans="1:7" x14ac:dyDescent="0.2">
      <c r="A3291" s="8" t="str">
        <f>Table76[[#This Row],[Test No.]]&amp;Table76[[#This Row],[Section]]&amp;Table76[[#This Row],[Q. No.]]</f>
        <v>R55M50</v>
      </c>
      <c r="B3291" s="8"/>
      <c r="C3291" s="9" t="s">
        <v>218</v>
      </c>
      <c r="D3291" s="3">
        <v>50</v>
      </c>
      <c r="E3291" s="12" t="s">
        <v>32</v>
      </c>
      <c r="F3291" s="36" t="s">
        <v>485</v>
      </c>
      <c r="G3291" s="35" t="str">
        <f>VLOOKUP(Table76[[#This Row],[CID]],MathN,2,FALSE)</f>
        <v>Domain and Range</v>
      </c>
    </row>
    <row r="3292" spans="1:7" x14ac:dyDescent="0.2">
      <c r="A3292" s="8" t="str">
        <f>Table76[[#This Row],[Test No.]]&amp;Table76[[#This Row],[Section]]&amp;Table76[[#This Row],[Q. No.]]</f>
        <v>R55M51</v>
      </c>
      <c r="B3292" s="8"/>
      <c r="C3292" s="9" t="s">
        <v>218</v>
      </c>
      <c r="D3292" s="3">
        <v>51</v>
      </c>
      <c r="E3292" s="12" t="s">
        <v>32</v>
      </c>
      <c r="F3292" s="36" t="s">
        <v>470</v>
      </c>
      <c r="G3292" s="35" t="str">
        <f>VLOOKUP(Table76[[#This Row],[CID]],MathN,2,FALSE)</f>
        <v>Exponents and Roots</v>
      </c>
    </row>
    <row r="3293" spans="1:7" x14ac:dyDescent="0.2">
      <c r="A3293" s="8" t="str">
        <f>Table76[[#This Row],[Test No.]]&amp;Table76[[#This Row],[Section]]&amp;Table76[[#This Row],[Q. No.]]</f>
        <v>R55M52</v>
      </c>
      <c r="B3293" s="8"/>
      <c r="C3293" s="9" t="s">
        <v>218</v>
      </c>
      <c r="D3293" s="3">
        <v>52</v>
      </c>
      <c r="E3293" s="12" t="s">
        <v>32</v>
      </c>
      <c r="F3293" s="36" t="s">
        <v>497</v>
      </c>
      <c r="G3293" s="35" t="str">
        <f>VLOOKUP(Table76[[#This Row],[CID]],MathN,2,FALSE)</f>
        <v>Circles</v>
      </c>
    </row>
    <row r="3294" spans="1:7" x14ac:dyDescent="0.2">
      <c r="A3294" s="8" t="str">
        <f>Table76[[#This Row],[Test No.]]&amp;Table76[[#This Row],[Section]]&amp;Table76[[#This Row],[Q. No.]]</f>
        <v>R55M53</v>
      </c>
      <c r="B3294" s="8"/>
      <c r="C3294" s="9" t="s">
        <v>218</v>
      </c>
      <c r="D3294" s="3">
        <v>53</v>
      </c>
      <c r="E3294" s="12" t="s">
        <v>32</v>
      </c>
      <c r="F3294" s="36" t="s">
        <v>483</v>
      </c>
      <c r="G3294" s="35" t="str">
        <f>VLOOKUP(Table76[[#This Row],[CID]],MathN,2,FALSE)</f>
        <v>Logarithms</v>
      </c>
    </row>
    <row r="3295" spans="1:7" x14ac:dyDescent="0.2">
      <c r="A3295" s="8" t="str">
        <f>Table76[[#This Row],[Test No.]]&amp;Table76[[#This Row],[Section]]&amp;Table76[[#This Row],[Q. No.]]</f>
        <v>R55M54</v>
      </c>
      <c r="B3295" s="8"/>
      <c r="C3295" s="9" t="s">
        <v>218</v>
      </c>
      <c r="D3295" s="6">
        <v>54</v>
      </c>
      <c r="E3295" s="12" t="s">
        <v>32</v>
      </c>
      <c r="F3295" s="36" t="s">
        <v>492</v>
      </c>
      <c r="G3295" s="35" t="str">
        <f>VLOOKUP(Table76[[#This Row],[CID]],MathN,2,FALSE)</f>
        <v>Graphing Data and Equations</v>
      </c>
    </row>
    <row r="3296" spans="1:7" x14ac:dyDescent="0.2">
      <c r="A3296" s="8" t="str">
        <f>Table76[[#This Row],[Test No.]]&amp;Table76[[#This Row],[Section]]&amp;Table76[[#This Row],[Q. No.]]</f>
        <v>R55M55</v>
      </c>
      <c r="B3296" s="8"/>
      <c r="C3296" s="9" t="s">
        <v>218</v>
      </c>
      <c r="D3296" s="3">
        <v>55</v>
      </c>
      <c r="E3296" s="12" t="s">
        <v>32</v>
      </c>
      <c r="F3296" s="36" t="s">
        <v>475</v>
      </c>
      <c r="G3296" s="35" t="str">
        <f>VLOOKUP(Table76[[#This Row],[CID]],MathN,2,FALSE)</f>
        <v>Solving Linear Equations</v>
      </c>
    </row>
    <row r="3297" spans="1:7" x14ac:dyDescent="0.2">
      <c r="A3297" s="8" t="str">
        <f>Table76[[#This Row],[Test No.]]&amp;Table76[[#This Row],[Section]]&amp;Table76[[#This Row],[Q. No.]]</f>
        <v>R55M56</v>
      </c>
      <c r="B3297" s="8"/>
      <c r="C3297" s="9" t="s">
        <v>218</v>
      </c>
      <c r="D3297" s="3">
        <v>56</v>
      </c>
      <c r="E3297" s="12" t="s">
        <v>32</v>
      </c>
      <c r="F3297" s="36" t="s">
        <v>486</v>
      </c>
      <c r="G3297" s="35" t="str">
        <f>VLOOKUP(Table76[[#This Row],[CID]],MathN,2,FALSE)</f>
        <v>Number Lines and Inequalities</v>
      </c>
    </row>
    <row r="3298" spans="1:7" x14ac:dyDescent="0.2">
      <c r="A3298" s="8" t="str">
        <f>Table76[[#This Row],[Test No.]]&amp;Table76[[#This Row],[Section]]&amp;Table76[[#This Row],[Q. No.]]</f>
        <v>R55M57</v>
      </c>
      <c r="B3298" s="8"/>
      <c r="C3298" s="9" t="s">
        <v>218</v>
      </c>
      <c r="D3298" s="3">
        <v>57</v>
      </c>
      <c r="E3298" s="12" t="s">
        <v>32</v>
      </c>
      <c r="F3298" s="36" t="s">
        <v>468</v>
      </c>
      <c r="G3298" s="35" t="str">
        <f>VLOOKUP(Table76[[#This Row],[CID]],MathN,2,FALSE)</f>
        <v>Ratios and Proportions</v>
      </c>
    </row>
    <row r="3299" spans="1:7" x14ac:dyDescent="0.2">
      <c r="A3299" s="8" t="str">
        <f>Table76[[#This Row],[Test No.]]&amp;Table76[[#This Row],[Section]]&amp;Table76[[#This Row],[Q. No.]]</f>
        <v>R55M58</v>
      </c>
      <c r="B3299" s="8"/>
      <c r="C3299" s="9" t="s">
        <v>218</v>
      </c>
      <c r="D3299" s="3">
        <v>58</v>
      </c>
      <c r="E3299" s="12" t="s">
        <v>32</v>
      </c>
      <c r="F3299" s="36" t="s">
        <v>484</v>
      </c>
      <c r="G3299" s="35" t="str">
        <f>VLOOKUP(Table76[[#This Row],[CID]],MathN,2,FALSE)</f>
        <v>Complex Numbers</v>
      </c>
    </row>
    <row r="3300" spans="1:7" x14ac:dyDescent="0.2">
      <c r="A3300" s="8" t="str">
        <f>Table76[[#This Row],[Test No.]]&amp;Table76[[#This Row],[Section]]&amp;Table76[[#This Row],[Q. No.]]</f>
        <v>R55M59</v>
      </c>
      <c r="B3300" s="8"/>
      <c r="C3300" s="9" t="s">
        <v>218</v>
      </c>
      <c r="D3300" s="3">
        <v>59</v>
      </c>
      <c r="E3300" s="12" t="s">
        <v>32</v>
      </c>
      <c r="F3300" s="36" t="s">
        <v>492</v>
      </c>
      <c r="G3300" s="35" t="str">
        <f>VLOOKUP(Table76[[#This Row],[CID]],MathN,2,FALSE)</f>
        <v>Graphing Data and Equations</v>
      </c>
    </row>
    <row r="3301" spans="1:7" x14ac:dyDescent="0.2">
      <c r="A3301" s="8" t="str">
        <f>Table76[[#This Row],[Test No.]]&amp;Table76[[#This Row],[Section]]&amp;Table76[[#This Row],[Q. No.]]</f>
        <v>R55M60</v>
      </c>
      <c r="B3301" s="8"/>
      <c r="C3301" s="9" t="s">
        <v>218</v>
      </c>
      <c r="D3301" s="3">
        <v>60</v>
      </c>
      <c r="E3301" s="12" t="s">
        <v>32</v>
      </c>
      <c r="F3301" s="36" t="s">
        <v>482</v>
      </c>
      <c r="G3301" s="35" t="str">
        <f>VLOOKUP(Table76[[#This Row],[CID]],MathN,2,FALSE)</f>
        <v>Matrices</v>
      </c>
    </row>
    <row r="3302" spans="1:7" x14ac:dyDescent="0.2">
      <c r="A3302" s="8" t="str">
        <f>Table76[[#This Row],[Test No.]]&amp;Table76[[#This Row],[Section]]&amp;Table76[[#This Row],[Q. No.]]</f>
        <v>R56M1</v>
      </c>
      <c r="B3302" s="8"/>
      <c r="C3302" s="9" t="s">
        <v>217</v>
      </c>
      <c r="D3302" s="3">
        <v>1</v>
      </c>
      <c r="E3302" s="12" t="s">
        <v>32</v>
      </c>
      <c r="F3302" s="36" t="s">
        <v>507</v>
      </c>
      <c r="G3302" s="35" t="str">
        <f>VLOOKUP(Table76[[#This Row],[CID]],MathN,2,FALSE)</f>
        <v>Probability</v>
      </c>
    </row>
    <row r="3303" spans="1:7" x14ac:dyDescent="0.2">
      <c r="A3303" s="8" t="str">
        <f>Table76[[#This Row],[Test No.]]&amp;Table76[[#This Row],[Section]]&amp;Table76[[#This Row],[Q. No.]]</f>
        <v>R56M2</v>
      </c>
      <c r="B3303" s="8"/>
      <c r="C3303" s="9" t="s">
        <v>217</v>
      </c>
      <c r="D3303" s="6">
        <v>2</v>
      </c>
      <c r="E3303" s="12" t="s">
        <v>32</v>
      </c>
      <c r="F3303" s="36" t="s">
        <v>507</v>
      </c>
      <c r="G3303" s="35" t="str">
        <f>VLOOKUP(Table76[[#This Row],[CID]],MathN,2,FALSE)</f>
        <v>Probability</v>
      </c>
    </row>
    <row r="3304" spans="1:7" x14ac:dyDescent="0.2">
      <c r="A3304" s="8" t="str">
        <f>Table76[[#This Row],[Test No.]]&amp;Table76[[#This Row],[Section]]&amp;Table76[[#This Row],[Q. No.]]</f>
        <v>R56M3</v>
      </c>
      <c r="B3304" s="8"/>
      <c r="C3304" s="9" t="s">
        <v>217</v>
      </c>
      <c r="D3304" s="6">
        <v>3</v>
      </c>
      <c r="E3304" s="12" t="s">
        <v>32</v>
      </c>
      <c r="F3304" s="36" t="s">
        <v>475</v>
      </c>
      <c r="G3304" s="35" t="str">
        <f>VLOOKUP(Table76[[#This Row],[CID]],MathN,2,FALSE)</f>
        <v>Solving Linear Equations</v>
      </c>
    </row>
    <row r="3305" spans="1:7" x14ac:dyDescent="0.2">
      <c r="A3305" s="8" t="str">
        <f>Table76[[#This Row],[Test No.]]&amp;Table76[[#This Row],[Section]]&amp;Table76[[#This Row],[Q. No.]]</f>
        <v>R56M4</v>
      </c>
      <c r="B3305" s="8"/>
      <c r="C3305" s="9" t="s">
        <v>217</v>
      </c>
      <c r="D3305" s="6">
        <v>4</v>
      </c>
      <c r="E3305" s="12" t="s">
        <v>32</v>
      </c>
      <c r="F3305" s="36" t="s">
        <v>469</v>
      </c>
      <c r="G3305" s="35" t="str">
        <f>VLOOKUP(Table76[[#This Row],[CID]],MathN,2,FALSE)</f>
        <v>Absolute Value</v>
      </c>
    </row>
    <row r="3306" spans="1:7" x14ac:dyDescent="0.2">
      <c r="A3306" s="8" t="str">
        <f>Table76[[#This Row],[Test No.]]&amp;Table76[[#This Row],[Section]]&amp;Table76[[#This Row],[Q. No.]]</f>
        <v>R56M5</v>
      </c>
      <c r="B3306" s="8"/>
      <c r="C3306" s="9" t="s">
        <v>217</v>
      </c>
      <c r="D3306" s="6">
        <v>5</v>
      </c>
      <c r="E3306" s="12" t="s">
        <v>32</v>
      </c>
      <c r="F3306" s="36" t="s">
        <v>464</v>
      </c>
      <c r="G3306" s="35" t="str">
        <f>VLOOKUP(Table76[[#This Row],[CID]],MathN,2,FALSE)</f>
        <v>Numbers, Operations, and Problems</v>
      </c>
    </row>
    <row r="3307" spans="1:7" x14ac:dyDescent="0.2">
      <c r="A3307" s="8" t="str">
        <f>Table76[[#This Row],[Test No.]]&amp;Table76[[#This Row],[Section]]&amp;Table76[[#This Row],[Q. No.]]</f>
        <v>R56M6</v>
      </c>
      <c r="B3307" s="8"/>
      <c r="C3307" s="9" t="s">
        <v>217</v>
      </c>
      <c r="D3307" s="6">
        <v>6</v>
      </c>
      <c r="E3307" s="12" t="s">
        <v>32</v>
      </c>
      <c r="F3307" s="36" t="s">
        <v>464</v>
      </c>
      <c r="G3307" s="35" t="str">
        <f>VLOOKUP(Table76[[#This Row],[CID]],MathN,2,FALSE)</f>
        <v>Numbers, Operations, and Problems</v>
      </c>
    </row>
    <row r="3308" spans="1:7" x14ac:dyDescent="0.2">
      <c r="A3308" s="8" t="str">
        <f>Table76[[#This Row],[Test No.]]&amp;Table76[[#This Row],[Section]]&amp;Table76[[#This Row],[Q. No.]]</f>
        <v>R56M7</v>
      </c>
      <c r="B3308" s="8"/>
      <c r="C3308" s="9" t="s">
        <v>217</v>
      </c>
      <c r="D3308" s="6">
        <v>7</v>
      </c>
      <c r="E3308" s="12" t="s">
        <v>32</v>
      </c>
      <c r="F3308" s="36" t="s">
        <v>496</v>
      </c>
      <c r="G3308" s="35" t="str">
        <f>VLOOKUP(Table76[[#This Row],[CID]],MathN,2,FALSE)</f>
        <v>Polygons</v>
      </c>
    </row>
    <row r="3309" spans="1:7" x14ac:dyDescent="0.2">
      <c r="A3309" s="8" t="str">
        <f>Table76[[#This Row],[Test No.]]&amp;Table76[[#This Row],[Section]]&amp;Table76[[#This Row],[Q. No.]]</f>
        <v>R56M8</v>
      </c>
      <c r="B3309" s="8"/>
      <c r="C3309" s="9" t="s">
        <v>217</v>
      </c>
      <c r="D3309" s="6">
        <v>8</v>
      </c>
      <c r="E3309" s="12" t="s">
        <v>32</v>
      </c>
      <c r="F3309" s="36" t="s">
        <v>499</v>
      </c>
      <c r="G3309" s="35" t="str">
        <f>VLOOKUP(Table76[[#This Row],[CID]],MathN,2,FALSE)</f>
        <v>Area and Perimeter</v>
      </c>
    </row>
    <row r="3310" spans="1:7" x14ac:dyDescent="0.2">
      <c r="A3310" s="8" t="str">
        <f>Table76[[#This Row],[Test No.]]&amp;Table76[[#This Row],[Section]]&amp;Table76[[#This Row],[Q. No.]]</f>
        <v>R56M9</v>
      </c>
      <c r="B3310" s="8"/>
      <c r="C3310" s="9" t="s">
        <v>217</v>
      </c>
      <c r="D3310" s="6">
        <v>9</v>
      </c>
      <c r="E3310" s="12" t="s">
        <v>32</v>
      </c>
      <c r="F3310" s="36" t="s">
        <v>496</v>
      </c>
      <c r="G3310" s="35" t="str">
        <f>VLOOKUP(Table76[[#This Row],[CID]],MathN,2,FALSE)</f>
        <v>Polygons</v>
      </c>
    </row>
    <row r="3311" spans="1:7" x14ac:dyDescent="0.2">
      <c r="A3311" s="8" t="str">
        <f>Table76[[#This Row],[Test No.]]&amp;Table76[[#This Row],[Section]]&amp;Table76[[#This Row],[Q. No.]]</f>
        <v>R56M10</v>
      </c>
      <c r="B3311" s="8"/>
      <c r="C3311" s="9" t="s">
        <v>217</v>
      </c>
      <c r="D3311" s="6">
        <v>10</v>
      </c>
      <c r="E3311" s="12" t="s">
        <v>32</v>
      </c>
      <c r="F3311" s="36" t="s">
        <v>481</v>
      </c>
      <c r="G3311" s="35" t="str">
        <f>VLOOKUP(Table76[[#This Row],[CID]],MathN,2,FALSE)</f>
        <v>Functions</v>
      </c>
    </row>
    <row r="3312" spans="1:7" x14ac:dyDescent="0.2">
      <c r="A3312" s="8" t="str">
        <f>Table76[[#This Row],[Test No.]]&amp;Table76[[#This Row],[Section]]&amp;Table76[[#This Row],[Q. No.]]</f>
        <v>R56M11</v>
      </c>
      <c r="B3312" s="8"/>
      <c r="C3312" s="9" t="s">
        <v>217</v>
      </c>
      <c r="D3312" s="6">
        <v>11</v>
      </c>
      <c r="E3312" s="12" t="s">
        <v>32</v>
      </c>
      <c r="F3312" s="36" t="s">
        <v>477</v>
      </c>
      <c r="G3312" s="35" t="str">
        <f>VLOOKUP(Table76[[#This Row],[CID]],MathN,2,FALSE)</f>
        <v>Inequalities</v>
      </c>
    </row>
    <row r="3313" spans="1:7" x14ac:dyDescent="0.2">
      <c r="A3313" s="8" t="str">
        <f>Table76[[#This Row],[Test No.]]&amp;Table76[[#This Row],[Section]]&amp;Table76[[#This Row],[Q. No.]]</f>
        <v>R56M12</v>
      </c>
      <c r="B3313" s="8"/>
      <c r="C3313" s="9" t="s">
        <v>217</v>
      </c>
      <c r="D3313" s="6">
        <v>12</v>
      </c>
      <c r="E3313" s="12" t="s">
        <v>32</v>
      </c>
      <c r="F3313" s="36" t="s">
        <v>489</v>
      </c>
      <c r="G3313" s="35" t="str">
        <f>VLOOKUP(Table76[[#This Row],[CID]],MathN,2,FALSE)</f>
        <v>Slope</v>
      </c>
    </row>
    <row r="3314" spans="1:7" x14ac:dyDescent="0.2">
      <c r="A3314" s="8" t="str">
        <f>Table76[[#This Row],[Test No.]]&amp;Table76[[#This Row],[Section]]&amp;Table76[[#This Row],[Q. No.]]</f>
        <v>R56M13</v>
      </c>
      <c r="B3314" s="8"/>
      <c r="C3314" s="9" t="s">
        <v>217</v>
      </c>
      <c r="D3314" s="6">
        <v>13</v>
      </c>
      <c r="E3314" s="12" t="s">
        <v>32</v>
      </c>
      <c r="F3314" s="36" t="s">
        <v>479</v>
      </c>
      <c r="G3314" s="35" t="str">
        <f>VLOOKUP(Table76[[#This Row],[CID]],MathN,2,FALSE)</f>
        <v>Solving Systems of Equations</v>
      </c>
    </row>
    <row r="3315" spans="1:7" x14ac:dyDescent="0.2">
      <c r="A3315" s="8" t="str">
        <f>Table76[[#This Row],[Test No.]]&amp;Table76[[#This Row],[Section]]&amp;Table76[[#This Row],[Q. No.]]</f>
        <v>R56M14</v>
      </c>
      <c r="B3315" s="8"/>
      <c r="C3315" s="9" t="s">
        <v>217</v>
      </c>
      <c r="D3315" s="6">
        <v>14</v>
      </c>
      <c r="E3315" s="12" t="s">
        <v>32</v>
      </c>
      <c r="F3315" s="36" t="s">
        <v>468</v>
      </c>
      <c r="G3315" s="35" t="str">
        <f>VLOOKUP(Table76[[#This Row],[CID]],MathN,2,FALSE)</f>
        <v>Ratios and Proportions</v>
      </c>
    </row>
    <row r="3316" spans="1:7" x14ac:dyDescent="0.2">
      <c r="A3316" s="8" t="str">
        <f>Table76[[#This Row],[Test No.]]&amp;Table76[[#This Row],[Section]]&amp;Table76[[#This Row],[Q. No.]]</f>
        <v>R56M15</v>
      </c>
      <c r="B3316" s="8"/>
      <c r="C3316" s="9" t="s">
        <v>217</v>
      </c>
      <c r="D3316" s="6">
        <v>15</v>
      </c>
      <c r="E3316" s="12" t="s">
        <v>32</v>
      </c>
      <c r="F3316" s="36" t="s">
        <v>482</v>
      </c>
      <c r="G3316" s="35" t="str">
        <f>VLOOKUP(Table76[[#This Row],[CID]],MathN,2,FALSE)</f>
        <v>Matrices</v>
      </c>
    </row>
    <row r="3317" spans="1:7" x14ac:dyDescent="0.2">
      <c r="A3317" s="8" t="str">
        <f>Table76[[#This Row],[Test No.]]&amp;Table76[[#This Row],[Section]]&amp;Table76[[#This Row],[Q. No.]]</f>
        <v>R56M16</v>
      </c>
      <c r="B3317" s="8"/>
      <c r="C3317" s="9" t="s">
        <v>217</v>
      </c>
      <c r="D3317" s="6">
        <v>16</v>
      </c>
      <c r="E3317" s="12" t="s">
        <v>32</v>
      </c>
      <c r="F3317" s="36" t="s">
        <v>500</v>
      </c>
      <c r="G3317" s="35" t="str">
        <f>VLOOKUP(Table76[[#This Row],[CID]],MathN,2,FALSE)</f>
        <v>SOHCAHTOA</v>
      </c>
    </row>
    <row r="3318" spans="1:7" x14ac:dyDescent="0.2">
      <c r="A3318" s="8" t="str">
        <f>Table76[[#This Row],[Test No.]]&amp;Table76[[#This Row],[Section]]&amp;Table76[[#This Row],[Q. No.]]</f>
        <v>R56M17</v>
      </c>
      <c r="B3318" s="8"/>
      <c r="C3318" s="9" t="s">
        <v>217</v>
      </c>
      <c r="D3318" s="6">
        <v>17</v>
      </c>
      <c r="E3318" s="12" t="s">
        <v>32</v>
      </c>
      <c r="F3318" s="36" t="s">
        <v>468</v>
      </c>
      <c r="G3318" s="35" t="str">
        <f>VLOOKUP(Table76[[#This Row],[CID]],MathN,2,FALSE)</f>
        <v>Ratios and Proportions</v>
      </c>
    </row>
    <row r="3319" spans="1:7" x14ac:dyDescent="0.2">
      <c r="A3319" s="8" t="str">
        <f>Table76[[#This Row],[Test No.]]&amp;Table76[[#This Row],[Section]]&amp;Table76[[#This Row],[Q. No.]]</f>
        <v>R56M18</v>
      </c>
      <c r="B3319" s="8"/>
      <c r="C3319" s="9" t="s">
        <v>217</v>
      </c>
      <c r="D3319" s="6">
        <v>18</v>
      </c>
      <c r="E3319" s="12" t="s">
        <v>32</v>
      </c>
      <c r="F3319" s="36" t="s">
        <v>481</v>
      </c>
      <c r="G3319" s="35" t="str">
        <f>VLOOKUP(Table76[[#This Row],[CID]],MathN,2,FALSE)</f>
        <v>Functions</v>
      </c>
    </row>
    <row r="3320" spans="1:7" x14ac:dyDescent="0.2">
      <c r="A3320" s="8" t="str">
        <f>Table76[[#This Row],[Test No.]]&amp;Table76[[#This Row],[Section]]&amp;Table76[[#This Row],[Q. No.]]</f>
        <v>R56M19</v>
      </c>
      <c r="B3320" s="8"/>
      <c r="C3320" s="9" t="s">
        <v>217</v>
      </c>
      <c r="D3320" s="6">
        <v>19</v>
      </c>
      <c r="E3320" s="12" t="s">
        <v>32</v>
      </c>
      <c r="F3320" s="36" t="s">
        <v>494</v>
      </c>
      <c r="G3320" s="35" t="str">
        <f>VLOOKUP(Table76[[#This Row],[CID]],MathN,2,FALSE)</f>
        <v>Angles, Lines, and Planes</v>
      </c>
    </row>
    <row r="3321" spans="1:7" x14ac:dyDescent="0.2">
      <c r="A3321" s="8" t="str">
        <f>Table76[[#This Row],[Test No.]]&amp;Table76[[#This Row],[Section]]&amp;Table76[[#This Row],[Q. No.]]</f>
        <v>R56M20</v>
      </c>
      <c r="B3321" s="8"/>
      <c r="C3321" s="9" t="s">
        <v>217</v>
      </c>
      <c r="D3321" s="6">
        <v>20</v>
      </c>
      <c r="E3321" s="12" t="s">
        <v>32</v>
      </c>
      <c r="F3321" s="36" t="s">
        <v>474</v>
      </c>
      <c r="G3321" s="35" t="str">
        <f>VLOOKUP(Table76[[#This Row],[CID]],MathN,2,FALSE)</f>
        <v>Writing Expressions and Equations</v>
      </c>
    </row>
    <row r="3322" spans="1:7" x14ac:dyDescent="0.2">
      <c r="A3322" s="8" t="str">
        <f>Table76[[#This Row],[Test No.]]&amp;Table76[[#This Row],[Section]]&amp;Table76[[#This Row],[Q. No.]]</f>
        <v>R56M21</v>
      </c>
      <c r="B3322" s="8"/>
      <c r="C3322" s="9" t="s">
        <v>217</v>
      </c>
      <c r="D3322" s="6">
        <v>21</v>
      </c>
      <c r="E3322" s="12" t="s">
        <v>32</v>
      </c>
      <c r="F3322" s="36" t="s">
        <v>464</v>
      </c>
      <c r="G3322" s="35" t="str">
        <f>VLOOKUP(Table76[[#This Row],[CID]],MathN,2,FALSE)</f>
        <v>Numbers, Operations, and Problems</v>
      </c>
    </row>
    <row r="3323" spans="1:7" x14ac:dyDescent="0.2">
      <c r="A3323" s="8" t="str">
        <f>Table76[[#This Row],[Test No.]]&amp;Table76[[#This Row],[Section]]&amp;Table76[[#This Row],[Q. No.]]</f>
        <v>R56M22</v>
      </c>
      <c r="B3323" s="8"/>
      <c r="C3323" s="9" t="s">
        <v>217</v>
      </c>
      <c r="D3323" s="6">
        <v>22</v>
      </c>
      <c r="E3323" s="12" t="s">
        <v>32</v>
      </c>
      <c r="F3323" s="36" t="s">
        <v>467</v>
      </c>
      <c r="G3323" s="35" t="str">
        <f>VLOOKUP(Table76[[#This Row],[CID]],MathN,2,FALSE)</f>
        <v>Percentages, Fractions, and Decimals</v>
      </c>
    </row>
    <row r="3324" spans="1:7" x14ac:dyDescent="0.2">
      <c r="A3324" s="8" t="str">
        <f>Table76[[#This Row],[Test No.]]&amp;Table76[[#This Row],[Section]]&amp;Table76[[#This Row],[Q. No.]]</f>
        <v>R56M23</v>
      </c>
      <c r="B3324" s="8"/>
      <c r="C3324" s="9" t="s">
        <v>217</v>
      </c>
      <c r="D3324" s="6">
        <v>23</v>
      </c>
      <c r="E3324" s="12" t="s">
        <v>32</v>
      </c>
      <c r="F3324" s="36" t="s">
        <v>497</v>
      </c>
      <c r="G3324" s="35" t="str">
        <f>VLOOKUP(Table76[[#This Row],[CID]],MathN,2,FALSE)</f>
        <v>Circles</v>
      </c>
    </row>
    <row r="3325" spans="1:7" x14ac:dyDescent="0.2">
      <c r="A3325" s="8" t="str">
        <f>Table76[[#This Row],[Test No.]]&amp;Table76[[#This Row],[Section]]&amp;Table76[[#This Row],[Q. No.]]</f>
        <v>R56M24</v>
      </c>
      <c r="B3325" s="8"/>
      <c r="C3325" s="9" t="s">
        <v>217</v>
      </c>
      <c r="D3325" s="6">
        <v>24</v>
      </c>
      <c r="E3325" s="12" t="s">
        <v>32</v>
      </c>
      <c r="F3325" s="36" t="s">
        <v>468</v>
      </c>
      <c r="G3325" s="35" t="str">
        <f>VLOOKUP(Table76[[#This Row],[CID]],MathN,2,FALSE)</f>
        <v>Ratios and Proportions</v>
      </c>
    </row>
    <row r="3326" spans="1:7" x14ac:dyDescent="0.2">
      <c r="A3326" s="8" t="str">
        <f>Table76[[#This Row],[Test No.]]&amp;Table76[[#This Row],[Section]]&amp;Table76[[#This Row],[Q. No.]]</f>
        <v>R56M25</v>
      </c>
      <c r="B3326" s="8"/>
      <c r="C3326" s="9" t="s">
        <v>217</v>
      </c>
      <c r="D3326" s="6">
        <v>25</v>
      </c>
      <c r="E3326" s="12" t="s">
        <v>32</v>
      </c>
      <c r="F3326" s="36" t="s">
        <v>506</v>
      </c>
      <c r="G3326" s="35" t="str">
        <f>VLOOKUP(Table76[[#This Row],[CID]],MathN,2,FALSE)</f>
        <v>Mean, Median, and Mode</v>
      </c>
    </row>
    <row r="3327" spans="1:7" x14ac:dyDescent="0.2">
      <c r="A3327" s="8" t="str">
        <f>Table76[[#This Row],[Test No.]]&amp;Table76[[#This Row],[Section]]&amp;Table76[[#This Row],[Q. No.]]</f>
        <v>R56M26</v>
      </c>
      <c r="B3327" s="8"/>
      <c r="C3327" s="9" t="s">
        <v>217</v>
      </c>
      <c r="D3327" s="6">
        <v>26</v>
      </c>
      <c r="E3327" s="12" t="s">
        <v>32</v>
      </c>
      <c r="F3327" s="36" t="s">
        <v>499</v>
      </c>
      <c r="G3327" s="35" t="str">
        <f>VLOOKUP(Table76[[#This Row],[CID]],MathN,2,FALSE)</f>
        <v>Area and Perimeter</v>
      </c>
    </row>
    <row r="3328" spans="1:7" x14ac:dyDescent="0.2">
      <c r="A3328" s="8" t="str">
        <f>Table76[[#This Row],[Test No.]]&amp;Table76[[#This Row],[Section]]&amp;Table76[[#This Row],[Q. No.]]</f>
        <v>R56M27</v>
      </c>
      <c r="B3328" s="8"/>
      <c r="C3328" s="9" t="s">
        <v>217</v>
      </c>
      <c r="D3328" s="6">
        <v>27</v>
      </c>
      <c r="E3328" s="12" t="s">
        <v>32</v>
      </c>
      <c r="F3328" s="36" t="s">
        <v>499</v>
      </c>
      <c r="G3328" s="35" t="str">
        <f>VLOOKUP(Table76[[#This Row],[CID]],MathN,2,FALSE)</f>
        <v>Area and Perimeter</v>
      </c>
    </row>
    <row r="3329" spans="1:7" x14ac:dyDescent="0.2">
      <c r="A3329" s="8" t="str">
        <f>Table76[[#This Row],[Test No.]]&amp;Table76[[#This Row],[Section]]&amp;Table76[[#This Row],[Q. No.]]</f>
        <v>R56M28</v>
      </c>
      <c r="B3329" s="8"/>
      <c r="C3329" s="9" t="s">
        <v>217</v>
      </c>
      <c r="D3329" s="6">
        <v>28</v>
      </c>
      <c r="E3329" s="12" t="s">
        <v>32</v>
      </c>
      <c r="F3329" s="36" t="s">
        <v>486</v>
      </c>
      <c r="G3329" s="35" t="str">
        <f>VLOOKUP(Table76[[#This Row],[CID]],MathN,2,FALSE)</f>
        <v>Number Lines and Inequalities</v>
      </c>
    </row>
    <row r="3330" spans="1:7" x14ac:dyDescent="0.2">
      <c r="A3330" s="8" t="str">
        <f>Table76[[#This Row],[Test No.]]&amp;Table76[[#This Row],[Section]]&amp;Table76[[#This Row],[Q. No.]]</f>
        <v>R56M29</v>
      </c>
      <c r="B3330" s="8"/>
      <c r="C3330" s="9" t="s">
        <v>217</v>
      </c>
      <c r="D3330" s="6">
        <v>29</v>
      </c>
      <c r="E3330" s="12" t="s">
        <v>32</v>
      </c>
      <c r="F3330" s="36" t="s">
        <v>467</v>
      </c>
      <c r="G3330" s="35" t="str">
        <f>VLOOKUP(Table76[[#This Row],[CID]],MathN,2,FALSE)</f>
        <v>Percentages, Fractions, and Decimals</v>
      </c>
    </row>
    <row r="3331" spans="1:7" x14ac:dyDescent="0.2">
      <c r="A3331" s="8" t="str">
        <f>Table76[[#This Row],[Test No.]]&amp;Table76[[#This Row],[Section]]&amp;Table76[[#This Row],[Q. No.]]</f>
        <v>R56M30</v>
      </c>
      <c r="B3331" s="8"/>
      <c r="C3331" s="9" t="s">
        <v>217</v>
      </c>
      <c r="D3331" s="6">
        <v>30</v>
      </c>
      <c r="E3331" s="12" t="s">
        <v>32</v>
      </c>
      <c r="F3331" s="36" t="s">
        <v>500</v>
      </c>
      <c r="G3331" s="35" t="str">
        <f>VLOOKUP(Table76[[#This Row],[CID]],MathN,2,FALSE)</f>
        <v>SOHCAHTOA</v>
      </c>
    </row>
    <row r="3332" spans="1:7" x14ac:dyDescent="0.2">
      <c r="A3332" s="8" t="str">
        <f>Table76[[#This Row],[Test No.]]&amp;Table76[[#This Row],[Section]]&amp;Table76[[#This Row],[Q. No.]]</f>
        <v>R56M31</v>
      </c>
      <c r="B3332" s="8"/>
      <c r="C3332" s="9" t="s">
        <v>217</v>
      </c>
      <c r="D3332" s="6">
        <v>31</v>
      </c>
      <c r="E3332" s="12" t="s">
        <v>32</v>
      </c>
      <c r="F3332" s="36" t="s">
        <v>481</v>
      </c>
      <c r="G3332" s="35" t="str">
        <f>VLOOKUP(Table76[[#This Row],[CID]],MathN,2,FALSE)</f>
        <v>Functions</v>
      </c>
    </row>
    <row r="3333" spans="1:7" x14ac:dyDescent="0.2">
      <c r="A3333" s="8" t="str">
        <f>Table76[[#This Row],[Test No.]]&amp;Table76[[#This Row],[Section]]&amp;Table76[[#This Row],[Q. No.]]</f>
        <v>R56M32</v>
      </c>
      <c r="B3333" s="8"/>
      <c r="C3333" s="9" t="s">
        <v>217</v>
      </c>
      <c r="D3333" s="6">
        <v>32</v>
      </c>
      <c r="E3333" s="12" t="s">
        <v>32</v>
      </c>
      <c r="F3333" s="36" t="s">
        <v>495</v>
      </c>
      <c r="G3333" s="35" t="str">
        <f>VLOOKUP(Table76[[#This Row],[CID]],MathN,2,FALSE)</f>
        <v>Triangles</v>
      </c>
    </row>
    <row r="3334" spans="1:7" x14ac:dyDescent="0.2">
      <c r="A3334" s="8" t="str">
        <f>Table76[[#This Row],[Test No.]]&amp;Table76[[#This Row],[Section]]&amp;Table76[[#This Row],[Q. No.]]</f>
        <v>R56M33</v>
      </c>
      <c r="B3334" s="8"/>
      <c r="C3334" s="9" t="s">
        <v>217</v>
      </c>
      <c r="D3334" s="6">
        <v>33</v>
      </c>
      <c r="E3334" s="12" t="s">
        <v>32</v>
      </c>
      <c r="F3334" s="36" t="s">
        <v>491</v>
      </c>
      <c r="G3334" s="35" t="str">
        <f>VLOOKUP(Table76[[#This Row],[CID]],MathN,2,FALSE)</f>
        <v>The Equation of a Line</v>
      </c>
    </row>
    <row r="3335" spans="1:7" x14ac:dyDescent="0.2">
      <c r="A3335" s="8" t="str">
        <f>Table76[[#This Row],[Test No.]]&amp;Table76[[#This Row],[Section]]&amp;Table76[[#This Row],[Q. No.]]</f>
        <v>R56M34</v>
      </c>
      <c r="B3335" s="8"/>
      <c r="C3335" s="9" t="s">
        <v>217</v>
      </c>
      <c r="D3335" s="6">
        <v>34</v>
      </c>
      <c r="E3335" s="12" t="s">
        <v>32</v>
      </c>
      <c r="F3335" s="36" t="s">
        <v>464</v>
      </c>
      <c r="G3335" s="35" t="str">
        <f>VLOOKUP(Table76[[#This Row],[CID]],MathN,2,FALSE)</f>
        <v>Numbers, Operations, and Problems</v>
      </c>
    </row>
    <row r="3336" spans="1:7" x14ac:dyDescent="0.2">
      <c r="A3336" s="8" t="str">
        <f>Table76[[#This Row],[Test No.]]&amp;Table76[[#This Row],[Section]]&amp;Table76[[#This Row],[Q. No.]]</f>
        <v>R56M35</v>
      </c>
      <c r="B3336" s="8"/>
      <c r="C3336" s="9" t="s">
        <v>217</v>
      </c>
      <c r="D3336" s="6">
        <v>35</v>
      </c>
      <c r="E3336" s="12" t="s">
        <v>32</v>
      </c>
      <c r="F3336" s="36" t="s">
        <v>495</v>
      </c>
      <c r="G3336" s="35" t="str">
        <f>VLOOKUP(Table76[[#This Row],[CID]],MathN,2,FALSE)</f>
        <v>Triangles</v>
      </c>
    </row>
    <row r="3337" spans="1:7" x14ac:dyDescent="0.2">
      <c r="A3337" s="8" t="str">
        <f>Table76[[#This Row],[Test No.]]&amp;Table76[[#This Row],[Section]]&amp;Table76[[#This Row],[Q. No.]]</f>
        <v>R56M36</v>
      </c>
      <c r="B3337" s="8"/>
      <c r="C3337" s="9" t="s">
        <v>217</v>
      </c>
      <c r="D3337" s="6">
        <v>36</v>
      </c>
      <c r="E3337" s="12" t="s">
        <v>32</v>
      </c>
      <c r="F3337" s="36" t="s">
        <v>467</v>
      </c>
      <c r="G3337" s="35" t="str">
        <f>VLOOKUP(Table76[[#This Row],[CID]],MathN,2,FALSE)</f>
        <v>Percentages, Fractions, and Decimals</v>
      </c>
    </row>
    <row r="3338" spans="1:7" x14ac:dyDescent="0.2">
      <c r="A3338" s="8" t="str">
        <f>Table76[[#This Row],[Test No.]]&amp;Table76[[#This Row],[Section]]&amp;Table76[[#This Row],[Q. No.]]</f>
        <v>R56M37</v>
      </c>
      <c r="B3338" s="8"/>
      <c r="C3338" s="9" t="s">
        <v>217</v>
      </c>
      <c r="D3338" s="6">
        <v>37</v>
      </c>
      <c r="E3338" s="12" t="s">
        <v>32</v>
      </c>
      <c r="F3338" s="36" t="s">
        <v>475</v>
      </c>
      <c r="G3338" s="35" t="str">
        <f>VLOOKUP(Table76[[#This Row],[CID]],MathN,2,FALSE)</f>
        <v>Solving Linear Equations</v>
      </c>
    </row>
    <row r="3339" spans="1:7" x14ac:dyDescent="0.2">
      <c r="A3339" s="8" t="str">
        <f>Table76[[#This Row],[Test No.]]&amp;Table76[[#This Row],[Section]]&amp;Table76[[#This Row],[Q. No.]]</f>
        <v>R56M38</v>
      </c>
      <c r="B3339" s="8"/>
      <c r="C3339" s="9" t="s">
        <v>217</v>
      </c>
      <c r="D3339" s="6">
        <v>38</v>
      </c>
      <c r="E3339" s="12" t="s">
        <v>32</v>
      </c>
      <c r="F3339" s="36" t="s">
        <v>499</v>
      </c>
      <c r="G3339" s="35" t="str">
        <f>VLOOKUP(Table76[[#This Row],[CID]],MathN,2,FALSE)</f>
        <v>Area and Perimeter</v>
      </c>
    </row>
    <row r="3340" spans="1:7" x14ac:dyDescent="0.2">
      <c r="A3340" s="8" t="str">
        <f>Table76[[#This Row],[Test No.]]&amp;Table76[[#This Row],[Section]]&amp;Table76[[#This Row],[Q. No.]]</f>
        <v>R56M39</v>
      </c>
      <c r="B3340" s="8"/>
      <c r="C3340" s="9" t="s">
        <v>217</v>
      </c>
      <c r="D3340" s="6">
        <v>39</v>
      </c>
      <c r="E3340" s="12" t="s">
        <v>32</v>
      </c>
      <c r="F3340" s="36" t="s">
        <v>506</v>
      </c>
      <c r="G3340" s="35" t="str">
        <f>VLOOKUP(Table76[[#This Row],[CID]],MathN,2,FALSE)</f>
        <v>Mean, Median, and Mode</v>
      </c>
    </row>
    <row r="3341" spans="1:7" x14ac:dyDescent="0.2">
      <c r="A3341" s="8" t="str">
        <f>Table76[[#This Row],[Test No.]]&amp;Table76[[#This Row],[Section]]&amp;Table76[[#This Row],[Q. No.]]</f>
        <v>R56M40</v>
      </c>
      <c r="B3341" s="8"/>
      <c r="C3341" s="9" t="s">
        <v>217</v>
      </c>
      <c r="D3341" s="6">
        <v>40</v>
      </c>
      <c r="E3341" s="12" t="s">
        <v>32</v>
      </c>
      <c r="F3341" s="36" t="s">
        <v>468</v>
      </c>
      <c r="G3341" s="35" t="str">
        <f>VLOOKUP(Table76[[#This Row],[CID]],MathN,2,FALSE)</f>
        <v>Ratios and Proportions</v>
      </c>
    </row>
    <row r="3342" spans="1:7" x14ac:dyDescent="0.2">
      <c r="A3342" s="8" t="str">
        <f>Table76[[#This Row],[Test No.]]&amp;Table76[[#This Row],[Section]]&amp;Table76[[#This Row],[Q. No.]]</f>
        <v>R56M41</v>
      </c>
      <c r="B3342" s="8"/>
      <c r="C3342" s="9" t="s">
        <v>217</v>
      </c>
      <c r="D3342" s="6">
        <v>41</v>
      </c>
      <c r="E3342" s="12" t="s">
        <v>32</v>
      </c>
      <c r="F3342" s="36" t="s">
        <v>473</v>
      </c>
      <c r="G3342" s="35" t="str">
        <f>VLOOKUP(Table76[[#This Row],[CID]],MathN,2,FALSE)</f>
        <v>Equivalent Algebraic Expressions</v>
      </c>
    </row>
    <row r="3343" spans="1:7" x14ac:dyDescent="0.2">
      <c r="A3343" s="8" t="str">
        <f>Table76[[#This Row],[Test No.]]&amp;Table76[[#This Row],[Section]]&amp;Table76[[#This Row],[Q. No.]]</f>
        <v>R56M42</v>
      </c>
      <c r="B3343" s="8"/>
      <c r="C3343" s="9" t="s">
        <v>217</v>
      </c>
      <c r="D3343" s="6">
        <v>42</v>
      </c>
      <c r="E3343" s="12" t="s">
        <v>32</v>
      </c>
      <c r="F3343" s="36" t="s">
        <v>507</v>
      </c>
      <c r="G3343" s="35" t="str">
        <f>VLOOKUP(Table76[[#This Row],[CID]],MathN,2,FALSE)</f>
        <v>Probability</v>
      </c>
    </row>
    <row r="3344" spans="1:7" x14ac:dyDescent="0.2">
      <c r="A3344" s="8" t="str">
        <f>Table76[[#This Row],[Test No.]]&amp;Table76[[#This Row],[Section]]&amp;Table76[[#This Row],[Q. No.]]</f>
        <v>R56M43</v>
      </c>
      <c r="B3344" s="8"/>
      <c r="C3344" s="9" t="s">
        <v>217</v>
      </c>
      <c r="D3344" s="6">
        <v>43</v>
      </c>
      <c r="E3344" s="12" t="s">
        <v>32</v>
      </c>
      <c r="F3344" s="36" t="s">
        <v>473</v>
      </c>
      <c r="G3344" s="35" t="str">
        <f>VLOOKUP(Table76[[#This Row],[CID]],MathN,2,FALSE)</f>
        <v>Equivalent Algebraic Expressions</v>
      </c>
    </row>
    <row r="3345" spans="1:7" x14ac:dyDescent="0.2">
      <c r="A3345" s="8" t="str">
        <f>Table76[[#This Row],[Test No.]]&amp;Table76[[#This Row],[Section]]&amp;Table76[[#This Row],[Q. No.]]</f>
        <v>R56M44</v>
      </c>
      <c r="B3345" s="8"/>
      <c r="C3345" s="9" t="s">
        <v>217</v>
      </c>
      <c r="D3345" s="3">
        <v>44</v>
      </c>
      <c r="E3345" s="12" t="s">
        <v>32</v>
      </c>
      <c r="F3345" s="36" t="s">
        <v>509</v>
      </c>
      <c r="G3345" s="35" t="str">
        <f>VLOOKUP(Table76[[#This Row],[CID]],MathN,2,FALSE)</f>
        <v>Combination and Permutation</v>
      </c>
    </row>
    <row r="3346" spans="1:7" x14ac:dyDescent="0.2">
      <c r="A3346" s="8" t="str">
        <f>Table76[[#This Row],[Test No.]]&amp;Table76[[#This Row],[Section]]&amp;Table76[[#This Row],[Q. No.]]</f>
        <v>R56M45</v>
      </c>
      <c r="B3346" s="8"/>
      <c r="C3346" s="9" t="s">
        <v>217</v>
      </c>
      <c r="D3346" s="3">
        <v>45</v>
      </c>
      <c r="E3346" s="12" t="s">
        <v>32</v>
      </c>
      <c r="F3346" s="36" t="s">
        <v>487</v>
      </c>
      <c r="G3346" s="35" t="str">
        <f>VLOOKUP(Table76[[#This Row],[CID]],MathN,2,FALSE)</f>
        <v>The (x,y) Coordinate Plane</v>
      </c>
    </row>
    <row r="3347" spans="1:7" x14ac:dyDescent="0.2">
      <c r="A3347" s="8" t="str">
        <f>Table76[[#This Row],[Test No.]]&amp;Table76[[#This Row],[Section]]&amp;Table76[[#This Row],[Q. No.]]</f>
        <v>R56M46</v>
      </c>
      <c r="B3347" s="8"/>
      <c r="C3347" s="9" t="s">
        <v>217</v>
      </c>
      <c r="D3347" s="3">
        <v>46</v>
      </c>
      <c r="E3347" s="12" t="s">
        <v>32</v>
      </c>
      <c r="F3347" s="36" t="s">
        <v>483</v>
      </c>
      <c r="G3347" s="35" t="str">
        <f>VLOOKUP(Table76[[#This Row],[CID]],MathN,2,FALSE)</f>
        <v>Logarithms</v>
      </c>
    </row>
    <row r="3348" spans="1:7" x14ac:dyDescent="0.2">
      <c r="A3348" s="8" t="str">
        <f>Table76[[#This Row],[Test No.]]&amp;Table76[[#This Row],[Section]]&amp;Table76[[#This Row],[Q. No.]]</f>
        <v>R56M47</v>
      </c>
      <c r="B3348" s="8"/>
      <c r="C3348" s="9" t="s">
        <v>217</v>
      </c>
      <c r="D3348" s="3">
        <v>47</v>
      </c>
      <c r="E3348" s="12" t="s">
        <v>32</v>
      </c>
      <c r="F3348" s="36" t="s">
        <v>467</v>
      </c>
      <c r="G3348" s="35" t="str">
        <f>VLOOKUP(Table76[[#This Row],[CID]],MathN,2,FALSE)</f>
        <v>Percentages, Fractions, and Decimals</v>
      </c>
    </row>
    <row r="3349" spans="1:7" x14ac:dyDescent="0.2">
      <c r="A3349" s="8" t="str">
        <f>Table76[[#This Row],[Test No.]]&amp;Table76[[#This Row],[Section]]&amp;Table76[[#This Row],[Q. No.]]</f>
        <v>R56M48</v>
      </c>
      <c r="B3349" s="8"/>
      <c r="C3349" s="9" t="s">
        <v>217</v>
      </c>
      <c r="D3349" s="3">
        <v>48</v>
      </c>
      <c r="E3349" s="12" t="s">
        <v>32</v>
      </c>
      <c r="F3349" s="36" t="s">
        <v>477</v>
      </c>
      <c r="G3349" s="35" t="str">
        <f>VLOOKUP(Table76[[#This Row],[CID]],MathN,2,FALSE)</f>
        <v>Inequalities</v>
      </c>
    </row>
    <row r="3350" spans="1:7" x14ac:dyDescent="0.2">
      <c r="A3350" s="8" t="str">
        <f>Table76[[#This Row],[Test No.]]&amp;Table76[[#This Row],[Section]]&amp;Table76[[#This Row],[Q. No.]]</f>
        <v>R56M49</v>
      </c>
      <c r="B3350" s="8"/>
      <c r="C3350" s="9" t="s">
        <v>217</v>
      </c>
      <c r="D3350" s="3">
        <v>49</v>
      </c>
      <c r="E3350" s="12" t="s">
        <v>32</v>
      </c>
      <c r="F3350" s="36" t="s">
        <v>501</v>
      </c>
      <c r="G3350" s="35" t="str">
        <f>VLOOKUP(Table76[[#This Row],[CID]],MathN,2,FALSE)</f>
        <v>Trigonometric Laws</v>
      </c>
    </row>
    <row r="3351" spans="1:7" x14ac:dyDescent="0.2">
      <c r="A3351" s="8" t="str">
        <f>Table76[[#This Row],[Test No.]]&amp;Table76[[#This Row],[Section]]&amp;Table76[[#This Row],[Q. No.]]</f>
        <v>R56M50</v>
      </c>
      <c r="B3351" s="8"/>
      <c r="C3351" s="9" t="s">
        <v>217</v>
      </c>
      <c r="D3351" s="3">
        <v>50</v>
      </c>
      <c r="E3351" s="12" t="s">
        <v>32</v>
      </c>
      <c r="F3351" s="36" t="s">
        <v>506</v>
      </c>
      <c r="G3351" s="35" t="str">
        <f>VLOOKUP(Table76[[#This Row],[CID]],MathN,2,FALSE)</f>
        <v>Mean, Median, and Mode</v>
      </c>
    </row>
    <row r="3352" spans="1:7" x14ac:dyDescent="0.2">
      <c r="A3352" s="8" t="str">
        <f>Table76[[#This Row],[Test No.]]&amp;Table76[[#This Row],[Section]]&amp;Table76[[#This Row],[Q. No.]]</f>
        <v>R56M51</v>
      </c>
      <c r="B3352" s="8"/>
      <c r="C3352" s="9" t="s">
        <v>217</v>
      </c>
      <c r="D3352" s="3">
        <v>51</v>
      </c>
      <c r="E3352" s="12" t="s">
        <v>32</v>
      </c>
      <c r="F3352" s="36" t="s">
        <v>494</v>
      </c>
      <c r="G3352" s="35" t="str">
        <f>VLOOKUP(Table76[[#This Row],[CID]],MathN,2,FALSE)</f>
        <v>Angles, Lines, and Planes</v>
      </c>
    </row>
    <row r="3353" spans="1:7" x14ac:dyDescent="0.2">
      <c r="A3353" s="8" t="str">
        <f>Table76[[#This Row],[Test No.]]&amp;Table76[[#This Row],[Section]]&amp;Table76[[#This Row],[Q. No.]]</f>
        <v>R56M52</v>
      </c>
      <c r="B3353" s="8"/>
      <c r="C3353" s="9" t="s">
        <v>217</v>
      </c>
      <c r="D3353" s="3">
        <v>52</v>
      </c>
      <c r="E3353" s="12" t="s">
        <v>32</v>
      </c>
      <c r="F3353" s="36" t="s">
        <v>471</v>
      </c>
      <c r="G3353" s="35" t="str">
        <f>VLOOKUP(Table76[[#This Row],[CID]],MathN,2,FALSE)</f>
        <v>Series</v>
      </c>
    </row>
    <row r="3354" spans="1:7" x14ac:dyDescent="0.2">
      <c r="A3354" s="8" t="str">
        <f>Table76[[#This Row],[Test No.]]&amp;Table76[[#This Row],[Section]]&amp;Table76[[#This Row],[Q. No.]]</f>
        <v>R56M53</v>
      </c>
      <c r="B3354" s="8"/>
      <c r="C3354" s="9" t="s">
        <v>217</v>
      </c>
      <c r="D3354" s="3">
        <v>53</v>
      </c>
      <c r="E3354" s="12" t="s">
        <v>32</v>
      </c>
      <c r="F3354" s="36" t="s">
        <v>477</v>
      </c>
      <c r="G3354" s="35" t="str">
        <f>VLOOKUP(Table76[[#This Row],[CID]],MathN,2,FALSE)</f>
        <v>Inequalities</v>
      </c>
    </row>
    <row r="3355" spans="1:7" x14ac:dyDescent="0.2">
      <c r="A3355" s="8" t="str">
        <f>Table76[[#This Row],[Test No.]]&amp;Table76[[#This Row],[Section]]&amp;Table76[[#This Row],[Q. No.]]</f>
        <v>R56M54</v>
      </c>
      <c r="B3355" s="8"/>
      <c r="C3355" s="9" t="s">
        <v>217</v>
      </c>
      <c r="D3355" s="6">
        <v>54</v>
      </c>
      <c r="E3355" s="12" t="s">
        <v>32</v>
      </c>
      <c r="F3355" s="36" t="s">
        <v>510</v>
      </c>
      <c r="G3355" s="35" t="str">
        <f>VLOOKUP(Table76[[#This Row],[CID]],MathN,2,FALSE)</f>
        <v>Expected Value, Standard Deviation, Misc</v>
      </c>
    </row>
    <row r="3356" spans="1:7" x14ac:dyDescent="0.2">
      <c r="A3356" s="8" t="str">
        <f>Table76[[#This Row],[Test No.]]&amp;Table76[[#This Row],[Section]]&amp;Table76[[#This Row],[Q. No.]]</f>
        <v>R56M55</v>
      </c>
      <c r="B3356" s="8"/>
      <c r="C3356" s="9" t="s">
        <v>217</v>
      </c>
      <c r="D3356" s="3">
        <v>55</v>
      </c>
      <c r="E3356" s="12" t="s">
        <v>32</v>
      </c>
      <c r="F3356" s="36" t="s">
        <v>464</v>
      </c>
      <c r="G3356" s="35" t="str">
        <f>VLOOKUP(Table76[[#This Row],[CID]],MathN,2,FALSE)</f>
        <v>Numbers, Operations, and Problems</v>
      </c>
    </row>
    <row r="3357" spans="1:7" x14ac:dyDescent="0.2">
      <c r="A3357" s="8" t="str">
        <f>Table76[[#This Row],[Test No.]]&amp;Table76[[#This Row],[Section]]&amp;Table76[[#This Row],[Q. No.]]</f>
        <v>R56M56</v>
      </c>
      <c r="B3357" s="8"/>
      <c r="C3357" s="9" t="s">
        <v>217</v>
      </c>
      <c r="D3357" s="3">
        <v>56</v>
      </c>
      <c r="E3357" s="12" t="s">
        <v>32</v>
      </c>
      <c r="F3357" s="36" t="s">
        <v>506</v>
      </c>
      <c r="G3357" s="35" t="str">
        <f>VLOOKUP(Table76[[#This Row],[CID]],MathN,2,FALSE)</f>
        <v>Mean, Median, and Mode</v>
      </c>
    </row>
    <row r="3358" spans="1:7" x14ac:dyDescent="0.2">
      <c r="A3358" s="8" t="str">
        <f>Table76[[#This Row],[Test No.]]&amp;Table76[[#This Row],[Section]]&amp;Table76[[#This Row],[Q. No.]]</f>
        <v>R56M57</v>
      </c>
      <c r="B3358" s="8"/>
      <c r="C3358" s="9" t="s">
        <v>217</v>
      </c>
      <c r="D3358" s="3">
        <v>57</v>
      </c>
      <c r="E3358" s="12" t="s">
        <v>32</v>
      </c>
      <c r="F3358" s="36" t="s">
        <v>499</v>
      </c>
      <c r="G3358" s="35" t="str">
        <f>VLOOKUP(Table76[[#This Row],[CID]],MathN,2,FALSE)</f>
        <v>Area and Perimeter</v>
      </c>
    </row>
    <row r="3359" spans="1:7" x14ac:dyDescent="0.2">
      <c r="A3359" s="8" t="str">
        <f>Table76[[#This Row],[Test No.]]&amp;Table76[[#This Row],[Section]]&amp;Table76[[#This Row],[Q. No.]]</f>
        <v>R56M58</v>
      </c>
      <c r="B3359" s="8"/>
      <c r="C3359" s="9" t="s">
        <v>217</v>
      </c>
      <c r="D3359" s="3">
        <v>58</v>
      </c>
      <c r="E3359" s="12" t="s">
        <v>32</v>
      </c>
      <c r="F3359" s="36" t="s">
        <v>497</v>
      </c>
      <c r="G3359" s="35" t="str">
        <f>VLOOKUP(Table76[[#This Row],[CID]],MathN,2,FALSE)</f>
        <v>Circles</v>
      </c>
    </row>
    <row r="3360" spans="1:7" x14ac:dyDescent="0.2">
      <c r="A3360" s="8" t="str">
        <f>Table76[[#This Row],[Test No.]]&amp;Table76[[#This Row],[Section]]&amp;Table76[[#This Row],[Q. No.]]</f>
        <v>R56M59</v>
      </c>
      <c r="B3360" s="8"/>
      <c r="C3360" s="9" t="s">
        <v>217</v>
      </c>
      <c r="D3360" s="3">
        <v>59</v>
      </c>
      <c r="E3360" s="12" t="s">
        <v>32</v>
      </c>
      <c r="F3360" s="36" t="s">
        <v>498</v>
      </c>
      <c r="G3360" s="35" t="str">
        <f>VLOOKUP(Table76[[#This Row],[CID]],MathN,2,FALSE)</f>
        <v>Simple Three-Dimensional Geometry</v>
      </c>
    </row>
    <row r="3361" spans="1:7" x14ac:dyDescent="0.2">
      <c r="A3361" s="8" t="str">
        <f>Table76[[#This Row],[Test No.]]&amp;Table76[[#This Row],[Section]]&amp;Table76[[#This Row],[Q. No.]]</f>
        <v>R56M60</v>
      </c>
      <c r="B3361" s="8"/>
      <c r="C3361" s="9" t="s">
        <v>217</v>
      </c>
      <c r="D3361" s="3">
        <v>60</v>
      </c>
      <c r="E3361" s="12" t="s">
        <v>32</v>
      </c>
      <c r="F3361" s="36" t="s">
        <v>478</v>
      </c>
      <c r="G3361" s="35" t="str">
        <f>VLOOKUP(Table76[[#This Row],[CID]],MathN,2,FALSE)</f>
        <v>Solving and Factoring Quadratic Equations</v>
      </c>
    </row>
    <row r="3362" spans="1:7" x14ac:dyDescent="0.2">
      <c r="A3362" s="8" t="str">
        <f>Table76[[#This Row],[Test No.]]&amp;Table76[[#This Row],[Section]]&amp;Table76[[#This Row],[Q. No.]]</f>
        <v>R57M1</v>
      </c>
      <c r="B3362" s="8"/>
      <c r="C3362" t="s">
        <v>216</v>
      </c>
      <c r="D3362">
        <v>1</v>
      </c>
      <c r="E3362" t="s">
        <v>32</v>
      </c>
      <c r="F3362" t="s">
        <v>489</v>
      </c>
      <c r="G3362" s="35" t="str">
        <f>VLOOKUP(Table76[[#This Row],[CID]],MathN,2,FALSE)</f>
        <v>Slope</v>
      </c>
    </row>
    <row r="3363" spans="1:7" x14ac:dyDescent="0.2">
      <c r="A3363" s="8" t="str">
        <f>Table76[[#This Row],[Test No.]]&amp;Table76[[#This Row],[Section]]&amp;Table76[[#This Row],[Q. No.]]</f>
        <v>R57M2</v>
      </c>
      <c r="B3363" s="8"/>
      <c r="C3363" t="s">
        <v>216</v>
      </c>
      <c r="D3363">
        <v>2</v>
      </c>
      <c r="E3363" t="s">
        <v>32</v>
      </c>
      <c r="F3363" t="s">
        <v>484</v>
      </c>
      <c r="G3363" s="35" t="str">
        <f>VLOOKUP(Table76[[#This Row],[CID]],MathN,2,FALSE)</f>
        <v>Complex Numbers</v>
      </c>
    </row>
    <row r="3364" spans="1:7" x14ac:dyDescent="0.2">
      <c r="A3364" s="8" t="str">
        <f>Table76[[#This Row],[Test No.]]&amp;Table76[[#This Row],[Section]]&amp;Table76[[#This Row],[Q. No.]]</f>
        <v>R57M3</v>
      </c>
      <c r="B3364" s="8"/>
      <c r="C3364" t="s">
        <v>216</v>
      </c>
      <c r="D3364">
        <v>3</v>
      </c>
      <c r="E3364" t="s">
        <v>32</v>
      </c>
      <c r="F3364" t="s">
        <v>468</v>
      </c>
      <c r="G3364" s="35" t="str">
        <f>VLOOKUP(Table76[[#This Row],[CID]],MathN,2,FALSE)</f>
        <v>Ratios and Proportions</v>
      </c>
    </row>
    <row r="3365" spans="1:7" x14ac:dyDescent="0.2">
      <c r="A3365" s="8" t="str">
        <f>Table76[[#This Row],[Test No.]]&amp;Table76[[#This Row],[Section]]&amp;Table76[[#This Row],[Q. No.]]</f>
        <v>R57M4</v>
      </c>
      <c r="B3365" s="8"/>
      <c r="C3365" t="s">
        <v>216</v>
      </c>
      <c r="D3365">
        <v>4</v>
      </c>
      <c r="E3365" t="s">
        <v>32</v>
      </c>
      <c r="F3365" t="s">
        <v>494</v>
      </c>
      <c r="G3365" s="35" t="str">
        <f>VLOOKUP(Table76[[#This Row],[CID]],MathN,2,FALSE)</f>
        <v>Angles, Lines, and Planes</v>
      </c>
    </row>
    <row r="3366" spans="1:7" x14ac:dyDescent="0.2">
      <c r="A3366" s="8" t="str">
        <f>Table76[[#This Row],[Test No.]]&amp;Table76[[#This Row],[Section]]&amp;Table76[[#This Row],[Q. No.]]</f>
        <v>R57M5</v>
      </c>
      <c r="B3366" s="8"/>
      <c r="C3366" t="s">
        <v>216</v>
      </c>
      <c r="D3366">
        <v>5</v>
      </c>
      <c r="E3366" t="s">
        <v>32</v>
      </c>
      <c r="F3366" t="s">
        <v>507</v>
      </c>
      <c r="G3366" s="35" t="str">
        <f>VLOOKUP(Table76[[#This Row],[CID]],MathN,2,FALSE)</f>
        <v>Probability</v>
      </c>
    </row>
    <row r="3367" spans="1:7" x14ac:dyDescent="0.2">
      <c r="A3367" s="8" t="str">
        <f>Table76[[#This Row],[Test No.]]&amp;Table76[[#This Row],[Section]]&amp;Table76[[#This Row],[Q. No.]]</f>
        <v>R57M6</v>
      </c>
      <c r="B3367" s="8"/>
      <c r="C3367" t="s">
        <v>216</v>
      </c>
      <c r="D3367">
        <v>6</v>
      </c>
      <c r="E3367" t="s">
        <v>32</v>
      </c>
      <c r="F3367" t="s">
        <v>491</v>
      </c>
      <c r="G3367" s="35" t="str">
        <f>VLOOKUP(Table76[[#This Row],[CID]],MathN,2,FALSE)</f>
        <v>The Equation of a Line</v>
      </c>
    </row>
    <row r="3368" spans="1:7" x14ac:dyDescent="0.2">
      <c r="A3368" s="8" t="str">
        <f>Table76[[#This Row],[Test No.]]&amp;Table76[[#This Row],[Section]]&amp;Table76[[#This Row],[Q. No.]]</f>
        <v>R57M7</v>
      </c>
      <c r="B3368" s="8"/>
      <c r="C3368" t="s">
        <v>216</v>
      </c>
      <c r="D3368">
        <v>7</v>
      </c>
      <c r="E3368" t="s">
        <v>32</v>
      </c>
      <c r="F3368" t="s">
        <v>468</v>
      </c>
      <c r="G3368" s="35" t="str">
        <f>VLOOKUP(Table76[[#This Row],[CID]],MathN,2,FALSE)</f>
        <v>Ratios and Proportions</v>
      </c>
    </row>
    <row r="3369" spans="1:7" x14ac:dyDescent="0.2">
      <c r="A3369" s="8" t="str">
        <f>Table76[[#This Row],[Test No.]]&amp;Table76[[#This Row],[Section]]&amp;Table76[[#This Row],[Q. No.]]</f>
        <v>R57M8</v>
      </c>
      <c r="B3369" s="8"/>
      <c r="C3369" t="s">
        <v>216</v>
      </c>
      <c r="D3369">
        <v>8</v>
      </c>
      <c r="E3369" t="s">
        <v>32</v>
      </c>
      <c r="F3369" t="s">
        <v>477</v>
      </c>
      <c r="G3369" s="35" t="str">
        <f>VLOOKUP(Table76[[#This Row],[CID]],MathN,2,FALSE)</f>
        <v>Inequalities</v>
      </c>
    </row>
    <row r="3370" spans="1:7" x14ac:dyDescent="0.2">
      <c r="A3370" s="8" t="str">
        <f>Table76[[#This Row],[Test No.]]&amp;Table76[[#This Row],[Section]]&amp;Table76[[#This Row],[Q. No.]]</f>
        <v>R57M9</v>
      </c>
      <c r="B3370" s="8"/>
      <c r="C3370" t="s">
        <v>216</v>
      </c>
      <c r="D3370">
        <v>9</v>
      </c>
      <c r="E3370" t="s">
        <v>32</v>
      </c>
      <c r="F3370" t="s">
        <v>470</v>
      </c>
      <c r="G3370" s="35" t="str">
        <f>VLOOKUP(Table76[[#This Row],[CID]],MathN,2,FALSE)</f>
        <v>Exponents and Roots</v>
      </c>
    </row>
    <row r="3371" spans="1:7" x14ac:dyDescent="0.2">
      <c r="A3371" s="8" t="str">
        <f>Table76[[#This Row],[Test No.]]&amp;Table76[[#This Row],[Section]]&amp;Table76[[#This Row],[Q. No.]]</f>
        <v>R57M10</v>
      </c>
      <c r="B3371" s="8"/>
      <c r="C3371" t="s">
        <v>216</v>
      </c>
      <c r="D3371">
        <v>10</v>
      </c>
      <c r="E3371" t="s">
        <v>32</v>
      </c>
      <c r="F3371" t="s">
        <v>481</v>
      </c>
      <c r="G3371" s="35" t="str">
        <f>VLOOKUP(Table76[[#This Row],[CID]],MathN,2,FALSE)</f>
        <v>Functions</v>
      </c>
    </row>
    <row r="3372" spans="1:7" x14ac:dyDescent="0.2">
      <c r="A3372" s="8" t="str">
        <f>Table76[[#This Row],[Test No.]]&amp;Table76[[#This Row],[Section]]&amp;Table76[[#This Row],[Q. No.]]</f>
        <v>R57M11</v>
      </c>
      <c r="B3372" s="8"/>
      <c r="C3372" t="s">
        <v>216</v>
      </c>
      <c r="D3372">
        <v>11</v>
      </c>
      <c r="E3372" t="s">
        <v>32</v>
      </c>
      <c r="F3372" t="s">
        <v>495</v>
      </c>
      <c r="G3372" s="35" t="str">
        <f>VLOOKUP(Table76[[#This Row],[CID]],MathN,2,FALSE)</f>
        <v>Triangles</v>
      </c>
    </row>
    <row r="3373" spans="1:7" x14ac:dyDescent="0.2">
      <c r="A3373" s="8" t="str">
        <f>Table76[[#This Row],[Test No.]]&amp;Table76[[#This Row],[Section]]&amp;Table76[[#This Row],[Q. No.]]</f>
        <v>R57M12</v>
      </c>
      <c r="B3373" s="8"/>
      <c r="C3373" t="s">
        <v>216</v>
      </c>
      <c r="D3373">
        <v>12</v>
      </c>
      <c r="E3373" t="s">
        <v>32</v>
      </c>
      <c r="F3373" t="s">
        <v>471</v>
      </c>
      <c r="G3373" s="35" t="str">
        <f>VLOOKUP(Table76[[#This Row],[CID]],MathN,2,FALSE)</f>
        <v>Series</v>
      </c>
    </row>
    <row r="3374" spans="1:7" x14ac:dyDescent="0.2">
      <c r="A3374" s="8" t="str">
        <f>Table76[[#This Row],[Test No.]]&amp;Table76[[#This Row],[Section]]&amp;Table76[[#This Row],[Q. No.]]</f>
        <v>R57M13</v>
      </c>
      <c r="B3374" s="8"/>
      <c r="C3374" t="s">
        <v>216</v>
      </c>
      <c r="D3374">
        <v>13</v>
      </c>
      <c r="E3374" t="s">
        <v>32</v>
      </c>
      <c r="F3374" t="s">
        <v>488</v>
      </c>
      <c r="G3374" s="35" t="str">
        <f>VLOOKUP(Table76[[#This Row],[CID]],MathN,2,FALSE)</f>
        <v>Distance and Midpoints</v>
      </c>
    </row>
    <row r="3375" spans="1:7" x14ac:dyDescent="0.2">
      <c r="A3375" s="8" t="str">
        <f>Table76[[#This Row],[Test No.]]&amp;Table76[[#This Row],[Section]]&amp;Table76[[#This Row],[Q. No.]]</f>
        <v>R57M14</v>
      </c>
      <c r="B3375" s="8"/>
      <c r="C3375" t="s">
        <v>216</v>
      </c>
      <c r="D3375">
        <v>14</v>
      </c>
      <c r="E3375" t="s">
        <v>32</v>
      </c>
      <c r="F3375" t="s">
        <v>479</v>
      </c>
      <c r="G3375" s="35" t="str">
        <f>VLOOKUP(Table76[[#This Row],[CID]],MathN,2,FALSE)</f>
        <v>Solving Systems of Equations</v>
      </c>
    </row>
    <row r="3376" spans="1:7" x14ac:dyDescent="0.2">
      <c r="A3376" s="8" t="str">
        <f>Table76[[#This Row],[Test No.]]&amp;Table76[[#This Row],[Section]]&amp;Table76[[#This Row],[Q. No.]]</f>
        <v>R57M15</v>
      </c>
      <c r="B3376" s="8"/>
      <c r="C3376" t="s">
        <v>216</v>
      </c>
      <c r="D3376">
        <v>15</v>
      </c>
      <c r="E3376" t="s">
        <v>32</v>
      </c>
      <c r="F3376" t="s">
        <v>467</v>
      </c>
      <c r="G3376" s="35" t="str">
        <f>VLOOKUP(Table76[[#This Row],[CID]],MathN,2,FALSE)</f>
        <v>Percentages, Fractions, and Decimals</v>
      </c>
    </row>
    <row r="3377" spans="1:7" x14ac:dyDescent="0.2">
      <c r="A3377" s="8" t="str">
        <f>Table76[[#This Row],[Test No.]]&amp;Table76[[#This Row],[Section]]&amp;Table76[[#This Row],[Q. No.]]</f>
        <v>R57M16</v>
      </c>
      <c r="B3377" s="8"/>
      <c r="C3377" t="s">
        <v>216</v>
      </c>
      <c r="D3377">
        <v>16</v>
      </c>
      <c r="E3377" t="s">
        <v>32</v>
      </c>
      <c r="F3377" t="s">
        <v>506</v>
      </c>
      <c r="G3377" s="35" t="str">
        <f>VLOOKUP(Table76[[#This Row],[CID]],MathN,2,FALSE)</f>
        <v>Mean, Median, and Mode</v>
      </c>
    </row>
    <row r="3378" spans="1:7" x14ac:dyDescent="0.2">
      <c r="A3378" s="8" t="str">
        <f>Table76[[#This Row],[Test No.]]&amp;Table76[[#This Row],[Section]]&amp;Table76[[#This Row],[Q. No.]]</f>
        <v>R57M17</v>
      </c>
      <c r="B3378" s="8"/>
      <c r="C3378" t="s">
        <v>216</v>
      </c>
      <c r="D3378">
        <v>17</v>
      </c>
      <c r="E3378" t="s">
        <v>32</v>
      </c>
      <c r="F3378" t="s">
        <v>499</v>
      </c>
      <c r="G3378" s="35" t="str">
        <f>VLOOKUP(Table76[[#This Row],[CID]],MathN,2,FALSE)</f>
        <v>Area and Perimeter</v>
      </c>
    </row>
    <row r="3379" spans="1:7" x14ac:dyDescent="0.2">
      <c r="A3379" s="8" t="str">
        <f>Table76[[#This Row],[Test No.]]&amp;Table76[[#This Row],[Section]]&amp;Table76[[#This Row],[Q. No.]]</f>
        <v>R57M18</v>
      </c>
      <c r="B3379" s="8"/>
      <c r="C3379" t="s">
        <v>216</v>
      </c>
      <c r="D3379">
        <v>18</v>
      </c>
      <c r="E3379" t="s">
        <v>32</v>
      </c>
      <c r="F3379" t="s">
        <v>506</v>
      </c>
      <c r="G3379" s="35" t="str">
        <f>VLOOKUP(Table76[[#This Row],[CID]],MathN,2,FALSE)</f>
        <v>Mean, Median, and Mode</v>
      </c>
    </row>
    <row r="3380" spans="1:7" x14ac:dyDescent="0.2">
      <c r="A3380" s="8" t="str">
        <f>Table76[[#This Row],[Test No.]]&amp;Table76[[#This Row],[Section]]&amp;Table76[[#This Row],[Q. No.]]</f>
        <v>R57M19</v>
      </c>
      <c r="B3380" s="8"/>
      <c r="C3380" t="s">
        <v>216</v>
      </c>
      <c r="D3380">
        <v>19</v>
      </c>
      <c r="E3380" t="s">
        <v>32</v>
      </c>
      <c r="F3380" t="s">
        <v>500</v>
      </c>
      <c r="G3380" s="35" t="str">
        <f>VLOOKUP(Table76[[#This Row],[CID]],MathN,2,FALSE)</f>
        <v>SOHCAHTOA</v>
      </c>
    </row>
    <row r="3381" spans="1:7" x14ac:dyDescent="0.2">
      <c r="A3381" s="8" t="str">
        <f>Table76[[#This Row],[Test No.]]&amp;Table76[[#This Row],[Section]]&amp;Table76[[#This Row],[Q. No.]]</f>
        <v>R57M20</v>
      </c>
      <c r="B3381" s="8"/>
      <c r="C3381" t="s">
        <v>216</v>
      </c>
      <c r="D3381">
        <v>20</v>
      </c>
      <c r="E3381" t="s">
        <v>32</v>
      </c>
      <c r="F3381" t="s">
        <v>499</v>
      </c>
      <c r="G3381" s="35" t="str">
        <f>VLOOKUP(Table76[[#This Row],[CID]],MathN,2,FALSE)</f>
        <v>Area and Perimeter</v>
      </c>
    </row>
    <row r="3382" spans="1:7" x14ac:dyDescent="0.2">
      <c r="A3382" s="8" t="str">
        <f>Table76[[#This Row],[Test No.]]&amp;Table76[[#This Row],[Section]]&amp;Table76[[#This Row],[Q. No.]]</f>
        <v>R57M21</v>
      </c>
      <c r="B3382" s="8"/>
      <c r="C3382" t="s">
        <v>216</v>
      </c>
      <c r="D3382">
        <v>21</v>
      </c>
      <c r="E3382" t="s">
        <v>32</v>
      </c>
      <c r="F3382" t="s">
        <v>499</v>
      </c>
      <c r="G3382" s="35" t="str">
        <f>VLOOKUP(Table76[[#This Row],[CID]],MathN,2,FALSE)</f>
        <v>Area and Perimeter</v>
      </c>
    </row>
    <row r="3383" spans="1:7" x14ac:dyDescent="0.2">
      <c r="A3383" s="8" t="str">
        <f>Table76[[#This Row],[Test No.]]&amp;Table76[[#This Row],[Section]]&amp;Table76[[#This Row],[Q. No.]]</f>
        <v>R57M22</v>
      </c>
      <c r="B3383" s="8"/>
      <c r="C3383" t="s">
        <v>216</v>
      </c>
      <c r="D3383">
        <v>22</v>
      </c>
      <c r="E3383" t="s">
        <v>32</v>
      </c>
      <c r="F3383" t="s">
        <v>468</v>
      </c>
      <c r="G3383" s="35" t="str">
        <f>VLOOKUP(Table76[[#This Row],[CID]],MathN,2,FALSE)</f>
        <v>Ratios and Proportions</v>
      </c>
    </row>
    <row r="3384" spans="1:7" x14ac:dyDescent="0.2">
      <c r="A3384" s="8" t="str">
        <f>Table76[[#This Row],[Test No.]]&amp;Table76[[#This Row],[Section]]&amp;Table76[[#This Row],[Q. No.]]</f>
        <v>R57M23</v>
      </c>
      <c r="B3384" s="8"/>
      <c r="C3384" t="s">
        <v>216</v>
      </c>
      <c r="D3384">
        <v>23</v>
      </c>
      <c r="E3384" t="s">
        <v>32</v>
      </c>
      <c r="F3384" t="s">
        <v>479</v>
      </c>
      <c r="G3384" s="35" t="str">
        <f>VLOOKUP(Table76[[#This Row],[CID]],MathN,2,FALSE)</f>
        <v>Solving Systems of Equations</v>
      </c>
    </row>
    <row r="3385" spans="1:7" x14ac:dyDescent="0.2">
      <c r="A3385" s="8" t="str">
        <f>Table76[[#This Row],[Test No.]]&amp;Table76[[#This Row],[Section]]&amp;Table76[[#This Row],[Q. No.]]</f>
        <v>R57M24</v>
      </c>
      <c r="B3385" s="8"/>
      <c r="C3385" t="s">
        <v>216</v>
      </c>
      <c r="D3385">
        <v>24</v>
      </c>
      <c r="E3385" t="s">
        <v>32</v>
      </c>
      <c r="F3385" t="s">
        <v>495</v>
      </c>
      <c r="G3385" s="35" t="str">
        <f>VLOOKUP(Table76[[#This Row],[CID]],MathN,2,FALSE)</f>
        <v>Triangles</v>
      </c>
    </row>
    <row r="3386" spans="1:7" x14ac:dyDescent="0.2">
      <c r="A3386" s="8" t="str">
        <f>Table76[[#This Row],[Test No.]]&amp;Table76[[#This Row],[Section]]&amp;Table76[[#This Row],[Q. No.]]</f>
        <v>R57M25</v>
      </c>
      <c r="B3386" s="8"/>
      <c r="C3386" t="s">
        <v>216</v>
      </c>
      <c r="D3386">
        <v>25</v>
      </c>
      <c r="E3386" t="s">
        <v>32</v>
      </c>
      <c r="F3386" t="s">
        <v>487</v>
      </c>
      <c r="G3386" s="35" t="str">
        <f>VLOOKUP(Table76[[#This Row],[CID]],MathN,2,FALSE)</f>
        <v>The (x,y) Coordinate Plane</v>
      </c>
    </row>
    <row r="3387" spans="1:7" x14ac:dyDescent="0.2">
      <c r="A3387" s="8" t="str">
        <f>Table76[[#This Row],[Test No.]]&amp;Table76[[#This Row],[Section]]&amp;Table76[[#This Row],[Q. No.]]</f>
        <v>R57M26</v>
      </c>
      <c r="B3387" s="8"/>
      <c r="C3387" t="s">
        <v>216</v>
      </c>
      <c r="D3387">
        <v>26</v>
      </c>
      <c r="E3387" t="s">
        <v>32</v>
      </c>
      <c r="F3387" t="s">
        <v>471</v>
      </c>
      <c r="G3387" s="35" t="str">
        <f>VLOOKUP(Table76[[#This Row],[CID]],MathN,2,FALSE)</f>
        <v>Series</v>
      </c>
    </row>
    <row r="3388" spans="1:7" x14ac:dyDescent="0.2">
      <c r="A3388" s="8" t="str">
        <f>Table76[[#This Row],[Test No.]]&amp;Table76[[#This Row],[Section]]&amp;Table76[[#This Row],[Q. No.]]</f>
        <v>R57M27</v>
      </c>
      <c r="B3388" s="8"/>
      <c r="C3388" t="s">
        <v>216</v>
      </c>
      <c r="D3388">
        <v>27</v>
      </c>
      <c r="E3388" t="s">
        <v>32</v>
      </c>
      <c r="F3388" t="s">
        <v>479</v>
      </c>
      <c r="G3388" s="35" t="str">
        <f>VLOOKUP(Table76[[#This Row],[CID]],MathN,2,FALSE)</f>
        <v>Solving Systems of Equations</v>
      </c>
    </row>
    <row r="3389" spans="1:7" x14ac:dyDescent="0.2">
      <c r="A3389" s="8" t="str">
        <f>Table76[[#This Row],[Test No.]]&amp;Table76[[#This Row],[Section]]&amp;Table76[[#This Row],[Q. No.]]</f>
        <v>R57M28</v>
      </c>
      <c r="B3389" s="8"/>
      <c r="C3389" t="s">
        <v>216</v>
      </c>
      <c r="D3389">
        <v>28</v>
      </c>
      <c r="E3389" t="s">
        <v>32</v>
      </c>
      <c r="F3389" t="s">
        <v>478</v>
      </c>
      <c r="G3389" s="35" t="str">
        <f>VLOOKUP(Table76[[#This Row],[CID]],MathN,2,FALSE)</f>
        <v>Solving and Factoring Quadratic Equations</v>
      </c>
    </row>
    <row r="3390" spans="1:7" x14ac:dyDescent="0.2">
      <c r="A3390" s="8" t="str">
        <f>Table76[[#This Row],[Test No.]]&amp;Table76[[#This Row],[Section]]&amp;Table76[[#This Row],[Q. No.]]</f>
        <v>R57M29</v>
      </c>
      <c r="B3390" s="8"/>
      <c r="C3390" t="s">
        <v>216</v>
      </c>
      <c r="D3390">
        <v>29</v>
      </c>
      <c r="E3390" t="s">
        <v>32</v>
      </c>
      <c r="F3390" t="s">
        <v>495</v>
      </c>
      <c r="G3390" s="35" t="str">
        <f>VLOOKUP(Table76[[#This Row],[CID]],MathN,2,FALSE)</f>
        <v>Triangles</v>
      </c>
    </row>
    <row r="3391" spans="1:7" x14ac:dyDescent="0.2">
      <c r="A3391" s="8" t="str">
        <f>Table76[[#This Row],[Test No.]]&amp;Table76[[#This Row],[Section]]&amp;Table76[[#This Row],[Q. No.]]</f>
        <v>R57M30</v>
      </c>
      <c r="B3391" s="8"/>
      <c r="C3391" t="s">
        <v>216</v>
      </c>
      <c r="D3391">
        <v>30</v>
      </c>
      <c r="E3391" t="s">
        <v>32</v>
      </c>
      <c r="F3391" t="s">
        <v>467</v>
      </c>
      <c r="G3391" s="35" t="str">
        <f>VLOOKUP(Table76[[#This Row],[CID]],MathN,2,FALSE)</f>
        <v>Percentages, Fractions, and Decimals</v>
      </c>
    </row>
    <row r="3392" spans="1:7" x14ac:dyDescent="0.2">
      <c r="A3392" s="8" t="str">
        <f>Table76[[#This Row],[Test No.]]&amp;Table76[[#This Row],[Section]]&amp;Table76[[#This Row],[Q. No.]]</f>
        <v>R57M31</v>
      </c>
      <c r="B3392" s="8"/>
      <c r="C3392" t="s">
        <v>216</v>
      </c>
      <c r="D3392">
        <v>31</v>
      </c>
      <c r="E3392" t="s">
        <v>32</v>
      </c>
      <c r="F3392" t="s">
        <v>470</v>
      </c>
      <c r="G3392" s="35" t="str">
        <f>VLOOKUP(Table76[[#This Row],[CID]],MathN,2,FALSE)</f>
        <v>Exponents and Roots</v>
      </c>
    </row>
    <row r="3393" spans="1:7" x14ac:dyDescent="0.2">
      <c r="A3393" s="8" t="str">
        <f>Table76[[#This Row],[Test No.]]&amp;Table76[[#This Row],[Section]]&amp;Table76[[#This Row],[Q. No.]]</f>
        <v>R57M32</v>
      </c>
      <c r="B3393" s="8"/>
      <c r="C3393" t="s">
        <v>216</v>
      </c>
      <c r="D3393">
        <v>32</v>
      </c>
      <c r="E3393" t="s">
        <v>32</v>
      </c>
      <c r="F3393" t="s">
        <v>500</v>
      </c>
      <c r="G3393" s="35" t="str">
        <f>VLOOKUP(Table76[[#This Row],[CID]],MathN,2,FALSE)</f>
        <v>SOHCAHTOA</v>
      </c>
    </row>
    <row r="3394" spans="1:7" x14ac:dyDescent="0.2">
      <c r="A3394" s="8" t="str">
        <f>Table76[[#This Row],[Test No.]]&amp;Table76[[#This Row],[Section]]&amp;Table76[[#This Row],[Q. No.]]</f>
        <v>R57M33</v>
      </c>
      <c r="B3394" s="8"/>
      <c r="C3394" t="s">
        <v>216</v>
      </c>
      <c r="D3394">
        <v>33</v>
      </c>
      <c r="E3394" t="s">
        <v>32</v>
      </c>
      <c r="F3394" t="s">
        <v>483</v>
      </c>
      <c r="G3394" s="35" t="str">
        <f>VLOOKUP(Table76[[#This Row],[CID]],MathN,2,FALSE)</f>
        <v>Logarithms</v>
      </c>
    </row>
    <row r="3395" spans="1:7" x14ac:dyDescent="0.2">
      <c r="A3395" s="8" t="str">
        <f>Table76[[#This Row],[Test No.]]&amp;Table76[[#This Row],[Section]]&amp;Table76[[#This Row],[Q. No.]]</f>
        <v>R57M34</v>
      </c>
      <c r="B3395" s="8"/>
      <c r="C3395" t="s">
        <v>216</v>
      </c>
      <c r="D3395">
        <v>34</v>
      </c>
      <c r="E3395" t="s">
        <v>32</v>
      </c>
      <c r="F3395" t="s">
        <v>504</v>
      </c>
      <c r="G3395" s="35" t="str">
        <f>VLOOKUP(Table76[[#This Row],[CID]],MathN,2,FALSE)</f>
        <v>Logic</v>
      </c>
    </row>
    <row r="3396" spans="1:7" x14ac:dyDescent="0.2">
      <c r="A3396" s="8" t="str">
        <f>Table76[[#This Row],[Test No.]]&amp;Table76[[#This Row],[Section]]&amp;Table76[[#This Row],[Q. No.]]</f>
        <v>R57M35</v>
      </c>
      <c r="B3396" s="8"/>
      <c r="C3396" t="s">
        <v>216</v>
      </c>
      <c r="D3396">
        <v>35</v>
      </c>
      <c r="E3396" t="s">
        <v>32</v>
      </c>
      <c r="F3396" t="s">
        <v>468</v>
      </c>
      <c r="G3396" s="35" t="str">
        <f>VLOOKUP(Table76[[#This Row],[CID]],MathN,2,FALSE)</f>
        <v>Ratios and Proportions</v>
      </c>
    </row>
    <row r="3397" spans="1:7" x14ac:dyDescent="0.2">
      <c r="A3397" s="8" t="str">
        <f>Table76[[#This Row],[Test No.]]&amp;Table76[[#This Row],[Section]]&amp;Table76[[#This Row],[Q. No.]]</f>
        <v>R57M36</v>
      </c>
      <c r="B3397" s="8"/>
      <c r="C3397" t="s">
        <v>216</v>
      </c>
      <c r="D3397">
        <v>36</v>
      </c>
      <c r="E3397" t="s">
        <v>32</v>
      </c>
      <c r="F3397" t="s">
        <v>467</v>
      </c>
      <c r="G3397" s="35" t="str">
        <f>VLOOKUP(Table76[[#This Row],[CID]],MathN,2,FALSE)</f>
        <v>Percentages, Fractions, and Decimals</v>
      </c>
    </row>
    <row r="3398" spans="1:7" x14ac:dyDescent="0.2">
      <c r="A3398" s="8" t="str">
        <f>Table76[[#This Row],[Test No.]]&amp;Table76[[#This Row],[Section]]&amp;Table76[[#This Row],[Q. No.]]</f>
        <v>R57M37</v>
      </c>
      <c r="B3398" s="8"/>
      <c r="C3398" t="s">
        <v>216</v>
      </c>
      <c r="D3398">
        <v>37</v>
      </c>
      <c r="E3398" t="s">
        <v>32</v>
      </c>
      <c r="F3398" t="s">
        <v>489</v>
      </c>
      <c r="G3398" s="35" t="str">
        <f>VLOOKUP(Table76[[#This Row],[CID]],MathN,2,FALSE)</f>
        <v>Slope</v>
      </c>
    </row>
    <row r="3399" spans="1:7" x14ac:dyDescent="0.2">
      <c r="A3399" s="8" t="str">
        <f>Table76[[#This Row],[Test No.]]&amp;Table76[[#This Row],[Section]]&amp;Table76[[#This Row],[Q. No.]]</f>
        <v>R57M38</v>
      </c>
      <c r="B3399" s="8"/>
      <c r="C3399" t="s">
        <v>216</v>
      </c>
      <c r="D3399">
        <v>38</v>
      </c>
      <c r="E3399" t="s">
        <v>32</v>
      </c>
      <c r="F3399" t="s">
        <v>470</v>
      </c>
      <c r="G3399" s="35" t="str">
        <f>VLOOKUP(Table76[[#This Row],[CID]],MathN,2,FALSE)</f>
        <v>Exponents and Roots</v>
      </c>
    </row>
    <row r="3400" spans="1:7" x14ac:dyDescent="0.2">
      <c r="A3400" s="8" t="str">
        <f>Table76[[#This Row],[Test No.]]&amp;Table76[[#This Row],[Section]]&amp;Table76[[#This Row],[Q. No.]]</f>
        <v>R57M39</v>
      </c>
      <c r="B3400" s="8"/>
      <c r="C3400" t="s">
        <v>216</v>
      </c>
      <c r="D3400">
        <v>39</v>
      </c>
      <c r="E3400" t="s">
        <v>32</v>
      </c>
      <c r="F3400" t="s">
        <v>506</v>
      </c>
      <c r="G3400" s="35" t="str">
        <f>VLOOKUP(Table76[[#This Row],[CID]],MathN,2,FALSE)</f>
        <v>Mean, Median, and Mode</v>
      </c>
    </row>
    <row r="3401" spans="1:7" x14ac:dyDescent="0.2">
      <c r="A3401" s="8" t="str">
        <f>Table76[[#This Row],[Test No.]]&amp;Table76[[#This Row],[Section]]&amp;Table76[[#This Row],[Q. No.]]</f>
        <v>R57M40</v>
      </c>
      <c r="B3401" s="8"/>
      <c r="C3401" t="s">
        <v>216</v>
      </c>
      <c r="D3401">
        <v>40</v>
      </c>
      <c r="E3401" t="s">
        <v>32</v>
      </c>
      <c r="F3401" t="s">
        <v>499</v>
      </c>
      <c r="G3401" s="35" t="str">
        <f>VLOOKUP(Table76[[#This Row],[CID]],MathN,2,FALSE)</f>
        <v>Area and Perimeter</v>
      </c>
    </row>
    <row r="3402" spans="1:7" x14ac:dyDescent="0.2">
      <c r="A3402" s="8" t="str">
        <f>Table76[[#This Row],[Test No.]]&amp;Table76[[#This Row],[Section]]&amp;Table76[[#This Row],[Q. No.]]</f>
        <v>R57M41</v>
      </c>
      <c r="B3402" s="8"/>
      <c r="C3402" t="s">
        <v>216</v>
      </c>
      <c r="D3402">
        <v>41</v>
      </c>
      <c r="E3402" t="s">
        <v>32</v>
      </c>
      <c r="F3402" t="s">
        <v>499</v>
      </c>
      <c r="G3402" s="35" t="str">
        <f>VLOOKUP(Table76[[#This Row],[CID]],MathN,2,FALSE)</f>
        <v>Area and Perimeter</v>
      </c>
    </row>
    <row r="3403" spans="1:7" x14ac:dyDescent="0.2">
      <c r="A3403" s="8" t="str">
        <f>Table76[[#This Row],[Test No.]]&amp;Table76[[#This Row],[Section]]&amp;Table76[[#This Row],[Q. No.]]</f>
        <v>R57M42</v>
      </c>
      <c r="B3403" s="8"/>
      <c r="C3403" t="s">
        <v>216</v>
      </c>
      <c r="D3403">
        <v>42</v>
      </c>
      <c r="E3403" t="s">
        <v>32</v>
      </c>
      <c r="F3403" t="s">
        <v>481</v>
      </c>
      <c r="G3403" s="35" t="str">
        <f>VLOOKUP(Table76[[#This Row],[CID]],MathN,2,FALSE)</f>
        <v>Functions</v>
      </c>
    </row>
    <row r="3404" spans="1:7" x14ac:dyDescent="0.2">
      <c r="A3404" s="8" t="str">
        <f>Table76[[#This Row],[Test No.]]&amp;Table76[[#This Row],[Section]]&amp;Table76[[#This Row],[Q. No.]]</f>
        <v>R57M43</v>
      </c>
      <c r="B3404" s="8"/>
      <c r="C3404" t="s">
        <v>216</v>
      </c>
      <c r="D3404">
        <v>43</v>
      </c>
      <c r="E3404" t="s">
        <v>32</v>
      </c>
      <c r="F3404" t="s">
        <v>497</v>
      </c>
      <c r="G3404" s="35" t="str">
        <f>VLOOKUP(Table76[[#This Row],[CID]],MathN,2,FALSE)</f>
        <v>Circles</v>
      </c>
    </row>
    <row r="3405" spans="1:7" x14ac:dyDescent="0.2">
      <c r="A3405" s="8" t="str">
        <f>Table76[[#This Row],[Test No.]]&amp;Table76[[#This Row],[Section]]&amp;Table76[[#This Row],[Q. No.]]</f>
        <v>R57M44</v>
      </c>
      <c r="B3405" s="8"/>
      <c r="C3405" t="s">
        <v>216</v>
      </c>
      <c r="D3405">
        <v>44</v>
      </c>
      <c r="E3405" t="s">
        <v>32</v>
      </c>
      <c r="F3405" t="s">
        <v>487</v>
      </c>
      <c r="G3405" s="35" t="str">
        <f>VLOOKUP(Table76[[#This Row],[CID]],MathN,2,FALSE)</f>
        <v>The (x,y) Coordinate Plane</v>
      </c>
    </row>
    <row r="3406" spans="1:7" x14ac:dyDescent="0.2">
      <c r="A3406" s="8" t="str">
        <f>Table76[[#This Row],[Test No.]]&amp;Table76[[#This Row],[Section]]&amp;Table76[[#This Row],[Q. No.]]</f>
        <v>R57M45</v>
      </c>
      <c r="B3406" s="8"/>
      <c r="C3406" t="s">
        <v>216</v>
      </c>
      <c r="D3406">
        <v>45</v>
      </c>
      <c r="E3406" t="s">
        <v>32</v>
      </c>
      <c r="F3406" t="s">
        <v>492</v>
      </c>
      <c r="G3406" s="35" t="str">
        <f>VLOOKUP(Table76[[#This Row],[CID]],MathN,2,FALSE)</f>
        <v>Graphing Data and Equations</v>
      </c>
    </row>
    <row r="3407" spans="1:7" x14ac:dyDescent="0.2">
      <c r="A3407" s="8" t="str">
        <f>Table76[[#This Row],[Test No.]]&amp;Table76[[#This Row],[Section]]&amp;Table76[[#This Row],[Q. No.]]</f>
        <v>R57M46</v>
      </c>
      <c r="B3407" s="8"/>
      <c r="C3407" t="s">
        <v>216</v>
      </c>
      <c r="D3407">
        <v>46</v>
      </c>
      <c r="E3407" t="s">
        <v>32</v>
      </c>
      <c r="F3407" t="s">
        <v>505</v>
      </c>
      <c r="G3407" s="35" t="str">
        <f>VLOOKUP(Table76[[#This Row],[CID]],MathN,2,FALSE)</f>
        <v>Misc</v>
      </c>
    </row>
    <row r="3408" spans="1:7" x14ac:dyDescent="0.2">
      <c r="A3408" s="8" t="str">
        <f>Table76[[#This Row],[Test No.]]&amp;Table76[[#This Row],[Section]]&amp;Table76[[#This Row],[Q. No.]]</f>
        <v>R57M47</v>
      </c>
      <c r="B3408" s="8"/>
      <c r="C3408" t="s">
        <v>216</v>
      </c>
      <c r="D3408">
        <v>47</v>
      </c>
      <c r="E3408" t="s">
        <v>32</v>
      </c>
      <c r="F3408" t="s">
        <v>507</v>
      </c>
      <c r="G3408" s="35" t="str">
        <f>VLOOKUP(Table76[[#This Row],[CID]],MathN,2,FALSE)</f>
        <v>Probability</v>
      </c>
    </row>
    <row r="3409" spans="1:7" x14ac:dyDescent="0.2">
      <c r="A3409" s="8" t="str">
        <f>Table76[[#This Row],[Test No.]]&amp;Table76[[#This Row],[Section]]&amp;Table76[[#This Row],[Q. No.]]</f>
        <v>R57M48</v>
      </c>
      <c r="B3409" s="8"/>
      <c r="C3409" t="s">
        <v>216</v>
      </c>
      <c r="D3409">
        <v>48</v>
      </c>
      <c r="E3409" t="s">
        <v>32</v>
      </c>
      <c r="F3409" t="s">
        <v>485</v>
      </c>
      <c r="G3409" s="35" t="str">
        <f>VLOOKUP(Table76[[#This Row],[CID]],MathN,2,FALSE)</f>
        <v>Domain and Range</v>
      </c>
    </row>
    <row r="3410" spans="1:7" x14ac:dyDescent="0.2">
      <c r="A3410" s="8" t="str">
        <f>Table76[[#This Row],[Test No.]]&amp;Table76[[#This Row],[Section]]&amp;Table76[[#This Row],[Q. No.]]</f>
        <v>R57M49</v>
      </c>
      <c r="B3410" s="8"/>
      <c r="C3410" t="s">
        <v>216</v>
      </c>
      <c r="D3410">
        <v>49</v>
      </c>
      <c r="E3410" t="s">
        <v>32</v>
      </c>
      <c r="F3410" t="s">
        <v>467</v>
      </c>
      <c r="G3410" s="35" t="str">
        <f>VLOOKUP(Table76[[#This Row],[CID]],MathN,2,FALSE)</f>
        <v>Percentages, Fractions, and Decimals</v>
      </c>
    </row>
    <row r="3411" spans="1:7" x14ac:dyDescent="0.2">
      <c r="A3411" s="8" t="str">
        <f>Table76[[#This Row],[Test No.]]&amp;Table76[[#This Row],[Section]]&amp;Table76[[#This Row],[Q. No.]]</f>
        <v>R57M50</v>
      </c>
      <c r="B3411" s="8"/>
      <c r="C3411" t="s">
        <v>216</v>
      </c>
      <c r="D3411">
        <v>50</v>
      </c>
      <c r="E3411" t="s">
        <v>32</v>
      </c>
      <c r="F3411" t="s">
        <v>481</v>
      </c>
      <c r="G3411" s="35" t="str">
        <f>VLOOKUP(Table76[[#This Row],[CID]],MathN,2,FALSE)</f>
        <v>Functions</v>
      </c>
    </row>
    <row r="3412" spans="1:7" x14ac:dyDescent="0.2">
      <c r="A3412" s="8" t="str">
        <f>Table76[[#This Row],[Test No.]]&amp;Table76[[#This Row],[Section]]&amp;Table76[[#This Row],[Q. No.]]</f>
        <v>R57M51</v>
      </c>
      <c r="B3412" s="8"/>
      <c r="C3412" t="s">
        <v>216</v>
      </c>
      <c r="D3412">
        <v>51</v>
      </c>
      <c r="E3412" t="s">
        <v>32</v>
      </c>
      <c r="F3412" t="s">
        <v>505</v>
      </c>
      <c r="G3412" s="35" t="str">
        <f>VLOOKUP(Table76[[#This Row],[CID]],MathN,2,FALSE)</f>
        <v>Misc</v>
      </c>
    </row>
    <row r="3413" spans="1:7" x14ac:dyDescent="0.2">
      <c r="A3413" s="8" t="str">
        <f>Table76[[#This Row],[Test No.]]&amp;Table76[[#This Row],[Section]]&amp;Table76[[#This Row],[Q. No.]]</f>
        <v>R57M52</v>
      </c>
      <c r="B3413" s="8"/>
      <c r="C3413" t="s">
        <v>216</v>
      </c>
      <c r="D3413">
        <v>52</v>
      </c>
      <c r="E3413" t="s">
        <v>32</v>
      </c>
      <c r="F3413" t="s">
        <v>507</v>
      </c>
      <c r="G3413" s="35" t="str">
        <f>VLOOKUP(Table76[[#This Row],[CID]],MathN,2,FALSE)</f>
        <v>Probability</v>
      </c>
    </row>
    <row r="3414" spans="1:7" x14ac:dyDescent="0.2">
      <c r="A3414" s="8" t="str">
        <f>Table76[[#This Row],[Test No.]]&amp;Table76[[#This Row],[Section]]&amp;Table76[[#This Row],[Q. No.]]</f>
        <v>R57M53</v>
      </c>
      <c r="B3414" s="8"/>
      <c r="C3414" t="s">
        <v>216</v>
      </c>
      <c r="D3414">
        <v>53</v>
      </c>
      <c r="E3414" t="s">
        <v>32</v>
      </c>
      <c r="F3414" t="s">
        <v>499</v>
      </c>
      <c r="G3414" s="35" t="str">
        <f>VLOOKUP(Table76[[#This Row],[CID]],MathN,2,FALSE)</f>
        <v>Area and Perimeter</v>
      </c>
    </row>
    <row r="3415" spans="1:7" x14ac:dyDescent="0.2">
      <c r="A3415" s="8" t="str">
        <f>Table76[[#This Row],[Test No.]]&amp;Table76[[#This Row],[Section]]&amp;Table76[[#This Row],[Q. No.]]</f>
        <v>R57M54</v>
      </c>
      <c r="B3415" s="8"/>
      <c r="C3415" t="s">
        <v>216</v>
      </c>
      <c r="D3415">
        <v>54</v>
      </c>
      <c r="E3415" t="s">
        <v>32</v>
      </c>
      <c r="F3415" t="s">
        <v>467</v>
      </c>
      <c r="G3415" s="35" t="str">
        <f>VLOOKUP(Table76[[#This Row],[CID]],MathN,2,FALSE)</f>
        <v>Percentages, Fractions, and Decimals</v>
      </c>
    </row>
    <row r="3416" spans="1:7" x14ac:dyDescent="0.2">
      <c r="A3416" s="8" t="str">
        <f>Table76[[#This Row],[Test No.]]&amp;Table76[[#This Row],[Section]]&amp;Table76[[#This Row],[Q. No.]]</f>
        <v>R57M55</v>
      </c>
      <c r="B3416" s="8"/>
      <c r="C3416" t="s">
        <v>216</v>
      </c>
      <c r="D3416">
        <v>55</v>
      </c>
      <c r="E3416" t="s">
        <v>32</v>
      </c>
      <c r="F3416" t="s">
        <v>467</v>
      </c>
      <c r="G3416" s="35" t="str">
        <f>VLOOKUP(Table76[[#This Row],[CID]],MathN,2,FALSE)</f>
        <v>Percentages, Fractions, and Decimals</v>
      </c>
    </row>
    <row r="3417" spans="1:7" x14ac:dyDescent="0.2">
      <c r="A3417" s="8" t="str">
        <f>Table76[[#This Row],[Test No.]]&amp;Table76[[#This Row],[Section]]&amp;Table76[[#This Row],[Q. No.]]</f>
        <v>R57M56</v>
      </c>
      <c r="B3417" s="8"/>
      <c r="C3417" t="s">
        <v>216</v>
      </c>
      <c r="D3417">
        <v>56</v>
      </c>
      <c r="E3417" t="s">
        <v>32</v>
      </c>
      <c r="F3417" t="s">
        <v>506</v>
      </c>
      <c r="G3417" s="35" t="str">
        <f>VLOOKUP(Table76[[#This Row],[CID]],MathN,2,FALSE)</f>
        <v>Mean, Median, and Mode</v>
      </c>
    </row>
    <row r="3418" spans="1:7" x14ac:dyDescent="0.2">
      <c r="A3418" s="8" t="str">
        <f>Table76[[#This Row],[Test No.]]&amp;Table76[[#This Row],[Section]]&amp;Table76[[#This Row],[Q. No.]]</f>
        <v>R57M57</v>
      </c>
      <c r="B3418" s="8"/>
      <c r="C3418" t="s">
        <v>216</v>
      </c>
      <c r="D3418">
        <v>57</v>
      </c>
      <c r="E3418" t="s">
        <v>32</v>
      </c>
      <c r="F3418" t="s">
        <v>482</v>
      </c>
      <c r="G3418" s="35" t="str">
        <f>VLOOKUP(Table76[[#This Row],[CID]],MathN,2,FALSE)</f>
        <v>Matrices</v>
      </c>
    </row>
    <row r="3419" spans="1:7" x14ac:dyDescent="0.2">
      <c r="A3419" s="8" t="str">
        <f>Table76[[#This Row],[Test No.]]&amp;Table76[[#This Row],[Section]]&amp;Table76[[#This Row],[Q. No.]]</f>
        <v>R57M58</v>
      </c>
      <c r="B3419" s="8"/>
      <c r="C3419" t="s">
        <v>216</v>
      </c>
      <c r="D3419">
        <v>58</v>
      </c>
      <c r="E3419" t="s">
        <v>32</v>
      </c>
      <c r="F3419" t="s">
        <v>464</v>
      </c>
      <c r="G3419" s="35" t="str">
        <f>VLOOKUP(Table76[[#This Row],[CID]],MathN,2,FALSE)</f>
        <v>Numbers, Operations, and Problems</v>
      </c>
    </row>
    <row r="3420" spans="1:7" x14ac:dyDescent="0.2">
      <c r="A3420" s="8" t="str">
        <f>Table76[[#This Row],[Test No.]]&amp;Table76[[#This Row],[Section]]&amp;Table76[[#This Row],[Q. No.]]</f>
        <v>R57M59</v>
      </c>
      <c r="B3420" s="8"/>
      <c r="C3420" t="s">
        <v>216</v>
      </c>
      <c r="D3420">
        <v>59</v>
      </c>
      <c r="E3420" t="s">
        <v>32</v>
      </c>
      <c r="F3420" t="s">
        <v>498</v>
      </c>
      <c r="G3420" s="35" t="str">
        <f>VLOOKUP(Table76[[#This Row],[CID]],MathN,2,FALSE)</f>
        <v>Simple Three-Dimensional Geometry</v>
      </c>
    </row>
    <row r="3421" spans="1:7" x14ac:dyDescent="0.2">
      <c r="A3421" s="8" t="str">
        <f>Table76[[#This Row],[Test No.]]&amp;Table76[[#This Row],[Section]]&amp;Table76[[#This Row],[Q. No.]]</f>
        <v>R57M60</v>
      </c>
      <c r="B3421" s="8"/>
      <c r="C3421" t="s">
        <v>216</v>
      </c>
      <c r="D3421">
        <v>60</v>
      </c>
      <c r="E3421" t="s">
        <v>32</v>
      </c>
      <c r="F3421" t="s">
        <v>478</v>
      </c>
      <c r="G3421" s="35" t="str">
        <f>VLOOKUP(Table76[[#This Row],[CID]],MathN,2,FALSE)</f>
        <v>Solving and Factoring Quadratic Equations</v>
      </c>
    </row>
    <row r="3422" spans="1:7" x14ac:dyDescent="0.2">
      <c r="A3422" t="str">
        <f>Table76[[#This Row],[Test No.]]&amp;Table76[[#This Row],[Section]]&amp;Table76[[#This Row],[Q. No.]]</f>
        <v/>
      </c>
      <c r="B3422"/>
      <c r="C3422"/>
      <c r="D3422"/>
      <c r="E3422"/>
      <c r="F3422"/>
      <c r="G3422"/>
    </row>
    <row r="3423" spans="1:7" x14ac:dyDescent="0.2">
      <c r="A3423" t="str">
        <f>Table76[[#This Row],[Test No.]]&amp;Table76[[#This Row],[Section]]&amp;Table76[[#This Row],[Q. No.]]</f>
        <v/>
      </c>
      <c r="B3423"/>
      <c r="C3423"/>
      <c r="D3423"/>
      <c r="E3423"/>
      <c r="F3423"/>
      <c r="G3423"/>
    </row>
    <row r="3424" spans="1:7" x14ac:dyDescent="0.2">
      <c r="A3424" t="str">
        <f>Table76[[#This Row],[Test No.]]&amp;Table76[[#This Row],[Section]]&amp;Table76[[#This Row],[Q. No.]]</f>
        <v/>
      </c>
      <c r="B3424"/>
      <c r="C3424"/>
      <c r="D3424"/>
      <c r="E3424"/>
      <c r="F3424"/>
      <c r="G3424"/>
    </row>
    <row r="3425" spans="1:7" x14ac:dyDescent="0.2">
      <c r="A3425" t="str">
        <f>Table76[[#This Row],[Test No.]]&amp;Table76[[#This Row],[Section]]&amp;Table76[[#This Row],[Q. No.]]</f>
        <v/>
      </c>
      <c r="B3425"/>
      <c r="C3425"/>
      <c r="D3425"/>
      <c r="E3425"/>
      <c r="F3425"/>
      <c r="G3425"/>
    </row>
    <row r="3426" spans="1:7" x14ac:dyDescent="0.2">
      <c r="A3426" t="str">
        <f>Table76[[#This Row],[Test No.]]&amp;Table76[[#This Row],[Section]]&amp;Table76[[#This Row],[Q. No.]]</f>
        <v/>
      </c>
      <c r="B3426"/>
      <c r="C3426"/>
      <c r="D3426"/>
      <c r="E3426"/>
      <c r="F3426"/>
      <c r="G3426"/>
    </row>
    <row r="3427" spans="1:7" x14ac:dyDescent="0.2">
      <c r="A3427" t="str">
        <f>Table76[[#This Row],[Test No.]]&amp;Table76[[#This Row],[Section]]&amp;Table76[[#This Row],[Q. No.]]</f>
        <v/>
      </c>
      <c r="B3427"/>
      <c r="C3427"/>
      <c r="D3427"/>
      <c r="E3427"/>
      <c r="F3427"/>
      <c r="G3427"/>
    </row>
    <row r="3428" spans="1:7" x14ac:dyDescent="0.2">
      <c r="A3428" t="str">
        <f>Table76[[#This Row],[Test No.]]&amp;Table76[[#This Row],[Section]]&amp;Table76[[#This Row],[Q. No.]]</f>
        <v/>
      </c>
      <c r="B3428"/>
      <c r="C3428"/>
      <c r="D3428"/>
      <c r="E3428"/>
      <c r="F3428"/>
      <c r="G3428"/>
    </row>
    <row r="3429" spans="1:7" x14ac:dyDescent="0.2">
      <c r="A3429" t="str">
        <f>Table76[[#This Row],[Test No.]]&amp;Table76[[#This Row],[Section]]&amp;Table76[[#This Row],[Q. No.]]</f>
        <v/>
      </c>
      <c r="B3429"/>
      <c r="C3429"/>
      <c r="D3429"/>
      <c r="E3429"/>
      <c r="F3429"/>
      <c r="G3429"/>
    </row>
    <row r="3430" spans="1:7" x14ac:dyDescent="0.2">
      <c r="A3430" t="str">
        <f>Table76[[#This Row],[Test No.]]&amp;Table76[[#This Row],[Section]]&amp;Table76[[#This Row],[Q. No.]]</f>
        <v/>
      </c>
      <c r="B3430"/>
      <c r="C3430"/>
      <c r="D3430"/>
      <c r="E3430"/>
      <c r="F3430"/>
      <c r="G3430"/>
    </row>
    <row r="3431" spans="1:7" x14ac:dyDescent="0.2">
      <c r="A3431" t="str">
        <f>Table76[[#This Row],[Test No.]]&amp;Table76[[#This Row],[Section]]&amp;Table76[[#This Row],[Q. No.]]</f>
        <v/>
      </c>
      <c r="B3431"/>
      <c r="C3431"/>
      <c r="D3431"/>
      <c r="E3431"/>
      <c r="F3431"/>
      <c r="G3431"/>
    </row>
    <row r="3432" spans="1:7" x14ac:dyDescent="0.2">
      <c r="A3432" t="str">
        <f>Table76[[#This Row],[Test No.]]&amp;Table76[[#This Row],[Section]]&amp;Table76[[#This Row],[Q. No.]]</f>
        <v/>
      </c>
      <c r="B3432"/>
      <c r="C3432"/>
      <c r="D3432"/>
      <c r="E3432"/>
      <c r="F3432"/>
      <c r="G3432"/>
    </row>
    <row r="3433" spans="1:7" x14ac:dyDescent="0.2">
      <c r="A3433" t="str">
        <f>Table76[[#This Row],[Test No.]]&amp;Table76[[#This Row],[Section]]&amp;Table76[[#This Row],[Q. No.]]</f>
        <v/>
      </c>
      <c r="B3433"/>
      <c r="C3433"/>
      <c r="D3433"/>
      <c r="E3433"/>
      <c r="F3433"/>
      <c r="G3433"/>
    </row>
    <row r="3434" spans="1:7" x14ac:dyDescent="0.2">
      <c r="A3434" t="str">
        <f>Table76[[#This Row],[Test No.]]&amp;Table76[[#This Row],[Section]]&amp;Table76[[#This Row],[Q. No.]]</f>
        <v/>
      </c>
      <c r="B3434"/>
      <c r="C3434"/>
      <c r="D3434"/>
      <c r="E3434"/>
      <c r="F3434"/>
      <c r="G3434"/>
    </row>
    <row r="3435" spans="1:7" x14ac:dyDescent="0.2">
      <c r="A3435" t="str">
        <f>Table76[[#This Row],[Test No.]]&amp;Table76[[#This Row],[Section]]&amp;Table76[[#This Row],[Q. No.]]</f>
        <v/>
      </c>
      <c r="B3435"/>
      <c r="C3435"/>
      <c r="D3435"/>
      <c r="E3435"/>
      <c r="F3435"/>
      <c r="G3435"/>
    </row>
    <row r="3436" spans="1:7" x14ac:dyDescent="0.2">
      <c r="A3436" t="str">
        <f>Table76[[#This Row],[Test No.]]&amp;Table76[[#This Row],[Section]]&amp;Table76[[#This Row],[Q. No.]]</f>
        <v/>
      </c>
      <c r="B3436"/>
      <c r="C3436"/>
      <c r="D3436"/>
      <c r="E3436"/>
      <c r="F3436"/>
      <c r="G3436"/>
    </row>
    <row r="3437" spans="1:7" x14ac:dyDescent="0.2">
      <c r="A3437" t="str">
        <f>Table76[[#This Row],[Test No.]]&amp;Table76[[#This Row],[Section]]&amp;Table76[[#This Row],[Q. No.]]</f>
        <v/>
      </c>
      <c r="B3437"/>
      <c r="C3437"/>
      <c r="D3437"/>
      <c r="E3437"/>
      <c r="F3437"/>
      <c r="G3437"/>
    </row>
    <row r="3438" spans="1:7" x14ac:dyDescent="0.2">
      <c r="A3438" t="str">
        <f>Table76[[#This Row],[Test No.]]&amp;Table76[[#This Row],[Section]]&amp;Table76[[#This Row],[Q. No.]]</f>
        <v/>
      </c>
      <c r="B3438"/>
      <c r="C3438"/>
      <c r="D3438"/>
      <c r="E3438"/>
      <c r="F3438"/>
      <c r="G3438"/>
    </row>
    <row r="3439" spans="1:7" x14ac:dyDescent="0.2">
      <c r="A3439" t="str">
        <f>Table76[[#This Row],[Test No.]]&amp;Table76[[#This Row],[Section]]&amp;Table76[[#This Row],[Q. No.]]</f>
        <v/>
      </c>
      <c r="B3439"/>
      <c r="C3439"/>
      <c r="D3439"/>
      <c r="E3439"/>
      <c r="F3439"/>
      <c r="G3439"/>
    </row>
    <row r="3440" spans="1:7" x14ac:dyDescent="0.2">
      <c r="A3440" t="str">
        <f>Table76[[#This Row],[Test No.]]&amp;Table76[[#This Row],[Section]]&amp;Table76[[#This Row],[Q. No.]]</f>
        <v/>
      </c>
      <c r="B3440"/>
      <c r="C3440"/>
      <c r="D3440"/>
      <c r="E3440"/>
      <c r="F3440"/>
      <c r="G3440"/>
    </row>
    <row r="3441" spans="1:7" x14ac:dyDescent="0.2">
      <c r="A3441" t="str">
        <f>Table76[[#This Row],[Test No.]]&amp;Table76[[#This Row],[Section]]&amp;Table76[[#This Row],[Q. No.]]</f>
        <v/>
      </c>
      <c r="B3441"/>
      <c r="C3441"/>
      <c r="D3441"/>
      <c r="E3441"/>
      <c r="F3441"/>
      <c r="G3441"/>
    </row>
    <row r="3442" spans="1:7" x14ac:dyDescent="0.2">
      <c r="A3442" t="str">
        <f>Table76[[#This Row],[Test No.]]&amp;Table76[[#This Row],[Section]]&amp;Table76[[#This Row],[Q. No.]]</f>
        <v/>
      </c>
      <c r="B3442"/>
      <c r="C3442"/>
      <c r="D3442"/>
      <c r="E3442"/>
      <c r="F3442"/>
      <c r="G3442"/>
    </row>
    <row r="3443" spans="1:7" x14ac:dyDescent="0.2">
      <c r="A3443" t="str">
        <f>Table76[[#This Row],[Test No.]]&amp;Table76[[#This Row],[Section]]&amp;Table76[[#This Row],[Q. No.]]</f>
        <v/>
      </c>
      <c r="B3443"/>
      <c r="C3443"/>
      <c r="D3443"/>
      <c r="E3443"/>
      <c r="F3443"/>
      <c r="G3443"/>
    </row>
    <row r="3444" spans="1:7" x14ac:dyDescent="0.2">
      <c r="A3444" t="str">
        <f>Table76[[#This Row],[Test No.]]&amp;Table76[[#This Row],[Section]]&amp;Table76[[#This Row],[Q. No.]]</f>
        <v/>
      </c>
      <c r="B3444"/>
      <c r="C3444"/>
      <c r="D3444"/>
      <c r="E3444"/>
      <c r="F3444"/>
      <c r="G3444"/>
    </row>
    <row r="3445" spans="1:7" x14ac:dyDescent="0.2">
      <c r="A3445" t="str">
        <f>Table76[[#This Row],[Test No.]]&amp;Table76[[#This Row],[Section]]&amp;Table76[[#This Row],[Q. No.]]</f>
        <v/>
      </c>
      <c r="B3445"/>
      <c r="C3445"/>
      <c r="D3445"/>
      <c r="E3445"/>
      <c r="F3445"/>
      <c r="G3445"/>
    </row>
    <row r="3446" spans="1:7" x14ac:dyDescent="0.2">
      <c r="A3446" t="str">
        <f>Table76[[#This Row],[Test No.]]&amp;Table76[[#This Row],[Section]]&amp;Table76[[#This Row],[Q. No.]]</f>
        <v/>
      </c>
      <c r="B3446"/>
      <c r="C3446"/>
      <c r="D3446"/>
      <c r="E3446"/>
      <c r="F3446"/>
      <c r="G3446"/>
    </row>
    <row r="3447" spans="1:7" x14ac:dyDescent="0.2">
      <c r="A3447" t="str">
        <f>Table76[[#This Row],[Test No.]]&amp;Table76[[#This Row],[Section]]&amp;Table76[[#This Row],[Q. No.]]</f>
        <v/>
      </c>
      <c r="B3447"/>
      <c r="C3447"/>
      <c r="D3447"/>
      <c r="E3447"/>
      <c r="F3447"/>
      <c r="G3447"/>
    </row>
    <row r="3448" spans="1:7" x14ac:dyDescent="0.2">
      <c r="A3448" t="str">
        <f>Table76[[#This Row],[Test No.]]&amp;Table76[[#This Row],[Section]]&amp;Table76[[#This Row],[Q. No.]]</f>
        <v/>
      </c>
      <c r="B3448"/>
      <c r="C3448"/>
      <c r="D3448"/>
      <c r="E3448"/>
      <c r="F3448"/>
      <c r="G3448"/>
    </row>
    <row r="3449" spans="1:7" x14ac:dyDescent="0.2">
      <c r="A3449" t="str">
        <f>Table76[[#This Row],[Test No.]]&amp;Table76[[#This Row],[Section]]&amp;Table76[[#This Row],[Q. No.]]</f>
        <v/>
      </c>
      <c r="B3449"/>
      <c r="C3449"/>
      <c r="D3449"/>
      <c r="E3449"/>
      <c r="F3449"/>
      <c r="G3449"/>
    </row>
    <row r="3450" spans="1:7" x14ac:dyDescent="0.2">
      <c r="A3450" t="str">
        <f>Table76[[#This Row],[Test No.]]&amp;Table76[[#This Row],[Section]]&amp;Table76[[#This Row],[Q. No.]]</f>
        <v/>
      </c>
      <c r="B3450"/>
      <c r="C3450"/>
      <c r="D3450"/>
      <c r="E3450"/>
      <c r="F3450"/>
      <c r="G3450"/>
    </row>
    <row r="3451" spans="1:7" x14ac:dyDescent="0.2">
      <c r="A3451" t="str">
        <f>Table76[[#This Row],[Test No.]]&amp;Table76[[#This Row],[Section]]&amp;Table76[[#This Row],[Q. No.]]</f>
        <v/>
      </c>
      <c r="B3451"/>
      <c r="C3451"/>
      <c r="D3451"/>
      <c r="E3451"/>
      <c r="F3451"/>
      <c r="G3451"/>
    </row>
    <row r="3452" spans="1:7" x14ac:dyDescent="0.2">
      <c r="A3452" t="str">
        <f>Table76[[#This Row],[Test No.]]&amp;Table76[[#This Row],[Section]]&amp;Table76[[#This Row],[Q. No.]]</f>
        <v/>
      </c>
      <c r="B3452"/>
      <c r="C3452"/>
      <c r="D3452"/>
      <c r="E3452"/>
      <c r="F3452"/>
      <c r="G3452"/>
    </row>
    <row r="3453" spans="1:7" x14ac:dyDescent="0.2">
      <c r="A3453" t="str">
        <f>Table76[[#This Row],[Test No.]]&amp;Table76[[#This Row],[Section]]&amp;Table76[[#This Row],[Q. No.]]</f>
        <v/>
      </c>
      <c r="B3453"/>
      <c r="C3453"/>
      <c r="D3453"/>
      <c r="E3453"/>
      <c r="F3453"/>
      <c r="G3453"/>
    </row>
    <row r="3454" spans="1:7" x14ac:dyDescent="0.2">
      <c r="A3454" t="str">
        <f>Table76[[#This Row],[Test No.]]&amp;Table76[[#This Row],[Section]]&amp;Table76[[#This Row],[Q. No.]]</f>
        <v/>
      </c>
      <c r="B3454"/>
      <c r="C3454"/>
      <c r="D3454"/>
      <c r="E3454"/>
      <c r="F3454"/>
      <c r="G3454"/>
    </row>
    <row r="3455" spans="1:7" x14ac:dyDescent="0.2">
      <c r="A3455" t="str">
        <f>Table76[[#This Row],[Test No.]]&amp;Table76[[#This Row],[Section]]&amp;Table76[[#This Row],[Q. No.]]</f>
        <v/>
      </c>
      <c r="B3455"/>
      <c r="C3455"/>
      <c r="D3455"/>
      <c r="E3455"/>
      <c r="F3455"/>
      <c r="G3455"/>
    </row>
    <row r="3456" spans="1:7" x14ac:dyDescent="0.2">
      <c r="A3456" t="str">
        <f>Table76[[#This Row],[Test No.]]&amp;Table76[[#This Row],[Section]]&amp;Table76[[#This Row],[Q. No.]]</f>
        <v/>
      </c>
      <c r="B3456"/>
      <c r="C3456"/>
      <c r="D3456"/>
      <c r="E3456"/>
      <c r="F3456"/>
      <c r="G3456"/>
    </row>
    <row r="3457" spans="1:7" x14ac:dyDescent="0.2">
      <c r="A3457" t="str">
        <f>Table76[[#This Row],[Test No.]]&amp;Table76[[#This Row],[Section]]&amp;Table76[[#This Row],[Q. No.]]</f>
        <v/>
      </c>
      <c r="B3457"/>
      <c r="C3457"/>
      <c r="D3457"/>
      <c r="E3457"/>
      <c r="F3457"/>
      <c r="G3457"/>
    </row>
    <row r="3458" spans="1:7" x14ac:dyDescent="0.2">
      <c r="A3458" t="str">
        <f>Table76[[#This Row],[Test No.]]&amp;Table76[[#This Row],[Section]]&amp;Table76[[#This Row],[Q. No.]]</f>
        <v/>
      </c>
      <c r="B3458"/>
      <c r="C3458"/>
      <c r="D3458"/>
      <c r="E3458"/>
      <c r="F3458"/>
      <c r="G3458"/>
    </row>
    <row r="3459" spans="1:7" x14ac:dyDescent="0.2">
      <c r="A3459" t="str">
        <f>Table76[[#This Row],[Test No.]]&amp;Table76[[#This Row],[Section]]&amp;Table76[[#This Row],[Q. No.]]</f>
        <v/>
      </c>
      <c r="B3459"/>
      <c r="C3459"/>
      <c r="D3459"/>
      <c r="E3459"/>
      <c r="F3459"/>
      <c r="G3459"/>
    </row>
    <row r="3460" spans="1:7" x14ac:dyDescent="0.2">
      <c r="A3460" t="str">
        <f>Table76[[#This Row],[Test No.]]&amp;Table76[[#This Row],[Section]]&amp;Table76[[#This Row],[Q. No.]]</f>
        <v/>
      </c>
      <c r="B3460"/>
      <c r="C3460"/>
      <c r="D3460"/>
      <c r="E3460"/>
      <c r="F3460"/>
      <c r="G3460"/>
    </row>
    <row r="3461" spans="1:7" x14ac:dyDescent="0.2">
      <c r="A3461" t="str">
        <f>Table76[[#This Row],[Test No.]]&amp;Table76[[#This Row],[Section]]&amp;Table76[[#This Row],[Q. No.]]</f>
        <v/>
      </c>
      <c r="B3461"/>
      <c r="C3461"/>
      <c r="D3461"/>
      <c r="E3461"/>
      <c r="F3461"/>
      <c r="G3461"/>
    </row>
    <row r="3462" spans="1:7" x14ac:dyDescent="0.2">
      <c r="A3462" t="str">
        <f>Table76[[#This Row],[Test No.]]&amp;Table76[[#This Row],[Section]]&amp;Table76[[#This Row],[Q. No.]]</f>
        <v/>
      </c>
      <c r="B3462"/>
      <c r="C3462"/>
      <c r="D3462"/>
      <c r="E3462"/>
      <c r="F3462"/>
      <c r="G3462"/>
    </row>
    <row r="3463" spans="1:7" x14ac:dyDescent="0.2">
      <c r="A3463" t="str">
        <f>Table76[[#This Row],[Test No.]]&amp;Table76[[#This Row],[Section]]&amp;Table76[[#This Row],[Q. No.]]</f>
        <v/>
      </c>
      <c r="B3463"/>
      <c r="C3463"/>
      <c r="D3463"/>
      <c r="E3463"/>
      <c r="F3463"/>
      <c r="G3463"/>
    </row>
    <row r="3464" spans="1:7" x14ac:dyDescent="0.2">
      <c r="A3464" t="str">
        <f>Table76[[#This Row],[Test No.]]&amp;Table76[[#This Row],[Section]]&amp;Table76[[#This Row],[Q. No.]]</f>
        <v/>
      </c>
      <c r="B3464"/>
      <c r="C3464"/>
      <c r="D3464"/>
      <c r="E3464"/>
      <c r="F3464"/>
      <c r="G3464"/>
    </row>
    <row r="3465" spans="1:7" x14ac:dyDescent="0.2">
      <c r="A3465" t="str">
        <f>Table76[[#This Row],[Test No.]]&amp;Table76[[#This Row],[Section]]&amp;Table76[[#This Row],[Q. No.]]</f>
        <v/>
      </c>
      <c r="B3465"/>
      <c r="C3465"/>
      <c r="D3465"/>
      <c r="E3465"/>
      <c r="F3465"/>
      <c r="G3465"/>
    </row>
    <row r="3466" spans="1:7" x14ac:dyDescent="0.2">
      <c r="A3466" t="str">
        <f>Table76[[#This Row],[Test No.]]&amp;Table76[[#This Row],[Section]]&amp;Table76[[#This Row],[Q. No.]]</f>
        <v/>
      </c>
      <c r="B3466"/>
      <c r="C3466"/>
      <c r="D3466"/>
      <c r="E3466"/>
      <c r="F3466"/>
      <c r="G3466"/>
    </row>
    <row r="3467" spans="1:7" x14ac:dyDescent="0.2">
      <c r="A3467" t="str">
        <f>Table76[[#This Row],[Test No.]]&amp;Table76[[#This Row],[Section]]&amp;Table76[[#This Row],[Q. No.]]</f>
        <v/>
      </c>
      <c r="B3467"/>
      <c r="C3467"/>
      <c r="D3467"/>
      <c r="E3467"/>
      <c r="F3467"/>
      <c r="G3467"/>
    </row>
    <row r="3468" spans="1:7" x14ac:dyDescent="0.2">
      <c r="A3468" t="str">
        <f>Table76[[#This Row],[Test No.]]&amp;Table76[[#This Row],[Section]]&amp;Table76[[#This Row],[Q. No.]]</f>
        <v/>
      </c>
      <c r="B3468"/>
      <c r="C3468"/>
      <c r="D3468"/>
      <c r="E3468"/>
      <c r="F3468"/>
      <c r="G3468"/>
    </row>
    <row r="3469" spans="1:7" x14ac:dyDescent="0.2">
      <c r="A3469" t="str">
        <f>Table76[[#This Row],[Test No.]]&amp;Table76[[#This Row],[Section]]&amp;Table76[[#This Row],[Q. No.]]</f>
        <v/>
      </c>
      <c r="B3469"/>
      <c r="C3469"/>
      <c r="D3469"/>
      <c r="E3469"/>
      <c r="F3469"/>
      <c r="G3469"/>
    </row>
    <row r="3470" spans="1:7" x14ac:dyDescent="0.2">
      <c r="A3470" t="str">
        <f>Table76[[#This Row],[Test No.]]&amp;Table76[[#This Row],[Section]]&amp;Table76[[#This Row],[Q. No.]]</f>
        <v/>
      </c>
      <c r="B3470"/>
      <c r="C3470"/>
      <c r="D3470"/>
      <c r="E3470"/>
      <c r="F3470"/>
      <c r="G3470"/>
    </row>
    <row r="3471" spans="1:7" x14ac:dyDescent="0.2">
      <c r="A3471" t="str">
        <f>Table76[[#This Row],[Test No.]]&amp;Table76[[#This Row],[Section]]&amp;Table76[[#This Row],[Q. No.]]</f>
        <v/>
      </c>
      <c r="B3471"/>
      <c r="C3471"/>
      <c r="D3471"/>
      <c r="E3471"/>
      <c r="F3471"/>
      <c r="G3471"/>
    </row>
    <row r="3472" spans="1:7" x14ac:dyDescent="0.2">
      <c r="A3472" t="str">
        <f>Table76[[#This Row],[Test No.]]&amp;Table76[[#This Row],[Section]]&amp;Table76[[#This Row],[Q. No.]]</f>
        <v/>
      </c>
      <c r="B3472"/>
      <c r="C3472"/>
      <c r="D3472"/>
      <c r="E3472"/>
      <c r="F3472"/>
      <c r="G3472"/>
    </row>
    <row r="3473" spans="1:7" x14ac:dyDescent="0.2">
      <c r="A3473" t="str">
        <f>Table76[[#This Row],[Test No.]]&amp;Table76[[#This Row],[Section]]&amp;Table76[[#This Row],[Q. No.]]</f>
        <v/>
      </c>
      <c r="B3473"/>
      <c r="C3473"/>
      <c r="D3473"/>
      <c r="E3473"/>
      <c r="F3473"/>
      <c r="G3473"/>
    </row>
    <row r="3474" spans="1:7" x14ac:dyDescent="0.2">
      <c r="A3474" t="str">
        <f>Table76[[#This Row],[Test No.]]&amp;Table76[[#This Row],[Section]]&amp;Table76[[#This Row],[Q. No.]]</f>
        <v/>
      </c>
      <c r="B3474"/>
      <c r="C3474"/>
      <c r="D3474"/>
      <c r="E3474"/>
      <c r="F3474"/>
      <c r="G3474"/>
    </row>
    <row r="3475" spans="1:7" x14ac:dyDescent="0.2">
      <c r="A3475" t="str">
        <f>Table76[[#This Row],[Test No.]]&amp;Table76[[#This Row],[Section]]&amp;Table76[[#This Row],[Q. No.]]</f>
        <v/>
      </c>
      <c r="B3475"/>
      <c r="C3475"/>
      <c r="D3475"/>
      <c r="E3475"/>
      <c r="F3475"/>
      <c r="G3475"/>
    </row>
    <row r="3476" spans="1:7" x14ac:dyDescent="0.2">
      <c r="A3476" t="str">
        <f>Table76[[#This Row],[Test No.]]&amp;Table76[[#This Row],[Section]]&amp;Table76[[#This Row],[Q. No.]]</f>
        <v/>
      </c>
      <c r="B3476"/>
      <c r="C3476"/>
      <c r="D3476"/>
      <c r="E3476"/>
      <c r="F3476"/>
      <c r="G3476"/>
    </row>
    <row r="3477" spans="1:7" x14ac:dyDescent="0.2">
      <c r="A3477" t="str">
        <f>Table76[[#This Row],[Test No.]]&amp;Table76[[#This Row],[Section]]&amp;Table76[[#This Row],[Q. No.]]</f>
        <v/>
      </c>
      <c r="B3477"/>
      <c r="C3477"/>
      <c r="D3477"/>
      <c r="E3477"/>
      <c r="F3477"/>
      <c r="G3477"/>
    </row>
    <row r="3478" spans="1:7" x14ac:dyDescent="0.2">
      <c r="A3478" t="str">
        <f>Table76[[#This Row],[Test No.]]&amp;Table76[[#This Row],[Section]]&amp;Table76[[#This Row],[Q. No.]]</f>
        <v/>
      </c>
      <c r="B3478"/>
      <c r="C3478"/>
      <c r="D3478"/>
      <c r="E3478"/>
      <c r="F3478"/>
      <c r="G3478"/>
    </row>
    <row r="3479" spans="1:7" x14ac:dyDescent="0.2">
      <c r="A3479" t="str">
        <f>Table76[[#This Row],[Test No.]]&amp;Table76[[#This Row],[Section]]&amp;Table76[[#This Row],[Q. No.]]</f>
        <v/>
      </c>
      <c r="B3479"/>
      <c r="C3479"/>
      <c r="D3479"/>
      <c r="E3479"/>
      <c r="F3479"/>
      <c r="G3479"/>
    </row>
    <row r="3480" spans="1:7" x14ac:dyDescent="0.2">
      <c r="A3480" t="str">
        <f>Table76[[#This Row],[Test No.]]&amp;Table76[[#This Row],[Section]]&amp;Table76[[#This Row],[Q. No.]]</f>
        <v/>
      </c>
      <c r="B3480"/>
      <c r="C3480"/>
      <c r="D3480"/>
      <c r="E3480"/>
      <c r="F3480"/>
      <c r="G3480"/>
    </row>
    <row r="3481" spans="1:7" x14ac:dyDescent="0.2">
      <c r="A3481" t="str">
        <f>Table76[[#This Row],[Test No.]]&amp;Table76[[#This Row],[Section]]&amp;Table76[[#This Row],[Q. No.]]</f>
        <v/>
      </c>
      <c r="B3481"/>
      <c r="C3481"/>
      <c r="D3481"/>
      <c r="E3481"/>
      <c r="F3481"/>
      <c r="G3481"/>
    </row>
    <row r="3482" spans="1:7" x14ac:dyDescent="0.2">
      <c r="A3482" t="str">
        <f>Table76[[#This Row],[Test No.]]&amp;Table76[[#This Row],[Section]]&amp;Table76[[#This Row],[Q. No.]]</f>
        <v/>
      </c>
      <c r="B3482"/>
      <c r="C3482"/>
      <c r="D3482"/>
      <c r="E3482"/>
      <c r="F3482"/>
      <c r="G3482"/>
    </row>
    <row r="3483" spans="1:7" x14ac:dyDescent="0.2">
      <c r="A3483" t="str">
        <f>Table76[[#This Row],[Test No.]]&amp;Table76[[#This Row],[Section]]&amp;Table76[[#This Row],[Q. No.]]</f>
        <v/>
      </c>
      <c r="B3483"/>
      <c r="C3483"/>
      <c r="D3483"/>
      <c r="E3483"/>
      <c r="F3483"/>
      <c r="G3483"/>
    </row>
    <row r="3484" spans="1:7" x14ac:dyDescent="0.2">
      <c r="A3484" t="str">
        <f>Table76[[#This Row],[Test No.]]&amp;Table76[[#This Row],[Section]]&amp;Table76[[#This Row],[Q. No.]]</f>
        <v/>
      </c>
      <c r="B3484"/>
      <c r="C3484"/>
      <c r="D3484"/>
      <c r="E3484"/>
      <c r="F3484"/>
      <c r="G3484"/>
    </row>
    <row r="3485" spans="1:7" x14ac:dyDescent="0.2">
      <c r="A3485" t="str">
        <f>Table76[[#This Row],[Test No.]]&amp;Table76[[#This Row],[Section]]&amp;Table76[[#This Row],[Q. No.]]</f>
        <v/>
      </c>
      <c r="B3485"/>
      <c r="C3485"/>
      <c r="D3485"/>
      <c r="E3485"/>
      <c r="F3485"/>
      <c r="G3485"/>
    </row>
    <row r="3486" spans="1:7" x14ac:dyDescent="0.2">
      <c r="A3486" t="str">
        <f>Table76[[#This Row],[Test No.]]&amp;Table76[[#This Row],[Section]]&amp;Table76[[#This Row],[Q. No.]]</f>
        <v/>
      </c>
      <c r="B3486"/>
      <c r="C3486"/>
      <c r="D3486"/>
      <c r="E3486"/>
      <c r="F3486"/>
      <c r="G3486"/>
    </row>
    <row r="3487" spans="1:7" x14ac:dyDescent="0.2">
      <c r="A3487" t="str">
        <f>Table76[[#This Row],[Test No.]]&amp;Table76[[#This Row],[Section]]&amp;Table76[[#This Row],[Q. No.]]</f>
        <v/>
      </c>
      <c r="B3487"/>
      <c r="C3487"/>
      <c r="D3487"/>
      <c r="E3487"/>
      <c r="F3487"/>
      <c r="G3487"/>
    </row>
    <row r="3488" spans="1:7" x14ac:dyDescent="0.2">
      <c r="A3488" t="str">
        <f>Table76[[#This Row],[Test No.]]&amp;Table76[[#This Row],[Section]]&amp;Table76[[#This Row],[Q. No.]]</f>
        <v/>
      </c>
      <c r="B3488"/>
      <c r="C3488"/>
      <c r="D3488"/>
      <c r="E3488"/>
      <c r="F3488"/>
      <c r="G3488"/>
    </row>
    <row r="3489" spans="1:7" x14ac:dyDescent="0.2">
      <c r="A3489" t="str">
        <f>Table76[[#This Row],[Test No.]]&amp;Table76[[#This Row],[Section]]&amp;Table76[[#This Row],[Q. No.]]</f>
        <v/>
      </c>
      <c r="B3489"/>
      <c r="C3489"/>
      <c r="D3489"/>
      <c r="E3489"/>
      <c r="F3489"/>
      <c r="G3489"/>
    </row>
    <row r="3490" spans="1:7" x14ac:dyDescent="0.2">
      <c r="A3490" t="str">
        <f>Table76[[#This Row],[Test No.]]&amp;Table76[[#This Row],[Section]]&amp;Table76[[#This Row],[Q. No.]]</f>
        <v/>
      </c>
      <c r="B3490"/>
      <c r="C3490"/>
      <c r="D3490"/>
      <c r="E3490"/>
      <c r="F3490"/>
      <c r="G3490"/>
    </row>
    <row r="3491" spans="1:7" x14ac:dyDescent="0.2">
      <c r="A3491" t="str">
        <f>Table76[[#This Row],[Test No.]]&amp;Table76[[#This Row],[Section]]&amp;Table76[[#This Row],[Q. No.]]</f>
        <v/>
      </c>
      <c r="B3491"/>
      <c r="C3491"/>
      <c r="D3491"/>
      <c r="E3491"/>
      <c r="F3491"/>
      <c r="G3491"/>
    </row>
    <row r="3492" spans="1:7" x14ac:dyDescent="0.2">
      <c r="A3492" t="str">
        <f>Table76[[#This Row],[Test No.]]&amp;Table76[[#This Row],[Section]]&amp;Table76[[#This Row],[Q. No.]]</f>
        <v/>
      </c>
      <c r="B3492"/>
      <c r="C3492"/>
      <c r="D3492"/>
      <c r="E3492"/>
      <c r="F3492"/>
      <c r="G3492"/>
    </row>
    <row r="3493" spans="1:7" x14ac:dyDescent="0.2">
      <c r="A3493" t="str">
        <f>Table76[[#This Row],[Test No.]]&amp;Table76[[#This Row],[Section]]&amp;Table76[[#This Row],[Q. No.]]</f>
        <v/>
      </c>
      <c r="B3493"/>
      <c r="C3493"/>
      <c r="D3493"/>
      <c r="E3493"/>
      <c r="F3493"/>
      <c r="G3493"/>
    </row>
    <row r="3494" spans="1:7" x14ac:dyDescent="0.2">
      <c r="A3494" t="str">
        <f>Table76[[#This Row],[Test No.]]&amp;Table76[[#This Row],[Section]]&amp;Table76[[#This Row],[Q. No.]]</f>
        <v/>
      </c>
      <c r="B3494"/>
      <c r="C3494"/>
      <c r="D3494"/>
      <c r="E3494"/>
      <c r="F3494"/>
      <c r="G3494"/>
    </row>
    <row r="3495" spans="1:7" x14ac:dyDescent="0.2">
      <c r="A3495" t="str">
        <f>Table76[[#This Row],[Test No.]]&amp;Table76[[#This Row],[Section]]&amp;Table76[[#This Row],[Q. No.]]</f>
        <v/>
      </c>
      <c r="B3495"/>
      <c r="C3495"/>
      <c r="D3495"/>
      <c r="E3495"/>
      <c r="F3495"/>
      <c r="G3495"/>
    </row>
    <row r="3496" spans="1:7" x14ac:dyDescent="0.2">
      <c r="A3496" t="str">
        <f>Table76[[#This Row],[Test No.]]&amp;Table76[[#This Row],[Section]]&amp;Table76[[#This Row],[Q. No.]]</f>
        <v/>
      </c>
      <c r="B3496"/>
      <c r="C3496"/>
      <c r="D3496"/>
      <c r="E3496"/>
      <c r="F3496"/>
      <c r="G3496"/>
    </row>
    <row r="3497" spans="1:7" x14ac:dyDescent="0.2">
      <c r="A3497" t="str">
        <f>Table76[[#This Row],[Test No.]]&amp;Table76[[#This Row],[Section]]&amp;Table76[[#This Row],[Q. No.]]</f>
        <v/>
      </c>
      <c r="B3497"/>
      <c r="C3497"/>
      <c r="D3497"/>
      <c r="E3497"/>
      <c r="F3497"/>
      <c r="G3497"/>
    </row>
    <row r="3498" spans="1:7" x14ac:dyDescent="0.2">
      <c r="A3498" t="str">
        <f>Table76[[#This Row],[Test No.]]&amp;Table76[[#This Row],[Section]]&amp;Table76[[#This Row],[Q. No.]]</f>
        <v/>
      </c>
      <c r="B3498"/>
      <c r="C3498"/>
      <c r="D3498"/>
      <c r="E3498"/>
      <c r="F3498"/>
      <c r="G3498"/>
    </row>
    <row r="3499" spans="1:7" x14ac:dyDescent="0.2">
      <c r="A3499" t="str">
        <f>Table76[[#This Row],[Test No.]]&amp;Table76[[#This Row],[Section]]&amp;Table76[[#This Row],[Q. No.]]</f>
        <v/>
      </c>
      <c r="B3499"/>
      <c r="C3499"/>
      <c r="D3499"/>
      <c r="E3499"/>
      <c r="F3499"/>
      <c r="G3499"/>
    </row>
    <row r="3500" spans="1:7" x14ac:dyDescent="0.2">
      <c r="A3500" t="str">
        <f>Table76[[#This Row],[Test No.]]&amp;Table76[[#This Row],[Section]]&amp;Table76[[#This Row],[Q. No.]]</f>
        <v/>
      </c>
      <c r="B3500"/>
      <c r="C3500"/>
      <c r="D3500"/>
      <c r="E3500"/>
      <c r="F3500"/>
      <c r="G3500"/>
    </row>
    <row r="3501" spans="1:7" x14ac:dyDescent="0.2">
      <c r="A3501" t="str">
        <f>Table76[[#This Row],[Test No.]]&amp;Table76[[#This Row],[Section]]&amp;Table76[[#This Row],[Q. No.]]</f>
        <v/>
      </c>
      <c r="B3501"/>
      <c r="C3501"/>
      <c r="D3501"/>
      <c r="E3501"/>
      <c r="F3501"/>
      <c r="G3501"/>
    </row>
    <row r="3502" spans="1:7" x14ac:dyDescent="0.2">
      <c r="A3502" t="str">
        <f>Table76[[#This Row],[Test No.]]&amp;Table76[[#This Row],[Section]]&amp;Table76[[#This Row],[Q. No.]]</f>
        <v/>
      </c>
      <c r="B3502"/>
      <c r="C3502"/>
      <c r="D3502"/>
      <c r="E3502"/>
      <c r="F3502"/>
      <c r="G3502"/>
    </row>
    <row r="3503" spans="1:7" x14ac:dyDescent="0.2">
      <c r="A3503" t="str">
        <f>Table76[[#This Row],[Test No.]]&amp;Table76[[#This Row],[Section]]&amp;Table76[[#This Row],[Q. No.]]</f>
        <v/>
      </c>
      <c r="B3503"/>
      <c r="C3503"/>
      <c r="D3503"/>
      <c r="E3503"/>
      <c r="F3503"/>
      <c r="G3503"/>
    </row>
    <row r="3504" spans="1:7" x14ac:dyDescent="0.2">
      <c r="A3504" t="str">
        <f>Table76[[#This Row],[Test No.]]&amp;Table76[[#This Row],[Section]]&amp;Table76[[#This Row],[Q. No.]]</f>
        <v/>
      </c>
      <c r="B3504"/>
      <c r="C3504"/>
      <c r="D3504"/>
      <c r="E3504"/>
      <c r="F3504"/>
      <c r="G3504"/>
    </row>
    <row r="3505" spans="1:7" x14ac:dyDescent="0.2">
      <c r="A3505" t="str">
        <f>Table76[[#This Row],[Test No.]]&amp;Table76[[#This Row],[Section]]&amp;Table76[[#This Row],[Q. No.]]</f>
        <v/>
      </c>
      <c r="B3505"/>
      <c r="C3505"/>
      <c r="D3505"/>
      <c r="E3505"/>
      <c r="F3505"/>
      <c r="G3505"/>
    </row>
    <row r="3506" spans="1:7" x14ac:dyDescent="0.2">
      <c r="A3506" t="str">
        <f>Table76[[#This Row],[Test No.]]&amp;Table76[[#This Row],[Section]]&amp;Table76[[#This Row],[Q. No.]]</f>
        <v/>
      </c>
      <c r="B3506"/>
      <c r="C3506"/>
      <c r="D3506"/>
      <c r="E3506"/>
      <c r="F3506"/>
      <c r="G3506"/>
    </row>
    <row r="3507" spans="1:7" x14ac:dyDescent="0.2">
      <c r="A3507" t="str">
        <f>Table76[[#This Row],[Test No.]]&amp;Table76[[#This Row],[Section]]&amp;Table76[[#This Row],[Q. No.]]</f>
        <v/>
      </c>
      <c r="B3507"/>
      <c r="C3507"/>
      <c r="D3507"/>
      <c r="E3507"/>
      <c r="F3507"/>
      <c r="G3507"/>
    </row>
    <row r="3508" spans="1:7" x14ac:dyDescent="0.2">
      <c r="A3508" t="str">
        <f>Table76[[#This Row],[Test No.]]&amp;Table76[[#This Row],[Section]]&amp;Table76[[#This Row],[Q. No.]]</f>
        <v/>
      </c>
      <c r="B3508"/>
      <c r="C3508"/>
      <c r="D3508"/>
      <c r="E3508"/>
      <c r="F3508"/>
      <c r="G3508"/>
    </row>
    <row r="3509" spans="1:7" x14ac:dyDescent="0.2">
      <c r="A3509" t="str">
        <f>Table76[[#This Row],[Test No.]]&amp;Table76[[#This Row],[Section]]&amp;Table76[[#This Row],[Q. No.]]</f>
        <v/>
      </c>
      <c r="B3509"/>
      <c r="C3509"/>
      <c r="D3509"/>
      <c r="E3509"/>
      <c r="F3509"/>
      <c r="G3509"/>
    </row>
    <row r="3510" spans="1:7" x14ac:dyDescent="0.2">
      <c r="A3510" t="str">
        <f>Table76[[#This Row],[Test No.]]&amp;Table76[[#This Row],[Section]]&amp;Table76[[#This Row],[Q. No.]]</f>
        <v/>
      </c>
      <c r="B3510"/>
      <c r="C3510"/>
      <c r="D3510"/>
      <c r="E3510"/>
      <c r="F3510"/>
      <c r="G3510"/>
    </row>
    <row r="3511" spans="1:7" x14ac:dyDescent="0.2">
      <c r="A3511" t="str">
        <f>Table76[[#This Row],[Test No.]]&amp;Table76[[#This Row],[Section]]&amp;Table76[[#This Row],[Q. No.]]</f>
        <v/>
      </c>
      <c r="B3511"/>
      <c r="C3511"/>
      <c r="D3511"/>
      <c r="E3511"/>
      <c r="F3511"/>
      <c r="G3511"/>
    </row>
    <row r="3512" spans="1:7" x14ac:dyDescent="0.2">
      <c r="A3512" t="str">
        <f>Table76[[#This Row],[Test No.]]&amp;Table76[[#This Row],[Section]]&amp;Table76[[#This Row],[Q. No.]]</f>
        <v/>
      </c>
      <c r="B3512"/>
      <c r="C3512"/>
      <c r="D3512"/>
      <c r="E3512"/>
      <c r="F3512"/>
      <c r="G3512"/>
    </row>
    <row r="3513" spans="1:7" x14ac:dyDescent="0.2">
      <c r="A3513" t="str">
        <f>Table76[[#This Row],[Test No.]]&amp;Table76[[#This Row],[Section]]&amp;Table76[[#This Row],[Q. No.]]</f>
        <v/>
      </c>
      <c r="B3513"/>
      <c r="C3513"/>
      <c r="D3513"/>
      <c r="E3513"/>
      <c r="F3513"/>
      <c r="G3513"/>
    </row>
    <row r="3514" spans="1:7" x14ac:dyDescent="0.2">
      <c r="A3514" t="str">
        <f>Table76[[#This Row],[Test No.]]&amp;Table76[[#This Row],[Section]]&amp;Table76[[#This Row],[Q. No.]]</f>
        <v/>
      </c>
      <c r="B3514"/>
      <c r="C3514"/>
      <c r="D3514"/>
      <c r="E3514"/>
      <c r="F3514"/>
      <c r="G3514"/>
    </row>
    <row r="3515" spans="1:7" x14ac:dyDescent="0.2">
      <c r="A3515" t="str">
        <f>Table76[[#This Row],[Test No.]]&amp;Table76[[#This Row],[Section]]&amp;Table76[[#This Row],[Q. No.]]</f>
        <v/>
      </c>
      <c r="B3515"/>
      <c r="C3515"/>
      <c r="D3515"/>
      <c r="E3515"/>
      <c r="F3515"/>
      <c r="G3515"/>
    </row>
    <row r="3516" spans="1:7" x14ac:dyDescent="0.2">
      <c r="A3516" t="str">
        <f>Table76[[#This Row],[Test No.]]&amp;Table76[[#This Row],[Section]]&amp;Table76[[#This Row],[Q. No.]]</f>
        <v/>
      </c>
      <c r="B3516"/>
      <c r="C3516"/>
      <c r="D3516"/>
      <c r="E3516"/>
      <c r="F3516"/>
      <c r="G3516"/>
    </row>
    <row r="3517" spans="1:7" x14ac:dyDescent="0.2">
      <c r="A3517" t="str">
        <f>Table76[[#This Row],[Test No.]]&amp;Table76[[#This Row],[Section]]&amp;Table76[[#This Row],[Q. No.]]</f>
        <v/>
      </c>
      <c r="B3517"/>
      <c r="C3517"/>
      <c r="D3517"/>
      <c r="E3517"/>
      <c r="F3517"/>
      <c r="G3517"/>
    </row>
    <row r="3518" spans="1:7" x14ac:dyDescent="0.2">
      <c r="A3518" t="str">
        <f>Table76[[#This Row],[Test No.]]&amp;Table76[[#This Row],[Section]]&amp;Table76[[#This Row],[Q. No.]]</f>
        <v/>
      </c>
      <c r="B3518"/>
      <c r="C3518"/>
      <c r="D3518"/>
      <c r="E3518"/>
      <c r="F3518"/>
      <c r="G3518"/>
    </row>
    <row r="3519" spans="1:7" x14ac:dyDescent="0.2">
      <c r="A3519" t="str">
        <f>Table76[[#This Row],[Test No.]]&amp;Table76[[#This Row],[Section]]&amp;Table76[[#This Row],[Q. No.]]</f>
        <v/>
      </c>
      <c r="B3519"/>
      <c r="C3519"/>
      <c r="D3519"/>
      <c r="E3519"/>
      <c r="F3519"/>
      <c r="G3519"/>
    </row>
    <row r="3520" spans="1:7" x14ac:dyDescent="0.2">
      <c r="A3520" t="str">
        <f>Table76[[#This Row],[Test No.]]&amp;Table76[[#This Row],[Section]]&amp;Table76[[#This Row],[Q. No.]]</f>
        <v/>
      </c>
      <c r="B3520"/>
      <c r="C3520"/>
      <c r="D3520"/>
      <c r="E3520"/>
      <c r="F3520"/>
      <c r="G3520"/>
    </row>
    <row r="3521" spans="1:7" x14ac:dyDescent="0.2">
      <c r="A3521" t="str">
        <f>Table76[[#This Row],[Test No.]]&amp;Table76[[#This Row],[Section]]&amp;Table76[[#This Row],[Q. No.]]</f>
        <v/>
      </c>
      <c r="B3521"/>
      <c r="C3521"/>
      <c r="D3521"/>
      <c r="E3521"/>
      <c r="F3521"/>
      <c r="G3521"/>
    </row>
    <row r="3522" spans="1:7" x14ac:dyDescent="0.2">
      <c r="A3522" t="str">
        <f>Table76[[#This Row],[Test No.]]&amp;Table76[[#This Row],[Section]]&amp;Table76[[#This Row],[Q. No.]]</f>
        <v/>
      </c>
      <c r="B3522"/>
      <c r="C3522"/>
      <c r="D3522"/>
      <c r="E3522"/>
      <c r="F3522"/>
      <c r="G3522"/>
    </row>
    <row r="3523" spans="1:7" x14ac:dyDescent="0.2">
      <c r="A3523" t="str">
        <f>Table76[[#This Row],[Test No.]]&amp;Table76[[#This Row],[Section]]&amp;Table76[[#This Row],[Q. No.]]</f>
        <v/>
      </c>
      <c r="B3523"/>
      <c r="C3523"/>
      <c r="D3523"/>
      <c r="E3523"/>
      <c r="F3523"/>
      <c r="G3523"/>
    </row>
    <row r="3524" spans="1:7" x14ac:dyDescent="0.2">
      <c r="A3524" t="str">
        <f>Table76[[#This Row],[Test No.]]&amp;Table76[[#This Row],[Section]]&amp;Table76[[#This Row],[Q. No.]]</f>
        <v/>
      </c>
      <c r="B3524"/>
      <c r="C3524"/>
      <c r="D3524"/>
      <c r="E3524"/>
      <c r="F3524"/>
      <c r="G3524"/>
    </row>
    <row r="3525" spans="1:7" x14ac:dyDescent="0.2">
      <c r="A3525" t="str">
        <f>Table76[[#This Row],[Test No.]]&amp;Table76[[#This Row],[Section]]&amp;Table76[[#This Row],[Q. No.]]</f>
        <v/>
      </c>
      <c r="B3525"/>
      <c r="C3525"/>
      <c r="D3525"/>
      <c r="E3525"/>
      <c r="F3525"/>
      <c r="G3525"/>
    </row>
    <row r="3526" spans="1:7" x14ac:dyDescent="0.2">
      <c r="A3526" t="str">
        <f>Table76[[#This Row],[Test No.]]&amp;Table76[[#This Row],[Section]]&amp;Table76[[#This Row],[Q. No.]]</f>
        <v/>
      </c>
      <c r="B3526"/>
      <c r="C3526"/>
      <c r="D3526"/>
      <c r="E3526"/>
      <c r="F3526"/>
      <c r="G3526"/>
    </row>
    <row r="3527" spans="1:7" x14ac:dyDescent="0.2">
      <c r="A3527" t="str">
        <f>Table76[[#This Row],[Test No.]]&amp;Table76[[#This Row],[Section]]&amp;Table76[[#This Row],[Q. No.]]</f>
        <v/>
      </c>
      <c r="B3527"/>
      <c r="C3527"/>
      <c r="D3527"/>
      <c r="E3527"/>
      <c r="F3527"/>
      <c r="G3527"/>
    </row>
    <row r="3528" spans="1:7" x14ac:dyDescent="0.2">
      <c r="A3528" t="str">
        <f>Table76[[#This Row],[Test No.]]&amp;Table76[[#This Row],[Section]]&amp;Table76[[#This Row],[Q. No.]]</f>
        <v/>
      </c>
      <c r="B3528"/>
      <c r="C3528"/>
      <c r="D3528"/>
      <c r="E3528"/>
      <c r="F3528"/>
      <c r="G3528"/>
    </row>
    <row r="3529" spans="1:7" x14ac:dyDescent="0.2">
      <c r="A3529" t="str">
        <f>Table76[[#This Row],[Test No.]]&amp;Table76[[#This Row],[Section]]&amp;Table76[[#This Row],[Q. No.]]</f>
        <v/>
      </c>
      <c r="B3529"/>
      <c r="C3529"/>
      <c r="D3529"/>
      <c r="E3529"/>
      <c r="F3529"/>
      <c r="G3529"/>
    </row>
    <row r="3530" spans="1:7" x14ac:dyDescent="0.2">
      <c r="A3530" t="str">
        <f>Table76[[#This Row],[Test No.]]&amp;Table76[[#This Row],[Section]]&amp;Table76[[#This Row],[Q. No.]]</f>
        <v/>
      </c>
      <c r="B3530"/>
      <c r="C3530"/>
      <c r="D3530"/>
      <c r="E3530"/>
      <c r="F3530"/>
      <c r="G3530"/>
    </row>
    <row r="3531" spans="1:7" x14ac:dyDescent="0.2">
      <c r="A3531" t="str">
        <f>Table76[[#This Row],[Test No.]]&amp;Table76[[#This Row],[Section]]&amp;Table76[[#This Row],[Q. No.]]</f>
        <v/>
      </c>
      <c r="B3531"/>
      <c r="C3531"/>
      <c r="D3531"/>
      <c r="E3531"/>
      <c r="F3531"/>
      <c r="G3531"/>
    </row>
    <row r="3532" spans="1:7" x14ac:dyDescent="0.2">
      <c r="A3532" t="str">
        <f>Table76[[#This Row],[Test No.]]&amp;Table76[[#This Row],[Section]]&amp;Table76[[#This Row],[Q. No.]]</f>
        <v/>
      </c>
      <c r="B3532"/>
      <c r="C3532"/>
      <c r="D3532"/>
      <c r="E3532"/>
      <c r="F3532"/>
      <c r="G3532"/>
    </row>
    <row r="3533" spans="1:7" x14ac:dyDescent="0.2">
      <c r="A3533" t="str">
        <f>Table76[[#This Row],[Test No.]]&amp;Table76[[#This Row],[Section]]&amp;Table76[[#This Row],[Q. No.]]</f>
        <v/>
      </c>
      <c r="B3533"/>
      <c r="C3533"/>
      <c r="D3533"/>
      <c r="E3533"/>
      <c r="F3533"/>
      <c r="G3533"/>
    </row>
    <row r="3534" spans="1:7" x14ac:dyDescent="0.2">
      <c r="A3534" t="str">
        <f>Table76[[#This Row],[Test No.]]&amp;Table76[[#This Row],[Section]]&amp;Table76[[#This Row],[Q. No.]]</f>
        <v/>
      </c>
      <c r="B3534"/>
      <c r="C3534"/>
      <c r="D3534"/>
      <c r="E3534"/>
      <c r="F3534"/>
      <c r="G3534"/>
    </row>
    <row r="3535" spans="1:7" x14ac:dyDescent="0.2">
      <c r="A3535" t="str">
        <f>Table76[[#This Row],[Test No.]]&amp;Table76[[#This Row],[Section]]&amp;Table76[[#This Row],[Q. No.]]</f>
        <v/>
      </c>
      <c r="B3535"/>
      <c r="C3535"/>
      <c r="D3535"/>
      <c r="E3535"/>
      <c r="F3535"/>
      <c r="G3535"/>
    </row>
    <row r="3536" spans="1:7" x14ac:dyDescent="0.2">
      <c r="A3536" t="str">
        <f>Table76[[#This Row],[Test No.]]&amp;Table76[[#This Row],[Section]]&amp;Table76[[#This Row],[Q. No.]]</f>
        <v/>
      </c>
      <c r="B3536"/>
      <c r="C3536"/>
      <c r="D3536"/>
      <c r="E3536"/>
      <c r="F3536"/>
      <c r="G3536"/>
    </row>
    <row r="3537" spans="1:7" x14ac:dyDescent="0.2">
      <c r="A3537" t="str">
        <f>Table76[[#This Row],[Test No.]]&amp;Table76[[#This Row],[Section]]&amp;Table76[[#This Row],[Q. No.]]</f>
        <v/>
      </c>
      <c r="B3537"/>
      <c r="C3537"/>
      <c r="D3537"/>
      <c r="E3537"/>
      <c r="F3537"/>
      <c r="G3537"/>
    </row>
    <row r="3538" spans="1:7" x14ac:dyDescent="0.2">
      <c r="A3538" t="str">
        <f>Table76[[#This Row],[Test No.]]&amp;Table76[[#This Row],[Section]]&amp;Table76[[#This Row],[Q. No.]]</f>
        <v/>
      </c>
      <c r="B3538"/>
      <c r="C3538"/>
      <c r="D3538"/>
      <c r="E3538"/>
      <c r="F3538"/>
      <c r="G3538"/>
    </row>
    <row r="3539" spans="1:7" x14ac:dyDescent="0.2">
      <c r="A3539" t="str">
        <f>Table76[[#This Row],[Test No.]]&amp;Table76[[#This Row],[Section]]&amp;Table76[[#This Row],[Q. No.]]</f>
        <v/>
      </c>
      <c r="B3539"/>
      <c r="C3539"/>
      <c r="D3539"/>
      <c r="E3539"/>
      <c r="F3539"/>
      <c r="G3539"/>
    </row>
    <row r="3540" spans="1:7" x14ac:dyDescent="0.2">
      <c r="A3540" t="str">
        <f>Table76[[#This Row],[Test No.]]&amp;Table76[[#This Row],[Section]]&amp;Table76[[#This Row],[Q. No.]]</f>
        <v/>
      </c>
      <c r="B3540"/>
      <c r="C3540"/>
      <c r="D3540"/>
      <c r="E3540"/>
      <c r="F3540"/>
      <c r="G3540"/>
    </row>
    <row r="3541" spans="1:7" x14ac:dyDescent="0.2">
      <c r="A3541" t="str">
        <f>Table76[[#This Row],[Test No.]]&amp;Table76[[#This Row],[Section]]&amp;Table76[[#This Row],[Q. No.]]</f>
        <v/>
      </c>
      <c r="B3541"/>
      <c r="C3541"/>
      <c r="D3541"/>
      <c r="E3541"/>
      <c r="F3541"/>
      <c r="G3541"/>
    </row>
    <row r="3542" spans="1:7" x14ac:dyDescent="0.2">
      <c r="A3542" t="str">
        <f>Table76[[#This Row],[Test No.]]&amp;Table76[[#This Row],[Section]]&amp;Table76[[#This Row],[Q. No.]]</f>
        <v/>
      </c>
      <c r="B3542"/>
      <c r="C3542"/>
      <c r="D3542"/>
      <c r="E3542"/>
      <c r="F3542"/>
      <c r="G3542"/>
    </row>
    <row r="3543" spans="1:7" x14ac:dyDescent="0.2">
      <c r="A3543" t="str">
        <f>Table76[[#This Row],[Test No.]]&amp;Table76[[#This Row],[Section]]&amp;Table76[[#This Row],[Q. No.]]</f>
        <v/>
      </c>
      <c r="B3543"/>
      <c r="C3543"/>
      <c r="D3543"/>
      <c r="E3543"/>
      <c r="F3543"/>
      <c r="G3543"/>
    </row>
    <row r="3544" spans="1:7" x14ac:dyDescent="0.2">
      <c r="A3544" t="str">
        <f>Table76[[#This Row],[Test No.]]&amp;Table76[[#This Row],[Section]]&amp;Table76[[#This Row],[Q. No.]]</f>
        <v/>
      </c>
      <c r="B3544"/>
      <c r="C3544"/>
      <c r="D3544"/>
      <c r="E3544"/>
      <c r="F3544"/>
      <c r="G3544"/>
    </row>
    <row r="3545" spans="1:7" x14ac:dyDescent="0.2">
      <c r="A3545" t="str">
        <f>Table76[[#This Row],[Test No.]]&amp;Table76[[#This Row],[Section]]&amp;Table76[[#This Row],[Q. No.]]</f>
        <v/>
      </c>
      <c r="B3545"/>
      <c r="C3545"/>
      <c r="D3545"/>
      <c r="E3545"/>
      <c r="F3545"/>
      <c r="G3545"/>
    </row>
    <row r="3546" spans="1:7" x14ac:dyDescent="0.2">
      <c r="A3546" t="str">
        <f>Table76[[#This Row],[Test No.]]&amp;Table76[[#This Row],[Section]]&amp;Table76[[#This Row],[Q. No.]]</f>
        <v/>
      </c>
      <c r="B3546"/>
      <c r="C3546"/>
      <c r="D3546"/>
      <c r="E3546"/>
      <c r="F3546"/>
      <c r="G3546"/>
    </row>
    <row r="3547" spans="1:7" x14ac:dyDescent="0.2">
      <c r="A3547" t="str">
        <f>Table76[[#This Row],[Test No.]]&amp;Table76[[#This Row],[Section]]&amp;Table76[[#This Row],[Q. No.]]</f>
        <v/>
      </c>
      <c r="B3547"/>
      <c r="C3547"/>
      <c r="D3547"/>
      <c r="E3547"/>
      <c r="F3547"/>
      <c r="G3547"/>
    </row>
    <row r="3548" spans="1:7" x14ac:dyDescent="0.2">
      <c r="A3548" t="str">
        <f>Table76[[#This Row],[Test No.]]&amp;Table76[[#This Row],[Section]]&amp;Table76[[#This Row],[Q. No.]]</f>
        <v/>
      </c>
      <c r="B3548"/>
      <c r="C3548"/>
      <c r="D3548"/>
      <c r="E3548"/>
      <c r="F3548"/>
      <c r="G3548"/>
    </row>
    <row r="3549" spans="1:7" x14ac:dyDescent="0.2">
      <c r="A3549" t="str">
        <f>Table76[[#This Row],[Test No.]]&amp;Table76[[#This Row],[Section]]&amp;Table76[[#This Row],[Q. No.]]</f>
        <v/>
      </c>
      <c r="B3549"/>
      <c r="C3549"/>
      <c r="D3549"/>
      <c r="E3549"/>
      <c r="F3549"/>
      <c r="G3549"/>
    </row>
    <row r="3550" spans="1:7" x14ac:dyDescent="0.2">
      <c r="A3550" t="str">
        <f>Table76[[#This Row],[Test No.]]&amp;Table76[[#This Row],[Section]]&amp;Table76[[#This Row],[Q. No.]]</f>
        <v/>
      </c>
      <c r="B3550"/>
      <c r="C3550"/>
      <c r="D3550"/>
      <c r="E3550"/>
      <c r="F3550"/>
      <c r="G3550"/>
    </row>
    <row r="3551" spans="1:7" x14ac:dyDescent="0.2">
      <c r="A3551" t="str">
        <f>Table76[[#This Row],[Test No.]]&amp;Table76[[#This Row],[Section]]&amp;Table76[[#This Row],[Q. No.]]</f>
        <v/>
      </c>
      <c r="B3551"/>
      <c r="C3551"/>
      <c r="D3551"/>
      <c r="E3551"/>
      <c r="F3551"/>
      <c r="G3551"/>
    </row>
    <row r="3552" spans="1:7" x14ac:dyDescent="0.2">
      <c r="A3552" t="str">
        <f>Table76[[#This Row],[Test No.]]&amp;Table76[[#This Row],[Section]]&amp;Table76[[#This Row],[Q. No.]]</f>
        <v/>
      </c>
      <c r="B3552"/>
      <c r="C3552"/>
      <c r="D3552"/>
      <c r="E3552"/>
      <c r="F3552"/>
      <c r="G3552"/>
    </row>
    <row r="3553" spans="1:7" x14ac:dyDescent="0.2">
      <c r="A3553" t="str">
        <f>Table76[[#This Row],[Test No.]]&amp;Table76[[#This Row],[Section]]&amp;Table76[[#This Row],[Q. No.]]</f>
        <v/>
      </c>
      <c r="B3553"/>
      <c r="C3553"/>
      <c r="D3553"/>
      <c r="E3553"/>
      <c r="F3553"/>
      <c r="G3553"/>
    </row>
    <row r="3554" spans="1:7" x14ac:dyDescent="0.2">
      <c r="A3554" t="str">
        <f>Table76[[#This Row],[Test No.]]&amp;Table76[[#This Row],[Section]]&amp;Table76[[#This Row],[Q. No.]]</f>
        <v/>
      </c>
      <c r="B3554"/>
      <c r="C3554"/>
      <c r="D3554"/>
      <c r="E3554"/>
      <c r="F3554"/>
      <c r="G3554"/>
    </row>
    <row r="3555" spans="1:7" x14ac:dyDescent="0.2">
      <c r="A3555" t="str">
        <f>Table76[[#This Row],[Test No.]]&amp;Table76[[#This Row],[Section]]&amp;Table76[[#This Row],[Q. No.]]</f>
        <v/>
      </c>
      <c r="B3555"/>
      <c r="C3555"/>
      <c r="D3555"/>
      <c r="E3555"/>
      <c r="F3555"/>
      <c r="G3555"/>
    </row>
    <row r="3556" spans="1:7" x14ac:dyDescent="0.2">
      <c r="A3556" t="str">
        <f>Table76[[#This Row],[Test No.]]&amp;Table76[[#This Row],[Section]]&amp;Table76[[#This Row],[Q. No.]]</f>
        <v/>
      </c>
      <c r="B3556"/>
      <c r="C3556"/>
      <c r="D3556"/>
      <c r="E3556"/>
      <c r="F3556"/>
      <c r="G3556"/>
    </row>
    <row r="3557" spans="1:7" x14ac:dyDescent="0.2">
      <c r="A3557" t="str">
        <f>Table76[[#This Row],[Test No.]]&amp;Table76[[#This Row],[Section]]&amp;Table76[[#This Row],[Q. No.]]</f>
        <v/>
      </c>
      <c r="B3557"/>
      <c r="C3557"/>
      <c r="D3557"/>
      <c r="E3557"/>
      <c r="F3557"/>
      <c r="G3557"/>
    </row>
    <row r="3558" spans="1:7" x14ac:dyDescent="0.2">
      <c r="A3558" t="str">
        <f>Table76[[#This Row],[Test No.]]&amp;Table76[[#This Row],[Section]]&amp;Table76[[#This Row],[Q. No.]]</f>
        <v/>
      </c>
      <c r="B3558"/>
      <c r="C3558"/>
      <c r="D3558"/>
      <c r="E3558"/>
      <c r="F3558"/>
      <c r="G3558"/>
    </row>
    <row r="3559" spans="1:7" x14ac:dyDescent="0.2">
      <c r="A3559" t="str">
        <f>Table76[[#This Row],[Test No.]]&amp;Table76[[#This Row],[Section]]&amp;Table76[[#This Row],[Q. No.]]</f>
        <v/>
      </c>
      <c r="B3559"/>
      <c r="C3559"/>
      <c r="D3559"/>
      <c r="E3559"/>
      <c r="F3559"/>
      <c r="G3559"/>
    </row>
    <row r="3560" spans="1:7" x14ac:dyDescent="0.2">
      <c r="A3560" t="str">
        <f>Table76[[#This Row],[Test No.]]&amp;Table76[[#This Row],[Section]]&amp;Table76[[#This Row],[Q. No.]]</f>
        <v/>
      </c>
      <c r="B3560"/>
      <c r="C3560"/>
      <c r="D3560"/>
      <c r="E3560"/>
      <c r="F3560"/>
      <c r="G3560"/>
    </row>
    <row r="3561" spans="1:7" x14ac:dyDescent="0.2">
      <c r="A3561" t="str">
        <f>Table76[[#This Row],[Test No.]]&amp;Table76[[#This Row],[Section]]&amp;Table76[[#This Row],[Q. No.]]</f>
        <v/>
      </c>
      <c r="B3561"/>
      <c r="C3561"/>
      <c r="D3561"/>
      <c r="E3561"/>
      <c r="F3561"/>
      <c r="G3561"/>
    </row>
    <row r="3562" spans="1:7" x14ac:dyDescent="0.2">
      <c r="A3562" t="str">
        <f>Table76[[#This Row],[Test No.]]&amp;Table76[[#This Row],[Section]]&amp;Table76[[#This Row],[Q. No.]]</f>
        <v/>
      </c>
      <c r="B3562"/>
      <c r="C3562"/>
      <c r="D3562"/>
      <c r="E3562"/>
      <c r="F3562"/>
      <c r="G3562"/>
    </row>
    <row r="3563" spans="1:7" x14ac:dyDescent="0.2">
      <c r="A3563" t="str">
        <f>Table76[[#This Row],[Test No.]]&amp;Table76[[#This Row],[Section]]&amp;Table76[[#This Row],[Q. No.]]</f>
        <v/>
      </c>
      <c r="B3563"/>
      <c r="C3563"/>
      <c r="D3563"/>
      <c r="E3563"/>
      <c r="F3563"/>
      <c r="G3563"/>
    </row>
    <row r="3564" spans="1:7" x14ac:dyDescent="0.2">
      <c r="A3564" t="str">
        <f>Table76[[#This Row],[Test No.]]&amp;Table76[[#This Row],[Section]]&amp;Table76[[#This Row],[Q. No.]]</f>
        <v/>
      </c>
      <c r="B3564"/>
      <c r="C3564"/>
      <c r="D3564"/>
      <c r="E3564"/>
      <c r="F3564"/>
      <c r="G3564"/>
    </row>
    <row r="3565" spans="1:7" x14ac:dyDescent="0.2">
      <c r="A3565" t="str">
        <f>Table76[[#This Row],[Test No.]]&amp;Table76[[#This Row],[Section]]&amp;Table76[[#This Row],[Q. No.]]</f>
        <v/>
      </c>
      <c r="B3565"/>
      <c r="C3565"/>
      <c r="D3565"/>
      <c r="E3565"/>
      <c r="F3565"/>
      <c r="G3565"/>
    </row>
    <row r="3566" spans="1:7" x14ac:dyDescent="0.2">
      <c r="A3566" t="str">
        <f>Table76[[#This Row],[Test No.]]&amp;Table76[[#This Row],[Section]]&amp;Table76[[#This Row],[Q. No.]]</f>
        <v/>
      </c>
      <c r="B3566"/>
      <c r="C3566"/>
      <c r="D3566"/>
      <c r="E3566"/>
      <c r="F3566"/>
      <c r="G3566"/>
    </row>
    <row r="3567" spans="1:7" x14ac:dyDescent="0.2">
      <c r="A3567" t="str">
        <f>Table76[[#This Row],[Test No.]]&amp;Table76[[#This Row],[Section]]&amp;Table76[[#This Row],[Q. No.]]</f>
        <v/>
      </c>
      <c r="B3567"/>
      <c r="C3567"/>
      <c r="D3567"/>
      <c r="E3567"/>
      <c r="F3567"/>
      <c r="G3567"/>
    </row>
    <row r="3568" spans="1:7" x14ac:dyDescent="0.2">
      <c r="A3568" t="str">
        <f>Table76[[#This Row],[Test No.]]&amp;Table76[[#This Row],[Section]]&amp;Table76[[#This Row],[Q. No.]]</f>
        <v/>
      </c>
      <c r="B3568"/>
      <c r="C3568"/>
      <c r="D3568"/>
      <c r="E3568"/>
      <c r="F3568"/>
      <c r="G3568"/>
    </row>
    <row r="3569" spans="1:7" x14ac:dyDescent="0.2">
      <c r="A3569" t="str">
        <f>Table76[[#This Row],[Test No.]]&amp;Table76[[#This Row],[Section]]&amp;Table76[[#This Row],[Q. No.]]</f>
        <v/>
      </c>
      <c r="B3569"/>
      <c r="C3569"/>
      <c r="D3569"/>
      <c r="E3569"/>
      <c r="F3569"/>
      <c r="G3569"/>
    </row>
    <row r="3570" spans="1:7" x14ac:dyDescent="0.2">
      <c r="A3570" t="str">
        <f>Table76[[#This Row],[Test No.]]&amp;Table76[[#This Row],[Section]]&amp;Table76[[#This Row],[Q. No.]]</f>
        <v/>
      </c>
      <c r="B3570"/>
      <c r="C3570"/>
      <c r="D3570"/>
      <c r="E3570"/>
      <c r="F3570"/>
      <c r="G3570"/>
    </row>
    <row r="3571" spans="1:7" x14ac:dyDescent="0.2">
      <c r="A3571" t="str">
        <f>Table76[[#This Row],[Test No.]]&amp;Table76[[#This Row],[Section]]&amp;Table76[[#This Row],[Q. No.]]</f>
        <v/>
      </c>
      <c r="B3571"/>
      <c r="C3571"/>
      <c r="D3571"/>
      <c r="E3571"/>
      <c r="F3571"/>
      <c r="G3571"/>
    </row>
    <row r="3572" spans="1:7" x14ac:dyDescent="0.2">
      <c r="A3572" t="str">
        <f>Table76[[#This Row],[Test No.]]&amp;Table76[[#This Row],[Section]]&amp;Table76[[#This Row],[Q. No.]]</f>
        <v/>
      </c>
      <c r="B3572"/>
      <c r="C3572"/>
      <c r="D3572"/>
      <c r="E3572"/>
      <c r="F3572"/>
      <c r="G3572"/>
    </row>
    <row r="3573" spans="1:7" x14ac:dyDescent="0.2">
      <c r="A3573" t="str">
        <f>Table76[[#This Row],[Test No.]]&amp;Table76[[#This Row],[Section]]&amp;Table76[[#This Row],[Q. No.]]</f>
        <v/>
      </c>
      <c r="B3573"/>
      <c r="C3573"/>
      <c r="D3573"/>
      <c r="E3573"/>
      <c r="F3573"/>
      <c r="G3573"/>
    </row>
    <row r="3574" spans="1:7" x14ac:dyDescent="0.2">
      <c r="A3574" t="str">
        <f>Table76[[#This Row],[Test No.]]&amp;Table76[[#This Row],[Section]]&amp;Table76[[#This Row],[Q. No.]]</f>
        <v/>
      </c>
      <c r="B3574"/>
      <c r="C3574"/>
      <c r="D3574"/>
      <c r="E3574"/>
      <c r="F3574"/>
      <c r="G3574"/>
    </row>
    <row r="3575" spans="1:7" x14ac:dyDescent="0.2">
      <c r="A3575" t="str">
        <f>Table76[[#This Row],[Test No.]]&amp;Table76[[#This Row],[Section]]&amp;Table76[[#This Row],[Q. No.]]</f>
        <v/>
      </c>
      <c r="B3575"/>
      <c r="C3575"/>
      <c r="D3575"/>
      <c r="E3575"/>
      <c r="F3575"/>
      <c r="G3575"/>
    </row>
    <row r="3576" spans="1:7" x14ac:dyDescent="0.2">
      <c r="A3576" t="str">
        <f>Table76[[#This Row],[Test No.]]&amp;Table76[[#This Row],[Section]]&amp;Table76[[#This Row],[Q. No.]]</f>
        <v/>
      </c>
      <c r="B3576"/>
      <c r="C3576"/>
      <c r="D3576"/>
      <c r="E3576"/>
      <c r="F3576"/>
      <c r="G3576"/>
    </row>
    <row r="3577" spans="1:7" x14ac:dyDescent="0.2">
      <c r="A3577" t="str">
        <f>Table76[[#This Row],[Test No.]]&amp;Table76[[#This Row],[Section]]&amp;Table76[[#This Row],[Q. No.]]</f>
        <v/>
      </c>
      <c r="B3577"/>
      <c r="C3577"/>
      <c r="D3577"/>
      <c r="E3577"/>
      <c r="F3577"/>
      <c r="G3577"/>
    </row>
    <row r="3578" spans="1:7" x14ac:dyDescent="0.2">
      <c r="A3578" t="str">
        <f>Table76[[#This Row],[Test No.]]&amp;Table76[[#This Row],[Section]]&amp;Table76[[#This Row],[Q. No.]]</f>
        <v/>
      </c>
      <c r="B3578"/>
      <c r="C3578"/>
      <c r="D3578"/>
      <c r="E3578"/>
      <c r="F3578"/>
      <c r="G3578"/>
    </row>
    <row r="3579" spans="1:7" x14ac:dyDescent="0.2">
      <c r="A3579" t="str">
        <f>Table76[[#This Row],[Test No.]]&amp;Table76[[#This Row],[Section]]&amp;Table76[[#This Row],[Q. No.]]</f>
        <v/>
      </c>
      <c r="B3579"/>
      <c r="C3579"/>
      <c r="D3579"/>
      <c r="E3579"/>
      <c r="F3579"/>
      <c r="G3579"/>
    </row>
    <row r="3580" spans="1:7" x14ac:dyDescent="0.2">
      <c r="A3580" t="str">
        <f>Table76[[#This Row],[Test No.]]&amp;Table76[[#This Row],[Section]]&amp;Table76[[#This Row],[Q. No.]]</f>
        <v/>
      </c>
      <c r="B3580"/>
      <c r="C3580"/>
      <c r="D3580"/>
      <c r="E3580"/>
      <c r="F3580"/>
      <c r="G3580"/>
    </row>
    <row r="3581" spans="1:7" x14ac:dyDescent="0.2">
      <c r="A3581" t="str">
        <f>Table76[[#This Row],[Test No.]]&amp;Table76[[#This Row],[Section]]&amp;Table76[[#This Row],[Q. No.]]</f>
        <v/>
      </c>
      <c r="B3581"/>
      <c r="C3581"/>
      <c r="D3581"/>
      <c r="E3581"/>
      <c r="F3581"/>
      <c r="G3581"/>
    </row>
    <row r="3582" spans="1:7" x14ac:dyDescent="0.2">
      <c r="A3582" t="str">
        <f>Table76[[#This Row],[Test No.]]&amp;Table76[[#This Row],[Section]]&amp;Table76[[#This Row],[Q. No.]]</f>
        <v/>
      </c>
      <c r="B3582"/>
      <c r="C3582"/>
      <c r="D3582"/>
      <c r="E3582"/>
      <c r="F3582"/>
      <c r="G3582"/>
    </row>
    <row r="3583" spans="1:7" x14ac:dyDescent="0.2">
      <c r="A3583" t="str">
        <f>Table76[[#This Row],[Test No.]]&amp;Table76[[#This Row],[Section]]&amp;Table76[[#This Row],[Q. No.]]</f>
        <v/>
      </c>
      <c r="B3583"/>
      <c r="C3583"/>
      <c r="D3583"/>
      <c r="E3583"/>
      <c r="F3583"/>
      <c r="G3583"/>
    </row>
    <row r="3584" spans="1:7" x14ac:dyDescent="0.2">
      <c r="A3584" t="str">
        <f>Table76[[#This Row],[Test No.]]&amp;Table76[[#This Row],[Section]]&amp;Table76[[#This Row],[Q. No.]]</f>
        <v/>
      </c>
      <c r="B3584"/>
      <c r="C3584"/>
      <c r="D3584"/>
      <c r="E3584"/>
      <c r="F3584"/>
      <c r="G3584"/>
    </row>
    <row r="3585" spans="1:7" x14ac:dyDescent="0.2">
      <c r="A3585" t="str">
        <f>Table76[[#This Row],[Test No.]]&amp;Table76[[#This Row],[Section]]&amp;Table76[[#This Row],[Q. No.]]</f>
        <v/>
      </c>
      <c r="B3585"/>
      <c r="C3585"/>
      <c r="D3585"/>
      <c r="E3585"/>
      <c r="F3585"/>
      <c r="G3585"/>
    </row>
    <row r="3586" spans="1:7" x14ac:dyDescent="0.2">
      <c r="A3586" t="str">
        <f>Table76[[#This Row],[Test No.]]&amp;Table76[[#This Row],[Section]]&amp;Table76[[#This Row],[Q. No.]]</f>
        <v/>
      </c>
      <c r="B3586"/>
      <c r="C3586"/>
      <c r="D3586"/>
      <c r="E3586"/>
      <c r="F3586"/>
      <c r="G3586"/>
    </row>
    <row r="3587" spans="1:7" x14ac:dyDescent="0.2">
      <c r="A3587" t="str">
        <f>Table76[[#This Row],[Test No.]]&amp;Table76[[#This Row],[Section]]&amp;Table76[[#This Row],[Q. No.]]</f>
        <v/>
      </c>
      <c r="B3587"/>
      <c r="C3587"/>
      <c r="D3587"/>
      <c r="E3587"/>
      <c r="F3587"/>
      <c r="G3587"/>
    </row>
    <row r="3588" spans="1:7" x14ac:dyDescent="0.2">
      <c r="A3588" t="str">
        <f>Table76[[#This Row],[Test No.]]&amp;Table76[[#This Row],[Section]]&amp;Table76[[#This Row],[Q. No.]]</f>
        <v/>
      </c>
      <c r="B3588"/>
      <c r="C3588"/>
      <c r="D3588"/>
      <c r="E3588"/>
      <c r="F3588"/>
      <c r="G3588"/>
    </row>
    <row r="3589" spans="1:7" x14ac:dyDescent="0.2">
      <c r="A3589" t="str">
        <f>Table76[[#This Row],[Test No.]]&amp;Table76[[#This Row],[Section]]&amp;Table76[[#This Row],[Q. No.]]</f>
        <v/>
      </c>
      <c r="B3589"/>
      <c r="C3589"/>
      <c r="D3589"/>
      <c r="E3589"/>
      <c r="F3589"/>
      <c r="G3589"/>
    </row>
    <row r="3590" spans="1:7" x14ac:dyDescent="0.2">
      <c r="A3590" t="str">
        <f>Table76[[#This Row],[Test No.]]&amp;Table76[[#This Row],[Section]]&amp;Table76[[#This Row],[Q. No.]]</f>
        <v/>
      </c>
      <c r="B3590"/>
      <c r="C3590"/>
      <c r="D3590"/>
      <c r="E3590"/>
      <c r="F3590"/>
      <c r="G3590"/>
    </row>
    <row r="3591" spans="1:7" x14ac:dyDescent="0.2">
      <c r="A3591" t="str">
        <f>Table76[[#This Row],[Test No.]]&amp;Table76[[#This Row],[Section]]&amp;Table76[[#This Row],[Q. No.]]</f>
        <v/>
      </c>
      <c r="B3591"/>
      <c r="C3591"/>
      <c r="D3591"/>
      <c r="E3591"/>
      <c r="F3591"/>
      <c r="G3591"/>
    </row>
    <row r="3592" spans="1:7" x14ac:dyDescent="0.2">
      <c r="A3592" t="str">
        <f>Table76[[#This Row],[Test No.]]&amp;Table76[[#This Row],[Section]]&amp;Table76[[#This Row],[Q. No.]]</f>
        <v/>
      </c>
      <c r="B3592"/>
      <c r="C3592"/>
      <c r="D3592"/>
      <c r="E3592"/>
      <c r="F3592"/>
      <c r="G3592"/>
    </row>
    <row r="3593" spans="1:7" x14ac:dyDescent="0.2">
      <c r="A3593" t="str">
        <f>Table76[[#This Row],[Test No.]]&amp;Table76[[#This Row],[Section]]&amp;Table76[[#This Row],[Q. No.]]</f>
        <v/>
      </c>
      <c r="B3593"/>
      <c r="C3593"/>
      <c r="D3593"/>
      <c r="E3593"/>
      <c r="F3593"/>
      <c r="G3593"/>
    </row>
    <row r="3594" spans="1:7" x14ac:dyDescent="0.2">
      <c r="A3594" t="str">
        <f>Table76[[#This Row],[Test No.]]&amp;Table76[[#This Row],[Section]]&amp;Table76[[#This Row],[Q. No.]]</f>
        <v/>
      </c>
      <c r="B3594"/>
      <c r="C3594"/>
      <c r="D3594"/>
      <c r="E3594"/>
      <c r="F3594"/>
      <c r="G3594"/>
    </row>
    <row r="3595" spans="1:7" x14ac:dyDescent="0.2">
      <c r="A3595" t="str">
        <f>Table76[[#This Row],[Test No.]]&amp;Table76[[#This Row],[Section]]&amp;Table76[[#This Row],[Q. No.]]</f>
        <v/>
      </c>
      <c r="B3595"/>
      <c r="C3595"/>
      <c r="D3595"/>
      <c r="E3595"/>
      <c r="F3595"/>
      <c r="G3595"/>
    </row>
    <row r="3596" spans="1:7" x14ac:dyDescent="0.2">
      <c r="A3596" t="str">
        <f>Table76[[#This Row],[Test No.]]&amp;Table76[[#This Row],[Section]]&amp;Table76[[#This Row],[Q. No.]]</f>
        <v/>
      </c>
      <c r="B3596"/>
      <c r="C3596"/>
      <c r="D3596"/>
      <c r="E3596"/>
      <c r="F3596"/>
      <c r="G3596"/>
    </row>
    <row r="3597" spans="1:7" x14ac:dyDescent="0.2">
      <c r="A3597" t="str">
        <f>Table76[[#This Row],[Test No.]]&amp;Table76[[#This Row],[Section]]&amp;Table76[[#This Row],[Q. No.]]</f>
        <v/>
      </c>
      <c r="B3597"/>
      <c r="C3597"/>
      <c r="D3597"/>
      <c r="E3597"/>
      <c r="F3597"/>
      <c r="G3597"/>
    </row>
    <row r="3598" spans="1:7" x14ac:dyDescent="0.2">
      <c r="A3598" t="str">
        <f>Table76[[#This Row],[Test No.]]&amp;Table76[[#This Row],[Section]]&amp;Table76[[#This Row],[Q. No.]]</f>
        <v/>
      </c>
      <c r="B3598"/>
      <c r="C3598"/>
      <c r="D3598"/>
      <c r="E3598"/>
      <c r="F3598"/>
      <c r="G3598"/>
    </row>
    <row r="3599" spans="1:7" x14ac:dyDescent="0.2">
      <c r="A3599" t="str">
        <f>Table76[[#This Row],[Test No.]]&amp;Table76[[#This Row],[Section]]&amp;Table76[[#This Row],[Q. No.]]</f>
        <v/>
      </c>
      <c r="B3599"/>
      <c r="C3599"/>
      <c r="D3599"/>
      <c r="E3599"/>
      <c r="F3599"/>
      <c r="G3599"/>
    </row>
    <row r="3600" spans="1:7" x14ac:dyDescent="0.2">
      <c r="A3600" t="str">
        <f>Table76[[#This Row],[Test No.]]&amp;Table76[[#This Row],[Section]]&amp;Table76[[#This Row],[Q. No.]]</f>
        <v/>
      </c>
      <c r="B3600"/>
      <c r="C3600"/>
      <c r="D3600"/>
      <c r="E3600"/>
      <c r="F3600"/>
      <c r="G3600"/>
    </row>
    <row r="3601" spans="1:7" x14ac:dyDescent="0.2">
      <c r="A3601" t="str">
        <f>Table76[[#This Row],[Test No.]]&amp;Table76[[#This Row],[Section]]&amp;Table76[[#This Row],[Q. No.]]</f>
        <v/>
      </c>
      <c r="B3601"/>
      <c r="C3601"/>
      <c r="D3601"/>
      <c r="E3601"/>
      <c r="F3601"/>
      <c r="G3601"/>
    </row>
    <row r="3602" spans="1:7" x14ac:dyDescent="0.2">
      <c r="A3602" t="str">
        <f>Table76[[#This Row],[Test No.]]&amp;Table76[[#This Row],[Section]]&amp;Table76[[#This Row],[Q. No.]]</f>
        <v/>
      </c>
      <c r="B3602"/>
      <c r="C3602"/>
      <c r="D3602"/>
      <c r="E3602"/>
      <c r="F3602"/>
      <c r="G3602"/>
    </row>
    <row r="3603" spans="1:7" x14ac:dyDescent="0.2">
      <c r="A3603" t="str">
        <f>Table76[[#This Row],[Test No.]]&amp;Table76[[#This Row],[Section]]&amp;Table76[[#This Row],[Q. No.]]</f>
        <v/>
      </c>
      <c r="B3603"/>
      <c r="C3603"/>
      <c r="D3603"/>
      <c r="E3603"/>
      <c r="F3603"/>
      <c r="G3603"/>
    </row>
    <row r="3604" spans="1:7" x14ac:dyDescent="0.2">
      <c r="A3604" t="str">
        <f>Table76[[#This Row],[Test No.]]&amp;Table76[[#This Row],[Section]]&amp;Table76[[#This Row],[Q. No.]]</f>
        <v/>
      </c>
      <c r="B3604"/>
      <c r="C3604"/>
      <c r="D3604"/>
      <c r="E3604"/>
      <c r="F3604"/>
      <c r="G3604"/>
    </row>
    <row r="3605" spans="1:7" x14ac:dyDescent="0.2">
      <c r="A3605" t="str">
        <f>Table76[[#This Row],[Test No.]]&amp;Table76[[#This Row],[Section]]&amp;Table76[[#This Row],[Q. No.]]</f>
        <v/>
      </c>
      <c r="B3605"/>
      <c r="C3605"/>
      <c r="D3605"/>
      <c r="E3605"/>
      <c r="F3605"/>
      <c r="G3605"/>
    </row>
    <row r="3606" spans="1:7" x14ac:dyDescent="0.2">
      <c r="A3606" t="str">
        <f>Table76[[#This Row],[Test No.]]&amp;Table76[[#This Row],[Section]]&amp;Table76[[#This Row],[Q. No.]]</f>
        <v/>
      </c>
      <c r="B3606"/>
      <c r="C3606"/>
      <c r="D3606"/>
      <c r="E3606"/>
      <c r="F3606"/>
      <c r="G3606"/>
    </row>
    <row r="3607" spans="1:7" x14ac:dyDescent="0.2">
      <c r="A3607" t="str">
        <f>Table76[[#This Row],[Test No.]]&amp;Table76[[#This Row],[Section]]&amp;Table76[[#This Row],[Q. No.]]</f>
        <v/>
      </c>
      <c r="B3607"/>
      <c r="C3607"/>
      <c r="D3607"/>
      <c r="E3607"/>
      <c r="F3607"/>
      <c r="G3607"/>
    </row>
    <row r="3608" spans="1:7" x14ac:dyDescent="0.2">
      <c r="A3608" t="str">
        <f>Table76[[#This Row],[Test No.]]&amp;Table76[[#This Row],[Section]]&amp;Table76[[#This Row],[Q. No.]]</f>
        <v/>
      </c>
      <c r="B3608"/>
      <c r="C3608"/>
      <c r="D3608"/>
      <c r="E3608"/>
      <c r="F3608"/>
      <c r="G3608"/>
    </row>
    <row r="3609" spans="1:7" x14ac:dyDescent="0.2">
      <c r="A3609" t="str">
        <f>Table76[[#This Row],[Test No.]]&amp;Table76[[#This Row],[Section]]&amp;Table76[[#This Row],[Q. No.]]</f>
        <v/>
      </c>
      <c r="B3609"/>
      <c r="C3609"/>
      <c r="D3609"/>
      <c r="E3609"/>
      <c r="F3609"/>
      <c r="G3609"/>
    </row>
    <row r="3610" spans="1:7" x14ac:dyDescent="0.2">
      <c r="A3610" t="str">
        <f>Table76[[#This Row],[Test No.]]&amp;Table76[[#This Row],[Section]]&amp;Table76[[#This Row],[Q. No.]]</f>
        <v/>
      </c>
      <c r="B3610"/>
      <c r="C3610"/>
      <c r="D3610"/>
      <c r="E3610"/>
      <c r="F3610"/>
      <c r="G3610"/>
    </row>
    <row r="3611" spans="1:7" x14ac:dyDescent="0.2">
      <c r="A3611" t="str">
        <f>Table76[[#This Row],[Test No.]]&amp;Table76[[#This Row],[Section]]&amp;Table76[[#This Row],[Q. No.]]</f>
        <v/>
      </c>
      <c r="B3611"/>
      <c r="C3611"/>
      <c r="D3611"/>
      <c r="E3611"/>
      <c r="F3611"/>
      <c r="G3611"/>
    </row>
    <row r="3612" spans="1:7" x14ac:dyDescent="0.2">
      <c r="A3612" t="str">
        <f>Table76[[#This Row],[Test No.]]&amp;Table76[[#This Row],[Section]]&amp;Table76[[#This Row],[Q. No.]]</f>
        <v/>
      </c>
      <c r="B3612"/>
      <c r="C3612"/>
      <c r="D3612"/>
      <c r="E3612"/>
      <c r="F3612"/>
      <c r="G3612"/>
    </row>
    <row r="3613" spans="1:7" x14ac:dyDescent="0.2">
      <c r="A3613" t="str">
        <f>Table76[[#This Row],[Test No.]]&amp;Table76[[#This Row],[Section]]&amp;Table76[[#This Row],[Q. No.]]</f>
        <v/>
      </c>
      <c r="B3613"/>
      <c r="C3613"/>
      <c r="D3613"/>
      <c r="E3613"/>
      <c r="F3613"/>
      <c r="G3613"/>
    </row>
    <row r="3614" spans="1:7" x14ac:dyDescent="0.2">
      <c r="A3614" t="str">
        <f>Table76[[#This Row],[Test No.]]&amp;Table76[[#This Row],[Section]]&amp;Table76[[#This Row],[Q. No.]]</f>
        <v/>
      </c>
      <c r="B3614"/>
      <c r="C3614"/>
      <c r="D3614"/>
      <c r="E3614"/>
      <c r="F3614"/>
      <c r="G3614"/>
    </row>
    <row r="3615" spans="1:7" x14ac:dyDescent="0.2">
      <c r="A3615" t="str">
        <f>Table76[[#This Row],[Test No.]]&amp;Table76[[#This Row],[Section]]&amp;Table76[[#This Row],[Q. No.]]</f>
        <v/>
      </c>
      <c r="B3615"/>
      <c r="C3615"/>
      <c r="D3615"/>
      <c r="E3615"/>
      <c r="F3615"/>
      <c r="G3615"/>
    </row>
    <row r="3616" spans="1:7" x14ac:dyDescent="0.2">
      <c r="A3616" t="str">
        <f>Table76[[#This Row],[Test No.]]&amp;Table76[[#This Row],[Section]]&amp;Table76[[#This Row],[Q. No.]]</f>
        <v/>
      </c>
      <c r="B3616"/>
      <c r="C3616"/>
      <c r="D3616"/>
      <c r="E3616"/>
      <c r="F3616"/>
      <c r="G3616"/>
    </row>
    <row r="3617" spans="1:7" x14ac:dyDescent="0.2">
      <c r="A3617" t="str">
        <f>Table76[[#This Row],[Test No.]]&amp;Table76[[#This Row],[Section]]&amp;Table76[[#This Row],[Q. No.]]</f>
        <v/>
      </c>
      <c r="B3617"/>
      <c r="C3617"/>
      <c r="D3617"/>
      <c r="E3617"/>
      <c r="F3617"/>
      <c r="G3617"/>
    </row>
    <row r="3618" spans="1:7" x14ac:dyDescent="0.2">
      <c r="A3618" t="str">
        <f>Table76[[#This Row],[Test No.]]&amp;Table76[[#This Row],[Section]]&amp;Table76[[#This Row],[Q. No.]]</f>
        <v/>
      </c>
      <c r="B3618"/>
      <c r="C3618"/>
      <c r="D3618"/>
      <c r="E3618"/>
      <c r="F3618"/>
      <c r="G3618"/>
    </row>
    <row r="3619" spans="1:7" x14ac:dyDescent="0.2">
      <c r="A3619" t="str">
        <f>Table76[[#This Row],[Test No.]]&amp;Table76[[#This Row],[Section]]&amp;Table76[[#This Row],[Q. No.]]</f>
        <v/>
      </c>
      <c r="B3619"/>
      <c r="C3619"/>
      <c r="D3619"/>
      <c r="E3619"/>
      <c r="F3619"/>
      <c r="G3619"/>
    </row>
    <row r="3620" spans="1:7" x14ac:dyDescent="0.2">
      <c r="A3620" t="str">
        <f>Table76[[#This Row],[Test No.]]&amp;Table76[[#This Row],[Section]]&amp;Table76[[#This Row],[Q. No.]]</f>
        <v/>
      </c>
      <c r="B3620"/>
      <c r="C3620"/>
      <c r="D3620"/>
      <c r="E3620"/>
      <c r="F3620"/>
      <c r="G3620"/>
    </row>
    <row r="3621" spans="1:7" x14ac:dyDescent="0.2">
      <c r="A3621" t="str">
        <f>Table76[[#This Row],[Test No.]]&amp;Table76[[#This Row],[Section]]&amp;Table76[[#This Row],[Q. No.]]</f>
        <v/>
      </c>
      <c r="B3621"/>
      <c r="C3621"/>
      <c r="D3621"/>
      <c r="E3621"/>
      <c r="F3621"/>
      <c r="G3621"/>
    </row>
    <row r="3622" spans="1:7" x14ac:dyDescent="0.2">
      <c r="A3622" t="str">
        <f>Table76[[#This Row],[Test No.]]&amp;Table76[[#This Row],[Section]]&amp;Table76[[#This Row],[Q. No.]]</f>
        <v/>
      </c>
      <c r="B3622"/>
      <c r="C3622"/>
      <c r="D3622"/>
      <c r="E3622"/>
      <c r="F3622"/>
      <c r="G3622"/>
    </row>
    <row r="3623" spans="1:7" x14ac:dyDescent="0.2">
      <c r="A3623" t="str">
        <f>Table76[[#This Row],[Test No.]]&amp;Table76[[#This Row],[Section]]&amp;Table76[[#This Row],[Q. No.]]</f>
        <v/>
      </c>
      <c r="B3623"/>
      <c r="C3623"/>
      <c r="D3623"/>
      <c r="E3623"/>
      <c r="F3623"/>
      <c r="G3623"/>
    </row>
    <row r="3624" spans="1:7" x14ac:dyDescent="0.2">
      <c r="A3624" t="str">
        <f>Table76[[#This Row],[Test No.]]&amp;Table76[[#This Row],[Section]]&amp;Table76[[#This Row],[Q. No.]]</f>
        <v/>
      </c>
      <c r="B3624"/>
      <c r="C3624"/>
      <c r="D3624"/>
      <c r="E3624"/>
      <c r="F3624"/>
      <c r="G3624"/>
    </row>
    <row r="3625" spans="1:7" x14ac:dyDescent="0.2">
      <c r="A3625" t="str">
        <f>Table76[[#This Row],[Test No.]]&amp;Table76[[#This Row],[Section]]&amp;Table76[[#This Row],[Q. No.]]</f>
        <v/>
      </c>
      <c r="B3625"/>
      <c r="C3625"/>
      <c r="D3625"/>
      <c r="E3625"/>
      <c r="F3625"/>
      <c r="G3625"/>
    </row>
    <row r="3626" spans="1:7" x14ac:dyDescent="0.2">
      <c r="A3626" t="str">
        <f>Table76[[#This Row],[Test No.]]&amp;Table76[[#This Row],[Section]]&amp;Table76[[#This Row],[Q. No.]]</f>
        <v/>
      </c>
      <c r="B3626"/>
      <c r="C3626"/>
      <c r="D3626"/>
      <c r="E3626"/>
      <c r="F3626"/>
      <c r="G3626"/>
    </row>
    <row r="3627" spans="1:7" x14ac:dyDescent="0.2">
      <c r="A3627" t="str">
        <f>Table76[[#This Row],[Test No.]]&amp;Table76[[#This Row],[Section]]&amp;Table76[[#This Row],[Q. No.]]</f>
        <v/>
      </c>
      <c r="B3627"/>
      <c r="C3627"/>
      <c r="D3627"/>
      <c r="E3627"/>
      <c r="F3627"/>
      <c r="G3627"/>
    </row>
    <row r="3628" spans="1:7" x14ac:dyDescent="0.2">
      <c r="A3628" t="str">
        <f>Table76[[#This Row],[Test No.]]&amp;Table76[[#This Row],[Section]]&amp;Table76[[#This Row],[Q. No.]]</f>
        <v/>
      </c>
      <c r="B3628"/>
      <c r="C3628"/>
      <c r="D3628"/>
      <c r="E3628"/>
      <c r="F3628"/>
      <c r="G3628"/>
    </row>
    <row r="3629" spans="1:7" x14ac:dyDescent="0.2">
      <c r="A3629" t="str">
        <f>Table76[[#This Row],[Test No.]]&amp;Table76[[#This Row],[Section]]&amp;Table76[[#This Row],[Q. No.]]</f>
        <v/>
      </c>
      <c r="B3629"/>
      <c r="C3629"/>
      <c r="D3629"/>
      <c r="E3629"/>
      <c r="F3629"/>
      <c r="G3629"/>
    </row>
    <row r="3630" spans="1:7" x14ac:dyDescent="0.2">
      <c r="A3630" t="str">
        <f>Table76[[#This Row],[Test No.]]&amp;Table76[[#This Row],[Section]]&amp;Table76[[#This Row],[Q. No.]]</f>
        <v/>
      </c>
      <c r="B3630"/>
      <c r="C3630"/>
      <c r="D3630"/>
      <c r="E3630"/>
      <c r="F3630"/>
      <c r="G3630"/>
    </row>
    <row r="3631" spans="1:7" x14ac:dyDescent="0.2">
      <c r="A3631" t="str">
        <f>Table76[[#This Row],[Test No.]]&amp;Table76[[#This Row],[Section]]&amp;Table76[[#This Row],[Q. No.]]</f>
        <v/>
      </c>
      <c r="B3631"/>
      <c r="C3631"/>
      <c r="D3631"/>
      <c r="E3631"/>
      <c r="F3631"/>
      <c r="G3631"/>
    </row>
    <row r="3632" spans="1:7" x14ac:dyDescent="0.2">
      <c r="A3632" t="str">
        <f>Table76[[#This Row],[Test No.]]&amp;Table76[[#This Row],[Section]]&amp;Table76[[#This Row],[Q. No.]]</f>
        <v/>
      </c>
      <c r="B3632"/>
      <c r="C3632"/>
      <c r="D3632"/>
      <c r="E3632"/>
      <c r="F3632"/>
      <c r="G3632"/>
    </row>
    <row r="3633" spans="1:7" x14ac:dyDescent="0.2">
      <c r="A3633" t="str">
        <f>Table76[[#This Row],[Test No.]]&amp;Table76[[#This Row],[Section]]&amp;Table76[[#This Row],[Q. No.]]</f>
        <v/>
      </c>
      <c r="B3633"/>
      <c r="C3633"/>
      <c r="D3633"/>
      <c r="E3633"/>
      <c r="F3633"/>
      <c r="G3633"/>
    </row>
    <row r="3634" spans="1:7" x14ac:dyDescent="0.2">
      <c r="A3634" t="str">
        <f>Table76[[#This Row],[Test No.]]&amp;Table76[[#This Row],[Section]]&amp;Table76[[#This Row],[Q. No.]]</f>
        <v/>
      </c>
      <c r="B3634"/>
      <c r="C3634"/>
      <c r="D3634"/>
      <c r="E3634"/>
      <c r="F3634"/>
      <c r="G3634"/>
    </row>
    <row r="3635" spans="1:7" x14ac:dyDescent="0.2">
      <c r="A3635" t="str">
        <f>Table76[[#This Row],[Test No.]]&amp;Table76[[#This Row],[Section]]&amp;Table76[[#This Row],[Q. No.]]</f>
        <v/>
      </c>
      <c r="B3635"/>
      <c r="C3635"/>
      <c r="D3635"/>
      <c r="E3635"/>
      <c r="F3635"/>
      <c r="G3635"/>
    </row>
    <row r="3636" spans="1:7" x14ac:dyDescent="0.2">
      <c r="A3636" t="str">
        <f>Table76[[#This Row],[Test No.]]&amp;Table76[[#This Row],[Section]]&amp;Table76[[#This Row],[Q. No.]]</f>
        <v/>
      </c>
      <c r="B3636"/>
      <c r="C3636"/>
      <c r="D3636"/>
      <c r="E3636"/>
      <c r="F3636"/>
      <c r="G3636"/>
    </row>
    <row r="3637" spans="1:7" x14ac:dyDescent="0.2">
      <c r="A3637" t="str">
        <f>Table76[[#This Row],[Test No.]]&amp;Table76[[#This Row],[Section]]&amp;Table76[[#This Row],[Q. No.]]</f>
        <v/>
      </c>
      <c r="B3637"/>
      <c r="C3637"/>
      <c r="D3637"/>
      <c r="E3637"/>
      <c r="F3637"/>
      <c r="G3637"/>
    </row>
    <row r="3638" spans="1:7" x14ac:dyDescent="0.2">
      <c r="A3638" t="str">
        <f>Table76[[#This Row],[Test No.]]&amp;Table76[[#This Row],[Section]]&amp;Table76[[#This Row],[Q. No.]]</f>
        <v/>
      </c>
      <c r="B3638"/>
      <c r="C3638"/>
      <c r="D3638"/>
      <c r="E3638"/>
      <c r="F3638"/>
      <c r="G3638"/>
    </row>
    <row r="3639" spans="1:7" x14ac:dyDescent="0.2">
      <c r="A3639" t="str">
        <f>Table76[[#This Row],[Test No.]]&amp;Table76[[#This Row],[Section]]&amp;Table76[[#This Row],[Q. No.]]</f>
        <v/>
      </c>
      <c r="B3639"/>
      <c r="C3639"/>
      <c r="D3639"/>
      <c r="E3639"/>
      <c r="F3639"/>
      <c r="G3639"/>
    </row>
    <row r="3640" spans="1:7" x14ac:dyDescent="0.2">
      <c r="A3640" t="str">
        <f>Table76[[#This Row],[Test No.]]&amp;Table76[[#This Row],[Section]]&amp;Table76[[#This Row],[Q. No.]]</f>
        <v/>
      </c>
      <c r="B3640"/>
      <c r="C3640"/>
      <c r="D3640"/>
      <c r="E3640"/>
      <c r="F3640"/>
      <c r="G3640"/>
    </row>
    <row r="3641" spans="1:7" x14ac:dyDescent="0.2">
      <c r="A3641" t="str">
        <f>Table76[[#This Row],[Test No.]]&amp;Table76[[#This Row],[Section]]&amp;Table76[[#This Row],[Q. No.]]</f>
        <v/>
      </c>
      <c r="B3641"/>
      <c r="C3641"/>
      <c r="D3641"/>
      <c r="E3641"/>
      <c r="F3641"/>
      <c r="G3641"/>
    </row>
    <row r="3642" spans="1:7" x14ac:dyDescent="0.2">
      <c r="A3642" t="str">
        <f>Table76[[#This Row],[Test No.]]&amp;Table76[[#This Row],[Section]]&amp;Table76[[#This Row],[Q. No.]]</f>
        <v/>
      </c>
      <c r="B3642"/>
      <c r="C3642"/>
      <c r="D3642"/>
      <c r="E3642"/>
      <c r="F3642"/>
      <c r="G3642"/>
    </row>
    <row r="3643" spans="1:7" x14ac:dyDescent="0.2">
      <c r="A3643" t="str">
        <f>Table76[[#This Row],[Test No.]]&amp;Table76[[#This Row],[Section]]&amp;Table76[[#This Row],[Q. No.]]</f>
        <v/>
      </c>
      <c r="B3643"/>
      <c r="C3643"/>
      <c r="D3643"/>
      <c r="E3643"/>
      <c r="F3643"/>
      <c r="G3643"/>
    </row>
    <row r="3644" spans="1:7" x14ac:dyDescent="0.2">
      <c r="A3644" t="str">
        <f>Table76[[#This Row],[Test No.]]&amp;Table76[[#This Row],[Section]]&amp;Table76[[#This Row],[Q. No.]]</f>
        <v/>
      </c>
      <c r="B3644"/>
      <c r="C3644"/>
      <c r="D3644"/>
      <c r="E3644"/>
      <c r="F3644"/>
      <c r="G3644"/>
    </row>
    <row r="3645" spans="1:7" x14ac:dyDescent="0.2">
      <c r="A3645" t="str">
        <f>Table76[[#This Row],[Test No.]]&amp;Table76[[#This Row],[Section]]&amp;Table76[[#This Row],[Q. No.]]</f>
        <v/>
      </c>
      <c r="B3645"/>
      <c r="C3645"/>
      <c r="D3645"/>
      <c r="E3645"/>
      <c r="F3645"/>
      <c r="G3645"/>
    </row>
    <row r="3646" spans="1:7" x14ac:dyDescent="0.2">
      <c r="A3646" t="str">
        <f>Table76[[#This Row],[Test No.]]&amp;Table76[[#This Row],[Section]]&amp;Table76[[#This Row],[Q. No.]]</f>
        <v/>
      </c>
      <c r="B3646"/>
      <c r="C3646"/>
      <c r="D3646"/>
      <c r="E3646"/>
      <c r="F3646"/>
      <c r="G3646"/>
    </row>
    <row r="3647" spans="1:7" x14ac:dyDescent="0.2">
      <c r="A3647" t="str">
        <f>Table76[[#This Row],[Test No.]]&amp;Table76[[#This Row],[Section]]&amp;Table76[[#This Row],[Q. No.]]</f>
        <v/>
      </c>
      <c r="B3647"/>
      <c r="C3647"/>
      <c r="D3647"/>
      <c r="E3647"/>
      <c r="F3647"/>
      <c r="G3647"/>
    </row>
    <row r="3648" spans="1:7" x14ac:dyDescent="0.2">
      <c r="A3648" t="str">
        <f>Table76[[#This Row],[Test No.]]&amp;Table76[[#This Row],[Section]]&amp;Table76[[#This Row],[Q. No.]]</f>
        <v/>
      </c>
      <c r="B3648"/>
      <c r="C3648"/>
      <c r="D3648"/>
      <c r="E3648"/>
      <c r="F3648"/>
      <c r="G3648"/>
    </row>
    <row r="3649" spans="1:7" x14ac:dyDescent="0.2">
      <c r="A3649" t="str">
        <f>Table76[[#This Row],[Test No.]]&amp;Table76[[#This Row],[Section]]&amp;Table76[[#This Row],[Q. No.]]</f>
        <v/>
      </c>
      <c r="B3649"/>
      <c r="C3649"/>
      <c r="D3649"/>
      <c r="E3649"/>
      <c r="F3649"/>
      <c r="G3649"/>
    </row>
    <row r="3650" spans="1:7" x14ac:dyDescent="0.2">
      <c r="A3650" t="str">
        <f>Table76[[#This Row],[Test No.]]&amp;Table76[[#This Row],[Section]]&amp;Table76[[#This Row],[Q. No.]]</f>
        <v/>
      </c>
      <c r="B3650"/>
      <c r="C3650"/>
      <c r="D3650"/>
      <c r="E3650"/>
      <c r="F3650"/>
      <c r="G3650"/>
    </row>
    <row r="3651" spans="1:7" x14ac:dyDescent="0.2">
      <c r="A3651" t="str">
        <f>Table76[[#This Row],[Test No.]]&amp;Table76[[#This Row],[Section]]&amp;Table76[[#This Row],[Q. No.]]</f>
        <v/>
      </c>
      <c r="B3651"/>
      <c r="C3651"/>
      <c r="D3651"/>
      <c r="E3651"/>
      <c r="F3651"/>
      <c r="G3651"/>
    </row>
    <row r="3652" spans="1:7" x14ac:dyDescent="0.2">
      <c r="A3652" t="str">
        <f>Table76[[#This Row],[Test No.]]&amp;Table76[[#This Row],[Section]]&amp;Table76[[#This Row],[Q. No.]]</f>
        <v/>
      </c>
      <c r="B3652"/>
      <c r="C3652"/>
      <c r="D3652"/>
      <c r="E3652"/>
      <c r="F3652"/>
      <c r="G3652"/>
    </row>
    <row r="3653" spans="1:7" x14ac:dyDescent="0.2">
      <c r="A3653" t="str">
        <f>Table76[[#This Row],[Test No.]]&amp;Table76[[#This Row],[Section]]&amp;Table76[[#This Row],[Q. No.]]</f>
        <v/>
      </c>
      <c r="B3653"/>
      <c r="C3653"/>
      <c r="D3653"/>
      <c r="E3653"/>
      <c r="F3653"/>
      <c r="G3653"/>
    </row>
    <row r="3654" spans="1:7" x14ac:dyDescent="0.2">
      <c r="A3654" t="str">
        <f>Table76[[#This Row],[Test No.]]&amp;Table76[[#This Row],[Section]]&amp;Table76[[#This Row],[Q. No.]]</f>
        <v/>
      </c>
      <c r="B3654"/>
      <c r="C3654"/>
      <c r="D3654"/>
      <c r="E3654"/>
      <c r="F3654"/>
      <c r="G3654"/>
    </row>
    <row r="3655" spans="1:7" x14ac:dyDescent="0.2">
      <c r="A3655" t="str">
        <f>Table76[[#This Row],[Test No.]]&amp;Table76[[#This Row],[Section]]&amp;Table76[[#This Row],[Q. No.]]</f>
        <v/>
      </c>
      <c r="B3655"/>
      <c r="C3655"/>
      <c r="D3655"/>
      <c r="E3655"/>
      <c r="F3655"/>
      <c r="G3655"/>
    </row>
    <row r="3656" spans="1:7" x14ac:dyDescent="0.2">
      <c r="A3656" t="str">
        <f>Table76[[#This Row],[Test No.]]&amp;Table76[[#This Row],[Section]]&amp;Table76[[#This Row],[Q. No.]]</f>
        <v/>
      </c>
      <c r="B3656"/>
      <c r="C3656"/>
      <c r="D3656"/>
      <c r="E3656"/>
      <c r="F3656"/>
      <c r="G3656"/>
    </row>
    <row r="3657" spans="1:7" x14ac:dyDescent="0.2">
      <c r="A3657" t="str">
        <f>Table76[[#This Row],[Test No.]]&amp;Table76[[#This Row],[Section]]&amp;Table76[[#This Row],[Q. No.]]</f>
        <v/>
      </c>
      <c r="B3657"/>
      <c r="C3657"/>
      <c r="D3657"/>
      <c r="E3657"/>
      <c r="F3657"/>
      <c r="G3657"/>
    </row>
    <row r="3658" spans="1:7" x14ac:dyDescent="0.2">
      <c r="A3658" t="str">
        <f>Table76[[#This Row],[Test No.]]&amp;Table76[[#This Row],[Section]]&amp;Table76[[#This Row],[Q. No.]]</f>
        <v/>
      </c>
      <c r="B3658"/>
      <c r="C3658"/>
      <c r="D3658"/>
      <c r="E3658"/>
      <c r="F3658"/>
      <c r="G3658"/>
    </row>
    <row r="3659" spans="1:7" x14ac:dyDescent="0.2">
      <c r="A3659" t="str">
        <f>Table76[[#This Row],[Test No.]]&amp;Table76[[#This Row],[Section]]&amp;Table76[[#This Row],[Q. No.]]</f>
        <v/>
      </c>
      <c r="B3659"/>
      <c r="C3659"/>
      <c r="D3659"/>
      <c r="E3659"/>
      <c r="F3659"/>
      <c r="G3659"/>
    </row>
    <row r="3660" spans="1:7" x14ac:dyDescent="0.2">
      <c r="A3660" t="str">
        <f>Table76[[#This Row],[Test No.]]&amp;Table76[[#This Row],[Section]]&amp;Table76[[#This Row],[Q. No.]]</f>
        <v/>
      </c>
      <c r="B3660"/>
      <c r="C3660"/>
      <c r="D3660"/>
      <c r="E3660"/>
      <c r="F3660"/>
      <c r="G3660"/>
    </row>
    <row r="3661" spans="1:7" x14ac:dyDescent="0.2">
      <c r="A3661" t="str">
        <f>Table76[[#This Row],[Test No.]]&amp;Table76[[#This Row],[Section]]&amp;Table76[[#This Row],[Q. No.]]</f>
        <v/>
      </c>
      <c r="B3661"/>
      <c r="C3661"/>
      <c r="D3661"/>
      <c r="E3661"/>
      <c r="F3661"/>
      <c r="G3661"/>
    </row>
    <row r="3662" spans="1:7" x14ac:dyDescent="0.2">
      <c r="A3662" t="str">
        <f>Table76[[#This Row],[Test No.]]&amp;Table76[[#This Row],[Section]]&amp;Table76[[#This Row],[Q. No.]]</f>
        <v/>
      </c>
      <c r="B3662"/>
      <c r="C3662"/>
      <c r="D3662"/>
      <c r="E3662"/>
      <c r="F3662"/>
      <c r="G3662"/>
    </row>
    <row r="3663" spans="1:7" x14ac:dyDescent="0.2">
      <c r="A3663" t="str">
        <f>Table76[[#This Row],[Test No.]]&amp;Table76[[#This Row],[Section]]&amp;Table76[[#This Row],[Q. No.]]</f>
        <v/>
      </c>
      <c r="B3663"/>
      <c r="C3663"/>
      <c r="D3663"/>
      <c r="E3663"/>
      <c r="F3663"/>
      <c r="G3663"/>
    </row>
    <row r="3664" spans="1:7" x14ac:dyDescent="0.2">
      <c r="A3664" t="str">
        <f>Table76[[#This Row],[Test No.]]&amp;Table76[[#This Row],[Section]]&amp;Table76[[#This Row],[Q. No.]]</f>
        <v/>
      </c>
      <c r="B3664"/>
      <c r="C3664"/>
      <c r="D3664"/>
      <c r="E3664"/>
      <c r="F3664"/>
      <c r="G3664"/>
    </row>
    <row r="3665" spans="1:7" x14ac:dyDescent="0.2">
      <c r="A3665" t="str">
        <f>Table76[[#This Row],[Test No.]]&amp;Table76[[#This Row],[Section]]&amp;Table76[[#This Row],[Q. No.]]</f>
        <v/>
      </c>
      <c r="B3665"/>
      <c r="C3665"/>
      <c r="D3665"/>
      <c r="E3665"/>
      <c r="F3665"/>
      <c r="G3665"/>
    </row>
    <row r="3666" spans="1:7" x14ac:dyDescent="0.2">
      <c r="A3666" t="str">
        <f>Table76[[#This Row],[Test No.]]&amp;Table76[[#This Row],[Section]]&amp;Table76[[#This Row],[Q. No.]]</f>
        <v/>
      </c>
      <c r="B3666"/>
      <c r="C3666"/>
      <c r="D3666"/>
      <c r="E3666"/>
      <c r="F3666"/>
      <c r="G3666"/>
    </row>
    <row r="3667" spans="1:7" x14ac:dyDescent="0.2">
      <c r="A3667" t="str">
        <f>Table76[[#This Row],[Test No.]]&amp;Table76[[#This Row],[Section]]&amp;Table76[[#This Row],[Q. No.]]</f>
        <v/>
      </c>
      <c r="B3667"/>
      <c r="C3667"/>
      <c r="D3667"/>
      <c r="E3667"/>
      <c r="F3667"/>
      <c r="G3667"/>
    </row>
    <row r="3668" spans="1:7" x14ac:dyDescent="0.2">
      <c r="A3668" t="str">
        <f>Table76[[#This Row],[Test No.]]&amp;Table76[[#This Row],[Section]]&amp;Table76[[#This Row],[Q. No.]]</f>
        <v/>
      </c>
      <c r="B3668"/>
      <c r="C3668"/>
      <c r="D3668"/>
      <c r="E3668"/>
      <c r="F3668"/>
      <c r="G3668"/>
    </row>
    <row r="3669" spans="1:7" x14ac:dyDescent="0.2">
      <c r="A3669" t="str">
        <f>Table76[[#This Row],[Test No.]]&amp;Table76[[#This Row],[Section]]&amp;Table76[[#This Row],[Q. No.]]</f>
        <v/>
      </c>
      <c r="B3669"/>
      <c r="C3669"/>
      <c r="D3669"/>
      <c r="E3669"/>
      <c r="F3669"/>
      <c r="G3669"/>
    </row>
    <row r="3670" spans="1:7" x14ac:dyDescent="0.2">
      <c r="A3670" t="str">
        <f>Table76[[#This Row],[Test No.]]&amp;Table76[[#This Row],[Section]]&amp;Table76[[#This Row],[Q. No.]]</f>
        <v/>
      </c>
      <c r="B3670"/>
      <c r="C3670"/>
      <c r="D3670"/>
      <c r="E3670"/>
      <c r="F3670"/>
      <c r="G3670"/>
    </row>
    <row r="3671" spans="1:7" x14ac:dyDescent="0.2">
      <c r="A3671" t="str">
        <f>Table76[[#This Row],[Test No.]]&amp;Table76[[#This Row],[Section]]&amp;Table76[[#This Row],[Q. No.]]</f>
        <v/>
      </c>
      <c r="B3671"/>
      <c r="C3671"/>
      <c r="D3671"/>
      <c r="E3671"/>
      <c r="F3671"/>
      <c r="G3671"/>
    </row>
    <row r="3672" spans="1:7" x14ac:dyDescent="0.2">
      <c r="A3672" t="str">
        <f>Table76[[#This Row],[Test No.]]&amp;Table76[[#This Row],[Section]]&amp;Table76[[#This Row],[Q. No.]]</f>
        <v/>
      </c>
      <c r="B3672"/>
      <c r="C3672"/>
      <c r="D3672"/>
      <c r="E3672"/>
      <c r="F3672"/>
      <c r="G3672"/>
    </row>
    <row r="3673" spans="1:7" x14ac:dyDescent="0.2">
      <c r="A3673" t="str">
        <f>Table76[[#This Row],[Test No.]]&amp;Table76[[#This Row],[Section]]&amp;Table76[[#This Row],[Q. No.]]</f>
        <v/>
      </c>
      <c r="B3673"/>
      <c r="C3673"/>
      <c r="D3673"/>
      <c r="E3673"/>
      <c r="F3673"/>
      <c r="G3673"/>
    </row>
    <row r="3674" spans="1:7" x14ac:dyDescent="0.2">
      <c r="A3674" t="str">
        <f>Table76[[#This Row],[Test No.]]&amp;Table76[[#This Row],[Section]]&amp;Table76[[#This Row],[Q. No.]]</f>
        <v/>
      </c>
      <c r="B3674"/>
      <c r="C3674"/>
      <c r="D3674"/>
      <c r="E3674"/>
      <c r="F3674"/>
      <c r="G3674"/>
    </row>
    <row r="3675" spans="1:7" x14ac:dyDescent="0.2">
      <c r="A3675" t="str">
        <f>Table76[[#This Row],[Test No.]]&amp;Table76[[#This Row],[Section]]&amp;Table76[[#This Row],[Q. No.]]</f>
        <v/>
      </c>
      <c r="B3675"/>
      <c r="C3675"/>
      <c r="D3675"/>
      <c r="E3675"/>
      <c r="F3675"/>
      <c r="G3675"/>
    </row>
    <row r="3676" spans="1:7" x14ac:dyDescent="0.2">
      <c r="A3676" t="str">
        <f>Table76[[#This Row],[Test No.]]&amp;Table76[[#This Row],[Section]]&amp;Table76[[#This Row],[Q. No.]]</f>
        <v/>
      </c>
      <c r="B3676"/>
      <c r="C3676"/>
      <c r="D3676"/>
      <c r="E3676"/>
      <c r="F3676"/>
      <c r="G3676"/>
    </row>
    <row r="3677" spans="1:7" x14ac:dyDescent="0.2">
      <c r="A3677" t="str">
        <f>Table76[[#This Row],[Test No.]]&amp;Table76[[#This Row],[Section]]&amp;Table76[[#This Row],[Q. No.]]</f>
        <v/>
      </c>
      <c r="B3677"/>
      <c r="C3677"/>
      <c r="D3677"/>
      <c r="E3677"/>
      <c r="F3677"/>
      <c r="G3677"/>
    </row>
    <row r="3678" spans="1:7" x14ac:dyDescent="0.2">
      <c r="A3678" t="str">
        <f>Table76[[#This Row],[Test No.]]&amp;Table76[[#This Row],[Section]]&amp;Table76[[#This Row],[Q. No.]]</f>
        <v/>
      </c>
      <c r="B3678"/>
      <c r="C3678"/>
      <c r="D3678"/>
      <c r="E3678"/>
      <c r="F3678"/>
      <c r="G3678"/>
    </row>
    <row r="3679" spans="1:7" x14ac:dyDescent="0.2">
      <c r="A3679" t="str">
        <f>Table76[[#This Row],[Test No.]]&amp;Table76[[#This Row],[Section]]&amp;Table76[[#This Row],[Q. No.]]</f>
        <v/>
      </c>
      <c r="B3679"/>
      <c r="C3679"/>
      <c r="D3679"/>
      <c r="E3679"/>
      <c r="F3679"/>
      <c r="G3679"/>
    </row>
    <row r="3680" spans="1:7" x14ac:dyDescent="0.2">
      <c r="A3680" t="str">
        <f>Table76[[#This Row],[Test No.]]&amp;Table76[[#This Row],[Section]]&amp;Table76[[#This Row],[Q. No.]]</f>
        <v/>
      </c>
      <c r="B3680"/>
      <c r="C3680"/>
      <c r="D3680"/>
      <c r="E3680"/>
      <c r="F3680"/>
      <c r="G3680"/>
    </row>
    <row r="3681" spans="1:7" x14ac:dyDescent="0.2">
      <c r="A3681" t="str">
        <f>Table76[[#This Row],[Test No.]]&amp;Table76[[#This Row],[Section]]&amp;Table76[[#This Row],[Q. No.]]</f>
        <v/>
      </c>
      <c r="B3681"/>
      <c r="C3681"/>
      <c r="D3681"/>
      <c r="E3681"/>
      <c r="F3681"/>
      <c r="G3681"/>
    </row>
    <row r="3682" spans="1:7" x14ac:dyDescent="0.2">
      <c r="A3682" t="str">
        <f>Table76[[#This Row],[Test No.]]&amp;Table76[[#This Row],[Section]]&amp;Table76[[#This Row],[Q. No.]]</f>
        <v/>
      </c>
      <c r="B3682"/>
      <c r="C3682"/>
      <c r="D3682"/>
      <c r="E3682"/>
      <c r="F3682"/>
      <c r="G3682"/>
    </row>
    <row r="3683" spans="1:7" x14ac:dyDescent="0.2">
      <c r="A3683" t="str">
        <f>Table76[[#This Row],[Test No.]]&amp;Table76[[#This Row],[Section]]&amp;Table76[[#This Row],[Q. No.]]</f>
        <v/>
      </c>
      <c r="B3683"/>
      <c r="C3683"/>
      <c r="D3683"/>
      <c r="E3683"/>
      <c r="F3683"/>
      <c r="G3683"/>
    </row>
    <row r="3684" spans="1:7" x14ac:dyDescent="0.2">
      <c r="A3684" t="str">
        <f>Table76[[#This Row],[Test No.]]&amp;Table76[[#This Row],[Section]]&amp;Table76[[#This Row],[Q. No.]]</f>
        <v/>
      </c>
      <c r="B3684"/>
      <c r="C3684"/>
      <c r="D3684"/>
      <c r="E3684"/>
      <c r="F3684"/>
      <c r="G3684"/>
    </row>
    <row r="3685" spans="1:7" x14ac:dyDescent="0.2">
      <c r="A3685" t="str">
        <f>Table76[[#This Row],[Test No.]]&amp;Table76[[#This Row],[Section]]&amp;Table76[[#This Row],[Q. No.]]</f>
        <v/>
      </c>
      <c r="B3685"/>
      <c r="C3685"/>
      <c r="D3685"/>
      <c r="E3685"/>
      <c r="F3685"/>
      <c r="G3685"/>
    </row>
    <row r="3686" spans="1:7" x14ac:dyDescent="0.2">
      <c r="A3686" t="str">
        <f>Table76[[#This Row],[Test No.]]&amp;Table76[[#This Row],[Section]]&amp;Table76[[#This Row],[Q. No.]]</f>
        <v/>
      </c>
      <c r="B3686"/>
      <c r="C3686"/>
      <c r="D3686"/>
      <c r="E3686"/>
      <c r="F3686"/>
      <c r="G3686"/>
    </row>
    <row r="3687" spans="1:7" x14ac:dyDescent="0.2">
      <c r="A3687" t="str">
        <f>Table76[[#This Row],[Test No.]]&amp;Table76[[#This Row],[Section]]&amp;Table76[[#This Row],[Q. No.]]</f>
        <v/>
      </c>
      <c r="B3687"/>
      <c r="C3687"/>
      <c r="D3687"/>
      <c r="E3687"/>
      <c r="F3687"/>
      <c r="G3687"/>
    </row>
    <row r="3688" spans="1:7" x14ac:dyDescent="0.2">
      <c r="A3688" t="str">
        <f>Table76[[#This Row],[Test No.]]&amp;Table76[[#This Row],[Section]]&amp;Table76[[#This Row],[Q. No.]]</f>
        <v/>
      </c>
      <c r="B3688"/>
      <c r="C3688"/>
      <c r="D3688"/>
      <c r="E3688"/>
      <c r="F3688"/>
      <c r="G3688"/>
    </row>
    <row r="3689" spans="1:7" x14ac:dyDescent="0.2">
      <c r="A3689" t="str">
        <f>Table76[[#This Row],[Test No.]]&amp;Table76[[#This Row],[Section]]&amp;Table76[[#This Row],[Q. No.]]</f>
        <v/>
      </c>
      <c r="B3689"/>
      <c r="C3689"/>
      <c r="D3689"/>
      <c r="E3689"/>
      <c r="F3689"/>
      <c r="G3689"/>
    </row>
    <row r="3690" spans="1:7" x14ac:dyDescent="0.2">
      <c r="A3690" t="str">
        <f>Table76[[#This Row],[Test No.]]&amp;Table76[[#This Row],[Section]]&amp;Table76[[#This Row],[Q. No.]]</f>
        <v/>
      </c>
      <c r="B3690"/>
      <c r="C3690"/>
      <c r="D3690"/>
      <c r="E3690"/>
      <c r="F3690"/>
      <c r="G3690"/>
    </row>
    <row r="3691" spans="1:7" x14ac:dyDescent="0.2">
      <c r="A3691" t="str">
        <f>Table76[[#This Row],[Test No.]]&amp;Table76[[#This Row],[Section]]&amp;Table76[[#This Row],[Q. No.]]</f>
        <v/>
      </c>
      <c r="B3691"/>
      <c r="C3691"/>
      <c r="D3691"/>
      <c r="E3691"/>
      <c r="F3691"/>
      <c r="G3691"/>
    </row>
    <row r="3692" spans="1:7" x14ac:dyDescent="0.2">
      <c r="A3692" t="str">
        <f>Table76[[#This Row],[Test No.]]&amp;Table76[[#This Row],[Section]]&amp;Table76[[#This Row],[Q. No.]]</f>
        <v/>
      </c>
      <c r="B3692"/>
      <c r="C3692"/>
      <c r="D3692"/>
      <c r="E3692"/>
      <c r="F3692"/>
      <c r="G3692"/>
    </row>
    <row r="3693" spans="1:7" x14ac:dyDescent="0.2">
      <c r="A3693" t="str">
        <f>Table76[[#This Row],[Test No.]]&amp;Table76[[#This Row],[Section]]&amp;Table76[[#This Row],[Q. No.]]</f>
        <v/>
      </c>
      <c r="B3693"/>
      <c r="C3693"/>
      <c r="D3693"/>
      <c r="E3693"/>
      <c r="F3693"/>
      <c r="G3693"/>
    </row>
    <row r="3694" spans="1:7" x14ac:dyDescent="0.2">
      <c r="A3694" t="str">
        <f>Table76[[#This Row],[Test No.]]&amp;Table76[[#This Row],[Section]]&amp;Table76[[#This Row],[Q. No.]]</f>
        <v/>
      </c>
      <c r="B3694"/>
      <c r="C3694"/>
      <c r="D3694"/>
      <c r="E3694"/>
      <c r="F3694"/>
      <c r="G3694"/>
    </row>
    <row r="3695" spans="1:7" x14ac:dyDescent="0.2">
      <c r="A3695" t="str">
        <f>Table76[[#This Row],[Test No.]]&amp;Table76[[#This Row],[Section]]&amp;Table76[[#This Row],[Q. No.]]</f>
        <v/>
      </c>
      <c r="B3695"/>
      <c r="C3695"/>
      <c r="D3695"/>
      <c r="E3695"/>
      <c r="F3695"/>
      <c r="G3695"/>
    </row>
    <row r="3696" spans="1:7" x14ac:dyDescent="0.2">
      <c r="A3696" t="str">
        <f>Table76[[#This Row],[Test No.]]&amp;Table76[[#This Row],[Section]]&amp;Table76[[#This Row],[Q. No.]]</f>
        <v/>
      </c>
      <c r="B3696"/>
      <c r="C3696"/>
      <c r="D3696"/>
      <c r="E3696"/>
      <c r="F3696"/>
      <c r="G3696"/>
    </row>
    <row r="3697" spans="1:7" x14ac:dyDescent="0.2">
      <c r="A3697" t="str">
        <f>Table76[[#This Row],[Test No.]]&amp;Table76[[#This Row],[Section]]&amp;Table76[[#This Row],[Q. No.]]</f>
        <v/>
      </c>
      <c r="B3697"/>
      <c r="C3697"/>
      <c r="D3697"/>
      <c r="E3697"/>
      <c r="F3697"/>
      <c r="G3697"/>
    </row>
    <row r="3698" spans="1:7" x14ac:dyDescent="0.2">
      <c r="A3698" t="str">
        <f>Table76[[#This Row],[Test No.]]&amp;Table76[[#This Row],[Section]]&amp;Table76[[#This Row],[Q. No.]]</f>
        <v/>
      </c>
      <c r="B3698"/>
      <c r="C3698"/>
      <c r="D3698"/>
      <c r="E3698"/>
      <c r="F3698"/>
      <c r="G3698"/>
    </row>
    <row r="3699" spans="1:7" x14ac:dyDescent="0.2">
      <c r="A3699" t="str">
        <f>Table76[[#This Row],[Test No.]]&amp;Table76[[#This Row],[Section]]&amp;Table76[[#This Row],[Q. No.]]</f>
        <v/>
      </c>
      <c r="B3699"/>
      <c r="C3699"/>
      <c r="D3699"/>
      <c r="E3699"/>
      <c r="F3699"/>
      <c r="G3699"/>
    </row>
    <row r="3700" spans="1:7" x14ac:dyDescent="0.2">
      <c r="A3700" t="str">
        <f>Table76[[#This Row],[Test No.]]&amp;Table76[[#This Row],[Section]]&amp;Table76[[#This Row],[Q. No.]]</f>
        <v/>
      </c>
      <c r="B3700"/>
      <c r="C3700"/>
      <c r="D3700"/>
      <c r="E3700"/>
      <c r="F3700"/>
      <c r="G3700"/>
    </row>
    <row r="3701" spans="1:7" x14ac:dyDescent="0.2">
      <c r="A3701" t="str">
        <f>Table76[[#This Row],[Test No.]]&amp;Table76[[#This Row],[Section]]&amp;Table76[[#This Row],[Q. No.]]</f>
        <v/>
      </c>
      <c r="B3701"/>
      <c r="C3701"/>
      <c r="D3701"/>
      <c r="E3701"/>
      <c r="F3701"/>
      <c r="G3701"/>
    </row>
    <row r="3702" spans="1:7" x14ac:dyDescent="0.2">
      <c r="A3702" t="str">
        <f>Table76[[#This Row],[Test No.]]&amp;Table76[[#This Row],[Section]]&amp;Table76[[#This Row],[Q. No.]]</f>
        <v/>
      </c>
      <c r="B3702"/>
      <c r="C3702"/>
      <c r="D3702"/>
      <c r="E3702"/>
      <c r="F3702"/>
      <c r="G3702"/>
    </row>
    <row r="3703" spans="1:7" x14ac:dyDescent="0.2">
      <c r="A3703" t="str">
        <f>Table76[[#This Row],[Test No.]]&amp;Table76[[#This Row],[Section]]&amp;Table76[[#This Row],[Q. No.]]</f>
        <v/>
      </c>
      <c r="B3703"/>
      <c r="C3703"/>
      <c r="D3703"/>
      <c r="E3703"/>
      <c r="F3703"/>
      <c r="G3703"/>
    </row>
    <row r="3704" spans="1:7" x14ac:dyDescent="0.2">
      <c r="A3704" t="str">
        <f>Table76[[#This Row],[Test No.]]&amp;Table76[[#This Row],[Section]]&amp;Table76[[#This Row],[Q. No.]]</f>
        <v/>
      </c>
      <c r="B3704"/>
      <c r="C3704"/>
      <c r="D3704"/>
      <c r="E3704"/>
      <c r="F3704"/>
      <c r="G3704"/>
    </row>
    <row r="3705" spans="1:7" x14ac:dyDescent="0.2">
      <c r="A3705" t="str">
        <f>Table76[[#This Row],[Test No.]]&amp;Table76[[#This Row],[Section]]&amp;Table76[[#This Row],[Q. No.]]</f>
        <v/>
      </c>
      <c r="B3705"/>
      <c r="C3705"/>
      <c r="D3705"/>
      <c r="E3705"/>
      <c r="F3705"/>
      <c r="G3705"/>
    </row>
    <row r="3706" spans="1:7" x14ac:dyDescent="0.2">
      <c r="A3706" t="str">
        <f>Table76[[#This Row],[Test No.]]&amp;Table76[[#This Row],[Section]]&amp;Table76[[#This Row],[Q. No.]]</f>
        <v/>
      </c>
      <c r="B3706"/>
      <c r="C3706"/>
      <c r="D3706"/>
      <c r="E3706"/>
      <c r="F3706"/>
      <c r="G3706"/>
    </row>
    <row r="3707" spans="1:7" x14ac:dyDescent="0.2">
      <c r="A3707" t="str">
        <f>Table76[[#This Row],[Test No.]]&amp;Table76[[#This Row],[Section]]&amp;Table76[[#This Row],[Q. No.]]</f>
        <v/>
      </c>
      <c r="B3707"/>
      <c r="C3707"/>
      <c r="D3707"/>
      <c r="E3707"/>
      <c r="F3707"/>
      <c r="G3707"/>
    </row>
    <row r="3708" spans="1:7" x14ac:dyDescent="0.2">
      <c r="A3708" t="str">
        <f>Table76[[#This Row],[Test No.]]&amp;Table76[[#This Row],[Section]]&amp;Table76[[#This Row],[Q. No.]]</f>
        <v/>
      </c>
      <c r="B3708"/>
      <c r="C3708"/>
      <c r="D3708"/>
      <c r="E3708"/>
      <c r="F3708"/>
      <c r="G3708"/>
    </row>
    <row r="3709" spans="1:7" x14ac:dyDescent="0.2">
      <c r="A3709" t="str">
        <f>Table76[[#This Row],[Test No.]]&amp;Table76[[#This Row],[Section]]&amp;Table76[[#This Row],[Q. No.]]</f>
        <v/>
      </c>
      <c r="B3709"/>
      <c r="C3709"/>
      <c r="D3709"/>
      <c r="E3709"/>
      <c r="F3709"/>
      <c r="G3709"/>
    </row>
    <row r="3710" spans="1:7" x14ac:dyDescent="0.2">
      <c r="A3710" t="str">
        <f>Table76[[#This Row],[Test No.]]&amp;Table76[[#This Row],[Section]]&amp;Table76[[#This Row],[Q. No.]]</f>
        <v/>
      </c>
      <c r="B3710"/>
      <c r="C3710"/>
      <c r="D3710"/>
      <c r="E3710"/>
      <c r="F3710"/>
      <c r="G3710"/>
    </row>
    <row r="3711" spans="1:7" x14ac:dyDescent="0.2">
      <c r="A3711" t="str">
        <f>Table76[[#This Row],[Test No.]]&amp;Table76[[#This Row],[Section]]&amp;Table76[[#This Row],[Q. No.]]</f>
        <v/>
      </c>
      <c r="B3711"/>
      <c r="C3711"/>
      <c r="D3711"/>
      <c r="E3711"/>
      <c r="F3711"/>
      <c r="G3711"/>
    </row>
    <row r="3712" spans="1:7" x14ac:dyDescent="0.2">
      <c r="A3712" t="str">
        <f>Table76[[#This Row],[Test No.]]&amp;Table76[[#This Row],[Section]]&amp;Table76[[#This Row],[Q. No.]]</f>
        <v/>
      </c>
      <c r="B3712"/>
      <c r="C3712"/>
      <c r="D3712"/>
      <c r="E3712"/>
      <c r="F3712"/>
      <c r="G3712"/>
    </row>
    <row r="3713" spans="1:7" x14ac:dyDescent="0.2">
      <c r="A3713" t="str">
        <f>Table76[[#This Row],[Test No.]]&amp;Table76[[#This Row],[Section]]&amp;Table76[[#This Row],[Q. No.]]</f>
        <v/>
      </c>
      <c r="B3713"/>
      <c r="C3713"/>
      <c r="D3713"/>
      <c r="E3713"/>
      <c r="F3713"/>
      <c r="G3713"/>
    </row>
    <row r="3714" spans="1:7" x14ac:dyDescent="0.2">
      <c r="A3714" t="str">
        <f>Table76[[#This Row],[Test No.]]&amp;Table76[[#This Row],[Section]]&amp;Table76[[#This Row],[Q. No.]]</f>
        <v/>
      </c>
      <c r="B3714"/>
      <c r="C3714"/>
      <c r="D3714"/>
      <c r="E3714"/>
      <c r="F3714"/>
      <c r="G3714"/>
    </row>
    <row r="3715" spans="1:7" x14ac:dyDescent="0.2">
      <c r="A3715" t="str">
        <f>Table76[[#This Row],[Test No.]]&amp;Table76[[#This Row],[Section]]&amp;Table76[[#This Row],[Q. No.]]</f>
        <v/>
      </c>
      <c r="B3715"/>
      <c r="C3715"/>
      <c r="D3715"/>
      <c r="E3715"/>
      <c r="F3715"/>
      <c r="G3715"/>
    </row>
    <row r="3716" spans="1:7" x14ac:dyDescent="0.2">
      <c r="A3716" t="str">
        <f>Table76[[#This Row],[Test No.]]&amp;Table76[[#This Row],[Section]]&amp;Table76[[#This Row],[Q. No.]]</f>
        <v/>
      </c>
      <c r="B3716"/>
      <c r="C3716"/>
      <c r="D3716"/>
      <c r="E3716"/>
      <c r="F3716"/>
      <c r="G3716"/>
    </row>
    <row r="3717" spans="1:7" x14ac:dyDescent="0.2">
      <c r="A3717" t="str">
        <f>Table76[[#This Row],[Test No.]]&amp;Table76[[#This Row],[Section]]&amp;Table76[[#This Row],[Q. No.]]</f>
        <v/>
      </c>
      <c r="B3717"/>
      <c r="C3717"/>
      <c r="D3717"/>
      <c r="E3717"/>
      <c r="F3717"/>
      <c r="G3717"/>
    </row>
    <row r="3718" spans="1:7" x14ac:dyDescent="0.2">
      <c r="A3718" t="str">
        <f>Table76[[#This Row],[Test No.]]&amp;Table76[[#This Row],[Section]]&amp;Table76[[#This Row],[Q. No.]]</f>
        <v/>
      </c>
      <c r="B3718"/>
      <c r="C3718"/>
      <c r="D3718"/>
      <c r="E3718"/>
      <c r="F3718"/>
      <c r="G3718"/>
    </row>
    <row r="3719" spans="1:7" x14ac:dyDescent="0.2">
      <c r="A3719" t="str">
        <f>Table76[[#This Row],[Test No.]]&amp;Table76[[#This Row],[Section]]&amp;Table76[[#This Row],[Q. No.]]</f>
        <v/>
      </c>
      <c r="B3719"/>
      <c r="C3719"/>
      <c r="D3719"/>
      <c r="E3719"/>
      <c r="F3719"/>
      <c r="G3719"/>
    </row>
    <row r="3720" spans="1:7" x14ac:dyDescent="0.2">
      <c r="A3720" t="str">
        <f>Table76[[#This Row],[Test No.]]&amp;Table76[[#This Row],[Section]]&amp;Table76[[#This Row],[Q. No.]]</f>
        <v/>
      </c>
      <c r="B3720"/>
      <c r="C3720"/>
      <c r="D3720"/>
      <c r="E3720"/>
      <c r="F3720"/>
      <c r="G3720"/>
    </row>
    <row r="3721" spans="1:7" x14ac:dyDescent="0.2">
      <c r="A3721" t="str">
        <f>Table76[[#This Row],[Test No.]]&amp;Table76[[#This Row],[Section]]&amp;Table76[[#This Row],[Q. No.]]</f>
        <v/>
      </c>
      <c r="B3721"/>
      <c r="C3721"/>
      <c r="D3721"/>
      <c r="E3721"/>
      <c r="F3721"/>
      <c r="G3721"/>
    </row>
    <row r="3722" spans="1:7" x14ac:dyDescent="0.2">
      <c r="A3722" t="str">
        <f>Table76[[#This Row],[Test No.]]&amp;Table76[[#This Row],[Section]]&amp;Table76[[#This Row],[Q. No.]]</f>
        <v/>
      </c>
      <c r="B3722"/>
      <c r="C3722"/>
      <c r="D3722"/>
      <c r="E3722"/>
      <c r="F3722"/>
      <c r="G3722"/>
    </row>
    <row r="3723" spans="1:7" x14ac:dyDescent="0.2">
      <c r="A3723" t="str">
        <f>Table76[[#This Row],[Test No.]]&amp;Table76[[#This Row],[Section]]&amp;Table76[[#This Row],[Q. No.]]</f>
        <v/>
      </c>
      <c r="B3723"/>
      <c r="C3723"/>
      <c r="D3723"/>
      <c r="E3723"/>
      <c r="F3723"/>
      <c r="G3723"/>
    </row>
    <row r="3724" spans="1:7" x14ac:dyDescent="0.2">
      <c r="A3724" t="str">
        <f>Table76[[#This Row],[Test No.]]&amp;Table76[[#This Row],[Section]]&amp;Table76[[#This Row],[Q. No.]]</f>
        <v/>
      </c>
      <c r="B3724"/>
      <c r="C3724"/>
      <c r="D3724"/>
      <c r="E3724"/>
      <c r="F3724"/>
      <c r="G3724"/>
    </row>
    <row r="3725" spans="1:7" x14ac:dyDescent="0.2">
      <c r="A3725" t="str">
        <f>Table76[[#This Row],[Test No.]]&amp;Table76[[#This Row],[Section]]&amp;Table76[[#This Row],[Q. No.]]</f>
        <v/>
      </c>
      <c r="B3725"/>
      <c r="C3725"/>
      <c r="D3725"/>
      <c r="E3725"/>
      <c r="F3725"/>
      <c r="G3725"/>
    </row>
    <row r="3726" spans="1:7" x14ac:dyDescent="0.2">
      <c r="A3726" t="str">
        <f>Table76[[#This Row],[Test No.]]&amp;Table76[[#This Row],[Section]]&amp;Table76[[#This Row],[Q. No.]]</f>
        <v/>
      </c>
      <c r="B3726"/>
      <c r="C3726"/>
      <c r="D3726"/>
      <c r="E3726"/>
      <c r="F3726"/>
      <c r="G3726"/>
    </row>
    <row r="3727" spans="1:7" x14ac:dyDescent="0.2">
      <c r="A3727" t="str">
        <f>Table76[[#This Row],[Test No.]]&amp;Table76[[#This Row],[Section]]&amp;Table76[[#This Row],[Q. No.]]</f>
        <v/>
      </c>
      <c r="B3727"/>
      <c r="C3727"/>
      <c r="D3727"/>
      <c r="E3727"/>
      <c r="F3727"/>
      <c r="G3727"/>
    </row>
    <row r="3728" spans="1:7" x14ac:dyDescent="0.2">
      <c r="A3728" t="str">
        <f>Table76[[#This Row],[Test No.]]&amp;Table76[[#This Row],[Section]]&amp;Table76[[#This Row],[Q. No.]]</f>
        <v/>
      </c>
      <c r="B3728"/>
      <c r="C3728"/>
      <c r="D3728"/>
      <c r="E3728"/>
      <c r="F3728"/>
      <c r="G3728"/>
    </row>
    <row r="3729" spans="1:7" x14ac:dyDescent="0.2">
      <c r="A3729" t="str">
        <f>Table76[[#This Row],[Test No.]]&amp;Table76[[#This Row],[Section]]&amp;Table76[[#This Row],[Q. No.]]</f>
        <v/>
      </c>
      <c r="B3729"/>
      <c r="C3729"/>
      <c r="D3729"/>
      <c r="E3729"/>
      <c r="F3729"/>
      <c r="G3729"/>
    </row>
    <row r="3730" spans="1:7" x14ac:dyDescent="0.2">
      <c r="A3730" t="str">
        <f>Table76[[#This Row],[Test No.]]&amp;Table76[[#This Row],[Section]]&amp;Table76[[#This Row],[Q. No.]]</f>
        <v/>
      </c>
      <c r="B3730"/>
      <c r="C3730"/>
      <c r="D3730"/>
      <c r="E3730"/>
      <c r="F3730"/>
      <c r="G3730"/>
    </row>
    <row r="3731" spans="1:7" x14ac:dyDescent="0.2">
      <c r="A3731" t="str">
        <f>Table76[[#This Row],[Test No.]]&amp;Table76[[#This Row],[Section]]&amp;Table76[[#This Row],[Q. No.]]</f>
        <v/>
      </c>
      <c r="B3731"/>
      <c r="C3731"/>
      <c r="D3731"/>
      <c r="E3731"/>
      <c r="F3731"/>
      <c r="G3731"/>
    </row>
    <row r="3732" spans="1:7" x14ac:dyDescent="0.2">
      <c r="A3732" t="str">
        <f>Table76[[#This Row],[Test No.]]&amp;Table76[[#This Row],[Section]]&amp;Table76[[#This Row],[Q. No.]]</f>
        <v/>
      </c>
      <c r="B3732"/>
      <c r="C3732"/>
      <c r="D3732"/>
      <c r="E3732"/>
      <c r="F3732"/>
      <c r="G3732"/>
    </row>
    <row r="3733" spans="1:7" x14ac:dyDescent="0.2">
      <c r="A3733" t="str">
        <f>Table76[[#This Row],[Test No.]]&amp;Table76[[#This Row],[Section]]&amp;Table76[[#This Row],[Q. No.]]</f>
        <v/>
      </c>
      <c r="B3733"/>
      <c r="C3733"/>
      <c r="D3733"/>
      <c r="E3733"/>
      <c r="F3733"/>
      <c r="G3733"/>
    </row>
    <row r="3734" spans="1:7" x14ac:dyDescent="0.2">
      <c r="A3734" t="str">
        <f>Table76[[#This Row],[Test No.]]&amp;Table76[[#This Row],[Section]]&amp;Table76[[#This Row],[Q. No.]]</f>
        <v/>
      </c>
      <c r="B3734"/>
      <c r="C3734"/>
      <c r="D3734"/>
      <c r="E3734"/>
      <c r="F3734"/>
      <c r="G3734"/>
    </row>
    <row r="3735" spans="1:7" x14ac:dyDescent="0.2">
      <c r="A3735" t="str">
        <f>Table76[[#This Row],[Test No.]]&amp;Table76[[#This Row],[Section]]&amp;Table76[[#This Row],[Q. No.]]</f>
        <v/>
      </c>
      <c r="B3735"/>
      <c r="C3735"/>
      <c r="D3735"/>
      <c r="E3735"/>
      <c r="F3735"/>
      <c r="G3735"/>
    </row>
    <row r="3736" spans="1:7" x14ac:dyDescent="0.2">
      <c r="A3736" t="str">
        <f>Table76[[#This Row],[Test No.]]&amp;Table76[[#This Row],[Section]]&amp;Table76[[#This Row],[Q. No.]]</f>
        <v/>
      </c>
      <c r="B3736"/>
      <c r="C3736"/>
      <c r="D3736"/>
      <c r="E3736"/>
      <c r="F3736"/>
      <c r="G3736"/>
    </row>
    <row r="3737" spans="1:7" x14ac:dyDescent="0.2">
      <c r="A3737" t="str">
        <f>Table76[[#This Row],[Test No.]]&amp;Table76[[#This Row],[Section]]&amp;Table76[[#This Row],[Q. No.]]</f>
        <v/>
      </c>
      <c r="B3737"/>
      <c r="C3737"/>
      <c r="D3737"/>
      <c r="E3737"/>
      <c r="F3737"/>
      <c r="G3737"/>
    </row>
    <row r="3738" spans="1:7" x14ac:dyDescent="0.2">
      <c r="A3738" t="str">
        <f>Table76[[#This Row],[Test No.]]&amp;Table76[[#This Row],[Section]]&amp;Table76[[#This Row],[Q. No.]]</f>
        <v/>
      </c>
      <c r="B3738"/>
      <c r="C3738"/>
      <c r="D3738"/>
      <c r="E3738"/>
      <c r="F3738"/>
      <c r="G3738"/>
    </row>
    <row r="3739" spans="1:7" x14ac:dyDescent="0.2">
      <c r="A3739" t="str">
        <f>Table76[[#This Row],[Test No.]]&amp;Table76[[#This Row],[Section]]&amp;Table76[[#This Row],[Q. No.]]</f>
        <v/>
      </c>
      <c r="B3739"/>
      <c r="C3739"/>
      <c r="D3739"/>
      <c r="E3739"/>
      <c r="F3739"/>
      <c r="G3739"/>
    </row>
    <row r="3740" spans="1:7" x14ac:dyDescent="0.2">
      <c r="A3740" t="str">
        <f>Table76[[#This Row],[Test No.]]&amp;Table76[[#This Row],[Section]]&amp;Table76[[#This Row],[Q. No.]]</f>
        <v/>
      </c>
      <c r="B3740"/>
      <c r="C3740"/>
      <c r="D3740"/>
      <c r="E3740"/>
      <c r="F3740"/>
      <c r="G3740"/>
    </row>
    <row r="3741" spans="1:7" x14ac:dyDescent="0.2">
      <c r="A3741" t="str">
        <f>Table76[[#This Row],[Test No.]]&amp;Table76[[#This Row],[Section]]&amp;Table76[[#This Row],[Q. No.]]</f>
        <v/>
      </c>
      <c r="B3741"/>
      <c r="C3741"/>
      <c r="D3741"/>
      <c r="E3741"/>
      <c r="F3741"/>
      <c r="G3741"/>
    </row>
    <row r="3742" spans="1:7" x14ac:dyDescent="0.2">
      <c r="A3742" t="str">
        <f>Table76[[#This Row],[Test No.]]&amp;Table76[[#This Row],[Section]]&amp;Table76[[#This Row],[Q. No.]]</f>
        <v/>
      </c>
      <c r="B3742"/>
      <c r="C3742"/>
      <c r="D3742"/>
      <c r="E3742"/>
      <c r="F3742"/>
      <c r="G3742"/>
    </row>
    <row r="3743" spans="1:7" x14ac:dyDescent="0.2">
      <c r="A3743" t="str">
        <f>Table76[[#This Row],[Test No.]]&amp;Table76[[#This Row],[Section]]&amp;Table76[[#This Row],[Q. No.]]</f>
        <v/>
      </c>
      <c r="B3743"/>
      <c r="C3743"/>
      <c r="D3743"/>
      <c r="E3743"/>
      <c r="F3743"/>
      <c r="G3743"/>
    </row>
    <row r="3744" spans="1:7" x14ac:dyDescent="0.2">
      <c r="A3744" t="str">
        <f>Table76[[#This Row],[Test No.]]&amp;Table76[[#This Row],[Section]]&amp;Table76[[#This Row],[Q. No.]]</f>
        <v/>
      </c>
      <c r="B3744"/>
      <c r="C3744"/>
      <c r="D3744"/>
      <c r="E3744"/>
      <c r="F3744"/>
      <c r="G3744"/>
    </row>
    <row r="3745" spans="1:7" x14ac:dyDescent="0.2">
      <c r="A3745" t="str">
        <f>Table76[[#This Row],[Test No.]]&amp;Table76[[#This Row],[Section]]&amp;Table76[[#This Row],[Q. No.]]</f>
        <v/>
      </c>
      <c r="B3745"/>
      <c r="C3745"/>
      <c r="D3745"/>
      <c r="E3745"/>
      <c r="F3745"/>
      <c r="G3745"/>
    </row>
    <row r="3746" spans="1:7" x14ac:dyDescent="0.2">
      <c r="A3746" t="str">
        <f>Table76[[#This Row],[Test No.]]&amp;Table76[[#This Row],[Section]]&amp;Table76[[#This Row],[Q. No.]]</f>
        <v/>
      </c>
      <c r="B3746"/>
      <c r="C3746"/>
      <c r="D3746"/>
      <c r="E3746"/>
      <c r="F3746"/>
      <c r="G3746"/>
    </row>
    <row r="3747" spans="1:7" x14ac:dyDescent="0.2">
      <c r="A3747" t="str">
        <f>Table76[[#This Row],[Test No.]]&amp;Table76[[#This Row],[Section]]&amp;Table76[[#This Row],[Q. No.]]</f>
        <v/>
      </c>
      <c r="B3747"/>
      <c r="C3747"/>
      <c r="D3747"/>
      <c r="E3747"/>
      <c r="F3747"/>
      <c r="G3747"/>
    </row>
    <row r="3748" spans="1:7" x14ac:dyDescent="0.2">
      <c r="A3748" t="str">
        <f>Table76[[#This Row],[Test No.]]&amp;Table76[[#This Row],[Section]]&amp;Table76[[#This Row],[Q. No.]]</f>
        <v/>
      </c>
      <c r="B3748"/>
      <c r="C3748"/>
      <c r="D3748"/>
      <c r="E3748"/>
      <c r="F3748"/>
      <c r="G3748"/>
    </row>
    <row r="3749" spans="1:7" x14ac:dyDescent="0.2">
      <c r="A3749" t="str">
        <f>Table76[[#This Row],[Test No.]]&amp;Table76[[#This Row],[Section]]&amp;Table76[[#This Row],[Q. No.]]</f>
        <v/>
      </c>
      <c r="B3749"/>
      <c r="C3749"/>
      <c r="D3749"/>
      <c r="E3749"/>
      <c r="F3749"/>
      <c r="G3749"/>
    </row>
    <row r="3750" spans="1:7" x14ac:dyDescent="0.2">
      <c r="A3750" t="str">
        <f>Table76[[#This Row],[Test No.]]&amp;Table76[[#This Row],[Section]]&amp;Table76[[#This Row],[Q. No.]]</f>
        <v/>
      </c>
      <c r="B3750"/>
      <c r="C3750"/>
      <c r="D3750"/>
      <c r="E3750"/>
      <c r="F3750"/>
      <c r="G3750"/>
    </row>
    <row r="3751" spans="1:7" x14ac:dyDescent="0.2">
      <c r="A3751" t="str">
        <f>Table76[[#This Row],[Test No.]]&amp;Table76[[#This Row],[Section]]&amp;Table76[[#This Row],[Q. No.]]</f>
        <v/>
      </c>
      <c r="B3751"/>
      <c r="C3751"/>
      <c r="D3751"/>
      <c r="E3751"/>
      <c r="F3751"/>
      <c r="G3751"/>
    </row>
    <row r="3752" spans="1:7" x14ac:dyDescent="0.2">
      <c r="A3752" t="str">
        <f>Table76[[#This Row],[Test No.]]&amp;Table76[[#This Row],[Section]]&amp;Table76[[#This Row],[Q. No.]]</f>
        <v/>
      </c>
      <c r="B3752"/>
      <c r="C3752"/>
      <c r="D3752"/>
      <c r="E3752"/>
      <c r="F3752"/>
      <c r="G3752"/>
    </row>
    <row r="3753" spans="1:7" x14ac:dyDescent="0.2">
      <c r="A3753" t="str">
        <f>Table76[[#This Row],[Test No.]]&amp;Table76[[#This Row],[Section]]&amp;Table76[[#This Row],[Q. No.]]</f>
        <v/>
      </c>
      <c r="B3753"/>
      <c r="C3753"/>
      <c r="D3753"/>
      <c r="E3753"/>
      <c r="F3753"/>
      <c r="G3753"/>
    </row>
    <row r="3754" spans="1:7" x14ac:dyDescent="0.2">
      <c r="A3754" t="str">
        <f>Table76[[#This Row],[Test No.]]&amp;Table76[[#This Row],[Section]]&amp;Table76[[#This Row],[Q. No.]]</f>
        <v/>
      </c>
      <c r="B3754"/>
      <c r="C3754"/>
      <c r="D3754"/>
      <c r="E3754"/>
      <c r="F3754"/>
      <c r="G3754"/>
    </row>
    <row r="3755" spans="1:7" x14ac:dyDescent="0.2">
      <c r="A3755" t="str">
        <f>Table76[[#This Row],[Test No.]]&amp;Table76[[#This Row],[Section]]&amp;Table76[[#This Row],[Q. No.]]</f>
        <v/>
      </c>
      <c r="B3755"/>
      <c r="C3755"/>
      <c r="D3755"/>
      <c r="E3755"/>
      <c r="F3755"/>
      <c r="G3755"/>
    </row>
    <row r="3756" spans="1:7" x14ac:dyDescent="0.2">
      <c r="A3756" t="str">
        <f>Table76[[#This Row],[Test No.]]&amp;Table76[[#This Row],[Section]]&amp;Table76[[#This Row],[Q. No.]]</f>
        <v/>
      </c>
      <c r="B3756"/>
      <c r="C3756"/>
      <c r="D3756"/>
      <c r="E3756"/>
      <c r="F3756"/>
      <c r="G3756"/>
    </row>
    <row r="3757" spans="1:7" x14ac:dyDescent="0.2">
      <c r="A3757" t="str">
        <f>Table76[[#This Row],[Test No.]]&amp;Table76[[#This Row],[Section]]&amp;Table76[[#This Row],[Q. No.]]</f>
        <v/>
      </c>
      <c r="B3757"/>
      <c r="C3757"/>
      <c r="D3757"/>
      <c r="E3757"/>
      <c r="F3757"/>
      <c r="G3757"/>
    </row>
    <row r="3758" spans="1:7" x14ac:dyDescent="0.2">
      <c r="A3758" t="str">
        <f>Table76[[#This Row],[Test No.]]&amp;Table76[[#This Row],[Section]]&amp;Table76[[#This Row],[Q. No.]]</f>
        <v/>
      </c>
      <c r="B3758"/>
      <c r="C3758"/>
      <c r="D3758"/>
      <c r="E3758"/>
      <c r="F3758"/>
      <c r="G3758"/>
    </row>
    <row r="3759" spans="1:7" x14ac:dyDescent="0.2">
      <c r="A3759" t="str">
        <f>Table76[[#This Row],[Test No.]]&amp;Table76[[#This Row],[Section]]&amp;Table76[[#This Row],[Q. No.]]</f>
        <v/>
      </c>
      <c r="B3759"/>
      <c r="C3759"/>
      <c r="D3759"/>
      <c r="E3759"/>
      <c r="F3759"/>
      <c r="G3759"/>
    </row>
    <row r="3760" spans="1:7" x14ac:dyDescent="0.2">
      <c r="A3760" t="str">
        <f>Table76[[#This Row],[Test No.]]&amp;Table76[[#This Row],[Section]]&amp;Table76[[#This Row],[Q. No.]]</f>
        <v/>
      </c>
      <c r="B3760"/>
      <c r="C3760"/>
      <c r="D3760"/>
      <c r="E3760"/>
      <c r="F3760"/>
      <c r="G3760"/>
    </row>
    <row r="3761" spans="1:7" x14ac:dyDescent="0.2">
      <c r="A3761" t="str">
        <f>Table76[[#This Row],[Test No.]]&amp;Table76[[#This Row],[Section]]&amp;Table76[[#This Row],[Q. No.]]</f>
        <v/>
      </c>
      <c r="B3761"/>
      <c r="C3761"/>
      <c r="D3761"/>
      <c r="E3761"/>
      <c r="F3761"/>
      <c r="G3761"/>
    </row>
    <row r="3762" spans="1:7" x14ac:dyDescent="0.2">
      <c r="A3762" t="str">
        <f>Table76[[#This Row],[Test No.]]&amp;Table76[[#This Row],[Section]]&amp;Table76[[#This Row],[Q. No.]]</f>
        <v/>
      </c>
      <c r="B3762"/>
      <c r="C3762"/>
      <c r="D3762"/>
      <c r="E3762"/>
      <c r="F3762"/>
      <c r="G3762"/>
    </row>
    <row r="3763" spans="1:7" x14ac:dyDescent="0.2">
      <c r="A3763" t="str">
        <f>Table76[[#This Row],[Test No.]]&amp;Table76[[#This Row],[Section]]&amp;Table76[[#This Row],[Q. No.]]</f>
        <v/>
      </c>
      <c r="B3763"/>
      <c r="C3763"/>
      <c r="D3763"/>
      <c r="E3763"/>
      <c r="F3763"/>
      <c r="G3763"/>
    </row>
    <row r="3764" spans="1:7" x14ac:dyDescent="0.2">
      <c r="A3764" t="str">
        <f>Table76[[#This Row],[Test No.]]&amp;Table76[[#This Row],[Section]]&amp;Table76[[#This Row],[Q. No.]]</f>
        <v/>
      </c>
      <c r="B3764"/>
      <c r="C3764"/>
      <c r="D3764"/>
      <c r="E3764"/>
      <c r="F3764"/>
      <c r="G3764"/>
    </row>
    <row r="3765" spans="1:7" x14ac:dyDescent="0.2">
      <c r="A3765" t="str">
        <f>Table76[[#This Row],[Test No.]]&amp;Table76[[#This Row],[Section]]&amp;Table76[[#This Row],[Q. No.]]</f>
        <v/>
      </c>
      <c r="B3765"/>
      <c r="C3765"/>
      <c r="D3765"/>
      <c r="E3765"/>
      <c r="F3765"/>
      <c r="G3765"/>
    </row>
    <row r="3766" spans="1:7" x14ac:dyDescent="0.2">
      <c r="A3766" t="str">
        <f>Table76[[#This Row],[Test No.]]&amp;Table76[[#This Row],[Section]]&amp;Table76[[#This Row],[Q. No.]]</f>
        <v/>
      </c>
      <c r="B3766"/>
      <c r="C3766"/>
      <c r="D3766"/>
      <c r="E3766"/>
      <c r="F3766"/>
      <c r="G3766"/>
    </row>
    <row r="3767" spans="1:7" x14ac:dyDescent="0.2">
      <c r="A3767" t="str">
        <f>Table76[[#This Row],[Test No.]]&amp;Table76[[#This Row],[Section]]&amp;Table76[[#This Row],[Q. No.]]</f>
        <v/>
      </c>
      <c r="B3767"/>
      <c r="C3767"/>
      <c r="D3767"/>
      <c r="E3767"/>
      <c r="F3767"/>
      <c r="G3767"/>
    </row>
    <row r="3768" spans="1:7" x14ac:dyDescent="0.2">
      <c r="A3768" t="str">
        <f>Table76[[#This Row],[Test No.]]&amp;Table76[[#This Row],[Section]]&amp;Table76[[#This Row],[Q. No.]]</f>
        <v/>
      </c>
      <c r="B3768"/>
      <c r="C3768"/>
      <c r="D3768"/>
      <c r="E3768"/>
      <c r="F3768"/>
      <c r="G3768"/>
    </row>
    <row r="3769" spans="1:7" x14ac:dyDescent="0.2">
      <c r="A3769" t="str">
        <f>Table76[[#This Row],[Test No.]]&amp;Table76[[#This Row],[Section]]&amp;Table76[[#This Row],[Q. No.]]</f>
        <v/>
      </c>
      <c r="B3769"/>
      <c r="C3769"/>
      <c r="D3769"/>
      <c r="E3769"/>
      <c r="F3769"/>
      <c r="G3769"/>
    </row>
    <row r="3770" spans="1:7" x14ac:dyDescent="0.2">
      <c r="A3770" t="str">
        <f>Table76[[#This Row],[Test No.]]&amp;Table76[[#This Row],[Section]]&amp;Table76[[#This Row],[Q. No.]]</f>
        <v/>
      </c>
      <c r="B3770"/>
      <c r="C3770"/>
      <c r="D3770"/>
      <c r="E3770"/>
      <c r="F3770"/>
      <c r="G3770"/>
    </row>
    <row r="3771" spans="1:7" x14ac:dyDescent="0.2">
      <c r="A3771" t="str">
        <f>Table76[[#This Row],[Test No.]]&amp;Table76[[#This Row],[Section]]&amp;Table76[[#This Row],[Q. No.]]</f>
        <v/>
      </c>
      <c r="B3771"/>
      <c r="C3771"/>
      <c r="D3771"/>
      <c r="E3771"/>
      <c r="F3771"/>
      <c r="G3771"/>
    </row>
    <row r="3772" spans="1:7" x14ac:dyDescent="0.2">
      <c r="A3772" t="str">
        <f>Table76[[#This Row],[Test No.]]&amp;Table76[[#This Row],[Section]]&amp;Table76[[#This Row],[Q. No.]]</f>
        <v/>
      </c>
      <c r="B3772"/>
      <c r="C3772"/>
      <c r="D3772"/>
      <c r="E3772"/>
      <c r="F3772"/>
      <c r="G3772"/>
    </row>
    <row r="3773" spans="1:7" x14ac:dyDescent="0.2">
      <c r="A3773" t="str">
        <f>Table76[[#This Row],[Test No.]]&amp;Table76[[#This Row],[Section]]&amp;Table76[[#This Row],[Q. No.]]</f>
        <v/>
      </c>
      <c r="B3773"/>
      <c r="C3773"/>
      <c r="D3773"/>
      <c r="E3773"/>
      <c r="F3773"/>
      <c r="G3773"/>
    </row>
    <row r="3774" spans="1:7" x14ac:dyDescent="0.2">
      <c r="A3774" t="str">
        <f>Table76[[#This Row],[Test No.]]&amp;Table76[[#This Row],[Section]]&amp;Table76[[#This Row],[Q. No.]]</f>
        <v/>
      </c>
      <c r="B3774"/>
      <c r="C3774"/>
      <c r="D3774"/>
      <c r="E3774"/>
      <c r="F3774"/>
      <c r="G3774"/>
    </row>
    <row r="3775" spans="1:7" x14ac:dyDescent="0.2">
      <c r="A3775" t="str">
        <f>Table76[[#This Row],[Test No.]]&amp;Table76[[#This Row],[Section]]&amp;Table76[[#This Row],[Q. No.]]</f>
        <v/>
      </c>
      <c r="B3775"/>
      <c r="C3775"/>
      <c r="D3775"/>
      <c r="E3775"/>
      <c r="F3775"/>
      <c r="G3775"/>
    </row>
    <row r="3776" spans="1:7" x14ac:dyDescent="0.2">
      <c r="A3776" t="str">
        <f>Table76[[#This Row],[Test No.]]&amp;Table76[[#This Row],[Section]]&amp;Table76[[#This Row],[Q. No.]]</f>
        <v/>
      </c>
      <c r="B3776"/>
      <c r="C3776"/>
      <c r="D3776"/>
      <c r="E3776"/>
      <c r="F3776"/>
      <c r="G3776"/>
    </row>
    <row r="3777" spans="1:7" x14ac:dyDescent="0.2">
      <c r="A3777" t="str">
        <f>Table76[[#This Row],[Test No.]]&amp;Table76[[#This Row],[Section]]&amp;Table76[[#This Row],[Q. No.]]</f>
        <v/>
      </c>
      <c r="B3777"/>
      <c r="C3777"/>
      <c r="D3777"/>
      <c r="E3777"/>
      <c r="F3777"/>
      <c r="G3777"/>
    </row>
    <row r="3778" spans="1:7" x14ac:dyDescent="0.2">
      <c r="A3778" t="str">
        <f>Table76[[#This Row],[Test No.]]&amp;Table76[[#This Row],[Section]]&amp;Table76[[#This Row],[Q. No.]]</f>
        <v/>
      </c>
      <c r="B3778"/>
      <c r="C3778"/>
      <c r="D3778"/>
      <c r="E3778"/>
      <c r="F3778"/>
      <c r="G3778"/>
    </row>
    <row r="3779" spans="1:7" x14ac:dyDescent="0.2">
      <c r="A3779" t="str">
        <f>Table76[[#This Row],[Test No.]]&amp;Table76[[#This Row],[Section]]&amp;Table76[[#This Row],[Q. No.]]</f>
        <v/>
      </c>
      <c r="B3779"/>
      <c r="C3779"/>
      <c r="D3779"/>
      <c r="E3779"/>
      <c r="F3779"/>
      <c r="G3779"/>
    </row>
    <row r="3780" spans="1:7" x14ac:dyDescent="0.2">
      <c r="A3780" t="str">
        <f>Table76[[#This Row],[Test No.]]&amp;Table76[[#This Row],[Section]]&amp;Table76[[#This Row],[Q. No.]]</f>
        <v/>
      </c>
      <c r="B3780"/>
      <c r="C3780"/>
      <c r="D3780"/>
      <c r="E3780"/>
      <c r="F3780"/>
      <c r="G3780"/>
    </row>
    <row r="3781" spans="1:7" x14ac:dyDescent="0.2">
      <c r="A3781" t="str">
        <f>Table76[[#This Row],[Test No.]]&amp;Table76[[#This Row],[Section]]&amp;Table76[[#This Row],[Q. No.]]</f>
        <v/>
      </c>
      <c r="B3781"/>
      <c r="C3781"/>
      <c r="D3781"/>
      <c r="E3781"/>
      <c r="F3781"/>
      <c r="G3781"/>
    </row>
    <row r="3782" spans="1:7" x14ac:dyDescent="0.2">
      <c r="A3782" t="str">
        <f>Table76[[#This Row],[Test No.]]&amp;Table76[[#This Row],[Section]]&amp;Table76[[#This Row],[Q. No.]]</f>
        <v/>
      </c>
      <c r="B3782"/>
      <c r="C3782"/>
      <c r="D3782"/>
      <c r="E3782"/>
      <c r="F3782"/>
      <c r="G3782"/>
    </row>
    <row r="3783" spans="1:7" x14ac:dyDescent="0.2">
      <c r="A3783" t="str">
        <f>Table76[[#This Row],[Test No.]]&amp;Table76[[#This Row],[Section]]&amp;Table76[[#This Row],[Q. No.]]</f>
        <v/>
      </c>
      <c r="B3783"/>
      <c r="C3783"/>
      <c r="D3783"/>
      <c r="E3783"/>
      <c r="F3783"/>
      <c r="G3783"/>
    </row>
    <row r="3784" spans="1:7" x14ac:dyDescent="0.2">
      <c r="A3784" t="str">
        <f>Table76[[#This Row],[Test No.]]&amp;Table76[[#This Row],[Section]]&amp;Table76[[#This Row],[Q. No.]]</f>
        <v/>
      </c>
      <c r="B3784"/>
      <c r="C3784"/>
      <c r="D3784"/>
      <c r="E3784"/>
      <c r="F3784"/>
      <c r="G3784"/>
    </row>
    <row r="3785" spans="1:7" x14ac:dyDescent="0.2">
      <c r="A3785" t="str">
        <f>Table76[[#This Row],[Test No.]]&amp;Table76[[#This Row],[Section]]&amp;Table76[[#This Row],[Q. No.]]</f>
        <v/>
      </c>
      <c r="B3785"/>
      <c r="C3785"/>
      <c r="D3785"/>
      <c r="E3785"/>
      <c r="F3785"/>
      <c r="G3785"/>
    </row>
    <row r="3786" spans="1:7" x14ac:dyDescent="0.2">
      <c r="A3786" t="str">
        <f>Table76[[#This Row],[Test No.]]&amp;Table76[[#This Row],[Section]]&amp;Table76[[#This Row],[Q. No.]]</f>
        <v/>
      </c>
      <c r="B3786"/>
      <c r="C3786"/>
      <c r="D3786"/>
      <c r="E3786"/>
      <c r="F3786"/>
      <c r="G3786"/>
    </row>
    <row r="3787" spans="1:7" x14ac:dyDescent="0.2">
      <c r="A3787" t="str">
        <f>Table76[[#This Row],[Test No.]]&amp;Table76[[#This Row],[Section]]&amp;Table76[[#This Row],[Q. No.]]</f>
        <v/>
      </c>
      <c r="B3787"/>
      <c r="C3787"/>
      <c r="D3787"/>
      <c r="E3787"/>
      <c r="F3787"/>
      <c r="G3787"/>
    </row>
    <row r="3788" spans="1:7" x14ac:dyDescent="0.2">
      <c r="A3788" t="str">
        <f>Table76[[#This Row],[Test No.]]&amp;Table76[[#This Row],[Section]]&amp;Table76[[#This Row],[Q. No.]]</f>
        <v/>
      </c>
      <c r="B3788"/>
      <c r="C3788"/>
      <c r="D3788"/>
      <c r="E3788"/>
      <c r="F3788"/>
      <c r="G3788"/>
    </row>
    <row r="3789" spans="1:7" x14ac:dyDescent="0.2">
      <c r="A3789" t="str">
        <f>Table76[[#This Row],[Test No.]]&amp;Table76[[#This Row],[Section]]&amp;Table76[[#This Row],[Q. No.]]</f>
        <v/>
      </c>
      <c r="B3789"/>
      <c r="C3789"/>
      <c r="D3789"/>
      <c r="E3789"/>
      <c r="F3789"/>
      <c r="G3789"/>
    </row>
    <row r="3790" spans="1:7" x14ac:dyDescent="0.2">
      <c r="A3790" t="str">
        <f>Table76[[#This Row],[Test No.]]&amp;Table76[[#This Row],[Section]]&amp;Table76[[#This Row],[Q. No.]]</f>
        <v/>
      </c>
      <c r="B3790"/>
      <c r="C3790"/>
      <c r="D3790"/>
      <c r="E3790"/>
      <c r="F3790"/>
      <c r="G3790"/>
    </row>
    <row r="3791" spans="1:7" x14ac:dyDescent="0.2">
      <c r="A3791" t="str">
        <f>Table76[[#This Row],[Test No.]]&amp;Table76[[#This Row],[Section]]&amp;Table76[[#This Row],[Q. No.]]</f>
        <v/>
      </c>
      <c r="B3791"/>
      <c r="C3791"/>
      <c r="D3791"/>
      <c r="E3791"/>
      <c r="F3791"/>
      <c r="G3791"/>
    </row>
    <row r="3792" spans="1:7" x14ac:dyDescent="0.2">
      <c r="A3792" t="str">
        <f>Table76[[#This Row],[Test No.]]&amp;Table76[[#This Row],[Section]]&amp;Table76[[#This Row],[Q. No.]]</f>
        <v/>
      </c>
      <c r="B3792"/>
      <c r="C3792"/>
      <c r="D3792"/>
      <c r="E3792"/>
      <c r="F3792"/>
      <c r="G3792"/>
    </row>
    <row r="3793" spans="1:7" x14ac:dyDescent="0.2">
      <c r="A3793" t="str">
        <f>Table76[[#This Row],[Test No.]]&amp;Table76[[#This Row],[Section]]&amp;Table76[[#This Row],[Q. No.]]</f>
        <v/>
      </c>
      <c r="B3793"/>
      <c r="C3793"/>
      <c r="D3793"/>
      <c r="E3793"/>
      <c r="F3793"/>
      <c r="G3793"/>
    </row>
    <row r="3794" spans="1:7" x14ac:dyDescent="0.2">
      <c r="A3794" t="str">
        <f>Table76[[#This Row],[Test No.]]&amp;Table76[[#This Row],[Section]]&amp;Table76[[#This Row],[Q. No.]]</f>
        <v/>
      </c>
      <c r="B3794"/>
      <c r="C3794"/>
      <c r="D3794"/>
      <c r="E3794"/>
      <c r="F3794"/>
      <c r="G3794"/>
    </row>
    <row r="3795" spans="1:7" x14ac:dyDescent="0.2">
      <c r="A3795" t="str">
        <f>Table76[[#This Row],[Test No.]]&amp;Table76[[#This Row],[Section]]&amp;Table76[[#This Row],[Q. No.]]</f>
        <v/>
      </c>
      <c r="B3795"/>
      <c r="C3795"/>
      <c r="D3795"/>
      <c r="E3795"/>
      <c r="F3795"/>
      <c r="G3795"/>
    </row>
    <row r="3796" spans="1:7" x14ac:dyDescent="0.2">
      <c r="A3796" t="str">
        <f>Table76[[#This Row],[Test No.]]&amp;Table76[[#This Row],[Section]]&amp;Table76[[#This Row],[Q. No.]]</f>
        <v/>
      </c>
      <c r="B3796"/>
      <c r="C3796"/>
      <c r="D3796"/>
      <c r="E3796"/>
      <c r="F3796"/>
      <c r="G3796"/>
    </row>
    <row r="3797" spans="1:7" x14ac:dyDescent="0.2">
      <c r="A3797" t="str">
        <f>Table76[[#This Row],[Test No.]]&amp;Table76[[#This Row],[Section]]&amp;Table76[[#This Row],[Q. No.]]</f>
        <v/>
      </c>
      <c r="B3797"/>
      <c r="C3797"/>
      <c r="D3797"/>
      <c r="E3797"/>
      <c r="F3797"/>
      <c r="G3797"/>
    </row>
    <row r="3798" spans="1:7" x14ac:dyDescent="0.2">
      <c r="A3798" t="str">
        <f>Table76[[#This Row],[Test No.]]&amp;Table76[[#This Row],[Section]]&amp;Table76[[#This Row],[Q. No.]]</f>
        <v/>
      </c>
      <c r="B3798"/>
      <c r="C3798"/>
      <c r="D3798"/>
      <c r="E3798"/>
      <c r="F3798"/>
      <c r="G3798"/>
    </row>
    <row r="3799" spans="1:7" x14ac:dyDescent="0.2">
      <c r="A3799" t="str">
        <f>Table76[[#This Row],[Test No.]]&amp;Table76[[#This Row],[Section]]&amp;Table76[[#This Row],[Q. No.]]</f>
        <v/>
      </c>
      <c r="B3799"/>
      <c r="C3799"/>
      <c r="D3799"/>
      <c r="E3799"/>
      <c r="F3799"/>
      <c r="G3799"/>
    </row>
    <row r="3800" spans="1:7" x14ac:dyDescent="0.2">
      <c r="A3800" t="str">
        <f>Table76[[#This Row],[Test No.]]&amp;Table76[[#This Row],[Section]]&amp;Table76[[#This Row],[Q. No.]]</f>
        <v/>
      </c>
      <c r="B3800"/>
      <c r="C3800"/>
      <c r="D3800"/>
      <c r="E3800"/>
      <c r="F3800"/>
      <c r="G3800"/>
    </row>
    <row r="3801" spans="1:7" x14ac:dyDescent="0.2">
      <c r="A3801" t="str">
        <f>Table76[[#This Row],[Test No.]]&amp;Table76[[#This Row],[Section]]&amp;Table76[[#This Row],[Q. No.]]</f>
        <v/>
      </c>
      <c r="B3801"/>
      <c r="C3801"/>
      <c r="D3801"/>
      <c r="E3801"/>
      <c r="F3801"/>
      <c r="G3801"/>
    </row>
    <row r="3802" spans="1:7" x14ac:dyDescent="0.2">
      <c r="A3802" t="str">
        <f>Table76[[#This Row],[Test No.]]&amp;Table76[[#This Row],[Section]]&amp;Table76[[#This Row],[Q. No.]]</f>
        <v/>
      </c>
      <c r="B3802"/>
      <c r="C3802"/>
      <c r="D3802"/>
      <c r="E3802"/>
      <c r="F3802"/>
      <c r="G3802"/>
    </row>
    <row r="3803" spans="1:7" x14ac:dyDescent="0.2">
      <c r="A3803" t="str">
        <f>Table76[[#This Row],[Test No.]]&amp;Table76[[#This Row],[Section]]&amp;Table76[[#This Row],[Q. No.]]</f>
        <v/>
      </c>
      <c r="B3803"/>
      <c r="C3803"/>
      <c r="D3803"/>
      <c r="E3803"/>
      <c r="F3803"/>
      <c r="G3803"/>
    </row>
    <row r="3804" spans="1:7" x14ac:dyDescent="0.2">
      <c r="A3804" t="str">
        <f>Table76[[#This Row],[Test No.]]&amp;Table76[[#This Row],[Section]]&amp;Table76[[#This Row],[Q. No.]]</f>
        <v/>
      </c>
      <c r="B3804"/>
      <c r="C3804"/>
      <c r="D3804"/>
      <c r="E3804"/>
      <c r="F3804"/>
      <c r="G3804"/>
    </row>
    <row r="3805" spans="1:7" x14ac:dyDescent="0.2">
      <c r="A3805" t="str">
        <f>Table76[[#This Row],[Test No.]]&amp;Table76[[#This Row],[Section]]&amp;Table76[[#This Row],[Q. No.]]</f>
        <v/>
      </c>
      <c r="B3805"/>
      <c r="C3805"/>
      <c r="D3805"/>
      <c r="E3805"/>
      <c r="F3805"/>
      <c r="G3805"/>
    </row>
    <row r="3806" spans="1:7" x14ac:dyDescent="0.2">
      <c r="A3806" t="str">
        <f>Table76[[#This Row],[Test No.]]&amp;Table76[[#This Row],[Section]]&amp;Table76[[#This Row],[Q. No.]]</f>
        <v/>
      </c>
      <c r="B3806"/>
      <c r="C3806"/>
      <c r="D3806"/>
      <c r="E3806"/>
      <c r="F3806"/>
      <c r="G3806"/>
    </row>
    <row r="3807" spans="1:7" x14ac:dyDescent="0.2">
      <c r="A3807" t="str">
        <f>Table76[[#This Row],[Test No.]]&amp;Table76[[#This Row],[Section]]&amp;Table76[[#This Row],[Q. No.]]</f>
        <v/>
      </c>
      <c r="B3807"/>
      <c r="C3807"/>
      <c r="D3807"/>
      <c r="E3807"/>
      <c r="F3807"/>
      <c r="G3807"/>
    </row>
    <row r="3808" spans="1:7" x14ac:dyDescent="0.2">
      <c r="A3808" t="str">
        <f>Table76[[#This Row],[Test No.]]&amp;Table76[[#This Row],[Section]]&amp;Table76[[#This Row],[Q. No.]]</f>
        <v/>
      </c>
      <c r="B3808"/>
      <c r="C3808"/>
      <c r="D3808"/>
      <c r="E3808"/>
      <c r="F3808"/>
      <c r="G3808"/>
    </row>
    <row r="3809" spans="1:7" x14ac:dyDescent="0.2">
      <c r="A3809" t="str">
        <f>Table76[[#This Row],[Test No.]]&amp;Table76[[#This Row],[Section]]&amp;Table76[[#This Row],[Q. No.]]</f>
        <v/>
      </c>
      <c r="B3809"/>
      <c r="C3809"/>
      <c r="D3809"/>
      <c r="E3809"/>
      <c r="F3809"/>
      <c r="G3809"/>
    </row>
    <row r="3810" spans="1:7" x14ac:dyDescent="0.2">
      <c r="A3810" t="str">
        <f>Table76[[#This Row],[Test No.]]&amp;Table76[[#This Row],[Section]]&amp;Table76[[#This Row],[Q. No.]]</f>
        <v/>
      </c>
      <c r="B3810"/>
      <c r="C3810"/>
      <c r="D3810"/>
      <c r="E3810"/>
      <c r="F3810"/>
      <c r="G3810"/>
    </row>
    <row r="3811" spans="1:7" x14ac:dyDescent="0.2">
      <c r="A3811" t="str">
        <f>Table76[[#This Row],[Test No.]]&amp;Table76[[#This Row],[Section]]&amp;Table76[[#This Row],[Q. No.]]</f>
        <v/>
      </c>
      <c r="B3811"/>
      <c r="C3811"/>
      <c r="D3811"/>
      <c r="E3811"/>
      <c r="F3811"/>
      <c r="G3811"/>
    </row>
    <row r="3812" spans="1:7" x14ac:dyDescent="0.2">
      <c r="A3812" t="str">
        <f>Table76[[#This Row],[Test No.]]&amp;Table76[[#This Row],[Section]]&amp;Table76[[#This Row],[Q. No.]]</f>
        <v/>
      </c>
      <c r="B3812"/>
      <c r="C3812"/>
      <c r="D3812"/>
      <c r="E3812"/>
      <c r="F3812"/>
      <c r="G3812"/>
    </row>
    <row r="3813" spans="1:7" x14ac:dyDescent="0.2">
      <c r="A3813" t="str">
        <f>Table76[[#This Row],[Test No.]]&amp;Table76[[#This Row],[Section]]&amp;Table76[[#This Row],[Q. No.]]</f>
        <v/>
      </c>
      <c r="B3813"/>
      <c r="C3813"/>
      <c r="D3813"/>
      <c r="E3813"/>
      <c r="F3813"/>
      <c r="G3813"/>
    </row>
    <row r="3814" spans="1:7" x14ac:dyDescent="0.2">
      <c r="A3814" t="str">
        <f>Table76[[#This Row],[Test No.]]&amp;Table76[[#This Row],[Section]]&amp;Table76[[#This Row],[Q. No.]]</f>
        <v/>
      </c>
      <c r="B3814"/>
      <c r="C3814"/>
      <c r="D3814"/>
      <c r="E3814"/>
      <c r="F3814"/>
      <c r="G3814"/>
    </row>
    <row r="3815" spans="1:7" x14ac:dyDescent="0.2">
      <c r="A3815" t="str">
        <f>Table76[[#This Row],[Test No.]]&amp;Table76[[#This Row],[Section]]&amp;Table76[[#This Row],[Q. No.]]</f>
        <v/>
      </c>
      <c r="B3815"/>
      <c r="C3815"/>
      <c r="D3815"/>
      <c r="E3815"/>
      <c r="F3815"/>
      <c r="G3815"/>
    </row>
    <row r="3816" spans="1:7" x14ac:dyDescent="0.2">
      <c r="A3816" t="str">
        <f>Table76[[#This Row],[Test No.]]&amp;Table76[[#This Row],[Section]]&amp;Table76[[#This Row],[Q. No.]]</f>
        <v/>
      </c>
      <c r="B3816"/>
      <c r="C3816"/>
      <c r="D3816"/>
      <c r="E3816"/>
      <c r="F3816"/>
      <c r="G3816"/>
    </row>
    <row r="3817" spans="1:7" x14ac:dyDescent="0.2">
      <c r="A3817" t="str">
        <f>Table76[[#This Row],[Test No.]]&amp;Table76[[#This Row],[Section]]&amp;Table76[[#This Row],[Q. No.]]</f>
        <v/>
      </c>
      <c r="B3817"/>
      <c r="C3817"/>
      <c r="D3817"/>
      <c r="E3817"/>
      <c r="F3817"/>
      <c r="G3817"/>
    </row>
    <row r="3818" spans="1:7" x14ac:dyDescent="0.2">
      <c r="A3818" t="str">
        <f>Table76[[#This Row],[Test No.]]&amp;Table76[[#This Row],[Section]]&amp;Table76[[#This Row],[Q. No.]]</f>
        <v/>
      </c>
      <c r="B3818"/>
      <c r="C3818"/>
      <c r="D3818"/>
      <c r="E3818"/>
      <c r="F3818"/>
      <c r="G3818"/>
    </row>
    <row r="3819" spans="1:7" x14ac:dyDescent="0.2">
      <c r="A3819" t="str">
        <f>Table76[[#This Row],[Test No.]]&amp;Table76[[#This Row],[Section]]&amp;Table76[[#This Row],[Q. No.]]</f>
        <v/>
      </c>
      <c r="B3819"/>
      <c r="C3819"/>
      <c r="D3819"/>
      <c r="E3819"/>
      <c r="F3819"/>
      <c r="G3819"/>
    </row>
    <row r="3820" spans="1:7" x14ac:dyDescent="0.2">
      <c r="A3820" t="str">
        <f>Table76[[#This Row],[Test No.]]&amp;Table76[[#This Row],[Section]]&amp;Table76[[#This Row],[Q. No.]]</f>
        <v/>
      </c>
      <c r="B3820"/>
      <c r="C3820"/>
      <c r="D3820"/>
      <c r="E3820"/>
      <c r="F3820"/>
      <c r="G3820"/>
    </row>
    <row r="3821" spans="1:7" x14ac:dyDescent="0.2">
      <c r="A3821" t="str">
        <f>Table76[[#This Row],[Test No.]]&amp;Table76[[#This Row],[Section]]&amp;Table76[[#This Row],[Q. No.]]</f>
        <v/>
      </c>
      <c r="B3821"/>
      <c r="C3821"/>
      <c r="D3821"/>
      <c r="E3821"/>
      <c r="F3821"/>
      <c r="G3821"/>
    </row>
    <row r="3822" spans="1:7" x14ac:dyDescent="0.2">
      <c r="A3822" t="str">
        <f>Table76[[#This Row],[Test No.]]&amp;Table76[[#This Row],[Section]]&amp;Table76[[#This Row],[Q. No.]]</f>
        <v/>
      </c>
      <c r="B3822"/>
      <c r="C3822"/>
      <c r="D3822"/>
      <c r="E3822"/>
      <c r="F3822"/>
      <c r="G3822"/>
    </row>
    <row r="3823" spans="1:7" x14ac:dyDescent="0.2">
      <c r="A3823" t="str">
        <f>Table76[[#This Row],[Test No.]]&amp;Table76[[#This Row],[Section]]&amp;Table76[[#This Row],[Q. No.]]</f>
        <v/>
      </c>
      <c r="B3823"/>
      <c r="C3823"/>
      <c r="D3823"/>
      <c r="E3823"/>
      <c r="F3823"/>
      <c r="G3823"/>
    </row>
    <row r="3824" spans="1:7" x14ac:dyDescent="0.2">
      <c r="A3824" t="str">
        <f>Table76[[#This Row],[Test No.]]&amp;Table76[[#This Row],[Section]]&amp;Table76[[#This Row],[Q. No.]]</f>
        <v/>
      </c>
      <c r="B3824"/>
      <c r="C3824"/>
      <c r="D3824"/>
      <c r="E3824"/>
      <c r="F3824"/>
      <c r="G3824"/>
    </row>
    <row r="3825" spans="1:7" x14ac:dyDescent="0.2">
      <c r="A3825" t="str">
        <f>Table76[[#This Row],[Test No.]]&amp;Table76[[#This Row],[Section]]&amp;Table76[[#This Row],[Q. No.]]</f>
        <v/>
      </c>
      <c r="B3825"/>
      <c r="C3825"/>
      <c r="D3825"/>
      <c r="E3825"/>
      <c r="F3825"/>
      <c r="G3825"/>
    </row>
    <row r="3826" spans="1:7" x14ac:dyDescent="0.2">
      <c r="A3826" t="str">
        <f>Table76[[#This Row],[Test No.]]&amp;Table76[[#This Row],[Section]]&amp;Table76[[#This Row],[Q. No.]]</f>
        <v/>
      </c>
      <c r="B3826"/>
      <c r="C3826"/>
      <c r="D3826"/>
      <c r="E3826"/>
      <c r="F3826"/>
      <c r="G3826"/>
    </row>
    <row r="3827" spans="1:7" x14ac:dyDescent="0.2">
      <c r="A3827" t="str">
        <f>Table76[[#This Row],[Test No.]]&amp;Table76[[#This Row],[Section]]&amp;Table76[[#This Row],[Q. No.]]</f>
        <v/>
      </c>
      <c r="B3827"/>
      <c r="C3827"/>
      <c r="D3827"/>
      <c r="E3827"/>
      <c r="F3827"/>
      <c r="G3827"/>
    </row>
    <row r="3828" spans="1:7" x14ac:dyDescent="0.2">
      <c r="A3828" t="str">
        <f>Table76[[#This Row],[Test No.]]&amp;Table76[[#This Row],[Section]]&amp;Table76[[#This Row],[Q. No.]]</f>
        <v/>
      </c>
      <c r="B3828"/>
      <c r="C3828"/>
      <c r="D3828"/>
      <c r="E3828"/>
      <c r="F3828"/>
      <c r="G3828"/>
    </row>
    <row r="3829" spans="1:7" x14ac:dyDescent="0.2">
      <c r="A3829" t="str">
        <f>Table76[[#This Row],[Test No.]]&amp;Table76[[#This Row],[Section]]&amp;Table76[[#This Row],[Q. No.]]</f>
        <v/>
      </c>
      <c r="B3829"/>
      <c r="C3829"/>
      <c r="D3829"/>
      <c r="E3829"/>
      <c r="F3829"/>
      <c r="G3829"/>
    </row>
    <row r="3830" spans="1:7" x14ac:dyDescent="0.2">
      <c r="A3830" t="str">
        <f>Table76[[#This Row],[Test No.]]&amp;Table76[[#This Row],[Section]]&amp;Table76[[#This Row],[Q. No.]]</f>
        <v/>
      </c>
      <c r="B3830"/>
      <c r="C3830"/>
      <c r="D3830"/>
      <c r="E3830"/>
      <c r="F3830"/>
      <c r="G3830"/>
    </row>
    <row r="3831" spans="1:7" x14ac:dyDescent="0.2">
      <c r="A3831" t="str">
        <f>Table76[[#This Row],[Test No.]]&amp;Table76[[#This Row],[Section]]&amp;Table76[[#This Row],[Q. No.]]</f>
        <v/>
      </c>
      <c r="B3831"/>
      <c r="C3831"/>
      <c r="D3831"/>
      <c r="E3831"/>
      <c r="F3831"/>
      <c r="G3831"/>
    </row>
    <row r="3832" spans="1:7" x14ac:dyDescent="0.2">
      <c r="A3832" t="str">
        <f>Table76[[#This Row],[Test No.]]&amp;Table76[[#This Row],[Section]]&amp;Table76[[#This Row],[Q. No.]]</f>
        <v/>
      </c>
      <c r="B3832"/>
      <c r="C3832"/>
      <c r="D3832"/>
      <c r="E3832"/>
      <c r="F3832"/>
      <c r="G3832"/>
    </row>
    <row r="3833" spans="1:7" x14ac:dyDescent="0.2">
      <c r="A3833" t="str">
        <f>Table76[[#This Row],[Test No.]]&amp;Table76[[#This Row],[Section]]&amp;Table76[[#This Row],[Q. No.]]</f>
        <v/>
      </c>
      <c r="B3833"/>
      <c r="C3833"/>
      <c r="D3833"/>
      <c r="E3833"/>
      <c r="F3833"/>
      <c r="G3833"/>
    </row>
    <row r="3834" spans="1:7" x14ac:dyDescent="0.2">
      <c r="A3834" t="str">
        <f>Table76[[#This Row],[Test No.]]&amp;Table76[[#This Row],[Section]]&amp;Table76[[#This Row],[Q. No.]]</f>
        <v/>
      </c>
      <c r="B3834"/>
      <c r="C3834"/>
      <c r="D3834"/>
      <c r="E3834"/>
      <c r="F3834"/>
      <c r="G3834"/>
    </row>
    <row r="3835" spans="1:7" x14ac:dyDescent="0.2">
      <c r="A3835" t="str">
        <f>Table76[[#This Row],[Test No.]]&amp;Table76[[#This Row],[Section]]&amp;Table76[[#This Row],[Q. No.]]</f>
        <v/>
      </c>
      <c r="B3835"/>
      <c r="C3835"/>
      <c r="D3835"/>
      <c r="E3835"/>
      <c r="F3835"/>
      <c r="G3835"/>
    </row>
    <row r="3836" spans="1:7" x14ac:dyDescent="0.2">
      <c r="A3836" t="str">
        <f>Table76[[#This Row],[Test No.]]&amp;Table76[[#This Row],[Section]]&amp;Table76[[#This Row],[Q. No.]]</f>
        <v/>
      </c>
      <c r="B3836"/>
      <c r="C3836"/>
      <c r="D3836"/>
      <c r="E3836"/>
      <c r="F3836"/>
      <c r="G3836"/>
    </row>
    <row r="3837" spans="1:7" x14ac:dyDescent="0.2">
      <c r="A3837" t="str">
        <f>Table76[[#This Row],[Test No.]]&amp;Table76[[#This Row],[Section]]&amp;Table76[[#This Row],[Q. No.]]</f>
        <v/>
      </c>
      <c r="B3837"/>
      <c r="C3837"/>
      <c r="D3837"/>
      <c r="E3837"/>
      <c r="F3837"/>
      <c r="G3837"/>
    </row>
    <row r="3838" spans="1:7" x14ac:dyDescent="0.2">
      <c r="A3838" t="str">
        <f>Table76[[#This Row],[Test No.]]&amp;Table76[[#This Row],[Section]]&amp;Table76[[#This Row],[Q. No.]]</f>
        <v/>
      </c>
      <c r="B3838"/>
      <c r="C3838"/>
      <c r="D3838"/>
      <c r="E3838"/>
      <c r="F3838"/>
      <c r="G3838"/>
    </row>
    <row r="3839" spans="1:7" x14ac:dyDescent="0.2">
      <c r="A3839" t="str">
        <f>Table76[[#This Row],[Test No.]]&amp;Table76[[#This Row],[Section]]&amp;Table76[[#This Row],[Q. No.]]</f>
        <v/>
      </c>
      <c r="B3839"/>
      <c r="C3839"/>
      <c r="D3839"/>
      <c r="E3839"/>
      <c r="F3839"/>
      <c r="G3839"/>
    </row>
    <row r="3840" spans="1:7" x14ac:dyDescent="0.2">
      <c r="A3840" t="str">
        <f>Table76[[#This Row],[Test No.]]&amp;Table76[[#This Row],[Section]]&amp;Table76[[#This Row],[Q. No.]]</f>
        <v/>
      </c>
      <c r="B3840"/>
      <c r="C3840"/>
      <c r="D3840"/>
      <c r="E3840"/>
      <c r="F3840"/>
      <c r="G3840"/>
    </row>
    <row r="3841" spans="1:7" x14ac:dyDescent="0.2">
      <c r="A3841" t="str">
        <f>Table76[[#This Row],[Test No.]]&amp;Table76[[#This Row],[Section]]&amp;Table76[[#This Row],[Q. No.]]</f>
        <v/>
      </c>
      <c r="B3841"/>
      <c r="C3841"/>
      <c r="D3841"/>
      <c r="E3841"/>
      <c r="F3841"/>
      <c r="G3841"/>
    </row>
    <row r="3842" spans="1:7" x14ac:dyDescent="0.2">
      <c r="A3842" t="str">
        <f>Table76[[#This Row],[Test No.]]&amp;Table76[[#This Row],[Section]]&amp;Table76[[#This Row],[Q. No.]]</f>
        <v/>
      </c>
      <c r="B3842"/>
      <c r="C3842"/>
      <c r="D3842"/>
      <c r="E3842"/>
      <c r="F3842"/>
      <c r="G3842"/>
    </row>
    <row r="3843" spans="1:7" x14ac:dyDescent="0.2">
      <c r="A3843" t="str">
        <f>Table76[[#This Row],[Test No.]]&amp;Table76[[#This Row],[Section]]&amp;Table76[[#This Row],[Q. No.]]</f>
        <v/>
      </c>
      <c r="B3843"/>
      <c r="C3843"/>
      <c r="D3843"/>
      <c r="E3843"/>
      <c r="F3843"/>
      <c r="G3843"/>
    </row>
    <row r="3844" spans="1:7" x14ac:dyDescent="0.2">
      <c r="A3844" t="str">
        <f>Table76[[#This Row],[Test No.]]&amp;Table76[[#This Row],[Section]]&amp;Table76[[#This Row],[Q. No.]]</f>
        <v/>
      </c>
      <c r="B3844"/>
      <c r="C3844"/>
      <c r="D3844"/>
      <c r="E3844"/>
      <c r="F3844"/>
      <c r="G3844"/>
    </row>
    <row r="3845" spans="1:7" x14ac:dyDescent="0.2">
      <c r="A3845" t="str">
        <f>Table76[[#This Row],[Test No.]]&amp;Table76[[#This Row],[Section]]&amp;Table76[[#This Row],[Q. No.]]</f>
        <v/>
      </c>
      <c r="B3845"/>
      <c r="C3845"/>
      <c r="D3845"/>
      <c r="E3845"/>
      <c r="F3845"/>
      <c r="G3845"/>
    </row>
    <row r="3846" spans="1:7" x14ac:dyDescent="0.2">
      <c r="A3846" t="str">
        <f>Table76[[#This Row],[Test No.]]&amp;Table76[[#This Row],[Section]]&amp;Table76[[#This Row],[Q. No.]]</f>
        <v/>
      </c>
      <c r="B3846"/>
      <c r="C3846"/>
      <c r="D3846"/>
      <c r="E3846"/>
      <c r="F3846"/>
      <c r="G3846"/>
    </row>
    <row r="3847" spans="1:7" x14ac:dyDescent="0.2">
      <c r="A3847" t="str">
        <f>Table76[[#This Row],[Test No.]]&amp;Table76[[#This Row],[Section]]&amp;Table76[[#This Row],[Q. No.]]</f>
        <v/>
      </c>
      <c r="B3847"/>
      <c r="C3847"/>
      <c r="D3847"/>
      <c r="E3847"/>
      <c r="F3847"/>
      <c r="G3847"/>
    </row>
    <row r="3848" spans="1:7" x14ac:dyDescent="0.2">
      <c r="A3848" t="str">
        <f>Table76[[#This Row],[Test No.]]&amp;Table76[[#This Row],[Section]]&amp;Table76[[#This Row],[Q. No.]]</f>
        <v/>
      </c>
      <c r="B3848"/>
      <c r="C3848"/>
      <c r="D3848"/>
      <c r="E3848"/>
      <c r="F3848"/>
      <c r="G3848"/>
    </row>
    <row r="3849" spans="1:7" x14ac:dyDescent="0.2">
      <c r="A3849" t="str">
        <f>Table76[[#This Row],[Test No.]]&amp;Table76[[#This Row],[Section]]&amp;Table76[[#This Row],[Q. No.]]</f>
        <v/>
      </c>
      <c r="B3849"/>
      <c r="C3849"/>
      <c r="D3849"/>
      <c r="E3849"/>
      <c r="F3849"/>
      <c r="G3849"/>
    </row>
    <row r="3850" spans="1:7" x14ac:dyDescent="0.2">
      <c r="A3850" t="str">
        <f>Table76[[#This Row],[Test No.]]&amp;Table76[[#This Row],[Section]]&amp;Table76[[#This Row],[Q. No.]]</f>
        <v/>
      </c>
      <c r="B3850"/>
      <c r="C3850"/>
      <c r="D3850"/>
      <c r="E3850"/>
      <c r="F3850"/>
      <c r="G3850"/>
    </row>
    <row r="3851" spans="1:7" x14ac:dyDescent="0.2">
      <c r="A3851" t="str">
        <f>Table76[[#This Row],[Test No.]]&amp;Table76[[#This Row],[Section]]&amp;Table76[[#This Row],[Q. No.]]</f>
        <v/>
      </c>
      <c r="B3851"/>
      <c r="C3851"/>
      <c r="D3851"/>
      <c r="E3851"/>
      <c r="F3851"/>
      <c r="G3851"/>
    </row>
    <row r="3852" spans="1:7" x14ac:dyDescent="0.2">
      <c r="A3852" t="str">
        <f>Table76[[#This Row],[Test No.]]&amp;Table76[[#This Row],[Section]]&amp;Table76[[#This Row],[Q. No.]]</f>
        <v/>
      </c>
      <c r="B3852"/>
      <c r="C3852"/>
      <c r="D3852"/>
      <c r="E3852"/>
      <c r="F3852"/>
      <c r="G3852"/>
    </row>
    <row r="3853" spans="1:7" x14ac:dyDescent="0.2">
      <c r="A3853" t="str">
        <f>Table76[[#This Row],[Test No.]]&amp;Table76[[#This Row],[Section]]&amp;Table76[[#This Row],[Q. No.]]</f>
        <v/>
      </c>
      <c r="B3853"/>
      <c r="C3853"/>
      <c r="D3853"/>
      <c r="E3853"/>
      <c r="F3853"/>
      <c r="G3853"/>
    </row>
    <row r="3854" spans="1:7" x14ac:dyDescent="0.2">
      <c r="A3854" t="str">
        <f>Table76[[#This Row],[Test No.]]&amp;Table76[[#This Row],[Section]]&amp;Table76[[#This Row],[Q. No.]]</f>
        <v/>
      </c>
      <c r="B3854"/>
      <c r="C3854"/>
      <c r="D3854"/>
      <c r="E3854"/>
      <c r="F3854"/>
      <c r="G3854"/>
    </row>
    <row r="3855" spans="1:7" x14ac:dyDescent="0.2">
      <c r="A3855" t="str">
        <f>Table76[[#This Row],[Test No.]]&amp;Table76[[#This Row],[Section]]&amp;Table76[[#This Row],[Q. No.]]</f>
        <v/>
      </c>
      <c r="B3855"/>
      <c r="C3855"/>
      <c r="D3855"/>
      <c r="E3855"/>
      <c r="F3855"/>
      <c r="G3855"/>
    </row>
    <row r="3856" spans="1:7" x14ac:dyDescent="0.2">
      <c r="A3856" t="str">
        <f>Table76[[#This Row],[Test No.]]&amp;Table76[[#This Row],[Section]]&amp;Table76[[#This Row],[Q. No.]]</f>
        <v/>
      </c>
      <c r="B3856"/>
      <c r="C3856"/>
      <c r="D3856"/>
      <c r="E3856"/>
      <c r="F3856"/>
      <c r="G3856"/>
    </row>
    <row r="3857" spans="1:7" x14ac:dyDescent="0.2">
      <c r="A3857" t="str">
        <f>Table76[[#This Row],[Test No.]]&amp;Table76[[#This Row],[Section]]&amp;Table76[[#This Row],[Q. No.]]</f>
        <v/>
      </c>
      <c r="B3857"/>
      <c r="C3857"/>
      <c r="D3857"/>
      <c r="E3857"/>
      <c r="F3857"/>
      <c r="G3857"/>
    </row>
    <row r="3858" spans="1:7" x14ac:dyDescent="0.2">
      <c r="A3858" t="str">
        <f>Table76[[#This Row],[Test No.]]&amp;Table76[[#This Row],[Section]]&amp;Table76[[#This Row],[Q. No.]]</f>
        <v/>
      </c>
      <c r="B3858"/>
      <c r="C3858"/>
      <c r="D3858"/>
      <c r="E3858"/>
      <c r="F3858"/>
      <c r="G3858"/>
    </row>
    <row r="3859" spans="1:7" x14ac:dyDescent="0.2">
      <c r="A3859" t="str">
        <f>Table76[[#This Row],[Test No.]]&amp;Table76[[#This Row],[Section]]&amp;Table76[[#This Row],[Q. No.]]</f>
        <v/>
      </c>
      <c r="B3859"/>
      <c r="C3859"/>
      <c r="D3859"/>
      <c r="E3859"/>
      <c r="F3859"/>
      <c r="G3859"/>
    </row>
    <row r="3860" spans="1:7" x14ac:dyDescent="0.2">
      <c r="A3860" t="str">
        <f>Table76[[#This Row],[Test No.]]&amp;Table76[[#This Row],[Section]]&amp;Table76[[#This Row],[Q. No.]]</f>
        <v/>
      </c>
      <c r="B3860"/>
      <c r="C3860"/>
      <c r="D3860"/>
      <c r="E3860"/>
      <c r="F3860"/>
      <c r="G3860"/>
    </row>
    <row r="3861" spans="1:7" x14ac:dyDescent="0.2">
      <c r="A3861" t="str">
        <f>Table76[[#This Row],[Test No.]]&amp;Table76[[#This Row],[Section]]&amp;Table76[[#This Row],[Q. No.]]</f>
        <v/>
      </c>
      <c r="B3861"/>
      <c r="C3861"/>
      <c r="D3861"/>
      <c r="E3861"/>
      <c r="F3861"/>
      <c r="G3861"/>
    </row>
    <row r="3862" spans="1:7" x14ac:dyDescent="0.2">
      <c r="A3862" t="str">
        <f>Table76[[#This Row],[Test No.]]&amp;Table76[[#This Row],[Section]]&amp;Table76[[#This Row],[Q. No.]]</f>
        <v/>
      </c>
      <c r="B3862"/>
      <c r="C3862"/>
      <c r="D3862"/>
      <c r="E3862"/>
      <c r="F3862"/>
      <c r="G3862"/>
    </row>
    <row r="3863" spans="1:7" x14ac:dyDescent="0.2">
      <c r="A3863" t="str">
        <f>Table76[[#This Row],[Test No.]]&amp;Table76[[#This Row],[Section]]&amp;Table76[[#This Row],[Q. No.]]</f>
        <v/>
      </c>
      <c r="B3863"/>
      <c r="C3863"/>
      <c r="D3863"/>
      <c r="E3863"/>
      <c r="F3863"/>
      <c r="G3863"/>
    </row>
    <row r="3864" spans="1:7" x14ac:dyDescent="0.2">
      <c r="A3864" t="str">
        <f>Table76[[#This Row],[Test No.]]&amp;Table76[[#This Row],[Section]]&amp;Table76[[#This Row],[Q. No.]]</f>
        <v/>
      </c>
      <c r="B3864"/>
      <c r="C3864"/>
      <c r="D3864"/>
      <c r="E3864"/>
      <c r="F3864"/>
      <c r="G3864"/>
    </row>
    <row r="3865" spans="1:7" x14ac:dyDescent="0.2">
      <c r="A3865" t="str">
        <f>Table76[[#This Row],[Test No.]]&amp;Table76[[#This Row],[Section]]&amp;Table76[[#This Row],[Q. No.]]</f>
        <v/>
      </c>
      <c r="B3865"/>
      <c r="C3865"/>
      <c r="D3865"/>
      <c r="E3865"/>
      <c r="F3865"/>
      <c r="G3865"/>
    </row>
    <row r="3866" spans="1:7" x14ac:dyDescent="0.2">
      <c r="A3866" t="str">
        <f>Table76[[#This Row],[Test No.]]&amp;Table76[[#This Row],[Section]]&amp;Table76[[#This Row],[Q. No.]]</f>
        <v/>
      </c>
      <c r="B3866"/>
      <c r="C3866"/>
      <c r="D3866"/>
      <c r="E3866"/>
      <c r="F3866"/>
      <c r="G3866"/>
    </row>
    <row r="3867" spans="1:7" x14ac:dyDescent="0.2">
      <c r="A3867" t="str">
        <f>Table76[[#This Row],[Test No.]]&amp;Table76[[#This Row],[Section]]&amp;Table76[[#This Row],[Q. No.]]</f>
        <v/>
      </c>
      <c r="B3867"/>
      <c r="C3867"/>
      <c r="D3867"/>
      <c r="E3867"/>
      <c r="F3867"/>
      <c r="G3867"/>
    </row>
    <row r="3868" spans="1:7" x14ac:dyDescent="0.2">
      <c r="A3868" t="str">
        <f>Table76[[#This Row],[Test No.]]&amp;Table76[[#This Row],[Section]]&amp;Table76[[#This Row],[Q. No.]]</f>
        <v/>
      </c>
      <c r="B3868"/>
      <c r="C3868"/>
      <c r="D3868"/>
      <c r="E3868"/>
      <c r="F3868"/>
      <c r="G3868"/>
    </row>
    <row r="3869" spans="1:7" x14ac:dyDescent="0.2">
      <c r="A3869" t="str">
        <f>Table76[[#This Row],[Test No.]]&amp;Table76[[#This Row],[Section]]&amp;Table76[[#This Row],[Q. No.]]</f>
        <v/>
      </c>
      <c r="B3869"/>
      <c r="C3869"/>
      <c r="D3869"/>
      <c r="E3869"/>
      <c r="F3869"/>
      <c r="G3869"/>
    </row>
    <row r="3870" spans="1:7" x14ac:dyDescent="0.2">
      <c r="A3870" t="str">
        <f>Table76[[#This Row],[Test No.]]&amp;Table76[[#This Row],[Section]]&amp;Table76[[#This Row],[Q. No.]]</f>
        <v/>
      </c>
      <c r="B3870"/>
      <c r="C3870"/>
      <c r="D3870"/>
      <c r="E3870"/>
      <c r="F3870"/>
      <c r="G3870"/>
    </row>
    <row r="3871" spans="1:7" x14ac:dyDescent="0.2">
      <c r="A3871" t="str">
        <f>Table76[[#This Row],[Test No.]]&amp;Table76[[#This Row],[Section]]&amp;Table76[[#This Row],[Q. No.]]</f>
        <v/>
      </c>
      <c r="B3871"/>
      <c r="C3871"/>
      <c r="D3871"/>
      <c r="E3871"/>
      <c r="F3871"/>
      <c r="G3871"/>
    </row>
    <row r="3872" spans="1:7" x14ac:dyDescent="0.2">
      <c r="A3872" t="str">
        <f>Table76[[#This Row],[Test No.]]&amp;Table76[[#This Row],[Section]]&amp;Table76[[#This Row],[Q. No.]]</f>
        <v/>
      </c>
      <c r="B3872"/>
      <c r="C3872"/>
      <c r="D3872"/>
      <c r="E3872"/>
      <c r="F3872"/>
      <c r="G3872"/>
    </row>
    <row r="3873" spans="1:7" x14ac:dyDescent="0.2">
      <c r="A3873" t="str">
        <f>Table76[[#This Row],[Test No.]]&amp;Table76[[#This Row],[Section]]&amp;Table76[[#This Row],[Q. No.]]</f>
        <v/>
      </c>
      <c r="B3873"/>
      <c r="C3873"/>
      <c r="D3873"/>
      <c r="E3873"/>
      <c r="F3873"/>
      <c r="G3873"/>
    </row>
    <row r="3874" spans="1:7" x14ac:dyDescent="0.2">
      <c r="A3874" t="str">
        <f>Table76[[#This Row],[Test No.]]&amp;Table76[[#This Row],[Section]]&amp;Table76[[#This Row],[Q. No.]]</f>
        <v/>
      </c>
      <c r="B3874"/>
      <c r="C3874"/>
      <c r="D3874"/>
      <c r="E3874"/>
      <c r="F3874"/>
      <c r="G3874"/>
    </row>
    <row r="3875" spans="1:7" x14ac:dyDescent="0.2">
      <c r="A3875" t="str">
        <f>Table76[[#This Row],[Test No.]]&amp;Table76[[#This Row],[Section]]&amp;Table76[[#This Row],[Q. No.]]</f>
        <v/>
      </c>
      <c r="B3875"/>
      <c r="C3875"/>
      <c r="D3875"/>
      <c r="E3875"/>
      <c r="F3875"/>
      <c r="G3875"/>
    </row>
    <row r="3876" spans="1:7" x14ac:dyDescent="0.2">
      <c r="A3876" t="str">
        <f>Table76[[#This Row],[Test No.]]&amp;Table76[[#This Row],[Section]]&amp;Table76[[#This Row],[Q. No.]]</f>
        <v/>
      </c>
      <c r="B3876"/>
      <c r="C3876"/>
      <c r="D3876"/>
      <c r="E3876"/>
      <c r="F3876"/>
      <c r="G3876"/>
    </row>
    <row r="3877" spans="1:7" x14ac:dyDescent="0.2">
      <c r="A3877" t="str">
        <f>Table76[[#This Row],[Test No.]]&amp;Table76[[#This Row],[Section]]&amp;Table76[[#This Row],[Q. No.]]</f>
        <v/>
      </c>
      <c r="B3877"/>
      <c r="C3877"/>
      <c r="D3877"/>
      <c r="E3877"/>
      <c r="F3877"/>
      <c r="G3877"/>
    </row>
    <row r="3878" spans="1:7" x14ac:dyDescent="0.2">
      <c r="A3878" t="str">
        <f>Table76[[#This Row],[Test No.]]&amp;Table76[[#This Row],[Section]]&amp;Table76[[#This Row],[Q. No.]]</f>
        <v/>
      </c>
      <c r="B3878"/>
      <c r="C3878"/>
      <c r="D3878"/>
      <c r="E3878"/>
      <c r="F3878"/>
      <c r="G3878"/>
    </row>
    <row r="3879" spans="1:7" x14ac:dyDescent="0.2">
      <c r="A3879" t="str">
        <f>Table76[[#This Row],[Test No.]]&amp;Table76[[#This Row],[Section]]&amp;Table76[[#This Row],[Q. No.]]</f>
        <v/>
      </c>
      <c r="B3879"/>
      <c r="C3879"/>
      <c r="D3879"/>
      <c r="E3879"/>
      <c r="F3879"/>
      <c r="G3879"/>
    </row>
    <row r="3880" spans="1:7" x14ac:dyDescent="0.2">
      <c r="A3880" t="str">
        <f>Table76[[#This Row],[Test No.]]&amp;Table76[[#This Row],[Section]]&amp;Table76[[#This Row],[Q. No.]]</f>
        <v/>
      </c>
      <c r="B3880"/>
      <c r="C3880"/>
      <c r="D3880"/>
      <c r="E3880"/>
      <c r="F3880"/>
      <c r="G3880"/>
    </row>
    <row r="3881" spans="1:7" x14ac:dyDescent="0.2">
      <c r="A3881" t="str">
        <f>Table76[[#This Row],[Test No.]]&amp;Table76[[#This Row],[Section]]&amp;Table76[[#This Row],[Q. No.]]</f>
        <v/>
      </c>
      <c r="B3881"/>
      <c r="C3881"/>
      <c r="D3881"/>
      <c r="E3881"/>
      <c r="F3881"/>
      <c r="G3881"/>
    </row>
    <row r="3882" spans="1:7" x14ac:dyDescent="0.2">
      <c r="A3882" t="str">
        <f>Table76[[#This Row],[Test No.]]&amp;Table76[[#This Row],[Section]]&amp;Table76[[#This Row],[Q. No.]]</f>
        <v/>
      </c>
      <c r="B3882"/>
      <c r="C3882"/>
      <c r="D3882"/>
      <c r="E3882"/>
      <c r="F3882"/>
      <c r="G3882"/>
    </row>
    <row r="3883" spans="1:7" x14ac:dyDescent="0.2">
      <c r="A3883" t="str">
        <f>Table76[[#This Row],[Test No.]]&amp;Table76[[#This Row],[Section]]&amp;Table76[[#This Row],[Q. No.]]</f>
        <v/>
      </c>
      <c r="B3883"/>
      <c r="C3883"/>
      <c r="D3883"/>
      <c r="E3883"/>
      <c r="F3883"/>
      <c r="G3883"/>
    </row>
    <row r="3884" spans="1:7" x14ac:dyDescent="0.2">
      <c r="A3884" t="str">
        <f>Table76[[#This Row],[Test No.]]&amp;Table76[[#This Row],[Section]]&amp;Table76[[#This Row],[Q. No.]]</f>
        <v/>
      </c>
      <c r="B3884"/>
      <c r="C3884"/>
      <c r="D3884"/>
      <c r="E3884"/>
      <c r="F3884"/>
      <c r="G3884"/>
    </row>
    <row r="3885" spans="1:7" x14ac:dyDescent="0.2">
      <c r="A3885" t="str">
        <f>Table76[[#This Row],[Test No.]]&amp;Table76[[#This Row],[Section]]&amp;Table76[[#This Row],[Q. No.]]</f>
        <v/>
      </c>
      <c r="B3885"/>
      <c r="C3885"/>
      <c r="D3885"/>
      <c r="E3885"/>
      <c r="F3885"/>
      <c r="G3885"/>
    </row>
    <row r="3886" spans="1:7" x14ac:dyDescent="0.2">
      <c r="A3886" t="str">
        <f>Table76[[#This Row],[Test No.]]&amp;Table76[[#This Row],[Section]]&amp;Table76[[#This Row],[Q. No.]]</f>
        <v/>
      </c>
      <c r="B3886"/>
      <c r="C3886"/>
      <c r="D3886"/>
      <c r="E3886"/>
      <c r="F3886"/>
      <c r="G3886"/>
    </row>
    <row r="3887" spans="1:7" x14ac:dyDescent="0.2">
      <c r="A3887" t="str">
        <f>Table76[[#This Row],[Test No.]]&amp;Table76[[#This Row],[Section]]&amp;Table76[[#This Row],[Q. No.]]</f>
        <v/>
      </c>
      <c r="B3887"/>
      <c r="C3887"/>
      <c r="D3887"/>
      <c r="E3887"/>
      <c r="F3887"/>
      <c r="G3887"/>
    </row>
    <row r="3888" spans="1:7" x14ac:dyDescent="0.2">
      <c r="A3888" t="str">
        <f>Table76[[#This Row],[Test No.]]&amp;Table76[[#This Row],[Section]]&amp;Table76[[#This Row],[Q. No.]]</f>
        <v/>
      </c>
      <c r="B3888"/>
      <c r="C3888"/>
      <c r="D3888"/>
      <c r="E3888"/>
      <c r="F3888"/>
      <c r="G3888"/>
    </row>
    <row r="3889" spans="1:7" x14ac:dyDescent="0.2">
      <c r="A3889" t="str">
        <f>Table76[[#This Row],[Test No.]]&amp;Table76[[#This Row],[Section]]&amp;Table76[[#This Row],[Q. No.]]</f>
        <v/>
      </c>
      <c r="B3889"/>
      <c r="C3889"/>
      <c r="D3889"/>
      <c r="E3889"/>
      <c r="F3889"/>
      <c r="G3889"/>
    </row>
    <row r="3890" spans="1:7" x14ac:dyDescent="0.2">
      <c r="A3890" t="str">
        <f>Table76[[#This Row],[Test No.]]&amp;Table76[[#This Row],[Section]]&amp;Table76[[#This Row],[Q. No.]]</f>
        <v/>
      </c>
      <c r="B3890"/>
      <c r="C3890"/>
      <c r="D3890"/>
      <c r="E3890"/>
      <c r="F3890"/>
      <c r="G3890"/>
    </row>
    <row r="3891" spans="1:7" x14ac:dyDescent="0.2">
      <c r="A3891" t="str">
        <f>Table76[[#This Row],[Test No.]]&amp;Table76[[#This Row],[Section]]&amp;Table76[[#This Row],[Q. No.]]</f>
        <v/>
      </c>
      <c r="B3891"/>
      <c r="C3891"/>
      <c r="D3891"/>
      <c r="E3891"/>
      <c r="F3891"/>
      <c r="G3891"/>
    </row>
    <row r="3892" spans="1:7" x14ac:dyDescent="0.2">
      <c r="A3892" t="str">
        <f>Table76[[#This Row],[Test No.]]&amp;Table76[[#This Row],[Section]]&amp;Table76[[#This Row],[Q. No.]]</f>
        <v/>
      </c>
      <c r="B3892"/>
      <c r="C3892"/>
      <c r="D3892"/>
      <c r="E3892"/>
      <c r="F3892"/>
      <c r="G3892"/>
    </row>
    <row r="3893" spans="1:7" x14ac:dyDescent="0.2">
      <c r="A3893" t="str">
        <f>Table76[[#This Row],[Test No.]]&amp;Table76[[#This Row],[Section]]&amp;Table76[[#This Row],[Q. No.]]</f>
        <v/>
      </c>
      <c r="B3893"/>
      <c r="C3893"/>
      <c r="D3893"/>
      <c r="E3893"/>
      <c r="F3893"/>
      <c r="G3893"/>
    </row>
    <row r="3894" spans="1:7" x14ac:dyDescent="0.2">
      <c r="A3894" t="str">
        <f>Table76[[#This Row],[Test No.]]&amp;Table76[[#This Row],[Section]]&amp;Table76[[#This Row],[Q. No.]]</f>
        <v/>
      </c>
      <c r="B3894"/>
      <c r="C3894"/>
      <c r="D3894"/>
      <c r="E3894"/>
      <c r="F3894"/>
      <c r="G3894"/>
    </row>
    <row r="3895" spans="1:7" x14ac:dyDescent="0.2">
      <c r="A3895" t="str">
        <f>Table76[[#This Row],[Test No.]]&amp;Table76[[#This Row],[Section]]&amp;Table76[[#This Row],[Q. No.]]</f>
        <v/>
      </c>
      <c r="B3895"/>
      <c r="C3895"/>
      <c r="D3895"/>
      <c r="E3895"/>
      <c r="F3895"/>
      <c r="G3895"/>
    </row>
    <row r="3896" spans="1:7" x14ac:dyDescent="0.2">
      <c r="A3896" t="str">
        <f>Table76[[#This Row],[Test No.]]&amp;Table76[[#This Row],[Section]]&amp;Table76[[#This Row],[Q. No.]]</f>
        <v/>
      </c>
      <c r="B3896"/>
      <c r="C3896"/>
      <c r="D3896"/>
      <c r="E3896"/>
      <c r="F3896"/>
      <c r="G3896"/>
    </row>
    <row r="3897" spans="1:7" x14ac:dyDescent="0.2">
      <c r="A3897" t="str">
        <f>Table76[[#This Row],[Test No.]]&amp;Table76[[#This Row],[Section]]&amp;Table76[[#This Row],[Q. No.]]</f>
        <v/>
      </c>
      <c r="B3897"/>
      <c r="C3897"/>
      <c r="D3897"/>
      <c r="E3897"/>
      <c r="F3897"/>
      <c r="G3897"/>
    </row>
    <row r="3898" spans="1:7" x14ac:dyDescent="0.2">
      <c r="A3898" t="str">
        <f>Table76[[#This Row],[Test No.]]&amp;Table76[[#This Row],[Section]]&amp;Table76[[#This Row],[Q. No.]]</f>
        <v/>
      </c>
      <c r="B3898"/>
      <c r="C3898"/>
      <c r="D3898"/>
      <c r="E3898"/>
      <c r="F3898"/>
      <c r="G3898"/>
    </row>
    <row r="3899" spans="1:7" x14ac:dyDescent="0.2">
      <c r="A3899" t="str">
        <f>Table76[[#This Row],[Test No.]]&amp;Table76[[#This Row],[Section]]&amp;Table76[[#This Row],[Q. No.]]</f>
        <v/>
      </c>
      <c r="B3899"/>
      <c r="C3899"/>
      <c r="D3899"/>
      <c r="E3899"/>
      <c r="F3899"/>
      <c r="G3899"/>
    </row>
    <row r="3900" spans="1:7" x14ac:dyDescent="0.2">
      <c r="A3900" t="str">
        <f>Table76[[#This Row],[Test No.]]&amp;Table76[[#This Row],[Section]]&amp;Table76[[#This Row],[Q. No.]]</f>
        <v/>
      </c>
      <c r="B3900"/>
      <c r="C3900"/>
      <c r="D3900"/>
      <c r="E3900"/>
      <c r="F3900"/>
      <c r="G3900"/>
    </row>
    <row r="3901" spans="1:7" x14ac:dyDescent="0.2">
      <c r="A3901" t="str">
        <f>Table76[[#This Row],[Test No.]]&amp;Table76[[#This Row],[Section]]&amp;Table76[[#This Row],[Q. No.]]</f>
        <v/>
      </c>
      <c r="B3901"/>
      <c r="C3901"/>
      <c r="D3901"/>
      <c r="E3901"/>
      <c r="F3901"/>
      <c r="G3901"/>
    </row>
    <row r="3902" spans="1:7" x14ac:dyDescent="0.2">
      <c r="A3902" t="str">
        <f>Table76[[#This Row],[Test No.]]&amp;Table76[[#This Row],[Section]]&amp;Table76[[#This Row],[Q. No.]]</f>
        <v/>
      </c>
      <c r="B3902"/>
      <c r="C3902"/>
      <c r="D3902"/>
      <c r="E3902"/>
      <c r="F3902"/>
      <c r="G3902"/>
    </row>
    <row r="3903" spans="1:7" x14ac:dyDescent="0.2">
      <c r="A3903" t="str">
        <f>Table76[[#This Row],[Test No.]]&amp;Table76[[#This Row],[Section]]&amp;Table76[[#This Row],[Q. No.]]</f>
        <v/>
      </c>
      <c r="B3903"/>
      <c r="C3903"/>
      <c r="D3903"/>
      <c r="E3903"/>
      <c r="F3903"/>
      <c r="G3903"/>
    </row>
    <row r="3904" spans="1:7" x14ac:dyDescent="0.2">
      <c r="A3904" t="str">
        <f>Table76[[#This Row],[Test No.]]&amp;Table76[[#This Row],[Section]]&amp;Table76[[#This Row],[Q. No.]]</f>
        <v/>
      </c>
      <c r="B3904"/>
      <c r="C3904"/>
      <c r="D3904"/>
      <c r="E3904"/>
      <c r="F3904"/>
      <c r="G3904"/>
    </row>
    <row r="3905" spans="1:7" x14ac:dyDescent="0.2">
      <c r="A3905" t="str">
        <f>Table76[[#This Row],[Test No.]]&amp;Table76[[#This Row],[Section]]&amp;Table76[[#This Row],[Q. No.]]</f>
        <v/>
      </c>
      <c r="B3905"/>
      <c r="C3905"/>
      <c r="D3905"/>
      <c r="E3905"/>
      <c r="F3905"/>
      <c r="G3905"/>
    </row>
    <row r="3906" spans="1:7" x14ac:dyDescent="0.2">
      <c r="A3906" t="str">
        <f>Table76[[#This Row],[Test No.]]&amp;Table76[[#This Row],[Section]]&amp;Table76[[#This Row],[Q. No.]]</f>
        <v/>
      </c>
      <c r="B3906"/>
      <c r="C3906"/>
      <c r="D3906"/>
      <c r="E3906"/>
      <c r="F3906"/>
      <c r="G3906"/>
    </row>
    <row r="3907" spans="1:7" x14ac:dyDescent="0.2">
      <c r="A3907" t="str">
        <f>Table76[[#This Row],[Test No.]]&amp;Table76[[#This Row],[Section]]&amp;Table76[[#This Row],[Q. No.]]</f>
        <v/>
      </c>
      <c r="B3907"/>
      <c r="C3907"/>
      <c r="D3907"/>
      <c r="E3907"/>
      <c r="F3907"/>
      <c r="G3907"/>
    </row>
    <row r="3908" spans="1:7" x14ac:dyDescent="0.2">
      <c r="A3908" t="str">
        <f>Table76[[#This Row],[Test No.]]&amp;Table76[[#This Row],[Section]]&amp;Table76[[#This Row],[Q. No.]]</f>
        <v/>
      </c>
      <c r="B3908"/>
      <c r="C3908"/>
      <c r="D3908"/>
      <c r="E3908"/>
      <c r="F3908"/>
      <c r="G3908"/>
    </row>
    <row r="3909" spans="1:7" x14ac:dyDescent="0.2">
      <c r="A3909" t="str">
        <f>Table76[[#This Row],[Test No.]]&amp;Table76[[#This Row],[Section]]&amp;Table76[[#This Row],[Q. No.]]</f>
        <v/>
      </c>
      <c r="B3909"/>
      <c r="C3909"/>
      <c r="D3909"/>
      <c r="E3909"/>
      <c r="F3909"/>
      <c r="G3909"/>
    </row>
    <row r="3910" spans="1:7" x14ac:dyDescent="0.2">
      <c r="A3910" t="str">
        <f>Table76[[#This Row],[Test No.]]&amp;Table76[[#This Row],[Section]]&amp;Table76[[#This Row],[Q. No.]]</f>
        <v/>
      </c>
      <c r="B3910"/>
      <c r="C3910"/>
      <c r="D3910"/>
      <c r="E3910"/>
      <c r="F3910"/>
      <c r="G3910"/>
    </row>
    <row r="3911" spans="1:7" x14ac:dyDescent="0.2">
      <c r="A3911" t="str">
        <f>Table76[[#This Row],[Test No.]]&amp;Table76[[#This Row],[Section]]&amp;Table76[[#This Row],[Q. No.]]</f>
        <v/>
      </c>
      <c r="B3911"/>
      <c r="C3911"/>
      <c r="D3911"/>
      <c r="E3911"/>
      <c r="F3911"/>
      <c r="G3911"/>
    </row>
    <row r="3912" spans="1:7" x14ac:dyDescent="0.2">
      <c r="A3912" t="str">
        <f>Table76[[#This Row],[Test No.]]&amp;Table76[[#This Row],[Section]]&amp;Table76[[#This Row],[Q. No.]]</f>
        <v/>
      </c>
      <c r="B3912"/>
      <c r="C3912"/>
      <c r="D3912"/>
      <c r="E3912"/>
      <c r="F3912"/>
      <c r="G3912"/>
    </row>
    <row r="3913" spans="1:7" x14ac:dyDescent="0.2">
      <c r="A3913" t="str">
        <f>Table76[[#This Row],[Test No.]]&amp;Table76[[#This Row],[Section]]&amp;Table76[[#This Row],[Q. No.]]</f>
        <v/>
      </c>
      <c r="B3913"/>
      <c r="C3913"/>
      <c r="D3913"/>
      <c r="E3913"/>
      <c r="F3913"/>
      <c r="G3913"/>
    </row>
    <row r="3914" spans="1:7" x14ac:dyDescent="0.2">
      <c r="A3914" t="str">
        <f>Table76[[#This Row],[Test No.]]&amp;Table76[[#This Row],[Section]]&amp;Table76[[#This Row],[Q. No.]]</f>
        <v/>
      </c>
      <c r="B3914"/>
      <c r="C3914"/>
      <c r="D3914"/>
      <c r="E3914"/>
      <c r="F3914"/>
      <c r="G3914"/>
    </row>
    <row r="3915" spans="1:7" x14ac:dyDescent="0.2">
      <c r="A3915" t="str">
        <f>Table76[[#This Row],[Test No.]]&amp;Table76[[#This Row],[Section]]&amp;Table76[[#This Row],[Q. No.]]</f>
        <v/>
      </c>
      <c r="B3915"/>
      <c r="C3915"/>
      <c r="D3915"/>
      <c r="E3915"/>
      <c r="F3915"/>
      <c r="G3915"/>
    </row>
    <row r="3916" spans="1:7" x14ac:dyDescent="0.2">
      <c r="A3916" t="str">
        <f>Table76[[#This Row],[Test No.]]&amp;Table76[[#This Row],[Section]]&amp;Table76[[#This Row],[Q. No.]]</f>
        <v/>
      </c>
      <c r="B3916"/>
      <c r="C3916"/>
      <c r="D3916"/>
      <c r="E3916"/>
      <c r="F3916"/>
      <c r="G3916"/>
    </row>
    <row r="3917" spans="1:7" x14ac:dyDescent="0.2">
      <c r="A3917" t="str">
        <f>Table76[[#This Row],[Test No.]]&amp;Table76[[#This Row],[Section]]&amp;Table76[[#This Row],[Q. No.]]</f>
        <v/>
      </c>
      <c r="B3917"/>
      <c r="C3917"/>
      <c r="D3917"/>
      <c r="E3917"/>
      <c r="F3917"/>
      <c r="G3917"/>
    </row>
    <row r="3918" spans="1:7" x14ac:dyDescent="0.2">
      <c r="A3918" t="str">
        <f>Table76[[#This Row],[Test No.]]&amp;Table76[[#This Row],[Section]]&amp;Table76[[#This Row],[Q. No.]]</f>
        <v/>
      </c>
      <c r="B3918"/>
      <c r="C3918"/>
      <c r="D3918"/>
      <c r="E3918"/>
      <c r="F3918"/>
      <c r="G3918"/>
    </row>
    <row r="3919" spans="1:7" x14ac:dyDescent="0.2">
      <c r="A3919" t="str">
        <f>Table76[[#This Row],[Test No.]]&amp;Table76[[#This Row],[Section]]&amp;Table76[[#This Row],[Q. No.]]</f>
        <v/>
      </c>
      <c r="B3919"/>
      <c r="C3919"/>
      <c r="D3919"/>
      <c r="E3919"/>
      <c r="F3919"/>
      <c r="G3919"/>
    </row>
    <row r="3920" spans="1:7" x14ac:dyDescent="0.2">
      <c r="A3920" t="str">
        <f>Table76[[#This Row],[Test No.]]&amp;Table76[[#This Row],[Section]]&amp;Table76[[#This Row],[Q. No.]]</f>
        <v/>
      </c>
      <c r="B3920"/>
      <c r="C3920"/>
      <c r="D3920"/>
      <c r="E3920"/>
      <c r="F3920"/>
      <c r="G3920"/>
    </row>
    <row r="3921" spans="1:7" x14ac:dyDescent="0.2">
      <c r="A3921" t="str">
        <f>Table76[[#This Row],[Test No.]]&amp;Table76[[#This Row],[Section]]&amp;Table76[[#This Row],[Q. No.]]</f>
        <v/>
      </c>
      <c r="B3921"/>
      <c r="C3921"/>
      <c r="D3921"/>
      <c r="E3921"/>
      <c r="F3921"/>
      <c r="G3921"/>
    </row>
    <row r="3922" spans="1:7" x14ac:dyDescent="0.2">
      <c r="A3922" t="str">
        <f>Table76[[#This Row],[Test No.]]&amp;Table76[[#This Row],[Section]]&amp;Table76[[#This Row],[Q. No.]]</f>
        <v/>
      </c>
      <c r="B3922"/>
      <c r="C3922"/>
      <c r="D3922"/>
      <c r="E3922"/>
      <c r="F3922"/>
      <c r="G3922"/>
    </row>
    <row r="3923" spans="1:7" x14ac:dyDescent="0.2">
      <c r="A3923" t="str">
        <f>Table76[[#This Row],[Test No.]]&amp;Table76[[#This Row],[Section]]&amp;Table76[[#This Row],[Q. No.]]</f>
        <v/>
      </c>
      <c r="B3923"/>
      <c r="C3923"/>
      <c r="D3923"/>
      <c r="E3923"/>
      <c r="F3923"/>
      <c r="G3923"/>
    </row>
    <row r="3924" spans="1:7" x14ac:dyDescent="0.2">
      <c r="A3924" t="str">
        <f>Table76[[#This Row],[Test No.]]&amp;Table76[[#This Row],[Section]]&amp;Table76[[#This Row],[Q. No.]]</f>
        <v/>
      </c>
      <c r="B3924"/>
      <c r="C3924"/>
      <c r="D3924"/>
      <c r="E3924"/>
      <c r="F3924"/>
      <c r="G3924"/>
    </row>
    <row r="3925" spans="1:7" x14ac:dyDescent="0.2">
      <c r="A3925" t="str">
        <f>Table76[[#This Row],[Test No.]]&amp;Table76[[#This Row],[Section]]&amp;Table76[[#This Row],[Q. No.]]</f>
        <v/>
      </c>
      <c r="B3925"/>
      <c r="C3925"/>
      <c r="D3925"/>
      <c r="E3925"/>
      <c r="F3925"/>
      <c r="G3925"/>
    </row>
    <row r="3926" spans="1:7" x14ac:dyDescent="0.2">
      <c r="A3926" t="str">
        <f>Table76[[#This Row],[Test No.]]&amp;Table76[[#This Row],[Section]]&amp;Table76[[#This Row],[Q. No.]]</f>
        <v/>
      </c>
      <c r="B3926"/>
      <c r="C3926"/>
      <c r="D3926"/>
      <c r="E3926"/>
      <c r="F3926"/>
      <c r="G3926"/>
    </row>
    <row r="3927" spans="1:7" x14ac:dyDescent="0.2">
      <c r="A3927" t="str">
        <f>Table76[[#This Row],[Test No.]]&amp;Table76[[#This Row],[Section]]&amp;Table76[[#This Row],[Q. No.]]</f>
        <v/>
      </c>
      <c r="B3927"/>
      <c r="C3927"/>
      <c r="D3927"/>
      <c r="E3927"/>
      <c r="F3927"/>
      <c r="G3927"/>
    </row>
    <row r="3928" spans="1:7" x14ac:dyDescent="0.2">
      <c r="A3928" t="str">
        <f>Table76[[#This Row],[Test No.]]&amp;Table76[[#This Row],[Section]]&amp;Table76[[#This Row],[Q. No.]]</f>
        <v/>
      </c>
      <c r="B3928"/>
      <c r="C3928"/>
      <c r="D3928"/>
      <c r="E3928"/>
      <c r="F3928"/>
      <c r="G3928"/>
    </row>
    <row r="3929" spans="1:7" x14ac:dyDescent="0.2">
      <c r="A3929" t="str">
        <f>Table76[[#This Row],[Test No.]]&amp;Table76[[#This Row],[Section]]&amp;Table76[[#This Row],[Q. No.]]</f>
        <v/>
      </c>
      <c r="B3929"/>
      <c r="C3929"/>
      <c r="D3929"/>
      <c r="E3929"/>
      <c r="F3929"/>
      <c r="G3929"/>
    </row>
    <row r="3930" spans="1:7" x14ac:dyDescent="0.2">
      <c r="A3930" t="str">
        <f>Table76[[#This Row],[Test No.]]&amp;Table76[[#This Row],[Section]]&amp;Table76[[#This Row],[Q. No.]]</f>
        <v/>
      </c>
      <c r="B3930"/>
      <c r="C3930"/>
      <c r="D3930"/>
      <c r="E3930"/>
      <c r="F3930"/>
      <c r="G3930"/>
    </row>
    <row r="3931" spans="1:7" x14ac:dyDescent="0.2">
      <c r="A3931" t="str">
        <f>Table76[[#This Row],[Test No.]]&amp;Table76[[#This Row],[Section]]&amp;Table76[[#This Row],[Q. No.]]</f>
        <v/>
      </c>
      <c r="B3931"/>
      <c r="C3931"/>
      <c r="D3931"/>
      <c r="E3931"/>
      <c r="F3931"/>
      <c r="G3931"/>
    </row>
    <row r="3932" spans="1:7" x14ac:dyDescent="0.2">
      <c r="A3932" t="str">
        <f>Table76[[#This Row],[Test No.]]&amp;Table76[[#This Row],[Section]]&amp;Table76[[#This Row],[Q. No.]]</f>
        <v/>
      </c>
      <c r="B3932"/>
      <c r="C3932"/>
      <c r="D3932"/>
      <c r="E3932"/>
      <c r="F3932"/>
      <c r="G3932"/>
    </row>
    <row r="3933" spans="1:7" x14ac:dyDescent="0.2">
      <c r="A3933" t="str">
        <f>Table76[[#This Row],[Test No.]]&amp;Table76[[#This Row],[Section]]&amp;Table76[[#This Row],[Q. No.]]</f>
        <v/>
      </c>
      <c r="B3933"/>
      <c r="C3933"/>
      <c r="D3933"/>
      <c r="E3933"/>
      <c r="F3933"/>
      <c r="G3933"/>
    </row>
    <row r="3934" spans="1:7" x14ac:dyDescent="0.2">
      <c r="A3934" t="str">
        <f>Table76[[#This Row],[Test No.]]&amp;Table76[[#This Row],[Section]]&amp;Table76[[#This Row],[Q. No.]]</f>
        <v/>
      </c>
      <c r="B3934"/>
      <c r="C3934"/>
      <c r="D3934"/>
      <c r="E3934"/>
      <c r="F3934"/>
      <c r="G3934"/>
    </row>
    <row r="3935" spans="1:7" x14ac:dyDescent="0.2">
      <c r="A3935" t="str">
        <f>Table76[[#This Row],[Test No.]]&amp;Table76[[#This Row],[Section]]&amp;Table76[[#This Row],[Q. No.]]</f>
        <v/>
      </c>
      <c r="B3935"/>
      <c r="C3935"/>
      <c r="D3935"/>
      <c r="E3935"/>
      <c r="F3935"/>
      <c r="G3935"/>
    </row>
    <row r="3936" spans="1:7" x14ac:dyDescent="0.2">
      <c r="A3936" t="str">
        <f>Table76[[#This Row],[Test No.]]&amp;Table76[[#This Row],[Section]]&amp;Table76[[#This Row],[Q. No.]]</f>
        <v/>
      </c>
      <c r="B3936"/>
      <c r="C3936"/>
      <c r="D3936"/>
      <c r="E3936"/>
      <c r="F3936"/>
      <c r="G3936"/>
    </row>
    <row r="3937" spans="1:7" x14ac:dyDescent="0.2">
      <c r="A3937" t="str">
        <f>Table76[[#This Row],[Test No.]]&amp;Table76[[#This Row],[Section]]&amp;Table76[[#This Row],[Q. No.]]</f>
        <v/>
      </c>
      <c r="B3937"/>
      <c r="C3937"/>
      <c r="D3937"/>
      <c r="E3937"/>
      <c r="F3937"/>
      <c r="G3937"/>
    </row>
    <row r="3938" spans="1:7" x14ac:dyDescent="0.2">
      <c r="A3938" t="str">
        <f>Table76[[#This Row],[Test No.]]&amp;Table76[[#This Row],[Section]]&amp;Table76[[#This Row],[Q. No.]]</f>
        <v/>
      </c>
      <c r="B3938"/>
      <c r="C3938"/>
      <c r="D3938"/>
      <c r="E3938"/>
      <c r="F3938"/>
      <c r="G3938"/>
    </row>
    <row r="3939" spans="1:7" x14ac:dyDescent="0.2">
      <c r="A3939" t="str">
        <f>Table76[[#This Row],[Test No.]]&amp;Table76[[#This Row],[Section]]&amp;Table76[[#This Row],[Q. No.]]</f>
        <v/>
      </c>
      <c r="B3939"/>
      <c r="C3939"/>
      <c r="D3939"/>
      <c r="E3939"/>
      <c r="F3939"/>
      <c r="G3939"/>
    </row>
    <row r="3940" spans="1:7" x14ac:dyDescent="0.2">
      <c r="A3940" t="str">
        <f>Table76[[#This Row],[Test No.]]&amp;Table76[[#This Row],[Section]]&amp;Table76[[#This Row],[Q. No.]]</f>
        <v/>
      </c>
      <c r="B3940"/>
      <c r="C3940"/>
      <c r="D3940"/>
      <c r="E3940"/>
      <c r="F3940"/>
      <c r="G3940"/>
    </row>
    <row r="3941" spans="1:7" x14ac:dyDescent="0.2">
      <c r="A3941" t="str">
        <f>Table76[[#This Row],[Test No.]]&amp;Table76[[#This Row],[Section]]&amp;Table76[[#This Row],[Q. No.]]</f>
        <v/>
      </c>
      <c r="B3941"/>
      <c r="C3941"/>
      <c r="D3941"/>
      <c r="E3941"/>
      <c r="F3941"/>
      <c r="G3941"/>
    </row>
    <row r="3942" spans="1:7" x14ac:dyDescent="0.2">
      <c r="A3942" t="str">
        <f>Table76[[#This Row],[Test No.]]&amp;Table76[[#This Row],[Section]]&amp;Table76[[#This Row],[Q. No.]]</f>
        <v/>
      </c>
      <c r="B3942"/>
      <c r="C3942"/>
      <c r="D3942"/>
      <c r="E3942"/>
      <c r="F3942"/>
      <c r="G3942"/>
    </row>
    <row r="3943" spans="1:7" x14ac:dyDescent="0.2">
      <c r="A3943" t="str">
        <f>Table76[[#This Row],[Test No.]]&amp;Table76[[#This Row],[Section]]&amp;Table76[[#This Row],[Q. No.]]</f>
        <v/>
      </c>
      <c r="B3943"/>
      <c r="C3943"/>
      <c r="D3943"/>
      <c r="E3943"/>
      <c r="F3943"/>
      <c r="G3943"/>
    </row>
    <row r="3944" spans="1:7" x14ac:dyDescent="0.2">
      <c r="A3944" t="str">
        <f>Table76[[#This Row],[Test No.]]&amp;Table76[[#This Row],[Section]]&amp;Table76[[#This Row],[Q. No.]]</f>
        <v/>
      </c>
      <c r="B3944"/>
      <c r="C3944"/>
      <c r="D3944"/>
      <c r="E3944"/>
      <c r="F3944"/>
      <c r="G3944"/>
    </row>
    <row r="3945" spans="1:7" x14ac:dyDescent="0.2">
      <c r="A3945" t="str">
        <f>Table76[[#This Row],[Test No.]]&amp;Table76[[#This Row],[Section]]&amp;Table76[[#This Row],[Q. No.]]</f>
        <v/>
      </c>
      <c r="B3945"/>
      <c r="C3945"/>
      <c r="D3945"/>
      <c r="E3945"/>
      <c r="F3945"/>
      <c r="G3945"/>
    </row>
    <row r="3946" spans="1:7" x14ac:dyDescent="0.2">
      <c r="A3946" t="str">
        <f>Table76[[#This Row],[Test No.]]&amp;Table76[[#This Row],[Section]]&amp;Table76[[#This Row],[Q. No.]]</f>
        <v/>
      </c>
      <c r="B3946"/>
      <c r="C3946"/>
      <c r="D3946"/>
      <c r="E3946"/>
      <c r="F3946"/>
      <c r="G3946"/>
    </row>
    <row r="3947" spans="1:7" x14ac:dyDescent="0.2">
      <c r="A3947" t="str">
        <f>Table76[[#This Row],[Test No.]]&amp;Table76[[#This Row],[Section]]&amp;Table76[[#This Row],[Q. No.]]</f>
        <v/>
      </c>
      <c r="B3947"/>
      <c r="C3947"/>
      <c r="D3947"/>
      <c r="E3947"/>
      <c r="F3947"/>
      <c r="G3947"/>
    </row>
    <row r="3948" spans="1:7" x14ac:dyDescent="0.2">
      <c r="A3948" t="str">
        <f>Table76[[#This Row],[Test No.]]&amp;Table76[[#This Row],[Section]]&amp;Table76[[#This Row],[Q. No.]]</f>
        <v/>
      </c>
      <c r="B3948"/>
      <c r="C3948"/>
      <c r="D3948"/>
      <c r="E3948"/>
      <c r="F3948"/>
      <c r="G3948"/>
    </row>
    <row r="3949" spans="1:7" x14ac:dyDescent="0.2">
      <c r="A3949" t="str">
        <f>Table76[[#This Row],[Test No.]]&amp;Table76[[#This Row],[Section]]&amp;Table76[[#This Row],[Q. No.]]</f>
        <v/>
      </c>
      <c r="B3949"/>
      <c r="C3949"/>
      <c r="D3949"/>
      <c r="E3949"/>
      <c r="F3949"/>
      <c r="G3949"/>
    </row>
    <row r="3950" spans="1:7" x14ac:dyDescent="0.2">
      <c r="A3950" t="str">
        <f>Table76[[#This Row],[Test No.]]&amp;Table76[[#This Row],[Section]]&amp;Table76[[#This Row],[Q. No.]]</f>
        <v/>
      </c>
      <c r="B3950"/>
      <c r="C3950"/>
      <c r="D3950"/>
      <c r="E3950"/>
      <c r="F3950"/>
      <c r="G3950"/>
    </row>
    <row r="3951" spans="1:7" x14ac:dyDescent="0.2">
      <c r="A3951" t="str">
        <f>Table76[[#This Row],[Test No.]]&amp;Table76[[#This Row],[Section]]&amp;Table76[[#This Row],[Q. No.]]</f>
        <v/>
      </c>
      <c r="B3951"/>
      <c r="C3951"/>
      <c r="D3951"/>
      <c r="E3951"/>
      <c r="F3951"/>
      <c r="G3951"/>
    </row>
    <row r="3952" spans="1:7" x14ac:dyDescent="0.2">
      <c r="A3952" t="str">
        <f>Table76[[#This Row],[Test No.]]&amp;Table76[[#This Row],[Section]]&amp;Table76[[#This Row],[Q. No.]]</f>
        <v/>
      </c>
      <c r="B3952"/>
      <c r="C3952"/>
      <c r="D3952"/>
      <c r="E3952"/>
      <c r="F3952"/>
      <c r="G3952"/>
    </row>
    <row r="3953" spans="1:7" x14ac:dyDescent="0.2">
      <c r="A3953" t="str">
        <f>Table76[[#This Row],[Test No.]]&amp;Table76[[#This Row],[Section]]&amp;Table76[[#This Row],[Q. No.]]</f>
        <v/>
      </c>
      <c r="B3953"/>
      <c r="C3953"/>
      <c r="D3953"/>
      <c r="E3953"/>
      <c r="F3953"/>
      <c r="G3953"/>
    </row>
    <row r="3954" spans="1:7" x14ac:dyDescent="0.2">
      <c r="A3954" t="str">
        <f>Table76[[#This Row],[Test No.]]&amp;Table76[[#This Row],[Section]]&amp;Table76[[#This Row],[Q. No.]]</f>
        <v/>
      </c>
      <c r="B3954"/>
      <c r="C3954"/>
      <c r="D3954"/>
      <c r="E3954"/>
      <c r="F3954"/>
      <c r="G3954"/>
    </row>
    <row r="3955" spans="1:7" x14ac:dyDescent="0.2">
      <c r="A3955" t="str">
        <f>Table76[[#This Row],[Test No.]]&amp;Table76[[#This Row],[Section]]&amp;Table76[[#This Row],[Q. No.]]</f>
        <v/>
      </c>
      <c r="B3955"/>
      <c r="C3955"/>
      <c r="D3955"/>
      <c r="E3955"/>
      <c r="F3955"/>
      <c r="G3955"/>
    </row>
    <row r="3956" spans="1:7" x14ac:dyDescent="0.2">
      <c r="A3956" t="str">
        <f>Table76[[#This Row],[Test No.]]&amp;Table76[[#This Row],[Section]]&amp;Table76[[#This Row],[Q. No.]]</f>
        <v/>
      </c>
      <c r="B3956"/>
      <c r="C3956"/>
      <c r="D3956"/>
      <c r="E3956"/>
      <c r="F3956"/>
      <c r="G3956"/>
    </row>
    <row r="3957" spans="1:7" x14ac:dyDescent="0.2">
      <c r="A3957" t="str">
        <f>Table76[[#This Row],[Test No.]]&amp;Table76[[#This Row],[Section]]&amp;Table76[[#This Row],[Q. No.]]</f>
        <v/>
      </c>
      <c r="B3957"/>
      <c r="C3957"/>
      <c r="D3957"/>
      <c r="E3957"/>
      <c r="F3957"/>
      <c r="G3957"/>
    </row>
    <row r="3958" spans="1:7" x14ac:dyDescent="0.2">
      <c r="A3958" t="str">
        <f>Table76[[#This Row],[Test No.]]&amp;Table76[[#This Row],[Section]]&amp;Table76[[#This Row],[Q. No.]]</f>
        <v/>
      </c>
      <c r="B3958"/>
      <c r="C3958"/>
      <c r="D3958"/>
      <c r="E3958"/>
      <c r="F3958"/>
      <c r="G3958"/>
    </row>
    <row r="3959" spans="1:7" x14ac:dyDescent="0.2">
      <c r="A3959" t="str">
        <f>Table76[[#This Row],[Test No.]]&amp;Table76[[#This Row],[Section]]&amp;Table76[[#This Row],[Q. No.]]</f>
        <v/>
      </c>
      <c r="B3959"/>
      <c r="C3959"/>
      <c r="D3959"/>
      <c r="E3959"/>
      <c r="F3959"/>
      <c r="G3959"/>
    </row>
    <row r="3960" spans="1:7" x14ac:dyDescent="0.2">
      <c r="A3960" t="str">
        <f>Table76[[#This Row],[Test No.]]&amp;Table76[[#This Row],[Section]]&amp;Table76[[#This Row],[Q. No.]]</f>
        <v/>
      </c>
      <c r="B3960"/>
      <c r="C3960"/>
      <c r="D3960"/>
      <c r="E3960"/>
      <c r="F3960"/>
      <c r="G3960"/>
    </row>
    <row r="3961" spans="1:7" x14ac:dyDescent="0.2">
      <c r="A3961" t="str">
        <f>Table76[[#This Row],[Test No.]]&amp;Table76[[#This Row],[Section]]&amp;Table76[[#This Row],[Q. No.]]</f>
        <v/>
      </c>
      <c r="B3961"/>
      <c r="C3961"/>
      <c r="D3961"/>
      <c r="E3961"/>
      <c r="F3961"/>
      <c r="G3961"/>
    </row>
    <row r="3962" spans="1:7" x14ac:dyDescent="0.2">
      <c r="A3962" t="str">
        <f>Table76[[#This Row],[Test No.]]&amp;Table76[[#This Row],[Section]]&amp;Table76[[#This Row],[Q. No.]]</f>
        <v/>
      </c>
      <c r="B3962"/>
      <c r="C3962"/>
      <c r="D3962"/>
      <c r="E3962"/>
      <c r="F3962"/>
      <c r="G3962"/>
    </row>
    <row r="3963" spans="1:7" x14ac:dyDescent="0.2">
      <c r="A3963" t="str">
        <f>Table76[[#This Row],[Test No.]]&amp;Table76[[#This Row],[Section]]&amp;Table76[[#This Row],[Q. No.]]</f>
        <v/>
      </c>
      <c r="B3963"/>
      <c r="C3963"/>
      <c r="D3963"/>
      <c r="E3963"/>
      <c r="F3963"/>
      <c r="G3963"/>
    </row>
    <row r="3964" spans="1:7" x14ac:dyDescent="0.2">
      <c r="A3964" t="str">
        <f>Table76[[#This Row],[Test No.]]&amp;Table76[[#This Row],[Section]]&amp;Table76[[#This Row],[Q. No.]]</f>
        <v/>
      </c>
      <c r="B3964"/>
      <c r="C3964"/>
      <c r="D3964"/>
      <c r="E3964"/>
      <c r="F3964"/>
      <c r="G3964"/>
    </row>
    <row r="3965" spans="1:7" x14ac:dyDescent="0.2">
      <c r="A3965" t="str">
        <f>Table76[[#This Row],[Test No.]]&amp;Table76[[#This Row],[Section]]&amp;Table76[[#This Row],[Q. No.]]</f>
        <v/>
      </c>
      <c r="B3965"/>
      <c r="C3965"/>
      <c r="D3965"/>
      <c r="E3965"/>
      <c r="F3965"/>
      <c r="G3965"/>
    </row>
    <row r="3966" spans="1:7" x14ac:dyDescent="0.2">
      <c r="A3966" t="str">
        <f>Table76[[#This Row],[Test No.]]&amp;Table76[[#This Row],[Section]]&amp;Table76[[#This Row],[Q. No.]]</f>
        <v/>
      </c>
      <c r="B3966"/>
      <c r="C3966"/>
      <c r="D3966"/>
      <c r="E3966"/>
      <c r="F3966"/>
      <c r="G3966"/>
    </row>
    <row r="3967" spans="1:7" x14ac:dyDescent="0.2">
      <c r="A3967" t="str">
        <f>Table76[[#This Row],[Test No.]]&amp;Table76[[#This Row],[Section]]&amp;Table76[[#This Row],[Q. No.]]</f>
        <v/>
      </c>
      <c r="B3967"/>
      <c r="C3967"/>
      <c r="D3967"/>
      <c r="E3967"/>
      <c r="F3967"/>
      <c r="G3967"/>
    </row>
    <row r="3968" spans="1:7" x14ac:dyDescent="0.2">
      <c r="A3968" t="str">
        <f>Table76[[#This Row],[Test No.]]&amp;Table76[[#This Row],[Section]]&amp;Table76[[#This Row],[Q. No.]]</f>
        <v/>
      </c>
      <c r="B3968"/>
      <c r="C3968"/>
      <c r="D3968"/>
      <c r="E3968"/>
      <c r="F3968"/>
      <c r="G3968"/>
    </row>
    <row r="3969" spans="1:7" x14ac:dyDescent="0.2">
      <c r="A3969" t="str">
        <f>Table76[[#This Row],[Test No.]]&amp;Table76[[#This Row],[Section]]&amp;Table76[[#This Row],[Q. No.]]</f>
        <v/>
      </c>
      <c r="B3969"/>
      <c r="C3969"/>
      <c r="D3969"/>
      <c r="E3969"/>
      <c r="F3969"/>
      <c r="G3969"/>
    </row>
    <row r="3970" spans="1:7" x14ac:dyDescent="0.2">
      <c r="A3970" t="str">
        <f>Table76[[#This Row],[Test No.]]&amp;Table76[[#This Row],[Section]]&amp;Table76[[#This Row],[Q. No.]]</f>
        <v/>
      </c>
      <c r="B3970"/>
      <c r="C3970"/>
      <c r="D3970"/>
      <c r="E3970"/>
      <c r="F3970"/>
      <c r="G3970"/>
    </row>
    <row r="3971" spans="1:7" x14ac:dyDescent="0.2">
      <c r="A3971" t="str">
        <f>Table76[[#This Row],[Test No.]]&amp;Table76[[#This Row],[Section]]&amp;Table76[[#This Row],[Q. No.]]</f>
        <v/>
      </c>
      <c r="B3971"/>
      <c r="C3971"/>
      <c r="D3971"/>
      <c r="E3971"/>
      <c r="F3971"/>
      <c r="G3971"/>
    </row>
    <row r="3972" spans="1:7" x14ac:dyDescent="0.2">
      <c r="A3972" t="str">
        <f>Table76[[#This Row],[Test No.]]&amp;Table76[[#This Row],[Section]]&amp;Table76[[#This Row],[Q. No.]]</f>
        <v/>
      </c>
      <c r="B3972"/>
      <c r="C3972"/>
      <c r="D3972"/>
      <c r="E3972"/>
      <c r="F3972"/>
      <c r="G3972"/>
    </row>
    <row r="3973" spans="1:7" x14ac:dyDescent="0.2">
      <c r="A3973" t="str">
        <f>Table76[[#This Row],[Test No.]]&amp;Table76[[#This Row],[Section]]&amp;Table76[[#This Row],[Q. No.]]</f>
        <v/>
      </c>
      <c r="B3973"/>
      <c r="C3973"/>
      <c r="D3973"/>
      <c r="E3973"/>
      <c r="F3973"/>
      <c r="G3973"/>
    </row>
    <row r="3974" spans="1:7" x14ac:dyDescent="0.2">
      <c r="A3974" t="str">
        <f>Table76[[#This Row],[Test No.]]&amp;Table76[[#This Row],[Section]]&amp;Table76[[#This Row],[Q. No.]]</f>
        <v/>
      </c>
      <c r="B3974"/>
      <c r="C3974"/>
      <c r="D3974"/>
      <c r="E3974"/>
      <c r="F3974"/>
      <c r="G3974"/>
    </row>
    <row r="3975" spans="1:7" x14ac:dyDescent="0.2">
      <c r="A3975" t="str">
        <f>Table76[[#This Row],[Test No.]]&amp;Table76[[#This Row],[Section]]&amp;Table76[[#This Row],[Q. No.]]</f>
        <v/>
      </c>
      <c r="B3975"/>
      <c r="C3975"/>
      <c r="D3975"/>
      <c r="E3975"/>
      <c r="F3975"/>
      <c r="G3975"/>
    </row>
    <row r="3976" spans="1:7" x14ac:dyDescent="0.2">
      <c r="A3976" t="str">
        <f>Table76[[#This Row],[Test No.]]&amp;Table76[[#This Row],[Section]]&amp;Table76[[#This Row],[Q. No.]]</f>
        <v/>
      </c>
      <c r="B3976"/>
      <c r="C3976"/>
      <c r="D3976"/>
      <c r="E3976"/>
      <c r="F3976"/>
      <c r="G3976"/>
    </row>
    <row r="3977" spans="1:7" x14ac:dyDescent="0.2">
      <c r="A3977" t="str">
        <f>Table76[[#This Row],[Test No.]]&amp;Table76[[#This Row],[Section]]&amp;Table76[[#This Row],[Q. No.]]</f>
        <v/>
      </c>
      <c r="B3977"/>
      <c r="C3977"/>
      <c r="D3977"/>
      <c r="E3977"/>
      <c r="F3977"/>
      <c r="G3977"/>
    </row>
    <row r="3978" spans="1:7" x14ac:dyDescent="0.2">
      <c r="A3978" t="str">
        <f>Table76[[#This Row],[Test No.]]&amp;Table76[[#This Row],[Section]]&amp;Table76[[#This Row],[Q. No.]]</f>
        <v/>
      </c>
      <c r="B3978"/>
      <c r="C3978"/>
      <c r="D3978"/>
      <c r="E3978"/>
      <c r="F3978"/>
      <c r="G3978"/>
    </row>
    <row r="3979" spans="1:7" x14ac:dyDescent="0.2">
      <c r="A3979" t="str">
        <f>Table76[[#This Row],[Test No.]]&amp;Table76[[#This Row],[Section]]&amp;Table76[[#This Row],[Q. No.]]</f>
        <v/>
      </c>
      <c r="B3979"/>
      <c r="C3979"/>
      <c r="D3979"/>
      <c r="E3979"/>
      <c r="F3979"/>
      <c r="G3979"/>
    </row>
    <row r="3980" spans="1:7" x14ac:dyDescent="0.2">
      <c r="A3980" t="str">
        <f>Table76[[#This Row],[Test No.]]&amp;Table76[[#This Row],[Section]]&amp;Table76[[#This Row],[Q. No.]]</f>
        <v/>
      </c>
      <c r="B3980"/>
      <c r="C3980"/>
      <c r="D3980"/>
      <c r="E3980"/>
      <c r="F3980"/>
      <c r="G3980"/>
    </row>
    <row r="3981" spans="1:7" x14ac:dyDescent="0.2">
      <c r="A3981" t="str">
        <f>Table76[[#This Row],[Test No.]]&amp;Table76[[#This Row],[Section]]&amp;Table76[[#This Row],[Q. No.]]</f>
        <v/>
      </c>
      <c r="B3981"/>
      <c r="C3981"/>
      <c r="D3981"/>
      <c r="E3981"/>
      <c r="F3981"/>
      <c r="G3981"/>
    </row>
    <row r="3982" spans="1:7" x14ac:dyDescent="0.2">
      <c r="A3982" t="str">
        <f>Table76[[#This Row],[Test No.]]&amp;Table76[[#This Row],[Section]]&amp;Table76[[#This Row],[Q. No.]]</f>
        <v/>
      </c>
      <c r="B3982"/>
      <c r="C3982"/>
      <c r="D3982"/>
      <c r="E3982"/>
      <c r="F3982"/>
      <c r="G3982"/>
    </row>
    <row r="3983" spans="1:7" x14ac:dyDescent="0.2">
      <c r="A3983" t="str">
        <f>Table76[[#This Row],[Test No.]]&amp;Table76[[#This Row],[Section]]&amp;Table76[[#This Row],[Q. No.]]</f>
        <v/>
      </c>
      <c r="B3983"/>
      <c r="C3983"/>
      <c r="D3983"/>
      <c r="E3983"/>
      <c r="F3983"/>
      <c r="G3983"/>
    </row>
    <row r="3984" spans="1:7" x14ac:dyDescent="0.2">
      <c r="A3984" t="str">
        <f>Table76[[#This Row],[Test No.]]&amp;Table76[[#This Row],[Section]]&amp;Table76[[#This Row],[Q. No.]]</f>
        <v/>
      </c>
      <c r="B3984"/>
      <c r="C3984"/>
      <c r="D3984"/>
      <c r="E3984"/>
      <c r="F3984"/>
      <c r="G3984"/>
    </row>
    <row r="3985" spans="1:7" x14ac:dyDescent="0.2">
      <c r="A3985" t="str">
        <f>Table76[[#This Row],[Test No.]]&amp;Table76[[#This Row],[Section]]&amp;Table76[[#This Row],[Q. No.]]</f>
        <v/>
      </c>
      <c r="B3985"/>
      <c r="C3985"/>
      <c r="D3985"/>
      <c r="E3985"/>
      <c r="F3985"/>
      <c r="G3985"/>
    </row>
    <row r="3986" spans="1:7" x14ac:dyDescent="0.2">
      <c r="A3986" t="str">
        <f>Table76[[#This Row],[Test No.]]&amp;Table76[[#This Row],[Section]]&amp;Table76[[#This Row],[Q. No.]]</f>
        <v/>
      </c>
      <c r="B3986"/>
      <c r="C3986"/>
      <c r="D3986"/>
      <c r="E3986"/>
      <c r="F3986"/>
      <c r="G3986"/>
    </row>
    <row r="3987" spans="1:7" x14ac:dyDescent="0.2">
      <c r="A3987" t="str">
        <f>Table76[[#This Row],[Test No.]]&amp;Table76[[#This Row],[Section]]&amp;Table76[[#This Row],[Q. No.]]</f>
        <v/>
      </c>
      <c r="B3987"/>
      <c r="C3987"/>
      <c r="D3987"/>
      <c r="E3987"/>
      <c r="F3987"/>
      <c r="G3987"/>
    </row>
    <row r="3988" spans="1:7" x14ac:dyDescent="0.2">
      <c r="A3988" t="str">
        <f>Table76[[#This Row],[Test No.]]&amp;Table76[[#This Row],[Section]]&amp;Table76[[#This Row],[Q. No.]]</f>
        <v/>
      </c>
      <c r="B3988"/>
      <c r="C3988"/>
      <c r="D3988"/>
      <c r="E3988"/>
      <c r="F3988"/>
      <c r="G3988"/>
    </row>
    <row r="3989" spans="1:7" x14ac:dyDescent="0.2">
      <c r="A3989" t="str">
        <f>Table76[[#This Row],[Test No.]]&amp;Table76[[#This Row],[Section]]&amp;Table76[[#This Row],[Q. No.]]</f>
        <v/>
      </c>
      <c r="B3989"/>
      <c r="C3989"/>
      <c r="D3989"/>
      <c r="E3989"/>
      <c r="F3989"/>
      <c r="G3989"/>
    </row>
    <row r="3990" spans="1:7" x14ac:dyDescent="0.2">
      <c r="A3990" t="str">
        <f>Table76[[#This Row],[Test No.]]&amp;Table76[[#This Row],[Section]]&amp;Table76[[#This Row],[Q. No.]]</f>
        <v/>
      </c>
      <c r="B3990"/>
      <c r="C3990"/>
      <c r="D3990"/>
      <c r="E3990"/>
      <c r="F3990"/>
      <c r="G3990"/>
    </row>
    <row r="3991" spans="1:7" x14ac:dyDescent="0.2">
      <c r="A3991" t="str">
        <f>Table76[[#This Row],[Test No.]]&amp;Table76[[#This Row],[Section]]&amp;Table76[[#This Row],[Q. No.]]</f>
        <v/>
      </c>
      <c r="B3991"/>
      <c r="C3991"/>
      <c r="D3991"/>
      <c r="E3991"/>
      <c r="F3991"/>
      <c r="G3991"/>
    </row>
    <row r="3992" spans="1:7" x14ac:dyDescent="0.2">
      <c r="A3992" t="str">
        <f>Table76[[#This Row],[Test No.]]&amp;Table76[[#This Row],[Section]]&amp;Table76[[#This Row],[Q. No.]]</f>
        <v/>
      </c>
      <c r="B3992"/>
      <c r="C3992"/>
      <c r="D3992"/>
      <c r="E3992"/>
      <c r="F3992"/>
      <c r="G3992"/>
    </row>
    <row r="3993" spans="1:7" x14ac:dyDescent="0.2">
      <c r="A3993" t="str">
        <f>Table76[[#This Row],[Test No.]]&amp;Table76[[#This Row],[Section]]&amp;Table76[[#This Row],[Q. No.]]</f>
        <v/>
      </c>
      <c r="B3993"/>
      <c r="C3993"/>
      <c r="D3993"/>
      <c r="E3993"/>
      <c r="F3993"/>
      <c r="G3993"/>
    </row>
    <row r="3994" spans="1:7" x14ac:dyDescent="0.2">
      <c r="A3994" t="str">
        <f>Table76[[#This Row],[Test No.]]&amp;Table76[[#This Row],[Section]]&amp;Table76[[#This Row],[Q. No.]]</f>
        <v/>
      </c>
      <c r="B3994"/>
      <c r="C3994"/>
      <c r="D3994"/>
      <c r="E3994"/>
      <c r="F3994"/>
      <c r="G3994"/>
    </row>
    <row r="3995" spans="1:7" x14ac:dyDescent="0.2">
      <c r="A3995" t="str">
        <f>Table76[[#This Row],[Test No.]]&amp;Table76[[#This Row],[Section]]&amp;Table76[[#This Row],[Q. No.]]</f>
        <v/>
      </c>
      <c r="B3995"/>
      <c r="C3995"/>
      <c r="D3995"/>
      <c r="E3995"/>
      <c r="F3995"/>
      <c r="G3995"/>
    </row>
    <row r="3996" spans="1:7" x14ac:dyDescent="0.2">
      <c r="A3996" t="str">
        <f>Table76[[#This Row],[Test No.]]&amp;Table76[[#This Row],[Section]]&amp;Table76[[#This Row],[Q. No.]]</f>
        <v/>
      </c>
      <c r="B3996"/>
      <c r="C3996"/>
      <c r="D3996"/>
      <c r="E3996"/>
      <c r="F3996"/>
      <c r="G3996"/>
    </row>
    <row r="3997" spans="1:7" x14ac:dyDescent="0.2">
      <c r="A3997" t="str">
        <f>Table76[[#This Row],[Test No.]]&amp;Table76[[#This Row],[Section]]&amp;Table76[[#This Row],[Q. No.]]</f>
        <v/>
      </c>
      <c r="B3997"/>
      <c r="C3997"/>
      <c r="D3997"/>
      <c r="E3997"/>
      <c r="F3997"/>
      <c r="G3997"/>
    </row>
    <row r="3998" spans="1:7" x14ac:dyDescent="0.2">
      <c r="A3998" t="str">
        <f>Table76[[#This Row],[Test No.]]&amp;Table76[[#This Row],[Section]]&amp;Table76[[#This Row],[Q. No.]]</f>
        <v/>
      </c>
      <c r="B3998"/>
      <c r="C3998"/>
      <c r="D3998"/>
      <c r="E3998"/>
      <c r="F3998"/>
      <c r="G3998"/>
    </row>
    <row r="3999" spans="1:7" x14ac:dyDescent="0.2">
      <c r="A3999" t="str">
        <f>Table76[[#This Row],[Test No.]]&amp;Table76[[#This Row],[Section]]&amp;Table76[[#This Row],[Q. No.]]</f>
        <v/>
      </c>
      <c r="B3999"/>
      <c r="C3999"/>
      <c r="D3999"/>
      <c r="E3999"/>
      <c r="F3999"/>
      <c r="G3999"/>
    </row>
    <row r="4000" spans="1:7" x14ac:dyDescent="0.2">
      <c r="A4000" t="str">
        <f>Table76[[#This Row],[Test No.]]&amp;Table76[[#This Row],[Section]]&amp;Table76[[#This Row],[Q. No.]]</f>
        <v/>
      </c>
      <c r="B4000"/>
      <c r="C4000"/>
      <c r="D4000"/>
      <c r="E4000"/>
      <c r="F4000"/>
      <c r="G4000"/>
    </row>
    <row r="4001" spans="1:7" x14ac:dyDescent="0.2">
      <c r="A4001" t="str">
        <f>Table76[[#This Row],[Test No.]]&amp;Table76[[#This Row],[Section]]&amp;Table76[[#This Row],[Q. No.]]</f>
        <v/>
      </c>
      <c r="B4001"/>
      <c r="C4001"/>
      <c r="D4001"/>
      <c r="E4001"/>
      <c r="F4001"/>
      <c r="G4001"/>
    </row>
    <row r="4002" spans="1:7" x14ac:dyDescent="0.2">
      <c r="A4002" t="str">
        <f>Table76[[#This Row],[Test No.]]&amp;Table76[[#This Row],[Section]]&amp;Table76[[#This Row],[Q. No.]]</f>
        <v/>
      </c>
      <c r="B4002"/>
      <c r="C4002"/>
      <c r="D4002"/>
      <c r="E4002"/>
      <c r="F4002"/>
      <c r="G4002"/>
    </row>
    <row r="4003" spans="1:7" x14ac:dyDescent="0.2">
      <c r="A4003" t="str">
        <f>Table76[[#This Row],[Test No.]]&amp;Table76[[#This Row],[Section]]&amp;Table76[[#This Row],[Q. No.]]</f>
        <v/>
      </c>
      <c r="B4003"/>
      <c r="C4003"/>
      <c r="D4003"/>
      <c r="E4003"/>
      <c r="F4003"/>
      <c r="G4003"/>
    </row>
    <row r="4004" spans="1:7" x14ac:dyDescent="0.2">
      <c r="A4004" t="str">
        <f>Table76[[#This Row],[Test No.]]&amp;Table76[[#This Row],[Section]]&amp;Table76[[#This Row],[Q. No.]]</f>
        <v/>
      </c>
      <c r="B4004"/>
      <c r="C4004"/>
      <c r="D4004"/>
      <c r="E4004"/>
      <c r="F4004"/>
      <c r="G4004"/>
    </row>
    <row r="4005" spans="1:7" x14ac:dyDescent="0.2">
      <c r="A4005" t="str">
        <f>Table76[[#This Row],[Test No.]]&amp;Table76[[#This Row],[Section]]&amp;Table76[[#This Row],[Q. No.]]</f>
        <v/>
      </c>
      <c r="B4005"/>
      <c r="C4005"/>
      <c r="D4005"/>
      <c r="E4005"/>
      <c r="F4005"/>
      <c r="G4005"/>
    </row>
    <row r="4006" spans="1:7" x14ac:dyDescent="0.2">
      <c r="A4006" t="str">
        <f>Table76[[#This Row],[Test No.]]&amp;Table76[[#This Row],[Section]]&amp;Table76[[#This Row],[Q. No.]]</f>
        <v/>
      </c>
      <c r="B4006"/>
      <c r="C4006"/>
      <c r="D4006"/>
      <c r="E4006"/>
      <c r="F4006"/>
      <c r="G4006"/>
    </row>
    <row r="4007" spans="1:7" x14ac:dyDescent="0.2">
      <c r="A4007" t="str">
        <f>Table76[[#This Row],[Test No.]]&amp;Table76[[#This Row],[Section]]&amp;Table76[[#This Row],[Q. No.]]</f>
        <v/>
      </c>
      <c r="B4007"/>
      <c r="C4007"/>
      <c r="D4007"/>
      <c r="E4007"/>
      <c r="F4007"/>
      <c r="G4007"/>
    </row>
    <row r="4008" spans="1:7" x14ac:dyDescent="0.2">
      <c r="A4008" t="str">
        <f>Table76[[#This Row],[Test No.]]&amp;Table76[[#This Row],[Section]]&amp;Table76[[#This Row],[Q. No.]]</f>
        <v/>
      </c>
      <c r="B4008"/>
      <c r="C4008"/>
      <c r="D4008"/>
      <c r="E4008"/>
      <c r="F4008"/>
      <c r="G4008"/>
    </row>
    <row r="4009" spans="1:7" x14ac:dyDescent="0.2">
      <c r="A4009" t="str">
        <f>Table76[[#This Row],[Test No.]]&amp;Table76[[#This Row],[Section]]&amp;Table76[[#This Row],[Q. No.]]</f>
        <v/>
      </c>
      <c r="B4009"/>
      <c r="C4009"/>
      <c r="D4009"/>
      <c r="E4009"/>
      <c r="F4009"/>
      <c r="G4009"/>
    </row>
    <row r="4010" spans="1:7" x14ac:dyDescent="0.2">
      <c r="A4010" t="str">
        <f>Table76[[#This Row],[Test No.]]&amp;Table76[[#This Row],[Section]]&amp;Table76[[#This Row],[Q. No.]]</f>
        <v/>
      </c>
      <c r="B4010"/>
      <c r="C4010"/>
      <c r="D4010"/>
      <c r="E4010"/>
      <c r="F4010"/>
      <c r="G4010"/>
    </row>
    <row r="4011" spans="1:7" x14ac:dyDescent="0.2">
      <c r="A4011" t="str">
        <f>Table76[[#This Row],[Test No.]]&amp;Table76[[#This Row],[Section]]&amp;Table76[[#This Row],[Q. No.]]</f>
        <v/>
      </c>
      <c r="B4011"/>
      <c r="C4011"/>
      <c r="D4011"/>
      <c r="E4011"/>
      <c r="F4011"/>
      <c r="G4011"/>
    </row>
    <row r="4012" spans="1:7" x14ac:dyDescent="0.2">
      <c r="A4012" t="str">
        <f>Table76[[#This Row],[Test No.]]&amp;Table76[[#This Row],[Section]]&amp;Table76[[#This Row],[Q. No.]]</f>
        <v/>
      </c>
      <c r="B4012"/>
      <c r="C4012"/>
      <c r="D4012"/>
      <c r="E4012"/>
      <c r="F4012"/>
      <c r="G4012"/>
    </row>
    <row r="4013" spans="1:7" x14ac:dyDescent="0.2">
      <c r="A4013" t="str">
        <f>Table76[[#This Row],[Test No.]]&amp;Table76[[#This Row],[Section]]&amp;Table76[[#This Row],[Q. No.]]</f>
        <v/>
      </c>
      <c r="B4013"/>
      <c r="C4013"/>
      <c r="D4013"/>
      <c r="E4013"/>
      <c r="F4013"/>
      <c r="G4013"/>
    </row>
    <row r="4014" spans="1:7" x14ac:dyDescent="0.2">
      <c r="A4014" t="str">
        <f>Table76[[#This Row],[Test No.]]&amp;Table76[[#This Row],[Section]]&amp;Table76[[#This Row],[Q. No.]]</f>
        <v/>
      </c>
      <c r="B4014"/>
      <c r="C4014"/>
      <c r="D4014"/>
      <c r="E4014"/>
      <c r="F4014"/>
      <c r="G4014"/>
    </row>
    <row r="4015" spans="1:7" x14ac:dyDescent="0.2">
      <c r="A4015" t="str">
        <f>Table76[[#This Row],[Test No.]]&amp;Table76[[#This Row],[Section]]&amp;Table76[[#This Row],[Q. No.]]</f>
        <v/>
      </c>
      <c r="B4015"/>
      <c r="C4015"/>
      <c r="D4015"/>
      <c r="E4015"/>
      <c r="F4015"/>
      <c r="G4015"/>
    </row>
    <row r="4016" spans="1:7" x14ac:dyDescent="0.2">
      <c r="A4016" t="str">
        <f>Table76[[#This Row],[Test No.]]&amp;Table76[[#This Row],[Section]]&amp;Table76[[#This Row],[Q. No.]]</f>
        <v/>
      </c>
      <c r="B4016"/>
      <c r="C4016"/>
      <c r="D4016"/>
      <c r="E4016"/>
      <c r="F4016"/>
      <c r="G4016"/>
    </row>
    <row r="4017" spans="1:7" x14ac:dyDescent="0.2">
      <c r="A4017" t="str">
        <f>Table76[[#This Row],[Test No.]]&amp;Table76[[#This Row],[Section]]&amp;Table76[[#This Row],[Q. No.]]</f>
        <v/>
      </c>
      <c r="B4017"/>
      <c r="C4017"/>
      <c r="D4017"/>
      <c r="E4017"/>
      <c r="F4017"/>
      <c r="G4017"/>
    </row>
    <row r="4018" spans="1:7" x14ac:dyDescent="0.2">
      <c r="A4018" t="str">
        <f>Table76[[#This Row],[Test No.]]&amp;Table76[[#This Row],[Section]]&amp;Table76[[#This Row],[Q. No.]]</f>
        <v/>
      </c>
      <c r="B4018"/>
      <c r="C4018"/>
      <c r="D4018"/>
      <c r="E4018"/>
      <c r="F4018"/>
      <c r="G4018"/>
    </row>
    <row r="4019" spans="1:7" x14ac:dyDescent="0.2">
      <c r="A4019" t="str">
        <f>Table76[[#This Row],[Test No.]]&amp;Table76[[#This Row],[Section]]&amp;Table76[[#This Row],[Q. No.]]</f>
        <v/>
      </c>
      <c r="B4019"/>
      <c r="C4019"/>
      <c r="D4019"/>
      <c r="E4019"/>
      <c r="F4019"/>
      <c r="G4019"/>
    </row>
    <row r="4020" spans="1:7" x14ac:dyDescent="0.2">
      <c r="A4020" t="str">
        <f>Table76[[#This Row],[Test No.]]&amp;Table76[[#This Row],[Section]]&amp;Table76[[#This Row],[Q. No.]]</f>
        <v/>
      </c>
      <c r="B4020"/>
      <c r="C4020"/>
      <c r="D4020"/>
      <c r="E4020"/>
      <c r="F4020"/>
      <c r="G4020"/>
    </row>
    <row r="4021" spans="1:7" x14ac:dyDescent="0.2">
      <c r="A4021" t="str">
        <f>Table76[[#This Row],[Test No.]]&amp;Table76[[#This Row],[Section]]&amp;Table76[[#This Row],[Q. No.]]</f>
        <v/>
      </c>
      <c r="B4021"/>
      <c r="C4021"/>
      <c r="D4021"/>
      <c r="E4021"/>
      <c r="F4021"/>
      <c r="G4021"/>
    </row>
    <row r="4022" spans="1:7" x14ac:dyDescent="0.2">
      <c r="A4022" t="str">
        <f>Table76[[#This Row],[Test No.]]&amp;Table76[[#This Row],[Section]]&amp;Table76[[#This Row],[Q. No.]]</f>
        <v/>
      </c>
      <c r="B4022"/>
      <c r="C4022"/>
      <c r="D4022"/>
      <c r="E4022"/>
      <c r="F4022"/>
      <c r="G4022"/>
    </row>
    <row r="4023" spans="1:7" x14ac:dyDescent="0.2">
      <c r="A4023" t="str">
        <f>Table76[[#This Row],[Test No.]]&amp;Table76[[#This Row],[Section]]&amp;Table76[[#This Row],[Q. No.]]</f>
        <v/>
      </c>
      <c r="B4023"/>
      <c r="C4023"/>
      <c r="D4023"/>
      <c r="E4023"/>
      <c r="F4023"/>
      <c r="G4023"/>
    </row>
    <row r="4024" spans="1:7" x14ac:dyDescent="0.2">
      <c r="A4024" t="str">
        <f>Table76[[#This Row],[Test No.]]&amp;Table76[[#This Row],[Section]]&amp;Table76[[#This Row],[Q. No.]]</f>
        <v/>
      </c>
      <c r="B4024"/>
      <c r="C4024"/>
      <c r="D4024"/>
      <c r="E4024"/>
      <c r="F4024"/>
      <c r="G4024"/>
    </row>
    <row r="4025" spans="1:7" x14ac:dyDescent="0.2">
      <c r="A4025" t="str">
        <f>Table76[[#This Row],[Test No.]]&amp;Table76[[#This Row],[Section]]&amp;Table76[[#This Row],[Q. No.]]</f>
        <v/>
      </c>
      <c r="B4025"/>
      <c r="C4025"/>
      <c r="D4025"/>
      <c r="E4025"/>
      <c r="F4025"/>
      <c r="G4025"/>
    </row>
    <row r="4026" spans="1:7" x14ac:dyDescent="0.2">
      <c r="A4026" t="str">
        <f>Table76[[#This Row],[Test No.]]&amp;Table76[[#This Row],[Section]]&amp;Table76[[#This Row],[Q. No.]]</f>
        <v/>
      </c>
      <c r="B4026"/>
      <c r="C4026"/>
      <c r="D4026"/>
      <c r="E4026"/>
      <c r="F4026"/>
      <c r="G4026"/>
    </row>
    <row r="4027" spans="1:7" x14ac:dyDescent="0.2">
      <c r="A4027" t="str">
        <f>Table76[[#This Row],[Test No.]]&amp;Table76[[#This Row],[Section]]&amp;Table76[[#This Row],[Q. No.]]</f>
        <v/>
      </c>
      <c r="B4027"/>
      <c r="C4027"/>
      <c r="D4027"/>
      <c r="E4027"/>
      <c r="F4027"/>
      <c r="G4027"/>
    </row>
    <row r="4028" spans="1:7" x14ac:dyDescent="0.2">
      <c r="A4028" t="str">
        <f>Table76[[#This Row],[Test No.]]&amp;Table76[[#This Row],[Section]]&amp;Table76[[#This Row],[Q. No.]]</f>
        <v/>
      </c>
      <c r="B4028"/>
      <c r="C4028"/>
      <c r="D4028"/>
      <c r="E4028"/>
      <c r="F4028"/>
      <c r="G4028"/>
    </row>
    <row r="4029" spans="1:7" x14ac:dyDescent="0.2">
      <c r="A4029" t="str">
        <f>Table76[[#This Row],[Test No.]]&amp;Table76[[#This Row],[Section]]&amp;Table76[[#This Row],[Q. No.]]</f>
        <v/>
      </c>
      <c r="B4029"/>
      <c r="C4029"/>
      <c r="D4029"/>
      <c r="E4029"/>
      <c r="F4029"/>
      <c r="G4029"/>
    </row>
    <row r="4030" spans="1:7" x14ac:dyDescent="0.2">
      <c r="A4030" t="str">
        <f>Table76[[#This Row],[Test No.]]&amp;Table76[[#This Row],[Section]]&amp;Table76[[#This Row],[Q. No.]]</f>
        <v/>
      </c>
      <c r="B4030"/>
      <c r="C4030"/>
      <c r="D4030"/>
      <c r="E4030"/>
      <c r="F4030"/>
      <c r="G4030"/>
    </row>
    <row r="4031" spans="1:7" x14ac:dyDescent="0.2">
      <c r="A4031" t="str">
        <f>Table76[[#This Row],[Test No.]]&amp;Table76[[#This Row],[Section]]&amp;Table76[[#This Row],[Q. No.]]</f>
        <v/>
      </c>
      <c r="B4031"/>
      <c r="C4031"/>
      <c r="D4031"/>
      <c r="E4031"/>
      <c r="F4031"/>
      <c r="G4031"/>
    </row>
    <row r="4032" spans="1:7" x14ac:dyDescent="0.2">
      <c r="A4032" t="str">
        <f>Table76[[#This Row],[Test No.]]&amp;Table76[[#This Row],[Section]]&amp;Table76[[#This Row],[Q. No.]]</f>
        <v/>
      </c>
      <c r="B4032"/>
      <c r="C4032"/>
      <c r="D4032"/>
      <c r="E4032"/>
      <c r="F4032"/>
      <c r="G4032"/>
    </row>
    <row r="4033" spans="1:7" x14ac:dyDescent="0.2">
      <c r="A4033" t="str">
        <f>Table76[[#This Row],[Test No.]]&amp;Table76[[#This Row],[Section]]&amp;Table76[[#This Row],[Q. No.]]</f>
        <v/>
      </c>
      <c r="B4033"/>
      <c r="C4033"/>
      <c r="D4033"/>
      <c r="E4033"/>
      <c r="F4033"/>
      <c r="G4033"/>
    </row>
    <row r="4034" spans="1:7" x14ac:dyDescent="0.2">
      <c r="A4034" t="str">
        <f>Table76[[#This Row],[Test No.]]&amp;Table76[[#This Row],[Section]]&amp;Table76[[#This Row],[Q. No.]]</f>
        <v/>
      </c>
      <c r="B4034"/>
      <c r="C4034"/>
      <c r="D4034"/>
      <c r="E4034"/>
      <c r="F4034"/>
      <c r="G4034"/>
    </row>
    <row r="4035" spans="1:7" x14ac:dyDescent="0.2">
      <c r="A4035" t="str">
        <f>Table76[[#This Row],[Test No.]]&amp;Table76[[#This Row],[Section]]&amp;Table76[[#This Row],[Q. No.]]</f>
        <v/>
      </c>
      <c r="B4035"/>
      <c r="C4035"/>
      <c r="D4035"/>
      <c r="E4035"/>
      <c r="F4035"/>
      <c r="G4035"/>
    </row>
    <row r="4036" spans="1:7" x14ac:dyDescent="0.2">
      <c r="A4036" t="str">
        <f>Table76[[#This Row],[Test No.]]&amp;Table76[[#This Row],[Section]]&amp;Table76[[#This Row],[Q. No.]]</f>
        <v/>
      </c>
      <c r="B4036"/>
      <c r="C4036"/>
      <c r="D4036"/>
      <c r="E4036"/>
      <c r="F4036"/>
      <c r="G4036"/>
    </row>
    <row r="4037" spans="1:7" x14ac:dyDescent="0.2">
      <c r="A4037" t="str">
        <f>Table76[[#This Row],[Test No.]]&amp;Table76[[#This Row],[Section]]&amp;Table76[[#This Row],[Q. No.]]</f>
        <v/>
      </c>
      <c r="B4037"/>
      <c r="C4037"/>
      <c r="D4037"/>
      <c r="E4037"/>
      <c r="F4037"/>
      <c r="G4037"/>
    </row>
    <row r="4038" spans="1:7" x14ac:dyDescent="0.2">
      <c r="A4038" t="str">
        <f>Table76[[#This Row],[Test No.]]&amp;Table76[[#This Row],[Section]]&amp;Table76[[#This Row],[Q. No.]]</f>
        <v/>
      </c>
      <c r="B4038"/>
      <c r="C4038"/>
      <c r="D4038"/>
      <c r="E4038"/>
      <c r="F4038"/>
      <c r="G4038"/>
    </row>
    <row r="4039" spans="1:7" x14ac:dyDescent="0.2">
      <c r="A4039" t="str">
        <f>Table76[[#This Row],[Test No.]]&amp;Table76[[#This Row],[Section]]&amp;Table76[[#This Row],[Q. No.]]</f>
        <v/>
      </c>
      <c r="B4039"/>
      <c r="C4039"/>
      <c r="D4039"/>
      <c r="E4039"/>
      <c r="F4039"/>
      <c r="G4039"/>
    </row>
    <row r="4040" spans="1:7" x14ac:dyDescent="0.2">
      <c r="A4040" t="str">
        <f>Table76[[#This Row],[Test No.]]&amp;Table76[[#This Row],[Section]]&amp;Table76[[#This Row],[Q. No.]]</f>
        <v/>
      </c>
      <c r="B4040"/>
      <c r="C4040"/>
      <c r="D4040"/>
      <c r="E4040"/>
      <c r="F4040"/>
      <c r="G4040"/>
    </row>
    <row r="4041" spans="1:7" x14ac:dyDescent="0.2">
      <c r="A4041" t="str">
        <f>Table76[[#This Row],[Test No.]]&amp;Table76[[#This Row],[Section]]&amp;Table76[[#This Row],[Q. No.]]</f>
        <v/>
      </c>
      <c r="B4041"/>
      <c r="C4041"/>
      <c r="D4041"/>
      <c r="E4041"/>
      <c r="F4041"/>
      <c r="G4041"/>
    </row>
    <row r="4042" spans="1:7" x14ac:dyDescent="0.2">
      <c r="A4042" t="str">
        <f>Table76[[#This Row],[Test No.]]&amp;Table76[[#This Row],[Section]]&amp;Table76[[#This Row],[Q. No.]]</f>
        <v/>
      </c>
      <c r="B4042"/>
      <c r="C4042"/>
      <c r="D4042"/>
      <c r="E4042"/>
      <c r="F4042"/>
      <c r="G4042"/>
    </row>
    <row r="4043" spans="1:7" x14ac:dyDescent="0.2">
      <c r="A4043" t="str">
        <f>Table76[[#This Row],[Test No.]]&amp;Table76[[#This Row],[Section]]&amp;Table76[[#This Row],[Q. No.]]</f>
        <v/>
      </c>
      <c r="B4043"/>
      <c r="C4043"/>
      <c r="D4043"/>
      <c r="E4043"/>
      <c r="F4043"/>
      <c r="G4043"/>
    </row>
    <row r="4044" spans="1:7" x14ac:dyDescent="0.2">
      <c r="A4044" t="str">
        <f>Table76[[#This Row],[Test No.]]&amp;Table76[[#This Row],[Section]]&amp;Table76[[#This Row],[Q. No.]]</f>
        <v/>
      </c>
      <c r="B4044"/>
      <c r="C4044"/>
      <c r="D4044"/>
      <c r="E4044"/>
      <c r="F4044"/>
      <c r="G4044"/>
    </row>
    <row r="4045" spans="1:7" x14ac:dyDescent="0.2">
      <c r="A4045" t="str">
        <f>Table76[[#This Row],[Test No.]]&amp;Table76[[#This Row],[Section]]&amp;Table76[[#This Row],[Q. No.]]</f>
        <v/>
      </c>
      <c r="B4045"/>
      <c r="C4045"/>
      <c r="D4045"/>
      <c r="E4045"/>
      <c r="F4045"/>
      <c r="G4045"/>
    </row>
    <row r="4046" spans="1:7" x14ac:dyDescent="0.2">
      <c r="A4046" t="str">
        <f>Table76[[#This Row],[Test No.]]&amp;Table76[[#This Row],[Section]]&amp;Table76[[#This Row],[Q. No.]]</f>
        <v/>
      </c>
      <c r="B4046"/>
      <c r="C4046"/>
      <c r="D4046"/>
      <c r="E4046"/>
      <c r="F4046"/>
      <c r="G4046"/>
    </row>
    <row r="4047" spans="1:7" x14ac:dyDescent="0.2">
      <c r="A4047" t="str">
        <f>Table76[[#This Row],[Test No.]]&amp;Table76[[#This Row],[Section]]&amp;Table76[[#This Row],[Q. No.]]</f>
        <v/>
      </c>
      <c r="B4047"/>
      <c r="C4047"/>
      <c r="D4047"/>
      <c r="E4047"/>
      <c r="F4047"/>
      <c r="G4047"/>
    </row>
    <row r="4048" spans="1:7" x14ac:dyDescent="0.2">
      <c r="A4048" t="str">
        <f>Table76[[#This Row],[Test No.]]&amp;Table76[[#This Row],[Section]]&amp;Table76[[#This Row],[Q. No.]]</f>
        <v/>
      </c>
      <c r="B4048"/>
      <c r="C4048"/>
      <c r="D4048"/>
      <c r="E4048"/>
      <c r="F4048"/>
      <c r="G4048"/>
    </row>
    <row r="4049" spans="1:7" x14ac:dyDescent="0.2">
      <c r="A4049" t="str">
        <f>Table76[[#This Row],[Test No.]]&amp;Table76[[#This Row],[Section]]&amp;Table76[[#This Row],[Q. No.]]</f>
        <v/>
      </c>
      <c r="B4049"/>
      <c r="C4049"/>
      <c r="D4049"/>
      <c r="E4049"/>
      <c r="F4049"/>
      <c r="G4049"/>
    </row>
    <row r="4050" spans="1:7" x14ac:dyDescent="0.2">
      <c r="A4050" t="str">
        <f>Table76[[#This Row],[Test No.]]&amp;Table76[[#This Row],[Section]]&amp;Table76[[#This Row],[Q. No.]]</f>
        <v/>
      </c>
      <c r="B4050"/>
      <c r="C4050"/>
      <c r="D4050"/>
      <c r="E4050"/>
      <c r="F4050"/>
      <c r="G4050"/>
    </row>
    <row r="4051" spans="1:7" x14ac:dyDescent="0.2">
      <c r="A4051" t="str">
        <f>Table76[[#This Row],[Test No.]]&amp;Table76[[#This Row],[Section]]&amp;Table76[[#This Row],[Q. No.]]</f>
        <v/>
      </c>
      <c r="B4051"/>
      <c r="C4051"/>
      <c r="D4051"/>
      <c r="E4051"/>
      <c r="F4051"/>
      <c r="G4051"/>
    </row>
    <row r="4052" spans="1:7" x14ac:dyDescent="0.2">
      <c r="A4052" t="str">
        <f>Table76[[#This Row],[Test No.]]&amp;Table76[[#This Row],[Section]]&amp;Table76[[#This Row],[Q. No.]]</f>
        <v/>
      </c>
      <c r="B4052"/>
      <c r="C4052"/>
      <c r="D4052"/>
      <c r="E4052"/>
      <c r="F4052"/>
      <c r="G4052"/>
    </row>
    <row r="4053" spans="1:7" x14ac:dyDescent="0.2">
      <c r="A4053" t="str">
        <f>Table76[[#This Row],[Test No.]]&amp;Table76[[#This Row],[Section]]&amp;Table76[[#This Row],[Q. No.]]</f>
        <v/>
      </c>
      <c r="B4053"/>
      <c r="C4053"/>
      <c r="D4053"/>
      <c r="E4053"/>
      <c r="F4053"/>
      <c r="G4053"/>
    </row>
    <row r="4054" spans="1:7" x14ac:dyDescent="0.2">
      <c r="A4054" t="str">
        <f>Table76[[#This Row],[Test No.]]&amp;Table76[[#This Row],[Section]]&amp;Table76[[#This Row],[Q. No.]]</f>
        <v/>
      </c>
      <c r="B4054"/>
      <c r="C4054"/>
      <c r="D4054"/>
      <c r="E4054"/>
      <c r="F4054"/>
      <c r="G4054"/>
    </row>
    <row r="4055" spans="1:7" x14ac:dyDescent="0.2">
      <c r="A4055" t="str">
        <f>Table76[[#This Row],[Test No.]]&amp;Table76[[#This Row],[Section]]&amp;Table76[[#This Row],[Q. No.]]</f>
        <v/>
      </c>
      <c r="B4055"/>
      <c r="C4055"/>
      <c r="D4055"/>
      <c r="E4055"/>
      <c r="F4055"/>
      <c r="G4055"/>
    </row>
    <row r="4056" spans="1:7" x14ac:dyDescent="0.2">
      <c r="A4056" t="str">
        <f>Table76[[#This Row],[Test No.]]&amp;Table76[[#This Row],[Section]]&amp;Table76[[#This Row],[Q. No.]]</f>
        <v/>
      </c>
      <c r="B4056"/>
      <c r="C4056"/>
      <c r="D4056"/>
      <c r="E4056"/>
      <c r="F4056"/>
      <c r="G4056"/>
    </row>
    <row r="4057" spans="1:7" x14ac:dyDescent="0.2">
      <c r="A4057" t="str">
        <f>Table76[[#This Row],[Test No.]]&amp;Table76[[#This Row],[Section]]&amp;Table76[[#This Row],[Q. No.]]</f>
        <v/>
      </c>
      <c r="B4057"/>
      <c r="C4057"/>
      <c r="D4057"/>
      <c r="E4057"/>
      <c r="F4057"/>
      <c r="G4057"/>
    </row>
    <row r="4058" spans="1:7" x14ac:dyDescent="0.2">
      <c r="A4058" t="str">
        <f>Table76[[#This Row],[Test No.]]&amp;Table76[[#This Row],[Section]]&amp;Table76[[#This Row],[Q. No.]]</f>
        <v/>
      </c>
      <c r="B4058"/>
      <c r="C4058"/>
      <c r="D4058"/>
      <c r="E4058"/>
      <c r="F4058"/>
      <c r="G4058"/>
    </row>
    <row r="4059" spans="1:7" x14ac:dyDescent="0.2">
      <c r="A4059" t="str">
        <f>Table76[[#This Row],[Test No.]]&amp;Table76[[#This Row],[Section]]&amp;Table76[[#This Row],[Q. No.]]</f>
        <v/>
      </c>
      <c r="B4059"/>
      <c r="C4059"/>
      <c r="D4059"/>
      <c r="E4059"/>
      <c r="F4059"/>
      <c r="G4059"/>
    </row>
    <row r="4060" spans="1:7" x14ac:dyDescent="0.2">
      <c r="A4060" t="str">
        <f>Table76[[#This Row],[Test No.]]&amp;Table76[[#This Row],[Section]]&amp;Table76[[#This Row],[Q. No.]]</f>
        <v/>
      </c>
      <c r="B4060"/>
      <c r="C4060"/>
      <c r="D4060"/>
      <c r="E4060"/>
      <c r="F4060"/>
      <c r="G4060"/>
    </row>
    <row r="4061" spans="1:7" x14ac:dyDescent="0.2">
      <c r="A4061" t="str">
        <f>Table76[[#This Row],[Test No.]]&amp;Table76[[#This Row],[Section]]&amp;Table76[[#This Row],[Q. No.]]</f>
        <v/>
      </c>
      <c r="B4061"/>
      <c r="C4061"/>
      <c r="D4061"/>
      <c r="E4061"/>
      <c r="F4061"/>
      <c r="G4061"/>
    </row>
    <row r="4062" spans="1:7" x14ac:dyDescent="0.2">
      <c r="A4062" t="str">
        <f>Table76[[#This Row],[Test No.]]&amp;Table76[[#This Row],[Section]]&amp;Table76[[#This Row],[Q. No.]]</f>
        <v/>
      </c>
      <c r="B4062"/>
      <c r="C4062"/>
      <c r="D4062"/>
      <c r="E4062"/>
      <c r="F4062"/>
      <c r="G4062"/>
    </row>
    <row r="4063" spans="1:7" x14ac:dyDescent="0.2">
      <c r="A4063" t="str">
        <f>Table76[[#This Row],[Test No.]]&amp;Table76[[#This Row],[Section]]&amp;Table76[[#This Row],[Q. No.]]</f>
        <v/>
      </c>
      <c r="B4063"/>
      <c r="C4063"/>
      <c r="D4063"/>
      <c r="E4063"/>
      <c r="F4063"/>
      <c r="G4063"/>
    </row>
    <row r="4064" spans="1:7" x14ac:dyDescent="0.2">
      <c r="A4064" t="str">
        <f>Table76[[#This Row],[Test No.]]&amp;Table76[[#This Row],[Section]]&amp;Table76[[#This Row],[Q. No.]]</f>
        <v/>
      </c>
      <c r="B4064"/>
      <c r="C4064"/>
      <c r="D4064"/>
      <c r="E4064"/>
      <c r="F4064"/>
      <c r="G4064"/>
    </row>
    <row r="4065" spans="1:7" x14ac:dyDescent="0.2">
      <c r="A4065" t="str">
        <f>Table76[[#This Row],[Test No.]]&amp;Table76[[#This Row],[Section]]&amp;Table76[[#This Row],[Q. No.]]</f>
        <v/>
      </c>
      <c r="B4065"/>
      <c r="C4065"/>
      <c r="D4065"/>
      <c r="E4065"/>
      <c r="F4065"/>
      <c r="G4065"/>
    </row>
    <row r="4066" spans="1:7" x14ac:dyDescent="0.2">
      <c r="A4066" t="str">
        <f>Table76[[#This Row],[Test No.]]&amp;Table76[[#This Row],[Section]]&amp;Table76[[#This Row],[Q. No.]]</f>
        <v/>
      </c>
      <c r="B4066"/>
      <c r="C4066"/>
      <c r="D4066"/>
      <c r="E4066"/>
      <c r="F4066"/>
      <c r="G4066"/>
    </row>
    <row r="4067" spans="1:7" x14ac:dyDescent="0.2">
      <c r="A4067" t="str">
        <f>Table76[[#This Row],[Test No.]]&amp;Table76[[#This Row],[Section]]&amp;Table76[[#This Row],[Q. No.]]</f>
        <v/>
      </c>
      <c r="B4067"/>
      <c r="C4067"/>
      <c r="D4067"/>
      <c r="E4067"/>
      <c r="F4067"/>
      <c r="G4067"/>
    </row>
    <row r="4068" spans="1:7" x14ac:dyDescent="0.2">
      <c r="A4068" t="str">
        <f>Table76[[#This Row],[Test No.]]&amp;Table76[[#This Row],[Section]]&amp;Table76[[#This Row],[Q. No.]]</f>
        <v/>
      </c>
      <c r="B4068"/>
      <c r="C4068"/>
      <c r="D4068"/>
      <c r="E4068"/>
      <c r="F4068"/>
      <c r="G4068"/>
    </row>
    <row r="4069" spans="1:7" x14ac:dyDescent="0.2">
      <c r="A4069" t="str">
        <f>Table76[[#This Row],[Test No.]]&amp;Table76[[#This Row],[Section]]&amp;Table76[[#This Row],[Q. No.]]</f>
        <v/>
      </c>
      <c r="B4069"/>
      <c r="C4069"/>
      <c r="D4069"/>
      <c r="E4069"/>
      <c r="F4069"/>
      <c r="G4069"/>
    </row>
    <row r="4070" spans="1:7" x14ac:dyDescent="0.2">
      <c r="A4070" t="str">
        <f>Table76[[#This Row],[Test No.]]&amp;Table76[[#This Row],[Section]]&amp;Table76[[#This Row],[Q. No.]]</f>
        <v/>
      </c>
      <c r="B4070"/>
      <c r="C4070"/>
      <c r="D4070"/>
      <c r="E4070"/>
      <c r="F4070"/>
      <c r="G4070"/>
    </row>
    <row r="4071" spans="1:7" x14ac:dyDescent="0.2">
      <c r="A4071" t="str">
        <f>Table76[[#This Row],[Test No.]]&amp;Table76[[#This Row],[Section]]&amp;Table76[[#This Row],[Q. No.]]</f>
        <v/>
      </c>
      <c r="B4071"/>
      <c r="C4071"/>
      <c r="D4071"/>
      <c r="E4071"/>
      <c r="F4071"/>
      <c r="G4071"/>
    </row>
    <row r="4072" spans="1:7" x14ac:dyDescent="0.2">
      <c r="A4072" t="str">
        <f>Table76[[#This Row],[Test No.]]&amp;Table76[[#This Row],[Section]]&amp;Table76[[#This Row],[Q. No.]]</f>
        <v/>
      </c>
      <c r="B4072"/>
      <c r="C4072"/>
      <c r="D4072"/>
      <c r="E4072"/>
      <c r="F4072"/>
      <c r="G4072"/>
    </row>
    <row r="4073" spans="1:7" x14ac:dyDescent="0.2">
      <c r="A4073" t="str">
        <f>Table76[[#This Row],[Test No.]]&amp;Table76[[#This Row],[Section]]&amp;Table76[[#This Row],[Q. No.]]</f>
        <v/>
      </c>
      <c r="B4073"/>
      <c r="C4073"/>
      <c r="D4073"/>
      <c r="E4073"/>
      <c r="F4073"/>
      <c r="G4073"/>
    </row>
    <row r="4074" spans="1:7" x14ac:dyDescent="0.2">
      <c r="A4074" t="str">
        <f>Table76[[#This Row],[Test No.]]&amp;Table76[[#This Row],[Section]]&amp;Table76[[#This Row],[Q. No.]]</f>
        <v/>
      </c>
      <c r="B4074"/>
      <c r="C4074"/>
      <c r="D4074"/>
      <c r="E4074"/>
      <c r="F4074"/>
      <c r="G4074"/>
    </row>
    <row r="4075" spans="1:7" x14ac:dyDescent="0.2">
      <c r="A4075" t="str">
        <f>Table76[[#This Row],[Test No.]]&amp;Table76[[#This Row],[Section]]&amp;Table76[[#This Row],[Q. No.]]</f>
        <v/>
      </c>
      <c r="B4075"/>
      <c r="C4075"/>
      <c r="D4075"/>
      <c r="E4075"/>
      <c r="F4075"/>
      <c r="G4075"/>
    </row>
    <row r="4076" spans="1:7" x14ac:dyDescent="0.2">
      <c r="A4076" t="str">
        <f>Table76[[#This Row],[Test No.]]&amp;Table76[[#This Row],[Section]]&amp;Table76[[#This Row],[Q. No.]]</f>
        <v/>
      </c>
      <c r="B4076"/>
      <c r="C4076"/>
      <c r="D4076"/>
      <c r="E4076"/>
      <c r="F4076"/>
      <c r="G4076"/>
    </row>
    <row r="4077" spans="1:7" x14ac:dyDescent="0.2">
      <c r="A4077" t="str">
        <f>Table76[[#This Row],[Test No.]]&amp;Table76[[#This Row],[Section]]&amp;Table76[[#This Row],[Q. No.]]</f>
        <v/>
      </c>
      <c r="B4077"/>
      <c r="C4077"/>
      <c r="D4077"/>
      <c r="E4077"/>
      <c r="F4077"/>
      <c r="G4077"/>
    </row>
    <row r="4078" spans="1:7" x14ac:dyDescent="0.2">
      <c r="A4078" t="str">
        <f>Table76[[#This Row],[Test No.]]&amp;Table76[[#This Row],[Section]]&amp;Table76[[#This Row],[Q. No.]]</f>
        <v/>
      </c>
      <c r="B4078"/>
      <c r="C4078"/>
      <c r="D4078"/>
      <c r="E4078"/>
      <c r="F4078"/>
      <c r="G4078"/>
    </row>
    <row r="4079" spans="1:7" x14ac:dyDescent="0.2">
      <c r="A4079" t="str">
        <f>Table76[[#This Row],[Test No.]]&amp;Table76[[#This Row],[Section]]&amp;Table76[[#This Row],[Q. No.]]</f>
        <v/>
      </c>
      <c r="B4079"/>
      <c r="C4079"/>
      <c r="D4079"/>
      <c r="E4079"/>
      <c r="F4079"/>
      <c r="G4079"/>
    </row>
    <row r="4080" spans="1:7" x14ac:dyDescent="0.2">
      <c r="A4080" t="str">
        <f>Table76[[#This Row],[Test No.]]&amp;Table76[[#This Row],[Section]]&amp;Table76[[#This Row],[Q. No.]]</f>
        <v/>
      </c>
      <c r="B4080"/>
      <c r="C4080"/>
      <c r="D4080"/>
      <c r="E4080"/>
      <c r="F4080"/>
      <c r="G4080"/>
    </row>
    <row r="4081" spans="1:7" x14ac:dyDescent="0.2">
      <c r="A4081" t="str">
        <f>Table76[[#This Row],[Test No.]]&amp;Table76[[#This Row],[Section]]&amp;Table76[[#This Row],[Q. No.]]</f>
        <v/>
      </c>
      <c r="B4081"/>
      <c r="C4081"/>
      <c r="D4081"/>
      <c r="E4081"/>
      <c r="F4081"/>
      <c r="G4081"/>
    </row>
    <row r="4082" spans="1:7" x14ac:dyDescent="0.2">
      <c r="A4082" t="str">
        <f>Table76[[#This Row],[Test No.]]&amp;Table76[[#This Row],[Section]]&amp;Table76[[#This Row],[Q. No.]]</f>
        <v/>
      </c>
      <c r="B4082"/>
      <c r="C4082"/>
      <c r="D4082"/>
      <c r="E4082"/>
      <c r="F4082"/>
      <c r="G4082"/>
    </row>
    <row r="4083" spans="1:7" x14ac:dyDescent="0.2">
      <c r="A4083" t="str">
        <f>Table76[[#This Row],[Test No.]]&amp;Table76[[#This Row],[Section]]&amp;Table76[[#This Row],[Q. No.]]</f>
        <v/>
      </c>
      <c r="B4083"/>
      <c r="C4083"/>
      <c r="D4083"/>
      <c r="E4083"/>
      <c r="F4083"/>
      <c r="G4083"/>
    </row>
    <row r="4084" spans="1:7" x14ac:dyDescent="0.2">
      <c r="A4084" t="str">
        <f>Table76[[#This Row],[Test No.]]&amp;Table76[[#This Row],[Section]]&amp;Table76[[#This Row],[Q. No.]]</f>
        <v/>
      </c>
      <c r="B4084"/>
      <c r="C4084"/>
      <c r="D4084"/>
      <c r="E4084"/>
      <c r="F4084"/>
      <c r="G4084"/>
    </row>
    <row r="4085" spans="1:7" x14ac:dyDescent="0.2">
      <c r="A4085" t="str">
        <f>Table76[[#This Row],[Test No.]]&amp;Table76[[#This Row],[Section]]&amp;Table76[[#This Row],[Q. No.]]</f>
        <v/>
      </c>
      <c r="B4085"/>
      <c r="C4085"/>
      <c r="D4085"/>
      <c r="E4085"/>
      <c r="F4085"/>
      <c r="G4085"/>
    </row>
    <row r="4086" spans="1:7" x14ac:dyDescent="0.2">
      <c r="A4086" t="str">
        <f>Table76[[#This Row],[Test No.]]&amp;Table76[[#This Row],[Section]]&amp;Table76[[#This Row],[Q. No.]]</f>
        <v/>
      </c>
      <c r="B4086"/>
      <c r="C4086"/>
      <c r="D4086"/>
      <c r="E4086"/>
      <c r="F4086"/>
      <c r="G4086"/>
    </row>
    <row r="4087" spans="1:7" x14ac:dyDescent="0.2">
      <c r="A4087" t="str">
        <f>Table76[[#This Row],[Test No.]]&amp;Table76[[#This Row],[Section]]&amp;Table76[[#This Row],[Q. No.]]</f>
        <v/>
      </c>
      <c r="B4087"/>
      <c r="C4087"/>
      <c r="D4087"/>
      <c r="E4087"/>
      <c r="F4087"/>
      <c r="G4087"/>
    </row>
    <row r="4088" spans="1:7" x14ac:dyDescent="0.2">
      <c r="A4088" t="str">
        <f>Table76[[#This Row],[Test No.]]&amp;Table76[[#This Row],[Section]]&amp;Table76[[#This Row],[Q. No.]]</f>
        <v/>
      </c>
      <c r="B4088"/>
      <c r="C4088"/>
      <c r="D4088"/>
      <c r="E4088"/>
      <c r="F4088"/>
      <c r="G4088"/>
    </row>
    <row r="4089" spans="1:7" x14ac:dyDescent="0.2">
      <c r="A4089" t="str">
        <f>Table76[[#This Row],[Test No.]]&amp;Table76[[#This Row],[Section]]&amp;Table76[[#This Row],[Q. No.]]</f>
        <v/>
      </c>
      <c r="B4089"/>
      <c r="C4089"/>
      <c r="D4089"/>
      <c r="E4089"/>
      <c r="F4089"/>
      <c r="G4089"/>
    </row>
    <row r="4090" spans="1:7" x14ac:dyDescent="0.2">
      <c r="A4090" t="str">
        <f>Table76[[#This Row],[Test No.]]&amp;Table76[[#This Row],[Section]]&amp;Table76[[#This Row],[Q. No.]]</f>
        <v/>
      </c>
      <c r="B4090"/>
      <c r="C4090"/>
      <c r="D4090"/>
      <c r="E4090"/>
      <c r="F4090"/>
      <c r="G4090"/>
    </row>
    <row r="4091" spans="1:7" x14ac:dyDescent="0.2">
      <c r="A4091" t="str">
        <f>Table76[[#This Row],[Test No.]]&amp;Table76[[#This Row],[Section]]&amp;Table76[[#This Row],[Q. No.]]</f>
        <v/>
      </c>
      <c r="B4091"/>
      <c r="C4091"/>
      <c r="D4091"/>
      <c r="E4091"/>
      <c r="F4091"/>
      <c r="G4091"/>
    </row>
    <row r="4092" spans="1:7" x14ac:dyDescent="0.2">
      <c r="A4092" t="str">
        <f>Table76[[#This Row],[Test No.]]&amp;Table76[[#This Row],[Section]]&amp;Table76[[#This Row],[Q. No.]]</f>
        <v/>
      </c>
      <c r="B4092"/>
      <c r="C4092"/>
      <c r="D4092"/>
      <c r="E4092"/>
      <c r="F4092"/>
      <c r="G4092"/>
    </row>
    <row r="4093" spans="1:7" x14ac:dyDescent="0.2">
      <c r="A4093" t="str">
        <f>Table76[[#This Row],[Test No.]]&amp;Table76[[#This Row],[Section]]&amp;Table76[[#This Row],[Q. No.]]</f>
        <v/>
      </c>
      <c r="B4093"/>
      <c r="C4093"/>
      <c r="D4093"/>
      <c r="E4093"/>
      <c r="F4093"/>
      <c r="G4093"/>
    </row>
    <row r="4094" spans="1:7" x14ac:dyDescent="0.2">
      <c r="A4094" t="str">
        <f>Table76[[#This Row],[Test No.]]&amp;Table76[[#This Row],[Section]]&amp;Table76[[#This Row],[Q. No.]]</f>
        <v/>
      </c>
      <c r="B4094"/>
      <c r="C4094"/>
      <c r="D4094"/>
      <c r="E4094"/>
      <c r="F4094"/>
      <c r="G4094"/>
    </row>
    <row r="4095" spans="1:7" x14ac:dyDescent="0.2">
      <c r="A4095" t="str">
        <f>Table76[[#This Row],[Test No.]]&amp;Table76[[#This Row],[Section]]&amp;Table76[[#This Row],[Q. No.]]</f>
        <v/>
      </c>
      <c r="B4095"/>
      <c r="C4095"/>
      <c r="D4095"/>
      <c r="E4095"/>
      <c r="F4095"/>
      <c r="G4095"/>
    </row>
    <row r="4096" spans="1:7" x14ac:dyDescent="0.2">
      <c r="A4096" t="str">
        <f>Table76[[#This Row],[Test No.]]&amp;Table76[[#This Row],[Section]]&amp;Table76[[#This Row],[Q. No.]]</f>
        <v/>
      </c>
      <c r="B4096"/>
      <c r="C4096"/>
      <c r="D4096"/>
      <c r="E4096"/>
      <c r="F4096"/>
      <c r="G4096"/>
    </row>
    <row r="4097" spans="1:7" x14ac:dyDescent="0.2">
      <c r="A4097" t="str">
        <f>Table76[[#This Row],[Test No.]]&amp;Table76[[#This Row],[Section]]&amp;Table76[[#This Row],[Q. No.]]</f>
        <v/>
      </c>
      <c r="B4097"/>
      <c r="C4097"/>
      <c r="D4097"/>
      <c r="E4097"/>
      <c r="F4097"/>
      <c r="G4097"/>
    </row>
    <row r="4098" spans="1:7" x14ac:dyDescent="0.2">
      <c r="A4098" t="str">
        <f>Table76[[#This Row],[Test No.]]&amp;Table76[[#This Row],[Section]]&amp;Table76[[#This Row],[Q. No.]]</f>
        <v/>
      </c>
      <c r="B4098"/>
      <c r="C4098"/>
      <c r="D4098"/>
      <c r="E4098"/>
      <c r="F4098"/>
      <c r="G4098"/>
    </row>
    <row r="4099" spans="1:7" x14ac:dyDescent="0.2">
      <c r="A4099" t="str">
        <f>Table76[[#This Row],[Test No.]]&amp;Table76[[#This Row],[Section]]&amp;Table76[[#This Row],[Q. No.]]</f>
        <v/>
      </c>
      <c r="B4099"/>
      <c r="C4099"/>
      <c r="D4099"/>
      <c r="E4099"/>
      <c r="F4099"/>
      <c r="G4099"/>
    </row>
    <row r="4100" spans="1:7" x14ac:dyDescent="0.2">
      <c r="A4100" t="str">
        <f>Table76[[#This Row],[Test No.]]&amp;Table76[[#This Row],[Section]]&amp;Table76[[#This Row],[Q. No.]]</f>
        <v/>
      </c>
      <c r="B4100"/>
      <c r="C4100"/>
      <c r="D4100"/>
      <c r="E4100"/>
      <c r="F4100"/>
      <c r="G4100"/>
    </row>
    <row r="4101" spans="1:7" x14ac:dyDescent="0.2">
      <c r="A4101" t="str">
        <f>Table76[[#This Row],[Test No.]]&amp;Table76[[#This Row],[Section]]&amp;Table76[[#This Row],[Q. No.]]</f>
        <v/>
      </c>
      <c r="B4101"/>
      <c r="C4101"/>
      <c r="D4101"/>
      <c r="E4101"/>
      <c r="F4101"/>
      <c r="G4101"/>
    </row>
    <row r="4102" spans="1:7" x14ac:dyDescent="0.2">
      <c r="A4102" t="str">
        <f>Table76[[#This Row],[Test No.]]&amp;Table76[[#This Row],[Section]]&amp;Table76[[#This Row],[Q. No.]]</f>
        <v/>
      </c>
      <c r="B4102"/>
      <c r="C4102"/>
      <c r="D4102"/>
      <c r="E4102"/>
      <c r="F4102"/>
      <c r="G4102"/>
    </row>
    <row r="4103" spans="1:7" x14ac:dyDescent="0.2">
      <c r="A4103" t="str">
        <f>Table76[[#This Row],[Test No.]]&amp;Table76[[#This Row],[Section]]&amp;Table76[[#This Row],[Q. No.]]</f>
        <v/>
      </c>
      <c r="B4103"/>
      <c r="C4103"/>
      <c r="D4103"/>
      <c r="E4103"/>
      <c r="F4103"/>
      <c r="G4103"/>
    </row>
    <row r="4104" spans="1:7" x14ac:dyDescent="0.2">
      <c r="A4104" t="str">
        <f>Table76[[#This Row],[Test No.]]&amp;Table76[[#This Row],[Section]]&amp;Table76[[#This Row],[Q. No.]]</f>
        <v/>
      </c>
      <c r="B4104"/>
      <c r="C4104"/>
      <c r="D4104"/>
      <c r="E4104"/>
      <c r="F4104"/>
      <c r="G4104"/>
    </row>
    <row r="4105" spans="1:7" x14ac:dyDescent="0.2">
      <c r="A4105" t="str">
        <f>Table76[[#This Row],[Test No.]]&amp;Table76[[#This Row],[Section]]&amp;Table76[[#This Row],[Q. No.]]</f>
        <v/>
      </c>
      <c r="B4105"/>
      <c r="C4105"/>
      <c r="D4105"/>
      <c r="E4105"/>
      <c r="F4105"/>
      <c r="G4105"/>
    </row>
    <row r="4106" spans="1:7" x14ac:dyDescent="0.2">
      <c r="A4106" t="str">
        <f>Table76[[#This Row],[Test No.]]&amp;Table76[[#This Row],[Section]]&amp;Table76[[#This Row],[Q. No.]]</f>
        <v/>
      </c>
      <c r="B4106"/>
      <c r="C4106"/>
      <c r="D4106"/>
      <c r="E4106"/>
      <c r="F4106"/>
      <c r="G4106"/>
    </row>
    <row r="4107" spans="1:7" x14ac:dyDescent="0.2">
      <c r="A4107" t="str">
        <f>Table76[[#This Row],[Test No.]]&amp;Table76[[#This Row],[Section]]&amp;Table76[[#This Row],[Q. No.]]</f>
        <v/>
      </c>
      <c r="B4107"/>
      <c r="C4107"/>
      <c r="D4107"/>
      <c r="E4107"/>
      <c r="F4107"/>
      <c r="G4107"/>
    </row>
    <row r="4108" spans="1:7" x14ac:dyDescent="0.2">
      <c r="A4108" t="str">
        <f>Table76[[#This Row],[Test No.]]&amp;Table76[[#This Row],[Section]]&amp;Table76[[#This Row],[Q. No.]]</f>
        <v/>
      </c>
      <c r="B4108"/>
      <c r="C4108"/>
      <c r="D4108"/>
      <c r="E4108"/>
      <c r="F4108"/>
      <c r="G4108"/>
    </row>
    <row r="4109" spans="1:7" x14ac:dyDescent="0.2">
      <c r="A4109" t="str">
        <f>Table76[[#This Row],[Test No.]]&amp;Table76[[#This Row],[Section]]&amp;Table76[[#This Row],[Q. No.]]</f>
        <v/>
      </c>
      <c r="B4109"/>
      <c r="C4109"/>
      <c r="D4109"/>
      <c r="E4109"/>
      <c r="F4109"/>
      <c r="G4109"/>
    </row>
    <row r="4110" spans="1:7" x14ac:dyDescent="0.2">
      <c r="A4110" t="str">
        <f>Table76[[#This Row],[Test No.]]&amp;Table76[[#This Row],[Section]]&amp;Table76[[#This Row],[Q. No.]]</f>
        <v/>
      </c>
      <c r="B4110"/>
      <c r="C4110"/>
      <c r="D4110"/>
      <c r="E4110"/>
      <c r="F4110"/>
      <c r="G4110"/>
    </row>
    <row r="4111" spans="1:7" x14ac:dyDescent="0.2">
      <c r="A4111" t="str">
        <f>Table76[[#This Row],[Test No.]]&amp;Table76[[#This Row],[Section]]&amp;Table76[[#This Row],[Q. No.]]</f>
        <v/>
      </c>
      <c r="B4111"/>
      <c r="C4111"/>
      <c r="D4111"/>
      <c r="E4111"/>
      <c r="F4111"/>
      <c r="G4111"/>
    </row>
    <row r="4112" spans="1:7" x14ac:dyDescent="0.2">
      <c r="A4112" t="str">
        <f>Table76[[#This Row],[Test No.]]&amp;Table76[[#This Row],[Section]]&amp;Table76[[#This Row],[Q. No.]]</f>
        <v/>
      </c>
      <c r="B4112"/>
      <c r="C4112"/>
      <c r="D4112"/>
      <c r="E4112"/>
      <c r="F4112"/>
      <c r="G4112"/>
    </row>
    <row r="4113" spans="1:7" x14ac:dyDescent="0.2">
      <c r="A4113" t="str">
        <f>Table76[[#This Row],[Test No.]]&amp;Table76[[#This Row],[Section]]&amp;Table76[[#This Row],[Q. No.]]</f>
        <v/>
      </c>
      <c r="B4113"/>
      <c r="C4113"/>
      <c r="D4113"/>
      <c r="E4113"/>
      <c r="F4113"/>
      <c r="G4113"/>
    </row>
    <row r="4114" spans="1:7" x14ac:dyDescent="0.2">
      <c r="A4114" t="str">
        <f>Table76[[#This Row],[Test No.]]&amp;Table76[[#This Row],[Section]]&amp;Table76[[#This Row],[Q. No.]]</f>
        <v/>
      </c>
      <c r="B4114"/>
      <c r="C4114"/>
      <c r="D4114"/>
      <c r="E4114"/>
      <c r="F4114"/>
      <c r="G4114"/>
    </row>
    <row r="4115" spans="1:7" x14ac:dyDescent="0.2">
      <c r="A4115" t="str">
        <f>Table76[[#This Row],[Test No.]]&amp;Table76[[#This Row],[Section]]&amp;Table76[[#This Row],[Q. No.]]</f>
        <v/>
      </c>
      <c r="B4115"/>
      <c r="C4115"/>
      <c r="D4115"/>
      <c r="E4115"/>
      <c r="F4115"/>
      <c r="G4115"/>
    </row>
    <row r="4116" spans="1:7" x14ac:dyDescent="0.2">
      <c r="A4116" t="str">
        <f>Table76[[#This Row],[Test No.]]&amp;Table76[[#This Row],[Section]]&amp;Table76[[#This Row],[Q. No.]]</f>
        <v/>
      </c>
      <c r="B4116"/>
      <c r="C4116"/>
      <c r="D4116"/>
      <c r="E4116"/>
      <c r="F4116"/>
      <c r="G4116"/>
    </row>
    <row r="4117" spans="1:7" x14ac:dyDescent="0.2">
      <c r="A4117" t="str">
        <f>Table76[[#This Row],[Test No.]]&amp;Table76[[#This Row],[Section]]&amp;Table76[[#This Row],[Q. No.]]</f>
        <v/>
      </c>
      <c r="B4117"/>
      <c r="C4117"/>
      <c r="D4117"/>
      <c r="E4117"/>
      <c r="F4117"/>
      <c r="G4117"/>
    </row>
    <row r="4118" spans="1:7" x14ac:dyDescent="0.2">
      <c r="A4118" t="str">
        <f>Table76[[#This Row],[Test No.]]&amp;Table76[[#This Row],[Section]]&amp;Table76[[#This Row],[Q. No.]]</f>
        <v/>
      </c>
      <c r="B4118"/>
      <c r="C4118"/>
      <c r="D4118"/>
      <c r="E4118"/>
      <c r="F4118"/>
      <c r="G4118"/>
    </row>
    <row r="4119" spans="1:7" x14ac:dyDescent="0.2">
      <c r="A4119" t="str">
        <f>Table76[[#This Row],[Test No.]]&amp;Table76[[#This Row],[Section]]&amp;Table76[[#This Row],[Q. No.]]</f>
        <v/>
      </c>
      <c r="B4119"/>
      <c r="C4119"/>
      <c r="D4119"/>
      <c r="E4119"/>
      <c r="F4119"/>
      <c r="G4119"/>
    </row>
    <row r="4120" spans="1:7" x14ac:dyDescent="0.2">
      <c r="A4120" t="str">
        <f>Table76[[#This Row],[Test No.]]&amp;Table76[[#This Row],[Section]]&amp;Table76[[#This Row],[Q. No.]]</f>
        <v/>
      </c>
      <c r="B4120"/>
      <c r="C4120"/>
      <c r="D4120"/>
      <c r="E4120"/>
      <c r="F4120"/>
      <c r="G4120"/>
    </row>
    <row r="4121" spans="1:7" x14ac:dyDescent="0.2">
      <c r="A4121" t="str">
        <f>Table76[[#This Row],[Test No.]]&amp;Table76[[#This Row],[Section]]&amp;Table76[[#This Row],[Q. No.]]</f>
        <v/>
      </c>
      <c r="B4121"/>
      <c r="C4121"/>
      <c r="D4121"/>
      <c r="E4121"/>
      <c r="F4121"/>
      <c r="G4121"/>
    </row>
    <row r="4122" spans="1:7" x14ac:dyDescent="0.2">
      <c r="A4122" t="str">
        <f>Table76[[#This Row],[Test No.]]&amp;Table76[[#This Row],[Section]]&amp;Table76[[#This Row],[Q. No.]]</f>
        <v/>
      </c>
      <c r="B4122"/>
      <c r="C4122"/>
      <c r="D4122"/>
      <c r="E4122"/>
      <c r="F4122"/>
      <c r="G4122"/>
    </row>
    <row r="4123" spans="1:7" x14ac:dyDescent="0.2">
      <c r="A4123" t="str">
        <f>Table76[[#This Row],[Test No.]]&amp;Table76[[#This Row],[Section]]&amp;Table76[[#This Row],[Q. No.]]</f>
        <v/>
      </c>
      <c r="B4123"/>
      <c r="C4123"/>
      <c r="D4123"/>
      <c r="E4123"/>
      <c r="F4123"/>
      <c r="G4123"/>
    </row>
    <row r="4124" spans="1:7" x14ac:dyDescent="0.2">
      <c r="A4124" t="str">
        <f>Table76[[#This Row],[Test No.]]&amp;Table76[[#This Row],[Section]]&amp;Table76[[#This Row],[Q. No.]]</f>
        <v/>
      </c>
      <c r="B4124"/>
      <c r="C4124"/>
      <c r="D4124"/>
      <c r="E4124"/>
      <c r="F4124"/>
      <c r="G4124"/>
    </row>
    <row r="4125" spans="1:7" x14ac:dyDescent="0.2">
      <c r="A4125" t="str">
        <f>Table76[[#This Row],[Test No.]]&amp;Table76[[#This Row],[Section]]&amp;Table76[[#This Row],[Q. No.]]</f>
        <v/>
      </c>
      <c r="B4125"/>
      <c r="C4125"/>
      <c r="D4125"/>
      <c r="E4125"/>
      <c r="F4125"/>
      <c r="G4125"/>
    </row>
    <row r="4126" spans="1:7" x14ac:dyDescent="0.2">
      <c r="A4126" t="str">
        <f>Table76[[#This Row],[Test No.]]&amp;Table76[[#This Row],[Section]]&amp;Table76[[#This Row],[Q. No.]]</f>
        <v/>
      </c>
      <c r="B4126"/>
      <c r="C4126"/>
      <c r="D4126"/>
      <c r="E4126"/>
      <c r="F4126"/>
      <c r="G4126"/>
    </row>
    <row r="4127" spans="1:7" x14ac:dyDescent="0.2">
      <c r="A4127" t="str">
        <f>Table76[[#This Row],[Test No.]]&amp;Table76[[#This Row],[Section]]&amp;Table76[[#This Row],[Q. No.]]</f>
        <v/>
      </c>
      <c r="B4127"/>
      <c r="C4127"/>
      <c r="D4127"/>
      <c r="E4127"/>
      <c r="F4127"/>
      <c r="G4127"/>
    </row>
    <row r="4128" spans="1:7" x14ac:dyDescent="0.2">
      <c r="A4128" t="str">
        <f>Table76[[#This Row],[Test No.]]&amp;Table76[[#This Row],[Section]]&amp;Table76[[#This Row],[Q. No.]]</f>
        <v/>
      </c>
      <c r="B4128"/>
      <c r="C4128"/>
      <c r="D4128"/>
      <c r="E4128"/>
      <c r="F4128"/>
      <c r="G4128"/>
    </row>
    <row r="4129" spans="1:7" x14ac:dyDescent="0.2">
      <c r="A4129" t="str">
        <f>Table76[[#This Row],[Test No.]]&amp;Table76[[#This Row],[Section]]&amp;Table76[[#This Row],[Q. No.]]</f>
        <v/>
      </c>
      <c r="B4129"/>
      <c r="C4129"/>
      <c r="D4129"/>
      <c r="E4129"/>
      <c r="F4129"/>
      <c r="G4129"/>
    </row>
    <row r="4130" spans="1:7" x14ac:dyDescent="0.2">
      <c r="A4130" t="str">
        <f>Table76[[#This Row],[Test No.]]&amp;Table76[[#This Row],[Section]]&amp;Table76[[#This Row],[Q. No.]]</f>
        <v/>
      </c>
      <c r="B4130"/>
      <c r="C4130"/>
      <c r="D4130"/>
      <c r="E4130"/>
      <c r="F4130"/>
      <c r="G4130"/>
    </row>
    <row r="4131" spans="1:7" x14ac:dyDescent="0.2">
      <c r="A4131" t="str">
        <f>Table76[[#This Row],[Test No.]]&amp;Table76[[#This Row],[Section]]&amp;Table76[[#This Row],[Q. No.]]</f>
        <v/>
      </c>
      <c r="B4131"/>
      <c r="C4131"/>
      <c r="D4131"/>
      <c r="E4131"/>
      <c r="F4131"/>
      <c r="G4131"/>
    </row>
    <row r="4132" spans="1:7" x14ac:dyDescent="0.2">
      <c r="A4132" t="str">
        <f>Table76[[#This Row],[Test No.]]&amp;Table76[[#This Row],[Section]]&amp;Table76[[#This Row],[Q. No.]]</f>
        <v/>
      </c>
      <c r="B4132"/>
      <c r="C4132"/>
      <c r="D4132"/>
      <c r="E4132"/>
      <c r="F4132"/>
      <c r="G4132"/>
    </row>
    <row r="4133" spans="1:7" x14ac:dyDescent="0.2">
      <c r="A4133" t="str">
        <f>Table76[[#This Row],[Test No.]]&amp;Table76[[#This Row],[Section]]&amp;Table76[[#This Row],[Q. No.]]</f>
        <v/>
      </c>
      <c r="B4133"/>
      <c r="C4133"/>
      <c r="D4133"/>
      <c r="E4133"/>
      <c r="F4133"/>
      <c r="G4133"/>
    </row>
    <row r="4134" spans="1:7" x14ac:dyDescent="0.2">
      <c r="A4134" t="str">
        <f>Table76[[#This Row],[Test No.]]&amp;Table76[[#This Row],[Section]]&amp;Table76[[#This Row],[Q. No.]]</f>
        <v/>
      </c>
      <c r="B4134"/>
      <c r="C4134"/>
      <c r="D4134"/>
      <c r="E4134"/>
      <c r="F4134"/>
      <c r="G4134"/>
    </row>
    <row r="4135" spans="1:7" x14ac:dyDescent="0.2">
      <c r="A4135" t="str">
        <f>Table76[[#This Row],[Test No.]]&amp;Table76[[#This Row],[Section]]&amp;Table76[[#This Row],[Q. No.]]</f>
        <v/>
      </c>
      <c r="B4135"/>
      <c r="C4135"/>
      <c r="D4135"/>
      <c r="E4135"/>
      <c r="F4135"/>
      <c r="G4135"/>
    </row>
    <row r="4136" spans="1:7" x14ac:dyDescent="0.2">
      <c r="A4136" t="str">
        <f>Table76[[#This Row],[Test No.]]&amp;Table76[[#This Row],[Section]]&amp;Table76[[#This Row],[Q. No.]]</f>
        <v/>
      </c>
      <c r="B4136"/>
      <c r="C4136"/>
      <c r="D4136"/>
      <c r="E4136"/>
      <c r="F4136"/>
      <c r="G4136"/>
    </row>
    <row r="4137" spans="1:7" x14ac:dyDescent="0.2">
      <c r="A4137" t="str">
        <f>Table76[[#This Row],[Test No.]]&amp;Table76[[#This Row],[Section]]&amp;Table76[[#This Row],[Q. No.]]</f>
        <v/>
      </c>
      <c r="B4137"/>
      <c r="C4137"/>
      <c r="D4137"/>
      <c r="E4137"/>
      <c r="F4137"/>
      <c r="G4137"/>
    </row>
    <row r="4138" spans="1:7" x14ac:dyDescent="0.2">
      <c r="A4138" t="str">
        <f>Table76[[#This Row],[Test No.]]&amp;Table76[[#This Row],[Section]]&amp;Table76[[#This Row],[Q. No.]]</f>
        <v/>
      </c>
      <c r="B4138"/>
      <c r="C4138"/>
      <c r="D4138"/>
      <c r="E4138"/>
      <c r="F4138"/>
      <c r="G4138"/>
    </row>
    <row r="4139" spans="1:7" x14ac:dyDescent="0.2">
      <c r="A4139" t="str">
        <f>Table76[[#This Row],[Test No.]]&amp;Table76[[#This Row],[Section]]&amp;Table76[[#This Row],[Q. No.]]</f>
        <v/>
      </c>
      <c r="B4139"/>
      <c r="C4139"/>
      <c r="D4139"/>
      <c r="E4139"/>
      <c r="F4139"/>
      <c r="G4139"/>
    </row>
    <row r="4140" spans="1:7" x14ac:dyDescent="0.2">
      <c r="A4140" t="str">
        <f>Table76[[#This Row],[Test No.]]&amp;Table76[[#This Row],[Section]]&amp;Table76[[#This Row],[Q. No.]]</f>
        <v/>
      </c>
      <c r="B4140"/>
      <c r="C4140"/>
      <c r="D4140"/>
      <c r="E4140"/>
      <c r="F4140"/>
      <c r="G4140"/>
    </row>
    <row r="4141" spans="1:7" x14ac:dyDescent="0.2">
      <c r="A4141" t="str">
        <f>Table76[[#This Row],[Test No.]]&amp;Table76[[#This Row],[Section]]&amp;Table76[[#This Row],[Q. No.]]</f>
        <v/>
      </c>
      <c r="B4141"/>
      <c r="C4141"/>
      <c r="D4141"/>
      <c r="E4141"/>
      <c r="F4141"/>
      <c r="G4141"/>
    </row>
    <row r="4142" spans="1:7" x14ac:dyDescent="0.2">
      <c r="A4142" t="str">
        <f>Table76[[#This Row],[Test No.]]&amp;Table76[[#This Row],[Section]]&amp;Table76[[#This Row],[Q. No.]]</f>
        <v/>
      </c>
      <c r="B4142"/>
      <c r="C4142"/>
      <c r="D4142"/>
      <c r="E4142"/>
      <c r="F4142"/>
      <c r="G4142"/>
    </row>
    <row r="4143" spans="1:7" x14ac:dyDescent="0.2">
      <c r="A4143" t="str">
        <f>Table76[[#This Row],[Test No.]]&amp;Table76[[#This Row],[Section]]&amp;Table76[[#This Row],[Q. No.]]</f>
        <v/>
      </c>
      <c r="B4143"/>
      <c r="C4143"/>
      <c r="D4143"/>
      <c r="E4143"/>
      <c r="F4143"/>
      <c r="G4143"/>
    </row>
    <row r="4144" spans="1:7" x14ac:dyDescent="0.2">
      <c r="A4144" t="str">
        <f>Table76[[#This Row],[Test No.]]&amp;Table76[[#This Row],[Section]]&amp;Table76[[#This Row],[Q. No.]]</f>
        <v/>
      </c>
      <c r="B4144"/>
      <c r="C4144"/>
      <c r="D4144"/>
      <c r="E4144"/>
      <c r="F4144"/>
      <c r="G4144"/>
    </row>
    <row r="4145" spans="1:7" x14ac:dyDescent="0.2">
      <c r="A4145" t="str">
        <f>Table76[[#This Row],[Test No.]]&amp;Table76[[#This Row],[Section]]&amp;Table76[[#This Row],[Q. No.]]</f>
        <v/>
      </c>
      <c r="B4145"/>
      <c r="C4145"/>
      <c r="D4145"/>
      <c r="E4145"/>
      <c r="F4145"/>
      <c r="G4145"/>
    </row>
    <row r="4146" spans="1:7" x14ac:dyDescent="0.2">
      <c r="A4146" t="str">
        <f>Table76[[#This Row],[Test No.]]&amp;Table76[[#This Row],[Section]]&amp;Table76[[#This Row],[Q. No.]]</f>
        <v/>
      </c>
      <c r="B4146"/>
      <c r="C4146"/>
      <c r="D4146"/>
      <c r="E4146"/>
      <c r="F4146"/>
      <c r="G4146"/>
    </row>
    <row r="4147" spans="1:7" x14ac:dyDescent="0.2">
      <c r="A4147" t="str">
        <f>Table76[[#This Row],[Test No.]]&amp;Table76[[#This Row],[Section]]&amp;Table76[[#This Row],[Q. No.]]</f>
        <v/>
      </c>
      <c r="B4147"/>
      <c r="C4147"/>
      <c r="D4147"/>
      <c r="E4147"/>
      <c r="F4147"/>
      <c r="G4147"/>
    </row>
    <row r="4148" spans="1:7" x14ac:dyDescent="0.2">
      <c r="A4148" t="str">
        <f>Table76[[#This Row],[Test No.]]&amp;Table76[[#This Row],[Section]]&amp;Table76[[#This Row],[Q. No.]]</f>
        <v/>
      </c>
      <c r="B4148"/>
      <c r="C4148"/>
      <c r="D4148"/>
      <c r="E4148"/>
      <c r="F4148"/>
      <c r="G4148"/>
    </row>
    <row r="4149" spans="1:7" x14ac:dyDescent="0.2">
      <c r="A4149" t="str">
        <f>Table76[[#This Row],[Test No.]]&amp;Table76[[#This Row],[Section]]&amp;Table76[[#This Row],[Q. No.]]</f>
        <v/>
      </c>
      <c r="B4149"/>
      <c r="C4149"/>
      <c r="D4149"/>
      <c r="E4149"/>
      <c r="F4149"/>
      <c r="G4149"/>
    </row>
    <row r="4150" spans="1:7" x14ac:dyDescent="0.2">
      <c r="A4150" t="str">
        <f>Table76[[#This Row],[Test No.]]&amp;Table76[[#This Row],[Section]]&amp;Table76[[#This Row],[Q. No.]]</f>
        <v/>
      </c>
      <c r="B4150"/>
      <c r="C4150"/>
      <c r="D4150"/>
      <c r="E4150"/>
      <c r="F4150"/>
      <c r="G4150"/>
    </row>
    <row r="4151" spans="1:7" x14ac:dyDescent="0.2">
      <c r="A4151" t="str">
        <f>Table76[[#This Row],[Test No.]]&amp;Table76[[#This Row],[Section]]&amp;Table76[[#This Row],[Q. No.]]</f>
        <v/>
      </c>
      <c r="B4151"/>
      <c r="C4151"/>
      <c r="D4151"/>
      <c r="E4151"/>
      <c r="F4151"/>
      <c r="G4151"/>
    </row>
    <row r="4152" spans="1:7" x14ac:dyDescent="0.2">
      <c r="A4152" t="str">
        <f>Table76[[#This Row],[Test No.]]&amp;Table76[[#This Row],[Section]]&amp;Table76[[#This Row],[Q. No.]]</f>
        <v/>
      </c>
      <c r="B4152"/>
      <c r="C4152"/>
      <c r="D4152"/>
      <c r="E4152"/>
      <c r="F4152"/>
      <c r="G4152"/>
    </row>
    <row r="4153" spans="1:7" x14ac:dyDescent="0.2">
      <c r="A4153" t="str">
        <f>Table76[[#This Row],[Test No.]]&amp;Table76[[#This Row],[Section]]&amp;Table76[[#This Row],[Q. No.]]</f>
        <v/>
      </c>
      <c r="B4153"/>
      <c r="C4153"/>
      <c r="D4153"/>
      <c r="E4153"/>
      <c r="F4153"/>
      <c r="G4153"/>
    </row>
    <row r="4154" spans="1:7" x14ac:dyDescent="0.2">
      <c r="A4154" t="str">
        <f>Table76[[#This Row],[Test No.]]&amp;Table76[[#This Row],[Section]]&amp;Table76[[#This Row],[Q. No.]]</f>
        <v/>
      </c>
      <c r="B4154"/>
      <c r="C4154"/>
      <c r="D4154"/>
      <c r="E4154"/>
      <c r="F4154"/>
      <c r="G4154"/>
    </row>
    <row r="4155" spans="1:7" x14ac:dyDescent="0.2">
      <c r="A4155" t="str">
        <f>Table76[[#This Row],[Test No.]]&amp;Table76[[#This Row],[Section]]&amp;Table76[[#This Row],[Q. No.]]</f>
        <v/>
      </c>
      <c r="B4155"/>
      <c r="C4155"/>
      <c r="D4155"/>
      <c r="E4155"/>
      <c r="F4155"/>
      <c r="G4155"/>
    </row>
    <row r="4156" spans="1:7" x14ac:dyDescent="0.2">
      <c r="A4156" t="str">
        <f>Table76[[#This Row],[Test No.]]&amp;Table76[[#This Row],[Section]]&amp;Table76[[#This Row],[Q. No.]]</f>
        <v/>
      </c>
      <c r="B4156"/>
      <c r="C4156"/>
      <c r="D4156"/>
      <c r="E4156"/>
      <c r="F4156"/>
      <c r="G4156"/>
    </row>
    <row r="4157" spans="1:7" x14ac:dyDescent="0.2">
      <c r="A4157" t="str">
        <f>Table76[[#This Row],[Test No.]]&amp;Table76[[#This Row],[Section]]&amp;Table76[[#This Row],[Q. No.]]</f>
        <v/>
      </c>
      <c r="B4157"/>
      <c r="C4157"/>
      <c r="D4157"/>
      <c r="E4157"/>
      <c r="F4157"/>
      <c r="G4157"/>
    </row>
    <row r="4158" spans="1:7" x14ac:dyDescent="0.2">
      <c r="A4158" t="str">
        <f>Table76[[#This Row],[Test No.]]&amp;Table76[[#This Row],[Section]]&amp;Table76[[#This Row],[Q. No.]]</f>
        <v/>
      </c>
      <c r="B4158"/>
      <c r="C4158"/>
      <c r="D4158"/>
      <c r="E4158"/>
      <c r="F4158"/>
      <c r="G4158"/>
    </row>
    <row r="4159" spans="1:7" x14ac:dyDescent="0.2">
      <c r="A4159" t="str">
        <f>Table76[[#This Row],[Test No.]]&amp;Table76[[#This Row],[Section]]&amp;Table76[[#This Row],[Q. No.]]</f>
        <v/>
      </c>
      <c r="B4159"/>
      <c r="C4159"/>
      <c r="D4159"/>
      <c r="E4159"/>
      <c r="F4159"/>
      <c r="G4159"/>
    </row>
    <row r="4160" spans="1:7" x14ac:dyDescent="0.2">
      <c r="A4160" t="str">
        <f>Table76[[#This Row],[Test No.]]&amp;Table76[[#This Row],[Section]]&amp;Table76[[#This Row],[Q. No.]]</f>
        <v/>
      </c>
      <c r="B4160"/>
      <c r="C4160"/>
      <c r="D4160"/>
      <c r="E4160"/>
      <c r="F4160"/>
      <c r="G4160"/>
    </row>
    <row r="4161" spans="1:7" x14ac:dyDescent="0.2">
      <c r="A4161" t="str">
        <f>Table76[[#This Row],[Test No.]]&amp;Table76[[#This Row],[Section]]&amp;Table76[[#This Row],[Q. No.]]</f>
        <v/>
      </c>
      <c r="B4161"/>
      <c r="C4161"/>
      <c r="D4161"/>
      <c r="E4161"/>
      <c r="F4161"/>
      <c r="G4161"/>
    </row>
    <row r="4162" spans="1:7" x14ac:dyDescent="0.2">
      <c r="A4162" t="str">
        <f>Table76[[#This Row],[Test No.]]&amp;Table76[[#This Row],[Section]]&amp;Table76[[#This Row],[Q. No.]]</f>
        <v/>
      </c>
      <c r="B4162"/>
      <c r="C4162"/>
      <c r="D4162"/>
      <c r="E4162"/>
      <c r="F4162"/>
      <c r="G4162"/>
    </row>
    <row r="4163" spans="1:7" x14ac:dyDescent="0.2">
      <c r="A4163" t="str">
        <f>Table76[[#This Row],[Test No.]]&amp;Table76[[#This Row],[Section]]&amp;Table76[[#This Row],[Q. No.]]</f>
        <v/>
      </c>
      <c r="B4163"/>
      <c r="C4163"/>
      <c r="D4163"/>
      <c r="E4163"/>
      <c r="F4163"/>
      <c r="G4163"/>
    </row>
    <row r="4164" spans="1:7" x14ac:dyDescent="0.2">
      <c r="A4164" t="str">
        <f>Table76[[#This Row],[Test No.]]&amp;Table76[[#This Row],[Section]]&amp;Table76[[#This Row],[Q. No.]]</f>
        <v/>
      </c>
      <c r="B4164"/>
      <c r="C4164"/>
      <c r="D4164"/>
      <c r="E4164"/>
      <c r="F4164"/>
      <c r="G4164"/>
    </row>
    <row r="4165" spans="1:7" x14ac:dyDescent="0.2">
      <c r="A4165" t="str">
        <f>Table76[[#This Row],[Test No.]]&amp;Table76[[#This Row],[Section]]&amp;Table76[[#This Row],[Q. No.]]</f>
        <v/>
      </c>
      <c r="B4165"/>
      <c r="C4165"/>
      <c r="D4165"/>
      <c r="E4165"/>
      <c r="F4165"/>
      <c r="G4165"/>
    </row>
    <row r="4166" spans="1:7" x14ac:dyDescent="0.2">
      <c r="A4166" t="str">
        <f>Table76[[#This Row],[Test No.]]&amp;Table76[[#This Row],[Section]]&amp;Table76[[#This Row],[Q. No.]]</f>
        <v/>
      </c>
      <c r="B4166"/>
      <c r="C4166"/>
      <c r="D4166"/>
      <c r="E4166"/>
      <c r="F4166"/>
      <c r="G4166"/>
    </row>
    <row r="4167" spans="1:7" x14ac:dyDescent="0.2">
      <c r="A4167" t="str">
        <f>Table76[[#This Row],[Test No.]]&amp;Table76[[#This Row],[Section]]&amp;Table76[[#This Row],[Q. No.]]</f>
        <v/>
      </c>
      <c r="B4167"/>
      <c r="C4167"/>
      <c r="D4167"/>
      <c r="E4167"/>
      <c r="F4167"/>
      <c r="G4167"/>
    </row>
    <row r="4168" spans="1:7" x14ac:dyDescent="0.2">
      <c r="A4168" t="str">
        <f>Table76[[#This Row],[Test No.]]&amp;Table76[[#This Row],[Section]]&amp;Table76[[#This Row],[Q. No.]]</f>
        <v/>
      </c>
      <c r="B4168"/>
      <c r="C4168"/>
      <c r="D4168"/>
      <c r="E4168"/>
      <c r="F4168"/>
      <c r="G4168"/>
    </row>
    <row r="4169" spans="1:7" x14ac:dyDescent="0.2">
      <c r="A4169" t="str">
        <f>Table76[[#This Row],[Test No.]]&amp;Table76[[#This Row],[Section]]&amp;Table76[[#This Row],[Q. No.]]</f>
        <v/>
      </c>
      <c r="B4169"/>
      <c r="C4169"/>
      <c r="D4169"/>
      <c r="E4169"/>
      <c r="F4169"/>
      <c r="G4169"/>
    </row>
    <row r="4170" spans="1:7" x14ac:dyDescent="0.2">
      <c r="A4170" t="str">
        <f>Table76[[#This Row],[Test No.]]&amp;Table76[[#This Row],[Section]]&amp;Table76[[#This Row],[Q. No.]]</f>
        <v/>
      </c>
      <c r="B4170"/>
      <c r="C4170"/>
      <c r="D4170"/>
      <c r="E4170"/>
      <c r="F4170"/>
      <c r="G4170"/>
    </row>
    <row r="4171" spans="1:7" x14ac:dyDescent="0.2">
      <c r="A4171" t="str">
        <f>Table76[[#This Row],[Test No.]]&amp;Table76[[#This Row],[Section]]&amp;Table76[[#This Row],[Q. No.]]</f>
        <v/>
      </c>
      <c r="B4171"/>
      <c r="C4171"/>
      <c r="D4171"/>
      <c r="E4171"/>
      <c r="F4171"/>
      <c r="G4171"/>
    </row>
    <row r="4172" spans="1:7" x14ac:dyDescent="0.2">
      <c r="A4172" t="str">
        <f>Table76[[#This Row],[Test No.]]&amp;Table76[[#This Row],[Section]]&amp;Table76[[#This Row],[Q. No.]]</f>
        <v/>
      </c>
      <c r="B4172"/>
      <c r="C4172"/>
      <c r="D4172"/>
      <c r="E4172"/>
      <c r="F4172"/>
      <c r="G4172"/>
    </row>
    <row r="4173" spans="1:7" x14ac:dyDescent="0.2">
      <c r="A4173" t="str">
        <f>Table76[[#This Row],[Test No.]]&amp;Table76[[#This Row],[Section]]&amp;Table76[[#This Row],[Q. No.]]</f>
        <v/>
      </c>
      <c r="B4173"/>
      <c r="C4173"/>
      <c r="D4173"/>
      <c r="E4173"/>
      <c r="F4173"/>
      <c r="G4173"/>
    </row>
    <row r="4174" spans="1:7" x14ac:dyDescent="0.2">
      <c r="A4174" t="str">
        <f>Table76[[#This Row],[Test No.]]&amp;Table76[[#This Row],[Section]]&amp;Table76[[#This Row],[Q. No.]]</f>
        <v/>
      </c>
      <c r="B4174"/>
      <c r="C4174"/>
      <c r="D4174"/>
      <c r="E4174"/>
      <c r="F4174"/>
      <c r="G4174"/>
    </row>
    <row r="4175" spans="1:7" x14ac:dyDescent="0.2">
      <c r="A4175" t="str">
        <f>Table76[[#This Row],[Test No.]]&amp;Table76[[#This Row],[Section]]&amp;Table76[[#This Row],[Q. No.]]</f>
        <v/>
      </c>
      <c r="B4175"/>
      <c r="C4175"/>
      <c r="D4175"/>
      <c r="E4175"/>
      <c r="F4175"/>
      <c r="G4175"/>
    </row>
    <row r="4176" spans="1:7" x14ac:dyDescent="0.2">
      <c r="A4176" t="str">
        <f>Table76[[#This Row],[Test No.]]&amp;Table76[[#This Row],[Section]]&amp;Table76[[#This Row],[Q. No.]]</f>
        <v/>
      </c>
      <c r="B4176"/>
      <c r="C4176"/>
      <c r="D4176"/>
      <c r="E4176"/>
      <c r="F4176"/>
      <c r="G4176"/>
    </row>
    <row r="4177" spans="1:7" x14ac:dyDescent="0.2">
      <c r="A4177" t="str">
        <f>Table76[[#This Row],[Test No.]]&amp;Table76[[#This Row],[Section]]&amp;Table76[[#This Row],[Q. No.]]</f>
        <v/>
      </c>
      <c r="B4177"/>
      <c r="C4177"/>
      <c r="D4177"/>
      <c r="E4177"/>
      <c r="F4177"/>
      <c r="G4177"/>
    </row>
    <row r="4178" spans="1:7" x14ac:dyDescent="0.2">
      <c r="A4178" t="str">
        <f>Table76[[#This Row],[Test No.]]&amp;Table76[[#This Row],[Section]]&amp;Table76[[#This Row],[Q. No.]]</f>
        <v/>
      </c>
      <c r="B4178"/>
      <c r="C4178"/>
      <c r="D4178"/>
      <c r="E4178"/>
      <c r="F4178"/>
      <c r="G4178"/>
    </row>
    <row r="4179" spans="1:7" x14ac:dyDescent="0.2">
      <c r="A4179" t="str">
        <f>Table76[[#This Row],[Test No.]]&amp;Table76[[#This Row],[Section]]&amp;Table76[[#This Row],[Q. No.]]</f>
        <v/>
      </c>
      <c r="B4179"/>
      <c r="C4179"/>
      <c r="D4179"/>
      <c r="E4179"/>
      <c r="F4179"/>
      <c r="G4179"/>
    </row>
    <row r="4180" spans="1:7" x14ac:dyDescent="0.2">
      <c r="A4180" t="str">
        <f>Table76[[#This Row],[Test No.]]&amp;Table76[[#This Row],[Section]]&amp;Table76[[#This Row],[Q. No.]]</f>
        <v/>
      </c>
      <c r="B4180"/>
      <c r="C4180"/>
      <c r="D4180"/>
      <c r="E4180"/>
      <c r="F4180"/>
      <c r="G4180"/>
    </row>
    <row r="4181" spans="1:7" x14ac:dyDescent="0.2">
      <c r="A4181" t="str">
        <f>Table76[[#This Row],[Test No.]]&amp;Table76[[#This Row],[Section]]&amp;Table76[[#This Row],[Q. No.]]</f>
        <v/>
      </c>
      <c r="B4181"/>
      <c r="C4181"/>
      <c r="D4181"/>
      <c r="E4181"/>
      <c r="F4181"/>
      <c r="G4181"/>
    </row>
    <row r="4182" spans="1:7" x14ac:dyDescent="0.2">
      <c r="A4182" t="str">
        <f>Table76[[#This Row],[Test No.]]&amp;Table76[[#This Row],[Section]]&amp;Table76[[#This Row],[Q. No.]]</f>
        <v/>
      </c>
      <c r="B4182"/>
      <c r="C4182"/>
      <c r="D4182"/>
      <c r="E4182"/>
      <c r="F4182"/>
      <c r="G4182"/>
    </row>
    <row r="4183" spans="1:7" x14ac:dyDescent="0.2">
      <c r="A4183" t="str">
        <f>Table76[[#This Row],[Test No.]]&amp;Table76[[#This Row],[Section]]&amp;Table76[[#This Row],[Q. No.]]</f>
        <v/>
      </c>
      <c r="B4183"/>
      <c r="C4183"/>
      <c r="D4183"/>
      <c r="E4183"/>
      <c r="F4183"/>
      <c r="G4183"/>
    </row>
    <row r="4184" spans="1:7" x14ac:dyDescent="0.2">
      <c r="A4184" t="str">
        <f>Table76[[#This Row],[Test No.]]&amp;Table76[[#This Row],[Section]]&amp;Table76[[#This Row],[Q. No.]]</f>
        <v/>
      </c>
      <c r="B4184"/>
      <c r="C4184"/>
      <c r="D4184"/>
      <c r="E4184"/>
      <c r="F4184"/>
      <c r="G4184"/>
    </row>
    <row r="4185" spans="1:7" x14ac:dyDescent="0.2">
      <c r="A4185" t="str">
        <f>Table76[[#This Row],[Test No.]]&amp;Table76[[#This Row],[Section]]&amp;Table76[[#This Row],[Q. No.]]</f>
        <v/>
      </c>
      <c r="B4185"/>
      <c r="C4185"/>
      <c r="D4185"/>
      <c r="E4185"/>
      <c r="F4185"/>
      <c r="G4185"/>
    </row>
    <row r="4186" spans="1:7" x14ac:dyDescent="0.2">
      <c r="A4186" t="str">
        <f>Table76[[#This Row],[Test No.]]&amp;Table76[[#This Row],[Section]]&amp;Table76[[#This Row],[Q. No.]]</f>
        <v/>
      </c>
      <c r="B4186"/>
      <c r="C4186"/>
      <c r="D4186"/>
      <c r="E4186"/>
      <c r="F4186"/>
      <c r="G4186"/>
    </row>
    <row r="4187" spans="1:7" x14ac:dyDescent="0.2">
      <c r="A4187" t="str">
        <f>Table76[[#This Row],[Test No.]]&amp;Table76[[#This Row],[Section]]&amp;Table76[[#This Row],[Q. No.]]</f>
        <v/>
      </c>
      <c r="B4187"/>
      <c r="C4187"/>
      <c r="D4187"/>
      <c r="E4187"/>
      <c r="F4187"/>
      <c r="G4187"/>
    </row>
    <row r="4188" spans="1:7" x14ac:dyDescent="0.2">
      <c r="A4188" t="str">
        <f>Table76[[#This Row],[Test No.]]&amp;Table76[[#This Row],[Section]]&amp;Table76[[#This Row],[Q. No.]]</f>
        <v/>
      </c>
      <c r="B4188"/>
      <c r="C4188"/>
      <c r="D4188"/>
      <c r="E4188"/>
      <c r="F4188"/>
      <c r="G4188"/>
    </row>
    <row r="4189" spans="1:7" x14ac:dyDescent="0.2">
      <c r="A4189" t="str">
        <f>Table76[[#This Row],[Test No.]]&amp;Table76[[#This Row],[Section]]&amp;Table76[[#This Row],[Q. No.]]</f>
        <v/>
      </c>
      <c r="B4189"/>
      <c r="C4189"/>
      <c r="D4189"/>
      <c r="E4189"/>
      <c r="F4189"/>
      <c r="G4189"/>
    </row>
    <row r="4190" spans="1:7" x14ac:dyDescent="0.2">
      <c r="A4190" t="str">
        <f>Table76[[#This Row],[Test No.]]&amp;Table76[[#This Row],[Section]]&amp;Table76[[#This Row],[Q. No.]]</f>
        <v/>
      </c>
      <c r="B4190"/>
      <c r="C4190"/>
      <c r="D4190"/>
      <c r="E4190"/>
      <c r="F4190"/>
      <c r="G4190"/>
    </row>
    <row r="4191" spans="1:7" x14ac:dyDescent="0.2">
      <c r="A4191" t="str">
        <f>Table76[[#This Row],[Test No.]]&amp;Table76[[#This Row],[Section]]&amp;Table76[[#This Row],[Q. No.]]</f>
        <v/>
      </c>
      <c r="B4191"/>
      <c r="C4191"/>
      <c r="D4191"/>
      <c r="E4191"/>
      <c r="F4191"/>
      <c r="G4191"/>
    </row>
    <row r="4192" spans="1:7" x14ac:dyDescent="0.2">
      <c r="A4192" t="str">
        <f>Table76[[#This Row],[Test No.]]&amp;Table76[[#This Row],[Section]]&amp;Table76[[#This Row],[Q. No.]]</f>
        <v/>
      </c>
      <c r="B4192"/>
      <c r="C4192"/>
      <c r="D4192"/>
      <c r="E4192"/>
      <c r="F4192"/>
      <c r="G4192"/>
    </row>
    <row r="4193" spans="1:7" x14ac:dyDescent="0.2">
      <c r="A4193" t="str">
        <f>Table76[[#This Row],[Test No.]]&amp;Table76[[#This Row],[Section]]&amp;Table76[[#This Row],[Q. No.]]</f>
        <v/>
      </c>
      <c r="B4193"/>
      <c r="C4193"/>
      <c r="D4193"/>
      <c r="E4193"/>
      <c r="F4193"/>
      <c r="G4193"/>
    </row>
    <row r="4194" spans="1:7" x14ac:dyDescent="0.2">
      <c r="A4194" t="str">
        <f>Table76[[#This Row],[Test No.]]&amp;Table76[[#This Row],[Section]]&amp;Table76[[#This Row],[Q. No.]]</f>
        <v/>
      </c>
      <c r="B4194"/>
      <c r="C4194"/>
      <c r="D4194"/>
      <c r="E4194"/>
      <c r="F4194"/>
      <c r="G4194"/>
    </row>
    <row r="4195" spans="1:7" x14ac:dyDescent="0.2">
      <c r="A4195" t="str">
        <f>Table76[[#This Row],[Test No.]]&amp;Table76[[#This Row],[Section]]&amp;Table76[[#This Row],[Q. No.]]</f>
        <v/>
      </c>
      <c r="B4195"/>
      <c r="C4195"/>
      <c r="D4195"/>
      <c r="E4195"/>
      <c r="F4195"/>
      <c r="G4195"/>
    </row>
    <row r="4196" spans="1:7" x14ac:dyDescent="0.2">
      <c r="A4196" t="str">
        <f>Table76[[#This Row],[Test No.]]&amp;Table76[[#This Row],[Section]]&amp;Table76[[#This Row],[Q. No.]]</f>
        <v/>
      </c>
      <c r="B4196"/>
      <c r="C4196"/>
      <c r="D4196"/>
      <c r="E4196"/>
      <c r="F4196"/>
      <c r="G4196"/>
    </row>
    <row r="4197" spans="1:7" x14ac:dyDescent="0.2">
      <c r="A4197" t="str">
        <f>Table76[[#This Row],[Test No.]]&amp;Table76[[#This Row],[Section]]&amp;Table76[[#This Row],[Q. No.]]</f>
        <v/>
      </c>
      <c r="B4197"/>
      <c r="C4197"/>
      <c r="D4197"/>
      <c r="E4197"/>
      <c r="F4197"/>
      <c r="G4197"/>
    </row>
    <row r="4198" spans="1:7" x14ac:dyDescent="0.2">
      <c r="A4198" t="str">
        <f>Table76[[#This Row],[Test No.]]&amp;Table76[[#This Row],[Section]]&amp;Table76[[#This Row],[Q. No.]]</f>
        <v/>
      </c>
      <c r="B4198"/>
      <c r="C4198"/>
      <c r="D4198"/>
      <c r="E4198"/>
      <c r="F4198"/>
      <c r="G4198"/>
    </row>
    <row r="4199" spans="1:7" x14ac:dyDescent="0.2">
      <c r="A4199" t="str">
        <f>Table76[[#This Row],[Test No.]]&amp;Table76[[#This Row],[Section]]&amp;Table76[[#This Row],[Q. No.]]</f>
        <v/>
      </c>
      <c r="B4199"/>
      <c r="C4199"/>
      <c r="D4199"/>
      <c r="E4199"/>
      <c r="F4199"/>
      <c r="G4199"/>
    </row>
    <row r="4200" spans="1:7" x14ac:dyDescent="0.2">
      <c r="A4200" t="str">
        <f>Table76[[#This Row],[Test No.]]&amp;Table76[[#This Row],[Section]]&amp;Table76[[#This Row],[Q. No.]]</f>
        <v/>
      </c>
      <c r="B4200"/>
      <c r="C4200"/>
      <c r="D4200"/>
      <c r="E4200"/>
      <c r="F4200"/>
      <c r="G4200"/>
    </row>
    <row r="4201" spans="1:7" x14ac:dyDescent="0.2">
      <c r="A4201" t="str">
        <f>Table76[[#This Row],[Test No.]]&amp;Table76[[#This Row],[Section]]&amp;Table76[[#This Row],[Q. No.]]</f>
        <v/>
      </c>
      <c r="B4201"/>
      <c r="C4201"/>
      <c r="D4201"/>
      <c r="E4201"/>
      <c r="F4201"/>
      <c r="G4201"/>
    </row>
    <row r="4202" spans="1:7" x14ac:dyDescent="0.2">
      <c r="A4202" t="str">
        <f>Table76[[#This Row],[Test No.]]&amp;Table76[[#This Row],[Section]]&amp;Table76[[#This Row],[Q. No.]]</f>
        <v/>
      </c>
      <c r="B4202"/>
      <c r="C4202"/>
      <c r="D4202"/>
      <c r="E4202"/>
      <c r="F4202"/>
      <c r="G4202"/>
    </row>
    <row r="4203" spans="1:7" x14ac:dyDescent="0.2">
      <c r="A4203" t="str">
        <f>Table76[[#This Row],[Test No.]]&amp;Table76[[#This Row],[Section]]&amp;Table76[[#This Row],[Q. No.]]</f>
        <v/>
      </c>
      <c r="B4203"/>
      <c r="C4203"/>
      <c r="D4203"/>
      <c r="E4203"/>
      <c r="F4203"/>
      <c r="G4203"/>
    </row>
    <row r="4204" spans="1:7" x14ac:dyDescent="0.2">
      <c r="A4204" t="str">
        <f>Table76[[#This Row],[Test No.]]&amp;Table76[[#This Row],[Section]]&amp;Table76[[#This Row],[Q. No.]]</f>
        <v/>
      </c>
      <c r="B4204"/>
      <c r="C4204"/>
      <c r="D4204"/>
      <c r="E4204"/>
      <c r="F4204"/>
      <c r="G4204"/>
    </row>
    <row r="4205" spans="1:7" x14ac:dyDescent="0.2">
      <c r="A4205" t="str">
        <f>Table76[[#This Row],[Test No.]]&amp;Table76[[#This Row],[Section]]&amp;Table76[[#This Row],[Q. No.]]</f>
        <v/>
      </c>
      <c r="B4205"/>
      <c r="C4205"/>
      <c r="D4205"/>
      <c r="E4205"/>
      <c r="F4205"/>
      <c r="G4205"/>
    </row>
    <row r="4206" spans="1:7" x14ac:dyDescent="0.2">
      <c r="A4206" t="str">
        <f>Table76[[#This Row],[Test No.]]&amp;Table76[[#This Row],[Section]]&amp;Table76[[#This Row],[Q. No.]]</f>
        <v/>
      </c>
      <c r="B4206"/>
      <c r="C4206"/>
      <c r="D4206"/>
      <c r="E4206"/>
      <c r="F4206"/>
      <c r="G4206"/>
    </row>
    <row r="4207" spans="1:7" x14ac:dyDescent="0.2">
      <c r="A4207" t="str">
        <f>Table76[[#This Row],[Test No.]]&amp;Table76[[#This Row],[Section]]&amp;Table76[[#This Row],[Q. No.]]</f>
        <v/>
      </c>
      <c r="B4207"/>
      <c r="C4207"/>
      <c r="D4207"/>
      <c r="E4207"/>
      <c r="F4207"/>
      <c r="G4207"/>
    </row>
    <row r="4208" spans="1:7" x14ac:dyDescent="0.2">
      <c r="A4208" t="str">
        <f>Table76[[#This Row],[Test No.]]&amp;Table76[[#This Row],[Section]]&amp;Table76[[#This Row],[Q. No.]]</f>
        <v/>
      </c>
      <c r="B4208"/>
      <c r="C4208"/>
      <c r="D4208"/>
      <c r="E4208"/>
      <c r="F4208"/>
      <c r="G4208"/>
    </row>
    <row r="4209" spans="1:10" x14ac:dyDescent="0.2">
      <c r="A4209" t="str">
        <f>Table76[[#This Row],[Test No.]]&amp;Table76[[#This Row],[Section]]&amp;Table76[[#This Row],[Q. No.]]</f>
        <v/>
      </c>
      <c r="B4209"/>
      <c r="C4209"/>
      <c r="D4209"/>
      <c r="E4209"/>
      <c r="F4209"/>
      <c r="G4209"/>
    </row>
    <row r="4210" spans="1:10" x14ac:dyDescent="0.2">
      <c r="A4210" t="str">
        <f>Table76[[#This Row],[Test No.]]&amp;Table76[[#This Row],[Section]]&amp;Table76[[#This Row],[Q. No.]]</f>
        <v/>
      </c>
      <c r="B4210"/>
      <c r="C4210"/>
      <c r="D4210"/>
      <c r="E4210"/>
      <c r="F4210"/>
      <c r="G4210"/>
    </row>
    <row r="4211" spans="1:10" x14ac:dyDescent="0.2">
      <c r="A4211" t="str">
        <f>Table76[[#This Row],[Test No.]]&amp;Table76[[#This Row],[Section]]&amp;Table76[[#This Row],[Q. No.]]</f>
        <v/>
      </c>
      <c r="B4211"/>
      <c r="C4211"/>
      <c r="D4211"/>
      <c r="E4211"/>
      <c r="F4211"/>
      <c r="G4211"/>
    </row>
    <row r="4212" spans="1:10" x14ac:dyDescent="0.2">
      <c r="A4212" t="str">
        <f>Table76[[#This Row],[Test No.]]&amp;Table76[[#This Row],[Section]]&amp;Table76[[#This Row],[Q. No.]]</f>
        <v/>
      </c>
      <c r="B4212"/>
      <c r="C4212"/>
      <c r="D4212"/>
      <c r="E4212"/>
      <c r="F4212"/>
      <c r="G4212"/>
    </row>
    <row r="4213" spans="1:10" x14ac:dyDescent="0.2">
      <c r="A4213" t="str">
        <f>Table76[[#This Row],[Test No.]]&amp;Table76[[#This Row],[Section]]&amp;Table76[[#This Row],[Q. No.]]</f>
        <v/>
      </c>
      <c r="B4213"/>
      <c r="C4213"/>
      <c r="D4213"/>
      <c r="E4213"/>
      <c r="F4213"/>
      <c r="G4213"/>
    </row>
    <row r="4214" spans="1:10" x14ac:dyDescent="0.2">
      <c r="A4214" t="str">
        <f>Table76[[#This Row],[Test No.]]&amp;Table76[[#This Row],[Section]]&amp;Table76[[#This Row],[Q. No.]]</f>
        <v/>
      </c>
      <c r="B4214"/>
      <c r="C4214"/>
      <c r="D4214"/>
      <c r="E4214"/>
      <c r="F4214"/>
      <c r="G4214"/>
    </row>
    <row r="4215" spans="1:10" x14ac:dyDescent="0.2">
      <c r="A4215" t="str">
        <f>Table76[[#This Row],[Test No.]]&amp;Table76[[#This Row],[Section]]&amp;Table76[[#This Row],[Q. No.]]</f>
        <v/>
      </c>
      <c r="B4215"/>
      <c r="C4215"/>
      <c r="D4215"/>
      <c r="E4215"/>
      <c r="F4215"/>
      <c r="G4215"/>
    </row>
    <row r="4216" spans="1:10" x14ac:dyDescent="0.2">
      <c r="A4216" t="str">
        <f>Table76[[#This Row],[Test No.]]&amp;Table76[[#This Row],[Section]]&amp;Table76[[#This Row],[Q. No.]]</f>
        <v/>
      </c>
      <c r="B4216"/>
      <c r="C4216"/>
      <c r="D4216"/>
      <c r="E4216"/>
      <c r="F4216"/>
      <c r="G4216"/>
    </row>
    <row r="4217" spans="1:10" x14ac:dyDescent="0.2">
      <c r="A4217" t="str">
        <f>Table76[[#This Row],[Test No.]]&amp;Table76[[#This Row],[Section]]&amp;Table76[[#This Row],[Q. No.]]</f>
        <v/>
      </c>
      <c r="B4217"/>
      <c r="C4217"/>
      <c r="D4217"/>
      <c r="E4217"/>
      <c r="F4217"/>
      <c r="G4217"/>
    </row>
    <row r="4218" spans="1:10" x14ac:dyDescent="0.2">
      <c r="A4218" t="str">
        <f>Table76[[#This Row],[Test No.]]&amp;Table76[[#This Row],[Section]]&amp;Table76[[#This Row],[Q. No.]]</f>
        <v/>
      </c>
      <c r="B4218"/>
      <c r="C4218"/>
      <c r="D4218"/>
      <c r="E4218"/>
      <c r="F4218"/>
      <c r="G4218"/>
      <c r="J4218" s="1" t="s">
        <v>215</v>
      </c>
    </row>
    <row r="4219" spans="1:10" x14ac:dyDescent="0.2">
      <c r="A4219" t="str">
        <f>Table76[[#This Row],[Test No.]]&amp;Table76[[#This Row],[Section]]&amp;Table76[[#This Row],[Q. No.]]</f>
        <v/>
      </c>
      <c r="B4219"/>
      <c r="C4219"/>
      <c r="D4219"/>
      <c r="E4219"/>
      <c r="F4219"/>
      <c r="G4219"/>
    </row>
    <row r="4220" spans="1:10" x14ac:dyDescent="0.2">
      <c r="A4220" t="str">
        <f>Table76[[#This Row],[Test No.]]&amp;Table76[[#This Row],[Section]]&amp;Table76[[#This Row],[Q. No.]]</f>
        <v/>
      </c>
      <c r="B4220"/>
      <c r="C4220"/>
      <c r="D4220"/>
      <c r="E4220"/>
      <c r="F4220"/>
      <c r="G4220"/>
    </row>
    <row r="4221" spans="1:10" x14ac:dyDescent="0.2">
      <c r="A4221" t="str">
        <f>Table76[[#This Row],[Test No.]]&amp;Table76[[#This Row],[Section]]&amp;Table76[[#This Row],[Q. No.]]</f>
        <v/>
      </c>
      <c r="B4221"/>
      <c r="C4221"/>
      <c r="D4221"/>
      <c r="E4221"/>
      <c r="F4221"/>
      <c r="G4221"/>
    </row>
    <row r="4222" spans="1:10" x14ac:dyDescent="0.2">
      <c r="A4222" t="str">
        <f>Table76[[#This Row],[Test No.]]&amp;Table76[[#This Row],[Section]]&amp;Table76[[#This Row],[Q. No.]]</f>
        <v/>
      </c>
      <c r="B4222"/>
      <c r="C4222"/>
      <c r="D4222"/>
      <c r="E4222"/>
      <c r="F4222"/>
      <c r="G4222"/>
    </row>
    <row r="4223" spans="1:10" x14ac:dyDescent="0.2">
      <c r="A4223" t="str">
        <f>Table76[[#This Row],[Test No.]]&amp;Table76[[#This Row],[Section]]&amp;Table76[[#This Row],[Q. No.]]</f>
        <v/>
      </c>
      <c r="B4223"/>
      <c r="C4223"/>
      <c r="D4223"/>
      <c r="E4223"/>
      <c r="F4223"/>
      <c r="G4223"/>
    </row>
    <row r="4224" spans="1:10" x14ac:dyDescent="0.2">
      <c r="A4224" t="str">
        <f>Table76[[#This Row],[Test No.]]&amp;Table76[[#This Row],[Section]]&amp;Table76[[#This Row],[Q. No.]]</f>
        <v/>
      </c>
      <c r="B4224"/>
      <c r="C4224"/>
      <c r="D4224"/>
      <c r="E4224"/>
      <c r="F4224"/>
      <c r="G4224"/>
    </row>
    <row r="4225" spans="1:7" x14ac:dyDescent="0.2">
      <c r="A4225" t="str">
        <f>Table76[[#This Row],[Test No.]]&amp;Table76[[#This Row],[Section]]&amp;Table76[[#This Row],[Q. No.]]</f>
        <v/>
      </c>
      <c r="B4225"/>
      <c r="C4225"/>
      <c r="D4225"/>
      <c r="E4225"/>
      <c r="F4225"/>
      <c r="G4225"/>
    </row>
    <row r="4226" spans="1:7" x14ac:dyDescent="0.2">
      <c r="A4226" t="str">
        <f>Table76[[#This Row],[Test No.]]&amp;Table76[[#This Row],[Section]]&amp;Table76[[#This Row],[Q. No.]]</f>
        <v/>
      </c>
      <c r="B4226"/>
      <c r="C4226"/>
      <c r="D4226"/>
      <c r="E4226"/>
      <c r="F4226"/>
      <c r="G4226"/>
    </row>
    <row r="4227" spans="1:7" x14ac:dyDescent="0.2">
      <c r="A4227" t="str">
        <f>Table76[[#This Row],[Test No.]]&amp;Table76[[#This Row],[Section]]&amp;Table76[[#This Row],[Q. No.]]</f>
        <v/>
      </c>
      <c r="B4227"/>
      <c r="C4227"/>
      <c r="D4227"/>
      <c r="E4227"/>
      <c r="F4227"/>
      <c r="G4227"/>
    </row>
    <row r="4228" spans="1:7" x14ac:dyDescent="0.2">
      <c r="A4228" t="str">
        <f>Table76[[#This Row],[Test No.]]&amp;Table76[[#This Row],[Section]]&amp;Table76[[#This Row],[Q. No.]]</f>
        <v/>
      </c>
      <c r="B4228"/>
      <c r="C4228"/>
      <c r="D4228"/>
      <c r="E4228"/>
      <c r="F4228"/>
      <c r="G4228"/>
    </row>
    <row r="4229" spans="1:7" x14ac:dyDescent="0.2">
      <c r="A4229" t="str">
        <f>Table76[[#This Row],[Test No.]]&amp;Table76[[#This Row],[Section]]&amp;Table76[[#This Row],[Q. No.]]</f>
        <v/>
      </c>
      <c r="B4229"/>
      <c r="C4229"/>
      <c r="D4229"/>
      <c r="E4229"/>
      <c r="F4229"/>
      <c r="G4229"/>
    </row>
    <row r="4230" spans="1:7" x14ac:dyDescent="0.2">
      <c r="A4230" t="str">
        <f>Table76[[#This Row],[Test No.]]&amp;Table76[[#This Row],[Section]]&amp;Table76[[#This Row],[Q. No.]]</f>
        <v/>
      </c>
      <c r="B4230"/>
      <c r="C4230"/>
      <c r="D4230"/>
      <c r="E4230"/>
      <c r="F4230"/>
      <c r="G4230"/>
    </row>
    <row r="4231" spans="1:7" x14ac:dyDescent="0.2">
      <c r="A4231" t="str">
        <f>Table76[[#This Row],[Test No.]]&amp;Table76[[#This Row],[Section]]&amp;Table76[[#This Row],[Q. No.]]</f>
        <v/>
      </c>
      <c r="B4231"/>
      <c r="C4231"/>
      <c r="D4231"/>
      <c r="E4231"/>
      <c r="F4231"/>
      <c r="G4231"/>
    </row>
    <row r="4232" spans="1:7" x14ac:dyDescent="0.2">
      <c r="A4232" t="str">
        <f>Table76[[#This Row],[Test No.]]&amp;Table76[[#This Row],[Section]]&amp;Table76[[#This Row],[Q. No.]]</f>
        <v/>
      </c>
      <c r="B4232"/>
      <c r="C4232"/>
      <c r="D4232"/>
      <c r="E4232"/>
      <c r="F4232"/>
      <c r="G4232"/>
    </row>
    <row r="4233" spans="1:7" x14ac:dyDescent="0.2">
      <c r="A4233" t="str">
        <f>Table76[[#This Row],[Test No.]]&amp;Table76[[#This Row],[Section]]&amp;Table76[[#This Row],[Q. No.]]</f>
        <v/>
      </c>
      <c r="B4233"/>
      <c r="C4233"/>
      <c r="D4233"/>
      <c r="E4233"/>
      <c r="F4233"/>
      <c r="G4233"/>
    </row>
    <row r="4234" spans="1:7" x14ac:dyDescent="0.2">
      <c r="A4234" t="str">
        <f>Table76[[#This Row],[Test No.]]&amp;Table76[[#This Row],[Section]]&amp;Table76[[#This Row],[Q. No.]]</f>
        <v/>
      </c>
      <c r="B4234"/>
      <c r="C4234"/>
      <c r="D4234"/>
      <c r="E4234"/>
      <c r="F4234"/>
      <c r="G4234"/>
    </row>
    <row r="4235" spans="1:7" x14ac:dyDescent="0.2">
      <c r="A4235" t="str">
        <f>Table76[[#This Row],[Test No.]]&amp;Table76[[#This Row],[Section]]&amp;Table76[[#This Row],[Q. No.]]</f>
        <v/>
      </c>
      <c r="B4235"/>
      <c r="C4235"/>
      <c r="D4235"/>
      <c r="E4235"/>
      <c r="F4235"/>
      <c r="G4235"/>
    </row>
    <row r="4236" spans="1:7" x14ac:dyDescent="0.2">
      <c r="A4236" t="str">
        <f>Table76[[#This Row],[Test No.]]&amp;Table76[[#This Row],[Section]]&amp;Table76[[#This Row],[Q. No.]]</f>
        <v/>
      </c>
      <c r="B4236"/>
      <c r="C4236"/>
      <c r="D4236"/>
      <c r="E4236"/>
      <c r="F4236"/>
      <c r="G4236"/>
    </row>
    <row r="4237" spans="1:7" x14ac:dyDescent="0.2">
      <c r="A4237" t="str">
        <f>Table76[[#This Row],[Test No.]]&amp;Table76[[#This Row],[Section]]&amp;Table76[[#This Row],[Q. No.]]</f>
        <v/>
      </c>
      <c r="B4237"/>
      <c r="C4237"/>
      <c r="D4237"/>
      <c r="E4237"/>
      <c r="F4237"/>
      <c r="G4237"/>
    </row>
    <row r="4238" spans="1:7" x14ac:dyDescent="0.2">
      <c r="A4238" t="str">
        <f>Table76[[#This Row],[Test No.]]&amp;Table76[[#This Row],[Section]]&amp;Table76[[#This Row],[Q. No.]]</f>
        <v/>
      </c>
      <c r="B4238"/>
      <c r="C4238"/>
      <c r="D4238"/>
      <c r="E4238"/>
      <c r="F4238"/>
      <c r="G4238"/>
    </row>
    <row r="4239" spans="1:7" x14ac:dyDescent="0.2">
      <c r="A4239" t="str">
        <f>Table76[[#This Row],[Test No.]]&amp;Table76[[#This Row],[Section]]&amp;Table76[[#This Row],[Q. No.]]</f>
        <v/>
      </c>
      <c r="B4239"/>
      <c r="C4239"/>
      <c r="D4239"/>
      <c r="E4239"/>
      <c r="F4239"/>
      <c r="G4239"/>
    </row>
    <row r="4240" spans="1:7" x14ac:dyDescent="0.2">
      <c r="A4240" t="str">
        <f>Table76[[#This Row],[Test No.]]&amp;Table76[[#This Row],[Section]]&amp;Table76[[#This Row],[Q. No.]]</f>
        <v/>
      </c>
      <c r="B4240"/>
      <c r="C4240"/>
      <c r="D4240"/>
      <c r="E4240"/>
      <c r="F4240"/>
      <c r="G4240"/>
    </row>
    <row r="4241" spans="1:7" x14ac:dyDescent="0.2">
      <c r="A4241" t="str">
        <f>Table76[[#This Row],[Test No.]]&amp;Table76[[#This Row],[Section]]&amp;Table76[[#This Row],[Q. No.]]</f>
        <v/>
      </c>
      <c r="B4241"/>
      <c r="C4241"/>
      <c r="D4241"/>
      <c r="E4241"/>
      <c r="F4241"/>
      <c r="G4241"/>
    </row>
    <row r="4242" spans="1:7" x14ac:dyDescent="0.2">
      <c r="A4242" t="str">
        <f>Table76[[#This Row],[Test No.]]&amp;Table76[[#This Row],[Section]]&amp;Table76[[#This Row],[Q. No.]]</f>
        <v/>
      </c>
      <c r="B4242"/>
      <c r="C4242"/>
      <c r="D4242"/>
      <c r="E4242"/>
      <c r="F4242"/>
      <c r="G4242"/>
    </row>
    <row r="4243" spans="1:7" x14ac:dyDescent="0.2">
      <c r="A4243" t="str">
        <f>Table76[[#This Row],[Test No.]]&amp;Table76[[#This Row],[Section]]&amp;Table76[[#This Row],[Q. No.]]</f>
        <v/>
      </c>
      <c r="B4243"/>
      <c r="C4243"/>
      <c r="D4243"/>
      <c r="E4243"/>
      <c r="F4243"/>
      <c r="G4243"/>
    </row>
    <row r="4244" spans="1:7" x14ac:dyDescent="0.2">
      <c r="A4244" t="str">
        <f>Table76[[#This Row],[Test No.]]&amp;Table76[[#This Row],[Section]]&amp;Table76[[#This Row],[Q. No.]]</f>
        <v/>
      </c>
      <c r="B4244"/>
      <c r="C4244"/>
      <c r="D4244"/>
      <c r="E4244"/>
      <c r="F4244"/>
      <c r="G4244"/>
    </row>
    <row r="4245" spans="1:7" x14ac:dyDescent="0.2">
      <c r="A4245" t="str">
        <f>Table76[[#This Row],[Test No.]]&amp;Table76[[#This Row],[Section]]&amp;Table76[[#This Row],[Q. No.]]</f>
        <v/>
      </c>
      <c r="B4245"/>
      <c r="C4245"/>
      <c r="D4245"/>
      <c r="E4245"/>
      <c r="F4245"/>
      <c r="G4245"/>
    </row>
    <row r="4246" spans="1:7" x14ac:dyDescent="0.2">
      <c r="A4246" t="str">
        <f>Table76[[#This Row],[Test No.]]&amp;Table76[[#This Row],[Section]]&amp;Table76[[#This Row],[Q. No.]]</f>
        <v/>
      </c>
      <c r="B4246"/>
      <c r="C4246"/>
      <c r="D4246"/>
      <c r="E4246"/>
      <c r="F4246"/>
      <c r="G4246"/>
    </row>
    <row r="4247" spans="1:7" x14ac:dyDescent="0.2">
      <c r="A4247" t="str">
        <f>Table76[[#This Row],[Test No.]]&amp;Table76[[#This Row],[Section]]&amp;Table76[[#This Row],[Q. No.]]</f>
        <v/>
      </c>
      <c r="B4247"/>
      <c r="C4247"/>
      <c r="D4247"/>
      <c r="E4247"/>
      <c r="F4247"/>
      <c r="G4247"/>
    </row>
    <row r="4248" spans="1:7" x14ac:dyDescent="0.2">
      <c r="A4248" t="str">
        <f>Table76[[#This Row],[Test No.]]&amp;Table76[[#This Row],[Section]]&amp;Table76[[#This Row],[Q. No.]]</f>
        <v/>
      </c>
      <c r="B4248"/>
      <c r="C4248"/>
      <c r="D4248"/>
      <c r="E4248"/>
      <c r="F4248"/>
      <c r="G4248"/>
    </row>
    <row r="4249" spans="1:7" x14ac:dyDescent="0.2">
      <c r="A4249" t="str">
        <f>Table76[[#This Row],[Test No.]]&amp;Table76[[#This Row],[Section]]&amp;Table76[[#This Row],[Q. No.]]</f>
        <v/>
      </c>
      <c r="B4249"/>
      <c r="C4249"/>
      <c r="D4249"/>
      <c r="E4249"/>
      <c r="F4249"/>
      <c r="G4249"/>
    </row>
    <row r="4250" spans="1:7" x14ac:dyDescent="0.2">
      <c r="A4250" t="str">
        <f>Table76[[#This Row],[Test No.]]&amp;Table76[[#This Row],[Section]]&amp;Table76[[#This Row],[Q. No.]]</f>
        <v/>
      </c>
      <c r="B4250"/>
      <c r="C4250"/>
      <c r="D4250"/>
      <c r="E4250"/>
      <c r="F4250"/>
      <c r="G4250"/>
    </row>
    <row r="4251" spans="1:7" x14ac:dyDescent="0.2">
      <c r="A4251" t="str">
        <f>Table76[[#This Row],[Test No.]]&amp;Table76[[#This Row],[Section]]&amp;Table76[[#This Row],[Q. No.]]</f>
        <v/>
      </c>
      <c r="B4251"/>
      <c r="C4251"/>
      <c r="D4251"/>
      <c r="E4251"/>
      <c r="F4251"/>
      <c r="G4251"/>
    </row>
    <row r="4252" spans="1:7" x14ac:dyDescent="0.2">
      <c r="A4252" t="str">
        <f>Table76[[#This Row],[Test No.]]&amp;Table76[[#This Row],[Section]]&amp;Table76[[#This Row],[Q. No.]]</f>
        <v/>
      </c>
      <c r="B4252"/>
      <c r="C4252"/>
      <c r="D4252"/>
      <c r="E4252"/>
      <c r="F4252"/>
      <c r="G4252"/>
    </row>
    <row r="4253" spans="1:7" x14ac:dyDescent="0.2">
      <c r="A4253" t="str">
        <f>Table76[[#This Row],[Test No.]]&amp;Table76[[#This Row],[Section]]&amp;Table76[[#This Row],[Q. No.]]</f>
        <v/>
      </c>
      <c r="B4253"/>
      <c r="C4253"/>
      <c r="D4253"/>
      <c r="E4253"/>
      <c r="F4253"/>
      <c r="G4253"/>
    </row>
    <row r="4254" spans="1:7" x14ac:dyDescent="0.2">
      <c r="A4254" t="str">
        <f>Table76[[#This Row],[Test No.]]&amp;Table76[[#This Row],[Section]]&amp;Table76[[#This Row],[Q. No.]]</f>
        <v/>
      </c>
      <c r="B4254"/>
      <c r="C4254"/>
      <c r="D4254"/>
      <c r="E4254"/>
      <c r="F4254"/>
      <c r="G4254"/>
    </row>
    <row r="4255" spans="1:7" x14ac:dyDescent="0.2">
      <c r="A4255" t="str">
        <f>Table76[[#This Row],[Test No.]]&amp;Table76[[#This Row],[Section]]&amp;Table76[[#This Row],[Q. No.]]</f>
        <v/>
      </c>
      <c r="B4255"/>
      <c r="C4255"/>
      <c r="D4255"/>
      <c r="E4255"/>
      <c r="F4255"/>
      <c r="G4255"/>
    </row>
    <row r="4256" spans="1:7" x14ac:dyDescent="0.2">
      <c r="A4256" t="str">
        <f>Table76[[#This Row],[Test No.]]&amp;Table76[[#This Row],[Section]]&amp;Table76[[#This Row],[Q. No.]]</f>
        <v/>
      </c>
      <c r="B4256"/>
      <c r="C4256"/>
      <c r="D4256"/>
      <c r="E4256"/>
      <c r="F4256"/>
      <c r="G4256"/>
    </row>
    <row r="4257" spans="1:7" x14ac:dyDescent="0.2">
      <c r="A4257" t="str">
        <f>Table76[[#This Row],[Test No.]]&amp;Table76[[#This Row],[Section]]&amp;Table76[[#This Row],[Q. No.]]</f>
        <v/>
      </c>
      <c r="B4257"/>
      <c r="C4257"/>
      <c r="D4257"/>
      <c r="E4257"/>
      <c r="F4257"/>
      <c r="G4257"/>
    </row>
    <row r="4258" spans="1:7" x14ac:dyDescent="0.2">
      <c r="A4258" t="str">
        <f>Table76[[#This Row],[Test No.]]&amp;Table76[[#This Row],[Section]]&amp;Table76[[#This Row],[Q. No.]]</f>
        <v/>
      </c>
      <c r="B4258"/>
      <c r="C4258"/>
      <c r="D4258"/>
      <c r="E4258"/>
      <c r="F4258"/>
      <c r="G4258"/>
    </row>
    <row r="4259" spans="1:7" x14ac:dyDescent="0.2">
      <c r="A4259" t="str">
        <f>Table76[[#This Row],[Test No.]]&amp;Table76[[#This Row],[Section]]&amp;Table76[[#This Row],[Q. No.]]</f>
        <v/>
      </c>
      <c r="B4259"/>
      <c r="C4259"/>
      <c r="D4259"/>
      <c r="E4259"/>
      <c r="F4259"/>
      <c r="G4259"/>
    </row>
    <row r="4260" spans="1:7" x14ac:dyDescent="0.2">
      <c r="A4260" t="str">
        <f>Table76[[#This Row],[Test No.]]&amp;Table76[[#This Row],[Section]]&amp;Table76[[#This Row],[Q. No.]]</f>
        <v/>
      </c>
      <c r="B4260"/>
      <c r="C4260"/>
      <c r="D4260"/>
      <c r="E4260"/>
      <c r="F4260"/>
      <c r="G4260"/>
    </row>
    <row r="4261" spans="1:7" x14ac:dyDescent="0.2">
      <c r="A4261" t="str">
        <f>Table76[[#This Row],[Test No.]]&amp;Table76[[#This Row],[Section]]&amp;Table76[[#This Row],[Q. No.]]</f>
        <v/>
      </c>
      <c r="B4261"/>
      <c r="C4261"/>
      <c r="D4261"/>
      <c r="E4261"/>
      <c r="F4261"/>
      <c r="G4261"/>
    </row>
    <row r="4262" spans="1:7" x14ac:dyDescent="0.2">
      <c r="A4262" t="str">
        <f>Table76[[#This Row],[Test No.]]&amp;Table76[[#This Row],[Section]]&amp;Table76[[#This Row],[Q. No.]]</f>
        <v/>
      </c>
      <c r="B4262"/>
      <c r="C4262"/>
      <c r="D4262"/>
      <c r="E4262"/>
      <c r="F4262"/>
      <c r="G4262"/>
    </row>
    <row r="4263" spans="1:7" x14ac:dyDescent="0.2">
      <c r="A4263" t="str">
        <f>Table76[[#This Row],[Test No.]]&amp;Table76[[#This Row],[Section]]&amp;Table76[[#This Row],[Q. No.]]</f>
        <v/>
      </c>
      <c r="B4263"/>
      <c r="C4263"/>
      <c r="D4263"/>
      <c r="E4263"/>
      <c r="F4263"/>
      <c r="G4263"/>
    </row>
    <row r="4264" spans="1:7" x14ac:dyDescent="0.2">
      <c r="A4264" t="str">
        <f>Table76[[#This Row],[Test No.]]&amp;Table76[[#This Row],[Section]]&amp;Table76[[#This Row],[Q. No.]]</f>
        <v/>
      </c>
      <c r="B4264"/>
      <c r="C4264"/>
      <c r="D4264"/>
      <c r="E4264"/>
      <c r="F4264"/>
      <c r="G4264"/>
    </row>
    <row r="4265" spans="1:7" x14ac:dyDescent="0.2">
      <c r="A4265" t="str">
        <f>Table76[[#This Row],[Test No.]]&amp;Table76[[#This Row],[Section]]&amp;Table76[[#This Row],[Q. No.]]</f>
        <v/>
      </c>
      <c r="B4265"/>
      <c r="C4265"/>
      <c r="D4265"/>
      <c r="E4265"/>
      <c r="F4265"/>
      <c r="G4265"/>
    </row>
    <row r="4266" spans="1:7" x14ac:dyDescent="0.2">
      <c r="A4266" t="str">
        <f>Table76[[#This Row],[Test No.]]&amp;Table76[[#This Row],[Section]]&amp;Table76[[#This Row],[Q. No.]]</f>
        <v/>
      </c>
      <c r="B4266"/>
      <c r="C4266"/>
      <c r="D4266"/>
      <c r="E4266"/>
      <c r="F4266"/>
      <c r="G4266"/>
    </row>
    <row r="4267" spans="1:7" x14ac:dyDescent="0.2">
      <c r="A4267" t="str">
        <f>Table76[[#This Row],[Test No.]]&amp;Table76[[#This Row],[Section]]&amp;Table76[[#This Row],[Q. No.]]</f>
        <v/>
      </c>
      <c r="B4267"/>
      <c r="C4267"/>
      <c r="D4267"/>
      <c r="E4267"/>
      <c r="F4267"/>
      <c r="G4267"/>
    </row>
    <row r="4268" spans="1:7" x14ac:dyDescent="0.2">
      <c r="A4268" t="str">
        <f>Table76[[#This Row],[Test No.]]&amp;Table76[[#This Row],[Section]]&amp;Table76[[#This Row],[Q. No.]]</f>
        <v/>
      </c>
      <c r="B4268"/>
      <c r="C4268"/>
      <c r="D4268"/>
      <c r="E4268"/>
      <c r="F4268"/>
      <c r="G4268"/>
    </row>
    <row r="4269" spans="1:7" x14ac:dyDescent="0.2">
      <c r="A4269" t="str">
        <f>Table76[[#This Row],[Test No.]]&amp;Table76[[#This Row],[Section]]&amp;Table76[[#This Row],[Q. No.]]</f>
        <v/>
      </c>
      <c r="B4269"/>
      <c r="C4269"/>
      <c r="D4269"/>
      <c r="E4269"/>
      <c r="F4269"/>
      <c r="G4269"/>
    </row>
    <row r="4270" spans="1:7" x14ac:dyDescent="0.2">
      <c r="A4270" t="str">
        <f>Table76[[#This Row],[Test No.]]&amp;Table76[[#This Row],[Section]]&amp;Table76[[#This Row],[Q. No.]]</f>
        <v/>
      </c>
      <c r="B4270"/>
      <c r="C4270"/>
      <c r="D4270"/>
      <c r="E4270"/>
      <c r="F4270"/>
      <c r="G4270"/>
    </row>
    <row r="4271" spans="1:7" x14ac:dyDescent="0.2">
      <c r="A4271" t="str">
        <f>Table76[[#This Row],[Test No.]]&amp;Table76[[#This Row],[Section]]&amp;Table76[[#This Row],[Q. No.]]</f>
        <v/>
      </c>
      <c r="B4271"/>
      <c r="C4271"/>
      <c r="D4271"/>
      <c r="E4271"/>
      <c r="F4271"/>
      <c r="G4271"/>
    </row>
    <row r="4272" spans="1:7" x14ac:dyDescent="0.2">
      <c r="A4272" t="str">
        <f>Table76[[#This Row],[Test No.]]&amp;Table76[[#This Row],[Section]]&amp;Table76[[#This Row],[Q. No.]]</f>
        <v/>
      </c>
      <c r="B4272"/>
      <c r="C4272"/>
      <c r="D4272"/>
      <c r="E4272"/>
      <c r="F4272"/>
      <c r="G4272"/>
    </row>
    <row r="4273" spans="1:7" x14ac:dyDescent="0.2">
      <c r="A4273" t="str">
        <f>Table76[[#This Row],[Test No.]]&amp;Table76[[#This Row],[Section]]&amp;Table76[[#This Row],[Q. No.]]</f>
        <v/>
      </c>
      <c r="B4273"/>
      <c r="C4273"/>
      <c r="D4273"/>
      <c r="E4273"/>
      <c r="F4273"/>
      <c r="G4273"/>
    </row>
    <row r="4274" spans="1:7" x14ac:dyDescent="0.2">
      <c r="A4274" t="str">
        <f>Table76[[#This Row],[Test No.]]&amp;Table76[[#This Row],[Section]]&amp;Table76[[#This Row],[Q. No.]]</f>
        <v/>
      </c>
      <c r="B4274"/>
      <c r="C4274"/>
      <c r="D4274"/>
      <c r="E4274"/>
      <c r="F4274"/>
      <c r="G4274"/>
    </row>
    <row r="4275" spans="1:7" x14ac:dyDescent="0.2">
      <c r="A4275" t="str">
        <f>Table76[[#This Row],[Test No.]]&amp;Table76[[#This Row],[Section]]&amp;Table76[[#This Row],[Q. No.]]</f>
        <v/>
      </c>
      <c r="B4275"/>
      <c r="C4275"/>
      <c r="D4275"/>
      <c r="E4275"/>
      <c r="F4275"/>
      <c r="G4275"/>
    </row>
    <row r="4276" spans="1:7" x14ac:dyDescent="0.2">
      <c r="A4276" t="str">
        <f>Table76[[#This Row],[Test No.]]&amp;Table76[[#This Row],[Section]]&amp;Table76[[#This Row],[Q. No.]]</f>
        <v/>
      </c>
      <c r="B4276"/>
      <c r="C4276"/>
      <c r="D4276"/>
      <c r="E4276"/>
      <c r="F4276"/>
      <c r="G4276"/>
    </row>
    <row r="4277" spans="1:7" x14ac:dyDescent="0.2">
      <c r="A4277" t="str">
        <f>Table76[[#This Row],[Test No.]]&amp;Table76[[#This Row],[Section]]&amp;Table76[[#This Row],[Q. No.]]</f>
        <v/>
      </c>
      <c r="B4277"/>
      <c r="C4277"/>
      <c r="D4277"/>
      <c r="E4277"/>
      <c r="F4277"/>
      <c r="G4277"/>
    </row>
    <row r="4278" spans="1:7" x14ac:dyDescent="0.2">
      <c r="A4278" t="str">
        <f>Table76[[#This Row],[Test No.]]&amp;Table76[[#This Row],[Section]]&amp;Table76[[#This Row],[Q. No.]]</f>
        <v/>
      </c>
      <c r="B4278"/>
      <c r="C4278"/>
      <c r="D4278"/>
      <c r="E4278"/>
      <c r="F4278"/>
      <c r="G4278"/>
    </row>
    <row r="4279" spans="1:7" x14ac:dyDescent="0.2">
      <c r="A4279" t="str">
        <f>Table76[[#This Row],[Test No.]]&amp;Table76[[#This Row],[Section]]&amp;Table76[[#This Row],[Q. No.]]</f>
        <v/>
      </c>
      <c r="B4279"/>
      <c r="C4279"/>
      <c r="D4279"/>
      <c r="E4279"/>
      <c r="F4279"/>
      <c r="G4279"/>
    </row>
    <row r="4280" spans="1:7" x14ac:dyDescent="0.2">
      <c r="A4280" t="str">
        <f>Table76[[#This Row],[Test No.]]&amp;Table76[[#This Row],[Section]]&amp;Table76[[#This Row],[Q. No.]]</f>
        <v/>
      </c>
      <c r="B4280"/>
      <c r="C4280"/>
      <c r="D4280"/>
      <c r="E4280"/>
      <c r="F4280"/>
      <c r="G4280"/>
    </row>
    <row r="4281" spans="1:7" x14ac:dyDescent="0.2">
      <c r="A4281" t="str">
        <f>Table76[[#This Row],[Test No.]]&amp;Table76[[#This Row],[Section]]&amp;Table76[[#This Row],[Q. No.]]</f>
        <v/>
      </c>
      <c r="B4281"/>
      <c r="C4281"/>
      <c r="D4281"/>
      <c r="E4281"/>
      <c r="F4281"/>
      <c r="G4281"/>
    </row>
    <row r="4282" spans="1:7" x14ac:dyDescent="0.2">
      <c r="A4282" t="str">
        <f>Table76[[#This Row],[Test No.]]&amp;Table76[[#This Row],[Section]]&amp;Table76[[#This Row],[Q. No.]]</f>
        <v/>
      </c>
      <c r="B4282"/>
      <c r="C4282"/>
      <c r="D4282"/>
      <c r="E4282"/>
      <c r="F4282"/>
      <c r="G4282"/>
    </row>
    <row r="4283" spans="1:7" x14ac:dyDescent="0.2">
      <c r="A4283" t="str">
        <f>Table76[[#This Row],[Test No.]]&amp;Table76[[#This Row],[Section]]&amp;Table76[[#This Row],[Q. No.]]</f>
        <v/>
      </c>
      <c r="B4283"/>
      <c r="C4283"/>
      <c r="D4283"/>
      <c r="E4283"/>
      <c r="F4283"/>
      <c r="G4283"/>
    </row>
    <row r="4284" spans="1:7" x14ac:dyDescent="0.2">
      <c r="A4284" t="str">
        <f>Table76[[#This Row],[Test No.]]&amp;Table76[[#This Row],[Section]]&amp;Table76[[#This Row],[Q. No.]]</f>
        <v/>
      </c>
      <c r="B4284"/>
      <c r="C4284"/>
      <c r="D4284"/>
      <c r="E4284"/>
      <c r="F4284"/>
      <c r="G4284"/>
    </row>
    <row r="4285" spans="1:7" x14ac:dyDescent="0.2">
      <c r="A4285" t="str">
        <f>Table76[[#This Row],[Test No.]]&amp;Table76[[#This Row],[Section]]&amp;Table76[[#This Row],[Q. No.]]</f>
        <v/>
      </c>
      <c r="B4285"/>
      <c r="C4285"/>
      <c r="D4285"/>
      <c r="E4285"/>
      <c r="F4285"/>
      <c r="G4285"/>
    </row>
    <row r="4286" spans="1:7" x14ac:dyDescent="0.2">
      <c r="A4286" t="str">
        <f>Table76[[#This Row],[Test No.]]&amp;Table76[[#This Row],[Section]]&amp;Table76[[#This Row],[Q. No.]]</f>
        <v/>
      </c>
      <c r="B4286"/>
      <c r="C4286"/>
      <c r="D4286"/>
      <c r="E4286"/>
      <c r="F4286"/>
      <c r="G4286"/>
    </row>
    <row r="4287" spans="1:7" x14ac:dyDescent="0.2">
      <c r="A4287" t="str">
        <f>Table76[[#This Row],[Test No.]]&amp;Table76[[#This Row],[Section]]&amp;Table76[[#This Row],[Q. No.]]</f>
        <v/>
      </c>
      <c r="B4287"/>
      <c r="C4287"/>
      <c r="D4287"/>
      <c r="E4287"/>
      <c r="F4287"/>
      <c r="G4287"/>
    </row>
    <row r="4288" spans="1:7" x14ac:dyDescent="0.2">
      <c r="A4288" t="str">
        <f>Table76[[#This Row],[Test No.]]&amp;Table76[[#This Row],[Section]]&amp;Table76[[#This Row],[Q. No.]]</f>
        <v/>
      </c>
      <c r="B4288"/>
      <c r="C4288"/>
      <c r="D4288"/>
      <c r="E4288"/>
      <c r="F4288"/>
      <c r="G4288"/>
    </row>
    <row r="4289" spans="1:7" x14ac:dyDescent="0.2">
      <c r="A4289" t="str">
        <f>Table76[[#This Row],[Test No.]]&amp;Table76[[#This Row],[Section]]&amp;Table76[[#This Row],[Q. No.]]</f>
        <v/>
      </c>
      <c r="B4289"/>
      <c r="C4289"/>
      <c r="D4289"/>
      <c r="E4289"/>
      <c r="F4289"/>
      <c r="G4289"/>
    </row>
    <row r="4290" spans="1:7" x14ac:dyDescent="0.2">
      <c r="A4290" t="str">
        <f>Table76[[#This Row],[Test No.]]&amp;Table76[[#This Row],[Section]]&amp;Table76[[#This Row],[Q. No.]]</f>
        <v/>
      </c>
      <c r="B4290"/>
      <c r="C4290"/>
      <c r="D4290"/>
      <c r="E4290"/>
      <c r="F4290"/>
      <c r="G4290"/>
    </row>
    <row r="4291" spans="1:7" x14ac:dyDescent="0.2">
      <c r="A4291" t="str">
        <f>Table76[[#This Row],[Test No.]]&amp;Table76[[#This Row],[Section]]&amp;Table76[[#This Row],[Q. No.]]</f>
        <v/>
      </c>
      <c r="B4291"/>
      <c r="C4291"/>
      <c r="D4291"/>
      <c r="E4291"/>
      <c r="F4291"/>
      <c r="G4291"/>
    </row>
    <row r="4292" spans="1:7" x14ac:dyDescent="0.2">
      <c r="A4292" t="str">
        <f>Table76[[#This Row],[Test No.]]&amp;Table76[[#This Row],[Section]]&amp;Table76[[#This Row],[Q. No.]]</f>
        <v/>
      </c>
      <c r="B4292"/>
      <c r="C4292"/>
      <c r="D4292"/>
      <c r="E4292"/>
      <c r="F4292"/>
      <c r="G4292"/>
    </row>
    <row r="4293" spans="1:7" x14ac:dyDescent="0.2">
      <c r="A4293" t="str">
        <f>Table76[[#This Row],[Test No.]]&amp;Table76[[#This Row],[Section]]&amp;Table76[[#This Row],[Q. No.]]</f>
        <v/>
      </c>
      <c r="B4293"/>
      <c r="C4293"/>
      <c r="D4293"/>
      <c r="E4293"/>
      <c r="F4293"/>
      <c r="G4293"/>
    </row>
    <row r="4294" spans="1:7" x14ac:dyDescent="0.2">
      <c r="A4294" t="str">
        <f>Table76[[#This Row],[Test No.]]&amp;Table76[[#This Row],[Section]]&amp;Table76[[#This Row],[Q. No.]]</f>
        <v/>
      </c>
      <c r="B4294"/>
      <c r="C4294"/>
      <c r="D4294"/>
      <c r="E4294"/>
      <c r="F4294"/>
      <c r="G4294"/>
    </row>
    <row r="4295" spans="1:7" x14ac:dyDescent="0.2">
      <c r="A4295" t="str">
        <f>Table76[[#This Row],[Test No.]]&amp;Table76[[#This Row],[Section]]&amp;Table76[[#This Row],[Q. No.]]</f>
        <v/>
      </c>
      <c r="B4295"/>
      <c r="C4295"/>
      <c r="D4295"/>
      <c r="E4295"/>
      <c r="F4295"/>
      <c r="G4295"/>
    </row>
    <row r="4296" spans="1:7" x14ac:dyDescent="0.2">
      <c r="A4296" t="str">
        <f>Table76[[#This Row],[Test No.]]&amp;Table76[[#This Row],[Section]]&amp;Table76[[#This Row],[Q. No.]]</f>
        <v/>
      </c>
      <c r="B4296"/>
      <c r="C4296"/>
      <c r="D4296"/>
      <c r="E4296"/>
      <c r="F4296"/>
      <c r="G4296"/>
    </row>
    <row r="4297" spans="1:7" x14ac:dyDescent="0.2">
      <c r="A4297" t="str">
        <f>Table76[[#This Row],[Test No.]]&amp;Table76[[#This Row],[Section]]&amp;Table76[[#This Row],[Q. No.]]</f>
        <v/>
      </c>
      <c r="B4297"/>
      <c r="C4297"/>
      <c r="D4297"/>
      <c r="E4297"/>
      <c r="F4297"/>
      <c r="G4297"/>
    </row>
    <row r="4298" spans="1:7" x14ac:dyDescent="0.2">
      <c r="A4298" t="str">
        <f>Table76[[#This Row],[Test No.]]&amp;Table76[[#This Row],[Section]]&amp;Table76[[#This Row],[Q. No.]]</f>
        <v/>
      </c>
      <c r="B4298"/>
      <c r="C4298"/>
      <c r="D4298"/>
      <c r="E4298"/>
      <c r="F4298"/>
      <c r="G4298"/>
    </row>
    <row r="4299" spans="1:7" x14ac:dyDescent="0.2">
      <c r="A4299" t="str">
        <f>Table76[[#This Row],[Test No.]]&amp;Table76[[#This Row],[Section]]&amp;Table76[[#This Row],[Q. No.]]</f>
        <v/>
      </c>
      <c r="B4299"/>
      <c r="C4299"/>
      <c r="D4299"/>
      <c r="E4299"/>
      <c r="F4299"/>
      <c r="G4299"/>
    </row>
    <row r="4300" spans="1:7" x14ac:dyDescent="0.2">
      <c r="A4300" t="str">
        <f>Table76[[#This Row],[Test No.]]&amp;Table76[[#This Row],[Section]]&amp;Table76[[#This Row],[Q. No.]]</f>
        <v/>
      </c>
      <c r="B4300"/>
      <c r="C4300"/>
      <c r="D4300"/>
      <c r="E4300"/>
      <c r="F4300"/>
      <c r="G4300"/>
    </row>
    <row r="4301" spans="1:7" x14ac:dyDescent="0.2">
      <c r="A4301" t="str">
        <f>Table76[[#This Row],[Test No.]]&amp;Table76[[#This Row],[Section]]&amp;Table76[[#This Row],[Q. No.]]</f>
        <v/>
      </c>
      <c r="B4301"/>
      <c r="C4301"/>
      <c r="D4301"/>
      <c r="E4301"/>
      <c r="F4301"/>
      <c r="G4301"/>
    </row>
    <row r="4302" spans="1:7" x14ac:dyDescent="0.2">
      <c r="A4302" t="str">
        <f>Table76[[#This Row],[Test No.]]&amp;Table76[[#This Row],[Section]]&amp;Table76[[#This Row],[Q. No.]]</f>
        <v/>
      </c>
      <c r="B4302"/>
      <c r="C4302"/>
      <c r="D4302"/>
      <c r="E4302"/>
      <c r="F4302"/>
      <c r="G4302"/>
    </row>
    <row r="4303" spans="1:7" x14ac:dyDescent="0.2">
      <c r="A4303" t="str">
        <f>Table76[[#This Row],[Test No.]]&amp;Table76[[#This Row],[Section]]&amp;Table76[[#This Row],[Q. No.]]</f>
        <v/>
      </c>
      <c r="B4303"/>
      <c r="C4303"/>
      <c r="D4303"/>
      <c r="E4303"/>
      <c r="F4303"/>
      <c r="G4303"/>
    </row>
    <row r="4304" spans="1:7" x14ac:dyDescent="0.2">
      <c r="A4304" t="str">
        <f>Table76[[#This Row],[Test No.]]&amp;Table76[[#This Row],[Section]]&amp;Table76[[#This Row],[Q. No.]]</f>
        <v/>
      </c>
      <c r="B4304"/>
      <c r="C4304"/>
      <c r="D4304"/>
      <c r="E4304"/>
      <c r="F4304"/>
      <c r="G4304"/>
    </row>
    <row r="4305" spans="1:7" x14ac:dyDescent="0.2">
      <c r="A4305" t="str">
        <f>Table76[[#This Row],[Test No.]]&amp;Table76[[#This Row],[Section]]&amp;Table76[[#This Row],[Q. No.]]</f>
        <v/>
      </c>
      <c r="B4305"/>
      <c r="C4305"/>
      <c r="D4305"/>
      <c r="E4305"/>
      <c r="F4305"/>
      <c r="G4305"/>
    </row>
    <row r="4306" spans="1:7" x14ac:dyDescent="0.2">
      <c r="A4306" t="str">
        <f>Table76[[#This Row],[Test No.]]&amp;Table76[[#This Row],[Section]]&amp;Table76[[#This Row],[Q. No.]]</f>
        <v/>
      </c>
      <c r="B4306"/>
      <c r="C4306"/>
      <c r="D4306"/>
      <c r="E4306"/>
      <c r="F4306"/>
      <c r="G4306"/>
    </row>
    <row r="4307" spans="1:7" x14ac:dyDescent="0.2">
      <c r="A4307" t="str">
        <f>Table76[[#This Row],[Test No.]]&amp;Table76[[#This Row],[Section]]&amp;Table76[[#This Row],[Q. No.]]</f>
        <v/>
      </c>
      <c r="B4307"/>
      <c r="C4307"/>
      <c r="D4307"/>
      <c r="E4307"/>
      <c r="F4307"/>
      <c r="G4307"/>
    </row>
    <row r="4308" spans="1:7" x14ac:dyDescent="0.2">
      <c r="A4308" t="str">
        <f>Table76[[#This Row],[Test No.]]&amp;Table76[[#This Row],[Section]]&amp;Table76[[#This Row],[Q. No.]]</f>
        <v/>
      </c>
      <c r="B4308"/>
      <c r="C4308"/>
      <c r="D4308"/>
      <c r="E4308"/>
      <c r="F4308"/>
      <c r="G4308"/>
    </row>
    <row r="4309" spans="1:7" x14ac:dyDescent="0.2">
      <c r="A4309" t="str">
        <f>Table76[[#This Row],[Test No.]]&amp;Table76[[#This Row],[Section]]&amp;Table76[[#This Row],[Q. No.]]</f>
        <v/>
      </c>
      <c r="B4309"/>
      <c r="C4309"/>
      <c r="D4309"/>
      <c r="E4309"/>
      <c r="F4309"/>
      <c r="G4309"/>
    </row>
    <row r="4310" spans="1:7" x14ac:dyDescent="0.2">
      <c r="A4310" t="str">
        <f>Table76[[#This Row],[Test No.]]&amp;Table76[[#This Row],[Section]]&amp;Table76[[#This Row],[Q. No.]]</f>
        <v/>
      </c>
      <c r="B4310"/>
      <c r="C4310"/>
      <c r="D4310"/>
      <c r="E4310"/>
      <c r="F4310"/>
      <c r="G4310"/>
    </row>
    <row r="4311" spans="1:7" x14ac:dyDescent="0.2">
      <c r="A4311" t="str">
        <f>Table76[[#This Row],[Test No.]]&amp;Table76[[#This Row],[Section]]&amp;Table76[[#This Row],[Q. No.]]</f>
        <v/>
      </c>
      <c r="B4311"/>
      <c r="C4311"/>
      <c r="D4311"/>
      <c r="E4311"/>
      <c r="F4311"/>
      <c r="G4311"/>
    </row>
    <row r="4312" spans="1:7" x14ac:dyDescent="0.2">
      <c r="A4312" t="str">
        <f>Table76[[#This Row],[Test No.]]&amp;Table76[[#This Row],[Section]]&amp;Table76[[#This Row],[Q. No.]]</f>
        <v/>
      </c>
      <c r="B4312"/>
      <c r="C4312"/>
      <c r="D4312"/>
      <c r="E4312"/>
      <c r="F4312"/>
      <c r="G4312"/>
    </row>
    <row r="4313" spans="1:7" x14ac:dyDescent="0.2">
      <c r="A4313" t="str">
        <f>Table76[[#This Row],[Test No.]]&amp;Table76[[#This Row],[Section]]&amp;Table76[[#This Row],[Q. No.]]</f>
        <v/>
      </c>
      <c r="B4313"/>
      <c r="C4313"/>
      <c r="D4313"/>
      <c r="E4313"/>
      <c r="F4313"/>
      <c r="G4313"/>
    </row>
    <row r="4314" spans="1:7" x14ac:dyDescent="0.2">
      <c r="A4314" t="str">
        <f>Table76[[#This Row],[Test No.]]&amp;Table76[[#This Row],[Section]]&amp;Table76[[#This Row],[Q. No.]]</f>
        <v/>
      </c>
      <c r="B4314"/>
      <c r="C4314"/>
      <c r="D4314"/>
      <c r="E4314"/>
      <c r="F4314"/>
      <c r="G4314"/>
    </row>
    <row r="4315" spans="1:7" x14ac:dyDescent="0.2">
      <c r="A4315" t="str">
        <f>Table76[[#This Row],[Test No.]]&amp;Table76[[#This Row],[Section]]&amp;Table76[[#This Row],[Q. No.]]</f>
        <v/>
      </c>
      <c r="B4315"/>
      <c r="C4315"/>
      <c r="D4315"/>
      <c r="E4315"/>
      <c r="F4315"/>
      <c r="G4315"/>
    </row>
    <row r="4316" spans="1:7" x14ac:dyDescent="0.2">
      <c r="A4316" t="str">
        <f>Table76[[#This Row],[Test No.]]&amp;Table76[[#This Row],[Section]]&amp;Table76[[#This Row],[Q. No.]]</f>
        <v/>
      </c>
      <c r="B4316"/>
      <c r="C4316"/>
      <c r="D4316"/>
      <c r="E4316"/>
      <c r="F4316"/>
      <c r="G4316"/>
    </row>
    <row r="4317" spans="1:7" x14ac:dyDescent="0.2">
      <c r="A4317" t="str">
        <f>Table76[[#This Row],[Test No.]]&amp;Table76[[#This Row],[Section]]&amp;Table76[[#This Row],[Q. No.]]</f>
        <v/>
      </c>
      <c r="B4317"/>
      <c r="C4317"/>
      <c r="D4317"/>
      <c r="E4317"/>
      <c r="F4317"/>
      <c r="G4317"/>
    </row>
    <row r="4318" spans="1:7" x14ac:dyDescent="0.2">
      <c r="A4318" t="str">
        <f>Table76[[#This Row],[Test No.]]&amp;Table76[[#This Row],[Section]]&amp;Table76[[#This Row],[Q. No.]]</f>
        <v/>
      </c>
      <c r="B4318"/>
      <c r="C4318"/>
      <c r="D4318"/>
      <c r="E4318"/>
      <c r="F4318"/>
      <c r="G4318"/>
    </row>
    <row r="4319" spans="1:7" x14ac:dyDescent="0.2">
      <c r="A4319" t="str">
        <f>Table76[[#This Row],[Test No.]]&amp;Table76[[#This Row],[Section]]&amp;Table76[[#This Row],[Q. No.]]</f>
        <v/>
      </c>
      <c r="B4319"/>
      <c r="C4319"/>
      <c r="D4319"/>
      <c r="E4319"/>
      <c r="F4319"/>
      <c r="G4319"/>
    </row>
    <row r="4320" spans="1:7" x14ac:dyDescent="0.2">
      <c r="A4320" t="str">
        <f>Table76[[#This Row],[Test No.]]&amp;Table76[[#This Row],[Section]]&amp;Table76[[#This Row],[Q. No.]]</f>
        <v/>
      </c>
      <c r="B4320"/>
      <c r="C4320"/>
      <c r="D4320"/>
      <c r="E4320"/>
      <c r="F4320"/>
      <c r="G4320"/>
    </row>
    <row r="4321" spans="1:7" x14ac:dyDescent="0.2">
      <c r="A4321" t="str">
        <f>Table76[[#This Row],[Test No.]]&amp;Table76[[#This Row],[Section]]&amp;Table76[[#This Row],[Q. No.]]</f>
        <v/>
      </c>
      <c r="B4321"/>
      <c r="C4321"/>
      <c r="D4321"/>
      <c r="E4321"/>
      <c r="F4321"/>
      <c r="G4321"/>
    </row>
    <row r="4322" spans="1:7" x14ac:dyDescent="0.2">
      <c r="A4322" t="str">
        <f>Table76[[#This Row],[Test No.]]&amp;Table76[[#This Row],[Section]]&amp;Table76[[#This Row],[Q. No.]]</f>
        <v/>
      </c>
      <c r="B4322"/>
      <c r="C4322"/>
      <c r="D4322"/>
      <c r="E4322"/>
      <c r="F4322"/>
      <c r="G4322"/>
    </row>
    <row r="4323" spans="1:7" x14ac:dyDescent="0.2">
      <c r="A4323" t="str">
        <f>Table76[[#This Row],[Test No.]]&amp;Table76[[#This Row],[Section]]&amp;Table76[[#This Row],[Q. No.]]</f>
        <v/>
      </c>
      <c r="B4323"/>
      <c r="C4323"/>
      <c r="D4323"/>
      <c r="E4323"/>
      <c r="F4323"/>
      <c r="G4323"/>
    </row>
    <row r="4324" spans="1:7" x14ac:dyDescent="0.2">
      <c r="A4324" t="str">
        <f>Table76[[#This Row],[Test No.]]&amp;Table76[[#This Row],[Section]]&amp;Table76[[#This Row],[Q. No.]]</f>
        <v/>
      </c>
      <c r="B4324"/>
      <c r="C4324"/>
      <c r="D4324"/>
      <c r="E4324"/>
      <c r="F4324"/>
      <c r="G4324"/>
    </row>
    <row r="4325" spans="1:7" x14ac:dyDescent="0.2">
      <c r="A4325" t="str">
        <f>Table76[[#This Row],[Test No.]]&amp;Table76[[#This Row],[Section]]&amp;Table76[[#This Row],[Q. No.]]</f>
        <v/>
      </c>
      <c r="B4325"/>
      <c r="C4325"/>
      <c r="D4325"/>
      <c r="E4325"/>
      <c r="F4325"/>
      <c r="G4325"/>
    </row>
    <row r="4326" spans="1:7" x14ac:dyDescent="0.2">
      <c r="A4326" t="str">
        <f>Table76[[#This Row],[Test No.]]&amp;Table76[[#This Row],[Section]]&amp;Table76[[#This Row],[Q. No.]]</f>
        <v/>
      </c>
      <c r="B4326"/>
      <c r="C4326"/>
      <c r="D4326"/>
      <c r="E4326"/>
      <c r="F4326"/>
      <c r="G4326"/>
    </row>
    <row r="4327" spans="1:7" x14ac:dyDescent="0.2">
      <c r="A4327" t="str">
        <f>Table76[[#This Row],[Test No.]]&amp;Table76[[#This Row],[Section]]&amp;Table76[[#This Row],[Q. No.]]</f>
        <v/>
      </c>
      <c r="B4327"/>
      <c r="C4327"/>
      <c r="D4327"/>
      <c r="E4327"/>
      <c r="F4327"/>
      <c r="G4327"/>
    </row>
    <row r="4328" spans="1:7" x14ac:dyDescent="0.2">
      <c r="A4328" t="str">
        <f>Table76[[#This Row],[Test No.]]&amp;Table76[[#This Row],[Section]]&amp;Table76[[#This Row],[Q. No.]]</f>
        <v/>
      </c>
      <c r="B4328"/>
      <c r="C4328"/>
      <c r="D4328"/>
      <c r="E4328"/>
      <c r="F4328"/>
      <c r="G4328"/>
    </row>
    <row r="4329" spans="1:7" x14ac:dyDescent="0.2">
      <c r="A4329" t="str">
        <f>Table76[[#This Row],[Test No.]]&amp;Table76[[#This Row],[Section]]&amp;Table76[[#This Row],[Q. No.]]</f>
        <v/>
      </c>
      <c r="B4329"/>
      <c r="C4329"/>
      <c r="D4329"/>
      <c r="E4329"/>
      <c r="F4329"/>
      <c r="G4329"/>
    </row>
    <row r="4330" spans="1:7" x14ac:dyDescent="0.2">
      <c r="A4330" t="str">
        <f>Table76[[#This Row],[Test No.]]&amp;Table76[[#This Row],[Section]]&amp;Table76[[#This Row],[Q. No.]]</f>
        <v/>
      </c>
      <c r="B4330"/>
      <c r="C4330"/>
      <c r="D4330"/>
      <c r="E4330"/>
      <c r="F4330"/>
      <c r="G4330"/>
    </row>
    <row r="4331" spans="1:7" x14ac:dyDescent="0.2">
      <c r="A4331" t="str">
        <f>Table76[[#This Row],[Test No.]]&amp;Table76[[#This Row],[Section]]&amp;Table76[[#This Row],[Q. No.]]</f>
        <v/>
      </c>
      <c r="B4331"/>
      <c r="C4331"/>
      <c r="D4331"/>
      <c r="E4331"/>
      <c r="F4331"/>
      <c r="G4331"/>
    </row>
    <row r="4332" spans="1:7" x14ac:dyDescent="0.2">
      <c r="A4332" t="str">
        <f>Table76[[#This Row],[Test No.]]&amp;Table76[[#This Row],[Section]]&amp;Table76[[#This Row],[Q. No.]]</f>
        <v/>
      </c>
      <c r="B4332"/>
      <c r="C4332"/>
      <c r="D4332"/>
      <c r="E4332"/>
      <c r="F4332"/>
      <c r="G4332"/>
    </row>
    <row r="4333" spans="1:7" x14ac:dyDescent="0.2">
      <c r="A4333" t="str">
        <f>Table76[[#This Row],[Test No.]]&amp;Table76[[#This Row],[Section]]&amp;Table76[[#This Row],[Q. No.]]</f>
        <v/>
      </c>
      <c r="B4333"/>
      <c r="C4333"/>
      <c r="D4333"/>
      <c r="E4333"/>
      <c r="F4333"/>
      <c r="G4333"/>
    </row>
    <row r="4334" spans="1:7" x14ac:dyDescent="0.2">
      <c r="A4334" t="str">
        <f>Table76[[#This Row],[Test No.]]&amp;Table76[[#This Row],[Section]]&amp;Table76[[#This Row],[Q. No.]]</f>
        <v/>
      </c>
      <c r="B4334"/>
      <c r="C4334"/>
      <c r="D4334"/>
      <c r="E4334"/>
      <c r="F4334"/>
      <c r="G4334"/>
    </row>
    <row r="4335" spans="1:7" x14ac:dyDescent="0.2">
      <c r="A4335" t="str">
        <f>Table76[[#This Row],[Test No.]]&amp;Table76[[#This Row],[Section]]&amp;Table76[[#This Row],[Q. No.]]</f>
        <v/>
      </c>
      <c r="B4335"/>
      <c r="C4335"/>
      <c r="D4335"/>
      <c r="E4335"/>
      <c r="F4335"/>
      <c r="G4335"/>
    </row>
    <row r="4336" spans="1:7" x14ac:dyDescent="0.2">
      <c r="A4336" t="str">
        <f>Table76[[#This Row],[Test No.]]&amp;Table76[[#This Row],[Section]]&amp;Table76[[#This Row],[Q. No.]]</f>
        <v/>
      </c>
      <c r="B4336"/>
      <c r="C4336"/>
      <c r="D4336"/>
      <c r="E4336"/>
      <c r="F4336"/>
      <c r="G4336"/>
    </row>
    <row r="4337" spans="1:7" x14ac:dyDescent="0.2">
      <c r="A4337" t="str">
        <f>Table76[[#This Row],[Test No.]]&amp;Table76[[#This Row],[Section]]&amp;Table76[[#This Row],[Q. No.]]</f>
        <v/>
      </c>
      <c r="B4337"/>
      <c r="C4337"/>
      <c r="D4337"/>
      <c r="E4337"/>
      <c r="F4337"/>
      <c r="G4337"/>
    </row>
    <row r="4338" spans="1:7" x14ac:dyDescent="0.2">
      <c r="A4338" t="str">
        <f>Table76[[#This Row],[Test No.]]&amp;Table76[[#This Row],[Section]]&amp;Table76[[#This Row],[Q. No.]]</f>
        <v/>
      </c>
      <c r="B4338"/>
      <c r="C4338"/>
      <c r="D4338"/>
      <c r="E4338"/>
      <c r="F4338"/>
      <c r="G4338"/>
    </row>
    <row r="4339" spans="1:7" x14ac:dyDescent="0.2">
      <c r="A4339" t="str">
        <f>Table76[[#This Row],[Test No.]]&amp;Table76[[#This Row],[Section]]&amp;Table76[[#This Row],[Q. No.]]</f>
        <v/>
      </c>
      <c r="B4339"/>
      <c r="C4339"/>
      <c r="D4339"/>
      <c r="E4339"/>
      <c r="F4339"/>
      <c r="G4339"/>
    </row>
    <row r="4340" spans="1:7" x14ac:dyDescent="0.2">
      <c r="A4340" t="str">
        <f>Table76[[#This Row],[Test No.]]&amp;Table76[[#This Row],[Section]]&amp;Table76[[#This Row],[Q. No.]]</f>
        <v/>
      </c>
      <c r="B4340"/>
      <c r="C4340"/>
      <c r="D4340"/>
      <c r="E4340"/>
      <c r="F4340"/>
      <c r="G4340"/>
    </row>
    <row r="4341" spans="1:7" x14ac:dyDescent="0.2">
      <c r="A4341" t="str">
        <f>Table76[[#This Row],[Test No.]]&amp;Table76[[#This Row],[Section]]&amp;Table76[[#This Row],[Q. No.]]</f>
        <v/>
      </c>
      <c r="B4341"/>
      <c r="C4341"/>
      <c r="D4341"/>
      <c r="E4341"/>
      <c r="F4341"/>
      <c r="G4341"/>
    </row>
    <row r="4342" spans="1:7" x14ac:dyDescent="0.2">
      <c r="A4342" t="str">
        <f>Table76[[#This Row],[Test No.]]&amp;Table76[[#This Row],[Section]]&amp;Table76[[#This Row],[Q. No.]]</f>
        <v/>
      </c>
      <c r="B4342"/>
      <c r="C4342"/>
      <c r="D4342"/>
      <c r="E4342"/>
      <c r="F4342"/>
      <c r="G4342"/>
    </row>
    <row r="4343" spans="1:7" x14ac:dyDescent="0.2">
      <c r="A4343" t="str">
        <f>Table76[[#This Row],[Test No.]]&amp;Table76[[#This Row],[Section]]&amp;Table76[[#This Row],[Q. No.]]</f>
        <v/>
      </c>
      <c r="B4343"/>
      <c r="C4343"/>
      <c r="D4343"/>
      <c r="E4343"/>
      <c r="F4343"/>
      <c r="G4343"/>
    </row>
    <row r="4344" spans="1:7" x14ac:dyDescent="0.2">
      <c r="A4344" t="str">
        <f>Table76[[#This Row],[Test No.]]&amp;Table76[[#This Row],[Section]]&amp;Table76[[#This Row],[Q. No.]]</f>
        <v/>
      </c>
      <c r="B4344"/>
      <c r="C4344"/>
      <c r="D4344"/>
      <c r="E4344"/>
      <c r="F4344"/>
      <c r="G4344"/>
    </row>
    <row r="4345" spans="1:7" x14ac:dyDescent="0.2">
      <c r="A4345" t="str">
        <f>Table76[[#This Row],[Test No.]]&amp;Table76[[#This Row],[Section]]&amp;Table76[[#This Row],[Q. No.]]</f>
        <v/>
      </c>
      <c r="B4345"/>
      <c r="C4345"/>
      <c r="D4345"/>
      <c r="E4345"/>
      <c r="F4345"/>
      <c r="G4345"/>
    </row>
    <row r="4346" spans="1:7" x14ac:dyDescent="0.2">
      <c r="A4346" t="str">
        <f>Table76[[#This Row],[Test No.]]&amp;Table76[[#This Row],[Section]]&amp;Table76[[#This Row],[Q. No.]]</f>
        <v/>
      </c>
      <c r="B4346"/>
      <c r="C4346"/>
      <c r="D4346"/>
      <c r="E4346"/>
      <c r="F4346"/>
      <c r="G4346"/>
    </row>
    <row r="4347" spans="1:7" x14ac:dyDescent="0.2">
      <c r="A4347" t="str">
        <f>Table76[[#This Row],[Test No.]]&amp;Table76[[#This Row],[Section]]&amp;Table76[[#This Row],[Q. No.]]</f>
        <v/>
      </c>
      <c r="B4347"/>
      <c r="C4347"/>
      <c r="D4347"/>
      <c r="E4347"/>
      <c r="F4347"/>
      <c r="G4347"/>
    </row>
    <row r="4348" spans="1:7" x14ac:dyDescent="0.2">
      <c r="A4348" t="str">
        <f>Table76[[#This Row],[Test No.]]&amp;Table76[[#This Row],[Section]]&amp;Table76[[#This Row],[Q. No.]]</f>
        <v/>
      </c>
      <c r="B4348"/>
      <c r="C4348"/>
      <c r="D4348"/>
      <c r="E4348"/>
      <c r="F4348"/>
      <c r="G4348"/>
    </row>
    <row r="4349" spans="1:7" x14ac:dyDescent="0.2">
      <c r="A4349" t="str">
        <f>Table76[[#This Row],[Test No.]]&amp;Table76[[#This Row],[Section]]&amp;Table76[[#This Row],[Q. No.]]</f>
        <v/>
      </c>
      <c r="B4349"/>
      <c r="C4349"/>
      <c r="D4349"/>
      <c r="E4349"/>
      <c r="F4349"/>
      <c r="G4349"/>
    </row>
    <row r="4350" spans="1:7" x14ac:dyDescent="0.2">
      <c r="A4350" t="str">
        <f>Table76[[#This Row],[Test No.]]&amp;Table76[[#This Row],[Section]]&amp;Table76[[#This Row],[Q. No.]]</f>
        <v/>
      </c>
      <c r="B4350"/>
      <c r="C4350"/>
      <c r="D4350"/>
      <c r="E4350"/>
      <c r="F4350"/>
      <c r="G4350"/>
    </row>
    <row r="4351" spans="1:7" x14ac:dyDescent="0.2">
      <c r="A4351" t="str">
        <f>Table76[[#This Row],[Test No.]]&amp;Table76[[#This Row],[Section]]&amp;Table76[[#This Row],[Q. No.]]</f>
        <v/>
      </c>
      <c r="B4351"/>
      <c r="C4351"/>
      <c r="D4351"/>
      <c r="E4351"/>
      <c r="F4351"/>
      <c r="G4351"/>
    </row>
    <row r="4352" spans="1:7" x14ac:dyDescent="0.2">
      <c r="A4352" t="str">
        <f>Table76[[#This Row],[Test No.]]&amp;Table76[[#This Row],[Section]]&amp;Table76[[#This Row],[Q. No.]]</f>
        <v/>
      </c>
      <c r="B4352"/>
      <c r="C4352"/>
      <c r="D4352"/>
      <c r="E4352"/>
      <c r="F4352"/>
      <c r="G4352"/>
    </row>
    <row r="4353" spans="1:7" x14ac:dyDescent="0.2">
      <c r="A4353" t="str">
        <f>Table76[[#This Row],[Test No.]]&amp;Table76[[#This Row],[Section]]&amp;Table76[[#This Row],[Q. No.]]</f>
        <v/>
      </c>
      <c r="B4353"/>
      <c r="C4353"/>
      <c r="D4353"/>
      <c r="E4353"/>
      <c r="F4353"/>
      <c r="G4353"/>
    </row>
    <row r="4354" spans="1:7" x14ac:dyDescent="0.2">
      <c r="A4354" t="str">
        <f>Table76[[#This Row],[Test No.]]&amp;Table76[[#This Row],[Section]]&amp;Table76[[#This Row],[Q. No.]]</f>
        <v/>
      </c>
      <c r="B4354"/>
      <c r="C4354"/>
      <c r="D4354"/>
      <c r="E4354"/>
      <c r="F4354"/>
      <c r="G4354"/>
    </row>
    <row r="4355" spans="1:7" x14ac:dyDescent="0.2">
      <c r="A4355" t="str">
        <f>Table76[[#This Row],[Test No.]]&amp;Table76[[#This Row],[Section]]&amp;Table76[[#This Row],[Q. No.]]</f>
        <v/>
      </c>
      <c r="B4355"/>
      <c r="C4355"/>
      <c r="D4355"/>
      <c r="E4355"/>
      <c r="F4355"/>
      <c r="G4355"/>
    </row>
    <row r="4356" spans="1:7" x14ac:dyDescent="0.2">
      <c r="A4356" t="str">
        <f>Table76[[#This Row],[Test No.]]&amp;Table76[[#This Row],[Section]]&amp;Table76[[#This Row],[Q. No.]]</f>
        <v/>
      </c>
      <c r="B4356"/>
      <c r="C4356"/>
      <c r="D4356"/>
      <c r="E4356"/>
      <c r="F4356"/>
      <c r="G4356"/>
    </row>
    <row r="4357" spans="1:7" x14ac:dyDescent="0.2">
      <c r="A4357" t="str">
        <f>Table76[[#This Row],[Test No.]]&amp;Table76[[#This Row],[Section]]&amp;Table76[[#This Row],[Q. No.]]</f>
        <v/>
      </c>
      <c r="B4357"/>
      <c r="C4357"/>
      <c r="D4357"/>
      <c r="E4357"/>
      <c r="F4357"/>
      <c r="G4357"/>
    </row>
    <row r="4358" spans="1:7" x14ac:dyDescent="0.2">
      <c r="A4358" t="str">
        <f>Table76[[#This Row],[Test No.]]&amp;Table76[[#This Row],[Section]]&amp;Table76[[#This Row],[Q. No.]]</f>
        <v/>
      </c>
      <c r="B4358"/>
      <c r="C4358"/>
      <c r="D4358"/>
      <c r="E4358"/>
      <c r="F4358"/>
      <c r="G4358"/>
    </row>
    <row r="4359" spans="1:7" x14ac:dyDescent="0.2">
      <c r="A4359" t="str">
        <f>Table76[[#This Row],[Test No.]]&amp;Table76[[#This Row],[Section]]&amp;Table76[[#This Row],[Q. No.]]</f>
        <v/>
      </c>
      <c r="B4359"/>
      <c r="C4359"/>
      <c r="D4359"/>
      <c r="E4359"/>
      <c r="F4359"/>
      <c r="G4359"/>
    </row>
    <row r="4360" spans="1:7" x14ac:dyDescent="0.2">
      <c r="A4360" t="str">
        <f>Table76[[#This Row],[Test No.]]&amp;Table76[[#This Row],[Section]]&amp;Table76[[#This Row],[Q. No.]]</f>
        <v/>
      </c>
      <c r="B4360"/>
      <c r="C4360"/>
      <c r="D4360"/>
      <c r="E4360"/>
      <c r="F4360"/>
      <c r="G4360"/>
    </row>
    <row r="4361" spans="1:7" x14ac:dyDescent="0.2">
      <c r="A4361" t="str">
        <f>Table76[[#This Row],[Test No.]]&amp;Table76[[#This Row],[Section]]&amp;Table76[[#This Row],[Q. No.]]</f>
        <v/>
      </c>
      <c r="B4361"/>
      <c r="C4361"/>
      <c r="D4361"/>
      <c r="E4361"/>
      <c r="F4361"/>
      <c r="G4361"/>
    </row>
    <row r="4362" spans="1:7" x14ac:dyDescent="0.2">
      <c r="A4362" t="str">
        <f>Table76[[#This Row],[Test No.]]&amp;Table76[[#This Row],[Section]]&amp;Table76[[#This Row],[Q. No.]]</f>
        <v/>
      </c>
      <c r="B4362"/>
      <c r="C4362"/>
      <c r="D4362"/>
      <c r="E4362"/>
      <c r="F4362"/>
      <c r="G4362"/>
    </row>
    <row r="4363" spans="1:7" x14ac:dyDescent="0.2">
      <c r="A4363" t="str">
        <f>Table76[[#This Row],[Test No.]]&amp;Table76[[#This Row],[Section]]&amp;Table76[[#This Row],[Q. No.]]</f>
        <v/>
      </c>
      <c r="B4363"/>
      <c r="C4363"/>
      <c r="D4363"/>
      <c r="E4363"/>
      <c r="F4363"/>
      <c r="G4363"/>
    </row>
    <row r="4364" spans="1:7" x14ac:dyDescent="0.2">
      <c r="A4364" t="str">
        <f>Table76[[#This Row],[Test No.]]&amp;Table76[[#This Row],[Section]]&amp;Table76[[#This Row],[Q. No.]]</f>
        <v/>
      </c>
      <c r="B4364"/>
      <c r="C4364"/>
      <c r="D4364"/>
      <c r="E4364"/>
      <c r="F4364"/>
      <c r="G4364"/>
    </row>
    <row r="4365" spans="1:7" x14ac:dyDescent="0.2">
      <c r="A4365" t="str">
        <f>Table76[[#This Row],[Test No.]]&amp;Table76[[#This Row],[Section]]&amp;Table76[[#This Row],[Q. No.]]</f>
        <v/>
      </c>
      <c r="B4365"/>
      <c r="C4365"/>
      <c r="D4365"/>
      <c r="E4365"/>
      <c r="F4365"/>
      <c r="G4365"/>
    </row>
    <row r="4366" spans="1:7" x14ac:dyDescent="0.2">
      <c r="A4366" t="str">
        <f>Table76[[#This Row],[Test No.]]&amp;Table76[[#This Row],[Section]]&amp;Table76[[#This Row],[Q. No.]]</f>
        <v/>
      </c>
      <c r="B4366"/>
      <c r="C4366"/>
      <c r="D4366"/>
      <c r="E4366"/>
      <c r="F4366"/>
      <c r="G4366"/>
    </row>
    <row r="4367" spans="1:7" x14ac:dyDescent="0.2">
      <c r="A4367" t="str">
        <f>Table76[[#This Row],[Test No.]]&amp;Table76[[#This Row],[Section]]&amp;Table76[[#This Row],[Q. No.]]</f>
        <v/>
      </c>
      <c r="B4367"/>
      <c r="C4367"/>
      <c r="D4367"/>
      <c r="E4367"/>
      <c r="F4367"/>
      <c r="G4367"/>
    </row>
    <row r="4368" spans="1:7" x14ac:dyDescent="0.2">
      <c r="A4368" t="str">
        <f>Table76[[#This Row],[Test No.]]&amp;Table76[[#This Row],[Section]]&amp;Table76[[#This Row],[Q. No.]]</f>
        <v/>
      </c>
      <c r="B4368"/>
      <c r="C4368"/>
      <c r="D4368"/>
      <c r="E4368"/>
      <c r="F4368"/>
      <c r="G4368"/>
    </row>
    <row r="4369" spans="1:7" x14ac:dyDescent="0.2">
      <c r="A4369" t="str">
        <f>Table76[[#This Row],[Test No.]]&amp;Table76[[#This Row],[Section]]&amp;Table76[[#This Row],[Q. No.]]</f>
        <v/>
      </c>
      <c r="B4369"/>
      <c r="C4369"/>
      <c r="D4369"/>
      <c r="E4369"/>
      <c r="F4369"/>
      <c r="G4369"/>
    </row>
    <row r="4370" spans="1:7" x14ac:dyDescent="0.2">
      <c r="A4370" t="str">
        <f>Table76[[#This Row],[Test No.]]&amp;Table76[[#This Row],[Section]]&amp;Table76[[#This Row],[Q. No.]]</f>
        <v/>
      </c>
      <c r="B4370"/>
      <c r="C4370"/>
      <c r="D4370"/>
      <c r="E4370"/>
      <c r="F4370"/>
      <c r="G4370"/>
    </row>
    <row r="4371" spans="1:7" x14ac:dyDescent="0.2">
      <c r="A4371" t="str">
        <f>Table76[[#This Row],[Test No.]]&amp;Table76[[#This Row],[Section]]&amp;Table76[[#This Row],[Q. No.]]</f>
        <v/>
      </c>
      <c r="B4371"/>
      <c r="C4371"/>
      <c r="D4371"/>
      <c r="E4371"/>
      <c r="F4371"/>
      <c r="G4371"/>
    </row>
    <row r="4372" spans="1:7" x14ac:dyDescent="0.2">
      <c r="A4372" t="str">
        <f>Table76[[#This Row],[Test No.]]&amp;Table76[[#This Row],[Section]]&amp;Table76[[#This Row],[Q. No.]]</f>
        <v/>
      </c>
      <c r="B4372"/>
      <c r="C4372"/>
      <c r="D4372"/>
      <c r="E4372"/>
      <c r="F4372"/>
      <c r="G4372"/>
    </row>
    <row r="4373" spans="1:7" x14ac:dyDescent="0.2">
      <c r="A4373" t="str">
        <f>Table76[[#This Row],[Test No.]]&amp;Table76[[#This Row],[Section]]&amp;Table76[[#This Row],[Q. No.]]</f>
        <v/>
      </c>
      <c r="B4373"/>
      <c r="C4373"/>
      <c r="D4373"/>
      <c r="E4373"/>
      <c r="F4373"/>
      <c r="G4373"/>
    </row>
    <row r="4374" spans="1:7" x14ac:dyDescent="0.2">
      <c r="A4374" t="str">
        <f>Table76[[#This Row],[Test No.]]&amp;Table76[[#This Row],[Section]]&amp;Table76[[#This Row],[Q. No.]]</f>
        <v/>
      </c>
      <c r="B4374"/>
      <c r="C4374"/>
      <c r="D4374"/>
      <c r="E4374"/>
      <c r="F4374"/>
      <c r="G4374"/>
    </row>
    <row r="4375" spans="1:7" x14ac:dyDescent="0.2">
      <c r="A4375" t="str">
        <f>Table76[[#This Row],[Test No.]]&amp;Table76[[#This Row],[Section]]&amp;Table76[[#This Row],[Q. No.]]</f>
        <v/>
      </c>
      <c r="B4375"/>
      <c r="C4375"/>
      <c r="D4375"/>
      <c r="E4375"/>
      <c r="F4375"/>
      <c r="G4375"/>
    </row>
    <row r="4376" spans="1:7" x14ac:dyDescent="0.2">
      <c r="A4376" t="str">
        <f>Table76[[#This Row],[Test No.]]&amp;Table76[[#This Row],[Section]]&amp;Table76[[#This Row],[Q. No.]]</f>
        <v/>
      </c>
      <c r="B4376"/>
      <c r="C4376"/>
      <c r="D4376"/>
      <c r="E4376"/>
      <c r="F4376"/>
      <c r="G4376"/>
    </row>
    <row r="4377" spans="1:7" x14ac:dyDescent="0.2">
      <c r="A4377" t="str">
        <f>Table76[[#This Row],[Test No.]]&amp;Table76[[#This Row],[Section]]&amp;Table76[[#This Row],[Q. No.]]</f>
        <v/>
      </c>
      <c r="B4377"/>
      <c r="C4377"/>
      <c r="D4377"/>
      <c r="E4377"/>
      <c r="F4377"/>
      <c r="G4377"/>
    </row>
    <row r="4378" spans="1:7" x14ac:dyDescent="0.2">
      <c r="A4378" t="str">
        <f>Table76[[#This Row],[Test No.]]&amp;Table76[[#This Row],[Section]]&amp;Table76[[#This Row],[Q. No.]]</f>
        <v/>
      </c>
      <c r="B4378"/>
      <c r="C4378"/>
      <c r="D4378"/>
      <c r="E4378"/>
      <c r="F4378"/>
      <c r="G4378"/>
    </row>
    <row r="4379" spans="1:7" x14ac:dyDescent="0.2">
      <c r="A4379" t="str">
        <f>Table76[[#This Row],[Test No.]]&amp;Table76[[#This Row],[Section]]&amp;Table76[[#This Row],[Q. No.]]</f>
        <v/>
      </c>
      <c r="B4379"/>
      <c r="C4379"/>
      <c r="D4379"/>
      <c r="E4379"/>
      <c r="F4379"/>
      <c r="G4379"/>
    </row>
    <row r="4380" spans="1:7" x14ac:dyDescent="0.2">
      <c r="A4380" t="str">
        <f>Table76[[#This Row],[Test No.]]&amp;Table76[[#This Row],[Section]]&amp;Table76[[#This Row],[Q. No.]]</f>
        <v/>
      </c>
      <c r="B4380"/>
      <c r="C4380"/>
      <c r="D4380"/>
      <c r="E4380"/>
      <c r="F4380"/>
      <c r="G4380"/>
    </row>
    <row r="4381" spans="1:7" x14ac:dyDescent="0.2">
      <c r="A4381" t="str">
        <f>Table76[[#This Row],[Test No.]]&amp;Table76[[#This Row],[Section]]&amp;Table76[[#This Row],[Q. No.]]</f>
        <v/>
      </c>
      <c r="B4381"/>
      <c r="C4381"/>
      <c r="D4381"/>
      <c r="E4381"/>
      <c r="F4381"/>
      <c r="G4381"/>
    </row>
    <row r="4382" spans="1:7" x14ac:dyDescent="0.2">
      <c r="A4382" t="str">
        <f>Table76[[#This Row],[Test No.]]&amp;Table76[[#This Row],[Section]]&amp;Table76[[#This Row],[Q. No.]]</f>
        <v/>
      </c>
      <c r="B4382"/>
      <c r="C4382"/>
      <c r="D4382"/>
      <c r="E4382"/>
      <c r="F4382"/>
      <c r="G4382"/>
    </row>
    <row r="4383" spans="1:7" x14ac:dyDescent="0.2">
      <c r="A4383" t="str">
        <f>Table76[[#This Row],[Test No.]]&amp;Table76[[#This Row],[Section]]&amp;Table76[[#This Row],[Q. No.]]</f>
        <v/>
      </c>
      <c r="B4383"/>
      <c r="C4383"/>
      <c r="D4383"/>
      <c r="E4383"/>
      <c r="F4383"/>
      <c r="G4383"/>
    </row>
    <row r="4384" spans="1:7" x14ac:dyDescent="0.2">
      <c r="A4384" t="str">
        <f>Table76[[#This Row],[Test No.]]&amp;Table76[[#This Row],[Section]]&amp;Table76[[#This Row],[Q. No.]]</f>
        <v/>
      </c>
      <c r="B4384"/>
      <c r="C4384"/>
      <c r="D4384"/>
      <c r="E4384"/>
      <c r="F4384"/>
      <c r="G4384"/>
    </row>
    <row r="4385" spans="1:7" x14ac:dyDescent="0.2">
      <c r="A4385" t="str">
        <f>Table76[[#This Row],[Test No.]]&amp;Table76[[#This Row],[Section]]&amp;Table76[[#This Row],[Q. No.]]</f>
        <v/>
      </c>
      <c r="B4385"/>
      <c r="C4385"/>
      <c r="D4385"/>
      <c r="E4385"/>
      <c r="F4385"/>
      <c r="G4385"/>
    </row>
    <row r="4386" spans="1:7" x14ac:dyDescent="0.2">
      <c r="A4386" t="str">
        <f>Table76[[#This Row],[Test No.]]&amp;Table76[[#This Row],[Section]]&amp;Table76[[#This Row],[Q. No.]]</f>
        <v/>
      </c>
      <c r="B4386"/>
      <c r="C4386"/>
      <c r="D4386"/>
      <c r="E4386"/>
      <c r="F4386"/>
      <c r="G4386"/>
    </row>
    <row r="4387" spans="1:7" x14ac:dyDescent="0.2">
      <c r="A4387" t="str">
        <f>Table76[[#This Row],[Test No.]]&amp;Table76[[#This Row],[Section]]&amp;Table76[[#This Row],[Q. No.]]</f>
        <v/>
      </c>
      <c r="B4387"/>
      <c r="C4387"/>
      <c r="D4387"/>
      <c r="E4387"/>
      <c r="F4387"/>
      <c r="G4387"/>
    </row>
    <row r="4388" spans="1:7" x14ac:dyDescent="0.2">
      <c r="A4388" t="str">
        <f>Table76[[#This Row],[Test No.]]&amp;Table76[[#This Row],[Section]]&amp;Table76[[#This Row],[Q. No.]]</f>
        <v/>
      </c>
      <c r="B4388"/>
      <c r="C4388"/>
      <c r="D4388"/>
      <c r="E4388"/>
      <c r="F4388"/>
      <c r="G4388"/>
    </row>
    <row r="4389" spans="1:7" x14ac:dyDescent="0.2">
      <c r="A4389" t="str">
        <f>Table76[[#This Row],[Test No.]]&amp;Table76[[#This Row],[Section]]&amp;Table76[[#This Row],[Q. No.]]</f>
        <v/>
      </c>
      <c r="B4389"/>
      <c r="C4389"/>
      <c r="D4389"/>
      <c r="E4389"/>
      <c r="F4389"/>
      <c r="G4389"/>
    </row>
    <row r="4390" spans="1:7" x14ac:dyDescent="0.2">
      <c r="A4390" t="str">
        <f>Table76[[#This Row],[Test No.]]&amp;Table76[[#This Row],[Section]]&amp;Table76[[#This Row],[Q. No.]]</f>
        <v/>
      </c>
      <c r="B4390"/>
      <c r="C4390"/>
      <c r="D4390"/>
      <c r="E4390"/>
      <c r="F4390"/>
      <c r="G4390"/>
    </row>
    <row r="4391" spans="1:7" x14ac:dyDescent="0.2">
      <c r="A4391" t="str">
        <f>Table76[[#This Row],[Test No.]]&amp;Table76[[#This Row],[Section]]&amp;Table76[[#This Row],[Q. No.]]</f>
        <v/>
      </c>
      <c r="B4391"/>
      <c r="C4391"/>
      <c r="D4391"/>
      <c r="E4391"/>
      <c r="F4391"/>
      <c r="G4391"/>
    </row>
    <row r="4392" spans="1:7" x14ac:dyDescent="0.2">
      <c r="A4392" t="str">
        <f>Table76[[#This Row],[Test No.]]&amp;Table76[[#This Row],[Section]]&amp;Table76[[#This Row],[Q. No.]]</f>
        <v/>
      </c>
      <c r="B4392"/>
      <c r="C4392"/>
      <c r="D4392"/>
      <c r="E4392"/>
      <c r="F4392"/>
      <c r="G4392"/>
    </row>
    <row r="4393" spans="1:7" x14ac:dyDescent="0.2">
      <c r="A4393" t="str">
        <f>Table76[[#This Row],[Test No.]]&amp;Table76[[#This Row],[Section]]&amp;Table76[[#This Row],[Q. No.]]</f>
        <v/>
      </c>
      <c r="B4393"/>
      <c r="C4393"/>
      <c r="D4393"/>
      <c r="E4393"/>
      <c r="F4393"/>
      <c r="G4393"/>
    </row>
    <row r="4394" spans="1:7" x14ac:dyDescent="0.2">
      <c r="A4394" t="str">
        <f>Table76[[#This Row],[Test No.]]&amp;Table76[[#This Row],[Section]]&amp;Table76[[#This Row],[Q. No.]]</f>
        <v/>
      </c>
      <c r="B4394"/>
      <c r="C4394"/>
      <c r="D4394"/>
      <c r="E4394"/>
      <c r="F4394"/>
      <c r="G4394"/>
    </row>
    <row r="4395" spans="1:7" x14ac:dyDescent="0.2">
      <c r="A4395" t="str">
        <f>Table76[[#This Row],[Test No.]]&amp;Table76[[#This Row],[Section]]&amp;Table76[[#This Row],[Q. No.]]</f>
        <v/>
      </c>
      <c r="B4395"/>
      <c r="C4395"/>
      <c r="D4395"/>
      <c r="E4395"/>
      <c r="F4395"/>
      <c r="G4395"/>
    </row>
    <row r="4396" spans="1:7" x14ac:dyDescent="0.2">
      <c r="A4396" t="str">
        <f>Table76[[#This Row],[Test No.]]&amp;Table76[[#This Row],[Section]]&amp;Table76[[#This Row],[Q. No.]]</f>
        <v/>
      </c>
      <c r="B4396"/>
      <c r="C4396"/>
      <c r="D4396"/>
      <c r="E4396"/>
      <c r="F4396"/>
      <c r="G4396"/>
    </row>
    <row r="4397" spans="1:7" x14ac:dyDescent="0.2">
      <c r="A4397" t="str">
        <f>Table76[[#This Row],[Test No.]]&amp;Table76[[#This Row],[Section]]&amp;Table76[[#This Row],[Q. No.]]</f>
        <v/>
      </c>
      <c r="B4397"/>
      <c r="C4397"/>
      <c r="D4397"/>
      <c r="E4397"/>
      <c r="F4397"/>
      <c r="G4397"/>
    </row>
    <row r="4398" spans="1:7" x14ac:dyDescent="0.2">
      <c r="A4398" t="str">
        <f>Table76[[#This Row],[Test No.]]&amp;Table76[[#This Row],[Section]]&amp;Table76[[#This Row],[Q. No.]]</f>
        <v/>
      </c>
      <c r="B4398"/>
      <c r="C4398"/>
      <c r="D4398"/>
      <c r="E4398"/>
      <c r="F4398"/>
      <c r="G4398"/>
    </row>
    <row r="4399" spans="1:7" x14ac:dyDescent="0.2">
      <c r="A4399" t="str">
        <f>Table76[[#This Row],[Test No.]]&amp;Table76[[#This Row],[Section]]&amp;Table76[[#This Row],[Q. No.]]</f>
        <v/>
      </c>
      <c r="B4399"/>
      <c r="C4399"/>
      <c r="D4399"/>
      <c r="E4399"/>
      <c r="F4399"/>
      <c r="G4399"/>
    </row>
    <row r="4400" spans="1:7" x14ac:dyDescent="0.2">
      <c r="A4400" t="str">
        <f>Table76[[#This Row],[Test No.]]&amp;Table76[[#This Row],[Section]]&amp;Table76[[#This Row],[Q. No.]]</f>
        <v/>
      </c>
      <c r="B4400"/>
      <c r="C4400"/>
      <c r="D4400"/>
      <c r="E4400"/>
      <c r="F4400"/>
      <c r="G4400"/>
    </row>
    <row r="4401" spans="1:7" x14ac:dyDescent="0.2">
      <c r="A4401" t="str">
        <f>Table76[[#This Row],[Test No.]]&amp;Table76[[#This Row],[Section]]&amp;Table76[[#This Row],[Q. No.]]</f>
        <v/>
      </c>
      <c r="B4401"/>
      <c r="C4401"/>
      <c r="D4401"/>
      <c r="E4401"/>
      <c r="F4401"/>
      <c r="G4401"/>
    </row>
    <row r="4402" spans="1:7" x14ac:dyDescent="0.2">
      <c r="A4402" t="str">
        <f>Table76[[#This Row],[Test No.]]&amp;Table76[[#This Row],[Section]]&amp;Table76[[#This Row],[Q. No.]]</f>
        <v/>
      </c>
      <c r="B4402"/>
      <c r="C4402"/>
      <c r="D4402"/>
      <c r="E4402"/>
      <c r="F4402"/>
      <c r="G4402"/>
    </row>
    <row r="4403" spans="1:7" x14ac:dyDescent="0.2">
      <c r="A4403" t="str">
        <f>Table76[[#This Row],[Test No.]]&amp;Table76[[#This Row],[Section]]&amp;Table76[[#This Row],[Q. No.]]</f>
        <v/>
      </c>
      <c r="B4403"/>
      <c r="C4403"/>
      <c r="D4403"/>
      <c r="E4403"/>
      <c r="F4403"/>
      <c r="G4403"/>
    </row>
    <row r="4404" spans="1:7" x14ac:dyDescent="0.2">
      <c r="A4404" t="str">
        <f>Table76[[#This Row],[Test No.]]&amp;Table76[[#This Row],[Section]]&amp;Table76[[#This Row],[Q. No.]]</f>
        <v/>
      </c>
      <c r="B4404"/>
      <c r="C4404"/>
      <c r="D4404"/>
      <c r="E4404"/>
      <c r="F4404"/>
      <c r="G4404"/>
    </row>
    <row r="4405" spans="1:7" x14ac:dyDescent="0.2">
      <c r="A4405" t="str">
        <f>Table76[[#This Row],[Test No.]]&amp;Table76[[#This Row],[Section]]&amp;Table76[[#This Row],[Q. No.]]</f>
        <v/>
      </c>
      <c r="B4405"/>
      <c r="C4405"/>
      <c r="D4405"/>
      <c r="E4405"/>
      <c r="F4405"/>
      <c r="G4405"/>
    </row>
    <row r="4406" spans="1:7" x14ac:dyDescent="0.2">
      <c r="A4406" t="str">
        <f>Table76[[#This Row],[Test No.]]&amp;Table76[[#This Row],[Section]]&amp;Table76[[#This Row],[Q. No.]]</f>
        <v/>
      </c>
      <c r="B4406"/>
      <c r="C4406"/>
      <c r="D4406"/>
      <c r="E4406"/>
      <c r="F4406"/>
      <c r="G4406"/>
    </row>
    <row r="4407" spans="1:7" x14ac:dyDescent="0.2">
      <c r="A4407" t="str">
        <f>Table76[[#This Row],[Test No.]]&amp;Table76[[#This Row],[Section]]&amp;Table76[[#This Row],[Q. No.]]</f>
        <v/>
      </c>
      <c r="B4407"/>
      <c r="C4407"/>
      <c r="D4407"/>
      <c r="E4407"/>
      <c r="F4407"/>
      <c r="G4407"/>
    </row>
    <row r="4408" spans="1:7" x14ac:dyDescent="0.2">
      <c r="A4408" t="str">
        <f>Table76[[#This Row],[Test No.]]&amp;Table76[[#This Row],[Section]]&amp;Table76[[#This Row],[Q. No.]]</f>
        <v/>
      </c>
      <c r="B4408"/>
      <c r="C4408"/>
      <c r="D4408"/>
      <c r="E4408"/>
      <c r="F4408"/>
      <c r="G4408"/>
    </row>
    <row r="4409" spans="1:7" x14ac:dyDescent="0.2">
      <c r="A4409" t="str">
        <f>Table76[[#This Row],[Test No.]]&amp;Table76[[#This Row],[Section]]&amp;Table76[[#This Row],[Q. No.]]</f>
        <v/>
      </c>
      <c r="B4409"/>
      <c r="C4409"/>
      <c r="D4409"/>
      <c r="E4409"/>
      <c r="F4409"/>
      <c r="G4409"/>
    </row>
    <row r="4410" spans="1:7" x14ac:dyDescent="0.2">
      <c r="A4410" t="str">
        <f>Table76[[#This Row],[Test No.]]&amp;Table76[[#This Row],[Section]]&amp;Table76[[#This Row],[Q. No.]]</f>
        <v/>
      </c>
      <c r="B4410"/>
      <c r="C4410"/>
      <c r="D4410"/>
      <c r="E4410"/>
      <c r="F4410"/>
      <c r="G4410"/>
    </row>
    <row r="4411" spans="1:7" x14ac:dyDescent="0.2">
      <c r="A4411" t="str">
        <f>Table76[[#This Row],[Test No.]]&amp;Table76[[#This Row],[Section]]&amp;Table76[[#This Row],[Q. No.]]</f>
        <v/>
      </c>
      <c r="B4411"/>
      <c r="C4411"/>
      <c r="D4411"/>
      <c r="E4411"/>
      <c r="F4411"/>
      <c r="G4411"/>
    </row>
    <row r="4412" spans="1:7" x14ac:dyDescent="0.2">
      <c r="A4412" t="str">
        <f>Table76[[#This Row],[Test No.]]&amp;Table76[[#This Row],[Section]]&amp;Table76[[#This Row],[Q. No.]]</f>
        <v/>
      </c>
      <c r="B4412"/>
      <c r="C4412"/>
      <c r="D4412"/>
      <c r="E4412"/>
      <c r="F4412"/>
      <c r="G4412"/>
    </row>
    <row r="4413" spans="1:7" x14ac:dyDescent="0.2">
      <c r="A4413" t="str">
        <f>Table76[[#This Row],[Test No.]]&amp;Table76[[#This Row],[Section]]&amp;Table76[[#This Row],[Q. No.]]</f>
        <v/>
      </c>
      <c r="B4413"/>
      <c r="C4413"/>
      <c r="D4413"/>
      <c r="E4413"/>
      <c r="F4413"/>
      <c r="G4413"/>
    </row>
    <row r="4414" spans="1:7" x14ac:dyDescent="0.2">
      <c r="A4414" t="str">
        <f>Table76[[#This Row],[Test No.]]&amp;Table76[[#This Row],[Section]]&amp;Table76[[#This Row],[Q. No.]]</f>
        <v/>
      </c>
      <c r="B4414"/>
      <c r="C4414"/>
      <c r="D4414"/>
      <c r="E4414"/>
      <c r="F4414"/>
      <c r="G4414"/>
    </row>
    <row r="4415" spans="1:7" x14ac:dyDescent="0.2">
      <c r="A4415" t="str">
        <f>Table76[[#This Row],[Test No.]]&amp;Table76[[#This Row],[Section]]&amp;Table76[[#This Row],[Q. No.]]</f>
        <v/>
      </c>
      <c r="B4415"/>
      <c r="C4415"/>
      <c r="D4415"/>
      <c r="E4415"/>
      <c r="F4415"/>
      <c r="G4415"/>
    </row>
    <row r="4416" spans="1:7" x14ac:dyDescent="0.2">
      <c r="A4416" t="str">
        <f>Table76[[#This Row],[Test No.]]&amp;Table76[[#This Row],[Section]]&amp;Table76[[#This Row],[Q. No.]]</f>
        <v/>
      </c>
      <c r="B4416"/>
      <c r="C4416"/>
      <c r="D4416"/>
      <c r="E4416"/>
      <c r="F4416"/>
      <c r="G4416"/>
    </row>
    <row r="4417" spans="1:7" x14ac:dyDescent="0.2">
      <c r="A4417" t="str">
        <f>Table76[[#This Row],[Test No.]]&amp;Table76[[#This Row],[Section]]&amp;Table76[[#This Row],[Q. No.]]</f>
        <v/>
      </c>
      <c r="B4417"/>
      <c r="C4417"/>
      <c r="D4417"/>
      <c r="E4417"/>
      <c r="F4417"/>
      <c r="G4417"/>
    </row>
    <row r="4418" spans="1:7" x14ac:dyDescent="0.2">
      <c r="A4418" t="str">
        <f>Table76[[#This Row],[Test No.]]&amp;Table76[[#This Row],[Section]]&amp;Table76[[#This Row],[Q. No.]]</f>
        <v/>
      </c>
      <c r="B4418"/>
      <c r="C4418"/>
      <c r="D4418"/>
      <c r="E4418"/>
      <c r="F4418"/>
      <c r="G4418"/>
    </row>
    <row r="4419" spans="1:7" x14ac:dyDescent="0.2">
      <c r="A4419" t="str">
        <f>Table76[[#This Row],[Test No.]]&amp;Table76[[#This Row],[Section]]&amp;Table76[[#This Row],[Q. No.]]</f>
        <v/>
      </c>
      <c r="B4419"/>
      <c r="C4419"/>
      <c r="D4419"/>
      <c r="E4419"/>
      <c r="F4419"/>
      <c r="G4419"/>
    </row>
    <row r="4420" spans="1:7" x14ac:dyDescent="0.2">
      <c r="A4420" t="str">
        <f>Table76[[#This Row],[Test No.]]&amp;Table76[[#This Row],[Section]]&amp;Table76[[#This Row],[Q. No.]]</f>
        <v/>
      </c>
      <c r="B4420"/>
      <c r="C4420"/>
      <c r="D4420"/>
      <c r="E4420"/>
      <c r="F4420"/>
      <c r="G4420"/>
    </row>
    <row r="4421" spans="1:7" x14ac:dyDescent="0.2">
      <c r="A4421" t="str">
        <f>Table76[[#This Row],[Test No.]]&amp;Table76[[#This Row],[Section]]&amp;Table76[[#This Row],[Q. No.]]</f>
        <v/>
      </c>
      <c r="B4421"/>
      <c r="C4421"/>
      <c r="D4421"/>
      <c r="E4421"/>
      <c r="F4421"/>
      <c r="G4421"/>
    </row>
    <row r="4422" spans="1:7" x14ac:dyDescent="0.2">
      <c r="A4422" t="str">
        <f>Table76[[#This Row],[Test No.]]&amp;Table76[[#This Row],[Section]]&amp;Table76[[#This Row],[Q. No.]]</f>
        <v/>
      </c>
      <c r="B4422"/>
      <c r="C4422"/>
      <c r="D4422"/>
      <c r="E4422"/>
      <c r="F4422"/>
      <c r="G4422"/>
    </row>
    <row r="4423" spans="1:7" x14ac:dyDescent="0.2">
      <c r="A4423" t="str">
        <f>Table76[[#This Row],[Test No.]]&amp;Table76[[#This Row],[Section]]&amp;Table76[[#This Row],[Q. No.]]</f>
        <v/>
      </c>
      <c r="B4423"/>
      <c r="C4423"/>
      <c r="D4423"/>
      <c r="E4423"/>
      <c r="F4423"/>
      <c r="G4423"/>
    </row>
    <row r="4424" spans="1:7" x14ac:dyDescent="0.2">
      <c r="A4424" t="str">
        <f>Table76[[#This Row],[Test No.]]&amp;Table76[[#This Row],[Section]]&amp;Table76[[#This Row],[Q. No.]]</f>
        <v/>
      </c>
      <c r="B4424"/>
      <c r="C4424"/>
      <c r="D4424"/>
      <c r="E4424"/>
      <c r="F4424"/>
      <c r="G4424"/>
    </row>
    <row r="4425" spans="1:7" x14ac:dyDescent="0.2">
      <c r="A4425" t="str">
        <f>Table76[[#This Row],[Test No.]]&amp;Table76[[#This Row],[Section]]&amp;Table76[[#This Row],[Q. No.]]</f>
        <v/>
      </c>
      <c r="B4425"/>
      <c r="C4425"/>
      <c r="D4425"/>
      <c r="E4425"/>
      <c r="F4425"/>
      <c r="G4425"/>
    </row>
    <row r="4426" spans="1:7" x14ac:dyDescent="0.2">
      <c r="A4426" t="str">
        <f>Table76[[#This Row],[Test No.]]&amp;Table76[[#This Row],[Section]]&amp;Table76[[#This Row],[Q. No.]]</f>
        <v/>
      </c>
      <c r="B4426"/>
      <c r="C4426"/>
      <c r="D4426"/>
      <c r="E4426"/>
      <c r="F4426"/>
      <c r="G4426"/>
    </row>
    <row r="4427" spans="1:7" x14ac:dyDescent="0.2">
      <c r="A4427" t="str">
        <f>Table76[[#This Row],[Test No.]]&amp;Table76[[#This Row],[Section]]&amp;Table76[[#This Row],[Q. No.]]</f>
        <v/>
      </c>
      <c r="B4427"/>
      <c r="C4427"/>
      <c r="D4427"/>
      <c r="E4427"/>
      <c r="F4427"/>
      <c r="G4427"/>
    </row>
    <row r="4428" spans="1:7" x14ac:dyDescent="0.2">
      <c r="A4428" t="str">
        <f>Table76[[#This Row],[Test No.]]&amp;Table76[[#This Row],[Section]]&amp;Table76[[#This Row],[Q. No.]]</f>
        <v/>
      </c>
      <c r="B4428"/>
      <c r="C4428"/>
      <c r="D4428"/>
      <c r="E4428"/>
      <c r="F4428"/>
      <c r="G4428"/>
    </row>
    <row r="4429" spans="1:7" x14ac:dyDescent="0.2">
      <c r="A4429" t="str">
        <f>Table76[[#This Row],[Test No.]]&amp;Table76[[#This Row],[Section]]&amp;Table76[[#This Row],[Q. No.]]</f>
        <v/>
      </c>
      <c r="B4429"/>
      <c r="C4429"/>
      <c r="D4429"/>
      <c r="E4429"/>
      <c r="F4429"/>
      <c r="G4429"/>
    </row>
    <row r="4430" spans="1:7" x14ac:dyDescent="0.2">
      <c r="A4430" t="str">
        <f>Table76[[#This Row],[Test No.]]&amp;Table76[[#This Row],[Section]]&amp;Table76[[#This Row],[Q. No.]]</f>
        <v/>
      </c>
      <c r="B4430"/>
      <c r="C4430"/>
      <c r="D4430"/>
      <c r="E4430"/>
      <c r="F4430"/>
      <c r="G4430"/>
    </row>
    <row r="4431" spans="1:7" x14ac:dyDescent="0.2">
      <c r="A4431" t="str">
        <f>Table76[[#This Row],[Test No.]]&amp;Table76[[#This Row],[Section]]&amp;Table76[[#This Row],[Q. No.]]</f>
        <v/>
      </c>
      <c r="B4431"/>
      <c r="C4431"/>
      <c r="D4431"/>
      <c r="E4431"/>
      <c r="F4431"/>
      <c r="G4431"/>
    </row>
    <row r="4432" spans="1:7" x14ac:dyDescent="0.2">
      <c r="A4432" t="str">
        <f>Table76[[#This Row],[Test No.]]&amp;Table76[[#This Row],[Section]]&amp;Table76[[#This Row],[Q. No.]]</f>
        <v/>
      </c>
      <c r="B4432"/>
      <c r="C4432"/>
      <c r="D4432"/>
      <c r="E4432"/>
      <c r="F4432"/>
      <c r="G4432"/>
    </row>
    <row r="4433" spans="1:7" x14ac:dyDescent="0.2">
      <c r="A4433" t="str">
        <f>Table76[[#This Row],[Test No.]]&amp;Table76[[#This Row],[Section]]&amp;Table76[[#This Row],[Q. No.]]</f>
        <v/>
      </c>
      <c r="B4433"/>
      <c r="C4433"/>
      <c r="D4433"/>
      <c r="E4433"/>
      <c r="F4433"/>
      <c r="G4433"/>
    </row>
    <row r="4434" spans="1:7" x14ac:dyDescent="0.2">
      <c r="A4434" t="str">
        <f>Table76[[#This Row],[Test No.]]&amp;Table76[[#This Row],[Section]]&amp;Table76[[#This Row],[Q. No.]]</f>
        <v/>
      </c>
      <c r="B4434"/>
      <c r="C4434"/>
      <c r="D4434"/>
      <c r="E4434"/>
      <c r="F4434"/>
      <c r="G4434"/>
    </row>
    <row r="4435" spans="1:7" x14ac:dyDescent="0.2">
      <c r="A4435" t="str">
        <f>Table76[[#This Row],[Test No.]]&amp;Table76[[#This Row],[Section]]&amp;Table76[[#This Row],[Q. No.]]</f>
        <v/>
      </c>
      <c r="B4435"/>
      <c r="C4435"/>
      <c r="D4435"/>
      <c r="E4435"/>
      <c r="F4435"/>
      <c r="G4435"/>
    </row>
    <row r="4436" spans="1:7" x14ac:dyDescent="0.2">
      <c r="A4436" t="str">
        <f>Table76[[#This Row],[Test No.]]&amp;Table76[[#This Row],[Section]]&amp;Table76[[#This Row],[Q. No.]]</f>
        <v/>
      </c>
      <c r="B4436"/>
      <c r="C4436"/>
      <c r="D4436"/>
      <c r="E4436"/>
      <c r="F4436"/>
      <c r="G4436"/>
    </row>
    <row r="4437" spans="1:7" x14ac:dyDescent="0.2">
      <c r="A4437" t="str">
        <f>Table76[[#This Row],[Test No.]]&amp;Table76[[#This Row],[Section]]&amp;Table76[[#This Row],[Q. No.]]</f>
        <v/>
      </c>
      <c r="B4437"/>
      <c r="C4437"/>
      <c r="D4437"/>
      <c r="E4437"/>
      <c r="F4437"/>
      <c r="G4437"/>
    </row>
    <row r="4438" spans="1:7" x14ac:dyDescent="0.2">
      <c r="A4438" t="str">
        <f>Table76[[#This Row],[Test No.]]&amp;Table76[[#This Row],[Section]]&amp;Table76[[#This Row],[Q. No.]]</f>
        <v/>
      </c>
      <c r="B4438"/>
      <c r="C4438"/>
      <c r="D4438"/>
      <c r="E4438"/>
      <c r="F4438"/>
      <c r="G4438"/>
    </row>
    <row r="4439" spans="1:7" x14ac:dyDescent="0.2">
      <c r="A4439" t="str">
        <f>Table76[[#This Row],[Test No.]]&amp;Table76[[#This Row],[Section]]&amp;Table76[[#This Row],[Q. No.]]</f>
        <v/>
      </c>
      <c r="B4439"/>
      <c r="C4439"/>
      <c r="D4439"/>
      <c r="E4439"/>
      <c r="F4439"/>
      <c r="G4439"/>
    </row>
    <row r="4440" spans="1:7" x14ac:dyDescent="0.2">
      <c r="A4440" t="str">
        <f>Table76[[#This Row],[Test No.]]&amp;Table76[[#This Row],[Section]]&amp;Table76[[#This Row],[Q. No.]]</f>
        <v/>
      </c>
      <c r="B4440"/>
      <c r="C4440"/>
      <c r="D4440"/>
      <c r="E4440"/>
      <c r="F4440"/>
      <c r="G4440"/>
    </row>
    <row r="4441" spans="1:7" x14ac:dyDescent="0.2">
      <c r="A4441" t="str">
        <f>Table76[[#This Row],[Test No.]]&amp;Table76[[#This Row],[Section]]&amp;Table76[[#This Row],[Q. No.]]</f>
        <v/>
      </c>
      <c r="B4441"/>
      <c r="C4441"/>
      <c r="D4441"/>
      <c r="E4441"/>
      <c r="F4441"/>
      <c r="G4441"/>
    </row>
    <row r="4442" spans="1:7" x14ac:dyDescent="0.2">
      <c r="A4442" t="str">
        <f>Table76[[#This Row],[Test No.]]&amp;Table76[[#This Row],[Section]]&amp;Table76[[#This Row],[Q. No.]]</f>
        <v/>
      </c>
      <c r="B4442"/>
      <c r="C4442"/>
      <c r="D4442"/>
      <c r="E4442"/>
      <c r="F4442"/>
      <c r="G4442"/>
    </row>
    <row r="4443" spans="1:7" x14ac:dyDescent="0.2">
      <c r="A4443" t="str">
        <f>Table76[[#This Row],[Test No.]]&amp;Table76[[#This Row],[Section]]&amp;Table76[[#This Row],[Q. No.]]</f>
        <v/>
      </c>
      <c r="B4443"/>
      <c r="C4443"/>
      <c r="D4443"/>
      <c r="E4443"/>
      <c r="F4443"/>
      <c r="G4443"/>
    </row>
    <row r="4444" spans="1:7" x14ac:dyDescent="0.2">
      <c r="A4444" t="str">
        <f>Table76[[#This Row],[Test No.]]&amp;Table76[[#This Row],[Section]]&amp;Table76[[#This Row],[Q. No.]]</f>
        <v/>
      </c>
      <c r="B4444"/>
      <c r="C4444"/>
      <c r="D4444"/>
      <c r="E4444"/>
      <c r="F4444"/>
      <c r="G4444"/>
    </row>
    <row r="4445" spans="1:7" x14ac:dyDescent="0.2">
      <c r="A4445" t="str">
        <f>Table76[[#This Row],[Test No.]]&amp;Table76[[#This Row],[Section]]&amp;Table76[[#This Row],[Q. No.]]</f>
        <v/>
      </c>
      <c r="B4445"/>
      <c r="C4445"/>
      <c r="D4445"/>
      <c r="E4445"/>
      <c r="F4445"/>
      <c r="G4445"/>
    </row>
    <row r="4446" spans="1:7" x14ac:dyDescent="0.2">
      <c r="A4446" t="str">
        <f>Table76[[#This Row],[Test No.]]&amp;Table76[[#This Row],[Section]]&amp;Table76[[#This Row],[Q. No.]]</f>
        <v/>
      </c>
      <c r="B4446"/>
      <c r="C4446"/>
      <c r="D4446"/>
      <c r="E4446"/>
      <c r="F4446"/>
      <c r="G4446"/>
    </row>
    <row r="4447" spans="1:7" x14ac:dyDescent="0.2">
      <c r="A4447" t="str">
        <f>Table76[[#This Row],[Test No.]]&amp;Table76[[#This Row],[Section]]&amp;Table76[[#This Row],[Q. No.]]</f>
        <v/>
      </c>
      <c r="B4447"/>
      <c r="C4447"/>
      <c r="D4447"/>
      <c r="E4447"/>
      <c r="F4447"/>
      <c r="G4447"/>
    </row>
    <row r="4448" spans="1:7" x14ac:dyDescent="0.2">
      <c r="A4448" t="str">
        <f>Table76[[#This Row],[Test No.]]&amp;Table76[[#This Row],[Section]]&amp;Table76[[#This Row],[Q. No.]]</f>
        <v/>
      </c>
      <c r="B4448"/>
      <c r="C4448"/>
      <c r="D4448"/>
      <c r="E4448"/>
      <c r="F4448"/>
      <c r="G4448"/>
    </row>
    <row r="4449" spans="1:7" x14ac:dyDescent="0.2">
      <c r="A4449" t="str">
        <f>Table76[[#This Row],[Test No.]]&amp;Table76[[#This Row],[Section]]&amp;Table76[[#This Row],[Q. No.]]</f>
        <v/>
      </c>
      <c r="B4449"/>
      <c r="C4449"/>
      <c r="D4449"/>
      <c r="E4449"/>
      <c r="F4449"/>
      <c r="G4449"/>
    </row>
    <row r="4450" spans="1:7" x14ac:dyDescent="0.2">
      <c r="A4450" t="str">
        <f>Table76[[#This Row],[Test No.]]&amp;Table76[[#This Row],[Section]]&amp;Table76[[#This Row],[Q. No.]]</f>
        <v/>
      </c>
      <c r="B4450"/>
      <c r="C4450"/>
      <c r="D4450"/>
      <c r="E4450"/>
      <c r="F4450"/>
      <c r="G4450"/>
    </row>
    <row r="4451" spans="1:7" x14ac:dyDescent="0.2">
      <c r="A4451" t="str">
        <f>Table76[[#This Row],[Test No.]]&amp;Table76[[#This Row],[Section]]&amp;Table76[[#This Row],[Q. No.]]</f>
        <v/>
      </c>
      <c r="B4451"/>
      <c r="C4451"/>
      <c r="D4451"/>
      <c r="E4451"/>
      <c r="F4451"/>
      <c r="G4451"/>
    </row>
    <row r="4452" spans="1:7" x14ac:dyDescent="0.2">
      <c r="A4452" t="str">
        <f>Table76[[#This Row],[Test No.]]&amp;Table76[[#This Row],[Section]]&amp;Table76[[#This Row],[Q. No.]]</f>
        <v/>
      </c>
      <c r="B4452"/>
      <c r="C4452"/>
      <c r="D4452"/>
      <c r="E4452"/>
      <c r="F4452"/>
      <c r="G4452"/>
    </row>
    <row r="4453" spans="1:7" x14ac:dyDescent="0.2">
      <c r="A4453" t="str">
        <f>Table76[[#This Row],[Test No.]]&amp;Table76[[#This Row],[Section]]&amp;Table76[[#This Row],[Q. No.]]</f>
        <v/>
      </c>
      <c r="B4453"/>
      <c r="C4453"/>
      <c r="D4453"/>
      <c r="E4453"/>
      <c r="F4453"/>
      <c r="G4453"/>
    </row>
    <row r="4454" spans="1:7" x14ac:dyDescent="0.2">
      <c r="A4454" t="str">
        <f>Table76[[#This Row],[Test No.]]&amp;Table76[[#This Row],[Section]]&amp;Table76[[#This Row],[Q. No.]]</f>
        <v/>
      </c>
      <c r="B4454"/>
      <c r="C4454"/>
      <c r="D4454"/>
      <c r="E4454"/>
      <c r="F4454"/>
      <c r="G4454"/>
    </row>
    <row r="4455" spans="1:7" x14ac:dyDescent="0.2">
      <c r="A4455" t="str">
        <f>Table76[[#This Row],[Test No.]]&amp;Table76[[#This Row],[Section]]&amp;Table76[[#This Row],[Q. No.]]</f>
        <v/>
      </c>
      <c r="B4455"/>
      <c r="C4455"/>
      <c r="D4455"/>
      <c r="E4455"/>
      <c r="F4455"/>
      <c r="G4455"/>
    </row>
    <row r="4456" spans="1:7" x14ac:dyDescent="0.2">
      <c r="A4456" t="str">
        <f>Table76[[#This Row],[Test No.]]&amp;Table76[[#This Row],[Section]]&amp;Table76[[#This Row],[Q. No.]]</f>
        <v/>
      </c>
      <c r="B4456"/>
      <c r="C4456"/>
      <c r="D4456"/>
      <c r="E4456"/>
      <c r="F4456"/>
      <c r="G4456"/>
    </row>
    <row r="4457" spans="1:7" x14ac:dyDescent="0.2">
      <c r="A4457" t="str">
        <f>Table76[[#This Row],[Test No.]]&amp;Table76[[#This Row],[Section]]&amp;Table76[[#This Row],[Q. No.]]</f>
        <v/>
      </c>
      <c r="B4457"/>
      <c r="C4457"/>
      <c r="D4457"/>
      <c r="E4457"/>
      <c r="F4457"/>
      <c r="G4457"/>
    </row>
    <row r="4458" spans="1:7" x14ac:dyDescent="0.2">
      <c r="A4458" t="str">
        <f>Table76[[#This Row],[Test No.]]&amp;Table76[[#This Row],[Section]]&amp;Table76[[#This Row],[Q. No.]]</f>
        <v/>
      </c>
      <c r="B4458"/>
      <c r="C4458"/>
      <c r="D4458"/>
      <c r="E4458"/>
      <c r="F4458"/>
      <c r="G4458"/>
    </row>
    <row r="4459" spans="1:7" x14ac:dyDescent="0.2">
      <c r="A4459" t="str">
        <f>Table76[[#This Row],[Test No.]]&amp;Table76[[#This Row],[Section]]&amp;Table76[[#This Row],[Q. No.]]</f>
        <v/>
      </c>
      <c r="B4459"/>
      <c r="C4459"/>
      <c r="D4459"/>
      <c r="E4459"/>
      <c r="F4459"/>
      <c r="G4459"/>
    </row>
    <row r="4460" spans="1:7" x14ac:dyDescent="0.2">
      <c r="A4460" t="str">
        <f>Table76[[#This Row],[Test No.]]&amp;Table76[[#This Row],[Section]]&amp;Table76[[#This Row],[Q. No.]]</f>
        <v/>
      </c>
      <c r="B4460"/>
      <c r="C4460"/>
      <c r="D4460"/>
      <c r="E4460"/>
      <c r="F4460"/>
      <c r="G4460"/>
    </row>
    <row r="4461" spans="1:7" x14ac:dyDescent="0.2">
      <c r="A4461" t="str">
        <f>Table76[[#This Row],[Test No.]]&amp;Table76[[#This Row],[Section]]&amp;Table76[[#This Row],[Q. No.]]</f>
        <v/>
      </c>
      <c r="B4461"/>
      <c r="C4461"/>
      <c r="D4461"/>
      <c r="E4461"/>
      <c r="F4461"/>
      <c r="G4461"/>
    </row>
    <row r="4462" spans="1:7" x14ac:dyDescent="0.2">
      <c r="A4462" t="str">
        <f>Table76[[#This Row],[Test No.]]&amp;Table76[[#This Row],[Section]]&amp;Table76[[#This Row],[Q. No.]]</f>
        <v/>
      </c>
      <c r="B4462"/>
      <c r="C4462"/>
      <c r="D4462"/>
      <c r="E4462"/>
      <c r="F4462"/>
      <c r="G4462"/>
    </row>
    <row r="4463" spans="1:7" x14ac:dyDescent="0.2">
      <c r="A4463" t="str">
        <f>Table76[[#This Row],[Test No.]]&amp;Table76[[#This Row],[Section]]&amp;Table76[[#This Row],[Q. No.]]</f>
        <v/>
      </c>
      <c r="B4463"/>
      <c r="C4463"/>
      <c r="D4463"/>
      <c r="E4463"/>
      <c r="F4463"/>
      <c r="G4463"/>
    </row>
    <row r="4464" spans="1:7" x14ac:dyDescent="0.2">
      <c r="A4464" t="str">
        <f>Table76[[#This Row],[Test No.]]&amp;Table76[[#This Row],[Section]]&amp;Table76[[#This Row],[Q. No.]]</f>
        <v/>
      </c>
      <c r="B4464"/>
      <c r="C4464"/>
      <c r="D4464"/>
      <c r="E4464"/>
      <c r="F4464"/>
      <c r="G4464"/>
    </row>
    <row r="4465" spans="1:7" x14ac:dyDescent="0.2">
      <c r="A4465" t="str">
        <f>Table76[[#This Row],[Test No.]]&amp;Table76[[#This Row],[Section]]&amp;Table76[[#This Row],[Q. No.]]</f>
        <v/>
      </c>
      <c r="B4465"/>
      <c r="C4465"/>
      <c r="D4465"/>
      <c r="E4465"/>
      <c r="F4465"/>
      <c r="G4465"/>
    </row>
    <row r="4466" spans="1:7" x14ac:dyDescent="0.2">
      <c r="A4466" t="str">
        <f>Table76[[#This Row],[Test No.]]&amp;Table76[[#This Row],[Section]]&amp;Table76[[#This Row],[Q. No.]]</f>
        <v/>
      </c>
      <c r="B4466"/>
      <c r="C4466"/>
      <c r="D4466"/>
      <c r="E4466"/>
      <c r="F4466"/>
      <c r="G4466"/>
    </row>
    <row r="4467" spans="1:7" x14ac:dyDescent="0.2">
      <c r="A4467" t="str">
        <f>Table76[[#This Row],[Test No.]]&amp;Table76[[#This Row],[Section]]&amp;Table76[[#This Row],[Q. No.]]</f>
        <v/>
      </c>
      <c r="B4467"/>
      <c r="C4467"/>
      <c r="D4467"/>
      <c r="E4467"/>
      <c r="F4467"/>
      <c r="G4467"/>
    </row>
    <row r="4468" spans="1:7" x14ac:dyDescent="0.2">
      <c r="A4468" t="str">
        <f>Table76[[#This Row],[Test No.]]&amp;Table76[[#This Row],[Section]]&amp;Table76[[#This Row],[Q. No.]]</f>
        <v/>
      </c>
      <c r="B4468"/>
      <c r="C4468"/>
      <c r="D4468"/>
      <c r="E4468"/>
      <c r="F4468"/>
      <c r="G4468"/>
    </row>
    <row r="4469" spans="1:7" x14ac:dyDescent="0.2">
      <c r="A4469" t="str">
        <f>Table76[[#This Row],[Test No.]]&amp;Table76[[#This Row],[Section]]&amp;Table76[[#This Row],[Q. No.]]</f>
        <v/>
      </c>
      <c r="B4469"/>
      <c r="C4469"/>
      <c r="D4469"/>
      <c r="E4469"/>
      <c r="F4469"/>
      <c r="G4469"/>
    </row>
    <row r="4470" spans="1:7" x14ac:dyDescent="0.2">
      <c r="A4470" t="str">
        <f>Table76[[#This Row],[Test No.]]&amp;Table76[[#This Row],[Section]]&amp;Table76[[#This Row],[Q. No.]]</f>
        <v/>
      </c>
      <c r="B4470"/>
      <c r="C4470"/>
      <c r="D4470"/>
      <c r="E4470"/>
      <c r="F4470"/>
      <c r="G4470"/>
    </row>
    <row r="4471" spans="1:7" x14ac:dyDescent="0.2">
      <c r="A4471" t="str">
        <f>Table76[[#This Row],[Test No.]]&amp;Table76[[#This Row],[Section]]&amp;Table76[[#This Row],[Q. No.]]</f>
        <v/>
      </c>
      <c r="B4471"/>
      <c r="C4471"/>
      <c r="D4471"/>
      <c r="E4471"/>
      <c r="F4471"/>
      <c r="G4471"/>
    </row>
    <row r="4472" spans="1:7" x14ac:dyDescent="0.2">
      <c r="A4472" t="str">
        <f>Table76[[#This Row],[Test No.]]&amp;Table76[[#This Row],[Section]]&amp;Table76[[#This Row],[Q. No.]]</f>
        <v/>
      </c>
      <c r="B4472"/>
      <c r="C4472"/>
      <c r="D4472"/>
      <c r="E4472"/>
      <c r="F4472"/>
      <c r="G4472"/>
    </row>
    <row r="4473" spans="1:7" x14ac:dyDescent="0.2">
      <c r="A4473" t="str">
        <f>Table76[[#This Row],[Test No.]]&amp;Table76[[#This Row],[Section]]&amp;Table76[[#This Row],[Q. No.]]</f>
        <v/>
      </c>
      <c r="B4473"/>
      <c r="C4473"/>
      <c r="D4473"/>
      <c r="E4473"/>
      <c r="F4473"/>
      <c r="G4473"/>
    </row>
    <row r="4474" spans="1:7" x14ac:dyDescent="0.2">
      <c r="A4474" t="str">
        <f>Table76[[#This Row],[Test No.]]&amp;Table76[[#This Row],[Section]]&amp;Table76[[#This Row],[Q. No.]]</f>
        <v/>
      </c>
      <c r="B4474"/>
      <c r="C4474"/>
      <c r="D4474"/>
      <c r="E4474"/>
      <c r="F4474"/>
      <c r="G4474"/>
    </row>
    <row r="4475" spans="1:7" x14ac:dyDescent="0.2">
      <c r="A4475" t="str">
        <f>Table76[[#This Row],[Test No.]]&amp;Table76[[#This Row],[Section]]&amp;Table76[[#This Row],[Q. No.]]</f>
        <v/>
      </c>
      <c r="B4475"/>
      <c r="C4475"/>
      <c r="D4475"/>
      <c r="E4475"/>
      <c r="F4475"/>
      <c r="G4475"/>
    </row>
    <row r="4476" spans="1:7" x14ac:dyDescent="0.2">
      <c r="A4476" t="str">
        <f>Table76[[#This Row],[Test No.]]&amp;Table76[[#This Row],[Section]]&amp;Table76[[#This Row],[Q. No.]]</f>
        <v/>
      </c>
      <c r="B4476"/>
      <c r="C4476"/>
      <c r="D4476"/>
      <c r="E4476"/>
      <c r="F4476"/>
      <c r="G4476"/>
    </row>
    <row r="4477" spans="1:7" x14ac:dyDescent="0.2">
      <c r="A4477" t="str">
        <f>Table76[[#This Row],[Test No.]]&amp;Table76[[#This Row],[Section]]&amp;Table76[[#This Row],[Q. No.]]</f>
        <v/>
      </c>
      <c r="B4477"/>
      <c r="C4477"/>
      <c r="D4477"/>
      <c r="E4477"/>
      <c r="F4477"/>
      <c r="G4477"/>
    </row>
    <row r="4478" spans="1:7" x14ac:dyDescent="0.2">
      <c r="A4478" t="str">
        <f>Table76[[#This Row],[Test No.]]&amp;Table76[[#This Row],[Section]]&amp;Table76[[#This Row],[Q. No.]]</f>
        <v/>
      </c>
      <c r="B4478"/>
      <c r="C4478"/>
      <c r="D4478"/>
      <c r="E4478"/>
      <c r="F4478"/>
      <c r="G4478"/>
    </row>
    <row r="4479" spans="1:7" x14ac:dyDescent="0.2">
      <c r="A4479" t="str">
        <f>Table76[[#This Row],[Test No.]]&amp;Table76[[#This Row],[Section]]&amp;Table76[[#This Row],[Q. No.]]</f>
        <v/>
      </c>
      <c r="B4479"/>
      <c r="C4479"/>
      <c r="D4479"/>
      <c r="E4479"/>
      <c r="F4479"/>
      <c r="G4479"/>
    </row>
    <row r="4480" spans="1:7" x14ac:dyDescent="0.2">
      <c r="A4480" t="str">
        <f>Table76[[#This Row],[Test No.]]&amp;Table76[[#This Row],[Section]]&amp;Table76[[#This Row],[Q. No.]]</f>
        <v/>
      </c>
      <c r="B4480"/>
      <c r="C4480"/>
      <c r="D4480"/>
      <c r="E4480"/>
      <c r="F4480"/>
      <c r="G4480"/>
    </row>
    <row r="4481" spans="1:7" x14ac:dyDescent="0.2">
      <c r="A4481" t="str">
        <f>Table76[[#This Row],[Test No.]]&amp;Table76[[#This Row],[Section]]&amp;Table76[[#This Row],[Q. No.]]</f>
        <v/>
      </c>
      <c r="B4481"/>
      <c r="C4481"/>
      <c r="D4481"/>
      <c r="E4481"/>
      <c r="F4481"/>
      <c r="G4481"/>
    </row>
    <row r="4482" spans="1:7" x14ac:dyDescent="0.2">
      <c r="A4482" t="str">
        <f>Table76[[#This Row],[Test No.]]&amp;Table76[[#This Row],[Section]]&amp;Table76[[#This Row],[Q. No.]]</f>
        <v/>
      </c>
      <c r="B4482"/>
      <c r="C4482"/>
      <c r="D4482"/>
      <c r="E4482"/>
      <c r="F4482"/>
      <c r="G4482"/>
    </row>
    <row r="4483" spans="1:7" x14ac:dyDescent="0.2">
      <c r="A4483" t="str">
        <f>Table76[[#This Row],[Test No.]]&amp;Table76[[#This Row],[Section]]&amp;Table76[[#This Row],[Q. No.]]</f>
        <v/>
      </c>
      <c r="B4483"/>
      <c r="C4483"/>
      <c r="D4483"/>
      <c r="E4483"/>
      <c r="F4483"/>
      <c r="G4483"/>
    </row>
    <row r="4484" spans="1:7" x14ac:dyDescent="0.2">
      <c r="A4484" t="str">
        <f>Table76[[#This Row],[Test No.]]&amp;Table76[[#This Row],[Section]]&amp;Table76[[#This Row],[Q. No.]]</f>
        <v/>
      </c>
      <c r="B4484"/>
      <c r="C4484"/>
      <c r="D4484"/>
      <c r="E4484"/>
      <c r="F4484"/>
      <c r="G4484"/>
    </row>
    <row r="4485" spans="1:7" x14ac:dyDescent="0.2">
      <c r="A4485" t="str">
        <f>Table76[[#This Row],[Test No.]]&amp;Table76[[#This Row],[Section]]&amp;Table76[[#This Row],[Q. No.]]</f>
        <v/>
      </c>
      <c r="B4485"/>
      <c r="C4485"/>
      <c r="D4485"/>
      <c r="E4485"/>
      <c r="F4485"/>
      <c r="G4485"/>
    </row>
    <row r="4486" spans="1:7" x14ac:dyDescent="0.2">
      <c r="A4486" t="str">
        <f>Table76[[#This Row],[Test No.]]&amp;Table76[[#This Row],[Section]]&amp;Table76[[#This Row],[Q. No.]]</f>
        <v/>
      </c>
      <c r="B4486"/>
      <c r="C4486"/>
      <c r="D4486"/>
      <c r="E4486"/>
      <c r="F4486"/>
      <c r="G4486"/>
    </row>
    <row r="4487" spans="1:7" x14ac:dyDescent="0.2">
      <c r="A4487" t="str">
        <f>Table76[[#This Row],[Test No.]]&amp;Table76[[#This Row],[Section]]&amp;Table76[[#This Row],[Q. No.]]</f>
        <v/>
      </c>
      <c r="B4487"/>
      <c r="C4487"/>
      <c r="D4487"/>
      <c r="E4487"/>
      <c r="F4487"/>
      <c r="G4487"/>
    </row>
    <row r="4488" spans="1:7" x14ac:dyDescent="0.2">
      <c r="A4488" t="str">
        <f>Table76[[#This Row],[Test No.]]&amp;Table76[[#This Row],[Section]]&amp;Table76[[#This Row],[Q. No.]]</f>
        <v/>
      </c>
      <c r="B4488"/>
      <c r="C4488"/>
      <c r="D4488"/>
      <c r="E4488"/>
      <c r="F4488"/>
      <c r="G4488"/>
    </row>
    <row r="4489" spans="1:7" x14ac:dyDescent="0.2">
      <c r="A4489" t="str">
        <f>Table76[[#This Row],[Test No.]]&amp;Table76[[#This Row],[Section]]&amp;Table76[[#This Row],[Q. No.]]</f>
        <v/>
      </c>
      <c r="B4489"/>
      <c r="C4489"/>
      <c r="D4489"/>
      <c r="E4489"/>
      <c r="F4489"/>
      <c r="G4489"/>
    </row>
    <row r="4490" spans="1:7" x14ac:dyDescent="0.2">
      <c r="A4490" t="str">
        <f>Table76[[#This Row],[Test No.]]&amp;Table76[[#This Row],[Section]]&amp;Table76[[#This Row],[Q. No.]]</f>
        <v/>
      </c>
      <c r="B4490"/>
      <c r="C4490"/>
      <c r="D4490"/>
      <c r="E4490"/>
      <c r="F4490"/>
      <c r="G4490"/>
    </row>
    <row r="4491" spans="1:7" x14ac:dyDescent="0.2">
      <c r="A4491" t="str">
        <f>Table76[[#This Row],[Test No.]]&amp;Table76[[#This Row],[Section]]&amp;Table76[[#This Row],[Q. No.]]</f>
        <v/>
      </c>
      <c r="B4491"/>
      <c r="C4491"/>
      <c r="D4491"/>
      <c r="E4491"/>
      <c r="F4491"/>
      <c r="G4491"/>
    </row>
    <row r="4492" spans="1:7" x14ac:dyDescent="0.2">
      <c r="A4492" t="str">
        <f>Table76[[#This Row],[Test No.]]&amp;Table76[[#This Row],[Section]]&amp;Table76[[#This Row],[Q. No.]]</f>
        <v/>
      </c>
      <c r="B4492"/>
      <c r="C4492"/>
      <c r="D4492"/>
      <c r="E4492"/>
      <c r="F4492"/>
      <c r="G4492"/>
    </row>
    <row r="4493" spans="1:7" x14ac:dyDescent="0.2">
      <c r="A4493" t="str">
        <f>Table76[[#This Row],[Test No.]]&amp;Table76[[#This Row],[Section]]&amp;Table76[[#This Row],[Q. No.]]</f>
        <v/>
      </c>
      <c r="B4493"/>
      <c r="C4493"/>
      <c r="D4493"/>
      <c r="E4493"/>
      <c r="F4493"/>
      <c r="G4493"/>
    </row>
    <row r="4494" spans="1:7" x14ac:dyDescent="0.2">
      <c r="A4494" t="str">
        <f>Table76[[#This Row],[Test No.]]&amp;Table76[[#This Row],[Section]]&amp;Table76[[#This Row],[Q. No.]]</f>
        <v/>
      </c>
      <c r="B4494"/>
      <c r="C4494"/>
      <c r="D4494"/>
      <c r="E4494"/>
      <c r="F4494"/>
      <c r="G4494"/>
    </row>
    <row r="4495" spans="1:7" x14ac:dyDescent="0.2">
      <c r="A4495" t="str">
        <f>Table76[[#This Row],[Test No.]]&amp;Table76[[#This Row],[Section]]&amp;Table76[[#This Row],[Q. No.]]</f>
        <v/>
      </c>
      <c r="B4495"/>
      <c r="C4495"/>
      <c r="D4495"/>
      <c r="E4495"/>
      <c r="F4495"/>
      <c r="G4495"/>
    </row>
    <row r="4496" spans="1:7" x14ac:dyDescent="0.2">
      <c r="A4496" t="str">
        <f>Table76[[#This Row],[Test No.]]&amp;Table76[[#This Row],[Section]]&amp;Table76[[#This Row],[Q. No.]]</f>
        <v/>
      </c>
      <c r="B4496"/>
      <c r="C4496"/>
      <c r="D4496"/>
      <c r="E4496"/>
      <c r="F4496"/>
      <c r="G4496"/>
    </row>
    <row r="4497" spans="1:7" x14ac:dyDescent="0.2">
      <c r="A4497" t="str">
        <f>Table76[[#This Row],[Test No.]]&amp;Table76[[#This Row],[Section]]&amp;Table76[[#This Row],[Q. No.]]</f>
        <v/>
      </c>
      <c r="B4497"/>
      <c r="C4497"/>
      <c r="D4497"/>
      <c r="E4497"/>
      <c r="F4497"/>
      <c r="G4497"/>
    </row>
    <row r="4498" spans="1:7" x14ac:dyDescent="0.2">
      <c r="A4498" t="str">
        <f>Table76[[#This Row],[Test No.]]&amp;Table76[[#This Row],[Section]]&amp;Table76[[#This Row],[Q. No.]]</f>
        <v/>
      </c>
      <c r="B4498"/>
      <c r="C4498"/>
      <c r="D4498"/>
      <c r="E4498"/>
      <c r="F4498"/>
      <c r="G4498"/>
    </row>
    <row r="4499" spans="1:7" x14ac:dyDescent="0.2">
      <c r="A4499" t="str">
        <f>Table76[[#This Row],[Test No.]]&amp;Table76[[#This Row],[Section]]&amp;Table76[[#This Row],[Q. No.]]</f>
        <v/>
      </c>
      <c r="B4499"/>
      <c r="C4499"/>
      <c r="D4499"/>
      <c r="E4499"/>
      <c r="F4499"/>
      <c r="G4499"/>
    </row>
    <row r="4500" spans="1:7" x14ac:dyDescent="0.2">
      <c r="A4500" t="str">
        <f>Table76[[#This Row],[Test No.]]&amp;Table76[[#This Row],[Section]]&amp;Table76[[#This Row],[Q. No.]]</f>
        <v/>
      </c>
      <c r="B4500"/>
      <c r="C4500"/>
      <c r="D4500"/>
      <c r="E4500"/>
      <c r="F4500"/>
      <c r="G4500"/>
    </row>
    <row r="4501" spans="1:7" x14ac:dyDescent="0.2">
      <c r="A4501" t="str">
        <f>Table76[[#This Row],[Test No.]]&amp;Table76[[#This Row],[Section]]&amp;Table76[[#This Row],[Q. No.]]</f>
        <v/>
      </c>
      <c r="B4501"/>
      <c r="C4501"/>
      <c r="D4501"/>
      <c r="E4501"/>
      <c r="F4501"/>
      <c r="G4501"/>
    </row>
    <row r="4502" spans="1:7" x14ac:dyDescent="0.2">
      <c r="A4502" t="str">
        <f>Table76[[#This Row],[Test No.]]&amp;Table76[[#This Row],[Section]]&amp;Table76[[#This Row],[Q. No.]]</f>
        <v/>
      </c>
      <c r="B4502"/>
      <c r="C4502"/>
      <c r="D4502"/>
      <c r="E4502"/>
      <c r="F4502"/>
      <c r="G4502"/>
    </row>
    <row r="4503" spans="1:7" x14ac:dyDescent="0.2">
      <c r="A4503" t="str">
        <f>Table76[[#This Row],[Test No.]]&amp;Table76[[#This Row],[Section]]&amp;Table76[[#This Row],[Q. No.]]</f>
        <v/>
      </c>
      <c r="B4503"/>
      <c r="C4503"/>
      <c r="D4503"/>
      <c r="E4503"/>
      <c r="F4503"/>
      <c r="G4503"/>
    </row>
    <row r="4504" spans="1:7" x14ac:dyDescent="0.2">
      <c r="A4504" t="str">
        <f>Table76[[#This Row],[Test No.]]&amp;Table76[[#This Row],[Section]]&amp;Table76[[#This Row],[Q. No.]]</f>
        <v/>
      </c>
      <c r="B4504"/>
      <c r="C4504"/>
      <c r="D4504"/>
      <c r="E4504"/>
      <c r="F4504"/>
      <c r="G4504"/>
    </row>
    <row r="4505" spans="1:7" x14ac:dyDescent="0.2">
      <c r="A4505" t="str">
        <f>Table76[[#This Row],[Test No.]]&amp;Table76[[#This Row],[Section]]&amp;Table76[[#This Row],[Q. No.]]</f>
        <v/>
      </c>
      <c r="B4505"/>
      <c r="C4505"/>
      <c r="D4505"/>
      <c r="E4505"/>
      <c r="F4505"/>
      <c r="G4505"/>
    </row>
    <row r="4506" spans="1:7" x14ac:dyDescent="0.2">
      <c r="A4506" t="str">
        <f>Table76[[#This Row],[Test No.]]&amp;Table76[[#This Row],[Section]]&amp;Table76[[#This Row],[Q. No.]]</f>
        <v/>
      </c>
      <c r="B4506"/>
      <c r="C4506"/>
      <c r="D4506"/>
      <c r="E4506"/>
      <c r="F4506"/>
      <c r="G4506"/>
    </row>
    <row r="4507" spans="1:7" x14ac:dyDescent="0.2">
      <c r="A4507" t="str">
        <f>Table76[[#This Row],[Test No.]]&amp;Table76[[#This Row],[Section]]&amp;Table76[[#This Row],[Q. No.]]</f>
        <v/>
      </c>
      <c r="B4507"/>
      <c r="C4507"/>
      <c r="D4507"/>
      <c r="E4507"/>
      <c r="F4507"/>
      <c r="G4507"/>
    </row>
    <row r="4508" spans="1:7" x14ac:dyDescent="0.2">
      <c r="A4508" t="str">
        <f>Table76[[#This Row],[Test No.]]&amp;Table76[[#This Row],[Section]]&amp;Table76[[#This Row],[Q. No.]]</f>
        <v/>
      </c>
      <c r="B4508"/>
      <c r="C4508"/>
      <c r="D4508"/>
      <c r="E4508"/>
      <c r="F4508"/>
      <c r="G4508"/>
    </row>
    <row r="4509" spans="1:7" x14ac:dyDescent="0.2">
      <c r="A4509" t="str">
        <f>Table76[[#This Row],[Test No.]]&amp;Table76[[#This Row],[Section]]&amp;Table76[[#This Row],[Q. No.]]</f>
        <v/>
      </c>
      <c r="B4509"/>
      <c r="C4509"/>
      <c r="D4509"/>
      <c r="E4509"/>
      <c r="F4509"/>
      <c r="G4509"/>
    </row>
    <row r="4510" spans="1:7" x14ac:dyDescent="0.2">
      <c r="A4510" t="str">
        <f>Table76[[#This Row],[Test No.]]&amp;Table76[[#This Row],[Section]]&amp;Table76[[#This Row],[Q. No.]]</f>
        <v/>
      </c>
      <c r="B4510"/>
      <c r="C4510"/>
      <c r="D4510"/>
      <c r="E4510"/>
      <c r="F4510"/>
      <c r="G4510"/>
    </row>
    <row r="4511" spans="1:7" x14ac:dyDescent="0.2">
      <c r="A4511" t="str">
        <f>Table76[[#This Row],[Test No.]]&amp;Table76[[#This Row],[Section]]&amp;Table76[[#This Row],[Q. No.]]</f>
        <v/>
      </c>
      <c r="B4511"/>
      <c r="C4511"/>
      <c r="D4511"/>
      <c r="E4511"/>
      <c r="F4511"/>
      <c r="G4511"/>
    </row>
    <row r="4512" spans="1:7" x14ac:dyDescent="0.2">
      <c r="A4512" t="str">
        <f>Table76[[#This Row],[Test No.]]&amp;Table76[[#This Row],[Section]]&amp;Table76[[#This Row],[Q. No.]]</f>
        <v/>
      </c>
      <c r="B4512"/>
      <c r="C4512"/>
      <c r="D4512"/>
      <c r="E4512"/>
      <c r="F4512"/>
      <c r="G4512"/>
    </row>
    <row r="4513" spans="1:7" x14ac:dyDescent="0.2">
      <c r="A4513" t="str">
        <f>Table76[[#This Row],[Test No.]]&amp;Table76[[#This Row],[Section]]&amp;Table76[[#This Row],[Q. No.]]</f>
        <v/>
      </c>
      <c r="B4513"/>
      <c r="C4513"/>
      <c r="D4513"/>
      <c r="E4513"/>
      <c r="F4513"/>
      <c r="G4513"/>
    </row>
    <row r="4514" spans="1:7" x14ac:dyDescent="0.2">
      <c r="A4514" t="str">
        <f>Table76[[#This Row],[Test No.]]&amp;Table76[[#This Row],[Section]]&amp;Table76[[#This Row],[Q. No.]]</f>
        <v/>
      </c>
      <c r="B4514"/>
      <c r="C4514"/>
      <c r="D4514"/>
      <c r="E4514"/>
      <c r="F4514"/>
      <c r="G4514"/>
    </row>
    <row r="4515" spans="1:7" x14ac:dyDescent="0.2">
      <c r="A4515" t="str">
        <f>Table76[[#This Row],[Test No.]]&amp;Table76[[#This Row],[Section]]&amp;Table76[[#This Row],[Q. No.]]</f>
        <v/>
      </c>
      <c r="B4515"/>
      <c r="C4515"/>
      <c r="D4515"/>
      <c r="E4515"/>
      <c r="F4515"/>
      <c r="G4515"/>
    </row>
    <row r="4516" spans="1:7" x14ac:dyDescent="0.2">
      <c r="A4516" t="str">
        <f>Table76[[#This Row],[Test No.]]&amp;Table76[[#This Row],[Section]]&amp;Table76[[#This Row],[Q. No.]]</f>
        <v/>
      </c>
      <c r="B4516"/>
      <c r="C4516"/>
      <c r="D4516"/>
      <c r="E4516"/>
      <c r="F4516"/>
      <c r="G4516"/>
    </row>
    <row r="4517" spans="1:7" x14ac:dyDescent="0.2">
      <c r="A4517" t="str">
        <f>Table76[[#This Row],[Test No.]]&amp;Table76[[#This Row],[Section]]&amp;Table76[[#This Row],[Q. No.]]</f>
        <v/>
      </c>
      <c r="B4517"/>
      <c r="C4517"/>
      <c r="D4517"/>
      <c r="E4517"/>
      <c r="F4517"/>
      <c r="G4517"/>
    </row>
    <row r="4518" spans="1:7" x14ac:dyDescent="0.2">
      <c r="A4518" t="str">
        <f>Table76[[#This Row],[Test No.]]&amp;Table76[[#This Row],[Section]]&amp;Table76[[#This Row],[Q. No.]]</f>
        <v/>
      </c>
      <c r="B4518"/>
      <c r="C4518"/>
      <c r="D4518"/>
      <c r="E4518"/>
      <c r="F4518"/>
      <c r="G4518"/>
    </row>
    <row r="4519" spans="1:7" x14ac:dyDescent="0.2">
      <c r="A4519" t="str">
        <f>Table76[[#This Row],[Test No.]]&amp;Table76[[#This Row],[Section]]&amp;Table76[[#This Row],[Q. No.]]</f>
        <v/>
      </c>
      <c r="B4519"/>
      <c r="C4519"/>
      <c r="D4519"/>
      <c r="E4519"/>
      <c r="F4519"/>
      <c r="G4519"/>
    </row>
    <row r="4520" spans="1:7" x14ac:dyDescent="0.2">
      <c r="A4520" t="str">
        <f>Table76[[#This Row],[Test No.]]&amp;Table76[[#This Row],[Section]]&amp;Table76[[#This Row],[Q. No.]]</f>
        <v/>
      </c>
      <c r="B4520"/>
      <c r="C4520"/>
      <c r="D4520"/>
      <c r="E4520"/>
      <c r="F4520"/>
      <c r="G4520"/>
    </row>
    <row r="4521" spans="1:7" x14ac:dyDescent="0.2">
      <c r="A4521" t="str">
        <f>Table76[[#This Row],[Test No.]]&amp;Table76[[#This Row],[Section]]&amp;Table76[[#This Row],[Q. No.]]</f>
        <v/>
      </c>
      <c r="B4521"/>
      <c r="C4521"/>
      <c r="D4521"/>
      <c r="E4521"/>
      <c r="F4521"/>
      <c r="G4521"/>
    </row>
    <row r="4522" spans="1:7" x14ac:dyDescent="0.2">
      <c r="A4522" t="str">
        <f>Table76[[#This Row],[Test No.]]&amp;Table76[[#This Row],[Section]]&amp;Table76[[#This Row],[Q. No.]]</f>
        <v/>
      </c>
      <c r="B4522"/>
      <c r="C4522"/>
      <c r="D4522"/>
      <c r="E4522"/>
      <c r="F4522"/>
      <c r="G4522"/>
    </row>
    <row r="4523" spans="1:7" x14ac:dyDescent="0.2">
      <c r="A4523" t="str">
        <f>Table76[[#This Row],[Test No.]]&amp;Table76[[#This Row],[Section]]&amp;Table76[[#This Row],[Q. No.]]</f>
        <v/>
      </c>
      <c r="B4523"/>
      <c r="C4523"/>
      <c r="D4523"/>
      <c r="E4523"/>
      <c r="F4523"/>
      <c r="G4523"/>
    </row>
    <row r="4524" spans="1:7" x14ac:dyDescent="0.2">
      <c r="A4524" t="str">
        <f>Table76[[#This Row],[Test No.]]&amp;Table76[[#This Row],[Section]]&amp;Table76[[#This Row],[Q. No.]]</f>
        <v/>
      </c>
      <c r="B4524"/>
      <c r="C4524"/>
      <c r="D4524"/>
      <c r="E4524"/>
      <c r="F4524"/>
      <c r="G4524"/>
    </row>
    <row r="4525" spans="1:7" x14ac:dyDescent="0.2">
      <c r="A4525" t="str">
        <f>Table76[[#This Row],[Test No.]]&amp;Table76[[#This Row],[Section]]&amp;Table76[[#This Row],[Q. No.]]</f>
        <v/>
      </c>
      <c r="B4525"/>
      <c r="C4525"/>
      <c r="D4525"/>
      <c r="E4525"/>
      <c r="F4525"/>
      <c r="G4525"/>
    </row>
    <row r="4526" spans="1:7" x14ac:dyDescent="0.2">
      <c r="A4526" t="str">
        <f>Table76[[#This Row],[Test No.]]&amp;Table76[[#This Row],[Section]]&amp;Table76[[#This Row],[Q. No.]]</f>
        <v/>
      </c>
      <c r="B4526"/>
      <c r="C4526"/>
      <c r="D4526"/>
      <c r="E4526"/>
      <c r="F4526"/>
      <c r="G4526"/>
    </row>
    <row r="4527" spans="1:7" x14ac:dyDescent="0.2">
      <c r="A4527" t="str">
        <f>Table76[[#This Row],[Test No.]]&amp;Table76[[#This Row],[Section]]&amp;Table76[[#This Row],[Q. No.]]</f>
        <v/>
      </c>
      <c r="B4527"/>
      <c r="C4527"/>
      <c r="D4527"/>
      <c r="E4527"/>
      <c r="F4527"/>
      <c r="G4527"/>
    </row>
    <row r="4528" spans="1:7" x14ac:dyDescent="0.2">
      <c r="A4528" t="str">
        <f>Table76[[#This Row],[Test No.]]&amp;Table76[[#This Row],[Section]]&amp;Table76[[#This Row],[Q. No.]]</f>
        <v/>
      </c>
      <c r="B4528"/>
      <c r="C4528"/>
      <c r="D4528"/>
      <c r="E4528"/>
      <c r="F4528"/>
      <c r="G4528"/>
    </row>
    <row r="4529" spans="1:7" x14ac:dyDescent="0.2">
      <c r="A4529" t="str">
        <f>Table76[[#This Row],[Test No.]]&amp;Table76[[#This Row],[Section]]&amp;Table76[[#This Row],[Q. No.]]</f>
        <v/>
      </c>
      <c r="B4529"/>
      <c r="C4529"/>
      <c r="D4529"/>
      <c r="E4529"/>
      <c r="F4529"/>
      <c r="G4529"/>
    </row>
    <row r="4530" spans="1:7" x14ac:dyDescent="0.2">
      <c r="A4530" t="str">
        <f>Table76[[#This Row],[Test No.]]&amp;Table76[[#This Row],[Section]]&amp;Table76[[#This Row],[Q. No.]]</f>
        <v/>
      </c>
      <c r="B4530"/>
      <c r="C4530"/>
      <c r="D4530"/>
      <c r="E4530"/>
      <c r="F4530"/>
      <c r="G4530"/>
    </row>
    <row r="4531" spans="1:7" x14ac:dyDescent="0.2">
      <c r="A4531" t="str">
        <f>Table76[[#This Row],[Test No.]]&amp;Table76[[#This Row],[Section]]&amp;Table76[[#This Row],[Q. No.]]</f>
        <v/>
      </c>
      <c r="B4531"/>
      <c r="C4531"/>
      <c r="D4531"/>
      <c r="E4531"/>
      <c r="F4531"/>
      <c r="G4531"/>
    </row>
    <row r="4532" spans="1:7" x14ac:dyDescent="0.2">
      <c r="A4532" t="str">
        <f>Table76[[#This Row],[Test No.]]&amp;Table76[[#This Row],[Section]]&amp;Table76[[#This Row],[Q. No.]]</f>
        <v/>
      </c>
      <c r="B4532"/>
      <c r="C4532"/>
      <c r="D4532"/>
      <c r="E4532"/>
      <c r="F4532"/>
      <c r="G4532"/>
    </row>
    <row r="4533" spans="1:7" x14ac:dyDescent="0.2">
      <c r="A4533" t="str">
        <f>Table76[[#This Row],[Test No.]]&amp;Table76[[#This Row],[Section]]&amp;Table76[[#This Row],[Q. No.]]</f>
        <v/>
      </c>
      <c r="B4533"/>
      <c r="C4533"/>
      <c r="D4533"/>
      <c r="E4533"/>
      <c r="F4533"/>
      <c r="G4533"/>
    </row>
    <row r="4534" spans="1:7" x14ac:dyDescent="0.2">
      <c r="A4534" t="str">
        <f>Table76[[#This Row],[Test No.]]&amp;Table76[[#This Row],[Section]]&amp;Table76[[#This Row],[Q. No.]]</f>
        <v/>
      </c>
      <c r="B4534"/>
      <c r="C4534"/>
      <c r="D4534"/>
      <c r="E4534"/>
      <c r="F4534"/>
      <c r="G4534"/>
    </row>
    <row r="4535" spans="1:7" x14ac:dyDescent="0.2">
      <c r="A4535" t="str">
        <f>Table76[[#This Row],[Test No.]]&amp;Table76[[#This Row],[Section]]&amp;Table76[[#This Row],[Q. No.]]</f>
        <v/>
      </c>
      <c r="B4535"/>
      <c r="C4535"/>
      <c r="D4535"/>
      <c r="E4535"/>
      <c r="F4535"/>
      <c r="G4535"/>
    </row>
    <row r="4536" spans="1:7" x14ac:dyDescent="0.2">
      <c r="A4536" t="str">
        <f>Table76[[#This Row],[Test No.]]&amp;Table76[[#This Row],[Section]]&amp;Table76[[#This Row],[Q. No.]]</f>
        <v/>
      </c>
      <c r="B4536"/>
      <c r="C4536"/>
      <c r="D4536"/>
      <c r="E4536"/>
      <c r="F4536"/>
      <c r="G4536"/>
    </row>
    <row r="4537" spans="1:7" x14ac:dyDescent="0.2">
      <c r="A4537" t="str">
        <f>Table76[[#This Row],[Test No.]]&amp;Table76[[#This Row],[Section]]&amp;Table76[[#This Row],[Q. No.]]</f>
        <v/>
      </c>
      <c r="B4537"/>
      <c r="C4537"/>
      <c r="D4537"/>
      <c r="E4537"/>
      <c r="F4537"/>
      <c r="G4537"/>
    </row>
    <row r="4538" spans="1:7" x14ac:dyDescent="0.2">
      <c r="A4538" t="str">
        <f>Table76[[#This Row],[Test No.]]&amp;Table76[[#This Row],[Section]]&amp;Table76[[#This Row],[Q. No.]]</f>
        <v/>
      </c>
      <c r="B4538"/>
      <c r="C4538"/>
      <c r="D4538"/>
      <c r="E4538"/>
      <c r="F4538"/>
      <c r="G4538"/>
    </row>
    <row r="4539" spans="1:7" x14ac:dyDescent="0.2">
      <c r="A4539" t="str">
        <f>Table76[[#This Row],[Test No.]]&amp;Table76[[#This Row],[Section]]&amp;Table76[[#This Row],[Q. No.]]</f>
        <v/>
      </c>
      <c r="B4539"/>
      <c r="C4539"/>
      <c r="D4539"/>
      <c r="E4539"/>
      <c r="F4539"/>
      <c r="G4539"/>
    </row>
    <row r="4540" spans="1:7" x14ac:dyDescent="0.2">
      <c r="A4540" t="str">
        <f>Table76[[#This Row],[Test No.]]&amp;Table76[[#This Row],[Section]]&amp;Table76[[#This Row],[Q. No.]]</f>
        <v/>
      </c>
      <c r="B4540"/>
      <c r="C4540"/>
      <c r="D4540"/>
      <c r="E4540"/>
      <c r="F4540"/>
      <c r="G4540"/>
    </row>
    <row r="4541" spans="1:7" x14ac:dyDescent="0.2">
      <c r="A4541" t="str">
        <f>Table76[[#This Row],[Test No.]]&amp;Table76[[#This Row],[Section]]&amp;Table76[[#This Row],[Q. No.]]</f>
        <v/>
      </c>
      <c r="B4541"/>
      <c r="C4541"/>
      <c r="D4541"/>
      <c r="E4541"/>
      <c r="F4541"/>
      <c r="G4541"/>
    </row>
    <row r="4542" spans="1:7" x14ac:dyDescent="0.2">
      <c r="A4542" t="str">
        <f>Table76[[#This Row],[Test No.]]&amp;Table76[[#This Row],[Section]]&amp;Table76[[#This Row],[Q. No.]]</f>
        <v/>
      </c>
      <c r="B4542"/>
      <c r="C4542"/>
      <c r="D4542"/>
      <c r="E4542"/>
      <c r="F4542"/>
      <c r="G4542"/>
    </row>
    <row r="4543" spans="1:7" x14ac:dyDescent="0.2">
      <c r="A4543" t="str">
        <f>Table76[[#This Row],[Test No.]]&amp;Table76[[#This Row],[Section]]&amp;Table76[[#This Row],[Q. No.]]</f>
        <v/>
      </c>
      <c r="B4543"/>
      <c r="C4543"/>
      <c r="D4543"/>
      <c r="E4543"/>
      <c r="F4543"/>
      <c r="G4543"/>
    </row>
    <row r="4544" spans="1:7" x14ac:dyDescent="0.2">
      <c r="A4544" t="str">
        <f>Table76[[#This Row],[Test No.]]&amp;Table76[[#This Row],[Section]]&amp;Table76[[#This Row],[Q. No.]]</f>
        <v/>
      </c>
      <c r="B4544"/>
      <c r="C4544"/>
      <c r="D4544"/>
      <c r="E4544"/>
      <c r="F4544"/>
      <c r="G4544"/>
    </row>
    <row r="4545" spans="1:7" x14ac:dyDescent="0.2">
      <c r="A4545" t="str">
        <f>Table76[[#This Row],[Test No.]]&amp;Table76[[#This Row],[Section]]&amp;Table76[[#This Row],[Q. No.]]</f>
        <v/>
      </c>
      <c r="B4545"/>
      <c r="C4545"/>
      <c r="D4545"/>
      <c r="E4545"/>
      <c r="F4545"/>
      <c r="G4545"/>
    </row>
    <row r="4546" spans="1:7" x14ac:dyDescent="0.2">
      <c r="A4546" t="str">
        <f>Table76[[#This Row],[Test No.]]&amp;Table76[[#This Row],[Section]]&amp;Table76[[#This Row],[Q. No.]]</f>
        <v/>
      </c>
      <c r="B4546"/>
      <c r="C4546"/>
      <c r="D4546"/>
      <c r="E4546"/>
      <c r="F4546"/>
      <c r="G4546"/>
    </row>
    <row r="4547" spans="1:7" x14ac:dyDescent="0.2">
      <c r="A4547" t="str">
        <f>Table76[[#This Row],[Test No.]]&amp;Table76[[#This Row],[Section]]&amp;Table76[[#This Row],[Q. No.]]</f>
        <v/>
      </c>
      <c r="B4547"/>
      <c r="C4547"/>
      <c r="D4547"/>
      <c r="E4547"/>
      <c r="F4547"/>
      <c r="G4547"/>
    </row>
    <row r="4548" spans="1:7" x14ac:dyDescent="0.2">
      <c r="A4548" t="str">
        <f>Table76[[#This Row],[Test No.]]&amp;Table76[[#This Row],[Section]]&amp;Table76[[#This Row],[Q. No.]]</f>
        <v/>
      </c>
      <c r="B4548"/>
      <c r="C4548"/>
      <c r="D4548"/>
      <c r="E4548"/>
      <c r="F4548"/>
      <c r="G4548"/>
    </row>
    <row r="4549" spans="1:7" x14ac:dyDescent="0.2">
      <c r="A4549" t="str">
        <f>Table76[[#This Row],[Test No.]]&amp;Table76[[#This Row],[Section]]&amp;Table76[[#This Row],[Q. No.]]</f>
        <v/>
      </c>
      <c r="B4549"/>
      <c r="C4549"/>
      <c r="D4549"/>
      <c r="E4549"/>
      <c r="F4549"/>
      <c r="G4549"/>
    </row>
    <row r="4550" spans="1:7" x14ac:dyDescent="0.2">
      <c r="A4550" t="str">
        <f>Table76[[#This Row],[Test No.]]&amp;Table76[[#This Row],[Section]]&amp;Table76[[#This Row],[Q. No.]]</f>
        <v/>
      </c>
      <c r="B4550"/>
      <c r="C4550"/>
      <c r="D4550"/>
      <c r="E4550"/>
      <c r="F4550"/>
      <c r="G4550"/>
    </row>
    <row r="4551" spans="1:7" x14ac:dyDescent="0.2">
      <c r="A4551" t="str">
        <f>Table76[[#This Row],[Test No.]]&amp;Table76[[#This Row],[Section]]&amp;Table76[[#This Row],[Q. No.]]</f>
        <v/>
      </c>
      <c r="B4551"/>
      <c r="C4551"/>
      <c r="D4551"/>
      <c r="E4551"/>
      <c r="F4551"/>
      <c r="G4551"/>
    </row>
    <row r="4552" spans="1:7" x14ac:dyDescent="0.2">
      <c r="A4552" t="str">
        <f>Table76[[#This Row],[Test No.]]&amp;Table76[[#This Row],[Section]]&amp;Table76[[#This Row],[Q. No.]]</f>
        <v/>
      </c>
      <c r="B4552"/>
      <c r="C4552"/>
      <c r="D4552"/>
      <c r="E4552"/>
      <c r="F4552"/>
      <c r="G4552"/>
    </row>
    <row r="4553" spans="1:7" x14ac:dyDescent="0.2">
      <c r="A4553" t="str">
        <f>Table76[[#This Row],[Test No.]]&amp;Table76[[#This Row],[Section]]&amp;Table76[[#This Row],[Q. No.]]</f>
        <v/>
      </c>
      <c r="B4553"/>
      <c r="C4553"/>
      <c r="D4553"/>
      <c r="E4553"/>
      <c r="F4553"/>
      <c r="G4553"/>
    </row>
    <row r="4554" spans="1:7" x14ac:dyDescent="0.2">
      <c r="A4554" t="str">
        <f>Table76[[#This Row],[Test No.]]&amp;Table76[[#This Row],[Section]]&amp;Table76[[#This Row],[Q. No.]]</f>
        <v/>
      </c>
      <c r="B4554"/>
      <c r="C4554"/>
      <c r="D4554"/>
      <c r="E4554"/>
      <c r="F4554"/>
      <c r="G4554"/>
    </row>
    <row r="4555" spans="1:7" x14ac:dyDescent="0.2">
      <c r="A4555" t="str">
        <f>Table76[[#This Row],[Test No.]]&amp;Table76[[#This Row],[Section]]&amp;Table76[[#This Row],[Q. No.]]</f>
        <v/>
      </c>
      <c r="B4555"/>
      <c r="C4555"/>
      <c r="D4555"/>
      <c r="E4555"/>
      <c r="F4555"/>
      <c r="G4555"/>
    </row>
    <row r="4556" spans="1:7" x14ac:dyDescent="0.2">
      <c r="A4556" t="str">
        <f>Table76[[#This Row],[Test No.]]&amp;Table76[[#This Row],[Section]]&amp;Table76[[#This Row],[Q. No.]]</f>
        <v/>
      </c>
      <c r="B4556"/>
      <c r="C4556"/>
      <c r="D4556"/>
      <c r="E4556"/>
      <c r="F4556"/>
      <c r="G4556"/>
    </row>
    <row r="4557" spans="1:7" x14ac:dyDescent="0.2">
      <c r="A4557" t="str">
        <f>Table76[[#This Row],[Test No.]]&amp;Table76[[#This Row],[Section]]&amp;Table76[[#This Row],[Q. No.]]</f>
        <v/>
      </c>
      <c r="B4557"/>
      <c r="C4557"/>
      <c r="D4557"/>
      <c r="E4557"/>
      <c r="F4557"/>
      <c r="G4557"/>
    </row>
    <row r="4558" spans="1:7" x14ac:dyDescent="0.2">
      <c r="A4558" t="str">
        <f>Table76[[#This Row],[Test No.]]&amp;Table76[[#This Row],[Section]]&amp;Table76[[#This Row],[Q. No.]]</f>
        <v/>
      </c>
      <c r="B4558"/>
      <c r="C4558"/>
      <c r="D4558"/>
      <c r="E4558"/>
      <c r="F4558"/>
      <c r="G4558"/>
    </row>
    <row r="4559" spans="1:7" x14ac:dyDescent="0.2">
      <c r="A4559" t="str">
        <f>Table76[[#This Row],[Test No.]]&amp;Table76[[#This Row],[Section]]&amp;Table76[[#This Row],[Q. No.]]</f>
        <v/>
      </c>
      <c r="B4559"/>
      <c r="C4559"/>
      <c r="D4559"/>
      <c r="E4559"/>
      <c r="F4559"/>
      <c r="G4559"/>
    </row>
    <row r="4560" spans="1:7" x14ac:dyDescent="0.2">
      <c r="A4560" t="str">
        <f>Table76[[#This Row],[Test No.]]&amp;Table76[[#This Row],[Section]]&amp;Table76[[#This Row],[Q. No.]]</f>
        <v/>
      </c>
      <c r="B4560"/>
      <c r="C4560"/>
      <c r="D4560"/>
      <c r="E4560"/>
      <c r="F4560"/>
      <c r="G4560"/>
    </row>
    <row r="4561" spans="1:7" x14ac:dyDescent="0.2">
      <c r="A4561" t="str">
        <f>Table76[[#This Row],[Test No.]]&amp;Table76[[#This Row],[Section]]&amp;Table76[[#This Row],[Q. No.]]</f>
        <v/>
      </c>
      <c r="B4561"/>
      <c r="C4561"/>
      <c r="D4561"/>
      <c r="E4561"/>
      <c r="F4561"/>
      <c r="G4561"/>
    </row>
    <row r="4562" spans="1:7" x14ac:dyDescent="0.2">
      <c r="A4562" t="str">
        <f>Table76[[#This Row],[Test No.]]&amp;Table76[[#This Row],[Section]]&amp;Table76[[#This Row],[Q. No.]]</f>
        <v/>
      </c>
      <c r="B4562"/>
      <c r="C4562"/>
      <c r="D4562"/>
      <c r="E4562"/>
      <c r="F4562"/>
      <c r="G4562"/>
    </row>
    <row r="4563" spans="1:7" x14ac:dyDescent="0.2">
      <c r="A4563" t="str">
        <f>Table76[[#This Row],[Test No.]]&amp;Table76[[#This Row],[Section]]&amp;Table76[[#This Row],[Q. No.]]</f>
        <v/>
      </c>
      <c r="B4563"/>
      <c r="C4563"/>
      <c r="D4563"/>
      <c r="E4563"/>
      <c r="F4563"/>
      <c r="G4563"/>
    </row>
    <row r="4564" spans="1:7" x14ac:dyDescent="0.2">
      <c r="A4564" t="str">
        <f>Table76[[#This Row],[Test No.]]&amp;Table76[[#This Row],[Section]]&amp;Table76[[#This Row],[Q. No.]]</f>
        <v/>
      </c>
      <c r="B4564"/>
      <c r="C4564"/>
      <c r="D4564"/>
      <c r="E4564"/>
      <c r="F4564"/>
      <c r="G4564"/>
    </row>
    <row r="4565" spans="1:7" x14ac:dyDescent="0.2">
      <c r="A4565" t="str">
        <f>Table76[[#This Row],[Test No.]]&amp;Table76[[#This Row],[Section]]&amp;Table76[[#This Row],[Q. No.]]</f>
        <v/>
      </c>
      <c r="B4565"/>
      <c r="C4565"/>
      <c r="D4565"/>
      <c r="E4565"/>
      <c r="F4565"/>
      <c r="G4565"/>
    </row>
    <row r="4566" spans="1:7" x14ac:dyDescent="0.2">
      <c r="A4566" t="str">
        <f>Table76[[#This Row],[Test No.]]&amp;Table76[[#This Row],[Section]]&amp;Table76[[#This Row],[Q. No.]]</f>
        <v/>
      </c>
      <c r="B4566"/>
      <c r="C4566"/>
      <c r="D4566"/>
      <c r="E4566"/>
      <c r="F4566"/>
      <c r="G4566"/>
    </row>
    <row r="4567" spans="1:7" x14ac:dyDescent="0.2">
      <c r="A4567" t="str">
        <f>Table76[[#This Row],[Test No.]]&amp;Table76[[#This Row],[Section]]&amp;Table76[[#This Row],[Q. No.]]</f>
        <v/>
      </c>
      <c r="B4567"/>
      <c r="C4567"/>
      <c r="D4567"/>
      <c r="E4567"/>
      <c r="F4567"/>
      <c r="G4567"/>
    </row>
    <row r="4568" spans="1:7" x14ac:dyDescent="0.2">
      <c r="A4568" t="str">
        <f>Table76[[#This Row],[Test No.]]&amp;Table76[[#This Row],[Section]]&amp;Table76[[#This Row],[Q. No.]]</f>
        <v/>
      </c>
      <c r="B4568"/>
      <c r="C4568"/>
      <c r="D4568"/>
      <c r="E4568"/>
      <c r="F4568"/>
      <c r="G4568"/>
    </row>
    <row r="4569" spans="1:7" x14ac:dyDescent="0.2">
      <c r="A4569" t="str">
        <f>Table76[[#This Row],[Test No.]]&amp;Table76[[#This Row],[Section]]&amp;Table76[[#This Row],[Q. No.]]</f>
        <v/>
      </c>
      <c r="B4569"/>
      <c r="C4569"/>
      <c r="D4569"/>
      <c r="E4569"/>
      <c r="F4569"/>
      <c r="G4569"/>
    </row>
    <row r="4570" spans="1:7" x14ac:dyDescent="0.2">
      <c r="A4570" t="str">
        <f>Table76[[#This Row],[Test No.]]&amp;Table76[[#This Row],[Section]]&amp;Table76[[#This Row],[Q. No.]]</f>
        <v/>
      </c>
      <c r="B4570"/>
      <c r="C4570"/>
      <c r="D4570"/>
      <c r="E4570"/>
      <c r="F4570"/>
      <c r="G4570"/>
    </row>
    <row r="4571" spans="1:7" x14ac:dyDescent="0.2">
      <c r="A4571" t="str">
        <f>Table76[[#This Row],[Test No.]]&amp;Table76[[#This Row],[Section]]&amp;Table76[[#This Row],[Q. No.]]</f>
        <v/>
      </c>
      <c r="B4571"/>
      <c r="C4571"/>
      <c r="D4571"/>
      <c r="E4571"/>
      <c r="F4571"/>
      <c r="G4571"/>
    </row>
    <row r="4572" spans="1:7" x14ac:dyDescent="0.2">
      <c r="A4572" t="str">
        <f>Table76[[#This Row],[Test No.]]&amp;Table76[[#This Row],[Section]]&amp;Table76[[#This Row],[Q. No.]]</f>
        <v/>
      </c>
      <c r="B4572"/>
      <c r="C4572"/>
      <c r="D4572"/>
      <c r="E4572"/>
      <c r="F4572"/>
      <c r="G4572"/>
    </row>
    <row r="4573" spans="1:7" x14ac:dyDescent="0.2">
      <c r="A4573" t="str">
        <f>Table76[[#This Row],[Test No.]]&amp;Table76[[#This Row],[Section]]&amp;Table76[[#This Row],[Q. No.]]</f>
        <v/>
      </c>
      <c r="B4573"/>
      <c r="C4573"/>
      <c r="D4573"/>
      <c r="E4573"/>
      <c r="F4573"/>
      <c r="G4573"/>
    </row>
    <row r="4574" spans="1:7" x14ac:dyDescent="0.2">
      <c r="A4574" t="str">
        <f>Table76[[#This Row],[Test No.]]&amp;Table76[[#This Row],[Section]]&amp;Table76[[#This Row],[Q. No.]]</f>
        <v/>
      </c>
      <c r="B4574"/>
      <c r="C4574"/>
      <c r="D4574"/>
      <c r="E4574"/>
      <c r="F4574"/>
      <c r="G4574"/>
    </row>
    <row r="4575" spans="1:7" x14ac:dyDescent="0.2">
      <c r="A4575" t="str">
        <f>Table76[[#This Row],[Test No.]]&amp;Table76[[#This Row],[Section]]&amp;Table76[[#This Row],[Q. No.]]</f>
        <v/>
      </c>
      <c r="B4575"/>
      <c r="C4575"/>
      <c r="D4575"/>
      <c r="E4575"/>
      <c r="F4575"/>
      <c r="G4575"/>
    </row>
    <row r="4576" spans="1:7" x14ac:dyDescent="0.2">
      <c r="A4576" t="str">
        <f>Table76[[#This Row],[Test No.]]&amp;Table76[[#This Row],[Section]]&amp;Table76[[#This Row],[Q. No.]]</f>
        <v/>
      </c>
      <c r="B4576"/>
      <c r="C4576"/>
      <c r="D4576"/>
      <c r="E4576"/>
      <c r="F4576"/>
      <c r="G4576"/>
    </row>
    <row r="4577" spans="1:7" x14ac:dyDescent="0.2">
      <c r="A4577" t="str">
        <f>Table76[[#This Row],[Test No.]]&amp;Table76[[#This Row],[Section]]&amp;Table76[[#This Row],[Q. No.]]</f>
        <v/>
      </c>
      <c r="B4577"/>
      <c r="C4577"/>
      <c r="D4577"/>
      <c r="E4577"/>
      <c r="F4577"/>
      <c r="G4577"/>
    </row>
    <row r="4578" spans="1:7" x14ac:dyDescent="0.2">
      <c r="A4578" t="str">
        <f>Table76[[#This Row],[Test No.]]&amp;Table76[[#This Row],[Section]]&amp;Table76[[#This Row],[Q. No.]]</f>
        <v/>
      </c>
      <c r="B4578"/>
      <c r="C4578"/>
      <c r="D4578"/>
      <c r="E4578"/>
      <c r="F4578"/>
      <c r="G4578"/>
    </row>
    <row r="4579" spans="1:7" x14ac:dyDescent="0.2">
      <c r="A4579" t="str">
        <f>Table76[[#This Row],[Test No.]]&amp;Table76[[#This Row],[Section]]&amp;Table76[[#This Row],[Q. No.]]</f>
        <v/>
      </c>
      <c r="B4579"/>
      <c r="C4579"/>
      <c r="D4579"/>
      <c r="E4579"/>
      <c r="F4579"/>
      <c r="G4579"/>
    </row>
    <row r="4580" spans="1:7" x14ac:dyDescent="0.2">
      <c r="A4580" t="str">
        <f>Table76[[#This Row],[Test No.]]&amp;Table76[[#This Row],[Section]]&amp;Table76[[#This Row],[Q. No.]]</f>
        <v/>
      </c>
      <c r="B4580"/>
      <c r="C4580"/>
      <c r="D4580"/>
      <c r="E4580"/>
      <c r="F4580"/>
      <c r="G4580"/>
    </row>
    <row r="4581" spans="1:7" x14ac:dyDescent="0.2">
      <c r="A4581" t="str">
        <f>Table76[[#This Row],[Test No.]]&amp;Table76[[#This Row],[Section]]&amp;Table76[[#This Row],[Q. No.]]</f>
        <v/>
      </c>
      <c r="B4581"/>
      <c r="C4581"/>
      <c r="D4581"/>
      <c r="E4581"/>
      <c r="F4581"/>
      <c r="G4581"/>
    </row>
    <row r="4582" spans="1:7" x14ac:dyDescent="0.2">
      <c r="A4582" t="str">
        <f>Table76[[#This Row],[Test No.]]&amp;Table76[[#This Row],[Section]]&amp;Table76[[#This Row],[Q. No.]]</f>
        <v/>
      </c>
      <c r="B4582"/>
      <c r="C4582"/>
      <c r="D4582"/>
      <c r="E4582"/>
      <c r="F4582"/>
      <c r="G4582"/>
    </row>
    <row r="4583" spans="1:7" x14ac:dyDescent="0.2">
      <c r="A4583" t="str">
        <f>Table76[[#This Row],[Test No.]]&amp;Table76[[#This Row],[Section]]&amp;Table76[[#This Row],[Q. No.]]</f>
        <v/>
      </c>
      <c r="B4583"/>
      <c r="C4583"/>
      <c r="D4583"/>
      <c r="E4583"/>
      <c r="F4583"/>
      <c r="G4583"/>
    </row>
    <row r="4584" spans="1:7" x14ac:dyDescent="0.2">
      <c r="A4584" t="str">
        <f>Table76[[#This Row],[Test No.]]&amp;Table76[[#This Row],[Section]]&amp;Table76[[#This Row],[Q. No.]]</f>
        <v/>
      </c>
      <c r="B4584"/>
      <c r="C4584"/>
      <c r="D4584"/>
      <c r="E4584"/>
      <c r="F4584"/>
      <c r="G4584"/>
    </row>
    <row r="4585" spans="1:7" x14ac:dyDescent="0.2">
      <c r="A4585" t="str">
        <f>Table76[[#This Row],[Test No.]]&amp;Table76[[#This Row],[Section]]&amp;Table76[[#This Row],[Q. No.]]</f>
        <v/>
      </c>
      <c r="B4585"/>
      <c r="C4585"/>
      <c r="D4585"/>
      <c r="E4585"/>
      <c r="F4585"/>
      <c r="G4585"/>
    </row>
    <row r="4586" spans="1:7" x14ac:dyDescent="0.2">
      <c r="A4586" t="str">
        <f>Table76[[#This Row],[Test No.]]&amp;Table76[[#This Row],[Section]]&amp;Table76[[#This Row],[Q. No.]]</f>
        <v/>
      </c>
      <c r="B4586"/>
      <c r="C4586"/>
      <c r="D4586"/>
      <c r="E4586"/>
      <c r="F4586"/>
      <c r="G4586"/>
    </row>
    <row r="4587" spans="1:7" x14ac:dyDescent="0.2">
      <c r="A4587" t="str">
        <f>Table76[[#This Row],[Test No.]]&amp;Table76[[#This Row],[Section]]&amp;Table76[[#This Row],[Q. No.]]</f>
        <v/>
      </c>
      <c r="B4587"/>
      <c r="C4587"/>
      <c r="D4587"/>
      <c r="E4587"/>
      <c r="F4587"/>
      <c r="G4587"/>
    </row>
    <row r="4588" spans="1:7" x14ac:dyDescent="0.2">
      <c r="A4588" t="str">
        <f>Table76[[#This Row],[Test No.]]&amp;Table76[[#This Row],[Section]]&amp;Table76[[#This Row],[Q. No.]]</f>
        <v/>
      </c>
      <c r="B4588"/>
      <c r="C4588"/>
      <c r="D4588"/>
      <c r="E4588"/>
      <c r="F4588"/>
      <c r="G4588"/>
    </row>
    <row r="4589" spans="1:7" x14ac:dyDescent="0.2">
      <c r="A4589" t="str">
        <f>Table76[[#This Row],[Test No.]]&amp;Table76[[#This Row],[Section]]&amp;Table76[[#This Row],[Q. No.]]</f>
        <v/>
      </c>
      <c r="B4589"/>
      <c r="C4589"/>
      <c r="D4589"/>
      <c r="E4589"/>
      <c r="F4589"/>
      <c r="G4589"/>
    </row>
    <row r="4590" spans="1:7" x14ac:dyDescent="0.2">
      <c r="A4590" t="str">
        <f>Table76[[#This Row],[Test No.]]&amp;Table76[[#This Row],[Section]]&amp;Table76[[#This Row],[Q. No.]]</f>
        <v/>
      </c>
      <c r="B4590"/>
      <c r="C4590"/>
      <c r="D4590"/>
      <c r="E4590"/>
      <c r="F4590"/>
      <c r="G4590"/>
    </row>
    <row r="4591" spans="1:7" x14ac:dyDescent="0.2">
      <c r="A4591" t="str">
        <f>Table76[[#This Row],[Test No.]]&amp;Table76[[#This Row],[Section]]&amp;Table76[[#This Row],[Q. No.]]</f>
        <v/>
      </c>
      <c r="B4591"/>
      <c r="C4591"/>
      <c r="D4591"/>
      <c r="E4591"/>
      <c r="F4591"/>
      <c r="G4591"/>
    </row>
    <row r="4592" spans="1:7" x14ac:dyDescent="0.2">
      <c r="A4592" t="str">
        <f>Table76[[#This Row],[Test No.]]&amp;Table76[[#This Row],[Section]]&amp;Table76[[#This Row],[Q. No.]]</f>
        <v/>
      </c>
      <c r="B4592"/>
      <c r="C4592"/>
      <c r="D4592"/>
      <c r="E4592"/>
      <c r="F4592"/>
      <c r="G4592"/>
    </row>
    <row r="4593" spans="1:7" x14ac:dyDescent="0.2">
      <c r="A4593" t="str">
        <f>Table76[[#This Row],[Test No.]]&amp;Table76[[#This Row],[Section]]&amp;Table76[[#This Row],[Q. No.]]</f>
        <v/>
      </c>
      <c r="B4593"/>
      <c r="C4593"/>
      <c r="D4593"/>
      <c r="E4593"/>
      <c r="F4593"/>
      <c r="G4593"/>
    </row>
    <row r="4594" spans="1:7" x14ac:dyDescent="0.2">
      <c r="A4594" t="str">
        <f>Table76[[#This Row],[Test No.]]&amp;Table76[[#This Row],[Section]]&amp;Table76[[#This Row],[Q. No.]]</f>
        <v/>
      </c>
      <c r="B4594"/>
      <c r="C4594"/>
      <c r="D4594"/>
      <c r="E4594"/>
      <c r="F4594"/>
      <c r="G4594"/>
    </row>
    <row r="4595" spans="1:7" x14ac:dyDescent="0.2">
      <c r="A4595" t="str">
        <f>Table76[[#This Row],[Test No.]]&amp;Table76[[#This Row],[Section]]&amp;Table76[[#This Row],[Q. No.]]</f>
        <v/>
      </c>
      <c r="B4595"/>
      <c r="C4595"/>
      <c r="D4595"/>
      <c r="E4595"/>
      <c r="F4595"/>
      <c r="G4595"/>
    </row>
    <row r="4596" spans="1:7" x14ac:dyDescent="0.2">
      <c r="A4596" t="str">
        <f>Table76[[#This Row],[Test No.]]&amp;Table76[[#This Row],[Section]]&amp;Table76[[#This Row],[Q. No.]]</f>
        <v/>
      </c>
      <c r="B4596"/>
      <c r="C4596"/>
      <c r="D4596"/>
      <c r="E4596"/>
      <c r="F4596"/>
      <c r="G4596"/>
    </row>
    <row r="4597" spans="1:7" x14ac:dyDescent="0.2">
      <c r="A4597" t="str">
        <f>Table76[[#This Row],[Test No.]]&amp;Table76[[#This Row],[Section]]&amp;Table76[[#This Row],[Q. No.]]</f>
        <v/>
      </c>
      <c r="B4597"/>
      <c r="C4597"/>
      <c r="D4597"/>
      <c r="E4597"/>
      <c r="F4597"/>
      <c r="G4597"/>
    </row>
    <row r="4598" spans="1:7" x14ac:dyDescent="0.2">
      <c r="A4598" t="str">
        <f>Table76[[#This Row],[Test No.]]&amp;Table76[[#This Row],[Section]]&amp;Table76[[#This Row],[Q. No.]]</f>
        <v/>
      </c>
      <c r="B4598"/>
      <c r="C4598"/>
      <c r="D4598"/>
      <c r="E4598"/>
      <c r="F4598"/>
      <c r="G4598"/>
    </row>
    <row r="4599" spans="1:7" x14ac:dyDescent="0.2">
      <c r="A4599" t="str">
        <f>Table76[[#This Row],[Test No.]]&amp;Table76[[#This Row],[Section]]&amp;Table76[[#This Row],[Q. No.]]</f>
        <v/>
      </c>
      <c r="B4599"/>
      <c r="C4599"/>
      <c r="D4599"/>
      <c r="E4599"/>
      <c r="F4599"/>
      <c r="G4599"/>
    </row>
    <row r="4600" spans="1:7" x14ac:dyDescent="0.2">
      <c r="A4600" t="str">
        <f>Table76[[#This Row],[Test No.]]&amp;Table76[[#This Row],[Section]]&amp;Table76[[#This Row],[Q. No.]]</f>
        <v/>
      </c>
      <c r="B4600"/>
      <c r="C4600"/>
      <c r="D4600"/>
      <c r="E4600"/>
      <c r="F4600"/>
      <c r="G4600"/>
    </row>
    <row r="4601" spans="1:7" x14ac:dyDescent="0.2">
      <c r="A4601" t="str">
        <f>Table76[[#This Row],[Test No.]]&amp;Table76[[#This Row],[Section]]&amp;Table76[[#This Row],[Q. No.]]</f>
        <v/>
      </c>
      <c r="B4601"/>
      <c r="C4601"/>
      <c r="D4601"/>
      <c r="E4601"/>
      <c r="F4601"/>
      <c r="G4601"/>
    </row>
    <row r="4602" spans="1:7" x14ac:dyDescent="0.2">
      <c r="A4602" t="str">
        <f>Table76[[#This Row],[Test No.]]&amp;Table76[[#This Row],[Section]]&amp;Table76[[#This Row],[Q. No.]]</f>
        <v/>
      </c>
      <c r="B4602"/>
      <c r="C4602"/>
      <c r="D4602"/>
      <c r="E4602"/>
      <c r="F4602"/>
      <c r="G4602"/>
    </row>
    <row r="4603" spans="1:7" x14ac:dyDescent="0.2">
      <c r="A4603" t="str">
        <f>Table76[[#This Row],[Test No.]]&amp;Table76[[#This Row],[Section]]&amp;Table76[[#This Row],[Q. No.]]</f>
        <v/>
      </c>
      <c r="B4603"/>
      <c r="C4603"/>
      <c r="D4603"/>
      <c r="E4603"/>
      <c r="F4603"/>
      <c r="G4603"/>
    </row>
    <row r="4604" spans="1:7" x14ac:dyDescent="0.2">
      <c r="A4604" t="str">
        <f>Table76[[#This Row],[Test No.]]&amp;Table76[[#This Row],[Section]]&amp;Table76[[#This Row],[Q. No.]]</f>
        <v/>
      </c>
      <c r="B4604"/>
      <c r="C4604"/>
      <c r="D4604"/>
      <c r="E4604"/>
      <c r="F4604"/>
      <c r="G4604"/>
    </row>
    <row r="4605" spans="1:7" x14ac:dyDescent="0.2">
      <c r="A4605" t="str">
        <f>Table76[[#This Row],[Test No.]]&amp;Table76[[#This Row],[Section]]&amp;Table76[[#This Row],[Q. No.]]</f>
        <v/>
      </c>
      <c r="B4605"/>
      <c r="C4605"/>
      <c r="D4605"/>
      <c r="E4605"/>
      <c r="F4605"/>
      <c r="G4605"/>
    </row>
    <row r="4606" spans="1:7" x14ac:dyDescent="0.2">
      <c r="A4606" t="str">
        <f>Table76[[#This Row],[Test No.]]&amp;Table76[[#This Row],[Section]]&amp;Table76[[#This Row],[Q. No.]]</f>
        <v/>
      </c>
      <c r="B4606"/>
      <c r="C4606"/>
      <c r="D4606"/>
      <c r="E4606"/>
      <c r="F4606"/>
      <c r="G4606"/>
    </row>
    <row r="4607" spans="1:7" x14ac:dyDescent="0.2">
      <c r="A4607" t="str">
        <f>Table76[[#This Row],[Test No.]]&amp;Table76[[#This Row],[Section]]&amp;Table76[[#This Row],[Q. No.]]</f>
        <v/>
      </c>
      <c r="B4607"/>
      <c r="C4607"/>
      <c r="D4607"/>
      <c r="E4607"/>
      <c r="F4607"/>
      <c r="G4607"/>
    </row>
    <row r="4608" spans="1:7" x14ac:dyDescent="0.2">
      <c r="A4608" t="str">
        <f>Table76[[#This Row],[Test No.]]&amp;Table76[[#This Row],[Section]]&amp;Table76[[#This Row],[Q. No.]]</f>
        <v/>
      </c>
      <c r="B4608"/>
      <c r="C4608"/>
      <c r="D4608"/>
      <c r="E4608"/>
      <c r="F4608"/>
      <c r="G4608"/>
    </row>
    <row r="4609" spans="1:7" x14ac:dyDescent="0.2">
      <c r="A4609" t="str">
        <f>Table76[[#This Row],[Test No.]]&amp;Table76[[#This Row],[Section]]&amp;Table76[[#This Row],[Q. No.]]</f>
        <v/>
      </c>
      <c r="B4609"/>
      <c r="C4609"/>
      <c r="D4609"/>
      <c r="E4609"/>
      <c r="F4609"/>
      <c r="G4609"/>
    </row>
    <row r="4610" spans="1:7" x14ac:dyDescent="0.2">
      <c r="A4610" t="str">
        <f>Table76[[#This Row],[Test No.]]&amp;Table76[[#This Row],[Section]]&amp;Table76[[#This Row],[Q. No.]]</f>
        <v/>
      </c>
      <c r="B4610"/>
      <c r="C4610"/>
      <c r="D4610"/>
      <c r="E4610"/>
      <c r="F4610"/>
      <c r="G4610"/>
    </row>
    <row r="4611" spans="1:7" x14ac:dyDescent="0.2">
      <c r="A4611" t="str">
        <f>Table76[[#This Row],[Test No.]]&amp;Table76[[#This Row],[Section]]&amp;Table76[[#This Row],[Q. No.]]</f>
        <v/>
      </c>
      <c r="B4611"/>
      <c r="C4611"/>
      <c r="D4611"/>
      <c r="E4611"/>
      <c r="F4611"/>
      <c r="G4611"/>
    </row>
    <row r="4612" spans="1:7" x14ac:dyDescent="0.2">
      <c r="A4612" t="str">
        <f>Table76[[#This Row],[Test No.]]&amp;Table76[[#This Row],[Section]]&amp;Table76[[#This Row],[Q. No.]]</f>
        <v/>
      </c>
      <c r="B4612"/>
      <c r="C4612"/>
      <c r="D4612"/>
      <c r="E4612"/>
      <c r="F4612"/>
      <c r="G4612"/>
    </row>
    <row r="4613" spans="1:7" x14ac:dyDescent="0.2">
      <c r="A4613" t="str">
        <f>Table76[[#This Row],[Test No.]]&amp;Table76[[#This Row],[Section]]&amp;Table76[[#This Row],[Q. No.]]</f>
        <v/>
      </c>
      <c r="B4613"/>
      <c r="C4613"/>
      <c r="D4613"/>
      <c r="E4613"/>
      <c r="F4613"/>
      <c r="G4613"/>
    </row>
    <row r="4614" spans="1:7" x14ac:dyDescent="0.2">
      <c r="A4614" t="str">
        <f>Table76[[#This Row],[Test No.]]&amp;Table76[[#This Row],[Section]]&amp;Table76[[#This Row],[Q. No.]]</f>
        <v/>
      </c>
      <c r="B4614"/>
      <c r="C4614"/>
      <c r="D4614"/>
      <c r="E4614"/>
      <c r="F4614"/>
      <c r="G4614"/>
    </row>
    <row r="4615" spans="1:7" x14ac:dyDescent="0.2">
      <c r="A4615" t="str">
        <f>Table76[[#This Row],[Test No.]]&amp;Table76[[#This Row],[Section]]&amp;Table76[[#This Row],[Q. No.]]</f>
        <v/>
      </c>
      <c r="B4615"/>
      <c r="C4615"/>
      <c r="D4615"/>
      <c r="E4615"/>
      <c r="F4615"/>
      <c r="G4615"/>
    </row>
    <row r="4616" spans="1:7" x14ac:dyDescent="0.2">
      <c r="A4616" t="str">
        <f>Table76[[#This Row],[Test No.]]&amp;Table76[[#This Row],[Section]]&amp;Table76[[#This Row],[Q. No.]]</f>
        <v/>
      </c>
      <c r="B4616"/>
      <c r="C4616"/>
      <c r="D4616"/>
      <c r="E4616"/>
      <c r="F4616"/>
      <c r="G4616"/>
    </row>
    <row r="4617" spans="1:7" x14ac:dyDescent="0.2">
      <c r="A4617" t="str">
        <f>Table76[[#This Row],[Test No.]]&amp;Table76[[#This Row],[Section]]&amp;Table76[[#This Row],[Q. No.]]</f>
        <v/>
      </c>
      <c r="B4617"/>
      <c r="C4617"/>
      <c r="D4617"/>
      <c r="E4617"/>
      <c r="F4617"/>
      <c r="G4617"/>
    </row>
    <row r="4618" spans="1:7" x14ac:dyDescent="0.2">
      <c r="A4618" t="str">
        <f>Table76[[#This Row],[Test No.]]&amp;Table76[[#This Row],[Section]]&amp;Table76[[#This Row],[Q. No.]]</f>
        <v/>
      </c>
      <c r="B4618"/>
      <c r="C4618"/>
      <c r="D4618"/>
      <c r="E4618"/>
      <c r="F4618"/>
      <c r="G4618"/>
    </row>
    <row r="4619" spans="1:7" x14ac:dyDescent="0.2">
      <c r="A4619" t="str">
        <f>Table76[[#This Row],[Test No.]]&amp;Table76[[#This Row],[Section]]&amp;Table76[[#This Row],[Q. No.]]</f>
        <v/>
      </c>
      <c r="B4619"/>
      <c r="C4619"/>
      <c r="D4619"/>
      <c r="E4619"/>
      <c r="F4619"/>
      <c r="G4619"/>
    </row>
    <row r="4620" spans="1:7" x14ac:dyDescent="0.2">
      <c r="A4620" t="str">
        <f>Table76[[#This Row],[Test No.]]&amp;Table76[[#This Row],[Section]]&amp;Table76[[#This Row],[Q. No.]]</f>
        <v/>
      </c>
      <c r="B4620"/>
      <c r="C4620"/>
      <c r="D4620"/>
      <c r="E4620"/>
      <c r="F4620"/>
      <c r="G4620"/>
    </row>
    <row r="4621" spans="1:7" x14ac:dyDescent="0.2">
      <c r="A4621" t="str">
        <f>Table76[[#This Row],[Test No.]]&amp;Table76[[#This Row],[Section]]&amp;Table76[[#This Row],[Q. No.]]</f>
        <v/>
      </c>
      <c r="B4621"/>
      <c r="C4621"/>
      <c r="D4621"/>
      <c r="E4621"/>
      <c r="F4621"/>
      <c r="G4621"/>
    </row>
    <row r="4622" spans="1:7" x14ac:dyDescent="0.2">
      <c r="A4622" t="str">
        <f>Table76[[#This Row],[Test No.]]&amp;Table76[[#This Row],[Section]]&amp;Table76[[#This Row],[Q. No.]]</f>
        <v/>
      </c>
      <c r="B4622"/>
      <c r="C4622"/>
      <c r="D4622"/>
      <c r="E4622"/>
      <c r="F4622"/>
      <c r="G4622"/>
    </row>
    <row r="4623" spans="1:7" x14ac:dyDescent="0.2">
      <c r="A4623" t="str">
        <f>Table76[[#This Row],[Test No.]]&amp;Table76[[#This Row],[Section]]&amp;Table76[[#This Row],[Q. No.]]</f>
        <v/>
      </c>
      <c r="B4623"/>
      <c r="C4623"/>
      <c r="D4623"/>
      <c r="E4623"/>
      <c r="F4623"/>
      <c r="G4623"/>
    </row>
    <row r="4624" spans="1:7" x14ac:dyDescent="0.2">
      <c r="A4624" t="str">
        <f>Table76[[#This Row],[Test No.]]&amp;Table76[[#This Row],[Section]]&amp;Table76[[#This Row],[Q. No.]]</f>
        <v/>
      </c>
      <c r="B4624"/>
      <c r="C4624"/>
      <c r="D4624"/>
      <c r="E4624"/>
      <c r="F4624"/>
      <c r="G4624"/>
    </row>
    <row r="4625" spans="1:7" x14ac:dyDescent="0.2">
      <c r="A4625" t="str">
        <f>Table76[[#This Row],[Test No.]]&amp;Table76[[#This Row],[Section]]&amp;Table76[[#This Row],[Q. No.]]</f>
        <v/>
      </c>
      <c r="B4625"/>
      <c r="C4625"/>
      <c r="D4625"/>
      <c r="E4625"/>
      <c r="F4625"/>
      <c r="G4625"/>
    </row>
    <row r="4626" spans="1:7" x14ac:dyDescent="0.2">
      <c r="A4626" t="str">
        <f>Table76[[#This Row],[Test No.]]&amp;Table76[[#This Row],[Section]]&amp;Table76[[#This Row],[Q. No.]]</f>
        <v/>
      </c>
      <c r="B4626"/>
      <c r="C4626"/>
      <c r="D4626"/>
      <c r="E4626"/>
      <c r="F4626"/>
      <c r="G4626"/>
    </row>
    <row r="4627" spans="1:7" x14ac:dyDescent="0.2">
      <c r="A4627" t="str">
        <f>Table76[[#This Row],[Test No.]]&amp;Table76[[#This Row],[Section]]&amp;Table76[[#This Row],[Q. No.]]</f>
        <v/>
      </c>
      <c r="B4627"/>
      <c r="C4627"/>
      <c r="D4627"/>
      <c r="E4627"/>
      <c r="F4627"/>
      <c r="G4627"/>
    </row>
    <row r="4628" spans="1:7" x14ac:dyDescent="0.2">
      <c r="A4628" t="str">
        <f>Table76[[#This Row],[Test No.]]&amp;Table76[[#This Row],[Section]]&amp;Table76[[#This Row],[Q. No.]]</f>
        <v/>
      </c>
      <c r="B4628"/>
      <c r="C4628"/>
      <c r="D4628"/>
      <c r="E4628"/>
      <c r="F4628"/>
      <c r="G4628"/>
    </row>
    <row r="4629" spans="1:7" x14ac:dyDescent="0.2">
      <c r="A4629" t="str">
        <f>Table76[[#This Row],[Test No.]]&amp;Table76[[#This Row],[Section]]&amp;Table76[[#This Row],[Q. No.]]</f>
        <v/>
      </c>
      <c r="B4629"/>
      <c r="C4629"/>
      <c r="D4629"/>
      <c r="E4629"/>
      <c r="F4629"/>
      <c r="G4629"/>
    </row>
    <row r="4630" spans="1:7" x14ac:dyDescent="0.2">
      <c r="A4630" t="str">
        <f>Table76[[#This Row],[Test No.]]&amp;Table76[[#This Row],[Section]]&amp;Table76[[#This Row],[Q. No.]]</f>
        <v/>
      </c>
      <c r="B4630"/>
      <c r="C4630"/>
      <c r="D4630"/>
      <c r="E4630"/>
      <c r="F4630"/>
      <c r="G4630"/>
    </row>
    <row r="4631" spans="1:7" x14ac:dyDescent="0.2">
      <c r="A4631" t="str">
        <f>Table76[[#This Row],[Test No.]]&amp;Table76[[#This Row],[Section]]&amp;Table76[[#This Row],[Q. No.]]</f>
        <v/>
      </c>
      <c r="B4631"/>
      <c r="C4631"/>
      <c r="D4631"/>
      <c r="E4631"/>
      <c r="F4631"/>
      <c r="G4631"/>
    </row>
    <row r="4632" spans="1:7" x14ac:dyDescent="0.2">
      <c r="A4632" t="str">
        <f>Table76[[#This Row],[Test No.]]&amp;Table76[[#This Row],[Section]]&amp;Table76[[#This Row],[Q. No.]]</f>
        <v/>
      </c>
      <c r="B4632"/>
      <c r="C4632"/>
      <c r="D4632"/>
      <c r="E4632"/>
      <c r="F4632"/>
      <c r="G4632"/>
    </row>
    <row r="4633" spans="1:7" x14ac:dyDescent="0.2">
      <c r="A4633" t="str">
        <f>Table76[[#This Row],[Test No.]]&amp;Table76[[#This Row],[Section]]&amp;Table76[[#This Row],[Q. No.]]</f>
        <v/>
      </c>
      <c r="B4633"/>
      <c r="C4633"/>
      <c r="D4633"/>
      <c r="E4633"/>
      <c r="F4633"/>
      <c r="G4633"/>
    </row>
    <row r="4634" spans="1:7" x14ac:dyDescent="0.2">
      <c r="A4634" t="str">
        <f>Table76[[#This Row],[Test No.]]&amp;Table76[[#This Row],[Section]]&amp;Table76[[#This Row],[Q. No.]]</f>
        <v/>
      </c>
      <c r="B4634"/>
      <c r="C4634"/>
      <c r="D4634"/>
      <c r="E4634"/>
      <c r="F4634"/>
      <c r="G4634"/>
    </row>
    <row r="4635" spans="1:7" x14ac:dyDescent="0.2">
      <c r="A4635" t="str">
        <f>Table76[[#This Row],[Test No.]]&amp;Table76[[#This Row],[Section]]&amp;Table76[[#This Row],[Q. No.]]</f>
        <v/>
      </c>
      <c r="B4635"/>
      <c r="C4635"/>
      <c r="D4635"/>
      <c r="E4635"/>
      <c r="F4635"/>
      <c r="G4635"/>
    </row>
    <row r="4636" spans="1:7" x14ac:dyDescent="0.2">
      <c r="A4636" t="str">
        <f>Table76[[#This Row],[Test No.]]&amp;Table76[[#This Row],[Section]]&amp;Table76[[#This Row],[Q. No.]]</f>
        <v/>
      </c>
      <c r="B4636"/>
      <c r="C4636"/>
      <c r="D4636"/>
      <c r="E4636"/>
      <c r="F4636"/>
      <c r="G4636"/>
    </row>
    <row r="4637" spans="1:7" x14ac:dyDescent="0.2">
      <c r="A4637" t="str">
        <f>Table76[[#This Row],[Test No.]]&amp;Table76[[#This Row],[Section]]&amp;Table76[[#This Row],[Q. No.]]</f>
        <v/>
      </c>
      <c r="B4637"/>
      <c r="C4637"/>
      <c r="D4637"/>
      <c r="E4637"/>
      <c r="F4637"/>
      <c r="G4637"/>
    </row>
    <row r="4638" spans="1:7" x14ac:dyDescent="0.2">
      <c r="A4638" t="str">
        <f>Table76[[#This Row],[Test No.]]&amp;Table76[[#This Row],[Section]]&amp;Table76[[#This Row],[Q. No.]]</f>
        <v/>
      </c>
      <c r="B4638"/>
      <c r="C4638"/>
      <c r="D4638"/>
      <c r="E4638"/>
      <c r="F4638"/>
      <c r="G4638"/>
    </row>
    <row r="4639" spans="1:7" x14ac:dyDescent="0.2">
      <c r="A4639" t="str">
        <f>Table76[[#This Row],[Test No.]]&amp;Table76[[#This Row],[Section]]&amp;Table76[[#This Row],[Q. No.]]</f>
        <v/>
      </c>
      <c r="B4639"/>
      <c r="C4639"/>
      <c r="D4639"/>
      <c r="E4639"/>
      <c r="F4639"/>
      <c r="G4639"/>
    </row>
    <row r="4640" spans="1:7" x14ac:dyDescent="0.2">
      <c r="A4640" t="str">
        <f>Table76[[#This Row],[Test No.]]&amp;Table76[[#This Row],[Section]]&amp;Table76[[#This Row],[Q. No.]]</f>
        <v/>
      </c>
      <c r="B4640"/>
      <c r="C4640"/>
      <c r="D4640"/>
      <c r="E4640"/>
      <c r="F4640"/>
      <c r="G4640"/>
    </row>
    <row r="4641" spans="1:7" x14ac:dyDescent="0.2">
      <c r="A4641" t="str">
        <f>Table76[[#This Row],[Test No.]]&amp;Table76[[#This Row],[Section]]&amp;Table76[[#This Row],[Q. No.]]</f>
        <v/>
      </c>
      <c r="B4641"/>
      <c r="C4641"/>
      <c r="D4641"/>
      <c r="E4641"/>
      <c r="F4641"/>
      <c r="G4641"/>
    </row>
    <row r="4642" spans="1:7" x14ac:dyDescent="0.2">
      <c r="A4642" t="str">
        <f>Table76[[#This Row],[Test No.]]&amp;Table76[[#This Row],[Section]]&amp;Table76[[#This Row],[Q. No.]]</f>
        <v/>
      </c>
      <c r="B4642"/>
      <c r="C4642"/>
      <c r="D4642"/>
      <c r="E4642"/>
      <c r="F4642"/>
      <c r="G4642"/>
    </row>
    <row r="4643" spans="1:7" x14ac:dyDescent="0.2">
      <c r="A4643" t="str">
        <f>Table76[[#This Row],[Test No.]]&amp;Table76[[#This Row],[Section]]&amp;Table76[[#This Row],[Q. No.]]</f>
        <v/>
      </c>
      <c r="B4643"/>
      <c r="C4643"/>
      <c r="D4643"/>
      <c r="E4643"/>
      <c r="F4643"/>
      <c r="G4643"/>
    </row>
    <row r="4644" spans="1:7" x14ac:dyDescent="0.2">
      <c r="A4644" t="str">
        <f>Table76[[#This Row],[Test No.]]&amp;Table76[[#This Row],[Section]]&amp;Table76[[#This Row],[Q. No.]]</f>
        <v/>
      </c>
      <c r="B4644"/>
      <c r="C4644"/>
      <c r="D4644"/>
      <c r="E4644"/>
      <c r="F4644"/>
      <c r="G4644"/>
    </row>
    <row r="4645" spans="1:7" x14ac:dyDescent="0.2">
      <c r="A4645" t="str">
        <f>Table76[[#This Row],[Test No.]]&amp;Table76[[#This Row],[Section]]&amp;Table76[[#This Row],[Q. No.]]</f>
        <v/>
      </c>
      <c r="B4645"/>
      <c r="C4645"/>
      <c r="D4645"/>
      <c r="E4645"/>
      <c r="F4645"/>
      <c r="G4645"/>
    </row>
    <row r="4646" spans="1:7" x14ac:dyDescent="0.2">
      <c r="A4646" t="str">
        <f>Table76[[#This Row],[Test No.]]&amp;Table76[[#This Row],[Section]]&amp;Table76[[#This Row],[Q. No.]]</f>
        <v/>
      </c>
      <c r="B4646"/>
      <c r="C4646"/>
      <c r="D4646"/>
      <c r="E4646"/>
      <c r="F4646"/>
      <c r="G4646"/>
    </row>
    <row r="4647" spans="1:7" x14ac:dyDescent="0.2">
      <c r="A4647" t="str">
        <f>Table76[[#This Row],[Test No.]]&amp;Table76[[#This Row],[Section]]&amp;Table76[[#This Row],[Q. No.]]</f>
        <v/>
      </c>
      <c r="B4647"/>
      <c r="C4647"/>
      <c r="D4647"/>
      <c r="E4647"/>
      <c r="F4647"/>
      <c r="G4647"/>
    </row>
    <row r="4648" spans="1:7" x14ac:dyDescent="0.2">
      <c r="A4648" t="str">
        <f>Table76[[#This Row],[Test No.]]&amp;Table76[[#This Row],[Section]]&amp;Table76[[#This Row],[Q. No.]]</f>
        <v/>
      </c>
      <c r="B4648"/>
      <c r="C4648"/>
      <c r="D4648"/>
      <c r="E4648"/>
      <c r="F4648"/>
      <c r="G4648"/>
    </row>
    <row r="4649" spans="1:7" x14ac:dyDescent="0.2">
      <c r="A4649" t="str">
        <f>Table76[[#This Row],[Test No.]]&amp;Table76[[#This Row],[Section]]&amp;Table76[[#This Row],[Q. No.]]</f>
        <v/>
      </c>
      <c r="B4649"/>
      <c r="C4649"/>
      <c r="D4649"/>
      <c r="E4649"/>
      <c r="F4649"/>
      <c r="G4649"/>
    </row>
    <row r="4650" spans="1:7" x14ac:dyDescent="0.2">
      <c r="A4650" t="str">
        <f>Table76[[#This Row],[Test No.]]&amp;Table76[[#This Row],[Section]]&amp;Table76[[#This Row],[Q. No.]]</f>
        <v/>
      </c>
      <c r="B4650"/>
      <c r="C4650"/>
      <c r="D4650"/>
      <c r="E4650"/>
      <c r="F4650"/>
      <c r="G4650"/>
    </row>
    <row r="4651" spans="1:7" x14ac:dyDescent="0.2">
      <c r="A4651" t="str">
        <f>Table76[[#This Row],[Test No.]]&amp;Table76[[#This Row],[Section]]&amp;Table76[[#This Row],[Q. No.]]</f>
        <v/>
      </c>
      <c r="B4651"/>
      <c r="C4651"/>
      <c r="D4651"/>
      <c r="E4651"/>
      <c r="F4651"/>
      <c r="G4651"/>
    </row>
    <row r="4652" spans="1:7" x14ac:dyDescent="0.2">
      <c r="A4652" t="str">
        <f>Table76[[#This Row],[Test No.]]&amp;Table76[[#This Row],[Section]]&amp;Table76[[#This Row],[Q. No.]]</f>
        <v/>
      </c>
      <c r="B4652"/>
      <c r="C4652"/>
      <c r="D4652"/>
      <c r="E4652"/>
      <c r="F4652"/>
      <c r="G4652"/>
    </row>
    <row r="4653" spans="1:7" x14ac:dyDescent="0.2">
      <c r="A4653" t="str">
        <f>Table76[[#This Row],[Test No.]]&amp;Table76[[#This Row],[Section]]&amp;Table76[[#This Row],[Q. No.]]</f>
        <v/>
      </c>
      <c r="B4653"/>
      <c r="C4653"/>
      <c r="D4653"/>
      <c r="E4653"/>
      <c r="F4653"/>
      <c r="G4653"/>
    </row>
    <row r="4654" spans="1:7" x14ac:dyDescent="0.2">
      <c r="A4654" t="str">
        <f>Table76[[#This Row],[Test No.]]&amp;Table76[[#This Row],[Section]]&amp;Table76[[#This Row],[Q. No.]]</f>
        <v/>
      </c>
      <c r="B4654"/>
      <c r="C4654"/>
      <c r="D4654"/>
      <c r="E4654"/>
      <c r="F4654"/>
      <c r="G4654"/>
    </row>
    <row r="4655" spans="1:7" x14ac:dyDescent="0.2">
      <c r="A4655" t="str">
        <f>Table76[[#This Row],[Test No.]]&amp;Table76[[#This Row],[Section]]&amp;Table76[[#This Row],[Q. No.]]</f>
        <v/>
      </c>
      <c r="B4655"/>
      <c r="C4655"/>
      <c r="D4655"/>
      <c r="E4655"/>
      <c r="F4655"/>
      <c r="G4655"/>
    </row>
    <row r="4656" spans="1:7" x14ac:dyDescent="0.2">
      <c r="A4656" t="str">
        <f>Table76[[#This Row],[Test No.]]&amp;Table76[[#This Row],[Section]]&amp;Table76[[#This Row],[Q. No.]]</f>
        <v/>
      </c>
      <c r="B4656"/>
      <c r="C4656"/>
      <c r="D4656"/>
      <c r="E4656"/>
      <c r="F4656"/>
      <c r="G4656"/>
    </row>
    <row r="4657" spans="1:7" x14ac:dyDescent="0.2">
      <c r="A4657" t="str">
        <f>Table76[[#This Row],[Test No.]]&amp;Table76[[#This Row],[Section]]&amp;Table76[[#This Row],[Q. No.]]</f>
        <v/>
      </c>
      <c r="B4657"/>
      <c r="C4657"/>
      <c r="D4657"/>
      <c r="E4657"/>
      <c r="F4657"/>
      <c r="G4657"/>
    </row>
    <row r="4658" spans="1:7" x14ac:dyDescent="0.2">
      <c r="A4658" t="str">
        <f>Table76[[#This Row],[Test No.]]&amp;Table76[[#This Row],[Section]]&amp;Table76[[#This Row],[Q. No.]]</f>
        <v/>
      </c>
      <c r="B4658"/>
      <c r="C4658"/>
      <c r="D4658"/>
      <c r="E4658"/>
      <c r="F4658"/>
      <c r="G4658"/>
    </row>
    <row r="4659" spans="1:7" x14ac:dyDescent="0.2">
      <c r="A4659" t="str">
        <f>Table76[[#This Row],[Test No.]]&amp;Table76[[#This Row],[Section]]&amp;Table76[[#This Row],[Q. No.]]</f>
        <v/>
      </c>
      <c r="B4659"/>
      <c r="C4659"/>
      <c r="D4659"/>
      <c r="E4659"/>
      <c r="F4659"/>
      <c r="G4659"/>
    </row>
    <row r="4660" spans="1:7" x14ac:dyDescent="0.2">
      <c r="A4660" t="str">
        <f>Table76[[#This Row],[Test No.]]&amp;Table76[[#This Row],[Section]]&amp;Table76[[#This Row],[Q. No.]]</f>
        <v/>
      </c>
      <c r="B4660"/>
      <c r="C4660"/>
      <c r="D4660"/>
      <c r="E4660"/>
      <c r="F4660"/>
      <c r="G4660"/>
    </row>
    <row r="4661" spans="1:7" x14ac:dyDescent="0.2">
      <c r="A4661" t="str">
        <f>Table76[[#This Row],[Test No.]]&amp;Table76[[#This Row],[Section]]&amp;Table76[[#This Row],[Q. No.]]</f>
        <v/>
      </c>
      <c r="B4661"/>
      <c r="C4661"/>
      <c r="D4661"/>
      <c r="E4661"/>
      <c r="F4661"/>
      <c r="G4661"/>
    </row>
    <row r="4662" spans="1:7" x14ac:dyDescent="0.2">
      <c r="A4662" t="str">
        <f>Table76[[#This Row],[Test No.]]&amp;Table76[[#This Row],[Section]]&amp;Table76[[#This Row],[Q. No.]]</f>
        <v/>
      </c>
      <c r="B4662"/>
      <c r="C4662"/>
      <c r="D4662"/>
      <c r="E4662"/>
      <c r="F4662"/>
      <c r="G4662"/>
    </row>
    <row r="4663" spans="1:7" x14ac:dyDescent="0.2">
      <c r="A4663" t="str">
        <f>Table76[[#This Row],[Test No.]]&amp;Table76[[#This Row],[Section]]&amp;Table76[[#This Row],[Q. No.]]</f>
        <v/>
      </c>
      <c r="B4663"/>
      <c r="C4663"/>
      <c r="D4663"/>
      <c r="E4663"/>
      <c r="F4663"/>
      <c r="G4663"/>
    </row>
    <row r="4664" spans="1:7" x14ac:dyDescent="0.2">
      <c r="A4664" t="str">
        <f>Table76[[#This Row],[Test No.]]&amp;Table76[[#This Row],[Section]]&amp;Table76[[#This Row],[Q. No.]]</f>
        <v/>
      </c>
      <c r="B4664"/>
      <c r="C4664"/>
      <c r="D4664"/>
      <c r="E4664"/>
      <c r="F4664"/>
      <c r="G4664"/>
    </row>
    <row r="4665" spans="1:7" x14ac:dyDescent="0.2">
      <c r="A4665" t="str">
        <f>Table76[[#This Row],[Test No.]]&amp;Table76[[#This Row],[Section]]&amp;Table76[[#This Row],[Q. No.]]</f>
        <v/>
      </c>
      <c r="B4665"/>
      <c r="C4665"/>
      <c r="D4665"/>
      <c r="E4665"/>
      <c r="F4665"/>
      <c r="G4665"/>
    </row>
    <row r="4666" spans="1:7" x14ac:dyDescent="0.2">
      <c r="A4666" t="str">
        <f>Table76[[#This Row],[Test No.]]&amp;Table76[[#This Row],[Section]]&amp;Table76[[#This Row],[Q. No.]]</f>
        <v/>
      </c>
      <c r="B4666"/>
      <c r="C4666"/>
      <c r="D4666"/>
      <c r="E4666"/>
      <c r="F4666"/>
      <c r="G4666"/>
    </row>
    <row r="4667" spans="1:7" x14ac:dyDescent="0.2">
      <c r="A4667" t="str">
        <f>Table76[[#This Row],[Test No.]]&amp;Table76[[#This Row],[Section]]&amp;Table76[[#This Row],[Q. No.]]</f>
        <v/>
      </c>
      <c r="B4667"/>
      <c r="C4667"/>
      <c r="D4667"/>
      <c r="E4667"/>
      <c r="F4667"/>
      <c r="G4667"/>
    </row>
    <row r="4668" spans="1:7" x14ac:dyDescent="0.2">
      <c r="A4668" t="str">
        <f>Table76[[#This Row],[Test No.]]&amp;Table76[[#This Row],[Section]]&amp;Table76[[#This Row],[Q. No.]]</f>
        <v/>
      </c>
      <c r="B4668"/>
      <c r="C4668"/>
      <c r="D4668"/>
      <c r="E4668"/>
      <c r="F4668"/>
      <c r="G4668"/>
    </row>
    <row r="4669" spans="1:7" x14ac:dyDescent="0.2">
      <c r="A4669" t="str">
        <f>Table76[[#This Row],[Test No.]]&amp;Table76[[#This Row],[Section]]&amp;Table76[[#This Row],[Q. No.]]</f>
        <v/>
      </c>
      <c r="B4669"/>
      <c r="C4669"/>
      <c r="D4669"/>
      <c r="E4669"/>
      <c r="F4669"/>
      <c r="G4669"/>
    </row>
    <row r="4670" spans="1:7" x14ac:dyDescent="0.2">
      <c r="A4670" t="str">
        <f>Table76[[#This Row],[Test No.]]&amp;Table76[[#This Row],[Section]]&amp;Table76[[#This Row],[Q. No.]]</f>
        <v/>
      </c>
      <c r="B4670"/>
      <c r="C4670"/>
      <c r="D4670"/>
      <c r="E4670"/>
      <c r="F4670"/>
      <c r="G4670"/>
    </row>
    <row r="4671" spans="1:7" x14ac:dyDescent="0.2">
      <c r="A4671" t="str">
        <f>Table76[[#This Row],[Test No.]]&amp;Table76[[#This Row],[Section]]&amp;Table76[[#This Row],[Q. No.]]</f>
        <v/>
      </c>
      <c r="B4671"/>
      <c r="C4671"/>
      <c r="D4671"/>
      <c r="E4671"/>
      <c r="F4671"/>
      <c r="G4671"/>
    </row>
    <row r="4672" spans="1:7" x14ac:dyDescent="0.2">
      <c r="A4672" t="str">
        <f>Table76[[#This Row],[Test No.]]&amp;Table76[[#This Row],[Section]]&amp;Table76[[#This Row],[Q. No.]]</f>
        <v/>
      </c>
      <c r="B4672"/>
      <c r="C4672"/>
      <c r="D4672"/>
      <c r="E4672"/>
      <c r="F4672"/>
      <c r="G4672"/>
    </row>
    <row r="4673" spans="1:7" x14ac:dyDescent="0.2">
      <c r="A4673" t="str">
        <f>Table76[[#This Row],[Test No.]]&amp;Table76[[#This Row],[Section]]&amp;Table76[[#This Row],[Q. No.]]</f>
        <v/>
      </c>
      <c r="B4673"/>
      <c r="C4673"/>
      <c r="D4673"/>
      <c r="E4673"/>
      <c r="F4673"/>
      <c r="G4673"/>
    </row>
    <row r="4674" spans="1:7" x14ac:dyDescent="0.2">
      <c r="A4674" t="str">
        <f>Table76[[#This Row],[Test No.]]&amp;Table76[[#This Row],[Section]]&amp;Table76[[#This Row],[Q. No.]]</f>
        <v/>
      </c>
      <c r="B4674"/>
      <c r="C4674"/>
      <c r="D4674"/>
      <c r="E4674"/>
      <c r="F4674"/>
      <c r="G4674"/>
    </row>
    <row r="4675" spans="1:7" x14ac:dyDescent="0.2">
      <c r="A4675" t="str">
        <f>Table76[[#This Row],[Test No.]]&amp;Table76[[#This Row],[Section]]&amp;Table76[[#This Row],[Q. No.]]</f>
        <v/>
      </c>
      <c r="B4675"/>
      <c r="C4675"/>
      <c r="D4675"/>
      <c r="E4675"/>
      <c r="F4675"/>
      <c r="G4675"/>
    </row>
    <row r="4676" spans="1:7" x14ac:dyDescent="0.2">
      <c r="A4676" t="str">
        <f>Table76[[#This Row],[Test No.]]&amp;Table76[[#This Row],[Section]]&amp;Table76[[#This Row],[Q. No.]]</f>
        <v/>
      </c>
      <c r="B4676"/>
      <c r="C4676"/>
      <c r="D4676"/>
      <c r="E4676"/>
      <c r="F4676"/>
      <c r="G4676"/>
    </row>
    <row r="4677" spans="1:7" x14ac:dyDescent="0.2">
      <c r="A4677" t="str">
        <f>Table76[[#This Row],[Test No.]]&amp;Table76[[#This Row],[Section]]&amp;Table76[[#This Row],[Q. No.]]</f>
        <v/>
      </c>
      <c r="B4677"/>
      <c r="C4677"/>
      <c r="D4677"/>
      <c r="E4677"/>
      <c r="F4677"/>
      <c r="G4677"/>
    </row>
    <row r="4678" spans="1:7" x14ac:dyDescent="0.2">
      <c r="A4678" t="str">
        <f>Table76[[#This Row],[Test No.]]&amp;Table76[[#This Row],[Section]]&amp;Table76[[#This Row],[Q. No.]]</f>
        <v/>
      </c>
      <c r="B4678"/>
      <c r="C4678"/>
      <c r="D4678"/>
      <c r="E4678"/>
      <c r="F4678"/>
      <c r="G4678"/>
    </row>
    <row r="4679" spans="1:7" x14ac:dyDescent="0.2">
      <c r="A4679" t="str">
        <f>Table76[[#This Row],[Test No.]]&amp;Table76[[#This Row],[Section]]&amp;Table76[[#This Row],[Q. No.]]</f>
        <v/>
      </c>
      <c r="B4679"/>
      <c r="C4679"/>
      <c r="D4679"/>
      <c r="E4679"/>
      <c r="F4679"/>
      <c r="G4679"/>
    </row>
    <row r="4680" spans="1:7" x14ac:dyDescent="0.2">
      <c r="A4680" t="str">
        <f>Table76[[#This Row],[Test No.]]&amp;Table76[[#This Row],[Section]]&amp;Table76[[#This Row],[Q. No.]]</f>
        <v/>
      </c>
      <c r="B4680"/>
      <c r="C4680"/>
      <c r="D4680"/>
      <c r="E4680"/>
      <c r="F4680"/>
      <c r="G4680"/>
    </row>
    <row r="4681" spans="1:7" x14ac:dyDescent="0.2">
      <c r="A4681" t="str">
        <f>Table76[[#This Row],[Test No.]]&amp;Table76[[#This Row],[Section]]&amp;Table76[[#This Row],[Q. No.]]</f>
        <v/>
      </c>
      <c r="B4681"/>
      <c r="C4681"/>
      <c r="D4681"/>
      <c r="E4681"/>
      <c r="F4681"/>
      <c r="G4681"/>
    </row>
    <row r="4682" spans="1:7" x14ac:dyDescent="0.2">
      <c r="A4682" t="str">
        <f>Table76[[#This Row],[Test No.]]&amp;Table76[[#This Row],[Section]]&amp;Table76[[#This Row],[Q. No.]]</f>
        <v/>
      </c>
      <c r="B4682"/>
      <c r="C4682"/>
      <c r="D4682"/>
      <c r="E4682"/>
      <c r="F4682"/>
      <c r="G4682"/>
    </row>
    <row r="4683" spans="1:7" x14ac:dyDescent="0.2">
      <c r="A4683" t="str">
        <f>Table76[[#This Row],[Test No.]]&amp;Table76[[#This Row],[Section]]&amp;Table76[[#This Row],[Q. No.]]</f>
        <v/>
      </c>
      <c r="B4683"/>
      <c r="C4683"/>
      <c r="D4683"/>
      <c r="E4683"/>
      <c r="F4683"/>
      <c r="G4683"/>
    </row>
    <row r="4684" spans="1:7" x14ac:dyDescent="0.2">
      <c r="A4684" t="str">
        <f>Table76[[#This Row],[Test No.]]&amp;Table76[[#This Row],[Section]]&amp;Table76[[#This Row],[Q. No.]]</f>
        <v/>
      </c>
      <c r="B4684"/>
      <c r="C4684"/>
      <c r="D4684"/>
      <c r="E4684"/>
      <c r="F4684"/>
      <c r="G4684"/>
    </row>
    <row r="4685" spans="1:7" x14ac:dyDescent="0.2">
      <c r="A4685" t="str">
        <f>Table76[[#This Row],[Test No.]]&amp;Table76[[#This Row],[Section]]&amp;Table76[[#This Row],[Q. No.]]</f>
        <v/>
      </c>
      <c r="B4685"/>
      <c r="C4685"/>
      <c r="D4685"/>
      <c r="E4685"/>
      <c r="F4685"/>
      <c r="G4685"/>
    </row>
    <row r="4686" spans="1:7" x14ac:dyDescent="0.2">
      <c r="A4686" t="str">
        <f>Table76[[#This Row],[Test No.]]&amp;Table76[[#This Row],[Section]]&amp;Table76[[#This Row],[Q. No.]]</f>
        <v/>
      </c>
      <c r="B4686"/>
      <c r="C4686"/>
      <c r="D4686"/>
      <c r="E4686"/>
      <c r="F4686"/>
      <c r="G4686"/>
    </row>
    <row r="4687" spans="1:7" x14ac:dyDescent="0.2">
      <c r="A4687" t="str">
        <f>Table76[[#This Row],[Test No.]]&amp;Table76[[#This Row],[Section]]&amp;Table76[[#This Row],[Q. No.]]</f>
        <v/>
      </c>
      <c r="B4687"/>
      <c r="C4687"/>
      <c r="D4687"/>
      <c r="E4687"/>
      <c r="F4687"/>
      <c r="G4687"/>
    </row>
    <row r="4688" spans="1:7" x14ac:dyDescent="0.2">
      <c r="A4688" t="str">
        <f>Table76[[#This Row],[Test No.]]&amp;Table76[[#This Row],[Section]]&amp;Table76[[#This Row],[Q. No.]]</f>
        <v/>
      </c>
      <c r="B4688"/>
      <c r="C4688"/>
      <c r="D4688"/>
      <c r="E4688"/>
      <c r="F4688"/>
      <c r="G4688"/>
    </row>
    <row r="4689" spans="1:7" x14ac:dyDescent="0.2">
      <c r="A4689" t="str">
        <f>Table76[[#This Row],[Test No.]]&amp;Table76[[#This Row],[Section]]&amp;Table76[[#This Row],[Q. No.]]</f>
        <v/>
      </c>
      <c r="B4689"/>
      <c r="C4689"/>
      <c r="D4689"/>
      <c r="E4689"/>
      <c r="F4689"/>
      <c r="G4689"/>
    </row>
    <row r="4690" spans="1:7" x14ac:dyDescent="0.2">
      <c r="A4690" t="str">
        <f>Table76[[#This Row],[Test No.]]&amp;Table76[[#This Row],[Section]]&amp;Table76[[#This Row],[Q. No.]]</f>
        <v/>
      </c>
      <c r="B4690"/>
      <c r="C4690"/>
      <c r="D4690"/>
      <c r="E4690"/>
      <c r="F4690"/>
      <c r="G4690"/>
    </row>
    <row r="4691" spans="1:7" x14ac:dyDescent="0.2">
      <c r="A4691" t="str">
        <f>Table76[[#This Row],[Test No.]]&amp;Table76[[#This Row],[Section]]&amp;Table76[[#This Row],[Q. No.]]</f>
        <v/>
      </c>
      <c r="B4691"/>
      <c r="C4691"/>
      <c r="D4691"/>
      <c r="E4691"/>
      <c r="F4691"/>
      <c r="G4691"/>
    </row>
    <row r="4692" spans="1:7" x14ac:dyDescent="0.2">
      <c r="A4692" t="str">
        <f>Table76[[#This Row],[Test No.]]&amp;Table76[[#This Row],[Section]]&amp;Table76[[#This Row],[Q. No.]]</f>
        <v/>
      </c>
      <c r="B4692"/>
      <c r="C4692"/>
      <c r="D4692"/>
      <c r="E4692"/>
      <c r="F4692"/>
      <c r="G4692"/>
    </row>
    <row r="4693" spans="1:7" x14ac:dyDescent="0.2">
      <c r="A4693" t="str">
        <f>Table76[[#This Row],[Test No.]]&amp;Table76[[#This Row],[Section]]&amp;Table76[[#This Row],[Q. No.]]</f>
        <v/>
      </c>
      <c r="B4693"/>
      <c r="C4693"/>
      <c r="D4693"/>
      <c r="E4693"/>
      <c r="F4693"/>
      <c r="G4693"/>
    </row>
    <row r="4694" spans="1:7" x14ac:dyDescent="0.2">
      <c r="A4694" t="str">
        <f>Table76[[#This Row],[Test No.]]&amp;Table76[[#This Row],[Section]]&amp;Table76[[#This Row],[Q. No.]]</f>
        <v/>
      </c>
      <c r="B4694"/>
      <c r="C4694"/>
      <c r="D4694"/>
      <c r="E4694"/>
      <c r="F4694"/>
      <c r="G4694"/>
    </row>
    <row r="4695" spans="1:7" x14ac:dyDescent="0.2">
      <c r="A4695" t="str">
        <f>Table76[[#This Row],[Test No.]]&amp;Table76[[#This Row],[Section]]&amp;Table76[[#This Row],[Q. No.]]</f>
        <v/>
      </c>
      <c r="B4695"/>
      <c r="C4695"/>
      <c r="D4695"/>
      <c r="E4695"/>
      <c r="F4695"/>
      <c r="G4695"/>
    </row>
    <row r="4696" spans="1:7" x14ac:dyDescent="0.2">
      <c r="A4696" t="str">
        <f>Table76[[#This Row],[Test No.]]&amp;Table76[[#This Row],[Section]]&amp;Table76[[#This Row],[Q. No.]]</f>
        <v/>
      </c>
      <c r="B4696"/>
      <c r="C4696"/>
      <c r="D4696"/>
      <c r="E4696"/>
      <c r="F4696"/>
      <c r="G4696"/>
    </row>
    <row r="4697" spans="1:7" x14ac:dyDescent="0.2">
      <c r="A4697" t="str">
        <f>Table76[[#This Row],[Test No.]]&amp;Table76[[#This Row],[Section]]&amp;Table76[[#This Row],[Q. No.]]</f>
        <v/>
      </c>
      <c r="B4697"/>
      <c r="C4697"/>
      <c r="D4697"/>
      <c r="E4697"/>
      <c r="F4697"/>
      <c r="G4697"/>
    </row>
    <row r="4698" spans="1:7" x14ac:dyDescent="0.2">
      <c r="A4698" t="str">
        <f>Table76[[#This Row],[Test No.]]&amp;Table76[[#This Row],[Section]]&amp;Table76[[#This Row],[Q. No.]]</f>
        <v/>
      </c>
      <c r="B4698"/>
      <c r="C4698"/>
      <c r="D4698"/>
      <c r="E4698"/>
      <c r="F4698"/>
      <c r="G4698"/>
    </row>
    <row r="4699" spans="1:7" x14ac:dyDescent="0.2">
      <c r="A4699" t="str">
        <f>Table76[[#This Row],[Test No.]]&amp;Table76[[#This Row],[Section]]&amp;Table76[[#This Row],[Q. No.]]</f>
        <v/>
      </c>
      <c r="B4699"/>
      <c r="C4699"/>
      <c r="D4699"/>
      <c r="E4699"/>
      <c r="F4699"/>
      <c r="G4699"/>
    </row>
    <row r="4700" spans="1:7" x14ac:dyDescent="0.2">
      <c r="A4700" t="str">
        <f>Table76[[#This Row],[Test No.]]&amp;Table76[[#This Row],[Section]]&amp;Table76[[#This Row],[Q. No.]]</f>
        <v/>
      </c>
      <c r="B4700"/>
      <c r="C4700"/>
      <c r="D4700"/>
      <c r="E4700"/>
      <c r="F4700"/>
      <c r="G4700"/>
    </row>
    <row r="4701" spans="1:7" x14ac:dyDescent="0.2">
      <c r="A4701" t="str">
        <f>Table76[[#This Row],[Test No.]]&amp;Table76[[#This Row],[Section]]&amp;Table76[[#This Row],[Q. No.]]</f>
        <v/>
      </c>
      <c r="B4701"/>
      <c r="C4701"/>
      <c r="D4701"/>
      <c r="E4701"/>
      <c r="F4701"/>
      <c r="G4701"/>
    </row>
    <row r="4702" spans="1:7" x14ac:dyDescent="0.2">
      <c r="A4702" t="str">
        <f>Table76[[#This Row],[Test No.]]&amp;Table76[[#This Row],[Section]]&amp;Table76[[#This Row],[Q. No.]]</f>
        <v/>
      </c>
      <c r="B4702"/>
      <c r="C4702"/>
      <c r="D4702"/>
      <c r="E4702"/>
      <c r="F4702"/>
      <c r="G4702"/>
    </row>
    <row r="4703" spans="1:7" x14ac:dyDescent="0.2">
      <c r="A4703" t="str">
        <f>Table76[[#This Row],[Test No.]]&amp;Table76[[#This Row],[Section]]&amp;Table76[[#This Row],[Q. No.]]</f>
        <v/>
      </c>
      <c r="B4703"/>
      <c r="C4703"/>
      <c r="D4703"/>
      <c r="E4703"/>
      <c r="F4703"/>
      <c r="G4703"/>
    </row>
    <row r="4704" spans="1:7" x14ac:dyDescent="0.2">
      <c r="A4704" t="str">
        <f>Table76[[#This Row],[Test No.]]&amp;Table76[[#This Row],[Section]]&amp;Table76[[#This Row],[Q. No.]]</f>
        <v/>
      </c>
      <c r="B4704"/>
      <c r="C4704"/>
      <c r="D4704"/>
      <c r="E4704"/>
      <c r="F4704"/>
      <c r="G4704"/>
    </row>
    <row r="4705" spans="1:7" x14ac:dyDescent="0.2">
      <c r="A4705" t="str">
        <f>Table76[[#This Row],[Test No.]]&amp;Table76[[#This Row],[Section]]&amp;Table76[[#This Row],[Q. No.]]</f>
        <v/>
      </c>
      <c r="B4705"/>
      <c r="C4705"/>
      <c r="D4705"/>
      <c r="E4705"/>
      <c r="F4705"/>
      <c r="G4705"/>
    </row>
    <row r="4706" spans="1:7" x14ac:dyDescent="0.2">
      <c r="A4706" t="str">
        <f>Table76[[#This Row],[Test No.]]&amp;Table76[[#This Row],[Section]]&amp;Table76[[#This Row],[Q. No.]]</f>
        <v/>
      </c>
      <c r="B4706"/>
      <c r="C4706"/>
      <c r="D4706"/>
      <c r="E4706"/>
      <c r="F4706"/>
      <c r="G4706"/>
    </row>
    <row r="4707" spans="1:7" x14ac:dyDescent="0.2">
      <c r="A4707" t="str">
        <f>Table76[[#This Row],[Test No.]]&amp;Table76[[#This Row],[Section]]&amp;Table76[[#This Row],[Q. No.]]</f>
        <v/>
      </c>
      <c r="B4707"/>
      <c r="C4707"/>
      <c r="D4707"/>
      <c r="E4707"/>
      <c r="F4707"/>
      <c r="G4707"/>
    </row>
    <row r="4708" spans="1:7" x14ac:dyDescent="0.2">
      <c r="A4708" t="str">
        <f>Table76[[#This Row],[Test No.]]&amp;Table76[[#This Row],[Section]]&amp;Table76[[#This Row],[Q. No.]]</f>
        <v/>
      </c>
      <c r="B4708"/>
      <c r="C4708"/>
      <c r="D4708"/>
      <c r="E4708"/>
      <c r="F4708"/>
      <c r="G4708"/>
    </row>
    <row r="4709" spans="1:7" x14ac:dyDescent="0.2">
      <c r="A4709" t="str">
        <f>Table76[[#This Row],[Test No.]]&amp;Table76[[#This Row],[Section]]&amp;Table76[[#This Row],[Q. No.]]</f>
        <v/>
      </c>
      <c r="B4709"/>
      <c r="C4709"/>
      <c r="D4709"/>
      <c r="E4709"/>
      <c r="F4709"/>
      <c r="G4709"/>
    </row>
    <row r="4710" spans="1:7" x14ac:dyDescent="0.2">
      <c r="A4710" t="str">
        <f>Table76[[#This Row],[Test No.]]&amp;Table76[[#This Row],[Section]]&amp;Table76[[#This Row],[Q. No.]]</f>
        <v/>
      </c>
      <c r="B4710"/>
      <c r="C4710"/>
      <c r="D4710"/>
      <c r="E4710"/>
      <c r="F4710"/>
      <c r="G4710"/>
    </row>
    <row r="4711" spans="1:7" x14ac:dyDescent="0.2">
      <c r="A4711" t="str">
        <f>Table76[[#This Row],[Test No.]]&amp;Table76[[#This Row],[Section]]&amp;Table76[[#This Row],[Q. No.]]</f>
        <v/>
      </c>
      <c r="B4711"/>
      <c r="C4711"/>
      <c r="D4711"/>
      <c r="E4711"/>
      <c r="F4711"/>
      <c r="G4711"/>
    </row>
    <row r="4712" spans="1:7" x14ac:dyDescent="0.2">
      <c r="A4712" t="str">
        <f>Table76[[#This Row],[Test No.]]&amp;Table76[[#This Row],[Section]]&amp;Table76[[#This Row],[Q. No.]]</f>
        <v/>
      </c>
      <c r="B4712"/>
      <c r="C4712"/>
      <c r="D4712"/>
      <c r="E4712"/>
      <c r="F4712"/>
      <c r="G4712"/>
    </row>
    <row r="4713" spans="1:7" x14ac:dyDescent="0.2">
      <c r="A4713" t="str">
        <f>Table76[[#This Row],[Test No.]]&amp;Table76[[#This Row],[Section]]&amp;Table76[[#This Row],[Q. No.]]</f>
        <v/>
      </c>
      <c r="B4713"/>
      <c r="C4713"/>
      <c r="D4713"/>
      <c r="E4713"/>
      <c r="F4713"/>
      <c r="G4713"/>
    </row>
    <row r="4714" spans="1:7" x14ac:dyDescent="0.2">
      <c r="A4714" t="str">
        <f>Table76[[#This Row],[Test No.]]&amp;Table76[[#This Row],[Section]]&amp;Table76[[#This Row],[Q. No.]]</f>
        <v/>
      </c>
      <c r="B4714"/>
      <c r="C4714"/>
      <c r="D4714"/>
      <c r="E4714"/>
      <c r="F4714"/>
      <c r="G4714"/>
    </row>
    <row r="4715" spans="1:7" x14ac:dyDescent="0.2">
      <c r="A4715" t="str">
        <f>Table76[[#This Row],[Test No.]]&amp;Table76[[#This Row],[Section]]&amp;Table76[[#This Row],[Q. No.]]</f>
        <v/>
      </c>
      <c r="B4715"/>
      <c r="C4715"/>
      <c r="D4715"/>
      <c r="E4715"/>
      <c r="F4715"/>
      <c r="G4715"/>
    </row>
    <row r="4716" spans="1:7" x14ac:dyDescent="0.2">
      <c r="A4716" t="str">
        <f>Table76[[#This Row],[Test No.]]&amp;Table76[[#This Row],[Section]]&amp;Table76[[#This Row],[Q. No.]]</f>
        <v/>
      </c>
      <c r="B4716"/>
      <c r="C4716"/>
      <c r="D4716"/>
      <c r="E4716"/>
      <c r="F4716"/>
      <c r="G4716"/>
    </row>
    <row r="4717" spans="1:7" x14ac:dyDescent="0.2">
      <c r="A4717" t="str">
        <f>Table76[[#This Row],[Test No.]]&amp;Table76[[#This Row],[Section]]&amp;Table76[[#This Row],[Q. No.]]</f>
        <v/>
      </c>
      <c r="B4717"/>
      <c r="C4717"/>
      <c r="D4717"/>
      <c r="E4717"/>
      <c r="F4717"/>
      <c r="G4717"/>
    </row>
    <row r="4718" spans="1:7" x14ac:dyDescent="0.2">
      <c r="A4718" t="str">
        <f>Table76[[#This Row],[Test No.]]&amp;Table76[[#This Row],[Section]]&amp;Table76[[#This Row],[Q. No.]]</f>
        <v/>
      </c>
      <c r="B4718"/>
      <c r="C4718"/>
      <c r="D4718"/>
      <c r="E4718"/>
      <c r="F4718"/>
      <c r="G4718"/>
    </row>
    <row r="4719" spans="1:7" x14ac:dyDescent="0.2">
      <c r="A4719" t="str">
        <f>Table76[[#This Row],[Test No.]]&amp;Table76[[#This Row],[Section]]&amp;Table76[[#This Row],[Q. No.]]</f>
        <v/>
      </c>
      <c r="B4719"/>
      <c r="C4719"/>
      <c r="D4719"/>
      <c r="E4719"/>
      <c r="F4719"/>
      <c r="G4719"/>
    </row>
    <row r="4720" spans="1:7" x14ac:dyDescent="0.2">
      <c r="A4720" t="str">
        <f>Table76[[#This Row],[Test No.]]&amp;Table76[[#This Row],[Section]]&amp;Table76[[#This Row],[Q. No.]]</f>
        <v/>
      </c>
      <c r="B4720"/>
      <c r="C4720"/>
      <c r="D4720"/>
      <c r="E4720"/>
      <c r="F4720"/>
      <c r="G4720"/>
    </row>
    <row r="4721" spans="1:7" x14ac:dyDescent="0.2">
      <c r="A4721" t="str">
        <f>Table76[[#This Row],[Test No.]]&amp;Table76[[#This Row],[Section]]&amp;Table76[[#This Row],[Q. No.]]</f>
        <v/>
      </c>
      <c r="B4721"/>
      <c r="C4721"/>
      <c r="D4721"/>
      <c r="E4721"/>
      <c r="F4721"/>
      <c r="G4721"/>
    </row>
    <row r="4722" spans="1:7" x14ac:dyDescent="0.2">
      <c r="A4722" t="str">
        <f>Table76[[#This Row],[Test No.]]&amp;Table76[[#This Row],[Section]]&amp;Table76[[#This Row],[Q. No.]]</f>
        <v/>
      </c>
      <c r="B4722"/>
      <c r="C4722"/>
      <c r="D4722"/>
      <c r="E4722"/>
      <c r="F4722"/>
      <c r="G4722"/>
    </row>
    <row r="4723" spans="1:7" x14ac:dyDescent="0.2">
      <c r="A4723" t="str">
        <f>Table76[[#This Row],[Test No.]]&amp;Table76[[#This Row],[Section]]&amp;Table76[[#This Row],[Q. No.]]</f>
        <v/>
      </c>
      <c r="B4723"/>
      <c r="C4723"/>
      <c r="D4723"/>
      <c r="E4723"/>
      <c r="F4723"/>
      <c r="G4723"/>
    </row>
    <row r="4724" spans="1:7" x14ac:dyDescent="0.2">
      <c r="A4724" t="str">
        <f>Table76[[#This Row],[Test No.]]&amp;Table76[[#This Row],[Section]]&amp;Table76[[#This Row],[Q. No.]]</f>
        <v/>
      </c>
      <c r="B4724"/>
      <c r="C4724"/>
      <c r="D4724"/>
      <c r="E4724"/>
      <c r="F4724"/>
      <c r="G4724"/>
    </row>
    <row r="4725" spans="1:7" x14ac:dyDescent="0.2">
      <c r="A4725" t="str">
        <f>Table76[[#This Row],[Test No.]]&amp;Table76[[#This Row],[Section]]&amp;Table76[[#This Row],[Q. No.]]</f>
        <v/>
      </c>
      <c r="B4725"/>
      <c r="C4725"/>
      <c r="D4725"/>
      <c r="E4725"/>
      <c r="F4725"/>
      <c r="G4725"/>
    </row>
    <row r="4726" spans="1:7" x14ac:dyDescent="0.2">
      <c r="A4726" t="str">
        <f>Table76[[#This Row],[Test No.]]&amp;Table76[[#This Row],[Section]]&amp;Table76[[#This Row],[Q. No.]]</f>
        <v/>
      </c>
      <c r="B4726"/>
      <c r="C4726"/>
      <c r="D4726"/>
      <c r="E4726"/>
      <c r="F4726"/>
      <c r="G4726"/>
    </row>
    <row r="4727" spans="1:7" x14ac:dyDescent="0.2">
      <c r="A4727" t="str">
        <f>Table76[[#This Row],[Test No.]]&amp;Table76[[#This Row],[Section]]&amp;Table76[[#This Row],[Q. No.]]</f>
        <v/>
      </c>
      <c r="B4727"/>
      <c r="C4727"/>
      <c r="D4727"/>
      <c r="E4727"/>
      <c r="F4727"/>
      <c r="G4727"/>
    </row>
    <row r="4728" spans="1:7" x14ac:dyDescent="0.2">
      <c r="A4728" t="str">
        <f>Table76[[#This Row],[Test No.]]&amp;Table76[[#This Row],[Section]]&amp;Table76[[#This Row],[Q. No.]]</f>
        <v/>
      </c>
      <c r="B4728"/>
      <c r="C4728"/>
      <c r="D4728"/>
      <c r="E4728"/>
      <c r="F4728"/>
      <c r="G4728"/>
    </row>
    <row r="4729" spans="1:7" x14ac:dyDescent="0.2">
      <c r="A4729" t="str">
        <f>Table76[[#This Row],[Test No.]]&amp;Table76[[#This Row],[Section]]&amp;Table76[[#This Row],[Q. No.]]</f>
        <v/>
      </c>
      <c r="B4729"/>
      <c r="C4729"/>
      <c r="D4729"/>
      <c r="E4729"/>
      <c r="F4729"/>
      <c r="G4729"/>
    </row>
    <row r="4730" spans="1:7" x14ac:dyDescent="0.2">
      <c r="A4730" t="str">
        <f>Table76[[#This Row],[Test No.]]&amp;Table76[[#This Row],[Section]]&amp;Table76[[#This Row],[Q. No.]]</f>
        <v/>
      </c>
      <c r="B4730"/>
      <c r="C4730"/>
      <c r="D4730"/>
      <c r="E4730"/>
      <c r="F4730"/>
      <c r="G4730"/>
    </row>
    <row r="4731" spans="1:7" x14ac:dyDescent="0.2">
      <c r="A4731" t="str">
        <f>Table76[[#This Row],[Test No.]]&amp;Table76[[#This Row],[Section]]&amp;Table76[[#This Row],[Q. No.]]</f>
        <v/>
      </c>
      <c r="B4731"/>
      <c r="C4731"/>
      <c r="D4731"/>
      <c r="E4731"/>
      <c r="F4731"/>
      <c r="G4731"/>
    </row>
    <row r="4732" spans="1:7" x14ac:dyDescent="0.2">
      <c r="A4732" t="str">
        <f>Table76[[#This Row],[Test No.]]&amp;Table76[[#This Row],[Section]]&amp;Table76[[#This Row],[Q. No.]]</f>
        <v/>
      </c>
      <c r="B4732"/>
      <c r="C4732"/>
      <c r="D4732"/>
      <c r="E4732"/>
      <c r="F4732"/>
      <c r="G4732"/>
    </row>
    <row r="4733" spans="1:7" x14ac:dyDescent="0.2">
      <c r="A4733" t="str">
        <f>Table76[[#This Row],[Test No.]]&amp;Table76[[#This Row],[Section]]&amp;Table76[[#This Row],[Q. No.]]</f>
        <v/>
      </c>
      <c r="B4733"/>
      <c r="C4733"/>
      <c r="D4733"/>
      <c r="E4733"/>
      <c r="F4733"/>
      <c r="G4733"/>
    </row>
    <row r="4734" spans="1:7" x14ac:dyDescent="0.2">
      <c r="A4734" t="str">
        <f>Table76[[#This Row],[Test No.]]&amp;Table76[[#This Row],[Section]]&amp;Table76[[#This Row],[Q. No.]]</f>
        <v/>
      </c>
      <c r="B4734"/>
      <c r="C4734"/>
      <c r="D4734"/>
      <c r="E4734"/>
      <c r="F4734"/>
      <c r="G4734"/>
    </row>
    <row r="4735" spans="1:7" x14ac:dyDescent="0.2">
      <c r="A4735" t="str">
        <f>Table76[[#This Row],[Test No.]]&amp;Table76[[#This Row],[Section]]&amp;Table76[[#This Row],[Q. No.]]</f>
        <v/>
      </c>
      <c r="B4735"/>
      <c r="C4735"/>
      <c r="D4735"/>
      <c r="E4735"/>
      <c r="F4735"/>
      <c r="G4735"/>
    </row>
    <row r="4736" spans="1:7" x14ac:dyDescent="0.2">
      <c r="A4736" t="str">
        <f>Table76[[#This Row],[Test No.]]&amp;Table76[[#This Row],[Section]]&amp;Table76[[#This Row],[Q. No.]]</f>
        <v/>
      </c>
      <c r="B4736"/>
      <c r="C4736"/>
      <c r="D4736"/>
      <c r="E4736"/>
      <c r="F4736"/>
      <c r="G4736"/>
    </row>
    <row r="4737" spans="1:7" x14ac:dyDescent="0.2">
      <c r="A4737" t="str">
        <f>Table76[[#This Row],[Test No.]]&amp;Table76[[#This Row],[Section]]&amp;Table76[[#This Row],[Q. No.]]</f>
        <v/>
      </c>
      <c r="B4737"/>
      <c r="C4737"/>
      <c r="D4737"/>
      <c r="E4737"/>
      <c r="F4737"/>
      <c r="G4737"/>
    </row>
    <row r="4738" spans="1:7" x14ac:dyDescent="0.2">
      <c r="A4738" t="str">
        <f>Table76[[#This Row],[Test No.]]&amp;Table76[[#This Row],[Section]]&amp;Table76[[#This Row],[Q. No.]]</f>
        <v/>
      </c>
      <c r="B4738"/>
      <c r="C4738"/>
      <c r="D4738"/>
      <c r="E4738"/>
      <c r="F4738"/>
      <c r="G4738"/>
    </row>
    <row r="4739" spans="1:7" x14ac:dyDescent="0.2">
      <c r="A4739" t="str">
        <f>Table76[[#This Row],[Test No.]]&amp;Table76[[#This Row],[Section]]&amp;Table76[[#This Row],[Q. No.]]</f>
        <v/>
      </c>
      <c r="B4739"/>
      <c r="C4739"/>
      <c r="D4739"/>
      <c r="E4739"/>
      <c r="F4739"/>
      <c r="G4739"/>
    </row>
    <row r="4740" spans="1:7" x14ac:dyDescent="0.2">
      <c r="A4740" t="str">
        <f>Table76[[#This Row],[Test No.]]&amp;Table76[[#This Row],[Section]]&amp;Table76[[#This Row],[Q. No.]]</f>
        <v/>
      </c>
      <c r="B4740"/>
      <c r="C4740"/>
      <c r="D4740"/>
      <c r="E4740"/>
      <c r="F4740"/>
      <c r="G4740"/>
    </row>
    <row r="4741" spans="1:7" x14ac:dyDescent="0.2">
      <c r="A4741" t="str">
        <f>Table76[[#This Row],[Test No.]]&amp;Table76[[#This Row],[Section]]&amp;Table76[[#This Row],[Q. No.]]</f>
        <v/>
      </c>
      <c r="B4741"/>
      <c r="C4741"/>
      <c r="D4741"/>
      <c r="E4741"/>
      <c r="F4741"/>
      <c r="G4741"/>
    </row>
    <row r="4742" spans="1:7" x14ac:dyDescent="0.2">
      <c r="A4742" t="str">
        <f>Table76[[#This Row],[Test No.]]&amp;Table76[[#This Row],[Section]]&amp;Table76[[#This Row],[Q. No.]]</f>
        <v/>
      </c>
      <c r="B4742"/>
      <c r="C4742"/>
      <c r="D4742"/>
      <c r="E4742"/>
      <c r="F4742"/>
      <c r="G4742"/>
    </row>
    <row r="4743" spans="1:7" x14ac:dyDescent="0.2">
      <c r="A4743" t="str">
        <f>Table76[[#This Row],[Test No.]]&amp;Table76[[#This Row],[Section]]&amp;Table76[[#This Row],[Q. No.]]</f>
        <v/>
      </c>
      <c r="B4743"/>
      <c r="C4743"/>
      <c r="D4743"/>
      <c r="E4743"/>
      <c r="F4743"/>
      <c r="G4743"/>
    </row>
    <row r="4744" spans="1:7" x14ac:dyDescent="0.2">
      <c r="A4744" t="str">
        <f>Table76[[#This Row],[Test No.]]&amp;Table76[[#This Row],[Section]]&amp;Table76[[#This Row],[Q. No.]]</f>
        <v/>
      </c>
      <c r="B4744"/>
      <c r="C4744"/>
      <c r="D4744"/>
      <c r="E4744"/>
      <c r="F4744"/>
      <c r="G4744"/>
    </row>
    <row r="4745" spans="1:7" x14ac:dyDescent="0.2">
      <c r="A4745" t="str">
        <f>Table76[[#This Row],[Test No.]]&amp;Table76[[#This Row],[Section]]&amp;Table76[[#This Row],[Q. No.]]</f>
        <v/>
      </c>
      <c r="B4745"/>
      <c r="C4745"/>
      <c r="D4745"/>
      <c r="E4745"/>
      <c r="F4745"/>
      <c r="G4745"/>
    </row>
    <row r="4746" spans="1:7" x14ac:dyDescent="0.2">
      <c r="A4746" t="str">
        <f>Table76[[#This Row],[Test No.]]&amp;Table76[[#This Row],[Section]]&amp;Table76[[#This Row],[Q. No.]]</f>
        <v/>
      </c>
      <c r="B4746"/>
      <c r="C4746"/>
      <c r="D4746"/>
      <c r="E4746"/>
      <c r="F4746"/>
      <c r="G4746"/>
    </row>
    <row r="4747" spans="1:7" x14ac:dyDescent="0.2">
      <c r="A4747" t="str">
        <f>Table76[[#This Row],[Test No.]]&amp;Table76[[#This Row],[Section]]&amp;Table76[[#This Row],[Q. No.]]</f>
        <v/>
      </c>
      <c r="B4747"/>
      <c r="C4747"/>
      <c r="D4747"/>
      <c r="E4747"/>
      <c r="F4747"/>
      <c r="G4747"/>
    </row>
    <row r="4748" spans="1:7" x14ac:dyDescent="0.2">
      <c r="A4748" t="str">
        <f>Table76[[#This Row],[Test No.]]&amp;Table76[[#This Row],[Section]]&amp;Table76[[#This Row],[Q. No.]]</f>
        <v/>
      </c>
      <c r="B4748"/>
      <c r="C4748"/>
      <c r="D4748"/>
      <c r="E4748"/>
      <c r="F4748"/>
      <c r="G4748"/>
    </row>
    <row r="4749" spans="1:7" x14ac:dyDescent="0.2">
      <c r="A4749" t="str">
        <f>Table76[[#This Row],[Test No.]]&amp;Table76[[#This Row],[Section]]&amp;Table76[[#This Row],[Q. No.]]</f>
        <v/>
      </c>
      <c r="B4749"/>
      <c r="C4749"/>
      <c r="D4749"/>
      <c r="E4749"/>
      <c r="F4749"/>
      <c r="G4749"/>
    </row>
    <row r="4750" spans="1:7" x14ac:dyDescent="0.2">
      <c r="A4750" t="str">
        <f>Table76[[#This Row],[Test No.]]&amp;Table76[[#This Row],[Section]]&amp;Table76[[#This Row],[Q. No.]]</f>
        <v/>
      </c>
      <c r="B4750"/>
      <c r="C4750"/>
      <c r="D4750"/>
      <c r="E4750"/>
      <c r="F4750"/>
      <c r="G4750"/>
    </row>
    <row r="4751" spans="1:7" x14ac:dyDescent="0.2">
      <c r="A4751" t="str">
        <f>Table76[[#This Row],[Test No.]]&amp;Table76[[#This Row],[Section]]&amp;Table76[[#This Row],[Q. No.]]</f>
        <v/>
      </c>
      <c r="B4751"/>
      <c r="C4751"/>
      <c r="D4751"/>
      <c r="E4751"/>
      <c r="F4751"/>
      <c r="G4751"/>
    </row>
    <row r="4752" spans="1:7" x14ac:dyDescent="0.2">
      <c r="A4752" t="str">
        <f>Table76[[#This Row],[Test No.]]&amp;Table76[[#This Row],[Section]]&amp;Table76[[#This Row],[Q. No.]]</f>
        <v/>
      </c>
      <c r="B4752"/>
      <c r="C4752"/>
      <c r="D4752"/>
      <c r="E4752"/>
      <c r="F4752"/>
      <c r="G4752"/>
    </row>
    <row r="4753" spans="1:7" x14ac:dyDescent="0.2">
      <c r="A4753" t="str">
        <f>Table76[[#This Row],[Test No.]]&amp;Table76[[#This Row],[Section]]&amp;Table76[[#This Row],[Q. No.]]</f>
        <v/>
      </c>
      <c r="B4753"/>
      <c r="C4753"/>
      <c r="D4753"/>
      <c r="E4753"/>
      <c r="F4753"/>
      <c r="G4753"/>
    </row>
    <row r="4754" spans="1:7" x14ac:dyDescent="0.2">
      <c r="A4754" t="str">
        <f>Table76[[#This Row],[Test No.]]&amp;Table76[[#This Row],[Section]]&amp;Table76[[#This Row],[Q. No.]]</f>
        <v/>
      </c>
      <c r="B4754"/>
      <c r="C4754"/>
      <c r="D4754"/>
      <c r="E4754"/>
      <c r="F4754"/>
      <c r="G4754"/>
    </row>
    <row r="4755" spans="1:7" x14ac:dyDescent="0.2">
      <c r="A4755" t="str">
        <f>Table76[[#This Row],[Test No.]]&amp;Table76[[#This Row],[Section]]&amp;Table76[[#This Row],[Q. No.]]</f>
        <v/>
      </c>
      <c r="B4755"/>
      <c r="C4755"/>
      <c r="D4755"/>
      <c r="E4755"/>
      <c r="F4755"/>
      <c r="G4755"/>
    </row>
    <row r="4756" spans="1:7" x14ac:dyDescent="0.2">
      <c r="A4756" t="str">
        <f>Table76[[#This Row],[Test No.]]&amp;Table76[[#This Row],[Section]]&amp;Table76[[#This Row],[Q. No.]]</f>
        <v/>
      </c>
      <c r="B4756"/>
      <c r="C4756"/>
      <c r="D4756"/>
      <c r="E4756"/>
      <c r="F4756"/>
      <c r="G4756"/>
    </row>
    <row r="4757" spans="1:7" x14ac:dyDescent="0.2">
      <c r="A4757" t="str">
        <f>Table76[[#This Row],[Test No.]]&amp;Table76[[#This Row],[Section]]&amp;Table76[[#This Row],[Q. No.]]</f>
        <v/>
      </c>
      <c r="B4757"/>
      <c r="C4757"/>
      <c r="D4757"/>
      <c r="E4757"/>
      <c r="F4757"/>
      <c r="G4757"/>
    </row>
    <row r="4758" spans="1:7" x14ac:dyDescent="0.2">
      <c r="A4758" t="str">
        <f>Table76[[#This Row],[Test No.]]&amp;Table76[[#This Row],[Section]]&amp;Table76[[#This Row],[Q. No.]]</f>
        <v/>
      </c>
      <c r="B4758"/>
      <c r="C4758"/>
      <c r="D4758"/>
      <c r="E4758"/>
      <c r="F4758"/>
      <c r="G4758"/>
    </row>
    <row r="4759" spans="1:7" x14ac:dyDescent="0.2">
      <c r="A4759" t="str">
        <f>Table76[[#This Row],[Test No.]]&amp;Table76[[#This Row],[Section]]&amp;Table76[[#This Row],[Q. No.]]</f>
        <v/>
      </c>
      <c r="B4759"/>
      <c r="C4759"/>
      <c r="D4759"/>
      <c r="E4759"/>
      <c r="F4759"/>
      <c r="G4759"/>
    </row>
    <row r="4760" spans="1:7" x14ac:dyDescent="0.2">
      <c r="A4760" t="str">
        <f>Table76[[#This Row],[Test No.]]&amp;Table76[[#This Row],[Section]]&amp;Table76[[#This Row],[Q. No.]]</f>
        <v/>
      </c>
      <c r="B4760"/>
      <c r="C4760"/>
      <c r="D4760"/>
      <c r="E4760"/>
      <c r="F4760"/>
      <c r="G4760"/>
    </row>
    <row r="4761" spans="1:7" x14ac:dyDescent="0.2">
      <c r="A4761" t="str">
        <f>Table76[[#This Row],[Test No.]]&amp;Table76[[#This Row],[Section]]&amp;Table76[[#This Row],[Q. No.]]</f>
        <v/>
      </c>
      <c r="B4761"/>
      <c r="C4761"/>
      <c r="D4761"/>
      <c r="E4761"/>
      <c r="F4761"/>
      <c r="G4761"/>
    </row>
    <row r="4762" spans="1:7" x14ac:dyDescent="0.2">
      <c r="A4762" t="str">
        <f>Table76[[#This Row],[Test No.]]&amp;Table76[[#This Row],[Section]]&amp;Table76[[#This Row],[Q. No.]]</f>
        <v/>
      </c>
      <c r="B4762"/>
      <c r="C4762"/>
      <c r="D4762"/>
      <c r="E4762"/>
      <c r="F4762"/>
      <c r="G4762"/>
    </row>
    <row r="4763" spans="1:7" x14ac:dyDescent="0.2">
      <c r="A4763" t="str">
        <f>Table76[[#This Row],[Test No.]]&amp;Table76[[#This Row],[Section]]&amp;Table76[[#This Row],[Q. No.]]</f>
        <v/>
      </c>
      <c r="B4763"/>
      <c r="C4763"/>
      <c r="D4763"/>
      <c r="E4763"/>
      <c r="F4763"/>
      <c r="G4763"/>
    </row>
    <row r="4764" spans="1:7" x14ac:dyDescent="0.2">
      <c r="A4764" t="str">
        <f>Table76[[#This Row],[Test No.]]&amp;Table76[[#This Row],[Section]]&amp;Table76[[#This Row],[Q. No.]]</f>
        <v/>
      </c>
      <c r="B4764"/>
      <c r="C4764"/>
      <c r="D4764"/>
      <c r="E4764"/>
      <c r="F4764"/>
      <c r="G4764"/>
    </row>
    <row r="4765" spans="1:7" x14ac:dyDescent="0.2">
      <c r="A4765" t="str">
        <f>Table76[[#This Row],[Test No.]]&amp;Table76[[#This Row],[Section]]&amp;Table76[[#This Row],[Q. No.]]</f>
        <v/>
      </c>
      <c r="B4765"/>
      <c r="C4765"/>
      <c r="D4765"/>
      <c r="E4765"/>
      <c r="F4765"/>
      <c r="G4765"/>
    </row>
    <row r="4766" spans="1:7" x14ac:dyDescent="0.2">
      <c r="A4766" t="str">
        <f>Table76[[#This Row],[Test No.]]&amp;Table76[[#This Row],[Section]]&amp;Table76[[#This Row],[Q. No.]]</f>
        <v/>
      </c>
      <c r="B4766"/>
      <c r="C4766"/>
      <c r="D4766"/>
      <c r="E4766"/>
      <c r="F4766"/>
      <c r="G4766"/>
    </row>
    <row r="4767" spans="1:7" x14ac:dyDescent="0.2">
      <c r="A4767" t="str">
        <f>Table76[[#This Row],[Test No.]]&amp;Table76[[#This Row],[Section]]&amp;Table76[[#This Row],[Q. No.]]</f>
        <v/>
      </c>
      <c r="B4767"/>
      <c r="C4767"/>
      <c r="D4767"/>
      <c r="E4767"/>
      <c r="F4767"/>
      <c r="G4767"/>
    </row>
    <row r="4768" spans="1:7" x14ac:dyDescent="0.2">
      <c r="A4768" t="str">
        <f>Table76[[#This Row],[Test No.]]&amp;Table76[[#This Row],[Section]]&amp;Table76[[#This Row],[Q. No.]]</f>
        <v/>
      </c>
      <c r="B4768"/>
      <c r="C4768"/>
      <c r="D4768"/>
      <c r="E4768"/>
      <c r="F4768"/>
      <c r="G4768"/>
    </row>
    <row r="4769" spans="1:7" x14ac:dyDescent="0.2">
      <c r="A4769" t="str">
        <f>Table76[[#This Row],[Test No.]]&amp;Table76[[#This Row],[Section]]&amp;Table76[[#This Row],[Q. No.]]</f>
        <v/>
      </c>
      <c r="B4769"/>
      <c r="C4769"/>
      <c r="D4769"/>
      <c r="E4769"/>
      <c r="F4769"/>
      <c r="G4769"/>
    </row>
    <row r="4770" spans="1:7" x14ac:dyDescent="0.2">
      <c r="A4770" t="str">
        <f>Table76[[#This Row],[Test No.]]&amp;Table76[[#This Row],[Section]]&amp;Table76[[#This Row],[Q. No.]]</f>
        <v/>
      </c>
      <c r="B4770"/>
      <c r="C4770"/>
      <c r="D4770"/>
      <c r="E4770"/>
      <c r="F4770"/>
      <c r="G4770"/>
    </row>
    <row r="4771" spans="1:7" x14ac:dyDescent="0.2">
      <c r="A4771" t="str">
        <f>Table76[[#This Row],[Test No.]]&amp;Table76[[#This Row],[Section]]&amp;Table76[[#This Row],[Q. No.]]</f>
        <v/>
      </c>
      <c r="B4771"/>
      <c r="C4771"/>
      <c r="D4771"/>
      <c r="E4771"/>
      <c r="F4771"/>
      <c r="G4771"/>
    </row>
    <row r="4772" spans="1:7" x14ac:dyDescent="0.2">
      <c r="A4772" t="str">
        <f>Table76[[#This Row],[Test No.]]&amp;Table76[[#This Row],[Section]]&amp;Table76[[#This Row],[Q. No.]]</f>
        <v/>
      </c>
      <c r="B4772"/>
      <c r="C4772"/>
      <c r="D4772"/>
      <c r="E4772"/>
      <c r="F4772"/>
      <c r="G4772"/>
    </row>
    <row r="4773" spans="1:7" x14ac:dyDescent="0.2">
      <c r="A4773" t="str">
        <f>Table76[[#This Row],[Test No.]]&amp;Table76[[#This Row],[Section]]&amp;Table76[[#This Row],[Q. No.]]</f>
        <v/>
      </c>
      <c r="B4773"/>
      <c r="C4773"/>
      <c r="D4773"/>
      <c r="E4773"/>
      <c r="F4773"/>
      <c r="G4773"/>
    </row>
    <row r="4774" spans="1:7" x14ac:dyDescent="0.2">
      <c r="A4774" t="str">
        <f>Table76[[#This Row],[Test No.]]&amp;Table76[[#This Row],[Section]]&amp;Table76[[#This Row],[Q. No.]]</f>
        <v/>
      </c>
      <c r="B4774"/>
      <c r="C4774"/>
      <c r="D4774"/>
      <c r="E4774"/>
      <c r="F4774"/>
      <c r="G4774"/>
    </row>
    <row r="4775" spans="1:7" x14ac:dyDescent="0.2">
      <c r="A4775" t="str">
        <f>Table76[[#This Row],[Test No.]]&amp;Table76[[#This Row],[Section]]&amp;Table76[[#This Row],[Q. No.]]</f>
        <v/>
      </c>
      <c r="B4775"/>
      <c r="C4775"/>
      <c r="D4775"/>
      <c r="E4775"/>
      <c r="F4775"/>
      <c r="G4775"/>
    </row>
    <row r="4776" spans="1:7" x14ac:dyDescent="0.2">
      <c r="A4776" t="str">
        <f>Table76[[#This Row],[Test No.]]&amp;Table76[[#This Row],[Section]]&amp;Table76[[#This Row],[Q. No.]]</f>
        <v/>
      </c>
      <c r="B4776"/>
      <c r="C4776"/>
      <c r="D4776"/>
      <c r="E4776"/>
      <c r="F4776"/>
      <c r="G4776"/>
    </row>
    <row r="4777" spans="1:7" x14ac:dyDescent="0.2">
      <c r="A4777" t="str">
        <f>Table76[[#This Row],[Test No.]]&amp;Table76[[#This Row],[Section]]&amp;Table76[[#This Row],[Q. No.]]</f>
        <v/>
      </c>
      <c r="B4777"/>
      <c r="C4777"/>
      <c r="D4777"/>
      <c r="E4777"/>
      <c r="F4777"/>
      <c r="G4777"/>
    </row>
    <row r="4778" spans="1:7" x14ac:dyDescent="0.2">
      <c r="A4778" t="str">
        <f>Table76[[#This Row],[Test No.]]&amp;Table76[[#This Row],[Section]]&amp;Table76[[#This Row],[Q. No.]]</f>
        <v/>
      </c>
      <c r="B4778"/>
      <c r="C4778"/>
      <c r="D4778"/>
      <c r="E4778"/>
      <c r="F4778"/>
      <c r="G4778"/>
    </row>
    <row r="4779" spans="1:7" x14ac:dyDescent="0.2">
      <c r="A4779" t="str">
        <f>Table76[[#This Row],[Test No.]]&amp;Table76[[#This Row],[Section]]&amp;Table76[[#This Row],[Q. No.]]</f>
        <v/>
      </c>
      <c r="B4779"/>
      <c r="C4779"/>
      <c r="D4779"/>
      <c r="E4779"/>
      <c r="F4779"/>
      <c r="G4779"/>
    </row>
    <row r="4780" spans="1:7" x14ac:dyDescent="0.2">
      <c r="A4780" t="str">
        <f>Table76[[#This Row],[Test No.]]&amp;Table76[[#This Row],[Section]]&amp;Table76[[#This Row],[Q. No.]]</f>
        <v/>
      </c>
      <c r="B4780"/>
      <c r="C4780"/>
      <c r="D4780"/>
      <c r="E4780"/>
      <c r="F4780"/>
      <c r="G4780"/>
    </row>
    <row r="4781" spans="1:7" x14ac:dyDescent="0.2">
      <c r="A4781" t="str">
        <f>Table76[[#This Row],[Test No.]]&amp;Table76[[#This Row],[Section]]&amp;Table76[[#This Row],[Q. No.]]</f>
        <v/>
      </c>
      <c r="B4781"/>
      <c r="C4781"/>
      <c r="D4781"/>
      <c r="E4781"/>
      <c r="F4781"/>
      <c r="G4781"/>
    </row>
    <row r="4782" spans="1:7" x14ac:dyDescent="0.2">
      <c r="A4782" t="str">
        <f>Table76[[#This Row],[Test No.]]&amp;Table76[[#This Row],[Section]]&amp;Table76[[#This Row],[Q. No.]]</f>
        <v/>
      </c>
      <c r="B4782"/>
      <c r="C4782"/>
      <c r="D4782"/>
      <c r="E4782"/>
      <c r="F4782"/>
      <c r="G4782"/>
    </row>
    <row r="4783" spans="1:7" x14ac:dyDescent="0.2">
      <c r="A4783" t="str">
        <f>Table76[[#This Row],[Test No.]]&amp;Table76[[#This Row],[Section]]&amp;Table76[[#This Row],[Q. No.]]</f>
        <v/>
      </c>
      <c r="B4783"/>
      <c r="C4783"/>
      <c r="D4783"/>
      <c r="E4783"/>
      <c r="F4783"/>
      <c r="G4783"/>
    </row>
    <row r="4784" spans="1:7" x14ac:dyDescent="0.2">
      <c r="A4784" t="str">
        <f>Table76[[#This Row],[Test No.]]&amp;Table76[[#This Row],[Section]]&amp;Table76[[#This Row],[Q. No.]]</f>
        <v/>
      </c>
      <c r="B4784"/>
      <c r="C4784"/>
      <c r="D4784"/>
      <c r="E4784"/>
      <c r="F4784"/>
      <c r="G4784"/>
    </row>
    <row r="4785" spans="1:7" x14ac:dyDescent="0.2">
      <c r="A4785" t="str">
        <f>Table76[[#This Row],[Test No.]]&amp;Table76[[#This Row],[Section]]&amp;Table76[[#This Row],[Q. No.]]</f>
        <v/>
      </c>
      <c r="B4785"/>
      <c r="C4785"/>
      <c r="D4785"/>
      <c r="E4785"/>
      <c r="F4785"/>
      <c r="G4785"/>
    </row>
    <row r="4786" spans="1:7" x14ac:dyDescent="0.2">
      <c r="A4786" t="str">
        <f>Table76[[#This Row],[Test No.]]&amp;Table76[[#This Row],[Section]]&amp;Table76[[#This Row],[Q. No.]]</f>
        <v/>
      </c>
      <c r="B4786"/>
      <c r="C4786"/>
      <c r="D4786"/>
      <c r="E4786"/>
      <c r="F4786"/>
      <c r="G4786"/>
    </row>
    <row r="4787" spans="1:7" x14ac:dyDescent="0.2">
      <c r="A4787" t="str">
        <f>Table76[[#This Row],[Test No.]]&amp;Table76[[#This Row],[Section]]&amp;Table76[[#This Row],[Q. No.]]</f>
        <v/>
      </c>
      <c r="B4787"/>
      <c r="C4787"/>
      <c r="D4787"/>
      <c r="E4787"/>
      <c r="F4787"/>
      <c r="G4787"/>
    </row>
    <row r="4788" spans="1:7" x14ac:dyDescent="0.2">
      <c r="A4788" t="str">
        <f>Table76[[#This Row],[Test No.]]&amp;Table76[[#This Row],[Section]]&amp;Table76[[#This Row],[Q. No.]]</f>
        <v/>
      </c>
      <c r="B4788"/>
      <c r="C4788"/>
      <c r="D4788"/>
      <c r="E4788"/>
      <c r="F4788"/>
      <c r="G4788"/>
    </row>
    <row r="4789" spans="1:7" x14ac:dyDescent="0.2">
      <c r="A4789" t="str">
        <f>Table76[[#This Row],[Test No.]]&amp;Table76[[#This Row],[Section]]&amp;Table76[[#This Row],[Q. No.]]</f>
        <v/>
      </c>
      <c r="B4789"/>
      <c r="C4789"/>
      <c r="D4789"/>
      <c r="E4789"/>
      <c r="F4789"/>
      <c r="G4789"/>
    </row>
    <row r="4790" spans="1:7" x14ac:dyDescent="0.2">
      <c r="A4790" t="str">
        <f>Table76[[#This Row],[Test No.]]&amp;Table76[[#This Row],[Section]]&amp;Table76[[#This Row],[Q. No.]]</f>
        <v/>
      </c>
      <c r="B4790"/>
      <c r="C4790"/>
      <c r="D4790"/>
      <c r="E4790"/>
      <c r="F4790"/>
      <c r="G4790"/>
    </row>
    <row r="4791" spans="1:7" x14ac:dyDescent="0.2">
      <c r="A4791" t="str">
        <f>Table76[[#This Row],[Test No.]]&amp;Table76[[#This Row],[Section]]&amp;Table76[[#This Row],[Q. No.]]</f>
        <v/>
      </c>
      <c r="B4791"/>
      <c r="C4791"/>
      <c r="D4791"/>
      <c r="E4791"/>
      <c r="F4791"/>
      <c r="G4791"/>
    </row>
    <row r="4792" spans="1:7" x14ac:dyDescent="0.2">
      <c r="A4792" t="str">
        <f>Table76[[#This Row],[Test No.]]&amp;Table76[[#This Row],[Section]]&amp;Table76[[#This Row],[Q. No.]]</f>
        <v/>
      </c>
      <c r="B4792"/>
      <c r="C4792"/>
      <c r="D4792"/>
      <c r="E4792"/>
      <c r="F4792"/>
      <c r="G4792"/>
    </row>
    <row r="4793" spans="1:7" x14ac:dyDescent="0.2">
      <c r="A4793" t="str">
        <f>Table76[[#This Row],[Test No.]]&amp;Table76[[#This Row],[Section]]&amp;Table76[[#This Row],[Q. No.]]</f>
        <v/>
      </c>
      <c r="B4793"/>
      <c r="C4793"/>
      <c r="D4793"/>
      <c r="E4793"/>
      <c r="F4793"/>
      <c r="G4793"/>
    </row>
    <row r="4794" spans="1:7" x14ac:dyDescent="0.2">
      <c r="A4794" t="str">
        <f>Table76[[#This Row],[Test No.]]&amp;Table76[[#This Row],[Section]]&amp;Table76[[#This Row],[Q. No.]]</f>
        <v/>
      </c>
      <c r="B4794"/>
      <c r="C4794"/>
      <c r="D4794"/>
      <c r="E4794"/>
      <c r="F4794"/>
      <c r="G4794"/>
    </row>
    <row r="4795" spans="1:7" x14ac:dyDescent="0.2">
      <c r="A4795" t="str">
        <f>Table76[[#This Row],[Test No.]]&amp;Table76[[#This Row],[Section]]&amp;Table76[[#This Row],[Q. No.]]</f>
        <v/>
      </c>
      <c r="B4795"/>
      <c r="C4795"/>
      <c r="D4795"/>
      <c r="E4795"/>
      <c r="F4795"/>
      <c r="G4795"/>
    </row>
    <row r="4796" spans="1:7" x14ac:dyDescent="0.2">
      <c r="A4796" t="str">
        <f>Table76[[#This Row],[Test No.]]&amp;Table76[[#This Row],[Section]]&amp;Table76[[#This Row],[Q. No.]]</f>
        <v/>
      </c>
      <c r="B4796"/>
      <c r="C4796"/>
      <c r="D4796"/>
      <c r="E4796"/>
      <c r="F4796"/>
      <c r="G4796"/>
    </row>
    <row r="4797" spans="1:7" x14ac:dyDescent="0.2">
      <c r="A4797" t="str">
        <f>Table76[[#This Row],[Test No.]]&amp;Table76[[#This Row],[Section]]&amp;Table76[[#This Row],[Q. No.]]</f>
        <v/>
      </c>
      <c r="B4797"/>
      <c r="C4797"/>
      <c r="D4797"/>
      <c r="E4797"/>
      <c r="F4797"/>
      <c r="G4797"/>
    </row>
    <row r="4798" spans="1:7" x14ac:dyDescent="0.2">
      <c r="A4798" t="str">
        <f>Table76[[#This Row],[Test No.]]&amp;Table76[[#This Row],[Section]]&amp;Table76[[#This Row],[Q. No.]]</f>
        <v/>
      </c>
      <c r="B4798"/>
      <c r="C4798"/>
      <c r="D4798"/>
      <c r="E4798"/>
      <c r="F4798"/>
      <c r="G4798"/>
    </row>
    <row r="4799" spans="1:7" x14ac:dyDescent="0.2">
      <c r="A4799" t="str">
        <f>Table76[[#This Row],[Test No.]]&amp;Table76[[#This Row],[Section]]&amp;Table76[[#This Row],[Q. No.]]</f>
        <v/>
      </c>
      <c r="B4799"/>
      <c r="C4799"/>
      <c r="D4799"/>
      <c r="E4799"/>
      <c r="F4799"/>
      <c r="G4799"/>
    </row>
    <row r="4800" spans="1:7" x14ac:dyDescent="0.2">
      <c r="A4800" t="str">
        <f>Table76[[#This Row],[Test No.]]&amp;Table76[[#This Row],[Section]]&amp;Table76[[#This Row],[Q. No.]]</f>
        <v/>
      </c>
      <c r="B4800"/>
      <c r="C4800"/>
      <c r="D4800"/>
      <c r="E4800"/>
      <c r="F4800"/>
      <c r="G4800"/>
    </row>
    <row r="4801" spans="1:7" x14ac:dyDescent="0.2">
      <c r="A4801" t="str">
        <f>Table76[[#This Row],[Test No.]]&amp;Table76[[#This Row],[Section]]&amp;Table76[[#This Row],[Q. No.]]</f>
        <v/>
      </c>
      <c r="B4801"/>
      <c r="C4801"/>
      <c r="D4801"/>
      <c r="E4801"/>
      <c r="F4801"/>
      <c r="G4801"/>
    </row>
    <row r="4802" spans="1:7" x14ac:dyDescent="0.2">
      <c r="A4802" t="str">
        <f>Table76[[#This Row],[Test No.]]&amp;Table76[[#This Row],[Section]]&amp;Table76[[#This Row],[Q. No.]]</f>
        <v/>
      </c>
      <c r="B4802"/>
      <c r="C4802"/>
      <c r="D4802"/>
      <c r="E4802"/>
      <c r="F4802"/>
      <c r="G4802"/>
    </row>
    <row r="4803" spans="1:7" x14ac:dyDescent="0.2">
      <c r="A4803" t="str">
        <f>Table76[[#This Row],[Test No.]]&amp;Table76[[#This Row],[Section]]&amp;Table76[[#This Row],[Q. No.]]</f>
        <v/>
      </c>
      <c r="B4803"/>
      <c r="C4803"/>
      <c r="D4803"/>
      <c r="E4803"/>
      <c r="F4803"/>
      <c r="G4803"/>
    </row>
    <row r="4804" spans="1:7" x14ac:dyDescent="0.2">
      <c r="A4804" t="str">
        <f>Table76[[#This Row],[Test No.]]&amp;Table76[[#This Row],[Section]]&amp;Table76[[#This Row],[Q. No.]]</f>
        <v/>
      </c>
      <c r="B4804"/>
      <c r="C4804"/>
      <c r="D4804"/>
      <c r="E4804"/>
      <c r="F4804"/>
      <c r="G4804"/>
    </row>
    <row r="4805" spans="1:7" x14ac:dyDescent="0.2">
      <c r="A4805" t="str">
        <f>Table76[[#This Row],[Test No.]]&amp;Table76[[#This Row],[Section]]&amp;Table76[[#This Row],[Q. No.]]</f>
        <v/>
      </c>
      <c r="B4805"/>
      <c r="C4805"/>
      <c r="D4805"/>
      <c r="E4805"/>
      <c r="F4805"/>
      <c r="G4805"/>
    </row>
    <row r="4806" spans="1:7" x14ac:dyDescent="0.2">
      <c r="A4806" t="str">
        <f>Table76[[#This Row],[Test No.]]&amp;Table76[[#This Row],[Section]]&amp;Table76[[#This Row],[Q. No.]]</f>
        <v/>
      </c>
      <c r="B4806"/>
      <c r="C4806"/>
      <c r="D4806"/>
      <c r="E4806"/>
      <c r="F4806"/>
      <c r="G4806"/>
    </row>
    <row r="4807" spans="1:7" x14ac:dyDescent="0.2">
      <c r="A4807" t="str">
        <f>Table76[[#This Row],[Test No.]]&amp;Table76[[#This Row],[Section]]&amp;Table76[[#This Row],[Q. No.]]</f>
        <v/>
      </c>
      <c r="B4807"/>
      <c r="C4807"/>
      <c r="D4807"/>
      <c r="E4807"/>
      <c r="F4807"/>
      <c r="G4807"/>
    </row>
    <row r="4808" spans="1:7" x14ac:dyDescent="0.2">
      <c r="A4808" t="str">
        <f>Table76[[#This Row],[Test No.]]&amp;Table76[[#This Row],[Section]]&amp;Table76[[#This Row],[Q. No.]]</f>
        <v/>
      </c>
      <c r="B4808"/>
      <c r="C4808"/>
      <c r="D4808"/>
      <c r="E4808"/>
      <c r="F4808"/>
      <c r="G4808"/>
    </row>
    <row r="4809" spans="1:7" x14ac:dyDescent="0.2">
      <c r="A4809" t="str">
        <f>Table76[[#This Row],[Test No.]]&amp;Table76[[#This Row],[Section]]&amp;Table76[[#This Row],[Q. No.]]</f>
        <v/>
      </c>
      <c r="B4809"/>
      <c r="C4809"/>
      <c r="D4809"/>
      <c r="E4809"/>
      <c r="F4809"/>
      <c r="G4809"/>
    </row>
    <row r="4810" spans="1:7" x14ac:dyDescent="0.2">
      <c r="A4810" t="str">
        <f>Table76[[#This Row],[Test No.]]&amp;Table76[[#This Row],[Section]]&amp;Table76[[#This Row],[Q. No.]]</f>
        <v/>
      </c>
      <c r="B4810"/>
      <c r="C4810"/>
      <c r="D4810"/>
      <c r="E4810"/>
      <c r="F4810"/>
      <c r="G4810"/>
    </row>
    <row r="4811" spans="1:7" x14ac:dyDescent="0.2">
      <c r="A4811" t="str">
        <f>Table76[[#This Row],[Test No.]]&amp;Table76[[#This Row],[Section]]&amp;Table76[[#This Row],[Q. No.]]</f>
        <v/>
      </c>
      <c r="B4811"/>
      <c r="C4811"/>
      <c r="D4811"/>
      <c r="E4811"/>
      <c r="F4811"/>
      <c r="G4811"/>
    </row>
    <row r="4812" spans="1:7" x14ac:dyDescent="0.2">
      <c r="A4812" t="str">
        <f>Table76[[#This Row],[Test No.]]&amp;Table76[[#This Row],[Section]]&amp;Table76[[#This Row],[Q. No.]]</f>
        <v/>
      </c>
      <c r="B4812"/>
      <c r="C4812"/>
      <c r="D4812"/>
      <c r="E4812"/>
      <c r="F4812"/>
      <c r="G4812"/>
    </row>
    <row r="4813" spans="1:7" x14ac:dyDescent="0.2">
      <c r="A4813" t="str">
        <f>Table76[[#This Row],[Test No.]]&amp;Table76[[#This Row],[Section]]&amp;Table76[[#This Row],[Q. No.]]</f>
        <v/>
      </c>
      <c r="B4813"/>
      <c r="C4813"/>
      <c r="D4813"/>
      <c r="E4813"/>
      <c r="F4813"/>
      <c r="G4813"/>
    </row>
    <row r="4814" spans="1:7" x14ac:dyDescent="0.2">
      <c r="A4814" t="str">
        <f>Table76[[#This Row],[Test No.]]&amp;Table76[[#This Row],[Section]]&amp;Table76[[#This Row],[Q. No.]]</f>
        <v/>
      </c>
      <c r="B4814"/>
      <c r="C4814"/>
      <c r="D4814"/>
      <c r="E4814"/>
      <c r="F4814"/>
      <c r="G4814"/>
    </row>
    <row r="4815" spans="1:7" x14ac:dyDescent="0.2">
      <c r="A4815" t="str">
        <f>Table76[[#This Row],[Test No.]]&amp;Table76[[#This Row],[Section]]&amp;Table76[[#This Row],[Q. No.]]</f>
        <v/>
      </c>
      <c r="B4815"/>
      <c r="C4815"/>
      <c r="D4815"/>
      <c r="E4815"/>
      <c r="F4815"/>
      <c r="G4815"/>
    </row>
    <row r="4816" spans="1:7" x14ac:dyDescent="0.2">
      <c r="A4816" t="str">
        <f>Table76[[#This Row],[Test No.]]&amp;Table76[[#This Row],[Section]]&amp;Table76[[#This Row],[Q. No.]]</f>
        <v/>
      </c>
      <c r="B4816"/>
      <c r="C4816"/>
      <c r="D4816"/>
      <c r="E4816"/>
      <c r="F4816"/>
      <c r="G4816"/>
    </row>
    <row r="4817" spans="1:7" x14ac:dyDescent="0.2">
      <c r="A4817" t="str">
        <f>Table76[[#This Row],[Test No.]]&amp;Table76[[#This Row],[Section]]&amp;Table76[[#This Row],[Q. No.]]</f>
        <v/>
      </c>
      <c r="B4817"/>
      <c r="C4817"/>
      <c r="D4817"/>
      <c r="E4817"/>
      <c r="F4817"/>
      <c r="G4817"/>
    </row>
    <row r="4818" spans="1:7" x14ac:dyDescent="0.2">
      <c r="A4818" t="str">
        <f>Table76[[#This Row],[Test No.]]&amp;Table76[[#This Row],[Section]]&amp;Table76[[#This Row],[Q. No.]]</f>
        <v/>
      </c>
      <c r="B4818"/>
      <c r="C4818"/>
      <c r="D4818"/>
      <c r="E4818"/>
      <c r="F4818"/>
      <c r="G4818"/>
    </row>
    <row r="4819" spans="1:7" x14ac:dyDescent="0.2">
      <c r="A4819" t="str">
        <f>Table76[[#This Row],[Test No.]]&amp;Table76[[#This Row],[Section]]&amp;Table76[[#This Row],[Q. No.]]</f>
        <v/>
      </c>
      <c r="B4819"/>
      <c r="C4819"/>
      <c r="D4819"/>
      <c r="E4819"/>
      <c r="F4819"/>
      <c r="G4819"/>
    </row>
    <row r="4820" spans="1:7" x14ac:dyDescent="0.2">
      <c r="A4820" t="str">
        <f>Table76[[#This Row],[Test No.]]&amp;Table76[[#This Row],[Section]]&amp;Table76[[#This Row],[Q. No.]]</f>
        <v/>
      </c>
      <c r="B4820"/>
      <c r="C4820"/>
      <c r="D4820"/>
      <c r="E4820"/>
      <c r="F4820"/>
      <c r="G4820"/>
    </row>
    <row r="4821" spans="1:7" x14ac:dyDescent="0.2">
      <c r="A4821" t="str">
        <f>Table76[[#This Row],[Test No.]]&amp;Table76[[#This Row],[Section]]&amp;Table76[[#This Row],[Q. No.]]</f>
        <v/>
      </c>
      <c r="B4821"/>
      <c r="C4821"/>
      <c r="D4821"/>
      <c r="E4821"/>
      <c r="F4821"/>
      <c r="G4821"/>
    </row>
    <row r="4822" spans="1:7" x14ac:dyDescent="0.2">
      <c r="A4822" t="str">
        <f>Table76[[#This Row],[Test No.]]&amp;Table76[[#This Row],[Section]]&amp;Table76[[#This Row],[Q. No.]]</f>
        <v/>
      </c>
      <c r="B4822"/>
      <c r="C4822"/>
      <c r="D4822"/>
      <c r="E4822"/>
      <c r="F4822"/>
      <c r="G4822"/>
    </row>
    <row r="4823" spans="1:7" x14ac:dyDescent="0.2">
      <c r="A4823" t="str">
        <f>Table76[[#This Row],[Test No.]]&amp;Table76[[#This Row],[Section]]&amp;Table76[[#This Row],[Q. No.]]</f>
        <v/>
      </c>
      <c r="B4823"/>
      <c r="C4823"/>
      <c r="D4823"/>
      <c r="E4823"/>
      <c r="F4823"/>
      <c r="G4823"/>
    </row>
    <row r="4824" spans="1:7" x14ac:dyDescent="0.2">
      <c r="A4824" t="str">
        <f>Table76[[#This Row],[Test No.]]&amp;Table76[[#This Row],[Section]]&amp;Table76[[#This Row],[Q. No.]]</f>
        <v/>
      </c>
      <c r="B4824"/>
      <c r="C4824"/>
      <c r="D4824"/>
      <c r="E4824"/>
      <c r="F4824"/>
      <c r="G4824"/>
    </row>
    <row r="4825" spans="1:7" x14ac:dyDescent="0.2">
      <c r="A4825" t="str">
        <f>Table76[[#This Row],[Test No.]]&amp;Table76[[#This Row],[Section]]&amp;Table76[[#This Row],[Q. No.]]</f>
        <v/>
      </c>
      <c r="B4825"/>
      <c r="C4825"/>
      <c r="D4825"/>
      <c r="E4825"/>
      <c r="F4825"/>
      <c r="G4825"/>
    </row>
    <row r="4826" spans="1:7" x14ac:dyDescent="0.2">
      <c r="A4826" t="str">
        <f>Table76[[#This Row],[Test No.]]&amp;Table76[[#This Row],[Section]]&amp;Table76[[#This Row],[Q. No.]]</f>
        <v/>
      </c>
      <c r="B4826"/>
      <c r="C4826"/>
      <c r="D4826"/>
      <c r="E4826"/>
      <c r="F4826"/>
      <c r="G4826"/>
    </row>
    <row r="4827" spans="1:7" x14ac:dyDescent="0.2">
      <c r="A4827" t="str">
        <f>Table76[[#This Row],[Test No.]]&amp;Table76[[#This Row],[Section]]&amp;Table76[[#This Row],[Q. No.]]</f>
        <v/>
      </c>
      <c r="B4827"/>
      <c r="C4827"/>
      <c r="D4827"/>
      <c r="E4827"/>
      <c r="F4827"/>
      <c r="G4827"/>
    </row>
    <row r="4828" spans="1:7" x14ac:dyDescent="0.2">
      <c r="A4828" t="str">
        <f>Table76[[#This Row],[Test No.]]&amp;Table76[[#This Row],[Section]]&amp;Table76[[#This Row],[Q. No.]]</f>
        <v/>
      </c>
      <c r="B4828"/>
      <c r="C4828"/>
      <c r="D4828"/>
      <c r="E4828"/>
      <c r="F4828"/>
      <c r="G4828"/>
    </row>
    <row r="4829" spans="1:7" x14ac:dyDescent="0.2">
      <c r="A4829" t="str">
        <f>Table76[[#This Row],[Test No.]]&amp;Table76[[#This Row],[Section]]&amp;Table76[[#This Row],[Q. No.]]</f>
        <v/>
      </c>
      <c r="B4829"/>
      <c r="C4829"/>
      <c r="D4829"/>
      <c r="E4829"/>
      <c r="F4829"/>
      <c r="G4829"/>
    </row>
    <row r="4830" spans="1:7" x14ac:dyDescent="0.2">
      <c r="A4830" t="str">
        <f>Table76[[#This Row],[Test No.]]&amp;Table76[[#This Row],[Section]]&amp;Table76[[#This Row],[Q. No.]]</f>
        <v/>
      </c>
      <c r="B4830"/>
      <c r="C4830"/>
      <c r="D4830"/>
      <c r="E4830"/>
      <c r="F4830"/>
      <c r="G4830"/>
    </row>
    <row r="4831" spans="1:7" x14ac:dyDescent="0.2">
      <c r="A4831" t="str">
        <f>Table76[[#This Row],[Test No.]]&amp;Table76[[#This Row],[Section]]&amp;Table76[[#This Row],[Q. No.]]</f>
        <v/>
      </c>
      <c r="B4831"/>
      <c r="C4831"/>
      <c r="D4831"/>
      <c r="E4831"/>
      <c r="F4831"/>
      <c r="G4831"/>
    </row>
    <row r="4832" spans="1:7" x14ac:dyDescent="0.2">
      <c r="A4832" t="str">
        <f>Table76[[#This Row],[Test No.]]&amp;Table76[[#This Row],[Section]]&amp;Table76[[#This Row],[Q. No.]]</f>
        <v/>
      </c>
      <c r="B4832"/>
      <c r="C4832"/>
      <c r="D4832"/>
      <c r="E4832"/>
      <c r="F4832"/>
      <c r="G4832"/>
    </row>
    <row r="4833" spans="1:7" x14ac:dyDescent="0.2">
      <c r="A4833" t="str">
        <f>Table76[[#This Row],[Test No.]]&amp;Table76[[#This Row],[Section]]&amp;Table76[[#This Row],[Q. No.]]</f>
        <v/>
      </c>
      <c r="B4833"/>
      <c r="C4833"/>
      <c r="D4833"/>
      <c r="E4833"/>
      <c r="F4833"/>
      <c r="G4833"/>
    </row>
    <row r="4834" spans="1:7" x14ac:dyDescent="0.2">
      <c r="A4834" t="str">
        <f>Table76[[#This Row],[Test No.]]&amp;Table76[[#This Row],[Section]]&amp;Table76[[#This Row],[Q. No.]]</f>
        <v/>
      </c>
      <c r="B4834"/>
      <c r="C4834"/>
      <c r="D4834"/>
      <c r="E4834"/>
      <c r="F4834"/>
      <c r="G4834"/>
    </row>
    <row r="4835" spans="1:7" x14ac:dyDescent="0.2">
      <c r="A4835" t="str">
        <f>Table76[[#This Row],[Test No.]]&amp;Table76[[#This Row],[Section]]&amp;Table76[[#This Row],[Q. No.]]</f>
        <v/>
      </c>
      <c r="B4835"/>
      <c r="C4835"/>
      <c r="D4835"/>
      <c r="E4835"/>
      <c r="F4835"/>
      <c r="G4835"/>
    </row>
    <row r="4836" spans="1:7" x14ac:dyDescent="0.2">
      <c r="A4836" t="str">
        <f>Table76[[#This Row],[Test No.]]&amp;Table76[[#This Row],[Section]]&amp;Table76[[#This Row],[Q. No.]]</f>
        <v/>
      </c>
      <c r="B4836"/>
      <c r="C4836"/>
      <c r="D4836"/>
      <c r="E4836"/>
      <c r="F4836"/>
      <c r="G4836"/>
    </row>
    <row r="4837" spans="1:7" x14ac:dyDescent="0.2">
      <c r="A4837" t="str">
        <f>Table76[[#This Row],[Test No.]]&amp;Table76[[#This Row],[Section]]&amp;Table76[[#This Row],[Q. No.]]</f>
        <v/>
      </c>
      <c r="B4837"/>
      <c r="C4837"/>
      <c r="D4837"/>
      <c r="E4837"/>
      <c r="F4837"/>
      <c r="G4837"/>
    </row>
    <row r="4838" spans="1:7" x14ac:dyDescent="0.2">
      <c r="A4838" t="str">
        <f>Table76[[#This Row],[Test No.]]&amp;Table76[[#This Row],[Section]]&amp;Table76[[#This Row],[Q. No.]]</f>
        <v/>
      </c>
      <c r="B4838"/>
      <c r="C4838"/>
      <c r="D4838"/>
      <c r="E4838"/>
      <c r="F4838"/>
      <c r="G4838"/>
    </row>
    <row r="4839" spans="1:7" x14ac:dyDescent="0.2">
      <c r="A4839" t="str">
        <f>Table76[[#This Row],[Test No.]]&amp;Table76[[#This Row],[Section]]&amp;Table76[[#This Row],[Q. No.]]</f>
        <v/>
      </c>
      <c r="B4839"/>
      <c r="C4839"/>
      <c r="D4839"/>
      <c r="E4839"/>
      <c r="F4839"/>
      <c r="G4839"/>
    </row>
    <row r="4840" spans="1:7" x14ac:dyDescent="0.2">
      <c r="A4840" t="str">
        <f>Table76[[#This Row],[Test No.]]&amp;Table76[[#This Row],[Section]]&amp;Table76[[#This Row],[Q. No.]]</f>
        <v/>
      </c>
      <c r="B4840"/>
      <c r="C4840"/>
      <c r="D4840"/>
      <c r="E4840"/>
      <c r="F4840"/>
      <c r="G4840"/>
    </row>
    <row r="4841" spans="1:7" x14ac:dyDescent="0.2">
      <c r="A4841" t="str">
        <f>Table76[[#This Row],[Test No.]]&amp;Table76[[#This Row],[Section]]&amp;Table76[[#This Row],[Q. No.]]</f>
        <v/>
      </c>
      <c r="B4841"/>
      <c r="C4841"/>
      <c r="D4841"/>
      <c r="E4841"/>
      <c r="F4841"/>
      <c r="G4841"/>
    </row>
    <row r="4842" spans="1:7" x14ac:dyDescent="0.2">
      <c r="A4842" t="str">
        <f>Table76[[#This Row],[Test No.]]&amp;Table76[[#This Row],[Section]]&amp;Table76[[#This Row],[Q. No.]]</f>
        <v/>
      </c>
      <c r="B4842"/>
      <c r="C4842"/>
      <c r="D4842"/>
      <c r="E4842"/>
      <c r="F4842"/>
      <c r="G4842"/>
    </row>
    <row r="4843" spans="1:7" x14ac:dyDescent="0.2">
      <c r="A4843" t="str">
        <f>Table76[[#This Row],[Test No.]]&amp;Table76[[#This Row],[Section]]&amp;Table76[[#This Row],[Q. No.]]</f>
        <v/>
      </c>
      <c r="B4843"/>
      <c r="C4843"/>
      <c r="D4843"/>
      <c r="E4843"/>
      <c r="F4843"/>
      <c r="G4843"/>
    </row>
    <row r="4844" spans="1:7" x14ac:dyDescent="0.2">
      <c r="A4844" t="str">
        <f>Table76[[#This Row],[Test No.]]&amp;Table76[[#This Row],[Section]]&amp;Table76[[#This Row],[Q. No.]]</f>
        <v/>
      </c>
      <c r="B4844"/>
      <c r="C4844"/>
      <c r="D4844"/>
      <c r="E4844"/>
      <c r="F4844"/>
      <c r="G4844"/>
    </row>
    <row r="4845" spans="1:7" x14ac:dyDescent="0.2">
      <c r="A4845" t="str">
        <f>Table76[[#This Row],[Test No.]]&amp;Table76[[#This Row],[Section]]&amp;Table76[[#This Row],[Q. No.]]</f>
        <v/>
      </c>
      <c r="B4845"/>
      <c r="C4845"/>
      <c r="D4845"/>
      <c r="E4845"/>
      <c r="F4845"/>
      <c r="G4845"/>
    </row>
    <row r="4846" spans="1:7" x14ac:dyDescent="0.2">
      <c r="A4846" t="str">
        <f>Table76[[#This Row],[Test No.]]&amp;Table76[[#This Row],[Section]]&amp;Table76[[#This Row],[Q. No.]]</f>
        <v/>
      </c>
      <c r="B4846"/>
      <c r="C4846"/>
      <c r="D4846"/>
      <c r="E4846"/>
      <c r="F4846"/>
      <c r="G4846"/>
    </row>
    <row r="4847" spans="1:7" x14ac:dyDescent="0.2">
      <c r="A4847" t="str">
        <f>Table76[[#This Row],[Test No.]]&amp;Table76[[#This Row],[Section]]&amp;Table76[[#This Row],[Q. No.]]</f>
        <v/>
      </c>
      <c r="B4847"/>
      <c r="C4847"/>
      <c r="D4847"/>
      <c r="E4847"/>
      <c r="F4847"/>
      <c r="G4847"/>
    </row>
    <row r="4848" spans="1:7" x14ac:dyDescent="0.2">
      <c r="A4848" t="str">
        <f>Table76[[#This Row],[Test No.]]&amp;Table76[[#This Row],[Section]]&amp;Table76[[#This Row],[Q. No.]]</f>
        <v/>
      </c>
      <c r="B4848"/>
      <c r="C4848"/>
      <c r="D4848"/>
      <c r="E4848"/>
      <c r="F4848"/>
      <c r="G4848"/>
    </row>
    <row r="4849" spans="1:7" x14ac:dyDescent="0.2">
      <c r="A4849" t="str">
        <f>Table76[[#This Row],[Test No.]]&amp;Table76[[#This Row],[Section]]&amp;Table76[[#This Row],[Q. No.]]</f>
        <v/>
      </c>
      <c r="B4849"/>
      <c r="C4849"/>
      <c r="D4849"/>
      <c r="E4849"/>
      <c r="F4849"/>
      <c r="G4849"/>
    </row>
    <row r="4850" spans="1:7" x14ac:dyDescent="0.2">
      <c r="A4850" t="str">
        <f>Table76[[#This Row],[Test No.]]&amp;Table76[[#This Row],[Section]]&amp;Table76[[#This Row],[Q. No.]]</f>
        <v/>
      </c>
      <c r="B4850"/>
      <c r="C4850"/>
      <c r="D4850"/>
      <c r="E4850"/>
      <c r="F4850"/>
      <c r="G4850"/>
    </row>
    <row r="4851" spans="1:7" x14ac:dyDescent="0.2">
      <c r="A4851" t="str">
        <f>Table76[[#This Row],[Test No.]]&amp;Table76[[#This Row],[Section]]&amp;Table76[[#This Row],[Q. No.]]</f>
        <v/>
      </c>
      <c r="B4851"/>
      <c r="C4851"/>
      <c r="D4851"/>
      <c r="E4851"/>
      <c r="F4851"/>
      <c r="G4851"/>
    </row>
    <row r="4852" spans="1:7" x14ac:dyDescent="0.2">
      <c r="A4852" t="str">
        <f>Table76[[#This Row],[Test No.]]&amp;Table76[[#This Row],[Section]]&amp;Table76[[#This Row],[Q. No.]]</f>
        <v/>
      </c>
      <c r="B4852"/>
      <c r="C4852"/>
      <c r="D4852"/>
      <c r="E4852"/>
      <c r="F4852"/>
      <c r="G4852"/>
    </row>
    <row r="4853" spans="1:7" x14ac:dyDescent="0.2">
      <c r="A4853" t="str">
        <f>Table76[[#This Row],[Test No.]]&amp;Table76[[#This Row],[Section]]&amp;Table76[[#This Row],[Q. No.]]</f>
        <v/>
      </c>
      <c r="B4853"/>
      <c r="C4853"/>
      <c r="D4853"/>
      <c r="E4853"/>
      <c r="F4853"/>
      <c r="G4853"/>
    </row>
    <row r="4854" spans="1:7" x14ac:dyDescent="0.2">
      <c r="A4854" t="str">
        <f>Table76[[#This Row],[Test No.]]&amp;Table76[[#This Row],[Section]]&amp;Table76[[#This Row],[Q. No.]]</f>
        <v/>
      </c>
      <c r="B4854"/>
      <c r="C4854"/>
      <c r="D4854"/>
      <c r="E4854"/>
      <c r="F4854"/>
      <c r="G4854"/>
    </row>
    <row r="4855" spans="1:7" x14ac:dyDescent="0.2">
      <c r="A4855" t="str">
        <f>Table76[[#This Row],[Test No.]]&amp;Table76[[#This Row],[Section]]&amp;Table76[[#This Row],[Q. No.]]</f>
        <v/>
      </c>
      <c r="B4855"/>
      <c r="C4855"/>
      <c r="D4855"/>
      <c r="E4855"/>
      <c r="F4855"/>
      <c r="G4855"/>
    </row>
    <row r="4856" spans="1:7" x14ac:dyDescent="0.2">
      <c r="A4856" t="str">
        <f>Table76[[#This Row],[Test No.]]&amp;Table76[[#This Row],[Section]]&amp;Table76[[#This Row],[Q. No.]]</f>
        <v/>
      </c>
      <c r="B4856"/>
      <c r="C4856"/>
      <c r="D4856"/>
      <c r="E4856"/>
      <c r="F4856"/>
      <c r="G4856"/>
    </row>
    <row r="4857" spans="1:7" x14ac:dyDescent="0.2">
      <c r="A4857" t="str">
        <f>Table76[[#This Row],[Test No.]]&amp;Table76[[#This Row],[Section]]&amp;Table76[[#This Row],[Q. No.]]</f>
        <v/>
      </c>
      <c r="B4857"/>
      <c r="C4857"/>
      <c r="D4857"/>
      <c r="E4857"/>
      <c r="F4857"/>
      <c r="G4857"/>
    </row>
    <row r="4858" spans="1:7" x14ac:dyDescent="0.2">
      <c r="A4858" t="str">
        <f>Table76[[#This Row],[Test No.]]&amp;Table76[[#This Row],[Section]]&amp;Table76[[#This Row],[Q. No.]]</f>
        <v/>
      </c>
      <c r="B4858"/>
      <c r="C4858"/>
      <c r="D4858"/>
      <c r="E4858"/>
      <c r="F4858"/>
      <c r="G4858"/>
    </row>
    <row r="4859" spans="1:7" x14ac:dyDescent="0.2">
      <c r="A4859" t="str">
        <f>Table76[[#This Row],[Test No.]]&amp;Table76[[#This Row],[Section]]&amp;Table76[[#This Row],[Q. No.]]</f>
        <v/>
      </c>
      <c r="B4859"/>
      <c r="C4859"/>
      <c r="D4859"/>
      <c r="E4859"/>
      <c r="F4859"/>
      <c r="G4859"/>
    </row>
    <row r="4860" spans="1:7" x14ac:dyDescent="0.2">
      <c r="A4860" t="str">
        <f>Table76[[#This Row],[Test No.]]&amp;Table76[[#This Row],[Section]]&amp;Table76[[#This Row],[Q. No.]]</f>
        <v/>
      </c>
      <c r="B4860"/>
      <c r="C4860"/>
      <c r="D4860"/>
      <c r="E4860"/>
      <c r="F4860"/>
      <c r="G4860"/>
    </row>
    <row r="4861" spans="1:7" x14ac:dyDescent="0.2">
      <c r="A4861" t="str">
        <f>Table76[[#This Row],[Test No.]]&amp;Table76[[#This Row],[Section]]&amp;Table76[[#This Row],[Q. No.]]</f>
        <v/>
      </c>
      <c r="B4861"/>
      <c r="C4861"/>
      <c r="D4861"/>
      <c r="E4861"/>
      <c r="F4861"/>
      <c r="G4861"/>
    </row>
    <row r="4862" spans="1:7" x14ac:dyDescent="0.2">
      <c r="A4862" t="str">
        <f>Table76[[#This Row],[Test No.]]&amp;Table76[[#This Row],[Section]]&amp;Table76[[#This Row],[Q. No.]]</f>
        <v/>
      </c>
      <c r="B4862"/>
      <c r="C4862"/>
      <c r="D4862"/>
      <c r="E4862"/>
      <c r="F4862"/>
      <c r="G4862"/>
    </row>
    <row r="4863" spans="1:7" x14ac:dyDescent="0.2">
      <c r="A4863" t="str">
        <f>Table76[[#This Row],[Test No.]]&amp;Table76[[#This Row],[Section]]&amp;Table76[[#This Row],[Q. No.]]</f>
        <v/>
      </c>
      <c r="B4863"/>
      <c r="C4863"/>
      <c r="D4863"/>
      <c r="E4863"/>
      <c r="F4863"/>
      <c r="G4863"/>
    </row>
    <row r="4864" spans="1:7" x14ac:dyDescent="0.2">
      <c r="A4864" t="str">
        <f>Table76[[#This Row],[Test No.]]&amp;Table76[[#This Row],[Section]]&amp;Table76[[#This Row],[Q. No.]]</f>
        <v/>
      </c>
      <c r="B4864"/>
      <c r="C4864"/>
      <c r="D4864"/>
      <c r="E4864"/>
      <c r="F4864"/>
      <c r="G4864"/>
    </row>
    <row r="4865" spans="1:7" x14ac:dyDescent="0.2">
      <c r="A4865" t="str">
        <f>Table76[[#This Row],[Test No.]]&amp;Table76[[#This Row],[Section]]&amp;Table76[[#This Row],[Q. No.]]</f>
        <v/>
      </c>
      <c r="B4865"/>
      <c r="C4865"/>
      <c r="D4865"/>
      <c r="E4865"/>
      <c r="F4865"/>
      <c r="G4865"/>
    </row>
    <row r="4866" spans="1:7" x14ac:dyDescent="0.2">
      <c r="A4866" t="str">
        <f>Table76[[#This Row],[Test No.]]&amp;Table76[[#This Row],[Section]]&amp;Table76[[#This Row],[Q. No.]]</f>
        <v/>
      </c>
      <c r="B4866"/>
      <c r="C4866"/>
      <c r="D4866"/>
      <c r="E4866"/>
      <c r="F4866"/>
      <c r="G4866"/>
    </row>
    <row r="4867" spans="1:7" x14ac:dyDescent="0.2">
      <c r="A4867" t="str">
        <f>Table76[[#This Row],[Test No.]]&amp;Table76[[#This Row],[Section]]&amp;Table76[[#This Row],[Q. No.]]</f>
        <v/>
      </c>
      <c r="B4867"/>
      <c r="C4867"/>
      <c r="D4867"/>
      <c r="E4867"/>
      <c r="F4867"/>
      <c r="G4867"/>
    </row>
    <row r="4868" spans="1:7" x14ac:dyDescent="0.2">
      <c r="A4868" t="str">
        <f>Table76[[#This Row],[Test No.]]&amp;Table76[[#This Row],[Section]]&amp;Table76[[#This Row],[Q. No.]]</f>
        <v/>
      </c>
      <c r="B4868"/>
      <c r="C4868"/>
      <c r="D4868"/>
      <c r="E4868"/>
      <c r="F4868"/>
      <c r="G4868"/>
    </row>
    <row r="4869" spans="1:7" x14ac:dyDescent="0.2">
      <c r="A4869" t="str">
        <f>Table76[[#This Row],[Test No.]]&amp;Table76[[#This Row],[Section]]&amp;Table76[[#This Row],[Q. No.]]</f>
        <v/>
      </c>
      <c r="B4869"/>
      <c r="C4869"/>
      <c r="D4869"/>
      <c r="E4869"/>
      <c r="F4869"/>
      <c r="G4869"/>
    </row>
    <row r="4870" spans="1:7" x14ac:dyDescent="0.2">
      <c r="A4870" t="str">
        <f>Table76[[#This Row],[Test No.]]&amp;Table76[[#This Row],[Section]]&amp;Table76[[#This Row],[Q. No.]]</f>
        <v/>
      </c>
      <c r="B4870"/>
      <c r="C4870"/>
      <c r="D4870"/>
      <c r="E4870"/>
      <c r="F4870"/>
      <c r="G4870"/>
    </row>
    <row r="4871" spans="1:7" x14ac:dyDescent="0.2">
      <c r="A4871" t="str">
        <f>Table76[[#This Row],[Test No.]]&amp;Table76[[#This Row],[Section]]&amp;Table76[[#This Row],[Q. No.]]</f>
        <v/>
      </c>
      <c r="B4871"/>
      <c r="C4871"/>
      <c r="D4871"/>
      <c r="E4871"/>
      <c r="F4871"/>
      <c r="G4871"/>
    </row>
    <row r="4872" spans="1:7" x14ac:dyDescent="0.2">
      <c r="A4872" t="str">
        <f>Table76[[#This Row],[Test No.]]&amp;Table76[[#This Row],[Section]]&amp;Table76[[#This Row],[Q. No.]]</f>
        <v/>
      </c>
      <c r="B4872"/>
      <c r="C4872"/>
      <c r="D4872"/>
      <c r="E4872"/>
      <c r="F4872"/>
      <c r="G4872"/>
    </row>
    <row r="4873" spans="1:7" x14ac:dyDescent="0.2">
      <c r="A4873" t="str">
        <f>Table76[[#This Row],[Test No.]]&amp;Table76[[#This Row],[Section]]&amp;Table76[[#This Row],[Q. No.]]</f>
        <v/>
      </c>
      <c r="B4873"/>
      <c r="C4873"/>
      <c r="D4873"/>
      <c r="E4873"/>
      <c r="F4873"/>
      <c r="G4873"/>
    </row>
    <row r="4874" spans="1:7" x14ac:dyDescent="0.2">
      <c r="A4874" t="str">
        <f>Table76[[#This Row],[Test No.]]&amp;Table76[[#This Row],[Section]]&amp;Table76[[#This Row],[Q. No.]]</f>
        <v/>
      </c>
      <c r="B4874"/>
      <c r="C4874"/>
      <c r="D4874"/>
      <c r="E4874"/>
      <c r="F4874"/>
      <c r="G4874"/>
    </row>
    <row r="4875" spans="1:7" x14ac:dyDescent="0.2">
      <c r="A4875" t="str">
        <f>Table76[[#This Row],[Test No.]]&amp;Table76[[#This Row],[Section]]&amp;Table76[[#This Row],[Q. No.]]</f>
        <v/>
      </c>
      <c r="B4875"/>
      <c r="C4875"/>
      <c r="D4875"/>
      <c r="E4875"/>
      <c r="F4875"/>
      <c r="G4875"/>
    </row>
    <row r="4876" spans="1:7" x14ac:dyDescent="0.2">
      <c r="A4876" t="str">
        <f>Table76[[#This Row],[Test No.]]&amp;Table76[[#This Row],[Section]]&amp;Table76[[#This Row],[Q. No.]]</f>
        <v/>
      </c>
      <c r="B4876"/>
      <c r="C4876"/>
      <c r="D4876"/>
      <c r="E4876"/>
      <c r="F4876"/>
      <c r="G4876"/>
    </row>
    <row r="4877" spans="1:7" x14ac:dyDescent="0.2">
      <c r="A4877" t="str">
        <f>Table76[[#This Row],[Test No.]]&amp;Table76[[#This Row],[Section]]&amp;Table76[[#This Row],[Q. No.]]</f>
        <v/>
      </c>
      <c r="B4877"/>
      <c r="C4877"/>
      <c r="D4877"/>
      <c r="E4877"/>
      <c r="F4877"/>
      <c r="G4877"/>
    </row>
    <row r="4878" spans="1:7" x14ac:dyDescent="0.2">
      <c r="A4878" t="str">
        <f>Table76[[#This Row],[Test No.]]&amp;Table76[[#This Row],[Section]]&amp;Table76[[#This Row],[Q. No.]]</f>
        <v/>
      </c>
      <c r="B4878"/>
      <c r="C4878"/>
      <c r="D4878"/>
      <c r="E4878"/>
      <c r="F4878"/>
      <c r="G4878"/>
    </row>
    <row r="4879" spans="1:7" x14ac:dyDescent="0.2">
      <c r="A4879" t="str">
        <f>Table76[[#This Row],[Test No.]]&amp;Table76[[#This Row],[Section]]&amp;Table76[[#This Row],[Q. No.]]</f>
        <v/>
      </c>
      <c r="B4879"/>
      <c r="C4879"/>
      <c r="D4879"/>
      <c r="E4879"/>
      <c r="F4879"/>
      <c r="G4879"/>
    </row>
    <row r="4880" spans="1:7" x14ac:dyDescent="0.2">
      <c r="A4880" t="str">
        <f>Table76[[#This Row],[Test No.]]&amp;Table76[[#This Row],[Section]]&amp;Table76[[#This Row],[Q. No.]]</f>
        <v/>
      </c>
      <c r="B4880"/>
      <c r="C4880"/>
      <c r="D4880"/>
      <c r="E4880"/>
      <c r="F4880"/>
      <c r="G4880"/>
    </row>
    <row r="4881" spans="1:7" x14ac:dyDescent="0.2">
      <c r="A4881" t="str">
        <f>Table76[[#This Row],[Test No.]]&amp;Table76[[#This Row],[Section]]&amp;Table76[[#This Row],[Q. No.]]</f>
        <v/>
      </c>
      <c r="B4881"/>
      <c r="C4881"/>
      <c r="D4881"/>
      <c r="E4881"/>
      <c r="F4881"/>
      <c r="G4881"/>
    </row>
    <row r="4882" spans="1:7" x14ac:dyDescent="0.2">
      <c r="A4882" t="str">
        <f>Table76[[#This Row],[Test No.]]&amp;Table76[[#This Row],[Section]]&amp;Table76[[#This Row],[Q. No.]]</f>
        <v/>
      </c>
      <c r="B4882"/>
      <c r="C4882"/>
      <c r="D4882"/>
      <c r="E4882"/>
      <c r="F4882"/>
      <c r="G4882"/>
    </row>
    <row r="4883" spans="1:7" x14ac:dyDescent="0.2">
      <c r="A4883" t="str">
        <f>Table76[[#This Row],[Test No.]]&amp;Table76[[#This Row],[Section]]&amp;Table76[[#This Row],[Q. No.]]</f>
        <v/>
      </c>
      <c r="B4883"/>
      <c r="C4883"/>
      <c r="D4883"/>
      <c r="E4883"/>
      <c r="F4883"/>
      <c r="G4883"/>
    </row>
    <row r="4884" spans="1:7" x14ac:dyDescent="0.2">
      <c r="A4884" t="str">
        <f>Table76[[#This Row],[Test No.]]&amp;Table76[[#This Row],[Section]]&amp;Table76[[#This Row],[Q. No.]]</f>
        <v/>
      </c>
      <c r="B4884"/>
      <c r="C4884"/>
      <c r="D4884"/>
      <c r="E4884"/>
      <c r="F4884"/>
      <c r="G4884"/>
    </row>
    <row r="4885" spans="1:7" x14ac:dyDescent="0.2">
      <c r="A4885" t="str">
        <f>Table76[[#This Row],[Test No.]]&amp;Table76[[#This Row],[Section]]&amp;Table76[[#This Row],[Q. No.]]</f>
        <v/>
      </c>
      <c r="B4885"/>
      <c r="C4885"/>
      <c r="D4885"/>
      <c r="E4885"/>
      <c r="F4885"/>
      <c r="G4885"/>
    </row>
    <row r="4886" spans="1:7" x14ac:dyDescent="0.2">
      <c r="A4886" t="str">
        <f>Table76[[#This Row],[Test No.]]&amp;Table76[[#This Row],[Section]]&amp;Table76[[#This Row],[Q. No.]]</f>
        <v/>
      </c>
      <c r="B4886"/>
      <c r="C4886"/>
      <c r="D4886"/>
      <c r="E4886"/>
      <c r="F4886"/>
      <c r="G4886"/>
    </row>
    <row r="4887" spans="1:7" x14ac:dyDescent="0.2">
      <c r="A4887" t="str">
        <f>Table76[[#This Row],[Test No.]]&amp;Table76[[#This Row],[Section]]&amp;Table76[[#This Row],[Q. No.]]</f>
        <v/>
      </c>
      <c r="B4887"/>
      <c r="C4887"/>
      <c r="D4887"/>
      <c r="E4887"/>
      <c r="F4887"/>
      <c r="G4887"/>
    </row>
    <row r="4888" spans="1:7" x14ac:dyDescent="0.2">
      <c r="A4888" t="str">
        <f>Table76[[#This Row],[Test No.]]&amp;Table76[[#This Row],[Section]]&amp;Table76[[#This Row],[Q. No.]]</f>
        <v/>
      </c>
      <c r="B4888"/>
      <c r="C4888"/>
      <c r="D4888"/>
      <c r="E4888"/>
      <c r="F4888"/>
      <c r="G4888"/>
    </row>
    <row r="4889" spans="1:7" x14ac:dyDescent="0.2">
      <c r="A4889" t="str">
        <f>Table76[[#This Row],[Test No.]]&amp;Table76[[#This Row],[Section]]&amp;Table76[[#This Row],[Q. No.]]</f>
        <v/>
      </c>
      <c r="B4889"/>
      <c r="C4889"/>
      <c r="D4889"/>
      <c r="E4889"/>
      <c r="F4889"/>
      <c r="G4889"/>
    </row>
    <row r="4890" spans="1:7" x14ac:dyDescent="0.2">
      <c r="A4890" t="str">
        <f>Table76[[#This Row],[Test No.]]&amp;Table76[[#This Row],[Section]]&amp;Table76[[#This Row],[Q. No.]]</f>
        <v/>
      </c>
      <c r="B4890"/>
      <c r="C4890"/>
      <c r="D4890"/>
      <c r="E4890"/>
      <c r="F4890"/>
      <c r="G4890"/>
    </row>
    <row r="4891" spans="1:7" x14ac:dyDescent="0.2">
      <c r="A4891" t="str">
        <f>Table76[[#This Row],[Test No.]]&amp;Table76[[#This Row],[Section]]&amp;Table76[[#This Row],[Q. No.]]</f>
        <v/>
      </c>
      <c r="B4891"/>
      <c r="C4891"/>
      <c r="D4891"/>
      <c r="E4891"/>
      <c r="F4891"/>
      <c r="G4891"/>
    </row>
    <row r="4892" spans="1:7" x14ac:dyDescent="0.2">
      <c r="A4892" t="str">
        <f>Table76[[#This Row],[Test No.]]&amp;Table76[[#This Row],[Section]]&amp;Table76[[#This Row],[Q. No.]]</f>
        <v/>
      </c>
      <c r="B4892"/>
      <c r="C4892"/>
      <c r="D4892"/>
      <c r="E4892"/>
      <c r="F4892"/>
      <c r="G4892"/>
    </row>
    <row r="4893" spans="1:7" x14ac:dyDescent="0.2">
      <c r="A4893" t="str">
        <f>Table76[[#This Row],[Test No.]]&amp;Table76[[#This Row],[Section]]&amp;Table76[[#This Row],[Q. No.]]</f>
        <v/>
      </c>
      <c r="B4893"/>
      <c r="C4893"/>
      <c r="D4893"/>
      <c r="E4893"/>
      <c r="F4893"/>
      <c r="G4893"/>
    </row>
    <row r="4894" spans="1:7" x14ac:dyDescent="0.2">
      <c r="A4894" t="str">
        <f>Table76[[#This Row],[Test No.]]&amp;Table76[[#This Row],[Section]]&amp;Table76[[#This Row],[Q. No.]]</f>
        <v/>
      </c>
      <c r="B4894"/>
      <c r="C4894"/>
      <c r="D4894"/>
      <c r="E4894"/>
      <c r="F4894"/>
      <c r="G4894"/>
    </row>
    <row r="4895" spans="1:7" x14ac:dyDescent="0.2">
      <c r="A4895" t="str">
        <f>Table76[[#This Row],[Test No.]]&amp;Table76[[#This Row],[Section]]&amp;Table76[[#This Row],[Q. No.]]</f>
        <v/>
      </c>
      <c r="B4895"/>
      <c r="C4895"/>
      <c r="D4895"/>
      <c r="E4895"/>
      <c r="F4895"/>
      <c r="G4895"/>
    </row>
    <row r="4896" spans="1:7" x14ac:dyDescent="0.2">
      <c r="A4896" t="str">
        <f>Table76[[#This Row],[Test No.]]&amp;Table76[[#This Row],[Section]]&amp;Table76[[#This Row],[Q. No.]]</f>
        <v/>
      </c>
      <c r="B4896"/>
      <c r="C4896"/>
      <c r="D4896"/>
      <c r="E4896"/>
      <c r="F4896"/>
      <c r="G4896"/>
    </row>
    <row r="4897" spans="1:7" x14ac:dyDescent="0.2">
      <c r="A4897" t="str">
        <f>Table76[[#This Row],[Test No.]]&amp;Table76[[#This Row],[Section]]&amp;Table76[[#This Row],[Q. No.]]</f>
        <v/>
      </c>
      <c r="B4897"/>
      <c r="C4897"/>
      <c r="D4897"/>
      <c r="E4897"/>
      <c r="F4897"/>
      <c r="G4897"/>
    </row>
    <row r="4898" spans="1:7" x14ac:dyDescent="0.2">
      <c r="A4898" t="str">
        <f>Table76[[#This Row],[Test No.]]&amp;Table76[[#This Row],[Section]]&amp;Table76[[#This Row],[Q. No.]]</f>
        <v/>
      </c>
      <c r="B4898"/>
      <c r="C4898"/>
      <c r="D4898"/>
      <c r="E4898"/>
      <c r="F4898"/>
      <c r="G4898"/>
    </row>
    <row r="4899" spans="1:7" x14ac:dyDescent="0.2">
      <c r="A4899" t="str">
        <f>Table76[[#This Row],[Test No.]]&amp;Table76[[#This Row],[Section]]&amp;Table76[[#This Row],[Q. No.]]</f>
        <v/>
      </c>
      <c r="B4899"/>
      <c r="C4899"/>
      <c r="D4899"/>
      <c r="E4899"/>
      <c r="F4899"/>
      <c r="G4899"/>
    </row>
    <row r="4900" spans="1:7" x14ac:dyDescent="0.2">
      <c r="A4900" t="str">
        <f>Table76[[#This Row],[Test No.]]&amp;Table76[[#This Row],[Section]]&amp;Table76[[#This Row],[Q. No.]]</f>
        <v/>
      </c>
      <c r="B4900"/>
      <c r="C4900"/>
      <c r="D4900"/>
      <c r="E4900"/>
      <c r="F4900"/>
      <c r="G4900"/>
    </row>
    <row r="4901" spans="1:7" x14ac:dyDescent="0.2">
      <c r="A4901" t="str">
        <f>Table76[[#This Row],[Test No.]]&amp;Table76[[#This Row],[Section]]&amp;Table76[[#This Row],[Q. No.]]</f>
        <v/>
      </c>
      <c r="B4901"/>
      <c r="C4901"/>
      <c r="D4901"/>
      <c r="E4901"/>
      <c r="F4901"/>
      <c r="G4901"/>
    </row>
    <row r="4902" spans="1:7" x14ac:dyDescent="0.2">
      <c r="A4902" t="str">
        <f>Table76[[#This Row],[Test No.]]&amp;Table76[[#This Row],[Section]]&amp;Table76[[#This Row],[Q. No.]]</f>
        <v/>
      </c>
      <c r="B4902"/>
      <c r="C4902"/>
      <c r="D4902"/>
      <c r="E4902"/>
      <c r="F4902"/>
      <c r="G4902"/>
    </row>
    <row r="4903" spans="1:7" x14ac:dyDescent="0.2">
      <c r="A4903" t="str">
        <f>Table76[[#This Row],[Test No.]]&amp;Table76[[#This Row],[Section]]&amp;Table76[[#This Row],[Q. No.]]</f>
        <v/>
      </c>
      <c r="B4903"/>
      <c r="C4903"/>
      <c r="D4903"/>
      <c r="E4903"/>
      <c r="F4903"/>
      <c r="G4903"/>
    </row>
    <row r="4904" spans="1:7" x14ac:dyDescent="0.2">
      <c r="A4904" t="str">
        <f>Table76[[#This Row],[Test No.]]&amp;Table76[[#This Row],[Section]]&amp;Table76[[#This Row],[Q. No.]]</f>
        <v/>
      </c>
      <c r="B4904"/>
      <c r="C4904"/>
      <c r="D4904"/>
      <c r="E4904"/>
      <c r="F4904"/>
      <c r="G4904"/>
    </row>
    <row r="4905" spans="1:7" x14ac:dyDescent="0.2">
      <c r="A4905" t="str">
        <f>Table76[[#This Row],[Test No.]]&amp;Table76[[#This Row],[Section]]&amp;Table76[[#This Row],[Q. No.]]</f>
        <v/>
      </c>
      <c r="B4905"/>
      <c r="C4905"/>
      <c r="D4905"/>
      <c r="E4905"/>
      <c r="F4905"/>
      <c r="G4905"/>
    </row>
    <row r="4906" spans="1:7" x14ac:dyDescent="0.2">
      <c r="A4906" t="str">
        <f>Table76[[#This Row],[Test No.]]&amp;Table76[[#This Row],[Section]]&amp;Table76[[#This Row],[Q. No.]]</f>
        <v/>
      </c>
      <c r="B4906"/>
      <c r="C4906"/>
      <c r="D4906"/>
      <c r="E4906"/>
      <c r="F4906"/>
      <c r="G4906"/>
    </row>
    <row r="4907" spans="1:7" x14ac:dyDescent="0.2">
      <c r="A4907" t="str">
        <f>Table76[[#This Row],[Test No.]]&amp;Table76[[#This Row],[Section]]&amp;Table76[[#This Row],[Q. No.]]</f>
        <v/>
      </c>
      <c r="B4907"/>
      <c r="C4907"/>
      <c r="D4907"/>
      <c r="E4907"/>
      <c r="F4907"/>
      <c r="G4907"/>
    </row>
    <row r="4908" spans="1:7" x14ac:dyDescent="0.2">
      <c r="A4908" t="str">
        <f>Table76[[#This Row],[Test No.]]&amp;Table76[[#This Row],[Section]]&amp;Table76[[#This Row],[Q. No.]]</f>
        <v/>
      </c>
      <c r="B4908"/>
      <c r="C4908"/>
      <c r="D4908"/>
      <c r="E4908"/>
      <c r="F4908"/>
      <c r="G4908"/>
    </row>
    <row r="4909" spans="1:7" x14ac:dyDescent="0.2">
      <c r="A4909" t="str">
        <f>Table76[[#This Row],[Test No.]]&amp;Table76[[#This Row],[Section]]&amp;Table76[[#This Row],[Q. No.]]</f>
        <v/>
      </c>
      <c r="B4909"/>
      <c r="C4909"/>
      <c r="D4909"/>
      <c r="E4909"/>
      <c r="F4909"/>
      <c r="G4909"/>
    </row>
    <row r="4910" spans="1:7" x14ac:dyDescent="0.2">
      <c r="A4910" t="str">
        <f>Table76[[#This Row],[Test No.]]&amp;Table76[[#This Row],[Section]]&amp;Table76[[#This Row],[Q. No.]]</f>
        <v/>
      </c>
      <c r="B4910"/>
      <c r="C4910"/>
      <c r="D4910"/>
      <c r="E4910"/>
      <c r="F4910"/>
      <c r="G4910"/>
    </row>
    <row r="4911" spans="1:7" x14ac:dyDescent="0.2">
      <c r="A4911" t="str">
        <f>Table76[[#This Row],[Test No.]]&amp;Table76[[#This Row],[Section]]&amp;Table76[[#This Row],[Q. No.]]</f>
        <v/>
      </c>
      <c r="B4911"/>
      <c r="C4911"/>
      <c r="D4911"/>
      <c r="E4911"/>
      <c r="F4911"/>
      <c r="G4911"/>
    </row>
    <row r="4912" spans="1:7" x14ac:dyDescent="0.2">
      <c r="A4912" t="str">
        <f>Table76[[#This Row],[Test No.]]&amp;Table76[[#This Row],[Section]]&amp;Table76[[#This Row],[Q. No.]]</f>
        <v/>
      </c>
      <c r="B4912"/>
      <c r="C4912"/>
      <c r="D4912"/>
      <c r="E4912"/>
      <c r="F4912"/>
      <c r="G4912"/>
    </row>
    <row r="4913" spans="1:7" x14ac:dyDescent="0.2">
      <c r="A4913" t="str">
        <f>Table76[[#This Row],[Test No.]]&amp;Table76[[#This Row],[Section]]&amp;Table76[[#This Row],[Q. No.]]</f>
        <v/>
      </c>
      <c r="B4913"/>
      <c r="C4913"/>
      <c r="D4913"/>
      <c r="E4913"/>
      <c r="F4913"/>
      <c r="G4913"/>
    </row>
    <row r="4914" spans="1:7" x14ac:dyDescent="0.2">
      <c r="A4914" t="str">
        <f>Table76[[#This Row],[Test No.]]&amp;Table76[[#This Row],[Section]]&amp;Table76[[#This Row],[Q. No.]]</f>
        <v/>
      </c>
      <c r="B4914"/>
      <c r="C4914"/>
      <c r="D4914"/>
      <c r="E4914"/>
      <c r="F4914"/>
      <c r="G4914"/>
    </row>
    <row r="4915" spans="1:7" x14ac:dyDescent="0.2">
      <c r="A4915" t="str">
        <f>Table76[[#This Row],[Test No.]]&amp;Table76[[#This Row],[Section]]&amp;Table76[[#This Row],[Q. No.]]</f>
        <v/>
      </c>
      <c r="B4915"/>
      <c r="C4915"/>
      <c r="D4915"/>
      <c r="E4915"/>
      <c r="F4915"/>
      <c r="G4915"/>
    </row>
    <row r="4916" spans="1:7" x14ac:dyDescent="0.2">
      <c r="A4916" t="str">
        <f>Table76[[#This Row],[Test No.]]&amp;Table76[[#This Row],[Section]]&amp;Table76[[#This Row],[Q. No.]]</f>
        <v/>
      </c>
      <c r="B4916"/>
      <c r="C4916"/>
      <c r="D4916"/>
      <c r="E4916"/>
      <c r="F4916"/>
      <c r="G4916"/>
    </row>
    <row r="4917" spans="1:7" x14ac:dyDescent="0.2">
      <c r="A4917" t="str">
        <f>Table76[[#This Row],[Test No.]]&amp;Table76[[#This Row],[Section]]&amp;Table76[[#This Row],[Q. No.]]</f>
        <v/>
      </c>
      <c r="B4917"/>
      <c r="C4917"/>
      <c r="D4917"/>
      <c r="E4917"/>
      <c r="F4917"/>
      <c r="G4917"/>
    </row>
    <row r="4918" spans="1:7" x14ac:dyDescent="0.2">
      <c r="A4918" t="str">
        <f>Table76[[#This Row],[Test No.]]&amp;Table76[[#This Row],[Section]]&amp;Table76[[#This Row],[Q. No.]]</f>
        <v/>
      </c>
      <c r="B4918"/>
      <c r="C4918"/>
      <c r="D4918"/>
      <c r="E4918"/>
      <c r="F4918"/>
      <c r="G4918"/>
    </row>
    <row r="4919" spans="1:7" x14ac:dyDescent="0.2">
      <c r="A4919" t="str">
        <f>Table76[[#This Row],[Test No.]]&amp;Table76[[#This Row],[Section]]&amp;Table76[[#This Row],[Q. No.]]</f>
        <v/>
      </c>
      <c r="B4919"/>
      <c r="C4919"/>
      <c r="D4919"/>
      <c r="E4919"/>
      <c r="F4919"/>
      <c r="G4919"/>
    </row>
    <row r="4920" spans="1:7" x14ac:dyDescent="0.2">
      <c r="A4920" t="str">
        <f>Table76[[#This Row],[Test No.]]&amp;Table76[[#This Row],[Section]]&amp;Table76[[#This Row],[Q. No.]]</f>
        <v/>
      </c>
      <c r="B4920"/>
      <c r="C4920"/>
      <c r="D4920"/>
      <c r="E4920"/>
      <c r="F4920"/>
      <c r="G4920"/>
    </row>
    <row r="4921" spans="1:7" x14ac:dyDescent="0.2">
      <c r="A4921" t="str">
        <f>Table76[[#This Row],[Test No.]]&amp;Table76[[#This Row],[Section]]&amp;Table76[[#This Row],[Q. No.]]</f>
        <v/>
      </c>
      <c r="B4921"/>
      <c r="C4921"/>
      <c r="D4921"/>
      <c r="E4921"/>
      <c r="F4921"/>
      <c r="G4921"/>
    </row>
    <row r="4922" spans="1:7" x14ac:dyDescent="0.2">
      <c r="A4922" t="str">
        <f>Table76[[#This Row],[Test No.]]&amp;Table76[[#This Row],[Section]]&amp;Table76[[#This Row],[Q. No.]]</f>
        <v/>
      </c>
      <c r="B4922"/>
      <c r="C4922"/>
      <c r="D4922"/>
      <c r="E4922"/>
      <c r="F4922"/>
      <c r="G4922"/>
    </row>
    <row r="4923" spans="1:7" x14ac:dyDescent="0.2">
      <c r="A4923" t="str">
        <f>Table76[[#This Row],[Test No.]]&amp;Table76[[#This Row],[Section]]&amp;Table76[[#This Row],[Q. No.]]</f>
        <v/>
      </c>
      <c r="B4923"/>
      <c r="C4923"/>
      <c r="D4923"/>
      <c r="E4923"/>
      <c r="F4923"/>
      <c r="G4923"/>
    </row>
    <row r="4924" spans="1:7" x14ac:dyDescent="0.2">
      <c r="A4924" t="str">
        <f>Table76[[#This Row],[Test No.]]&amp;Table76[[#This Row],[Section]]&amp;Table76[[#This Row],[Q. No.]]</f>
        <v/>
      </c>
      <c r="B4924"/>
      <c r="C4924"/>
      <c r="D4924"/>
      <c r="E4924"/>
      <c r="F4924"/>
      <c r="G4924"/>
    </row>
    <row r="4925" spans="1:7" x14ac:dyDescent="0.2">
      <c r="A4925" t="str">
        <f>Table76[[#This Row],[Test No.]]&amp;Table76[[#This Row],[Section]]&amp;Table76[[#This Row],[Q. No.]]</f>
        <v/>
      </c>
      <c r="B4925"/>
      <c r="C4925"/>
      <c r="D4925"/>
      <c r="E4925"/>
      <c r="F4925"/>
      <c r="G4925"/>
    </row>
    <row r="4926" spans="1:7" x14ac:dyDescent="0.2">
      <c r="A4926" t="str">
        <f>Table76[[#This Row],[Test No.]]&amp;Table76[[#This Row],[Section]]&amp;Table76[[#This Row],[Q. No.]]</f>
        <v/>
      </c>
      <c r="B4926"/>
      <c r="C4926"/>
      <c r="D4926"/>
      <c r="E4926"/>
      <c r="F4926"/>
      <c r="G4926"/>
    </row>
    <row r="4927" spans="1:7" x14ac:dyDescent="0.2">
      <c r="A4927" t="str">
        <f>Table76[[#This Row],[Test No.]]&amp;Table76[[#This Row],[Section]]&amp;Table76[[#This Row],[Q. No.]]</f>
        <v/>
      </c>
      <c r="B4927"/>
      <c r="C4927"/>
      <c r="D4927"/>
      <c r="E4927"/>
      <c r="F4927"/>
      <c r="G4927"/>
    </row>
    <row r="4928" spans="1:7" x14ac:dyDescent="0.2">
      <c r="A4928" t="str">
        <f>Table76[[#This Row],[Test No.]]&amp;Table76[[#This Row],[Section]]&amp;Table76[[#This Row],[Q. No.]]</f>
        <v/>
      </c>
      <c r="B4928"/>
      <c r="C4928"/>
      <c r="D4928"/>
      <c r="E4928"/>
      <c r="F4928"/>
      <c r="G4928"/>
    </row>
    <row r="4929" spans="1:7" x14ac:dyDescent="0.2">
      <c r="A4929" t="str">
        <f>Table76[[#This Row],[Test No.]]&amp;Table76[[#This Row],[Section]]&amp;Table76[[#This Row],[Q. No.]]</f>
        <v/>
      </c>
      <c r="B4929"/>
      <c r="C4929"/>
      <c r="D4929"/>
      <c r="E4929"/>
      <c r="F4929"/>
      <c r="G4929"/>
    </row>
    <row r="4930" spans="1:7" x14ac:dyDescent="0.2">
      <c r="A4930" t="str">
        <f>Table76[[#This Row],[Test No.]]&amp;Table76[[#This Row],[Section]]&amp;Table76[[#This Row],[Q. No.]]</f>
        <v/>
      </c>
      <c r="B4930"/>
      <c r="C4930"/>
      <c r="D4930"/>
      <c r="E4930"/>
      <c r="F4930"/>
      <c r="G4930"/>
    </row>
    <row r="4931" spans="1:7" x14ac:dyDescent="0.2">
      <c r="A4931" t="str">
        <f>Table76[[#This Row],[Test No.]]&amp;Table76[[#This Row],[Section]]&amp;Table76[[#This Row],[Q. No.]]</f>
        <v/>
      </c>
      <c r="B4931"/>
      <c r="C4931"/>
      <c r="D4931"/>
      <c r="E4931"/>
      <c r="F4931"/>
      <c r="G4931"/>
    </row>
    <row r="4932" spans="1:7" x14ac:dyDescent="0.2">
      <c r="A4932" t="str">
        <f>Table76[[#This Row],[Test No.]]&amp;Table76[[#This Row],[Section]]&amp;Table76[[#This Row],[Q. No.]]</f>
        <v/>
      </c>
      <c r="B4932"/>
      <c r="C4932"/>
      <c r="D4932"/>
      <c r="E4932"/>
      <c r="F4932"/>
      <c r="G4932"/>
    </row>
    <row r="4933" spans="1:7" x14ac:dyDescent="0.2">
      <c r="A4933" t="str">
        <f>Table76[[#This Row],[Test No.]]&amp;Table76[[#This Row],[Section]]&amp;Table76[[#This Row],[Q. No.]]</f>
        <v/>
      </c>
      <c r="B4933"/>
      <c r="C4933"/>
      <c r="D4933"/>
      <c r="E4933"/>
      <c r="F4933"/>
      <c r="G4933"/>
    </row>
    <row r="4934" spans="1:7" x14ac:dyDescent="0.2">
      <c r="A4934" t="str">
        <f>Table76[[#This Row],[Test No.]]&amp;Table76[[#This Row],[Section]]&amp;Table76[[#This Row],[Q. No.]]</f>
        <v/>
      </c>
      <c r="B4934"/>
      <c r="C4934"/>
      <c r="D4934"/>
      <c r="E4934"/>
      <c r="F4934"/>
      <c r="G4934"/>
    </row>
    <row r="4935" spans="1:7" x14ac:dyDescent="0.2">
      <c r="A4935" t="str">
        <f>Table76[[#This Row],[Test No.]]&amp;Table76[[#This Row],[Section]]&amp;Table76[[#This Row],[Q. No.]]</f>
        <v/>
      </c>
      <c r="B4935"/>
      <c r="C4935"/>
      <c r="D4935"/>
      <c r="E4935"/>
      <c r="F4935"/>
      <c r="G4935"/>
    </row>
    <row r="4936" spans="1:7" x14ac:dyDescent="0.2">
      <c r="A4936" t="str">
        <f>Table76[[#This Row],[Test No.]]&amp;Table76[[#This Row],[Section]]&amp;Table76[[#This Row],[Q. No.]]</f>
        <v/>
      </c>
      <c r="B4936"/>
      <c r="C4936"/>
      <c r="D4936"/>
      <c r="E4936"/>
      <c r="F4936"/>
      <c r="G4936"/>
    </row>
    <row r="4937" spans="1:7" x14ac:dyDescent="0.2">
      <c r="A4937" t="str">
        <f>Table76[[#This Row],[Test No.]]&amp;Table76[[#This Row],[Section]]&amp;Table76[[#This Row],[Q. No.]]</f>
        <v/>
      </c>
      <c r="B4937"/>
      <c r="C4937"/>
      <c r="D4937"/>
      <c r="E4937"/>
      <c r="F4937"/>
      <c r="G4937"/>
    </row>
    <row r="4938" spans="1:7" x14ac:dyDescent="0.2">
      <c r="A4938" t="str">
        <f>Table76[[#This Row],[Test No.]]&amp;Table76[[#This Row],[Section]]&amp;Table76[[#This Row],[Q. No.]]</f>
        <v/>
      </c>
      <c r="B4938"/>
      <c r="C4938"/>
      <c r="D4938"/>
      <c r="E4938"/>
      <c r="F4938"/>
      <c r="G4938"/>
    </row>
    <row r="4939" spans="1:7" x14ac:dyDescent="0.2">
      <c r="A4939" t="str">
        <f>Table76[[#This Row],[Test No.]]&amp;Table76[[#This Row],[Section]]&amp;Table76[[#This Row],[Q. No.]]</f>
        <v/>
      </c>
      <c r="B4939"/>
      <c r="C4939"/>
      <c r="D4939"/>
      <c r="E4939"/>
      <c r="F4939"/>
      <c r="G4939"/>
    </row>
    <row r="4940" spans="1:7" x14ac:dyDescent="0.2">
      <c r="A4940" t="str">
        <f>Table76[[#This Row],[Test No.]]&amp;Table76[[#This Row],[Section]]&amp;Table76[[#This Row],[Q. No.]]</f>
        <v/>
      </c>
      <c r="B4940"/>
      <c r="C4940"/>
      <c r="D4940"/>
      <c r="E4940"/>
      <c r="F4940"/>
      <c r="G4940"/>
    </row>
    <row r="4941" spans="1:7" x14ac:dyDescent="0.2">
      <c r="A4941" t="str">
        <f>Table76[[#This Row],[Test No.]]&amp;Table76[[#This Row],[Section]]&amp;Table76[[#This Row],[Q. No.]]</f>
        <v/>
      </c>
      <c r="B4941"/>
      <c r="C4941"/>
      <c r="D4941"/>
      <c r="E4941"/>
      <c r="F4941"/>
      <c r="G4941"/>
    </row>
    <row r="4942" spans="1:7" x14ac:dyDescent="0.2">
      <c r="A4942" t="str">
        <f>Table76[[#This Row],[Test No.]]&amp;Table76[[#This Row],[Section]]&amp;Table76[[#This Row],[Q. No.]]</f>
        <v/>
      </c>
      <c r="B4942"/>
      <c r="C4942"/>
      <c r="D4942"/>
      <c r="E4942"/>
      <c r="F4942"/>
      <c r="G4942"/>
    </row>
    <row r="4943" spans="1:7" x14ac:dyDescent="0.2">
      <c r="A4943" t="str">
        <f>Table76[[#This Row],[Test No.]]&amp;Table76[[#This Row],[Section]]&amp;Table76[[#This Row],[Q. No.]]</f>
        <v/>
      </c>
      <c r="B4943"/>
      <c r="C4943"/>
      <c r="D4943"/>
      <c r="E4943"/>
      <c r="F4943"/>
      <c r="G4943"/>
    </row>
    <row r="4944" spans="1:7" x14ac:dyDescent="0.2">
      <c r="A4944" t="str">
        <f>Table76[[#This Row],[Test No.]]&amp;Table76[[#This Row],[Section]]&amp;Table76[[#This Row],[Q. No.]]</f>
        <v/>
      </c>
      <c r="B4944"/>
      <c r="C4944"/>
      <c r="D4944"/>
      <c r="E4944"/>
      <c r="F4944"/>
      <c r="G4944"/>
    </row>
    <row r="4945" spans="1:7" x14ac:dyDescent="0.2">
      <c r="A4945" t="str">
        <f>Table76[[#This Row],[Test No.]]&amp;Table76[[#This Row],[Section]]&amp;Table76[[#This Row],[Q. No.]]</f>
        <v/>
      </c>
      <c r="B4945"/>
      <c r="C4945"/>
      <c r="D4945"/>
      <c r="E4945"/>
      <c r="F4945"/>
      <c r="G4945"/>
    </row>
    <row r="4946" spans="1:7" x14ac:dyDescent="0.2">
      <c r="A4946" t="str">
        <f>Table76[[#This Row],[Test No.]]&amp;Table76[[#This Row],[Section]]&amp;Table76[[#This Row],[Q. No.]]</f>
        <v/>
      </c>
      <c r="B4946"/>
      <c r="C4946"/>
      <c r="D4946"/>
      <c r="E4946"/>
      <c r="F4946"/>
      <c r="G4946"/>
    </row>
    <row r="4947" spans="1:7" x14ac:dyDescent="0.2">
      <c r="A4947" t="str">
        <f>Table76[[#This Row],[Test No.]]&amp;Table76[[#This Row],[Section]]&amp;Table76[[#This Row],[Q. No.]]</f>
        <v/>
      </c>
      <c r="B4947"/>
      <c r="C4947"/>
      <c r="D4947"/>
      <c r="E4947"/>
      <c r="F4947"/>
      <c r="G4947"/>
    </row>
    <row r="4948" spans="1:7" x14ac:dyDescent="0.2">
      <c r="A4948" t="str">
        <f>Table76[[#This Row],[Test No.]]&amp;Table76[[#This Row],[Section]]&amp;Table76[[#This Row],[Q. No.]]</f>
        <v/>
      </c>
      <c r="B4948"/>
      <c r="C4948"/>
      <c r="D4948"/>
      <c r="E4948"/>
      <c r="F4948"/>
      <c r="G4948"/>
    </row>
    <row r="4949" spans="1:7" x14ac:dyDescent="0.2">
      <c r="A4949" t="str">
        <f>Table76[[#This Row],[Test No.]]&amp;Table76[[#This Row],[Section]]&amp;Table76[[#This Row],[Q. No.]]</f>
        <v/>
      </c>
      <c r="B4949"/>
      <c r="C4949"/>
      <c r="D4949"/>
      <c r="E4949"/>
      <c r="F4949"/>
      <c r="G4949"/>
    </row>
    <row r="4950" spans="1:7" x14ac:dyDescent="0.2">
      <c r="A4950" t="str">
        <f>Table76[[#This Row],[Test No.]]&amp;Table76[[#This Row],[Section]]&amp;Table76[[#This Row],[Q. No.]]</f>
        <v/>
      </c>
      <c r="B4950"/>
      <c r="C4950"/>
      <c r="D4950"/>
      <c r="E4950"/>
      <c r="F4950"/>
      <c r="G4950"/>
    </row>
    <row r="4951" spans="1:7" x14ac:dyDescent="0.2">
      <c r="A4951" t="str">
        <f>Table76[[#This Row],[Test No.]]&amp;Table76[[#This Row],[Section]]&amp;Table76[[#This Row],[Q. No.]]</f>
        <v/>
      </c>
      <c r="B4951"/>
      <c r="C4951"/>
      <c r="D4951"/>
      <c r="E4951"/>
      <c r="F4951"/>
      <c r="G4951"/>
    </row>
    <row r="4952" spans="1:7" x14ac:dyDescent="0.2">
      <c r="A4952" t="str">
        <f>Table76[[#This Row],[Test No.]]&amp;Table76[[#This Row],[Section]]&amp;Table76[[#This Row],[Q. No.]]</f>
        <v/>
      </c>
      <c r="B4952"/>
      <c r="C4952"/>
      <c r="D4952"/>
      <c r="E4952"/>
      <c r="F4952"/>
      <c r="G4952"/>
    </row>
    <row r="4953" spans="1:7" x14ac:dyDescent="0.2">
      <c r="A4953" t="str">
        <f>Table76[[#This Row],[Test No.]]&amp;Table76[[#This Row],[Section]]&amp;Table76[[#This Row],[Q. No.]]</f>
        <v/>
      </c>
      <c r="B4953"/>
      <c r="C4953"/>
      <c r="D4953"/>
      <c r="E4953"/>
      <c r="F4953"/>
      <c r="G4953"/>
    </row>
    <row r="4954" spans="1:7" x14ac:dyDescent="0.2">
      <c r="A4954" t="str">
        <f>Table76[[#This Row],[Test No.]]&amp;Table76[[#This Row],[Section]]&amp;Table76[[#This Row],[Q. No.]]</f>
        <v/>
      </c>
      <c r="B4954"/>
      <c r="C4954"/>
      <c r="D4954"/>
      <c r="E4954"/>
      <c r="F4954"/>
      <c r="G4954"/>
    </row>
    <row r="4955" spans="1:7" x14ac:dyDescent="0.2">
      <c r="A4955" t="str">
        <f>Table76[[#This Row],[Test No.]]&amp;Table76[[#This Row],[Section]]&amp;Table76[[#This Row],[Q. No.]]</f>
        <v/>
      </c>
      <c r="B4955"/>
      <c r="C4955"/>
      <c r="D4955"/>
      <c r="E4955"/>
      <c r="F4955"/>
      <c r="G4955"/>
    </row>
    <row r="4956" spans="1:7" x14ac:dyDescent="0.2">
      <c r="A4956" t="str">
        <f>Table76[[#This Row],[Test No.]]&amp;Table76[[#This Row],[Section]]&amp;Table76[[#This Row],[Q. No.]]</f>
        <v/>
      </c>
      <c r="B4956"/>
      <c r="C4956"/>
      <c r="D4956"/>
      <c r="E4956"/>
      <c r="F4956"/>
      <c r="G4956"/>
    </row>
    <row r="4957" spans="1:7" x14ac:dyDescent="0.2">
      <c r="A4957" t="str">
        <f>Table76[[#This Row],[Test No.]]&amp;Table76[[#This Row],[Section]]&amp;Table76[[#This Row],[Q. No.]]</f>
        <v/>
      </c>
      <c r="B4957"/>
      <c r="C4957"/>
      <c r="D4957"/>
      <c r="E4957"/>
      <c r="F4957"/>
      <c r="G4957"/>
    </row>
    <row r="4958" spans="1:7" x14ac:dyDescent="0.2">
      <c r="A4958" t="str">
        <f>Table76[[#This Row],[Test No.]]&amp;Table76[[#This Row],[Section]]&amp;Table76[[#This Row],[Q. No.]]</f>
        <v/>
      </c>
      <c r="B4958"/>
      <c r="C4958"/>
      <c r="D4958"/>
      <c r="E4958"/>
      <c r="F4958"/>
      <c r="G4958"/>
    </row>
    <row r="4959" spans="1:7" x14ac:dyDescent="0.2">
      <c r="A4959" t="str">
        <f>Table76[[#This Row],[Test No.]]&amp;Table76[[#This Row],[Section]]&amp;Table76[[#This Row],[Q. No.]]</f>
        <v/>
      </c>
      <c r="B4959"/>
      <c r="C4959"/>
      <c r="D4959"/>
      <c r="E4959"/>
      <c r="F4959"/>
      <c r="G4959"/>
    </row>
    <row r="4960" spans="1:7" x14ac:dyDescent="0.2">
      <c r="A4960" t="str">
        <f>Table76[[#This Row],[Test No.]]&amp;Table76[[#This Row],[Section]]&amp;Table76[[#This Row],[Q. No.]]</f>
        <v/>
      </c>
      <c r="B4960"/>
      <c r="C4960"/>
      <c r="D4960"/>
      <c r="E4960"/>
      <c r="F4960"/>
      <c r="G4960"/>
    </row>
    <row r="4961" spans="1:7" x14ac:dyDescent="0.2">
      <c r="A4961" t="str">
        <f>Table76[[#This Row],[Test No.]]&amp;Table76[[#This Row],[Section]]&amp;Table76[[#This Row],[Q. No.]]</f>
        <v/>
      </c>
      <c r="B4961"/>
      <c r="C4961"/>
      <c r="D4961"/>
      <c r="E4961"/>
      <c r="F4961"/>
      <c r="G4961"/>
    </row>
    <row r="4962" spans="1:7" x14ac:dyDescent="0.2">
      <c r="A4962" t="str">
        <f>Table76[[#This Row],[Test No.]]&amp;Table76[[#This Row],[Section]]&amp;Table76[[#This Row],[Q. No.]]</f>
        <v/>
      </c>
      <c r="B4962"/>
      <c r="C4962"/>
      <c r="D4962"/>
      <c r="E4962"/>
      <c r="F4962"/>
      <c r="G4962"/>
    </row>
    <row r="4963" spans="1:7" x14ac:dyDescent="0.2">
      <c r="A4963" t="str">
        <f>Table76[[#This Row],[Test No.]]&amp;Table76[[#This Row],[Section]]&amp;Table76[[#This Row],[Q. No.]]</f>
        <v/>
      </c>
      <c r="B4963"/>
      <c r="C4963"/>
      <c r="D4963"/>
      <c r="E4963"/>
      <c r="F4963"/>
      <c r="G4963"/>
    </row>
    <row r="4964" spans="1:7" x14ac:dyDescent="0.2">
      <c r="A4964" t="str">
        <f>Table76[[#This Row],[Test No.]]&amp;Table76[[#This Row],[Section]]&amp;Table76[[#This Row],[Q. No.]]</f>
        <v/>
      </c>
      <c r="B4964"/>
      <c r="C4964"/>
      <c r="D4964"/>
      <c r="E4964"/>
      <c r="F4964"/>
      <c r="G4964"/>
    </row>
    <row r="4965" spans="1:7" x14ac:dyDescent="0.2">
      <c r="A4965" t="str">
        <f>Table76[[#This Row],[Test No.]]&amp;Table76[[#This Row],[Section]]&amp;Table76[[#This Row],[Q. No.]]</f>
        <v/>
      </c>
      <c r="B4965"/>
      <c r="C4965"/>
      <c r="D4965"/>
      <c r="E4965"/>
      <c r="F4965"/>
      <c r="G4965"/>
    </row>
    <row r="4966" spans="1:7" x14ac:dyDescent="0.2">
      <c r="A4966" t="str">
        <f>Table76[[#This Row],[Test No.]]&amp;Table76[[#This Row],[Section]]&amp;Table76[[#This Row],[Q. No.]]</f>
        <v/>
      </c>
      <c r="B4966"/>
      <c r="C4966"/>
      <c r="D4966"/>
      <c r="E4966"/>
      <c r="F4966"/>
      <c r="G4966"/>
    </row>
    <row r="4967" spans="1:7" x14ac:dyDescent="0.2">
      <c r="A4967" t="str">
        <f>Table76[[#This Row],[Test No.]]&amp;Table76[[#This Row],[Section]]&amp;Table76[[#This Row],[Q. No.]]</f>
        <v/>
      </c>
      <c r="B4967"/>
      <c r="C4967"/>
      <c r="D4967"/>
      <c r="E4967"/>
      <c r="F4967"/>
      <c r="G4967"/>
    </row>
    <row r="4968" spans="1:7" x14ac:dyDescent="0.2">
      <c r="A4968" t="str">
        <f>Table76[[#This Row],[Test No.]]&amp;Table76[[#This Row],[Section]]&amp;Table76[[#This Row],[Q. No.]]</f>
        <v/>
      </c>
      <c r="B4968"/>
      <c r="C4968"/>
      <c r="D4968"/>
      <c r="E4968"/>
      <c r="F4968"/>
      <c r="G4968"/>
    </row>
    <row r="4969" spans="1:7" x14ac:dyDescent="0.2">
      <c r="A4969" t="str">
        <f>Table76[[#This Row],[Test No.]]&amp;Table76[[#This Row],[Section]]&amp;Table76[[#This Row],[Q. No.]]</f>
        <v/>
      </c>
      <c r="B4969"/>
      <c r="C4969"/>
      <c r="D4969"/>
      <c r="E4969"/>
      <c r="F4969"/>
      <c r="G4969"/>
    </row>
    <row r="4970" spans="1:7" x14ac:dyDescent="0.2">
      <c r="A4970" t="str">
        <f>Table76[[#This Row],[Test No.]]&amp;Table76[[#This Row],[Section]]&amp;Table76[[#This Row],[Q. No.]]</f>
        <v/>
      </c>
      <c r="B4970"/>
      <c r="C4970"/>
      <c r="D4970"/>
      <c r="E4970"/>
      <c r="F4970"/>
      <c r="G4970"/>
    </row>
    <row r="4971" spans="1:7" x14ac:dyDescent="0.2">
      <c r="A4971" t="str">
        <f>Table76[[#This Row],[Test No.]]&amp;Table76[[#This Row],[Section]]&amp;Table76[[#This Row],[Q. No.]]</f>
        <v/>
      </c>
      <c r="B4971"/>
      <c r="C4971"/>
      <c r="D4971"/>
      <c r="E4971"/>
      <c r="F4971"/>
      <c r="G4971"/>
    </row>
    <row r="4972" spans="1:7" x14ac:dyDescent="0.2">
      <c r="A4972" t="str">
        <f>Table76[[#This Row],[Test No.]]&amp;Table76[[#This Row],[Section]]&amp;Table76[[#This Row],[Q. No.]]</f>
        <v/>
      </c>
      <c r="B4972"/>
      <c r="C4972"/>
      <c r="D4972"/>
      <c r="E4972"/>
      <c r="F4972"/>
      <c r="G4972"/>
    </row>
    <row r="4973" spans="1:7" x14ac:dyDescent="0.2">
      <c r="A4973" t="str">
        <f>Table76[[#This Row],[Test No.]]&amp;Table76[[#This Row],[Section]]&amp;Table76[[#This Row],[Q. No.]]</f>
        <v/>
      </c>
      <c r="B4973"/>
      <c r="C4973"/>
      <c r="D4973"/>
      <c r="E4973"/>
      <c r="F4973"/>
      <c r="G4973"/>
    </row>
    <row r="4974" spans="1:7" x14ac:dyDescent="0.2">
      <c r="A4974" t="str">
        <f>Table76[[#This Row],[Test No.]]&amp;Table76[[#This Row],[Section]]&amp;Table76[[#This Row],[Q. No.]]</f>
        <v/>
      </c>
      <c r="B4974"/>
      <c r="C4974"/>
      <c r="D4974"/>
      <c r="E4974"/>
      <c r="F4974"/>
      <c r="G4974"/>
    </row>
    <row r="4975" spans="1:7" x14ac:dyDescent="0.2">
      <c r="A4975" t="str">
        <f>Table76[[#This Row],[Test No.]]&amp;Table76[[#This Row],[Section]]&amp;Table76[[#This Row],[Q. No.]]</f>
        <v/>
      </c>
      <c r="B4975"/>
      <c r="C4975"/>
      <c r="D4975"/>
      <c r="E4975"/>
      <c r="F4975"/>
      <c r="G4975"/>
    </row>
    <row r="4976" spans="1:7" x14ac:dyDescent="0.2">
      <c r="A4976" t="str">
        <f>Table76[[#This Row],[Test No.]]&amp;Table76[[#This Row],[Section]]&amp;Table76[[#This Row],[Q. No.]]</f>
        <v/>
      </c>
      <c r="B4976"/>
      <c r="C4976"/>
      <c r="D4976"/>
      <c r="E4976"/>
      <c r="F4976"/>
      <c r="G4976"/>
    </row>
    <row r="4977" spans="1:7" x14ac:dyDescent="0.2">
      <c r="A4977" t="str">
        <f>Table76[[#This Row],[Test No.]]&amp;Table76[[#This Row],[Section]]&amp;Table76[[#This Row],[Q. No.]]</f>
        <v/>
      </c>
      <c r="B4977"/>
      <c r="C4977"/>
      <c r="D4977"/>
      <c r="E4977"/>
      <c r="F4977"/>
      <c r="G4977"/>
    </row>
    <row r="4978" spans="1:7" x14ac:dyDescent="0.2">
      <c r="A4978" t="str">
        <f>Table76[[#This Row],[Test No.]]&amp;Table76[[#This Row],[Section]]&amp;Table76[[#This Row],[Q. No.]]</f>
        <v/>
      </c>
      <c r="B4978"/>
      <c r="C4978"/>
      <c r="D4978"/>
      <c r="E4978"/>
      <c r="F4978"/>
      <c r="G4978"/>
    </row>
    <row r="4979" spans="1:7" x14ac:dyDescent="0.2">
      <c r="A4979" t="str">
        <f>Table76[[#This Row],[Test No.]]&amp;Table76[[#This Row],[Section]]&amp;Table76[[#This Row],[Q. No.]]</f>
        <v/>
      </c>
      <c r="B4979"/>
      <c r="C4979"/>
      <c r="D4979"/>
      <c r="E4979"/>
      <c r="F4979"/>
      <c r="G4979"/>
    </row>
    <row r="4980" spans="1:7" x14ac:dyDescent="0.2">
      <c r="A4980" t="str">
        <f>Table76[[#This Row],[Test No.]]&amp;Table76[[#This Row],[Section]]&amp;Table76[[#This Row],[Q. No.]]</f>
        <v/>
      </c>
      <c r="B4980"/>
      <c r="C4980"/>
      <c r="D4980"/>
      <c r="E4980"/>
      <c r="F4980"/>
      <c r="G4980"/>
    </row>
    <row r="4981" spans="1:7" x14ac:dyDescent="0.2">
      <c r="A4981" t="str">
        <f>Table76[[#This Row],[Test No.]]&amp;Table76[[#This Row],[Section]]&amp;Table76[[#This Row],[Q. No.]]</f>
        <v/>
      </c>
      <c r="B4981"/>
      <c r="C4981"/>
      <c r="D4981"/>
      <c r="E4981"/>
      <c r="F4981"/>
      <c r="G4981"/>
    </row>
    <row r="4982" spans="1:7" x14ac:dyDescent="0.2">
      <c r="A4982" t="str">
        <f>Table76[[#This Row],[Test No.]]&amp;Table76[[#This Row],[Section]]&amp;Table76[[#This Row],[Q. No.]]</f>
        <v/>
      </c>
      <c r="B4982"/>
      <c r="C4982"/>
      <c r="D4982"/>
      <c r="E4982"/>
      <c r="F4982"/>
      <c r="G4982"/>
    </row>
    <row r="4983" spans="1:7" x14ac:dyDescent="0.2">
      <c r="A4983" t="str">
        <f>Table76[[#This Row],[Test No.]]&amp;Table76[[#This Row],[Section]]&amp;Table76[[#This Row],[Q. No.]]</f>
        <v/>
      </c>
      <c r="B4983"/>
      <c r="C4983"/>
      <c r="D4983"/>
      <c r="E4983"/>
      <c r="F4983"/>
      <c r="G4983"/>
    </row>
    <row r="4984" spans="1:7" x14ac:dyDescent="0.2">
      <c r="A4984" t="str">
        <f>Table76[[#This Row],[Test No.]]&amp;Table76[[#This Row],[Section]]&amp;Table76[[#This Row],[Q. No.]]</f>
        <v/>
      </c>
      <c r="B4984"/>
      <c r="C4984"/>
      <c r="D4984"/>
      <c r="E4984"/>
      <c r="F4984"/>
      <c r="G4984"/>
    </row>
    <row r="4985" spans="1:7" x14ac:dyDescent="0.2">
      <c r="A4985" t="str">
        <f>Table76[[#This Row],[Test No.]]&amp;Table76[[#This Row],[Section]]&amp;Table76[[#This Row],[Q. No.]]</f>
        <v/>
      </c>
      <c r="B4985"/>
      <c r="C4985"/>
      <c r="D4985"/>
      <c r="E4985"/>
      <c r="F4985"/>
      <c r="G4985"/>
    </row>
    <row r="4986" spans="1:7" x14ac:dyDescent="0.2">
      <c r="A4986" t="str">
        <f>Table76[[#This Row],[Test No.]]&amp;Table76[[#This Row],[Section]]&amp;Table76[[#This Row],[Q. No.]]</f>
        <v/>
      </c>
      <c r="B4986"/>
      <c r="C4986"/>
      <c r="D4986"/>
      <c r="E4986"/>
      <c r="F4986"/>
      <c r="G4986"/>
    </row>
    <row r="4987" spans="1:7" x14ac:dyDescent="0.2">
      <c r="A4987" t="str">
        <f>Table76[[#This Row],[Test No.]]&amp;Table76[[#This Row],[Section]]&amp;Table76[[#This Row],[Q. No.]]</f>
        <v/>
      </c>
      <c r="B4987"/>
      <c r="C4987"/>
      <c r="D4987"/>
      <c r="E4987"/>
      <c r="F4987"/>
      <c r="G4987"/>
    </row>
    <row r="4988" spans="1:7" x14ac:dyDescent="0.2">
      <c r="A4988" t="str">
        <f>Table76[[#This Row],[Test No.]]&amp;Table76[[#This Row],[Section]]&amp;Table76[[#This Row],[Q. No.]]</f>
        <v/>
      </c>
      <c r="B4988"/>
      <c r="C4988"/>
      <c r="D4988"/>
      <c r="E4988"/>
      <c r="F4988"/>
      <c r="G4988"/>
    </row>
    <row r="4989" spans="1:7" x14ac:dyDescent="0.2">
      <c r="A4989" t="str">
        <f>Table76[[#This Row],[Test No.]]&amp;Table76[[#This Row],[Section]]&amp;Table76[[#This Row],[Q. No.]]</f>
        <v/>
      </c>
      <c r="B4989"/>
      <c r="C4989"/>
      <c r="D4989"/>
      <c r="E4989"/>
      <c r="F4989"/>
      <c r="G4989"/>
    </row>
    <row r="4990" spans="1:7" x14ac:dyDescent="0.2">
      <c r="A4990" t="str">
        <f>Table76[[#This Row],[Test No.]]&amp;Table76[[#This Row],[Section]]&amp;Table76[[#This Row],[Q. No.]]</f>
        <v/>
      </c>
      <c r="B4990"/>
      <c r="C4990"/>
      <c r="D4990"/>
      <c r="E4990"/>
      <c r="F4990"/>
      <c r="G4990"/>
    </row>
    <row r="4991" spans="1:7" x14ac:dyDescent="0.2">
      <c r="A4991" t="str">
        <f>Table76[[#This Row],[Test No.]]&amp;Table76[[#This Row],[Section]]&amp;Table76[[#This Row],[Q. No.]]</f>
        <v/>
      </c>
      <c r="B4991"/>
      <c r="C4991"/>
      <c r="D4991"/>
      <c r="E4991"/>
      <c r="F4991"/>
      <c r="G4991"/>
    </row>
    <row r="4992" spans="1:7" x14ac:dyDescent="0.2">
      <c r="A4992" t="str">
        <f>Table76[[#This Row],[Test No.]]&amp;Table76[[#This Row],[Section]]&amp;Table76[[#This Row],[Q. No.]]</f>
        <v/>
      </c>
      <c r="B4992"/>
      <c r="C4992"/>
      <c r="D4992"/>
      <c r="E4992"/>
      <c r="F4992"/>
      <c r="G4992"/>
    </row>
    <row r="4993" spans="1:7" x14ac:dyDescent="0.2">
      <c r="A4993" t="str">
        <f>Table76[[#This Row],[Test No.]]&amp;Table76[[#This Row],[Section]]&amp;Table76[[#This Row],[Q. No.]]</f>
        <v/>
      </c>
      <c r="B4993"/>
      <c r="C4993"/>
      <c r="D4993"/>
      <c r="E4993"/>
      <c r="F4993"/>
      <c r="G4993"/>
    </row>
    <row r="4994" spans="1:7" x14ac:dyDescent="0.2">
      <c r="A4994" t="str">
        <f>Table76[[#This Row],[Test No.]]&amp;Table76[[#This Row],[Section]]&amp;Table76[[#This Row],[Q. No.]]</f>
        <v/>
      </c>
      <c r="B4994"/>
      <c r="C4994"/>
      <c r="D4994"/>
      <c r="E4994"/>
      <c r="F4994"/>
      <c r="G4994"/>
    </row>
    <row r="4995" spans="1:7" x14ac:dyDescent="0.2">
      <c r="A4995" t="str">
        <f>Table76[[#This Row],[Test No.]]&amp;Table76[[#This Row],[Section]]&amp;Table76[[#This Row],[Q. No.]]</f>
        <v/>
      </c>
      <c r="B4995"/>
      <c r="C4995"/>
      <c r="D4995"/>
      <c r="E4995"/>
      <c r="F4995"/>
      <c r="G4995"/>
    </row>
    <row r="4996" spans="1:7" x14ac:dyDescent="0.2">
      <c r="A4996" t="str">
        <f>Table76[[#This Row],[Test No.]]&amp;Table76[[#This Row],[Section]]&amp;Table76[[#This Row],[Q. No.]]</f>
        <v/>
      </c>
      <c r="B4996"/>
      <c r="C4996"/>
      <c r="D4996"/>
      <c r="E4996"/>
      <c r="F4996"/>
      <c r="G4996"/>
    </row>
    <row r="4997" spans="1:7" x14ac:dyDescent="0.2">
      <c r="A4997" t="str">
        <f>Table76[[#This Row],[Test No.]]&amp;Table76[[#This Row],[Section]]&amp;Table76[[#This Row],[Q. No.]]</f>
        <v/>
      </c>
      <c r="B4997"/>
      <c r="C4997"/>
      <c r="D4997"/>
      <c r="E4997"/>
      <c r="F4997"/>
      <c r="G4997"/>
    </row>
    <row r="4998" spans="1:7" x14ac:dyDescent="0.2">
      <c r="A4998" t="str">
        <f>Table76[[#This Row],[Test No.]]&amp;Table76[[#This Row],[Section]]&amp;Table76[[#This Row],[Q. No.]]</f>
        <v/>
      </c>
      <c r="B4998"/>
      <c r="C4998"/>
      <c r="D4998"/>
      <c r="E4998"/>
      <c r="F4998"/>
      <c r="G4998"/>
    </row>
    <row r="4999" spans="1:7" x14ac:dyDescent="0.2">
      <c r="A4999" t="str">
        <f>Table76[[#This Row],[Test No.]]&amp;Table76[[#This Row],[Section]]&amp;Table76[[#This Row],[Q. No.]]</f>
        <v/>
      </c>
      <c r="B4999"/>
      <c r="C4999"/>
      <c r="D4999"/>
      <c r="E4999"/>
      <c r="F4999"/>
      <c r="G4999"/>
    </row>
    <row r="5000" spans="1:7" x14ac:dyDescent="0.2">
      <c r="A5000" t="str">
        <f>Table76[[#This Row],[Test No.]]&amp;Table76[[#This Row],[Section]]&amp;Table76[[#This Row],[Q. No.]]</f>
        <v/>
      </c>
      <c r="B5000"/>
      <c r="C5000"/>
      <c r="D5000"/>
      <c r="E5000"/>
      <c r="F5000"/>
      <c r="G5000"/>
    </row>
    <row r="5001" spans="1:7" x14ac:dyDescent="0.2">
      <c r="A5001" t="str">
        <f>Table76[[#This Row],[Test No.]]&amp;Table76[[#This Row],[Section]]&amp;Table76[[#This Row],[Q. No.]]</f>
        <v/>
      </c>
      <c r="B5001"/>
      <c r="C5001"/>
      <c r="D5001"/>
      <c r="E5001"/>
      <c r="F5001"/>
      <c r="G5001"/>
    </row>
    <row r="5002" spans="1:7" x14ac:dyDescent="0.2">
      <c r="A5002" t="str">
        <f>Table76[[#This Row],[Test No.]]&amp;Table76[[#This Row],[Section]]&amp;Table76[[#This Row],[Q. No.]]</f>
        <v/>
      </c>
      <c r="B5002"/>
      <c r="C5002"/>
      <c r="D5002"/>
      <c r="E5002"/>
      <c r="F5002"/>
      <c r="G5002"/>
    </row>
    <row r="5003" spans="1:7" x14ac:dyDescent="0.2">
      <c r="A5003" t="str">
        <f>Table76[[#This Row],[Test No.]]&amp;Table76[[#This Row],[Section]]&amp;Table76[[#This Row],[Q. No.]]</f>
        <v/>
      </c>
      <c r="B5003"/>
      <c r="C5003"/>
      <c r="D5003"/>
      <c r="E5003"/>
      <c r="F5003"/>
      <c r="G5003"/>
    </row>
    <row r="5004" spans="1:7" x14ac:dyDescent="0.2">
      <c r="A5004" t="str">
        <f>Table76[[#This Row],[Test No.]]&amp;Table76[[#This Row],[Section]]&amp;Table76[[#This Row],[Q. No.]]</f>
        <v/>
      </c>
      <c r="B5004"/>
      <c r="C5004"/>
      <c r="D5004"/>
      <c r="E5004"/>
      <c r="F5004"/>
      <c r="G5004"/>
    </row>
    <row r="5005" spans="1:7" x14ac:dyDescent="0.2">
      <c r="A5005" t="str">
        <f>Table76[[#This Row],[Test No.]]&amp;Table76[[#This Row],[Section]]&amp;Table76[[#This Row],[Q. No.]]</f>
        <v/>
      </c>
      <c r="B5005"/>
      <c r="C5005"/>
      <c r="D5005"/>
      <c r="E5005"/>
      <c r="F5005"/>
      <c r="G5005"/>
    </row>
    <row r="5006" spans="1:7" x14ac:dyDescent="0.2">
      <c r="A5006" t="str">
        <f>Table76[[#This Row],[Test No.]]&amp;Table76[[#This Row],[Section]]&amp;Table76[[#This Row],[Q. No.]]</f>
        <v/>
      </c>
      <c r="B5006"/>
      <c r="C5006"/>
      <c r="D5006"/>
      <c r="E5006"/>
      <c r="F5006"/>
      <c r="G5006"/>
    </row>
    <row r="5007" spans="1:7" x14ac:dyDescent="0.2">
      <c r="A5007" t="str">
        <f>Table76[[#This Row],[Test No.]]&amp;Table76[[#This Row],[Section]]&amp;Table76[[#This Row],[Q. No.]]</f>
        <v/>
      </c>
      <c r="B5007"/>
      <c r="C5007"/>
      <c r="D5007"/>
      <c r="E5007"/>
      <c r="F5007"/>
      <c r="G5007"/>
    </row>
    <row r="5008" spans="1:7" x14ac:dyDescent="0.2">
      <c r="A5008" t="str">
        <f>Table76[[#This Row],[Test No.]]&amp;Table76[[#This Row],[Section]]&amp;Table76[[#This Row],[Q. No.]]</f>
        <v/>
      </c>
      <c r="B5008"/>
      <c r="C5008"/>
      <c r="D5008"/>
      <c r="E5008"/>
      <c r="F5008"/>
      <c r="G5008"/>
    </row>
    <row r="5009" spans="1:7" x14ac:dyDescent="0.2">
      <c r="A5009" t="str">
        <f>Table76[[#This Row],[Test No.]]&amp;Table76[[#This Row],[Section]]&amp;Table76[[#This Row],[Q. No.]]</f>
        <v/>
      </c>
      <c r="B5009"/>
      <c r="C5009"/>
      <c r="D5009"/>
      <c r="E5009"/>
      <c r="F5009"/>
      <c r="G5009"/>
    </row>
    <row r="5010" spans="1:7" x14ac:dyDescent="0.2">
      <c r="A5010" t="str">
        <f>Table76[[#This Row],[Test No.]]&amp;Table76[[#This Row],[Section]]&amp;Table76[[#This Row],[Q. No.]]</f>
        <v/>
      </c>
      <c r="B5010"/>
      <c r="C5010"/>
      <c r="D5010"/>
      <c r="E5010"/>
      <c r="F5010"/>
      <c r="G5010"/>
    </row>
    <row r="5011" spans="1:7" x14ac:dyDescent="0.2">
      <c r="A5011" t="str">
        <f>Table76[[#This Row],[Test No.]]&amp;Table76[[#This Row],[Section]]&amp;Table76[[#This Row],[Q. No.]]</f>
        <v/>
      </c>
      <c r="B5011"/>
      <c r="C5011"/>
      <c r="D5011"/>
      <c r="E5011"/>
      <c r="F5011"/>
      <c r="G5011"/>
    </row>
    <row r="5012" spans="1:7" x14ac:dyDescent="0.2">
      <c r="A5012" t="str">
        <f>Table76[[#This Row],[Test No.]]&amp;Table76[[#This Row],[Section]]&amp;Table76[[#This Row],[Q. No.]]</f>
        <v/>
      </c>
      <c r="B5012"/>
      <c r="C5012"/>
      <c r="D5012"/>
      <c r="E5012"/>
      <c r="F5012"/>
      <c r="G5012"/>
    </row>
    <row r="5013" spans="1:7" x14ac:dyDescent="0.2">
      <c r="A5013" t="str">
        <f>Table76[[#This Row],[Test No.]]&amp;Table76[[#This Row],[Section]]&amp;Table76[[#This Row],[Q. No.]]</f>
        <v/>
      </c>
      <c r="B5013"/>
      <c r="C5013"/>
      <c r="D5013"/>
      <c r="E5013"/>
      <c r="F5013"/>
      <c r="G5013"/>
    </row>
    <row r="5014" spans="1:7" x14ac:dyDescent="0.2">
      <c r="A5014" t="str">
        <f>Table76[[#This Row],[Test No.]]&amp;Table76[[#This Row],[Section]]&amp;Table76[[#This Row],[Q. No.]]</f>
        <v/>
      </c>
      <c r="B5014"/>
      <c r="C5014"/>
      <c r="D5014"/>
      <c r="E5014"/>
      <c r="F5014"/>
      <c r="G5014"/>
    </row>
    <row r="5015" spans="1:7" x14ac:dyDescent="0.2">
      <c r="A5015" t="str">
        <f>Table76[[#This Row],[Test No.]]&amp;Table76[[#This Row],[Section]]&amp;Table76[[#This Row],[Q. No.]]</f>
        <v/>
      </c>
      <c r="B5015"/>
      <c r="C5015"/>
      <c r="D5015"/>
      <c r="E5015"/>
      <c r="F5015"/>
      <c r="G5015"/>
    </row>
    <row r="5016" spans="1:7" x14ac:dyDescent="0.2">
      <c r="A5016" t="str">
        <f>Table76[[#This Row],[Test No.]]&amp;Table76[[#This Row],[Section]]&amp;Table76[[#This Row],[Q. No.]]</f>
        <v/>
      </c>
      <c r="B5016"/>
      <c r="C5016"/>
      <c r="D5016"/>
      <c r="E5016"/>
      <c r="F5016"/>
      <c r="G5016"/>
    </row>
    <row r="5017" spans="1:7" x14ac:dyDescent="0.2">
      <c r="A5017" t="str">
        <f>Table76[[#This Row],[Test No.]]&amp;Table76[[#This Row],[Section]]&amp;Table76[[#This Row],[Q. No.]]</f>
        <v/>
      </c>
      <c r="B5017"/>
      <c r="C5017"/>
      <c r="D5017"/>
      <c r="E5017"/>
      <c r="F5017"/>
      <c r="G5017"/>
    </row>
    <row r="5018" spans="1:7" x14ac:dyDescent="0.2">
      <c r="A5018" t="str">
        <f>Table76[[#This Row],[Test No.]]&amp;Table76[[#This Row],[Section]]&amp;Table76[[#This Row],[Q. No.]]</f>
        <v/>
      </c>
      <c r="B5018"/>
      <c r="C5018"/>
      <c r="D5018"/>
      <c r="E5018"/>
      <c r="F5018"/>
      <c r="G5018"/>
    </row>
    <row r="5019" spans="1:7" x14ac:dyDescent="0.2">
      <c r="A5019" t="str">
        <f>Table76[[#This Row],[Test No.]]&amp;Table76[[#This Row],[Section]]&amp;Table76[[#This Row],[Q. No.]]</f>
        <v/>
      </c>
      <c r="B5019"/>
      <c r="C5019"/>
      <c r="D5019"/>
      <c r="E5019"/>
      <c r="F5019"/>
      <c r="G5019"/>
    </row>
    <row r="5020" spans="1:7" x14ac:dyDescent="0.2">
      <c r="A5020" t="str">
        <f>Table76[[#This Row],[Test No.]]&amp;Table76[[#This Row],[Section]]&amp;Table76[[#This Row],[Q. No.]]</f>
        <v/>
      </c>
      <c r="B5020"/>
      <c r="C5020"/>
      <c r="D5020"/>
      <c r="E5020"/>
      <c r="F5020"/>
      <c r="G5020"/>
    </row>
    <row r="5021" spans="1:7" x14ac:dyDescent="0.2">
      <c r="A5021" t="str">
        <f>Table76[[#This Row],[Test No.]]&amp;Table76[[#This Row],[Section]]&amp;Table76[[#This Row],[Q. No.]]</f>
        <v/>
      </c>
      <c r="B5021"/>
      <c r="C5021"/>
      <c r="D5021"/>
      <c r="E5021"/>
      <c r="F5021"/>
      <c r="G5021"/>
    </row>
    <row r="5022" spans="1:7" x14ac:dyDescent="0.2">
      <c r="A5022" t="str">
        <f>Table76[[#This Row],[Test No.]]&amp;Table76[[#This Row],[Section]]&amp;Table76[[#This Row],[Q. No.]]</f>
        <v/>
      </c>
      <c r="B5022"/>
      <c r="C5022"/>
      <c r="D5022"/>
      <c r="E5022"/>
      <c r="F5022"/>
      <c r="G5022"/>
    </row>
    <row r="5023" spans="1:7" x14ac:dyDescent="0.2">
      <c r="A5023" t="str">
        <f>Table76[[#This Row],[Test No.]]&amp;Table76[[#This Row],[Section]]&amp;Table76[[#This Row],[Q. No.]]</f>
        <v/>
      </c>
      <c r="B5023"/>
      <c r="C5023"/>
      <c r="D5023"/>
      <c r="E5023"/>
      <c r="F5023"/>
      <c r="G5023"/>
    </row>
    <row r="5024" spans="1:7" x14ac:dyDescent="0.2">
      <c r="A5024" t="str">
        <f>Table76[[#This Row],[Test No.]]&amp;Table76[[#This Row],[Section]]&amp;Table76[[#This Row],[Q. No.]]</f>
        <v/>
      </c>
      <c r="B5024"/>
      <c r="C5024"/>
      <c r="D5024"/>
      <c r="E5024"/>
      <c r="F5024"/>
      <c r="G5024"/>
    </row>
    <row r="5025" spans="1:7" x14ac:dyDescent="0.2">
      <c r="A5025" t="str">
        <f>Table76[[#This Row],[Test No.]]&amp;Table76[[#This Row],[Section]]&amp;Table76[[#This Row],[Q. No.]]</f>
        <v/>
      </c>
      <c r="B5025"/>
      <c r="C5025"/>
      <c r="D5025"/>
      <c r="E5025"/>
      <c r="F5025"/>
      <c r="G5025"/>
    </row>
    <row r="5026" spans="1:7" x14ac:dyDescent="0.2">
      <c r="A5026" t="str">
        <f>Table76[[#This Row],[Test No.]]&amp;Table76[[#This Row],[Section]]&amp;Table76[[#This Row],[Q. No.]]</f>
        <v/>
      </c>
      <c r="B5026"/>
      <c r="C5026"/>
      <c r="D5026"/>
      <c r="E5026"/>
      <c r="F5026"/>
      <c r="G5026"/>
    </row>
    <row r="5027" spans="1:7" x14ac:dyDescent="0.2">
      <c r="A5027" t="str">
        <f>Table76[[#This Row],[Test No.]]&amp;Table76[[#This Row],[Section]]&amp;Table76[[#This Row],[Q. No.]]</f>
        <v/>
      </c>
      <c r="B5027"/>
      <c r="C5027"/>
      <c r="D5027"/>
      <c r="E5027"/>
      <c r="F5027"/>
      <c r="G5027"/>
    </row>
    <row r="5028" spans="1:7" x14ac:dyDescent="0.2">
      <c r="A5028" t="str">
        <f>Table76[[#This Row],[Test No.]]&amp;Table76[[#This Row],[Section]]&amp;Table76[[#This Row],[Q. No.]]</f>
        <v/>
      </c>
      <c r="B5028"/>
      <c r="C5028"/>
      <c r="D5028"/>
      <c r="E5028"/>
      <c r="F5028"/>
      <c r="G5028"/>
    </row>
    <row r="5029" spans="1:7" x14ac:dyDescent="0.2">
      <c r="A5029" t="str">
        <f>Table76[[#This Row],[Test No.]]&amp;Table76[[#This Row],[Section]]&amp;Table76[[#This Row],[Q. No.]]</f>
        <v/>
      </c>
      <c r="B5029"/>
      <c r="C5029"/>
      <c r="D5029"/>
      <c r="E5029"/>
      <c r="F5029"/>
      <c r="G5029"/>
    </row>
    <row r="5030" spans="1:7" x14ac:dyDescent="0.2">
      <c r="A5030" t="str">
        <f>Table76[[#This Row],[Test No.]]&amp;Table76[[#This Row],[Section]]&amp;Table76[[#This Row],[Q. No.]]</f>
        <v/>
      </c>
      <c r="B5030"/>
      <c r="C5030"/>
      <c r="D5030"/>
      <c r="E5030"/>
      <c r="F5030"/>
      <c r="G5030"/>
    </row>
    <row r="5031" spans="1:7" x14ac:dyDescent="0.2">
      <c r="A5031" t="str">
        <f>Table76[[#This Row],[Test No.]]&amp;Table76[[#This Row],[Section]]&amp;Table76[[#This Row],[Q. No.]]</f>
        <v/>
      </c>
      <c r="B5031"/>
      <c r="C5031"/>
      <c r="D5031"/>
      <c r="E5031"/>
      <c r="F5031"/>
      <c r="G5031"/>
    </row>
    <row r="5032" spans="1:7" x14ac:dyDescent="0.2">
      <c r="A5032" t="str">
        <f>Table76[[#This Row],[Test No.]]&amp;Table76[[#This Row],[Section]]&amp;Table76[[#This Row],[Q. No.]]</f>
        <v/>
      </c>
      <c r="B5032"/>
      <c r="C5032"/>
      <c r="D5032"/>
      <c r="E5032"/>
      <c r="F5032"/>
      <c r="G5032"/>
    </row>
    <row r="5033" spans="1:7" x14ac:dyDescent="0.2">
      <c r="A5033" t="str">
        <f>Table76[[#This Row],[Test No.]]&amp;Table76[[#This Row],[Section]]&amp;Table76[[#This Row],[Q. No.]]</f>
        <v/>
      </c>
      <c r="B5033"/>
      <c r="C5033"/>
      <c r="D5033"/>
      <c r="E5033"/>
      <c r="F5033"/>
      <c r="G5033"/>
    </row>
    <row r="5034" spans="1:7" x14ac:dyDescent="0.2">
      <c r="A5034" t="str">
        <f>Table76[[#This Row],[Test No.]]&amp;Table76[[#This Row],[Section]]&amp;Table76[[#This Row],[Q. No.]]</f>
        <v/>
      </c>
      <c r="B5034"/>
      <c r="C5034"/>
      <c r="D5034"/>
      <c r="E5034"/>
      <c r="F5034"/>
      <c r="G5034"/>
    </row>
    <row r="5035" spans="1:7" x14ac:dyDescent="0.2">
      <c r="A5035" t="str">
        <f>Table76[[#This Row],[Test No.]]&amp;Table76[[#This Row],[Section]]&amp;Table76[[#This Row],[Q. No.]]</f>
        <v/>
      </c>
      <c r="B5035"/>
      <c r="C5035"/>
      <c r="D5035"/>
      <c r="E5035"/>
      <c r="F5035"/>
      <c r="G5035"/>
    </row>
    <row r="5036" spans="1:7" x14ac:dyDescent="0.2">
      <c r="A5036" t="str">
        <f>Table76[[#This Row],[Test No.]]&amp;Table76[[#This Row],[Section]]&amp;Table76[[#This Row],[Q. No.]]</f>
        <v/>
      </c>
      <c r="B5036"/>
      <c r="C5036"/>
      <c r="D5036"/>
      <c r="E5036"/>
      <c r="F5036"/>
      <c r="G5036"/>
    </row>
    <row r="5037" spans="1:7" x14ac:dyDescent="0.2">
      <c r="A5037" t="str">
        <f>Table76[[#This Row],[Test No.]]&amp;Table76[[#This Row],[Section]]&amp;Table76[[#This Row],[Q. No.]]</f>
        <v/>
      </c>
      <c r="B5037"/>
      <c r="C5037"/>
      <c r="D5037"/>
      <c r="E5037"/>
      <c r="F5037"/>
      <c r="G5037"/>
    </row>
    <row r="5038" spans="1:7" x14ac:dyDescent="0.2">
      <c r="A5038" t="str">
        <f>Table76[[#This Row],[Test No.]]&amp;Table76[[#This Row],[Section]]&amp;Table76[[#This Row],[Q. No.]]</f>
        <v/>
      </c>
      <c r="B5038"/>
      <c r="C5038"/>
      <c r="D5038"/>
      <c r="E5038"/>
      <c r="F5038"/>
      <c r="G5038"/>
    </row>
    <row r="5039" spans="1:7" x14ac:dyDescent="0.2">
      <c r="A5039" t="str">
        <f>Table76[[#This Row],[Test No.]]&amp;Table76[[#This Row],[Section]]&amp;Table76[[#This Row],[Q. No.]]</f>
        <v/>
      </c>
      <c r="B5039"/>
      <c r="C5039"/>
      <c r="D5039"/>
      <c r="E5039"/>
      <c r="F5039"/>
      <c r="G5039"/>
    </row>
    <row r="5040" spans="1:7" x14ac:dyDescent="0.2">
      <c r="A5040" t="str">
        <f>Table76[[#This Row],[Test No.]]&amp;Table76[[#This Row],[Section]]&amp;Table76[[#This Row],[Q. No.]]</f>
        <v/>
      </c>
      <c r="B5040"/>
      <c r="C5040"/>
      <c r="D5040"/>
      <c r="E5040"/>
      <c r="F5040"/>
      <c r="G5040"/>
    </row>
    <row r="5041" spans="1:7" x14ac:dyDescent="0.2">
      <c r="A5041" t="str">
        <f>Table76[[#This Row],[Test No.]]&amp;Table76[[#This Row],[Section]]&amp;Table76[[#This Row],[Q. No.]]</f>
        <v/>
      </c>
      <c r="B5041"/>
      <c r="C5041"/>
      <c r="D5041"/>
      <c r="E5041"/>
      <c r="F5041"/>
      <c r="G5041"/>
    </row>
    <row r="5042" spans="1:7" x14ac:dyDescent="0.2">
      <c r="A5042" t="str">
        <f>Table76[[#This Row],[Test No.]]&amp;Table76[[#This Row],[Section]]&amp;Table76[[#This Row],[Q. No.]]</f>
        <v/>
      </c>
      <c r="B5042"/>
      <c r="C5042"/>
      <c r="D5042"/>
      <c r="E5042"/>
      <c r="F5042"/>
      <c r="G5042"/>
    </row>
    <row r="5043" spans="1:7" x14ac:dyDescent="0.2">
      <c r="A5043" t="str">
        <f>Table76[[#This Row],[Test No.]]&amp;Table76[[#This Row],[Section]]&amp;Table76[[#This Row],[Q. No.]]</f>
        <v/>
      </c>
      <c r="B5043"/>
      <c r="C5043"/>
      <c r="D5043"/>
      <c r="E5043"/>
      <c r="F5043"/>
      <c r="G5043"/>
    </row>
    <row r="5044" spans="1:7" x14ac:dyDescent="0.2">
      <c r="A5044" t="str">
        <f>Table76[[#This Row],[Test No.]]&amp;Table76[[#This Row],[Section]]&amp;Table76[[#This Row],[Q. No.]]</f>
        <v/>
      </c>
      <c r="B5044"/>
      <c r="C5044"/>
      <c r="D5044"/>
      <c r="E5044"/>
      <c r="F5044"/>
      <c r="G5044"/>
    </row>
    <row r="5045" spans="1:7" x14ac:dyDescent="0.2">
      <c r="A5045" t="str">
        <f>Table76[[#This Row],[Test No.]]&amp;Table76[[#This Row],[Section]]&amp;Table76[[#This Row],[Q. No.]]</f>
        <v/>
      </c>
      <c r="B5045"/>
      <c r="C5045"/>
      <c r="D5045"/>
      <c r="E5045"/>
      <c r="F5045"/>
      <c r="G5045"/>
    </row>
    <row r="5046" spans="1:7" x14ac:dyDescent="0.2">
      <c r="A5046" t="str">
        <f>Table76[[#This Row],[Test No.]]&amp;Table76[[#This Row],[Section]]&amp;Table76[[#This Row],[Q. No.]]</f>
        <v/>
      </c>
      <c r="B5046"/>
      <c r="C5046"/>
      <c r="D5046"/>
      <c r="E5046"/>
      <c r="F5046"/>
      <c r="G5046"/>
    </row>
    <row r="5047" spans="1:7" x14ac:dyDescent="0.2">
      <c r="A5047" t="str">
        <f>Table76[[#This Row],[Test No.]]&amp;Table76[[#This Row],[Section]]&amp;Table76[[#This Row],[Q. No.]]</f>
        <v/>
      </c>
      <c r="B5047"/>
      <c r="C5047"/>
      <c r="D5047"/>
      <c r="E5047"/>
      <c r="F5047"/>
      <c r="G5047"/>
    </row>
    <row r="5048" spans="1:7" x14ac:dyDescent="0.2">
      <c r="A5048" t="str">
        <f>Table76[[#This Row],[Test No.]]&amp;Table76[[#This Row],[Section]]&amp;Table76[[#This Row],[Q. No.]]</f>
        <v/>
      </c>
      <c r="B5048"/>
      <c r="C5048"/>
      <c r="D5048"/>
      <c r="E5048"/>
      <c r="F5048"/>
      <c r="G5048"/>
    </row>
    <row r="5049" spans="1:7" x14ac:dyDescent="0.2">
      <c r="A5049" t="str">
        <f>Table76[[#This Row],[Test No.]]&amp;Table76[[#This Row],[Section]]&amp;Table76[[#This Row],[Q. No.]]</f>
        <v/>
      </c>
      <c r="B5049"/>
      <c r="C5049"/>
      <c r="D5049"/>
      <c r="E5049"/>
      <c r="F5049"/>
      <c r="G5049"/>
    </row>
    <row r="5050" spans="1:7" x14ac:dyDescent="0.2">
      <c r="A5050" t="str">
        <f>Table76[[#This Row],[Test No.]]&amp;Table76[[#This Row],[Section]]&amp;Table76[[#This Row],[Q. No.]]</f>
        <v/>
      </c>
      <c r="B5050"/>
      <c r="C5050"/>
      <c r="D5050"/>
      <c r="E5050"/>
      <c r="F5050"/>
      <c r="G5050"/>
    </row>
    <row r="5051" spans="1:7" x14ac:dyDescent="0.2">
      <c r="A5051" t="str">
        <f>Table76[[#This Row],[Test No.]]&amp;Table76[[#This Row],[Section]]&amp;Table76[[#This Row],[Q. No.]]</f>
        <v/>
      </c>
      <c r="B5051"/>
      <c r="C5051"/>
      <c r="D5051"/>
      <c r="E5051"/>
      <c r="F5051"/>
      <c r="G5051"/>
    </row>
    <row r="5052" spans="1:7" x14ac:dyDescent="0.2">
      <c r="A5052" t="str">
        <f>Table76[[#This Row],[Test No.]]&amp;Table76[[#This Row],[Section]]&amp;Table76[[#This Row],[Q. No.]]</f>
        <v/>
      </c>
      <c r="B5052"/>
      <c r="C5052"/>
      <c r="D5052"/>
      <c r="E5052"/>
      <c r="F5052"/>
      <c r="G5052"/>
    </row>
    <row r="5053" spans="1:7" x14ac:dyDescent="0.2">
      <c r="A5053" t="str">
        <f>Table76[[#This Row],[Test No.]]&amp;Table76[[#This Row],[Section]]&amp;Table76[[#This Row],[Q. No.]]</f>
        <v/>
      </c>
      <c r="B5053"/>
      <c r="C5053"/>
      <c r="D5053"/>
      <c r="E5053"/>
      <c r="F5053"/>
      <c r="G5053"/>
    </row>
    <row r="5054" spans="1:7" x14ac:dyDescent="0.2">
      <c r="A5054" t="str">
        <f>Table76[[#This Row],[Test No.]]&amp;Table76[[#This Row],[Section]]&amp;Table76[[#This Row],[Q. No.]]</f>
        <v/>
      </c>
      <c r="B5054"/>
      <c r="C5054"/>
      <c r="D5054"/>
      <c r="E5054"/>
      <c r="F5054"/>
      <c r="G5054"/>
    </row>
    <row r="5055" spans="1:7" x14ac:dyDescent="0.2">
      <c r="A5055" t="str">
        <f>Table76[[#This Row],[Test No.]]&amp;Table76[[#This Row],[Section]]&amp;Table76[[#This Row],[Q. No.]]</f>
        <v/>
      </c>
      <c r="B5055"/>
      <c r="C5055"/>
      <c r="D5055"/>
      <c r="E5055"/>
      <c r="F5055"/>
      <c r="G5055"/>
    </row>
    <row r="5056" spans="1:7" x14ac:dyDescent="0.2">
      <c r="A5056" t="str">
        <f>Table76[[#This Row],[Test No.]]&amp;Table76[[#This Row],[Section]]&amp;Table76[[#This Row],[Q. No.]]</f>
        <v/>
      </c>
      <c r="B5056"/>
      <c r="C5056"/>
      <c r="D5056"/>
      <c r="E5056"/>
      <c r="F5056"/>
      <c r="G5056"/>
    </row>
    <row r="5057" spans="1:7" x14ac:dyDescent="0.2">
      <c r="A5057" t="str">
        <f>Table76[[#This Row],[Test No.]]&amp;Table76[[#This Row],[Section]]&amp;Table76[[#This Row],[Q. No.]]</f>
        <v/>
      </c>
      <c r="B5057"/>
      <c r="C5057"/>
      <c r="D5057"/>
      <c r="E5057"/>
      <c r="F5057"/>
      <c r="G5057"/>
    </row>
    <row r="5058" spans="1:7" x14ac:dyDescent="0.2">
      <c r="A5058" t="str">
        <f>Table76[[#This Row],[Test No.]]&amp;Table76[[#This Row],[Section]]&amp;Table76[[#This Row],[Q. No.]]</f>
        <v/>
      </c>
      <c r="B5058"/>
      <c r="C5058"/>
      <c r="D5058"/>
      <c r="E5058"/>
      <c r="F5058"/>
      <c r="G5058"/>
    </row>
    <row r="5059" spans="1:7" x14ac:dyDescent="0.2">
      <c r="A5059" t="str">
        <f>Table76[[#This Row],[Test No.]]&amp;Table76[[#This Row],[Section]]&amp;Table76[[#This Row],[Q. No.]]</f>
        <v/>
      </c>
      <c r="B5059"/>
      <c r="C5059"/>
      <c r="D5059"/>
      <c r="E5059"/>
      <c r="F5059"/>
      <c r="G5059"/>
    </row>
    <row r="5060" spans="1:7" x14ac:dyDescent="0.2">
      <c r="A5060" t="str">
        <f>Table76[[#This Row],[Test No.]]&amp;Table76[[#This Row],[Section]]&amp;Table76[[#This Row],[Q. No.]]</f>
        <v/>
      </c>
      <c r="B5060"/>
      <c r="C5060"/>
      <c r="D5060"/>
      <c r="E5060"/>
      <c r="F5060"/>
      <c r="G5060"/>
    </row>
    <row r="5061" spans="1:7" x14ac:dyDescent="0.2">
      <c r="A5061" t="str">
        <f>Table76[[#This Row],[Test No.]]&amp;Table76[[#This Row],[Section]]&amp;Table76[[#This Row],[Q. No.]]</f>
        <v/>
      </c>
      <c r="B5061"/>
      <c r="C5061"/>
      <c r="D5061"/>
      <c r="E5061"/>
      <c r="F5061"/>
      <c r="G5061"/>
    </row>
    <row r="5062" spans="1:7" x14ac:dyDescent="0.2">
      <c r="A5062" t="str">
        <f>Table76[[#This Row],[Test No.]]&amp;Table76[[#This Row],[Section]]&amp;Table76[[#This Row],[Q. No.]]</f>
        <v/>
      </c>
      <c r="B5062"/>
      <c r="C5062"/>
      <c r="D5062"/>
      <c r="E5062"/>
      <c r="F5062"/>
      <c r="G5062"/>
    </row>
    <row r="5063" spans="1:7" x14ac:dyDescent="0.2">
      <c r="A5063" t="str">
        <f>Table76[[#This Row],[Test No.]]&amp;Table76[[#This Row],[Section]]&amp;Table76[[#This Row],[Q. No.]]</f>
        <v/>
      </c>
      <c r="B5063"/>
      <c r="C5063"/>
      <c r="D5063"/>
      <c r="E5063"/>
      <c r="F5063"/>
      <c r="G5063"/>
    </row>
    <row r="5064" spans="1:7" x14ac:dyDescent="0.2">
      <c r="A5064" t="str">
        <f>Table76[[#This Row],[Test No.]]&amp;Table76[[#This Row],[Section]]&amp;Table76[[#This Row],[Q. No.]]</f>
        <v/>
      </c>
      <c r="B5064"/>
      <c r="C5064"/>
      <c r="D5064"/>
      <c r="E5064"/>
      <c r="F5064"/>
      <c r="G5064"/>
    </row>
    <row r="5065" spans="1:7" x14ac:dyDescent="0.2">
      <c r="A5065" t="str">
        <f>Table76[[#This Row],[Test No.]]&amp;Table76[[#This Row],[Section]]&amp;Table76[[#This Row],[Q. No.]]</f>
        <v/>
      </c>
      <c r="B5065"/>
      <c r="C5065"/>
      <c r="D5065"/>
      <c r="E5065"/>
      <c r="F5065"/>
      <c r="G5065"/>
    </row>
    <row r="5066" spans="1:7" x14ac:dyDescent="0.2">
      <c r="A5066" t="str">
        <f>Table76[[#This Row],[Test No.]]&amp;Table76[[#This Row],[Section]]&amp;Table76[[#This Row],[Q. No.]]</f>
        <v/>
      </c>
      <c r="B5066"/>
      <c r="C5066"/>
      <c r="D5066"/>
      <c r="E5066"/>
      <c r="F5066"/>
      <c r="G5066"/>
    </row>
    <row r="5067" spans="1:7" x14ac:dyDescent="0.2">
      <c r="A5067" t="str">
        <f>Table76[[#This Row],[Test No.]]&amp;Table76[[#This Row],[Section]]&amp;Table76[[#This Row],[Q. No.]]</f>
        <v/>
      </c>
      <c r="B5067"/>
      <c r="C5067"/>
      <c r="D5067"/>
      <c r="E5067"/>
      <c r="F5067"/>
      <c r="G5067"/>
    </row>
    <row r="5068" spans="1:7" x14ac:dyDescent="0.2">
      <c r="A5068" t="str">
        <f>Table76[[#This Row],[Test No.]]&amp;Table76[[#This Row],[Section]]&amp;Table76[[#This Row],[Q. No.]]</f>
        <v/>
      </c>
      <c r="B5068"/>
      <c r="C5068"/>
      <c r="D5068"/>
      <c r="E5068"/>
      <c r="F5068"/>
      <c r="G5068"/>
    </row>
    <row r="5069" spans="1:7" x14ac:dyDescent="0.2">
      <c r="A5069" t="str">
        <f>Table76[[#This Row],[Test No.]]&amp;Table76[[#This Row],[Section]]&amp;Table76[[#This Row],[Q. No.]]</f>
        <v/>
      </c>
      <c r="B5069"/>
      <c r="C5069"/>
      <c r="D5069"/>
      <c r="E5069"/>
      <c r="F5069"/>
      <c r="G5069"/>
    </row>
    <row r="5070" spans="1:7" x14ac:dyDescent="0.2">
      <c r="A5070" t="str">
        <f>Table76[[#This Row],[Test No.]]&amp;Table76[[#This Row],[Section]]&amp;Table76[[#This Row],[Q. No.]]</f>
        <v/>
      </c>
      <c r="B5070"/>
      <c r="C5070"/>
      <c r="D5070"/>
      <c r="E5070"/>
      <c r="F5070"/>
      <c r="G5070"/>
    </row>
    <row r="5071" spans="1:7" x14ac:dyDescent="0.2">
      <c r="A5071" t="str">
        <f>Table76[[#This Row],[Test No.]]&amp;Table76[[#This Row],[Section]]&amp;Table76[[#This Row],[Q. No.]]</f>
        <v/>
      </c>
      <c r="B5071"/>
      <c r="C5071"/>
      <c r="D5071"/>
      <c r="E5071"/>
      <c r="F5071"/>
      <c r="G5071"/>
    </row>
    <row r="5072" spans="1:7" x14ac:dyDescent="0.2">
      <c r="A5072" t="str">
        <f>Table76[[#This Row],[Test No.]]&amp;Table76[[#This Row],[Section]]&amp;Table76[[#This Row],[Q. No.]]</f>
        <v/>
      </c>
      <c r="B5072"/>
      <c r="C5072"/>
      <c r="D5072"/>
      <c r="E5072"/>
      <c r="F5072"/>
      <c r="G5072"/>
    </row>
    <row r="5073" spans="1:7" x14ac:dyDescent="0.2">
      <c r="A5073" t="str">
        <f>Table76[[#This Row],[Test No.]]&amp;Table76[[#This Row],[Section]]&amp;Table76[[#This Row],[Q. No.]]</f>
        <v/>
      </c>
      <c r="B5073"/>
      <c r="C5073"/>
      <c r="D5073"/>
      <c r="E5073"/>
      <c r="F5073"/>
      <c r="G5073"/>
    </row>
    <row r="5074" spans="1:7" x14ac:dyDescent="0.2">
      <c r="A5074" t="str">
        <f>Table76[[#This Row],[Test No.]]&amp;Table76[[#This Row],[Section]]&amp;Table76[[#This Row],[Q. No.]]</f>
        <v/>
      </c>
      <c r="B5074"/>
      <c r="C5074"/>
      <c r="D5074"/>
      <c r="E5074"/>
      <c r="F5074"/>
      <c r="G5074"/>
    </row>
    <row r="5075" spans="1:7" x14ac:dyDescent="0.2">
      <c r="A5075" t="str">
        <f>Table76[[#This Row],[Test No.]]&amp;Table76[[#This Row],[Section]]&amp;Table76[[#This Row],[Q. No.]]</f>
        <v/>
      </c>
      <c r="B5075"/>
      <c r="C5075"/>
      <c r="D5075"/>
      <c r="E5075"/>
      <c r="F5075"/>
      <c r="G5075"/>
    </row>
    <row r="5076" spans="1:7" x14ac:dyDescent="0.2">
      <c r="A5076" t="str">
        <f>Table76[[#This Row],[Test No.]]&amp;Table76[[#This Row],[Section]]&amp;Table76[[#This Row],[Q. No.]]</f>
        <v/>
      </c>
      <c r="B5076"/>
      <c r="C5076"/>
      <c r="D5076"/>
      <c r="E5076"/>
      <c r="F5076"/>
      <c r="G5076"/>
    </row>
    <row r="5077" spans="1:7" x14ac:dyDescent="0.2">
      <c r="A5077" t="str">
        <f>Table76[[#This Row],[Test No.]]&amp;Table76[[#This Row],[Section]]&amp;Table76[[#This Row],[Q. No.]]</f>
        <v/>
      </c>
      <c r="B5077"/>
      <c r="C5077"/>
      <c r="D5077"/>
      <c r="E5077"/>
      <c r="F5077"/>
      <c r="G5077"/>
    </row>
    <row r="5078" spans="1:7" x14ac:dyDescent="0.2">
      <c r="A5078" t="str">
        <f>Table76[[#This Row],[Test No.]]&amp;Table76[[#This Row],[Section]]&amp;Table76[[#This Row],[Q. No.]]</f>
        <v/>
      </c>
      <c r="B5078"/>
      <c r="C5078"/>
      <c r="D5078"/>
      <c r="E5078"/>
      <c r="F5078"/>
      <c r="G5078"/>
    </row>
    <row r="5079" spans="1:7" x14ac:dyDescent="0.2">
      <c r="A5079" t="str">
        <f>Table76[[#This Row],[Test No.]]&amp;Table76[[#This Row],[Section]]&amp;Table76[[#This Row],[Q. No.]]</f>
        <v/>
      </c>
      <c r="B5079"/>
      <c r="C5079"/>
      <c r="D5079"/>
      <c r="E5079"/>
      <c r="F5079"/>
      <c r="G5079"/>
    </row>
    <row r="5080" spans="1:7" x14ac:dyDescent="0.2">
      <c r="A5080" t="str">
        <f>Table76[[#This Row],[Test No.]]&amp;Table76[[#This Row],[Section]]&amp;Table76[[#This Row],[Q. No.]]</f>
        <v/>
      </c>
      <c r="B5080"/>
      <c r="C5080"/>
      <c r="D5080"/>
      <c r="E5080"/>
      <c r="F5080"/>
      <c r="G5080"/>
    </row>
    <row r="5081" spans="1:7" x14ac:dyDescent="0.2">
      <c r="A5081" t="str">
        <f>Table76[[#This Row],[Test No.]]&amp;Table76[[#This Row],[Section]]&amp;Table76[[#This Row],[Q. No.]]</f>
        <v/>
      </c>
      <c r="B5081"/>
      <c r="C5081"/>
      <c r="D5081"/>
      <c r="E5081"/>
      <c r="F5081"/>
      <c r="G5081"/>
    </row>
    <row r="5082" spans="1:7" x14ac:dyDescent="0.2">
      <c r="A5082" t="str">
        <f>Table76[[#This Row],[Test No.]]&amp;Table76[[#This Row],[Section]]&amp;Table76[[#This Row],[Q. No.]]</f>
        <v/>
      </c>
      <c r="B5082"/>
      <c r="C5082"/>
      <c r="D5082"/>
      <c r="E5082"/>
      <c r="F5082"/>
      <c r="G5082"/>
    </row>
    <row r="5083" spans="1:7" x14ac:dyDescent="0.2">
      <c r="A5083" t="str">
        <f>Table76[[#This Row],[Test No.]]&amp;Table76[[#This Row],[Section]]&amp;Table76[[#This Row],[Q. No.]]</f>
        <v/>
      </c>
      <c r="B5083"/>
      <c r="C5083"/>
      <c r="D5083"/>
      <c r="E5083"/>
      <c r="F5083"/>
      <c r="G5083"/>
    </row>
    <row r="5084" spans="1:7" x14ac:dyDescent="0.2">
      <c r="A5084" t="str">
        <f>Table76[[#This Row],[Test No.]]&amp;Table76[[#This Row],[Section]]&amp;Table76[[#This Row],[Q. No.]]</f>
        <v/>
      </c>
      <c r="B5084"/>
      <c r="C5084"/>
      <c r="D5084"/>
      <c r="E5084"/>
      <c r="F5084"/>
      <c r="G5084"/>
    </row>
    <row r="5085" spans="1:7" x14ac:dyDescent="0.2">
      <c r="A5085" t="str">
        <f>Table76[[#This Row],[Test No.]]&amp;Table76[[#This Row],[Section]]&amp;Table76[[#This Row],[Q. No.]]</f>
        <v/>
      </c>
      <c r="B5085"/>
      <c r="C5085"/>
      <c r="D5085"/>
      <c r="E5085"/>
      <c r="F5085"/>
      <c r="G5085"/>
    </row>
    <row r="5086" spans="1:7" x14ac:dyDescent="0.2">
      <c r="A5086" t="str">
        <f>Table76[[#This Row],[Test No.]]&amp;Table76[[#This Row],[Section]]&amp;Table76[[#This Row],[Q. No.]]</f>
        <v/>
      </c>
      <c r="B5086"/>
      <c r="C5086"/>
      <c r="D5086"/>
      <c r="E5086"/>
      <c r="F5086"/>
      <c r="G5086"/>
    </row>
    <row r="5087" spans="1:7" x14ac:dyDescent="0.2">
      <c r="A5087" t="str">
        <f>Table76[[#This Row],[Test No.]]&amp;Table76[[#This Row],[Section]]&amp;Table76[[#This Row],[Q. No.]]</f>
        <v/>
      </c>
      <c r="B5087"/>
      <c r="C5087"/>
      <c r="D5087"/>
      <c r="E5087"/>
      <c r="F5087"/>
      <c r="G5087"/>
    </row>
    <row r="5088" spans="1:7" x14ac:dyDescent="0.2">
      <c r="A5088" t="str">
        <f>Table76[[#This Row],[Test No.]]&amp;Table76[[#This Row],[Section]]&amp;Table76[[#This Row],[Q. No.]]</f>
        <v/>
      </c>
      <c r="B5088"/>
      <c r="C5088"/>
      <c r="D5088"/>
      <c r="E5088"/>
      <c r="F5088"/>
      <c r="G5088"/>
    </row>
    <row r="5089" spans="1:7" x14ac:dyDescent="0.2">
      <c r="A5089" t="str">
        <f>Table76[[#This Row],[Test No.]]&amp;Table76[[#This Row],[Section]]&amp;Table76[[#This Row],[Q. No.]]</f>
        <v/>
      </c>
      <c r="B5089"/>
      <c r="C5089"/>
      <c r="D5089"/>
      <c r="E5089"/>
      <c r="F5089"/>
      <c r="G5089"/>
    </row>
    <row r="5090" spans="1:7" x14ac:dyDescent="0.2">
      <c r="A5090" t="str">
        <f>Table76[[#This Row],[Test No.]]&amp;Table76[[#This Row],[Section]]&amp;Table76[[#This Row],[Q. No.]]</f>
        <v/>
      </c>
      <c r="B5090"/>
      <c r="C5090"/>
      <c r="D5090"/>
      <c r="E5090"/>
      <c r="F5090"/>
      <c r="G5090"/>
    </row>
    <row r="5091" spans="1:7" x14ac:dyDescent="0.2">
      <c r="A5091" t="str">
        <f>Table76[[#This Row],[Test No.]]&amp;Table76[[#This Row],[Section]]&amp;Table76[[#This Row],[Q. No.]]</f>
        <v/>
      </c>
      <c r="B5091"/>
      <c r="C5091"/>
      <c r="D5091"/>
      <c r="E5091"/>
      <c r="F5091"/>
      <c r="G5091"/>
    </row>
    <row r="5092" spans="1:7" x14ac:dyDescent="0.2">
      <c r="A5092" t="str">
        <f>Table76[[#This Row],[Test No.]]&amp;Table76[[#This Row],[Section]]&amp;Table76[[#This Row],[Q. No.]]</f>
        <v/>
      </c>
      <c r="B5092"/>
      <c r="C5092"/>
      <c r="D5092"/>
      <c r="E5092"/>
      <c r="F5092"/>
      <c r="G5092"/>
    </row>
    <row r="5093" spans="1:7" x14ac:dyDescent="0.2">
      <c r="A5093" t="str">
        <f>Table76[[#This Row],[Test No.]]&amp;Table76[[#This Row],[Section]]&amp;Table76[[#This Row],[Q. No.]]</f>
        <v/>
      </c>
      <c r="B5093"/>
      <c r="C5093"/>
      <c r="D5093"/>
      <c r="E5093"/>
      <c r="F5093"/>
      <c r="G5093"/>
    </row>
    <row r="5094" spans="1:7" x14ac:dyDescent="0.2">
      <c r="A5094" t="str">
        <f>Table76[[#This Row],[Test No.]]&amp;Table76[[#This Row],[Section]]&amp;Table76[[#This Row],[Q. No.]]</f>
        <v/>
      </c>
      <c r="B5094"/>
      <c r="C5094"/>
      <c r="D5094"/>
      <c r="E5094"/>
      <c r="F5094"/>
      <c r="G5094"/>
    </row>
    <row r="5095" spans="1:7" x14ac:dyDescent="0.2">
      <c r="A5095" t="str">
        <f>Table76[[#This Row],[Test No.]]&amp;Table76[[#This Row],[Section]]&amp;Table76[[#This Row],[Q. No.]]</f>
        <v/>
      </c>
      <c r="B5095"/>
      <c r="C5095"/>
      <c r="D5095"/>
      <c r="E5095"/>
      <c r="F5095"/>
      <c r="G5095"/>
    </row>
    <row r="5096" spans="1:7" x14ac:dyDescent="0.2">
      <c r="A5096" t="str">
        <f>Table76[[#This Row],[Test No.]]&amp;Table76[[#This Row],[Section]]&amp;Table76[[#This Row],[Q. No.]]</f>
        <v/>
      </c>
      <c r="B5096"/>
      <c r="C5096"/>
      <c r="D5096"/>
      <c r="E5096"/>
      <c r="F5096"/>
      <c r="G5096"/>
    </row>
    <row r="5097" spans="1:7" x14ac:dyDescent="0.2">
      <c r="A5097" t="str">
        <f>Table76[[#This Row],[Test No.]]&amp;Table76[[#This Row],[Section]]&amp;Table76[[#This Row],[Q. No.]]</f>
        <v/>
      </c>
      <c r="B5097"/>
      <c r="C5097"/>
      <c r="D5097"/>
      <c r="E5097"/>
      <c r="F5097"/>
      <c r="G5097"/>
    </row>
    <row r="5098" spans="1:7" x14ac:dyDescent="0.2">
      <c r="A5098" t="str">
        <f>Table76[[#This Row],[Test No.]]&amp;Table76[[#This Row],[Section]]&amp;Table76[[#This Row],[Q. No.]]</f>
        <v/>
      </c>
      <c r="B5098"/>
      <c r="C5098"/>
      <c r="D5098"/>
      <c r="E5098"/>
      <c r="F5098"/>
      <c r="G5098"/>
    </row>
    <row r="5099" spans="1:7" x14ac:dyDescent="0.2">
      <c r="A5099" t="str">
        <f>Table76[[#This Row],[Test No.]]&amp;Table76[[#This Row],[Section]]&amp;Table76[[#This Row],[Q. No.]]</f>
        <v/>
      </c>
      <c r="B5099"/>
      <c r="C5099"/>
      <c r="D5099"/>
      <c r="E5099"/>
      <c r="F5099"/>
      <c r="G5099"/>
    </row>
    <row r="5100" spans="1:7" x14ac:dyDescent="0.2">
      <c r="A5100" t="str">
        <f>Table76[[#This Row],[Test No.]]&amp;Table76[[#This Row],[Section]]&amp;Table76[[#This Row],[Q. No.]]</f>
        <v/>
      </c>
      <c r="B5100"/>
      <c r="C5100"/>
      <c r="D5100"/>
      <c r="E5100"/>
      <c r="F5100"/>
      <c r="G5100"/>
    </row>
    <row r="5101" spans="1:7" x14ac:dyDescent="0.2">
      <c r="A5101" t="str">
        <f>Table76[[#This Row],[Test No.]]&amp;Table76[[#This Row],[Section]]&amp;Table76[[#This Row],[Q. No.]]</f>
        <v/>
      </c>
      <c r="B5101"/>
      <c r="C5101"/>
      <c r="D5101"/>
      <c r="E5101"/>
      <c r="F5101"/>
      <c r="G5101"/>
    </row>
    <row r="5102" spans="1:7" x14ac:dyDescent="0.2">
      <c r="A5102" t="str">
        <f>Table76[[#This Row],[Test No.]]&amp;Table76[[#This Row],[Section]]&amp;Table76[[#This Row],[Q. No.]]</f>
        <v/>
      </c>
      <c r="B5102"/>
      <c r="C5102"/>
      <c r="D5102"/>
      <c r="E5102"/>
      <c r="F5102"/>
      <c r="G5102"/>
    </row>
    <row r="5103" spans="1:7" x14ac:dyDescent="0.2">
      <c r="A5103" t="str">
        <f>Table76[[#This Row],[Test No.]]&amp;Table76[[#This Row],[Section]]&amp;Table76[[#This Row],[Q. No.]]</f>
        <v/>
      </c>
      <c r="B5103"/>
      <c r="C5103"/>
      <c r="D5103"/>
      <c r="E5103"/>
      <c r="F5103"/>
      <c r="G5103"/>
    </row>
    <row r="5104" spans="1:7" x14ac:dyDescent="0.2">
      <c r="A5104" t="str">
        <f>Table76[[#This Row],[Test No.]]&amp;Table76[[#This Row],[Section]]&amp;Table76[[#This Row],[Q. No.]]</f>
        <v/>
      </c>
      <c r="B5104"/>
      <c r="C5104"/>
      <c r="D5104"/>
      <c r="E5104"/>
      <c r="F5104"/>
      <c r="G5104"/>
    </row>
    <row r="5105" spans="1:7" x14ac:dyDescent="0.2">
      <c r="A5105" t="str">
        <f>Table76[[#This Row],[Test No.]]&amp;Table76[[#This Row],[Section]]&amp;Table76[[#This Row],[Q. No.]]</f>
        <v/>
      </c>
      <c r="B5105"/>
      <c r="C5105"/>
      <c r="D5105"/>
      <c r="E5105"/>
      <c r="F5105"/>
      <c r="G5105"/>
    </row>
    <row r="5106" spans="1:7" x14ac:dyDescent="0.2">
      <c r="A5106" t="str">
        <f>Table76[[#This Row],[Test No.]]&amp;Table76[[#This Row],[Section]]&amp;Table76[[#This Row],[Q. No.]]</f>
        <v/>
      </c>
      <c r="B5106"/>
      <c r="C5106"/>
      <c r="D5106"/>
      <c r="E5106"/>
      <c r="F5106"/>
      <c r="G5106"/>
    </row>
    <row r="5107" spans="1:7" x14ac:dyDescent="0.2">
      <c r="A5107" t="str">
        <f>Table76[[#This Row],[Test No.]]&amp;Table76[[#This Row],[Section]]&amp;Table76[[#This Row],[Q. No.]]</f>
        <v/>
      </c>
      <c r="B5107"/>
      <c r="C5107"/>
      <c r="D5107"/>
      <c r="E5107"/>
      <c r="F5107"/>
      <c r="G5107"/>
    </row>
    <row r="5108" spans="1:7" x14ac:dyDescent="0.2">
      <c r="A5108" t="str">
        <f>Table76[[#This Row],[Test No.]]&amp;Table76[[#This Row],[Section]]&amp;Table76[[#This Row],[Q. No.]]</f>
        <v/>
      </c>
      <c r="B5108"/>
      <c r="C5108"/>
      <c r="D5108"/>
      <c r="E5108"/>
      <c r="F5108"/>
      <c r="G5108"/>
    </row>
    <row r="5109" spans="1:7" x14ac:dyDescent="0.2">
      <c r="A5109" t="str">
        <f>Table76[[#This Row],[Test No.]]&amp;Table76[[#This Row],[Section]]&amp;Table76[[#This Row],[Q. No.]]</f>
        <v/>
      </c>
      <c r="B5109"/>
      <c r="C5109"/>
      <c r="D5109"/>
      <c r="E5109"/>
      <c r="F5109"/>
      <c r="G5109"/>
    </row>
    <row r="5110" spans="1:7" x14ac:dyDescent="0.2">
      <c r="A5110" t="str">
        <f>Table76[[#This Row],[Test No.]]&amp;Table76[[#This Row],[Section]]&amp;Table76[[#This Row],[Q. No.]]</f>
        <v/>
      </c>
      <c r="B5110"/>
      <c r="C5110"/>
      <c r="D5110"/>
      <c r="E5110"/>
      <c r="F5110"/>
      <c r="G5110"/>
    </row>
    <row r="5111" spans="1:7" x14ac:dyDescent="0.2">
      <c r="A5111" t="str">
        <f>Table76[[#This Row],[Test No.]]&amp;Table76[[#This Row],[Section]]&amp;Table76[[#This Row],[Q. No.]]</f>
        <v/>
      </c>
      <c r="B5111"/>
      <c r="C5111"/>
      <c r="D5111"/>
      <c r="E5111"/>
      <c r="F5111"/>
      <c r="G5111"/>
    </row>
    <row r="5112" spans="1:7" x14ac:dyDescent="0.2">
      <c r="A5112" t="str">
        <f>Table76[[#This Row],[Test No.]]&amp;Table76[[#This Row],[Section]]&amp;Table76[[#This Row],[Q. No.]]</f>
        <v/>
      </c>
      <c r="B5112"/>
      <c r="C5112"/>
      <c r="D5112"/>
      <c r="E5112"/>
      <c r="F5112"/>
      <c r="G5112"/>
    </row>
    <row r="5113" spans="1:7" x14ac:dyDescent="0.2">
      <c r="A5113" t="str">
        <f>Table76[[#This Row],[Test No.]]&amp;Table76[[#This Row],[Section]]&amp;Table76[[#This Row],[Q. No.]]</f>
        <v/>
      </c>
      <c r="B5113"/>
      <c r="C5113"/>
      <c r="D5113"/>
      <c r="E5113"/>
      <c r="F5113"/>
      <c r="G5113"/>
    </row>
    <row r="5114" spans="1:7" x14ac:dyDescent="0.2">
      <c r="A5114" t="str">
        <f>Table76[[#This Row],[Test No.]]&amp;Table76[[#This Row],[Section]]&amp;Table76[[#This Row],[Q. No.]]</f>
        <v/>
      </c>
      <c r="B5114"/>
      <c r="C5114"/>
      <c r="D5114"/>
      <c r="E5114"/>
      <c r="F5114"/>
      <c r="G5114"/>
    </row>
    <row r="5115" spans="1:7" x14ac:dyDescent="0.2">
      <c r="A5115" t="str">
        <f>Table76[[#This Row],[Test No.]]&amp;Table76[[#This Row],[Section]]&amp;Table76[[#This Row],[Q. No.]]</f>
        <v/>
      </c>
      <c r="B5115"/>
      <c r="C5115"/>
      <c r="D5115"/>
      <c r="E5115"/>
      <c r="F5115"/>
      <c r="G5115"/>
    </row>
    <row r="5116" spans="1:7" x14ac:dyDescent="0.2">
      <c r="A5116" t="str">
        <f>Table76[[#This Row],[Test No.]]&amp;Table76[[#This Row],[Section]]&amp;Table76[[#This Row],[Q. No.]]</f>
        <v/>
      </c>
      <c r="B5116"/>
      <c r="C5116"/>
      <c r="D5116"/>
      <c r="E5116"/>
      <c r="F5116"/>
      <c r="G5116"/>
    </row>
    <row r="5117" spans="1:7" x14ac:dyDescent="0.2">
      <c r="A5117" t="str">
        <f>Table76[[#This Row],[Test No.]]&amp;Table76[[#This Row],[Section]]&amp;Table76[[#This Row],[Q. No.]]</f>
        <v/>
      </c>
      <c r="B5117"/>
      <c r="C5117"/>
      <c r="D5117"/>
      <c r="E5117"/>
      <c r="F5117"/>
      <c r="G5117"/>
    </row>
    <row r="5118" spans="1:7" x14ac:dyDescent="0.2">
      <c r="A5118" t="str">
        <f>Table76[[#This Row],[Test No.]]&amp;Table76[[#This Row],[Section]]&amp;Table76[[#This Row],[Q. No.]]</f>
        <v/>
      </c>
      <c r="B5118"/>
      <c r="C5118"/>
      <c r="D5118"/>
      <c r="E5118"/>
      <c r="F5118"/>
      <c r="G5118"/>
    </row>
    <row r="5119" spans="1:7" x14ac:dyDescent="0.2">
      <c r="A5119" t="str">
        <f>Table76[[#This Row],[Test No.]]&amp;Table76[[#This Row],[Section]]&amp;Table76[[#This Row],[Q. No.]]</f>
        <v/>
      </c>
      <c r="B5119"/>
      <c r="C5119"/>
      <c r="D5119"/>
      <c r="E5119"/>
      <c r="F5119"/>
      <c r="G5119"/>
    </row>
    <row r="5120" spans="1:7" x14ac:dyDescent="0.2">
      <c r="A5120" t="str">
        <f>Table76[[#This Row],[Test No.]]&amp;Table76[[#This Row],[Section]]&amp;Table76[[#This Row],[Q. No.]]</f>
        <v/>
      </c>
      <c r="B5120"/>
      <c r="C5120"/>
      <c r="D5120"/>
      <c r="E5120"/>
      <c r="F5120"/>
      <c r="G5120"/>
    </row>
    <row r="5121" spans="1:7" x14ac:dyDescent="0.2">
      <c r="A5121" t="str">
        <f>Table76[[#This Row],[Test No.]]&amp;Table76[[#This Row],[Section]]&amp;Table76[[#This Row],[Q. No.]]</f>
        <v/>
      </c>
      <c r="B5121"/>
      <c r="C5121"/>
      <c r="D5121"/>
      <c r="E5121"/>
      <c r="F5121"/>
      <c r="G5121"/>
    </row>
    <row r="5122" spans="1:7" x14ac:dyDescent="0.2">
      <c r="A5122" t="str">
        <f>Table76[[#This Row],[Test No.]]&amp;Table76[[#This Row],[Section]]&amp;Table76[[#This Row],[Q. No.]]</f>
        <v/>
      </c>
      <c r="B5122"/>
      <c r="C5122"/>
      <c r="D5122"/>
      <c r="E5122"/>
      <c r="F5122"/>
      <c r="G5122"/>
    </row>
    <row r="5123" spans="1:7" x14ac:dyDescent="0.2">
      <c r="A5123" t="str">
        <f>Table76[[#This Row],[Test No.]]&amp;Table76[[#This Row],[Section]]&amp;Table76[[#This Row],[Q. No.]]</f>
        <v/>
      </c>
      <c r="B5123"/>
      <c r="C5123"/>
      <c r="D5123"/>
      <c r="E5123"/>
      <c r="F5123"/>
      <c r="G5123"/>
    </row>
    <row r="5124" spans="1:7" x14ac:dyDescent="0.2">
      <c r="A5124" t="str">
        <f>Table76[[#This Row],[Test No.]]&amp;Table76[[#This Row],[Section]]&amp;Table76[[#This Row],[Q. No.]]</f>
        <v/>
      </c>
      <c r="B5124"/>
      <c r="C5124"/>
      <c r="D5124"/>
      <c r="E5124"/>
      <c r="F5124"/>
      <c r="G5124"/>
    </row>
    <row r="5125" spans="1:7" x14ac:dyDescent="0.2">
      <c r="A5125" t="str">
        <f>Table76[[#This Row],[Test No.]]&amp;Table76[[#This Row],[Section]]&amp;Table76[[#This Row],[Q. No.]]</f>
        <v/>
      </c>
      <c r="B5125"/>
      <c r="C5125"/>
      <c r="D5125"/>
      <c r="E5125"/>
      <c r="F5125"/>
      <c r="G5125"/>
    </row>
    <row r="5126" spans="1:7" x14ac:dyDescent="0.2">
      <c r="A5126" t="str">
        <f>Table76[[#This Row],[Test No.]]&amp;Table76[[#This Row],[Section]]&amp;Table76[[#This Row],[Q. No.]]</f>
        <v/>
      </c>
      <c r="B5126"/>
      <c r="C5126"/>
      <c r="D5126"/>
      <c r="E5126"/>
      <c r="F5126"/>
      <c r="G5126"/>
    </row>
    <row r="5127" spans="1:7" x14ac:dyDescent="0.2">
      <c r="A5127" t="str">
        <f>Table76[[#This Row],[Test No.]]&amp;Table76[[#This Row],[Section]]&amp;Table76[[#This Row],[Q. No.]]</f>
        <v/>
      </c>
      <c r="B5127"/>
      <c r="C5127"/>
      <c r="D5127"/>
      <c r="E5127"/>
      <c r="F5127"/>
      <c r="G5127"/>
    </row>
    <row r="5128" spans="1:7" x14ac:dyDescent="0.2">
      <c r="A5128" t="str">
        <f>Table76[[#This Row],[Test No.]]&amp;Table76[[#This Row],[Section]]&amp;Table76[[#This Row],[Q. No.]]</f>
        <v/>
      </c>
      <c r="B5128"/>
      <c r="C5128"/>
      <c r="D5128"/>
      <c r="E5128"/>
      <c r="F5128"/>
      <c r="G5128"/>
    </row>
    <row r="5129" spans="1:7" x14ac:dyDescent="0.2">
      <c r="A5129" t="str">
        <f>Table76[[#This Row],[Test No.]]&amp;Table76[[#This Row],[Section]]&amp;Table76[[#This Row],[Q. No.]]</f>
        <v/>
      </c>
      <c r="B5129"/>
      <c r="C5129"/>
      <c r="D5129"/>
      <c r="E5129"/>
      <c r="F5129"/>
      <c r="G5129"/>
    </row>
    <row r="5130" spans="1:7" x14ac:dyDescent="0.2">
      <c r="A5130" t="str">
        <f>Table76[[#This Row],[Test No.]]&amp;Table76[[#This Row],[Section]]&amp;Table76[[#This Row],[Q. No.]]</f>
        <v/>
      </c>
      <c r="B5130"/>
      <c r="C5130"/>
      <c r="D5130"/>
      <c r="E5130"/>
      <c r="F5130"/>
      <c r="G5130"/>
    </row>
    <row r="5131" spans="1:7" x14ac:dyDescent="0.2">
      <c r="A5131" t="str">
        <f>Table76[[#This Row],[Test No.]]&amp;Table76[[#This Row],[Section]]&amp;Table76[[#This Row],[Q. No.]]</f>
        <v/>
      </c>
      <c r="B5131"/>
      <c r="C5131"/>
      <c r="D5131"/>
      <c r="E5131"/>
      <c r="F5131"/>
      <c r="G5131"/>
    </row>
    <row r="5132" spans="1:7" x14ac:dyDescent="0.2">
      <c r="A5132" t="str">
        <f>Table76[[#This Row],[Test No.]]&amp;Table76[[#This Row],[Section]]&amp;Table76[[#This Row],[Q. No.]]</f>
        <v/>
      </c>
      <c r="B5132"/>
      <c r="C5132"/>
      <c r="D5132"/>
      <c r="E5132"/>
      <c r="F5132"/>
      <c r="G5132"/>
    </row>
    <row r="5133" spans="1:7" x14ac:dyDescent="0.2">
      <c r="A5133" t="str">
        <f>Table76[[#This Row],[Test No.]]&amp;Table76[[#This Row],[Section]]&amp;Table76[[#This Row],[Q. No.]]</f>
        <v/>
      </c>
      <c r="B5133"/>
      <c r="C5133"/>
      <c r="D5133"/>
      <c r="E5133"/>
      <c r="F5133"/>
      <c r="G5133"/>
    </row>
    <row r="5134" spans="1:7" x14ac:dyDescent="0.2">
      <c r="A5134" t="str">
        <f>Table76[[#This Row],[Test No.]]&amp;Table76[[#This Row],[Section]]&amp;Table76[[#This Row],[Q. No.]]</f>
        <v/>
      </c>
      <c r="B5134"/>
      <c r="C5134"/>
      <c r="D5134"/>
      <c r="E5134"/>
      <c r="F5134"/>
      <c r="G5134"/>
    </row>
    <row r="5135" spans="1:7" x14ac:dyDescent="0.2">
      <c r="A5135" t="str">
        <f>Table76[[#This Row],[Test No.]]&amp;Table76[[#This Row],[Section]]&amp;Table76[[#This Row],[Q. No.]]</f>
        <v/>
      </c>
      <c r="B5135"/>
      <c r="C5135"/>
      <c r="D5135"/>
      <c r="E5135"/>
      <c r="F5135"/>
      <c r="G5135"/>
    </row>
    <row r="5136" spans="1:7" x14ac:dyDescent="0.2">
      <c r="A5136" t="str">
        <f>Table76[[#This Row],[Test No.]]&amp;Table76[[#This Row],[Section]]&amp;Table76[[#This Row],[Q. No.]]</f>
        <v/>
      </c>
      <c r="B5136"/>
      <c r="C5136"/>
      <c r="D5136"/>
      <c r="E5136"/>
      <c r="F5136"/>
      <c r="G5136"/>
    </row>
    <row r="5137" spans="1:7" x14ac:dyDescent="0.2">
      <c r="A5137" t="str">
        <f>Table76[[#This Row],[Test No.]]&amp;Table76[[#This Row],[Section]]&amp;Table76[[#This Row],[Q. No.]]</f>
        <v/>
      </c>
      <c r="B5137"/>
      <c r="C5137"/>
      <c r="D5137"/>
      <c r="E5137"/>
      <c r="F5137"/>
      <c r="G5137"/>
    </row>
    <row r="5138" spans="1:7" x14ac:dyDescent="0.2">
      <c r="A5138" t="str">
        <f>Table76[[#This Row],[Test No.]]&amp;Table76[[#This Row],[Section]]&amp;Table76[[#This Row],[Q. No.]]</f>
        <v/>
      </c>
      <c r="B5138"/>
      <c r="C5138"/>
      <c r="D5138"/>
      <c r="E5138"/>
      <c r="F5138"/>
      <c r="G5138"/>
    </row>
    <row r="5139" spans="1:7" x14ac:dyDescent="0.2">
      <c r="A5139" t="str">
        <f>Table76[[#This Row],[Test No.]]&amp;Table76[[#This Row],[Section]]&amp;Table76[[#This Row],[Q. No.]]</f>
        <v/>
      </c>
      <c r="B5139"/>
      <c r="C5139"/>
      <c r="D5139"/>
      <c r="E5139"/>
      <c r="F5139"/>
      <c r="G5139"/>
    </row>
    <row r="5140" spans="1:7" x14ac:dyDescent="0.2">
      <c r="A5140" t="str">
        <f>Table76[[#This Row],[Test No.]]&amp;Table76[[#This Row],[Section]]&amp;Table76[[#This Row],[Q. No.]]</f>
        <v/>
      </c>
      <c r="B5140"/>
      <c r="C5140"/>
      <c r="D5140"/>
      <c r="E5140"/>
      <c r="F5140"/>
      <c r="G5140"/>
    </row>
    <row r="5141" spans="1:7" x14ac:dyDescent="0.2">
      <c r="A5141" t="str">
        <f>Table76[[#This Row],[Test No.]]&amp;Table76[[#This Row],[Section]]&amp;Table76[[#This Row],[Q. No.]]</f>
        <v/>
      </c>
      <c r="B5141"/>
      <c r="C5141"/>
      <c r="D5141"/>
      <c r="E5141"/>
      <c r="F5141"/>
      <c r="G5141"/>
    </row>
    <row r="5142" spans="1:7" x14ac:dyDescent="0.2">
      <c r="A5142" t="str">
        <f>Table76[[#This Row],[Test No.]]&amp;Table76[[#This Row],[Section]]&amp;Table76[[#This Row],[Q. No.]]</f>
        <v/>
      </c>
      <c r="B5142"/>
      <c r="C5142"/>
      <c r="D5142"/>
      <c r="E5142"/>
      <c r="F5142"/>
      <c r="G5142"/>
    </row>
    <row r="5143" spans="1:7" x14ac:dyDescent="0.2">
      <c r="A5143" t="str">
        <f>Table76[[#This Row],[Test No.]]&amp;Table76[[#This Row],[Section]]&amp;Table76[[#This Row],[Q. No.]]</f>
        <v/>
      </c>
      <c r="B5143"/>
      <c r="C5143"/>
      <c r="D5143"/>
      <c r="E5143"/>
      <c r="F5143"/>
      <c r="G5143"/>
    </row>
    <row r="5144" spans="1:7" x14ac:dyDescent="0.2">
      <c r="A5144" t="str">
        <f>Table76[[#This Row],[Test No.]]&amp;Table76[[#This Row],[Section]]&amp;Table76[[#This Row],[Q. No.]]</f>
        <v/>
      </c>
      <c r="B5144"/>
      <c r="C5144"/>
      <c r="D5144"/>
      <c r="E5144"/>
      <c r="F5144"/>
      <c r="G5144"/>
    </row>
    <row r="5145" spans="1:7" x14ac:dyDescent="0.2">
      <c r="A5145" t="str">
        <f>Table76[[#This Row],[Test No.]]&amp;Table76[[#This Row],[Section]]&amp;Table76[[#This Row],[Q. No.]]</f>
        <v/>
      </c>
      <c r="B5145"/>
      <c r="C5145"/>
      <c r="D5145"/>
      <c r="E5145"/>
      <c r="F5145"/>
      <c r="G5145"/>
    </row>
    <row r="5146" spans="1:7" x14ac:dyDescent="0.2">
      <c r="A5146" t="str">
        <f>Table76[[#This Row],[Test No.]]&amp;Table76[[#This Row],[Section]]&amp;Table76[[#This Row],[Q. No.]]</f>
        <v/>
      </c>
      <c r="B5146"/>
      <c r="C5146"/>
      <c r="D5146"/>
      <c r="E5146"/>
      <c r="F5146"/>
      <c r="G5146"/>
    </row>
    <row r="5147" spans="1:7" x14ac:dyDescent="0.2">
      <c r="A5147" t="str">
        <f>Table76[[#This Row],[Test No.]]&amp;Table76[[#This Row],[Section]]&amp;Table76[[#This Row],[Q. No.]]</f>
        <v/>
      </c>
      <c r="B5147"/>
      <c r="C5147"/>
      <c r="D5147"/>
      <c r="E5147"/>
      <c r="F5147"/>
      <c r="G5147"/>
    </row>
    <row r="5148" spans="1:7" x14ac:dyDescent="0.2">
      <c r="A5148" t="str">
        <f>Table76[[#This Row],[Test No.]]&amp;Table76[[#This Row],[Section]]&amp;Table76[[#This Row],[Q. No.]]</f>
        <v/>
      </c>
      <c r="B5148"/>
      <c r="C5148"/>
      <c r="D5148"/>
      <c r="E5148"/>
      <c r="F5148"/>
      <c r="G5148"/>
    </row>
    <row r="5149" spans="1:7" x14ac:dyDescent="0.2">
      <c r="A5149" t="str">
        <f>Table76[[#This Row],[Test No.]]&amp;Table76[[#This Row],[Section]]&amp;Table76[[#This Row],[Q. No.]]</f>
        <v/>
      </c>
      <c r="B5149"/>
      <c r="C5149"/>
      <c r="D5149"/>
      <c r="E5149"/>
      <c r="F5149"/>
      <c r="G5149"/>
    </row>
    <row r="5150" spans="1:7" x14ac:dyDescent="0.2">
      <c r="A5150" t="str">
        <f>Table76[[#This Row],[Test No.]]&amp;Table76[[#This Row],[Section]]&amp;Table76[[#This Row],[Q. No.]]</f>
        <v/>
      </c>
      <c r="B5150"/>
      <c r="C5150"/>
      <c r="D5150"/>
      <c r="E5150"/>
      <c r="F5150"/>
      <c r="G5150"/>
    </row>
    <row r="5151" spans="1:7" x14ac:dyDescent="0.2">
      <c r="A5151" t="str">
        <f>Table76[[#This Row],[Test No.]]&amp;Table76[[#This Row],[Section]]&amp;Table76[[#This Row],[Q. No.]]</f>
        <v/>
      </c>
      <c r="B5151"/>
      <c r="C5151"/>
      <c r="D5151"/>
      <c r="E5151"/>
      <c r="F5151"/>
      <c r="G5151"/>
    </row>
    <row r="5152" spans="1:7" x14ac:dyDescent="0.2">
      <c r="A5152" t="str">
        <f>Table76[[#This Row],[Test No.]]&amp;Table76[[#This Row],[Section]]&amp;Table76[[#This Row],[Q. No.]]</f>
        <v/>
      </c>
      <c r="B5152"/>
      <c r="C5152"/>
      <c r="D5152"/>
      <c r="E5152"/>
      <c r="F5152"/>
      <c r="G5152"/>
    </row>
    <row r="5153" spans="1:7" x14ac:dyDescent="0.2">
      <c r="A5153" t="str">
        <f>Table76[[#This Row],[Test No.]]&amp;Table76[[#This Row],[Section]]&amp;Table76[[#This Row],[Q. No.]]</f>
        <v/>
      </c>
      <c r="B5153"/>
      <c r="C5153"/>
      <c r="D5153"/>
      <c r="E5153"/>
      <c r="F5153"/>
      <c r="G5153"/>
    </row>
    <row r="5154" spans="1:7" x14ac:dyDescent="0.2">
      <c r="A5154" t="str">
        <f>Table76[[#This Row],[Test No.]]&amp;Table76[[#This Row],[Section]]&amp;Table76[[#This Row],[Q. No.]]</f>
        <v/>
      </c>
      <c r="B5154"/>
      <c r="C5154"/>
      <c r="D5154"/>
      <c r="E5154"/>
      <c r="F5154"/>
      <c r="G5154"/>
    </row>
    <row r="5155" spans="1:7" x14ac:dyDescent="0.2">
      <c r="A5155" t="str">
        <f>Table76[[#This Row],[Test No.]]&amp;Table76[[#This Row],[Section]]&amp;Table76[[#This Row],[Q. No.]]</f>
        <v/>
      </c>
      <c r="B5155"/>
      <c r="C5155"/>
      <c r="D5155"/>
      <c r="E5155"/>
      <c r="F5155"/>
      <c r="G5155"/>
    </row>
    <row r="5156" spans="1:7" x14ac:dyDescent="0.2">
      <c r="A5156" t="str">
        <f>Table76[[#This Row],[Test No.]]&amp;Table76[[#This Row],[Section]]&amp;Table76[[#This Row],[Q. No.]]</f>
        <v/>
      </c>
      <c r="B5156"/>
      <c r="C5156"/>
      <c r="D5156"/>
      <c r="E5156"/>
      <c r="F5156"/>
      <c r="G5156"/>
    </row>
    <row r="5157" spans="1:7" x14ac:dyDescent="0.2">
      <c r="A5157" t="str">
        <f>Table76[[#This Row],[Test No.]]&amp;Table76[[#This Row],[Section]]&amp;Table76[[#This Row],[Q. No.]]</f>
        <v/>
      </c>
      <c r="B5157"/>
      <c r="C5157"/>
      <c r="D5157"/>
      <c r="E5157"/>
      <c r="F5157"/>
      <c r="G5157"/>
    </row>
    <row r="5158" spans="1:7" x14ac:dyDescent="0.2">
      <c r="A5158" t="str">
        <f>Table76[[#This Row],[Test No.]]&amp;Table76[[#This Row],[Section]]&amp;Table76[[#This Row],[Q. No.]]</f>
        <v/>
      </c>
      <c r="B5158"/>
      <c r="C5158"/>
      <c r="D5158"/>
      <c r="E5158"/>
      <c r="F5158"/>
      <c r="G5158"/>
    </row>
    <row r="5159" spans="1:7" x14ac:dyDescent="0.2">
      <c r="A5159" t="str">
        <f>Table76[[#This Row],[Test No.]]&amp;Table76[[#This Row],[Section]]&amp;Table76[[#This Row],[Q. No.]]</f>
        <v/>
      </c>
      <c r="B5159"/>
      <c r="C5159"/>
      <c r="D5159"/>
      <c r="E5159"/>
      <c r="F5159"/>
      <c r="G5159"/>
    </row>
    <row r="5160" spans="1:7" x14ac:dyDescent="0.2">
      <c r="A5160" t="str">
        <f>Table76[[#This Row],[Test No.]]&amp;Table76[[#This Row],[Section]]&amp;Table76[[#This Row],[Q. No.]]</f>
        <v/>
      </c>
      <c r="B5160"/>
      <c r="C5160"/>
      <c r="D5160"/>
      <c r="E5160"/>
      <c r="F5160"/>
      <c r="G5160"/>
    </row>
    <row r="5161" spans="1:7" x14ac:dyDescent="0.2">
      <c r="A5161" t="str">
        <f>Table76[[#This Row],[Test No.]]&amp;Table76[[#This Row],[Section]]&amp;Table76[[#This Row],[Q. No.]]</f>
        <v/>
      </c>
      <c r="B5161"/>
      <c r="C5161"/>
      <c r="D5161"/>
      <c r="E5161"/>
      <c r="F5161"/>
      <c r="G5161"/>
    </row>
    <row r="5162" spans="1:7" x14ac:dyDescent="0.2">
      <c r="A5162" t="str">
        <f>Table76[[#This Row],[Test No.]]&amp;Table76[[#This Row],[Section]]&amp;Table76[[#This Row],[Q. No.]]</f>
        <v/>
      </c>
      <c r="B5162"/>
      <c r="C5162"/>
      <c r="D5162"/>
      <c r="E5162"/>
      <c r="F5162"/>
      <c r="G5162"/>
    </row>
    <row r="5163" spans="1:7" x14ac:dyDescent="0.2">
      <c r="A5163" t="str">
        <f>Table76[[#This Row],[Test No.]]&amp;Table76[[#This Row],[Section]]&amp;Table76[[#This Row],[Q. No.]]</f>
        <v/>
      </c>
      <c r="B5163"/>
      <c r="C5163"/>
      <c r="D5163"/>
      <c r="E5163"/>
      <c r="F5163"/>
      <c r="G5163"/>
    </row>
    <row r="5164" spans="1:7" x14ac:dyDescent="0.2">
      <c r="A5164" t="str">
        <f>Table76[[#This Row],[Test No.]]&amp;Table76[[#This Row],[Section]]&amp;Table76[[#This Row],[Q. No.]]</f>
        <v/>
      </c>
      <c r="B5164"/>
      <c r="C5164"/>
      <c r="D5164"/>
      <c r="E5164"/>
      <c r="F5164"/>
      <c r="G5164"/>
    </row>
    <row r="5165" spans="1:7" x14ac:dyDescent="0.2">
      <c r="A5165" t="str">
        <f>Table76[[#This Row],[Test No.]]&amp;Table76[[#This Row],[Section]]&amp;Table76[[#This Row],[Q. No.]]</f>
        <v/>
      </c>
      <c r="B5165"/>
      <c r="C5165"/>
      <c r="D5165"/>
      <c r="E5165"/>
      <c r="F5165"/>
      <c r="G5165"/>
    </row>
    <row r="5166" spans="1:7" x14ac:dyDescent="0.2">
      <c r="A5166" t="str">
        <f>Table76[[#This Row],[Test No.]]&amp;Table76[[#This Row],[Section]]&amp;Table76[[#This Row],[Q. No.]]</f>
        <v/>
      </c>
      <c r="B5166"/>
      <c r="C5166"/>
      <c r="D5166"/>
      <c r="E5166"/>
      <c r="F5166"/>
      <c r="G5166"/>
    </row>
    <row r="5167" spans="1:7" x14ac:dyDescent="0.2">
      <c r="A5167" t="str">
        <f>Table76[[#This Row],[Test No.]]&amp;Table76[[#This Row],[Section]]&amp;Table76[[#This Row],[Q. No.]]</f>
        <v/>
      </c>
      <c r="B5167"/>
      <c r="C5167"/>
      <c r="D5167"/>
      <c r="E5167"/>
      <c r="F5167"/>
      <c r="G5167"/>
    </row>
    <row r="5168" spans="1:7" x14ac:dyDescent="0.2">
      <c r="A5168" t="str">
        <f>Table76[[#This Row],[Test No.]]&amp;Table76[[#This Row],[Section]]&amp;Table76[[#This Row],[Q. No.]]</f>
        <v/>
      </c>
      <c r="B5168"/>
      <c r="C5168"/>
      <c r="D5168"/>
      <c r="E5168"/>
      <c r="F5168"/>
      <c r="G5168"/>
    </row>
    <row r="5169" spans="1:7" x14ac:dyDescent="0.2">
      <c r="A5169" t="str">
        <f>Table76[[#This Row],[Test No.]]&amp;Table76[[#This Row],[Section]]&amp;Table76[[#This Row],[Q. No.]]</f>
        <v/>
      </c>
      <c r="B5169"/>
      <c r="C5169"/>
      <c r="D5169"/>
      <c r="E5169"/>
      <c r="F5169"/>
      <c r="G5169"/>
    </row>
    <row r="5170" spans="1:7" x14ac:dyDescent="0.2">
      <c r="A5170" t="str">
        <f>Table76[[#This Row],[Test No.]]&amp;Table76[[#This Row],[Section]]&amp;Table76[[#This Row],[Q. No.]]</f>
        <v/>
      </c>
      <c r="B5170"/>
      <c r="C5170"/>
      <c r="D5170"/>
      <c r="E5170"/>
      <c r="F5170"/>
      <c r="G5170"/>
    </row>
    <row r="5171" spans="1:7" x14ac:dyDescent="0.2">
      <c r="A5171" t="str">
        <f>Table76[[#This Row],[Test No.]]&amp;Table76[[#This Row],[Section]]&amp;Table76[[#This Row],[Q. No.]]</f>
        <v/>
      </c>
      <c r="B5171"/>
      <c r="C5171"/>
      <c r="D5171"/>
      <c r="E5171"/>
      <c r="F5171"/>
      <c r="G5171"/>
    </row>
    <row r="5172" spans="1:7" x14ac:dyDescent="0.2">
      <c r="A5172" t="str">
        <f>Table76[[#This Row],[Test No.]]&amp;Table76[[#This Row],[Section]]&amp;Table76[[#This Row],[Q. No.]]</f>
        <v/>
      </c>
      <c r="B5172"/>
      <c r="C5172"/>
      <c r="D5172"/>
      <c r="E5172"/>
      <c r="F5172"/>
      <c r="G5172"/>
    </row>
    <row r="5173" spans="1:7" x14ac:dyDescent="0.2">
      <c r="A5173" t="str">
        <f>Table76[[#This Row],[Test No.]]&amp;Table76[[#This Row],[Section]]&amp;Table76[[#This Row],[Q. No.]]</f>
        <v/>
      </c>
      <c r="B5173"/>
      <c r="C5173"/>
      <c r="D5173"/>
      <c r="E5173"/>
      <c r="F5173"/>
      <c r="G5173"/>
    </row>
    <row r="5174" spans="1:7" x14ac:dyDescent="0.2">
      <c r="A5174" t="str">
        <f>Table76[[#This Row],[Test No.]]&amp;Table76[[#This Row],[Section]]&amp;Table76[[#This Row],[Q. No.]]</f>
        <v/>
      </c>
      <c r="B5174"/>
      <c r="C5174"/>
      <c r="D5174"/>
      <c r="E5174"/>
      <c r="F5174"/>
      <c r="G5174"/>
    </row>
    <row r="5175" spans="1:7" x14ac:dyDescent="0.2">
      <c r="A5175" t="str">
        <f>Table76[[#This Row],[Test No.]]&amp;Table76[[#This Row],[Section]]&amp;Table76[[#This Row],[Q. No.]]</f>
        <v/>
      </c>
      <c r="B5175"/>
      <c r="C5175"/>
      <c r="D5175"/>
      <c r="E5175"/>
      <c r="F5175"/>
      <c r="G5175"/>
    </row>
    <row r="5176" spans="1:7" x14ac:dyDescent="0.2">
      <c r="A5176" t="str">
        <f>Table76[[#This Row],[Test No.]]&amp;Table76[[#This Row],[Section]]&amp;Table76[[#This Row],[Q. No.]]</f>
        <v/>
      </c>
      <c r="B5176"/>
      <c r="C5176"/>
      <c r="D5176"/>
      <c r="E5176"/>
      <c r="F5176"/>
      <c r="G5176"/>
    </row>
    <row r="5177" spans="1:7" x14ac:dyDescent="0.2">
      <c r="A5177" t="str">
        <f>Table76[[#This Row],[Test No.]]&amp;Table76[[#This Row],[Section]]&amp;Table76[[#This Row],[Q. No.]]</f>
        <v/>
      </c>
      <c r="B5177"/>
      <c r="C5177"/>
      <c r="D5177"/>
      <c r="E5177"/>
      <c r="F5177"/>
      <c r="G5177"/>
    </row>
    <row r="5178" spans="1:7" x14ac:dyDescent="0.2">
      <c r="A5178" t="str">
        <f>Table76[[#This Row],[Test No.]]&amp;Table76[[#This Row],[Section]]&amp;Table76[[#This Row],[Q. No.]]</f>
        <v/>
      </c>
      <c r="B5178"/>
      <c r="C5178"/>
      <c r="D5178"/>
      <c r="E5178"/>
      <c r="F5178"/>
      <c r="G5178"/>
    </row>
    <row r="5179" spans="1:7" x14ac:dyDescent="0.2">
      <c r="A5179" t="str">
        <f>Table76[[#This Row],[Test No.]]&amp;Table76[[#This Row],[Section]]&amp;Table76[[#This Row],[Q. No.]]</f>
        <v/>
      </c>
      <c r="B5179"/>
      <c r="C5179"/>
      <c r="D5179"/>
      <c r="E5179"/>
      <c r="F5179"/>
      <c r="G5179"/>
    </row>
    <row r="5180" spans="1:7" x14ac:dyDescent="0.2">
      <c r="A5180" t="str">
        <f>Table76[[#This Row],[Test No.]]&amp;Table76[[#This Row],[Section]]&amp;Table76[[#This Row],[Q. No.]]</f>
        <v/>
      </c>
      <c r="B5180"/>
      <c r="C5180"/>
      <c r="D5180"/>
      <c r="E5180"/>
      <c r="F5180"/>
      <c r="G5180"/>
    </row>
    <row r="5181" spans="1:7" x14ac:dyDescent="0.2">
      <c r="A5181" t="str">
        <f>Table76[[#This Row],[Test No.]]&amp;Table76[[#This Row],[Section]]&amp;Table76[[#This Row],[Q. No.]]</f>
        <v/>
      </c>
      <c r="B5181"/>
      <c r="C5181"/>
      <c r="D5181"/>
      <c r="E5181"/>
      <c r="F5181"/>
      <c r="G5181"/>
    </row>
    <row r="5182" spans="1:7" x14ac:dyDescent="0.2">
      <c r="A5182" t="str">
        <f>Table76[[#This Row],[Test No.]]&amp;Table76[[#This Row],[Section]]&amp;Table76[[#This Row],[Q. No.]]</f>
        <v/>
      </c>
      <c r="B5182"/>
      <c r="C5182"/>
      <c r="D5182"/>
      <c r="E5182"/>
      <c r="F5182"/>
      <c r="G5182"/>
    </row>
    <row r="5183" spans="1:7" x14ac:dyDescent="0.2">
      <c r="A5183" t="str">
        <f>Table76[[#This Row],[Test No.]]&amp;Table76[[#This Row],[Section]]&amp;Table76[[#This Row],[Q. No.]]</f>
        <v/>
      </c>
      <c r="B5183"/>
      <c r="C5183"/>
      <c r="D5183"/>
      <c r="E5183"/>
      <c r="F5183"/>
      <c r="G5183"/>
    </row>
    <row r="5184" spans="1:7" x14ac:dyDescent="0.2">
      <c r="A5184" t="str">
        <f>Table76[[#This Row],[Test No.]]&amp;Table76[[#This Row],[Section]]&amp;Table76[[#This Row],[Q. No.]]</f>
        <v/>
      </c>
      <c r="B5184"/>
      <c r="C5184"/>
      <c r="D5184"/>
      <c r="E5184"/>
      <c r="F5184"/>
      <c r="G5184"/>
    </row>
    <row r="5185" spans="1:7" x14ac:dyDescent="0.2">
      <c r="A5185" t="str">
        <f>Table76[[#This Row],[Test No.]]&amp;Table76[[#This Row],[Section]]&amp;Table76[[#This Row],[Q. No.]]</f>
        <v/>
      </c>
      <c r="B5185"/>
      <c r="C5185"/>
      <c r="D5185"/>
      <c r="E5185"/>
      <c r="F5185"/>
      <c r="G5185"/>
    </row>
    <row r="5186" spans="1:7" x14ac:dyDescent="0.2">
      <c r="A5186" t="str">
        <f>Table76[[#This Row],[Test No.]]&amp;Table76[[#This Row],[Section]]&amp;Table76[[#This Row],[Q. No.]]</f>
        <v/>
      </c>
      <c r="B5186"/>
      <c r="C5186"/>
      <c r="D5186"/>
      <c r="E5186"/>
      <c r="F5186"/>
      <c r="G5186"/>
    </row>
    <row r="5187" spans="1:7" x14ac:dyDescent="0.2">
      <c r="A5187" t="str">
        <f>Table76[[#This Row],[Test No.]]&amp;Table76[[#This Row],[Section]]&amp;Table76[[#This Row],[Q. No.]]</f>
        <v/>
      </c>
      <c r="B5187"/>
      <c r="C5187"/>
      <c r="D5187"/>
      <c r="E5187"/>
      <c r="F5187"/>
      <c r="G5187"/>
    </row>
    <row r="5188" spans="1:7" x14ac:dyDescent="0.2">
      <c r="A5188" t="str">
        <f>Table76[[#This Row],[Test No.]]&amp;Table76[[#This Row],[Section]]&amp;Table76[[#This Row],[Q. No.]]</f>
        <v/>
      </c>
      <c r="B5188"/>
      <c r="C5188"/>
      <c r="D5188"/>
      <c r="E5188"/>
      <c r="F5188"/>
      <c r="G5188"/>
    </row>
    <row r="5189" spans="1:7" x14ac:dyDescent="0.2">
      <c r="A5189" t="str">
        <f>Table76[[#This Row],[Test No.]]&amp;Table76[[#This Row],[Section]]&amp;Table76[[#This Row],[Q. No.]]</f>
        <v/>
      </c>
      <c r="B5189"/>
      <c r="C5189"/>
      <c r="D5189"/>
      <c r="E5189"/>
      <c r="F5189"/>
      <c r="G5189"/>
    </row>
    <row r="5190" spans="1:7" x14ac:dyDescent="0.2">
      <c r="A5190" t="str">
        <f>Table76[[#This Row],[Test No.]]&amp;Table76[[#This Row],[Section]]&amp;Table76[[#This Row],[Q. No.]]</f>
        <v/>
      </c>
      <c r="B5190"/>
      <c r="C5190"/>
      <c r="D5190"/>
      <c r="E5190"/>
      <c r="F5190"/>
      <c r="G5190"/>
    </row>
    <row r="5191" spans="1:7" x14ac:dyDescent="0.2">
      <c r="A5191" t="str">
        <f>Table76[[#This Row],[Test No.]]&amp;Table76[[#This Row],[Section]]&amp;Table76[[#This Row],[Q. No.]]</f>
        <v/>
      </c>
      <c r="B5191"/>
      <c r="C5191"/>
      <c r="D5191"/>
      <c r="E5191"/>
      <c r="F5191"/>
      <c r="G5191"/>
    </row>
    <row r="5192" spans="1:7" x14ac:dyDescent="0.2">
      <c r="A5192" t="str">
        <f>Table76[[#This Row],[Test No.]]&amp;Table76[[#This Row],[Section]]&amp;Table76[[#This Row],[Q. No.]]</f>
        <v/>
      </c>
      <c r="B5192"/>
      <c r="C5192"/>
      <c r="D5192"/>
      <c r="E5192"/>
      <c r="F5192"/>
      <c r="G5192"/>
    </row>
    <row r="5193" spans="1:7" x14ac:dyDescent="0.2">
      <c r="A5193" t="str">
        <f>Table76[[#This Row],[Test No.]]&amp;Table76[[#This Row],[Section]]&amp;Table76[[#This Row],[Q. No.]]</f>
        <v/>
      </c>
      <c r="B5193"/>
      <c r="C5193"/>
      <c r="D5193"/>
      <c r="E5193"/>
      <c r="F5193"/>
      <c r="G5193"/>
    </row>
    <row r="5194" spans="1:7" x14ac:dyDescent="0.2">
      <c r="A5194" t="str">
        <f>Table76[[#This Row],[Test No.]]&amp;Table76[[#This Row],[Section]]&amp;Table76[[#This Row],[Q. No.]]</f>
        <v/>
      </c>
      <c r="B5194"/>
      <c r="C5194"/>
      <c r="D5194"/>
      <c r="E5194"/>
      <c r="F5194"/>
      <c r="G5194"/>
    </row>
    <row r="5195" spans="1:7" x14ac:dyDescent="0.2">
      <c r="A5195" t="str">
        <f>Table76[[#This Row],[Test No.]]&amp;Table76[[#This Row],[Section]]&amp;Table76[[#This Row],[Q. No.]]</f>
        <v/>
      </c>
      <c r="B5195"/>
      <c r="C5195"/>
      <c r="D5195"/>
      <c r="E5195"/>
      <c r="F5195"/>
      <c r="G5195"/>
    </row>
    <row r="5196" spans="1:7" x14ac:dyDescent="0.2">
      <c r="A5196" t="str">
        <f>Table76[[#This Row],[Test No.]]&amp;Table76[[#This Row],[Section]]&amp;Table76[[#This Row],[Q. No.]]</f>
        <v/>
      </c>
      <c r="B5196"/>
      <c r="C5196"/>
      <c r="D5196"/>
      <c r="E5196"/>
      <c r="F5196"/>
      <c r="G5196"/>
    </row>
    <row r="5197" spans="1:7" x14ac:dyDescent="0.2">
      <c r="A5197" t="str">
        <f>Table76[[#This Row],[Test No.]]&amp;Table76[[#This Row],[Section]]&amp;Table76[[#This Row],[Q. No.]]</f>
        <v/>
      </c>
      <c r="B5197"/>
      <c r="C5197"/>
      <c r="D5197"/>
      <c r="E5197"/>
      <c r="F5197"/>
      <c r="G5197"/>
    </row>
    <row r="5198" spans="1:7" x14ac:dyDescent="0.2">
      <c r="A5198" t="str">
        <f>Table76[[#This Row],[Test No.]]&amp;Table76[[#This Row],[Section]]&amp;Table76[[#This Row],[Q. No.]]</f>
        <v/>
      </c>
      <c r="B5198"/>
      <c r="C5198"/>
      <c r="D5198"/>
      <c r="E5198"/>
      <c r="F5198"/>
      <c r="G5198"/>
    </row>
    <row r="5199" spans="1:7" x14ac:dyDescent="0.2">
      <c r="A5199" t="str">
        <f>Table76[[#This Row],[Test No.]]&amp;Table76[[#This Row],[Section]]&amp;Table76[[#This Row],[Q. No.]]</f>
        <v/>
      </c>
      <c r="B5199"/>
      <c r="C5199"/>
      <c r="D5199"/>
      <c r="E5199"/>
      <c r="F5199"/>
      <c r="G5199"/>
    </row>
    <row r="5200" spans="1:7" x14ac:dyDescent="0.2">
      <c r="A5200" t="str">
        <f>Table76[[#This Row],[Test No.]]&amp;Table76[[#This Row],[Section]]&amp;Table76[[#This Row],[Q. No.]]</f>
        <v/>
      </c>
      <c r="B5200"/>
      <c r="C5200"/>
      <c r="D5200"/>
      <c r="E5200"/>
      <c r="F5200"/>
      <c r="G5200"/>
    </row>
    <row r="5201" spans="1:7" x14ac:dyDescent="0.2">
      <c r="A5201" t="str">
        <f>Table76[[#This Row],[Test No.]]&amp;Table76[[#This Row],[Section]]&amp;Table76[[#This Row],[Q. No.]]</f>
        <v/>
      </c>
      <c r="B5201"/>
      <c r="C5201"/>
      <c r="D5201"/>
      <c r="E5201"/>
      <c r="F5201"/>
      <c r="G5201"/>
    </row>
    <row r="5202" spans="1:7" x14ac:dyDescent="0.2">
      <c r="A5202" t="str">
        <f>Table76[[#This Row],[Test No.]]&amp;Table76[[#This Row],[Section]]&amp;Table76[[#This Row],[Q. No.]]</f>
        <v/>
      </c>
      <c r="B5202"/>
      <c r="C5202"/>
      <c r="D5202"/>
      <c r="E5202"/>
      <c r="F5202"/>
      <c r="G5202"/>
    </row>
    <row r="5203" spans="1:7" x14ac:dyDescent="0.2">
      <c r="A5203" t="str">
        <f>Table76[[#This Row],[Test No.]]&amp;Table76[[#This Row],[Section]]&amp;Table76[[#This Row],[Q. No.]]</f>
        <v/>
      </c>
      <c r="B5203"/>
      <c r="C5203"/>
      <c r="D5203"/>
      <c r="E5203"/>
      <c r="F5203"/>
      <c r="G5203"/>
    </row>
    <row r="5204" spans="1:7" x14ac:dyDescent="0.2">
      <c r="A5204" t="str">
        <f>Table76[[#This Row],[Test No.]]&amp;Table76[[#This Row],[Section]]&amp;Table76[[#This Row],[Q. No.]]</f>
        <v/>
      </c>
      <c r="B5204"/>
      <c r="C5204"/>
      <c r="D5204"/>
      <c r="E5204"/>
      <c r="F5204"/>
      <c r="G5204"/>
    </row>
    <row r="5205" spans="1:7" x14ac:dyDescent="0.2">
      <c r="A5205" t="str">
        <f>Table76[[#This Row],[Test No.]]&amp;Table76[[#This Row],[Section]]&amp;Table76[[#This Row],[Q. No.]]</f>
        <v/>
      </c>
      <c r="B5205"/>
      <c r="C5205"/>
      <c r="D5205"/>
      <c r="E5205"/>
      <c r="F5205"/>
      <c r="G5205"/>
    </row>
    <row r="5206" spans="1:7" x14ac:dyDescent="0.2">
      <c r="A5206" t="str">
        <f>Table76[[#This Row],[Test No.]]&amp;Table76[[#This Row],[Section]]&amp;Table76[[#This Row],[Q. No.]]</f>
        <v/>
      </c>
      <c r="B5206"/>
      <c r="C5206"/>
      <c r="D5206"/>
      <c r="E5206"/>
      <c r="F5206"/>
      <c r="G5206"/>
    </row>
    <row r="5207" spans="1:7" x14ac:dyDescent="0.2">
      <c r="A5207" t="str">
        <f>Table76[[#This Row],[Test No.]]&amp;Table76[[#This Row],[Section]]&amp;Table76[[#This Row],[Q. No.]]</f>
        <v/>
      </c>
      <c r="B5207"/>
      <c r="C5207"/>
      <c r="D5207"/>
      <c r="E5207"/>
      <c r="F5207"/>
      <c r="G5207"/>
    </row>
    <row r="5208" spans="1:7" x14ac:dyDescent="0.2">
      <c r="A5208" t="str">
        <f>Table76[[#This Row],[Test No.]]&amp;Table76[[#This Row],[Section]]&amp;Table76[[#This Row],[Q. No.]]</f>
        <v/>
      </c>
      <c r="B5208"/>
      <c r="C5208"/>
      <c r="D5208"/>
      <c r="E5208"/>
      <c r="F5208"/>
      <c r="G5208"/>
    </row>
    <row r="5209" spans="1:7" x14ac:dyDescent="0.2">
      <c r="A5209" t="str">
        <f>Table76[[#This Row],[Test No.]]&amp;Table76[[#This Row],[Section]]&amp;Table76[[#This Row],[Q. No.]]</f>
        <v/>
      </c>
      <c r="B5209"/>
      <c r="C5209"/>
      <c r="D5209"/>
      <c r="E5209"/>
      <c r="F5209"/>
      <c r="G5209"/>
    </row>
    <row r="5210" spans="1:7" x14ac:dyDescent="0.2">
      <c r="A5210" t="str">
        <f>Table76[[#This Row],[Test No.]]&amp;Table76[[#This Row],[Section]]&amp;Table76[[#This Row],[Q. No.]]</f>
        <v/>
      </c>
      <c r="B5210"/>
      <c r="C5210"/>
      <c r="D5210"/>
      <c r="E5210"/>
      <c r="F5210"/>
      <c r="G5210"/>
    </row>
    <row r="5211" spans="1:7" x14ac:dyDescent="0.2">
      <c r="A5211" t="str">
        <f>Table76[[#This Row],[Test No.]]&amp;Table76[[#This Row],[Section]]&amp;Table76[[#This Row],[Q. No.]]</f>
        <v/>
      </c>
      <c r="B5211"/>
      <c r="C5211"/>
      <c r="D5211"/>
      <c r="E5211"/>
      <c r="F5211"/>
      <c r="G5211"/>
    </row>
    <row r="5212" spans="1:7" x14ac:dyDescent="0.2">
      <c r="A5212" t="str">
        <f>Table76[[#This Row],[Test No.]]&amp;Table76[[#This Row],[Section]]&amp;Table76[[#This Row],[Q. No.]]</f>
        <v/>
      </c>
      <c r="B5212"/>
      <c r="C5212"/>
      <c r="D5212"/>
      <c r="E5212"/>
      <c r="F5212"/>
      <c r="G5212"/>
    </row>
    <row r="5213" spans="1:7" x14ac:dyDescent="0.2">
      <c r="A5213" t="str">
        <f>Table76[[#This Row],[Test No.]]&amp;Table76[[#This Row],[Section]]&amp;Table76[[#This Row],[Q. No.]]</f>
        <v/>
      </c>
      <c r="B5213"/>
      <c r="C5213"/>
      <c r="D5213"/>
      <c r="E5213"/>
      <c r="F5213"/>
      <c r="G5213"/>
    </row>
    <row r="5214" spans="1:7" x14ac:dyDescent="0.2">
      <c r="A5214" t="str">
        <f>Table76[[#This Row],[Test No.]]&amp;Table76[[#This Row],[Section]]&amp;Table76[[#This Row],[Q. No.]]</f>
        <v/>
      </c>
      <c r="B5214"/>
      <c r="C5214"/>
      <c r="D5214"/>
      <c r="E5214"/>
      <c r="F5214"/>
      <c r="G5214"/>
    </row>
    <row r="5215" spans="1:7" x14ac:dyDescent="0.2">
      <c r="A5215" t="str">
        <f>Table76[[#This Row],[Test No.]]&amp;Table76[[#This Row],[Section]]&amp;Table76[[#This Row],[Q. No.]]</f>
        <v/>
      </c>
      <c r="B5215"/>
      <c r="C5215"/>
      <c r="D5215"/>
      <c r="E5215"/>
      <c r="F5215"/>
      <c r="G5215"/>
    </row>
    <row r="5216" spans="1:7" x14ac:dyDescent="0.2">
      <c r="A5216" t="str">
        <f>Table76[[#This Row],[Test No.]]&amp;Table76[[#This Row],[Section]]&amp;Table76[[#This Row],[Q. No.]]</f>
        <v/>
      </c>
      <c r="B5216"/>
      <c r="C5216"/>
      <c r="D5216"/>
      <c r="E5216"/>
      <c r="F5216"/>
      <c r="G5216"/>
    </row>
    <row r="5217" spans="1:7" x14ac:dyDescent="0.2">
      <c r="A5217" t="str">
        <f>Table76[[#This Row],[Test No.]]&amp;Table76[[#This Row],[Section]]&amp;Table76[[#This Row],[Q. No.]]</f>
        <v/>
      </c>
      <c r="B5217"/>
      <c r="C5217"/>
      <c r="D5217"/>
      <c r="E5217"/>
      <c r="F5217"/>
      <c r="G5217"/>
    </row>
    <row r="5218" spans="1:7" x14ac:dyDescent="0.2">
      <c r="A5218" t="str">
        <f>Table76[[#This Row],[Test No.]]&amp;Table76[[#This Row],[Section]]&amp;Table76[[#This Row],[Q. No.]]</f>
        <v/>
      </c>
      <c r="B5218"/>
      <c r="C5218"/>
      <c r="D5218"/>
      <c r="E5218"/>
      <c r="F5218"/>
      <c r="G5218"/>
    </row>
    <row r="5219" spans="1:7" x14ac:dyDescent="0.2">
      <c r="A5219" t="str">
        <f>Table76[[#This Row],[Test No.]]&amp;Table76[[#This Row],[Section]]&amp;Table76[[#This Row],[Q. No.]]</f>
        <v/>
      </c>
      <c r="B5219"/>
      <c r="C5219"/>
      <c r="D5219"/>
      <c r="E5219"/>
      <c r="F5219"/>
      <c r="G5219"/>
    </row>
    <row r="5220" spans="1:7" x14ac:dyDescent="0.2">
      <c r="A5220" t="str">
        <f>Table76[[#This Row],[Test No.]]&amp;Table76[[#This Row],[Section]]&amp;Table76[[#This Row],[Q. No.]]</f>
        <v/>
      </c>
      <c r="B5220"/>
      <c r="C5220"/>
      <c r="D5220"/>
      <c r="E5220"/>
      <c r="F5220"/>
      <c r="G5220"/>
    </row>
    <row r="5221" spans="1:7" x14ac:dyDescent="0.2">
      <c r="A5221" t="str">
        <f>Table76[[#This Row],[Test No.]]&amp;Table76[[#This Row],[Section]]&amp;Table76[[#This Row],[Q. No.]]</f>
        <v/>
      </c>
      <c r="B5221"/>
      <c r="C5221"/>
      <c r="D5221"/>
      <c r="E5221"/>
      <c r="F5221"/>
      <c r="G5221"/>
    </row>
    <row r="5222" spans="1:7" x14ac:dyDescent="0.2">
      <c r="A5222" t="str">
        <f>Table76[[#This Row],[Test No.]]&amp;Table76[[#This Row],[Section]]&amp;Table76[[#This Row],[Q. No.]]</f>
        <v/>
      </c>
      <c r="B5222"/>
      <c r="C5222"/>
      <c r="D5222"/>
      <c r="E5222"/>
      <c r="F5222"/>
      <c r="G5222"/>
    </row>
    <row r="5223" spans="1:7" x14ac:dyDescent="0.2">
      <c r="A5223" t="str">
        <f>Table76[[#This Row],[Test No.]]&amp;Table76[[#This Row],[Section]]&amp;Table76[[#This Row],[Q. No.]]</f>
        <v/>
      </c>
      <c r="B5223"/>
      <c r="C5223"/>
      <c r="D5223"/>
      <c r="E5223"/>
      <c r="F5223"/>
      <c r="G5223"/>
    </row>
    <row r="5224" spans="1:7" x14ac:dyDescent="0.2">
      <c r="A5224" t="str">
        <f>Table76[[#This Row],[Test No.]]&amp;Table76[[#This Row],[Section]]&amp;Table76[[#This Row],[Q. No.]]</f>
        <v/>
      </c>
      <c r="B5224"/>
      <c r="C5224"/>
      <c r="D5224"/>
      <c r="E5224"/>
      <c r="F5224"/>
      <c r="G5224"/>
    </row>
    <row r="5225" spans="1:7" x14ac:dyDescent="0.2">
      <c r="A5225" t="str">
        <f>Table76[[#This Row],[Test No.]]&amp;Table76[[#This Row],[Section]]&amp;Table76[[#This Row],[Q. No.]]</f>
        <v/>
      </c>
      <c r="B5225"/>
      <c r="C5225"/>
      <c r="D5225"/>
      <c r="E5225"/>
      <c r="F5225"/>
      <c r="G5225"/>
    </row>
    <row r="5226" spans="1:7" x14ac:dyDescent="0.2">
      <c r="A5226" t="str">
        <f>Table76[[#This Row],[Test No.]]&amp;Table76[[#This Row],[Section]]&amp;Table76[[#This Row],[Q. No.]]</f>
        <v/>
      </c>
      <c r="B5226"/>
      <c r="C5226"/>
      <c r="D5226"/>
      <c r="E5226"/>
      <c r="F5226"/>
      <c r="G5226"/>
    </row>
    <row r="5227" spans="1:7" x14ac:dyDescent="0.2">
      <c r="A5227" t="str">
        <f>Table76[[#This Row],[Test No.]]&amp;Table76[[#This Row],[Section]]&amp;Table76[[#This Row],[Q. No.]]</f>
        <v/>
      </c>
      <c r="B5227"/>
      <c r="C5227"/>
      <c r="D5227"/>
      <c r="E5227"/>
      <c r="F5227"/>
      <c r="G5227"/>
    </row>
    <row r="5228" spans="1:7" x14ac:dyDescent="0.2">
      <c r="A5228" t="str">
        <f>Table76[[#This Row],[Test No.]]&amp;Table76[[#This Row],[Section]]&amp;Table76[[#This Row],[Q. No.]]</f>
        <v/>
      </c>
      <c r="B5228"/>
      <c r="C5228"/>
      <c r="D5228"/>
      <c r="E5228"/>
      <c r="F5228"/>
      <c r="G5228"/>
    </row>
    <row r="5229" spans="1:7" x14ac:dyDescent="0.2">
      <c r="A5229" t="str">
        <f>Table76[[#This Row],[Test No.]]&amp;Table76[[#This Row],[Section]]&amp;Table76[[#This Row],[Q. No.]]</f>
        <v/>
      </c>
      <c r="B5229"/>
      <c r="C5229"/>
      <c r="D5229"/>
      <c r="E5229"/>
      <c r="F5229"/>
      <c r="G5229"/>
    </row>
    <row r="5230" spans="1:7" x14ac:dyDescent="0.2">
      <c r="A5230" t="str">
        <f>Table76[[#This Row],[Test No.]]&amp;Table76[[#This Row],[Section]]&amp;Table76[[#This Row],[Q. No.]]</f>
        <v/>
      </c>
      <c r="B5230"/>
      <c r="C5230"/>
      <c r="D5230"/>
      <c r="E5230"/>
      <c r="F5230"/>
      <c r="G5230"/>
    </row>
    <row r="5231" spans="1:7" x14ac:dyDescent="0.2">
      <c r="A5231" t="str">
        <f>Table76[[#This Row],[Test No.]]&amp;Table76[[#This Row],[Section]]&amp;Table76[[#This Row],[Q. No.]]</f>
        <v/>
      </c>
      <c r="B5231"/>
      <c r="C5231"/>
      <c r="D5231"/>
      <c r="E5231"/>
      <c r="F5231"/>
      <c r="G5231"/>
    </row>
    <row r="5232" spans="1:7" x14ac:dyDescent="0.2">
      <c r="A5232" t="str">
        <f>Table76[[#This Row],[Test No.]]&amp;Table76[[#This Row],[Section]]&amp;Table76[[#This Row],[Q. No.]]</f>
        <v/>
      </c>
      <c r="B5232"/>
      <c r="C5232"/>
      <c r="D5232"/>
      <c r="E5232"/>
      <c r="F5232"/>
      <c r="G5232"/>
    </row>
    <row r="5233" spans="1:7" x14ac:dyDescent="0.2">
      <c r="A5233" t="str">
        <f>Table76[[#This Row],[Test No.]]&amp;Table76[[#This Row],[Section]]&amp;Table76[[#This Row],[Q. No.]]</f>
        <v/>
      </c>
      <c r="B5233"/>
      <c r="C5233"/>
      <c r="D5233"/>
      <c r="E5233"/>
      <c r="F5233"/>
      <c r="G5233"/>
    </row>
    <row r="5234" spans="1:7" x14ac:dyDescent="0.2">
      <c r="A5234" t="str">
        <f>Table76[[#This Row],[Test No.]]&amp;Table76[[#This Row],[Section]]&amp;Table76[[#This Row],[Q. No.]]</f>
        <v/>
      </c>
      <c r="B5234"/>
      <c r="C5234"/>
      <c r="D5234"/>
      <c r="E5234"/>
      <c r="F5234"/>
      <c r="G5234"/>
    </row>
    <row r="5235" spans="1:7" x14ac:dyDescent="0.2">
      <c r="A5235" t="str">
        <f>Table76[[#This Row],[Test No.]]&amp;Table76[[#This Row],[Section]]&amp;Table76[[#This Row],[Q. No.]]</f>
        <v/>
      </c>
      <c r="B5235"/>
      <c r="C5235"/>
      <c r="D5235"/>
      <c r="E5235"/>
      <c r="F5235"/>
      <c r="G5235"/>
    </row>
    <row r="5236" spans="1:7" x14ac:dyDescent="0.2">
      <c r="A5236" t="str">
        <f>Table76[[#This Row],[Test No.]]&amp;Table76[[#This Row],[Section]]&amp;Table76[[#This Row],[Q. No.]]</f>
        <v/>
      </c>
      <c r="B5236"/>
      <c r="C5236"/>
      <c r="D5236"/>
      <c r="E5236"/>
      <c r="F5236"/>
      <c r="G5236"/>
    </row>
    <row r="5237" spans="1:7" x14ac:dyDescent="0.2">
      <c r="A5237" t="str">
        <f>Table76[[#This Row],[Test No.]]&amp;Table76[[#This Row],[Section]]&amp;Table76[[#This Row],[Q. No.]]</f>
        <v/>
      </c>
      <c r="B5237"/>
      <c r="C5237"/>
      <c r="D5237"/>
      <c r="E5237"/>
      <c r="F5237"/>
      <c r="G5237"/>
    </row>
    <row r="5238" spans="1:7" x14ac:dyDescent="0.2">
      <c r="A5238" t="str">
        <f>Table76[[#This Row],[Test No.]]&amp;Table76[[#This Row],[Section]]&amp;Table76[[#This Row],[Q. No.]]</f>
        <v/>
      </c>
      <c r="B5238"/>
      <c r="C5238"/>
      <c r="D5238"/>
      <c r="E5238"/>
      <c r="F5238"/>
      <c r="G5238"/>
    </row>
    <row r="5239" spans="1:7" x14ac:dyDescent="0.2">
      <c r="A5239" t="str">
        <f>Table76[[#This Row],[Test No.]]&amp;Table76[[#This Row],[Section]]&amp;Table76[[#This Row],[Q. No.]]</f>
        <v/>
      </c>
      <c r="B5239"/>
      <c r="C5239"/>
      <c r="D5239"/>
      <c r="E5239"/>
      <c r="F5239"/>
      <c r="G5239"/>
    </row>
    <row r="5240" spans="1:7" x14ac:dyDescent="0.2">
      <c r="A5240" t="str">
        <f>Table76[[#This Row],[Test No.]]&amp;Table76[[#This Row],[Section]]&amp;Table76[[#This Row],[Q. No.]]</f>
        <v/>
      </c>
      <c r="B5240"/>
      <c r="C5240"/>
      <c r="D5240"/>
      <c r="E5240"/>
      <c r="F5240"/>
      <c r="G5240"/>
    </row>
    <row r="5241" spans="1:7" x14ac:dyDescent="0.2">
      <c r="A5241" t="str">
        <f>Table76[[#This Row],[Test No.]]&amp;Table76[[#This Row],[Section]]&amp;Table76[[#This Row],[Q. No.]]</f>
        <v/>
      </c>
      <c r="B5241"/>
      <c r="C5241"/>
      <c r="D5241"/>
      <c r="E5241"/>
      <c r="F5241"/>
      <c r="G5241"/>
    </row>
    <row r="5242" spans="1:7" x14ac:dyDescent="0.2">
      <c r="A5242" t="str">
        <f>Table76[[#This Row],[Test No.]]&amp;Table76[[#This Row],[Section]]&amp;Table76[[#This Row],[Q. No.]]</f>
        <v/>
      </c>
      <c r="B5242"/>
      <c r="C5242"/>
      <c r="D5242"/>
      <c r="E5242"/>
      <c r="F5242"/>
      <c r="G5242"/>
    </row>
    <row r="5243" spans="1:7" x14ac:dyDescent="0.2">
      <c r="A5243" t="str">
        <f>Table76[[#This Row],[Test No.]]&amp;Table76[[#This Row],[Section]]&amp;Table76[[#This Row],[Q. No.]]</f>
        <v/>
      </c>
      <c r="B5243"/>
      <c r="C5243"/>
      <c r="D5243"/>
      <c r="E5243"/>
      <c r="F5243"/>
      <c r="G5243"/>
    </row>
    <row r="5244" spans="1:7" x14ac:dyDescent="0.2">
      <c r="A5244" t="str">
        <f>Table76[[#This Row],[Test No.]]&amp;Table76[[#This Row],[Section]]&amp;Table76[[#This Row],[Q. No.]]</f>
        <v/>
      </c>
      <c r="B5244"/>
      <c r="C5244"/>
      <c r="D5244"/>
      <c r="E5244"/>
      <c r="F5244"/>
      <c r="G5244"/>
    </row>
    <row r="5245" spans="1:7" x14ac:dyDescent="0.2">
      <c r="A5245" t="str">
        <f>Table76[[#This Row],[Test No.]]&amp;Table76[[#This Row],[Section]]&amp;Table76[[#This Row],[Q. No.]]</f>
        <v/>
      </c>
      <c r="B5245"/>
      <c r="C5245"/>
      <c r="D5245"/>
      <c r="E5245"/>
      <c r="F5245"/>
      <c r="G5245"/>
    </row>
    <row r="5246" spans="1:7" x14ac:dyDescent="0.2">
      <c r="A5246" t="str">
        <f>Table76[[#This Row],[Test No.]]&amp;Table76[[#This Row],[Section]]&amp;Table76[[#This Row],[Q. No.]]</f>
        <v/>
      </c>
      <c r="B5246"/>
      <c r="C5246"/>
      <c r="D5246"/>
      <c r="E5246"/>
      <c r="F5246"/>
      <c r="G5246"/>
    </row>
    <row r="5247" spans="1:7" x14ac:dyDescent="0.2">
      <c r="A5247" t="str">
        <f>Table76[[#This Row],[Test No.]]&amp;Table76[[#This Row],[Section]]&amp;Table76[[#This Row],[Q. No.]]</f>
        <v/>
      </c>
      <c r="B5247"/>
      <c r="C5247"/>
      <c r="D5247"/>
      <c r="E5247"/>
      <c r="F5247"/>
      <c r="G5247"/>
    </row>
    <row r="5248" spans="1:7" x14ac:dyDescent="0.2">
      <c r="A5248" t="str">
        <f>Table76[[#This Row],[Test No.]]&amp;Table76[[#This Row],[Section]]&amp;Table76[[#This Row],[Q. No.]]</f>
        <v/>
      </c>
      <c r="B5248"/>
      <c r="C5248"/>
      <c r="D5248"/>
      <c r="E5248"/>
      <c r="F5248"/>
      <c r="G5248"/>
    </row>
    <row r="5249" spans="1:7" x14ac:dyDescent="0.2">
      <c r="A5249" t="str">
        <f>Table76[[#This Row],[Test No.]]&amp;Table76[[#This Row],[Section]]&amp;Table76[[#This Row],[Q. No.]]</f>
        <v/>
      </c>
      <c r="B5249"/>
      <c r="C5249"/>
      <c r="D5249"/>
      <c r="E5249"/>
      <c r="F5249"/>
      <c r="G5249"/>
    </row>
    <row r="5250" spans="1:7" x14ac:dyDescent="0.2">
      <c r="A5250" t="str">
        <f>Table76[[#This Row],[Test No.]]&amp;Table76[[#This Row],[Section]]&amp;Table76[[#This Row],[Q. No.]]</f>
        <v/>
      </c>
      <c r="B5250"/>
      <c r="C5250"/>
      <c r="D5250"/>
      <c r="E5250"/>
      <c r="F5250"/>
      <c r="G5250"/>
    </row>
    <row r="5251" spans="1:7" x14ac:dyDescent="0.2">
      <c r="A5251" t="str">
        <f>Table76[[#This Row],[Test No.]]&amp;Table76[[#This Row],[Section]]&amp;Table76[[#This Row],[Q. No.]]</f>
        <v/>
      </c>
      <c r="B5251"/>
      <c r="C5251"/>
      <c r="D5251"/>
      <c r="E5251"/>
      <c r="F5251"/>
      <c r="G5251"/>
    </row>
    <row r="5252" spans="1:7" x14ac:dyDescent="0.2">
      <c r="A5252" t="str">
        <f>Table76[[#This Row],[Test No.]]&amp;Table76[[#This Row],[Section]]&amp;Table76[[#This Row],[Q. No.]]</f>
        <v/>
      </c>
      <c r="B5252"/>
      <c r="C5252"/>
      <c r="D5252"/>
      <c r="E5252"/>
      <c r="F5252"/>
      <c r="G5252"/>
    </row>
    <row r="5253" spans="1:7" x14ac:dyDescent="0.2">
      <c r="A5253" t="str">
        <f>Table76[[#This Row],[Test No.]]&amp;Table76[[#This Row],[Section]]&amp;Table76[[#This Row],[Q. No.]]</f>
        <v/>
      </c>
      <c r="B5253"/>
      <c r="C5253"/>
      <c r="D5253"/>
      <c r="E5253"/>
      <c r="F5253"/>
      <c r="G5253"/>
    </row>
    <row r="5254" spans="1:7" x14ac:dyDescent="0.2">
      <c r="A5254" t="str">
        <f>Table76[[#This Row],[Test No.]]&amp;Table76[[#This Row],[Section]]&amp;Table76[[#This Row],[Q. No.]]</f>
        <v/>
      </c>
      <c r="B5254"/>
      <c r="C5254"/>
      <c r="D5254"/>
      <c r="E5254"/>
      <c r="F5254"/>
      <c r="G5254"/>
    </row>
    <row r="5255" spans="1:7" x14ac:dyDescent="0.2">
      <c r="A5255" t="str">
        <f>Table76[[#This Row],[Test No.]]&amp;Table76[[#This Row],[Section]]&amp;Table76[[#This Row],[Q. No.]]</f>
        <v/>
      </c>
      <c r="B5255"/>
      <c r="C5255"/>
      <c r="D5255"/>
      <c r="E5255"/>
      <c r="F5255"/>
      <c r="G5255"/>
    </row>
    <row r="5256" spans="1:7" x14ac:dyDescent="0.2">
      <c r="A5256" t="str">
        <f>Table76[[#This Row],[Test No.]]&amp;Table76[[#This Row],[Section]]&amp;Table76[[#This Row],[Q. No.]]</f>
        <v/>
      </c>
      <c r="B5256"/>
      <c r="C5256"/>
      <c r="D5256"/>
      <c r="E5256"/>
      <c r="F5256"/>
      <c r="G5256"/>
    </row>
    <row r="5257" spans="1:7" x14ac:dyDescent="0.2">
      <c r="A5257" t="str">
        <f>Table76[[#This Row],[Test No.]]&amp;Table76[[#This Row],[Section]]&amp;Table76[[#This Row],[Q. No.]]</f>
        <v/>
      </c>
      <c r="B5257"/>
      <c r="C5257"/>
      <c r="D5257"/>
      <c r="E5257"/>
      <c r="F5257"/>
      <c r="G5257"/>
    </row>
    <row r="5258" spans="1:7" x14ac:dyDescent="0.2">
      <c r="A5258" t="str">
        <f>Table76[[#This Row],[Test No.]]&amp;Table76[[#This Row],[Section]]&amp;Table76[[#This Row],[Q. No.]]</f>
        <v/>
      </c>
      <c r="B5258"/>
      <c r="C5258"/>
      <c r="D5258"/>
      <c r="E5258"/>
      <c r="F5258"/>
      <c r="G5258"/>
    </row>
    <row r="5259" spans="1:7" x14ac:dyDescent="0.2">
      <c r="A5259" t="str">
        <f>Table76[[#This Row],[Test No.]]&amp;Table76[[#This Row],[Section]]&amp;Table76[[#This Row],[Q. No.]]</f>
        <v/>
      </c>
      <c r="B5259"/>
      <c r="C5259"/>
      <c r="D5259"/>
      <c r="E5259"/>
      <c r="F5259"/>
      <c r="G5259"/>
    </row>
    <row r="5260" spans="1:7" x14ac:dyDescent="0.2">
      <c r="A5260" t="str">
        <f>Table76[[#This Row],[Test No.]]&amp;Table76[[#This Row],[Section]]&amp;Table76[[#This Row],[Q. No.]]</f>
        <v/>
      </c>
      <c r="B5260"/>
      <c r="C5260"/>
      <c r="D5260"/>
      <c r="E5260"/>
      <c r="F5260"/>
      <c r="G5260"/>
    </row>
    <row r="5261" spans="1:7" x14ac:dyDescent="0.2">
      <c r="A5261" t="str">
        <f>Table76[[#This Row],[Test No.]]&amp;Table76[[#This Row],[Section]]&amp;Table76[[#This Row],[Q. No.]]</f>
        <v/>
      </c>
      <c r="B5261"/>
      <c r="C5261"/>
      <c r="D5261"/>
      <c r="E5261"/>
      <c r="F5261"/>
      <c r="G5261"/>
    </row>
    <row r="5262" spans="1:7" x14ac:dyDescent="0.2">
      <c r="A5262" t="str">
        <f>Table76[[#This Row],[Test No.]]&amp;Table76[[#This Row],[Section]]&amp;Table76[[#This Row],[Q. No.]]</f>
        <v/>
      </c>
      <c r="B5262"/>
      <c r="C5262"/>
      <c r="D5262"/>
      <c r="E5262"/>
      <c r="F5262"/>
      <c r="G5262"/>
    </row>
    <row r="5263" spans="1:7" x14ac:dyDescent="0.2">
      <c r="A5263" t="str">
        <f>Table76[[#This Row],[Test No.]]&amp;Table76[[#This Row],[Section]]&amp;Table76[[#This Row],[Q. No.]]</f>
        <v/>
      </c>
      <c r="B5263"/>
      <c r="C5263"/>
      <c r="D5263"/>
      <c r="E5263"/>
      <c r="F5263"/>
      <c r="G5263"/>
    </row>
    <row r="5264" spans="1:7" x14ac:dyDescent="0.2">
      <c r="A5264" t="str">
        <f>Table76[[#This Row],[Test No.]]&amp;Table76[[#This Row],[Section]]&amp;Table76[[#This Row],[Q. No.]]</f>
        <v/>
      </c>
      <c r="B5264"/>
      <c r="C5264"/>
      <c r="D5264"/>
      <c r="E5264"/>
      <c r="F5264"/>
      <c r="G5264"/>
    </row>
    <row r="5265" spans="1:7" x14ac:dyDescent="0.2">
      <c r="A5265" t="str">
        <f>Table76[[#This Row],[Test No.]]&amp;Table76[[#This Row],[Section]]&amp;Table76[[#This Row],[Q. No.]]</f>
        <v/>
      </c>
      <c r="B5265"/>
      <c r="C5265"/>
      <c r="D5265"/>
      <c r="E5265"/>
      <c r="F5265"/>
      <c r="G5265"/>
    </row>
    <row r="5266" spans="1:7" x14ac:dyDescent="0.2">
      <c r="A5266" t="str">
        <f>Table76[[#This Row],[Test No.]]&amp;Table76[[#This Row],[Section]]&amp;Table76[[#This Row],[Q. No.]]</f>
        <v/>
      </c>
      <c r="B5266"/>
      <c r="C5266"/>
      <c r="D5266"/>
      <c r="E5266"/>
      <c r="F5266"/>
      <c r="G5266"/>
    </row>
    <row r="5267" spans="1:7" x14ac:dyDescent="0.2">
      <c r="A5267" t="str">
        <f>Table76[[#This Row],[Test No.]]&amp;Table76[[#This Row],[Section]]&amp;Table76[[#This Row],[Q. No.]]</f>
        <v/>
      </c>
      <c r="B5267"/>
      <c r="C5267"/>
      <c r="D5267"/>
      <c r="E5267"/>
      <c r="F5267"/>
      <c r="G5267"/>
    </row>
    <row r="5268" spans="1:7" x14ac:dyDescent="0.2">
      <c r="A5268" t="str">
        <f>Table76[[#This Row],[Test No.]]&amp;Table76[[#This Row],[Section]]&amp;Table76[[#This Row],[Q. No.]]</f>
        <v/>
      </c>
      <c r="B5268"/>
      <c r="C5268"/>
      <c r="D5268"/>
      <c r="E5268"/>
      <c r="F5268"/>
      <c r="G5268"/>
    </row>
    <row r="5269" spans="1:7" x14ac:dyDescent="0.2">
      <c r="A5269" t="str">
        <f>Table76[[#This Row],[Test No.]]&amp;Table76[[#This Row],[Section]]&amp;Table76[[#This Row],[Q. No.]]</f>
        <v/>
      </c>
      <c r="B5269"/>
      <c r="C5269"/>
      <c r="D5269"/>
      <c r="E5269"/>
      <c r="F5269"/>
      <c r="G5269"/>
    </row>
    <row r="5270" spans="1:7" x14ac:dyDescent="0.2">
      <c r="A5270" t="str">
        <f>Table76[[#This Row],[Test No.]]&amp;Table76[[#This Row],[Section]]&amp;Table76[[#This Row],[Q. No.]]</f>
        <v/>
      </c>
      <c r="B5270"/>
      <c r="C5270"/>
      <c r="D5270"/>
      <c r="E5270"/>
      <c r="F5270"/>
      <c r="G5270"/>
    </row>
    <row r="5271" spans="1:7" x14ac:dyDescent="0.2">
      <c r="A5271" t="str">
        <f>Table76[[#This Row],[Test No.]]&amp;Table76[[#This Row],[Section]]&amp;Table76[[#This Row],[Q. No.]]</f>
        <v/>
      </c>
      <c r="B5271"/>
      <c r="C5271"/>
      <c r="D5271"/>
      <c r="E5271"/>
      <c r="F5271"/>
      <c r="G5271"/>
    </row>
    <row r="5272" spans="1:7" x14ac:dyDescent="0.2">
      <c r="A5272" t="str">
        <f>Table76[[#This Row],[Test No.]]&amp;Table76[[#This Row],[Section]]&amp;Table76[[#This Row],[Q. No.]]</f>
        <v/>
      </c>
      <c r="B5272"/>
      <c r="C5272"/>
      <c r="D5272"/>
      <c r="E5272"/>
      <c r="F5272"/>
      <c r="G5272"/>
    </row>
    <row r="5273" spans="1:7" x14ac:dyDescent="0.2">
      <c r="A5273" t="str">
        <f>Table76[[#This Row],[Test No.]]&amp;Table76[[#This Row],[Section]]&amp;Table76[[#This Row],[Q. No.]]</f>
        <v/>
      </c>
      <c r="B5273"/>
      <c r="C5273"/>
      <c r="D5273"/>
      <c r="E5273"/>
      <c r="F5273"/>
      <c r="G5273"/>
    </row>
    <row r="5274" spans="1:7" x14ac:dyDescent="0.2">
      <c r="A5274" t="str">
        <f>Table76[[#This Row],[Test No.]]&amp;Table76[[#This Row],[Section]]&amp;Table76[[#This Row],[Q. No.]]</f>
        <v/>
      </c>
      <c r="B5274"/>
      <c r="C5274"/>
      <c r="D5274"/>
      <c r="E5274"/>
      <c r="F5274"/>
      <c r="G5274"/>
    </row>
    <row r="5275" spans="1:7" x14ac:dyDescent="0.2">
      <c r="A5275" t="str">
        <f>Table76[[#This Row],[Test No.]]&amp;Table76[[#This Row],[Section]]&amp;Table76[[#This Row],[Q. No.]]</f>
        <v/>
      </c>
      <c r="B5275"/>
      <c r="C5275"/>
      <c r="D5275"/>
      <c r="E5275"/>
      <c r="F5275"/>
      <c r="G5275"/>
    </row>
    <row r="5276" spans="1:7" x14ac:dyDescent="0.2">
      <c r="A5276" t="str">
        <f>Table76[[#This Row],[Test No.]]&amp;Table76[[#This Row],[Section]]&amp;Table76[[#This Row],[Q. No.]]</f>
        <v/>
      </c>
      <c r="B5276"/>
      <c r="C5276"/>
      <c r="D5276"/>
      <c r="E5276"/>
      <c r="F5276"/>
      <c r="G5276"/>
    </row>
    <row r="5277" spans="1:7" x14ac:dyDescent="0.2">
      <c r="A5277" t="str">
        <f>Table76[[#This Row],[Test No.]]&amp;Table76[[#This Row],[Section]]&amp;Table76[[#This Row],[Q. No.]]</f>
        <v/>
      </c>
      <c r="B5277"/>
      <c r="C5277"/>
      <c r="D5277"/>
      <c r="E5277"/>
      <c r="F5277"/>
      <c r="G5277"/>
    </row>
    <row r="5278" spans="1:7" x14ac:dyDescent="0.2">
      <c r="A5278" t="str">
        <f>Table76[[#This Row],[Test No.]]&amp;Table76[[#This Row],[Section]]&amp;Table76[[#This Row],[Q. No.]]</f>
        <v/>
      </c>
      <c r="B5278"/>
      <c r="C5278"/>
      <c r="D5278"/>
      <c r="E5278"/>
      <c r="F5278"/>
      <c r="G5278"/>
    </row>
    <row r="5279" spans="1:7" x14ac:dyDescent="0.2">
      <c r="A5279" t="str">
        <f>Table76[[#This Row],[Test No.]]&amp;Table76[[#This Row],[Section]]&amp;Table76[[#This Row],[Q. No.]]</f>
        <v/>
      </c>
      <c r="B5279"/>
      <c r="C5279"/>
      <c r="D5279"/>
      <c r="E5279"/>
      <c r="F5279"/>
      <c r="G5279"/>
    </row>
    <row r="5280" spans="1:7" x14ac:dyDescent="0.2">
      <c r="A5280" t="str">
        <f>Table76[[#This Row],[Test No.]]&amp;Table76[[#This Row],[Section]]&amp;Table76[[#This Row],[Q. No.]]</f>
        <v/>
      </c>
      <c r="B5280"/>
      <c r="C5280"/>
      <c r="D5280"/>
      <c r="E5280"/>
      <c r="F5280"/>
      <c r="G5280"/>
    </row>
    <row r="5281" spans="1:7" x14ac:dyDescent="0.2">
      <c r="A5281" t="str">
        <f>Table76[[#This Row],[Test No.]]&amp;Table76[[#This Row],[Section]]&amp;Table76[[#This Row],[Q. No.]]</f>
        <v/>
      </c>
      <c r="B5281"/>
      <c r="C5281"/>
      <c r="D5281"/>
      <c r="E5281"/>
      <c r="F5281"/>
      <c r="G5281"/>
    </row>
    <row r="5282" spans="1:7" x14ac:dyDescent="0.2">
      <c r="A5282" t="str">
        <f>Table76[[#This Row],[Test No.]]&amp;Table76[[#This Row],[Section]]&amp;Table76[[#This Row],[Q. No.]]</f>
        <v/>
      </c>
      <c r="B5282"/>
      <c r="C5282"/>
      <c r="D5282"/>
      <c r="E5282"/>
      <c r="F5282"/>
      <c r="G5282"/>
    </row>
    <row r="5283" spans="1:7" x14ac:dyDescent="0.2">
      <c r="A5283" t="str">
        <f>Table76[[#This Row],[Test No.]]&amp;Table76[[#This Row],[Section]]&amp;Table76[[#This Row],[Q. No.]]</f>
        <v/>
      </c>
      <c r="B5283"/>
      <c r="C5283"/>
      <c r="D5283"/>
      <c r="E5283"/>
      <c r="F5283"/>
      <c r="G5283"/>
    </row>
    <row r="5284" spans="1:7" x14ac:dyDescent="0.2">
      <c r="A5284" t="str">
        <f>Table76[[#This Row],[Test No.]]&amp;Table76[[#This Row],[Section]]&amp;Table76[[#This Row],[Q. No.]]</f>
        <v/>
      </c>
      <c r="B5284"/>
      <c r="C5284"/>
      <c r="D5284"/>
      <c r="E5284"/>
      <c r="F5284"/>
      <c r="G5284"/>
    </row>
    <row r="5285" spans="1:7" x14ac:dyDescent="0.2">
      <c r="A5285" t="str">
        <f>Table76[[#This Row],[Test No.]]&amp;Table76[[#This Row],[Section]]&amp;Table76[[#This Row],[Q. No.]]</f>
        <v/>
      </c>
      <c r="B5285"/>
      <c r="C5285"/>
      <c r="D5285"/>
      <c r="E5285"/>
      <c r="F5285"/>
      <c r="G5285"/>
    </row>
    <row r="5286" spans="1:7" x14ac:dyDescent="0.2">
      <c r="A5286" t="str">
        <f>Table76[[#This Row],[Test No.]]&amp;Table76[[#This Row],[Section]]&amp;Table76[[#This Row],[Q. No.]]</f>
        <v/>
      </c>
      <c r="B5286"/>
      <c r="C5286"/>
      <c r="D5286"/>
      <c r="E5286"/>
      <c r="F5286"/>
      <c r="G5286"/>
    </row>
    <row r="5287" spans="1:7" x14ac:dyDescent="0.2">
      <c r="A5287" t="str">
        <f>Table76[[#This Row],[Test No.]]&amp;Table76[[#This Row],[Section]]&amp;Table76[[#This Row],[Q. No.]]</f>
        <v/>
      </c>
      <c r="B5287"/>
      <c r="C5287"/>
      <c r="D5287"/>
      <c r="E5287"/>
      <c r="F5287"/>
      <c r="G5287"/>
    </row>
    <row r="5288" spans="1:7" x14ac:dyDescent="0.2">
      <c r="A5288" t="str">
        <f>Table76[[#This Row],[Test No.]]&amp;Table76[[#This Row],[Section]]&amp;Table76[[#This Row],[Q. No.]]</f>
        <v/>
      </c>
      <c r="B5288"/>
      <c r="C5288"/>
      <c r="D5288"/>
      <c r="E5288"/>
      <c r="F5288"/>
      <c r="G5288"/>
    </row>
    <row r="5289" spans="1:7" x14ac:dyDescent="0.2">
      <c r="A5289" t="str">
        <f>Table76[[#This Row],[Test No.]]&amp;Table76[[#This Row],[Section]]&amp;Table76[[#This Row],[Q. No.]]</f>
        <v/>
      </c>
      <c r="B5289"/>
      <c r="C5289"/>
      <c r="D5289"/>
      <c r="E5289"/>
      <c r="F5289"/>
      <c r="G5289"/>
    </row>
    <row r="5290" spans="1:7" x14ac:dyDescent="0.2">
      <c r="A5290" t="str">
        <f>Table76[[#This Row],[Test No.]]&amp;Table76[[#This Row],[Section]]&amp;Table76[[#This Row],[Q. No.]]</f>
        <v/>
      </c>
      <c r="B5290"/>
      <c r="C5290"/>
      <c r="D5290"/>
      <c r="E5290"/>
      <c r="F5290"/>
      <c r="G5290"/>
    </row>
    <row r="5291" spans="1:7" x14ac:dyDescent="0.2">
      <c r="A5291" t="str">
        <f>Table76[[#This Row],[Test No.]]&amp;Table76[[#This Row],[Section]]&amp;Table76[[#This Row],[Q. No.]]</f>
        <v/>
      </c>
      <c r="B5291"/>
      <c r="C5291"/>
      <c r="D5291"/>
      <c r="E5291"/>
      <c r="F5291"/>
      <c r="G5291"/>
    </row>
    <row r="5292" spans="1:7" x14ac:dyDescent="0.2">
      <c r="A5292" t="str">
        <f>Table76[[#This Row],[Test No.]]&amp;Table76[[#This Row],[Section]]&amp;Table76[[#This Row],[Q. No.]]</f>
        <v/>
      </c>
      <c r="B5292"/>
      <c r="C5292"/>
      <c r="D5292"/>
      <c r="E5292"/>
      <c r="F5292"/>
      <c r="G5292"/>
    </row>
    <row r="5293" spans="1:7" x14ac:dyDescent="0.2">
      <c r="A5293" t="str">
        <f>Table76[[#This Row],[Test No.]]&amp;Table76[[#This Row],[Section]]&amp;Table76[[#This Row],[Q. No.]]</f>
        <v/>
      </c>
      <c r="B5293"/>
      <c r="C5293"/>
      <c r="D5293"/>
      <c r="E5293"/>
      <c r="F5293"/>
      <c r="G5293"/>
    </row>
    <row r="5294" spans="1:7" x14ac:dyDescent="0.2">
      <c r="A5294" t="str">
        <f>Table76[[#This Row],[Test No.]]&amp;Table76[[#This Row],[Section]]&amp;Table76[[#This Row],[Q. No.]]</f>
        <v/>
      </c>
      <c r="B5294"/>
      <c r="C5294"/>
      <c r="D5294"/>
      <c r="E5294"/>
      <c r="F5294"/>
      <c r="G5294"/>
    </row>
    <row r="5295" spans="1:7" x14ac:dyDescent="0.2">
      <c r="A5295" t="str">
        <f>Table76[[#This Row],[Test No.]]&amp;Table76[[#This Row],[Section]]&amp;Table76[[#This Row],[Q. No.]]</f>
        <v/>
      </c>
      <c r="B5295"/>
      <c r="C5295"/>
      <c r="D5295"/>
      <c r="E5295"/>
      <c r="F5295"/>
      <c r="G5295"/>
    </row>
    <row r="5296" spans="1:7" x14ac:dyDescent="0.2">
      <c r="A5296" t="str">
        <f>Table76[[#This Row],[Test No.]]&amp;Table76[[#This Row],[Section]]&amp;Table76[[#This Row],[Q. No.]]</f>
        <v/>
      </c>
      <c r="B5296"/>
      <c r="C5296"/>
      <c r="D5296"/>
      <c r="E5296"/>
      <c r="F5296"/>
      <c r="G5296"/>
    </row>
    <row r="5297" spans="1:7" x14ac:dyDescent="0.2">
      <c r="A5297" t="str">
        <f>Table76[[#This Row],[Test No.]]&amp;Table76[[#This Row],[Section]]&amp;Table76[[#This Row],[Q. No.]]</f>
        <v/>
      </c>
      <c r="B5297"/>
      <c r="C5297"/>
      <c r="D5297"/>
      <c r="E5297"/>
      <c r="F5297"/>
      <c r="G5297"/>
    </row>
    <row r="5298" spans="1:7" x14ac:dyDescent="0.2">
      <c r="A5298" t="str">
        <f>Table76[[#This Row],[Test No.]]&amp;Table76[[#This Row],[Section]]&amp;Table76[[#This Row],[Q. No.]]</f>
        <v/>
      </c>
      <c r="B5298"/>
      <c r="C5298"/>
      <c r="D5298"/>
      <c r="E5298"/>
      <c r="F5298"/>
      <c r="G5298"/>
    </row>
    <row r="5299" spans="1:7" x14ac:dyDescent="0.2">
      <c r="A5299" t="str">
        <f>Table76[[#This Row],[Test No.]]&amp;Table76[[#This Row],[Section]]&amp;Table76[[#This Row],[Q. No.]]</f>
        <v/>
      </c>
      <c r="B5299"/>
      <c r="C5299"/>
      <c r="D5299"/>
      <c r="E5299"/>
      <c r="F5299"/>
      <c r="G5299"/>
    </row>
    <row r="5300" spans="1:7" x14ac:dyDescent="0.2">
      <c r="A5300" t="str">
        <f>Table76[[#This Row],[Test No.]]&amp;Table76[[#This Row],[Section]]&amp;Table76[[#This Row],[Q. No.]]</f>
        <v/>
      </c>
      <c r="B5300"/>
      <c r="C5300"/>
      <c r="D5300"/>
      <c r="E5300"/>
      <c r="F5300"/>
      <c r="G5300"/>
    </row>
    <row r="5301" spans="1:7" x14ac:dyDescent="0.2">
      <c r="A5301" t="str">
        <f>Table76[[#This Row],[Test No.]]&amp;Table76[[#This Row],[Section]]&amp;Table76[[#This Row],[Q. No.]]</f>
        <v/>
      </c>
      <c r="B5301"/>
      <c r="C5301"/>
      <c r="D5301"/>
      <c r="E5301"/>
      <c r="F5301"/>
      <c r="G5301"/>
    </row>
    <row r="5302" spans="1:7" x14ac:dyDescent="0.2">
      <c r="A5302" t="str">
        <f>Table76[[#This Row],[Test No.]]&amp;Table76[[#This Row],[Section]]&amp;Table76[[#This Row],[Q. No.]]</f>
        <v/>
      </c>
      <c r="B5302"/>
      <c r="C5302"/>
      <c r="D5302"/>
      <c r="E5302"/>
      <c r="F5302"/>
      <c r="G5302"/>
    </row>
    <row r="5303" spans="1:7" x14ac:dyDescent="0.2">
      <c r="A5303" t="str">
        <f>Table76[[#This Row],[Test No.]]&amp;Table76[[#This Row],[Section]]&amp;Table76[[#This Row],[Q. No.]]</f>
        <v/>
      </c>
      <c r="B5303"/>
      <c r="C5303"/>
      <c r="D5303"/>
      <c r="E5303"/>
      <c r="F5303"/>
      <c r="G5303"/>
    </row>
    <row r="5304" spans="1:7" x14ac:dyDescent="0.2">
      <c r="A5304" t="str">
        <f>Table76[[#This Row],[Test No.]]&amp;Table76[[#This Row],[Section]]&amp;Table76[[#This Row],[Q. No.]]</f>
        <v/>
      </c>
      <c r="B5304"/>
      <c r="C5304"/>
      <c r="D5304"/>
      <c r="E5304"/>
      <c r="F5304"/>
      <c r="G5304"/>
    </row>
    <row r="5305" spans="1:7" x14ac:dyDescent="0.2">
      <c r="A5305" t="str">
        <f>Table76[[#This Row],[Test No.]]&amp;Table76[[#This Row],[Section]]&amp;Table76[[#This Row],[Q. No.]]</f>
        <v/>
      </c>
      <c r="B5305"/>
      <c r="C5305"/>
      <c r="D5305"/>
      <c r="E5305"/>
      <c r="F5305"/>
      <c r="G5305"/>
    </row>
    <row r="5306" spans="1:7" x14ac:dyDescent="0.2">
      <c r="A5306" t="str">
        <f>Table76[[#This Row],[Test No.]]&amp;Table76[[#This Row],[Section]]&amp;Table76[[#This Row],[Q. No.]]</f>
        <v/>
      </c>
      <c r="B5306"/>
      <c r="C5306"/>
      <c r="D5306"/>
      <c r="E5306"/>
      <c r="F5306"/>
      <c r="G5306"/>
    </row>
    <row r="5307" spans="1:7" x14ac:dyDescent="0.2">
      <c r="A5307" t="str">
        <f>Table76[[#This Row],[Test No.]]&amp;Table76[[#This Row],[Section]]&amp;Table76[[#This Row],[Q. No.]]</f>
        <v/>
      </c>
      <c r="B5307"/>
      <c r="C5307"/>
      <c r="D5307"/>
      <c r="E5307"/>
      <c r="F5307"/>
      <c r="G5307"/>
    </row>
    <row r="5308" spans="1:7" x14ac:dyDescent="0.2">
      <c r="A5308" t="str">
        <f>Table76[[#This Row],[Test No.]]&amp;Table76[[#This Row],[Section]]&amp;Table76[[#This Row],[Q. No.]]</f>
        <v/>
      </c>
      <c r="B5308"/>
      <c r="C5308"/>
      <c r="D5308"/>
      <c r="E5308"/>
      <c r="F5308"/>
      <c r="G5308"/>
    </row>
    <row r="5309" spans="1:7" x14ac:dyDescent="0.2">
      <c r="A5309" t="str">
        <f>Table76[[#This Row],[Test No.]]&amp;Table76[[#This Row],[Section]]&amp;Table76[[#This Row],[Q. No.]]</f>
        <v/>
      </c>
      <c r="B5309"/>
      <c r="C5309"/>
      <c r="D5309"/>
      <c r="E5309"/>
      <c r="F5309"/>
      <c r="G5309"/>
    </row>
    <row r="5310" spans="1:7" x14ac:dyDescent="0.2">
      <c r="A5310" t="str">
        <f>Table76[[#This Row],[Test No.]]&amp;Table76[[#This Row],[Section]]&amp;Table76[[#This Row],[Q. No.]]</f>
        <v/>
      </c>
      <c r="B5310"/>
      <c r="C5310"/>
      <c r="D5310"/>
      <c r="E5310"/>
      <c r="F5310"/>
      <c r="G5310"/>
    </row>
    <row r="5311" spans="1:7" x14ac:dyDescent="0.2">
      <c r="A5311" t="str">
        <f>Table76[[#This Row],[Test No.]]&amp;Table76[[#This Row],[Section]]&amp;Table76[[#This Row],[Q. No.]]</f>
        <v/>
      </c>
      <c r="B5311"/>
      <c r="C5311"/>
      <c r="D5311"/>
      <c r="E5311"/>
      <c r="F5311"/>
      <c r="G5311"/>
    </row>
    <row r="5312" spans="1:7" x14ac:dyDescent="0.2">
      <c r="A5312" t="str">
        <f>Table76[[#This Row],[Test No.]]&amp;Table76[[#This Row],[Section]]&amp;Table76[[#This Row],[Q. No.]]</f>
        <v/>
      </c>
      <c r="B5312"/>
      <c r="C5312"/>
      <c r="D5312"/>
      <c r="E5312"/>
      <c r="F5312"/>
      <c r="G5312"/>
    </row>
    <row r="5313" spans="1:7" x14ac:dyDescent="0.2">
      <c r="A5313" t="str">
        <f>Table76[[#This Row],[Test No.]]&amp;Table76[[#This Row],[Section]]&amp;Table76[[#This Row],[Q. No.]]</f>
        <v/>
      </c>
      <c r="B5313"/>
      <c r="C5313"/>
      <c r="D5313"/>
      <c r="E5313"/>
      <c r="F5313"/>
      <c r="G5313"/>
    </row>
    <row r="5314" spans="1:7" x14ac:dyDescent="0.2">
      <c r="A5314" t="str">
        <f>Table76[[#This Row],[Test No.]]&amp;Table76[[#This Row],[Section]]&amp;Table76[[#This Row],[Q. No.]]</f>
        <v/>
      </c>
      <c r="B5314"/>
      <c r="C5314"/>
      <c r="D5314"/>
      <c r="E5314"/>
      <c r="F5314"/>
      <c r="G5314"/>
    </row>
    <row r="5315" spans="1:7" x14ac:dyDescent="0.2">
      <c r="A5315" t="str">
        <f>Table76[[#This Row],[Test No.]]&amp;Table76[[#This Row],[Section]]&amp;Table76[[#This Row],[Q. No.]]</f>
        <v/>
      </c>
      <c r="B5315"/>
      <c r="C5315"/>
      <c r="D5315"/>
      <c r="E5315"/>
      <c r="F5315"/>
      <c r="G5315"/>
    </row>
    <row r="5316" spans="1:7" x14ac:dyDescent="0.2">
      <c r="A5316" t="str">
        <f>Table76[[#This Row],[Test No.]]&amp;Table76[[#This Row],[Section]]&amp;Table76[[#This Row],[Q. No.]]</f>
        <v/>
      </c>
      <c r="B5316"/>
      <c r="C5316"/>
      <c r="D5316"/>
      <c r="E5316"/>
      <c r="F5316"/>
      <c r="G5316"/>
    </row>
    <row r="5317" spans="1:7" x14ac:dyDescent="0.2">
      <c r="A5317" t="str">
        <f>Table76[[#This Row],[Test No.]]&amp;Table76[[#This Row],[Section]]&amp;Table76[[#This Row],[Q. No.]]</f>
        <v/>
      </c>
      <c r="B5317"/>
      <c r="C5317"/>
      <c r="D5317"/>
      <c r="E5317"/>
      <c r="F5317"/>
      <c r="G5317"/>
    </row>
    <row r="5318" spans="1:7" x14ac:dyDescent="0.2">
      <c r="A5318" t="str">
        <f>Table76[[#This Row],[Test No.]]&amp;Table76[[#This Row],[Section]]&amp;Table76[[#This Row],[Q. No.]]</f>
        <v/>
      </c>
      <c r="B5318"/>
      <c r="C5318"/>
      <c r="D5318"/>
      <c r="E5318"/>
      <c r="F5318"/>
      <c r="G5318"/>
    </row>
    <row r="5319" spans="1:7" x14ac:dyDescent="0.2">
      <c r="A5319" t="str">
        <f>Table76[[#This Row],[Test No.]]&amp;Table76[[#This Row],[Section]]&amp;Table76[[#This Row],[Q. No.]]</f>
        <v/>
      </c>
      <c r="B5319"/>
      <c r="C5319"/>
      <c r="D5319"/>
      <c r="E5319"/>
      <c r="F5319"/>
      <c r="G5319"/>
    </row>
    <row r="5320" spans="1:7" x14ac:dyDescent="0.2">
      <c r="A5320" t="str">
        <f>Table76[[#This Row],[Test No.]]&amp;Table76[[#This Row],[Section]]&amp;Table76[[#This Row],[Q. No.]]</f>
        <v/>
      </c>
      <c r="B5320"/>
      <c r="C5320"/>
      <c r="D5320"/>
      <c r="E5320"/>
      <c r="F5320"/>
      <c r="G5320"/>
    </row>
    <row r="5321" spans="1:7" x14ac:dyDescent="0.2">
      <c r="A5321" t="str">
        <f>Table76[[#This Row],[Test No.]]&amp;Table76[[#This Row],[Section]]&amp;Table76[[#This Row],[Q. No.]]</f>
        <v/>
      </c>
      <c r="B5321"/>
      <c r="C5321"/>
      <c r="D5321"/>
      <c r="E5321"/>
      <c r="F5321"/>
      <c r="G5321"/>
    </row>
    <row r="5322" spans="1:7" x14ac:dyDescent="0.2">
      <c r="A5322" t="str">
        <f>Table76[[#This Row],[Test No.]]&amp;Table76[[#This Row],[Section]]&amp;Table76[[#This Row],[Q. No.]]</f>
        <v/>
      </c>
      <c r="B5322"/>
      <c r="C5322"/>
      <c r="D5322"/>
      <c r="E5322"/>
      <c r="F5322"/>
      <c r="G5322"/>
    </row>
    <row r="5323" spans="1:7" x14ac:dyDescent="0.2">
      <c r="A5323" t="str">
        <f>Table76[[#This Row],[Test No.]]&amp;Table76[[#This Row],[Section]]&amp;Table76[[#This Row],[Q. No.]]</f>
        <v/>
      </c>
      <c r="B5323"/>
      <c r="C5323"/>
      <c r="D5323"/>
      <c r="E5323"/>
      <c r="F5323"/>
      <c r="G5323"/>
    </row>
    <row r="5324" spans="1:7" x14ac:dyDescent="0.2">
      <c r="A5324" t="str">
        <f>Table76[[#This Row],[Test No.]]&amp;Table76[[#This Row],[Section]]&amp;Table76[[#This Row],[Q. No.]]</f>
        <v/>
      </c>
      <c r="B5324"/>
      <c r="C5324"/>
      <c r="D5324"/>
      <c r="E5324"/>
      <c r="F5324"/>
      <c r="G5324"/>
    </row>
    <row r="5325" spans="1:7" x14ac:dyDescent="0.2">
      <c r="A5325" t="str">
        <f>Table76[[#This Row],[Test No.]]&amp;Table76[[#This Row],[Section]]&amp;Table76[[#This Row],[Q. No.]]</f>
        <v/>
      </c>
      <c r="B5325"/>
      <c r="C5325"/>
      <c r="D5325"/>
      <c r="E5325"/>
      <c r="F5325"/>
      <c r="G5325"/>
    </row>
    <row r="5326" spans="1:7" x14ac:dyDescent="0.2">
      <c r="A5326" t="str">
        <f>Table76[[#This Row],[Test No.]]&amp;Table76[[#This Row],[Section]]&amp;Table76[[#This Row],[Q. No.]]</f>
        <v/>
      </c>
      <c r="B5326"/>
      <c r="C5326"/>
      <c r="D5326"/>
      <c r="E5326"/>
      <c r="F5326"/>
      <c r="G5326"/>
    </row>
    <row r="5327" spans="1:7" x14ac:dyDescent="0.2">
      <c r="A5327" t="str">
        <f>Table76[[#This Row],[Test No.]]&amp;Table76[[#This Row],[Section]]&amp;Table76[[#This Row],[Q. No.]]</f>
        <v/>
      </c>
      <c r="B5327"/>
      <c r="C5327"/>
      <c r="D5327"/>
      <c r="E5327"/>
      <c r="F5327"/>
      <c r="G5327"/>
    </row>
    <row r="5328" spans="1:7" x14ac:dyDescent="0.2">
      <c r="A5328" t="str">
        <f>Table76[[#This Row],[Test No.]]&amp;Table76[[#This Row],[Section]]&amp;Table76[[#This Row],[Q. No.]]</f>
        <v/>
      </c>
      <c r="B5328"/>
      <c r="C5328"/>
      <c r="D5328"/>
      <c r="E5328"/>
      <c r="F5328"/>
      <c r="G5328"/>
    </row>
    <row r="5329" spans="1:7" x14ac:dyDescent="0.2">
      <c r="A5329" t="str">
        <f>Table76[[#This Row],[Test No.]]&amp;Table76[[#This Row],[Section]]&amp;Table76[[#This Row],[Q. No.]]</f>
        <v/>
      </c>
      <c r="B5329"/>
      <c r="C5329"/>
      <c r="D5329"/>
      <c r="E5329"/>
      <c r="F5329"/>
      <c r="G5329"/>
    </row>
    <row r="5330" spans="1:7" x14ac:dyDescent="0.2">
      <c r="A5330" t="str">
        <f>Table76[[#This Row],[Test No.]]&amp;Table76[[#This Row],[Section]]&amp;Table76[[#This Row],[Q. No.]]</f>
        <v/>
      </c>
      <c r="B5330"/>
      <c r="C5330"/>
      <c r="D5330"/>
      <c r="E5330"/>
      <c r="F5330"/>
      <c r="G5330"/>
    </row>
    <row r="5331" spans="1:7" x14ac:dyDescent="0.2">
      <c r="A5331" t="str">
        <f>Table76[[#This Row],[Test No.]]&amp;Table76[[#This Row],[Section]]&amp;Table76[[#This Row],[Q. No.]]</f>
        <v/>
      </c>
      <c r="B5331"/>
      <c r="C5331"/>
      <c r="D5331"/>
      <c r="E5331"/>
      <c r="F5331"/>
      <c r="G5331"/>
    </row>
    <row r="5332" spans="1:7" x14ac:dyDescent="0.2">
      <c r="A5332" t="str">
        <f>Table76[[#This Row],[Test No.]]&amp;Table76[[#This Row],[Section]]&amp;Table76[[#This Row],[Q. No.]]</f>
        <v/>
      </c>
      <c r="B5332"/>
      <c r="C5332"/>
      <c r="D5332"/>
      <c r="E5332"/>
      <c r="F5332"/>
      <c r="G5332"/>
    </row>
    <row r="5333" spans="1:7" x14ac:dyDescent="0.2">
      <c r="A5333" t="str">
        <f>Table76[[#This Row],[Test No.]]&amp;Table76[[#This Row],[Section]]&amp;Table76[[#This Row],[Q. No.]]</f>
        <v/>
      </c>
      <c r="B5333"/>
      <c r="C5333"/>
      <c r="D5333"/>
      <c r="E5333"/>
      <c r="F5333"/>
      <c r="G5333"/>
    </row>
    <row r="5334" spans="1:7" x14ac:dyDescent="0.2">
      <c r="A5334" t="str">
        <f>Table76[[#This Row],[Test No.]]&amp;Table76[[#This Row],[Section]]&amp;Table76[[#This Row],[Q. No.]]</f>
        <v/>
      </c>
      <c r="B5334"/>
      <c r="C5334"/>
      <c r="D5334"/>
      <c r="E5334"/>
      <c r="F5334"/>
      <c r="G5334"/>
    </row>
    <row r="5335" spans="1:7" x14ac:dyDescent="0.2">
      <c r="A5335" t="str">
        <f>Table76[[#This Row],[Test No.]]&amp;Table76[[#This Row],[Section]]&amp;Table76[[#This Row],[Q. No.]]</f>
        <v/>
      </c>
      <c r="B5335"/>
      <c r="C5335"/>
      <c r="D5335"/>
      <c r="E5335"/>
      <c r="F5335"/>
      <c r="G5335"/>
    </row>
    <row r="5336" spans="1:7" x14ac:dyDescent="0.2">
      <c r="A5336" t="str">
        <f>Table76[[#This Row],[Test No.]]&amp;Table76[[#This Row],[Section]]&amp;Table76[[#This Row],[Q. No.]]</f>
        <v/>
      </c>
      <c r="B5336"/>
      <c r="C5336"/>
      <c r="D5336"/>
      <c r="E5336"/>
      <c r="F5336"/>
      <c r="G5336"/>
    </row>
    <row r="5337" spans="1:7" x14ac:dyDescent="0.2">
      <c r="A5337" t="str">
        <f>Table76[[#This Row],[Test No.]]&amp;Table76[[#This Row],[Section]]&amp;Table76[[#This Row],[Q. No.]]</f>
        <v/>
      </c>
      <c r="B5337"/>
      <c r="C5337"/>
      <c r="D5337"/>
      <c r="E5337"/>
      <c r="F5337"/>
      <c r="G5337"/>
    </row>
    <row r="5338" spans="1:7" x14ac:dyDescent="0.2">
      <c r="A5338" t="str">
        <f>Table76[[#This Row],[Test No.]]&amp;Table76[[#This Row],[Section]]&amp;Table76[[#This Row],[Q. No.]]</f>
        <v/>
      </c>
      <c r="B5338"/>
      <c r="C5338"/>
      <c r="D5338"/>
      <c r="E5338"/>
      <c r="F5338"/>
      <c r="G5338"/>
    </row>
    <row r="5339" spans="1:7" x14ac:dyDescent="0.2">
      <c r="A5339" t="str">
        <f>Table76[[#This Row],[Test No.]]&amp;Table76[[#This Row],[Section]]&amp;Table76[[#This Row],[Q. No.]]</f>
        <v/>
      </c>
      <c r="B5339"/>
      <c r="C5339"/>
      <c r="D5339"/>
      <c r="E5339"/>
      <c r="F5339"/>
      <c r="G5339"/>
    </row>
    <row r="5340" spans="1:7" x14ac:dyDescent="0.2">
      <c r="A5340" t="str">
        <f>Table76[[#This Row],[Test No.]]&amp;Table76[[#This Row],[Section]]&amp;Table76[[#This Row],[Q. No.]]</f>
        <v/>
      </c>
      <c r="B5340"/>
      <c r="C5340"/>
      <c r="D5340"/>
      <c r="E5340"/>
      <c r="F5340"/>
      <c r="G5340"/>
    </row>
    <row r="5341" spans="1:7" x14ac:dyDescent="0.2">
      <c r="A5341" t="str">
        <f>Table76[[#This Row],[Test No.]]&amp;Table76[[#This Row],[Section]]&amp;Table76[[#This Row],[Q. No.]]</f>
        <v/>
      </c>
      <c r="B5341"/>
      <c r="C5341"/>
      <c r="D5341"/>
      <c r="E5341"/>
      <c r="F5341"/>
      <c r="G5341"/>
    </row>
    <row r="5342" spans="1:7" x14ac:dyDescent="0.2">
      <c r="A5342" t="str">
        <f>Table76[[#This Row],[Test No.]]&amp;Table76[[#This Row],[Section]]&amp;Table76[[#This Row],[Q. No.]]</f>
        <v/>
      </c>
      <c r="B5342"/>
      <c r="C5342"/>
      <c r="D5342"/>
      <c r="E5342"/>
      <c r="F5342"/>
      <c r="G5342"/>
    </row>
    <row r="5343" spans="1:7" x14ac:dyDescent="0.2">
      <c r="A5343" t="str">
        <f>Table76[[#This Row],[Test No.]]&amp;Table76[[#This Row],[Section]]&amp;Table76[[#This Row],[Q. No.]]</f>
        <v/>
      </c>
      <c r="B5343"/>
      <c r="C5343"/>
      <c r="D5343"/>
      <c r="E5343"/>
      <c r="F5343"/>
      <c r="G5343"/>
    </row>
    <row r="5344" spans="1:7" x14ac:dyDescent="0.2">
      <c r="A5344" t="str">
        <f>Table76[[#This Row],[Test No.]]&amp;Table76[[#This Row],[Section]]&amp;Table76[[#This Row],[Q. No.]]</f>
        <v/>
      </c>
      <c r="B5344"/>
      <c r="C5344"/>
      <c r="D5344"/>
      <c r="E5344"/>
      <c r="F5344"/>
      <c r="G5344"/>
    </row>
    <row r="5345" spans="1:7" x14ac:dyDescent="0.2">
      <c r="A5345" t="str">
        <f>Table76[[#This Row],[Test No.]]&amp;Table76[[#This Row],[Section]]&amp;Table76[[#This Row],[Q. No.]]</f>
        <v/>
      </c>
      <c r="B5345"/>
      <c r="C5345"/>
      <c r="D5345"/>
      <c r="E5345"/>
      <c r="F5345"/>
      <c r="G5345"/>
    </row>
    <row r="5346" spans="1:7" x14ac:dyDescent="0.2">
      <c r="A5346" t="str">
        <f>Table76[[#This Row],[Test No.]]&amp;Table76[[#This Row],[Section]]&amp;Table76[[#This Row],[Q. No.]]</f>
        <v/>
      </c>
      <c r="B5346"/>
      <c r="C5346"/>
      <c r="D5346"/>
      <c r="E5346"/>
      <c r="F5346"/>
      <c r="G5346"/>
    </row>
    <row r="5347" spans="1:7" x14ac:dyDescent="0.2">
      <c r="A5347" t="str">
        <f>Table76[[#This Row],[Test No.]]&amp;Table76[[#This Row],[Section]]&amp;Table76[[#This Row],[Q. No.]]</f>
        <v/>
      </c>
      <c r="B5347"/>
      <c r="C5347"/>
      <c r="D5347"/>
      <c r="E5347"/>
      <c r="F5347"/>
      <c r="G5347"/>
    </row>
    <row r="5348" spans="1:7" x14ac:dyDescent="0.2">
      <c r="A5348" t="str">
        <f>Table76[[#This Row],[Test No.]]&amp;Table76[[#This Row],[Section]]&amp;Table76[[#This Row],[Q. No.]]</f>
        <v/>
      </c>
      <c r="B5348"/>
      <c r="C5348"/>
      <c r="D5348"/>
      <c r="E5348"/>
      <c r="F5348"/>
      <c r="G5348"/>
    </row>
    <row r="5349" spans="1:7" x14ac:dyDescent="0.2">
      <c r="A5349" t="str">
        <f>Table76[[#This Row],[Test No.]]&amp;Table76[[#This Row],[Section]]&amp;Table76[[#This Row],[Q. No.]]</f>
        <v/>
      </c>
      <c r="B5349"/>
      <c r="C5349"/>
      <c r="D5349"/>
      <c r="E5349"/>
      <c r="F5349"/>
      <c r="G5349"/>
    </row>
    <row r="5350" spans="1:7" x14ac:dyDescent="0.2">
      <c r="A5350" t="str">
        <f>Table76[[#This Row],[Test No.]]&amp;Table76[[#This Row],[Section]]&amp;Table76[[#This Row],[Q. No.]]</f>
        <v/>
      </c>
      <c r="B5350"/>
      <c r="C5350"/>
      <c r="D5350"/>
      <c r="E5350"/>
      <c r="F5350"/>
      <c r="G5350"/>
    </row>
    <row r="5351" spans="1:7" x14ac:dyDescent="0.2">
      <c r="A5351" t="str">
        <f>Table76[[#This Row],[Test No.]]&amp;Table76[[#This Row],[Section]]&amp;Table76[[#This Row],[Q. No.]]</f>
        <v/>
      </c>
      <c r="B5351"/>
      <c r="C5351"/>
      <c r="D5351"/>
      <c r="E5351"/>
      <c r="F5351"/>
      <c r="G5351"/>
    </row>
    <row r="5352" spans="1:7" x14ac:dyDescent="0.2">
      <c r="A5352" t="str">
        <f>Table76[[#This Row],[Test No.]]&amp;Table76[[#This Row],[Section]]&amp;Table76[[#This Row],[Q. No.]]</f>
        <v/>
      </c>
      <c r="B5352"/>
      <c r="C5352"/>
      <c r="D5352"/>
      <c r="E5352"/>
      <c r="F5352"/>
      <c r="G5352"/>
    </row>
    <row r="5353" spans="1:7" x14ac:dyDescent="0.2">
      <c r="A5353" t="str">
        <f>Table76[[#This Row],[Test No.]]&amp;Table76[[#This Row],[Section]]&amp;Table76[[#This Row],[Q. No.]]</f>
        <v/>
      </c>
      <c r="B5353"/>
      <c r="C5353"/>
      <c r="D5353"/>
      <c r="E5353"/>
      <c r="F5353"/>
      <c r="G5353"/>
    </row>
    <row r="5354" spans="1:7" x14ac:dyDescent="0.2">
      <c r="A5354" t="str">
        <f>Table76[[#This Row],[Test No.]]&amp;Table76[[#This Row],[Section]]&amp;Table76[[#This Row],[Q. No.]]</f>
        <v/>
      </c>
      <c r="B5354"/>
      <c r="C5354"/>
      <c r="D5354"/>
      <c r="E5354"/>
      <c r="F5354"/>
      <c r="G5354"/>
    </row>
    <row r="5355" spans="1:7" x14ac:dyDescent="0.2">
      <c r="A5355" t="str">
        <f>Table76[[#This Row],[Test No.]]&amp;Table76[[#This Row],[Section]]&amp;Table76[[#This Row],[Q. No.]]</f>
        <v/>
      </c>
      <c r="B5355"/>
      <c r="C5355"/>
      <c r="D5355"/>
      <c r="E5355"/>
      <c r="F5355"/>
      <c r="G5355"/>
    </row>
    <row r="5356" spans="1:7" x14ac:dyDescent="0.2">
      <c r="A5356" t="str">
        <f>Table76[[#This Row],[Test No.]]&amp;Table76[[#This Row],[Section]]&amp;Table76[[#This Row],[Q. No.]]</f>
        <v/>
      </c>
      <c r="B5356"/>
      <c r="C5356"/>
      <c r="D5356"/>
      <c r="E5356"/>
      <c r="F5356"/>
      <c r="G5356"/>
    </row>
    <row r="5357" spans="1:7" x14ac:dyDescent="0.2">
      <c r="A5357" t="str">
        <f>Table76[[#This Row],[Test No.]]&amp;Table76[[#This Row],[Section]]&amp;Table76[[#This Row],[Q. No.]]</f>
        <v/>
      </c>
      <c r="B5357"/>
      <c r="C5357"/>
      <c r="D5357"/>
      <c r="E5357"/>
      <c r="F5357"/>
      <c r="G5357"/>
    </row>
    <row r="5358" spans="1:7" x14ac:dyDescent="0.2">
      <c r="A5358" t="str">
        <f>Table76[[#This Row],[Test No.]]&amp;Table76[[#This Row],[Section]]&amp;Table76[[#This Row],[Q. No.]]</f>
        <v/>
      </c>
      <c r="B5358"/>
      <c r="C5358"/>
      <c r="D5358"/>
      <c r="E5358"/>
      <c r="F5358"/>
      <c r="G5358"/>
    </row>
    <row r="5359" spans="1:7" x14ac:dyDescent="0.2">
      <c r="A5359" t="str">
        <f>Table76[[#This Row],[Test No.]]&amp;Table76[[#This Row],[Section]]&amp;Table76[[#This Row],[Q. No.]]</f>
        <v/>
      </c>
      <c r="B5359"/>
      <c r="C5359"/>
      <c r="D5359"/>
      <c r="E5359"/>
      <c r="F5359"/>
      <c r="G5359"/>
    </row>
    <row r="5360" spans="1:7" x14ac:dyDescent="0.2">
      <c r="A5360" t="str">
        <f>Table76[[#This Row],[Test No.]]&amp;Table76[[#This Row],[Section]]&amp;Table76[[#This Row],[Q. No.]]</f>
        <v/>
      </c>
      <c r="B5360"/>
      <c r="C5360"/>
      <c r="D5360"/>
      <c r="E5360"/>
      <c r="F5360"/>
      <c r="G5360"/>
    </row>
    <row r="5361" spans="1:7" x14ac:dyDescent="0.2">
      <c r="A5361" t="str">
        <f>Table76[[#This Row],[Test No.]]&amp;Table76[[#This Row],[Section]]&amp;Table76[[#This Row],[Q. No.]]</f>
        <v/>
      </c>
      <c r="B5361"/>
      <c r="C5361"/>
      <c r="D5361"/>
      <c r="E5361"/>
      <c r="F5361"/>
      <c r="G5361"/>
    </row>
    <row r="5362" spans="1:7" x14ac:dyDescent="0.2">
      <c r="A5362" t="str">
        <f>Table76[[#This Row],[Test No.]]&amp;Table76[[#This Row],[Section]]&amp;Table76[[#This Row],[Q. No.]]</f>
        <v/>
      </c>
      <c r="B5362"/>
      <c r="C5362"/>
      <c r="D5362"/>
      <c r="E5362"/>
      <c r="F5362"/>
      <c r="G5362"/>
    </row>
    <row r="5363" spans="1:7" x14ac:dyDescent="0.2">
      <c r="A5363" t="str">
        <f>Table76[[#This Row],[Test No.]]&amp;Table76[[#This Row],[Section]]&amp;Table76[[#This Row],[Q. No.]]</f>
        <v/>
      </c>
      <c r="B5363"/>
      <c r="C5363"/>
      <c r="D5363"/>
      <c r="E5363"/>
      <c r="F5363"/>
      <c r="G5363"/>
    </row>
    <row r="5364" spans="1:7" x14ac:dyDescent="0.2">
      <c r="A5364" t="str">
        <f>Table76[[#This Row],[Test No.]]&amp;Table76[[#This Row],[Section]]&amp;Table76[[#This Row],[Q. No.]]</f>
        <v/>
      </c>
      <c r="B5364"/>
      <c r="C5364"/>
      <c r="D5364"/>
      <c r="E5364"/>
      <c r="F5364"/>
      <c r="G5364"/>
    </row>
    <row r="5365" spans="1:7" x14ac:dyDescent="0.2">
      <c r="A5365" t="str">
        <f>Table76[[#This Row],[Test No.]]&amp;Table76[[#This Row],[Section]]&amp;Table76[[#This Row],[Q. No.]]</f>
        <v/>
      </c>
      <c r="B5365"/>
      <c r="C5365"/>
      <c r="D5365"/>
      <c r="E5365"/>
      <c r="F5365"/>
      <c r="G5365"/>
    </row>
    <row r="5366" spans="1:7" x14ac:dyDescent="0.2">
      <c r="A5366" t="str">
        <f>Table76[[#This Row],[Test No.]]&amp;Table76[[#This Row],[Section]]&amp;Table76[[#This Row],[Q. No.]]</f>
        <v/>
      </c>
      <c r="B5366"/>
      <c r="C5366"/>
      <c r="D5366"/>
      <c r="E5366"/>
      <c r="F5366"/>
      <c r="G5366"/>
    </row>
    <row r="5367" spans="1:7" x14ac:dyDescent="0.2">
      <c r="A5367" t="str">
        <f>Table76[[#This Row],[Test No.]]&amp;Table76[[#This Row],[Section]]&amp;Table76[[#This Row],[Q. No.]]</f>
        <v/>
      </c>
      <c r="B5367"/>
      <c r="C5367"/>
      <c r="D5367"/>
      <c r="E5367"/>
      <c r="F5367"/>
      <c r="G5367"/>
    </row>
    <row r="5368" spans="1:7" x14ac:dyDescent="0.2">
      <c r="A5368" t="str">
        <f>Table76[[#This Row],[Test No.]]&amp;Table76[[#This Row],[Section]]&amp;Table76[[#This Row],[Q. No.]]</f>
        <v/>
      </c>
      <c r="B5368"/>
      <c r="C5368"/>
      <c r="D5368"/>
      <c r="E5368"/>
      <c r="F5368"/>
      <c r="G5368"/>
    </row>
    <row r="5369" spans="1:7" x14ac:dyDescent="0.2">
      <c r="A5369" t="str">
        <f>Table76[[#This Row],[Test No.]]&amp;Table76[[#This Row],[Section]]&amp;Table76[[#This Row],[Q. No.]]</f>
        <v/>
      </c>
      <c r="B5369"/>
      <c r="C5369"/>
      <c r="D5369"/>
      <c r="E5369"/>
      <c r="F5369"/>
      <c r="G5369"/>
    </row>
    <row r="5370" spans="1:7" x14ac:dyDescent="0.2">
      <c r="A5370" t="str">
        <f>Table76[[#This Row],[Test No.]]&amp;Table76[[#This Row],[Section]]&amp;Table76[[#This Row],[Q. No.]]</f>
        <v/>
      </c>
      <c r="B5370"/>
      <c r="C5370"/>
      <c r="D5370"/>
      <c r="E5370"/>
      <c r="F5370"/>
      <c r="G5370"/>
    </row>
    <row r="5371" spans="1:7" x14ac:dyDescent="0.2">
      <c r="A5371" t="str">
        <f>Table76[[#This Row],[Test No.]]&amp;Table76[[#This Row],[Section]]&amp;Table76[[#This Row],[Q. No.]]</f>
        <v/>
      </c>
      <c r="B5371"/>
      <c r="C5371"/>
      <c r="D5371"/>
      <c r="E5371"/>
      <c r="F5371"/>
      <c r="G5371"/>
    </row>
    <row r="5372" spans="1:7" x14ac:dyDescent="0.2">
      <c r="A5372" t="str">
        <f>Table76[[#This Row],[Test No.]]&amp;Table76[[#This Row],[Section]]&amp;Table76[[#This Row],[Q. No.]]</f>
        <v/>
      </c>
      <c r="B5372"/>
      <c r="C5372"/>
      <c r="D5372"/>
      <c r="E5372"/>
      <c r="F5372"/>
      <c r="G5372"/>
    </row>
    <row r="5373" spans="1:7" x14ac:dyDescent="0.2">
      <c r="A5373" t="str">
        <f>Table76[[#This Row],[Test No.]]&amp;Table76[[#This Row],[Section]]&amp;Table76[[#This Row],[Q. No.]]</f>
        <v/>
      </c>
      <c r="B5373"/>
      <c r="C5373"/>
      <c r="D5373"/>
      <c r="E5373"/>
      <c r="F5373"/>
      <c r="G5373"/>
    </row>
    <row r="5374" spans="1:7" x14ac:dyDescent="0.2">
      <c r="A5374" t="str">
        <f>Table76[[#This Row],[Test No.]]&amp;Table76[[#This Row],[Section]]&amp;Table76[[#This Row],[Q. No.]]</f>
        <v/>
      </c>
      <c r="B5374"/>
      <c r="C5374"/>
      <c r="D5374"/>
      <c r="E5374"/>
      <c r="F5374"/>
      <c r="G5374"/>
    </row>
    <row r="5375" spans="1:7" x14ac:dyDescent="0.2">
      <c r="A5375" t="str">
        <f>Table76[[#This Row],[Test No.]]&amp;Table76[[#This Row],[Section]]&amp;Table76[[#This Row],[Q. No.]]</f>
        <v/>
      </c>
      <c r="B5375"/>
      <c r="C5375"/>
      <c r="D5375"/>
      <c r="E5375"/>
      <c r="F5375"/>
      <c r="G5375"/>
    </row>
    <row r="5376" spans="1:7" x14ac:dyDescent="0.2">
      <c r="A5376" t="str">
        <f>Table76[[#This Row],[Test No.]]&amp;Table76[[#This Row],[Section]]&amp;Table76[[#This Row],[Q. No.]]</f>
        <v/>
      </c>
      <c r="B5376"/>
      <c r="C5376"/>
      <c r="D5376"/>
      <c r="E5376"/>
      <c r="F5376"/>
      <c r="G5376"/>
    </row>
    <row r="5377" spans="1:7" x14ac:dyDescent="0.2">
      <c r="A5377" t="str">
        <f>Table76[[#This Row],[Test No.]]&amp;Table76[[#This Row],[Section]]&amp;Table76[[#This Row],[Q. No.]]</f>
        <v/>
      </c>
      <c r="B5377"/>
      <c r="C5377"/>
      <c r="D5377"/>
      <c r="E5377"/>
      <c r="F5377"/>
      <c r="G5377"/>
    </row>
    <row r="5378" spans="1:7" x14ac:dyDescent="0.2">
      <c r="A5378" t="str">
        <f>Table76[[#This Row],[Test No.]]&amp;Table76[[#This Row],[Section]]&amp;Table76[[#This Row],[Q. No.]]</f>
        <v/>
      </c>
      <c r="B5378"/>
      <c r="C5378"/>
      <c r="D5378"/>
      <c r="E5378"/>
      <c r="F5378"/>
      <c r="G5378"/>
    </row>
    <row r="5379" spans="1:7" x14ac:dyDescent="0.2">
      <c r="A5379" t="str">
        <f>Table76[[#This Row],[Test No.]]&amp;Table76[[#This Row],[Section]]&amp;Table76[[#This Row],[Q. No.]]</f>
        <v/>
      </c>
      <c r="B5379"/>
      <c r="C5379"/>
      <c r="D5379"/>
      <c r="E5379"/>
      <c r="F5379"/>
      <c r="G5379"/>
    </row>
    <row r="5380" spans="1:7" x14ac:dyDescent="0.2">
      <c r="A5380" t="str">
        <f>Table76[[#This Row],[Test No.]]&amp;Table76[[#This Row],[Section]]&amp;Table76[[#This Row],[Q. No.]]</f>
        <v/>
      </c>
      <c r="B5380"/>
      <c r="C5380"/>
      <c r="D5380"/>
      <c r="E5380"/>
      <c r="F5380"/>
      <c r="G5380"/>
    </row>
    <row r="5381" spans="1:7" x14ac:dyDescent="0.2">
      <c r="A5381" t="str">
        <f>Table76[[#This Row],[Test No.]]&amp;Table76[[#This Row],[Section]]&amp;Table76[[#This Row],[Q. No.]]</f>
        <v/>
      </c>
      <c r="B5381"/>
      <c r="C5381"/>
      <c r="D5381"/>
      <c r="E5381"/>
      <c r="F5381"/>
      <c r="G5381"/>
    </row>
    <row r="5382" spans="1:7" x14ac:dyDescent="0.2">
      <c r="A5382" t="str">
        <f>Table76[[#This Row],[Test No.]]&amp;Table76[[#This Row],[Section]]&amp;Table76[[#This Row],[Q. No.]]</f>
        <v/>
      </c>
      <c r="B5382"/>
      <c r="C5382"/>
      <c r="D5382"/>
      <c r="E5382"/>
      <c r="F5382"/>
      <c r="G5382"/>
    </row>
    <row r="5383" spans="1:7" x14ac:dyDescent="0.2">
      <c r="A5383" t="str">
        <f>Table76[[#This Row],[Test No.]]&amp;Table76[[#This Row],[Section]]&amp;Table76[[#This Row],[Q. No.]]</f>
        <v/>
      </c>
      <c r="B5383"/>
      <c r="C5383"/>
      <c r="D5383"/>
      <c r="E5383"/>
      <c r="F5383"/>
      <c r="G5383"/>
    </row>
    <row r="5384" spans="1:7" x14ac:dyDescent="0.2">
      <c r="A5384" t="str">
        <f>Table76[[#This Row],[Test No.]]&amp;Table76[[#This Row],[Section]]&amp;Table76[[#This Row],[Q. No.]]</f>
        <v/>
      </c>
      <c r="B5384"/>
      <c r="C5384"/>
      <c r="D5384"/>
      <c r="E5384"/>
      <c r="F5384"/>
      <c r="G5384"/>
    </row>
    <row r="5385" spans="1:7" x14ac:dyDescent="0.2">
      <c r="A5385" t="str">
        <f>Table76[[#This Row],[Test No.]]&amp;Table76[[#This Row],[Section]]&amp;Table76[[#This Row],[Q. No.]]</f>
        <v/>
      </c>
      <c r="B5385"/>
      <c r="C5385"/>
      <c r="D5385"/>
      <c r="E5385"/>
      <c r="F5385"/>
      <c r="G5385"/>
    </row>
    <row r="5386" spans="1:7" x14ac:dyDescent="0.2">
      <c r="A5386" t="str">
        <f>Table76[[#This Row],[Test No.]]&amp;Table76[[#This Row],[Section]]&amp;Table76[[#This Row],[Q. No.]]</f>
        <v/>
      </c>
      <c r="B5386"/>
      <c r="C5386"/>
      <c r="D5386"/>
      <c r="E5386"/>
      <c r="F5386"/>
      <c r="G5386"/>
    </row>
    <row r="5387" spans="1:7" x14ac:dyDescent="0.2">
      <c r="A5387" t="str">
        <f>Table76[[#This Row],[Test No.]]&amp;Table76[[#This Row],[Section]]&amp;Table76[[#This Row],[Q. No.]]</f>
        <v/>
      </c>
      <c r="B5387"/>
      <c r="C5387"/>
      <c r="D5387"/>
      <c r="E5387"/>
      <c r="F5387"/>
      <c r="G5387"/>
    </row>
    <row r="5388" spans="1:7" x14ac:dyDescent="0.2">
      <c r="A5388" t="str">
        <f>Table76[[#This Row],[Test No.]]&amp;Table76[[#This Row],[Section]]&amp;Table76[[#This Row],[Q. No.]]</f>
        <v/>
      </c>
      <c r="B5388"/>
      <c r="C5388"/>
      <c r="D5388"/>
      <c r="E5388"/>
      <c r="F5388"/>
      <c r="G5388"/>
    </row>
    <row r="5389" spans="1:7" x14ac:dyDescent="0.2">
      <c r="A5389" t="str">
        <f>Table76[[#This Row],[Test No.]]&amp;Table76[[#This Row],[Section]]&amp;Table76[[#This Row],[Q. No.]]</f>
        <v/>
      </c>
      <c r="B5389"/>
      <c r="C5389"/>
      <c r="D5389"/>
      <c r="E5389"/>
      <c r="F5389"/>
      <c r="G5389"/>
    </row>
    <row r="5390" spans="1:7" x14ac:dyDescent="0.2">
      <c r="A5390" t="str">
        <f>Table76[[#This Row],[Test No.]]&amp;Table76[[#This Row],[Section]]&amp;Table76[[#This Row],[Q. No.]]</f>
        <v/>
      </c>
      <c r="B5390"/>
      <c r="C5390"/>
      <c r="D5390"/>
      <c r="E5390"/>
      <c r="F5390"/>
      <c r="G5390"/>
    </row>
    <row r="5391" spans="1:7" x14ac:dyDescent="0.2">
      <c r="A5391" t="str">
        <f>Table76[[#This Row],[Test No.]]&amp;Table76[[#This Row],[Section]]&amp;Table76[[#This Row],[Q. No.]]</f>
        <v/>
      </c>
      <c r="B5391"/>
      <c r="C5391"/>
      <c r="D5391"/>
      <c r="E5391"/>
      <c r="F5391"/>
      <c r="G5391"/>
    </row>
    <row r="5392" spans="1:7" x14ac:dyDescent="0.2">
      <c r="A5392" t="str">
        <f>Table76[[#This Row],[Test No.]]&amp;Table76[[#This Row],[Section]]&amp;Table76[[#This Row],[Q. No.]]</f>
        <v/>
      </c>
      <c r="B5392"/>
      <c r="C5392"/>
      <c r="D5392"/>
      <c r="E5392"/>
      <c r="F5392"/>
      <c r="G5392"/>
    </row>
    <row r="5393" spans="1:7" x14ac:dyDescent="0.2">
      <c r="A5393" t="str">
        <f>Table76[[#This Row],[Test No.]]&amp;Table76[[#This Row],[Section]]&amp;Table76[[#This Row],[Q. No.]]</f>
        <v/>
      </c>
      <c r="B5393"/>
      <c r="C5393"/>
      <c r="D5393"/>
      <c r="E5393"/>
      <c r="F5393"/>
      <c r="G5393"/>
    </row>
    <row r="5394" spans="1:7" x14ac:dyDescent="0.2">
      <c r="A5394" t="str">
        <f>Table76[[#This Row],[Test No.]]&amp;Table76[[#This Row],[Section]]&amp;Table76[[#This Row],[Q. No.]]</f>
        <v/>
      </c>
      <c r="B5394"/>
      <c r="C5394"/>
      <c r="D5394"/>
      <c r="E5394"/>
      <c r="F5394"/>
      <c r="G5394"/>
    </row>
    <row r="5395" spans="1:7" x14ac:dyDescent="0.2">
      <c r="A5395" t="str">
        <f>Table76[[#This Row],[Test No.]]&amp;Table76[[#This Row],[Section]]&amp;Table76[[#This Row],[Q. No.]]</f>
        <v/>
      </c>
      <c r="B5395"/>
      <c r="C5395"/>
      <c r="D5395"/>
      <c r="E5395"/>
      <c r="F5395"/>
      <c r="G5395"/>
    </row>
    <row r="5396" spans="1:7" x14ac:dyDescent="0.2">
      <c r="A5396" t="str">
        <f>Table76[[#This Row],[Test No.]]&amp;Table76[[#This Row],[Section]]&amp;Table76[[#This Row],[Q. No.]]</f>
        <v/>
      </c>
      <c r="B5396"/>
      <c r="C5396"/>
      <c r="D5396"/>
      <c r="E5396"/>
      <c r="F5396"/>
      <c r="G5396"/>
    </row>
    <row r="5397" spans="1:7" x14ac:dyDescent="0.2">
      <c r="A5397" t="str">
        <f>Table76[[#This Row],[Test No.]]&amp;Table76[[#This Row],[Section]]&amp;Table76[[#This Row],[Q. No.]]</f>
        <v/>
      </c>
      <c r="B5397"/>
      <c r="C5397"/>
      <c r="D5397"/>
      <c r="E5397"/>
      <c r="F5397"/>
      <c r="G5397"/>
    </row>
    <row r="5398" spans="1:7" x14ac:dyDescent="0.2">
      <c r="A5398" t="str">
        <f>Table76[[#This Row],[Test No.]]&amp;Table76[[#This Row],[Section]]&amp;Table76[[#This Row],[Q. No.]]</f>
        <v/>
      </c>
      <c r="B5398"/>
      <c r="C5398"/>
      <c r="D5398"/>
      <c r="E5398"/>
      <c r="F5398"/>
      <c r="G5398"/>
    </row>
    <row r="5399" spans="1:7" x14ac:dyDescent="0.2">
      <c r="A5399" t="str">
        <f>Table76[[#This Row],[Test No.]]&amp;Table76[[#This Row],[Section]]&amp;Table76[[#This Row],[Q. No.]]</f>
        <v/>
      </c>
      <c r="B5399"/>
      <c r="C5399"/>
      <c r="D5399"/>
      <c r="E5399"/>
      <c r="F5399"/>
      <c r="G5399"/>
    </row>
    <row r="5400" spans="1:7" x14ac:dyDescent="0.2">
      <c r="A5400" t="str">
        <f>Table76[[#This Row],[Test No.]]&amp;Table76[[#This Row],[Section]]&amp;Table76[[#This Row],[Q. No.]]</f>
        <v/>
      </c>
      <c r="B5400"/>
      <c r="C5400"/>
      <c r="D5400"/>
      <c r="E5400"/>
      <c r="F5400"/>
      <c r="G5400"/>
    </row>
    <row r="5401" spans="1:7" x14ac:dyDescent="0.2">
      <c r="A5401" t="str">
        <f>Table76[[#This Row],[Test No.]]&amp;Table76[[#This Row],[Section]]&amp;Table76[[#This Row],[Q. No.]]</f>
        <v/>
      </c>
      <c r="B5401"/>
      <c r="C5401"/>
      <c r="D5401"/>
      <c r="E5401"/>
      <c r="F5401"/>
      <c r="G5401"/>
    </row>
    <row r="5402" spans="1:7" x14ac:dyDescent="0.2">
      <c r="A5402" t="str">
        <f>Table76[[#This Row],[Test No.]]&amp;Table76[[#This Row],[Section]]&amp;Table76[[#This Row],[Q. No.]]</f>
        <v/>
      </c>
      <c r="B5402"/>
      <c r="C5402"/>
      <c r="D5402"/>
      <c r="E5402"/>
      <c r="F5402"/>
      <c r="G5402"/>
    </row>
    <row r="5403" spans="1:7" x14ac:dyDescent="0.2">
      <c r="A5403" t="str">
        <f>Table76[[#This Row],[Test No.]]&amp;Table76[[#This Row],[Section]]&amp;Table76[[#This Row],[Q. No.]]</f>
        <v/>
      </c>
      <c r="B5403"/>
      <c r="C5403"/>
      <c r="D5403"/>
      <c r="E5403"/>
      <c r="F5403"/>
      <c r="G5403"/>
    </row>
    <row r="5404" spans="1:7" x14ac:dyDescent="0.2">
      <c r="A5404" t="str">
        <f>Table76[[#This Row],[Test No.]]&amp;Table76[[#This Row],[Section]]&amp;Table76[[#This Row],[Q. No.]]</f>
        <v/>
      </c>
      <c r="B5404"/>
      <c r="C5404"/>
      <c r="D5404"/>
      <c r="E5404"/>
      <c r="F5404"/>
      <c r="G5404"/>
    </row>
    <row r="5405" spans="1:7" x14ac:dyDescent="0.2">
      <c r="A5405" t="str">
        <f>Table76[[#This Row],[Test No.]]&amp;Table76[[#This Row],[Section]]&amp;Table76[[#This Row],[Q. No.]]</f>
        <v/>
      </c>
      <c r="B5405"/>
      <c r="C5405"/>
      <c r="D5405"/>
      <c r="E5405"/>
      <c r="F5405"/>
      <c r="G5405"/>
    </row>
    <row r="5406" spans="1:7" x14ac:dyDescent="0.2">
      <c r="A5406" t="str">
        <f>Table76[[#This Row],[Test No.]]&amp;Table76[[#This Row],[Section]]&amp;Table76[[#This Row],[Q. No.]]</f>
        <v/>
      </c>
      <c r="B5406"/>
      <c r="C5406"/>
      <c r="D5406"/>
      <c r="E5406"/>
      <c r="F5406"/>
      <c r="G5406"/>
    </row>
    <row r="5407" spans="1:7" x14ac:dyDescent="0.2">
      <c r="A5407" t="str">
        <f>Table76[[#This Row],[Test No.]]&amp;Table76[[#This Row],[Section]]&amp;Table76[[#This Row],[Q. No.]]</f>
        <v/>
      </c>
      <c r="B5407"/>
      <c r="C5407"/>
      <c r="D5407"/>
      <c r="E5407"/>
      <c r="F5407"/>
      <c r="G5407"/>
    </row>
    <row r="5408" spans="1:7" x14ac:dyDescent="0.2">
      <c r="A5408" t="str">
        <f>Table76[[#This Row],[Test No.]]&amp;Table76[[#This Row],[Section]]&amp;Table76[[#This Row],[Q. No.]]</f>
        <v/>
      </c>
      <c r="B5408"/>
      <c r="C5408"/>
      <c r="D5408"/>
      <c r="E5408"/>
      <c r="F5408"/>
      <c r="G5408"/>
    </row>
    <row r="5409" spans="1:7" x14ac:dyDescent="0.2">
      <c r="A5409" t="str">
        <f>Table76[[#This Row],[Test No.]]&amp;Table76[[#This Row],[Section]]&amp;Table76[[#This Row],[Q. No.]]</f>
        <v/>
      </c>
      <c r="B5409"/>
      <c r="C5409"/>
      <c r="D5409"/>
      <c r="E5409"/>
      <c r="F5409"/>
      <c r="G5409"/>
    </row>
    <row r="5410" spans="1:7" x14ac:dyDescent="0.2">
      <c r="A5410" t="str">
        <f>Table76[[#This Row],[Test No.]]&amp;Table76[[#This Row],[Section]]&amp;Table76[[#This Row],[Q. No.]]</f>
        <v/>
      </c>
      <c r="B5410"/>
      <c r="C5410"/>
      <c r="D5410"/>
      <c r="E5410"/>
      <c r="F5410"/>
      <c r="G5410"/>
    </row>
    <row r="5411" spans="1:7" x14ac:dyDescent="0.2">
      <c r="A5411" t="str">
        <f>Table76[[#This Row],[Test No.]]&amp;Table76[[#This Row],[Section]]&amp;Table76[[#This Row],[Q. No.]]</f>
        <v/>
      </c>
      <c r="B5411"/>
      <c r="C5411"/>
      <c r="D5411"/>
      <c r="E5411"/>
      <c r="F5411"/>
      <c r="G5411"/>
    </row>
    <row r="5412" spans="1:7" x14ac:dyDescent="0.2">
      <c r="A5412" t="str">
        <f>Table76[[#This Row],[Test No.]]&amp;Table76[[#This Row],[Section]]&amp;Table76[[#This Row],[Q. No.]]</f>
        <v/>
      </c>
      <c r="B5412"/>
      <c r="C5412"/>
      <c r="D5412"/>
      <c r="E5412"/>
      <c r="F5412"/>
      <c r="G5412"/>
    </row>
    <row r="5413" spans="1:7" x14ac:dyDescent="0.2">
      <c r="A5413" t="str">
        <f>Table76[[#This Row],[Test No.]]&amp;Table76[[#This Row],[Section]]&amp;Table76[[#This Row],[Q. No.]]</f>
        <v/>
      </c>
      <c r="B5413"/>
      <c r="C5413"/>
      <c r="D5413"/>
      <c r="E5413"/>
      <c r="F5413"/>
      <c r="G5413"/>
    </row>
    <row r="5414" spans="1:7" x14ac:dyDescent="0.2">
      <c r="A5414" t="str">
        <f>Table76[[#This Row],[Test No.]]&amp;Table76[[#This Row],[Section]]&amp;Table76[[#This Row],[Q. No.]]</f>
        <v/>
      </c>
      <c r="B5414"/>
      <c r="C5414"/>
      <c r="D5414"/>
      <c r="E5414"/>
      <c r="F5414"/>
      <c r="G5414"/>
    </row>
    <row r="5415" spans="1:7" x14ac:dyDescent="0.2">
      <c r="A5415" t="str">
        <f>Table76[[#This Row],[Test No.]]&amp;Table76[[#This Row],[Section]]&amp;Table76[[#This Row],[Q. No.]]</f>
        <v/>
      </c>
      <c r="B5415"/>
      <c r="C5415"/>
      <c r="D5415"/>
      <c r="E5415"/>
      <c r="F5415"/>
      <c r="G5415"/>
    </row>
    <row r="5416" spans="1:7" x14ac:dyDescent="0.2">
      <c r="A5416" t="str">
        <f>Table76[[#This Row],[Test No.]]&amp;Table76[[#This Row],[Section]]&amp;Table76[[#This Row],[Q. No.]]</f>
        <v/>
      </c>
      <c r="B5416"/>
      <c r="C5416"/>
      <c r="D5416"/>
      <c r="E5416"/>
      <c r="F5416"/>
      <c r="G5416"/>
    </row>
    <row r="5417" spans="1:7" x14ac:dyDescent="0.2">
      <c r="A5417" t="str">
        <f>Table76[[#This Row],[Test No.]]&amp;Table76[[#This Row],[Section]]&amp;Table76[[#This Row],[Q. No.]]</f>
        <v/>
      </c>
      <c r="B5417"/>
      <c r="C5417"/>
      <c r="D5417"/>
      <c r="E5417"/>
      <c r="F5417"/>
      <c r="G5417"/>
    </row>
    <row r="5418" spans="1:7" x14ac:dyDescent="0.2">
      <c r="A5418" t="str">
        <f>Table76[[#This Row],[Test No.]]&amp;Table76[[#This Row],[Section]]&amp;Table76[[#This Row],[Q. No.]]</f>
        <v/>
      </c>
      <c r="B5418"/>
      <c r="C5418"/>
      <c r="D5418"/>
      <c r="E5418"/>
      <c r="F5418"/>
      <c r="G5418"/>
    </row>
    <row r="5419" spans="1:7" x14ac:dyDescent="0.2">
      <c r="A5419" t="str">
        <f>Table76[[#This Row],[Test No.]]&amp;Table76[[#This Row],[Section]]&amp;Table76[[#This Row],[Q. No.]]</f>
        <v/>
      </c>
      <c r="B5419"/>
      <c r="C5419"/>
      <c r="D5419"/>
      <c r="E5419"/>
      <c r="F5419"/>
      <c r="G5419"/>
    </row>
    <row r="5420" spans="1:7" x14ac:dyDescent="0.2">
      <c r="A5420" t="str">
        <f>Table76[[#This Row],[Test No.]]&amp;Table76[[#This Row],[Section]]&amp;Table76[[#This Row],[Q. No.]]</f>
        <v/>
      </c>
      <c r="B5420"/>
      <c r="C5420"/>
      <c r="D5420"/>
      <c r="E5420"/>
      <c r="F5420"/>
      <c r="G5420"/>
    </row>
    <row r="5421" spans="1:7" x14ac:dyDescent="0.2">
      <c r="A5421" t="str">
        <f>Table76[[#This Row],[Test No.]]&amp;Table76[[#This Row],[Section]]&amp;Table76[[#This Row],[Q. No.]]</f>
        <v/>
      </c>
      <c r="B5421"/>
      <c r="C5421"/>
      <c r="D5421"/>
      <c r="E5421"/>
      <c r="F5421"/>
      <c r="G5421"/>
    </row>
    <row r="5422" spans="1:7" x14ac:dyDescent="0.2">
      <c r="A5422" t="str">
        <f>Table76[[#This Row],[Test No.]]&amp;Table76[[#This Row],[Section]]&amp;Table76[[#This Row],[Q. No.]]</f>
        <v/>
      </c>
      <c r="B5422"/>
      <c r="C5422"/>
      <c r="D5422"/>
      <c r="E5422"/>
      <c r="F5422"/>
      <c r="G5422"/>
    </row>
    <row r="5423" spans="1:7" x14ac:dyDescent="0.2">
      <c r="A5423" t="str">
        <f>Table76[[#This Row],[Test No.]]&amp;Table76[[#This Row],[Section]]&amp;Table76[[#This Row],[Q. No.]]</f>
        <v/>
      </c>
      <c r="B5423"/>
      <c r="C5423"/>
      <c r="D5423"/>
      <c r="E5423"/>
      <c r="F5423"/>
      <c r="G5423"/>
    </row>
    <row r="5424" spans="1:7" x14ac:dyDescent="0.2">
      <c r="A5424" t="str">
        <f>Table76[[#This Row],[Test No.]]&amp;Table76[[#This Row],[Section]]&amp;Table76[[#This Row],[Q. No.]]</f>
        <v/>
      </c>
      <c r="B5424"/>
      <c r="C5424"/>
      <c r="D5424"/>
      <c r="E5424"/>
      <c r="F5424"/>
      <c r="G5424"/>
    </row>
    <row r="5425" spans="1:7" x14ac:dyDescent="0.2">
      <c r="A5425" t="str">
        <f>Table76[[#This Row],[Test No.]]&amp;Table76[[#This Row],[Section]]&amp;Table76[[#This Row],[Q. No.]]</f>
        <v/>
      </c>
      <c r="B5425"/>
      <c r="C5425"/>
      <c r="D5425"/>
      <c r="E5425"/>
      <c r="F5425"/>
      <c r="G5425"/>
    </row>
    <row r="5426" spans="1:7" x14ac:dyDescent="0.2">
      <c r="A5426" t="str">
        <f>Table76[[#This Row],[Test No.]]&amp;Table76[[#This Row],[Section]]&amp;Table76[[#This Row],[Q. No.]]</f>
        <v/>
      </c>
      <c r="B5426"/>
      <c r="C5426"/>
      <c r="D5426"/>
      <c r="E5426"/>
      <c r="F5426"/>
      <c r="G5426"/>
    </row>
    <row r="5427" spans="1:7" x14ac:dyDescent="0.2">
      <c r="A5427" t="str">
        <f>Table76[[#This Row],[Test No.]]&amp;Table76[[#This Row],[Section]]&amp;Table76[[#This Row],[Q. No.]]</f>
        <v/>
      </c>
      <c r="B5427"/>
      <c r="C5427"/>
      <c r="D5427"/>
      <c r="E5427"/>
      <c r="F5427"/>
      <c r="G5427"/>
    </row>
    <row r="5428" spans="1:7" x14ac:dyDescent="0.2">
      <c r="A5428" t="str">
        <f>Table76[[#This Row],[Test No.]]&amp;Table76[[#This Row],[Section]]&amp;Table76[[#This Row],[Q. No.]]</f>
        <v/>
      </c>
      <c r="B5428"/>
      <c r="C5428"/>
      <c r="D5428"/>
      <c r="E5428"/>
      <c r="F5428"/>
      <c r="G5428"/>
    </row>
    <row r="5429" spans="1:7" x14ac:dyDescent="0.2">
      <c r="A5429" t="str">
        <f>Table76[[#This Row],[Test No.]]&amp;Table76[[#This Row],[Section]]&amp;Table76[[#This Row],[Q. No.]]</f>
        <v/>
      </c>
      <c r="B5429"/>
      <c r="C5429"/>
      <c r="D5429"/>
      <c r="E5429"/>
      <c r="F5429"/>
      <c r="G5429"/>
    </row>
    <row r="5430" spans="1:7" x14ac:dyDescent="0.2">
      <c r="A5430" t="str">
        <f>Table76[[#This Row],[Test No.]]&amp;Table76[[#This Row],[Section]]&amp;Table76[[#This Row],[Q. No.]]</f>
        <v/>
      </c>
      <c r="B5430"/>
      <c r="C5430"/>
      <c r="D5430"/>
      <c r="E5430"/>
      <c r="F5430"/>
      <c r="G5430"/>
    </row>
    <row r="5431" spans="1:7" x14ac:dyDescent="0.2">
      <c r="A5431" t="str">
        <f>Table76[[#This Row],[Test No.]]&amp;Table76[[#This Row],[Section]]&amp;Table76[[#This Row],[Q. No.]]</f>
        <v/>
      </c>
      <c r="B5431"/>
      <c r="C5431"/>
      <c r="D5431"/>
      <c r="E5431"/>
      <c r="F5431"/>
      <c r="G5431"/>
    </row>
    <row r="5432" spans="1:7" x14ac:dyDescent="0.2">
      <c r="A5432" t="str">
        <f>Table76[[#This Row],[Test No.]]&amp;Table76[[#This Row],[Section]]&amp;Table76[[#This Row],[Q. No.]]</f>
        <v/>
      </c>
      <c r="B5432"/>
      <c r="C5432"/>
      <c r="D5432"/>
      <c r="E5432"/>
      <c r="F5432"/>
      <c r="G5432"/>
    </row>
    <row r="5433" spans="1:7" x14ac:dyDescent="0.2">
      <c r="A5433" t="str">
        <f>Table76[[#This Row],[Test No.]]&amp;Table76[[#This Row],[Section]]&amp;Table76[[#This Row],[Q. No.]]</f>
        <v/>
      </c>
      <c r="B5433"/>
      <c r="C5433"/>
      <c r="D5433"/>
      <c r="E5433"/>
      <c r="F5433"/>
      <c r="G5433"/>
    </row>
    <row r="5434" spans="1:7" x14ac:dyDescent="0.2">
      <c r="A5434" t="str">
        <f>Table76[[#This Row],[Test No.]]&amp;Table76[[#This Row],[Section]]&amp;Table76[[#This Row],[Q. No.]]</f>
        <v/>
      </c>
      <c r="B5434"/>
      <c r="C5434"/>
      <c r="D5434"/>
      <c r="E5434"/>
      <c r="F5434"/>
      <c r="G5434"/>
    </row>
    <row r="5435" spans="1:7" x14ac:dyDescent="0.2">
      <c r="A5435" t="str">
        <f>Table76[[#This Row],[Test No.]]&amp;Table76[[#This Row],[Section]]&amp;Table76[[#This Row],[Q. No.]]</f>
        <v/>
      </c>
      <c r="B5435"/>
      <c r="C5435"/>
      <c r="D5435"/>
      <c r="E5435"/>
      <c r="F5435"/>
      <c r="G5435"/>
    </row>
    <row r="5436" spans="1:7" x14ac:dyDescent="0.2">
      <c r="A5436" t="str">
        <f>Table76[[#This Row],[Test No.]]&amp;Table76[[#This Row],[Section]]&amp;Table76[[#This Row],[Q. No.]]</f>
        <v/>
      </c>
      <c r="B5436"/>
      <c r="C5436"/>
      <c r="D5436"/>
      <c r="E5436"/>
      <c r="F5436"/>
      <c r="G5436"/>
    </row>
    <row r="5437" spans="1:7" x14ac:dyDescent="0.2">
      <c r="A5437" t="str">
        <f>Table76[[#This Row],[Test No.]]&amp;Table76[[#This Row],[Section]]&amp;Table76[[#This Row],[Q. No.]]</f>
        <v/>
      </c>
      <c r="B5437"/>
      <c r="C5437"/>
      <c r="D5437"/>
      <c r="E5437"/>
      <c r="F5437"/>
      <c r="G5437"/>
    </row>
    <row r="5438" spans="1:7" x14ac:dyDescent="0.2">
      <c r="A5438" t="str">
        <f>Table76[[#This Row],[Test No.]]&amp;Table76[[#This Row],[Section]]&amp;Table76[[#This Row],[Q. No.]]</f>
        <v/>
      </c>
      <c r="B5438"/>
      <c r="C5438"/>
      <c r="D5438"/>
      <c r="E5438"/>
      <c r="F5438"/>
      <c r="G5438"/>
    </row>
    <row r="5439" spans="1:7" x14ac:dyDescent="0.2">
      <c r="A5439" t="str">
        <f>Table76[[#This Row],[Test No.]]&amp;Table76[[#This Row],[Section]]&amp;Table76[[#This Row],[Q. No.]]</f>
        <v/>
      </c>
      <c r="B5439"/>
      <c r="C5439"/>
      <c r="D5439"/>
      <c r="E5439"/>
      <c r="F5439"/>
      <c r="G5439"/>
    </row>
    <row r="5440" spans="1:7" x14ac:dyDescent="0.2">
      <c r="A5440" t="str">
        <f>Table76[[#This Row],[Test No.]]&amp;Table76[[#This Row],[Section]]&amp;Table76[[#This Row],[Q. No.]]</f>
        <v/>
      </c>
      <c r="B5440"/>
      <c r="C5440"/>
      <c r="D5440"/>
      <c r="E5440"/>
      <c r="F5440"/>
      <c r="G5440"/>
    </row>
    <row r="5441" spans="1:7" x14ac:dyDescent="0.2">
      <c r="A5441" t="str">
        <f>Table76[[#This Row],[Test No.]]&amp;Table76[[#This Row],[Section]]&amp;Table76[[#This Row],[Q. No.]]</f>
        <v/>
      </c>
      <c r="B5441"/>
      <c r="C5441"/>
      <c r="D5441"/>
      <c r="E5441"/>
      <c r="F5441"/>
      <c r="G5441"/>
    </row>
    <row r="5442" spans="1:7" x14ac:dyDescent="0.2">
      <c r="A5442" t="str">
        <f>Table76[[#This Row],[Test No.]]&amp;Table76[[#This Row],[Section]]&amp;Table76[[#This Row],[Q. No.]]</f>
        <v/>
      </c>
      <c r="B5442"/>
      <c r="C5442"/>
      <c r="D5442"/>
      <c r="E5442"/>
      <c r="F5442"/>
      <c r="G5442"/>
    </row>
    <row r="5443" spans="1:7" x14ac:dyDescent="0.2">
      <c r="A5443" t="str">
        <f>Table76[[#This Row],[Test No.]]&amp;Table76[[#This Row],[Section]]&amp;Table76[[#This Row],[Q. No.]]</f>
        <v/>
      </c>
      <c r="B5443"/>
      <c r="C5443"/>
      <c r="D5443"/>
      <c r="E5443"/>
      <c r="F5443"/>
      <c r="G5443"/>
    </row>
    <row r="5444" spans="1:7" x14ac:dyDescent="0.2">
      <c r="A5444" t="str">
        <f>Table76[[#This Row],[Test No.]]&amp;Table76[[#This Row],[Section]]&amp;Table76[[#This Row],[Q. No.]]</f>
        <v/>
      </c>
      <c r="B5444"/>
      <c r="C5444"/>
      <c r="D5444"/>
      <c r="E5444"/>
      <c r="F5444"/>
      <c r="G5444"/>
    </row>
    <row r="5445" spans="1:7" x14ac:dyDescent="0.2">
      <c r="A5445" t="str">
        <f>Table76[[#This Row],[Test No.]]&amp;Table76[[#This Row],[Section]]&amp;Table76[[#This Row],[Q. No.]]</f>
        <v/>
      </c>
      <c r="B5445"/>
      <c r="C5445"/>
      <c r="D5445"/>
      <c r="E5445"/>
      <c r="F5445"/>
      <c r="G5445"/>
    </row>
    <row r="5446" spans="1:7" x14ac:dyDescent="0.2">
      <c r="A5446" t="str">
        <f>Table76[[#This Row],[Test No.]]&amp;Table76[[#This Row],[Section]]&amp;Table76[[#This Row],[Q. No.]]</f>
        <v/>
      </c>
      <c r="B5446"/>
      <c r="C5446"/>
      <c r="D5446"/>
      <c r="E5446"/>
      <c r="F5446"/>
      <c r="G5446"/>
    </row>
    <row r="5447" spans="1:7" x14ac:dyDescent="0.2">
      <c r="A5447" t="str">
        <f>Table76[[#This Row],[Test No.]]&amp;Table76[[#This Row],[Section]]&amp;Table76[[#This Row],[Q. No.]]</f>
        <v/>
      </c>
      <c r="B5447"/>
      <c r="C5447"/>
      <c r="D5447"/>
      <c r="E5447"/>
      <c r="F5447"/>
      <c r="G5447"/>
    </row>
    <row r="5448" spans="1:7" x14ac:dyDescent="0.2">
      <c r="A5448" t="str">
        <f>Table76[[#This Row],[Test No.]]&amp;Table76[[#This Row],[Section]]&amp;Table76[[#This Row],[Q. No.]]</f>
        <v/>
      </c>
      <c r="B5448"/>
      <c r="C5448"/>
      <c r="D5448"/>
      <c r="E5448"/>
      <c r="F5448"/>
      <c r="G5448"/>
    </row>
    <row r="5449" spans="1:7" x14ac:dyDescent="0.2">
      <c r="A5449" t="str">
        <f>Table76[[#This Row],[Test No.]]&amp;Table76[[#This Row],[Section]]&amp;Table76[[#This Row],[Q. No.]]</f>
        <v/>
      </c>
      <c r="B5449"/>
      <c r="C5449"/>
      <c r="D5449"/>
      <c r="E5449"/>
      <c r="F5449"/>
      <c r="G5449"/>
    </row>
    <row r="5450" spans="1:7" x14ac:dyDescent="0.2">
      <c r="A5450" t="str">
        <f>Table76[[#This Row],[Test No.]]&amp;Table76[[#This Row],[Section]]&amp;Table76[[#This Row],[Q. No.]]</f>
        <v/>
      </c>
      <c r="B5450"/>
      <c r="C5450"/>
      <c r="D5450"/>
      <c r="E5450"/>
      <c r="F5450"/>
      <c r="G5450"/>
    </row>
    <row r="5451" spans="1:7" x14ac:dyDescent="0.2">
      <c r="A5451" t="str">
        <f>Table76[[#This Row],[Test No.]]&amp;Table76[[#This Row],[Section]]&amp;Table76[[#This Row],[Q. No.]]</f>
        <v/>
      </c>
      <c r="B5451"/>
      <c r="C5451"/>
      <c r="D5451"/>
      <c r="E5451"/>
      <c r="F5451"/>
      <c r="G5451"/>
    </row>
    <row r="5452" spans="1:7" x14ac:dyDescent="0.2">
      <c r="A5452" t="str">
        <f>Table76[[#This Row],[Test No.]]&amp;Table76[[#This Row],[Section]]&amp;Table76[[#This Row],[Q. No.]]</f>
        <v/>
      </c>
      <c r="B5452"/>
      <c r="C5452"/>
      <c r="D5452"/>
      <c r="E5452"/>
      <c r="F5452"/>
      <c r="G5452"/>
    </row>
    <row r="5453" spans="1:7" x14ac:dyDescent="0.2">
      <c r="A5453" t="str">
        <f>Table76[[#This Row],[Test No.]]&amp;Table76[[#This Row],[Section]]&amp;Table76[[#This Row],[Q. No.]]</f>
        <v/>
      </c>
      <c r="B5453"/>
      <c r="C5453"/>
      <c r="D5453"/>
      <c r="E5453"/>
      <c r="F5453"/>
      <c r="G5453"/>
    </row>
    <row r="5454" spans="1:7" x14ac:dyDescent="0.2">
      <c r="A5454" t="str">
        <f>Table76[[#This Row],[Test No.]]&amp;Table76[[#This Row],[Section]]&amp;Table76[[#This Row],[Q. No.]]</f>
        <v/>
      </c>
      <c r="B5454"/>
      <c r="C5454"/>
      <c r="D5454"/>
      <c r="E5454"/>
      <c r="F5454"/>
      <c r="G5454"/>
    </row>
    <row r="5455" spans="1:7" x14ac:dyDescent="0.2">
      <c r="A5455" t="str">
        <f>Table76[[#This Row],[Test No.]]&amp;Table76[[#This Row],[Section]]&amp;Table76[[#This Row],[Q. No.]]</f>
        <v/>
      </c>
      <c r="B5455"/>
      <c r="C5455"/>
      <c r="D5455"/>
      <c r="E5455"/>
      <c r="F5455"/>
      <c r="G5455"/>
    </row>
    <row r="5456" spans="1:7" x14ac:dyDescent="0.2">
      <c r="A5456" t="str">
        <f>Table76[[#This Row],[Test No.]]&amp;Table76[[#This Row],[Section]]&amp;Table76[[#This Row],[Q. No.]]</f>
        <v/>
      </c>
      <c r="B5456"/>
      <c r="C5456"/>
      <c r="D5456"/>
      <c r="E5456"/>
      <c r="F5456"/>
      <c r="G5456"/>
    </row>
    <row r="5457" spans="1:7" x14ac:dyDescent="0.2">
      <c r="A5457" t="str">
        <f>Table76[[#This Row],[Test No.]]&amp;Table76[[#This Row],[Section]]&amp;Table76[[#This Row],[Q. No.]]</f>
        <v/>
      </c>
      <c r="B5457"/>
      <c r="C5457"/>
      <c r="D5457"/>
      <c r="E5457"/>
      <c r="F5457"/>
      <c r="G5457"/>
    </row>
    <row r="5458" spans="1:7" x14ac:dyDescent="0.2">
      <c r="A5458" t="str">
        <f>Table76[[#This Row],[Test No.]]&amp;Table76[[#This Row],[Section]]&amp;Table76[[#This Row],[Q. No.]]</f>
        <v/>
      </c>
      <c r="B5458"/>
      <c r="C5458"/>
      <c r="D5458"/>
      <c r="E5458"/>
      <c r="F5458"/>
      <c r="G5458"/>
    </row>
    <row r="5459" spans="1:7" x14ac:dyDescent="0.2">
      <c r="A5459" t="str">
        <f>Table76[[#This Row],[Test No.]]&amp;Table76[[#This Row],[Section]]&amp;Table76[[#This Row],[Q. No.]]</f>
        <v/>
      </c>
      <c r="B5459"/>
      <c r="C5459"/>
      <c r="D5459"/>
      <c r="E5459"/>
      <c r="F5459"/>
      <c r="G5459"/>
    </row>
    <row r="5460" spans="1:7" x14ac:dyDescent="0.2">
      <c r="A5460" t="str">
        <f>Table76[[#This Row],[Test No.]]&amp;Table76[[#This Row],[Section]]&amp;Table76[[#This Row],[Q. No.]]</f>
        <v/>
      </c>
      <c r="B5460"/>
      <c r="C5460"/>
      <c r="D5460"/>
      <c r="E5460"/>
      <c r="F5460"/>
      <c r="G5460"/>
    </row>
    <row r="5461" spans="1:7" x14ac:dyDescent="0.2">
      <c r="A5461" t="str">
        <f>Table76[[#This Row],[Test No.]]&amp;Table76[[#This Row],[Section]]&amp;Table76[[#This Row],[Q. No.]]</f>
        <v/>
      </c>
      <c r="B5461"/>
      <c r="C5461"/>
      <c r="D5461"/>
      <c r="E5461"/>
      <c r="F5461"/>
      <c r="G5461"/>
    </row>
    <row r="5462" spans="1:7" x14ac:dyDescent="0.2">
      <c r="A5462" t="str">
        <f>Table76[[#This Row],[Test No.]]&amp;Table76[[#This Row],[Section]]&amp;Table76[[#This Row],[Q. No.]]</f>
        <v/>
      </c>
      <c r="B5462"/>
      <c r="C5462"/>
      <c r="D5462"/>
      <c r="E5462"/>
      <c r="F5462"/>
      <c r="G5462"/>
    </row>
    <row r="5463" spans="1:7" x14ac:dyDescent="0.2">
      <c r="A5463" t="str">
        <f>Table76[[#This Row],[Test No.]]&amp;Table76[[#This Row],[Section]]&amp;Table76[[#This Row],[Q. No.]]</f>
        <v/>
      </c>
      <c r="B5463"/>
      <c r="C5463"/>
      <c r="D5463"/>
      <c r="E5463"/>
      <c r="F5463"/>
      <c r="G5463"/>
    </row>
    <row r="5464" spans="1:7" x14ac:dyDescent="0.2">
      <c r="A5464" t="str">
        <f>Table76[[#This Row],[Test No.]]&amp;Table76[[#This Row],[Section]]&amp;Table76[[#This Row],[Q. No.]]</f>
        <v/>
      </c>
      <c r="B5464"/>
      <c r="C5464"/>
      <c r="D5464"/>
      <c r="E5464"/>
      <c r="F5464"/>
      <c r="G5464"/>
    </row>
    <row r="5465" spans="1:7" x14ac:dyDescent="0.2">
      <c r="A5465" t="str">
        <f>Table76[[#This Row],[Test No.]]&amp;Table76[[#This Row],[Section]]&amp;Table76[[#This Row],[Q. No.]]</f>
        <v/>
      </c>
      <c r="B5465"/>
      <c r="C5465"/>
      <c r="D5465"/>
      <c r="E5465"/>
      <c r="F5465"/>
      <c r="G5465"/>
    </row>
    <row r="5466" spans="1:7" x14ac:dyDescent="0.2">
      <c r="A5466" t="str">
        <f>Table76[[#This Row],[Test No.]]&amp;Table76[[#This Row],[Section]]&amp;Table76[[#This Row],[Q. No.]]</f>
        <v/>
      </c>
      <c r="B5466"/>
      <c r="C5466"/>
      <c r="D5466"/>
      <c r="E5466"/>
      <c r="F5466"/>
      <c r="G5466"/>
    </row>
    <row r="5467" spans="1:7" x14ac:dyDescent="0.2">
      <c r="A5467" t="str">
        <f>Table76[[#This Row],[Test No.]]&amp;Table76[[#This Row],[Section]]&amp;Table76[[#This Row],[Q. No.]]</f>
        <v/>
      </c>
      <c r="B5467"/>
      <c r="C5467"/>
      <c r="D5467"/>
      <c r="E5467"/>
      <c r="F5467"/>
      <c r="G5467"/>
    </row>
    <row r="5468" spans="1:7" x14ac:dyDescent="0.2">
      <c r="A5468" t="str">
        <f>Table76[[#This Row],[Test No.]]&amp;Table76[[#This Row],[Section]]&amp;Table76[[#This Row],[Q. No.]]</f>
        <v/>
      </c>
      <c r="B5468"/>
      <c r="C5468"/>
      <c r="D5468"/>
      <c r="E5468"/>
      <c r="F5468"/>
      <c r="G5468"/>
    </row>
    <row r="5469" spans="1:7" x14ac:dyDescent="0.2">
      <c r="A5469" t="str">
        <f>Table76[[#This Row],[Test No.]]&amp;Table76[[#This Row],[Section]]&amp;Table76[[#This Row],[Q. No.]]</f>
        <v/>
      </c>
      <c r="B5469"/>
      <c r="C5469"/>
      <c r="D5469"/>
      <c r="E5469"/>
      <c r="F5469"/>
      <c r="G5469"/>
    </row>
    <row r="5470" spans="1:7" x14ac:dyDescent="0.2">
      <c r="A5470" t="str">
        <f>Table76[[#This Row],[Test No.]]&amp;Table76[[#This Row],[Section]]&amp;Table76[[#This Row],[Q. No.]]</f>
        <v/>
      </c>
      <c r="B5470"/>
      <c r="C5470"/>
      <c r="D5470"/>
      <c r="E5470"/>
      <c r="F5470"/>
      <c r="G5470"/>
    </row>
    <row r="5471" spans="1:7" x14ac:dyDescent="0.2">
      <c r="A5471" t="str">
        <f>Table76[[#This Row],[Test No.]]&amp;Table76[[#This Row],[Section]]&amp;Table76[[#This Row],[Q. No.]]</f>
        <v/>
      </c>
      <c r="B5471"/>
      <c r="C5471"/>
      <c r="D5471"/>
      <c r="E5471"/>
      <c r="F5471"/>
      <c r="G5471"/>
    </row>
    <row r="5472" spans="1:7" x14ac:dyDescent="0.2">
      <c r="A5472" t="str">
        <f>Table76[[#This Row],[Test No.]]&amp;Table76[[#This Row],[Section]]&amp;Table76[[#This Row],[Q. No.]]</f>
        <v/>
      </c>
      <c r="B5472"/>
      <c r="C5472"/>
      <c r="D5472"/>
      <c r="E5472"/>
      <c r="F5472"/>
      <c r="G5472"/>
    </row>
    <row r="5473" spans="1:7" x14ac:dyDescent="0.2">
      <c r="A5473" t="str">
        <f>Table76[[#This Row],[Test No.]]&amp;Table76[[#This Row],[Section]]&amp;Table76[[#This Row],[Q. No.]]</f>
        <v/>
      </c>
      <c r="B5473"/>
      <c r="C5473"/>
      <c r="D5473"/>
      <c r="E5473"/>
      <c r="F5473"/>
      <c r="G5473"/>
    </row>
    <row r="5474" spans="1:7" x14ac:dyDescent="0.2">
      <c r="A5474" t="str">
        <f>Table76[[#This Row],[Test No.]]&amp;Table76[[#This Row],[Section]]&amp;Table76[[#This Row],[Q. No.]]</f>
        <v/>
      </c>
      <c r="B5474"/>
      <c r="C5474"/>
      <c r="D5474"/>
      <c r="E5474"/>
      <c r="F5474"/>
      <c r="G5474"/>
    </row>
    <row r="5475" spans="1:7" x14ac:dyDescent="0.2">
      <c r="A5475" t="str">
        <f>Table76[[#This Row],[Test No.]]&amp;Table76[[#This Row],[Section]]&amp;Table76[[#This Row],[Q. No.]]</f>
        <v/>
      </c>
      <c r="B5475"/>
      <c r="C5475"/>
      <c r="D5475"/>
      <c r="E5475"/>
      <c r="F5475"/>
      <c r="G5475"/>
    </row>
    <row r="5476" spans="1:7" x14ac:dyDescent="0.2">
      <c r="A5476" t="str">
        <f>Table76[[#This Row],[Test No.]]&amp;Table76[[#This Row],[Section]]&amp;Table76[[#This Row],[Q. No.]]</f>
        <v/>
      </c>
      <c r="B5476"/>
      <c r="C5476"/>
      <c r="D5476"/>
      <c r="E5476"/>
      <c r="F5476"/>
      <c r="G5476"/>
    </row>
    <row r="5477" spans="1:7" x14ac:dyDescent="0.2">
      <c r="A5477" t="str">
        <f>Table76[[#This Row],[Test No.]]&amp;Table76[[#This Row],[Section]]&amp;Table76[[#This Row],[Q. No.]]</f>
        <v/>
      </c>
      <c r="B5477"/>
      <c r="C5477"/>
      <c r="D5477"/>
      <c r="E5477"/>
      <c r="F5477"/>
      <c r="G5477"/>
    </row>
    <row r="5478" spans="1:7" x14ac:dyDescent="0.2">
      <c r="A5478" t="str">
        <f>Table76[[#This Row],[Test No.]]&amp;Table76[[#This Row],[Section]]&amp;Table76[[#This Row],[Q. No.]]</f>
        <v/>
      </c>
      <c r="B5478"/>
      <c r="C5478"/>
      <c r="D5478"/>
      <c r="E5478"/>
      <c r="F5478"/>
      <c r="G5478"/>
    </row>
    <row r="5479" spans="1:7" x14ac:dyDescent="0.2">
      <c r="A5479" t="str">
        <f>Table76[[#This Row],[Test No.]]&amp;Table76[[#This Row],[Section]]&amp;Table76[[#This Row],[Q. No.]]</f>
        <v/>
      </c>
      <c r="B5479"/>
      <c r="C5479"/>
      <c r="D5479"/>
      <c r="E5479"/>
      <c r="F5479"/>
      <c r="G5479"/>
    </row>
    <row r="5480" spans="1:7" x14ac:dyDescent="0.2">
      <c r="A5480" t="str">
        <f>Table76[[#This Row],[Test No.]]&amp;Table76[[#This Row],[Section]]&amp;Table76[[#This Row],[Q. No.]]</f>
        <v/>
      </c>
      <c r="B5480"/>
      <c r="C5480"/>
      <c r="D5480"/>
      <c r="E5480"/>
      <c r="F5480"/>
      <c r="G5480"/>
    </row>
    <row r="5481" spans="1:7" x14ac:dyDescent="0.2">
      <c r="A5481" t="str">
        <f>Table76[[#This Row],[Test No.]]&amp;Table76[[#This Row],[Section]]&amp;Table76[[#This Row],[Q. No.]]</f>
        <v/>
      </c>
      <c r="B5481"/>
      <c r="C5481"/>
      <c r="D5481"/>
      <c r="E5481"/>
      <c r="F5481"/>
      <c r="G5481"/>
    </row>
    <row r="5482" spans="1:7" x14ac:dyDescent="0.2">
      <c r="A5482" t="str">
        <f>Table76[[#This Row],[Test No.]]&amp;Table76[[#This Row],[Section]]&amp;Table76[[#This Row],[Q. No.]]</f>
        <v/>
      </c>
      <c r="B5482"/>
      <c r="C5482"/>
      <c r="D5482"/>
      <c r="E5482"/>
      <c r="F5482"/>
      <c r="G5482"/>
    </row>
    <row r="5483" spans="1:7" x14ac:dyDescent="0.2">
      <c r="A5483" t="str">
        <f>Table76[[#This Row],[Test No.]]&amp;Table76[[#This Row],[Section]]&amp;Table76[[#This Row],[Q. No.]]</f>
        <v/>
      </c>
      <c r="B5483"/>
      <c r="C5483"/>
      <c r="D5483"/>
      <c r="E5483"/>
      <c r="F5483"/>
      <c r="G5483"/>
    </row>
    <row r="5484" spans="1:7" x14ac:dyDescent="0.2">
      <c r="A5484" t="str">
        <f>Table76[[#This Row],[Test No.]]&amp;Table76[[#This Row],[Section]]&amp;Table76[[#This Row],[Q. No.]]</f>
        <v/>
      </c>
      <c r="B5484"/>
      <c r="C5484"/>
      <c r="D5484"/>
      <c r="E5484"/>
      <c r="F5484"/>
      <c r="G5484"/>
    </row>
    <row r="5485" spans="1:7" x14ac:dyDescent="0.2">
      <c r="A5485" t="str">
        <f>Table76[[#This Row],[Test No.]]&amp;Table76[[#This Row],[Section]]&amp;Table76[[#This Row],[Q. No.]]</f>
        <v/>
      </c>
      <c r="B5485"/>
      <c r="C5485"/>
      <c r="D5485"/>
      <c r="E5485"/>
      <c r="F5485"/>
      <c r="G5485"/>
    </row>
    <row r="5486" spans="1:7" x14ac:dyDescent="0.2">
      <c r="A5486" t="str">
        <f>Table76[[#This Row],[Test No.]]&amp;Table76[[#This Row],[Section]]&amp;Table76[[#This Row],[Q. No.]]</f>
        <v/>
      </c>
      <c r="B5486"/>
      <c r="C5486"/>
      <c r="D5486"/>
      <c r="E5486"/>
      <c r="F5486"/>
      <c r="G5486"/>
    </row>
    <row r="5487" spans="1:7" x14ac:dyDescent="0.2">
      <c r="A5487" t="str">
        <f>Table76[[#This Row],[Test No.]]&amp;Table76[[#This Row],[Section]]&amp;Table76[[#This Row],[Q. No.]]</f>
        <v/>
      </c>
      <c r="B5487"/>
      <c r="C5487"/>
      <c r="D5487"/>
      <c r="E5487"/>
      <c r="F5487"/>
      <c r="G5487"/>
    </row>
    <row r="5488" spans="1:7" x14ac:dyDescent="0.2">
      <c r="A5488" t="str">
        <f>Table76[[#This Row],[Test No.]]&amp;Table76[[#This Row],[Section]]&amp;Table76[[#This Row],[Q. No.]]</f>
        <v/>
      </c>
      <c r="B5488"/>
      <c r="C5488"/>
      <c r="D5488"/>
      <c r="E5488"/>
      <c r="F5488"/>
      <c r="G5488"/>
    </row>
    <row r="5489" spans="1:7" x14ac:dyDescent="0.2">
      <c r="A5489" t="str">
        <f>Table76[[#This Row],[Test No.]]&amp;Table76[[#This Row],[Section]]&amp;Table76[[#This Row],[Q. No.]]</f>
        <v/>
      </c>
      <c r="B5489"/>
      <c r="C5489"/>
      <c r="D5489"/>
      <c r="E5489"/>
      <c r="F5489"/>
      <c r="G5489"/>
    </row>
    <row r="5490" spans="1:7" x14ac:dyDescent="0.2">
      <c r="A5490" t="str">
        <f>Table76[[#This Row],[Test No.]]&amp;Table76[[#This Row],[Section]]&amp;Table76[[#This Row],[Q. No.]]</f>
        <v/>
      </c>
      <c r="B5490"/>
      <c r="C5490"/>
      <c r="D5490"/>
      <c r="E5490"/>
      <c r="F5490"/>
      <c r="G5490"/>
    </row>
    <row r="5491" spans="1:7" x14ac:dyDescent="0.2">
      <c r="A5491" t="str">
        <f>Table76[[#This Row],[Test No.]]&amp;Table76[[#This Row],[Section]]&amp;Table76[[#This Row],[Q. No.]]</f>
        <v/>
      </c>
      <c r="B5491"/>
      <c r="C5491"/>
      <c r="D5491"/>
      <c r="E5491"/>
      <c r="F5491"/>
      <c r="G5491"/>
    </row>
    <row r="5492" spans="1:7" x14ac:dyDescent="0.2">
      <c r="A5492" t="str">
        <f>Table76[[#This Row],[Test No.]]&amp;Table76[[#This Row],[Section]]&amp;Table76[[#This Row],[Q. No.]]</f>
        <v/>
      </c>
      <c r="B5492"/>
      <c r="C5492"/>
      <c r="D5492"/>
      <c r="E5492"/>
      <c r="F5492"/>
      <c r="G5492"/>
    </row>
    <row r="5493" spans="1:7" x14ac:dyDescent="0.2">
      <c r="A5493" t="str">
        <f>Table76[[#This Row],[Test No.]]&amp;Table76[[#This Row],[Section]]&amp;Table76[[#This Row],[Q. No.]]</f>
        <v/>
      </c>
      <c r="B5493"/>
      <c r="C5493"/>
      <c r="D5493"/>
      <c r="E5493"/>
      <c r="F5493"/>
      <c r="G5493"/>
    </row>
    <row r="5494" spans="1:7" x14ac:dyDescent="0.2">
      <c r="A5494" t="str">
        <f>Table76[[#This Row],[Test No.]]&amp;Table76[[#This Row],[Section]]&amp;Table76[[#This Row],[Q. No.]]</f>
        <v/>
      </c>
      <c r="B5494"/>
      <c r="C5494"/>
      <c r="D5494"/>
      <c r="E5494"/>
      <c r="F5494"/>
      <c r="G5494"/>
    </row>
    <row r="5495" spans="1:7" x14ac:dyDescent="0.2">
      <c r="A5495" t="str">
        <f>Table76[[#This Row],[Test No.]]&amp;Table76[[#This Row],[Section]]&amp;Table76[[#This Row],[Q. No.]]</f>
        <v/>
      </c>
      <c r="B5495"/>
      <c r="C5495"/>
      <c r="D5495"/>
      <c r="E5495"/>
      <c r="F5495"/>
      <c r="G5495"/>
    </row>
    <row r="5496" spans="1:7" x14ac:dyDescent="0.2">
      <c r="A5496" t="str">
        <f>Table76[[#This Row],[Test No.]]&amp;Table76[[#This Row],[Section]]&amp;Table76[[#This Row],[Q. No.]]</f>
        <v/>
      </c>
      <c r="B5496"/>
      <c r="C5496"/>
      <c r="D5496"/>
      <c r="E5496"/>
      <c r="F5496"/>
      <c r="G5496"/>
    </row>
    <row r="5497" spans="1:7" x14ac:dyDescent="0.2">
      <c r="A5497" t="str">
        <f>Table76[[#This Row],[Test No.]]&amp;Table76[[#This Row],[Section]]&amp;Table76[[#This Row],[Q. No.]]</f>
        <v/>
      </c>
      <c r="B5497"/>
      <c r="C5497"/>
      <c r="D5497"/>
      <c r="E5497"/>
      <c r="F5497"/>
      <c r="G5497"/>
    </row>
    <row r="5498" spans="1:7" x14ac:dyDescent="0.2">
      <c r="A5498" t="str">
        <f>Table76[[#This Row],[Test No.]]&amp;Table76[[#This Row],[Section]]&amp;Table76[[#This Row],[Q. No.]]</f>
        <v/>
      </c>
      <c r="B5498"/>
      <c r="C5498"/>
      <c r="D5498"/>
      <c r="E5498"/>
      <c r="F5498"/>
      <c r="G5498"/>
    </row>
    <row r="5499" spans="1:7" x14ac:dyDescent="0.2">
      <c r="A5499" t="str">
        <f>Table76[[#This Row],[Test No.]]&amp;Table76[[#This Row],[Section]]&amp;Table76[[#This Row],[Q. No.]]</f>
        <v/>
      </c>
      <c r="B5499"/>
      <c r="C5499"/>
      <c r="D5499"/>
      <c r="E5499"/>
      <c r="F5499"/>
      <c r="G5499"/>
    </row>
    <row r="5500" spans="1:7" x14ac:dyDescent="0.2">
      <c r="A5500" t="str">
        <f>Table76[[#This Row],[Test No.]]&amp;Table76[[#This Row],[Section]]&amp;Table76[[#This Row],[Q. No.]]</f>
        <v/>
      </c>
      <c r="B5500"/>
      <c r="C5500"/>
      <c r="D5500"/>
      <c r="E5500"/>
      <c r="F5500"/>
      <c r="G5500"/>
    </row>
    <row r="5501" spans="1:7" x14ac:dyDescent="0.2">
      <c r="A5501" t="str">
        <f>Table76[[#This Row],[Test No.]]&amp;Table76[[#This Row],[Section]]&amp;Table76[[#This Row],[Q. No.]]</f>
        <v/>
      </c>
      <c r="B5501"/>
      <c r="C5501"/>
      <c r="D5501"/>
      <c r="E5501"/>
      <c r="F5501"/>
      <c r="G5501"/>
    </row>
    <row r="5502" spans="1:7" x14ac:dyDescent="0.2">
      <c r="A5502" t="str">
        <f>Table76[[#This Row],[Test No.]]&amp;Table76[[#This Row],[Section]]&amp;Table76[[#This Row],[Q. No.]]</f>
        <v/>
      </c>
      <c r="B5502"/>
      <c r="C5502"/>
      <c r="D5502"/>
      <c r="E5502"/>
      <c r="F5502"/>
      <c r="G5502"/>
    </row>
    <row r="5503" spans="1:7" x14ac:dyDescent="0.2">
      <c r="A5503" t="str">
        <f>Table76[[#This Row],[Test No.]]&amp;Table76[[#This Row],[Section]]&amp;Table76[[#This Row],[Q. No.]]</f>
        <v/>
      </c>
      <c r="B5503"/>
      <c r="C5503"/>
      <c r="D5503"/>
      <c r="E5503"/>
      <c r="F5503"/>
      <c r="G5503"/>
    </row>
    <row r="5504" spans="1:7" x14ac:dyDescent="0.2">
      <c r="A5504" t="str">
        <f>Table76[[#This Row],[Test No.]]&amp;Table76[[#This Row],[Section]]&amp;Table76[[#This Row],[Q. No.]]</f>
        <v/>
      </c>
      <c r="B5504"/>
      <c r="C5504"/>
      <c r="D5504"/>
      <c r="E5504"/>
      <c r="F5504"/>
      <c r="G5504"/>
    </row>
    <row r="5505" spans="1:7" x14ac:dyDescent="0.2">
      <c r="A5505" t="str">
        <f>Table76[[#This Row],[Test No.]]&amp;Table76[[#This Row],[Section]]&amp;Table76[[#This Row],[Q. No.]]</f>
        <v/>
      </c>
      <c r="B5505"/>
      <c r="C5505"/>
      <c r="D5505"/>
      <c r="E5505"/>
      <c r="F5505"/>
      <c r="G5505"/>
    </row>
    <row r="5506" spans="1:7" x14ac:dyDescent="0.2">
      <c r="A5506" t="str">
        <f>Table76[[#This Row],[Test No.]]&amp;Table76[[#This Row],[Section]]&amp;Table76[[#This Row],[Q. No.]]</f>
        <v/>
      </c>
      <c r="B5506"/>
      <c r="C5506"/>
      <c r="D5506"/>
      <c r="E5506"/>
      <c r="F5506"/>
      <c r="G5506"/>
    </row>
    <row r="5507" spans="1:7" x14ac:dyDescent="0.2">
      <c r="A5507" t="str">
        <f>Table76[[#This Row],[Test No.]]&amp;Table76[[#This Row],[Section]]&amp;Table76[[#This Row],[Q. No.]]</f>
        <v/>
      </c>
      <c r="B5507"/>
      <c r="C5507"/>
      <c r="D5507"/>
      <c r="E5507"/>
      <c r="F5507"/>
      <c r="G5507"/>
    </row>
    <row r="5508" spans="1:7" x14ac:dyDescent="0.2">
      <c r="A5508" t="str">
        <f>Table76[[#This Row],[Test No.]]&amp;Table76[[#This Row],[Section]]&amp;Table76[[#This Row],[Q. No.]]</f>
        <v/>
      </c>
      <c r="B5508"/>
      <c r="C5508"/>
      <c r="D5508"/>
      <c r="E5508"/>
      <c r="F5508"/>
      <c r="G5508"/>
    </row>
    <row r="5509" spans="1:7" x14ac:dyDescent="0.2">
      <c r="A5509" t="str">
        <f>Table76[[#This Row],[Test No.]]&amp;Table76[[#This Row],[Section]]&amp;Table76[[#This Row],[Q. No.]]</f>
        <v/>
      </c>
      <c r="B5509"/>
      <c r="C5509"/>
      <c r="D5509"/>
      <c r="E5509"/>
      <c r="F5509"/>
      <c r="G5509"/>
    </row>
    <row r="5510" spans="1:7" x14ac:dyDescent="0.2">
      <c r="A5510" t="str">
        <f>Table76[[#This Row],[Test No.]]&amp;Table76[[#This Row],[Section]]&amp;Table76[[#This Row],[Q. No.]]</f>
        <v/>
      </c>
      <c r="B5510"/>
      <c r="C5510"/>
      <c r="D5510"/>
      <c r="E5510"/>
      <c r="F5510"/>
      <c r="G5510"/>
    </row>
    <row r="5511" spans="1:7" x14ac:dyDescent="0.2">
      <c r="A5511" t="str">
        <f>Table76[[#This Row],[Test No.]]&amp;Table76[[#This Row],[Section]]&amp;Table76[[#This Row],[Q. No.]]</f>
        <v/>
      </c>
      <c r="B5511"/>
      <c r="C5511"/>
      <c r="D5511"/>
      <c r="E5511"/>
      <c r="F5511"/>
      <c r="G5511"/>
    </row>
    <row r="5512" spans="1:7" x14ac:dyDescent="0.2">
      <c r="A5512" t="str">
        <f>Table76[[#This Row],[Test No.]]&amp;Table76[[#This Row],[Section]]&amp;Table76[[#This Row],[Q. No.]]</f>
        <v/>
      </c>
      <c r="B5512"/>
      <c r="C5512"/>
      <c r="D5512"/>
      <c r="E5512"/>
      <c r="F5512"/>
      <c r="G5512"/>
    </row>
    <row r="5513" spans="1:7" x14ac:dyDescent="0.2">
      <c r="A5513" t="str">
        <f>Table76[[#This Row],[Test No.]]&amp;Table76[[#This Row],[Section]]&amp;Table76[[#This Row],[Q. No.]]</f>
        <v/>
      </c>
      <c r="B5513"/>
      <c r="C5513"/>
      <c r="D5513"/>
      <c r="E5513"/>
      <c r="F5513"/>
      <c r="G5513"/>
    </row>
    <row r="5514" spans="1:7" x14ac:dyDescent="0.2">
      <c r="A5514" t="str">
        <f>Table76[[#This Row],[Test No.]]&amp;Table76[[#This Row],[Section]]&amp;Table76[[#This Row],[Q. No.]]</f>
        <v/>
      </c>
      <c r="B5514"/>
      <c r="C5514"/>
      <c r="D5514"/>
      <c r="E5514"/>
      <c r="F5514"/>
      <c r="G5514"/>
    </row>
    <row r="5515" spans="1:7" x14ac:dyDescent="0.2">
      <c r="A5515" t="str">
        <f>Table76[[#This Row],[Test No.]]&amp;Table76[[#This Row],[Section]]&amp;Table76[[#This Row],[Q. No.]]</f>
        <v/>
      </c>
      <c r="B5515"/>
      <c r="C5515"/>
      <c r="D5515"/>
      <c r="E5515"/>
      <c r="F5515"/>
      <c r="G5515"/>
    </row>
    <row r="5516" spans="1:7" x14ac:dyDescent="0.2">
      <c r="A5516" t="str">
        <f>Table76[[#This Row],[Test No.]]&amp;Table76[[#This Row],[Section]]&amp;Table76[[#This Row],[Q. No.]]</f>
        <v/>
      </c>
      <c r="B5516"/>
      <c r="C5516"/>
      <c r="D5516"/>
      <c r="E5516"/>
      <c r="F5516"/>
      <c r="G5516"/>
    </row>
    <row r="5517" spans="1:7" x14ac:dyDescent="0.2">
      <c r="A5517" t="str">
        <f>Table76[[#This Row],[Test No.]]&amp;Table76[[#This Row],[Section]]&amp;Table76[[#This Row],[Q. No.]]</f>
        <v/>
      </c>
      <c r="B5517"/>
      <c r="C5517"/>
      <c r="D5517"/>
      <c r="E5517"/>
      <c r="F5517"/>
      <c r="G5517"/>
    </row>
    <row r="5518" spans="1:7" x14ac:dyDescent="0.2">
      <c r="A5518" t="str">
        <f>Table76[[#This Row],[Test No.]]&amp;Table76[[#This Row],[Section]]&amp;Table76[[#This Row],[Q. No.]]</f>
        <v/>
      </c>
      <c r="B5518"/>
      <c r="C5518"/>
      <c r="D5518"/>
      <c r="E5518"/>
      <c r="F5518"/>
      <c r="G5518"/>
    </row>
    <row r="5519" spans="1:7" x14ac:dyDescent="0.2">
      <c r="A5519" t="str">
        <f>Table76[[#This Row],[Test No.]]&amp;Table76[[#This Row],[Section]]&amp;Table76[[#This Row],[Q. No.]]</f>
        <v/>
      </c>
      <c r="B5519"/>
      <c r="C5519"/>
      <c r="D5519"/>
      <c r="E5519"/>
      <c r="F5519"/>
      <c r="G5519"/>
    </row>
    <row r="5520" spans="1:7" x14ac:dyDescent="0.2">
      <c r="A5520" t="str">
        <f>Table76[[#This Row],[Test No.]]&amp;Table76[[#This Row],[Section]]&amp;Table76[[#This Row],[Q. No.]]</f>
        <v/>
      </c>
      <c r="B5520"/>
      <c r="C5520"/>
      <c r="D5520"/>
      <c r="E5520"/>
      <c r="F5520"/>
      <c r="G5520"/>
    </row>
    <row r="5521" spans="1:7" x14ac:dyDescent="0.2">
      <c r="A5521" t="str">
        <f>Table76[[#This Row],[Test No.]]&amp;Table76[[#This Row],[Section]]&amp;Table76[[#This Row],[Q. No.]]</f>
        <v/>
      </c>
      <c r="B5521"/>
      <c r="C5521"/>
      <c r="D5521"/>
      <c r="E5521"/>
      <c r="F5521"/>
      <c r="G5521"/>
    </row>
    <row r="5522" spans="1:7" x14ac:dyDescent="0.2">
      <c r="A5522" t="str">
        <f>Table76[[#This Row],[Test No.]]&amp;Table76[[#This Row],[Section]]&amp;Table76[[#This Row],[Q. No.]]</f>
        <v/>
      </c>
      <c r="B5522"/>
      <c r="C5522"/>
      <c r="D5522"/>
      <c r="E5522"/>
      <c r="F5522"/>
      <c r="G5522"/>
    </row>
    <row r="5523" spans="1:7" x14ac:dyDescent="0.2">
      <c r="A5523" t="str">
        <f>Table76[[#This Row],[Test No.]]&amp;Table76[[#This Row],[Section]]&amp;Table76[[#This Row],[Q. No.]]</f>
        <v/>
      </c>
      <c r="B5523"/>
      <c r="C5523"/>
      <c r="D5523"/>
      <c r="E5523"/>
      <c r="F5523"/>
      <c r="G5523"/>
    </row>
    <row r="5524" spans="1:7" x14ac:dyDescent="0.2">
      <c r="A5524" t="str">
        <f>Table76[[#This Row],[Test No.]]&amp;Table76[[#This Row],[Section]]&amp;Table76[[#This Row],[Q. No.]]</f>
        <v/>
      </c>
      <c r="B5524"/>
      <c r="C5524"/>
      <c r="D5524"/>
      <c r="E5524"/>
      <c r="F5524"/>
      <c r="G5524"/>
    </row>
    <row r="5525" spans="1:7" x14ac:dyDescent="0.2">
      <c r="A5525" t="str">
        <f>Table76[[#This Row],[Test No.]]&amp;Table76[[#This Row],[Section]]&amp;Table76[[#This Row],[Q. No.]]</f>
        <v/>
      </c>
      <c r="B5525"/>
      <c r="C5525"/>
      <c r="D5525"/>
      <c r="E5525"/>
      <c r="F5525"/>
      <c r="G5525"/>
    </row>
    <row r="5526" spans="1:7" x14ac:dyDescent="0.2">
      <c r="A5526" t="str">
        <f>Table76[[#This Row],[Test No.]]&amp;Table76[[#This Row],[Section]]&amp;Table76[[#This Row],[Q. No.]]</f>
        <v/>
      </c>
      <c r="B5526"/>
      <c r="C5526"/>
      <c r="D5526"/>
      <c r="E5526"/>
      <c r="F5526"/>
      <c r="G5526"/>
    </row>
    <row r="5527" spans="1:7" x14ac:dyDescent="0.2">
      <c r="A5527" t="str">
        <f>Table76[[#This Row],[Test No.]]&amp;Table76[[#This Row],[Section]]&amp;Table76[[#This Row],[Q. No.]]</f>
        <v/>
      </c>
      <c r="B5527"/>
      <c r="C5527"/>
      <c r="D5527"/>
      <c r="E5527"/>
      <c r="F5527"/>
      <c r="G5527"/>
    </row>
    <row r="5528" spans="1:7" x14ac:dyDescent="0.2">
      <c r="A5528" t="str">
        <f>Table76[[#This Row],[Test No.]]&amp;Table76[[#This Row],[Section]]&amp;Table76[[#This Row],[Q. No.]]</f>
        <v/>
      </c>
      <c r="B5528"/>
      <c r="C5528"/>
      <c r="D5528"/>
      <c r="E5528"/>
      <c r="F5528"/>
      <c r="G5528"/>
    </row>
    <row r="5529" spans="1:7" x14ac:dyDescent="0.2">
      <c r="A5529" t="str">
        <f>Table76[[#This Row],[Test No.]]&amp;Table76[[#This Row],[Section]]&amp;Table76[[#This Row],[Q. No.]]</f>
        <v/>
      </c>
      <c r="B5529"/>
      <c r="C5529"/>
      <c r="D5529"/>
      <c r="E5529"/>
      <c r="F5529"/>
      <c r="G5529"/>
    </row>
    <row r="5530" spans="1:7" x14ac:dyDescent="0.2">
      <c r="A5530" t="str">
        <f>Table76[[#This Row],[Test No.]]&amp;Table76[[#This Row],[Section]]&amp;Table76[[#This Row],[Q. No.]]</f>
        <v/>
      </c>
      <c r="B5530"/>
      <c r="C5530"/>
      <c r="D5530"/>
      <c r="E5530"/>
      <c r="F5530"/>
      <c r="G5530"/>
    </row>
    <row r="5531" spans="1:7" x14ac:dyDescent="0.2">
      <c r="A5531" t="str">
        <f>Table76[[#This Row],[Test No.]]&amp;Table76[[#This Row],[Section]]&amp;Table76[[#This Row],[Q. No.]]</f>
        <v/>
      </c>
      <c r="B5531"/>
      <c r="C5531"/>
      <c r="D5531"/>
      <c r="E5531"/>
      <c r="F5531"/>
      <c r="G5531"/>
    </row>
    <row r="5532" spans="1:7" x14ac:dyDescent="0.2">
      <c r="A5532" t="str">
        <f>Table76[[#This Row],[Test No.]]&amp;Table76[[#This Row],[Section]]&amp;Table76[[#This Row],[Q. No.]]</f>
        <v/>
      </c>
      <c r="B5532"/>
      <c r="C5532"/>
      <c r="D5532"/>
      <c r="E5532"/>
      <c r="F5532"/>
      <c r="G5532"/>
    </row>
    <row r="5533" spans="1:7" x14ac:dyDescent="0.2">
      <c r="A5533" t="str">
        <f>Table76[[#This Row],[Test No.]]&amp;Table76[[#This Row],[Section]]&amp;Table76[[#This Row],[Q. No.]]</f>
        <v/>
      </c>
      <c r="B5533"/>
      <c r="C5533"/>
      <c r="D5533"/>
      <c r="E5533"/>
      <c r="F5533"/>
      <c r="G5533"/>
    </row>
    <row r="5534" spans="1:7" x14ac:dyDescent="0.2">
      <c r="A5534" t="str">
        <f>Table76[[#This Row],[Test No.]]&amp;Table76[[#This Row],[Section]]&amp;Table76[[#This Row],[Q. No.]]</f>
        <v/>
      </c>
      <c r="B5534"/>
      <c r="C5534"/>
      <c r="D5534"/>
      <c r="E5534"/>
      <c r="F5534"/>
      <c r="G5534"/>
    </row>
    <row r="5535" spans="1:7" x14ac:dyDescent="0.2">
      <c r="A5535" t="str">
        <f>Table76[[#This Row],[Test No.]]&amp;Table76[[#This Row],[Section]]&amp;Table76[[#This Row],[Q. No.]]</f>
        <v/>
      </c>
      <c r="B5535"/>
      <c r="C5535"/>
      <c r="D5535"/>
      <c r="E5535"/>
      <c r="F5535"/>
      <c r="G5535"/>
    </row>
    <row r="5536" spans="1:7" x14ac:dyDescent="0.2">
      <c r="A5536" t="str">
        <f>Table76[[#This Row],[Test No.]]&amp;Table76[[#This Row],[Section]]&amp;Table76[[#This Row],[Q. No.]]</f>
        <v/>
      </c>
      <c r="B5536"/>
      <c r="C5536"/>
      <c r="D5536"/>
      <c r="E5536"/>
      <c r="F5536"/>
      <c r="G5536"/>
    </row>
    <row r="5537" spans="1:7" x14ac:dyDescent="0.2">
      <c r="A5537" t="str">
        <f>Table76[[#This Row],[Test No.]]&amp;Table76[[#This Row],[Section]]&amp;Table76[[#This Row],[Q. No.]]</f>
        <v/>
      </c>
      <c r="B5537"/>
      <c r="C5537"/>
      <c r="D5537"/>
      <c r="E5537"/>
      <c r="F5537"/>
      <c r="G5537"/>
    </row>
    <row r="5538" spans="1:7" x14ac:dyDescent="0.2">
      <c r="A5538" t="str">
        <f>Table76[[#This Row],[Test No.]]&amp;Table76[[#This Row],[Section]]&amp;Table76[[#This Row],[Q. No.]]</f>
        <v/>
      </c>
      <c r="B5538"/>
      <c r="C5538"/>
      <c r="D5538"/>
      <c r="E5538"/>
      <c r="F5538"/>
      <c r="G5538"/>
    </row>
    <row r="5539" spans="1:7" x14ac:dyDescent="0.2">
      <c r="A5539" t="str">
        <f>Table76[[#This Row],[Test No.]]&amp;Table76[[#This Row],[Section]]&amp;Table76[[#This Row],[Q. No.]]</f>
        <v/>
      </c>
      <c r="B5539"/>
      <c r="C5539"/>
      <c r="D5539"/>
      <c r="E5539"/>
      <c r="F5539"/>
      <c r="G5539"/>
    </row>
    <row r="5540" spans="1:7" x14ac:dyDescent="0.2">
      <c r="A5540" t="str">
        <f>Table76[[#This Row],[Test No.]]&amp;Table76[[#This Row],[Section]]&amp;Table76[[#This Row],[Q. No.]]</f>
        <v/>
      </c>
      <c r="B5540"/>
      <c r="C5540"/>
      <c r="D5540"/>
      <c r="E5540"/>
      <c r="F5540"/>
      <c r="G5540"/>
    </row>
    <row r="5541" spans="1:7" x14ac:dyDescent="0.2">
      <c r="A5541" t="str">
        <f>Table76[[#This Row],[Test No.]]&amp;Table76[[#This Row],[Section]]&amp;Table76[[#This Row],[Q. No.]]</f>
        <v/>
      </c>
      <c r="B5541"/>
      <c r="C5541"/>
      <c r="D5541"/>
      <c r="E5541"/>
      <c r="F5541"/>
      <c r="G5541"/>
    </row>
    <row r="5542" spans="1:7" x14ac:dyDescent="0.2">
      <c r="A5542" t="str">
        <f>Table76[[#This Row],[Test No.]]&amp;Table76[[#This Row],[Section]]&amp;Table76[[#This Row],[Q. No.]]</f>
        <v/>
      </c>
      <c r="B5542"/>
      <c r="C5542"/>
      <c r="D5542"/>
      <c r="E5542"/>
      <c r="F5542"/>
      <c r="G5542"/>
    </row>
    <row r="5543" spans="1:7" x14ac:dyDescent="0.2">
      <c r="A5543" t="str">
        <f>Table76[[#This Row],[Test No.]]&amp;Table76[[#This Row],[Section]]&amp;Table76[[#This Row],[Q. No.]]</f>
        <v/>
      </c>
      <c r="B5543"/>
      <c r="C5543"/>
      <c r="D5543"/>
      <c r="E5543"/>
      <c r="F5543"/>
      <c r="G5543"/>
    </row>
    <row r="5544" spans="1:7" x14ac:dyDescent="0.2">
      <c r="A5544" t="str">
        <f>Table76[[#This Row],[Test No.]]&amp;Table76[[#This Row],[Section]]&amp;Table76[[#This Row],[Q. No.]]</f>
        <v/>
      </c>
      <c r="B5544"/>
      <c r="C5544"/>
      <c r="D5544"/>
      <c r="E5544"/>
      <c r="F5544"/>
      <c r="G5544"/>
    </row>
    <row r="5545" spans="1:7" x14ac:dyDescent="0.2">
      <c r="A5545" t="str">
        <f>Table76[[#This Row],[Test No.]]&amp;Table76[[#This Row],[Section]]&amp;Table76[[#This Row],[Q. No.]]</f>
        <v/>
      </c>
      <c r="B5545"/>
      <c r="C5545"/>
      <c r="D5545"/>
      <c r="E5545"/>
      <c r="F5545"/>
      <c r="G5545"/>
    </row>
    <row r="5546" spans="1:7" x14ac:dyDescent="0.2">
      <c r="A5546" t="str">
        <f>Table76[[#This Row],[Test No.]]&amp;Table76[[#This Row],[Section]]&amp;Table76[[#This Row],[Q. No.]]</f>
        <v/>
      </c>
      <c r="B5546"/>
      <c r="C5546"/>
      <c r="D5546"/>
      <c r="E5546"/>
      <c r="F5546"/>
      <c r="G5546"/>
    </row>
    <row r="5547" spans="1:7" x14ac:dyDescent="0.2">
      <c r="A5547" t="str">
        <f>Table76[[#This Row],[Test No.]]&amp;Table76[[#This Row],[Section]]&amp;Table76[[#This Row],[Q. No.]]</f>
        <v/>
      </c>
      <c r="B5547"/>
      <c r="C5547"/>
      <c r="D5547"/>
      <c r="E5547"/>
      <c r="F5547"/>
      <c r="G5547"/>
    </row>
    <row r="5548" spans="1:7" x14ac:dyDescent="0.2">
      <c r="A5548" t="str">
        <f>Table76[[#This Row],[Test No.]]&amp;Table76[[#This Row],[Section]]&amp;Table76[[#This Row],[Q. No.]]</f>
        <v/>
      </c>
      <c r="B5548"/>
      <c r="C5548"/>
      <c r="D5548"/>
      <c r="E5548"/>
      <c r="F5548"/>
      <c r="G5548"/>
    </row>
    <row r="5549" spans="1:7" x14ac:dyDescent="0.2">
      <c r="A5549" t="str">
        <f>Table76[[#This Row],[Test No.]]&amp;Table76[[#This Row],[Section]]&amp;Table76[[#This Row],[Q. No.]]</f>
        <v/>
      </c>
      <c r="B5549"/>
      <c r="C5549"/>
      <c r="D5549"/>
      <c r="E5549"/>
      <c r="F5549"/>
      <c r="G5549"/>
    </row>
    <row r="5550" spans="1:7" x14ac:dyDescent="0.2">
      <c r="A5550" t="str">
        <f>Table76[[#This Row],[Test No.]]&amp;Table76[[#This Row],[Section]]&amp;Table76[[#This Row],[Q. No.]]</f>
        <v/>
      </c>
      <c r="B5550"/>
      <c r="C5550"/>
      <c r="D5550"/>
      <c r="E5550"/>
      <c r="F5550"/>
      <c r="G5550"/>
    </row>
    <row r="5551" spans="1:7" x14ac:dyDescent="0.2">
      <c r="A5551" t="str">
        <f>Table76[[#This Row],[Test No.]]&amp;Table76[[#This Row],[Section]]&amp;Table76[[#This Row],[Q. No.]]</f>
        <v/>
      </c>
      <c r="B5551"/>
      <c r="C5551"/>
      <c r="D5551"/>
      <c r="E5551"/>
      <c r="F5551"/>
      <c r="G5551"/>
    </row>
    <row r="5552" spans="1:7" x14ac:dyDescent="0.2">
      <c r="A5552" t="str">
        <f>Table76[[#This Row],[Test No.]]&amp;Table76[[#This Row],[Section]]&amp;Table76[[#This Row],[Q. No.]]</f>
        <v/>
      </c>
      <c r="B5552"/>
      <c r="C5552"/>
      <c r="D5552"/>
      <c r="E5552"/>
      <c r="F5552"/>
      <c r="G5552"/>
    </row>
    <row r="5553" spans="1:7" x14ac:dyDescent="0.2">
      <c r="A5553" t="str">
        <f>Table76[[#This Row],[Test No.]]&amp;Table76[[#This Row],[Section]]&amp;Table76[[#This Row],[Q. No.]]</f>
        <v/>
      </c>
      <c r="B5553"/>
      <c r="C5553"/>
      <c r="D5553"/>
      <c r="E5553"/>
      <c r="F5553"/>
      <c r="G5553"/>
    </row>
    <row r="5554" spans="1:7" x14ac:dyDescent="0.2">
      <c r="A5554" t="str">
        <f>Table76[[#This Row],[Test No.]]&amp;Table76[[#This Row],[Section]]&amp;Table76[[#This Row],[Q. No.]]</f>
        <v/>
      </c>
      <c r="B5554"/>
      <c r="C5554"/>
      <c r="D5554"/>
      <c r="E5554"/>
      <c r="F5554"/>
      <c r="G5554"/>
    </row>
    <row r="5555" spans="1:7" x14ac:dyDescent="0.2">
      <c r="A5555" t="str">
        <f>Table76[[#This Row],[Test No.]]&amp;Table76[[#This Row],[Section]]&amp;Table76[[#This Row],[Q. No.]]</f>
        <v/>
      </c>
      <c r="B5555"/>
      <c r="C5555"/>
      <c r="D5555"/>
      <c r="E5555"/>
      <c r="F5555"/>
      <c r="G5555"/>
    </row>
    <row r="5556" spans="1:7" x14ac:dyDescent="0.2">
      <c r="A5556" t="str">
        <f>Table76[[#This Row],[Test No.]]&amp;Table76[[#This Row],[Section]]&amp;Table76[[#This Row],[Q. No.]]</f>
        <v/>
      </c>
      <c r="B5556"/>
      <c r="C5556"/>
      <c r="D5556"/>
      <c r="E5556"/>
      <c r="F5556"/>
      <c r="G5556"/>
    </row>
    <row r="5557" spans="1:7" x14ac:dyDescent="0.2">
      <c r="A5557" t="str">
        <f>Table76[[#This Row],[Test No.]]&amp;Table76[[#This Row],[Section]]&amp;Table76[[#This Row],[Q. No.]]</f>
        <v/>
      </c>
      <c r="B5557"/>
      <c r="C5557"/>
      <c r="D5557"/>
      <c r="E5557"/>
      <c r="F5557"/>
      <c r="G5557"/>
    </row>
    <row r="5558" spans="1:7" x14ac:dyDescent="0.2">
      <c r="A5558" t="str">
        <f>Table76[[#This Row],[Test No.]]&amp;Table76[[#This Row],[Section]]&amp;Table76[[#This Row],[Q. No.]]</f>
        <v/>
      </c>
      <c r="B5558"/>
      <c r="C5558"/>
      <c r="D5558"/>
      <c r="E5558"/>
      <c r="F5558"/>
      <c r="G5558"/>
    </row>
    <row r="5559" spans="1:7" x14ac:dyDescent="0.2">
      <c r="A5559" t="str">
        <f>Table76[[#This Row],[Test No.]]&amp;Table76[[#This Row],[Section]]&amp;Table76[[#This Row],[Q. No.]]</f>
        <v/>
      </c>
      <c r="B5559"/>
      <c r="C5559"/>
      <c r="D5559"/>
      <c r="E5559"/>
      <c r="F5559"/>
      <c r="G5559"/>
    </row>
    <row r="5560" spans="1:7" x14ac:dyDescent="0.2">
      <c r="A5560" t="str">
        <f>Table76[[#This Row],[Test No.]]&amp;Table76[[#This Row],[Section]]&amp;Table76[[#This Row],[Q. No.]]</f>
        <v/>
      </c>
      <c r="B5560"/>
      <c r="C5560"/>
      <c r="D5560"/>
      <c r="E5560"/>
      <c r="F5560"/>
      <c r="G5560"/>
    </row>
    <row r="5561" spans="1:7" x14ac:dyDescent="0.2">
      <c r="A5561" t="str">
        <f>Table76[[#This Row],[Test No.]]&amp;Table76[[#This Row],[Section]]&amp;Table76[[#This Row],[Q. No.]]</f>
        <v/>
      </c>
      <c r="B5561"/>
      <c r="C5561"/>
      <c r="D5561"/>
      <c r="E5561"/>
      <c r="F5561"/>
      <c r="G5561"/>
    </row>
    <row r="5562" spans="1:7" x14ac:dyDescent="0.2">
      <c r="A5562" t="str">
        <f>Table76[[#This Row],[Test No.]]&amp;Table76[[#This Row],[Section]]&amp;Table76[[#This Row],[Q. No.]]</f>
        <v/>
      </c>
      <c r="B5562"/>
      <c r="C5562"/>
      <c r="D5562"/>
      <c r="E5562"/>
      <c r="F5562"/>
      <c r="G5562"/>
    </row>
    <row r="5563" spans="1:7" x14ac:dyDescent="0.2">
      <c r="A5563" t="str">
        <f>Table76[[#This Row],[Test No.]]&amp;Table76[[#This Row],[Section]]&amp;Table76[[#This Row],[Q. No.]]</f>
        <v/>
      </c>
      <c r="B5563"/>
      <c r="C5563"/>
      <c r="D5563"/>
      <c r="E5563"/>
      <c r="F5563"/>
      <c r="G5563"/>
    </row>
    <row r="5564" spans="1:7" x14ac:dyDescent="0.2">
      <c r="A5564" t="str">
        <f>Table76[[#This Row],[Test No.]]&amp;Table76[[#This Row],[Section]]&amp;Table76[[#This Row],[Q. No.]]</f>
        <v/>
      </c>
      <c r="B5564"/>
      <c r="C5564"/>
      <c r="D5564"/>
      <c r="E5564"/>
      <c r="F5564"/>
      <c r="G5564"/>
    </row>
    <row r="5565" spans="1:7" x14ac:dyDescent="0.2">
      <c r="A5565" t="str">
        <f>Table76[[#This Row],[Test No.]]&amp;Table76[[#This Row],[Section]]&amp;Table76[[#This Row],[Q. No.]]</f>
        <v/>
      </c>
      <c r="B5565"/>
      <c r="C5565"/>
      <c r="D5565"/>
      <c r="E5565"/>
      <c r="F5565"/>
      <c r="G5565"/>
    </row>
    <row r="5566" spans="1:7" x14ac:dyDescent="0.2">
      <c r="A5566" t="str">
        <f>Table76[[#This Row],[Test No.]]&amp;Table76[[#This Row],[Section]]&amp;Table76[[#This Row],[Q. No.]]</f>
        <v/>
      </c>
      <c r="B5566"/>
      <c r="C5566"/>
      <c r="D5566"/>
      <c r="E5566"/>
      <c r="F5566"/>
      <c r="G5566"/>
    </row>
    <row r="5567" spans="1:7" x14ac:dyDescent="0.2">
      <c r="A5567" t="str">
        <f>Table76[[#This Row],[Test No.]]&amp;Table76[[#This Row],[Section]]&amp;Table76[[#This Row],[Q. No.]]</f>
        <v/>
      </c>
      <c r="B5567"/>
      <c r="C5567"/>
      <c r="D5567"/>
      <c r="E5567"/>
      <c r="F5567"/>
      <c r="G5567"/>
    </row>
    <row r="5568" spans="1:7" x14ac:dyDescent="0.2">
      <c r="A5568" t="str">
        <f>Table76[[#This Row],[Test No.]]&amp;Table76[[#This Row],[Section]]&amp;Table76[[#This Row],[Q. No.]]</f>
        <v/>
      </c>
      <c r="B5568"/>
      <c r="C5568"/>
      <c r="D5568"/>
      <c r="E5568"/>
      <c r="F5568"/>
      <c r="G5568"/>
    </row>
    <row r="5569" spans="1:7" x14ac:dyDescent="0.2">
      <c r="A5569" t="str">
        <f>Table76[[#This Row],[Test No.]]&amp;Table76[[#This Row],[Section]]&amp;Table76[[#This Row],[Q. No.]]</f>
        <v/>
      </c>
      <c r="B5569"/>
      <c r="C5569"/>
      <c r="D5569"/>
      <c r="E5569"/>
      <c r="F5569"/>
      <c r="G5569"/>
    </row>
    <row r="5570" spans="1:7" x14ac:dyDescent="0.2">
      <c r="A5570" t="str">
        <f>Table76[[#This Row],[Test No.]]&amp;Table76[[#This Row],[Section]]&amp;Table76[[#This Row],[Q. No.]]</f>
        <v/>
      </c>
      <c r="B5570"/>
      <c r="C5570"/>
      <c r="D5570"/>
      <c r="E5570"/>
      <c r="F5570"/>
      <c r="G5570"/>
    </row>
    <row r="5571" spans="1:7" x14ac:dyDescent="0.2">
      <c r="A5571" t="str">
        <f>Table76[[#This Row],[Test No.]]&amp;Table76[[#This Row],[Section]]&amp;Table76[[#This Row],[Q. No.]]</f>
        <v/>
      </c>
      <c r="B5571"/>
      <c r="C5571"/>
      <c r="D5571"/>
      <c r="E5571"/>
      <c r="F5571"/>
      <c r="G5571"/>
    </row>
    <row r="5572" spans="1:7" x14ac:dyDescent="0.2">
      <c r="A5572" t="str">
        <f>Table76[[#This Row],[Test No.]]&amp;Table76[[#This Row],[Section]]&amp;Table76[[#This Row],[Q. No.]]</f>
        <v/>
      </c>
      <c r="B5572"/>
      <c r="C5572"/>
      <c r="D5572"/>
      <c r="E5572"/>
      <c r="F5572"/>
      <c r="G5572"/>
    </row>
    <row r="5573" spans="1:7" x14ac:dyDescent="0.2">
      <c r="A5573" t="str">
        <f>Table76[[#This Row],[Test No.]]&amp;Table76[[#This Row],[Section]]&amp;Table76[[#This Row],[Q. No.]]</f>
        <v/>
      </c>
      <c r="B5573"/>
      <c r="C5573"/>
      <c r="D5573"/>
      <c r="E5573"/>
      <c r="F5573"/>
      <c r="G5573"/>
    </row>
    <row r="5574" spans="1:7" x14ac:dyDescent="0.2">
      <c r="A5574" t="str">
        <f>Table76[[#This Row],[Test No.]]&amp;Table76[[#This Row],[Section]]&amp;Table76[[#This Row],[Q. No.]]</f>
        <v/>
      </c>
      <c r="B5574"/>
      <c r="C5574"/>
      <c r="D5574"/>
      <c r="E5574"/>
      <c r="F5574"/>
      <c r="G5574"/>
    </row>
    <row r="5575" spans="1:7" x14ac:dyDescent="0.2">
      <c r="A5575" t="str">
        <f>Table76[[#This Row],[Test No.]]&amp;Table76[[#This Row],[Section]]&amp;Table76[[#This Row],[Q. No.]]</f>
        <v/>
      </c>
      <c r="B5575"/>
      <c r="C5575"/>
      <c r="D5575"/>
      <c r="E5575"/>
      <c r="F5575"/>
      <c r="G5575"/>
    </row>
    <row r="5576" spans="1:7" x14ac:dyDescent="0.2">
      <c r="A5576" t="str">
        <f>Table76[[#This Row],[Test No.]]&amp;Table76[[#This Row],[Section]]&amp;Table76[[#This Row],[Q. No.]]</f>
        <v/>
      </c>
      <c r="B5576"/>
      <c r="C5576"/>
      <c r="D5576"/>
      <c r="E5576"/>
      <c r="F5576"/>
      <c r="G5576"/>
    </row>
    <row r="5577" spans="1:7" x14ac:dyDescent="0.2">
      <c r="A5577" t="str">
        <f>Table76[[#This Row],[Test No.]]&amp;Table76[[#This Row],[Section]]&amp;Table76[[#This Row],[Q. No.]]</f>
        <v/>
      </c>
      <c r="B5577"/>
      <c r="C5577"/>
      <c r="D5577"/>
      <c r="E5577"/>
      <c r="F5577"/>
      <c r="G5577"/>
    </row>
    <row r="5578" spans="1:7" x14ac:dyDescent="0.2">
      <c r="A5578" t="str">
        <f>Table76[[#This Row],[Test No.]]&amp;Table76[[#This Row],[Section]]&amp;Table76[[#This Row],[Q. No.]]</f>
        <v/>
      </c>
      <c r="B5578"/>
      <c r="C5578"/>
      <c r="D5578"/>
      <c r="E5578"/>
      <c r="F5578"/>
      <c r="G5578"/>
    </row>
    <row r="5579" spans="1:7" x14ac:dyDescent="0.2">
      <c r="A5579" t="str">
        <f>Table76[[#This Row],[Test No.]]&amp;Table76[[#This Row],[Section]]&amp;Table76[[#This Row],[Q. No.]]</f>
        <v/>
      </c>
      <c r="B5579"/>
      <c r="C5579"/>
      <c r="D5579"/>
      <c r="E5579"/>
      <c r="F5579"/>
      <c r="G5579"/>
    </row>
    <row r="5580" spans="1:7" x14ac:dyDescent="0.2">
      <c r="A5580" t="str">
        <f>Table76[[#This Row],[Test No.]]&amp;Table76[[#This Row],[Section]]&amp;Table76[[#This Row],[Q. No.]]</f>
        <v/>
      </c>
      <c r="B5580"/>
      <c r="C5580"/>
      <c r="D5580"/>
      <c r="E5580"/>
      <c r="F5580"/>
      <c r="G5580"/>
    </row>
    <row r="5581" spans="1:7" x14ac:dyDescent="0.2">
      <c r="A5581" t="str">
        <f>Table76[[#This Row],[Test No.]]&amp;Table76[[#This Row],[Section]]&amp;Table76[[#This Row],[Q. No.]]</f>
        <v/>
      </c>
      <c r="B5581"/>
      <c r="C5581"/>
      <c r="D5581"/>
      <c r="E5581"/>
      <c r="F5581"/>
      <c r="G5581"/>
    </row>
    <row r="5582" spans="1:7" x14ac:dyDescent="0.2">
      <c r="A5582" t="str">
        <f>Table76[[#This Row],[Test No.]]&amp;Table76[[#This Row],[Section]]&amp;Table76[[#This Row],[Q. No.]]</f>
        <v/>
      </c>
      <c r="B5582"/>
      <c r="C5582"/>
      <c r="D5582"/>
      <c r="E5582"/>
      <c r="F5582"/>
      <c r="G5582"/>
    </row>
    <row r="5583" spans="1:7" x14ac:dyDescent="0.2">
      <c r="A5583" t="str">
        <f>Table76[[#This Row],[Test No.]]&amp;Table76[[#This Row],[Section]]&amp;Table76[[#This Row],[Q. No.]]</f>
        <v/>
      </c>
      <c r="B5583"/>
      <c r="C5583"/>
      <c r="D5583"/>
      <c r="E5583"/>
      <c r="F5583"/>
      <c r="G5583"/>
    </row>
    <row r="5584" spans="1:7" x14ac:dyDescent="0.2">
      <c r="A5584" t="str">
        <f>Table76[[#This Row],[Test No.]]&amp;Table76[[#This Row],[Section]]&amp;Table76[[#This Row],[Q. No.]]</f>
        <v/>
      </c>
      <c r="B5584"/>
      <c r="C5584"/>
      <c r="D5584"/>
      <c r="E5584"/>
      <c r="F5584"/>
      <c r="G5584"/>
    </row>
    <row r="5585" spans="1:7" x14ac:dyDescent="0.2">
      <c r="A5585" t="str">
        <f>Table76[[#This Row],[Test No.]]&amp;Table76[[#This Row],[Section]]&amp;Table76[[#This Row],[Q. No.]]</f>
        <v/>
      </c>
      <c r="B5585"/>
      <c r="C5585"/>
      <c r="D5585"/>
      <c r="E5585"/>
      <c r="F5585"/>
      <c r="G5585"/>
    </row>
    <row r="5586" spans="1:7" x14ac:dyDescent="0.2">
      <c r="A5586" t="str">
        <f>Table76[[#This Row],[Test No.]]&amp;Table76[[#This Row],[Section]]&amp;Table76[[#This Row],[Q. No.]]</f>
        <v/>
      </c>
      <c r="B5586"/>
      <c r="C5586"/>
      <c r="D5586"/>
      <c r="E5586"/>
      <c r="F5586"/>
      <c r="G5586"/>
    </row>
    <row r="5587" spans="1:7" x14ac:dyDescent="0.2">
      <c r="A5587" t="str">
        <f>Table76[[#This Row],[Test No.]]&amp;Table76[[#This Row],[Section]]&amp;Table76[[#This Row],[Q. No.]]</f>
        <v/>
      </c>
      <c r="B5587"/>
      <c r="C5587"/>
      <c r="D5587"/>
      <c r="E5587"/>
      <c r="F5587"/>
      <c r="G5587"/>
    </row>
    <row r="5588" spans="1:7" x14ac:dyDescent="0.2">
      <c r="A5588" t="str">
        <f>Table76[[#This Row],[Test No.]]&amp;Table76[[#This Row],[Section]]&amp;Table76[[#This Row],[Q. No.]]</f>
        <v/>
      </c>
      <c r="B5588"/>
      <c r="C5588"/>
      <c r="D5588"/>
      <c r="E5588"/>
      <c r="F5588"/>
      <c r="G5588"/>
    </row>
    <row r="5589" spans="1:7" x14ac:dyDescent="0.2">
      <c r="A5589" t="str">
        <f>Table76[[#This Row],[Test No.]]&amp;Table76[[#This Row],[Section]]&amp;Table76[[#This Row],[Q. No.]]</f>
        <v/>
      </c>
      <c r="B5589"/>
      <c r="C5589"/>
      <c r="D5589"/>
      <c r="E5589"/>
      <c r="F5589"/>
      <c r="G5589"/>
    </row>
    <row r="5590" spans="1:7" x14ac:dyDescent="0.2">
      <c r="A5590" t="str">
        <f>Table76[[#This Row],[Test No.]]&amp;Table76[[#This Row],[Section]]&amp;Table76[[#This Row],[Q. No.]]</f>
        <v/>
      </c>
      <c r="B5590"/>
      <c r="C5590"/>
      <c r="D5590"/>
      <c r="E5590"/>
      <c r="F5590"/>
      <c r="G5590"/>
    </row>
    <row r="5591" spans="1:7" x14ac:dyDescent="0.2">
      <c r="A5591" t="str">
        <f>Table76[[#This Row],[Test No.]]&amp;Table76[[#This Row],[Section]]&amp;Table76[[#This Row],[Q. No.]]</f>
        <v/>
      </c>
      <c r="B5591"/>
      <c r="C5591"/>
      <c r="D5591"/>
      <c r="E5591"/>
      <c r="F5591"/>
      <c r="G5591"/>
    </row>
    <row r="5592" spans="1:7" x14ac:dyDescent="0.2">
      <c r="A5592" t="str">
        <f>Table76[[#This Row],[Test No.]]&amp;Table76[[#This Row],[Section]]&amp;Table76[[#This Row],[Q. No.]]</f>
        <v/>
      </c>
      <c r="B5592"/>
      <c r="C5592"/>
      <c r="D5592"/>
      <c r="E5592"/>
      <c r="F5592"/>
      <c r="G5592"/>
    </row>
    <row r="5593" spans="1:7" x14ac:dyDescent="0.2">
      <c r="A5593" t="str">
        <f>Table76[[#This Row],[Test No.]]&amp;Table76[[#This Row],[Section]]&amp;Table76[[#This Row],[Q. No.]]</f>
        <v/>
      </c>
      <c r="B5593"/>
      <c r="C5593"/>
      <c r="D5593"/>
      <c r="E5593"/>
      <c r="F5593"/>
      <c r="G5593"/>
    </row>
    <row r="5594" spans="1:7" x14ac:dyDescent="0.2">
      <c r="A5594" t="str">
        <f>Table76[[#This Row],[Test No.]]&amp;Table76[[#This Row],[Section]]&amp;Table76[[#This Row],[Q. No.]]</f>
        <v/>
      </c>
      <c r="B5594"/>
      <c r="C5594"/>
      <c r="D5594"/>
      <c r="E5594"/>
      <c r="F5594"/>
      <c r="G5594"/>
    </row>
    <row r="5595" spans="1:7" x14ac:dyDescent="0.2">
      <c r="A5595" t="str">
        <f>Table76[[#This Row],[Test No.]]&amp;Table76[[#This Row],[Section]]&amp;Table76[[#This Row],[Q. No.]]</f>
        <v/>
      </c>
      <c r="B5595"/>
      <c r="C5595"/>
      <c r="D5595"/>
      <c r="E5595"/>
      <c r="F5595"/>
      <c r="G5595"/>
    </row>
    <row r="5596" spans="1:7" x14ac:dyDescent="0.2">
      <c r="A5596" t="str">
        <f>Table76[[#This Row],[Test No.]]&amp;Table76[[#This Row],[Section]]&amp;Table76[[#This Row],[Q. No.]]</f>
        <v/>
      </c>
      <c r="B5596"/>
      <c r="C5596"/>
      <c r="D5596"/>
      <c r="E5596"/>
      <c r="F5596"/>
      <c r="G5596"/>
    </row>
    <row r="5597" spans="1:7" x14ac:dyDescent="0.2">
      <c r="A5597" t="str">
        <f>Table76[[#This Row],[Test No.]]&amp;Table76[[#This Row],[Section]]&amp;Table76[[#This Row],[Q. No.]]</f>
        <v/>
      </c>
      <c r="B5597"/>
      <c r="C5597"/>
      <c r="D5597"/>
      <c r="E5597"/>
      <c r="F5597"/>
      <c r="G5597"/>
    </row>
    <row r="5598" spans="1:7" x14ac:dyDescent="0.2">
      <c r="A5598" t="str">
        <f>Table76[[#This Row],[Test No.]]&amp;Table76[[#This Row],[Section]]&amp;Table76[[#This Row],[Q. No.]]</f>
        <v/>
      </c>
      <c r="B5598"/>
      <c r="C5598"/>
      <c r="D5598"/>
      <c r="E5598"/>
      <c r="F5598"/>
      <c r="G5598"/>
    </row>
    <row r="5599" spans="1:7" x14ac:dyDescent="0.2">
      <c r="A5599" t="str">
        <f>Table76[[#This Row],[Test No.]]&amp;Table76[[#This Row],[Section]]&amp;Table76[[#This Row],[Q. No.]]</f>
        <v/>
      </c>
      <c r="B5599"/>
      <c r="C5599"/>
      <c r="D5599"/>
      <c r="E5599"/>
      <c r="F5599"/>
      <c r="G5599"/>
    </row>
    <row r="5600" spans="1:7" x14ac:dyDescent="0.2">
      <c r="A5600" t="str">
        <f>Table76[[#This Row],[Test No.]]&amp;Table76[[#This Row],[Section]]&amp;Table76[[#This Row],[Q. No.]]</f>
        <v/>
      </c>
      <c r="B5600"/>
      <c r="C5600"/>
      <c r="D5600"/>
      <c r="E5600"/>
      <c r="F5600"/>
      <c r="G5600"/>
    </row>
    <row r="5601" spans="1:7" x14ac:dyDescent="0.2">
      <c r="A5601" t="str">
        <f>Table76[[#This Row],[Test No.]]&amp;Table76[[#This Row],[Section]]&amp;Table76[[#This Row],[Q. No.]]</f>
        <v/>
      </c>
      <c r="B5601"/>
      <c r="C5601"/>
      <c r="D5601"/>
      <c r="E5601"/>
      <c r="F5601"/>
      <c r="G5601"/>
    </row>
    <row r="5602" spans="1:7" x14ac:dyDescent="0.2">
      <c r="A5602" t="str">
        <f>Table76[[#This Row],[Test No.]]&amp;Table76[[#This Row],[Section]]&amp;Table76[[#This Row],[Q. No.]]</f>
        <v/>
      </c>
      <c r="B5602"/>
      <c r="C5602"/>
      <c r="D5602"/>
      <c r="E5602"/>
      <c r="F5602"/>
      <c r="G5602"/>
    </row>
    <row r="5603" spans="1:7" x14ac:dyDescent="0.2">
      <c r="A5603" t="str">
        <f>Table76[[#This Row],[Test No.]]&amp;Table76[[#This Row],[Section]]&amp;Table76[[#This Row],[Q. No.]]</f>
        <v/>
      </c>
      <c r="B5603"/>
      <c r="C5603"/>
      <c r="D5603"/>
      <c r="E5603"/>
      <c r="F5603"/>
      <c r="G5603"/>
    </row>
    <row r="5604" spans="1:7" x14ac:dyDescent="0.2">
      <c r="A5604" t="str">
        <f>Table76[[#This Row],[Test No.]]&amp;Table76[[#This Row],[Section]]&amp;Table76[[#This Row],[Q. No.]]</f>
        <v/>
      </c>
      <c r="B5604"/>
      <c r="C5604"/>
      <c r="D5604"/>
      <c r="E5604"/>
      <c r="F5604"/>
      <c r="G5604"/>
    </row>
    <row r="5605" spans="1:7" x14ac:dyDescent="0.2">
      <c r="A5605" t="str">
        <f>Table76[[#This Row],[Test No.]]&amp;Table76[[#This Row],[Section]]&amp;Table76[[#This Row],[Q. No.]]</f>
        <v/>
      </c>
      <c r="B5605"/>
      <c r="C5605"/>
      <c r="D5605"/>
      <c r="E5605"/>
      <c r="F5605"/>
      <c r="G5605"/>
    </row>
    <row r="5606" spans="1:7" x14ac:dyDescent="0.2">
      <c r="A5606" t="str">
        <f>Table76[[#This Row],[Test No.]]&amp;Table76[[#This Row],[Section]]&amp;Table76[[#This Row],[Q. No.]]</f>
        <v/>
      </c>
      <c r="B5606"/>
      <c r="C5606"/>
      <c r="D5606"/>
      <c r="E5606"/>
      <c r="F5606"/>
      <c r="G5606"/>
    </row>
    <row r="5607" spans="1:7" x14ac:dyDescent="0.2">
      <c r="A5607" t="str">
        <f>Table76[[#This Row],[Test No.]]&amp;Table76[[#This Row],[Section]]&amp;Table76[[#This Row],[Q. No.]]</f>
        <v/>
      </c>
      <c r="B5607"/>
      <c r="C5607"/>
      <c r="D5607"/>
      <c r="E5607"/>
      <c r="F5607"/>
      <c r="G5607"/>
    </row>
    <row r="5608" spans="1:7" x14ac:dyDescent="0.2">
      <c r="A5608" t="str">
        <f>Table76[[#This Row],[Test No.]]&amp;Table76[[#This Row],[Section]]&amp;Table76[[#This Row],[Q. No.]]</f>
        <v/>
      </c>
      <c r="B5608"/>
      <c r="C5608"/>
      <c r="D5608"/>
      <c r="E5608"/>
      <c r="F5608"/>
      <c r="G5608"/>
    </row>
    <row r="5609" spans="1:7" x14ac:dyDescent="0.2">
      <c r="A5609" t="str">
        <f>Table76[[#This Row],[Test No.]]&amp;Table76[[#This Row],[Section]]&amp;Table76[[#This Row],[Q. No.]]</f>
        <v/>
      </c>
      <c r="B5609"/>
      <c r="C5609"/>
      <c r="D5609"/>
      <c r="E5609"/>
      <c r="F5609"/>
      <c r="G5609"/>
    </row>
    <row r="5610" spans="1:7" x14ac:dyDescent="0.2">
      <c r="A5610" t="str">
        <f>Table76[[#This Row],[Test No.]]&amp;Table76[[#This Row],[Section]]&amp;Table76[[#This Row],[Q. No.]]</f>
        <v/>
      </c>
      <c r="B5610"/>
      <c r="C5610"/>
      <c r="D5610"/>
      <c r="E5610"/>
      <c r="F5610"/>
      <c r="G5610"/>
    </row>
    <row r="5611" spans="1:7" x14ac:dyDescent="0.2">
      <c r="A5611" t="str">
        <f>Table76[[#This Row],[Test No.]]&amp;Table76[[#This Row],[Section]]&amp;Table76[[#This Row],[Q. No.]]</f>
        <v/>
      </c>
      <c r="B5611"/>
      <c r="C5611"/>
      <c r="D5611"/>
      <c r="E5611"/>
      <c r="F5611"/>
      <c r="G5611"/>
    </row>
    <row r="5612" spans="1:7" x14ac:dyDescent="0.2">
      <c r="A5612" t="str">
        <f>Table76[[#This Row],[Test No.]]&amp;Table76[[#This Row],[Section]]&amp;Table76[[#This Row],[Q. No.]]</f>
        <v/>
      </c>
      <c r="B5612"/>
      <c r="C5612"/>
      <c r="D5612"/>
      <c r="E5612"/>
      <c r="F5612"/>
      <c r="G5612"/>
    </row>
    <row r="5613" spans="1:7" x14ac:dyDescent="0.2">
      <c r="A5613" t="str">
        <f>Table76[[#This Row],[Test No.]]&amp;Table76[[#This Row],[Section]]&amp;Table76[[#This Row],[Q. No.]]</f>
        <v/>
      </c>
      <c r="B5613"/>
      <c r="C5613"/>
      <c r="D5613"/>
      <c r="E5613"/>
      <c r="F5613"/>
      <c r="G5613"/>
    </row>
    <row r="5614" spans="1:7" x14ac:dyDescent="0.2">
      <c r="A5614" t="str">
        <f>Table76[[#This Row],[Test No.]]&amp;Table76[[#This Row],[Section]]&amp;Table76[[#This Row],[Q. No.]]</f>
        <v/>
      </c>
      <c r="B5614"/>
      <c r="C5614"/>
      <c r="D5614"/>
      <c r="E5614"/>
      <c r="F5614"/>
      <c r="G5614"/>
    </row>
    <row r="5615" spans="1:7" x14ac:dyDescent="0.2">
      <c r="A5615" t="str">
        <f>Table76[[#This Row],[Test No.]]&amp;Table76[[#This Row],[Section]]&amp;Table76[[#This Row],[Q. No.]]</f>
        <v/>
      </c>
      <c r="B5615"/>
      <c r="C5615"/>
      <c r="D5615"/>
      <c r="E5615"/>
      <c r="F5615"/>
      <c r="G5615"/>
    </row>
    <row r="5616" spans="1:7" x14ac:dyDescent="0.2">
      <c r="A5616" t="str">
        <f>Table76[[#This Row],[Test No.]]&amp;Table76[[#This Row],[Section]]&amp;Table76[[#This Row],[Q. No.]]</f>
        <v/>
      </c>
      <c r="B5616"/>
      <c r="C5616"/>
      <c r="D5616"/>
      <c r="E5616"/>
      <c r="F5616"/>
      <c r="G5616"/>
    </row>
    <row r="5617" spans="1:7" x14ac:dyDescent="0.2">
      <c r="A5617" t="str">
        <f>Table76[[#This Row],[Test No.]]&amp;Table76[[#This Row],[Section]]&amp;Table76[[#This Row],[Q. No.]]</f>
        <v/>
      </c>
      <c r="B5617"/>
      <c r="C5617"/>
      <c r="D5617"/>
      <c r="E5617"/>
      <c r="F5617"/>
      <c r="G5617"/>
    </row>
    <row r="5618" spans="1:7" x14ac:dyDescent="0.2">
      <c r="A5618" t="str">
        <f>Table76[[#This Row],[Test No.]]&amp;Table76[[#This Row],[Section]]&amp;Table76[[#This Row],[Q. No.]]</f>
        <v/>
      </c>
      <c r="B5618"/>
      <c r="C5618"/>
      <c r="D5618"/>
      <c r="E5618"/>
      <c r="F5618"/>
      <c r="G5618"/>
    </row>
    <row r="5619" spans="1:7" x14ac:dyDescent="0.2">
      <c r="A5619" t="str">
        <f>Table76[[#This Row],[Test No.]]&amp;Table76[[#This Row],[Section]]&amp;Table76[[#This Row],[Q. No.]]</f>
        <v/>
      </c>
      <c r="B5619"/>
      <c r="C5619"/>
      <c r="D5619"/>
      <c r="E5619"/>
      <c r="F5619"/>
      <c r="G5619"/>
    </row>
    <row r="5620" spans="1:7" x14ac:dyDescent="0.2">
      <c r="A5620" t="str">
        <f>Table76[[#This Row],[Test No.]]&amp;Table76[[#This Row],[Section]]&amp;Table76[[#This Row],[Q. No.]]</f>
        <v/>
      </c>
      <c r="B5620"/>
      <c r="C5620"/>
      <c r="D5620"/>
      <c r="E5620"/>
      <c r="F5620"/>
      <c r="G5620"/>
    </row>
    <row r="5621" spans="1:7" x14ac:dyDescent="0.2">
      <c r="A5621" t="str">
        <f>Table76[[#This Row],[Test No.]]&amp;Table76[[#This Row],[Section]]&amp;Table76[[#This Row],[Q. No.]]</f>
        <v/>
      </c>
      <c r="B5621"/>
      <c r="C5621"/>
      <c r="D5621"/>
      <c r="E5621"/>
      <c r="F5621"/>
      <c r="G5621"/>
    </row>
    <row r="5622" spans="1:7" x14ac:dyDescent="0.2">
      <c r="A5622" t="str">
        <f>Table76[[#This Row],[Test No.]]&amp;Table76[[#This Row],[Section]]&amp;Table76[[#This Row],[Q. No.]]</f>
        <v/>
      </c>
      <c r="B5622"/>
      <c r="C5622"/>
      <c r="D5622"/>
      <c r="E5622"/>
      <c r="F5622"/>
      <c r="G5622"/>
    </row>
    <row r="5623" spans="1:7" x14ac:dyDescent="0.2">
      <c r="A5623" t="str">
        <f>Table76[[#This Row],[Test No.]]&amp;Table76[[#This Row],[Section]]&amp;Table76[[#This Row],[Q. No.]]</f>
        <v/>
      </c>
      <c r="B5623"/>
      <c r="C5623"/>
      <c r="D5623"/>
      <c r="E5623"/>
      <c r="F5623"/>
      <c r="G5623"/>
    </row>
    <row r="5624" spans="1:7" x14ac:dyDescent="0.2">
      <c r="A5624" t="str">
        <f>Table76[[#This Row],[Test No.]]&amp;Table76[[#This Row],[Section]]&amp;Table76[[#This Row],[Q. No.]]</f>
        <v/>
      </c>
      <c r="B5624"/>
      <c r="C5624"/>
      <c r="D5624"/>
      <c r="E5624"/>
      <c r="F5624"/>
      <c r="G5624"/>
    </row>
    <row r="5625" spans="1:7" x14ac:dyDescent="0.2">
      <c r="A5625" t="str">
        <f>Table76[[#This Row],[Test No.]]&amp;Table76[[#This Row],[Section]]&amp;Table76[[#This Row],[Q. No.]]</f>
        <v/>
      </c>
      <c r="B5625"/>
      <c r="C5625"/>
      <c r="D5625"/>
      <c r="E5625"/>
      <c r="F5625"/>
      <c r="G5625"/>
    </row>
    <row r="5626" spans="1:7" x14ac:dyDescent="0.2">
      <c r="A5626" t="str">
        <f>Table76[[#This Row],[Test No.]]&amp;Table76[[#This Row],[Section]]&amp;Table76[[#This Row],[Q. No.]]</f>
        <v/>
      </c>
      <c r="B5626"/>
      <c r="C5626"/>
      <c r="D5626"/>
      <c r="E5626"/>
      <c r="F5626"/>
      <c r="G5626"/>
    </row>
    <row r="5627" spans="1:7" x14ac:dyDescent="0.2">
      <c r="A5627" t="str">
        <f>Table76[[#This Row],[Test No.]]&amp;Table76[[#This Row],[Section]]&amp;Table76[[#This Row],[Q. No.]]</f>
        <v/>
      </c>
      <c r="B5627"/>
      <c r="C5627"/>
      <c r="D5627"/>
      <c r="E5627"/>
      <c r="F5627"/>
      <c r="G5627"/>
    </row>
    <row r="5628" spans="1:7" x14ac:dyDescent="0.2">
      <c r="A5628" t="str">
        <f>Table76[[#This Row],[Test No.]]&amp;Table76[[#This Row],[Section]]&amp;Table76[[#This Row],[Q. No.]]</f>
        <v/>
      </c>
      <c r="B5628"/>
      <c r="C5628"/>
      <c r="D5628"/>
      <c r="E5628"/>
      <c r="F5628"/>
      <c r="G5628"/>
    </row>
    <row r="5629" spans="1:7" x14ac:dyDescent="0.2">
      <c r="A5629" t="str">
        <f>Table76[[#This Row],[Test No.]]&amp;Table76[[#This Row],[Section]]&amp;Table76[[#This Row],[Q. No.]]</f>
        <v/>
      </c>
      <c r="B5629"/>
      <c r="C5629"/>
      <c r="D5629"/>
      <c r="E5629"/>
      <c r="F5629"/>
      <c r="G5629"/>
    </row>
    <row r="5630" spans="1:7" x14ac:dyDescent="0.2">
      <c r="A5630" t="str">
        <f>Table76[[#This Row],[Test No.]]&amp;Table76[[#This Row],[Section]]&amp;Table76[[#This Row],[Q. No.]]</f>
        <v/>
      </c>
      <c r="B5630"/>
      <c r="C5630"/>
      <c r="D5630"/>
      <c r="E5630"/>
      <c r="F5630"/>
      <c r="G5630"/>
    </row>
    <row r="5631" spans="1:7" x14ac:dyDescent="0.2">
      <c r="A5631" t="str">
        <f>Table76[[#This Row],[Test No.]]&amp;Table76[[#This Row],[Section]]&amp;Table76[[#This Row],[Q. No.]]</f>
        <v/>
      </c>
      <c r="B5631"/>
      <c r="C5631"/>
      <c r="D5631"/>
      <c r="E5631"/>
      <c r="F5631"/>
      <c r="G5631"/>
    </row>
    <row r="5632" spans="1:7" x14ac:dyDescent="0.2">
      <c r="A5632" t="str">
        <f>Table76[[#This Row],[Test No.]]&amp;Table76[[#This Row],[Section]]&amp;Table76[[#This Row],[Q. No.]]</f>
        <v/>
      </c>
      <c r="B5632"/>
      <c r="C5632"/>
      <c r="D5632"/>
      <c r="E5632"/>
      <c r="F5632"/>
      <c r="G5632"/>
    </row>
    <row r="5633" spans="1:7" x14ac:dyDescent="0.2">
      <c r="A5633" t="str">
        <f>Table76[[#This Row],[Test No.]]&amp;Table76[[#This Row],[Section]]&amp;Table76[[#This Row],[Q. No.]]</f>
        <v/>
      </c>
      <c r="B5633"/>
      <c r="C5633"/>
      <c r="D5633"/>
      <c r="E5633"/>
      <c r="F5633"/>
      <c r="G5633"/>
    </row>
    <row r="5634" spans="1:7" x14ac:dyDescent="0.2">
      <c r="A5634" t="str">
        <f>Table76[[#This Row],[Test No.]]&amp;Table76[[#This Row],[Section]]&amp;Table76[[#This Row],[Q. No.]]</f>
        <v/>
      </c>
      <c r="B5634"/>
      <c r="C5634"/>
      <c r="D5634"/>
      <c r="E5634"/>
      <c r="F5634"/>
      <c r="G5634"/>
    </row>
    <row r="5635" spans="1:7" x14ac:dyDescent="0.2">
      <c r="A5635" t="str">
        <f>Table76[[#This Row],[Test No.]]&amp;Table76[[#This Row],[Section]]&amp;Table76[[#This Row],[Q. No.]]</f>
        <v/>
      </c>
      <c r="B5635"/>
      <c r="C5635"/>
      <c r="D5635"/>
      <c r="E5635"/>
      <c r="F5635"/>
      <c r="G5635"/>
    </row>
    <row r="5636" spans="1:7" x14ac:dyDescent="0.2">
      <c r="A5636" t="str">
        <f>Table76[[#This Row],[Test No.]]&amp;Table76[[#This Row],[Section]]&amp;Table76[[#This Row],[Q. No.]]</f>
        <v/>
      </c>
      <c r="B5636"/>
      <c r="C5636"/>
      <c r="D5636"/>
      <c r="E5636"/>
      <c r="F5636"/>
      <c r="G5636"/>
    </row>
    <row r="5637" spans="1:7" x14ac:dyDescent="0.2">
      <c r="A5637" t="str">
        <f>Table76[[#This Row],[Test No.]]&amp;Table76[[#This Row],[Section]]&amp;Table76[[#This Row],[Q. No.]]</f>
        <v/>
      </c>
      <c r="B5637"/>
      <c r="C5637"/>
      <c r="D5637"/>
      <c r="E5637"/>
      <c r="F5637"/>
      <c r="G5637"/>
    </row>
    <row r="5638" spans="1:7" x14ac:dyDescent="0.2">
      <c r="A5638" t="str">
        <f>Table76[[#This Row],[Test No.]]&amp;Table76[[#This Row],[Section]]&amp;Table76[[#This Row],[Q. No.]]</f>
        <v/>
      </c>
      <c r="B5638"/>
      <c r="C5638"/>
      <c r="D5638"/>
      <c r="E5638"/>
      <c r="F5638"/>
      <c r="G5638"/>
    </row>
    <row r="5639" spans="1:7" x14ac:dyDescent="0.2">
      <c r="A5639" t="str">
        <f>Table76[[#This Row],[Test No.]]&amp;Table76[[#This Row],[Section]]&amp;Table76[[#This Row],[Q. No.]]</f>
        <v/>
      </c>
      <c r="B5639"/>
      <c r="C5639"/>
      <c r="D5639"/>
      <c r="E5639"/>
      <c r="F5639"/>
      <c r="G5639"/>
    </row>
    <row r="5640" spans="1:7" x14ac:dyDescent="0.2">
      <c r="A5640" t="str">
        <f>Table76[[#This Row],[Test No.]]&amp;Table76[[#This Row],[Section]]&amp;Table76[[#This Row],[Q. No.]]</f>
        <v/>
      </c>
      <c r="B5640"/>
      <c r="C5640"/>
      <c r="D5640"/>
      <c r="E5640"/>
      <c r="F5640"/>
      <c r="G5640"/>
    </row>
    <row r="5641" spans="1:7" x14ac:dyDescent="0.2">
      <c r="A5641" t="str">
        <f>Table76[[#This Row],[Test No.]]&amp;Table76[[#This Row],[Section]]&amp;Table76[[#This Row],[Q. No.]]</f>
        <v/>
      </c>
      <c r="B5641"/>
      <c r="C5641"/>
      <c r="D5641"/>
      <c r="E5641"/>
      <c r="F5641"/>
      <c r="G5641"/>
    </row>
    <row r="5642" spans="1:7" x14ac:dyDescent="0.2">
      <c r="A5642" t="str">
        <f>Table76[[#This Row],[Test No.]]&amp;Table76[[#This Row],[Section]]&amp;Table76[[#This Row],[Q. No.]]</f>
        <v/>
      </c>
      <c r="B5642"/>
      <c r="C5642"/>
      <c r="D5642"/>
      <c r="E5642"/>
      <c r="F5642"/>
      <c r="G5642"/>
    </row>
    <row r="5643" spans="1:7" x14ac:dyDescent="0.2">
      <c r="A5643" t="str">
        <f>Table76[[#This Row],[Test No.]]&amp;Table76[[#This Row],[Section]]&amp;Table76[[#This Row],[Q. No.]]</f>
        <v/>
      </c>
      <c r="B5643"/>
      <c r="C5643"/>
      <c r="D5643"/>
      <c r="E5643"/>
      <c r="F5643"/>
      <c r="G5643"/>
    </row>
    <row r="5644" spans="1:7" x14ac:dyDescent="0.2">
      <c r="A5644" t="str">
        <f>Table76[[#This Row],[Test No.]]&amp;Table76[[#This Row],[Section]]&amp;Table76[[#This Row],[Q. No.]]</f>
        <v/>
      </c>
      <c r="B5644"/>
      <c r="C5644"/>
      <c r="D5644"/>
      <c r="E5644"/>
      <c r="F5644"/>
      <c r="G5644"/>
    </row>
    <row r="5645" spans="1:7" x14ac:dyDescent="0.2">
      <c r="A5645" t="str">
        <f>Table76[[#This Row],[Test No.]]&amp;Table76[[#This Row],[Section]]&amp;Table76[[#This Row],[Q. No.]]</f>
        <v/>
      </c>
      <c r="B5645"/>
      <c r="C5645"/>
      <c r="D5645"/>
      <c r="E5645"/>
      <c r="F5645"/>
      <c r="G5645"/>
    </row>
    <row r="5646" spans="1:7" x14ac:dyDescent="0.2">
      <c r="A5646" t="str">
        <f>Table76[[#This Row],[Test No.]]&amp;Table76[[#This Row],[Section]]&amp;Table76[[#This Row],[Q. No.]]</f>
        <v/>
      </c>
      <c r="B5646"/>
      <c r="C5646"/>
      <c r="D5646"/>
      <c r="E5646"/>
      <c r="F5646"/>
      <c r="G5646"/>
    </row>
    <row r="5647" spans="1:7" x14ac:dyDescent="0.2">
      <c r="A5647" t="str">
        <f>Table76[[#This Row],[Test No.]]&amp;Table76[[#This Row],[Section]]&amp;Table76[[#This Row],[Q. No.]]</f>
        <v/>
      </c>
      <c r="B5647"/>
      <c r="C5647"/>
      <c r="D5647"/>
      <c r="E5647"/>
      <c r="F5647"/>
      <c r="G5647"/>
    </row>
    <row r="5648" spans="1:7" x14ac:dyDescent="0.2">
      <c r="A5648" t="str">
        <f>Table76[[#This Row],[Test No.]]&amp;Table76[[#This Row],[Section]]&amp;Table76[[#This Row],[Q. No.]]</f>
        <v/>
      </c>
      <c r="B5648"/>
      <c r="C5648"/>
      <c r="D5648"/>
      <c r="E5648"/>
      <c r="F5648"/>
      <c r="G5648"/>
    </row>
    <row r="5649" spans="1:7" x14ac:dyDescent="0.2">
      <c r="A5649" t="str">
        <f>Table76[[#This Row],[Test No.]]&amp;Table76[[#This Row],[Section]]&amp;Table76[[#This Row],[Q. No.]]</f>
        <v/>
      </c>
      <c r="B5649"/>
      <c r="C5649"/>
      <c r="D5649"/>
      <c r="E5649"/>
      <c r="F5649"/>
      <c r="G5649"/>
    </row>
    <row r="5650" spans="1:7" x14ac:dyDescent="0.2">
      <c r="A5650" t="str">
        <f>Table76[[#This Row],[Test No.]]&amp;Table76[[#This Row],[Section]]&amp;Table76[[#This Row],[Q. No.]]</f>
        <v/>
      </c>
      <c r="B5650"/>
      <c r="C5650"/>
      <c r="D5650"/>
      <c r="E5650"/>
      <c r="F5650"/>
      <c r="G5650"/>
    </row>
    <row r="5651" spans="1:7" x14ac:dyDescent="0.2">
      <c r="A5651" t="str">
        <f>Table76[[#This Row],[Test No.]]&amp;Table76[[#This Row],[Section]]&amp;Table76[[#This Row],[Q. No.]]</f>
        <v/>
      </c>
      <c r="B5651"/>
      <c r="C5651"/>
      <c r="D5651"/>
      <c r="E5651"/>
      <c r="F5651"/>
      <c r="G5651"/>
    </row>
    <row r="5652" spans="1:7" x14ac:dyDescent="0.2">
      <c r="A5652" t="str">
        <f>Table76[[#This Row],[Test No.]]&amp;Table76[[#This Row],[Section]]&amp;Table76[[#This Row],[Q. No.]]</f>
        <v/>
      </c>
      <c r="B5652"/>
      <c r="C5652"/>
      <c r="D5652"/>
      <c r="E5652"/>
      <c r="F5652"/>
      <c r="G5652"/>
    </row>
    <row r="5653" spans="1:7" x14ac:dyDescent="0.2">
      <c r="A5653" t="str">
        <f>Table76[[#This Row],[Test No.]]&amp;Table76[[#This Row],[Section]]&amp;Table76[[#This Row],[Q. No.]]</f>
        <v/>
      </c>
      <c r="B5653"/>
      <c r="C5653"/>
      <c r="D5653"/>
      <c r="E5653"/>
      <c r="F5653"/>
      <c r="G5653"/>
    </row>
    <row r="5654" spans="1:7" x14ac:dyDescent="0.2">
      <c r="A5654" t="str">
        <f>Table76[[#This Row],[Test No.]]&amp;Table76[[#This Row],[Section]]&amp;Table76[[#This Row],[Q. No.]]</f>
        <v/>
      </c>
      <c r="B5654"/>
      <c r="C5654"/>
      <c r="D5654"/>
      <c r="E5654"/>
      <c r="F5654"/>
      <c r="G5654"/>
    </row>
    <row r="5655" spans="1:7" x14ac:dyDescent="0.2">
      <c r="A5655" t="str">
        <f>Table76[[#This Row],[Test No.]]&amp;Table76[[#This Row],[Section]]&amp;Table76[[#This Row],[Q. No.]]</f>
        <v/>
      </c>
      <c r="B5655"/>
      <c r="C5655"/>
      <c r="D5655"/>
      <c r="E5655"/>
      <c r="F5655"/>
      <c r="G5655"/>
    </row>
    <row r="5656" spans="1:7" x14ac:dyDescent="0.2">
      <c r="A5656" t="str">
        <f>Table76[[#This Row],[Test No.]]&amp;Table76[[#This Row],[Section]]&amp;Table76[[#This Row],[Q. No.]]</f>
        <v/>
      </c>
      <c r="B5656"/>
      <c r="C5656"/>
      <c r="D5656"/>
      <c r="E5656"/>
      <c r="F5656"/>
      <c r="G5656"/>
    </row>
    <row r="5657" spans="1:7" x14ac:dyDescent="0.2">
      <c r="A5657" t="str">
        <f>Table76[[#This Row],[Test No.]]&amp;Table76[[#This Row],[Section]]&amp;Table76[[#This Row],[Q. No.]]</f>
        <v/>
      </c>
      <c r="B5657"/>
      <c r="C5657"/>
      <c r="D5657"/>
      <c r="E5657"/>
      <c r="F5657"/>
      <c r="G5657"/>
    </row>
    <row r="5658" spans="1:7" x14ac:dyDescent="0.2">
      <c r="A5658" t="str">
        <f>Table76[[#This Row],[Test No.]]&amp;Table76[[#This Row],[Section]]&amp;Table76[[#This Row],[Q. No.]]</f>
        <v/>
      </c>
      <c r="B5658"/>
      <c r="C5658"/>
      <c r="D5658"/>
      <c r="E5658"/>
      <c r="F5658"/>
      <c r="G5658"/>
    </row>
    <row r="5659" spans="1:7" x14ac:dyDescent="0.2">
      <c r="A5659" t="str">
        <f>Table76[[#This Row],[Test No.]]&amp;Table76[[#This Row],[Section]]&amp;Table76[[#This Row],[Q. No.]]</f>
        <v/>
      </c>
      <c r="B5659"/>
      <c r="C5659"/>
      <c r="D5659"/>
      <c r="E5659"/>
      <c r="F5659"/>
      <c r="G5659"/>
    </row>
    <row r="5660" spans="1:7" x14ac:dyDescent="0.2">
      <c r="A5660" t="str">
        <f>Table76[[#This Row],[Test No.]]&amp;Table76[[#This Row],[Section]]&amp;Table76[[#This Row],[Q. No.]]</f>
        <v/>
      </c>
      <c r="B5660"/>
      <c r="C5660"/>
      <c r="D5660"/>
      <c r="E5660"/>
      <c r="F5660"/>
      <c r="G5660"/>
    </row>
    <row r="5661" spans="1:7" x14ac:dyDescent="0.2">
      <c r="A5661" t="str">
        <f>Table76[[#This Row],[Test No.]]&amp;Table76[[#This Row],[Section]]&amp;Table76[[#This Row],[Q. No.]]</f>
        <v/>
      </c>
      <c r="B5661"/>
      <c r="C5661"/>
      <c r="D5661"/>
      <c r="E5661"/>
      <c r="F5661"/>
      <c r="G5661"/>
    </row>
    <row r="5662" spans="1:7" x14ac:dyDescent="0.2">
      <c r="A5662" t="str">
        <f>Table76[[#This Row],[Test No.]]&amp;Table76[[#This Row],[Section]]&amp;Table76[[#This Row],[Q. No.]]</f>
        <v/>
      </c>
      <c r="B5662"/>
      <c r="C5662"/>
      <c r="D5662"/>
      <c r="E5662"/>
      <c r="F5662"/>
      <c r="G5662"/>
    </row>
    <row r="5663" spans="1:7" x14ac:dyDescent="0.2">
      <c r="A5663" t="str">
        <f>Table76[[#This Row],[Test No.]]&amp;Table76[[#This Row],[Section]]&amp;Table76[[#This Row],[Q. No.]]</f>
        <v/>
      </c>
      <c r="B5663"/>
      <c r="C5663"/>
      <c r="D5663"/>
      <c r="E5663"/>
      <c r="F5663"/>
      <c r="G5663"/>
    </row>
    <row r="5664" spans="1:7" x14ac:dyDescent="0.2">
      <c r="A5664" t="str">
        <f>Table76[[#This Row],[Test No.]]&amp;Table76[[#This Row],[Section]]&amp;Table76[[#This Row],[Q. No.]]</f>
        <v/>
      </c>
      <c r="B5664"/>
      <c r="C5664"/>
      <c r="D5664"/>
      <c r="E5664"/>
      <c r="F5664"/>
      <c r="G5664"/>
    </row>
    <row r="5665" spans="1:7" x14ac:dyDescent="0.2">
      <c r="A5665" t="str">
        <f>Table76[[#This Row],[Test No.]]&amp;Table76[[#This Row],[Section]]&amp;Table76[[#This Row],[Q. No.]]</f>
        <v/>
      </c>
      <c r="B5665"/>
      <c r="C5665"/>
      <c r="D5665"/>
      <c r="E5665"/>
      <c r="F5665"/>
      <c r="G5665"/>
    </row>
    <row r="5666" spans="1:7" x14ac:dyDescent="0.2">
      <c r="A5666" t="str">
        <f>Table76[[#This Row],[Test No.]]&amp;Table76[[#This Row],[Section]]&amp;Table76[[#This Row],[Q. No.]]</f>
        <v/>
      </c>
      <c r="B5666"/>
      <c r="C5666"/>
      <c r="D5666"/>
      <c r="E5666"/>
      <c r="F5666"/>
      <c r="G5666"/>
    </row>
    <row r="5667" spans="1:7" x14ac:dyDescent="0.2">
      <c r="A5667" t="str">
        <f>Table76[[#This Row],[Test No.]]&amp;Table76[[#This Row],[Section]]&amp;Table76[[#This Row],[Q. No.]]</f>
        <v/>
      </c>
      <c r="B5667"/>
      <c r="C5667"/>
      <c r="D5667"/>
      <c r="E5667"/>
      <c r="F5667"/>
      <c r="G5667"/>
    </row>
    <row r="5668" spans="1:7" x14ac:dyDescent="0.2">
      <c r="A5668" t="str">
        <f>Table76[[#This Row],[Test No.]]&amp;Table76[[#This Row],[Section]]&amp;Table76[[#This Row],[Q. No.]]</f>
        <v/>
      </c>
      <c r="B5668"/>
      <c r="C5668"/>
      <c r="D5668"/>
      <c r="E5668"/>
      <c r="F5668"/>
      <c r="G5668"/>
    </row>
    <row r="5669" spans="1:7" x14ac:dyDescent="0.2">
      <c r="A5669" t="str">
        <f>Table76[[#This Row],[Test No.]]&amp;Table76[[#This Row],[Section]]&amp;Table76[[#This Row],[Q. No.]]</f>
        <v/>
      </c>
      <c r="B5669"/>
      <c r="C5669"/>
      <c r="D5669"/>
      <c r="E5669"/>
      <c r="F5669"/>
      <c r="G5669"/>
    </row>
    <row r="5670" spans="1:7" x14ac:dyDescent="0.2">
      <c r="A5670" t="str">
        <f>Table76[[#This Row],[Test No.]]&amp;Table76[[#This Row],[Section]]&amp;Table76[[#This Row],[Q. No.]]</f>
        <v/>
      </c>
      <c r="B5670"/>
      <c r="C5670"/>
      <c r="D5670"/>
      <c r="E5670"/>
      <c r="F5670"/>
      <c r="G5670"/>
    </row>
    <row r="5671" spans="1:7" x14ac:dyDescent="0.2">
      <c r="A5671" t="str">
        <f>Table76[[#This Row],[Test No.]]&amp;Table76[[#This Row],[Section]]&amp;Table76[[#This Row],[Q. No.]]</f>
        <v/>
      </c>
      <c r="B5671"/>
      <c r="C5671"/>
      <c r="D5671"/>
      <c r="E5671"/>
      <c r="F5671"/>
      <c r="G5671"/>
    </row>
    <row r="5672" spans="1:7" x14ac:dyDescent="0.2">
      <c r="A5672" t="str">
        <f>Table76[[#This Row],[Test No.]]&amp;Table76[[#This Row],[Section]]&amp;Table76[[#This Row],[Q. No.]]</f>
        <v/>
      </c>
      <c r="B5672"/>
      <c r="C5672"/>
      <c r="D5672"/>
      <c r="E5672"/>
      <c r="F5672"/>
      <c r="G5672"/>
    </row>
    <row r="5673" spans="1:7" x14ac:dyDescent="0.2">
      <c r="A5673" t="str">
        <f>Table76[[#This Row],[Test No.]]&amp;Table76[[#This Row],[Section]]&amp;Table76[[#This Row],[Q. No.]]</f>
        <v/>
      </c>
      <c r="B5673"/>
      <c r="C5673"/>
      <c r="D5673"/>
      <c r="E5673"/>
      <c r="F5673"/>
      <c r="G5673"/>
    </row>
    <row r="5674" spans="1:7" x14ac:dyDescent="0.2">
      <c r="A5674" t="str">
        <f>Table76[[#This Row],[Test No.]]&amp;Table76[[#This Row],[Section]]&amp;Table76[[#This Row],[Q. No.]]</f>
        <v/>
      </c>
      <c r="B5674"/>
      <c r="C5674"/>
      <c r="D5674"/>
      <c r="E5674"/>
      <c r="F5674"/>
      <c r="G5674"/>
    </row>
    <row r="5675" spans="1:7" x14ac:dyDescent="0.2">
      <c r="A5675" t="str">
        <f>Table76[[#This Row],[Test No.]]&amp;Table76[[#This Row],[Section]]&amp;Table76[[#This Row],[Q. No.]]</f>
        <v/>
      </c>
      <c r="B5675"/>
      <c r="C5675"/>
      <c r="D5675"/>
      <c r="E5675"/>
      <c r="F5675"/>
      <c r="G5675"/>
    </row>
    <row r="5676" spans="1:7" x14ac:dyDescent="0.2">
      <c r="A5676" t="str">
        <f>Table76[[#This Row],[Test No.]]&amp;Table76[[#This Row],[Section]]&amp;Table76[[#This Row],[Q. No.]]</f>
        <v/>
      </c>
      <c r="B5676"/>
      <c r="C5676"/>
      <c r="D5676"/>
      <c r="E5676"/>
      <c r="F5676"/>
      <c r="G5676"/>
    </row>
    <row r="5677" spans="1:7" x14ac:dyDescent="0.2">
      <c r="A5677" t="str">
        <f>Table76[[#This Row],[Test No.]]&amp;Table76[[#This Row],[Section]]&amp;Table76[[#This Row],[Q. No.]]</f>
        <v/>
      </c>
      <c r="B5677"/>
      <c r="C5677"/>
      <c r="D5677"/>
      <c r="E5677"/>
      <c r="F5677"/>
      <c r="G5677"/>
    </row>
    <row r="5678" spans="1:7" x14ac:dyDescent="0.2">
      <c r="A5678" t="str">
        <f>Table76[[#This Row],[Test No.]]&amp;Table76[[#This Row],[Section]]&amp;Table76[[#This Row],[Q. No.]]</f>
        <v/>
      </c>
      <c r="B5678"/>
      <c r="C5678"/>
      <c r="D5678"/>
      <c r="E5678"/>
      <c r="F5678"/>
      <c r="G5678"/>
    </row>
    <row r="5679" spans="1:7" x14ac:dyDescent="0.2">
      <c r="A5679" t="str">
        <f>Table76[[#This Row],[Test No.]]&amp;Table76[[#This Row],[Section]]&amp;Table76[[#This Row],[Q. No.]]</f>
        <v/>
      </c>
      <c r="B5679"/>
      <c r="C5679"/>
      <c r="D5679"/>
      <c r="E5679"/>
      <c r="F5679"/>
      <c r="G5679"/>
    </row>
    <row r="5680" spans="1:7" x14ac:dyDescent="0.2">
      <c r="A5680" t="str">
        <f>Table76[[#This Row],[Test No.]]&amp;Table76[[#This Row],[Section]]&amp;Table76[[#This Row],[Q. No.]]</f>
        <v/>
      </c>
      <c r="B5680"/>
      <c r="C5680"/>
      <c r="D5680"/>
      <c r="E5680"/>
      <c r="F5680"/>
      <c r="G5680"/>
    </row>
    <row r="5681" spans="1:7" x14ac:dyDescent="0.2">
      <c r="A5681" t="str">
        <f>Table76[[#This Row],[Test No.]]&amp;Table76[[#This Row],[Section]]&amp;Table76[[#This Row],[Q. No.]]</f>
        <v/>
      </c>
      <c r="B5681"/>
      <c r="C5681"/>
      <c r="D5681"/>
      <c r="E5681"/>
      <c r="F5681"/>
      <c r="G5681"/>
    </row>
    <row r="5682" spans="1:7" x14ac:dyDescent="0.2">
      <c r="A5682" t="str">
        <f>Table76[[#This Row],[Test No.]]&amp;Table76[[#This Row],[Section]]&amp;Table76[[#This Row],[Q. No.]]</f>
        <v/>
      </c>
      <c r="B5682"/>
      <c r="C5682"/>
      <c r="D5682"/>
      <c r="E5682"/>
      <c r="F5682"/>
      <c r="G5682"/>
    </row>
    <row r="5683" spans="1:7" x14ac:dyDescent="0.2">
      <c r="A5683" t="str">
        <f>Table76[[#This Row],[Test No.]]&amp;Table76[[#This Row],[Section]]&amp;Table76[[#This Row],[Q. No.]]</f>
        <v/>
      </c>
      <c r="B5683"/>
      <c r="C5683"/>
      <c r="D5683"/>
      <c r="E5683"/>
      <c r="F5683"/>
      <c r="G5683"/>
    </row>
    <row r="5684" spans="1:7" x14ac:dyDescent="0.2">
      <c r="A5684" t="str">
        <f>Table76[[#This Row],[Test No.]]&amp;Table76[[#This Row],[Section]]&amp;Table76[[#This Row],[Q. No.]]</f>
        <v/>
      </c>
      <c r="B5684"/>
      <c r="C5684"/>
      <c r="D5684"/>
      <c r="E5684"/>
      <c r="F5684"/>
      <c r="G5684"/>
    </row>
    <row r="5685" spans="1:7" x14ac:dyDescent="0.2">
      <c r="A5685" t="str">
        <f>Table76[[#This Row],[Test No.]]&amp;Table76[[#This Row],[Section]]&amp;Table76[[#This Row],[Q. No.]]</f>
        <v/>
      </c>
      <c r="B5685"/>
      <c r="C5685"/>
      <c r="D5685"/>
      <c r="E5685"/>
      <c r="F5685"/>
      <c r="G5685"/>
    </row>
    <row r="5686" spans="1:7" x14ac:dyDescent="0.2">
      <c r="A5686" t="str">
        <f>Table76[[#This Row],[Test No.]]&amp;Table76[[#This Row],[Section]]&amp;Table76[[#This Row],[Q. No.]]</f>
        <v/>
      </c>
      <c r="B5686"/>
      <c r="C5686"/>
      <c r="D5686"/>
      <c r="E5686"/>
      <c r="F5686"/>
      <c r="G5686"/>
    </row>
    <row r="5687" spans="1:7" x14ac:dyDescent="0.2">
      <c r="A5687" t="str">
        <f>Table76[[#This Row],[Test No.]]&amp;Table76[[#This Row],[Section]]&amp;Table76[[#This Row],[Q. No.]]</f>
        <v/>
      </c>
      <c r="B5687"/>
      <c r="C5687"/>
      <c r="D5687"/>
      <c r="E5687"/>
      <c r="F5687"/>
      <c r="G5687"/>
    </row>
    <row r="5688" spans="1:7" x14ac:dyDescent="0.2">
      <c r="A5688" t="str">
        <f>Table76[[#This Row],[Test No.]]&amp;Table76[[#This Row],[Section]]&amp;Table76[[#This Row],[Q. No.]]</f>
        <v/>
      </c>
      <c r="B5688"/>
      <c r="C5688"/>
      <c r="D5688"/>
      <c r="E5688"/>
      <c r="F5688"/>
      <c r="G5688"/>
    </row>
    <row r="5689" spans="1:7" x14ac:dyDescent="0.2">
      <c r="A5689" t="str">
        <f>Table76[[#This Row],[Test No.]]&amp;Table76[[#This Row],[Section]]&amp;Table76[[#This Row],[Q. No.]]</f>
        <v/>
      </c>
      <c r="B5689"/>
      <c r="C5689"/>
      <c r="D5689"/>
      <c r="E5689"/>
      <c r="F5689"/>
      <c r="G5689"/>
    </row>
    <row r="5690" spans="1:7" x14ac:dyDescent="0.2">
      <c r="A5690" t="str">
        <f>Table76[[#This Row],[Test No.]]&amp;Table76[[#This Row],[Section]]&amp;Table76[[#This Row],[Q. No.]]</f>
        <v/>
      </c>
      <c r="B5690"/>
      <c r="C5690"/>
      <c r="D5690"/>
      <c r="E5690"/>
      <c r="F5690"/>
      <c r="G5690"/>
    </row>
    <row r="5691" spans="1:7" x14ac:dyDescent="0.2">
      <c r="A5691" t="str">
        <f>Table76[[#This Row],[Test No.]]&amp;Table76[[#This Row],[Section]]&amp;Table76[[#This Row],[Q. No.]]</f>
        <v/>
      </c>
      <c r="B5691"/>
      <c r="C5691"/>
      <c r="D5691"/>
      <c r="E5691"/>
      <c r="F5691"/>
      <c r="G5691"/>
    </row>
    <row r="5692" spans="1:7" x14ac:dyDescent="0.2">
      <c r="A5692" t="str">
        <f>Table76[[#This Row],[Test No.]]&amp;Table76[[#This Row],[Section]]&amp;Table76[[#This Row],[Q. No.]]</f>
        <v/>
      </c>
      <c r="B5692"/>
      <c r="C5692"/>
      <c r="D5692"/>
      <c r="E5692"/>
      <c r="F5692"/>
      <c r="G5692"/>
    </row>
    <row r="5693" spans="1:7" x14ac:dyDescent="0.2">
      <c r="A5693" t="str">
        <f>Table76[[#This Row],[Test No.]]&amp;Table76[[#This Row],[Section]]&amp;Table76[[#This Row],[Q. No.]]</f>
        <v/>
      </c>
      <c r="B5693"/>
      <c r="C5693"/>
      <c r="D5693"/>
      <c r="E5693"/>
      <c r="F5693"/>
      <c r="G5693"/>
    </row>
    <row r="5694" spans="1:7" x14ac:dyDescent="0.2">
      <c r="A5694" t="str">
        <f>Table76[[#This Row],[Test No.]]&amp;Table76[[#This Row],[Section]]&amp;Table76[[#This Row],[Q. No.]]</f>
        <v/>
      </c>
      <c r="B5694"/>
      <c r="C5694"/>
      <c r="D5694"/>
      <c r="E5694"/>
      <c r="F5694"/>
      <c r="G5694"/>
    </row>
    <row r="5695" spans="1:7" x14ac:dyDescent="0.2">
      <c r="A5695" t="str">
        <f>Table76[[#This Row],[Test No.]]&amp;Table76[[#This Row],[Section]]&amp;Table76[[#This Row],[Q. No.]]</f>
        <v/>
      </c>
      <c r="B5695"/>
      <c r="C5695"/>
      <c r="D5695"/>
      <c r="E5695"/>
      <c r="F5695"/>
      <c r="G5695"/>
    </row>
    <row r="5696" spans="1:7" x14ac:dyDescent="0.2">
      <c r="A5696" t="str">
        <f>Table76[[#This Row],[Test No.]]&amp;Table76[[#This Row],[Section]]&amp;Table76[[#This Row],[Q. No.]]</f>
        <v/>
      </c>
      <c r="B5696"/>
      <c r="C5696"/>
      <c r="D5696"/>
      <c r="E5696"/>
      <c r="F5696"/>
      <c r="G5696"/>
    </row>
    <row r="5697" spans="1:7" x14ac:dyDescent="0.2">
      <c r="A5697" t="str">
        <f>Table76[[#This Row],[Test No.]]&amp;Table76[[#This Row],[Section]]&amp;Table76[[#This Row],[Q. No.]]</f>
        <v/>
      </c>
      <c r="B5697"/>
      <c r="C5697"/>
      <c r="D5697"/>
      <c r="E5697"/>
      <c r="F5697"/>
      <c r="G5697"/>
    </row>
    <row r="5698" spans="1:7" x14ac:dyDescent="0.2">
      <c r="A5698" t="str">
        <f>Table76[[#This Row],[Test No.]]&amp;Table76[[#This Row],[Section]]&amp;Table76[[#This Row],[Q. No.]]</f>
        <v/>
      </c>
      <c r="B5698"/>
      <c r="C5698"/>
      <c r="D5698"/>
      <c r="E5698"/>
      <c r="F5698"/>
      <c r="G5698"/>
    </row>
    <row r="5699" spans="1:7" x14ac:dyDescent="0.2">
      <c r="A5699" t="str">
        <f>Table76[[#This Row],[Test No.]]&amp;Table76[[#This Row],[Section]]&amp;Table76[[#This Row],[Q. No.]]</f>
        <v/>
      </c>
      <c r="B5699"/>
      <c r="C5699"/>
      <c r="D5699"/>
      <c r="E5699"/>
      <c r="F5699"/>
      <c r="G5699"/>
    </row>
    <row r="5700" spans="1:7" x14ac:dyDescent="0.2">
      <c r="A5700" t="str">
        <f>Table76[[#This Row],[Test No.]]&amp;Table76[[#This Row],[Section]]&amp;Table76[[#This Row],[Q. No.]]</f>
        <v/>
      </c>
      <c r="B5700"/>
      <c r="C5700"/>
      <c r="D5700"/>
      <c r="E5700"/>
      <c r="F5700"/>
      <c r="G5700"/>
    </row>
    <row r="5701" spans="1:7" x14ac:dyDescent="0.2">
      <c r="A5701" t="str">
        <f>Table76[[#This Row],[Test No.]]&amp;Table76[[#This Row],[Section]]&amp;Table76[[#This Row],[Q. No.]]</f>
        <v/>
      </c>
      <c r="B5701"/>
      <c r="C5701"/>
      <c r="D5701"/>
      <c r="E5701"/>
      <c r="F5701"/>
      <c r="G5701"/>
    </row>
    <row r="5702" spans="1:7" x14ac:dyDescent="0.2">
      <c r="A5702" t="str">
        <f>Table76[[#This Row],[Test No.]]&amp;Table76[[#This Row],[Section]]&amp;Table76[[#This Row],[Q. No.]]</f>
        <v/>
      </c>
      <c r="B5702"/>
      <c r="C5702"/>
      <c r="D5702"/>
      <c r="E5702"/>
      <c r="F5702"/>
      <c r="G5702"/>
    </row>
    <row r="5703" spans="1:7" x14ac:dyDescent="0.2">
      <c r="A5703" t="str">
        <f>Table76[[#This Row],[Test No.]]&amp;Table76[[#This Row],[Section]]&amp;Table76[[#This Row],[Q. No.]]</f>
        <v/>
      </c>
      <c r="B5703"/>
      <c r="C5703"/>
      <c r="D5703"/>
      <c r="E5703"/>
      <c r="F5703"/>
      <c r="G5703"/>
    </row>
    <row r="5704" spans="1:7" x14ac:dyDescent="0.2">
      <c r="A5704" t="str">
        <f>Table76[[#This Row],[Test No.]]&amp;Table76[[#This Row],[Section]]&amp;Table76[[#This Row],[Q. No.]]</f>
        <v/>
      </c>
      <c r="B5704"/>
      <c r="C5704"/>
      <c r="D5704"/>
      <c r="E5704"/>
      <c r="F5704"/>
      <c r="G5704"/>
    </row>
    <row r="5705" spans="1:7" x14ac:dyDescent="0.2">
      <c r="A5705" t="str">
        <f>Table76[[#This Row],[Test No.]]&amp;Table76[[#This Row],[Section]]&amp;Table76[[#This Row],[Q. No.]]</f>
        <v/>
      </c>
      <c r="B5705"/>
      <c r="C5705"/>
      <c r="D5705"/>
      <c r="E5705"/>
      <c r="F5705"/>
      <c r="G5705"/>
    </row>
    <row r="5706" spans="1:7" x14ac:dyDescent="0.2">
      <c r="A5706" t="str">
        <f>Table76[[#This Row],[Test No.]]&amp;Table76[[#This Row],[Section]]&amp;Table76[[#This Row],[Q. No.]]</f>
        <v/>
      </c>
      <c r="B5706"/>
      <c r="C5706"/>
      <c r="D5706"/>
      <c r="E5706"/>
      <c r="F5706"/>
      <c r="G5706"/>
    </row>
    <row r="5707" spans="1:7" x14ac:dyDescent="0.2">
      <c r="A5707" t="str">
        <f>Table76[[#This Row],[Test No.]]&amp;Table76[[#This Row],[Section]]&amp;Table76[[#This Row],[Q. No.]]</f>
        <v/>
      </c>
      <c r="B5707"/>
      <c r="C5707"/>
      <c r="D5707"/>
      <c r="E5707"/>
      <c r="F5707"/>
      <c r="G5707"/>
    </row>
    <row r="5708" spans="1:7" x14ac:dyDescent="0.2">
      <c r="A5708" t="str">
        <f>Table76[[#This Row],[Test No.]]&amp;Table76[[#This Row],[Section]]&amp;Table76[[#This Row],[Q. No.]]</f>
        <v/>
      </c>
      <c r="B5708"/>
      <c r="C5708"/>
      <c r="D5708"/>
      <c r="E5708"/>
      <c r="F5708"/>
      <c r="G5708"/>
    </row>
    <row r="5709" spans="1:7" x14ac:dyDescent="0.2">
      <c r="A5709" t="str">
        <f>Table76[[#This Row],[Test No.]]&amp;Table76[[#This Row],[Section]]&amp;Table76[[#This Row],[Q. No.]]</f>
        <v/>
      </c>
      <c r="B5709"/>
      <c r="C5709"/>
      <c r="D5709"/>
      <c r="E5709"/>
      <c r="F5709"/>
      <c r="G5709"/>
    </row>
    <row r="5710" spans="1:7" x14ac:dyDescent="0.2">
      <c r="A5710" t="str">
        <f>Table76[[#This Row],[Test No.]]&amp;Table76[[#This Row],[Section]]&amp;Table76[[#This Row],[Q. No.]]</f>
        <v/>
      </c>
      <c r="B5710"/>
      <c r="C5710"/>
      <c r="D5710"/>
      <c r="E5710"/>
      <c r="F5710"/>
      <c r="G5710"/>
    </row>
    <row r="5711" spans="1:7" x14ac:dyDescent="0.2">
      <c r="A5711" t="str">
        <f>Table76[[#This Row],[Test No.]]&amp;Table76[[#This Row],[Section]]&amp;Table76[[#This Row],[Q. No.]]</f>
        <v/>
      </c>
      <c r="B5711"/>
      <c r="C5711"/>
      <c r="D5711"/>
      <c r="E5711"/>
      <c r="F5711"/>
      <c r="G5711"/>
    </row>
    <row r="5712" spans="1:7" x14ac:dyDescent="0.2">
      <c r="A5712" t="str">
        <f>Table76[[#This Row],[Test No.]]&amp;Table76[[#This Row],[Section]]&amp;Table76[[#This Row],[Q. No.]]</f>
        <v/>
      </c>
      <c r="B5712"/>
      <c r="C5712"/>
      <c r="D5712"/>
      <c r="E5712"/>
      <c r="F5712"/>
      <c r="G5712"/>
    </row>
    <row r="5713" spans="1:7" x14ac:dyDescent="0.2">
      <c r="A5713" t="str">
        <f>Table76[[#This Row],[Test No.]]&amp;Table76[[#This Row],[Section]]&amp;Table76[[#This Row],[Q. No.]]</f>
        <v/>
      </c>
      <c r="B5713"/>
      <c r="C5713"/>
      <c r="D5713"/>
      <c r="E5713"/>
      <c r="F5713"/>
      <c r="G5713"/>
    </row>
    <row r="5714" spans="1:7" x14ac:dyDescent="0.2">
      <c r="A5714" t="str">
        <f>Table76[[#This Row],[Test No.]]&amp;Table76[[#This Row],[Section]]&amp;Table76[[#This Row],[Q. No.]]</f>
        <v/>
      </c>
      <c r="B5714"/>
      <c r="C5714"/>
      <c r="D5714"/>
      <c r="E5714"/>
      <c r="F5714"/>
      <c r="G5714"/>
    </row>
    <row r="5715" spans="1:7" x14ac:dyDescent="0.2">
      <c r="A5715" t="str">
        <f>Table76[[#This Row],[Test No.]]&amp;Table76[[#This Row],[Section]]&amp;Table76[[#This Row],[Q. No.]]</f>
        <v/>
      </c>
      <c r="B5715"/>
      <c r="C5715"/>
      <c r="D5715"/>
      <c r="E5715"/>
      <c r="F5715"/>
      <c r="G5715"/>
    </row>
    <row r="5716" spans="1:7" x14ac:dyDescent="0.2">
      <c r="A5716" t="str">
        <f>Table76[[#This Row],[Test No.]]&amp;Table76[[#This Row],[Section]]&amp;Table76[[#This Row],[Q. No.]]</f>
        <v/>
      </c>
      <c r="B5716"/>
      <c r="C5716"/>
      <c r="D5716"/>
      <c r="E5716"/>
      <c r="F5716"/>
      <c r="G5716"/>
    </row>
    <row r="5717" spans="1:7" x14ac:dyDescent="0.2">
      <c r="A5717" t="str">
        <f>Table76[[#This Row],[Test No.]]&amp;Table76[[#This Row],[Section]]&amp;Table76[[#This Row],[Q. No.]]</f>
        <v/>
      </c>
      <c r="B5717"/>
      <c r="C5717"/>
      <c r="D5717"/>
      <c r="E5717"/>
      <c r="F5717"/>
      <c r="G5717"/>
    </row>
    <row r="5718" spans="1:7" x14ac:dyDescent="0.2">
      <c r="A5718" t="str">
        <f>Table76[[#This Row],[Test No.]]&amp;Table76[[#This Row],[Section]]&amp;Table76[[#This Row],[Q. No.]]</f>
        <v/>
      </c>
      <c r="B5718"/>
      <c r="C5718"/>
      <c r="D5718"/>
      <c r="E5718"/>
      <c r="F5718"/>
      <c r="G5718"/>
    </row>
    <row r="5719" spans="1:7" x14ac:dyDescent="0.2">
      <c r="A5719" t="str">
        <f>Table76[[#This Row],[Test No.]]&amp;Table76[[#This Row],[Section]]&amp;Table76[[#This Row],[Q. No.]]</f>
        <v/>
      </c>
      <c r="B5719"/>
      <c r="C5719"/>
      <c r="D5719"/>
      <c r="E5719"/>
      <c r="F5719"/>
      <c r="G5719"/>
    </row>
    <row r="5720" spans="1:7" x14ac:dyDescent="0.2">
      <c r="A5720" t="str">
        <f>Table76[[#This Row],[Test No.]]&amp;Table76[[#This Row],[Section]]&amp;Table76[[#This Row],[Q. No.]]</f>
        <v/>
      </c>
      <c r="B5720"/>
      <c r="C5720"/>
      <c r="D5720"/>
      <c r="E5720"/>
      <c r="F5720"/>
      <c r="G5720"/>
    </row>
    <row r="5721" spans="1:7" x14ac:dyDescent="0.2">
      <c r="A5721" t="str">
        <f>Table76[[#This Row],[Test No.]]&amp;Table76[[#This Row],[Section]]&amp;Table76[[#This Row],[Q. No.]]</f>
        <v/>
      </c>
      <c r="B5721"/>
      <c r="C5721"/>
      <c r="D5721"/>
      <c r="E5721"/>
      <c r="F5721"/>
      <c r="G5721"/>
    </row>
    <row r="5722" spans="1:7" x14ac:dyDescent="0.2">
      <c r="A5722" t="str">
        <f>Table76[[#This Row],[Test No.]]&amp;Table76[[#This Row],[Section]]&amp;Table76[[#This Row],[Q. No.]]</f>
        <v/>
      </c>
      <c r="B5722"/>
      <c r="C5722"/>
      <c r="D5722"/>
      <c r="E5722"/>
      <c r="F5722"/>
      <c r="G5722"/>
    </row>
    <row r="5723" spans="1:7" x14ac:dyDescent="0.2">
      <c r="A5723" t="str">
        <f>Table76[[#This Row],[Test No.]]&amp;Table76[[#This Row],[Section]]&amp;Table76[[#This Row],[Q. No.]]</f>
        <v/>
      </c>
      <c r="B5723"/>
      <c r="C5723"/>
      <c r="D5723"/>
      <c r="E5723"/>
      <c r="F5723"/>
      <c r="G5723"/>
    </row>
    <row r="5724" spans="1:7" x14ac:dyDescent="0.2">
      <c r="A5724" t="str">
        <f>Table76[[#This Row],[Test No.]]&amp;Table76[[#This Row],[Section]]&amp;Table76[[#This Row],[Q. No.]]</f>
        <v/>
      </c>
      <c r="B5724"/>
      <c r="C5724"/>
      <c r="D5724"/>
      <c r="E5724"/>
      <c r="F5724"/>
      <c r="G5724"/>
    </row>
    <row r="5725" spans="1:7" x14ac:dyDescent="0.2">
      <c r="A5725" t="str">
        <f>Table76[[#This Row],[Test No.]]&amp;Table76[[#This Row],[Section]]&amp;Table76[[#This Row],[Q. No.]]</f>
        <v/>
      </c>
      <c r="B5725"/>
      <c r="C5725"/>
      <c r="D5725"/>
      <c r="E5725"/>
      <c r="F5725"/>
      <c r="G5725"/>
    </row>
    <row r="5726" spans="1:7" x14ac:dyDescent="0.2">
      <c r="A5726" t="str">
        <f>Table76[[#This Row],[Test No.]]&amp;Table76[[#This Row],[Section]]&amp;Table76[[#This Row],[Q. No.]]</f>
        <v/>
      </c>
      <c r="B5726"/>
      <c r="C5726"/>
      <c r="D5726"/>
      <c r="E5726"/>
      <c r="F5726"/>
      <c r="G5726"/>
    </row>
    <row r="5727" spans="1:7" x14ac:dyDescent="0.2">
      <c r="A5727" t="str">
        <f>Table76[[#This Row],[Test No.]]&amp;Table76[[#This Row],[Section]]&amp;Table76[[#This Row],[Q. No.]]</f>
        <v/>
      </c>
      <c r="B5727"/>
      <c r="C5727"/>
      <c r="D5727"/>
      <c r="E5727"/>
      <c r="F5727"/>
      <c r="G5727"/>
    </row>
    <row r="5728" spans="1:7" x14ac:dyDescent="0.2">
      <c r="A5728" t="str">
        <f>Table76[[#This Row],[Test No.]]&amp;Table76[[#This Row],[Section]]&amp;Table76[[#This Row],[Q. No.]]</f>
        <v/>
      </c>
      <c r="B5728"/>
      <c r="C5728"/>
      <c r="D5728"/>
      <c r="E5728"/>
      <c r="F5728"/>
      <c r="G5728"/>
    </row>
    <row r="5729" spans="1:7" x14ac:dyDescent="0.2">
      <c r="A5729" t="str">
        <f>Table76[[#This Row],[Test No.]]&amp;Table76[[#This Row],[Section]]&amp;Table76[[#This Row],[Q. No.]]</f>
        <v/>
      </c>
      <c r="B5729"/>
      <c r="C5729"/>
      <c r="D5729"/>
      <c r="E5729"/>
      <c r="F5729"/>
      <c r="G5729"/>
    </row>
    <row r="5730" spans="1:7" x14ac:dyDescent="0.2">
      <c r="A5730" t="str">
        <f>Table76[[#This Row],[Test No.]]&amp;Table76[[#This Row],[Section]]&amp;Table76[[#This Row],[Q. No.]]</f>
        <v/>
      </c>
      <c r="B5730"/>
      <c r="C5730"/>
      <c r="D5730"/>
      <c r="E5730"/>
      <c r="F5730"/>
      <c r="G5730"/>
    </row>
    <row r="5731" spans="1:7" x14ac:dyDescent="0.2">
      <c r="A5731" t="str">
        <f>Table76[[#This Row],[Test No.]]&amp;Table76[[#This Row],[Section]]&amp;Table76[[#This Row],[Q. No.]]</f>
        <v/>
      </c>
      <c r="B5731"/>
      <c r="C5731"/>
      <c r="D5731"/>
      <c r="E5731"/>
      <c r="F5731"/>
      <c r="G5731"/>
    </row>
    <row r="5732" spans="1:7" x14ac:dyDescent="0.2">
      <c r="A5732" t="str">
        <f>Table76[[#This Row],[Test No.]]&amp;Table76[[#This Row],[Section]]&amp;Table76[[#This Row],[Q. No.]]</f>
        <v/>
      </c>
      <c r="B5732"/>
      <c r="C5732"/>
      <c r="D5732"/>
      <c r="E5732"/>
      <c r="F5732"/>
      <c r="G5732"/>
    </row>
    <row r="5733" spans="1:7" x14ac:dyDescent="0.2">
      <c r="A5733" t="str">
        <f>Table76[[#This Row],[Test No.]]&amp;Table76[[#This Row],[Section]]&amp;Table76[[#This Row],[Q. No.]]</f>
        <v/>
      </c>
      <c r="B5733"/>
      <c r="C5733"/>
      <c r="D5733"/>
      <c r="E5733"/>
      <c r="F5733"/>
      <c r="G5733"/>
    </row>
    <row r="5734" spans="1:7" x14ac:dyDescent="0.2">
      <c r="A5734" t="str">
        <f>Table76[[#This Row],[Test No.]]&amp;Table76[[#This Row],[Section]]&amp;Table76[[#This Row],[Q. No.]]</f>
        <v/>
      </c>
      <c r="B5734"/>
      <c r="C5734"/>
      <c r="D5734"/>
      <c r="E5734"/>
      <c r="F5734"/>
      <c r="G5734"/>
    </row>
    <row r="5735" spans="1:7" x14ac:dyDescent="0.2">
      <c r="A5735" t="str">
        <f>Table76[[#This Row],[Test No.]]&amp;Table76[[#This Row],[Section]]&amp;Table76[[#This Row],[Q. No.]]</f>
        <v/>
      </c>
      <c r="B5735"/>
      <c r="C5735"/>
      <c r="D5735"/>
      <c r="E5735"/>
      <c r="F5735"/>
      <c r="G5735"/>
    </row>
    <row r="5736" spans="1:7" x14ac:dyDescent="0.2">
      <c r="A5736" t="str">
        <f>Table76[[#This Row],[Test No.]]&amp;Table76[[#This Row],[Section]]&amp;Table76[[#This Row],[Q. No.]]</f>
        <v/>
      </c>
      <c r="B5736"/>
      <c r="C5736"/>
      <c r="D5736"/>
      <c r="E5736"/>
      <c r="F5736"/>
      <c r="G5736"/>
    </row>
    <row r="5737" spans="1:7" x14ac:dyDescent="0.2">
      <c r="A5737" t="str">
        <f>Table76[[#This Row],[Test No.]]&amp;Table76[[#This Row],[Section]]&amp;Table76[[#This Row],[Q. No.]]</f>
        <v/>
      </c>
      <c r="B5737"/>
      <c r="C5737"/>
      <c r="D5737"/>
      <c r="E5737"/>
      <c r="F5737"/>
      <c r="G5737"/>
    </row>
    <row r="5738" spans="1:7" x14ac:dyDescent="0.2">
      <c r="A5738" t="str">
        <f>Table76[[#This Row],[Test No.]]&amp;Table76[[#This Row],[Section]]&amp;Table76[[#This Row],[Q. No.]]</f>
        <v/>
      </c>
      <c r="B5738"/>
      <c r="C5738"/>
      <c r="D5738"/>
      <c r="E5738"/>
      <c r="F5738"/>
      <c r="G5738"/>
    </row>
    <row r="5739" spans="1:7" x14ac:dyDescent="0.2">
      <c r="A5739" t="str">
        <f>Table76[[#This Row],[Test No.]]&amp;Table76[[#This Row],[Section]]&amp;Table76[[#This Row],[Q. No.]]</f>
        <v/>
      </c>
      <c r="B5739"/>
      <c r="C5739"/>
      <c r="D5739"/>
      <c r="E5739"/>
      <c r="F5739"/>
      <c r="G5739"/>
    </row>
    <row r="5740" spans="1:7" x14ac:dyDescent="0.2">
      <c r="A5740" t="str">
        <f>Table76[[#This Row],[Test No.]]&amp;Table76[[#This Row],[Section]]&amp;Table76[[#This Row],[Q. No.]]</f>
        <v/>
      </c>
      <c r="B5740"/>
      <c r="C5740"/>
      <c r="D5740"/>
      <c r="E5740"/>
      <c r="F5740"/>
      <c r="G5740"/>
    </row>
    <row r="5741" spans="1:7" x14ac:dyDescent="0.2">
      <c r="A5741" t="str">
        <f>Table76[[#This Row],[Test No.]]&amp;Table76[[#This Row],[Section]]&amp;Table76[[#This Row],[Q. No.]]</f>
        <v/>
      </c>
      <c r="B5741"/>
      <c r="C5741"/>
      <c r="D5741"/>
      <c r="E5741"/>
      <c r="F5741"/>
      <c r="G5741"/>
    </row>
    <row r="5742" spans="1:7" x14ac:dyDescent="0.2">
      <c r="A5742" t="str">
        <f>Table76[[#This Row],[Test No.]]&amp;Table76[[#This Row],[Section]]&amp;Table76[[#This Row],[Q. No.]]</f>
        <v/>
      </c>
      <c r="B5742"/>
      <c r="C5742"/>
      <c r="D5742"/>
      <c r="E5742"/>
      <c r="F5742"/>
      <c r="G5742"/>
    </row>
    <row r="5743" spans="1:7" x14ac:dyDescent="0.2">
      <c r="A5743" t="str">
        <f>Table76[[#This Row],[Test No.]]&amp;Table76[[#This Row],[Section]]&amp;Table76[[#This Row],[Q. No.]]</f>
        <v/>
      </c>
      <c r="B5743"/>
      <c r="C5743"/>
      <c r="D5743"/>
      <c r="E5743"/>
      <c r="F5743"/>
      <c r="G5743"/>
    </row>
    <row r="5744" spans="1:7" x14ac:dyDescent="0.2">
      <c r="A5744" t="str">
        <f>Table76[[#This Row],[Test No.]]&amp;Table76[[#This Row],[Section]]&amp;Table76[[#This Row],[Q. No.]]</f>
        <v/>
      </c>
      <c r="B5744"/>
      <c r="C5744"/>
      <c r="D5744"/>
      <c r="E5744"/>
      <c r="F5744"/>
      <c r="G5744"/>
    </row>
    <row r="5745" spans="1:7" x14ac:dyDescent="0.2">
      <c r="A5745" t="str">
        <f>Table76[[#This Row],[Test No.]]&amp;Table76[[#This Row],[Section]]&amp;Table76[[#This Row],[Q. No.]]</f>
        <v/>
      </c>
      <c r="B5745"/>
      <c r="C5745"/>
      <c r="D5745"/>
      <c r="E5745"/>
      <c r="F5745"/>
      <c r="G5745"/>
    </row>
    <row r="5746" spans="1:7" x14ac:dyDescent="0.2">
      <c r="A5746" t="str">
        <f>Table76[[#This Row],[Test No.]]&amp;Table76[[#This Row],[Section]]&amp;Table76[[#This Row],[Q. No.]]</f>
        <v/>
      </c>
      <c r="B5746"/>
      <c r="C5746"/>
      <c r="D5746"/>
      <c r="E5746"/>
      <c r="F5746"/>
      <c r="G5746"/>
    </row>
    <row r="5747" spans="1:7" x14ac:dyDescent="0.2">
      <c r="A5747" t="str">
        <f>Table76[[#This Row],[Test No.]]&amp;Table76[[#This Row],[Section]]&amp;Table76[[#This Row],[Q. No.]]</f>
        <v/>
      </c>
      <c r="B5747"/>
      <c r="C5747"/>
      <c r="D5747"/>
      <c r="E5747"/>
      <c r="F5747"/>
      <c r="G5747"/>
    </row>
    <row r="5748" spans="1:7" x14ac:dyDescent="0.2">
      <c r="A5748" t="str">
        <f>Table76[[#This Row],[Test No.]]&amp;Table76[[#This Row],[Section]]&amp;Table76[[#This Row],[Q. No.]]</f>
        <v/>
      </c>
      <c r="B5748"/>
      <c r="C5748"/>
      <c r="D5748"/>
      <c r="E5748"/>
      <c r="F5748"/>
      <c r="G5748"/>
    </row>
    <row r="5749" spans="1:7" x14ac:dyDescent="0.2">
      <c r="A5749" t="str">
        <f>Table76[[#This Row],[Test No.]]&amp;Table76[[#This Row],[Section]]&amp;Table76[[#This Row],[Q. No.]]</f>
        <v/>
      </c>
      <c r="B5749"/>
      <c r="C5749"/>
      <c r="D5749"/>
      <c r="E5749"/>
      <c r="F5749"/>
      <c r="G5749"/>
    </row>
    <row r="5750" spans="1:7" x14ac:dyDescent="0.2">
      <c r="A5750" t="str">
        <f>Table76[[#This Row],[Test No.]]&amp;Table76[[#This Row],[Section]]&amp;Table76[[#This Row],[Q. No.]]</f>
        <v/>
      </c>
      <c r="B5750"/>
      <c r="C5750"/>
      <c r="D5750"/>
      <c r="E5750"/>
      <c r="F5750"/>
      <c r="G5750"/>
    </row>
    <row r="5751" spans="1:7" x14ac:dyDescent="0.2">
      <c r="A5751" t="str">
        <f>Table76[[#This Row],[Test No.]]&amp;Table76[[#This Row],[Section]]&amp;Table76[[#This Row],[Q. No.]]</f>
        <v/>
      </c>
      <c r="B5751"/>
      <c r="C5751"/>
      <c r="D5751"/>
      <c r="E5751"/>
      <c r="F5751"/>
      <c r="G5751"/>
    </row>
    <row r="5752" spans="1:7" x14ac:dyDescent="0.2">
      <c r="A5752" t="str">
        <f>Table76[[#This Row],[Test No.]]&amp;Table76[[#This Row],[Section]]&amp;Table76[[#This Row],[Q. No.]]</f>
        <v/>
      </c>
      <c r="B5752"/>
      <c r="C5752"/>
      <c r="D5752"/>
      <c r="E5752"/>
      <c r="F5752"/>
      <c r="G5752"/>
    </row>
    <row r="5753" spans="1:7" x14ac:dyDescent="0.2">
      <c r="A5753" t="str">
        <f>Table76[[#This Row],[Test No.]]&amp;Table76[[#This Row],[Section]]&amp;Table76[[#This Row],[Q. No.]]</f>
        <v/>
      </c>
      <c r="B5753"/>
      <c r="C5753"/>
      <c r="D5753"/>
      <c r="E5753"/>
      <c r="F5753"/>
      <c r="G5753"/>
    </row>
    <row r="5754" spans="1:7" x14ac:dyDescent="0.2">
      <c r="A5754" t="str">
        <f>Table76[[#This Row],[Test No.]]&amp;Table76[[#This Row],[Section]]&amp;Table76[[#This Row],[Q. No.]]</f>
        <v/>
      </c>
      <c r="B5754"/>
      <c r="C5754"/>
      <c r="D5754"/>
      <c r="E5754"/>
      <c r="F5754"/>
      <c r="G5754"/>
    </row>
    <row r="5755" spans="1:7" x14ac:dyDescent="0.2">
      <c r="A5755" t="str">
        <f>Table76[[#This Row],[Test No.]]&amp;Table76[[#This Row],[Section]]&amp;Table76[[#This Row],[Q. No.]]</f>
        <v/>
      </c>
      <c r="B5755"/>
      <c r="C5755"/>
      <c r="D5755"/>
      <c r="E5755"/>
      <c r="F5755"/>
      <c r="G5755"/>
    </row>
    <row r="5756" spans="1:7" x14ac:dyDescent="0.2">
      <c r="A5756" t="str">
        <f>Table76[[#This Row],[Test No.]]&amp;Table76[[#This Row],[Section]]&amp;Table76[[#This Row],[Q. No.]]</f>
        <v/>
      </c>
      <c r="B5756"/>
      <c r="C5756"/>
      <c r="D5756"/>
      <c r="E5756"/>
      <c r="F5756"/>
      <c r="G5756"/>
    </row>
    <row r="5757" spans="1:7" x14ac:dyDescent="0.2">
      <c r="A5757" t="str">
        <f>Table76[[#This Row],[Test No.]]&amp;Table76[[#This Row],[Section]]&amp;Table76[[#This Row],[Q. No.]]</f>
        <v/>
      </c>
      <c r="B5757"/>
      <c r="C5757"/>
      <c r="D5757"/>
      <c r="E5757"/>
      <c r="F5757"/>
      <c r="G5757"/>
    </row>
    <row r="5758" spans="1:7" x14ac:dyDescent="0.2">
      <c r="A5758" t="str">
        <f>Table76[[#This Row],[Test No.]]&amp;Table76[[#This Row],[Section]]&amp;Table76[[#This Row],[Q. No.]]</f>
        <v/>
      </c>
      <c r="B5758"/>
      <c r="C5758"/>
      <c r="D5758"/>
      <c r="E5758"/>
      <c r="F5758"/>
      <c r="G5758"/>
    </row>
    <row r="5759" spans="1:7" x14ac:dyDescent="0.2">
      <c r="A5759" t="str">
        <f>Table76[[#This Row],[Test No.]]&amp;Table76[[#This Row],[Section]]&amp;Table76[[#This Row],[Q. No.]]</f>
        <v/>
      </c>
      <c r="B5759"/>
      <c r="C5759"/>
      <c r="D5759"/>
      <c r="E5759"/>
      <c r="F5759"/>
      <c r="G5759"/>
    </row>
    <row r="5760" spans="1:7" x14ac:dyDescent="0.2">
      <c r="A5760" t="str">
        <f>Table76[[#This Row],[Test No.]]&amp;Table76[[#This Row],[Section]]&amp;Table76[[#This Row],[Q. No.]]</f>
        <v/>
      </c>
      <c r="B5760"/>
      <c r="C5760"/>
      <c r="D5760"/>
      <c r="E5760"/>
      <c r="F5760"/>
      <c r="G5760"/>
    </row>
    <row r="5761" spans="1:7" x14ac:dyDescent="0.2">
      <c r="A5761" t="str">
        <f>Table76[[#This Row],[Test No.]]&amp;Table76[[#This Row],[Section]]&amp;Table76[[#This Row],[Q. No.]]</f>
        <v/>
      </c>
      <c r="B5761"/>
      <c r="C5761"/>
      <c r="D5761"/>
      <c r="E5761"/>
      <c r="F5761"/>
      <c r="G5761"/>
    </row>
    <row r="5762" spans="1:7" x14ac:dyDescent="0.2">
      <c r="A5762" t="str">
        <f>Table76[[#This Row],[Test No.]]&amp;Table76[[#This Row],[Section]]&amp;Table76[[#This Row],[Q. No.]]</f>
        <v/>
      </c>
      <c r="B5762"/>
      <c r="C5762"/>
      <c r="D5762"/>
      <c r="E5762"/>
      <c r="F5762"/>
      <c r="G5762"/>
    </row>
    <row r="5763" spans="1:7" x14ac:dyDescent="0.2">
      <c r="A5763" t="str">
        <f>Table76[[#This Row],[Test No.]]&amp;Table76[[#This Row],[Section]]&amp;Table76[[#This Row],[Q. No.]]</f>
        <v/>
      </c>
      <c r="B5763"/>
      <c r="C5763"/>
      <c r="D5763"/>
      <c r="E5763"/>
      <c r="F5763"/>
      <c r="G5763"/>
    </row>
    <row r="5764" spans="1:7" x14ac:dyDescent="0.2">
      <c r="A5764" t="str">
        <f>Table76[[#This Row],[Test No.]]&amp;Table76[[#This Row],[Section]]&amp;Table76[[#This Row],[Q. No.]]</f>
        <v/>
      </c>
      <c r="B5764"/>
      <c r="C5764"/>
      <c r="D5764"/>
      <c r="E5764"/>
      <c r="F5764"/>
      <c r="G5764"/>
    </row>
    <row r="5765" spans="1:7" x14ac:dyDescent="0.2">
      <c r="A5765" t="str">
        <f>Table76[[#This Row],[Test No.]]&amp;Table76[[#This Row],[Section]]&amp;Table76[[#This Row],[Q. No.]]</f>
        <v/>
      </c>
      <c r="B5765"/>
      <c r="C5765"/>
      <c r="D5765"/>
      <c r="E5765"/>
      <c r="F5765"/>
      <c r="G5765"/>
    </row>
    <row r="5766" spans="1:7" x14ac:dyDescent="0.2">
      <c r="A5766" t="str">
        <f>Table76[[#This Row],[Test No.]]&amp;Table76[[#This Row],[Section]]&amp;Table76[[#This Row],[Q. No.]]</f>
        <v/>
      </c>
      <c r="B5766"/>
      <c r="C5766"/>
      <c r="D5766"/>
      <c r="E5766"/>
      <c r="F5766"/>
      <c r="G5766"/>
    </row>
    <row r="5767" spans="1:7" x14ac:dyDescent="0.2">
      <c r="A5767" t="str">
        <f>Table76[[#This Row],[Test No.]]&amp;Table76[[#This Row],[Section]]&amp;Table76[[#This Row],[Q. No.]]</f>
        <v/>
      </c>
      <c r="B5767"/>
      <c r="C5767"/>
      <c r="D5767"/>
      <c r="E5767"/>
      <c r="F5767"/>
      <c r="G5767"/>
    </row>
    <row r="5768" spans="1:7" x14ac:dyDescent="0.2">
      <c r="A5768" t="str">
        <f>Table76[[#This Row],[Test No.]]&amp;Table76[[#This Row],[Section]]&amp;Table76[[#This Row],[Q. No.]]</f>
        <v/>
      </c>
      <c r="B5768"/>
      <c r="C5768"/>
      <c r="D5768"/>
      <c r="E5768"/>
      <c r="F5768"/>
      <c r="G5768"/>
    </row>
    <row r="5769" spans="1:7" x14ac:dyDescent="0.2">
      <c r="A5769" t="str">
        <f>Table76[[#This Row],[Test No.]]&amp;Table76[[#This Row],[Section]]&amp;Table76[[#This Row],[Q. No.]]</f>
        <v/>
      </c>
      <c r="B5769"/>
      <c r="C5769"/>
      <c r="D5769"/>
      <c r="E5769"/>
      <c r="F5769"/>
      <c r="G5769"/>
    </row>
    <row r="5770" spans="1:7" x14ac:dyDescent="0.2">
      <c r="A5770" t="str">
        <f>Table76[[#This Row],[Test No.]]&amp;Table76[[#This Row],[Section]]&amp;Table76[[#This Row],[Q. No.]]</f>
        <v/>
      </c>
      <c r="B5770"/>
      <c r="C5770"/>
      <c r="D5770"/>
      <c r="E5770"/>
      <c r="F5770"/>
      <c r="G5770"/>
    </row>
    <row r="5771" spans="1:7" x14ac:dyDescent="0.2">
      <c r="A5771" t="str">
        <f>Table76[[#This Row],[Test No.]]&amp;Table76[[#This Row],[Section]]&amp;Table76[[#This Row],[Q. No.]]</f>
        <v/>
      </c>
      <c r="B5771"/>
      <c r="C5771"/>
      <c r="D5771"/>
      <c r="E5771"/>
      <c r="F5771"/>
      <c r="G5771"/>
    </row>
    <row r="5772" spans="1:7" x14ac:dyDescent="0.2">
      <c r="A5772" t="str">
        <f>Table76[[#This Row],[Test No.]]&amp;Table76[[#This Row],[Section]]&amp;Table76[[#This Row],[Q. No.]]</f>
        <v/>
      </c>
      <c r="B5772"/>
      <c r="C5772"/>
      <c r="D5772"/>
      <c r="E5772"/>
      <c r="F5772"/>
      <c r="G5772"/>
    </row>
    <row r="5773" spans="1:7" x14ac:dyDescent="0.2">
      <c r="A5773" t="str">
        <f>Table76[[#This Row],[Test No.]]&amp;Table76[[#This Row],[Section]]&amp;Table76[[#This Row],[Q. No.]]</f>
        <v/>
      </c>
      <c r="B5773"/>
      <c r="C5773"/>
      <c r="D5773"/>
      <c r="E5773"/>
      <c r="F5773"/>
      <c r="G5773"/>
    </row>
    <row r="5774" spans="1:7" x14ac:dyDescent="0.2">
      <c r="A5774" t="str">
        <f>Table76[[#This Row],[Test No.]]&amp;Table76[[#This Row],[Section]]&amp;Table76[[#This Row],[Q. No.]]</f>
        <v/>
      </c>
      <c r="B5774"/>
      <c r="C5774"/>
      <c r="D5774"/>
      <c r="E5774"/>
      <c r="F5774"/>
      <c r="G5774"/>
    </row>
    <row r="5775" spans="1:7" x14ac:dyDescent="0.2">
      <c r="A5775" t="str">
        <f>Table76[[#This Row],[Test No.]]&amp;Table76[[#This Row],[Section]]&amp;Table76[[#This Row],[Q. No.]]</f>
        <v/>
      </c>
      <c r="B5775"/>
      <c r="C5775"/>
      <c r="D5775"/>
      <c r="E5775"/>
      <c r="F5775"/>
      <c r="G5775"/>
    </row>
    <row r="5776" spans="1:7" x14ac:dyDescent="0.2">
      <c r="A5776" t="str">
        <f>Table76[[#This Row],[Test No.]]&amp;Table76[[#This Row],[Section]]&amp;Table76[[#This Row],[Q. No.]]</f>
        <v/>
      </c>
      <c r="B5776"/>
      <c r="C5776"/>
      <c r="D5776"/>
      <c r="E5776"/>
      <c r="F5776"/>
      <c r="G5776"/>
    </row>
    <row r="5777" spans="1:7" x14ac:dyDescent="0.2">
      <c r="A5777" t="str">
        <f>Table76[[#This Row],[Test No.]]&amp;Table76[[#This Row],[Section]]&amp;Table76[[#This Row],[Q. No.]]</f>
        <v/>
      </c>
      <c r="B5777"/>
      <c r="C5777"/>
      <c r="D5777"/>
      <c r="E5777"/>
      <c r="F5777"/>
      <c r="G5777"/>
    </row>
    <row r="5778" spans="1:7" x14ac:dyDescent="0.2">
      <c r="A5778" t="str">
        <f>Table76[[#This Row],[Test No.]]&amp;Table76[[#This Row],[Section]]&amp;Table76[[#This Row],[Q. No.]]</f>
        <v/>
      </c>
      <c r="B5778"/>
      <c r="C5778"/>
      <c r="D5778"/>
      <c r="E5778"/>
      <c r="F5778"/>
      <c r="G5778"/>
    </row>
    <row r="5779" spans="1:7" x14ac:dyDescent="0.2">
      <c r="A5779" t="str">
        <f>Table76[[#This Row],[Test No.]]&amp;Table76[[#This Row],[Section]]&amp;Table76[[#This Row],[Q. No.]]</f>
        <v/>
      </c>
      <c r="B5779"/>
      <c r="C5779"/>
      <c r="D5779"/>
      <c r="E5779"/>
      <c r="F5779"/>
      <c r="G5779"/>
    </row>
    <row r="5780" spans="1:7" x14ac:dyDescent="0.2">
      <c r="A5780" t="str">
        <f>Table76[[#This Row],[Test No.]]&amp;Table76[[#This Row],[Section]]&amp;Table76[[#This Row],[Q. No.]]</f>
        <v/>
      </c>
      <c r="B5780"/>
      <c r="C5780"/>
      <c r="D5780"/>
      <c r="E5780"/>
      <c r="F5780"/>
      <c r="G5780"/>
    </row>
    <row r="5781" spans="1:7" x14ac:dyDescent="0.2">
      <c r="A5781" t="str">
        <f>Table76[[#This Row],[Test No.]]&amp;Table76[[#This Row],[Section]]&amp;Table76[[#This Row],[Q. No.]]</f>
        <v/>
      </c>
      <c r="B5781"/>
      <c r="C5781"/>
      <c r="D5781"/>
      <c r="E5781"/>
      <c r="F5781"/>
      <c r="G5781"/>
    </row>
    <row r="5782" spans="1:7" x14ac:dyDescent="0.2">
      <c r="A5782" t="str">
        <f>Table76[[#This Row],[Test No.]]&amp;Table76[[#This Row],[Section]]&amp;Table76[[#This Row],[Q. No.]]</f>
        <v/>
      </c>
      <c r="B5782"/>
      <c r="C5782"/>
      <c r="D5782"/>
      <c r="E5782"/>
      <c r="F5782"/>
      <c r="G5782"/>
    </row>
    <row r="5783" spans="1:7" x14ac:dyDescent="0.2">
      <c r="A5783" t="str">
        <f>Table76[[#This Row],[Test No.]]&amp;Table76[[#This Row],[Section]]&amp;Table76[[#This Row],[Q. No.]]</f>
        <v/>
      </c>
      <c r="B5783"/>
      <c r="C5783"/>
      <c r="D5783"/>
      <c r="E5783"/>
      <c r="F5783"/>
      <c r="G5783"/>
    </row>
    <row r="5784" spans="1:7" x14ac:dyDescent="0.2">
      <c r="A5784" t="str">
        <f>Table76[[#This Row],[Test No.]]&amp;Table76[[#This Row],[Section]]&amp;Table76[[#This Row],[Q. No.]]</f>
        <v/>
      </c>
      <c r="B5784"/>
      <c r="C5784"/>
      <c r="D5784"/>
      <c r="E5784"/>
      <c r="F5784"/>
      <c r="G5784"/>
    </row>
    <row r="5785" spans="1:7" x14ac:dyDescent="0.2">
      <c r="A5785" t="str">
        <f>Table76[[#This Row],[Test No.]]&amp;Table76[[#This Row],[Section]]&amp;Table76[[#This Row],[Q. No.]]</f>
        <v/>
      </c>
      <c r="B5785"/>
      <c r="C5785"/>
      <c r="D5785"/>
      <c r="E5785"/>
      <c r="F5785"/>
      <c r="G5785"/>
    </row>
    <row r="5786" spans="1:7" x14ac:dyDescent="0.2">
      <c r="A5786" t="str">
        <f>Table76[[#This Row],[Test No.]]&amp;Table76[[#This Row],[Section]]&amp;Table76[[#This Row],[Q. No.]]</f>
        <v/>
      </c>
      <c r="B5786"/>
      <c r="C5786"/>
      <c r="D5786"/>
      <c r="E5786"/>
      <c r="F5786"/>
      <c r="G5786"/>
    </row>
    <row r="5787" spans="1:7" x14ac:dyDescent="0.2">
      <c r="A5787" t="str">
        <f>Table76[[#This Row],[Test No.]]&amp;Table76[[#This Row],[Section]]&amp;Table76[[#This Row],[Q. No.]]</f>
        <v/>
      </c>
      <c r="B5787"/>
      <c r="C5787"/>
      <c r="D5787"/>
      <c r="E5787"/>
      <c r="F5787"/>
      <c r="G5787"/>
    </row>
    <row r="5788" spans="1:7" x14ac:dyDescent="0.2">
      <c r="A5788" t="str">
        <f>Table76[[#This Row],[Test No.]]&amp;Table76[[#This Row],[Section]]&amp;Table76[[#This Row],[Q. No.]]</f>
        <v/>
      </c>
      <c r="B5788"/>
      <c r="C5788"/>
      <c r="D5788"/>
      <c r="E5788"/>
      <c r="F5788"/>
      <c r="G5788"/>
    </row>
    <row r="5789" spans="1:7" x14ac:dyDescent="0.2">
      <c r="A5789" t="str">
        <f>Table76[[#This Row],[Test No.]]&amp;Table76[[#This Row],[Section]]&amp;Table76[[#This Row],[Q. No.]]</f>
        <v/>
      </c>
      <c r="B5789"/>
      <c r="C5789"/>
      <c r="D5789"/>
      <c r="E5789"/>
      <c r="F5789"/>
      <c r="G5789"/>
    </row>
    <row r="5790" spans="1:7" x14ac:dyDescent="0.2">
      <c r="A5790" t="str">
        <f>Table76[[#This Row],[Test No.]]&amp;Table76[[#This Row],[Section]]&amp;Table76[[#This Row],[Q. No.]]</f>
        <v/>
      </c>
      <c r="B5790"/>
      <c r="C5790"/>
      <c r="D5790"/>
      <c r="E5790"/>
      <c r="F5790"/>
      <c r="G5790"/>
    </row>
    <row r="5791" spans="1:7" x14ac:dyDescent="0.2">
      <c r="A5791" t="str">
        <f>Table76[[#This Row],[Test No.]]&amp;Table76[[#This Row],[Section]]&amp;Table76[[#This Row],[Q. No.]]</f>
        <v/>
      </c>
      <c r="B5791"/>
      <c r="C5791"/>
      <c r="D5791"/>
      <c r="E5791"/>
      <c r="F5791"/>
      <c r="G5791"/>
    </row>
    <row r="5792" spans="1:7" x14ac:dyDescent="0.2">
      <c r="A5792" t="str">
        <f>Table76[[#This Row],[Test No.]]&amp;Table76[[#This Row],[Section]]&amp;Table76[[#This Row],[Q. No.]]</f>
        <v/>
      </c>
      <c r="B5792"/>
      <c r="C5792"/>
      <c r="D5792"/>
      <c r="E5792"/>
      <c r="F5792"/>
      <c r="G5792"/>
    </row>
    <row r="5793" spans="1:7" x14ac:dyDescent="0.2">
      <c r="A5793" t="str">
        <f>Table76[[#This Row],[Test No.]]&amp;Table76[[#This Row],[Section]]&amp;Table76[[#This Row],[Q. No.]]</f>
        <v/>
      </c>
      <c r="B5793"/>
      <c r="C5793"/>
      <c r="D5793"/>
      <c r="E5793"/>
      <c r="F5793"/>
      <c r="G5793"/>
    </row>
    <row r="5794" spans="1:7" x14ac:dyDescent="0.2">
      <c r="A5794" t="str">
        <f>Table76[[#This Row],[Test No.]]&amp;Table76[[#This Row],[Section]]&amp;Table76[[#This Row],[Q. No.]]</f>
        <v/>
      </c>
      <c r="B5794"/>
      <c r="C5794"/>
      <c r="D5794"/>
      <c r="E5794"/>
      <c r="F5794"/>
      <c r="G5794"/>
    </row>
    <row r="5795" spans="1:7" x14ac:dyDescent="0.2">
      <c r="A5795" t="str">
        <f>Table76[[#This Row],[Test No.]]&amp;Table76[[#This Row],[Section]]&amp;Table76[[#This Row],[Q. No.]]</f>
        <v/>
      </c>
      <c r="B5795"/>
      <c r="C5795"/>
      <c r="D5795"/>
      <c r="E5795"/>
      <c r="F5795"/>
      <c r="G5795"/>
    </row>
    <row r="5796" spans="1:7" x14ac:dyDescent="0.2">
      <c r="A5796" t="str">
        <f>Table76[[#This Row],[Test No.]]&amp;Table76[[#This Row],[Section]]&amp;Table76[[#This Row],[Q. No.]]</f>
        <v/>
      </c>
      <c r="B5796"/>
      <c r="C5796"/>
      <c r="D5796"/>
      <c r="E5796"/>
      <c r="F5796"/>
      <c r="G5796"/>
    </row>
    <row r="5797" spans="1:7" x14ac:dyDescent="0.2">
      <c r="A5797" t="str">
        <f>Table76[[#This Row],[Test No.]]&amp;Table76[[#This Row],[Section]]&amp;Table76[[#This Row],[Q. No.]]</f>
        <v/>
      </c>
      <c r="B5797"/>
      <c r="C5797"/>
      <c r="D5797"/>
      <c r="E5797"/>
      <c r="F5797"/>
      <c r="G5797"/>
    </row>
    <row r="5798" spans="1:7" x14ac:dyDescent="0.2">
      <c r="A5798" t="str">
        <f>Table76[[#This Row],[Test No.]]&amp;Table76[[#This Row],[Section]]&amp;Table76[[#This Row],[Q. No.]]</f>
        <v/>
      </c>
      <c r="B5798"/>
      <c r="C5798"/>
      <c r="D5798"/>
      <c r="E5798"/>
      <c r="F5798"/>
      <c r="G5798"/>
    </row>
    <row r="5799" spans="1:7" x14ac:dyDescent="0.2">
      <c r="A5799" t="str">
        <f>Table76[[#This Row],[Test No.]]&amp;Table76[[#This Row],[Section]]&amp;Table76[[#This Row],[Q. No.]]</f>
        <v/>
      </c>
      <c r="B5799"/>
      <c r="C5799"/>
      <c r="D5799"/>
      <c r="E5799"/>
      <c r="F5799"/>
      <c r="G5799"/>
    </row>
    <row r="5800" spans="1:7" x14ac:dyDescent="0.2">
      <c r="A5800" t="str">
        <f>Table76[[#This Row],[Test No.]]&amp;Table76[[#This Row],[Section]]&amp;Table76[[#This Row],[Q. No.]]</f>
        <v/>
      </c>
      <c r="B5800"/>
      <c r="C5800"/>
      <c r="D5800"/>
      <c r="E5800"/>
      <c r="F5800"/>
      <c r="G5800"/>
    </row>
    <row r="5801" spans="1:7" x14ac:dyDescent="0.2">
      <c r="A5801" t="str">
        <f>Table76[[#This Row],[Test No.]]&amp;Table76[[#This Row],[Section]]&amp;Table76[[#This Row],[Q. No.]]</f>
        <v/>
      </c>
      <c r="B5801"/>
      <c r="C5801"/>
      <c r="D5801"/>
      <c r="E5801"/>
      <c r="F5801"/>
      <c r="G5801"/>
    </row>
    <row r="5802" spans="1:7" x14ac:dyDescent="0.2">
      <c r="A5802" t="str">
        <f>Table76[[#This Row],[Test No.]]&amp;Table76[[#This Row],[Section]]&amp;Table76[[#This Row],[Q. No.]]</f>
        <v/>
      </c>
      <c r="B5802"/>
      <c r="C5802"/>
      <c r="D5802"/>
      <c r="E5802"/>
      <c r="F5802"/>
      <c r="G5802"/>
    </row>
    <row r="5803" spans="1:7" x14ac:dyDescent="0.2">
      <c r="A5803" t="str">
        <f>Table76[[#This Row],[Test No.]]&amp;Table76[[#This Row],[Section]]&amp;Table76[[#This Row],[Q. No.]]</f>
        <v/>
      </c>
      <c r="B5803"/>
      <c r="C5803"/>
      <c r="D5803"/>
      <c r="E5803"/>
      <c r="F5803"/>
      <c r="G5803"/>
    </row>
    <row r="5804" spans="1:7" x14ac:dyDescent="0.2">
      <c r="A5804" t="str">
        <f>Table76[[#This Row],[Test No.]]&amp;Table76[[#This Row],[Section]]&amp;Table76[[#This Row],[Q. No.]]</f>
        <v/>
      </c>
      <c r="B5804"/>
      <c r="C5804"/>
      <c r="D5804"/>
      <c r="E5804"/>
      <c r="F5804"/>
      <c r="G5804"/>
    </row>
    <row r="5805" spans="1:7" x14ac:dyDescent="0.2">
      <c r="A5805" t="str">
        <f>Table76[[#This Row],[Test No.]]&amp;Table76[[#This Row],[Section]]&amp;Table76[[#This Row],[Q. No.]]</f>
        <v/>
      </c>
      <c r="B5805"/>
      <c r="C5805"/>
      <c r="D5805"/>
      <c r="E5805"/>
      <c r="F5805"/>
      <c r="G5805"/>
    </row>
    <row r="5806" spans="1:7" x14ac:dyDescent="0.2">
      <c r="A5806" t="str">
        <f>Table76[[#This Row],[Test No.]]&amp;Table76[[#This Row],[Section]]&amp;Table76[[#This Row],[Q. No.]]</f>
        <v/>
      </c>
      <c r="B5806"/>
      <c r="C5806"/>
      <c r="D5806"/>
      <c r="E5806"/>
      <c r="F5806"/>
      <c r="G5806"/>
    </row>
    <row r="5807" spans="1:7" x14ac:dyDescent="0.2">
      <c r="A5807" t="str">
        <f>Table76[[#This Row],[Test No.]]&amp;Table76[[#This Row],[Section]]&amp;Table76[[#This Row],[Q. No.]]</f>
        <v/>
      </c>
      <c r="B5807"/>
      <c r="C5807"/>
      <c r="D5807"/>
      <c r="E5807"/>
      <c r="F5807"/>
      <c r="G5807"/>
    </row>
    <row r="5808" spans="1:7" x14ac:dyDescent="0.2">
      <c r="A5808" t="str">
        <f>Table76[[#This Row],[Test No.]]&amp;Table76[[#This Row],[Section]]&amp;Table76[[#This Row],[Q. No.]]</f>
        <v/>
      </c>
      <c r="B5808"/>
      <c r="C5808"/>
      <c r="D5808"/>
      <c r="E5808"/>
      <c r="F5808"/>
      <c r="G5808"/>
    </row>
    <row r="5809" spans="1:7" x14ac:dyDescent="0.2">
      <c r="A5809" t="str">
        <f>Table76[[#This Row],[Test No.]]&amp;Table76[[#This Row],[Section]]&amp;Table76[[#This Row],[Q. No.]]</f>
        <v/>
      </c>
      <c r="B5809"/>
      <c r="C5809"/>
      <c r="D5809"/>
      <c r="E5809"/>
      <c r="F5809"/>
      <c r="G5809"/>
    </row>
    <row r="5810" spans="1:7" x14ac:dyDescent="0.2">
      <c r="A5810" t="str">
        <f>Table76[[#This Row],[Test No.]]&amp;Table76[[#This Row],[Section]]&amp;Table76[[#This Row],[Q. No.]]</f>
        <v/>
      </c>
      <c r="B5810"/>
      <c r="C5810"/>
      <c r="D5810"/>
      <c r="E5810"/>
      <c r="F5810"/>
      <c r="G5810"/>
    </row>
    <row r="5811" spans="1:7" x14ac:dyDescent="0.2">
      <c r="A5811" t="str">
        <f>Table76[[#This Row],[Test No.]]&amp;Table76[[#This Row],[Section]]&amp;Table76[[#This Row],[Q. No.]]</f>
        <v/>
      </c>
      <c r="B5811"/>
      <c r="C5811"/>
      <c r="D5811"/>
      <c r="E5811"/>
      <c r="F5811"/>
      <c r="G5811"/>
    </row>
    <row r="5812" spans="1:7" x14ac:dyDescent="0.2">
      <c r="A5812" t="str">
        <f>Table76[[#This Row],[Test No.]]&amp;Table76[[#This Row],[Section]]&amp;Table76[[#This Row],[Q. No.]]</f>
        <v/>
      </c>
      <c r="B5812"/>
      <c r="C5812"/>
      <c r="D5812"/>
      <c r="E5812"/>
      <c r="F5812"/>
      <c r="G5812"/>
    </row>
    <row r="5813" spans="1:7" x14ac:dyDescent="0.2">
      <c r="A5813" t="str">
        <f>Table76[[#This Row],[Test No.]]&amp;Table76[[#This Row],[Section]]&amp;Table76[[#This Row],[Q. No.]]</f>
        <v/>
      </c>
      <c r="B5813"/>
      <c r="C5813"/>
      <c r="D5813"/>
      <c r="E5813"/>
      <c r="F5813"/>
      <c r="G5813"/>
    </row>
    <row r="5814" spans="1:7" x14ac:dyDescent="0.2">
      <c r="A5814" t="str">
        <f>Table76[[#This Row],[Test No.]]&amp;Table76[[#This Row],[Section]]&amp;Table76[[#This Row],[Q. No.]]</f>
        <v/>
      </c>
      <c r="B5814"/>
      <c r="C5814"/>
      <c r="D5814"/>
      <c r="E5814"/>
      <c r="F5814"/>
      <c r="G5814"/>
    </row>
    <row r="5815" spans="1:7" x14ac:dyDescent="0.2">
      <c r="A5815" t="str">
        <f>Table76[[#This Row],[Test No.]]&amp;Table76[[#This Row],[Section]]&amp;Table76[[#This Row],[Q. No.]]</f>
        <v/>
      </c>
      <c r="B5815"/>
      <c r="C5815"/>
      <c r="D5815"/>
      <c r="E5815"/>
      <c r="F5815"/>
      <c r="G5815"/>
    </row>
    <row r="5816" spans="1:7" x14ac:dyDescent="0.2">
      <c r="A5816" t="str">
        <f>Table76[[#This Row],[Test No.]]&amp;Table76[[#This Row],[Section]]&amp;Table76[[#This Row],[Q. No.]]</f>
        <v/>
      </c>
      <c r="B5816"/>
      <c r="C5816"/>
      <c r="D5816"/>
      <c r="E5816"/>
      <c r="F5816"/>
      <c r="G5816"/>
    </row>
    <row r="5817" spans="1:7" x14ac:dyDescent="0.2">
      <c r="A5817" t="str">
        <f>Table76[[#This Row],[Test No.]]&amp;Table76[[#This Row],[Section]]&amp;Table76[[#This Row],[Q. No.]]</f>
        <v/>
      </c>
      <c r="B5817"/>
      <c r="C5817"/>
      <c r="D5817"/>
      <c r="E5817"/>
      <c r="F5817"/>
      <c r="G5817"/>
    </row>
    <row r="5818" spans="1:7" x14ac:dyDescent="0.2">
      <c r="A5818" t="str">
        <f>Table76[[#This Row],[Test No.]]&amp;Table76[[#This Row],[Section]]&amp;Table76[[#This Row],[Q. No.]]</f>
        <v/>
      </c>
      <c r="B5818"/>
      <c r="C5818"/>
      <c r="D5818"/>
      <c r="E5818"/>
      <c r="F5818"/>
      <c r="G5818"/>
    </row>
    <row r="5819" spans="1:7" x14ac:dyDescent="0.2">
      <c r="A5819" t="str">
        <f>Table76[[#This Row],[Test No.]]&amp;Table76[[#This Row],[Section]]&amp;Table76[[#This Row],[Q. No.]]</f>
        <v/>
      </c>
      <c r="B5819"/>
      <c r="C5819"/>
      <c r="D5819"/>
      <c r="E5819"/>
      <c r="F5819"/>
      <c r="G5819"/>
    </row>
    <row r="5820" spans="1:7" x14ac:dyDescent="0.2">
      <c r="A5820" t="str">
        <f>Table76[[#This Row],[Test No.]]&amp;Table76[[#This Row],[Section]]&amp;Table76[[#This Row],[Q. No.]]</f>
        <v/>
      </c>
      <c r="B5820"/>
      <c r="C5820"/>
      <c r="D5820"/>
      <c r="E5820"/>
      <c r="F5820"/>
      <c r="G5820"/>
    </row>
    <row r="5821" spans="1:7" x14ac:dyDescent="0.2">
      <c r="A5821" t="str">
        <f>Table76[[#This Row],[Test No.]]&amp;Table76[[#This Row],[Section]]&amp;Table76[[#This Row],[Q. No.]]</f>
        <v/>
      </c>
      <c r="B5821"/>
      <c r="C5821"/>
      <c r="D5821"/>
      <c r="E5821"/>
      <c r="F5821"/>
      <c r="G5821"/>
    </row>
    <row r="5822" spans="1:7" x14ac:dyDescent="0.2">
      <c r="A5822" t="str">
        <f>Table76[[#This Row],[Test No.]]&amp;Table76[[#This Row],[Section]]&amp;Table76[[#This Row],[Q. No.]]</f>
        <v/>
      </c>
      <c r="B5822"/>
      <c r="C5822"/>
      <c r="D5822"/>
      <c r="E5822"/>
      <c r="F5822"/>
      <c r="G5822"/>
    </row>
    <row r="5823" spans="1:7" x14ac:dyDescent="0.2">
      <c r="A5823" t="str">
        <f>Table76[[#This Row],[Test No.]]&amp;Table76[[#This Row],[Section]]&amp;Table76[[#This Row],[Q. No.]]</f>
        <v/>
      </c>
      <c r="B5823"/>
      <c r="C5823"/>
      <c r="D5823"/>
      <c r="E5823"/>
      <c r="F5823"/>
      <c r="G5823"/>
    </row>
    <row r="5824" spans="1:7" x14ac:dyDescent="0.2">
      <c r="A5824" t="str">
        <f>Table76[[#This Row],[Test No.]]&amp;Table76[[#This Row],[Section]]&amp;Table76[[#This Row],[Q. No.]]</f>
        <v/>
      </c>
      <c r="B5824"/>
      <c r="C5824"/>
      <c r="D5824"/>
      <c r="E5824"/>
      <c r="F5824"/>
      <c r="G5824"/>
    </row>
    <row r="5825" spans="1:7" x14ac:dyDescent="0.2">
      <c r="A5825" t="str">
        <f>Table76[[#This Row],[Test No.]]&amp;Table76[[#This Row],[Section]]&amp;Table76[[#This Row],[Q. No.]]</f>
        <v/>
      </c>
      <c r="B5825"/>
      <c r="C5825"/>
      <c r="D5825"/>
      <c r="E5825"/>
      <c r="F5825"/>
      <c r="G5825"/>
    </row>
    <row r="5826" spans="1:7" x14ac:dyDescent="0.2">
      <c r="A5826" t="str">
        <f>Table76[[#This Row],[Test No.]]&amp;Table76[[#This Row],[Section]]&amp;Table76[[#This Row],[Q. No.]]</f>
        <v/>
      </c>
      <c r="B5826"/>
      <c r="C5826"/>
      <c r="D5826"/>
      <c r="E5826"/>
      <c r="F5826"/>
      <c r="G5826"/>
    </row>
    <row r="5827" spans="1:7" x14ac:dyDescent="0.2">
      <c r="A5827" t="str">
        <f>Table76[[#This Row],[Test No.]]&amp;Table76[[#This Row],[Section]]&amp;Table76[[#This Row],[Q. No.]]</f>
        <v/>
      </c>
      <c r="B5827"/>
      <c r="C5827"/>
      <c r="D5827"/>
      <c r="E5827"/>
      <c r="F5827"/>
      <c r="G5827"/>
    </row>
    <row r="5828" spans="1:7" x14ac:dyDescent="0.2">
      <c r="A5828" t="str">
        <f>Table76[[#This Row],[Test No.]]&amp;Table76[[#This Row],[Section]]&amp;Table76[[#This Row],[Q. No.]]</f>
        <v/>
      </c>
      <c r="B5828"/>
      <c r="C5828"/>
      <c r="D5828"/>
      <c r="E5828"/>
      <c r="F5828"/>
      <c r="G5828"/>
    </row>
    <row r="5829" spans="1:7" x14ac:dyDescent="0.2">
      <c r="A5829" t="str">
        <f>Table76[[#This Row],[Test No.]]&amp;Table76[[#This Row],[Section]]&amp;Table76[[#This Row],[Q. No.]]</f>
        <v/>
      </c>
      <c r="B5829"/>
      <c r="C5829"/>
      <c r="D5829"/>
      <c r="E5829"/>
      <c r="F5829"/>
      <c r="G5829"/>
    </row>
    <row r="5830" spans="1:7" x14ac:dyDescent="0.2">
      <c r="A5830" t="str">
        <f>Table76[[#This Row],[Test No.]]&amp;Table76[[#This Row],[Section]]&amp;Table76[[#This Row],[Q. No.]]</f>
        <v/>
      </c>
      <c r="B5830"/>
      <c r="C5830"/>
      <c r="D5830"/>
      <c r="E5830"/>
      <c r="F5830"/>
      <c r="G5830"/>
    </row>
    <row r="5831" spans="1:7" x14ac:dyDescent="0.2">
      <c r="A5831" t="str">
        <f>Table76[[#This Row],[Test No.]]&amp;Table76[[#This Row],[Section]]&amp;Table76[[#This Row],[Q. No.]]</f>
        <v/>
      </c>
      <c r="B5831"/>
      <c r="C5831"/>
      <c r="D5831"/>
      <c r="E5831"/>
      <c r="F5831"/>
      <c r="G5831"/>
    </row>
    <row r="5832" spans="1:7" x14ac:dyDescent="0.2">
      <c r="A5832" t="str">
        <f>Table76[[#This Row],[Test No.]]&amp;Table76[[#This Row],[Section]]&amp;Table76[[#This Row],[Q. No.]]</f>
        <v/>
      </c>
      <c r="B5832"/>
      <c r="C5832"/>
      <c r="D5832"/>
      <c r="E5832"/>
      <c r="F5832"/>
      <c r="G5832"/>
    </row>
    <row r="5833" spans="1:7" x14ac:dyDescent="0.2">
      <c r="A5833" t="str">
        <f>Table76[[#This Row],[Test No.]]&amp;Table76[[#This Row],[Section]]&amp;Table76[[#This Row],[Q. No.]]</f>
        <v/>
      </c>
      <c r="B5833"/>
      <c r="C5833"/>
      <c r="D5833"/>
      <c r="E5833"/>
      <c r="F5833"/>
      <c r="G5833"/>
    </row>
    <row r="5834" spans="1:7" x14ac:dyDescent="0.2">
      <c r="A5834" t="str">
        <f>Table76[[#This Row],[Test No.]]&amp;Table76[[#This Row],[Section]]&amp;Table76[[#This Row],[Q. No.]]</f>
        <v/>
      </c>
      <c r="B5834"/>
      <c r="C5834"/>
      <c r="D5834"/>
      <c r="E5834"/>
      <c r="F5834"/>
      <c r="G5834"/>
    </row>
    <row r="5835" spans="1:7" x14ac:dyDescent="0.2">
      <c r="A5835" t="str">
        <f>Table76[[#This Row],[Test No.]]&amp;Table76[[#This Row],[Section]]&amp;Table76[[#This Row],[Q. No.]]</f>
        <v/>
      </c>
      <c r="B5835"/>
      <c r="C5835"/>
      <c r="D5835"/>
      <c r="E5835"/>
      <c r="F5835"/>
      <c r="G5835"/>
    </row>
    <row r="5836" spans="1:7" x14ac:dyDescent="0.2">
      <c r="A5836" t="str">
        <f>Table76[[#This Row],[Test No.]]&amp;Table76[[#This Row],[Section]]&amp;Table76[[#This Row],[Q. No.]]</f>
        <v/>
      </c>
      <c r="B5836"/>
      <c r="C5836"/>
      <c r="D5836"/>
      <c r="E5836"/>
      <c r="F5836"/>
      <c r="G5836"/>
    </row>
    <row r="5837" spans="1:7" x14ac:dyDescent="0.2">
      <c r="A5837" t="str">
        <f>Table76[[#This Row],[Test No.]]&amp;Table76[[#This Row],[Section]]&amp;Table76[[#This Row],[Q. No.]]</f>
        <v/>
      </c>
      <c r="B5837"/>
      <c r="C5837"/>
      <c r="D5837"/>
      <c r="E5837"/>
      <c r="F5837"/>
      <c r="G5837"/>
    </row>
    <row r="5838" spans="1:7" x14ac:dyDescent="0.2">
      <c r="A5838" t="str">
        <f>Table76[[#This Row],[Test No.]]&amp;Table76[[#This Row],[Section]]&amp;Table76[[#This Row],[Q. No.]]</f>
        <v/>
      </c>
      <c r="B5838"/>
      <c r="C5838"/>
      <c r="D5838"/>
      <c r="E5838"/>
      <c r="F5838"/>
      <c r="G5838"/>
    </row>
    <row r="5839" spans="1:7" x14ac:dyDescent="0.2">
      <c r="A5839" t="str">
        <f>Table76[[#This Row],[Test No.]]&amp;Table76[[#This Row],[Section]]&amp;Table76[[#This Row],[Q. No.]]</f>
        <v/>
      </c>
      <c r="B5839"/>
      <c r="C5839"/>
      <c r="D5839"/>
      <c r="E5839"/>
      <c r="F5839"/>
      <c r="G5839"/>
    </row>
    <row r="5840" spans="1:7" x14ac:dyDescent="0.2">
      <c r="A5840" t="str">
        <f>Table76[[#This Row],[Test No.]]&amp;Table76[[#This Row],[Section]]&amp;Table76[[#This Row],[Q. No.]]</f>
        <v/>
      </c>
      <c r="B5840"/>
      <c r="C5840"/>
      <c r="D5840"/>
      <c r="E5840"/>
      <c r="F5840"/>
      <c r="G5840"/>
    </row>
    <row r="5841" spans="1:7" x14ac:dyDescent="0.2">
      <c r="A5841" t="str">
        <f>Table76[[#This Row],[Test No.]]&amp;Table76[[#This Row],[Section]]&amp;Table76[[#This Row],[Q. No.]]</f>
        <v/>
      </c>
      <c r="B5841"/>
      <c r="C5841"/>
      <c r="D5841"/>
      <c r="E5841"/>
      <c r="F5841"/>
      <c r="G5841"/>
    </row>
    <row r="5842" spans="1:7" x14ac:dyDescent="0.2">
      <c r="A5842" t="str">
        <f>Table76[[#This Row],[Test No.]]&amp;Table76[[#This Row],[Section]]&amp;Table76[[#This Row],[Q. No.]]</f>
        <v/>
      </c>
      <c r="B5842"/>
      <c r="C5842"/>
      <c r="D5842"/>
      <c r="E5842"/>
      <c r="F5842"/>
      <c r="G5842"/>
    </row>
    <row r="5843" spans="1:7" x14ac:dyDescent="0.2">
      <c r="A5843" t="str">
        <f>Table76[[#This Row],[Test No.]]&amp;Table76[[#This Row],[Section]]&amp;Table76[[#This Row],[Q. No.]]</f>
        <v/>
      </c>
      <c r="B5843"/>
      <c r="C5843"/>
      <c r="D5843"/>
      <c r="E5843"/>
      <c r="F5843"/>
      <c r="G5843"/>
    </row>
    <row r="5844" spans="1:7" x14ac:dyDescent="0.2">
      <c r="A5844" t="str">
        <f>Table76[[#This Row],[Test No.]]&amp;Table76[[#This Row],[Section]]&amp;Table76[[#This Row],[Q. No.]]</f>
        <v/>
      </c>
      <c r="B5844"/>
      <c r="C5844"/>
      <c r="D5844"/>
      <c r="E5844"/>
      <c r="F5844"/>
      <c r="G5844"/>
    </row>
    <row r="5845" spans="1:7" x14ac:dyDescent="0.2">
      <c r="A5845" t="str">
        <f>Table76[[#This Row],[Test No.]]&amp;Table76[[#This Row],[Section]]&amp;Table76[[#This Row],[Q. No.]]</f>
        <v/>
      </c>
      <c r="B5845"/>
      <c r="C5845"/>
      <c r="D5845"/>
      <c r="E5845"/>
      <c r="F5845"/>
      <c r="G5845"/>
    </row>
    <row r="5846" spans="1:7" x14ac:dyDescent="0.2">
      <c r="A5846" t="str">
        <f>Table76[[#This Row],[Test No.]]&amp;Table76[[#This Row],[Section]]&amp;Table76[[#This Row],[Q. No.]]</f>
        <v/>
      </c>
      <c r="B5846"/>
      <c r="C5846"/>
      <c r="D5846"/>
      <c r="E5846"/>
      <c r="F5846"/>
      <c r="G5846"/>
    </row>
    <row r="5847" spans="1:7" x14ac:dyDescent="0.2">
      <c r="A5847" t="str">
        <f>Table76[[#This Row],[Test No.]]&amp;Table76[[#This Row],[Section]]&amp;Table76[[#This Row],[Q. No.]]</f>
        <v/>
      </c>
      <c r="B5847"/>
      <c r="C5847"/>
      <c r="D5847"/>
      <c r="E5847"/>
      <c r="F5847"/>
      <c r="G5847"/>
    </row>
    <row r="5848" spans="1:7" x14ac:dyDescent="0.2">
      <c r="A5848" t="str">
        <f>Table76[[#This Row],[Test No.]]&amp;Table76[[#This Row],[Section]]&amp;Table76[[#This Row],[Q. No.]]</f>
        <v/>
      </c>
      <c r="B5848"/>
      <c r="C5848"/>
      <c r="D5848"/>
      <c r="E5848"/>
      <c r="F5848"/>
      <c r="G5848"/>
    </row>
    <row r="5849" spans="1:7" x14ac:dyDescent="0.2">
      <c r="A5849" t="str">
        <f>Table76[[#This Row],[Test No.]]&amp;Table76[[#This Row],[Section]]&amp;Table76[[#This Row],[Q. No.]]</f>
        <v/>
      </c>
      <c r="B5849"/>
      <c r="C5849"/>
      <c r="D5849"/>
      <c r="E5849"/>
      <c r="F5849"/>
      <c r="G5849"/>
    </row>
    <row r="5850" spans="1:7" x14ac:dyDescent="0.2">
      <c r="A5850" t="str">
        <f>Table76[[#This Row],[Test No.]]&amp;Table76[[#This Row],[Section]]&amp;Table76[[#This Row],[Q. No.]]</f>
        <v/>
      </c>
      <c r="B5850"/>
      <c r="C5850"/>
      <c r="D5850"/>
      <c r="E5850"/>
      <c r="F5850"/>
      <c r="G5850"/>
    </row>
    <row r="5851" spans="1:7" x14ac:dyDescent="0.2">
      <c r="A5851" t="str">
        <f>Table76[[#This Row],[Test No.]]&amp;Table76[[#This Row],[Section]]&amp;Table76[[#This Row],[Q. No.]]</f>
        <v/>
      </c>
      <c r="B5851"/>
      <c r="C5851"/>
      <c r="D5851"/>
      <c r="E5851"/>
      <c r="F5851"/>
      <c r="G5851"/>
    </row>
    <row r="5852" spans="1:7" x14ac:dyDescent="0.2">
      <c r="A5852" t="str">
        <f>Table76[[#This Row],[Test No.]]&amp;Table76[[#This Row],[Section]]&amp;Table76[[#This Row],[Q. No.]]</f>
        <v/>
      </c>
      <c r="B5852"/>
      <c r="C5852"/>
      <c r="D5852"/>
      <c r="E5852"/>
      <c r="F5852"/>
      <c r="G5852"/>
    </row>
    <row r="5853" spans="1:7" x14ac:dyDescent="0.2">
      <c r="A5853" t="str">
        <f>Table76[[#This Row],[Test No.]]&amp;Table76[[#This Row],[Section]]&amp;Table76[[#This Row],[Q. No.]]</f>
        <v/>
      </c>
      <c r="B5853"/>
      <c r="C5853"/>
      <c r="D5853"/>
      <c r="E5853"/>
      <c r="F5853"/>
      <c r="G5853"/>
    </row>
    <row r="5854" spans="1:7" x14ac:dyDescent="0.2">
      <c r="A5854" t="str">
        <f>Table76[[#This Row],[Test No.]]&amp;Table76[[#This Row],[Section]]&amp;Table76[[#This Row],[Q. No.]]</f>
        <v/>
      </c>
      <c r="B5854"/>
      <c r="C5854"/>
      <c r="D5854"/>
      <c r="E5854"/>
      <c r="F5854"/>
      <c r="G5854"/>
    </row>
    <row r="5855" spans="1:7" x14ac:dyDescent="0.2">
      <c r="A5855" t="str">
        <f>Table76[[#This Row],[Test No.]]&amp;Table76[[#This Row],[Section]]&amp;Table76[[#This Row],[Q. No.]]</f>
        <v/>
      </c>
      <c r="B5855"/>
      <c r="C5855"/>
      <c r="D5855"/>
      <c r="E5855"/>
      <c r="F5855"/>
      <c r="G5855"/>
    </row>
    <row r="5856" spans="1:7" x14ac:dyDescent="0.2">
      <c r="A5856" t="str">
        <f>Table76[[#This Row],[Test No.]]&amp;Table76[[#This Row],[Section]]&amp;Table76[[#This Row],[Q. No.]]</f>
        <v/>
      </c>
      <c r="B5856"/>
      <c r="C5856"/>
      <c r="D5856"/>
      <c r="E5856"/>
      <c r="F5856"/>
      <c r="G5856"/>
    </row>
    <row r="5857" spans="1:7" x14ac:dyDescent="0.2">
      <c r="A5857" t="str">
        <f>Table76[[#This Row],[Test No.]]&amp;Table76[[#This Row],[Section]]&amp;Table76[[#This Row],[Q. No.]]</f>
        <v/>
      </c>
      <c r="B5857"/>
      <c r="C5857"/>
      <c r="D5857"/>
      <c r="E5857"/>
      <c r="F5857"/>
      <c r="G5857"/>
    </row>
    <row r="5858" spans="1:7" x14ac:dyDescent="0.2">
      <c r="A5858" t="str">
        <f>Table76[[#This Row],[Test No.]]&amp;Table76[[#This Row],[Section]]&amp;Table76[[#This Row],[Q. No.]]</f>
        <v/>
      </c>
      <c r="B5858"/>
      <c r="C5858"/>
      <c r="D5858"/>
      <c r="E5858"/>
      <c r="F5858"/>
      <c r="G5858"/>
    </row>
    <row r="5859" spans="1:7" x14ac:dyDescent="0.2">
      <c r="A5859" t="str">
        <f>Table76[[#This Row],[Test No.]]&amp;Table76[[#This Row],[Section]]&amp;Table76[[#This Row],[Q. No.]]</f>
        <v/>
      </c>
      <c r="B5859"/>
      <c r="C5859"/>
      <c r="D5859"/>
      <c r="E5859"/>
      <c r="F5859"/>
      <c r="G5859"/>
    </row>
    <row r="5860" spans="1:7" x14ac:dyDescent="0.2">
      <c r="A5860" t="str">
        <f>Table76[[#This Row],[Test No.]]&amp;Table76[[#This Row],[Section]]&amp;Table76[[#This Row],[Q. No.]]</f>
        <v/>
      </c>
      <c r="B5860"/>
      <c r="C5860"/>
      <c r="D5860"/>
      <c r="E5860"/>
      <c r="F5860"/>
      <c r="G5860"/>
    </row>
    <row r="5861" spans="1:7" x14ac:dyDescent="0.2">
      <c r="A5861" t="str">
        <f>Table76[[#This Row],[Test No.]]&amp;Table76[[#This Row],[Section]]&amp;Table76[[#This Row],[Q. No.]]</f>
        <v/>
      </c>
      <c r="B5861"/>
      <c r="C5861"/>
      <c r="D5861"/>
      <c r="E5861"/>
      <c r="F5861"/>
      <c r="G5861"/>
    </row>
    <row r="5862" spans="1:7" x14ac:dyDescent="0.2">
      <c r="A5862" t="str">
        <f>Table76[[#This Row],[Test No.]]&amp;Table76[[#This Row],[Section]]&amp;Table76[[#This Row],[Q. No.]]</f>
        <v/>
      </c>
      <c r="B5862"/>
      <c r="C5862"/>
      <c r="D5862"/>
      <c r="E5862"/>
      <c r="F5862"/>
      <c r="G5862"/>
    </row>
    <row r="5863" spans="1:7" x14ac:dyDescent="0.2">
      <c r="A5863" t="str">
        <f>Table76[[#This Row],[Test No.]]&amp;Table76[[#This Row],[Section]]&amp;Table76[[#This Row],[Q. No.]]</f>
        <v/>
      </c>
      <c r="B5863"/>
      <c r="C5863"/>
      <c r="D5863"/>
      <c r="E5863"/>
      <c r="F5863"/>
      <c r="G5863"/>
    </row>
    <row r="5864" spans="1:7" x14ac:dyDescent="0.2">
      <c r="A5864" t="str">
        <f>Table76[[#This Row],[Test No.]]&amp;Table76[[#This Row],[Section]]&amp;Table76[[#This Row],[Q. No.]]</f>
        <v/>
      </c>
      <c r="B5864"/>
      <c r="C5864"/>
      <c r="D5864"/>
      <c r="E5864"/>
      <c r="F5864"/>
      <c r="G5864"/>
    </row>
    <row r="5865" spans="1:7" x14ac:dyDescent="0.2">
      <c r="A5865" t="str">
        <f>Table76[[#This Row],[Test No.]]&amp;Table76[[#This Row],[Section]]&amp;Table76[[#This Row],[Q. No.]]</f>
        <v/>
      </c>
      <c r="B5865"/>
      <c r="C5865"/>
      <c r="D5865"/>
      <c r="E5865"/>
      <c r="F5865"/>
      <c r="G5865"/>
    </row>
    <row r="5866" spans="1:7" x14ac:dyDescent="0.2">
      <c r="A5866" t="str">
        <f>Table76[[#This Row],[Test No.]]&amp;Table76[[#This Row],[Section]]&amp;Table76[[#This Row],[Q. No.]]</f>
        <v/>
      </c>
      <c r="B5866"/>
      <c r="C5866"/>
      <c r="D5866"/>
      <c r="E5866"/>
      <c r="F5866"/>
      <c r="G5866"/>
    </row>
    <row r="5867" spans="1:7" x14ac:dyDescent="0.2">
      <c r="A5867" t="str">
        <f>Table76[[#This Row],[Test No.]]&amp;Table76[[#This Row],[Section]]&amp;Table76[[#This Row],[Q. No.]]</f>
        <v/>
      </c>
      <c r="B5867"/>
      <c r="C5867"/>
      <c r="D5867"/>
      <c r="E5867"/>
      <c r="F5867"/>
      <c r="G5867"/>
    </row>
    <row r="5868" spans="1:7" x14ac:dyDescent="0.2">
      <c r="A5868" t="str">
        <f>Table76[[#This Row],[Test No.]]&amp;Table76[[#This Row],[Section]]&amp;Table76[[#This Row],[Q. No.]]</f>
        <v/>
      </c>
      <c r="B5868"/>
      <c r="C5868"/>
      <c r="D5868"/>
      <c r="E5868"/>
      <c r="F5868"/>
      <c r="G5868"/>
    </row>
    <row r="5869" spans="1:7" x14ac:dyDescent="0.2">
      <c r="A5869" t="str">
        <f>Table76[[#This Row],[Test No.]]&amp;Table76[[#This Row],[Section]]&amp;Table76[[#This Row],[Q. No.]]</f>
        <v/>
      </c>
      <c r="B5869"/>
      <c r="C5869"/>
      <c r="D5869"/>
      <c r="E5869"/>
      <c r="F5869"/>
      <c r="G5869"/>
    </row>
    <row r="5870" spans="1:7" x14ac:dyDescent="0.2">
      <c r="A5870" t="str">
        <f>Table76[[#This Row],[Test No.]]&amp;Table76[[#This Row],[Section]]&amp;Table76[[#This Row],[Q. No.]]</f>
        <v/>
      </c>
      <c r="B5870"/>
      <c r="C5870"/>
      <c r="D5870"/>
      <c r="E5870"/>
      <c r="F5870"/>
      <c r="G5870"/>
    </row>
    <row r="5871" spans="1:7" x14ac:dyDescent="0.2">
      <c r="A5871" t="str">
        <f>Table76[[#This Row],[Test No.]]&amp;Table76[[#This Row],[Section]]&amp;Table76[[#This Row],[Q. No.]]</f>
        <v/>
      </c>
      <c r="B5871"/>
      <c r="C5871"/>
      <c r="D5871"/>
      <c r="E5871"/>
      <c r="F5871"/>
      <c r="G5871"/>
    </row>
    <row r="5872" spans="1:7" x14ac:dyDescent="0.2">
      <c r="A5872" t="str">
        <f>Table76[[#This Row],[Test No.]]&amp;Table76[[#This Row],[Section]]&amp;Table76[[#This Row],[Q. No.]]</f>
        <v/>
      </c>
      <c r="B5872"/>
      <c r="C5872"/>
      <c r="D5872"/>
      <c r="E5872"/>
      <c r="F5872"/>
      <c r="G5872"/>
    </row>
    <row r="5873" spans="1:7" x14ac:dyDescent="0.2">
      <c r="A5873" t="str">
        <f>Table76[[#This Row],[Test No.]]&amp;Table76[[#This Row],[Section]]&amp;Table76[[#This Row],[Q. No.]]</f>
        <v/>
      </c>
      <c r="B5873"/>
      <c r="C5873"/>
      <c r="D5873"/>
      <c r="E5873"/>
      <c r="F5873"/>
      <c r="G5873"/>
    </row>
    <row r="5874" spans="1:7" x14ac:dyDescent="0.2">
      <c r="A5874" t="str">
        <f>Table76[[#This Row],[Test No.]]&amp;Table76[[#This Row],[Section]]&amp;Table76[[#This Row],[Q. No.]]</f>
        <v/>
      </c>
      <c r="B5874"/>
      <c r="C5874"/>
      <c r="D5874"/>
      <c r="E5874"/>
      <c r="F5874"/>
      <c r="G5874"/>
    </row>
    <row r="5875" spans="1:7" x14ac:dyDescent="0.2">
      <c r="A5875" t="str">
        <f>Table76[[#This Row],[Test No.]]&amp;Table76[[#This Row],[Section]]&amp;Table76[[#This Row],[Q. No.]]</f>
        <v/>
      </c>
      <c r="B5875"/>
      <c r="C5875"/>
      <c r="D5875"/>
      <c r="E5875"/>
      <c r="F5875"/>
      <c r="G5875"/>
    </row>
    <row r="5876" spans="1:7" x14ac:dyDescent="0.2">
      <c r="A5876" t="str">
        <f>Table76[[#This Row],[Test No.]]&amp;Table76[[#This Row],[Section]]&amp;Table76[[#This Row],[Q. No.]]</f>
        <v/>
      </c>
      <c r="B5876"/>
      <c r="C5876"/>
      <c r="D5876"/>
      <c r="E5876"/>
      <c r="F5876"/>
      <c r="G5876"/>
    </row>
    <row r="5877" spans="1:7" x14ac:dyDescent="0.2">
      <c r="A5877" t="str">
        <f>Table76[[#This Row],[Test No.]]&amp;Table76[[#This Row],[Section]]&amp;Table76[[#This Row],[Q. No.]]</f>
        <v/>
      </c>
      <c r="B5877"/>
      <c r="C5877"/>
      <c r="D5877"/>
      <c r="E5877"/>
      <c r="F5877"/>
      <c r="G5877"/>
    </row>
    <row r="5878" spans="1:7" x14ac:dyDescent="0.2">
      <c r="A5878" t="str">
        <f>Table76[[#This Row],[Test No.]]&amp;Table76[[#This Row],[Section]]&amp;Table76[[#This Row],[Q. No.]]</f>
        <v/>
      </c>
      <c r="B5878"/>
      <c r="C5878"/>
      <c r="D5878"/>
      <c r="E5878"/>
      <c r="F5878"/>
      <c r="G5878"/>
    </row>
    <row r="5879" spans="1:7" x14ac:dyDescent="0.2">
      <c r="A5879" t="str">
        <f>Table76[[#This Row],[Test No.]]&amp;Table76[[#This Row],[Section]]&amp;Table76[[#This Row],[Q. No.]]</f>
        <v/>
      </c>
      <c r="B5879"/>
      <c r="C5879"/>
      <c r="D5879"/>
      <c r="E5879"/>
      <c r="F5879"/>
      <c r="G5879"/>
    </row>
    <row r="5880" spans="1:7" x14ac:dyDescent="0.2">
      <c r="A5880" t="str">
        <f>Table76[[#This Row],[Test No.]]&amp;Table76[[#This Row],[Section]]&amp;Table76[[#This Row],[Q. No.]]</f>
        <v/>
      </c>
      <c r="B5880"/>
      <c r="C5880"/>
      <c r="D5880"/>
      <c r="E5880"/>
      <c r="F5880"/>
      <c r="G5880"/>
    </row>
    <row r="5881" spans="1:7" x14ac:dyDescent="0.2">
      <c r="A5881" t="str">
        <f>Table76[[#This Row],[Test No.]]&amp;Table76[[#This Row],[Section]]&amp;Table76[[#This Row],[Q. No.]]</f>
        <v/>
      </c>
      <c r="B5881"/>
      <c r="C5881"/>
      <c r="D5881"/>
      <c r="E5881"/>
      <c r="F5881"/>
      <c r="G5881"/>
    </row>
    <row r="5882" spans="1:7" x14ac:dyDescent="0.2">
      <c r="A5882" t="str">
        <f>Table76[[#This Row],[Test No.]]&amp;Table76[[#This Row],[Section]]&amp;Table76[[#This Row],[Q. No.]]</f>
        <v/>
      </c>
      <c r="B5882"/>
      <c r="C5882"/>
      <c r="D5882"/>
      <c r="E5882"/>
      <c r="F5882"/>
      <c r="G5882"/>
    </row>
    <row r="5883" spans="1:7" x14ac:dyDescent="0.2">
      <c r="A5883" t="str">
        <f>Table76[[#This Row],[Test No.]]&amp;Table76[[#This Row],[Section]]&amp;Table76[[#This Row],[Q. No.]]</f>
        <v/>
      </c>
      <c r="B5883"/>
      <c r="C5883"/>
      <c r="D5883"/>
      <c r="E5883"/>
      <c r="F5883"/>
      <c r="G5883"/>
    </row>
    <row r="5884" spans="1:7" x14ac:dyDescent="0.2">
      <c r="A5884" t="str">
        <f>Table76[[#This Row],[Test No.]]&amp;Table76[[#This Row],[Section]]&amp;Table76[[#This Row],[Q. No.]]</f>
        <v/>
      </c>
      <c r="B5884"/>
      <c r="C5884"/>
      <c r="D5884"/>
      <c r="E5884"/>
      <c r="F5884"/>
      <c r="G5884"/>
    </row>
    <row r="5885" spans="1:7" x14ac:dyDescent="0.2">
      <c r="A5885" t="str">
        <f>Table76[[#This Row],[Test No.]]&amp;Table76[[#This Row],[Section]]&amp;Table76[[#This Row],[Q. No.]]</f>
        <v/>
      </c>
      <c r="B5885"/>
      <c r="C5885"/>
      <c r="D5885"/>
      <c r="E5885"/>
      <c r="F5885"/>
      <c r="G5885"/>
    </row>
    <row r="5886" spans="1:7" x14ac:dyDescent="0.2">
      <c r="A5886" t="str">
        <f>Table76[[#This Row],[Test No.]]&amp;Table76[[#This Row],[Section]]&amp;Table76[[#This Row],[Q. No.]]</f>
        <v/>
      </c>
      <c r="B5886"/>
      <c r="C5886"/>
      <c r="D5886"/>
      <c r="E5886"/>
      <c r="F5886"/>
      <c r="G5886"/>
    </row>
    <row r="5887" spans="1:7" x14ac:dyDescent="0.2">
      <c r="A5887" t="str">
        <f>Table76[[#This Row],[Test No.]]&amp;Table76[[#This Row],[Section]]&amp;Table76[[#This Row],[Q. No.]]</f>
        <v/>
      </c>
      <c r="B5887"/>
      <c r="C5887"/>
      <c r="D5887"/>
      <c r="E5887"/>
      <c r="F5887"/>
      <c r="G5887"/>
    </row>
    <row r="5888" spans="1:7" x14ac:dyDescent="0.2">
      <c r="A5888" t="str">
        <f>Table76[[#This Row],[Test No.]]&amp;Table76[[#This Row],[Section]]&amp;Table76[[#This Row],[Q. No.]]</f>
        <v/>
      </c>
      <c r="B5888"/>
      <c r="C5888"/>
      <c r="D5888"/>
      <c r="E5888"/>
      <c r="F5888"/>
      <c r="G5888"/>
    </row>
    <row r="5889" spans="1:7" x14ac:dyDescent="0.2">
      <c r="A5889" t="str">
        <f>Table76[[#This Row],[Test No.]]&amp;Table76[[#This Row],[Section]]&amp;Table76[[#This Row],[Q. No.]]</f>
        <v/>
      </c>
      <c r="B5889"/>
      <c r="C5889"/>
      <c r="D5889"/>
      <c r="E5889"/>
      <c r="F5889"/>
      <c r="G5889"/>
    </row>
    <row r="5890" spans="1:7" x14ac:dyDescent="0.2">
      <c r="A5890" t="str">
        <f>Table76[[#This Row],[Test No.]]&amp;Table76[[#This Row],[Section]]&amp;Table76[[#This Row],[Q. No.]]</f>
        <v/>
      </c>
      <c r="B5890"/>
      <c r="C5890"/>
      <c r="D5890"/>
      <c r="E5890"/>
      <c r="F5890"/>
      <c r="G5890"/>
    </row>
    <row r="5891" spans="1:7" x14ac:dyDescent="0.2">
      <c r="A5891" t="str">
        <f>Table76[[#This Row],[Test No.]]&amp;Table76[[#This Row],[Section]]&amp;Table76[[#This Row],[Q. No.]]</f>
        <v/>
      </c>
      <c r="B5891"/>
      <c r="C5891"/>
      <c r="D5891"/>
      <c r="E5891"/>
      <c r="F5891"/>
      <c r="G5891"/>
    </row>
    <row r="5892" spans="1:7" x14ac:dyDescent="0.2">
      <c r="A5892" t="str">
        <f>Table76[[#This Row],[Test No.]]&amp;Table76[[#This Row],[Section]]&amp;Table76[[#This Row],[Q. No.]]</f>
        <v/>
      </c>
      <c r="B5892"/>
      <c r="C5892"/>
      <c r="D5892"/>
      <c r="E5892"/>
      <c r="F5892"/>
      <c r="G5892"/>
    </row>
    <row r="5893" spans="1:7" x14ac:dyDescent="0.2">
      <c r="A5893" t="str">
        <f>Table76[[#This Row],[Test No.]]&amp;Table76[[#This Row],[Section]]&amp;Table76[[#This Row],[Q. No.]]</f>
        <v/>
      </c>
      <c r="B5893"/>
      <c r="C5893"/>
      <c r="D5893"/>
      <c r="E5893"/>
      <c r="F5893"/>
      <c r="G5893"/>
    </row>
    <row r="5894" spans="1:7" x14ac:dyDescent="0.2">
      <c r="A5894" t="str">
        <f>Table76[[#This Row],[Test No.]]&amp;Table76[[#This Row],[Section]]&amp;Table76[[#This Row],[Q. No.]]</f>
        <v/>
      </c>
      <c r="B5894"/>
      <c r="C5894"/>
      <c r="D5894"/>
      <c r="E5894"/>
      <c r="F5894"/>
      <c r="G5894"/>
    </row>
    <row r="5895" spans="1:7" x14ac:dyDescent="0.2">
      <c r="A5895" t="str">
        <f>Table76[[#This Row],[Test No.]]&amp;Table76[[#This Row],[Section]]&amp;Table76[[#This Row],[Q. No.]]</f>
        <v/>
      </c>
      <c r="B5895"/>
      <c r="C5895"/>
      <c r="D5895"/>
      <c r="E5895"/>
      <c r="F5895"/>
      <c r="G5895"/>
    </row>
    <row r="5896" spans="1:7" x14ac:dyDescent="0.2">
      <c r="A5896" t="str">
        <f>Table76[[#This Row],[Test No.]]&amp;Table76[[#This Row],[Section]]&amp;Table76[[#This Row],[Q. No.]]</f>
        <v/>
      </c>
      <c r="B5896"/>
      <c r="C5896"/>
      <c r="D5896"/>
      <c r="E5896"/>
      <c r="F5896"/>
      <c r="G5896"/>
    </row>
    <row r="5897" spans="1:7" x14ac:dyDescent="0.2">
      <c r="A5897" t="str">
        <f>Table76[[#This Row],[Test No.]]&amp;Table76[[#This Row],[Section]]&amp;Table76[[#This Row],[Q. No.]]</f>
        <v/>
      </c>
      <c r="B5897"/>
      <c r="C5897"/>
      <c r="D5897"/>
      <c r="E5897"/>
      <c r="F5897"/>
      <c r="G5897"/>
    </row>
    <row r="5898" spans="1:7" x14ac:dyDescent="0.2">
      <c r="A5898" t="str">
        <f>Table76[[#This Row],[Test No.]]&amp;Table76[[#This Row],[Section]]&amp;Table76[[#This Row],[Q. No.]]</f>
        <v/>
      </c>
      <c r="B5898"/>
      <c r="C5898"/>
      <c r="D5898"/>
      <c r="E5898"/>
      <c r="F5898"/>
      <c r="G5898"/>
    </row>
    <row r="5899" spans="1:7" x14ac:dyDescent="0.2">
      <c r="A5899" t="str">
        <f>Table76[[#This Row],[Test No.]]&amp;Table76[[#This Row],[Section]]&amp;Table76[[#This Row],[Q. No.]]</f>
        <v/>
      </c>
      <c r="B5899"/>
      <c r="C5899"/>
      <c r="D5899"/>
      <c r="E5899"/>
      <c r="F5899"/>
      <c r="G5899"/>
    </row>
    <row r="5900" spans="1:7" x14ac:dyDescent="0.2">
      <c r="A5900" t="str">
        <f>Table76[[#This Row],[Test No.]]&amp;Table76[[#This Row],[Section]]&amp;Table76[[#This Row],[Q. No.]]</f>
        <v/>
      </c>
      <c r="B5900"/>
      <c r="C5900"/>
      <c r="D5900"/>
      <c r="E5900"/>
      <c r="F5900"/>
      <c r="G5900"/>
    </row>
    <row r="5901" spans="1:7" x14ac:dyDescent="0.2">
      <c r="A5901" t="str">
        <f>Table76[[#This Row],[Test No.]]&amp;Table76[[#This Row],[Section]]&amp;Table76[[#This Row],[Q. No.]]</f>
        <v/>
      </c>
      <c r="B5901"/>
      <c r="C5901"/>
      <c r="D5901"/>
      <c r="E5901"/>
      <c r="F5901"/>
      <c r="G5901"/>
    </row>
    <row r="5902" spans="1:7" x14ac:dyDescent="0.2">
      <c r="A5902" t="str">
        <f>Table76[[#This Row],[Test No.]]&amp;Table76[[#This Row],[Section]]&amp;Table76[[#This Row],[Q. No.]]</f>
        <v/>
      </c>
      <c r="B5902"/>
      <c r="C5902"/>
      <c r="D5902"/>
      <c r="E5902"/>
      <c r="F5902"/>
      <c r="G5902"/>
    </row>
    <row r="5903" spans="1:7" x14ac:dyDescent="0.2">
      <c r="A5903" t="str">
        <f>Table76[[#This Row],[Test No.]]&amp;Table76[[#This Row],[Section]]&amp;Table76[[#This Row],[Q. No.]]</f>
        <v/>
      </c>
      <c r="B5903"/>
      <c r="C5903"/>
      <c r="D5903"/>
      <c r="E5903"/>
      <c r="F5903"/>
      <c r="G5903"/>
    </row>
    <row r="5904" spans="1:7" x14ac:dyDescent="0.2">
      <c r="A5904" t="str">
        <f>Table76[[#This Row],[Test No.]]&amp;Table76[[#This Row],[Section]]&amp;Table76[[#This Row],[Q. No.]]</f>
        <v/>
      </c>
      <c r="B5904"/>
      <c r="C5904"/>
      <c r="D5904"/>
      <c r="E5904"/>
      <c r="F5904"/>
      <c r="G5904"/>
    </row>
    <row r="5905" spans="1:7" x14ac:dyDescent="0.2">
      <c r="A5905" t="str">
        <f>Table76[[#This Row],[Test No.]]&amp;Table76[[#This Row],[Section]]&amp;Table76[[#This Row],[Q. No.]]</f>
        <v/>
      </c>
      <c r="B5905"/>
      <c r="C5905"/>
      <c r="D5905"/>
      <c r="E5905"/>
      <c r="F5905"/>
      <c r="G5905"/>
    </row>
    <row r="5906" spans="1:7" x14ac:dyDescent="0.2">
      <c r="A5906" t="str">
        <f>Table76[[#This Row],[Test No.]]&amp;Table76[[#This Row],[Section]]&amp;Table76[[#This Row],[Q. No.]]</f>
        <v/>
      </c>
      <c r="B5906"/>
      <c r="C5906"/>
      <c r="D5906"/>
      <c r="E5906"/>
      <c r="F5906"/>
      <c r="G5906"/>
    </row>
    <row r="5907" spans="1:7" x14ac:dyDescent="0.2">
      <c r="A5907" t="str">
        <f>Table76[[#This Row],[Test No.]]&amp;Table76[[#This Row],[Section]]&amp;Table76[[#This Row],[Q. No.]]</f>
        <v/>
      </c>
      <c r="B5907"/>
      <c r="C5907"/>
      <c r="D5907"/>
      <c r="E5907"/>
      <c r="F5907"/>
      <c r="G5907"/>
    </row>
    <row r="5908" spans="1:7" x14ac:dyDescent="0.2">
      <c r="A5908" t="str">
        <f>Table76[[#This Row],[Test No.]]&amp;Table76[[#This Row],[Section]]&amp;Table76[[#This Row],[Q. No.]]</f>
        <v/>
      </c>
      <c r="B5908"/>
      <c r="C5908"/>
      <c r="D5908"/>
      <c r="E5908"/>
      <c r="F5908"/>
      <c r="G5908"/>
    </row>
    <row r="5909" spans="1:7" x14ac:dyDescent="0.2">
      <c r="A5909" t="str">
        <f>Table76[[#This Row],[Test No.]]&amp;Table76[[#This Row],[Section]]&amp;Table76[[#This Row],[Q. No.]]</f>
        <v/>
      </c>
      <c r="B5909"/>
      <c r="C5909"/>
      <c r="D5909"/>
      <c r="E5909"/>
      <c r="F5909"/>
      <c r="G5909"/>
    </row>
    <row r="5910" spans="1:7" x14ac:dyDescent="0.2">
      <c r="A5910" t="str">
        <f>Table76[[#This Row],[Test No.]]&amp;Table76[[#This Row],[Section]]&amp;Table76[[#This Row],[Q. No.]]</f>
        <v/>
      </c>
      <c r="B5910"/>
      <c r="C5910"/>
      <c r="D5910"/>
      <c r="E5910"/>
      <c r="F5910"/>
      <c r="G5910"/>
    </row>
    <row r="5911" spans="1:7" x14ac:dyDescent="0.2">
      <c r="A5911" t="str">
        <f>Table76[[#This Row],[Test No.]]&amp;Table76[[#This Row],[Section]]&amp;Table76[[#This Row],[Q. No.]]</f>
        <v/>
      </c>
      <c r="B5911"/>
      <c r="C5911"/>
      <c r="D5911"/>
      <c r="E5911"/>
      <c r="F5911"/>
      <c r="G5911"/>
    </row>
    <row r="5912" spans="1:7" x14ac:dyDescent="0.2">
      <c r="A5912" t="str">
        <f>Table76[[#This Row],[Test No.]]&amp;Table76[[#This Row],[Section]]&amp;Table76[[#This Row],[Q. No.]]</f>
        <v/>
      </c>
      <c r="B5912"/>
      <c r="C5912"/>
      <c r="D5912"/>
      <c r="E5912"/>
      <c r="F5912"/>
      <c r="G5912"/>
    </row>
    <row r="5913" spans="1:7" x14ac:dyDescent="0.2">
      <c r="A5913" t="str">
        <f>Table76[[#This Row],[Test No.]]&amp;Table76[[#This Row],[Section]]&amp;Table76[[#This Row],[Q. No.]]</f>
        <v/>
      </c>
      <c r="B5913"/>
      <c r="C5913"/>
      <c r="D5913"/>
      <c r="E5913"/>
      <c r="F5913"/>
      <c r="G5913"/>
    </row>
    <row r="5914" spans="1:7" x14ac:dyDescent="0.2">
      <c r="A5914" t="str">
        <f>Table76[[#This Row],[Test No.]]&amp;Table76[[#This Row],[Section]]&amp;Table76[[#This Row],[Q. No.]]</f>
        <v/>
      </c>
      <c r="B5914"/>
      <c r="C5914"/>
      <c r="D5914"/>
      <c r="E5914"/>
      <c r="F5914"/>
      <c r="G5914"/>
    </row>
    <row r="5915" spans="1:7" x14ac:dyDescent="0.2">
      <c r="A5915" t="str">
        <f>Table76[[#This Row],[Test No.]]&amp;Table76[[#This Row],[Section]]&amp;Table76[[#This Row],[Q. No.]]</f>
        <v/>
      </c>
      <c r="B5915"/>
      <c r="C5915"/>
      <c r="D5915"/>
      <c r="E5915"/>
      <c r="F5915"/>
      <c r="G5915"/>
    </row>
    <row r="5916" spans="1:7" x14ac:dyDescent="0.2">
      <c r="A5916" t="str">
        <f>Table76[[#This Row],[Test No.]]&amp;Table76[[#This Row],[Section]]&amp;Table76[[#This Row],[Q. No.]]</f>
        <v/>
      </c>
      <c r="B5916"/>
      <c r="C5916"/>
      <c r="D5916"/>
      <c r="E5916"/>
      <c r="F5916"/>
      <c r="G5916"/>
    </row>
    <row r="5917" spans="1:7" x14ac:dyDescent="0.2">
      <c r="A5917" t="str">
        <f>Table76[[#This Row],[Test No.]]&amp;Table76[[#This Row],[Section]]&amp;Table76[[#This Row],[Q. No.]]</f>
        <v/>
      </c>
      <c r="B5917"/>
      <c r="C5917"/>
      <c r="D5917"/>
      <c r="E5917"/>
      <c r="F5917"/>
      <c r="G5917"/>
    </row>
    <row r="5918" spans="1:7" x14ac:dyDescent="0.2">
      <c r="A5918" t="str">
        <f>Table76[[#This Row],[Test No.]]&amp;Table76[[#This Row],[Section]]&amp;Table76[[#This Row],[Q. No.]]</f>
        <v/>
      </c>
      <c r="B5918"/>
      <c r="C5918"/>
      <c r="D5918"/>
      <c r="E5918"/>
      <c r="F5918"/>
      <c r="G5918"/>
    </row>
    <row r="5919" spans="1:7" x14ac:dyDescent="0.2">
      <c r="A5919" t="str">
        <f>Table76[[#This Row],[Test No.]]&amp;Table76[[#This Row],[Section]]&amp;Table76[[#This Row],[Q. No.]]</f>
        <v/>
      </c>
      <c r="B5919"/>
      <c r="C5919"/>
      <c r="D5919"/>
      <c r="E5919"/>
      <c r="F5919"/>
      <c r="G5919"/>
    </row>
    <row r="5920" spans="1:7" x14ac:dyDescent="0.2">
      <c r="A5920" t="str">
        <f>Table76[[#This Row],[Test No.]]&amp;Table76[[#This Row],[Section]]&amp;Table76[[#This Row],[Q. No.]]</f>
        <v/>
      </c>
      <c r="B5920"/>
      <c r="C5920"/>
      <c r="D5920"/>
      <c r="E5920"/>
      <c r="F5920"/>
      <c r="G5920"/>
    </row>
    <row r="5921" spans="1:7" x14ac:dyDescent="0.2">
      <c r="A5921" t="str">
        <f>Table76[[#This Row],[Test No.]]&amp;Table76[[#This Row],[Section]]&amp;Table76[[#This Row],[Q. No.]]</f>
        <v/>
      </c>
      <c r="B5921"/>
      <c r="C5921"/>
      <c r="D5921"/>
      <c r="E5921"/>
      <c r="F5921"/>
      <c r="G5921"/>
    </row>
    <row r="5922" spans="1:7" x14ac:dyDescent="0.2">
      <c r="A5922" t="str">
        <f>Table76[[#This Row],[Test No.]]&amp;Table76[[#This Row],[Section]]&amp;Table76[[#This Row],[Q. No.]]</f>
        <v/>
      </c>
      <c r="B5922"/>
      <c r="C5922"/>
      <c r="D5922"/>
      <c r="E5922"/>
      <c r="F5922"/>
      <c r="G5922"/>
    </row>
    <row r="5923" spans="1:7" x14ac:dyDescent="0.2">
      <c r="A5923" t="str">
        <f>Table76[[#This Row],[Test No.]]&amp;Table76[[#This Row],[Section]]&amp;Table76[[#This Row],[Q. No.]]</f>
        <v/>
      </c>
      <c r="B5923"/>
      <c r="C5923"/>
      <c r="D5923"/>
      <c r="E5923"/>
      <c r="F5923"/>
      <c r="G5923"/>
    </row>
    <row r="5924" spans="1:7" x14ac:dyDescent="0.2">
      <c r="A5924" t="str">
        <f>Table76[[#This Row],[Test No.]]&amp;Table76[[#This Row],[Section]]&amp;Table76[[#This Row],[Q. No.]]</f>
        <v/>
      </c>
      <c r="B5924"/>
      <c r="C5924"/>
      <c r="D5924"/>
      <c r="E5924"/>
      <c r="F5924"/>
      <c r="G5924"/>
    </row>
    <row r="5925" spans="1:7" x14ac:dyDescent="0.2">
      <c r="A5925" t="str">
        <f>Table76[[#This Row],[Test No.]]&amp;Table76[[#This Row],[Section]]&amp;Table76[[#This Row],[Q. No.]]</f>
        <v/>
      </c>
      <c r="B5925"/>
      <c r="C5925"/>
      <c r="D5925"/>
      <c r="E5925"/>
      <c r="F5925"/>
      <c r="G5925"/>
    </row>
    <row r="5926" spans="1:7" x14ac:dyDescent="0.2">
      <c r="A5926" t="str">
        <f>Table76[[#This Row],[Test No.]]&amp;Table76[[#This Row],[Section]]&amp;Table76[[#This Row],[Q. No.]]</f>
        <v/>
      </c>
      <c r="B5926"/>
      <c r="C5926"/>
      <c r="D5926"/>
      <c r="E5926"/>
      <c r="F5926"/>
      <c r="G5926"/>
    </row>
    <row r="5927" spans="1:7" x14ac:dyDescent="0.2">
      <c r="A5927" t="str">
        <f>Table76[[#This Row],[Test No.]]&amp;Table76[[#This Row],[Section]]&amp;Table76[[#This Row],[Q. No.]]</f>
        <v/>
      </c>
      <c r="B5927"/>
      <c r="C5927"/>
      <c r="D5927"/>
      <c r="E5927"/>
      <c r="F5927"/>
      <c r="G5927"/>
    </row>
    <row r="5928" spans="1:7" x14ac:dyDescent="0.2">
      <c r="A5928" t="str">
        <f>Table76[[#This Row],[Test No.]]&amp;Table76[[#This Row],[Section]]&amp;Table76[[#This Row],[Q. No.]]</f>
        <v/>
      </c>
      <c r="B5928"/>
      <c r="C5928"/>
      <c r="D5928"/>
      <c r="E5928"/>
      <c r="F5928"/>
      <c r="G5928"/>
    </row>
    <row r="5929" spans="1:7" x14ac:dyDescent="0.2">
      <c r="A5929" t="str">
        <f>Table76[[#This Row],[Test No.]]&amp;Table76[[#This Row],[Section]]&amp;Table76[[#This Row],[Q. No.]]</f>
        <v/>
      </c>
      <c r="B5929"/>
      <c r="C5929"/>
      <c r="D5929"/>
      <c r="E5929"/>
      <c r="F5929"/>
      <c r="G5929"/>
    </row>
    <row r="5930" spans="1:7" x14ac:dyDescent="0.2">
      <c r="A5930" t="str">
        <f>Table76[[#This Row],[Test No.]]&amp;Table76[[#This Row],[Section]]&amp;Table76[[#This Row],[Q. No.]]</f>
        <v/>
      </c>
      <c r="B5930"/>
      <c r="C5930"/>
      <c r="D5930"/>
      <c r="E5930"/>
      <c r="F5930"/>
      <c r="G5930"/>
    </row>
    <row r="5931" spans="1:7" x14ac:dyDescent="0.2">
      <c r="A5931" t="str">
        <f>Table76[[#This Row],[Test No.]]&amp;Table76[[#This Row],[Section]]&amp;Table76[[#This Row],[Q. No.]]</f>
        <v/>
      </c>
      <c r="B5931"/>
      <c r="C5931"/>
      <c r="D5931"/>
      <c r="E5931"/>
      <c r="F5931"/>
      <c r="G5931"/>
    </row>
    <row r="5932" spans="1:7" x14ac:dyDescent="0.2">
      <c r="A5932" t="str">
        <f>Table76[[#This Row],[Test No.]]&amp;Table76[[#This Row],[Section]]&amp;Table76[[#This Row],[Q. No.]]</f>
        <v/>
      </c>
      <c r="B5932"/>
      <c r="C5932"/>
      <c r="D5932"/>
      <c r="E5932"/>
      <c r="F5932"/>
      <c r="G5932"/>
    </row>
    <row r="5933" spans="1:7" x14ac:dyDescent="0.2">
      <c r="A5933" t="str">
        <f>Table76[[#This Row],[Test No.]]&amp;Table76[[#This Row],[Section]]&amp;Table76[[#This Row],[Q. No.]]</f>
        <v/>
      </c>
      <c r="B5933"/>
      <c r="C5933"/>
      <c r="D5933"/>
      <c r="E5933"/>
      <c r="F5933"/>
      <c r="G5933"/>
    </row>
    <row r="5934" spans="1:7" x14ac:dyDescent="0.2">
      <c r="A5934" t="str">
        <f>Table76[[#This Row],[Test No.]]&amp;Table76[[#This Row],[Section]]&amp;Table76[[#This Row],[Q. No.]]</f>
        <v/>
      </c>
      <c r="B5934"/>
      <c r="C5934"/>
      <c r="D5934"/>
      <c r="E5934"/>
      <c r="F5934"/>
      <c r="G5934"/>
    </row>
    <row r="5935" spans="1:7" x14ac:dyDescent="0.2">
      <c r="A5935" t="str">
        <f>Table76[[#This Row],[Test No.]]&amp;Table76[[#This Row],[Section]]&amp;Table76[[#This Row],[Q. No.]]</f>
        <v/>
      </c>
      <c r="B5935"/>
      <c r="C5935"/>
      <c r="D5935"/>
      <c r="E5935"/>
      <c r="F5935"/>
      <c r="G5935"/>
    </row>
    <row r="5936" spans="1:7" x14ac:dyDescent="0.2">
      <c r="A5936" t="str">
        <f>Table76[[#This Row],[Test No.]]&amp;Table76[[#This Row],[Section]]&amp;Table76[[#This Row],[Q. No.]]</f>
        <v/>
      </c>
      <c r="B5936"/>
      <c r="C5936"/>
      <c r="D5936"/>
      <c r="E5936"/>
      <c r="F5936"/>
      <c r="G5936"/>
    </row>
    <row r="5937" spans="1:7" x14ac:dyDescent="0.2">
      <c r="A5937" t="str">
        <f>Table76[[#This Row],[Test No.]]&amp;Table76[[#This Row],[Section]]&amp;Table76[[#This Row],[Q. No.]]</f>
        <v/>
      </c>
      <c r="B5937"/>
      <c r="C5937"/>
      <c r="D5937"/>
      <c r="E5937"/>
      <c r="F5937"/>
      <c r="G5937"/>
    </row>
    <row r="5938" spans="1:7" x14ac:dyDescent="0.2">
      <c r="A5938" t="str">
        <f>Table76[[#This Row],[Test No.]]&amp;Table76[[#This Row],[Section]]&amp;Table76[[#This Row],[Q. No.]]</f>
        <v/>
      </c>
      <c r="B5938"/>
      <c r="C5938"/>
      <c r="D5938"/>
      <c r="E5938"/>
      <c r="F5938"/>
      <c r="G5938"/>
    </row>
    <row r="5939" spans="1:7" x14ac:dyDescent="0.2">
      <c r="A5939" t="str">
        <f>Table76[[#This Row],[Test No.]]&amp;Table76[[#This Row],[Section]]&amp;Table76[[#This Row],[Q. No.]]</f>
        <v/>
      </c>
      <c r="B5939"/>
      <c r="C5939"/>
      <c r="D5939"/>
      <c r="E5939"/>
      <c r="F5939"/>
      <c r="G5939"/>
    </row>
    <row r="5940" spans="1:7" x14ac:dyDescent="0.2">
      <c r="A5940" t="str">
        <f>Table76[[#This Row],[Test No.]]&amp;Table76[[#This Row],[Section]]&amp;Table76[[#This Row],[Q. No.]]</f>
        <v/>
      </c>
      <c r="B5940"/>
      <c r="C5940"/>
      <c r="D5940"/>
      <c r="E5940"/>
      <c r="F5940"/>
      <c r="G5940"/>
    </row>
    <row r="5941" spans="1:7" x14ac:dyDescent="0.2">
      <c r="A5941" t="str">
        <f>Table76[[#This Row],[Test No.]]&amp;Table76[[#This Row],[Section]]&amp;Table76[[#This Row],[Q. No.]]</f>
        <v/>
      </c>
      <c r="B5941"/>
      <c r="C5941"/>
      <c r="D5941"/>
      <c r="E5941"/>
      <c r="F5941"/>
      <c r="G5941"/>
    </row>
    <row r="5942" spans="1:7" x14ac:dyDescent="0.2">
      <c r="A5942" t="str">
        <f>Table76[[#This Row],[Test No.]]&amp;Table76[[#This Row],[Section]]&amp;Table76[[#This Row],[Q. No.]]</f>
        <v/>
      </c>
      <c r="B5942"/>
      <c r="C5942"/>
      <c r="D5942"/>
      <c r="E5942"/>
      <c r="F5942"/>
      <c r="G5942"/>
    </row>
    <row r="5943" spans="1:7" x14ac:dyDescent="0.2">
      <c r="A5943" t="str">
        <f>Table76[[#This Row],[Test No.]]&amp;Table76[[#This Row],[Section]]&amp;Table76[[#This Row],[Q. No.]]</f>
        <v/>
      </c>
      <c r="B5943"/>
      <c r="C5943"/>
      <c r="D5943"/>
      <c r="E5943"/>
      <c r="F5943"/>
      <c r="G5943"/>
    </row>
    <row r="5944" spans="1:7" x14ac:dyDescent="0.2">
      <c r="A5944" t="str">
        <f>Table76[[#This Row],[Test No.]]&amp;Table76[[#This Row],[Section]]&amp;Table76[[#This Row],[Q. No.]]</f>
        <v/>
      </c>
      <c r="B5944"/>
      <c r="C5944"/>
      <c r="D5944"/>
      <c r="E5944"/>
      <c r="F5944"/>
      <c r="G5944"/>
    </row>
    <row r="5945" spans="1:7" x14ac:dyDescent="0.2">
      <c r="A5945" t="str">
        <f>Table76[[#This Row],[Test No.]]&amp;Table76[[#This Row],[Section]]&amp;Table76[[#This Row],[Q. No.]]</f>
        <v/>
      </c>
      <c r="B5945"/>
      <c r="C5945"/>
      <c r="D5945"/>
      <c r="E5945"/>
      <c r="F5945"/>
      <c r="G5945"/>
    </row>
    <row r="5946" spans="1:7" x14ac:dyDescent="0.2">
      <c r="A5946" t="str">
        <f>Table76[[#This Row],[Test No.]]&amp;Table76[[#This Row],[Section]]&amp;Table76[[#This Row],[Q. No.]]</f>
        <v/>
      </c>
      <c r="B5946"/>
      <c r="C5946"/>
      <c r="D5946"/>
      <c r="E5946"/>
      <c r="F5946"/>
      <c r="G5946"/>
    </row>
    <row r="5947" spans="1:7" x14ac:dyDescent="0.2">
      <c r="A5947" t="str">
        <f>Table76[[#This Row],[Test No.]]&amp;Table76[[#This Row],[Section]]&amp;Table76[[#This Row],[Q. No.]]</f>
        <v/>
      </c>
      <c r="B5947"/>
      <c r="C5947"/>
      <c r="D5947"/>
      <c r="E5947"/>
      <c r="F5947"/>
      <c r="G5947"/>
    </row>
    <row r="5948" spans="1:7" x14ac:dyDescent="0.2">
      <c r="A5948" t="str">
        <f>Table76[[#This Row],[Test No.]]&amp;Table76[[#This Row],[Section]]&amp;Table76[[#This Row],[Q. No.]]</f>
        <v/>
      </c>
      <c r="B5948"/>
      <c r="C5948"/>
      <c r="D5948"/>
      <c r="E5948"/>
      <c r="F5948"/>
      <c r="G5948"/>
    </row>
    <row r="5949" spans="1:7" x14ac:dyDescent="0.2">
      <c r="A5949" t="str">
        <f>Table76[[#This Row],[Test No.]]&amp;Table76[[#This Row],[Section]]&amp;Table76[[#This Row],[Q. No.]]</f>
        <v/>
      </c>
      <c r="B5949"/>
      <c r="C5949"/>
      <c r="D5949"/>
      <c r="E5949"/>
      <c r="F5949"/>
      <c r="G5949"/>
    </row>
    <row r="5950" spans="1:7" x14ac:dyDescent="0.2">
      <c r="A5950" t="str">
        <f>Table76[[#This Row],[Test No.]]&amp;Table76[[#This Row],[Section]]&amp;Table76[[#This Row],[Q. No.]]</f>
        <v/>
      </c>
      <c r="B5950"/>
      <c r="C5950"/>
      <c r="D5950"/>
      <c r="E5950"/>
      <c r="F5950"/>
      <c r="G5950"/>
    </row>
    <row r="5951" spans="1:7" x14ac:dyDescent="0.2">
      <c r="A5951" t="str">
        <f>Table76[[#This Row],[Test No.]]&amp;Table76[[#This Row],[Section]]&amp;Table76[[#This Row],[Q. No.]]</f>
        <v/>
      </c>
      <c r="B5951"/>
      <c r="C5951"/>
      <c r="D5951"/>
      <c r="E5951"/>
      <c r="F5951"/>
      <c r="G5951"/>
    </row>
    <row r="5952" spans="1:7" x14ac:dyDescent="0.2">
      <c r="A5952" t="str">
        <f>Table76[[#This Row],[Test No.]]&amp;Table76[[#This Row],[Section]]&amp;Table76[[#This Row],[Q. No.]]</f>
        <v/>
      </c>
      <c r="B5952"/>
      <c r="C5952"/>
      <c r="D5952"/>
      <c r="E5952"/>
      <c r="F5952"/>
      <c r="G5952"/>
    </row>
    <row r="5953" spans="1:7" x14ac:dyDescent="0.2">
      <c r="A5953" t="str">
        <f>Table76[[#This Row],[Test No.]]&amp;Table76[[#This Row],[Section]]&amp;Table76[[#This Row],[Q. No.]]</f>
        <v/>
      </c>
      <c r="B5953"/>
      <c r="C5953"/>
      <c r="D5953"/>
      <c r="E5953"/>
      <c r="F5953"/>
      <c r="G5953"/>
    </row>
    <row r="5954" spans="1:7" x14ac:dyDescent="0.2">
      <c r="A5954" t="str">
        <f>Table76[[#This Row],[Test No.]]&amp;Table76[[#This Row],[Section]]&amp;Table76[[#This Row],[Q. No.]]</f>
        <v/>
      </c>
      <c r="B5954"/>
      <c r="C5954"/>
      <c r="D5954"/>
      <c r="E5954"/>
      <c r="F5954"/>
      <c r="G5954"/>
    </row>
    <row r="5955" spans="1:7" x14ac:dyDescent="0.2">
      <c r="A5955" t="str">
        <f>Table76[[#This Row],[Test No.]]&amp;Table76[[#This Row],[Section]]&amp;Table76[[#This Row],[Q. No.]]</f>
        <v/>
      </c>
      <c r="B5955"/>
      <c r="C5955"/>
      <c r="D5955"/>
      <c r="E5955"/>
      <c r="F5955"/>
      <c r="G5955"/>
    </row>
    <row r="5956" spans="1:7" x14ac:dyDescent="0.2">
      <c r="A5956" t="str">
        <f>Table76[[#This Row],[Test No.]]&amp;Table76[[#This Row],[Section]]&amp;Table76[[#This Row],[Q. No.]]</f>
        <v/>
      </c>
      <c r="B5956"/>
      <c r="C5956"/>
      <c r="D5956"/>
      <c r="E5956"/>
      <c r="F5956"/>
      <c r="G5956"/>
    </row>
    <row r="5957" spans="1:7" x14ac:dyDescent="0.2">
      <c r="A5957" t="str">
        <f>Table76[[#This Row],[Test No.]]&amp;Table76[[#This Row],[Section]]&amp;Table76[[#This Row],[Q. No.]]</f>
        <v/>
      </c>
      <c r="B5957"/>
      <c r="C5957"/>
      <c r="D5957"/>
      <c r="E5957"/>
      <c r="F5957"/>
      <c r="G5957"/>
    </row>
    <row r="5958" spans="1:7" x14ac:dyDescent="0.2">
      <c r="A5958" t="str">
        <f>Table76[[#This Row],[Test No.]]&amp;Table76[[#This Row],[Section]]&amp;Table76[[#This Row],[Q. No.]]</f>
        <v/>
      </c>
      <c r="B5958"/>
      <c r="C5958"/>
      <c r="D5958"/>
      <c r="E5958"/>
      <c r="F5958"/>
      <c r="G5958"/>
    </row>
    <row r="5959" spans="1:7" x14ac:dyDescent="0.2">
      <c r="A5959" t="str">
        <f>Table76[[#This Row],[Test No.]]&amp;Table76[[#This Row],[Section]]&amp;Table76[[#This Row],[Q. No.]]</f>
        <v/>
      </c>
      <c r="B5959"/>
      <c r="C5959"/>
      <c r="D5959"/>
      <c r="E5959"/>
      <c r="F5959"/>
      <c r="G5959"/>
    </row>
    <row r="5960" spans="1:7" x14ac:dyDescent="0.2">
      <c r="A5960" t="str">
        <f>Table76[[#This Row],[Test No.]]&amp;Table76[[#This Row],[Section]]&amp;Table76[[#This Row],[Q. No.]]</f>
        <v/>
      </c>
      <c r="B5960"/>
      <c r="C5960"/>
      <c r="D5960"/>
      <c r="E5960"/>
      <c r="F5960"/>
      <c r="G5960"/>
    </row>
    <row r="5961" spans="1:7" x14ac:dyDescent="0.2">
      <c r="A5961" t="str">
        <f>Table76[[#This Row],[Test No.]]&amp;Table76[[#This Row],[Section]]&amp;Table76[[#This Row],[Q. No.]]</f>
        <v/>
      </c>
      <c r="B5961"/>
      <c r="C5961"/>
      <c r="D5961"/>
      <c r="E5961"/>
      <c r="F5961"/>
      <c r="G5961"/>
    </row>
    <row r="5962" spans="1:7" x14ac:dyDescent="0.2">
      <c r="A5962" t="str">
        <f>Table76[[#This Row],[Test No.]]&amp;Table76[[#This Row],[Section]]&amp;Table76[[#This Row],[Q. No.]]</f>
        <v/>
      </c>
      <c r="B5962"/>
      <c r="C5962"/>
      <c r="D5962"/>
      <c r="E5962"/>
      <c r="F5962"/>
      <c r="G5962"/>
    </row>
    <row r="5963" spans="1:7" x14ac:dyDescent="0.2">
      <c r="A5963" t="str">
        <f>Table76[[#This Row],[Test No.]]&amp;Table76[[#This Row],[Section]]&amp;Table76[[#This Row],[Q. No.]]</f>
        <v/>
      </c>
      <c r="B5963"/>
      <c r="C5963"/>
      <c r="D5963"/>
      <c r="E5963"/>
      <c r="F5963"/>
      <c r="G5963"/>
    </row>
    <row r="5964" spans="1:7" x14ac:dyDescent="0.2">
      <c r="A5964" t="str">
        <f>Table76[[#This Row],[Test No.]]&amp;Table76[[#This Row],[Section]]&amp;Table76[[#This Row],[Q. No.]]</f>
        <v/>
      </c>
      <c r="B5964"/>
      <c r="C5964"/>
      <c r="D5964"/>
      <c r="E5964"/>
      <c r="F5964"/>
      <c r="G5964"/>
    </row>
    <row r="5965" spans="1:7" x14ac:dyDescent="0.2">
      <c r="A5965" t="str">
        <f>Table76[[#This Row],[Test No.]]&amp;Table76[[#This Row],[Section]]&amp;Table76[[#This Row],[Q. No.]]</f>
        <v/>
      </c>
      <c r="B5965"/>
      <c r="C5965"/>
      <c r="D5965"/>
      <c r="E5965"/>
      <c r="F5965"/>
      <c r="G5965"/>
    </row>
    <row r="5966" spans="1:7" x14ac:dyDescent="0.2">
      <c r="A5966" t="str">
        <f>Table76[[#This Row],[Test No.]]&amp;Table76[[#This Row],[Section]]&amp;Table76[[#This Row],[Q. No.]]</f>
        <v/>
      </c>
      <c r="B5966"/>
      <c r="C5966"/>
      <c r="D5966"/>
      <c r="E5966"/>
      <c r="F5966"/>
      <c r="G5966"/>
    </row>
    <row r="5967" spans="1:7" x14ac:dyDescent="0.2">
      <c r="A5967" t="str">
        <f>Table76[[#This Row],[Test No.]]&amp;Table76[[#This Row],[Section]]&amp;Table76[[#This Row],[Q. No.]]</f>
        <v/>
      </c>
      <c r="B5967"/>
      <c r="C5967"/>
      <c r="D5967"/>
      <c r="E5967"/>
      <c r="F5967"/>
      <c r="G5967"/>
    </row>
    <row r="5968" spans="1:7" x14ac:dyDescent="0.2">
      <c r="A5968" t="str">
        <f>Table76[[#This Row],[Test No.]]&amp;Table76[[#This Row],[Section]]&amp;Table76[[#This Row],[Q. No.]]</f>
        <v/>
      </c>
      <c r="B5968"/>
      <c r="C5968"/>
      <c r="D5968"/>
      <c r="E5968"/>
      <c r="F5968"/>
      <c r="G5968"/>
    </row>
    <row r="5969" spans="1:7" x14ac:dyDescent="0.2">
      <c r="A5969" t="str">
        <f>Table76[[#This Row],[Test No.]]&amp;Table76[[#This Row],[Section]]&amp;Table76[[#This Row],[Q. No.]]</f>
        <v/>
      </c>
      <c r="B5969"/>
      <c r="C5969"/>
      <c r="D5969"/>
      <c r="E5969"/>
      <c r="F5969"/>
      <c r="G5969"/>
    </row>
    <row r="5970" spans="1:7" x14ac:dyDescent="0.2">
      <c r="A5970" t="str">
        <f>Table76[[#This Row],[Test No.]]&amp;Table76[[#This Row],[Section]]&amp;Table76[[#This Row],[Q. No.]]</f>
        <v/>
      </c>
      <c r="B5970"/>
      <c r="C5970"/>
      <c r="D5970"/>
      <c r="E5970"/>
      <c r="F5970"/>
      <c r="G5970"/>
    </row>
    <row r="5971" spans="1:7" x14ac:dyDescent="0.2">
      <c r="A5971" t="str">
        <f>Table76[[#This Row],[Test No.]]&amp;Table76[[#This Row],[Section]]&amp;Table76[[#This Row],[Q. No.]]</f>
        <v/>
      </c>
      <c r="B5971"/>
      <c r="C5971"/>
      <c r="D5971"/>
      <c r="E5971"/>
      <c r="F5971"/>
      <c r="G5971"/>
    </row>
    <row r="5972" spans="1:7" x14ac:dyDescent="0.2">
      <c r="A5972" t="str">
        <f>Table76[[#This Row],[Test No.]]&amp;Table76[[#This Row],[Section]]&amp;Table76[[#This Row],[Q. No.]]</f>
        <v/>
      </c>
      <c r="B5972"/>
      <c r="C5972"/>
      <c r="D5972"/>
      <c r="E5972"/>
      <c r="F5972"/>
      <c r="G5972"/>
    </row>
    <row r="5973" spans="1:7" x14ac:dyDescent="0.2">
      <c r="A5973" t="str">
        <f>Table76[[#This Row],[Test No.]]&amp;Table76[[#This Row],[Section]]&amp;Table76[[#This Row],[Q. No.]]</f>
        <v/>
      </c>
      <c r="B5973"/>
      <c r="C5973"/>
      <c r="D5973"/>
      <c r="E5973"/>
      <c r="F5973"/>
      <c r="G5973"/>
    </row>
    <row r="5974" spans="1:7" x14ac:dyDescent="0.2">
      <c r="A5974" t="str">
        <f>Table76[[#This Row],[Test No.]]&amp;Table76[[#This Row],[Section]]&amp;Table76[[#This Row],[Q. No.]]</f>
        <v/>
      </c>
      <c r="B5974"/>
      <c r="C5974"/>
      <c r="D5974"/>
      <c r="E5974"/>
      <c r="F5974"/>
      <c r="G5974"/>
    </row>
    <row r="5975" spans="1:7" x14ac:dyDescent="0.2">
      <c r="A5975" t="str">
        <f>Table76[[#This Row],[Test No.]]&amp;Table76[[#This Row],[Section]]&amp;Table76[[#This Row],[Q. No.]]</f>
        <v/>
      </c>
      <c r="B5975"/>
      <c r="C5975"/>
      <c r="D5975"/>
      <c r="E5975"/>
      <c r="F5975"/>
      <c r="G5975"/>
    </row>
    <row r="5976" spans="1:7" x14ac:dyDescent="0.2">
      <c r="A5976" t="str">
        <f>Table76[[#This Row],[Test No.]]&amp;Table76[[#This Row],[Section]]&amp;Table76[[#This Row],[Q. No.]]</f>
        <v/>
      </c>
      <c r="B5976"/>
      <c r="C5976"/>
      <c r="D5976"/>
      <c r="E5976"/>
      <c r="F5976"/>
      <c r="G5976"/>
    </row>
    <row r="5977" spans="1:7" x14ac:dyDescent="0.2">
      <c r="A5977" t="str">
        <f>Table76[[#This Row],[Test No.]]&amp;Table76[[#This Row],[Section]]&amp;Table76[[#This Row],[Q. No.]]</f>
        <v/>
      </c>
      <c r="B5977"/>
      <c r="C5977"/>
      <c r="D5977"/>
      <c r="E5977"/>
      <c r="F5977"/>
      <c r="G5977"/>
    </row>
    <row r="5978" spans="1:7" x14ac:dyDescent="0.2">
      <c r="A5978" t="str">
        <f>Table76[[#This Row],[Test No.]]&amp;Table76[[#This Row],[Section]]&amp;Table76[[#This Row],[Q. No.]]</f>
        <v/>
      </c>
      <c r="B5978"/>
      <c r="C5978"/>
      <c r="D5978"/>
      <c r="E5978"/>
      <c r="F5978"/>
      <c r="G5978"/>
    </row>
    <row r="5979" spans="1:7" x14ac:dyDescent="0.2">
      <c r="A5979" t="str">
        <f>Table76[[#This Row],[Test No.]]&amp;Table76[[#This Row],[Section]]&amp;Table76[[#This Row],[Q. No.]]</f>
        <v/>
      </c>
      <c r="B5979"/>
      <c r="C5979"/>
      <c r="D5979"/>
      <c r="E5979"/>
      <c r="F5979"/>
      <c r="G5979"/>
    </row>
    <row r="5980" spans="1:7" x14ac:dyDescent="0.2">
      <c r="A5980" t="str">
        <f>Table76[[#This Row],[Test No.]]&amp;Table76[[#This Row],[Section]]&amp;Table76[[#This Row],[Q. No.]]</f>
        <v/>
      </c>
      <c r="B5980"/>
      <c r="C5980"/>
      <c r="D5980"/>
      <c r="E5980"/>
      <c r="F5980"/>
      <c r="G5980"/>
    </row>
    <row r="5981" spans="1:7" x14ac:dyDescent="0.2">
      <c r="A5981" t="str">
        <f>Table76[[#This Row],[Test No.]]&amp;Table76[[#This Row],[Section]]&amp;Table76[[#This Row],[Q. No.]]</f>
        <v/>
      </c>
      <c r="B5981"/>
      <c r="C5981"/>
      <c r="D5981"/>
      <c r="E5981"/>
      <c r="F5981"/>
      <c r="G5981"/>
    </row>
    <row r="5982" spans="1:7" x14ac:dyDescent="0.2">
      <c r="A5982" t="str">
        <f>Table76[[#This Row],[Test No.]]&amp;Table76[[#This Row],[Section]]&amp;Table76[[#This Row],[Q. No.]]</f>
        <v/>
      </c>
      <c r="B5982"/>
      <c r="C5982"/>
      <c r="D5982"/>
      <c r="E5982"/>
      <c r="F5982"/>
      <c r="G5982"/>
    </row>
    <row r="5983" spans="1:7" x14ac:dyDescent="0.2">
      <c r="A5983" t="str">
        <f>Table76[[#This Row],[Test No.]]&amp;Table76[[#This Row],[Section]]&amp;Table76[[#This Row],[Q. No.]]</f>
        <v/>
      </c>
      <c r="B5983"/>
      <c r="C5983"/>
      <c r="D5983"/>
      <c r="E5983"/>
      <c r="F5983"/>
      <c r="G5983"/>
    </row>
    <row r="5984" spans="1:7" x14ac:dyDescent="0.2">
      <c r="A5984" t="str">
        <f>Table76[[#This Row],[Test No.]]&amp;Table76[[#This Row],[Section]]&amp;Table76[[#This Row],[Q. No.]]</f>
        <v/>
      </c>
      <c r="B5984"/>
      <c r="C5984"/>
      <c r="D5984"/>
      <c r="E5984"/>
      <c r="F5984"/>
      <c r="G5984"/>
    </row>
    <row r="5985" spans="1:7" x14ac:dyDescent="0.2">
      <c r="A5985" t="str">
        <f>Table76[[#This Row],[Test No.]]&amp;Table76[[#This Row],[Section]]&amp;Table76[[#This Row],[Q. No.]]</f>
        <v/>
      </c>
      <c r="B5985"/>
      <c r="C5985"/>
      <c r="D5985"/>
      <c r="E5985"/>
      <c r="F5985"/>
      <c r="G5985"/>
    </row>
    <row r="5986" spans="1:7" x14ac:dyDescent="0.2">
      <c r="A5986" t="str">
        <f>Table76[[#This Row],[Test No.]]&amp;Table76[[#This Row],[Section]]&amp;Table76[[#This Row],[Q. No.]]</f>
        <v/>
      </c>
      <c r="B5986"/>
      <c r="C5986"/>
      <c r="D5986"/>
      <c r="E5986"/>
      <c r="F5986"/>
      <c r="G5986"/>
    </row>
    <row r="5987" spans="1:7" x14ac:dyDescent="0.2">
      <c r="A5987" t="str">
        <f>Table76[[#This Row],[Test No.]]&amp;Table76[[#This Row],[Section]]&amp;Table76[[#This Row],[Q. No.]]</f>
        <v/>
      </c>
      <c r="B5987"/>
      <c r="C5987"/>
      <c r="D5987"/>
      <c r="E5987"/>
      <c r="F5987"/>
      <c r="G5987"/>
    </row>
    <row r="5988" spans="1:7" x14ac:dyDescent="0.2">
      <c r="A5988" t="str">
        <f>Table76[[#This Row],[Test No.]]&amp;Table76[[#This Row],[Section]]&amp;Table76[[#This Row],[Q. No.]]</f>
        <v/>
      </c>
      <c r="B5988"/>
      <c r="C5988"/>
      <c r="D5988"/>
      <c r="E5988"/>
      <c r="F5988"/>
      <c r="G5988"/>
    </row>
    <row r="5989" spans="1:7" x14ac:dyDescent="0.2">
      <c r="A5989" t="str">
        <f>Table76[[#This Row],[Test No.]]&amp;Table76[[#This Row],[Section]]&amp;Table76[[#This Row],[Q. No.]]</f>
        <v/>
      </c>
      <c r="B5989"/>
      <c r="C5989"/>
      <c r="D5989"/>
      <c r="E5989"/>
      <c r="F5989"/>
      <c r="G5989"/>
    </row>
    <row r="5990" spans="1:7" x14ac:dyDescent="0.2">
      <c r="A5990" t="str">
        <f>Table76[[#This Row],[Test No.]]&amp;Table76[[#This Row],[Section]]&amp;Table76[[#This Row],[Q. No.]]</f>
        <v/>
      </c>
      <c r="B5990"/>
      <c r="C5990"/>
      <c r="D5990"/>
      <c r="E5990"/>
      <c r="F5990"/>
      <c r="G5990"/>
    </row>
    <row r="5991" spans="1:7" x14ac:dyDescent="0.2">
      <c r="A5991" t="str">
        <f>Table76[[#This Row],[Test No.]]&amp;Table76[[#This Row],[Section]]&amp;Table76[[#This Row],[Q. No.]]</f>
        <v/>
      </c>
      <c r="B5991"/>
      <c r="C5991"/>
      <c r="D5991"/>
      <c r="E5991"/>
      <c r="F5991"/>
      <c r="G5991"/>
    </row>
    <row r="5992" spans="1:7" x14ac:dyDescent="0.2">
      <c r="A5992" t="str">
        <f>Table76[[#This Row],[Test No.]]&amp;Table76[[#This Row],[Section]]&amp;Table76[[#This Row],[Q. No.]]</f>
        <v/>
      </c>
      <c r="B5992"/>
      <c r="C5992"/>
      <c r="D5992"/>
      <c r="E5992"/>
      <c r="F5992"/>
      <c r="G5992"/>
    </row>
    <row r="5993" spans="1:7" x14ac:dyDescent="0.2">
      <c r="A5993" t="str">
        <f>Table76[[#This Row],[Test No.]]&amp;Table76[[#This Row],[Section]]&amp;Table76[[#This Row],[Q. No.]]</f>
        <v/>
      </c>
      <c r="B5993"/>
      <c r="C5993"/>
      <c r="D5993"/>
      <c r="E5993"/>
      <c r="F5993"/>
      <c r="G5993"/>
    </row>
    <row r="5994" spans="1:7" x14ac:dyDescent="0.2">
      <c r="A5994" t="str">
        <f>Table76[[#This Row],[Test No.]]&amp;Table76[[#This Row],[Section]]&amp;Table76[[#This Row],[Q. No.]]</f>
        <v/>
      </c>
      <c r="B5994"/>
      <c r="C5994"/>
      <c r="D5994"/>
      <c r="E5994"/>
      <c r="F5994"/>
      <c r="G5994"/>
    </row>
    <row r="5995" spans="1:7" x14ac:dyDescent="0.2">
      <c r="A5995" t="str">
        <f>Table76[[#This Row],[Test No.]]&amp;Table76[[#This Row],[Section]]&amp;Table76[[#This Row],[Q. No.]]</f>
        <v/>
      </c>
      <c r="B5995"/>
      <c r="C5995"/>
      <c r="D5995"/>
      <c r="E5995"/>
      <c r="F5995"/>
      <c r="G5995"/>
    </row>
    <row r="5996" spans="1:7" x14ac:dyDescent="0.2">
      <c r="A5996" t="str">
        <f>Table76[[#This Row],[Test No.]]&amp;Table76[[#This Row],[Section]]&amp;Table76[[#This Row],[Q. No.]]</f>
        <v/>
      </c>
      <c r="B5996"/>
      <c r="C5996"/>
      <c r="D5996"/>
      <c r="E5996"/>
      <c r="F5996"/>
      <c r="G5996"/>
    </row>
    <row r="5997" spans="1:7" x14ac:dyDescent="0.2">
      <c r="A5997" t="str">
        <f>Table76[[#This Row],[Test No.]]&amp;Table76[[#This Row],[Section]]&amp;Table76[[#This Row],[Q. No.]]</f>
        <v/>
      </c>
      <c r="B5997"/>
      <c r="C5997"/>
      <c r="D5997"/>
      <c r="E5997"/>
      <c r="F5997"/>
      <c r="G5997"/>
    </row>
    <row r="5998" spans="1:7" x14ac:dyDescent="0.2">
      <c r="A5998" t="str">
        <f>Table76[[#This Row],[Test No.]]&amp;Table76[[#This Row],[Section]]&amp;Table76[[#This Row],[Q. No.]]</f>
        <v/>
      </c>
      <c r="B5998"/>
      <c r="C5998"/>
      <c r="D5998"/>
      <c r="E5998"/>
      <c r="F5998"/>
      <c r="G5998"/>
    </row>
    <row r="5999" spans="1:7" x14ac:dyDescent="0.2">
      <c r="A5999" t="str">
        <f>Table76[[#This Row],[Test No.]]&amp;Table76[[#This Row],[Section]]&amp;Table76[[#This Row],[Q. No.]]</f>
        <v/>
      </c>
      <c r="B5999"/>
      <c r="C5999"/>
      <c r="D5999"/>
      <c r="E5999"/>
      <c r="F5999"/>
      <c r="G5999"/>
    </row>
    <row r="6000" spans="1:7" x14ac:dyDescent="0.2">
      <c r="A6000" t="str">
        <f>Table76[[#This Row],[Test No.]]&amp;Table76[[#This Row],[Section]]&amp;Table76[[#This Row],[Q. No.]]</f>
        <v/>
      </c>
      <c r="B6000"/>
      <c r="C6000"/>
      <c r="D6000"/>
      <c r="E6000"/>
      <c r="F6000"/>
      <c r="G6000"/>
    </row>
    <row r="6001" spans="1:7" x14ac:dyDescent="0.2">
      <c r="A6001" t="str">
        <f>Table76[[#This Row],[Test No.]]&amp;Table76[[#This Row],[Section]]&amp;Table76[[#This Row],[Q. No.]]</f>
        <v/>
      </c>
      <c r="B6001"/>
      <c r="C6001"/>
      <c r="D6001"/>
      <c r="E6001"/>
      <c r="F6001"/>
      <c r="G6001"/>
    </row>
    <row r="6002" spans="1:7" x14ac:dyDescent="0.2">
      <c r="A6002" t="str">
        <f>Table76[[#This Row],[Test No.]]&amp;Table76[[#This Row],[Section]]&amp;Table76[[#This Row],[Q. No.]]</f>
        <v/>
      </c>
      <c r="B6002"/>
      <c r="C6002"/>
      <c r="D6002"/>
      <c r="E6002"/>
      <c r="F6002"/>
      <c r="G6002"/>
    </row>
    <row r="6003" spans="1:7" x14ac:dyDescent="0.2">
      <c r="A6003" t="str">
        <f>Table76[[#This Row],[Test No.]]&amp;Table76[[#This Row],[Section]]&amp;Table76[[#This Row],[Q. No.]]</f>
        <v/>
      </c>
      <c r="B6003"/>
      <c r="C6003"/>
      <c r="D6003"/>
      <c r="E6003"/>
      <c r="F6003"/>
      <c r="G6003"/>
    </row>
    <row r="6004" spans="1:7" x14ac:dyDescent="0.2">
      <c r="A6004" t="str">
        <f>Table76[[#This Row],[Test No.]]&amp;Table76[[#This Row],[Section]]&amp;Table76[[#This Row],[Q. No.]]</f>
        <v/>
      </c>
      <c r="B6004"/>
      <c r="C6004"/>
      <c r="D6004"/>
      <c r="E6004"/>
      <c r="F6004"/>
      <c r="G6004"/>
    </row>
    <row r="6005" spans="1:7" x14ac:dyDescent="0.2">
      <c r="A6005" t="str">
        <f>Table76[[#This Row],[Test No.]]&amp;Table76[[#This Row],[Section]]&amp;Table76[[#This Row],[Q. No.]]</f>
        <v/>
      </c>
      <c r="B6005"/>
      <c r="C6005"/>
      <c r="D6005"/>
      <c r="E6005"/>
      <c r="F6005"/>
      <c r="G6005"/>
    </row>
    <row r="6006" spans="1:7" x14ac:dyDescent="0.2">
      <c r="A6006" t="str">
        <f>Table76[[#This Row],[Test No.]]&amp;Table76[[#This Row],[Section]]&amp;Table76[[#This Row],[Q. No.]]</f>
        <v/>
      </c>
      <c r="B6006"/>
      <c r="C6006"/>
      <c r="D6006"/>
      <c r="E6006"/>
      <c r="F6006"/>
      <c r="G6006"/>
    </row>
    <row r="6007" spans="1:7" x14ac:dyDescent="0.2">
      <c r="A6007" t="str">
        <f>Table76[[#This Row],[Test No.]]&amp;Table76[[#This Row],[Section]]&amp;Table76[[#This Row],[Q. No.]]</f>
        <v/>
      </c>
      <c r="B6007"/>
      <c r="C6007"/>
      <c r="D6007"/>
      <c r="E6007"/>
      <c r="F6007"/>
      <c r="G6007"/>
    </row>
    <row r="6008" spans="1:7" x14ac:dyDescent="0.2">
      <c r="A6008" t="str">
        <f>Table76[[#This Row],[Test No.]]&amp;Table76[[#This Row],[Section]]&amp;Table76[[#This Row],[Q. No.]]</f>
        <v/>
      </c>
      <c r="B6008"/>
      <c r="C6008"/>
      <c r="D6008"/>
      <c r="E6008"/>
      <c r="F6008"/>
      <c r="G6008"/>
    </row>
    <row r="6009" spans="1:7" x14ac:dyDescent="0.2">
      <c r="A6009" t="str">
        <f>Table76[[#This Row],[Test No.]]&amp;Table76[[#This Row],[Section]]&amp;Table76[[#This Row],[Q. No.]]</f>
        <v/>
      </c>
      <c r="B6009"/>
      <c r="C6009"/>
      <c r="D6009"/>
      <c r="E6009"/>
      <c r="F6009"/>
      <c r="G6009"/>
    </row>
    <row r="6010" spans="1:7" x14ac:dyDescent="0.2">
      <c r="A6010" t="str">
        <f>Table76[[#This Row],[Test No.]]&amp;Table76[[#This Row],[Section]]&amp;Table76[[#This Row],[Q. No.]]</f>
        <v/>
      </c>
      <c r="B6010"/>
      <c r="C6010"/>
      <c r="D6010"/>
      <c r="E6010"/>
      <c r="F6010"/>
      <c r="G6010"/>
    </row>
    <row r="6011" spans="1:7" x14ac:dyDescent="0.2">
      <c r="A6011" t="str">
        <f>Table76[[#This Row],[Test No.]]&amp;Table76[[#This Row],[Section]]&amp;Table76[[#This Row],[Q. No.]]</f>
        <v/>
      </c>
      <c r="B6011"/>
      <c r="C6011"/>
      <c r="D6011"/>
      <c r="E6011"/>
      <c r="F6011"/>
      <c r="G6011"/>
    </row>
    <row r="6012" spans="1:7" x14ac:dyDescent="0.2">
      <c r="A6012" t="str">
        <f>Table76[[#This Row],[Test No.]]&amp;Table76[[#This Row],[Section]]&amp;Table76[[#This Row],[Q. No.]]</f>
        <v/>
      </c>
      <c r="B6012"/>
      <c r="C6012"/>
      <c r="D6012"/>
      <c r="E6012"/>
      <c r="F6012"/>
      <c r="G6012"/>
    </row>
    <row r="6013" spans="1:7" x14ac:dyDescent="0.2">
      <c r="A6013" t="str">
        <f>Table76[[#This Row],[Test No.]]&amp;Table76[[#This Row],[Section]]&amp;Table76[[#This Row],[Q. No.]]</f>
        <v/>
      </c>
      <c r="B6013"/>
      <c r="C6013"/>
      <c r="D6013"/>
      <c r="E6013"/>
      <c r="F6013"/>
      <c r="G6013"/>
    </row>
    <row r="6014" spans="1:7" x14ac:dyDescent="0.2">
      <c r="A6014" t="str">
        <f>Table76[[#This Row],[Test No.]]&amp;Table76[[#This Row],[Section]]&amp;Table76[[#This Row],[Q. No.]]</f>
        <v/>
      </c>
      <c r="B6014"/>
      <c r="C6014"/>
      <c r="D6014"/>
      <c r="E6014"/>
      <c r="F6014"/>
      <c r="G6014"/>
    </row>
    <row r="6015" spans="1:7" x14ac:dyDescent="0.2">
      <c r="A6015" t="str">
        <f>Table76[[#This Row],[Test No.]]&amp;Table76[[#This Row],[Section]]&amp;Table76[[#This Row],[Q. No.]]</f>
        <v/>
      </c>
      <c r="B6015"/>
      <c r="C6015"/>
      <c r="D6015"/>
      <c r="E6015"/>
      <c r="F6015"/>
      <c r="G6015"/>
    </row>
    <row r="6016" spans="1:7" x14ac:dyDescent="0.2">
      <c r="A6016" t="str">
        <f>Table76[[#This Row],[Test No.]]&amp;Table76[[#This Row],[Section]]&amp;Table76[[#This Row],[Q. No.]]</f>
        <v/>
      </c>
      <c r="B6016"/>
      <c r="C6016"/>
      <c r="D6016"/>
      <c r="E6016"/>
      <c r="F6016"/>
      <c r="G6016"/>
    </row>
    <row r="6017" spans="1:7" x14ac:dyDescent="0.2">
      <c r="A6017" t="str">
        <f>Table76[[#This Row],[Test No.]]&amp;Table76[[#This Row],[Section]]&amp;Table76[[#This Row],[Q. No.]]</f>
        <v/>
      </c>
      <c r="B6017"/>
      <c r="C6017"/>
      <c r="D6017"/>
      <c r="E6017"/>
      <c r="F6017"/>
      <c r="G6017"/>
    </row>
    <row r="6018" spans="1:7" x14ac:dyDescent="0.2">
      <c r="A6018" t="str">
        <f>Table76[[#This Row],[Test No.]]&amp;Table76[[#This Row],[Section]]&amp;Table76[[#This Row],[Q. No.]]</f>
        <v/>
      </c>
      <c r="B6018"/>
      <c r="C6018"/>
      <c r="D6018"/>
      <c r="E6018"/>
      <c r="F6018"/>
      <c r="G6018"/>
    </row>
    <row r="6019" spans="1:7" x14ac:dyDescent="0.2">
      <c r="A6019" t="str">
        <f>Table76[[#This Row],[Test No.]]&amp;Table76[[#This Row],[Section]]&amp;Table76[[#This Row],[Q. No.]]</f>
        <v/>
      </c>
      <c r="B6019"/>
      <c r="C6019"/>
      <c r="D6019"/>
      <c r="E6019"/>
      <c r="F6019"/>
      <c r="G6019"/>
    </row>
    <row r="6020" spans="1:7" x14ac:dyDescent="0.2">
      <c r="A6020" t="str">
        <f>Table76[[#This Row],[Test No.]]&amp;Table76[[#This Row],[Section]]&amp;Table76[[#This Row],[Q. No.]]</f>
        <v/>
      </c>
      <c r="B6020"/>
      <c r="C6020"/>
      <c r="D6020"/>
      <c r="E6020"/>
      <c r="F6020"/>
      <c r="G6020"/>
    </row>
    <row r="6021" spans="1:7" x14ac:dyDescent="0.2">
      <c r="A6021" t="str">
        <f>Table76[[#This Row],[Test No.]]&amp;Table76[[#This Row],[Section]]&amp;Table76[[#This Row],[Q. No.]]</f>
        <v/>
      </c>
      <c r="B6021"/>
      <c r="C6021"/>
      <c r="D6021"/>
      <c r="E6021"/>
      <c r="F6021"/>
      <c r="G6021"/>
    </row>
    <row r="6022" spans="1:7" x14ac:dyDescent="0.2">
      <c r="A6022" t="str">
        <f>Table76[[#This Row],[Test No.]]&amp;Table76[[#This Row],[Section]]&amp;Table76[[#This Row],[Q. No.]]</f>
        <v/>
      </c>
      <c r="B6022"/>
      <c r="C6022"/>
      <c r="D6022"/>
      <c r="E6022"/>
      <c r="F6022"/>
      <c r="G6022"/>
    </row>
    <row r="6023" spans="1:7" x14ac:dyDescent="0.2">
      <c r="A6023" t="str">
        <f>Table76[[#This Row],[Test No.]]&amp;Table76[[#This Row],[Section]]&amp;Table76[[#This Row],[Q. No.]]</f>
        <v/>
      </c>
      <c r="B6023"/>
      <c r="C6023"/>
      <c r="D6023"/>
      <c r="E6023"/>
      <c r="F6023"/>
      <c r="G6023"/>
    </row>
    <row r="6024" spans="1:7" x14ac:dyDescent="0.2">
      <c r="A6024" t="str">
        <f>Table76[[#This Row],[Test No.]]&amp;Table76[[#This Row],[Section]]&amp;Table76[[#This Row],[Q. No.]]</f>
        <v/>
      </c>
      <c r="B6024"/>
      <c r="C6024"/>
      <c r="D6024"/>
      <c r="E6024"/>
      <c r="F6024"/>
      <c r="G6024"/>
    </row>
    <row r="6025" spans="1:7" x14ac:dyDescent="0.2">
      <c r="A6025" t="str">
        <f>Table76[[#This Row],[Test No.]]&amp;Table76[[#This Row],[Section]]&amp;Table76[[#This Row],[Q. No.]]</f>
        <v/>
      </c>
      <c r="B6025"/>
      <c r="C6025"/>
      <c r="D6025"/>
      <c r="E6025"/>
      <c r="F6025"/>
      <c r="G6025"/>
    </row>
    <row r="6026" spans="1:7" x14ac:dyDescent="0.2">
      <c r="A6026" t="str">
        <f>Table76[[#This Row],[Test No.]]&amp;Table76[[#This Row],[Section]]&amp;Table76[[#This Row],[Q. No.]]</f>
        <v/>
      </c>
      <c r="B6026"/>
      <c r="C6026"/>
      <c r="D6026"/>
      <c r="E6026"/>
      <c r="F6026"/>
      <c r="G6026"/>
    </row>
    <row r="6027" spans="1:7" x14ac:dyDescent="0.2">
      <c r="A6027" t="str">
        <f>Table76[[#This Row],[Test No.]]&amp;Table76[[#This Row],[Section]]&amp;Table76[[#This Row],[Q. No.]]</f>
        <v/>
      </c>
      <c r="B6027"/>
      <c r="C6027"/>
      <c r="D6027"/>
      <c r="E6027"/>
      <c r="F6027"/>
      <c r="G6027"/>
    </row>
    <row r="6028" spans="1:7" x14ac:dyDescent="0.2">
      <c r="A6028" t="str">
        <f>Table76[[#This Row],[Test No.]]&amp;Table76[[#This Row],[Section]]&amp;Table76[[#This Row],[Q. No.]]</f>
        <v/>
      </c>
      <c r="B6028"/>
      <c r="C6028"/>
      <c r="D6028"/>
      <c r="E6028"/>
      <c r="F6028"/>
      <c r="G6028"/>
    </row>
    <row r="6029" spans="1:7" x14ac:dyDescent="0.2">
      <c r="A6029" t="str">
        <f>Table76[[#This Row],[Test No.]]&amp;Table76[[#This Row],[Section]]&amp;Table76[[#This Row],[Q. No.]]</f>
        <v/>
      </c>
      <c r="B6029"/>
      <c r="C6029"/>
      <c r="D6029"/>
      <c r="E6029"/>
      <c r="F6029"/>
      <c r="G6029"/>
    </row>
    <row r="6030" spans="1:7" x14ac:dyDescent="0.2">
      <c r="A6030" t="str">
        <f>Table76[[#This Row],[Test No.]]&amp;Table76[[#This Row],[Section]]&amp;Table76[[#This Row],[Q. No.]]</f>
        <v/>
      </c>
      <c r="B6030"/>
      <c r="C6030"/>
      <c r="D6030"/>
      <c r="E6030"/>
      <c r="F6030"/>
      <c r="G6030"/>
    </row>
    <row r="6031" spans="1:7" x14ac:dyDescent="0.2">
      <c r="A6031" t="str">
        <f>Table76[[#This Row],[Test No.]]&amp;Table76[[#This Row],[Section]]&amp;Table76[[#This Row],[Q. No.]]</f>
        <v/>
      </c>
      <c r="B6031"/>
      <c r="C6031"/>
      <c r="D6031"/>
      <c r="E6031"/>
      <c r="F6031"/>
      <c r="G6031"/>
    </row>
    <row r="6032" spans="1:7" x14ac:dyDescent="0.2">
      <c r="A6032" t="str">
        <f>Table76[[#This Row],[Test No.]]&amp;Table76[[#This Row],[Section]]&amp;Table76[[#This Row],[Q. No.]]</f>
        <v/>
      </c>
      <c r="B6032"/>
      <c r="C6032"/>
      <c r="D6032"/>
      <c r="E6032"/>
      <c r="F6032"/>
      <c r="G6032"/>
    </row>
    <row r="6033" spans="1:7" x14ac:dyDescent="0.2">
      <c r="A6033" t="str">
        <f>Table76[[#This Row],[Test No.]]&amp;Table76[[#This Row],[Section]]&amp;Table76[[#This Row],[Q. No.]]</f>
        <v/>
      </c>
      <c r="B6033"/>
      <c r="C6033"/>
      <c r="D6033"/>
      <c r="E6033"/>
      <c r="F6033"/>
      <c r="G6033"/>
    </row>
    <row r="6034" spans="1:7" x14ac:dyDescent="0.2">
      <c r="A6034" t="str">
        <f>Table76[[#This Row],[Test No.]]&amp;Table76[[#This Row],[Section]]&amp;Table76[[#This Row],[Q. No.]]</f>
        <v/>
      </c>
      <c r="B6034"/>
      <c r="C6034"/>
      <c r="D6034"/>
      <c r="E6034"/>
      <c r="F6034"/>
      <c r="G6034"/>
    </row>
    <row r="6035" spans="1:7" x14ac:dyDescent="0.2">
      <c r="A6035" t="str">
        <f>Table76[[#This Row],[Test No.]]&amp;Table76[[#This Row],[Section]]&amp;Table76[[#This Row],[Q. No.]]</f>
        <v/>
      </c>
      <c r="B6035"/>
      <c r="C6035"/>
      <c r="D6035"/>
      <c r="E6035"/>
      <c r="F6035"/>
      <c r="G6035"/>
    </row>
    <row r="6036" spans="1:7" x14ac:dyDescent="0.2">
      <c r="A6036" t="str">
        <f>Table76[[#This Row],[Test No.]]&amp;Table76[[#This Row],[Section]]&amp;Table76[[#This Row],[Q. No.]]</f>
        <v/>
      </c>
      <c r="B6036"/>
      <c r="C6036"/>
      <c r="D6036"/>
      <c r="E6036"/>
      <c r="F6036"/>
      <c r="G6036"/>
    </row>
    <row r="6037" spans="1:7" x14ac:dyDescent="0.2">
      <c r="A6037" t="str">
        <f>Table76[[#This Row],[Test No.]]&amp;Table76[[#This Row],[Section]]&amp;Table76[[#This Row],[Q. No.]]</f>
        <v/>
      </c>
      <c r="B6037"/>
      <c r="C6037"/>
      <c r="D6037"/>
      <c r="E6037"/>
      <c r="F6037"/>
      <c r="G6037"/>
    </row>
    <row r="6038" spans="1:7" x14ac:dyDescent="0.2">
      <c r="A6038" t="str">
        <f>Table76[[#This Row],[Test No.]]&amp;Table76[[#This Row],[Section]]&amp;Table76[[#This Row],[Q. No.]]</f>
        <v/>
      </c>
      <c r="B6038"/>
      <c r="C6038"/>
      <c r="D6038"/>
      <c r="E6038"/>
      <c r="F6038"/>
      <c r="G6038"/>
    </row>
    <row r="6039" spans="1:7" x14ac:dyDescent="0.2">
      <c r="A6039" t="str">
        <f>Table76[[#This Row],[Test No.]]&amp;Table76[[#This Row],[Section]]&amp;Table76[[#This Row],[Q. No.]]</f>
        <v/>
      </c>
      <c r="B6039"/>
      <c r="C6039"/>
      <c r="D6039"/>
      <c r="E6039"/>
      <c r="F6039"/>
      <c r="G6039"/>
    </row>
    <row r="6040" spans="1:7" x14ac:dyDescent="0.2">
      <c r="A6040" t="str">
        <f>Table76[[#This Row],[Test No.]]&amp;Table76[[#This Row],[Section]]&amp;Table76[[#This Row],[Q. No.]]</f>
        <v/>
      </c>
      <c r="B6040"/>
      <c r="C6040"/>
      <c r="D6040"/>
      <c r="E6040"/>
      <c r="F6040"/>
      <c r="G6040"/>
    </row>
    <row r="6041" spans="1:7" x14ac:dyDescent="0.2">
      <c r="A6041" t="str">
        <f>Table76[[#This Row],[Test No.]]&amp;Table76[[#This Row],[Section]]&amp;Table76[[#This Row],[Q. No.]]</f>
        <v/>
      </c>
      <c r="B6041"/>
      <c r="C6041"/>
      <c r="D6041"/>
      <c r="E6041"/>
      <c r="F6041"/>
      <c r="G6041"/>
    </row>
    <row r="6042" spans="1:7" x14ac:dyDescent="0.2">
      <c r="A6042" t="str">
        <f>Table76[[#This Row],[Test No.]]&amp;Table76[[#This Row],[Section]]&amp;Table76[[#This Row],[Q. No.]]</f>
        <v/>
      </c>
      <c r="B6042"/>
      <c r="C6042"/>
      <c r="D6042"/>
      <c r="E6042"/>
      <c r="F6042"/>
      <c r="G6042"/>
    </row>
    <row r="6043" spans="1:7" x14ac:dyDescent="0.2">
      <c r="A6043" t="str">
        <f>Table76[[#This Row],[Test No.]]&amp;Table76[[#This Row],[Section]]&amp;Table76[[#This Row],[Q. No.]]</f>
        <v/>
      </c>
      <c r="B6043"/>
      <c r="C6043"/>
      <c r="D6043"/>
      <c r="E6043"/>
      <c r="F6043"/>
      <c r="G6043"/>
    </row>
    <row r="6044" spans="1:7" x14ac:dyDescent="0.2">
      <c r="A6044" t="str">
        <f>Table76[[#This Row],[Test No.]]&amp;Table76[[#This Row],[Section]]&amp;Table76[[#This Row],[Q. No.]]</f>
        <v/>
      </c>
      <c r="B6044"/>
      <c r="C6044"/>
      <c r="D6044"/>
      <c r="E6044"/>
      <c r="F6044"/>
      <c r="G6044"/>
    </row>
    <row r="6045" spans="1:7" x14ac:dyDescent="0.2">
      <c r="A6045" t="str">
        <f>Table76[[#This Row],[Test No.]]&amp;Table76[[#This Row],[Section]]&amp;Table76[[#This Row],[Q. No.]]</f>
        <v/>
      </c>
      <c r="B6045"/>
      <c r="C6045"/>
      <c r="D6045"/>
      <c r="E6045"/>
      <c r="F6045"/>
      <c r="G6045"/>
    </row>
    <row r="6046" spans="1:7" x14ac:dyDescent="0.2">
      <c r="A6046" t="str">
        <f>Table76[[#This Row],[Test No.]]&amp;Table76[[#This Row],[Section]]&amp;Table76[[#This Row],[Q. No.]]</f>
        <v/>
      </c>
      <c r="B6046"/>
      <c r="C6046"/>
      <c r="D6046"/>
      <c r="E6046"/>
      <c r="F6046"/>
      <c r="G6046"/>
    </row>
    <row r="6047" spans="1:7" x14ac:dyDescent="0.2">
      <c r="A6047" t="str">
        <f>Table76[[#This Row],[Test No.]]&amp;Table76[[#This Row],[Section]]&amp;Table76[[#This Row],[Q. No.]]</f>
        <v/>
      </c>
      <c r="B6047"/>
      <c r="C6047"/>
      <c r="D6047"/>
      <c r="E6047"/>
      <c r="F6047"/>
      <c r="G6047"/>
    </row>
    <row r="6048" spans="1:7" x14ac:dyDescent="0.2">
      <c r="A6048" t="str">
        <f>Table76[[#This Row],[Test No.]]&amp;Table76[[#This Row],[Section]]&amp;Table76[[#This Row],[Q. No.]]</f>
        <v/>
      </c>
      <c r="B6048"/>
      <c r="C6048"/>
      <c r="D6048"/>
      <c r="E6048"/>
      <c r="F6048"/>
      <c r="G6048"/>
    </row>
    <row r="6049" spans="1:7" x14ac:dyDescent="0.2">
      <c r="A6049" t="str">
        <f>Table76[[#This Row],[Test No.]]&amp;Table76[[#This Row],[Section]]&amp;Table76[[#This Row],[Q. No.]]</f>
        <v/>
      </c>
      <c r="B6049"/>
      <c r="C6049"/>
      <c r="D6049"/>
      <c r="E6049"/>
      <c r="F6049"/>
      <c r="G6049"/>
    </row>
    <row r="6050" spans="1:7" x14ac:dyDescent="0.2">
      <c r="A6050" t="str">
        <f>Table76[[#This Row],[Test No.]]&amp;Table76[[#This Row],[Section]]&amp;Table76[[#This Row],[Q. No.]]</f>
        <v/>
      </c>
      <c r="B6050"/>
      <c r="C6050"/>
      <c r="D6050"/>
      <c r="E6050"/>
      <c r="F6050"/>
      <c r="G6050"/>
    </row>
    <row r="6051" spans="1:7" x14ac:dyDescent="0.2">
      <c r="A6051" t="str">
        <f>Table76[[#This Row],[Test No.]]&amp;Table76[[#This Row],[Section]]&amp;Table76[[#This Row],[Q. No.]]</f>
        <v/>
      </c>
      <c r="B6051"/>
      <c r="C6051"/>
      <c r="D6051"/>
      <c r="E6051"/>
      <c r="F6051"/>
      <c r="G6051"/>
    </row>
    <row r="6052" spans="1:7" x14ac:dyDescent="0.2">
      <c r="A6052" t="str">
        <f>Table76[[#This Row],[Test No.]]&amp;Table76[[#This Row],[Section]]&amp;Table76[[#This Row],[Q. No.]]</f>
        <v/>
      </c>
      <c r="B6052"/>
      <c r="C6052"/>
      <c r="D6052"/>
      <c r="E6052"/>
      <c r="F6052"/>
      <c r="G6052"/>
    </row>
    <row r="6053" spans="1:7" x14ac:dyDescent="0.2">
      <c r="A6053" t="str">
        <f>Table76[[#This Row],[Test No.]]&amp;Table76[[#This Row],[Section]]&amp;Table76[[#This Row],[Q. No.]]</f>
        <v/>
      </c>
      <c r="B6053"/>
      <c r="C6053"/>
      <c r="D6053"/>
      <c r="E6053"/>
      <c r="F6053"/>
      <c r="G6053"/>
    </row>
    <row r="6054" spans="1:7" x14ac:dyDescent="0.2">
      <c r="A6054" t="str">
        <f>Table76[[#This Row],[Test No.]]&amp;Table76[[#This Row],[Section]]&amp;Table76[[#This Row],[Q. No.]]</f>
        <v/>
      </c>
      <c r="B6054"/>
      <c r="C6054"/>
      <c r="D6054"/>
      <c r="E6054"/>
      <c r="F6054"/>
      <c r="G6054"/>
    </row>
    <row r="6055" spans="1:7" x14ac:dyDescent="0.2">
      <c r="A6055" t="str">
        <f>Table76[[#This Row],[Test No.]]&amp;Table76[[#This Row],[Section]]&amp;Table76[[#This Row],[Q. No.]]</f>
        <v/>
      </c>
      <c r="B6055"/>
      <c r="C6055"/>
      <c r="D6055"/>
      <c r="E6055"/>
      <c r="F6055"/>
      <c r="G6055"/>
    </row>
    <row r="6056" spans="1:7" x14ac:dyDescent="0.2">
      <c r="A6056" t="str">
        <f>Table76[[#This Row],[Test No.]]&amp;Table76[[#This Row],[Section]]&amp;Table76[[#This Row],[Q. No.]]</f>
        <v/>
      </c>
      <c r="B6056"/>
      <c r="C6056"/>
      <c r="D6056"/>
      <c r="E6056"/>
      <c r="F6056"/>
      <c r="G6056"/>
    </row>
    <row r="6057" spans="1:7" x14ac:dyDescent="0.2">
      <c r="A6057" t="str">
        <f>Table76[[#This Row],[Test No.]]&amp;Table76[[#This Row],[Section]]&amp;Table76[[#This Row],[Q. No.]]</f>
        <v/>
      </c>
      <c r="B6057"/>
      <c r="C6057"/>
      <c r="D6057"/>
      <c r="E6057"/>
      <c r="F6057"/>
      <c r="G6057"/>
    </row>
    <row r="6058" spans="1:7" x14ac:dyDescent="0.2">
      <c r="A6058" t="str">
        <f>Table76[[#This Row],[Test No.]]&amp;Table76[[#This Row],[Section]]&amp;Table76[[#This Row],[Q. No.]]</f>
        <v/>
      </c>
      <c r="B6058"/>
      <c r="C6058"/>
      <c r="D6058"/>
      <c r="E6058"/>
      <c r="F6058"/>
      <c r="G6058"/>
    </row>
    <row r="6059" spans="1:7" x14ac:dyDescent="0.2">
      <c r="A6059" t="str">
        <f>Table76[[#This Row],[Test No.]]&amp;Table76[[#This Row],[Section]]&amp;Table76[[#This Row],[Q. No.]]</f>
        <v/>
      </c>
      <c r="B6059"/>
      <c r="C6059"/>
      <c r="D6059"/>
      <c r="E6059"/>
      <c r="F6059"/>
      <c r="G6059"/>
    </row>
    <row r="6060" spans="1:7" x14ac:dyDescent="0.2">
      <c r="A6060" t="str">
        <f>Table76[[#This Row],[Test No.]]&amp;Table76[[#This Row],[Section]]&amp;Table76[[#This Row],[Q. No.]]</f>
        <v/>
      </c>
      <c r="B6060"/>
      <c r="C6060"/>
      <c r="D6060"/>
      <c r="E6060"/>
      <c r="F6060"/>
      <c r="G6060"/>
    </row>
    <row r="6061" spans="1:7" x14ac:dyDescent="0.2">
      <c r="A6061" t="str">
        <f>Table76[[#This Row],[Test No.]]&amp;Table76[[#This Row],[Section]]&amp;Table76[[#This Row],[Q. No.]]</f>
        <v/>
      </c>
      <c r="B6061"/>
      <c r="C6061"/>
      <c r="D6061"/>
      <c r="E6061"/>
      <c r="F6061"/>
      <c r="G6061"/>
    </row>
    <row r="6062" spans="1:7" x14ac:dyDescent="0.2">
      <c r="A6062" t="str">
        <f>Table76[[#This Row],[Test No.]]&amp;Table76[[#This Row],[Section]]&amp;Table76[[#This Row],[Q. No.]]</f>
        <v/>
      </c>
      <c r="B6062"/>
      <c r="C6062"/>
      <c r="D6062"/>
      <c r="E6062"/>
      <c r="F6062"/>
      <c r="G6062"/>
    </row>
    <row r="6063" spans="1:7" x14ac:dyDescent="0.2">
      <c r="A6063" t="str">
        <f>Table76[[#This Row],[Test No.]]&amp;Table76[[#This Row],[Section]]&amp;Table76[[#This Row],[Q. No.]]</f>
        <v/>
      </c>
      <c r="B6063"/>
      <c r="C6063"/>
      <c r="D6063"/>
      <c r="E6063"/>
      <c r="F6063"/>
      <c r="G6063"/>
    </row>
    <row r="6064" spans="1:7" x14ac:dyDescent="0.2">
      <c r="A6064" t="str">
        <f>Table76[[#This Row],[Test No.]]&amp;Table76[[#This Row],[Section]]&amp;Table76[[#This Row],[Q. No.]]</f>
        <v/>
      </c>
      <c r="B6064"/>
      <c r="C6064"/>
      <c r="D6064"/>
      <c r="E6064"/>
      <c r="F6064"/>
      <c r="G6064"/>
    </row>
    <row r="6065" spans="1:7" x14ac:dyDescent="0.2">
      <c r="A6065" t="str">
        <f>Table76[[#This Row],[Test No.]]&amp;Table76[[#This Row],[Section]]&amp;Table76[[#This Row],[Q. No.]]</f>
        <v/>
      </c>
      <c r="B6065"/>
      <c r="C6065"/>
      <c r="D6065"/>
      <c r="E6065"/>
      <c r="F6065"/>
      <c r="G6065"/>
    </row>
    <row r="6066" spans="1:7" x14ac:dyDescent="0.2">
      <c r="A6066" t="str">
        <f>Table76[[#This Row],[Test No.]]&amp;Table76[[#This Row],[Section]]&amp;Table76[[#This Row],[Q. No.]]</f>
        <v/>
      </c>
      <c r="B6066"/>
      <c r="C6066"/>
      <c r="D6066"/>
      <c r="E6066"/>
      <c r="F6066"/>
      <c r="G6066"/>
    </row>
    <row r="6067" spans="1:7" x14ac:dyDescent="0.2">
      <c r="A6067" t="str">
        <f>Table76[[#This Row],[Test No.]]&amp;Table76[[#This Row],[Section]]&amp;Table76[[#This Row],[Q. No.]]</f>
        <v/>
      </c>
      <c r="B6067"/>
      <c r="C6067"/>
      <c r="D6067"/>
      <c r="E6067"/>
      <c r="F6067"/>
      <c r="G6067"/>
    </row>
    <row r="6068" spans="1:7" x14ac:dyDescent="0.2">
      <c r="A6068" t="str">
        <f>Table76[[#This Row],[Test No.]]&amp;Table76[[#This Row],[Section]]&amp;Table76[[#This Row],[Q. No.]]</f>
        <v/>
      </c>
      <c r="B6068"/>
      <c r="C6068"/>
      <c r="D6068"/>
      <c r="E6068"/>
      <c r="F6068"/>
      <c r="G6068"/>
    </row>
    <row r="6069" spans="1:7" x14ac:dyDescent="0.2">
      <c r="A6069" t="str">
        <f>Table76[[#This Row],[Test No.]]&amp;Table76[[#This Row],[Section]]&amp;Table76[[#This Row],[Q. No.]]</f>
        <v/>
      </c>
      <c r="B6069"/>
      <c r="C6069"/>
      <c r="D6069"/>
      <c r="E6069"/>
      <c r="F6069"/>
      <c r="G6069"/>
    </row>
    <row r="6070" spans="1:7" x14ac:dyDescent="0.2">
      <c r="A6070" t="str">
        <f>Table76[[#This Row],[Test No.]]&amp;Table76[[#This Row],[Section]]&amp;Table76[[#This Row],[Q. No.]]</f>
        <v/>
      </c>
      <c r="B6070"/>
      <c r="C6070"/>
      <c r="D6070"/>
      <c r="E6070"/>
      <c r="F6070"/>
      <c r="G6070"/>
    </row>
    <row r="6071" spans="1:7" x14ac:dyDescent="0.2">
      <c r="A6071" t="str">
        <f>Table76[[#This Row],[Test No.]]&amp;Table76[[#This Row],[Section]]&amp;Table76[[#This Row],[Q. No.]]</f>
        <v/>
      </c>
      <c r="B6071"/>
      <c r="C6071"/>
      <c r="D6071"/>
      <c r="E6071"/>
      <c r="F6071"/>
      <c r="G6071"/>
    </row>
    <row r="6072" spans="1:7" x14ac:dyDescent="0.2">
      <c r="A6072" t="str">
        <f>Table76[[#This Row],[Test No.]]&amp;Table76[[#This Row],[Section]]&amp;Table76[[#This Row],[Q. No.]]</f>
        <v/>
      </c>
      <c r="B6072"/>
      <c r="C6072"/>
      <c r="D6072"/>
      <c r="E6072"/>
      <c r="F6072"/>
      <c r="G6072"/>
    </row>
    <row r="6073" spans="1:7" x14ac:dyDescent="0.2">
      <c r="A6073" t="str">
        <f>Table76[[#This Row],[Test No.]]&amp;Table76[[#This Row],[Section]]&amp;Table76[[#This Row],[Q. No.]]</f>
        <v/>
      </c>
      <c r="B6073"/>
      <c r="C6073"/>
      <c r="D6073"/>
      <c r="E6073"/>
      <c r="F6073"/>
      <c r="G6073"/>
    </row>
    <row r="6074" spans="1:7" x14ac:dyDescent="0.2">
      <c r="A6074" t="str">
        <f>Table76[[#This Row],[Test No.]]&amp;Table76[[#This Row],[Section]]&amp;Table76[[#This Row],[Q. No.]]</f>
        <v/>
      </c>
      <c r="B6074"/>
      <c r="C6074"/>
      <c r="D6074"/>
      <c r="E6074"/>
      <c r="F6074"/>
      <c r="G6074"/>
    </row>
    <row r="6075" spans="1:7" x14ac:dyDescent="0.2">
      <c r="A6075" t="str">
        <f>Table76[[#This Row],[Test No.]]&amp;Table76[[#This Row],[Section]]&amp;Table76[[#This Row],[Q. No.]]</f>
        <v/>
      </c>
      <c r="B6075"/>
      <c r="C6075"/>
      <c r="D6075"/>
      <c r="E6075"/>
      <c r="F6075"/>
      <c r="G6075"/>
    </row>
    <row r="6076" spans="1:7" x14ac:dyDescent="0.2">
      <c r="A6076" t="str">
        <f>Table76[[#This Row],[Test No.]]&amp;Table76[[#This Row],[Section]]&amp;Table76[[#This Row],[Q. No.]]</f>
        <v/>
      </c>
      <c r="B6076"/>
      <c r="C6076"/>
      <c r="D6076"/>
      <c r="E6076"/>
      <c r="F6076"/>
      <c r="G6076"/>
    </row>
    <row r="6077" spans="1:7" x14ac:dyDescent="0.2">
      <c r="A6077" t="str">
        <f>Table76[[#This Row],[Test No.]]&amp;Table76[[#This Row],[Section]]&amp;Table76[[#This Row],[Q. No.]]</f>
        <v/>
      </c>
      <c r="B6077"/>
      <c r="C6077"/>
      <c r="D6077"/>
      <c r="E6077"/>
      <c r="F6077"/>
      <c r="G6077"/>
    </row>
    <row r="6078" spans="1:7" x14ac:dyDescent="0.2">
      <c r="A6078" t="str">
        <f>Table76[[#This Row],[Test No.]]&amp;Table76[[#This Row],[Section]]&amp;Table76[[#This Row],[Q. No.]]</f>
        <v/>
      </c>
      <c r="B6078"/>
      <c r="C6078"/>
      <c r="D6078"/>
      <c r="E6078"/>
      <c r="F6078"/>
      <c r="G6078"/>
    </row>
    <row r="6079" spans="1:7" x14ac:dyDescent="0.2">
      <c r="A6079" t="str">
        <f>Table76[[#This Row],[Test No.]]&amp;Table76[[#This Row],[Section]]&amp;Table76[[#This Row],[Q. No.]]</f>
        <v/>
      </c>
      <c r="B6079"/>
      <c r="C6079"/>
      <c r="D6079"/>
      <c r="E6079"/>
      <c r="F6079"/>
      <c r="G6079"/>
    </row>
    <row r="6080" spans="1:7" x14ac:dyDescent="0.2">
      <c r="A6080" t="str">
        <f>Table76[[#This Row],[Test No.]]&amp;Table76[[#This Row],[Section]]&amp;Table76[[#This Row],[Q. No.]]</f>
        <v/>
      </c>
      <c r="B6080"/>
      <c r="C6080"/>
      <c r="D6080"/>
      <c r="E6080"/>
      <c r="F6080"/>
      <c r="G6080"/>
    </row>
    <row r="6081" spans="1:7" x14ac:dyDescent="0.2">
      <c r="A6081" t="str">
        <f>Table76[[#This Row],[Test No.]]&amp;Table76[[#This Row],[Section]]&amp;Table76[[#This Row],[Q. No.]]</f>
        <v/>
      </c>
      <c r="B6081"/>
      <c r="C6081"/>
      <c r="D6081"/>
      <c r="E6081"/>
      <c r="F6081"/>
      <c r="G6081"/>
    </row>
    <row r="6082" spans="1:7" x14ac:dyDescent="0.2">
      <c r="A6082" t="str">
        <f>Table76[[#This Row],[Test No.]]&amp;Table76[[#This Row],[Section]]&amp;Table76[[#This Row],[Q. No.]]</f>
        <v/>
      </c>
      <c r="B6082"/>
      <c r="C6082"/>
      <c r="D6082"/>
      <c r="E6082"/>
      <c r="F6082"/>
      <c r="G6082"/>
    </row>
    <row r="6083" spans="1:7" x14ac:dyDescent="0.2">
      <c r="A6083" t="str">
        <f>Table76[[#This Row],[Test No.]]&amp;Table76[[#This Row],[Section]]&amp;Table76[[#This Row],[Q. No.]]</f>
        <v/>
      </c>
      <c r="B6083"/>
      <c r="C6083"/>
      <c r="D6083"/>
      <c r="E6083"/>
      <c r="F6083"/>
      <c r="G6083"/>
    </row>
    <row r="6084" spans="1:7" x14ac:dyDescent="0.2">
      <c r="A6084" t="str">
        <f>Table76[[#This Row],[Test No.]]&amp;Table76[[#This Row],[Section]]&amp;Table76[[#This Row],[Q. No.]]</f>
        <v/>
      </c>
      <c r="B6084"/>
      <c r="C6084"/>
      <c r="D6084"/>
      <c r="E6084"/>
      <c r="F6084"/>
      <c r="G6084"/>
    </row>
    <row r="6085" spans="1:7" x14ac:dyDescent="0.2">
      <c r="A6085" t="str">
        <f>Table76[[#This Row],[Test No.]]&amp;Table76[[#This Row],[Section]]&amp;Table76[[#This Row],[Q. No.]]</f>
        <v/>
      </c>
      <c r="B6085"/>
      <c r="C6085"/>
      <c r="D6085"/>
      <c r="E6085"/>
      <c r="F6085"/>
      <c r="G6085"/>
    </row>
    <row r="6086" spans="1:7" x14ac:dyDescent="0.2">
      <c r="A6086" t="str">
        <f>Table76[[#This Row],[Test No.]]&amp;Table76[[#This Row],[Section]]&amp;Table76[[#This Row],[Q. No.]]</f>
        <v/>
      </c>
      <c r="B6086"/>
      <c r="C6086"/>
      <c r="D6086"/>
      <c r="E6086"/>
      <c r="F6086"/>
      <c r="G6086"/>
    </row>
    <row r="6087" spans="1:7" x14ac:dyDescent="0.2">
      <c r="A6087" t="str">
        <f>Table76[[#This Row],[Test No.]]&amp;Table76[[#This Row],[Section]]&amp;Table76[[#This Row],[Q. No.]]</f>
        <v/>
      </c>
      <c r="B6087"/>
      <c r="C6087"/>
      <c r="D6087"/>
      <c r="E6087"/>
      <c r="F6087"/>
      <c r="G6087"/>
    </row>
    <row r="6088" spans="1:7" x14ac:dyDescent="0.2">
      <c r="A6088" t="str">
        <f>Table76[[#This Row],[Test No.]]&amp;Table76[[#This Row],[Section]]&amp;Table76[[#This Row],[Q. No.]]</f>
        <v/>
      </c>
      <c r="B6088"/>
      <c r="C6088"/>
      <c r="D6088"/>
      <c r="E6088"/>
      <c r="F6088"/>
      <c r="G6088"/>
    </row>
    <row r="6089" spans="1:7" x14ac:dyDescent="0.2">
      <c r="A6089" t="str">
        <f>Table76[[#This Row],[Test No.]]&amp;Table76[[#This Row],[Section]]&amp;Table76[[#This Row],[Q. No.]]</f>
        <v/>
      </c>
      <c r="B6089"/>
      <c r="C6089"/>
      <c r="D6089"/>
      <c r="E6089"/>
      <c r="F6089"/>
      <c r="G6089"/>
    </row>
    <row r="6090" spans="1:7" x14ac:dyDescent="0.2">
      <c r="A6090" t="str">
        <f>Table76[[#This Row],[Test No.]]&amp;Table76[[#This Row],[Section]]&amp;Table76[[#This Row],[Q. No.]]</f>
        <v/>
      </c>
      <c r="B6090"/>
      <c r="C6090"/>
      <c r="D6090"/>
      <c r="E6090"/>
      <c r="F6090"/>
      <c r="G6090"/>
    </row>
    <row r="6091" spans="1:7" x14ac:dyDescent="0.2">
      <c r="A6091" t="str">
        <f>Table76[[#This Row],[Test No.]]&amp;Table76[[#This Row],[Section]]&amp;Table76[[#This Row],[Q. No.]]</f>
        <v/>
      </c>
      <c r="B6091"/>
      <c r="C6091"/>
      <c r="D6091"/>
      <c r="E6091"/>
      <c r="F6091"/>
      <c r="G6091"/>
    </row>
    <row r="6092" spans="1:7" x14ac:dyDescent="0.2">
      <c r="A6092" t="str">
        <f>Table76[[#This Row],[Test No.]]&amp;Table76[[#This Row],[Section]]&amp;Table76[[#This Row],[Q. No.]]</f>
        <v/>
      </c>
      <c r="B6092"/>
      <c r="C6092"/>
      <c r="D6092"/>
      <c r="E6092"/>
      <c r="F6092"/>
      <c r="G6092"/>
    </row>
    <row r="6093" spans="1:7" x14ac:dyDescent="0.2">
      <c r="A6093" t="str">
        <f>Table76[[#This Row],[Test No.]]&amp;Table76[[#This Row],[Section]]&amp;Table76[[#This Row],[Q. No.]]</f>
        <v/>
      </c>
      <c r="B6093"/>
      <c r="C6093"/>
      <c r="D6093"/>
      <c r="E6093"/>
      <c r="F6093"/>
      <c r="G6093"/>
    </row>
    <row r="6094" spans="1:7" x14ac:dyDescent="0.2">
      <c r="A6094" t="str">
        <f>Table76[[#This Row],[Test No.]]&amp;Table76[[#This Row],[Section]]&amp;Table76[[#This Row],[Q. No.]]</f>
        <v/>
      </c>
      <c r="B6094"/>
      <c r="C6094"/>
      <c r="D6094"/>
      <c r="E6094"/>
      <c r="F6094"/>
      <c r="G6094"/>
    </row>
    <row r="6095" spans="1:7" x14ac:dyDescent="0.2">
      <c r="A6095" t="str">
        <f>Table76[[#This Row],[Test No.]]&amp;Table76[[#This Row],[Section]]&amp;Table76[[#This Row],[Q. No.]]</f>
        <v/>
      </c>
      <c r="B6095"/>
      <c r="C6095"/>
      <c r="D6095"/>
      <c r="E6095"/>
      <c r="F6095"/>
      <c r="G6095"/>
    </row>
    <row r="6096" spans="1:7" x14ac:dyDescent="0.2">
      <c r="A6096" t="str">
        <f>Table76[[#This Row],[Test No.]]&amp;Table76[[#This Row],[Section]]&amp;Table76[[#This Row],[Q. No.]]</f>
        <v/>
      </c>
      <c r="B6096"/>
      <c r="C6096"/>
      <c r="D6096"/>
      <c r="E6096"/>
      <c r="F6096"/>
      <c r="G6096"/>
    </row>
    <row r="6097" spans="1:7" x14ac:dyDescent="0.2">
      <c r="A6097" t="str">
        <f>Table76[[#This Row],[Test No.]]&amp;Table76[[#This Row],[Section]]&amp;Table76[[#This Row],[Q. No.]]</f>
        <v/>
      </c>
      <c r="B6097"/>
      <c r="C6097"/>
      <c r="D6097"/>
      <c r="E6097"/>
      <c r="F6097"/>
      <c r="G6097"/>
    </row>
    <row r="6098" spans="1:7" x14ac:dyDescent="0.2">
      <c r="A6098" t="str">
        <f>Table76[[#This Row],[Test No.]]&amp;Table76[[#This Row],[Section]]&amp;Table76[[#This Row],[Q. No.]]</f>
        <v/>
      </c>
      <c r="B6098"/>
      <c r="C6098"/>
      <c r="D6098"/>
      <c r="E6098"/>
      <c r="F6098"/>
      <c r="G6098"/>
    </row>
    <row r="6099" spans="1:7" x14ac:dyDescent="0.2">
      <c r="A6099" t="str">
        <f>Table76[[#This Row],[Test No.]]&amp;Table76[[#This Row],[Section]]&amp;Table76[[#This Row],[Q. No.]]</f>
        <v/>
      </c>
      <c r="B6099"/>
      <c r="C6099"/>
      <c r="D6099"/>
      <c r="E6099"/>
      <c r="F6099"/>
      <c r="G6099"/>
    </row>
    <row r="6100" spans="1:7" x14ac:dyDescent="0.2">
      <c r="A6100" t="str">
        <f>Table76[[#This Row],[Test No.]]&amp;Table76[[#This Row],[Section]]&amp;Table76[[#This Row],[Q. No.]]</f>
        <v/>
      </c>
      <c r="B6100"/>
      <c r="C6100"/>
      <c r="D6100"/>
      <c r="E6100"/>
      <c r="F6100"/>
      <c r="G6100"/>
    </row>
    <row r="6101" spans="1:7" x14ac:dyDescent="0.2">
      <c r="A6101" t="str">
        <f>Table76[[#This Row],[Test No.]]&amp;Table76[[#This Row],[Section]]&amp;Table76[[#This Row],[Q. No.]]</f>
        <v/>
      </c>
      <c r="B6101"/>
      <c r="C6101"/>
      <c r="D6101"/>
      <c r="E6101"/>
      <c r="F6101"/>
      <c r="G6101"/>
    </row>
    <row r="6102" spans="1:7" x14ac:dyDescent="0.2">
      <c r="A6102" t="str">
        <f>Table76[[#This Row],[Test No.]]&amp;Table76[[#This Row],[Section]]&amp;Table76[[#This Row],[Q. No.]]</f>
        <v/>
      </c>
      <c r="B6102"/>
      <c r="C6102"/>
      <c r="D6102"/>
      <c r="E6102"/>
      <c r="F6102"/>
      <c r="G6102"/>
    </row>
    <row r="6103" spans="1:7" x14ac:dyDescent="0.2">
      <c r="A6103" t="str">
        <f>Table76[[#This Row],[Test No.]]&amp;Table76[[#This Row],[Section]]&amp;Table76[[#This Row],[Q. No.]]</f>
        <v/>
      </c>
      <c r="B6103"/>
      <c r="C6103"/>
      <c r="D6103"/>
      <c r="E6103"/>
      <c r="F6103"/>
      <c r="G6103"/>
    </row>
    <row r="6104" spans="1:7" x14ac:dyDescent="0.2">
      <c r="A6104" t="str">
        <f>Table76[[#This Row],[Test No.]]&amp;Table76[[#This Row],[Section]]&amp;Table76[[#This Row],[Q. No.]]</f>
        <v/>
      </c>
      <c r="B6104"/>
      <c r="C6104"/>
      <c r="D6104"/>
      <c r="E6104"/>
      <c r="F6104"/>
      <c r="G6104"/>
    </row>
    <row r="6105" spans="1:7" x14ac:dyDescent="0.2">
      <c r="A6105" t="str">
        <f>Table76[[#This Row],[Test No.]]&amp;Table76[[#This Row],[Section]]&amp;Table76[[#This Row],[Q. No.]]</f>
        <v/>
      </c>
      <c r="B6105"/>
      <c r="C6105"/>
      <c r="D6105"/>
      <c r="E6105"/>
      <c r="F6105"/>
      <c r="G6105"/>
    </row>
    <row r="6106" spans="1:7" x14ac:dyDescent="0.2">
      <c r="A6106" t="str">
        <f>Table76[[#This Row],[Test No.]]&amp;Table76[[#This Row],[Section]]&amp;Table76[[#This Row],[Q. No.]]</f>
        <v/>
      </c>
      <c r="B6106"/>
      <c r="C6106"/>
      <c r="D6106"/>
      <c r="E6106"/>
      <c r="F6106"/>
      <c r="G6106"/>
    </row>
    <row r="6107" spans="1:7" x14ac:dyDescent="0.2">
      <c r="A6107" t="str">
        <f>Table76[[#This Row],[Test No.]]&amp;Table76[[#This Row],[Section]]&amp;Table76[[#This Row],[Q. No.]]</f>
        <v/>
      </c>
      <c r="B6107"/>
      <c r="C6107"/>
      <c r="D6107"/>
      <c r="E6107"/>
      <c r="F6107"/>
      <c r="G6107"/>
    </row>
    <row r="6108" spans="1:7" x14ac:dyDescent="0.2">
      <c r="A6108" t="str">
        <f>Table76[[#This Row],[Test No.]]&amp;Table76[[#This Row],[Section]]&amp;Table76[[#This Row],[Q. No.]]</f>
        <v/>
      </c>
      <c r="B6108"/>
      <c r="C6108"/>
      <c r="D6108"/>
      <c r="E6108"/>
      <c r="F6108"/>
      <c r="G6108"/>
    </row>
    <row r="6109" spans="1:7" x14ac:dyDescent="0.2">
      <c r="A6109" t="str">
        <f>Table76[[#This Row],[Test No.]]&amp;Table76[[#This Row],[Section]]&amp;Table76[[#This Row],[Q. No.]]</f>
        <v/>
      </c>
      <c r="B6109"/>
      <c r="C6109"/>
      <c r="D6109"/>
      <c r="E6109"/>
      <c r="F6109"/>
      <c r="G6109"/>
    </row>
    <row r="6110" spans="1:7" x14ac:dyDescent="0.2">
      <c r="A6110" t="str">
        <f>Table76[[#This Row],[Test No.]]&amp;Table76[[#This Row],[Section]]&amp;Table76[[#This Row],[Q. No.]]</f>
        <v/>
      </c>
      <c r="B6110"/>
      <c r="C6110"/>
      <c r="D6110"/>
      <c r="E6110"/>
      <c r="F6110"/>
      <c r="G6110"/>
    </row>
    <row r="6111" spans="1:7" x14ac:dyDescent="0.2">
      <c r="A6111" t="str">
        <f>Table76[[#This Row],[Test No.]]&amp;Table76[[#This Row],[Section]]&amp;Table76[[#This Row],[Q. No.]]</f>
        <v/>
      </c>
      <c r="B6111"/>
      <c r="C6111"/>
      <c r="D6111"/>
      <c r="E6111"/>
      <c r="F6111"/>
      <c r="G6111"/>
    </row>
    <row r="6112" spans="1:7" x14ac:dyDescent="0.2">
      <c r="A6112" t="str">
        <f>Table76[[#This Row],[Test No.]]&amp;Table76[[#This Row],[Section]]&amp;Table76[[#This Row],[Q. No.]]</f>
        <v/>
      </c>
      <c r="B6112"/>
      <c r="C6112"/>
      <c r="D6112"/>
      <c r="E6112"/>
      <c r="F6112"/>
      <c r="G6112"/>
    </row>
    <row r="6113" spans="1:7" x14ac:dyDescent="0.2">
      <c r="A6113" t="str">
        <f>Table76[[#This Row],[Test No.]]&amp;Table76[[#This Row],[Section]]&amp;Table76[[#This Row],[Q. No.]]</f>
        <v/>
      </c>
      <c r="B6113"/>
      <c r="C6113"/>
      <c r="D6113"/>
      <c r="E6113"/>
      <c r="F6113"/>
      <c r="G6113"/>
    </row>
    <row r="6114" spans="1:7" x14ac:dyDescent="0.2">
      <c r="A6114" t="str">
        <f>Table76[[#This Row],[Test No.]]&amp;Table76[[#This Row],[Section]]&amp;Table76[[#This Row],[Q. No.]]</f>
        <v/>
      </c>
      <c r="B6114"/>
      <c r="C6114"/>
      <c r="D6114"/>
      <c r="E6114"/>
      <c r="F6114"/>
      <c r="G6114"/>
    </row>
    <row r="6115" spans="1:7" x14ac:dyDescent="0.2">
      <c r="A6115" t="str">
        <f>Table76[[#This Row],[Test No.]]&amp;Table76[[#This Row],[Section]]&amp;Table76[[#This Row],[Q. No.]]</f>
        <v/>
      </c>
      <c r="B6115"/>
      <c r="C6115"/>
      <c r="D6115"/>
      <c r="E6115"/>
      <c r="F6115"/>
      <c r="G6115"/>
    </row>
    <row r="6116" spans="1:7" x14ac:dyDescent="0.2">
      <c r="A6116" t="str">
        <f>Table76[[#This Row],[Test No.]]&amp;Table76[[#This Row],[Section]]&amp;Table76[[#This Row],[Q. No.]]</f>
        <v/>
      </c>
      <c r="B6116"/>
      <c r="C6116"/>
      <c r="D6116"/>
      <c r="E6116"/>
      <c r="F6116"/>
      <c r="G6116"/>
    </row>
    <row r="6117" spans="1:7" x14ac:dyDescent="0.2">
      <c r="A6117" t="str">
        <f>Table76[[#This Row],[Test No.]]&amp;Table76[[#This Row],[Section]]&amp;Table76[[#This Row],[Q. No.]]</f>
        <v/>
      </c>
      <c r="B6117"/>
      <c r="C6117"/>
      <c r="D6117"/>
      <c r="E6117"/>
      <c r="F6117"/>
      <c r="G6117"/>
    </row>
    <row r="6118" spans="1:7" x14ac:dyDescent="0.2">
      <c r="A6118" t="str">
        <f>Table76[[#This Row],[Test No.]]&amp;Table76[[#This Row],[Section]]&amp;Table76[[#This Row],[Q. No.]]</f>
        <v/>
      </c>
      <c r="B6118"/>
      <c r="C6118"/>
      <c r="D6118"/>
      <c r="E6118"/>
      <c r="F6118"/>
      <c r="G6118"/>
    </row>
    <row r="6119" spans="1:7" x14ac:dyDescent="0.2">
      <c r="A6119" t="str">
        <f>Table76[[#This Row],[Test No.]]&amp;Table76[[#This Row],[Section]]&amp;Table76[[#This Row],[Q. No.]]</f>
        <v/>
      </c>
      <c r="B6119"/>
      <c r="C6119"/>
      <c r="D6119"/>
      <c r="E6119"/>
      <c r="F6119"/>
      <c r="G6119"/>
    </row>
    <row r="6120" spans="1:7" x14ac:dyDescent="0.2">
      <c r="A6120" t="str">
        <f>Table76[[#This Row],[Test No.]]&amp;Table76[[#This Row],[Section]]&amp;Table76[[#This Row],[Q. No.]]</f>
        <v/>
      </c>
      <c r="B6120"/>
      <c r="C6120"/>
      <c r="D6120"/>
      <c r="E6120"/>
      <c r="F6120"/>
      <c r="G6120"/>
    </row>
    <row r="6121" spans="1:7" x14ac:dyDescent="0.2">
      <c r="A6121" t="str">
        <f>Table76[[#This Row],[Test No.]]&amp;Table76[[#This Row],[Section]]&amp;Table76[[#This Row],[Q. No.]]</f>
        <v/>
      </c>
      <c r="B6121"/>
      <c r="C6121"/>
      <c r="D6121"/>
      <c r="E6121"/>
      <c r="F6121"/>
      <c r="G6121"/>
    </row>
    <row r="6122" spans="1:7" x14ac:dyDescent="0.2">
      <c r="A6122" t="str">
        <f>Table76[[#This Row],[Test No.]]&amp;Table76[[#This Row],[Section]]&amp;Table76[[#This Row],[Q. No.]]</f>
        <v/>
      </c>
      <c r="B6122"/>
      <c r="C6122"/>
      <c r="D6122"/>
      <c r="E6122"/>
      <c r="F6122"/>
      <c r="G6122"/>
    </row>
    <row r="6123" spans="1:7" x14ac:dyDescent="0.2">
      <c r="A6123" t="str">
        <f>Table76[[#This Row],[Test No.]]&amp;Table76[[#This Row],[Section]]&amp;Table76[[#This Row],[Q. No.]]</f>
        <v/>
      </c>
      <c r="B6123"/>
      <c r="C6123"/>
      <c r="D6123"/>
      <c r="E6123"/>
      <c r="F6123"/>
      <c r="G6123"/>
    </row>
    <row r="6124" spans="1:7" x14ac:dyDescent="0.2">
      <c r="A6124" t="str">
        <f>Table76[[#This Row],[Test No.]]&amp;Table76[[#This Row],[Section]]&amp;Table76[[#This Row],[Q. No.]]</f>
        <v/>
      </c>
      <c r="B6124"/>
      <c r="C6124"/>
      <c r="D6124"/>
      <c r="E6124"/>
      <c r="F6124"/>
      <c r="G6124"/>
    </row>
    <row r="6125" spans="1:7" x14ac:dyDescent="0.2">
      <c r="A6125" t="str">
        <f>Table76[[#This Row],[Test No.]]&amp;Table76[[#This Row],[Section]]&amp;Table76[[#This Row],[Q. No.]]</f>
        <v/>
      </c>
      <c r="B6125"/>
      <c r="C6125"/>
      <c r="D6125"/>
      <c r="E6125"/>
      <c r="F6125"/>
      <c r="G6125"/>
    </row>
    <row r="6126" spans="1:7" x14ac:dyDescent="0.2">
      <c r="A6126" t="str">
        <f>Table76[[#This Row],[Test No.]]&amp;Table76[[#This Row],[Section]]&amp;Table76[[#This Row],[Q. No.]]</f>
        <v/>
      </c>
      <c r="B6126"/>
      <c r="C6126"/>
      <c r="D6126"/>
      <c r="E6126"/>
      <c r="F6126"/>
      <c r="G6126"/>
    </row>
    <row r="6127" spans="1:7" x14ac:dyDescent="0.2">
      <c r="A6127" t="str">
        <f>Table76[[#This Row],[Test No.]]&amp;Table76[[#This Row],[Section]]&amp;Table76[[#This Row],[Q. No.]]</f>
        <v/>
      </c>
      <c r="B6127"/>
      <c r="C6127"/>
      <c r="D6127"/>
      <c r="E6127"/>
      <c r="F6127"/>
      <c r="G6127"/>
    </row>
    <row r="6128" spans="1:7" x14ac:dyDescent="0.2">
      <c r="A6128" t="str">
        <f>Table76[[#This Row],[Test No.]]&amp;Table76[[#This Row],[Section]]&amp;Table76[[#This Row],[Q. No.]]</f>
        <v/>
      </c>
      <c r="B6128"/>
      <c r="C6128"/>
      <c r="D6128"/>
      <c r="E6128"/>
      <c r="F6128"/>
      <c r="G6128"/>
    </row>
    <row r="6129" spans="1:7" x14ac:dyDescent="0.2">
      <c r="A6129" t="str">
        <f>Table76[[#This Row],[Test No.]]&amp;Table76[[#This Row],[Section]]&amp;Table76[[#This Row],[Q. No.]]</f>
        <v/>
      </c>
      <c r="B6129"/>
      <c r="C6129"/>
      <c r="D6129"/>
      <c r="E6129"/>
      <c r="F6129"/>
      <c r="G6129"/>
    </row>
    <row r="6130" spans="1:7" x14ac:dyDescent="0.2">
      <c r="A6130" t="str">
        <f>Table76[[#This Row],[Test No.]]&amp;Table76[[#This Row],[Section]]&amp;Table76[[#This Row],[Q. No.]]</f>
        <v/>
      </c>
      <c r="B6130"/>
      <c r="C6130"/>
      <c r="D6130"/>
      <c r="E6130"/>
      <c r="F6130"/>
      <c r="G6130"/>
    </row>
    <row r="6131" spans="1:7" x14ac:dyDescent="0.2">
      <c r="A6131" t="str">
        <f>Table76[[#This Row],[Test No.]]&amp;Table76[[#This Row],[Section]]&amp;Table76[[#This Row],[Q. No.]]</f>
        <v/>
      </c>
      <c r="B6131"/>
      <c r="C6131"/>
      <c r="D6131"/>
      <c r="E6131"/>
      <c r="F6131"/>
      <c r="G6131"/>
    </row>
    <row r="6132" spans="1:7" x14ac:dyDescent="0.2">
      <c r="A6132" t="str">
        <f>Table76[[#This Row],[Test No.]]&amp;Table76[[#This Row],[Section]]&amp;Table76[[#This Row],[Q. No.]]</f>
        <v/>
      </c>
      <c r="B6132"/>
      <c r="C6132"/>
      <c r="D6132"/>
      <c r="E6132"/>
      <c r="F6132"/>
      <c r="G6132"/>
    </row>
    <row r="6133" spans="1:7" x14ac:dyDescent="0.2">
      <c r="A6133" t="str">
        <f>Table76[[#This Row],[Test No.]]&amp;Table76[[#This Row],[Section]]&amp;Table76[[#This Row],[Q. No.]]</f>
        <v/>
      </c>
      <c r="B6133"/>
      <c r="C6133"/>
      <c r="D6133"/>
      <c r="E6133"/>
      <c r="F6133"/>
      <c r="G6133"/>
    </row>
    <row r="6134" spans="1:7" x14ac:dyDescent="0.2">
      <c r="A6134" t="str">
        <f>Table76[[#This Row],[Test No.]]&amp;Table76[[#This Row],[Section]]&amp;Table76[[#This Row],[Q. No.]]</f>
        <v/>
      </c>
      <c r="B6134"/>
      <c r="C6134"/>
      <c r="D6134"/>
      <c r="E6134"/>
      <c r="F6134"/>
      <c r="G6134"/>
    </row>
    <row r="6135" spans="1:7" x14ac:dyDescent="0.2">
      <c r="A6135" t="str">
        <f>Table76[[#This Row],[Test No.]]&amp;Table76[[#This Row],[Section]]&amp;Table76[[#This Row],[Q. No.]]</f>
        <v/>
      </c>
      <c r="B6135"/>
      <c r="C6135"/>
      <c r="D6135"/>
      <c r="E6135"/>
      <c r="F6135"/>
      <c r="G6135"/>
    </row>
    <row r="6136" spans="1:7" x14ac:dyDescent="0.2">
      <c r="A6136" t="str">
        <f>Table76[[#This Row],[Test No.]]&amp;Table76[[#This Row],[Section]]&amp;Table76[[#This Row],[Q. No.]]</f>
        <v/>
      </c>
      <c r="B6136"/>
      <c r="C6136"/>
      <c r="D6136"/>
      <c r="E6136"/>
      <c r="F6136"/>
      <c r="G6136"/>
    </row>
    <row r="6137" spans="1:7" x14ac:dyDescent="0.2">
      <c r="A6137" t="str">
        <f>Table76[[#This Row],[Test No.]]&amp;Table76[[#This Row],[Section]]&amp;Table76[[#This Row],[Q. No.]]</f>
        <v/>
      </c>
      <c r="B6137"/>
      <c r="C6137"/>
      <c r="D6137"/>
      <c r="E6137"/>
      <c r="F6137"/>
      <c r="G6137"/>
    </row>
    <row r="6138" spans="1:7" x14ac:dyDescent="0.2">
      <c r="A6138" t="str">
        <f>Table76[[#This Row],[Test No.]]&amp;Table76[[#This Row],[Section]]&amp;Table76[[#This Row],[Q. No.]]</f>
        <v/>
      </c>
      <c r="B6138"/>
      <c r="C6138"/>
      <c r="D6138"/>
      <c r="E6138"/>
      <c r="F6138"/>
      <c r="G6138"/>
    </row>
    <row r="6139" spans="1:7" x14ac:dyDescent="0.2">
      <c r="A6139" t="str">
        <f>Table76[[#This Row],[Test No.]]&amp;Table76[[#This Row],[Section]]&amp;Table76[[#This Row],[Q. No.]]</f>
        <v/>
      </c>
      <c r="B6139"/>
      <c r="C6139"/>
      <c r="D6139"/>
      <c r="E6139"/>
      <c r="F6139"/>
      <c r="G6139"/>
    </row>
    <row r="6140" spans="1:7" x14ac:dyDescent="0.2">
      <c r="A6140" t="str">
        <f>Table76[[#This Row],[Test No.]]&amp;Table76[[#This Row],[Section]]&amp;Table76[[#This Row],[Q. No.]]</f>
        <v/>
      </c>
      <c r="B6140"/>
      <c r="C6140"/>
      <c r="D6140"/>
      <c r="E6140"/>
      <c r="F6140"/>
      <c r="G6140"/>
    </row>
    <row r="6141" spans="1:7" x14ac:dyDescent="0.2">
      <c r="A6141" t="str">
        <f>Table76[[#This Row],[Test No.]]&amp;Table76[[#This Row],[Section]]&amp;Table76[[#This Row],[Q. No.]]</f>
        <v/>
      </c>
      <c r="B6141"/>
      <c r="C6141"/>
      <c r="D6141"/>
      <c r="E6141"/>
      <c r="F6141"/>
      <c r="G6141"/>
    </row>
    <row r="6142" spans="1:7" x14ac:dyDescent="0.2">
      <c r="A6142" t="str">
        <f>Table76[[#This Row],[Test No.]]&amp;Table76[[#This Row],[Section]]&amp;Table76[[#This Row],[Q. No.]]</f>
        <v/>
      </c>
      <c r="B6142"/>
      <c r="C6142"/>
      <c r="D6142"/>
      <c r="E6142"/>
      <c r="F6142"/>
      <c r="G6142"/>
    </row>
    <row r="6143" spans="1:7" x14ac:dyDescent="0.2">
      <c r="A6143" t="str">
        <f>Table76[[#This Row],[Test No.]]&amp;Table76[[#This Row],[Section]]&amp;Table76[[#This Row],[Q. No.]]</f>
        <v/>
      </c>
      <c r="B6143"/>
      <c r="C6143"/>
      <c r="D6143"/>
      <c r="E6143"/>
      <c r="F6143"/>
      <c r="G6143"/>
    </row>
    <row r="6144" spans="1:7" x14ac:dyDescent="0.2">
      <c r="A6144" t="str">
        <f>Table76[[#This Row],[Test No.]]&amp;Table76[[#This Row],[Section]]&amp;Table76[[#This Row],[Q. No.]]</f>
        <v/>
      </c>
      <c r="B6144"/>
      <c r="C6144"/>
      <c r="D6144"/>
      <c r="E6144"/>
      <c r="F6144"/>
      <c r="G6144"/>
    </row>
    <row r="6145" spans="1:7" x14ac:dyDescent="0.2">
      <c r="A6145" t="str">
        <f>Table76[[#This Row],[Test No.]]&amp;Table76[[#This Row],[Section]]&amp;Table76[[#This Row],[Q. No.]]</f>
        <v/>
      </c>
      <c r="B6145"/>
      <c r="C6145"/>
      <c r="D6145"/>
      <c r="E6145"/>
      <c r="F6145"/>
      <c r="G6145"/>
    </row>
    <row r="6146" spans="1:7" x14ac:dyDescent="0.2">
      <c r="A6146" t="str">
        <f>Table76[[#This Row],[Test No.]]&amp;Table76[[#This Row],[Section]]&amp;Table76[[#This Row],[Q. No.]]</f>
        <v/>
      </c>
      <c r="B6146"/>
      <c r="C6146"/>
      <c r="D6146"/>
      <c r="E6146"/>
      <c r="F6146"/>
      <c r="G6146"/>
    </row>
    <row r="6147" spans="1:7" x14ac:dyDescent="0.2">
      <c r="A6147" t="str">
        <f>Table76[[#This Row],[Test No.]]&amp;Table76[[#This Row],[Section]]&amp;Table76[[#This Row],[Q. No.]]</f>
        <v/>
      </c>
      <c r="B6147"/>
      <c r="C6147"/>
      <c r="D6147"/>
      <c r="E6147"/>
      <c r="F6147"/>
      <c r="G6147"/>
    </row>
    <row r="6148" spans="1:7" x14ac:dyDescent="0.2">
      <c r="A6148" t="str">
        <f>Table76[[#This Row],[Test No.]]&amp;Table76[[#This Row],[Section]]&amp;Table76[[#This Row],[Q. No.]]</f>
        <v/>
      </c>
      <c r="B6148"/>
      <c r="C6148"/>
      <c r="D6148"/>
      <c r="E6148"/>
      <c r="F6148"/>
      <c r="G6148"/>
    </row>
    <row r="6149" spans="1:7" x14ac:dyDescent="0.2">
      <c r="A6149" t="str">
        <f>Table76[[#This Row],[Test No.]]&amp;Table76[[#This Row],[Section]]&amp;Table76[[#This Row],[Q. No.]]</f>
        <v/>
      </c>
      <c r="B6149"/>
      <c r="C6149"/>
      <c r="D6149"/>
      <c r="E6149"/>
      <c r="F6149"/>
      <c r="G6149"/>
    </row>
    <row r="6150" spans="1:7" x14ac:dyDescent="0.2">
      <c r="A6150" t="str">
        <f>Table76[[#This Row],[Test No.]]&amp;Table76[[#This Row],[Section]]&amp;Table76[[#This Row],[Q. No.]]</f>
        <v/>
      </c>
      <c r="B6150"/>
      <c r="C6150"/>
      <c r="D6150"/>
      <c r="E6150"/>
      <c r="F6150"/>
      <c r="G6150"/>
    </row>
    <row r="6151" spans="1:7" x14ac:dyDescent="0.2">
      <c r="A6151" t="str">
        <f>Table76[[#This Row],[Test No.]]&amp;Table76[[#This Row],[Section]]&amp;Table76[[#This Row],[Q. No.]]</f>
        <v/>
      </c>
      <c r="B6151"/>
      <c r="C6151"/>
      <c r="D6151"/>
      <c r="E6151"/>
      <c r="F6151"/>
      <c r="G6151"/>
    </row>
    <row r="6152" spans="1:7" x14ac:dyDescent="0.2">
      <c r="A6152" t="str">
        <f>Table76[[#This Row],[Test No.]]&amp;Table76[[#This Row],[Section]]&amp;Table76[[#This Row],[Q. No.]]</f>
        <v/>
      </c>
      <c r="B6152"/>
      <c r="C6152"/>
      <c r="D6152"/>
      <c r="E6152"/>
      <c r="F6152"/>
      <c r="G6152"/>
    </row>
    <row r="6153" spans="1:7" x14ac:dyDescent="0.2">
      <c r="A6153" t="str">
        <f>Table76[[#This Row],[Test No.]]&amp;Table76[[#This Row],[Section]]&amp;Table76[[#This Row],[Q. No.]]</f>
        <v/>
      </c>
      <c r="B6153"/>
      <c r="C6153"/>
      <c r="D6153"/>
      <c r="E6153"/>
      <c r="F6153"/>
      <c r="G6153"/>
    </row>
    <row r="6154" spans="1:7" x14ac:dyDescent="0.2">
      <c r="A6154" t="str">
        <f>Table76[[#This Row],[Test No.]]&amp;Table76[[#This Row],[Section]]&amp;Table76[[#This Row],[Q. No.]]</f>
        <v/>
      </c>
      <c r="B6154"/>
      <c r="C6154"/>
      <c r="D6154"/>
      <c r="E6154"/>
      <c r="F6154"/>
      <c r="G6154"/>
    </row>
    <row r="6155" spans="1:7" x14ac:dyDescent="0.2">
      <c r="A6155" t="str">
        <f>Table76[[#This Row],[Test No.]]&amp;Table76[[#This Row],[Section]]&amp;Table76[[#This Row],[Q. No.]]</f>
        <v/>
      </c>
      <c r="B6155"/>
      <c r="C6155"/>
      <c r="D6155"/>
      <c r="E6155"/>
      <c r="F6155"/>
      <c r="G6155"/>
    </row>
    <row r="6156" spans="1:7" x14ac:dyDescent="0.2">
      <c r="A6156" t="str">
        <f>Table76[[#This Row],[Test No.]]&amp;Table76[[#This Row],[Section]]&amp;Table76[[#This Row],[Q. No.]]</f>
        <v/>
      </c>
      <c r="B6156"/>
      <c r="C6156"/>
      <c r="D6156"/>
      <c r="E6156"/>
      <c r="F6156"/>
      <c r="G6156"/>
    </row>
    <row r="6157" spans="1:7" x14ac:dyDescent="0.2">
      <c r="A6157" t="str">
        <f>Table76[[#This Row],[Test No.]]&amp;Table76[[#This Row],[Section]]&amp;Table76[[#This Row],[Q. No.]]</f>
        <v/>
      </c>
      <c r="B6157"/>
      <c r="C6157"/>
      <c r="D6157"/>
      <c r="E6157"/>
      <c r="F6157"/>
      <c r="G6157"/>
    </row>
    <row r="6158" spans="1:7" x14ac:dyDescent="0.2">
      <c r="A6158" t="str">
        <f>Table76[[#This Row],[Test No.]]&amp;Table76[[#This Row],[Section]]&amp;Table76[[#This Row],[Q. No.]]</f>
        <v/>
      </c>
      <c r="B6158"/>
      <c r="C6158"/>
      <c r="D6158"/>
      <c r="E6158"/>
      <c r="F6158"/>
      <c r="G6158"/>
    </row>
    <row r="6159" spans="1:7" x14ac:dyDescent="0.2">
      <c r="A6159" t="str">
        <f>Table76[[#This Row],[Test No.]]&amp;Table76[[#This Row],[Section]]&amp;Table76[[#This Row],[Q. No.]]</f>
        <v/>
      </c>
      <c r="B6159"/>
      <c r="C6159"/>
      <c r="D6159"/>
      <c r="E6159"/>
      <c r="F6159"/>
      <c r="G6159"/>
    </row>
    <row r="6160" spans="1:7" x14ac:dyDescent="0.2">
      <c r="A6160" t="str">
        <f>Table76[[#This Row],[Test No.]]&amp;Table76[[#This Row],[Section]]&amp;Table76[[#This Row],[Q. No.]]</f>
        <v/>
      </c>
      <c r="B6160"/>
      <c r="C6160"/>
      <c r="D6160"/>
      <c r="E6160"/>
      <c r="F6160"/>
      <c r="G6160"/>
    </row>
    <row r="6161" spans="1:7" x14ac:dyDescent="0.2">
      <c r="A6161" t="str">
        <f>Table76[[#This Row],[Test No.]]&amp;Table76[[#This Row],[Section]]&amp;Table76[[#This Row],[Q. No.]]</f>
        <v/>
      </c>
      <c r="B6161"/>
      <c r="C6161"/>
      <c r="D6161"/>
      <c r="E6161"/>
      <c r="F6161"/>
      <c r="G6161"/>
    </row>
    <row r="6162" spans="1:7" x14ac:dyDescent="0.2">
      <c r="A6162" t="str">
        <f>Table76[[#This Row],[Test No.]]&amp;Table76[[#This Row],[Section]]&amp;Table76[[#This Row],[Q. No.]]</f>
        <v/>
      </c>
      <c r="B6162"/>
      <c r="C6162"/>
      <c r="D6162"/>
      <c r="E6162"/>
      <c r="F6162"/>
      <c r="G6162"/>
    </row>
    <row r="6163" spans="1:7" x14ac:dyDescent="0.2">
      <c r="A6163" t="str">
        <f>Table76[[#This Row],[Test No.]]&amp;Table76[[#This Row],[Section]]&amp;Table76[[#This Row],[Q. No.]]</f>
        <v/>
      </c>
      <c r="B6163"/>
      <c r="C6163"/>
      <c r="D6163"/>
      <c r="E6163"/>
      <c r="F6163"/>
      <c r="G6163"/>
    </row>
    <row r="6164" spans="1:7" x14ac:dyDescent="0.2">
      <c r="A6164" t="str">
        <f>Table76[[#This Row],[Test No.]]&amp;Table76[[#This Row],[Section]]&amp;Table76[[#This Row],[Q. No.]]</f>
        <v/>
      </c>
      <c r="B6164"/>
      <c r="C6164"/>
      <c r="D6164"/>
      <c r="E6164"/>
      <c r="F6164"/>
      <c r="G6164"/>
    </row>
    <row r="6165" spans="1:7" x14ac:dyDescent="0.2">
      <c r="A6165" t="str">
        <f>Table76[[#This Row],[Test No.]]&amp;Table76[[#This Row],[Section]]&amp;Table76[[#This Row],[Q. No.]]</f>
        <v/>
      </c>
      <c r="B6165"/>
      <c r="C6165"/>
      <c r="D6165"/>
      <c r="E6165"/>
      <c r="F6165"/>
      <c r="G6165"/>
    </row>
    <row r="6166" spans="1:7" x14ac:dyDescent="0.2">
      <c r="A6166" t="str">
        <f>Table76[[#This Row],[Test No.]]&amp;Table76[[#This Row],[Section]]&amp;Table76[[#This Row],[Q. No.]]</f>
        <v/>
      </c>
      <c r="B6166"/>
      <c r="C6166"/>
      <c r="D6166"/>
      <c r="E6166"/>
      <c r="F6166"/>
      <c r="G6166"/>
    </row>
    <row r="6167" spans="1:7" x14ac:dyDescent="0.2">
      <c r="A6167" t="str">
        <f>Table76[[#This Row],[Test No.]]&amp;Table76[[#This Row],[Section]]&amp;Table76[[#This Row],[Q. No.]]</f>
        <v/>
      </c>
      <c r="B6167"/>
      <c r="C6167"/>
      <c r="D6167"/>
      <c r="E6167"/>
      <c r="F6167"/>
      <c r="G6167"/>
    </row>
    <row r="6168" spans="1:7" x14ac:dyDescent="0.2">
      <c r="A6168" t="str">
        <f>Table76[[#This Row],[Test No.]]&amp;Table76[[#This Row],[Section]]&amp;Table76[[#This Row],[Q. No.]]</f>
        <v/>
      </c>
      <c r="B6168"/>
      <c r="C6168"/>
      <c r="D6168"/>
      <c r="E6168"/>
      <c r="F6168"/>
      <c r="G6168"/>
    </row>
    <row r="6169" spans="1:7" x14ac:dyDescent="0.2">
      <c r="A6169" t="str">
        <f>Table76[[#This Row],[Test No.]]&amp;Table76[[#This Row],[Section]]&amp;Table76[[#This Row],[Q. No.]]</f>
        <v/>
      </c>
      <c r="B6169"/>
      <c r="C6169"/>
      <c r="D6169"/>
      <c r="E6169"/>
      <c r="F6169"/>
      <c r="G6169"/>
    </row>
    <row r="6170" spans="1:7" x14ac:dyDescent="0.2">
      <c r="A6170" t="str">
        <f>Table76[[#This Row],[Test No.]]&amp;Table76[[#This Row],[Section]]&amp;Table76[[#This Row],[Q. No.]]</f>
        <v/>
      </c>
      <c r="B6170"/>
      <c r="C6170"/>
      <c r="D6170"/>
      <c r="E6170"/>
      <c r="F6170"/>
      <c r="G6170"/>
    </row>
    <row r="6171" spans="1:7" x14ac:dyDescent="0.2">
      <c r="A6171" t="str">
        <f>Table76[[#This Row],[Test No.]]&amp;Table76[[#This Row],[Section]]&amp;Table76[[#This Row],[Q. No.]]</f>
        <v/>
      </c>
      <c r="B6171"/>
      <c r="C6171"/>
      <c r="D6171"/>
      <c r="E6171"/>
      <c r="F6171"/>
      <c r="G6171"/>
    </row>
    <row r="6172" spans="1:7" x14ac:dyDescent="0.2">
      <c r="A6172" t="str">
        <f>Table76[[#This Row],[Test No.]]&amp;Table76[[#This Row],[Section]]&amp;Table76[[#This Row],[Q. No.]]</f>
        <v/>
      </c>
      <c r="B6172"/>
      <c r="C6172"/>
      <c r="D6172"/>
      <c r="E6172"/>
      <c r="F6172"/>
      <c r="G6172"/>
    </row>
    <row r="6173" spans="1:7" x14ac:dyDescent="0.2">
      <c r="A6173" t="str">
        <f>Table76[[#This Row],[Test No.]]&amp;Table76[[#This Row],[Section]]&amp;Table76[[#This Row],[Q. No.]]</f>
        <v/>
      </c>
      <c r="B6173"/>
      <c r="C6173"/>
      <c r="D6173"/>
      <c r="E6173"/>
      <c r="F6173"/>
      <c r="G6173"/>
    </row>
    <row r="6174" spans="1:7" x14ac:dyDescent="0.2">
      <c r="A6174" t="str">
        <f>Table76[[#This Row],[Test No.]]&amp;Table76[[#This Row],[Section]]&amp;Table76[[#This Row],[Q. No.]]</f>
        <v/>
      </c>
      <c r="B6174"/>
      <c r="C6174"/>
      <c r="D6174"/>
      <c r="E6174"/>
      <c r="F6174"/>
      <c r="G6174"/>
    </row>
    <row r="6175" spans="1:7" x14ac:dyDescent="0.2">
      <c r="A6175" t="str">
        <f>Table76[[#This Row],[Test No.]]&amp;Table76[[#This Row],[Section]]&amp;Table76[[#This Row],[Q. No.]]</f>
        <v/>
      </c>
      <c r="B6175"/>
      <c r="C6175"/>
      <c r="D6175"/>
      <c r="E6175"/>
      <c r="F6175"/>
      <c r="G6175"/>
    </row>
    <row r="6176" spans="1:7" x14ac:dyDescent="0.2">
      <c r="A6176" t="str">
        <f>Table76[[#This Row],[Test No.]]&amp;Table76[[#This Row],[Section]]&amp;Table76[[#This Row],[Q. No.]]</f>
        <v/>
      </c>
      <c r="B6176"/>
      <c r="C6176"/>
      <c r="D6176"/>
      <c r="E6176"/>
      <c r="F6176"/>
      <c r="G6176"/>
    </row>
    <row r="6177" spans="1:7" x14ac:dyDescent="0.2">
      <c r="A6177" t="str">
        <f>Table76[[#This Row],[Test No.]]&amp;Table76[[#This Row],[Section]]&amp;Table76[[#This Row],[Q. No.]]</f>
        <v/>
      </c>
      <c r="B6177"/>
      <c r="C6177"/>
      <c r="D6177"/>
      <c r="E6177"/>
      <c r="F6177"/>
      <c r="G6177"/>
    </row>
    <row r="6178" spans="1:7" x14ac:dyDescent="0.2">
      <c r="A6178" t="str">
        <f>Table76[[#This Row],[Test No.]]&amp;Table76[[#This Row],[Section]]&amp;Table76[[#This Row],[Q. No.]]</f>
        <v/>
      </c>
      <c r="B6178"/>
      <c r="C6178"/>
      <c r="D6178"/>
      <c r="E6178"/>
      <c r="F6178"/>
      <c r="G6178"/>
    </row>
    <row r="6179" spans="1:7" x14ac:dyDescent="0.2">
      <c r="A6179" t="str">
        <f>Table76[[#This Row],[Test No.]]&amp;Table76[[#This Row],[Section]]&amp;Table76[[#This Row],[Q. No.]]</f>
        <v/>
      </c>
      <c r="B6179"/>
      <c r="C6179"/>
      <c r="D6179"/>
      <c r="E6179"/>
      <c r="F6179"/>
      <c r="G6179"/>
    </row>
    <row r="6180" spans="1:7" x14ac:dyDescent="0.2">
      <c r="A6180" t="str">
        <f>Table76[[#This Row],[Test No.]]&amp;Table76[[#This Row],[Section]]&amp;Table76[[#This Row],[Q. No.]]</f>
        <v/>
      </c>
      <c r="B6180"/>
      <c r="C6180"/>
      <c r="D6180"/>
      <c r="E6180"/>
      <c r="F6180"/>
      <c r="G6180"/>
    </row>
    <row r="6181" spans="1:7" x14ac:dyDescent="0.2">
      <c r="A6181" t="str">
        <f>Table76[[#This Row],[Test No.]]&amp;Table76[[#This Row],[Section]]&amp;Table76[[#This Row],[Q. No.]]</f>
        <v/>
      </c>
      <c r="B6181"/>
      <c r="C6181"/>
      <c r="D6181"/>
      <c r="E6181"/>
      <c r="F6181"/>
      <c r="G6181"/>
    </row>
    <row r="6182" spans="1:7" x14ac:dyDescent="0.2">
      <c r="A6182" t="str">
        <f>Table76[[#This Row],[Test No.]]&amp;Table76[[#This Row],[Section]]&amp;Table76[[#This Row],[Q. No.]]</f>
        <v/>
      </c>
      <c r="B6182"/>
      <c r="C6182"/>
      <c r="D6182"/>
      <c r="E6182"/>
      <c r="F6182"/>
      <c r="G6182"/>
    </row>
    <row r="6183" spans="1:7" x14ac:dyDescent="0.2">
      <c r="A6183" t="str">
        <f>Table76[[#This Row],[Test No.]]&amp;Table76[[#This Row],[Section]]&amp;Table76[[#This Row],[Q. No.]]</f>
        <v/>
      </c>
      <c r="B6183"/>
      <c r="C6183"/>
      <c r="D6183"/>
      <c r="E6183"/>
      <c r="F6183"/>
      <c r="G6183"/>
    </row>
    <row r="6184" spans="1:7" x14ac:dyDescent="0.2">
      <c r="A6184" t="str">
        <f>Table76[[#This Row],[Test No.]]&amp;Table76[[#This Row],[Section]]&amp;Table76[[#This Row],[Q. No.]]</f>
        <v/>
      </c>
      <c r="B6184"/>
      <c r="C6184"/>
      <c r="D6184"/>
      <c r="E6184"/>
      <c r="F6184"/>
      <c r="G6184"/>
    </row>
    <row r="6185" spans="1:7" x14ac:dyDescent="0.2">
      <c r="A6185" t="str">
        <f>Table76[[#This Row],[Test No.]]&amp;Table76[[#This Row],[Section]]&amp;Table76[[#This Row],[Q. No.]]</f>
        <v/>
      </c>
      <c r="B6185"/>
      <c r="C6185"/>
      <c r="D6185"/>
      <c r="E6185"/>
      <c r="F6185"/>
      <c r="G6185"/>
    </row>
    <row r="6186" spans="1:7" x14ac:dyDescent="0.2">
      <c r="A6186" t="str">
        <f>Table76[[#This Row],[Test No.]]&amp;Table76[[#This Row],[Section]]&amp;Table76[[#This Row],[Q. No.]]</f>
        <v/>
      </c>
      <c r="B6186"/>
      <c r="C6186"/>
      <c r="D6186"/>
      <c r="E6186"/>
      <c r="F6186"/>
      <c r="G6186"/>
    </row>
    <row r="6187" spans="1:7" x14ac:dyDescent="0.2">
      <c r="A6187" t="str">
        <f>Table76[[#This Row],[Test No.]]&amp;Table76[[#This Row],[Section]]&amp;Table76[[#This Row],[Q. No.]]</f>
        <v/>
      </c>
      <c r="B6187"/>
      <c r="C6187"/>
      <c r="D6187"/>
      <c r="E6187"/>
      <c r="F6187"/>
      <c r="G6187"/>
    </row>
    <row r="6188" spans="1:7" x14ac:dyDescent="0.2">
      <c r="A6188" t="str">
        <f>Table76[[#This Row],[Test No.]]&amp;Table76[[#This Row],[Section]]&amp;Table76[[#This Row],[Q. No.]]</f>
        <v/>
      </c>
      <c r="B6188"/>
      <c r="C6188"/>
      <c r="D6188"/>
      <c r="E6188"/>
      <c r="F6188"/>
      <c r="G6188"/>
    </row>
    <row r="6189" spans="1:7" x14ac:dyDescent="0.2">
      <c r="A6189" t="str">
        <f>Table76[[#This Row],[Test No.]]&amp;Table76[[#This Row],[Section]]&amp;Table76[[#This Row],[Q. No.]]</f>
        <v/>
      </c>
      <c r="B6189"/>
      <c r="C6189"/>
      <c r="D6189"/>
      <c r="E6189"/>
      <c r="F6189"/>
      <c r="G6189"/>
    </row>
    <row r="6190" spans="1:7" x14ac:dyDescent="0.2">
      <c r="A6190" t="str">
        <f>Table76[[#This Row],[Test No.]]&amp;Table76[[#This Row],[Section]]&amp;Table76[[#This Row],[Q. No.]]</f>
        <v/>
      </c>
      <c r="B6190"/>
      <c r="C6190"/>
      <c r="D6190"/>
      <c r="E6190"/>
      <c r="F6190"/>
      <c r="G6190"/>
    </row>
    <row r="6191" spans="1:7" x14ac:dyDescent="0.2">
      <c r="A6191" t="str">
        <f>Table76[[#This Row],[Test No.]]&amp;Table76[[#This Row],[Section]]&amp;Table76[[#This Row],[Q. No.]]</f>
        <v/>
      </c>
      <c r="B6191"/>
      <c r="C6191"/>
      <c r="D6191"/>
      <c r="E6191"/>
      <c r="F6191"/>
      <c r="G6191"/>
    </row>
    <row r="6192" spans="1:7" x14ac:dyDescent="0.2">
      <c r="A6192" t="str">
        <f>Table76[[#This Row],[Test No.]]&amp;Table76[[#This Row],[Section]]&amp;Table76[[#This Row],[Q. No.]]</f>
        <v/>
      </c>
      <c r="B6192"/>
      <c r="C6192"/>
      <c r="D6192"/>
      <c r="E6192"/>
      <c r="F6192"/>
      <c r="G6192"/>
    </row>
    <row r="6193" spans="1:7" x14ac:dyDescent="0.2">
      <c r="A6193" t="str">
        <f>Table76[[#This Row],[Test No.]]&amp;Table76[[#This Row],[Section]]&amp;Table76[[#This Row],[Q. No.]]</f>
        <v/>
      </c>
      <c r="B6193"/>
      <c r="C6193"/>
      <c r="D6193"/>
      <c r="E6193"/>
      <c r="F6193"/>
      <c r="G6193"/>
    </row>
    <row r="6194" spans="1:7" x14ac:dyDescent="0.2">
      <c r="A6194" t="str">
        <f>Table76[[#This Row],[Test No.]]&amp;Table76[[#This Row],[Section]]&amp;Table76[[#This Row],[Q. No.]]</f>
        <v/>
      </c>
      <c r="B6194"/>
      <c r="C6194"/>
      <c r="D6194"/>
      <c r="E6194"/>
      <c r="F6194"/>
      <c r="G6194"/>
    </row>
    <row r="6195" spans="1:7" x14ac:dyDescent="0.2">
      <c r="A6195" t="str">
        <f>Table76[[#This Row],[Test No.]]&amp;Table76[[#This Row],[Section]]&amp;Table76[[#This Row],[Q. No.]]</f>
        <v/>
      </c>
      <c r="B6195"/>
      <c r="C6195"/>
      <c r="D6195"/>
      <c r="E6195"/>
      <c r="F6195"/>
      <c r="G6195"/>
    </row>
    <row r="6196" spans="1:7" x14ac:dyDescent="0.2">
      <c r="A6196" t="str">
        <f>Table76[[#This Row],[Test No.]]&amp;Table76[[#This Row],[Section]]&amp;Table76[[#This Row],[Q. No.]]</f>
        <v/>
      </c>
      <c r="B6196"/>
      <c r="C6196"/>
      <c r="D6196"/>
      <c r="E6196"/>
      <c r="F6196"/>
      <c r="G6196"/>
    </row>
    <row r="6197" spans="1:7" x14ac:dyDescent="0.2">
      <c r="A6197" t="str">
        <f>Table76[[#This Row],[Test No.]]&amp;Table76[[#This Row],[Section]]&amp;Table76[[#This Row],[Q. No.]]</f>
        <v/>
      </c>
      <c r="B6197"/>
      <c r="C6197"/>
      <c r="D6197"/>
      <c r="E6197"/>
      <c r="F6197"/>
      <c r="G6197"/>
    </row>
    <row r="6198" spans="1:7" x14ac:dyDescent="0.2">
      <c r="A6198" t="str">
        <f>Table76[[#This Row],[Test No.]]&amp;Table76[[#This Row],[Section]]&amp;Table76[[#This Row],[Q. No.]]</f>
        <v/>
      </c>
      <c r="B6198"/>
      <c r="C6198"/>
      <c r="D6198"/>
      <c r="E6198"/>
      <c r="F6198"/>
      <c r="G6198"/>
    </row>
    <row r="6199" spans="1:7" x14ac:dyDescent="0.2">
      <c r="A6199" t="str">
        <f>Table76[[#This Row],[Test No.]]&amp;Table76[[#This Row],[Section]]&amp;Table76[[#This Row],[Q. No.]]</f>
        <v/>
      </c>
      <c r="B6199"/>
      <c r="C6199"/>
      <c r="D6199"/>
      <c r="E6199"/>
      <c r="F6199"/>
      <c r="G6199"/>
    </row>
    <row r="6200" spans="1:7" x14ac:dyDescent="0.2">
      <c r="A6200" t="str">
        <f>Table76[[#This Row],[Test No.]]&amp;Table76[[#This Row],[Section]]&amp;Table76[[#This Row],[Q. No.]]</f>
        <v/>
      </c>
      <c r="B6200"/>
      <c r="C6200"/>
      <c r="D6200"/>
      <c r="E6200"/>
      <c r="F6200"/>
      <c r="G6200"/>
    </row>
    <row r="6201" spans="1:7" x14ac:dyDescent="0.2">
      <c r="A6201" t="str">
        <f>Table76[[#This Row],[Test No.]]&amp;Table76[[#This Row],[Section]]&amp;Table76[[#This Row],[Q. No.]]</f>
        <v/>
      </c>
      <c r="B6201"/>
      <c r="C6201"/>
      <c r="D6201"/>
      <c r="E6201"/>
      <c r="F6201"/>
      <c r="G6201"/>
    </row>
    <row r="6202" spans="1:7" x14ac:dyDescent="0.2">
      <c r="A6202" t="str">
        <f>Table76[[#This Row],[Test No.]]&amp;Table76[[#This Row],[Section]]&amp;Table76[[#This Row],[Q. No.]]</f>
        <v/>
      </c>
      <c r="B6202"/>
      <c r="C6202"/>
      <c r="D6202"/>
      <c r="E6202"/>
      <c r="F6202"/>
      <c r="G6202"/>
    </row>
    <row r="6203" spans="1:7" x14ac:dyDescent="0.2">
      <c r="A6203" t="str">
        <f>Table76[[#This Row],[Test No.]]&amp;Table76[[#This Row],[Section]]&amp;Table76[[#This Row],[Q. No.]]</f>
        <v/>
      </c>
      <c r="B6203"/>
      <c r="C6203"/>
      <c r="D6203"/>
      <c r="E6203"/>
      <c r="F6203"/>
      <c r="G6203"/>
    </row>
    <row r="6204" spans="1:7" x14ac:dyDescent="0.2">
      <c r="A6204" t="str">
        <f>Table76[[#This Row],[Test No.]]&amp;Table76[[#This Row],[Section]]&amp;Table76[[#This Row],[Q. No.]]</f>
        <v/>
      </c>
      <c r="B6204"/>
      <c r="C6204"/>
      <c r="D6204"/>
      <c r="E6204"/>
      <c r="F6204"/>
      <c r="G6204"/>
    </row>
    <row r="6205" spans="1:7" x14ac:dyDescent="0.2">
      <c r="A6205" t="str">
        <f>Table76[[#This Row],[Test No.]]&amp;Table76[[#This Row],[Section]]&amp;Table76[[#This Row],[Q. No.]]</f>
        <v/>
      </c>
      <c r="B6205"/>
      <c r="C6205"/>
      <c r="D6205"/>
      <c r="E6205"/>
      <c r="F6205"/>
      <c r="G6205"/>
    </row>
    <row r="6206" spans="1:7" x14ac:dyDescent="0.2">
      <c r="A6206" t="str">
        <f>Table76[[#This Row],[Test No.]]&amp;Table76[[#This Row],[Section]]&amp;Table76[[#This Row],[Q. No.]]</f>
        <v/>
      </c>
      <c r="B6206"/>
      <c r="C6206"/>
      <c r="D6206"/>
      <c r="E6206"/>
      <c r="F6206"/>
      <c r="G6206"/>
    </row>
    <row r="6207" spans="1:7" x14ac:dyDescent="0.2">
      <c r="A6207" t="str">
        <f>Table76[[#This Row],[Test No.]]&amp;Table76[[#This Row],[Section]]&amp;Table76[[#This Row],[Q. No.]]</f>
        <v/>
      </c>
      <c r="B6207"/>
      <c r="C6207"/>
      <c r="D6207"/>
      <c r="E6207"/>
      <c r="F6207"/>
      <c r="G6207"/>
    </row>
    <row r="6208" spans="1:7" x14ac:dyDescent="0.2">
      <c r="A6208" t="str">
        <f>Table76[[#This Row],[Test No.]]&amp;Table76[[#This Row],[Section]]&amp;Table76[[#This Row],[Q. No.]]</f>
        <v/>
      </c>
      <c r="B6208"/>
      <c r="C6208"/>
      <c r="D6208"/>
      <c r="E6208"/>
      <c r="F6208"/>
      <c r="G6208"/>
    </row>
    <row r="6209" spans="1:7" x14ac:dyDescent="0.2">
      <c r="A6209" t="str">
        <f>Table76[[#This Row],[Test No.]]&amp;Table76[[#This Row],[Section]]&amp;Table76[[#This Row],[Q. No.]]</f>
        <v/>
      </c>
      <c r="B6209"/>
      <c r="C6209"/>
      <c r="D6209"/>
      <c r="E6209"/>
      <c r="F6209"/>
      <c r="G6209"/>
    </row>
    <row r="6210" spans="1:7" x14ac:dyDescent="0.2">
      <c r="A6210" t="str">
        <f>Table76[[#This Row],[Test No.]]&amp;Table76[[#This Row],[Section]]&amp;Table76[[#This Row],[Q. No.]]</f>
        <v/>
      </c>
      <c r="B6210"/>
      <c r="C6210"/>
      <c r="D6210"/>
      <c r="E6210"/>
      <c r="F6210"/>
      <c r="G6210"/>
    </row>
    <row r="6211" spans="1:7" x14ac:dyDescent="0.2">
      <c r="A6211" t="str">
        <f>Table76[[#This Row],[Test No.]]&amp;Table76[[#This Row],[Section]]&amp;Table76[[#This Row],[Q. No.]]</f>
        <v/>
      </c>
      <c r="B6211"/>
      <c r="C6211"/>
      <c r="D6211"/>
      <c r="E6211"/>
      <c r="F6211"/>
      <c r="G6211"/>
    </row>
    <row r="6212" spans="1:7" x14ac:dyDescent="0.2">
      <c r="A6212" t="str">
        <f>Table76[[#This Row],[Test No.]]&amp;Table76[[#This Row],[Section]]&amp;Table76[[#This Row],[Q. No.]]</f>
        <v/>
      </c>
      <c r="B6212"/>
      <c r="C6212"/>
      <c r="D6212"/>
      <c r="E6212"/>
      <c r="F6212"/>
      <c r="G6212"/>
    </row>
    <row r="6213" spans="1:7" x14ac:dyDescent="0.2">
      <c r="A6213" t="str">
        <f>Table76[[#This Row],[Test No.]]&amp;Table76[[#This Row],[Section]]&amp;Table76[[#This Row],[Q. No.]]</f>
        <v/>
      </c>
      <c r="B6213"/>
      <c r="C6213"/>
      <c r="D6213"/>
      <c r="E6213"/>
      <c r="F6213"/>
      <c r="G6213"/>
    </row>
    <row r="6214" spans="1:7" x14ac:dyDescent="0.2">
      <c r="A6214" t="str">
        <f>Table76[[#This Row],[Test No.]]&amp;Table76[[#This Row],[Section]]&amp;Table76[[#This Row],[Q. No.]]</f>
        <v/>
      </c>
      <c r="B6214"/>
      <c r="C6214"/>
      <c r="D6214"/>
      <c r="E6214"/>
      <c r="F6214"/>
      <c r="G6214"/>
    </row>
    <row r="6215" spans="1:7" x14ac:dyDescent="0.2">
      <c r="A6215" t="str">
        <f>Table76[[#This Row],[Test No.]]&amp;Table76[[#This Row],[Section]]&amp;Table76[[#This Row],[Q. No.]]</f>
        <v/>
      </c>
      <c r="B6215"/>
      <c r="C6215"/>
      <c r="D6215"/>
      <c r="E6215"/>
      <c r="F6215"/>
      <c r="G6215"/>
    </row>
    <row r="6216" spans="1:7" x14ac:dyDescent="0.2">
      <c r="A6216" t="str">
        <f>Table76[[#This Row],[Test No.]]&amp;Table76[[#This Row],[Section]]&amp;Table76[[#This Row],[Q. No.]]</f>
        <v/>
      </c>
      <c r="B6216"/>
      <c r="C6216"/>
      <c r="D6216"/>
      <c r="E6216"/>
      <c r="F6216"/>
      <c r="G6216"/>
    </row>
    <row r="6217" spans="1:7" x14ac:dyDescent="0.2">
      <c r="A6217" t="str">
        <f>Table76[[#This Row],[Test No.]]&amp;Table76[[#This Row],[Section]]&amp;Table76[[#This Row],[Q. No.]]</f>
        <v/>
      </c>
      <c r="B6217"/>
      <c r="C6217"/>
      <c r="D6217"/>
      <c r="E6217"/>
      <c r="F6217"/>
      <c r="G6217"/>
    </row>
    <row r="6218" spans="1:7" x14ac:dyDescent="0.2">
      <c r="A6218" t="str">
        <f>Table76[[#This Row],[Test No.]]&amp;Table76[[#This Row],[Section]]&amp;Table76[[#This Row],[Q. No.]]</f>
        <v/>
      </c>
      <c r="B6218"/>
      <c r="C6218"/>
      <c r="D6218"/>
      <c r="E6218"/>
      <c r="F6218"/>
      <c r="G6218"/>
    </row>
    <row r="6219" spans="1:7" x14ac:dyDescent="0.2">
      <c r="A6219" t="str">
        <f>Table76[[#This Row],[Test No.]]&amp;Table76[[#This Row],[Section]]&amp;Table76[[#This Row],[Q. No.]]</f>
        <v/>
      </c>
      <c r="B6219"/>
      <c r="C6219"/>
      <c r="D6219"/>
      <c r="E6219"/>
      <c r="F6219"/>
      <c r="G6219"/>
    </row>
    <row r="6220" spans="1:7" x14ac:dyDescent="0.2">
      <c r="A6220" t="str">
        <f>Table76[[#This Row],[Test No.]]&amp;Table76[[#This Row],[Section]]&amp;Table76[[#This Row],[Q. No.]]</f>
        <v/>
      </c>
      <c r="B6220"/>
      <c r="C6220"/>
      <c r="D6220"/>
      <c r="E6220"/>
      <c r="F6220"/>
      <c r="G6220"/>
    </row>
    <row r="6221" spans="1:7" x14ac:dyDescent="0.2">
      <c r="A6221" t="str">
        <f>Table76[[#This Row],[Test No.]]&amp;Table76[[#This Row],[Section]]&amp;Table76[[#This Row],[Q. No.]]</f>
        <v/>
      </c>
      <c r="B6221"/>
      <c r="C6221"/>
      <c r="D6221"/>
      <c r="E6221"/>
      <c r="F6221"/>
      <c r="G6221"/>
    </row>
    <row r="6222" spans="1:7" x14ac:dyDescent="0.2">
      <c r="A6222" t="str">
        <f>Table76[[#This Row],[Test No.]]&amp;Table76[[#This Row],[Section]]&amp;Table76[[#This Row],[Q. No.]]</f>
        <v/>
      </c>
      <c r="B6222"/>
      <c r="C6222"/>
      <c r="D6222"/>
      <c r="E6222"/>
      <c r="F6222"/>
      <c r="G6222"/>
    </row>
    <row r="6223" spans="1:7" x14ac:dyDescent="0.2">
      <c r="A6223" t="str">
        <f>Table76[[#This Row],[Test No.]]&amp;Table76[[#This Row],[Section]]&amp;Table76[[#This Row],[Q. No.]]</f>
        <v/>
      </c>
      <c r="B6223"/>
      <c r="C6223"/>
      <c r="D6223"/>
      <c r="E6223"/>
      <c r="F6223"/>
      <c r="G6223"/>
    </row>
    <row r="6224" spans="1:7" x14ac:dyDescent="0.2">
      <c r="A6224" t="str">
        <f>Table76[[#This Row],[Test No.]]&amp;Table76[[#This Row],[Section]]&amp;Table76[[#This Row],[Q. No.]]</f>
        <v/>
      </c>
      <c r="B6224"/>
      <c r="C6224"/>
      <c r="D6224"/>
      <c r="E6224"/>
      <c r="F6224"/>
      <c r="G6224"/>
    </row>
    <row r="6225" spans="1:7" x14ac:dyDescent="0.2">
      <c r="A6225" t="str">
        <f>Table76[[#This Row],[Test No.]]&amp;Table76[[#This Row],[Section]]&amp;Table76[[#This Row],[Q. No.]]</f>
        <v/>
      </c>
      <c r="B6225"/>
      <c r="C6225"/>
      <c r="D6225"/>
      <c r="E6225"/>
      <c r="F6225"/>
      <c r="G6225"/>
    </row>
    <row r="6226" spans="1:7" x14ac:dyDescent="0.2">
      <c r="A6226" t="str">
        <f>Table76[[#This Row],[Test No.]]&amp;Table76[[#This Row],[Section]]&amp;Table76[[#This Row],[Q. No.]]</f>
        <v/>
      </c>
      <c r="B6226"/>
      <c r="C6226"/>
      <c r="D6226"/>
      <c r="E6226"/>
      <c r="F6226"/>
      <c r="G6226"/>
    </row>
    <row r="6227" spans="1:7" x14ac:dyDescent="0.2">
      <c r="A6227" t="str">
        <f>Table76[[#This Row],[Test No.]]&amp;Table76[[#This Row],[Section]]&amp;Table76[[#This Row],[Q. No.]]</f>
        <v/>
      </c>
      <c r="B6227"/>
      <c r="C6227"/>
      <c r="D6227"/>
      <c r="E6227"/>
      <c r="F6227"/>
      <c r="G6227"/>
    </row>
    <row r="6228" spans="1:7" x14ac:dyDescent="0.2">
      <c r="A6228" t="str">
        <f>Table76[[#This Row],[Test No.]]&amp;Table76[[#This Row],[Section]]&amp;Table76[[#This Row],[Q. No.]]</f>
        <v/>
      </c>
      <c r="B6228"/>
      <c r="C6228"/>
      <c r="D6228"/>
      <c r="E6228"/>
      <c r="F6228"/>
      <c r="G6228"/>
    </row>
    <row r="6229" spans="1:7" x14ac:dyDescent="0.2">
      <c r="A6229" t="str">
        <f>Table76[[#This Row],[Test No.]]&amp;Table76[[#This Row],[Section]]&amp;Table76[[#This Row],[Q. No.]]</f>
        <v/>
      </c>
      <c r="B6229"/>
      <c r="C6229"/>
      <c r="D6229"/>
      <c r="E6229"/>
      <c r="F6229"/>
      <c r="G6229"/>
    </row>
    <row r="6230" spans="1:7" x14ac:dyDescent="0.2">
      <c r="A6230" t="str">
        <f>Table76[[#This Row],[Test No.]]&amp;Table76[[#This Row],[Section]]&amp;Table76[[#This Row],[Q. No.]]</f>
        <v/>
      </c>
      <c r="B6230"/>
      <c r="C6230"/>
      <c r="D6230"/>
      <c r="E6230"/>
      <c r="F6230"/>
      <c r="G6230"/>
    </row>
    <row r="6231" spans="1:7" x14ac:dyDescent="0.2">
      <c r="A6231" t="str">
        <f>Table76[[#This Row],[Test No.]]&amp;Table76[[#This Row],[Section]]&amp;Table76[[#This Row],[Q. No.]]</f>
        <v/>
      </c>
      <c r="B6231"/>
      <c r="C6231"/>
      <c r="D6231"/>
      <c r="E6231"/>
      <c r="F6231"/>
      <c r="G6231"/>
    </row>
    <row r="6232" spans="1:7" x14ac:dyDescent="0.2">
      <c r="A6232" t="str">
        <f>Table76[[#This Row],[Test No.]]&amp;Table76[[#This Row],[Section]]&amp;Table76[[#This Row],[Q. No.]]</f>
        <v/>
      </c>
      <c r="B6232"/>
      <c r="C6232"/>
      <c r="D6232"/>
      <c r="E6232"/>
      <c r="F6232"/>
      <c r="G6232"/>
    </row>
    <row r="6233" spans="1:7" x14ac:dyDescent="0.2">
      <c r="A6233" t="str">
        <f>Table76[[#This Row],[Test No.]]&amp;Table76[[#This Row],[Section]]&amp;Table76[[#This Row],[Q. No.]]</f>
        <v/>
      </c>
      <c r="B6233"/>
      <c r="C6233"/>
      <c r="D6233"/>
      <c r="E6233"/>
      <c r="F6233"/>
      <c r="G6233"/>
    </row>
    <row r="6234" spans="1:7" x14ac:dyDescent="0.2">
      <c r="A6234" t="str">
        <f>Table76[[#This Row],[Test No.]]&amp;Table76[[#This Row],[Section]]&amp;Table76[[#This Row],[Q. No.]]</f>
        <v/>
      </c>
      <c r="B6234"/>
      <c r="C6234"/>
      <c r="D6234"/>
      <c r="E6234"/>
      <c r="F6234"/>
      <c r="G6234"/>
    </row>
    <row r="6235" spans="1:7" x14ac:dyDescent="0.2">
      <c r="A6235" t="str">
        <f>Table76[[#This Row],[Test No.]]&amp;Table76[[#This Row],[Section]]&amp;Table76[[#This Row],[Q. No.]]</f>
        <v/>
      </c>
      <c r="B6235"/>
      <c r="C6235"/>
      <c r="D6235"/>
      <c r="E6235"/>
      <c r="F6235"/>
      <c r="G6235"/>
    </row>
    <row r="6236" spans="1:7" x14ac:dyDescent="0.2">
      <c r="A6236" t="str">
        <f>Table76[[#This Row],[Test No.]]&amp;Table76[[#This Row],[Section]]&amp;Table76[[#This Row],[Q. No.]]</f>
        <v/>
      </c>
      <c r="B6236"/>
      <c r="C6236"/>
      <c r="D6236"/>
      <c r="E6236"/>
      <c r="F6236"/>
      <c r="G6236"/>
    </row>
    <row r="6237" spans="1:7" x14ac:dyDescent="0.2">
      <c r="A6237" t="str">
        <f>Table76[[#This Row],[Test No.]]&amp;Table76[[#This Row],[Section]]&amp;Table76[[#This Row],[Q. No.]]</f>
        <v/>
      </c>
      <c r="B6237"/>
      <c r="C6237"/>
      <c r="D6237"/>
      <c r="E6237"/>
      <c r="F6237"/>
      <c r="G6237"/>
    </row>
    <row r="6238" spans="1:7" x14ac:dyDescent="0.2">
      <c r="A6238" t="str">
        <f>Table76[[#This Row],[Test No.]]&amp;Table76[[#This Row],[Section]]&amp;Table76[[#This Row],[Q. No.]]</f>
        <v/>
      </c>
      <c r="B6238"/>
      <c r="C6238"/>
      <c r="D6238"/>
      <c r="E6238"/>
      <c r="F6238"/>
      <c r="G6238"/>
    </row>
    <row r="6239" spans="1:7" x14ac:dyDescent="0.2">
      <c r="A6239" t="str">
        <f>Table76[[#This Row],[Test No.]]&amp;Table76[[#This Row],[Section]]&amp;Table76[[#This Row],[Q. No.]]</f>
        <v/>
      </c>
      <c r="B6239"/>
      <c r="C6239"/>
      <c r="D6239"/>
      <c r="E6239"/>
      <c r="F6239"/>
      <c r="G6239"/>
    </row>
    <row r="6240" spans="1:7" x14ac:dyDescent="0.2">
      <c r="A6240" t="str">
        <f>Table76[[#This Row],[Test No.]]&amp;Table76[[#This Row],[Section]]&amp;Table76[[#This Row],[Q. No.]]</f>
        <v/>
      </c>
      <c r="B6240"/>
      <c r="C6240"/>
      <c r="D6240"/>
      <c r="E6240"/>
      <c r="F6240"/>
      <c r="G6240"/>
    </row>
    <row r="6241" spans="1:7" x14ac:dyDescent="0.2">
      <c r="A6241" t="str">
        <f>Table76[[#This Row],[Test No.]]&amp;Table76[[#This Row],[Section]]&amp;Table76[[#This Row],[Q. No.]]</f>
        <v/>
      </c>
      <c r="B6241"/>
      <c r="C6241"/>
      <c r="D6241"/>
      <c r="E6241"/>
      <c r="F6241"/>
      <c r="G6241"/>
    </row>
    <row r="6242" spans="1:7" x14ac:dyDescent="0.2">
      <c r="A6242" t="str">
        <f>Table76[[#This Row],[Test No.]]&amp;Table76[[#This Row],[Section]]&amp;Table76[[#This Row],[Q. No.]]</f>
        <v/>
      </c>
      <c r="B6242"/>
      <c r="C6242"/>
      <c r="D6242"/>
      <c r="E6242"/>
      <c r="F6242"/>
      <c r="G6242"/>
    </row>
    <row r="6243" spans="1:7" x14ac:dyDescent="0.2">
      <c r="A6243" t="str">
        <f>Table76[[#This Row],[Test No.]]&amp;Table76[[#This Row],[Section]]&amp;Table76[[#This Row],[Q. No.]]</f>
        <v/>
      </c>
      <c r="B6243"/>
      <c r="C6243"/>
      <c r="D6243"/>
      <c r="E6243"/>
      <c r="F6243"/>
      <c r="G6243"/>
    </row>
    <row r="6244" spans="1:7" x14ac:dyDescent="0.2">
      <c r="A6244" t="str">
        <f>Table76[[#This Row],[Test No.]]&amp;Table76[[#This Row],[Section]]&amp;Table76[[#This Row],[Q. No.]]</f>
        <v/>
      </c>
      <c r="B6244"/>
      <c r="C6244"/>
      <c r="D6244"/>
      <c r="E6244"/>
      <c r="F6244"/>
      <c r="G6244"/>
    </row>
    <row r="6245" spans="1:7" x14ac:dyDescent="0.2">
      <c r="A6245" t="str">
        <f>Table76[[#This Row],[Test No.]]&amp;Table76[[#This Row],[Section]]&amp;Table76[[#This Row],[Q. No.]]</f>
        <v/>
      </c>
      <c r="B6245"/>
      <c r="C6245"/>
      <c r="D6245"/>
      <c r="E6245"/>
      <c r="F6245"/>
      <c r="G6245"/>
    </row>
    <row r="6246" spans="1:7" x14ac:dyDescent="0.2">
      <c r="A6246" t="str">
        <f>Table76[[#This Row],[Test No.]]&amp;Table76[[#This Row],[Section]]&amp;Table76[[#This Row],[Q. No.]]</f>
        <v/>
      </c>
      <c r="B6246"/>
      <c r="C6246"/>
      <c r="D6246"/>
      <c r="E6246"/>
      <c r="F6246"/>
      <c r="G6246"/>
    </row>
    <row r="6247" spans="1:7" x14ac:dyDescent="0.2">
      <c r="A6247" t="str">
        <f>Table76[[#This Row],[Test No.]]&amp;Table76[[#This Row],[Section]]&amp;Table76[[#This Row],[Q. No.]]</f>
        <v/>
      </c>
      <c r="B6247"/>
      <c r="C6247"/>
      <c r="D6247"/>
      <c r="E6247"/>
      <c r="F6247"/>
      <c r="G6247"/>
    </row>
    <row r="6248" spans="1:7" x14ac:dyDescent="0.2">
      <c r="A6248" t="str">
        <f>Table76[[#This Row],[Test No.]]&amp;Table76[[#This Row],[Section]]&amp;Table76[[#This Row],[Q. No.]]</f>
        <v/>
      </c>
      <c r="B6248"/>
      <c r="C6248"/>
      <c r="D6248"/>
      <c r="E6248"/>
      <c r="F6248"/>
      <c r="G6248"/>
    </row>
    <row r="6249" spans="1:7" x14ac:dyDescent="0.2">
      <c r="A6249" t="str">
        <f>Table76[[#This Row],[Test No.]]&amp;Table76[[#This Row],[Section]]&amp;Table76[[#This Row],[Q. No.]]</f>
        <v/>
      </c>
      <c r="B6249"/>
      <c r="C6249"/>
      <c r="D6249"/>
      <c r="E6249"/>
      <c r="F6249"/>
      <c r="G6249"/>
    </row>
    <row r="6250" spans="1:7" x14ac:dyDescent="0.2">
      <c r="A6250" t="str">
        <f>Table76[[#This Row],[Test No.]]&amp;Table76[[#This Row],[Section]]&amp;Table76[[#This Row],[Q. No.]]</f>
        <v/>
      </c>
      <c r="B6250"/>
      <c r="C6250"/>
      <c r="D6250"/>
      <c r="E6250"/>
      <c r="F6250"/>
      <c r="G6250"/>
    </row>
    <row r="6251" spans="1:7" x14ac:dyDescent="0.2">
      <c r="A6251" t="str">
        <f>Table76[[#This Row],[Test No.]]&amp;Table76[[#This Row],[Section]]&amp;Table76[[#This Row],[Q. No.]]</f>
        <v/>
      </c>
      <c r="B6251"/>
      <c r="C6251"/>
      <c r="D6251"/>
      <c r="E6251"/>
      <c r="F6251"/>
      <c r="G6251"/>
    </row>
    <row r="6252" spans="1:7" x14ac:dyDescent="0.2">
      <c r="A6252" t="str">
        <f>Table76[[#This Row],[Test No.]]&amp;Table76[[#This Row],[Section]]&amp;Table76[[#This Row],[Q. No.]]</f>
        <v/>
      </c>
      <c r="B6252"/>
      <c r="C6252"/>
      <c r="D6252"/>
      <c r="E6252"/>
      <c r="F6252"/>
      <c r="G6252"/>
    </row>
    <row r="6253" spans="1:7" x14ac:dyDescent="0.2">
      <c r="A6253" t="str">
        <f>Table76[[#This Row],[Test No.]]&amp;Table76[[#This Row],[Section]]&amp;Table76[[#This Row],[Q. No.]]</f>
        <v/>
      </c>
      <c r="B6253"/>
      <c r="C6253"/>
      <c r="D6253"/>
      <c r="E6253"/>
      <c r="F6253"/>
      <c r="G6253"/>
    </row>
    <row r="6254" spans="1:7" x14ac:dyDescent="0.2">
      <c r="A6254" t="str">
        <f>Table76[[#This Row],[Test No.]]&amp;Table76[[#This Row],[Section]]&amp;Table76[[#This Row],[Q. No.]]</f>
        <v/>
      </c>
      <c r="B6254"/>
      <c r="C6254"/>
      <c r="D6254"/>
      <c r="E6254"/>
      <c r="F6254"/>
      <c r="G6254"/>
    </row>
    <row r="6255" spans="1:7" x14ac:dyDescent="0.2">
      <c r="A6255" t="str">
        <f>Table76[[#This Row],[Test No.]]&amp;Table76[[#This Row],[Section]]&amp;Table76[[#This Row],[Q. No.]]</f>
        <v/>
      </c>
      <c r="B6255"/>
      <c r="C6255"/>
      <c r="D6255"/>
      <c r="E6255"/>
      <c r="F6255"/>
      <c r="G6255"/>
    </row>
    <row r="6256" spans="1:7" x14ac:dyDescent="0.2">
      <c r="A6256" t="str">
        <f>Table76[[#This Row],[Test No.]]&amp;Table76[[#This Row],[Section]]&amp;Table76[[#This Row],[Q. No.]]</f>
        <v/>
      </c>
      <c r="B6256"/>
      <c r="C6256"/>
      <c r="D6256"/>
      <c r="E6256"/>
      <c r="F6256"/>
      <c r="G6256"/>
    </row>
    <row r="6257" spans="1:7" x14ac:dyDescent="0.2">
      <c r="A6257" t="str">
        <f>Table76[[#This Row],[Test No.]]&amp;Table76[[#This Row],[Section]]&amp;Table76[[#This Row],[Q. No.]]</f>
        <v/>
      </c>
      <c r="B6257"/>
      <c r="C6257"/>
      <c r="D6257"/>
      <c r="E6257"/>
      <c r="F6257"/>
      <c r="G6257"/>
    </row>
    <row r="6258" spans="1:7" x14ac:dyDescent="0.2">
      <c r="A6258" t="str">
        <f>Table76[[#This Row],[Test No.]]&amp;Table76[[#This Row],[Section]]&amp;Table76[[#This Row],[Q. No.]]</f>
        <v/>
      </c>
      <c r="B6258"/>
      <c r="C6258"/>
      <c r="D6258"/>
      <c r="E6258"/>
      <c r="F6258"/>
      <c r="G6258"/>
    </row>
    <row r="6259" spans="1:7" x14ac:dyDescent="0.2">
      <c r="A6259" t="str">
        <f>Table76[[#This Row],[Test No.]]&amp;Table76[[#This Row],[Section]]&amp;Table76[[#This Row],[Q. No.]]</f>
        <v/>
      </c>
      <c r="B6259"/>
      <c r="C6259"/>
      <c r="D6259"/>
      <c r="E6259"/>
      <c r="F6259"/>
      <c r="G6259"/>
    </row>
    <row r="6260" spans="1:7" x14ac:dyDescent="0.2">
      <c r="A6260" t="str">
        <f>Table76[[#This Row],[Test No.]]&amp;Table76[[#This Row],[Section]]&amp;Table76[[#This Row],[Q. No.]]</f>
        <v/>
      </c>
      <c r="B6260"/>
      <c r="C6260"/>
      <c r="D6260"/>
      <c r="E6260"/>
      <c r="F6260"/>
      <c r="G6260"/>
    </row>
    <row r="6261" spans="1:7" x14ac:dyDescent="0.2">
      <c r="A6261" t="str">
        <f>Table76[[#This Row],[Test No.]]&amp;Table76[[#This Row],[Section]]&amp;Table76[[#This Row],[Q. No.]]</f>
        <v/>
      </c>
      <c r="B6261"/>
      <c r="C6261"/>
      <c r="D6261"/>
      <c r="E6261"/>
      <c r="F6261"/>
      <c r="G6261"/>
    </row>
    <row r="6262" spans="1:7" x14ac:dyDescent="0.2">
      <c r="A6262" t="str">
        <f>Table76[[#This Row],[Test No.]]&amp;Table76[[#This Row],[Section]]&amp;Table76[[#This Row],[Q. No.]]</f>
        <v/>
      </c>
      <c r="B6262"/>
      <c r="C6262"/>
      <c r="D6262"/>
      <c r="E6262"/>
      <c r="F6262"/>
      <c r="G6262"/>
    </row>
    <row r="6263" spans="1:7" x14ac:dyDescent="0.2">
      <c r="A6263" t="str">
        <f>Table76[[#This Row],[Test No.]]&amp;Table76[[#This Row],[Section]]&amp;Table76[[#This Row],[Q. No.]]</f>
        <v/>
      </c>
      <c r="B6263"/>
      <c r="C6263"/>
      <c r="D6263"/>
      <c r="E6263"/>
      <c r="F6263"/>
      <c r="G6263"/>
    </row>
    <row r="6264" spans="1:7" x14ac:dyDescent="0.2">
      <c r="A6264" t="str">
        <f>Table76[[#This Row],[Test No.]]&amp;Table76[[#This Row],[Section]]&amp;Table76[[#This Row],[Q. No.]]</f>
        <v/>
      </c>
      <c r="B6264"/>
      <c r="C6264"/>
      <c r="D6264"/>
      <c r="E6264"/>
      <c r="F6264"/>
      <c r="G6264"/>
    </row>
    <row r="6265" spans="1:7" x14ac:dyDescent="0.2">
      <c r="A6265" t="str">
        <f>Table76[[#This Row],[Test No.]]&amp;Table76[[#This Row],[Section]]&amp;Table76[[#This Row],[Q. No.]]</f>
        <v/>
      </c>
      <c r="B6265"/>
      <c r="C6265"/>
      <c r="D6265"/>
      <c r="E6265"/>
      <c r="F6265"/>
      <c r="G6265"/>
    </row>
    <row r="6266" spans="1:7" x14ac:dyDescent="0.2">
      <c r="A6266" t="str">
        <f>Table76[[#This Row],[Test No.]]&amp;Table76[[#This Row],[Section]]&amp;Table76[[#This Row],[Q. No.]]</f>
        <v/>
      </c>
      <c r="B6266"/>
      <c r="C6266"/>
      <c r="D6266"/>
      <c r="E6266"/>
      <c r="F6266"/>
      <c r="G6266"/>
    </row>
    <row r="6267" spans="1:7" x14ac:dyDescent="0.2">
      <c r="A6267" t="str">
        <f>Table76[[#This Row],[Test No.]]&amp;Table76[[#This Row],[Section]]&amp;Table76[[#This Row],[Q. No.]]</f>
        <v/>
      </c>
      <c r="B6267"/>
      <c r="C6267"/>
      <c r="D6267"/>
      <c r="E6267"/>
      <c r="F6267"/>
      <c r="G6267"/>
    </row>
    <row r="6268" spans="1:7" x14ac:dyDescent="0.2">
      <c r="A6268" t="str">
        <f>Table76[[#This Row],[Test No.]]&amp;Table76[[#This Row],[Section]]&amp;Table76[[#This Row],[Q. No.]]</f>
        <v/>
      </c>
      <c r="B6268"/>
      <c r="C6268"/>
      <c r="D6268"/>
      <c r="E6268"/>
      <c r="F6268"/>
      <c r="G6268"/>
    </row>
    <row r="6269" spans="1:7" x14ac:dyDescent="0.2">
      <c r="A6269" t="str">
        <f>Table76[[#This Row],[Test No.]]&amp;Table76[[#This Row],[Section]]&amp;Table76[[#This Row],[Q. No.]]</f>
        <v/>
      </c>
      <c r="B6269"/>
      <c r="C6269"/>
      <c r="D6269"/>
      <c r="E6269"/>
      <c r="F6269"/>
      <c r="G6269"/>
    </row>
    <row r="6270" spans="1:7" x14ac:dyDescent="0.2">
      <c r="A6270" t="str">
        <f>Table76[[#This Row],[Test No.]]&amp;Table76[[#This Row],[Section]]&amp;Table76[[#This Row],[Q. No.]]</f>
        <v/>
      </c>
      <c r="B6270"/>
      <c r="C6270"/>
      <c r="D6270"/>
      <c r="E6270"/>
      <c r="F6270"/>
      <c r="G6270"/>
    </row>
    <row r="6271" spans="1:7" x14ac:dyDescent="0.2">
      <c r="A6271" t="str">
        <f>Table76[[#This Row],[Test No.]]&amp;Table76[[#This Row],[Section]]&amp;Table76[[#This Row],[Q. No.]]</f>
        <v/>
      </c>
      <c r="B6271"/>
      <c r="C6271"/>
      <c r="D6271"/>
      <c r="E6271"/>
      <c r="F6271"/>
      <c r="G6271"/>
    </row>
    <row r="6272" spans="1:7" x14ac:dyDescent="0.2">
      <c r="A6272" t="str">
        <f>Table76[[#This Row],[Test No.]]&amp;Table76[[#This Row],[Section]]&amp;Table76[[#This Row],[Q. No.]]</f>
        <v/>
      </c>
      <c r="B6272"/>
      <c r="C6272"/>
      <c r="D6272"/>
      <c r="E6272"/>
      <c r="F6272"/>
      <c r="G6272"/>
    </row>
    <row r="6273" spans="1:7" x14ac:dyDescent="0.2">
      <c r="A6273" t="str">
        <f>Table76[[#This Row],[Test No.]]&amp;Table76[[#This Row],[Section]]&amp;Table76[[#This Row],[Q. No.]]</f>
        <v/>
      </c>
      <c r="B6273"/>
      <c r="C6273"/>
      <c r="D6273"/>
      <c r="E6273"/>
      <c r="F6273"/>
      <c r="G6273"/>
    </row>
    <row r="6274" spans="1:7" x14ac:dyDescent="0.2">
      <c r="A6274" t="str">
        <f>Table76[[#This Row],[Test No.]]&amp;Table76[[#This Row],[Section]]&amp;Table76[[#This Row],[Q. No.]]</f>
        <v/>
      </c>
      <c r="B6274"/>
      <c r="C6274"/>
      <c r="D6274"/>
      <c r="E6274"/>
      <c r="F6274"/>
      <c r="G6274"/>
    </row>
    <row r="6275" spans="1:7" x14ac:dyDescent="0.2">
      <c r="A6275" t="str">
        <f>Table76[[#This Row],[Test No.]]&amp;Table76[[#This Row],[Section]]&amp;Table76[[#This Row],[Q. No.]]</f>
        <v/>
      </c>
      <c r="B6275"/>
      <c r="C6275"/>
      <c r="D6275"/>
      <c r="E6275"/>
      <c r="F6275"/>
      <c r="G6275"/>
    </row>
    <row r="6276" spans="1:7" x14ac:dyDescent="0.2">
      <c r="A6276" t="str">
        <f>Table76[[#This Row],[Test No.]]&amp;Table76[[#This Row],[Section]]&amp;Table76[[#This Row],[Q. No.]]</f>
        <v/>
      </c>
      <c r="B6276"/>
      <c r="C6276"/>
      <c r="D6276"/>
      <c r="E6276"/>
      <c r="F6276"/>
      <c r="G6276"/>
    </row>
    <row r="6277" spans="1:7" x14ac:dyDescent="0.2">
      <c r="A6277" t="str">
        <f>Table76[[#This Row],[Test No.]]&amp;Table76[[#This Row],[Section]]&amp;Table76[[#This Row],[Q. No.]]</f>
        <v/>
      </c>
      <c r="B6277"/>
      <c r="C6277"/>
      <c r="D6277"/>
      <c r="E6277"/>
      <c r="F6277"/>
      <c r="G6277"/>
    </row>
    <row r="6278" spans="1:7" x14ac:dyDescent="0.2">
      <c r="A6278" t="str">
        <f>Table76[[#This Row],[Test No.]]&amp;Table76[[#This Row],[Section]]&amp;Table76[[#This Row],[Q. No.]]</f>
        <v/>
      </c>
      <c r="B6278"/>
      <c r="C6278"/>
      <c r="D6278"/>
      <c r="E6278"/>
      <c r="F6278"/>
      <c r="G6278"/>
    </row>
    <row r="6279" spans="1:7" x14ac:dyDescent="0.2">
      <c r="A6279" t="str">
        <f>Table76[[#This Row],[Test No.]]&amp;Table76[[#This Row],[Section]]&amp;Table76[[#This Row],[Q. No.]]</f>
        <v/>
      </c>
      <c r="B6279"/>
      <c r="C6279"/>
      <c r="D6279"/>
      <c r="E6279"/>
      <c r="F6279"/>
      <c r="G6279"/>
    </row>
    <row r="6280" spans="1:7" x14ac:dyDescent="0.2">
      <c r="A6280" t="str">
        <f>Table76[[#This Row],[Test No.]]&amp;Table76[[#This Row],[Section]]&amp;Table76[[#This Row],[Q. No.]]</f>
        <v/>
      </c>
      <c r="B6280"/>
      <c r="C6280"/>
      <c r="D6280"/>
      <c r="E6280"/>
      <c r="F6280"/>
      <c r="G6280"/>
    </row>
    <row r="6281" spans="1:7" x14ac:dyDescent="0.2">
      <c r="A6281" t="str">
        <f>Table76[[#This Row],[Test No.]]&amp;Table76[[#This Row],[Section]]&amp;Table76[[#This Row],[Q. No.]]</f>
        <v/>
      </c>
      <c r="B6281"/>
      <c r="C6281"/>
      <c r="D6281"/>
      <c r="E6281"/>
      <c r="F6281"/>
      <c r="G6281"/>
    </row>
    <row r="6282" spans="1:7" x14ac:dyDescent="0.2">
      <c r="A6282" t="str">
        <f>Table76[[#This Row],[Test No.]]&amp;Table76[[#This Row],[Section]]&amp;Table76[[#This Row],[Q. No.]]</f>
        <v/>
      </c>
      <c r="B6282"/>
      <c r="C6282"/>
      <c r="D6282"/>
      <c r="E6282"/>
      <c r="F6282"/>
      <c r="G6282"/>
    </row>
    <row r="6283" spans="1:7" x14ac:dyDescent="0.2">
      <c r="A6283" t="str">
        <f>Table76[[#This Row],[Test No.]]&amp;Table76[[#This Row],[Section]]&amp;Table76[[#This Row],[Q. No.]]</f>
        <v/>
      </c>
      <c r="B6283"/>
      <c r="C6283"/>
      <c r="D6283"/>
      <c r="E6283"/>
      <c r="F6283"/>
      <c r="G6283"/>
    </row>
    <row r="6284" spans="1:7" x14ac:dyDescent="0.2">
      <c r="A6284" t="str">
        <f>Table76[[#This Row],[Test No.]]&amp;Table76[[#This Row],[Section]]&amp;Table76[[#This Row],[Q. No.]]</f>
        <v/>
      </c>
      <c r="B6284"/>
      <c r="C6284"/>
      <c r="D6284"/>
      <c r="E6284"/>
      <c r="F6284"/>
      <c r="G6284"/>
    </row>
    <row r="6285" spans="1:7" x14ac:dyDescent="0.2">
      <c r="A6285" t="str">
        <f>Table76[[#This Row],[Test No.]]&amp;Table76[[#This Row],[Section]]&amp;Table76[[#This Row],[Q. No.]]</f>
        <v/>
      </c>
      <c r="B6285"/>
      <c r="C6285"/>
      <c r="D6285"/>
      <c r="E6285"/>
      <c r="F6285"/>
      <c r="G6285"/>
    </row>
    <row r="6286" spans="1:7" x14ac:dyDescent="0.2">
      <c r="A6286" t="str">
        <f>Table76[[#This Row],[Test No.]]&amp;Table76[[#This Row],[Section]]&amp;Table76[[#This Row],[Q. No.]]</f>
        <v/>
      </c>
      <c r="B6286"/>
      <c r="C6286"/>
      <c r="D6286"/>
      <c r="E6286"/>
      <c r="F6286"/>
      <c r="G6286"/>
    </row>
    <row r="6287" spans="1:7" x14ac:dyDescent="0.2">
      <c r="A6287" t="str">
        <f>Table76[[#This Row],[Test No.]]&amp;Table76[[#This Row],[Section]]&amp;Table76[[#This Row],[Q. No.]]</f>
        <v/>
      </c>
      <c r="B6287"/>
      <c r="C6287"/>
      <c r="D6287"/>
      <c r="E6287"/>
      <c r="F6287"/>
      <c r="G6287"/>
    </row>
    <row r="6288" spans="1:7" x14ac:dyDescent="0.2">
      <c r="A6288" t="str">
        <f>Table76[[#This Row],[Test No.]]&amp;Table76[[#This Row],[Section]]&amp;Table76[[#This Row],[Q. No.]]</f>
        <v/>
      </c>
      <c r="B6288"/>
      <c r="C6288"/>
      <c r="D6288"/>
      <c r="E6288"/>
      <c r="F6288"/>
      <c r="G6288"/>
    </row>
    <row r="6289" spans="1:7" x14ac:dyDescent="0.2">
      <c r="A6289" t="str">
        <f>Table76[[#This Row],[Test No.]]&amp;Table76[[#This Row],[Section]]&amp;Table76[[#This Row],[Q. No.]]</f>
        <v/>
      </c>
      <c r="B6289"/>
      <c r="C6289"/>
      <c r="D6289"/>
      <c r="E6289"/>
      <c r="F6289"/>
      <c r="G6289"/>
    </row>
    <row r="6290" spans="1:7" x14ac:dyDescent="0.2">
      <c r="A6290" t="str">
        <f>Table76[[#This Row],[Test No.]]&amp;Table76[[#This Row],[Section]]&amp;Table76[[#This Row],[Q. No.]]</f>
        <v/>
      </c>
      <c r="B6290"/>
      <c r="C6290"/>
      <c r="D6290"/>
      <c r="E6290"/>
      <c r="F6290"/>
      <c r="G6290"/>
    </row>
    <row r="6291" spans="1:7" x14ac:dyDescent="0.2">
      <c r="A6291" t="str">
        <f>Table76[[#This Row],[Test No.]]&amp;Table76[[#This Row],[Section]]&amp;Table76[[#This Row],[Q. No.]]</f>
        <v/>
      </c>
      <c r="B6291"/>
      <c r="C6291"/>
      <c r="D6291"/>
      <c r="E6291"/>
      <c r="F6291"/>
      <c r="G6291"/>
    </row>
    <row r="6292" spans="1:7" x14ac:dyDescent="0.2">
      <c r="A6292" t="str">
        <f>Table76[[#This Row],[Test No.]]&amp;Table76[[#This Row],[Section]]&amp;Table76[[#This Row],[Q. No.]]</f>
        <v/>
      </c>
      <c r="B6292"/>
      <c r="C6292"/>
      <c r="D6292"/>
      <c r="E6292"/>
      <c r="F6292"/>
      <c r="G6292"/>
    </row>
    <row r="6293" spans="1:7" x14ac:dyDescent="0.2">
      <c r="A6293" t="str">
        <f>Table76[[#This Row],[Test No.]]&amp;Table76[[#This Row],[Section]]&amp;Table76[[#This Row],[Q. No.]]</f>
        <v/>
      </c>
      <c r="B6293"/>
      <c r="C6293"/>
      <c r="D6293"/>
      <c r="E6293"/>
      <c r="F6293"/>
      <c r="G6293"/>
    </row>
    <row r="6294" spans="1:7" x14ac:dyDescent="0.2">
      <c r="A6294" t="str">
        <f>Table76[[#This Row],[Test No.]]&amp;Table76[[#This Row],[Section]]&amp;Table76[[#This Row],[Q. No.]]</f>
        <v/>
      </c>
      <c r="B6294"/>
      <c r="C6294"/>
      <c r="D6294"/>
      <c r="E6294"/>
      <c r="F6294"/>
      <c r="G6294"/>
    </row>
    <row r="6295" spans="1:7" x14ac:dyDescent="0.2">
      <c r="A6295" t="str">
        <f>Table76[[#This Row],[Test No.]]&amp;Table76[[#This Row],[Section]]&amp;Table76[[#This Row],[Q. No.]]</f>
        <v/>
      </c>
      <c r="B6295"/>
      <c r="C6295"/>
      <c r="D6295"/>
      <c r="E6295"/>
      <c r="F6295"/>
      <c r="G6295"/>
    </row>
    <row r="6296" spans="1:7" x14ac:dyDescent="0.2">
      <c r="A6296" t="str">
        <f>Table76[[#This Row],[Test No.]]&amp;Table76[[#This Row],[Section]]&amp;Table76[[#This Row],[Q. No.]]</f>
        <v/>
      </c>
      <c r="B6296"/>
      <c r="C6296"/>
      <c r="D6296"/>
      <c r="E6296"/>
      <c r="F6296"/>
      <c r="G6296"/>
    </row>
    <row r="6297" spans="1:7" x14ac:dyDescent="0.2">
      <c r="A6297" t="str">
        <f>Table76[[#This Row],[Test No.]]&amp;Table76[[#This Row],[Section]]&amp;Table76[[#This Row],[Q. No.]]</f>
        <v/>
      </c>
      <c r="B6297"/>
      <c r="C6297"/>
      <c r="D6297"/>
      <c r="E6297"/>
      <c r="F6297"/>
      <c r="G6297"/>
    </row>
    <row r="6298" spans="1:7" x14ac:dyDescent="0.2">
      <c r="A6298" t="str">
        <f>Table76[[#This Row],[Test No.]]&amp;Table76[[#This Row],[Section]]&amp;Table76[[#This Row],[Q. No.]]</f>
        <v/>
      </c>
      <c r="B6298"/>
      <c r="C6298"/>
      <c r="D6298"/>
      <c r="E6298"/>
      <c r="F6298"/>
      <c r="G6298"/>
    </row>
    <row r="6299" spans="1:7" x14ac:dyDescent="0.2">
      <c r="A6299" t="str">
        <f>Table76[[#This Row],[Test No.]]&amp;Table76[[#This Row],[Section]]&amp;Table76[[#This Row],[Q. No.]]</f>
        <v/>
      </c>
      <c r="B6299"/>
      <c r="C6299"/>
      <c r="D6299"/>
      <c r="E6299"/>
      <c r="F6299"/>
      <c r="G6299"/>
    </row>
    <row r="6300" spans="1:7" x14ac:dyDescent="0.2">
      <c r="A6300" t="str">
        <f>Table76[[#This Row],[Test No.]]&amp;Table76[[#This Row],[Section]]&amp;Table76[[#This Row],[Q. No.]]</f>
        <v/>
      </c>
      <c r="B6300"/>
      <c r="C6300"/>
      <c r="D6300"/>
      <c r="E6300"/>
      <c r="F6300"/>
      <c r="G6300"/>
    </row>
    <row r="6301" spans="1:7" x14ac:dyDescent="0.2">
      <c r="A6301" t="str">
        <f>Table76[[#This Row],[Test No.]]&amp;Table76[[#This Row],[Section]]&amp;Table76[[#This Row],[Q. No.]]</f>
        <v/>
      </c>
      <c r="B6301"/>
      <c r="C6301"/>
      <c r="D6301"/>
      <c r="E6301"/>
      <c r="F6301"/>
      <c r="G6301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9A233-D958-40DF-9FF3-4223DC07C245}">
  <sheetPr codeName="Sheet5"/>
  <dimension ref="A1:CC212"/>
  <sheetViews>
    <sheetView topLeftCell="L62" zoomScaleNormal="100" workbookViewId="0">
      <selection activeCell="BP67" sqref="BP67"/>
    </sheetView>
  </sheetViews>
  <sheetFormatPr baseColWidth="10" defaultColWidth="2.6640625" defaultRowHeight="11" customHeight="1" x14ac:dyDescent="0.2"/>
  <cols>
    <col min="1" max="53" width="2.6640625" style="53"/>
    <col min="54" max="54" width="6.5" style="53" bestFit="1" customWidth="1"/>
    <col min="55" max="55" width="4.33203125" style="53" bestFit="1" customWidth="1"/>
    <col min="56" max="56" width="6.6640625" style="53" bestFit="1" customWidth="1"/>
    <col min="57" max="57" width="5.1640625" style="53" bestFit="1" customWidth="1"/>
    <col min="58" max="58" width="4.33203125" style="53" bestFit="1" customWidth="1"/>
    <col min="59" max="60" width="5.1640625" style="53" bestFit="1" customWidth="1"/>
    <col min="61" max="61" width="4.1640625" style="53" bestFit="1" customWidth="1"/>
    <col min="62" max="62" width="4.33203125" style="53" customWidth="1"/>
    <col min="63" max="63" width="4.1640625" style="53" bestFit="1" customWidth="1"/>
    <col min="64" max="64" width="4.5" style="53" bestFit="1" customWidth="1"/>
    <col min="65" max="65" width="3.5" style="53" bestFit="1" customWidth="1"/>
    <col min="66" max="66" width="3.83203125" style="53" bestFit="1" customWidth="1"/>
    <col min="67" max="67" width="3.5" style="53" bestFit="1" customWidth="1"/>
    <col min="68" max="68" width="5.6640625" style="53" bestFit="1" customWidth="1"/>
    <col min="69" max="69" width="4.83203125" style="53" bestFit="1" customWidth="1"/>
    <col min="70" max="70" width="4.33203125" style="53" customWidth="1"/>
    <col min="71" max="71" width="2.5" style="53" bestFit="1" customWidth="1"/>
    <col min="72" max="73" width="5.5" style="53" customWidth="1"/>
    <col min="74" max="75" width="2.6640625" style="53"/>
    <col min="76" max="77" width="4.1640625" style="53" customWidth="1"/>
    <col min="78" max="79" width="2.6640625" style="53"/>
    <col min="80" max="80" width="3.5" style="53" customWidth="1"/>
    <col min="81" max="81" width="4.5" style="53" customWidth="1"/>
    <col min="82" max="16384" width="2.6640625" style="53"/>
  </cols>
  <sheetData>
    <row r="1" spans="1:62" ht="11" customHeight="1" x14ac:dyDescent="0.2">
      <c r="A1" s="69"/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  <c r="Q1" s="69"/>
      <c r="R1" s="69"/>
      <c r="S1" s="69"/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75" t="s">
        <v>0</v>
      </c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75"/>
      <c r="AU1" s="75"/>
      <c r="AV1" s="75"/>
      <c r="AW1" s="75"/>
      <c r="AX1" s="75"/>
      <c r="AY1" s="75"/>
      <c r="AZ1" s="75"/>
    </row>
    <row r="2" spans="1:62" ht="11" customHeight="1" x14ac:dyDescent="0.2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  <c r="S2" s="69"/>
      <c r="T2" s="69"/>
      <c r="U2" s="69"/>
      <c r="V2" s="69"/>
      <c r="W2" s="69"/>
      <c r="X2" s="69"/>
      <c r="Y2" s="69"/>
      <c r="Z2" s="69"/>
      <c r="AA2" s="69"/>
      <c r="AB2" s="69"/>
      <c r="AC2" s="69"/>
      <c r="AD2" s="69"/>
      <c r="AE2" s="69"/>
      <c r="AF2" s="69"/>
      <c r="AG2" s="69"/>
      <c r="AH2" s="69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75"/>
      <c r="AU2" s="75"/>
      <c r="AV2" s="75"/>
      <c r="AW2" s="75"/>
      <c r="AX2" s="75"/>
      <c r="AY2" s="75"/>
      <c r="AZ2" s="75"/>
    </row>
    <row r="3" spans="1:62" ht="11" customHeight="1" x14ac:dyDescent="0.2">
      <c r="AI3" s="76"/>
      <c r="AJ3" s="76"/>
      <c r="AK3" s="76"/>
      <c r="AL3" s="76"/>
      <c r="AM3" s="76"/>
      <c r="AN3" s="76"/>
      <c r="AO3" s="76"/>
      <c r="AP3" s="76"/>
      <c r="AQ3" s="76"/>
      <c r="AR3" s="76"/>
      <c r="AS3" s="76"/>
      <c r="AT3" s="76"/>
      <c r="AU3" s="76"/>
      <c r="AV3" s="76"/>
      <c r="AW3" s="76"/>
      <c r="AX3" s="76"/>
      <c r="AY3" s="76"/>
      <c r="AZ3" s="76"/>
    </row>
    <row r="4" spans="1:62" ht="11" customHeight="1" x14ac:dyDescent="0.2">
      <c r="AI4" s="114" t="s">
        <v>11</v>
      </c>
      <c r="AJ4" s="114"/>
      <c r="AK4" s="114"/>
      <c r="AL4" s="114" t="s">
        <v>10</v>
      </c>
      <c r="AM4" s="114"/>
      <c r="AN4" s="114"/>
      <c r="AO4" s="114"/>
      <c r="AP4" s="114"/>
      <c r="AQ4" s="114"/>
      <c r="AR4" s="114"/>
      <c r="AS4" s="114" t="s">
        <v>12</v>
      </c>
      <c r="AT4" s="114"/>
      <c r="AU4" s="114"/>
      <c r="AV4" s="114"/>
      <c r="AW4" s="114"/>
      <c r="AX4" s="114" t="s">
        <v>13</v>
      </c>
      <c r="AY4" s="114"/>
      <c r="AZ4" s="114"/>
    </row>
    <row r="5" spans="1:62" ht="11" customHeight="1" x14ac:dyDescent="0.2">
      <c r="AI5" s="107">
        <v>461</v>
      </c>
      <c r="AJ5" s="107"/>
      <c r="AK5" s="107"/>
      <c r="AL5" s="107" t="str">
        <f>VLOOKUP($AI$5,S_ID[],2,FALSE)</f>
        <v>Christina Kwon</v>
      </c>
      <c r="AM5" s="107"/>
      <c r="AN5" s="107"/>
      <c r="AO5" s="107"/>
      <c r="AP5" s="107"/>
      <c r="AQ5" s="107"/>
      <c r="AR5" s="107"/>
      <c r="AS5" s="108">
        <v>43601</v>
      </c>
      <c r="AT5" s="107"/>
      <c r="AU5" s="107"/>
      <c r="AV5" s="107"/>
      <c r="AW5" s="107"/>
      <c r="AX5" s="107" t="s">
        <v>305</v>
      </c>
      <c r="AY5" s="107"/>
      <c r="AZ5" s="107"/>
    </row>
    <row r="6" spans="1:62" ht="11" customHeight="1" x14ac:dyDescent="0.2">
      <c r="AI6" s="107"/>
      <c r="AJ6" s="107"/>
      <c r="AK6" s="107"/>
      <c r="AL6" s="107"/>
      <c r="AM6" s="107"/>
      <c r="AN6" s="107"/>
      <c r="AO6" s="107"/>
      <c r="AP6" s="107"/>
      <c r="AQ6" s="107"/>
      <c r="AR6" s="107"/>
      <c r="AS6" s="107"/>
      <c r="AT6" s="107"/>
      <c r="AU6" s="107"/>
      <c r="AV6" s="107"/>
      <c r="AW6" s="107"/>
      <c r="AX6" s="107"/>
      <c r="AY6" s="107"/>
      <c r="AZ6" s="107"/>
    </row>
    <row r="8" spans="1:62" ht="11" customHeight="1" thickBot="1" x14ac:dyDescent="0.25"/>
    <row r="9" spans="1:62" ht="11" customHeight="1" thickBot="1" x14ac:dyDescent="0.25">
      <c r="A9" s="94" t="s">
        <v>14</v>
      </c>
      <c r="B9" s="95"/>
      <c r="C9" s="95"/>
      <c r="D9" s="95"/>
      <c r="E9" s="95"/>
      <c r="F9" s="95"/>
      <c r="G9" s="95"/>
      <c r="H9" s="95"/>
      <c r="I9" s="96"/>
      <c r="J9" s="55"/>
      <c r="K9" s="55"/>
      <c r="L9" s="55"/>
      <c r="M9" s="55"/>
      <c r="N9" s="55"/>
      <c r="O9" s="55"/>
      <c r="P9" s="55"/>
      <c r="Q9" s="55"/>
      <c r="R9" s="55"/>
      <c r="S9" s="55"/>
      <c r="T9" s="55"/>
      <c r="U9" s="55"/>
      <c r="V9" s="55"/>
      <c r="W9" s="55"/>
      <c r="X9" s="55"/>
      <c r="Y9" s="55"/>
      <c r="Z9" s="55"/>
      <c r="AA9" s="55"/>
      <c r="AB9" s="55"/>
      <c r="AC9" s="55"/>
      <c r="AD9" s="55"/>
      <c r="AE9" s="55"/>
      <c r="AF9" s="55"/>
      <c r="AG9" s="55"/>
      <c r="AH9" s="55"/>
      <c r="AI9" s="55"/>
      <c r="AJ9" s="55"/>
      <c r="AK9" s="55"/>
      <c r="AL9" s="55"/>
      <c r="AM9" s="55"/>
      <c r="AN9" s="55"/>
      <c r="AO9" s="55"/>
      <c r="AP9" s="55"/>
      <c r="AQ9" s="55"/>
      <c r="AR9" s="121" t="s">
        <v>323</v>
      </c>
      <c r="AS9" s="121"/>
      <c r="AT9" s="121" t="str">
        <f>$AI$5&amp;"-"&amp;$AX$5&amp;"-"&amp;TEXT($AS$5,"mm/dd/yy")</f>
        <v>461-P1-05/16/19</v>
      </c>
      <c r="AU9" s="121"/>
      <c r="AV9" s="121"/>
      <c r="AW9" s="121"/>
      <c r="AX9" s="121"/>
      <c r="AY9" s="121"/>
      <c r="AZ9" s="121"/>
    </row>
    <row r="10" spans="1:62" ht="11" customHeight="1" x14ac:dyDescent="0.2">
      <c r="BD10" s="53" t="s">
        <v>28</v>
      </c>
      <c r="BE10" s="53" t="s">
        <v>12</v>
      </c>
      <c r="BF10" s="53" t="s">
        <v>29</v>
      </c>
      <c r="BG10" s="53" t="s">
        <v>31</v>
      </c>
      <c r="BH10" s="53" t="s">
        <v>32</v>
      </c>
      <c r="BI10" s="53" t="s">
        <v>33</v>
      </c>
      <c r="BJ10" s="53" t="s">
        <v>34</v>
      </c>
    </row>
    <row r="11" spans="1:62" ht="11" customHeight="1" x14ac:dyDescent="0.2">
      <c r="AP11" s="114" t="s">
        <v>16</v>
      </c>
      <c r="AQ11" s="114"/>
      <c r="AR11" s="114"/>
      <c r="AS11" s="114"/>
      <c r="AT11" s="114"/>
      <c r="AU11" s="114" t="s">
        <v>9</v>
      </c>
      <c r="AV11" s="114"/>
      <c r="AW11" s="114"/>
      <c r="AX11" s="114"/>
      <c r="AY11" s="114"/>
      <c r="AZ11" s="114"/>
      <c r="BB11" s="53" t="s">
        <v>30</v>
      </c>
      <c r="BC11" s="53">
        <v>1</v>
      </c>
      <c r="BD11" s="53" t="str">
        <f t="array" ref="BD11">IFERROR(INDEX(AllAns!$1:$10000,1,SMALL(IF(AllAns!$3:$3=$AI$5,COLUMN(AllAns!$3:$3)),ROW(AllAns!1:1))),"")</f>
        <v/>
      </c>
      <c r="BE11" s="53" t="str">
        <f>IFERROR(INDEX(AllAns!$1:$10,4,MATCH(BD11,AllAns!$1:$1,0)),"")</f>
        <v/>
      </c>
      <c r="BF11" s="53" t="str">
        <f>IFERROR(INDEX(AllAns!$1:$10000,2,MATCH(BD11,AllAns!$1:$1,0)),"")</f>
        <v/>
      </c>
      <c r="BG11" s="53" t="e">
        <f>INDEX(AllAns!$1:$10,5,MATCH(BD11,AllAns!$1:$1,0))</f>
        <v>#N/A</v>
      </c>
      <c r="BH11" s="53" t="e">
        <f>INDEX(AllAns!$1:$10,6,MATCH(BD11,AllAns!$1:$1,0))</f>
        <v>#N/A</v>
      </c>
      <c r="BI11" s="53" t="e">
        <f>INDEX(AllAns!$1:$10,7,MATCH(BD11,AllAns!$1:$1,0))</f>
        <v>#N/A</v>
      </c>
      <c r="BJ11" s="53" t="e">
        <f>INDEX(AllAns!$1:$10,8,MATCH(BD11,AllAns!$1:$1,0))</f>
        <v>#N/A</v>
      </c>
    </row>
    <row r="12" spans="1:62" ht="11" customHeight="1" x14ac:dyDescent="0.2">
      <c r="AP12" s="120"/>
      <c r="AQ12" s="120"/>
      <c r="AR12" s="120"/>
      <c r="AS12" s="120"/>
      <c r="AT12" s="120"/>
      <c r="AU12" s="120"/>
      <c r="AV12" s="120"/>
      <c r="AW12" s="120"/>
      <c r="AX12" s="120"/>
      <c r="AY12" s="120"/>
      <c r="AZ12" s="120"/>
      <c r="BC12" s="53">
        <v>2</v>
      </c>
      <c r="BD12" s="53" t="str">
        <f t="array" ref="BD12">IFERROR(INDEX(AllAns!$1:$10000,1,LARGE(IF(AllAns!$3:$3=$AI$5,COLUMN(AllAns!$3:$3)),ROW(AllAns!14:14))),"")</f>
        <v/>
      </c>
      <c r="BE12" s="53" t="str">
        <f>IFERROR(INDEX(AllAns!$1:$10,4,MATCH(BD12,AllAns!$1:$1,0)),"")</f>
        <v/>
      </c>
      <c r="BF12" s="53" t="str">
        <f>IFERROR(INDEX(AllAns!$1:$10000,2,MATCH(BD12,AllAns!$1:$1,0)),"")</f>
        <v/>
      </c>
      <c r="BG12" s="53" t="e">
        <f>INDEX(AllAns!$1:$10,5,MATCH(BD12,AllAns!$1:$1,0))</f>
        <v>#N/A</v>
      </c>
      <c r="BH12" s="53" t="e">
        <f>INDEX(AllAns!$1:$10,6,MATCH(BD12,AllAns!$1:$1,0))</f>
        <v>#N/A</v>
      </c>
      <c r="BI12" s="53" t="e">
        <f>INDEX(AllAns!$1:$10,7,MATCH(BD12,AllAns!$1:$1,0))</f>
        <v>#N/A</v>
      </c>
      <c r="BJ12" s="53" t="e">
        <f>INDEX(AllAns!$1:$10,8,MATCH(BD12,AllAns!$1:$1,0))</f>
        <v>#N/A</v>
      </c>
    </row>
    <row r="13" spans="1:62" ht="11" customHeight="1" x14ac:dyDescent="0.2">
      <c r="AP13" s="120"/>
      <c r="AQ13" s="120"/>
      <c r="AR13" s="120"/>
      <c r="AS13" s="120"/>
      <c r="AT13" s="120"/>
      <c r="AU13" s="120"/>
      <c r="AV13" s="120"/>
      <c r="AW13" s="120"/>
      <c r="AX13" s="120"/>
      <c r="AY13" s="120"/>
      <c r="AZ13" s="120"/>
      <c r="BC13" s="53">
        <v>3</v>
      </c>
      <c r="BD13" s="53" t="str">
        <f t="array" ref="BD13">IFERROR(INDEX(AllAns!$1:$10000,1,LARGE(IF(AllAns!$3:$3=$AI$5,COLUMN(AllAns!$3:$3)),ROW(AllAns!13:13))),"")</f>
        <v/>
      </c>
      <c r="BE13" s="53" t="str">
        <f>IFERROR(INDEX(AllAns!$1:$10,4,MATCH(BD13,AllAns!$1:$1,0)),"")</f>
        <v/>
      </c>
      <c r="BF13" s="53" t="str">
        <f>IFERROR(INDEX(AllAns!$1:$10000,2,MATCH(BD13,AllAns!$1:$1,0)),"")</f>
        <v/>
      </c>
      <c r="BG13" s="53" t="e">
        <f>INDEX(AllAns!$1:$10,5,MATCH(BD13,AllAns!$1:$1,0))</f>
        <v>#N/A</v>
      </c>
      <c r="BH13" s="53" t="e">
        <f>INDEX(AllAns!$1:$10,6,MATCH(BD13,AllAns!$1:$1,0))</f>
        <v>#N/A</v>
      </c>
      <c r="BI13" s="53" t="e">
        <f>INDEX(AllAns!$1:$10,7,MATCH(BD13,AllAns!$1:$1,0))</f>
        <v>#N/A</v>
      </c>
      <c r="BJ13" s="53" t="e">
        <f>INDEX(AllAns!$1:$10,8,MATCH(BD13,AllAns!$1:$1,0))</f>
        <v>#N/A</v>
      </c>
    </row>
    <row r="14" spans="1:62" ht="11" customHeight="1" x14ac:dyDescent="0.2">
      <c r="BC14" s="53">
        <v>4</v>
      </c>
      <c r="BD14" s="53" t="str">
        <f t="array" ref="BD14">IFERROR(INDEX(AllAns!$1:$10000,1,LARGE(IF(AllAns!$3:$3=$AI$5,COLUMN(AllAns!$3:$3)),ROW(AllAns!12:12))),"")</f>
        <v/>
      </c>
      <c r="BE14" s="53" t="str">
        <f>IFERROR(INDEX(AllAns!$1:$10,4,MATCH(BD14,AllAns!$1:$1,0)),"")</f>
        <v/>
      </c>
      <c r="BF14" s="53" t="str">
        <f>IFERROR(INDEX(AllAns!$1:$10000,2,MATCH(BD14,AllAns!$1:$1,0)),"")</f>
        <v/>
      </c>
      <c r="BG14" s="53" t="e">
        <f>INDEX(AllAns!$1:$10,5,MATCH(BD14,AllAns!$1:$1,0))</f>
        <v>#N/A</v>
      </c>
      <c r="BH14" s="53" t="e">
        <f>INDEX(AllAns!$1:$10,6,MATCH(BD14,AllAns!$1:$1,0))</f>
        <v>#N/A</v>
      </c>
      <c r="BI14" s="53" t="e">
        <f>INDEX(AllAns!$1:$10,7,MATCH(BD14,AllAns!$1:$1,0))</f>
        <v>#N/A</v>
      </c>
      <c r="BJ14" s="53" t="e">
        <f>INDEX(AllAns!$1:$10,8,MATCH(BD14,AllAns!$1:$1,0))</f>
        <v>#N/A</v>
      </c>
    </row>
    <row r="15" spans="1:62" ht="11" customHeight="1" x14ac:dyDescent="0.2">
      <c r="AP15" s="114" t="s">
        <v>1</v>
      </c>
      <c r="AQ15" s="114"/>
      <c r="AR15" s="114"/>
      <c r="AS15" s="114" t="s">
        <v>2</v>
      </c>
      <c r="AT15" s="114"/>
      <c r="AU15" s="114" t="s">
        <v>3</v>
      </c>
      <c r="AV15" s="114"/>
      <c r="AW15" s="114" t="s">
        <v>4</v>
      </c>
      <c r="AX15" s="114"/>
      <c r="AY15" s="114" t="s">
        <v>16</v>
      </c>
      <c r="AZ15" s="114"/>
      <c r="BC15" s="53">
        <v>5</v>
      </c>
      <c r="BD15" s="53" t="str">
        <f t="array" ref="BD15">IFERROR(INDEX(AllAns!$1:$10000,1,LARGE(IF(AllAns!$3:$3=$AI$5,COLUMN(AllAns!$3:$3)),ROW(AllAns!11:11))),"")</f>
        <v/>
      </c>
      <c r="BE15" s="53" t="str">
        <f>IFERROR(INDEX(AllAns!$1:$10,4,MATCH(BD15,AllAns!$1:$1,0)),"")</f>
        <v/>
      </c>
      <c r="BF15" s="53" t="str">
        <f>IFERROR(INDEX(AllAns!$1:$10000,2,MATCH(BD15,AllAns!$1:$1,0)),"")</f>
        <v/>
      </c>
      <c r="BG15" s="53" t="e">
        <f>INDEX(AllAns!$1:$10,5,MATCH(BD15,AllAns!$1:$1,0))</f>
        <v>#N/A</v>
      </c>
      <c r="BH15" s="53" t="e">
        <f>INDEX(AllAns!$1:$10,6,MATCH(BD15,AllAns!$1:$1,0))</f>
        <v>#N/A</v>
      </c>
      <c r="BI15" s="53" t="e">
        <f>INDEX(AllAns!$1:$10,7,MATCH(BD15,AllAns!$1:$1,0))</f>
        <v>#N/A</v>
      </c>
      <c r="BJ15" s="53" t="e">
        <f>INDEX(AllAns!$1:$10,8,MATCH(BD15,AllAns!$1:$1,0))</f>
        <v>#N/A</v>
      </c>
    </row>
    <row r="16" spans="1:62" ht="11" customHeight="1" x14ac:dyDescent="0.2">
      <c r="AP16" s="107" t="s">
        <v>5</v>
      </c>
      <c r="AQ16" s="107"/>
      <c r="AR16" s="107"/>
      <c r="AS16" s="107">
        <f>COUNTIF(G68:G107,"O")+COUNTIF(O68:O102,"O")</f>
        <v>49</v>
      </c>
      <c r="AT16" s="107"/>
      <c r="AU16" s="107">
        <f>COUNTIF(G68:G107,"X")+COUNTIF(O68:O102,"X")-AW16</f>
        <v>1</v>
      </c>
      <c r="AV16" s="107"/>
      <c r="AW16" s="107">
        <f>COUNTBLANK(C68:C107)+COUNTBLANK(K68:K102)-COUNTIF(E68:E107,"-")-COUNTIF(M68:M102,"-")</f>
        <v>25</v>
      </c>
      <c r="AX16" s="107"/>
      <c r="AY16" s="90"/>
      <c r="AZ16" s="90"/>
      <c r="BC16" s="53">
        <v>6</v>
      </c>
      <c r="BD16" s="53" t="str">
        <f t="array" ref="BD16">IFERROR(INDEX(AllAns!$1:$10000,1,LARGE(IF(AllAns!$3:$3=$AI$5,COLUMN(AllAns!$3:$3)),ROW(AllAns!10:10))),"")</f>
        <v/>
      </c>
      <c r="BE16" s="53" t="str">
        <f>IFERROR(INDEX(AllAns!$1:$10,4,MATCH(BD16,AllAns!$1:$1,0)),"")</f>
        <v/>
      </c>
      <c r="BF16" s="53" t="str">
        <f>IFERROR(INDEX(AllAns!$1:$10000,2,MATCH(BD16,AllAns!$1:$1,0)),"")</f>
        <v/>
      </c>
      <c r="BG16" s="53" t="e">
        <f>INDEX(AllAns!$1:$10,5,MATCH(BD16,AllAns!$1:$1,0))</f>
        <v>#N/A</v>
      </c>
      <c r="BH16" s="53" t="e">
        <f>INDEX(AllAns!$1:$10,6,MATCH(BD16,AllAns!$1:$1,0))</f>
        <v>#N/A</v>
      </c>
      <c r="BI16" s="53" t="e">
        <f>INDEX(AllAns!$1:$10,7,MATCH(BD16,AllAns!$1:$1,0))</f>
        <v>#N/A</v>
      </c>
      <c r="BJ16" s="53" t="e">
        <f>INDEX(AllAns!$1:$10,8,MATCH(BD16,AllAns!$1:$1,0))</f>
        <v>#N/A</v>
      </c>
    </row>
    <row r="17" spans="1:62" ht="11" customHeight="1" x14ac:dyDescent="0.2">
      <c r="AP17" s="107" t="s">
        <v>6</v>
      </c>
      <c r="AQ17" s="107"/>
      <c r="AR17" s="107"/>
      <c r="AS17" s="107">
        <f>COUNTIF(X68:X107,"O")+COUNTIF(AF68:AF87,"O")</f>
        <v>0</v>
      </c>
      <c r="AT17" s="107"/>
      <c r="AU17" s="107">
        <f>COUNTIF(X68:X107,"X")+COUNTIF(AF68:AF87,"X")-AW17</f>
        <v>0</v>
      </c>
      <c r="AV17" s="107"/>
      <c r="AW17" s="107">
        <f>COUNTBLANK(T68:T107)+COUNTBLANK(AB68:AB87)-COUNTIF(V68:V107,"-")-COUNTIF(AD68:AD87,"-")</f>
        <v>0</v>
      </c>
      <c r="AX17" s="107"/>
      <c r="AY17" s="90"/>
      <c r="AZ17" s="90"/>
      <c r="BC17" s="53">
        <v>7</v>
      </c>
      <c r="BD17" s="53" t="str">
        <f t="array" ref="BD17">IFERROR(INDEX(AllAns!$1:$10000,1,LARGE(IF(AllAns!$3:$3=$AI$5,COLUMN(AllAns!$3:$3)),ROW(AllAns!9:9))),"")</f>
        <v/>
      </c>
      <c r="BE17" s="53" t="str">
        <f>IFERROR(INDEX(AllAns!$1:$10,4,MATCH(BD17,AllAns!$1:$1,0)),"")</f>
        <v/>
      </c>
      <c r="BF17" s="53" t="str">
        <f>IFERROR(INDEX(AllAns!$1:$10000,2,MATCH(BD17,AllAns!$1:$1,0)),"")</f>
        <v/>
      </c>
      <c r="BG17" s="53" t="e">
        <f>INDEX(AllAns!$1:$10,5,MATCH(BD17,AllAns!$1:$1,0))</f>
        <v>#N/A</v>
      </c>
      <c r="BH17" s="53" t="e">
        <f>INDEX(AllAns!$1:$10,6,MATCH(BD17,AllAns!$1:$1,0))</f>
        <v>#N/A</v>
      </c>
      <c r="BI17" s="53" t="e">
        <f>INDEX(AllAns!$1:$10,7,MATCH(BD17,AllAns!$1:$1,0))</f>
        <v>#N/A</v>
      </c>
      <c r="BJ17" s="53" t="e">
        <f>INDEX(AllAns!$1:$10,8,MATCH(BD17,AllAns!$1:$1,0))</f>
        <v>#N/A</v>
      </c>
    </row>
    <row r="18" spans="1:62" ht="11" customHeight="1" x14ac:dyDescent="0.2">
      <c r="AP18" s="107" t="s">
        <v>7</v>
      </c>
      <c r="AQ18" s="107"/>
      <c r="AR18" s="107"/>
      <c r="AS18" s="107">
        <f>COUNTIF(AO68:AO107,"O")</f>
        <v>39</v>
      </c>
      <c r="AT18" s="107"/>
      <c r="AU18" s="107">
        <f>COUNTIF(AO68:AO107,"X")-AW18</f>
        <v>1</v>
      </c>
      <c r="AV18" s="107"/>
      <c r="AW18" s="107">
        <f>COUNTBLANK(AK68:AK107)-COUNTIF(AM68:AM107,"-")</f>
        <v>0</v>
      </c>
      <c r="AX18" s="107"/>
      <c r="AY18" s="90"/>
      <c r="AZ18" s="90"/>
      <c r="BC18" s="53">
        <v>8</v>
      </c>
      <c r="BD18" s="53" t="str">
        <f t="array" ref="BD18">IFERROR(INDEX(AllAns!$1:$10000,1,LARGE(IF(AllAns!$3:$3=$AI$5,COLUMN(AllAns!$3:$3)),ROW(AllAns!8:8))),"")</f>
        <v/>
      </c>
      <c r="BE18" s="53" t="str">
        <f>IFERROR(INDEX(AllAns!$1:$10,4,MATCH(BD18,AllAns!$1:$1,0)),"")</f>
        <v/>
      </c>
      <c r="BF18" s="53" t="str">
        <f>IFERROR(INDEX(AllAns!$1:$10000,2,MATCH(BD18,AllAns!$1:$1,0)),"")</f>
        <v/>
      </c>
      <c r="BG18" s="53" t="e">
        <f>INDEX(AllAns!$1:$10,5,MATCH(BD18,AllAns!$1:$1,0))</f>
        <v>#N/A</v>
      </c>
      <c r="BH18" s="53" t="e">
        <f>INDEX(AllAns!$1:$10,6,MATCH(BD18,AllAns!$1:$1,0))</f>
        <v>#N/A</v>
      </c>
      <c r="BI18" s="53" t="e">
        <f>INDEX(AllAns!$1:$10,7,MATCH(BD18,AllAns!$1:$1,0))</f>
        <v>#N/A</v>
      </c>
      <c r="BJ18" s="53" t="e">
        <f>INDEX(AllAns!$1:$10,8,MATCH(BD18,AllAns!$1:$1,0))</f>
        <v>#N/A</v>
      </c>
    </row>
    <row r="19" spans="1:62" ht="11" customHeight="1" x14ac:dyDescent="0.2">
      <c r="R19" s="53" t="s">
        <v>35</v>
      </c>
      <c r="AP19" s="107" t="s">
        <v>8</v>
      </c>
      <c r="AQ19" s="107"/>
      <c r="AR19" s="107"/>
      <c r="AS19" s="107">
        <f>COUNTIF(AX68:AX107,"O")</f>
        <v>39</v>
      </c>
      <c r="AT19" s="107"/>
      <c r="AU19" s="107">
        <f>COUNTIF(AX68:AX107,"X")-AW19</f>
        <v>1</v>
      </c>
      <c r="AV19" s="107"/>
      <c r="AW19" s="107">
        <f>COUNTBLANK(AT68:AT107)-COUNTIF(AV68:AV107,"-")</f>
        <v>0</v>
      </c>
      <c r="AX19" s="107"/>
      <c r="AY19" s="90"/>
      <c r="AZ19" s="90"/>
      <c r="BC19" s="53">
        <v>9</v>
      </c>
      <c r="BD19" s="53" t="str">
        <f t="array" ref="BD19">IFERROR(INDEX(AllAns!$1:$10000,1,LARGE(IF(AllAns!$3:$3=$AI$5,COLUMN(AllAns!$3:$3)),ROW(AllAns!7:7))),"")</f>
        <v/>
      </c>
      <c r="BE19" s="53" t="str">
        <f>IFERROR(INDEX(AllAns!$1:$10,4,MATCH(BD19,AllAns!$1:$1,0)),"")</f>
        <v/>
      </c>
      <c r="BF19" s="53" t="str">
        <f>IFERROR(INDEX(AllAns!$1:$10000,2,MATCH(BD19,AllAns!$1:$1,0)),"")</f>
        <v/>
      </c>
      <c r="BG19" s="53" t="e">
        <f>INDEX(AllAns!$1:$10,5,MATCH(BD19,AllAns!$1:$1,0))</f>
        <v>#N/A</v>
      </c>
      <c r="BH19" s="53" t="e">
        <f>INDEX(AllAns!$1:$10,6,MATCH(BD19,AllAns!$1:$1,0))</f>
        <v>#N/A</v>
      </c>
      <c r="BI19" s="53" t="e">
        <f>INDEX(AllAns!$1:$10,7,MATCH(BD19,AllAns!$1:$1,0))</f>
        <v>#N/A</v>
      </c>
      <c r="BJ19" s="53" t="e">
        <f>INDEX(AllAns!$1:$10,8,MATCH(BD19,AllAns!$1:$1,0))</f>
        <v>#N/A</v>
      </c>
    </row>
    <row r="20" spans="1:62" ht="11" customHeight="1" thickBot="1" x14ac:dyDescent="0.25">
      <c r="BC20" s="53">
        <v>10</v>
      </c>
      <c r="BD20" s="53" t="str">
        <f t="array" ref="BD20">IFERROR(INDEX(AllAns!$1:$10000,1,LARGE(IF(AllAns!$3:$3=$AI$5,COLUMN(AllAns!$3:$3)),ROW(AllAns!6:6))),"")</f>
        <v/>
      </c>
      <c r="BE20" s="53" t="str">
        <f>IFERROR(INDEX(AllAns!$1:$10,4,MATCH(BD20,AllAns!$1:$1,0)),"")</f>
        <v/>
      </c>
      <c r="BF20" s="53" t="str">
        <f>IFERROR(INDEX(AllAns!$1:$10000,2,MATCH(BD20,AllAns!$1:$1,0)),"")</f>
        <v/>
      </c>
      <c r="BG20" s="53" t="e">
        <f>INDEX(AllAns!$1:$10,5,MATCH(BD20,AllAns!$1:$1,0))</f>
        <v>#N/A</v>
      </c>
      <c r="BH20" s="53" t="e">
        <f>INDEX(AllAns!$1:$10,6,MATCH(BD20,AllAns!$1:$1,0))</f>
        <v>#N/A</v>
      </c>
      <c r="BI20" s="53" t="e">
        <f>INDEX(AllAns!$1:$10,7,MATCH(BD20,AllAns!$1:$1,0))</f>
        <v>#N/A</v>
      </c>
      <c r="BJ20" s="53" t="e">
        <f>INDEX(AllAns!$1:$10,8,MATCH(BD20,AllAns!$1:$1,0))</f>
        <v>#N/A</v>
      </c>
    </row>
    <row r="21" spans="1:62" ht="11" customHeight="1" thickBot="1" x14ac:dyDescent="0.25">
      <c r="A21" s="94" t="s">
        <v>15</v>
      </c>
      <c r="B21" s="95"/>
      <c r="C21" s="95"/>
      <c r="D21" s="95"/>
      <c r="E21" s="95"/>
      <c r="F21" s="95"/>
      <c r="G21" s="95"/>
      <c r="H21" s="95"/>
      <c r="I21" s="96"/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55"/>
      <c r="W21" s="55"/>
      <c r="X21" s="55"/>
      <c r="Y21" s="55"/>
      <c r="Z21" s="55"/>
      <c r="AA21" s="55"/>
      <c r="AB21" s="55"/>
      <c r="AC21" s="55"/>
      <c r="AD21" s="55"/>
      <c r="AE21" s="55"/>
      <c r="AF21" s="55"/>
      <c r="AG21" s="55"/>
      <c r="AH21" s="55"/>
      <c r="AI21" s="55"/>
      <c r="AJ21" s="55"/>
      <c r="AK21" s="55"/>
      <c r="AL21" s="55"/>
      <c r="AM21" s="55"/>
      <c r="AN21" s="55"/>
      <c r="AO21" s="55"/>
      <c r="AP21" s="55"/>
      <c r="AQ21" s="55"/>
      <c r="AR21" s="55"/>
      <c r="AS21" s="55"/>
      <c r="AT21" s="55"/>
      <c r="AU21" s="55"/>
      <c r="AV21" s="55"/>
      <c r="AW21" s="55"/>
      <c r="AX21" s="55"/>
      <c r="AY21" s="55"/>
      <c r="AZ21" s="55"/>
      <c r="BC21" s="53">
        <v>11</v>
      </c>
      <c r="BD21" s="53" t="str">
        <f t="array" ref="BD21">IFERROR(INDEX(AllAns!$1:$10000,1,LARGE(IF(AllAns!$3:$3=$AI$5,COLUMN(AllAns!$3:$3)),ROW(AllAns!5:5))),"")</f>
        <v/>
      </c>
      <c r="BE21" s="53" t="str">
        <f>IFERROR(INDEX(AllAns!$1:$10,4,MATCH(BD21,AllAns!$1:$1,0)),"")</f>
        <v/>
      </c>
      <c r="BF21" s="53" t="str">
        <f>IFERROR(INDEX(AllAns!$1:$10000,2,MATCH(BD21,AllAns!$1:$1,0)),"")</f>
        <v/>
      </c>
      <c r="BG21" s="53" t="e">
        <f>INDEX(AllAns!$1:$10,5,MATCH(BD21,AllAns!$1:$1,0))</f>
        <v>#N/A</v>
      </c>
      <c r="BH21" s="53" t="e">
        <f>INDEX(AllAns!$1:$10,6,MATCH(BD21,AllAns!$1:$1,0))</f>
        <v>#N/A</v>
      </c>
      <c r="BI21" s="53" t="e">
        <f>INDEX(AllAns!$1:$10,7,MATCH(BD21,AllAns!$1:$1,0))</f>
        <v>#N/A</v>
      </c>
      <c r="BJ21" s="53" t="e">
        <f>INDEX(AllAns!$1:$10,8,MATCH(BD21,AllAns!$1:$1,0))</f>
        <v>#N/A</v>
      </c>
    </row>
    <row r="22" spans="1:62" ht="11" customHeight="1" x14ac:dyDescent="0.2">
      <c r="BC22" s="53">
        <v>12</v>
      </c>
      <c r="BD22" s="53" t="str">
        <f t="array" ref="BD22">IFERROR(INDEX(AllAns!$1:$10000,1,LARGE(IF(AllAns!$3:$3=$AI$5,COLUMN(AllAns!$3:$3)),ROW(AllAns!4:4))),"")</f>
        <v/>
      </c>
      <c r="BE22" s="53" t="str">
        <f>IFERROR(INDEX(AllAns!$1:$10,4,MATCH(BD22,AllAns!$1:$1,0)),"")</f>
        <v/>
      </c>
      <c r="BF22" s="53" t="str">
        <f>IFERROR(INDEX(AllAns!$1:$10000,2,MATCH(BD22,AllAns!$1:$1,0)),"")</f>
        <v/>
      </c>
      <c r="BG22" s="53" t="e">
        <f>INDEX(AllAns!$1:$10,5,MATCH(BD22,AllAns!$1:$1,0))</f>
        <v>#N/A</v>
      </c>
      <c r="BH22" s="53" t="e">
        <f>INDEX(AllAns!$1:$10,6,MATCH(BD22,AllAns!$1:$1,0))</f>
        <v>#N/A</v>
      </c>
      <c r="BI22" s="53" t="e">
        <f>INDEX(AllAns!$1:$10,7,MATCH(BD22,AllAns!$1:$1,0))</f>
        <v>#N/A</v>
      </c>
      <c r="BJ22" s="53" t="e">
        <f>INDEX(AllAns!$1:$10,8,MATCH(BD22,AllAns!$1:$1,0))</f>
        <v>#N/A</v>
      </c>
    </row>
    <row r="23" spans="1:62" ht="11" customHeight="1" x14ac:dyDescent="0.2">
      <c r="B23" s="91" t="s">
        <v>5</v>
      </c>
      <c r="C23" s="92"/>
      <c r="D23" s="92"/>
      <c r="E23" s="92"/>
      <c r="F23" s="92"/>
      <c r="G23" s="92"/>
      <c r="H23" s="92"/>
      <c r="I23" s="92"/>
      <c r="J23" s="92"/>
      <c r="K23" s="92"/>
      <c r="L23" s="92"/>
      <c r="M23" s="93"/>
      <c r="O23" s="91" t="s">
        <v>6</v>
      </c>
      <c r="P23" s="92"/>
      <c r="Q23" s="92"/>
      <c r="R23" s="92"/>
      <c r="S23" s="92"/>
      <c r="T23" s="92"/>
      <c r="U23" s="92"/>
      <c r="V23" s="92"/>
      <c r="W23" s="92"/>
      <c r="X23" s="92"/>
      <c r="Y23" s="92"/>
      <c r="Z23" s="93"/>
      <c r="AB23" s="91" t="s">
        <v>7</v>
      </c>
      <c r="AC23" s="92"/>
      <c r="AD23" s="92"/>
      <c r="AE23" s="92"/>
      <c r="AF23" s="92"/>
      <c r="AG23" s="92"/>
      <c r="AH23" s="92"/>
      <c r="AI23" s="92"/>
      <c r="AJ23" s="92"/>
      <c r="AK23" s="92"/>
      <c r="AL23" s="92"/>
      <c r="AM23" s="93"/>
      <c r="AO23" s="91" t="s">
        <v>8</v>
      </c>
      <c r="AP23" s="92"/>
      <c r="AQ23" s="92"/>
      <c r="AR23" s="92"/>
      <c r="AS23" s="92"/>
      <c r="AT23" s="92"/>
      <c r="AU23" s="92"/>
      <c r="AV23" s="92"/>
      <c r="AW23" s="92"/>
      <c r="AX23" s="92"/>
      <c r="AY23" s="92"/>
      <c r="AZ23" s="93"/>
      <c r="BC23" s="53">
        <v>13</v>
      </c>
      <c r="BD23" s="53" t="str">
        <f t="array" ref="BD23">IFERROR(INDEX(AllAns!$1:$10000,1,LARGE(IF(AllAns!$3:$3=$AI$5,COLUMN(AllAns!$3:$3)),ROW(AllAns!3:3))),"")</f>
        <v/>
      </c>
      <c r="BE23" s="53" t="str">
        <f>IFERROR(INDEX(AllAns!$1:$10,4,MATCH(BD23,AllAns!$1:$1,0)),"")</f>
        <v/>
      </c>
      <c r="BF23" s="53" t="str">
        <f>IFERROR(INDEX(AllAns!$1:$10000,2,MATCH(BD23,AllAns!$1:$1,0)),"")</f>
        <v/>
      </c>
      <c r="BG23" s="53" t="e">
        <f>INDEX(AllAns!$1:$10,5,MATCH(BD23,AllAns!$1:$1,0))</f>
        <v>#N/A</v>
      </c>
      <c r="BH23" s="53" t="e">
        <f>INDEX(AllAns!$1:$10,6,MATCH(BD23,AllAns!$1:$1,0))</f>
        <v>#N/A</v>
      </c>
      <c r="BI23" s="53" t="e">
        <f>INDEX(AllAns!$1:$10,7,MATCH(BD23,AllAns!$1:$1,0))</f>
        <v>#N/A</v>
      </c>
      <c r="BJ23" s="53" t="e">
        <f>INDEX(AllAns!$1:$10,8,MATCH(BD23,AllAns!$1:$1,0))</f>
        <v>#N/A</v>
      </c>
    </row>
    <row r="24" spans="1:62" ht="11" customHeight="1" x14ac:dyDescent="0.2">
      <c r="BC24" s="53">
        <v>14</v>
      </c>
      <c r="BD24" s="53" t="str">
        <f t="array" ref="BD24">IFERROR(INDEX(AllAns!$1:$10000,1,LARGE(IF(AllAns!$3:$3=$AI$5,COLUMN(AllAns!$3:$3)),ROW(AllAns!2:2))),"")</f>
        <v/>
      </c>
      <c r="BE24" s="53" t="str">
        <f>IFERROR(INDEX(AllAns!$1:$10,4,MATCH(BD24,AllAns!$1:$1,0)),"")</f>
        <v/>
      </c>
      <c r="BF24" s="53" t="str">
        <f>IFERROR(INDEX(AllAns!$1:$10000,2,MATCH(BD24,AllAns!$1:$1,0)),"")</f>
        <v/>
      </c>
      <c r="BG24" s="53" t="e">
        <f>INDEX(AllAns!$1:$10,5,MATCH(BD24,AllAns!$1:$1,0))</f>
        <v>#N/A</v>
      </c>
      <c r="BH24" s="53" t="e">
        <f>INDEX(AllAns!$1:$10,6,MATCH(BD24,AllAns!$1:$1,0))</f>
        <v>#N/A</v>
      </c>
      <c r="BI24" s="53" t="e">
        <f>INDEX(AllAns!$1:$10,7,MATCH(BD24,AllAns!$1:$1,0))</f>
        <v>#N/A</v>
      </c>
      <c r="BJ24" s="53" t="e">
        <f>INDEX(AllAns!$1:$10,8,MATCH(BD24,AllAns!$1:$1,0))</f>
        <v>#N/A</v>
      </c>
    </row>
    <row r="25" spans="1:62" ht="11" customHeight="1" x14ac:dyDescent="0.2">
      <c r="BC25" s="53">
        <v>15</v>
      </c>
      <c r="BD25" s="53" t="str">
        <f t="array" ref="BD25">IFERROR(INDEX(AllAns!$1:$10000,1,LARGE(IF(AllAns!$3:$3=$AI$5,COLUMN(AllAns!$3:$3)),ROW(AllAns!1:1))),"")</f>
        <v/>
      </c>
      <c r="BE25" s="53" t="str">
        <f>IFERROR(INDEX(AllAns!$1:$10,4,MATCH(BD25,AllAns!$1:$1,0)),"")</f>
        <v/>
      </c>
      <c r="BF25" s="53" t="str">
        <f>IFERROR(INDEX(AllAns!$1:$10000,2,MATCH(BD25,AllAns!$1:$1,0)),"")</f>
        <v/>
      </c>
      <c r="BG25" s="53" t="e">
        <f>INDEX(AllAns!$1:$10,5,MATCH(BD25,AllAns!$1:$1,0))</f>
        <v>#N/A</v>
      </c>
      <c r="BH25" s="53" t="e">
        <f>INDEX(AllAns!$1:$10,6,MATCH(BD25,AllAns!$1:$1,0))</f>
        <v>#N/A</v>
      </c>
      <c r="BI25" s="53" t="e">
        <f>INDEX(AllAns!$1:$10,7,MATCH(BD25,AllAns!$1:$1,0))</f>
        <v>#N/A</v>
      </c>
      <c r="BJ25" s="53" t="e">
        <f>INDEX(AllAns!$1:$10,8,MATCH(BD25,AllAns!$1:$1,0))</f>
        <v>#N/A</v>
      </c>
    </row>
    <row r="39" spans="2:54" ht="11" customHeight="1" x14ac:dyDescent="0.2">
      <c r="B39" s="114" t="s">
        <v>23</v>
      </c>
      <c r="C39" s="114"/>
      <c r="D39" s="114"/>
      <c r="E39" s="114"/>
      <c r="F39" s="114"/>
      <c r="G39" s="114"/>
      <c r="H39" s="114" t="s">
        <v>24</v>
      </c>
      <c r="I39" s="114"/>
      <c r="J39" s="114" t="s">
        <v>25</v>
      </c>
      <c r="K39" s="114"/>
      <c r="L39" s="114" t="s">
        <v>26</v>
      </c>
      <c r="M39" s="114"/>
      <c r="O39" s="114" t="s">
        <v>23</v>
      </c>
      <c r="P39" s="114"/>
      <c r="Q39" s="114"/>
      <c r="R39" s="114"/>
      <c r="S39" s="114"/>
      <c r="T39" s="114"/>
      <c r="U39" s="114" t="s">
        <v>24</v>
      </c>
      <c r="V39" s="114"/>
      <c r="W39" s="114" t="s">
        <v>25</v>
      </c>
      <c r="X39" s="114"/>
      <c r="Y39" s="114" t="s">
        <v>26</v>
      </c>
      <c r="Z39" s="114"/>
      <c r="AB39" s="114" t="s">
        <v>23</v>
      </c>
      <c r="AC39" s="114"/>
      <c r="AD39" s="114"/>
      <c r="AE39" s="114"/>
      <c r="AF39" s="114"/>
      <c r="AG39" s="114"/>
      <c r="AH39" s="114" t="s">
        <v>24</v>
      </c>
      <c r="AI39" s="114"/>
      <c r="AJ39" s="114" t="s">
        <v>25</v>
      </c>
      <c r="AK39" s="114"/>
      <c r="AL39" s="114" t="s">
        <v>26</v>
      </c>
      <c r="AM39" s="114"/>
      <c r="AO39" s="114" t="s">
        <v>23</v>
      </c>
      <c r="AP39" s="114"/>
      <c r="AQ39" s="114"/>
      <c r="AR39" s="114"/>
      <c r="AS39" s="114"/>
      <c r="AT39" s="114"/>
      <c r="AU39" s="114" t="s">
        <v>24</v>
      </c>
      <c r="AV39" s="114"/>
      <c r="AW39" s="114" t="s">
        <v>25</v>
      </c>
      <c r="AX39" s="114"/>
      <c r="AY39" s="114" t="s">
        <v>26</v>
      </c>
      <c r="AZ39" s="114"/>
    </row>
    <row r="40" spans="2:54" ht="11" customHeight="1" x14ac:dyDescent="0.2">
      <c r="B40" s="107" t="s">
        <v>37</v>
      </c>
      <c r="C40" s="107"/>
      <c r="D40" s="107"/>
      <c r="E40" s="107"/>
      <c r="F40" s="107"/>
      <c r="G40" s="107"/>
      <c r="H40" s="107" t="str">
        <f>IFERROR(IF(INDEX(E_CatData,ROW(63:63),MATCH($AI$5,E_CatData!$1:$1,0))="","-",INDEX(E_CatData,ROW(63:63),MATCH($AI$5,E_CatData!$1:$1,0))), "-")</f>
        <v>-</v>
      </c>
      <c r="I40" s="107"/>
      <c r="J40" s="107" t="str">
        <f>IFERROR(SUMPRODUCT(W125:X130,Y125:Z130)/SUM(W125:X130),"-")</f>
        <v>-</v>
      </c>
      <c r="K40" s="107"/>
      <c r="L40" s="119">
        <f>IFERROR(SUMPRODUCT(Q125:R130,S125:T130)/SUM(Q125:R130),"-")</f>
        <v>0.7</v>
      </c>
      <c r="M40" s="119"/>
      <c r="O40" s="107" t="s">
        <v>43</v>
      </c>
      <c r="P40" s="107"/>
      <c r="Q40" s="107"/>
      <c r="R40" s="107"/>
      <c r="S40" s="107"/>
      <c r="T40" s="107"/>
      <c r="U40" s="107" t="str">
        <f>IFERROR(IF(INDEX(M_CatData,ROW(101:101),MATCH($AI$5,M_CatData!$1:$1,0))="","-",INDEX(M_CatData,ROW(101:101),MATCH($AI$5,M_CatData!$1:$1,0))), "-")</f>
        <v>-</v>
      </c>
      <c r="V40" s="107"/>
      <c r="W40" s="107" t="str">
        <f>IFERROR(SUMPRODUCT(W180:X187,Y180:Z187)/SUM(W180:X187),"-")</f>
        <v>-</v>
      </c>
      <c r="X40" s="107"/>
      <c r="Y40" s="107" t="str">
        <f>IFERROR(SUMPRODUCT(Q180:R187,S180:T187)/SUM(Q180:R187),"-")</f>
        <v>-</v>
      </c>
      <c r="Z40" s="107"/>
      <c r="AB40" s="116" t="s">
        <v>51</v>
      </c>
      <c r="AC40" s="117"/>
      <c r="AD40" s="117"/>
      <c r="AE40" s="117"/>
      <c r="AF40" s="117"/>
      <c r="AG40" s="118"/>
      <c r="AH40" s="107" t="str">
        <f>IFERROR(IF(INDEX(R_CatData,ROW(87:87),MATCH($AI$5,R_CatData!$1:$1,0))="","-",INDEX(R_CatData,ROW(87:87),MATCH($AI$5,R_CatData!$1:$1,0))), "-")</f>
        <v>-</v>
      </c>
      <c r="AI40" s="107"/>
      <c r="AJ40" s="107" t="str">
        <f>IF(AY124="","-",AY124)</f>
        <v>-</v>
      </c>
      <c r="AK40" s="107"/>
      <c r="AL40" s="115">
        <f>AS124</f>
        <v>0.9</v>
      </c>
      <c r="AM40" s="107"/>
      <c r="AO40" s="107" t="s">
        <v>52</v>
      </c>
      <c r="AP40" s="107"/>
      <c r="AQ40" s="107"/>
      <c r="AR40" s="107"/>
      <c r="AS40" s="107"/>
      <c r="AT40" s="107"/>
      <c r="AU40" s="107" t="str">
        <f>IFERROR(IF(INDEX(S_CatData,ROW(25:25),MATCH($AI$5,S_CatData!$1:$1,0))="","-",INDEX(S_CatData,ROW(25:25),MATCH($AI$5,S_CatData!$1:$1,0))), "-")</f>
        <v>-</v>
      </c>
      <c r="AV40" s="107"/>
      <c r="AW40" s="107" t="str">
        <f>IFERROR(SUMPRODUCT(AW144:AX146,AY144:AZ146)/SUM(AW144:AX146),"-")</f>
        <v>-</v>
      </c>
      <c r="AX40" s="107"/>
      <c r="AY40" s="107" t="str">
        <f>IFERROR(SUMPRODUCT(AW144:AX146,AY144:AZ146)/SUM(AW144:AX146),"-")</f>
        <v>-</v>
      </c>
      <c r="AZ40" s="107"/>
    </row>
    <row r="41" spans="2:54" ht="11" customHeight="1" x14ac:dyDescent="0.2">
      <c r="B41" s="107" t="s">
        <v>38</v>
      </c>
      <c r="C41" s="107"/>
      <c r="D41" s="107"/>
      <c r="E41" s="107"/>
      <c r="F41" s="107"/>
      <c r="G41" s="107"/>
      <c r="H41" s="107" t="str">
        <f>IFERROR(IF(INDEX(E_CatData,ROW(64:64),MATCH($AI$5,E_CatData!$1:$1,0))="","-",INDEX(E_CatData,ROW(64:64),MATCH($AI$5,E_CatData!$1:$1,0))), "-")</f>
        <v>-</v>
      </c>
      <c r="I41" s="107"/>
      <c r="J41" s="107" t="str">
        <f>IFERROR(SUMPRODUCT(W132:X137,Y132:Z137)/SUM(W132:X137),"-")</f>
        <v>-</v>
      </c>
      <c r="K41" s="107"/>
      <c r="L41" s="119">
        <f>IFERROR(SUMPRODUCT(Q132:R137,S132:T137)/SUM(Q132:R137),"-")</f>
        <v>0.58823529411764708</v>
      </c>
      <c r="M41" s="119"/>
      <c r="O41" s="107" t="s">
        <v>44</v>
      </c>
      <c r="P41" s="107"/>
      <c r="Q41" s="107"/>
      <c r="R41" s="107"/>
      <c r="S41" s="107"/>
      <c r="T41" s="107"/>
      <c r="U41" s="107" t="str">
        <f>IFERROR(IF(INDEX(M_CatData,ROW(102:102),MATCH($AI$5,M_CatData!$1:$1,0))="","-",INDEX(M_CatData,ROW(102:102),MATCH($AI$5,M_CatData!$1:$1,0))), "-")</f>
        <v>-</v>
      </c>
      <c r="V41" s="107"/>
      <c r="W41" s="107" t="str">
        <f>IFERROR(SUMPRODUCT(W189:X194,Y189:Z194)/SUM(W189:X194),"-")</f>
        <v>-</v>
      </c>
      <c r="X41" s="107"/>
      <c r="Y41" s="107" t="str">
        <f>IFERROR(SUMPRODUCT(Q189:R194,S189:T194)/SUM(Q189:R194),"-")</f>
        <v>-</v>
      </c>
      <c r="Z41" s="107"/>
      <c r="AB41" s="107" t="s">
        <v>201</v>
      </c>
      <c r="AC41" s="107"/>
      <c r="AD41" s="107"/>
      <c r="AE41" s="107"/>
      <c r="AF41" s="107"/>
      <c r="AG41" s="107"/>
      <c r="AH41" s="107" t="str">
        <f>IFERROR(IF(INDEX(R_CatData,ROW(88:88),MATCH($AI$5,R_CatData!$1:$1,0))="","-",INDEX(R_CatData,ROW(88:88),MATCH($AI$5,R_CatData!$1:$1,0))), "-")</f>
        <v>-</v>
      </c>
      <c r="AI41" s="107"/>
      <c r="AJ41" s="107" t="str">
        <f>IF(AY125="","-",AY125)</f>
        <v>-</v>
      </c>
      <c r="AK41" s="107"/>
      <c r="AL41" s="115">
        <f>AS125</f>
        <v>1</v>
      </c>
      <c r="AM41" s="107"/>
      <c r="AO41" s="107" t="s">
        <v>53</v>
      </c>
      <c r="AP41" s="107"/>
      <c r="AQ41" s="107"/>
      <c r="AR41" s="107"/>
      <c r="AS41" s="107"/>
      <c r="AT41" s="107"/>
      <c r="AU41" s="107" t="str">
        <f>IFERROR(IF(INDEX(S_CatData,ROW(26:26),MATCH($AI$5,S_CatData!$1:$1,0))="","-",INDEX(S_CatData,ROW(26:26),MATCH($AI$5,S_CatData!$1:$1,0))), "-")</f>
        <v>-</v>
      </c>
      <c r="AV41" s="107"/>
      <c r="AW41" s="107" t="str">
        <f>IFERROR(SUMPRODUCT(AW148:AX150,AY148:AZ150)/SUM(AW148:AX150),"-")</f>
        <v>-</v>
      </c>
      <c r="AX41" s="107"/>
      <c r="AY41" s="107" t="str">
        <f>IFERROR(SUMPRODUCT(AW148:AX150,AY148:AZ150)/SUM(AW148:AX150),"-")</f>
        <v>-</v>
      </c>
      <c r="AZ41" s="107"/>
    </row>
    <row r="42" spans="2:54" ht="11" customHeight="1" x14ac:dyDescent="0.2">
      <c r="B42" s="107" t="s">
        <v>39</v>
      </c>
      <c r="C42" s="107"/>
      <c r="D42" s="107"/>
      <c r="E42" s="107"/>
      <c r="F42" s="107"/>
      <c r="G42" s="107"/>
      <c r="H42" s="107" t="str">
        <f>IFERROR(IF(INDEX(E_CatData,ROW(65:65),MATCH($AI$5,E_CatData!$1:$1,0))="","-",INDEX(E_CatData,ROW(65:65),MATCH($AI$5,E_CatData!$1:$1,0))), "-")</f>
        <v>-</v>
      </c>
      <c r="I42" s="107"/>
      <c r="J42" s="107" t="str">
        <f>IFERROR(SUMPRODUCT(W139:X142,Y139:Z142)/SUM(W139:X142),"-")</f>
        <v>-</v>
      </c>
      <c r="K42" s="107"/>
      <c r="L42" s="119">
        <f>IFERROR(SUMPRODUCT(Q139:R142,S139:T142)/SUM(Q139:R142),"-")</f>
        <v>0.33333333333333331</v>
      </c>
      <c r="M42" s="119"/>
      <c r="O42" s="107" t="s">
        <v>45</v>
      </c>
      <c r="P42" s="107"/>
      <c r="Q42" s="107"/>
      <c r="R42" s="107"/>
      <c r="S42" s="107"/>
      <c r="T42" s="107"/>
      <c r="U42" s="107" t="str">
        <f>IFERROR(IF(INDEX(M_CatData,ROW(103:103),MATCH($AI$5,M_CatData!$1:$1,0))="","-",INDEX(M_CatData,ROW(103:103),MATCH($AI$5,M_CatData!$1:$1,0))), "-")</f>
        <v>-</v>
      </c>
      <c r="V42" s="107"/>
      <c r="W42" s="107" t="str">
        <f>IFERROR(SUMPRODUCT(W196:X203,Y196:Z203)/SUM(W196:X203),"-")</f>
        <v>-</v>
      </c>
      <c r="X42" s="107"/>
      <c r="Y42" s="107" t="str">
        <f>IFERROR(SUMPRODUCT(Q196:R203,S196:T203)/SUM(Q196:R203),"-")</f>
        <v>-</v>
      </c>
      <c r="Z42" s="107"/>
      <c r="AB42" s="107" t="s">
        <v>200</v>
      </c>
      <c r="AC42" s="107"/>
      <c r="AD42" s="107"/>
      <c r="AE42" s="107"/>
      <c r="AF42" s="107"/>
      <c r="AG42" s="107"/>
      <c r="AH42" s="107" t="str">
        <f>IFERROR(IF(INDEX(R_CatData,ROW(89:89),MATCH($AI$5,R_CatData!$1:$1,0))="","-",INDEX(R_CatData,ROW(89:89),MATCH($AI$5,R_CatData!$1:$1,0))), "-")</f>
        <v>-</v>
      </c>
      <c r="AI42" s="107"/>
      <c r="AJ42" s="107" t="str">
        <f>IF(AY126="","-",AY126)</f>
        <v>-</v>
      </c>
      <c r="AK42" s="107"/>
      <c r="AL42" s="115">
        <f>AS126</f>
        <v>1</v>
      </c>
      <c r="AM42" s="107"/>
      <c r="AO42" s="107" t="s">
        <v>54</v>
      </c>
      <c r="AP42" s="107"/>
      <c r="AQ42" s="107"/>
      <c r="AR42" s="107"/>
      <c r="AS42" s="107"/>
      <c r="AT42" s="107"/>
      <c r="AU42" s="107" t="str">
        <f>IFERROR(IF(INDEX(S_CatData,ROW(27:27),MATCH($AI$5,S_CatData!$1:$1,0))="","-",INDEX(S_CatData,ROW(27:27),MATCH($AI$5,S_CatData!$1:$1,0))), "-")</f>
        <v>-</v>
      </c>
      <c r="AV42" s="107"/>
      <c r="AW42" s="107" t="str">
        <f>IFERROR(SUMPRODUCT(AW152:AX154,AY152:AZ154)/SUM(AW152:AX154),"-")</f>
        <v>-</v>
      </c>
      <c r="AX42" s="107"/>
      <c r="AY42" s="107" t="str">
        <f>IFERROR(SUMPRODUCT(AW152:AX154,AY152:AZ154)/SUM(AW152:AX154),"-")</f>
        <v>-</v>
      </c>
      <c r="AZ42" s="107"/>
    </row>
    <row r="43" spans="2:54" ht="11" customHeight="1" x14ac:dyDescent="0.2">
      <c r="B43" s="107" t="s">
        <v>40</v>
      </c>
      <c r="C43" s="107"/>
      <c r="D43" s="107"/>
      <c r="E43" s="107"/>
      <c r="F43" s="107"/>
      <c r="G43" s="107"/>
      <c r="H43" s="107" t="str">
        <f>IFERROR(IF(INDEX(E_CatData,ROW(66:66),MATCH($AI$5,E_CatData!$1:$1,0))="","-",INDEX(E_CatData,ROW(66:66),MATCH($AI$5,E_CatData!$1:$1,0))), "-")</f>
        <v>-</v>
      </c>
      <c r="I43" s="107"/>
      <c r="J43" s="107" t="str">
        <f>IFERROR(SUMPRODUCT(W143:X148,Y143:Z148)/SUM(W143:X148),"-")</f>
        <v>-</v>
      </c>
      <c r="K43" s="107"/>
      <c r="L43" s="119">
        <f>IFERROR(SUMPRODUCT(Q144:R148,S144:T148)/SUM(Q144:R148),"-")</f>
        <v>0.61538461538461542</v>
      </c>
      <c r="M43" s="119"/>
      <c r="O43" s="107" t="s">
        <v>46</v>
      </c>
      <c r="P43" s="107"/>
      <c r="Q43" s="107"/>
      <c r="R43" s="107"/>
      <c r="S43" s="107"/>
      <c r="T43" s="107"/>
      <c r="U43" s="107" t="str">
        <f>IFERROR(IF(INDEX(M_CatData,ROW(104:104),MATCH($AI$5,M_CatData!$1:$1,0))="","-",INDEX(M_CatData,ROW(104:104),MATCH($AI$5,M_CatData!$1:$1,0))), "-")</f>
        <v>-</v>
      </c>
      <c r="V43" s="107"/>
      <c r="W43" s="107" t="str">
        <f>IFERROR(SUMPRODUCT(W205:X212,Y205:Z212)/SUM(W205:X212),"-")</f>
        <v>-</v>
      </c>
      <c r="X43" s="107"/>
      <c r="Y43" s="107" t="str">
        <f>IFERROR(SUMPRODUCT(Q205:R212,S205:T212)/SUM(Q205:R212),"-")</f>
        <v>-</v>
      </c>
      <c r="Z43" s="107"/>
      <c r="AB43" s="107" t="s">
        <v>199</v>
      </c>
      <c r="AC43" s="107"/>
      <c r="AD43" s="107"/>
      <c r="AE43" s="107"/>
      <c r="AF43" s="107"/>
      <c r="AG43" s="107"/>
      <c r="AH43" s="107" t="str">
        <f>IFERROR(IF(INDEX(R_CatData,ROW(90:90),MATCH($AI$5,R_CatData!$1:$1,0))="","-",INDEX(R_CatData,ROW(90:90),MATCH($AI$5,R_CatData!$1:$1,0))), "-")</f>
        <v>-</v>
      </c>
      <c r="AI43" s="107"/>
      <c r="AJ43" s="107" t="str">
        <f>IF(AY127="","-",AY127)</f>
        <v>-</v>
      </c>
      <c r="AK43" s="107"/>
      <c r="AL43" s="115">
        <f>AS127</f>
        <v>1</v>
      </c>
      <c r="AM43" s="107"/>
      <c r="AO43" s="107"/>
      <c r="AP43" s="107"/>
      <c r="AQ43" s="107"/>
      <c r="AR43" s="107"/>
      <c r="AS43" s="107"/>
      <c r="AT43" s="107"/>
      <c r="AU43" s="107"/>
      <c r="AV43" s="107"/>
      <c r="AW43" s="107"/>
      <c r="AX43" s="107"/>
      <c r="AY43" s="107"/>
      <c r="AZ43" s="107"/>
      <c r="BB43" s="53" t="s">
        <v>35</v>
      </c>
    </row>
    <row r="44" spans="2:54" ht="11" customHeight="1" x14ac:dyDescent="0.2">
      <c r="B44" s="107" t="s">
        <v>41</v>
      </c>
      <c r="C44" s="107"/>
      <c r="D44" s="107"/>
      <c r="E44" s="107"/>
      <c r="F44" s="107"/>
      <c r="G44" s="107"/>
      <c r="H44" s="107" t="str">
        <f>IFERROR(IF(INDEX(E_CatData,ROW(67:67),MATCH($AI$5,E_CatData!$1:$1,0))="","-",INDEX(E_CatData,ROW(67:67),MATCH($AI$5,E_CatData!$1:$1,0))), "-")</f>
        <v>-</v>
      </c>
      <c r="I44" s="107"/>
      <c r="J44" s="107" t="str">
        <f>IFERROR(SUMPRODUCT(W150:X153,Y150:Z153)/SUM(W150:X153),"-")</f>
        <v>-</v>
      </c>
      <c r="K44" s="107"/>
      <c r="L44" s="119">
        <f>IFERROR(SUMPRODUCT(Q150:R153,S150:T153)/SUM(Q150:R153),"-")</f>
        <v>1</v>
      </c>
      <c r="M44" s="119"/>
      <c r="O44" s="107" t="s">
        <v>47</v>
      </c>
      <c r="P44" s="107"/>
      <c r="Q44" s="107"/>
      <c r="R44" s="107"/>
      <c r="S44" s="107"/>
      <c r="T44" s="107"/>
      <c r="U44" s="107" t="str">
        <f>IFERROR(IF(INDEX(M_CatData,ROW(105:105),MATCH($AI$5,M_CatData!$1:$1,0))="","-",INDEX(M_CatData,ROW(105:105),MATCH($AI$5,M_CatData!$1:$1,0))), "-")</f>
        <v>-</v>
      </c>
      <c r="V44" s="107"/>
      <c r="W44" s="107" t="str">
        <f>IFERROR(SUMPRODUCT(AW180:AX185,AY180:AZ185)/SUM(AW180:AX185),"-")</f>
        <v>-</v>
      </c>
      <c r="X44" s="107"/>
      <c r="Y44" s="107" t="str">
        <f>IFERROR(SUMPRODUCT(AQ180:AR185,AS180:AT185)/SUM(AQ180:AR185),"-")</f>
        <v>-</v>
      </c>
      <c r="Z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O44" s="107"/>
      <c r="AP44" s="107"/>
      <c r="AQ44" s="107"/>
      <c r="AR44" s="107"/>
      <c r="AS44" s="107"/>
      <c r="AT44" s="107"/>
      <c r="AU44" s="107"/>
      <c r="AV44" s="107"/>
      <c r="AW44" s="107"/>
      <c r="AX44" s="107"/>
      <c r="AY44" s="107"/>
      <c r="AZ44" s="107"/>
    </row>
    <row r="45" spans="2:54" ht="11" customHeight="1" x14ac:dyDescent="0.2">
      <c r="B45" s="107" t="s">
        <v>42</v>
      </c>
      <c r="C45" s="107"/>
      <c r="D45" s="107"/>
      <c r="E45" s="107"/>
      <c r="F45" s="107"/>
      <c r="G45" s="107"/>
      <c r="H45" s="107" t="str">
        <f>IFERROR(IF(INDEX(E_CatData,ROW(68:68),MATCH($AI$5,E_CatData!$1:$1,0))="","-",INDEX(E_CatData,ROW(68:68),MATCH($AI$5,E_CatData!$1:$1,0))), "-")</f>
        <v>-</v>
      </c>
      <c r="I45" s="107"/>
      <c r="J45" s="107" t="str">
        <f>IFERROR(SUMPRODUCT(W155:X157,Y155:Z157)/SUM(W155:X157),"-")</f>
        <v>-</v>
      </c>
      <c r="K45" s="107"/>
      <c r="L45" s="119">
        <f>IFERROR(SUMPRODUCT(Q155:R157,S155:T157)/SUM(Q155:R157),"-")</f>
        <v>0.63636363636363635</v>
      </c>
      <c r="M45" s="119"/>
      <c r="O45" s="107" t="s">
        <v>48</v>
      </c>
      <c r="P45" s="107"/>
      <c r="Q45" s="107"/>
      <c r="R45" s="107"/>
      <c r="S45" s="107"/>
      <c r="T45" s="107"/>
      <c r="U45" s="107" t="str">
        <f>IFERROR(IF(INDEX(M_CatData,ROW(106:106),MATCH($AI$5,M_CatData!$1:$1,0))="","-",INDEX(M_CatData,ROW(106:106),MATCH($AI$5,M_CatData!$1:$1,0))), "-")</f>
        <v>-</v>
      </c>
      <c r="V45" s="107"/>
      <c r="W45" s="107" t="str">
        <f>IFERROR(SUMPRODUCT(AW187:AX192,AY187:AZ192)/SUM(AW187:AX192),"-")</f>
        <v>-</v>
      </c>
      <c r="X45" s="107"/>
      <c r="Y45" s="107" t="str">
        <f>IFERROR(SUMPRODUCT(AQ187:AR192,AS187:AT192)/SUM(AQ187:AR192),"-")</f>
        <v>-</v>
      </c>
      <c r="Z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  <c r="AM45" s="107"/>
      <c r="AO45" s="107"/>
      <c r="AP45" s="107"/>
      <c r="AQ45" s="107"/>
      <c r="AR45" s="107"/>
      <c r="AS45" s="107"/>
      <c r="AT45" s="107"/>
      <c r="AU45" s="107"/>
      <c r="AV45" s="107"/>
      <c r="AW45" s="107"/>
      <c r="AX45" s="107"/>
      <c r="AY45" s="107"/>
      <c r="AZ45" s="107"/>
    </row>
    <row r="46" spans="2:54" ht="11" customHeight="1" x14ac:dyDescent="0.2">
      <c r="B46" s="107"/>
      <c r="C46" s="107"/>
      <c r="D46" s="107"/>
      <c r="E46" s="107"/>
      <c r="F46" s="107"/>
      <c r="G46" s="107"/>
      <c r="H46" s="107"/>
      <c r="I46" s="107"/>
      <c r="J46" s="107"/>
      <c r="K46" s="107"/>
      <c r="L46" s="107"/>
      <c r="M46" s="107"/>
      <c r="O46" s="107" t="s">
        <v>49</v>
      </c>
      <c r="P46" s="107"/>
      <c r="Q46" s="107"/>
      <c r="R46" s="107"/>
      <c r="S46" s="107"/>
      <c r="T46" s="107"/>
      <c r="U46" s="107" t="str">
        <f>IFERROR(IF(INDEX(M_CatData,ROW(107:107),MATCH($AI$5,M_CatData!$1:$1,0))="","-",INDEX(M_CatData,ROW(107:107),MATCH($AI$5,M_CatData!$1:$1,0))), "-")</f>
        <v>-</v>
      </c>
      <c r="V46" s="107"/>
      <c r="W46" s="107" t="str">
        <f>IFERROR(SUMPRODUCT(AW194:AX198,AY194:AZ198)/SUM(AW194:AX198),"-")</f>
        <v>-</v>
      </c>
      <c r="X46" s="107"/>
      <c r="Y46" s="107" t="str">
        <f>IFERROR(SUMPRODUCT(AQ194:AR198,AS194:AT198)/SUM(AQ194:AR198),"-")</f>
        <v>-</v>
      </c>
      <c r="Z46" s="107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  <c r="AM46" s="107"/>
      <c r="AO46" s="107"/>
      <c r="AP46" s="107"/>
      <c r="AQ46" s="107"/>
      <c r="AR46" s="107"/>
      <c r="AS46" s="107"/>
      <c r="AT46" s="107"/>
      <c r="AU46" s="107"/>
      <c r="AV46" s="107"/>
      <c r="AW46" s="107"/>
      <c r="AX46" s="107"/>
      <c r="AY46" s="107"/>
      <c r="AZ46" s="107"/>
    </row>
    <row r="48" spans="2:54" ht="11" customHeight="1" x14ac:dyDescent="0.2">
      <c r="B48" s="111" t="s">
        <v>27</v>
      </c>
      <c r="C48" s="112"/>
      <c r="D48" s="112"/>
      <c r="E48" s="112"/>
      <c r="F48" s="112"/>
      <c r="G48" s="112"/>
      <c r="H48" s="112"/>
      <c r="I48" s="112"/>
      <c r="J48" s="112"/>
      <c r="K48" s="113"/>
      <c r="L48" s="111" t="s">
        <v>22</v>
      </c>
      <c r="M48" s="113"/>
      <c r="O48" s="111" t="s">
        <v>27</v>
      </c>
      <c r="P48" s="112"/>
      <c r="Q48" s="112"/>
      <c r="R48" s="112"/>
      <c r="S48" s="112"/>
      <c r="T48" s="112"/>
      <c r="U48" s="112"/>
      <c r="V48" s="112"/>
      <c r="W48" s="112"/>
      <c r="X48" s="113"/>
      <c r="Y48" s="111" t="s">
        <v>22</v>
      </c>
      <c r="Z48" s="113"/>
      <c r="AB48" s="111" t="s">
        <v>27</v>
      </c>
      <c r="AC48" s="112"/>
      <c r="AD48" s="112"/>
      <c r="AE48" s="112"/>
      <c r="AF48" s="112"/>
      <c r="AG48" s="112"/>
      <c r="AH48" s="112"/>
      <c r="AI48" s="112"/>
      <c r="AJ48" s="112"/>
      <c r="AK48" s="113"/>
      <c r="AL48" s="111" t="s">
        <v>22</v>
      </c>
      <c r="AM48" s="113"/>
      <c r="AO48" s="111" t="s">
        <v>27</v>
      </c>
      <c r="AP48" s="112"/>
      <c r="AQ48" s="112"/>
      <c r="AR48" s="112"/>
      <c r="AS48" s="112"/>
      <c r="AT48" s="112"/>
      <c r="AU48" s="112"/>
      <c r="AV48" s="112"/>
      <c r="AW48" s="112"/>
      <c r="AX48" s="113"/>
      <c r="AY48" s="111" t="s">
        <v>22</v>
      </c>
      <c r="AZ48" s="113"/>
    </row>
    <row r="49" spans="1:52" ht="11" customHeight="1" x14ac:dyDescent="0.2">
      <c r="B49" s="63" t="str">
        <f t="array" ref="B49">IF(LEN(L49),INDEX(($B$125:$B$130,$B$132:$B$137,$B$139:$B$142,$B$144:$B$148,$B$150:$B$153,$B$155:$B$157),SMALL(IF(($Y$125:$Y$130,$Y$132:$Y$137,$Y$139:$Y$142,$Y$144:$Y$148,$Y$150:$Y$153,$Y$155:$Y$157)=L49,ROW($1:$28)),COUNTIF($L$49:$L49,L49))),"")</f>
        <v/>
      </c>
      <c r="C49" s="64"/>
      <c r="D49" s="64"/>
      <c r="E49" s="64"/>
      <c r="F49" s="64"/>
      <c r="G49" s="64"/>
      <c r="H49" s="64"/>
      <c r="I49" s="64"/>
      <c r="J49" s="64"/>
      <c r="K49" s="65"/>
      <c r="L49" s="116" t="str">
        <f>IFERROR(SMALL(($Y$125:$Z$130,$Y$132:$Z$137,$Y$139:$Z$142,$Y$144:$Z$148,$Y$150:$Z$153,$Y$155:$Z$157),ROW(1:1)),"")</f>
        <v/>
      </c>
      <c r="M49" s="118"/>
      <c r="O49" s="63" t="str">
        <f t="array" ref="O49">IF(LEN(Y49),INDEX(($B$180:$B$187,$B$189:$B$194,$B$196:$B$203,$B$205:$B$212,$AB$180:$AB$185,$AB$187:$AB$192,AB194:AB198),SMALL(IF(($Y$180:$Y$187,$Y$189:$Y$194,$Y$196:$Y$203,$Y$205:$Y$212,$AY$180:$AY$185,$AY$187:$AY$192,$AY$194:$AY$198)=Y49,ROW($1:$28)),COUNTIF($Y$49:$Y49,Y49))),"")</f>
        <v/>
      </c>
      <c r="P49" s="64"/>
      <c r="Q49" s="64"/>
      <c r="R49" s="64"/>
      <c r="S49" s="64"/>
      <c r="T49" s="64"/>
      <c r="U49" s="64"/>
      <c r="V49" s="64"/>
      <c r="W49" s="64"/>
      <c r="X49" s="65"/>
      <c r="Y49" s="116" t="str">
        <f>IFERROR(SMALL(($Y$180:$Z$187,$Y$189:$Z$194,$Y$196:$Z$203,$Y$205:$Z$212,$AY$180:$AZ$185,$AY$187:$AZ$192,$AY$194:$AZ$198),ROW(1:1)),"")</f>
        <v/>
      </c>
      <c r="Z49" s="118"/>
      <c r="AB49" s="63" t="str">
        <f t="array" ref="AB49">IF(LEN(AL49),INDEX(($AB$129:$AB$138),SMALL(IF((AY129:AY138)=AL49,ROW($1:$28)),COUNTIF($AL$49:$AL49,AL49))),"")</f>
        <v/>
      </c>
      <c r="AC49" s="64"/>
      <c r="AD49" s="64"/>
      <c r="AE49" s="64"/>
      <c r="AF49" s="64"/>
      <c r="AG49" s="64"/>
      <c r="AH49" s="64"/>
      <c r="AI49" s="64"/>
      <c r="AJ49" s="64"/>
      <c r="AK49" s="65"/>
      <c r="AL49" s="116" t="str">
        <f>IFERROR(SMALL(($AY$129:$AZ$138),ROW(1:1)),"")</f>
        <v/>
      </c>
      <c r="AM49" s="118"/>
      <c r="AO49" s="63" t="str">
        <f t="array" ref="AO49">IF(LEN(AY49),INDEX(($AB$144:$AB$146,$AB$148:$AB$150,$AB$152:$AB$154),SMALL(IF(($AY$144:$AY$146,$AY$148:$AY$150,$AY$152:$AY$154)=AL49,ROW($1:$28)),COUNTIF($AY$49:$AY49,AY49))),"")</f>
        <v/>
      </c>
      <c r="AP49" s="64"/>
      <c r="AQ49" s="64"/>
      <c r="AR49" s="64"/>
      <c r="AS49" s="64"/>
      <c r="AT49" s="64"/>
      <c r="AU49" s="64"/>
      <c r="AV49" s="64"/>
      <c r="AW49" s="64"/>
      <c r="AX49" s="65"/>
      <c r="AY49" s="116" t="str">
        <f>IFERROR(SMALL(($AY$144:$AZ$146,$AY$148:$AZ$150,$AY$152:$AZ$154),ROW(1:1)),"")</f>
        <v/>
      </c>
      <c r="AZ49" s="118"/>
    </row>
    <row r="50" spans="1:52" ht="11" customHeight="1" x14ac:dyDescent="0.2">
      <c r="B50" s="63" t="str">
        <f t="array" ref="B50">IF(LEN(L50),INDEX(($B$125:$B$130,$B$132:$B$137,$B$139:$B$142,$B$144:$B$148,$B$150:$B$153,$B$155:$B$157),SMALL(IF(($Y$125:$Y$130,$Y$132:$Y$137,$Y$139:$Y$142,$Y$144:$Y$148,$Y$150:$Y$153,$Y$155:$Y$157)=L50,ROW($1:$28)),COUNTIF($L$49:$L50,L50))),"")</f>
        <v/>
      </c>
      <c r="C50" s="64"/>
      <c r="D50" s="64"/>
      <c r="E50" s="64"/>
      <c r="F50" s="64"/>
      <c r="G50" s="64"/>
      <c r="H50" s="64"/>
      <c r="I50" s="64"/>
      <c r="J50" s="64"/>
      <c r="K50" s="65"/>
      <c r="L50" s="116" t="str">
        <f>IFERROR(SMALL(($Y$125:$Z$130,$Y$132:$Z$137,$Y$139:$Z$142,$Y$144:$Z$148,$Y$150:$Z$153,$Y$155:$Z$157),ROW(2:2)),"")</f>
        <v/>
      </c>
      <c r="M50" s="118"/>
      <c r="O50" s="63" t="str">
        <f t="array" ref="O50">IF(LEN(Y50),INDEX(($B$180:$B$187,$B$189:$B$194,$B$196:$B$203,$B$205:$B$212,$AB$180:$AB$185,$AB$187:$AB$192,AB195:AB199),SMALL(IF(($Y$180:$Y$187,$Y$189:$Y$194,$Y$196:$Y$203,$Y$205:$Y$212,$AY$180:$AY$185,$AY$187:$AY$192,$AY$194:$AY$198)=Y50,ROW($1:$28)),COUNTIF($Y$49:$Y50,Y50))),"")</f>
        <v/>
      </c>
      <c r="P50" s="64"/>
      <c r="Q50" s="64"/>
      <c r="R50" s="64"/>
      <c r="S50" s="64"/>
      <c r="T50" s="64"/>
      <c r="U50" s="64"/>
      <c r="V50" s="64"/>
      <c r="W50" s="64"/>
      <c r="X50" s="65"/>
      <c r="Y50" s="116" t="str">
        <f>IFERROR(SMALL(($Y$180:$Z$187,$Y$189:$Z$194,$Y$196:$Z$203,$Y$205:$Z$212,$AY$180:$AZ$185,$AY$187:$AZ$192,$AY$194:$AZ$198),ROW(2:2)),"")</f>
        <v/>
      </c>
      <c r="Z50" s="118"/>
      <c r="AB50" s="63" t="str">
        <f t="array" ref="AB50">IF(LEN(AL50),INDEX(($AB$129:$AB$138),SMALL(IF((AX139:AX139)=AL50,ROW($1:$28)),COUNTIF($AL$49:$AL50,AL50))),"")</f>
        <v/>
      </c>
      <c r="AC50" s="64"/>
      <c r="AD50" s="64"/>
      <c r="AE50" s="64"/>
      <c r="AF50" s="64"/>
      <c r="AG50" s="64"/>
      <c r="AH50" s="64"/>
      <c r="AI50" s="64"/>
      <c r="AJ50" s="64"/>
      <c r="AK50" s="65"/>
      <c r="AL50" s="116" t="str">
        <f>IFERROR(SMALL(($AY$129:$AZ$138),ROW(2:2)),"")</f>
        <v/>
      </c>
      <c r="AM50" s="118"/>
      <c r="AO50" s="63" t="str">
        <f t="array" ref="AO50">IF(LEN(AY50),INDEX(($AB$144:$AB$146,$AB$148:$AB$150,$AB$152:$AB$154),SMALL(IF(($AY$144:$AY$146,$AY$148:$AY$150,$AY$152:$AY$154)=AL50,ROW($1:$28)),COUNTIF($AY$49:$AY50,AY50))),"")</f>
        <v/>
      </c>
      <c r="AP50" s="64"/>
      <c r="AQ50" s="64"/>
      <c r="AR50" s="64"/>
      <c r="AS50" s="64"/>
      <c r="AT50" s="64"/>
      <c r="AU50" s="64"/>
      <c r="AV50" s="64"/>
      <c r="AW50" s="64"/>
      <c r="AX50" s="65"/>
      <c r="AY50" s="116" t="str">
        <f>IFERROR(SMALL(($AY$144:$AZ$146,$AY$148:$AZ$150,$AY$152:$AZ$154),ROW(2:2)),"")</f>
        <v/>
      </c>
      <c r="AZ50" s="118"/>
    </row>
    <row r="51" spans="1:52" ht="11" customHeight="1" x14ac:dyDescent="0.2">
      <c r="B51" s="63" t="str">
        <f t="array" ref="B51">IF(LEN(L51),INDEX(($B$125:$B$130,$B$132:$B$137,$B$139:$B$142,$B$144:$B$148,$B$150:$B$153,$B$155:$B$157),SMALL(IF(($Y$125:$Y$130,$Y$132:$Y$137,$Y$139:$Y$142,$Y$144:$Y$148,$Y$150:$Y$153,$Y$155:$Y$157)=L51,ROW($1:$28)),COUNTIF($L$49:$L51,L51))),"")</f>
        <v/>
      </c>
      <c r="C51" s="64"/>
      <c r="D51" s="64"/>
      <c r="E51" s="64"/>
      <c r="F51" s="64"/>
      <c r="G51" s="64"/>
      <c r="H51" s="64"/>
      <c r="I51" s="64"/>
      <c r="J51" s="64"/>
      <c r="K51" s="65"/>
      <c r="L51" s="116" t="str">
        <f>IFERROR(SMALL(($Y$125:$Z$130,$Y$132:$Z$137,$Y$139:$Z$142,$Y$144:$Z$148,$Y$150:$Z$153,$Y$155:$Z$157),ROW(3:3)),"")</f>
        <v/>
      </c>
      <c r="M51" s="118"/>
      <c r="O51" s="63" t="str">
        <f t="array" ref="O51">IF(LEN(Y51),INDEX(($B$180:$B$187,$B$189:$B$194,$B$196:$B$203,$B$205:$B$212,$AB$180:$AB$185,$AB$187:$AB$192,AB196:AB200),SMALL(IF(($Y$180:$Y$187,$Y$189:$Y$194,$Y$196:$Y$203,$Y$205:$Y$212,$AY$180:$AY$185,$AY$187:$AY$192,$AY$194:$AY$198)=Y51,ROW($1:$28)),COUNTIF($Y$49:$Y51,Y51))),"")</f>
        <v/>
      </c>
      <c r="P51" s="64"/>
      <c r="Q51" s="64"/>
      <c r="R51" s="64"/>
      <c r="S51" s="64"/>
      <c r="T51" s="64"/>
      <c r="U51" s="64"/>
      <c r="V51" s="64"/>
      <c r="W51" s="64"/>
      <c r="X51" s="65"/>
      <c r="Y51" s="116" t="str">
        <f>IFERROR(SMALL(($Y$180:$Z$187,$Y$189:$Z$194,$Y$196:$Z$203,$Y$205:$Z$212,$AY$180:$AZ$185,$AY$187:$AZ$192,$AY$194:$AZ$198),ROW(3:3)),"")</f>
        <v/>
      </c>
      <c r="Z51" s="118"/>
      <c r="AB51" s="63" t="str">
        <f t="array" ref="AB51">IF(LEN(AL51),INDEX(($AB$129:$AB$138),SMALL(IF((AX139:AX139)=AL51,ROW($1:$28)),COUNTIF($AL$49:$AL51,AL51))),"")</f>
        <v/>
      </c>
      <c r="AC51" s="64"/>
      <c r="AD51" s="64"/>
      <c r="AE51" s="64"/>
      <c r="AF51" s="64"/>
      <c r="AG51" s="64"/>
      <c r="AH51" s="64"/>
      <c r="AI51" s="64"/>
      <c r="AJ51" s="64"/>
      <c r="AK51" s="65"/>
      <c r="AL51" s="116" t="str">
        <f>IFERROR(SMALL(($AY$129:$AZ$138),ROW(3:3)),"")</f>
        <v/>
      </c>
      <c r="AM51" s="118"/>
      <c r="AO51" s="63" t="str">
        <f t="array" ref="AO51">IF(LEN(AY51),INDEX(($AB$144:$AB$146,$AB$148:$AB$150,$AB$152:$AB$154),SMALL(IF(($AY$144:$AY$146,$AY$148:$AY$150,$AY$152:$AY$154)=AL51,ROW($1:$28)),COUNTIF($AY$49:$AY51,AY51))),"")</f>
        <v/>
      </c>
      <c r="AP51" s="64"/>
      <c r="AQ51" s="64"/>
      <c r="AR51" s="64"/>
      <c r="AS51" s="64"/>
      <c r="AT51" s="64"/>
      <c r="AU51" s="64"/>
      <c r="AV51" s="64"/>
      <c r="AW51" s="64"/>
      <c r="AX51" s="65"/>
      <c r="AY51" s="116" t="str">
        <f>IFERROR(SMALL(($AY$144:$AZ$146,$AY$148:$AZ$150,$AY$152:$AZ$154),ROW(3:3)),"")</f>
        <v/>
      </c>
      <c r="AZ51" s="118"/>
    </row>
    <row r="52" spans="1:52" ht="11" customHeight="1" x14ac:dyDescent="0.2">
      <c r="B52" s="63" t="str">
        <f t="array" ref="B52">IF(LEN(L52),INDEX(($B$125:$B$130,$B$132:$B$137,$B$139:$B$142,$B$144:$B$148,$B$150:$B$153,$B$155:$B$157),SMALL(IF(($Y$125:$Y$130,$Y$132:$Y$137,$Y$139:$Y$142,$Y$144:$Y$148,$Y$150:$Y$153,$Y$155:$Y$157)=L52,ROW($1:$28)),COUNTIF($L$49:$L52,L52))),"")</f>
        <v/>
      </c>
      <c r="C52" s="64"/>
      <c r="D52" s="64"/>
      <c r="E52" s="64"/>
      <c r="F52" s="64"/>
      <c r="G52" s="64"/>
      <c r="H52" s="64"/>
      <c r="I52" s="64"/>
      <c r="J52" s="64"/>
      <c r="K52" s="65"/>
      <c r="L52" s="116" t="str">
        <f>IFERROR(SMALL(($Y$125:$Z$130,$Y$132:$Z$137,$Y$139:$Z$142,$Y$144:$Z$148,$Y$150:$Z$153,$Y$155:$Z$157),ROW(4:4)),"")</f>
        <v/>
      </c>
      <c r="M52" s="118"/>
      <c r="O52" s="63" t="str">
        <f t="array" ref="O52">IF(LEN(Y52),INDEX(($B$180:$B$187,$B$189:$B$194,$B$196:$B$203,$B$205:$B$212,$AB$180:$AB$185,$AB$187:$AB$192,AB197:AB201),SMALL(IF(($Y$180:$Y$187,$Y$189:$Y$194,$Y$196:$Y$203,$Y$205:$Y$212,$AY$180:$AY$185,$AY$187:$AY$192,$AY$194:$AY$198)=Y52,ROW($1:$28)),COUNTIF($Y$49:$Y52,Y52))),"")</f>
        <v/>
      </c>
      <c r="P52" s="64"/>
      <c r="Q52" s="64"/>
      <c r="R52" s="64"/>
      <c r="S52" s="64"/>
      <c r="T52" s="64"/>
      <c r="U52" s="64"/>
      <c r="V52" s="64"/>
      <c r="W52" s="64"/>
      <c r="X52" s="65"/>
      <c r="Y52" s="116" t="str">
        <f>IFERROR(SMALL(($Y$180:$Z$187,$Y$189:$Z$194,$Y$196:$Z$203,$Y$205:$Z$212,$AY$180:$AZ$185,$AY$187:$AZ$192,$AY$194:$AZ$198),ROW(4:4)),"")</f>
        <v/>
      </c>
      <c r="Z52" s="118"/>
      <c r="AB52" s="63" t="str">
        <f t="array" ref="AB52">IF(LEN(AL52),INDEX(($AB$129:$AB$138),SMALL(IF((AX139:AX139)=AL52,ROW($1:$28)),COUNTIF($AL$49:$AL52,AL52))),"")</f>
        <v/>
      </c>
      <c r="AC52" s="64"/>
      <c r="AD52" s="64"/>
      <c r="AE52" s="64"/>
      <c r="AF52" s="64"/>
      <c r="AG52" s="64"/>
      <c r="AH52" s="64"/>
      <c r="AI52" s="64"/>
      <c r="AJ52" s="64"/>
      <c r="AK52" s="65"/>
      <c r="AL52" s="116" t="str">
        <f>IFERROR(SMALL(($AY$129:$AZ$138),ROW(4:4)),"")</f>
        <v/>
      </c>
      <c r="AM52" s="118"/>
      <c r="AO52" s="63" t="str">
        <f t="array" ref="AO52">IF(LEN(AY52),INDEX(($AB$144:$AB$146,$AB$148:$AB$150,$AB$152:$AB$154),SMALL(IF(($AY$144:$AY$146,$AY$148:$AY$150,$AY$152:$AY$154)=AL52,ROW($1:$28)),COUNTIF($AY$49:$AY52,AY52))),"")</f>
        <v/>
      </c>
      <c r="AP52" s="64"/>
      <c r="AQ52" s="64"/>
      <c r="AR52" s="64"/>
      <c r="AS52" s="64"/>
      <c r="AT52" s="64"/>
      <c r="AU52" s="64"/>
      <c r="AV52" s="64"/>
      <c r="AW52" s="64"/>
      <c r="AX52" s="65"/>
      <c r="AY52" s="116" t="str">
        <f>IFERROR(SMALL(($AY$144:$AZ$146,$AY$148:$AZ$150,$AY$152:$AZ$154),ROW(4:4)),"")</f>
        <v/>
      </c>
      <c r="AZ52" s="118"/>
    </row>
    <row r="53" spans="1:52" ht="11" customHeight="1" x14ac:dyDescent="0.2">
      <c r="B53" s="63" t="str">
        <f t="array" ref="B53">IF(LEN(L53),INDEX(($B$125:$B$130,$B$132:$B$137,$B$139:$B$142,$B$144:$B$148,$B$150:$B$153,$B$155:$B$157),SMALL(IF(($Y$125:$Y$130,$Y$132:$Y$137,$Y$139:$Y$142,$Y$144:$Y$148,$Y$150:$Y$153,$Y$155:$Y$157)=L53,ROW($1:$28)),COUNTIF($L$49:$L53,L53))),"")</f>
        <v/>
      </c>
      <c r="C53" s="64"/>
      <c r="D53" s="64"/>
      <c r="E53" s="64"/>
      <c r="F53" s="64"/>
      <c r="G53" s="64"/>
      <c r="H53" s="64"/>
      <c r="I53" s="64"/>
      <c r="J53" s="64"/>
      <c r="K53" s="65"/>
      <c r="L53" s="116" t="str">
        <f>IFERROR(SMALL(($Y$125:$Z$130,$Y$132:$Z$137,$Y$139:$Z$142,$Y$144:$Z$148,$Y$150:$Z$153,$Y$155:$Z$157),ROW(5:5)),"")</f>
        <v/>
      </c>
      <c r="M53" s="118"/>
      <c r="O53" s="63" t="str">
        <f t="array" ref="O53">IF(LEN(Y53),INDEX(($B$180:$B$187,$B$189:$B$194,$B$196:$B$203,$B$205:$B$212,$AB$180:$AB$185,$AB$187:$AB$192,AB198:AB202),SMALL(IF(($Y$180:$Y$187,$Y$189:$Y$194,$Y$196:$Y$203,$Y$205:$Y$212,$AY$180:$AY$185,$AY$187:$AY$192,$AY$194:$AY$198)=Y53,ROW($1:$28)),COUNTIF($Y$49:$Y53,Y53))),"")</f>
        <v/>
      </c>
      <c r="P53" s="64"/>
      <c r="Q53" s="64"/>
      <c r="R53" s="64"/>
      <c r="S53" s="64"/>
      <c r="T53" s="64"/>
      <c r="U53" s="64"/>
      <c r="V53" s="64"/>
      <c r="W53" s="64"/>
      <c r="X53" s="65"/>
      <c r="Y53" s="116" t="str">
        <f>IFERROR(SMALL(($Y$180:$Z$187,$Y$189:$Z$194,$Y$196:$Z$203,$Y$205:$Z$212,$AY$180:$AZ$185,$AY$187:$AZ$192,$AY$194:$AZ$198),ROW(5:5)),"")</f>
        <v/>
      </c>
      <c r="Z53" s="118"/>
      <c r="AB53" s="63" t="str">
        <f t="array" ref="AB53">IF(LEN(AL53),INDEX(($AB$129:$AB$138),SMALL(IF((AX139:AX139)=AL53,ROW($1:$28)),COUNTIF($AL$49:$AL53,AL53))),"")</f>
        <v/>
      </c>
      <c r="AC53" s="64"/>
      <c r="AD53" s="64"/>
      <c r="AE53" s="64"/>
      <c r="AF53" s="64"/>
      <c r="AG53" s="64"/>
      <c r="AH53" s="64"/>
      <c r="AI53" s="64"/>
      <c r="AJ53" s="64"/>
      <c r="AK53" s="65"/>
      <c r="AL53" s="116" t="str">
        <f>IFERROR(SMALL(($AY$129:$AZ$138),ROW(5:5)),"")</f>
        <v/>
      </c>
      <c r="AM53" s="118"/>
      <c r="AO53" s="63" t="str">
        <f t="array" ref="AO53">IF(LEN(AY53),INDEX(($AB$144:$AB$146,$AB$148:$AB$150,$AB$152:$AB$154),SMALL(IF(($AY$144:$AY$146,$AY$148:$AY$150,$AY$152:$AY$154)=AL53,ROW($1:$28)),COUNTIF($AY$49:$AY53,AY53))),"")</f>
        <v/>
      </c>
      <c r="AP53" s="64"/>
      <c r="AQ53" s="64"/>
      <c r="AR53" s="64"/>
      <c r="AS53" s="64"/>
      <c r="AT53" s="64"/>
      <c r="AU53" s="64"/>
      <c r="AV53" s="64"/>
      <c r="AW53" s="64"/>
      <c r="AX53" s="65"/>
      <c r="AY53" s="116" t="str">
        <f>IFERROR(SMALL(($AY$144:$AZ$146,$AY$148:$AZ$150,$AY$152:$AZ$154),ROW(5:5)),"")</f>
        <v/>
      </c>
      <c r="AZ53" s="118"/>
    </row>
    <row r="56" spans="1:52" ht="11" customHeight="1" x14ac:dyDescent="0.2">
      <c r="A56" s="69"/>
      <c r="B56" s="69"/>
      <c r="C56" s="69"/>
      <c r="D56" s="69"/>
      <c r="E56" s="69"/>
      <c r="F56" s="69"/>
      <c r="G56" s="69"/>
      <c r="H56" s="69"/>
      <c r="I56" s="69"/>
      <c r="J56" s="69"/>
      <c r="K56" s="69"/>
      <c r="L56" s="69"/>
      <c r="M56" s="69"/>
      <c r="N56" s="69"/>
      <c r="O56" s="69"/>
      <c r="P56" s="69"/>
      <c r="Q56" s="69"/>
      <c r="R56" s="69"/>
      <c r="S56" s="69"/>
      <c r="T56" s="69"/>
      <c r="U56" s="69"/>
      <c r="V56" s="69"/>
      <c r="W56" s="69"/>
      <c r="X56" s="69"/>
      <c r="Y56" s="69"/>
      <c r="Z56" s="69"/>
      <c r="AA56" s="69"/>
      <c r="AB56" s="69"/>
      <c r="AC56" s="69"/>
      <c r="AD56" s="69"/>
      <c r="AE56" s="69"/>
      <c r="AF56" s="69"/>
      <c r="AG56" s="69"/>
      <c r="AH56" s="69"/>
      <c r="AI56" s="75" t="s">
        <v>0</v>
      </c>
      <c r="AJ56" s="75"/>
      <c r="AK56" s="75"/>
      <c r="AL56" s="75"/>
      <c r="AM56" s="75"/>
      <c r="AN56" s="75"/>
      <c r="AO56" s="75"/>
      <c r="AP56" s="75"/>
      <c r="AQ56" s="75"/>
      <c r="AR56" s="75"/>
      <c r="AS56" s="75"/>
      <c r="AT56" s="75"/>
      <c r="AU56" s="75"/>
      <c r="AV56" s="75"/>
      <c r="AW56" s="75"/>
      <c r="AX56" s="75"/>
      <c r="AY56" s="75"/>
      <c r="AZ56" s="75"/>
    </row>
    <row r="57" spans="1:52" ht="11" customHeight="1" x14ac:dyDescent="0.2">
      <c r="A57" s="69"/>
      <c r="B57" s="69"/>
      <c r="C57" s="69"/>
      <c r="D57" s="69"/>
      <c r="E57" s="69"/>
      <c r="F57" s="69"/>
      <c r="G57" s="69"/>
      <c r="H57" s="69"/>
      <c r="I57" s="69"/>
      <c r="J57" s="69"/>
      <c r="K57" s="69"/>
      <c r="L57" s="69"/>
      <c r="M57" s="69"/>
      <c r="N57" s="69"/>
      <c r="O57" s="69"/>
      <c r="P57" s="69"/>
      <c r="Q57" s="69"/>
      <c r="R57" s="69"/>
      <c r="S57" s="69"/>
      <c r="T57" s="69"/>
      <c r="U57" s="69"/>
      <c r="V57" s="69"/>
      <c r="W57" s="69"/>
      <c r="X57" s="69"/>
      <c r="Y57" s="69"/>
      <c r="Z57" s="69"/>
      <c r="AA57" s="69"/>
      <c r="AB57" s="69"/>
      <c r="AC57" s="69"/>
      <c r="AD57" s="69"/>
      <c r="AE57" s="69"/>
      <c r="AF57" s="69"/>
      <c r="AG57" s="69"/>
      <c r="AH57" s="69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5"/>
    </row>
    <row r="58" spans="1:52" ht="11" customHeight="1" x14ac:dyDescent="0.2">
      <c r="AI58" s="76"/>
      <c r="AJ58" s="76"/>
      <c r="AK58" s="76"/>
      <c r="AL58" s="76"/>
      <c r="AM58" s="76"/>
      <c r="AN58" s="76"/>
      <c r="AO58" s="76"/>
      <c r="AP58" s="76"/>
      <c r="AQ58" s="76"/>
      <c r="AR58" s="76"/>
      <c r="AS58" s="76"/>
      <c r="AT58" s="76"/>
      <c r="AU58" s="76"/>
      <c r="AV58" s="76"/>
      <c r="AW58" s="76"/>
      <c r="AX58" s="76"/>
      <c r="AY58" s="76"/>
      <c r="AZ58" s="76"/>
    </row>
    <row r="59" spans="1:52" ht="11" customHeight="1" x14ac:dyDescent="0.2">
      <c r="AI59" s="97" t="s">
        <v>11</v>
      </c>
      <c r="AJ59" s="97"/>
      <c r="AK59" s="97"/>
      <c r="AL59" s="97" t="s">
        <v>10</v>
      </c>
      <c r="AM59" s="97"/>
      <c r="AN59" s="97"/>
      <c r="AO59" s="97"/>
      <c r="AP59" s="97"/>
      <c r="AQ59" s="97"/>
      <c r="AR59" s="97"/>
      <c r="AS59" s="97" t="s">
        <v>12</v>
      </c>
      <c r="AT59" s="97"/>
      <c r="AU59" s="97"/>
      <c r="AV59" s="97"/>
      <c r="AW59" s="97"/>
      <c r="AX59" s="97" t="s">
        <v>13</v>
      </c>
      <c r="AY59" s="97"/>
      <c r="AZ59" s="97"/>
    </row>
    <row r="60" spans="1:52" ht="11" customHeight="1" x14ac:dyDescent="0.2">
      <c r="AI60" s="107">
        <f>AI5</f>
        <v>461</v>
      </c>
      <c r="AJ60" s="107"/>
      <c r="AK60" s="107"/>
      <c r="AL60" s="107" t="str">
        <f>AL5</f>
        <v>Christina Kwon</v>
      </c>
      <c r="AM60" s="107"/>
      <c r="AN60" s="107"/>
      <c r="AO60" s="107"/>
      <c r="AP60" s="107"/>
      <c r="AQ60" s="107"/>
      <c r="AR60" s="107"/>
      <c r="AS60" s="108">
        <f>AS5</f>
        <v>43601</v>
      </c>
      <c r="AT60" s="108"/>
      <c r="AU60" s="108"/>
      <c r="AV60" s="108"/>
      <c r="AW60" s="108"/>
      <c r="AX60" s="107" t="str">
        <f>AX5</f>
        <v>P1</v>
      </c>
      <c r="AY60" s="107"/>
      <c r="AZ60" s="107"/>
    </row>
    <row r="61" spans="1:52" ht="11" customHeight="1" x14ac:dyDescent="0.2">
      <c r="AI61" s="107"/>
      <c r="AJ61" s="107"/>
      <c r="AK61" s="107"/>
      <c r="AL61" s="107"/>
      <c r="AM61" s="107"/>
      <c r="AN61" s="107"/>
      <c r="AO61" s="107"/>
      <c r="AP61" s="107"/>
      <c r="AQ61" s="107"/>
      <c r="AR61" s="107"/>
      <c r="AS61" s="108"/>
      <c r="AT61" s="108"/>
      <c r="AU61" s="108"/>
      <c r="AV61" s="108"/>
      <c r="AW61" s="108"/>
      <c r="AX61" s="107"/>
      <c r="AY61" s="107"/>
      <c r="AZ61" s="107"/>
    </row>
    <row r="63" spans="1:52" ht="11" customHeight="1" thickBot="1" x14ac:dyDescent="0.25"/>
    <row r="64" spans="1:52" ht="11" customHeight="1" thickBot="1" x14ac:dyDescent="0.25">
      <c r="A64" s="94" t="s">
        <v>17</v>
      </c>
      <c r="B64" s="95"/>
      <c r="C64" s="95"/>
      <c r="D64" s="95"/>
      <c r="E64" s="95"/>
      <c r="F64" s="95"/>
      <c r="G64" s="95"/>
      <c r="H64" s="95"/>
      <c r="I64" s="96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  <c r="U64" s="55"/>
      <c r="V64" s="55"/>
      <c r="W64" s="55"/>
      <c r="X64" s="55"/>
      <c r="Y64" s="55"/>
      <c r="Z64" s="55"/>
      <c r="AA64" s="55"/>
      <c r="AB64" s="55"/>
      <c r="AC64" s="55"/>
      <c r="AD64" s="55"/>
      <c r="AE64" s="55"/>
      <c r="AF64" s="55"/>
      <c r="AG64" s="55"/>
      <c r="AH64" s="55"/>
      <c r="AI64" s="55"/>
      <c r="AJ64" s="55"/>
      <c r="AK64" s="55"/>
      <c r="AL64" s="55"/>
      <c r="AM64" s="55"/>
      <c r="AN64" s="55"/>
      <c r="AO64" s="55"/>
      <c r="AP64" s="55"/>
      <c r="AQ64" s="55"/>
      <c r="AR64" s="55"/>
      <c r="AS64" s="55"/>
      <c r="AT64" s="55"/>
      <c r="AU64" s="55"/>
      <c r="AV64" s="55"/>
      <c r="AW64" s="55"/>
      <c r="AX64" s="55"/>
      <c r="AY64" s="55"/>
      <c r="AZ64" s="55"/>
    </row>
    <row r="66" spans="2:81" ht="11" customHeight="1" x14ac:dyDescent="0.2">
      <c r="B66" s="91" t="s">
        <v>5</v>
      </c>
      <c r="C66" s="92"/>
      <c r="D66" s="92"/>
      <c r="E66" s="92"/>
      <c r="F66" s="92"/>
      <c r="G66" s="92"/>
      <c r="H66" s="92"/>
      <c r="I66" s="92"/>
      <c r="J66" s="92"/>
      <c r="K66" s="92"/>
      <c r="L66" s="92"/>
      <c r="M66" s="92"/>
      <c r="N66" s="92"/>
      <c r="O66" s="92"/>
      <c r="P66" s="92"/>
      <c r="Q66" s="93"/>
      <c r="R66" s="54"/>
      <c r="S66" s="91" t="s">
        <v>6</v>
      </c>
      <c r="T66" s="92"/>
      <c r="U66" s="92"/>
      <c r="V66" s="92"/>
      <c r="W66" s="92"/>
      <c r="X66" s="92"/>
      <c r="Y66" s="92"/>
      <c r="Z66" s="92"/>
      <c r="AA66" s="92"/>
      <c r="AB66" s="92"/>
      <c r="AC66" s="92"/>
      <c r="AD66" s="92"/>
      <c r="AE66" s="92"/>
      <c r="AF66" s="92"/>
      <c r="AG66" s="92"/>
      <c r="AH66" s="93"/>
      <c r="AI66" s="54"/>
      <c r="AJ66" s="90" t="s">
        <v>7</v>
      </c>
      <c r="AK66" s="90"/>
      <c r="AL66" s="90"/>
      <c r="AM66" s="90"/>
      <c r="AN66" s="90"/>
      <c r="AO66" s="90"/>
      <c r="AP66" s="90"/>
      <c r="AQ66" s="90"/>
      <c r="AR66" s="54"/>
      <c r="AS66" s="90" t="s">
        <v>8</v>
      </c>
      <c r="AT66" s="90"/>
      <c r="AU66" s="90"/>
      <c r="AV66" s="90"/>
      <c r="AW66" s="90"/>
      <c r="AX66" s="90"/>
      <c r="AY66" s="90"/>
      <c r="AZ66" s="90"/>
    </row>
    <row r="67" spans="2:81" ht="11" customHeight="1" x14ac:dyDescent="0.2">
      <c r="B67" s="70" t="s">
        <v>18</v>
      </c>
      <c r="C67" s="122" t="s">
        <v>19</v>
      </c>
      <c r="D67" s="122"/>
      <c r="E67" s="122" t="s">
        <v>20</v>
      </c>
      <c r="F67" s="122"/>
      <c r="G67" s="71" t="s">
        <v>21</v>
      </c>
      <c r="H67" s="122" t="s">
        <v>22</v>
      </c>
      <c r="I67" s="122"/>
      <c r="J67" s="70" t="s">
        <v>18</v>
      </c>
      <c r="K67" s="122" t="s">
        <v>19</v>
      </c>
      <c r="L67" s="122"/>
      <c r="M67" s="122" t="s">
        <v>20</v>
      </c>
      <c r="N67" s="122"/>
      <c r="O67" s="71" t="s">
        <v>21</v>
      </c>
      <c r="P67" s="122" t="s">
        <v>22</v>
      </c>
      <c r="Q67" s="122"/>
      <c r="R67" s="54"/>
      <c r="S67" s="70" t="s">
        <v>18</v>
      </c>
      <c r="T67" s="122" t="s">
        <v>19</v>
      </c>
      <c r="U67" s="122"/>
      <c r="V67" s="122" t="s">
        <v>20</v>
      </c>
      <c r="W67" s="122"/>
      <c r="X67" s="71" t="s">
        <v>21</v>
      </c>
      <c r="Y67" s="122" t="s">
        <v>22</v>
      </c>
      <c r="Z67" s="122"/>
      <c r="AA67" s="70" t="s">
        <v>18</v>
      </c>
      <c r="AB67" s="122" t="s">
        <v>19</v>
      </c>
      <c r="AC67" s="122"/>
      <c r="AD67" s="122" t="s">
        <v>20</v>
      </c>
      <c r="AE67" s="122"/>
      <c r="AF67" s="71" t="s">
        <v>21</v>
      </c>
      <c r="AG67" s="122" t="s">
        <v>22</v>
      </c>
      <c r="AH67" s="122"/>
      <c r="AI67" s="54"/>
      <c r="AJ67" s="70" t="s">
        <v>18</v>
      </c>
      <c r="AK67" s="122" t="s">
        <v>19</v>
      </c>
      <c r="AL67" s="122"/>
      <c r="AM67" s="122" t="s">
        <v>20</v>
      </c>
      <c r="AN67" s="122"/>
      <c r="AO67" s="71" t="s">
        <v>21</v>
      </c>
      <c r="AP67" s="122" t="s">
        <v>22</v>
      </c>
      <c r="AQ67" s="122"/>
      <c r="AR67" s="54"/>
      <c r="AS67" s="70" t="s">
        <v>18</v>
      </c>
      <c r="AT67" s="122" t="s">
        <v>19</v>
      </c>
      <c r="AU67" s="122"/>
      <c r="AV67" s="122" t="s">
        <v>20</v>
      </c>
      <c r="AW67" s="122"/>
      <c r="AX67" s="71" t="s">
        <v>21</v>
      </c>
      <c r="AY67" s="122" t="s">
        <v>22</v>
      </c>
      <c r="AZ67" s="122"/>
    </row>
    <row r="68" spans="2:81" ht="11" customHeight="1" x14ac:dyDescent="0.2">
      <c r="B68" s="72">
        <v>1</v>
      </c>
      <c r="C68" s="109" t="str">
        <f>IFERROR(IF(INDEX(E_Ans!$1:$1000,MATCH(Report!$AI$5,E_Ans!$A:$A),ROW(2:2))&lt;&gt;0,INDEX(E_Ans!$1:$1000,MATCH(Report!$AI$5,E_Ans!$A:$A),ROW(2:2)),""), "")</f>
        <v>English</v>
      </c>
      <c r="D68" s="109"/>
      <c r="E68" s="109" t="str">
        <f t="shared" ref="E68:E107" si="0">_xlfn.IFNA(VLOOKUP($AX$5&amp;"E"&amp;B68,AK_E,2,FALSE),"-")</f>
        <v>C</v>
      </c>
      <c r="F68" s="109"/>
      <c r="G68" s="66" t="str">
        <f>_xlfn.IFNA(IF(E68="-","",IF(C68=E68,"O","X")),"")</f>
        <v>X</v>
      </c>
      <c r="H68" s="109" t="str">
        <f xml:space="preserve"> IFERROR(COUNTIFS(AllAns!$2:$2, $AX$5, AllAns!11:11, E68)/COUNTIF(AllAns!$2:$2, $AX$5),"")</f>
        <v/>
      </c>
      <c r="I68" s="109"/>
      <c r="J68" s="72">
        <v>41</v>
      </c>
      <c r="K68" s="109" t="str">
        <f>IFERROR(IF(INDEX(E_Ans!$1:$1000,MATCH(Report!$AI$5,E_Ans!$A:$A),ROW(42:42))&lt;&gt;0,INDEX(E_Ans!$1:$1000,MATCH(Report!$AI$5,E_Ans!$A:$A),ROW(42:42)),""), "")</f>
        <v>B</v>
      </c>
      <c r="L68" s="109"/>
      <c r="M68" s="109" t="str">
        <f t="shared" ref="M68:M102" si="1">_xlfn.IFNA(VLOOKUP($AX$5&amp;"E"&amp;J68,AK_E,2,FALSE),"-")</f>
        <v>B</v>
      </c>
      <c r="N68" s="109"/>
      <c r="O68" s="66" t="str">
        <f>_xlfn.IFNA(IF(M68="-","",IF(K68=M68,"O","X")),"")</f>
        <v>O</v>
      </c>
      <c r="P68" s="109" t="str">
        <f xml:space="preserve"> IFERROR(COUNTIFS(AllAns!$2:$2, $AX$5, AllAns!51:51, M68)/COUNTIF(AllAns!$2:$2, $AX$5),"")</f>
        <v/>
      </c>
      <c r="Q68" s="109"/>
      <c r="R68" s="54"/>
      <c r="S68" s="72">
        <v>1</v>
      </c>
      <c r="T68" s="109" t="str">
        <f>IFERROR(IF(INDEX(M_Ans!$1:$1000,MATCH(Report!$AI$5,M_Ans!$A:$A),ROW(2:2))&lt;&gt;0,INDEX(M_Ans!$1:$1000,MATCH(Report!$AI$5,M_Ans!$A:$A),ROW(2:2)),""), "")</f>
        <v/>
      </c>
      <c r="U68" s="109"/>
      <c r="V68" s="109" t="str">
        <f t="shared" ref="V68:V107" si="2">_xlfn.IFNA(VLOOKUP($AX$5&amp;"M"&amp;S68,AK_M,2,FALSE),"-")</f>
        <v>-</v>
      </c>
      <c r="W68" s="109"/>
      <c r="X68" s="66" t="str">
        <f>_xlfn.IFNA(IF(V68="-","",IF(T68=V68,"O","X")),"")</f>
        <v/>
      </c>
      <c r="Y68" s="109" t="str">
        <f xml:space="preserve"> IFERROR(COUNTIFS(AllAns!$2:$2, $AX$5, AllAns!87:87, V68)/COUNTIF(AllAns!$2:$2, $AX$5),"")</f>
        <v/>
      </c>
      <c r="Z68" s="109"/>
      <c r="AA68" s="72">
        <v>41</v>
      </c>
      <c r="AB68" s="109" t="str">
        <f>IFERROR(IF(INDEX(M_Ans!$1:$1000,MATCH(Report!$AI$5,M_Ans!$A:$A),ROW(42:42))&lt;&gt;0,INDEX(M_Ans!$1:$1000,MATCH(Report!$AI$5,M_Ans!$A:$A),ROW(42:42)),""), "")</f>
        <v/>
      </c>
      <c r="AC68" s="109"/>
      <c r="AD68" s="109" t="str">
        <f t="shared" ref="AD68:AD87" si="3">_xlfn.IFNA(VLOOKUP($AX$5&amp;"M"&amp;AA68,AK_M,2,FALSE),"-")</f>
        <v>-</v>
      </c>
      <c r="AE68" s="109"/>
      <c r="AF68" s="66" t="str">
        <f>_xlfn.IFNA(IF(AD68="-","",IF(AB68=AD68,"O","X")),"")</f>
        <v/>
      </c>
      <c r="AG68" s="109" t="str">
        <f xml:space="preserve"> IFERROR(COUNTIFS(AllAns!$2:$2, $AX$5, AllAns!127:127, AD68)/COUNTIF(AllAns!$2:$2, $AX$5),"")</f>
        <v/>
      </c>
      <c r="AH68" s="109"/>
      <c r="AI68" s="54"/>
      <c r="AJ68" s="72">
        <v>1</v>
      </c>
      <c r="AK68" s="109" t="str">
        <f>IFERROR(IF(INDEX(R_Ans!$1:$1000,MATCH(Report!$AI$5,R_Ans!$A:$A),ROW(2:2))&lt;&gt;0,INDEX(R_Ans!$1:$1000,MATCH(Report!$AI$5,R_Ans!$A:$A),ROW(2:2)),""), "")</f>
        <v>Reading</v>
      </c>
      <c r="AL68" s="109"/>
      <c r="AM68" s="109" t="str">
        <f t="shared" ref="AM68:AM107" si="4">_xlfn.IFNA(VLOOKUP($AX$5&amp;"R"&amp;AJ68,AK_R,2,FALSE),"-")</f>
        <v>C</v>
      </c>
      <c r="AN68" s="109"/>
      <c r="AO68" s="66" t="str">
        <f>_xlfn.IFNA(IF(AM68="-","",IF(AK68=AM68,"O","X")),"")</f>
        <v>X</v>
      </c>
      <c r="AP68" s="109" t="str">
        <f xml:space="preserve"> IFERROR(COUNTIFS(AllAns!$2:$2, $AX$5, AllAns!148:148, AM68)/COUNTIF(AllAns!$2:$2, $AX$5),"")</f>
        <v/>
      </c>
      <c r="AQ68" s="109"/>
      <c r="AR68" s="54"/>
      <c r="AS68" s="72">
        <v>1</v>
      </c>
      <c r="AT68" s="109" t="str">
        <f>IFERROR(IF(INDEX(S_Ans!$1:$1000,MATCH(Report!$AI$5,S_Ans!$A:$A),ROW(2:2))&lt;&gt;0,INDEX(S_Ans!$1:$1000,MATCH(Report!$AI$5,S_Ans!$A:$A),ROW(2:2)),""), "")</f>
        <v>Science</v>
      </c>
      <c r="AU68" s="109"/>
      <c r="AV68" s="109" t="str">
        <f t="shared" ref="AV68:AV107" si="5">_xlfn.IFNA(VLOOKUP($AX$5&amp;"S"&amp;AS68,AK_S,2,FALSE),"-")</f>
        <v>C</v>
      </c>
      <c r="AW68" s="109"/>
      <c r="AX68" s="66" t="str">
        <f>_xlfn.IFNA(IF(AV68="-","",IF(AT68=AV68,"O","X")),"")</f>
        <v>X</v>
      </c>
      <c r="AY68" s="109" t="str">
        <f xml:space="preserve"> IFERROR(COUNTIFS(AllAns!$2:$2, $AX$5, AllAns!189:189, AV68)/COUNTIF(AllAns!$2:$2, $AX$5),"")</f>
        <v/>
      </c>
      <c r="AZ68" s="109"/>
    </row>
    <row r="69" spans="2:81" ht="11" customHeight="1" x14ac:dyDescent="0.2">
      <c r="B69" s="73">
        <v>2</v>
      </c>
      <c r="C69" s="80" t="str">
        <f>IFERROR(IF(INDEX(E_Ans!$1:$1000,MATCH(Report!$AI$5,E_Ans!$A:$A),ROW(3:3))&lt;&gt;0,INDEX(E_Ans!$1:$1000,MATCH(Report!$AI$5,E_Ans!$A:$A),ROW(3:3)),""), "")</f>
        <v>C</v>
      </c>
      <c r="D69" s="80"/>
      <c r="E69" s="80" t="str">
        <f t="shared" si="0"/>
        <v>C</v>
      </c>
      <c r="F69" s="80"/>
      <c r="G69" s="67" t="str">
        <f t="shared" ref="G69:G107" si="6">_xlfn.IFNA(IF(E69="-","",IF(C69=E69,"O","X")),"")</f>
        <v>O</v>
      </c>
      <c r="H69" s="80" t="str">
        <f xml:space="preserve"> IFERROR(COUNTIFS(AllAns!$2:$2, $AX$5, AllAns!12:12, E69)/COUNTIF(AllAns!$2:$2, $AX$5),"")</f>
        <v/>
      </c>
      <c r="I69" s="80"/>
      <c r="J69" s="73">
        <v>42</v>
      </c>
      <c r="K69" s="80" t="str">
        <f>IFERROR(IF(INDEX(E_Ans!$1:$1000,MATCH(Report!$AI$5,E_Ans!$A:$A),ROW(43:43))&lt;&gt;0,INDEX(E_Ans!$1:$1000,MATCH(Report!$AI$5,E_Ans!$A:$A),ROW(43:43)),""), "")</f>
        <v>D</v>
      </c>
      <c r="L69" s="80"/>
      <c r="M69" s="80" t="str">
        <f t="shared" si="1"/>
        <v>D</v>
      </c>
      <c r="N69" s="80"/>
      <c r="O69" s="67" t="str">
        <f t="shared" ref="O69:O102" si="7">_xlfn.IFNA(IF(M69="-","",IF(K69=M69,"O","X")),"")</f>
        <v>O</v>
      </c>
      <c r="P69" s="80" t="str">
        <f xml:space="preserve"> IFERROR(COUNTIFS(AllAns!$2:$2, $AX$5, AllAns!52:52, M69)/COUNTIF(AllAns!$2:$2, $AX$5),"")</f>
        <v/>
      </c>
      <c r="Q69" s="80"/>
      <c r="R69" s="54"/>
      <c r="S69" s="73">
        <v>2</v>
      </c>
      <c r="T69" s="80" t="str">
        <f>IFERROR(IF(INDEX(M_Ans!$1:$1000,MATCH(Report!$AI$5,M_Ans!$A:$A),ROW(3:3))&lt;&gt;0,INDEX(M_Ans!$1:$1000,MATCH(Report!$AI$5,M_Ans!$A:$A),ROW(3:3)),""), "")</f>
        <v/>
      </c>
      <c r="U69" s="80"/>
      <c r="V69" s="80" t="str">
        <f t="shared" si="2"/>
        <v>-</v>
      </c>
      <c r="W69" s="80"/>
      <c r="X69" s="67" t="str">
        <f t="shared" ref="X69:X107" si="8">_xlfn.IFNA(IF(V69="-","",IF(T69=V69,"O","X")),"")</f>
        <v/>
      </c>
      <c r="Y69" s="123" t="str">
        <f xml:space="preserve"> IFERROR(COUNTIFS(AllAns!$2:$2, $AX$5, AllAns!88:88, V69)/COUNTIF(AllAns!$2:$2, $AX$5),"")</f>
        <v/>
      </c>
      <c r="Z69" s="124"/>
      <c r="AA69" s="73">
        <v>42</v>
      </c>
      <c r="AB69" s="80" t="str">
        <f>IFERROR(IF(INDEX(M_Ans!$1:$1000,MATCH(Report!$AI$5,M_Ans!$A:$A),ROW(43:43))&lt;&gt;0,INDEX(M_Ans!$1:$1000,MATCH(Report!$AI$5,M_Ans!$A:$A),ROW(43:43)),""), "")</f>
        <v/>
      </c>
      <c r="AC69" s="80"/>
      <c r="AD69" s="80" t="str">
        <f t="shared" si="3"/>
        <v>-</v>
      </c>
      <c r="AE69" s="80"/>
      <c r="AF69" s="67" t="str">
        <f t="shared" ref="AF69:AF87" si="9">_xlfn.IFNA(IF(AD69="-","",IF(AB69=AD69,"O","X")),"")</f>
        <v/>
      </c>
      <c r="AG69" s="80" t="str">
        <f xml:space="preserve"> IFERROR(COUNTIFS(AllAns!$2:$2, $AX$5, AllAns!128:128, AD69)/COUNTIF(AllAns!$2:$2, $AX$5),"")</f>
        <v/>
      </c>
      <c r="AH69" s="80"/>
      <c r="AI69" s="54"/>
      <c r="AJ69" s="73">
        <v>2</v>
      </c>
      <c r="AK69" s="80" t="str">
        <f>IFERROR(IF(INDEX(R_Ans!$1:$1000,MATCH(Report!$AI$5,R_Ans!$A:$A),ROW(3:3))&lt;&gt;0,INDEX(R_Ans!$1:$1000,MATCH(Report!$AI$5,R_Ans!$A:$A),ROW(3:3)),""), "")</f>
        <v>C</v>
      </c>
      <c r="AL69" s="80"/>
      <c r="AM69" s="80" t="str">
        <f t="shared" si="4"/>
        <v>C</v>
      </c>
      <c r="AN69" s="80"/>
      <c r="AO69" s="67" t="str">
        <f t="shared" ref="AO69:AO107" si="10">_xlfn.IFNA(IF(AM69="-","",IF(AK69=AM69,"O","X")),"")</f>
        <v>O</v>
      </c>
      <c r="AP69" s="80" t="str">
        <f xml:space="preserve"> IFERROR(COUNTIFS(AllAns!$2:$2, $AX$5, AllAns!149:149, AM69)/COUNTIF(AllAns!$2:$2, $AX$5),"")</f>
        <v/>
      </c>
      <c r="AQ69" s="80"/>
      <c r="AR69" s="54"/>
      <c r="AS69" s="73">
        <v>2</v>
      </c>
      <c r="AT69" s="80" t="str">
        <f>IFERROR(IF(INDEX(S_Ans!$1:$1000,MATCH(Report!$AI$5,S_Ans!$A:$A),ROW(3:3))&lt;&gt;0,INDEX(S_Ans!$1:$1000,MATCH(Report!$AI$5,S_Ans!$A:$A),ROW(3:3)),""), "")</f>
        <v>C</v>
      </c>
      <c r="AU69" s="80"/>
      <c r="AV69" s="80" t="str">
        <f t="shared" si="5"/>
        <v>C</v>
      </c>
      <c r="AW69" s="80"/>
      <c r="AX69" s="67" t="str">
        <f t="shared" ref="AX69:AX107" si="11">_xlfn.IFNA(IF(AV69="-","",IF(AT69=AV69,"O","X")),"")</f>
        <v>O</v>
      </c>
      <c r="AY69" s="80" t="str">
        <f xml:space="preserve"> IFERROR(COUNTIFS(AllAns!$2:$2, $AX$5, AllAns!190:190, AV69)/COUNTIF(AllAns!$2:$2, $AX$5),"")</f>
        <v/>
      </c>
      <c r="AZ69" s="80"/>
    </row>
    <row r="70" spans="2:81" ht="11" customHeight="1" x14ac:dyDescent="0.2">
      <c r="B70" s="73">
        <v>3</v>
      </c>
      <c r="C70" s="80" t="str">
        <f>IFERROR(IF(INDEX(E_Ans!$1:$1000,MATCH(Report!$AI$5,E_Ans!$A:$A),ROW(4:4))&lt;&gt;0,INDEX(E_Ans!$1:$1000,MATCH(Report!$AI$5,E_Ans!$A:$A),ROW(4:4)),""), "")</f>
        <v>B</v>
      </c>
      <c r="D70" s="80"/>
      <c r="E70" s="80" t="str">
        <f t="shared" si="0"/>
        <v>B</v>
      </c>
      <c r="F70" s="80"/>
      <c r="G70" s="67" t="str">
        <f t="shared" si="6"/>
        <v>O</v>
      </c>
      <c r="H70" s="80" t="str">
        <f xml:space="preserve"> IFERROR(COUNTIFS(AllAns!$2:$2, $AX$5, AllAns!13:13, E70)/COUNTIF(AllAns!$2:$2, $AX$5),"")</f>
        <v/>
      </c>
      <c r="I70" s="80"/>
      <c r="J70" s="73">
        <v>43</v>
      </c>
      <c r="K70" s="80" t="str">
        <f>IFERROR(IF(INDEX(E_Ans!$1:$1000,MATCH(Report!$AI$5,E_Ans!$A:$A),ROW(44:44))&lt;&gt;0,INDEX(E_Ans!$1:$1000,MATCH(Report!$AI$5,E_Ans!$A:$A),ROW(44:44)),""), "")</f>
        <v>A</v>
      </c>
      <c r="L70" s="80"/>
      <c r="M70" s="80" t="str">
        <f t="shared" si="1"/>
        <v>A</v>
      </c>
      <c r="N70" s="80"/>
      <c r="O70" s="67" t="str">
        <f t="shared" si="7"/>
        <v>O</v>
      </c>
      <c r="P70" s="80" t="str">
        <f xml:space="preserve"> IFERROR(COUNTIFS(AllAns!$2:$2, $AX$5, AllAns!53:53, M70)/COUNTIF(AllAns!$2:$2, $AX$5),"")</f>
        <v/>
      </c>
      <c r="Q70" s="80"/>
      <c r="R70" s="54"/>
      <c r="S70" s="73">
        <v>3</v>
      </c>
      <c r="T70" s="80" t="str">
        <f>IFERROR(IF(INDEX(M_Ans!$1:$1000,MATCH(Report!$AI$5,M_Ans!$A:$A),ROW(4:4))&lt;&gt;0,INDEX(M_Ans!$1:$1000,MATCH(Report!$AI$5,M_Ans!$A:$A),ROW(4:4)),""), "")</f>
        <v/>
      </c>
      <c r="U70" s="80"/>
      <c r="V70" s="80" t="str">
        <f t="shared" si="2"/>
        <v>-</v>
      </c>
      <c r="W70" s="80"/>
      <c r="X70" s="67" t="str">
        <f t="shared" si="8"/>
        <v/>
      </c>
      <c r="Y70" s="123" t="str">
        <f xml:space="preserve"> IFERROR(COUNTIFS(AllAns!$2:$2, $AX$5, AllAns!89:89, V70)/COUNTIF(AllAns!$2:$2, $AX$5),"")</f>
        <v/>
      </c>
      <c r="Z70" s="124"/>
      <c r="AA70" s="73">
        <v>43</v>
      </c>
      <c r="AB70" s="80" t="str">
        <f>IFERROR(IF(INDEX(M_Ans!$1:$1000,MATCH(Report!$AI$5,M_Ans!$A:$A),ROW(44:44))&lt;&gt;0,INDEX(M_Ans!$1:$1000,MATCH(Report!$AI$5,M_Ans!$A:$A),ROW(44:44)),""), "")</f>
        <v/>
      </c>
      <c r="AC70" s="80"/>
      <c r="AD70" s="80" t="str">
        <f t="shared" si="3"/>
        <v>-</v>
      </c>
      <c r="AE70" s="80"/>
      <c r="AF70" s="67" t="str">
        <f t="shared" si="9"/>
        <v/>
      </c>
      <c r="AG70" s="80" t="str">
        <f xml:space="preserve"> IFERROR(COUNTIFS(AllAns!$2:$2, $AX$5, AllAns!129:129, AD70)/COUNTIF(AllAns!$2:$2, $AX$5),"")</f>
        <v/>
      </c>
      <c r="AH70" s="80"/>
      <c r="AI70" s="54"/>
      <c r="AJ70" s="73">
        <v>3</v>
      </c>
      <c r="AK70" s="80" t="str">
        <f>IFERROR(IF(INDEX(R_Ans!$1:$1000,MATCH(Report!$AI$5,R_Ans!$A:$A),ROW(4:4))&lt;&gt;0,INDEX(R_Ans!$1:$1000,MATCH(Report!$AI$5,R_Ans!$A:$A),ROW(4:4)),""), "")</f>
        <v>B</v>
      </c>
      <c r="AL70" s="80"/>
      <c r="AM70" s="80" t="str">
        <f t="shared" si="4"/>
        <v>B</v>
      </c>
      <c r="AN70" s="80"/>
      <c r="AO70" s="67" t="str">
        <f t="shared" si="10"/>
        <v>O</v>
      </c>
      <c r="AP70" s="80" t="str">
        <f xml:space="preserve"> IFERROR(COUNTIFS(AllAns!$2:$2, $AX$5, AllAns!150:150, AM70)/COUNTIF(AllAns!$2:$2, $AX$5),"")</f>
        <v/>
      </c>
      <c r="AQ70" s="80"/>
      <c r="AR70" s="54"/>
      <c r="AS70" s="73">
        <v>3</v>
      </c>
      <c r="AT70" s="80" t="str">
        <f>IFERROR(IF(INDEX(S_Ans!$1:$1000,MATCH(Report!$AI$5,S_Ans!$A:$A),ROW(4:4))&lt;&gt;0,INDEX(S_Ans!$1:$1000,MATCH(Report!$AI$5,S_Ans!$A:$A),ROW(4:4)),""), "")</f>
        <v>B</v>
      </c>
      <c r="AU70" s="80"/>
      <c r="AV70" s="80" t="str">
        <f t="shared" si="5"/>
        <v>B</v>
      </c>
      <c r="AW70" s="80"/>
      <c r="AX70" s="67" t="str">
        <f t="shared" si="11"/>
        <v>O</v>
      </c>
      <c r="AY70" s="80" t="str">
        <f xml:space="preserve"> IFERROR(COUNTIFS(AllAns!$2:$2, $AX$5, AllAns!191:191, AV70)/COUNTIF(AllAns!$2:$2, $AX$5),"")</f>
        <v/>
      </c>
      <c r="AZ70" s="80"/>
      <c r="BE70" s="53" t="s">
        <v>539</v>
      </c>
      <c r="BF70" s="53" t="s">
        <v>529</v>
      </c>
      <c r="BG70" s="53" t="s">
        <v>314</v>
      </c>
      <c r="BH70" s="53" t="s">
        <v>536</v>
      </c>
      <c r="BJ70" s="53" t="s">
        <v>387</v>
      </c>
      <c r="BK70" s="53" t="s">
        <v>464</v>
      </c>
      <c r="BL70" s="53" t="s">
        <v>449</v>
      </c>
      <c r="BM70" s="53" t="s">
        <v>415</v>
      </c>
      <c r="BP70" s="53" t="s">
        <v>5</v>
      </c>
      <c r="BT70" s="53" t="s">
        <v>6</v>
      </c>
      <c r="BX70" s="53" t="s">
        <v>7</v>
      </c>
      <c r="CB70" s="53" t="s">
        <v>8</v>
      </c>
    </row>
    <row r="71" spans="2:81" ht="11" customHeight="1" x14ac:dyDescent="0.2">
      <c r="B71" s="73">
        <v>4</v>
      </c>
      <c r="C71" s="80" t="str">
        <f>IFERROR(IF(INDEX(E_Ans!$1:$1000,MATCH(Report!$AI$5,E_Ans!$A:$A),ROW(5:5))&lt;&gt;0,INDEX(E_Ans!$1:$1000,MATCH(Report!$AI$5,E_Ans!$A:$A),ROW(5:5)),""), "")</f>
        <v>B</v>
      </c>
      <c r="D71" s="80"/>
      <c r="E71" s="80" t="str">
        <f t="shared" si="0"/>
        <v>B</v>
      </c>
      <c r="F71" s="80"/>
      <c r="G71" s="67" t="str">
        <f t="shared" si="6"/>
        <v>O</v>
      </c>
      <c r="H71" s="80" t="str">
        <f xml:space="preserve"> IFERROR(COUNTIFS(AllAns!$2:$2, $AX$5, AllAns!14:14, E71)/COUNTIF(AllAns!$2:$2, $AX$5),"")</f>
        <v/>
      </c>
      <c r="I71" s="80"/>
      <c r="J71" s="73">
        <v>44</v>
      </c>
      <c r="K71" s="80" t="str">
        <f>IFERROR(IF(INDEX(E_Ans!$1:$1000,MATCH(Report!$AI$5,E_Ans!$A:$A),ROW(45:45))&lt;&gt;0,INDEX(E_Ans!$1:$1000,MATCH(Report!$AI$5,E_Ans!$A:$A),ROW(45:45)),""), "")</f>
        <v>B</v>
      </c>
      <c r="L71" s="80"/>
      <c r="M71" s="80" t="str">
        <f t="shared" si="1"/>
        <v>B</v>
      </c>
      <c r="N71" s="80"/>
      <c r="O71" s="67" t="str">
        <f t="shared" si="7"/>
        <v>O</v>
      </c>
      <c r="P71" s="80" t="str">
        <f xml:space="preserve"> IFERROR(COUNTIFS(AllAns!$2:$2, $AX$5, AllAns!54:54, M71)/COUNTIF(AllAns!$2:$2, $AX$5),"")</f>
        <v/>
      </c>
      <c r="Q71" s="80"/>
      <c r="R71" s="54"/>
      <c r="S71" s="73">
        <v>4</v>
      </c>
      <c r="T71" s="80" t="str">
        <f>IFERROR(IF(INDEX(M_Ans!$1:$1000,MATCH(Report!$AI$5,M_Ans!$A:$A),ROW(5:5))&lt;&gt;0,INDEX(M_Ans!$1:$1000,MATCH(Report!$AI$5,M_Ans!$A:$A),ROW(5:5)),""), "")</f>
        <v/>
      </c>
      <c r="U71" s="80"/>
      <c r="V71" s="80" t="str">
        <f t="shared" si="2"/>
        <v>-</v>
      </c>
      <c r="W71" s="80"/>
      <c r="X71" s="67" t="str">
        <f t="shared" si="8"/>
        <v/>
      </c>
      <c r="Y71" s="123" t="str">
        <f xml:space="preserve"> IFERROR(COUNTIFS(AllAns!$2:$2, $AX$5, AllAns!90:90, V71)/COUNTIF(AllAns!$2:$2, $AX$5),"")</f>
        <v/>
      </c>
      <c r="Z71" s="124"/>
      <c r="AA71" s="73">
        <v>44</v>
      </c>
      <c r="AB71" s="80" t="str">
        <f>IFERROR(IF(INDEX(M_Ans!$1:$1000,MATCH(Report!$AI$5,M_Ans!$A:$A),ROW(45:45))&lt;&gt;0,INDEX(M_Ans!$1:$1000,MATCH(Report!$AI$5,M_Ans!$A:$A),ROW(45:45)),""), "")</f>
        <v/>
      </c>
      <c r="AC71" s="80"/>
      <c r="AD71" s="80" t="str">
        <f t="shared" si="3"/>
        <v>-</v>
      </c>
      <c r="AE71" s="80"/>
      <c r="AF71" s="67" t="str">
        <f t="shared" si="9"/>
        <v/>
      </c>
      <c r="AG71" s="80" t="str">
        <f xml:space="preserve"> IFERROR(COUNTIFS(AllAns!$2:$2, $AX$5, AllAns!130:130, AD71)/COUNTIF(AllAns!$2:$2, $AX$5),"")</f>
        <v/>
      </c>
      <c r="AH71" s="80"/>
      <c r="AI71" s="54"/>
      <c r="AJ71" s="73">
        <v>4</v>
      </c>
      <c r="AK71" s="80" t="str">
        <f>IFERROR(IF(INDEX(R_Ans!$1:$1000,MATCH(Report!$AI$5,R_Ans!$A:$A),ROW(5:5))&lt;&gt;0,INDEX(R_Ans!$1:$1000,MATCH(Report!$AI$5,R_Ans!$A:$A),ROW(5:5)),""), "")</f>
        <v>B</v>
      </c>
      <c r="AL71" s="80"/>
      <c r="AM71" s="80" t="str">
        <f t="shared" si="4"/>
        <v>B</v>
      </c>
      <c r="AN71" s="80"/>
      <c r="AO71" s="67" t="str">
        <f t="shared" si="10"/>
        <v>O</v>
      </c>
      <c r="AP71" s="80" t="str">
        <f xml:space="preserve"> IFERROR(COUNTIFS(AllAns!$2:$2, $AX$5, AllAns!151:151, AM71)/COUNTIF(AllAns!$2:$2, $AX$5),"")</f>
        <v/>
      </c>
      <c r="AQ71" s="80"/>
      <c r="AR71" s="54"/>
      <c r="AS71" s="73">
        <v>4</v>
      </c>
      <c r="AT71" s="80" t="str">
        <f>IFERROR(IF(INDEX(S_Ans!$1:$1000,MATCH(Report!$AI$5,S_Ans!$A:$A),ROW(5:5))&lt;&gt;0,INDEX(S_Ans!$1:$1000,MATCH(Report!$AI$5,S_Ans!$A:$A),ROW(5:5)),""), "")</f>
        <v>B</v>
      </c>
      <c r="AU71" s="80"/>
      <c r="AV71" s="80" t="str">
        <f t="shared" si="5"/>
        <v>B</v>
      </c>
      <c r="AW71" s="80"/>
      <c r="AX71" s="67" t="str">
        <f t="shared" si="11"/>
        <v>O</v>
      </c>
      <c r="AY71" s="80" t="str">
        <f xml:space="preserve"> IFERROR(COUNTIFS(AllAns!$2:$2, $AX$5, AllAns!192:192, AV71)/COUNTIF(AllAns!$2:$2, $AX$5),"")</f>
        <v/>
      </c>
      <c r="AZ71" s="80"/>
      <c r="BE71" s="53" t="s">
        <v>540</v>
      </c>
      <c r="BF71" s="53" t="s">
        <v>530</v>
      </c>
      <c r="BG71" s="53" t="s">
        <v>315</v>
      </c>
      <c r="BH71" s="53" t="s">
        <v>537</v>
      </c>
      <c r="BJ71" s="53" t="s">
        <v>388</v>
      </c>
      <c r="BK71" s="53" t="s">
        <v>465</v>
      </c>
      <c r="BL71" s="53" t="s">
        <v>428</v>
      </c>
      <c r="BM71" s="53" t="s">
        <v>416</v>
      </c>
      <c r="BP71" s="53" t="s">
        <v>385</v>
      </c>
      <c r="BQ71" s="53" t="s">
        <v>21</v>
      </c>
      <c r="BT71" s="53" t="s">
        <v>385</v>
      </c>
      <c r="BU71" s="53" t="s">
        <v>21</v>
      </c>
      <c r="BX71" s="53" t="s">
        <v>385</v>
      </c>
      <c r="BY71" s="53" t="s">
        <v>21</v>
      </c>
      <c r="CB71" s="53" t="s">
        <v>385</v>
      </c>
      <c r="CC71" s="53" t="s">
        <v>21</v>
      </c>
    </row>
    <row r="72" spans="2:81" ht="11" customHeight="1" x14ac:dyDescent="0.2">
      <c r="B72" s="73">
        <v>5</v>
      </c>
      <c r="C72" s="80" t="str">
        <f>IFERROR(IF(INDEX(E_Ans!$1:$1000,MATCH(Report!$AI$5,E_Ans!$A:$A),ROW(6:6))&lt;&gt;0,INDEX(E_Ans!$1:$1000,MATCH(Report!$AI$5,E_Ans!$A:$A),ROW(6:6)),""), "")</f>
        <v>A</v>
      </c>
      <c r="D72" s="80"/>
      <c r="E72" s="80" t="str">
        <f t="shared" si="0"/>
        <v>A</v>
      </c>
      <c r="F72" s="80"/>
      <c r="G72" s="67" t="str">
        <f t="shared" si="6"/>
        <v>O</v>
      </c>
      <c r="H72" s="80" t="str">
        <f xml:space="preserve"> IFERROR(COUNTIFS(AllAns!$2:$2, $AX$5, AllAns!15:15, E72)/COUNTIF(AllAns!$2:$2, $AX$5),"")</f>
        <v/>
      </c>
      <c r="I72" s="80"/>
      <c r="J72" s="73">
        <v>45</v>
      </c>
      <c r="K72" s="80" t="str">
        <f>IFERROR(IF(INDEX(E_Ans!$1:$1000,MATCH(Report!$AI$5,E_Ans!$A:$A),ROW(46:46))&lt;&gt;0,INDEX(E_Ans!$1:$1000,MATCH(Report!$AI$5,E_Ans!$A:$A),ROW(46:46)),""), "")</f>
        <v>C</v>
      </c>
      <c r="L72" s="80"/>
      <c r="M72" s="80" t="str">
        <f t="shared" si="1"/>
        <v>C</v>
      </c>
      <c r="N72" s="80"/>
      <c r="O72" s="67" t="str">
        <f t="shared" si="7"/>
        <v>O</v>
      </c>
      <c r="P72" s="80" t="str">
        <f xml:space="preserve"> IFERROR(COUNTIFS(AllAns!$2:$2, $AX$5, AllAns!55:55, M72)/COUNTIF(AllAns!$2:$2, $AX$5),"")</f>
        <v/>
      </c>
      <c r="Q72" s="80"/>
      <c r="R72" s="54"/>
      <c r="S72" s="73">
        <v>5</v>
      </c>
      <c r="T72" s="80" t="str">
        <f>IFERROR(IF(INDEX(M_Ans!$1:$1000,MATCH(Report!$AI$5,M_Ans!$A:$A),ROW(6:6))&lt;&gt;0,INDEX(M_Ans!$1:$1000,MATCH(Report!$AI$5,M_Ans!$A:$A),ROW(6:6)),""), "")</f>
        <v/>
      </c>
      <c r="U72" s="80"/>
      <c r="V72" s="80" t="str">
        <f t="shared" si="2"/>
        <v>-</v>
      </c>
      <c r="W72" s="80"/>
      <c r="X72" s="67" t="str">
        <f t="shared" si="8"/>
        <v/>
      </c>
      <c r="Y72" s="123" t="str">
        <f xml:space="preserve"> IFERROR(COUNTIFS(AllAns!$2:$2, $AX$5, AllAns!91:91, V72)/COUNTIF(AllAns!$2:$2, $AX$5),"")</f>
        <v/>
      </c>
      <c r="Z72" s="124"/>
      <c r="AA72" s="73">
        <v>45</v>
      </c>
      <c r="AB72" s="80" t="str">
        <f>IFERROR(IF(INDEX(M_Ans!$1:$1000,MATCH(Report!$AI$5,M_Ans!$A:$A),ROW(46:46))&lt;&gt;0,INDEX(M_Ans!$1:$1000,MATCH(Report!$AI$5,M_Ans!$A:$A),ROW(46:46)),""), "")</f>
        <v/>
      </c>
      <c r="AC72" s="80"/>
      <c r="AD72" s="80" t="str">
        <f t="shared" si="3"/>
        <v>-</v>
      </c>
      <c r="AE72" s="80"/>
      <c r="AF72" s="67" t="str">
        <f t="shared" si="9"/>
        <v/>
      </c>
      <c r="AG72" s="80" t="str">
        <f xml:space="preserve"> IFERROR(COUNTIFS(AllAns!$2:$2, $AX$5, AllAns!131:131, AD72)/COUNTIF(AllAns!$2:$2, $AX$5),"")</f>
        <v/>
      </c>
      <c r="AH72" s="80"/>
      <c r="AI72" s="54"/>
      <c r="AJ72" s="73">
        <v>5</v>
      </c>
      <c r="AK72" s="80" t="str">
        <f>IFERROR(IF(INDEX(R_Ans!$1:$1000,MATCH(Report!$AI$5,R_Ans!$A:$A),ROW(6:6))&lt;&gt;0,INDEX(R_Ans!$1:$1000,MATCH(Report!$AI$5,R_Ans!$A:$A),ROW(6:6)),""), "")</f>
        <v>A</v>
      </c>
      <c r="AL72" s="80"/>
      <c r="AM72" s="80" t="str">
        <f t="shared" si="4"/>
        <v>A</v>
      </c>
      <c r="AN72" s="80"/>
      <c r="AO72" s="67" t="str">
        <f t="shared" si="10"/>
        <v>O</v>
      </c>
      <c r="AP72" s="80" t="str">
        <f xml:space="preserve"> IFERROR(COUNTIFS(AllAns!$2:$2, $AX$5, AllAns!152:152, AM72)/COUNTIF(AllAns!$2:$2, $AX$5),"")</f>
        <v/>
      </c>
      <c r="AQ72" s="80"/>
      <c r="AR72" s="54"/>
      <c r="AS72" s="73">
        <v>5</v>
      </c>
      <c r="AT72" s="80" t="str">
        <f>IFERROR(IF(INDEX(S_Ans!$1:$1000,MATCH(Report!$AI$5,S_Ans!$A:$A),ROW(6:6))&lt;&gt;0,INDEX(S_Ans!$1:$1000,MATCH(Report!$AI$5,S_Ans!$A:$A),ROW(6:6)),""), "")</f>
        <v>A</v>
      </c>
      <c r="AU72" s="80"/>
      <c r="AV72" s="80" t="str">
        <f t="shared" si="5"/>
        <v>A</v>
      </c>
      <c r="AW72" s="80"/>
      <c r="AX72" s="67" t="str">
        <f t="shared" si="11"/>
        <v>O</v>
      </c>
      <c r="AY72" s="80" t="str">
        <f xml:space="preserve"> IFERROR(COUNTIFS(AllAns!$2:$2, $AX$5, AllAns!193:193, AV72)/COUNTIF(AllAns!$2:$2, $AX$5),"")</f>
        <v/>
      </c>
      <c r="AZ72" s="80"/>
      <c r="BE72" s="53" t="s">
        <v>541</v>
      </c>
      <c r="BF72" s="53" t="s">
        <v>531</v>
      </c>
      <c r="BG72" s="53" t="s">
        <v>316</v>
      </c>
      <c r="BH72" s="53" t="s">
        <v>538</v>
      </c>
      <c r="BJ72" s="53" t="s">
        <v>389</v>
      </c>
      <c r="BK72" s="53" t="s">
        <v>466</v>
      </c>
      <c r="BL72" s="53" t="s">
        <v>425</v>
      </c>
      <c r="BM72" s="53" t="s">
        <v>417</v>
      </c>
      <c r="BO72" s="53">
        <v>1</v>
      </c>
      <c r="BP72" s="53" t="str">
        <f t="shared" ref="BP72:BP103" si="12">_xlfn.IFNA(VLOOKUP($AX$5&amp;BE70,AK_E,10,FALSE),"-")</f>
        <v>E1.1.6</v>
      </c>
      <c r="BQ72" s="53" t="str">
        <f t="shared" ref="BQ72:BQ111" si="13" xml:space="preserve"> IF(G68="O", BP72, "")</f>
        <v/>
      </c>
      <c r="BS72" s="53">
        <v>1</v>
      </c>
      <c r="BT72" s="53" t="str">
        <f t="shared" ref="BT72:BT103" si="14">_xlfn.IFNA(VLOOKUP($AX$5&amp;BF70,AK_M,6,FALSE),"-")</f>
        <v>-</v>
      </c>
      <c r="BU72" s="53" t="str">
        <f t="shared" ref="BU72:BU111" si="15" xml:space="preserve"> IF(X68="O", BT72, "")</f>
        <v/>
      </c>
      <c r="BW72" s="53">
        <v>1</v>
      </c>
      <c r="BX72" s="53" t="str">
        <f t="shared" ref="BX72:BX111" si="16">_xlfn.IFNA(VLOOKUP($AX$5&amp;BG70,AK_R,8,FALSE),"-")</f>
        <v>R1.4</v>
      </c>
      <c r="BY72" s="53" t="str">
        <f t="shared" ref="BY72:BY111" si="17" xml:space="preserve"> IF(AO68="O", BX72, "")</f>
        <v/>
      </c>
      <c r="CA72" s="53">
        <v>1</v>
      </c>
      <c r="CB72" s="53" t="str">
        <f t="shared" ref="CB72:CB111" si="18">_xlfn.IFNA(VLOOKUP($AX$5&amp;BH70,AK_S,9,FALSE),"-")</f>
        <v>S2.1</v>
      </c>
      <c r="CC72" s="53" t="str">
        <f t="shared" ref="CC72:CC111" si="19" xml:space="preserve"> IF(AX68="O", CB72, "")</f>
        <v/>
      </c>
    </row>
    <row r="73" spans="2:81" ht="11" customHeight="1" x14ac:dyDescent="0.2">
      <c r="B73" s="73">
        <v>6</v>
      </c>
      <c r="C73" s="80" t="str">
        <f>IFERROR(IF(INDEX(E_Ans!$1:$1000,MATCH(Report!$AI$5,E_Ans!$A:$A),ROW(7:7))&lt;&gt;0,INDEX(E_Ans!$1:$1000,MATCH(Report!$AI$5,E_Ans!$A:$A),ROW(7:7)),""), "")</f>
        <v>D</v>
      </c>
      <c r="D73" s="80"/>
      <c r="E73" s="80" t="str">
        <f t="shared" si="0"/>
        <v>D</v>
      </c>
      <c r="F73" s="80"/>
      <c r="G73" s="67" t="str">
        <f t="shared" si="6"/>
        <v>O</v>
      </c>
      <c r="H73" s="80" t="str">
        <f xml:space="preserve"> IFERROR(COUNTIFS(AllAns!$2:$2, $AX$5, AllAns!16:16, E73)/COUNTIF(AllAns!$2:$2, $AX$5),"")</f>
        <v/>
      </c>
      <c r="I73" s="80"/>
      <c r="J73" s="73">
        <v>46</v>
      </c>
      <c r="K73" s="80" t="str">
        <f>IFERROR(IF(INDEX(E_Ans!$1:$1000,MATCH(Report!$AI$5,E_Ans!$A:$A),ROW(47:47))&lt;&gt;0,INDEX(E_Ans!$1:$1000,MATCH(Report!$AI$5,E_Ans!$A:$A),ROW(47:47)),""), "")</f>
        <v>D</v>
      </c>
      <c r="L73" s="80"/>
      <c r="M73" s="80" t="str">
        <f t="shared" si="1"/>
        <v>D</v>
      </c>
      <c r="N73" s="80"/>
      <c r="O73" s="67" t="str">
        <f t="shared" si="7"/>
        <v>O</v>
      </c>
      <c r="P73" s="80" t="str">
        <f xml:space="preserve"> IFERROR(COUNTIFS(AllAns!$2:$2, $AX$5, AllAns!56:56, M73)/COUNTIF(AllAns!$2:$2, $AX$5),"")</f>
        <v/>
      </c>
      <c r="Q73" s="80"/>
      <c r="R73" s="54"/>
      <c r="S73" s="73">
        <v>6</v>
      </c>
      <c r="T73" s="80" t="str">
        <f>IFERROR(IF(INDEX(M_Ans!$1:$1000,MATCH(Report!$AI$5,M_Ans!$A:$A),ROW(7:7))&lt;&gt;0,INDEX(M_Ans!$1:$1000,MATCH(Report!$AI$5,M_Ans!$A:$A),ROW(7:7)),""), "")</f>
        <v/>
      </c>
      <c r="U73" s="80"/>
      <c r="V73" s="80" t="str">
        <f t="shared" si="2"/>
        <v>-</v>
      </c>
      <c r="W73" s="80"/>
      <c r="X73" s="67" t="str">
        <f t="shared" si="8"/>
        <v/>
      </c>
      <c r="Y73" s="123" t="str">
        <f xml:space="preserve"> IFERROR(COUNTIFS(AllAns!$2:$2, $AX$5, AllAns!92:92, V73)/COUNTIF(AllAns!$2:$2, $AX$5),"")</f>
        <v/>
      </c>
      <c r="Z73" s="124"/>
      <c r="AA73" s="73">
        <v>46</v>
      </c>
      <c r="AB73" s="80" t="str">
        <f>IFERROR(IF(INDEX(M_Ans!$1:$1000,MATCH(Report!$AI$5,M_Ans!$A:$A),ROW(47:47))&lt;&gt;0,INDEX(M_Ans!$1:$1000,MATCH(Report!$AI$5,M_Ans!$A:$A),ROW(47:47)),""), "")</f>
        <v/>
      </c>
      <c r="AC73" s="80"/>
      <c r="AD73" s="80" t="str">
        <f t="shared" si="3"/>
        <v>-</v>
      </c>
      <c r="AE73" s="80"/>
      <c r="AF73" s="67" t="str">
        <f t="shared" si="9"/>
        <v/>
      </c>
      <c r="AG73" s="80" t="str">
        <f xml:space="preserve"> IFERROR(COUNTIFS(AllAns!$2:$2, $AX$5, AllAns!132:132, AD73)/COUNTIF(AllAns!$2:$2, $AX$5),"")</f>
        <v/>
      </c>
      <c r="AH73" s="80"/>
      <c r="AI73" s="54"/>
      <c r="AJ73" s="73">
        <v>6</v>
      </c>
      <c r="AK73" s="80" t="str">
        <f>IFERROR(IF(INDEX(R_Ans!$1:$1000,MATCH(Report!$AI$5,R_Ans!$A:$A),ROW(7:7))&lt;&gt;0,INDEX(R_Ans!$1:$1000,MATCH(Report!$AI$5,R_Ans!$A:$A),ROW(7:7)),""), "")</f>
        <v>D</v>
      </c>
      <c r="AL73" s="80"/>
      <c r="AM73" s="80" t="str">
        <f t="shared" si="4"/>
        <v>D</v>
      </c>
      <c r="AN73" s="80"/>
      <c r="AO73" s="67" t="str">
        <f t="shared" si="10"/>
        <v>O</v>
      </c>
      <c r="AP73" s="80" t="str">
        <f xml:space="preserve"> IFERROR(COUNTIFS(AllAns!$2:$2, $AX$5, AllAns!153:153, AM73)/COUNTIF(AllAns!$2:$2, $AX$5),"")</f>
        <v/>
      </c>
      <c r="AQ73" s="80"/>
      <c r="AR73" s="54"/>
      <c r="AS73" s="73">
        <v>6</v>
      </c>
      <c r="AT73" s="80" t="str">
        <f>IFERROR(IF(INDEX(S_Ans!$1:$1000,MATCH(Report!$AI$5,S_Ans!$A:$A),ROW(7:7))&lt;&gt;0,INDEX(S_Ans!$1:$1000,MATCH(Report!$AI$5,S_Ans!$A:$A),ROW(7:7)),""), "")</f>
        <v>D</v>
      </c>
      <c r="AU73" s="80"/>
      <c r="AV73" s="80" t="str">
        <f t="shared" si="5"/>
        <v>D</v>
      </c>
      <c r="AW73" s="80"/>
      <c r="AX73" s="67" t="str">
        <f t="shared" si="11"/>
        <v>O</v>
      </c>
      <c r="AY73" s="80" t="str">
        <f xml:space="preserve"> IFERROR(COUNTIFS(AllAns!$2:$2, $AX$5, AllAns!194:194, AV73)/COUNTIF(AllAns!$2:$2, $AX$5),"")</f>
        <v/>
      </c>
      <c r="AZ73" s="80"/>
      <c r="BE73" s="53" t="s">
        <v>542</v>
      </c>
      <c r="BF73" s="53" t="s">
        <v>532</v>
      </c>
      <c r="BG73" s="53" t="s">
        <v>317</v>
      </c>
      <c r="BH73" s="53" t="s">
        <v>667</v>
      </c>
      <c r="BJ73" s="53" t="s">
        <v>390</v>
      </c>
      <c r="BK73" s="53" t="s">
        <v>467</v>
      </c>
      <c r="BL73" s="53" t="s">
        <v>424</v>
      </c>
      <c r="BM73" s="53" t="s">
        <v>418</v>
      </c>
      <c r="BO73" s="53">
        <v>2</v>
      </c>
      <c r="BP73" s="53" t="str">
        <f t="shared" si="12"/>
        <v>E1.1.1</v>
      </c>
      <c r="BQ73" s="53" t="str">
        <f t="shared" si="13"/>
        <v>E1.1.1</v>
      </c>
      <c r="BS73" s="53">
        <v>2</v>
      </c>
      <c r="BT73" s="53" t="str">
        <f t="shared" si="14"/>
        <v>-</v>
      </c>
      <c r="BU73" s="53" t="str">
        <f t="shared" si="15"/>
        <v/>
      </c>
      <c r="BW73" s="53">
        <v>2</v>
      </c>
      <c r="BX73" s="53" t="str">
        <f t="shared" si="16"/>
        <v>R1.3</v>
      </c>
      <c r="BY73" s="53" t="str">
        <f t="shared" si="17"/>
        <v>R1.3</v>
      </c>
      <c r="CA73" s="53">
        <v>2</v>
      </c>
      <c r="CB73" s="53" t="str">
        <f t="shared" si="18"/>
        <v>S2.1</v>
      </c>
      <c r="CC73" s="53" t="str">
        <f t="shared" si="19"/>
        <v>S2.1</v>
      </c>
    </row>
    <row r="74" spans="2:81" ht="11" customHeight="1" x14ac:dyDescent="0.2">
      <c r="B74" s="73">
        <v>7</v>
      </c>
      <c r="C74" s="80" t="str">
        <f>IFERROR(IF(INDEX(E_Ans!$1:$1000,MATCH(Report!$AI$5,E_Ans!$A:$A),ROW(8:8))&lt;&gt;0,INDEX(E_Ans!$1:$1000,MATCH(Report!$AI$5,E_Ans!$A:$A),ROW(8:8)),""), "")</f>
        <v>A</v>
      </c>
      <c r="D74" s="80"/>
      <c r="E74" s="80" t="str">
        <f t="shared" si="0"/>
        <v>A</v>
      </c>
      <c r="F74" s="80"/>
      <c r="G74" s="67" t="str">
        <f t="shared" si="6"/>
        <v>O</v>
      </c>
      <c r="H74" s="80" t="str">
        <f xml:space="preserve"> IFERROR(COUNTIFS(AllAns!$2:$2, $AX$5, AllAns!17:17, E74)/COUNTIF(AllAns!$2:$2, $AX$5),"")</f>
        <v/>
      </c>
      <c r="I74" s="80"/>
      <c r="J74" s="73">
        <v>47</v>
      </c>
      <c r="K74" s="80" t="str">
        <f>IFERROR(IF(INDEX(E_Ans!$1:$1000,MATCH(Report!$AI$5,E_Ans!$A:$A),ROW(48:48))&lt;&gt;0,INDEX(E_Ans!$1:$1000,MATCH(Report!$AI$5,E_Ans!$A:$A),ROW(48:48)),""), "")</f>
        <v>E</v>
      </c>
      <c r="L74" s="80"/>
      <c r="M74" s="80" t="str">
        <f t="shared" si="1"/>
        <v>E</v>
      </c>
      <c r="N74" s="80"/>
      <c r="O74" s="67" t="str">
        <f t="shared" si="7"/>
        <v>O</v>
      </c>
      <c r="P74" s="80" t="str">
        <f xml:space="preserve"> IFERROR(COUNTIFS(AllAns!$2:$2, $AX$5, AllAns!57:57, M74)/COUNTIF(AllAns!$2:$2, $AX$5),"")</f>
        <v/>
      </c>
      <c r="Q74" s="80"/>
      <c r="R74" s="54"/>
      <c r="S74" s="73">
        <v>7</v>
      </c>
      <c r="T74" s="80" t="str">
        <f>IFERROR(IF(INDEX(M_Ans!$1:$1000,MATCH(Report!$AI$5,M_Ans!$A:$A),ROW(8:8))&lt;&gt;0,INDEX(M_Ans!$1:$1000,MATCH(Report!$AI$5,M_Ans!$A:$A),ROW(8:8)),""), "")</f>
        <v/>
      </c>
      <c r="U74" s="80"/>
      <c r="V74" s="80" t="str">
        <f t="shared" si="2"/>
        <v>-</v>
      </c>
      <c r="W74" s="80"/>
      <c r="X74" s="67" t="str">
        <f t="shared" si="8"/>
        <v/>
      </c>
      <c r="Y74" s="123" t="str">
        <f xml:space="preserve"> IFERROR(COUNTIFS(AllAns!$2:$2, $AX$5, AllAns!93:93, V74)/COUNTIF(AllAns!$2:$2, $AX$5),"")</f>
        <v/>
      </c>
      <c r="Z74" s="124"/>
      <c r="AA74" s="73">
        <v>47</v>
      </c>
      <c r="AB74" s="80" t="str">
        <f>IFERROR(IF(INDEX(M_Ans!$1:$1000,MATCH(Report!$AI$5,M_Ans!$A:$A),ROW(48:48))&lt;&gt;0,INDEX(M_Ans!$1:$1000,MATCH(Report!$AI$5,M_Ans!$A:$A),ROW(48:48)),""), "")</f>
        <v/>
      </c>
      <c r="AC74" s="80"/>
      <c r="AD74" s="80" t="str">
        <f t="shared" si="3"/>
        <v>-</v>
      </c>
      <c r="AE74" s="80"/>
      <c r="AF74" s="67" t="str">
        <f t="shared" si="9"/>
        <v/>
      </c>
      <c r="AG74" s="80" t="str">
        <f xml:space="preserve"> IFERROR(COUNTIFS(AllAns!$2:$2, $AX$5, AllAns!133:133, AD74)/COUNTIF(AllAns!$2:$2, $AX$5),"")</f>
        <v/>
      </c>
      <c r="AH74" s="80"/>
      <c r="AI74" s="54"/>
      <c r="AJ74" s="73">
        <v>7</v>
      </c>
      <c r="AK74" s="80" t="str">
        <f>IFERROR(IF(INDEX(R_Ans!$1:$1000,MATCH(Report!$AI$5,R_Ans!$A:$A),ROW(8:8))&lt;&gt;0,INDEX(R_Ans!$1:$1000,MATCH(Report!$AI$5,R_Ans!$A:$A),ROW(8:8)),""), "")</f>
        <v>A</v>
      </c>
      <c r="AL74" s="80"/>
      <c r="AM74" s="80" t="str">
        <f t="shared" si="4"/>
        <v>A</v>
      </c>
      <c r="AN74" s="80"/>
      <c r="AO74" s="67" t="str">
        <f t="shared" si="10"/>
        <v>O</v>
      </c>
      <c r="AP74" s="80" t="str">
        <f xml:space="preserve"> IFERROR(COUNTIFS(AllAns!$2:$2, $AX$5, AllAns!154:154, AM74)/COUNTIF(AllAns!$2:$2, $AX$5),"")</f>
        <v/>
      </c>
      <c r="AQ74" s="80"/>
      <c r="AR74" s="54"/>
      <c r="AS74" s="73">
        <v>7</v>
      </c>
      <c r="AT74" s="80" t="str">
        <f>IFERROR(IF(INDEX(S_Ans!$1:$1000,MATCH(Report!$AI$5,S_Ans!$A:$A),ROW(8:8))&lt;&gt;0,INDEX(S_Ans!$1:$1000,MATCH(Report!$AI$5,S_Ans!$A:$A),ROW(8:8)),""), "")</f>
        <v>A</v>
      </c>
      <c r="AU74" s="80"/>
      <c r="AV74" s="80" t="str">
        <f t="shared" si="5"/>
        <v>A</v>
      </c>
      <c r="AW74" s="80"/>
      <c r="AX74" s="67" t="str">
        <f t="shared" si="11"/>
        <v>O</v>
      </c>
      <c r="AY74" s="80" t="str">
        <f xml:space="preserve"> IFERROR(COUNTIFS(AllAns!$2:$2, $AX$5, AllAns!195:195, AV74)/COUNTIF(AllAns!$2:$2, $AX$5),"")</f>
        <v/>
      </c>
      <c r="AZ74" s="80"/>
      <c r="BE74" s="53" t="s">
        <v>543</v>
      </c>
      <c r="BF74" s="53" t="s">
        <v>533</v>
      </c>
      <c r="BG74" s="53" t="s">
        <v>318</v>
      </c>
      <c r="BH74" s="53" t="s">
        <v>668</v>
      </c>
      <c r="BJ74" s="53" t="s">
        <v>391</v>
      </c>
      <c r="BK74" s="53" t="s">
        <v>468</v>
      </c>
      <c r="BL74" s="53" t="s">
        <v>427</v>
      </c>
      <c r="BM74" s="53" t="s">
        <v>419</v>
      </c>
      <c r="BO74" s="53">
        <v>3</v>
      </c>
      <c r="BP74" s="53" t="str">
        <f t="shared" si="12"/>
        <v>E1.1.4</v>
      </c>
      <c r="BQ74" s="53" t="str">
        <f t="shared" si="13"/>
        <v>E1.1.4</v>
      </c>
      <c r="BS74" s="53">
        <v>3</v>
      </c>
      <c r="BT74" s="53" t="str">
        <f t="shared" si="14"/>
        <v>-</v>
      </c>
      <c r="BU74" s="53" t="str">
        <f t="shared" si="15"/>
        <v/>
      </c>
      <c r="BW74" s="53">
        <v>3</v>
      </c>
      <c r="BX74" s="53" t="str">
        <f t="shared" si="16"/>
        <v>R1.4</v>
      </c>
      <c r="BY74" s="53" t="str">
        <f t="shared" si="17"/>
        <v>R1.4</v>
      </c>
      <c r="CA74" s="53">
        <v>3</v>
      </c>
      <c r="CB74" s="53" t="str">
        <f t="shared" si="18"/>
        <v>S2.2</v>
      </c>
      <c r="CC74" s="53" t="str">
        <f t="shared" si="19"/>
        <v>S2.2</v>
      </c>
    </row>
    <row r="75" spans="2:81" ht="11" customHeight="1" x14ac:dyDescent="0.2">
      <c r="B75" s="73">
        <v>8</v>
      </c>
      <c r="C75" s="80" t="str">
        <f>IFERROR(IF(INDEX(E_Ans!$1:$1000,MATCH(Report!$AI$5,E_Ans!$A:$A),ROW(9:9))&lt;&gt;0,INDEX(E_Ans!$1:$1000,MATCH(Report!$AI$5,E_Ans!$A:$A),ROW(9:9)),""), "")</f>
        <v>D</v>
      </c>
      <c r="D75" s="80"/>
      <c r="E75" s="80" t="str">
        <f t="shared" si="0"/>
        <v>D</v>
      </c>
      <c r="F75" s="80"/>
      <c r="G75" s="67" t="str">
        <f t="shared" si="6"/>
        <v>O</v>
      </c>
      <c r="H75" s="80" t="str">
        <f xml:space="preserve"> IFERROR(COUNTIFS(AllAns!$2:$2, $AX$5, AllAns!18:18, E75)/COUNTIF(AllAns!$2:$2, $AX$5),"")</f>
        <v/>
      </c>
      <c r="I75" s="80"/>
      <c r="J75" s="73">
        <v>48</v>
      </c>
      <c r="K75" s="80" t="str">
        <f>IFERROR(IF(INDEX(E_Ans!$1:$1000,MATCH(Report!$AI$5,E_Ans!$A:$A),ROW(49:49))&lt;&gt;0,INDEX(E_Ans!$1:$1000,MATCH(Report!$AI$5,E_Ans!$A:$A),ROW(49:49)),""), "")</f>
        <v>D</v>
      </c>
      <c r="L75" s="80"/>
      <c r="M75" s="80" t="str">
        <f t="shared" si="1"/>
        <v>D</v>
      </c>
      <c r="N75" s="80"/>
      <c r="O75" s="67" t="str">
        <f t="shared" si="7"/>
        <v>O</v>
      </c>
      <c r="P75" s="80" t="str">
        <f xml:space="preserve"> IFERROR(COUNTIFS(AllAns!$2:$2, $AX$5, AllAns!58:58, M75)/COUNTIF(AllAns!$2:$2, $AX$5),"")</f>
        <v/>
      </c>
      <c r="Q75" s="80"/>
      <c r="R75" s="54"/>
      <c r="S75" s="73">
        <v>8</v>
      </c>
      <c r="T75" s="80" t="str">
        <f>IFERROR(IF(INDEX(M_Ans!$1:$1000,MATCH(Report!$AI$5,M_Ans!$A:$A),ROW(9:9))&lt;&gt;0,INDEX(M_Ans!$1:$1000,MATCH(Report!$AI$5,M_Ans!$A:$A),ROW(9:9)),""), "")</f>
        <v/>
      </c>
      <c r="U75" s="80"/>
      <c r="V75" s="80" t="str">
        <f t="shared" si="2"/>
        <v>-</v>
      </c>
      <c r="W75" s="80"/>
      <c r="X75" s="67" t="str">
        <f t="shared" si="8"/>
        <v/>
      </c>
      <c r="Y75" s="123" t="str">
        <f xml:space="preserve"> IFERROR(COUNTIFS(AllAns!$2:$2, $AX$5, AllAns!94:94, V75)/COUNTIF(AllAns!$2:$2, $AX$5),"")</f>
        <v/>
      </c>
      <c r="Z75" s="124"/>
      <c r="AA75" s="73">
        <v>48</v>
      </c>
      <c r="AB75" s="80" t="str">
        <f>IFERROR(IF(INDEX(M_Ans!$1:$1000,MATCH(Report!$AI$5,M_Ans!$A:$A),ROW(49:49))&lt;&gt;0,INDEX(M_Ans!$1:$1000,MATCH(Report!$AI$5,M_Ans!$A:$A),ROW(49:49)),""), "")</f>
        <v/>
      </c>
      <c r="AC75" s="80"/>
      <c r="AD75" s="80" t="str">
        <f t="shared" si="3"/>
        <v>-</v>
      </c>
      <c r="AE75" s="80"/>
      <c r="AF75" s="67" t="str">
        <f t="shared" si="9"/>
        <v/>
      </c>
      <c r="AG75" s="80" t="str">
        <f xml:space="preserve"> IFERROR(COUNTIFS(AllAns!$2:$2, $AX$5, AllAns!134:134, AD75)/COUNTIF(AllAns!$2:$2, $AX$5),"")</f>
        <v/>
      </c>
      <c r="AH75" s="80"/>
      <c r="AI75" s="54"/>
      <c r="AJ75" s="73">
        <v>8</v>
      </c>
      <c r="AK75" s="80" t="str">
        <f>IFERROR(IF(INDEX(R_Ans!$1:$1000,MATCH(Report!$AI$5,R_Ans!$A:$A),ROW(9:9))&lt;&gt;0,INDEX(R_Ans!$1:$1000,MATCH(Report!$AI$5,R_Ans!$A:$A),ROW(9:9)),""), "")</f>
        <v>D</v>
      </c>
      <c r="AL75" s="80"/>
      <c r="AM75" s="80" t="str">
        <f t="shared" si="4"/>
        <v>D</v>
      </c>
      <c r="AN75" s="80"/>
      <c r="AO75" s="67" t="str">
        <f t="shared" si="10"/>
        <v>O</v>
      </c>
      <c r="AP75" s="80" t="str">
        <f xml:space="preserve"> IFERROR(COUNTIFS(AllAns!$2:$2, $AX$5, AllAns!155:155, AM75)/COUNTIF(AllAns!$2:$2, $AX$5),"")</f>
        <v/>
      </c>
      <c r="AQ75" s="80"/>
      <c r="AR75" s="54"/>
      <c r="AS75" s="73">
        <v>8</v>
      </c>
      <c r="AT75" s="80" t="str">
        <f>IFERROR(IF(INDEX(S_Ans!$1:$1000,MATCH(Report!$AI$5,S_Ans!$A:$A),ROW(9:9))&lt;&gt;0,INDEX(S_Ans!$1:$1000,MATCH(Report!$AI$5,S_Ans!$A:$A),ROW(9:9)),""), "")</f>
        <v>D</v>
      </c>
      <c r="AU75" s="80"/>
      <c r="AV75" s="80" t="str">
        <f t="shared" si="5"/>
        <v>D</v>
      </c>
      <c r="AW75" s="80"/>
      <c r="AX75" s="67" t="str">
        <f t="shared" si="11"/>
        <v>O</v>
      </c>
      <c r="AY75" s="80" t="str">
        <f xml:space="preserve"> IFERROR(COUNTIFS(AllAns!$2:$2, $AX$5, AllAns!196:196, AV75)/COUNTIF(AllAns!$2:$2, $AX$5),"")</f>
        <v/>
      </c>
      <c r="AZ75" s="80"/>
      <c r="BE75" s="53" t="s">
        <v>544</v>
      </c>
      <c r="BF75" s="53" t="s">
        <v>534</v>
      </c>
      <c r="BG75" s="53" t="s">
        <v>319</v>
      </c>
      <c r="BH75" s="53" t="s">
        <v>669</v>
      </c>
      <c r="BJ75" s="53" t="s">
        <v>392</v>
      </c>
      <c r="BK75" s="53" t="s">
        <v>469</v>
      </c>
      <c r="BL75" s="53" t="s">
        <v>462</v>
      </c>
      <c r="BM75" s="53" t="s">
        <v>420</v>
      </c>
      <c r="BO75" s="53">
        <v>4</v>
      </c>
      <c r="BP75" s="53" t="str">
        <f t="shared" si="12"/>
        <v>E2.1.3</v>
      </c>
      <c r="BQ75" s="53" t="str">
        <f t="shared" si="13"/>
        <v>E2.1.3</v>
      </c>
      <c r="BS75" s="53">
        <v>4</v>
      </c>
      <c r="BT75" s="53" t="str">
        <f t="shared" si="14"/>
        <v>-</v>
      </c>
      <c r="BU75" s="53" t="str">
        <f t="shared" si="15"/>
        <v/>
      </c>
      <c r="BW75" s="53">
        <v>4</v>
      </c>
      <c r="BX75" s="53" t="str">
        <f t="shared" si="16"/>
        <v>R1.4</v>
      </c>
      <c r="BY75" s="53" t="str">
        <f t="shared" si="17"/>
        <v>R1.4</v>
      </c>
      <c r="CA75" s="53">
        <v>4</v>
      </c>
      <c r="CB75" s="53" t="str">
        <f t="shared" si="18"/>
        <v>S2.1</v>
      </c>
      <c r="CC75" s="53" t="str">
        <f t="shared" si="19"/>
        <v>S2.1</v>
      </c>
    </row>
    <row r="76" spans="2:81" ht="11" customHeight="1" x14ac:dyDescent="0.2">
      <c r="B76" s="73">
        <v>9</v>
      </c>
      <c r="C76" s="80" t="str">
        <f>IFERROR(IF(INDEX(E_Ans!$1:$1000,MATCH(Report!$AI$5,E_Ans!$A:$A),ROW(10:10))&lt;&gt;0,INDEX(E_Ans!$1:$1000,MATCH(Report!$AI$5,E_Ans!$A:$A),ROW(10:10)),""), "")</f>
        <v>E</v>
      </c>
      <c r="D76" s="80"/>
      <c r="E76" s="80" t="str">
        <f t="shared" si="0"/>
        <v>E</v>
      </c>
      <c r="F76" s="80"/>
      <c r="G76" s="67" t="str">
        <f t="shared" si="6"/>
        <v>O</v>
      </c>
      <c r="H76" s="80" t="str">
        <f xml:space="preserve"> IFERROR(COUNTIFS(AllAns!$2:$2, $AX$5, AllAns!19:19, E76)/COUNTIF(AllAns!$2:$2, $AX$5),"")</f>
        <v/>
      </c>
      <c r="I76" s="80"/>
      <c r="J76" s="73">
        <v>49</v>
      </c>
      <c r="K76" s="80" t="str">
        <f>IFERROR(IF(INDEX(E_Ans!$1:$1000,MATCH(Report!$AI$5,E_Ans!$A:$A),ROW(50:50))&lt;&gt;0,INDEX(E_Ans!$1:$1000,MATCH(Report!$AI$5,E_Ans!$A:$A),ROW(50:50)),""), "")</f>
        <v>C</v>
      </c>
      <c r="L76" s="80"/>
      <c r="M76" s="80" t="str">
        <f t="shared" si="1"/>
        <v>C</v>
      </c>
      <c r="N76" s="80"/>
      <c r="O76" s="67" t="str">
        <f t="shared" si="7"/>
        <v>O</v>
      </c>
      <c r="P76" s="80" t="str">
        <f xml:space="preserve"> IFERROR(COUNTIFS(AllAns!$2:$2, $AX$5, AllAns!59:59, M76)/COUNTIF(AllAns!$2:$2, $AX$5),"")</f>
        <v/>
      </c>
      <c r="Q76" s="80"/>
      <c r="R76" s="54"/>
      <c r="S76" s="73">
        <v>9</v>
      </c>
      <c r="T76" s="80" t="str">
        <f>IFERROR(IF(INDEX(M_Ans!$1:$1000,MATCH(Report!$AI$5,M_Ans!$A:$A),ROW(10:10))&lt;&gt;0,INDEX(M_Ans!$1:$1000,MATCH(Report!$AI$5,M_Ans!$A:$A),ROW(10:10)),""), "")</f>
        <v/>
      </c>
      <c r="U76" s="80"/>
      <c r="V76" s="80" t="str">
        <f t="shared" si="2"/>
        <v>-</v>
      </c>
      <c r="W76" s="80"/>
      <c r="X76" s="67" t="str">
        <f t="shared" si="8"/>
        <v/>
      </c>
      <c r="Y76" s="123" t="str">
        <f xml:space="preserve"> IFERROR(COUNTIFS(AllAns!$2:$2, $AX$5, AllAns!95:95, V76)/COUNTIF(AllAns!$2:$2, $AX$5),"")</f>
        <v/>
      </c>
      <c r="Z76" s="124"/>
      <c r="AA76" s="73">
        <v>49</v>
      </c>
      <c r="AB76" s="80" t="str">
        <f>IFERROR(IF(INDEX(M_Ans!$1:$1000,MATCH(Report!$AI$5,M_Ans!$A:$A),ROW(50:50))&lt;&gt;0,INDEX(M_Ans!$1:$1000,MATCH(Report!$AI$5,M_Ans!$A:$A),ROW(50:50)),""), "")</f>
        <v/>
      </c>
      <c r="AC76" s="80"/>
      <c r="AD76" s="80" t="str">
        <f t="shared" si="3"/>
        <v>-</v>
      </c>
      <c r="AE76" s="80"/>
      <c r="AF76" s="67" t="str">
        <f t="shared" si="9"/>
        <v/>
      </c>
      <c r="AG76" s="80" t="str">
        <f xml:space="preserve"> IFERROR(COUNTIFS(AllAns!$2:$2, $AX$5, AllAns!135:135, AD76)/COUNTIF(AllAns!$2:$2, $AX$5),"")</f>
        <v/>
      </c>
      <c r="AH76" s="80"/>
      <c r="AI76" s="54"/>
      <c r="AJ76" s="73">
        <v>9</v>
      </c>
      <c r="AK76" s="80" t="str">
        <f>IFERROR(IF(INDEX(R_Ans!$1:$1000,MATCH(Report!$AI$5,R_Ans!$A:$A),ROW(10:10))&lt;&gt;0,INDEX(R_Ans!$1:$1000,MATCH(Report!$AI$5,R_Ans!$A:$A),ROW(10:10)),""), "")</f>
        <v>E</v>
      </c>
      <c r="AL76" s="80"/>
      <c r="AM76" s="80" t="str">
        <f t="shared" si="4"/>
        <v>E</v>
      </c>
      <c r="AN76" s="80"/>
      <c r="AO76" s="67" t="str">
        <f t="shared" si="10"/>
        <v>O</v>
      </c>
      <c r="AP76" s="80" t="str">
        <f xml:space="preserve"> IFERROR(COUNTIFS(AllAns!$2:$2, $AX$5, AllAns!156:156, AM76)/COUNTIF(AllAns!$2:$2, $AX$5),"")</f>
        <v/>
      </c>
      <c r="AQ76" s="80"/>
      <c r="AR76" s="54"/>
      <c r="AS76" s="73">
        <v>9</v>
      </c>
      <c r="AT76" s="80" t="str">
        <f>IFERROR(IF(INDEX(S_Ans!$1:$1000,MATCH(Report!$AI$5,S_Ans!$A:$A),ROW(10:10))&lt;&gt;0,INDEX(S_Ans!$1:$1000,MATCH(Report!$AI$5,S_Ans!$A:$A),ROW(10:10)),""), "")</f>
        <v>E</v>
      </c>
      <c r="AU76" s="80"/>
      <c r="AV76" s="80" t="str">
        <f t="shared" si="5"/>
        <v>E</v>
      </c>
      <c r="AW76" s="80"/>
      <c r="AX76" s="67" t="str">
        <f t="shared" si="11"/>
        <v>O</v>
      </c>
      <c r="AY76" s="80" t="str">
        <f xml:space="preserve"> IFERROR(COUNTIFS(AllAns!$2:$2, $AX$5, AllAns!197:197, AV76)/COUNTIF(AllAns!$2:$2, $AX$5),"")</f>
        <v/>
      </c>
      <c r="AZ76" s="80"/>
      <c r="BE76" s="53" t="s">
        <v>545</v>
      </c>
      <c r="BF76" s="53" t="s">
        <v>535</v>
      </c>
      <c r="BG76" s="53" t="s">
        <v>320</v>
      </c>
      <c r="BH76" s="53" t="s">
        <v>670</v>
      </c>
      <c r="BJ76" s="53" t="s">
        <v>393</v>
      </c>
      <c r="BK76" s="53" t="s">
        <v>470</v>
      </c>
      <c r="BL76" s="53" t="s">
        <v>450</v>
      </c>
      <c r="BM76" s="53" t="s">
        <v>421</v>
      </c>
      <c r="BO76" s="53">
        <v>5</v>
      </c>
      <c r="BP76" s="53" t="str">
        <f t="shared" si="12"/>
        <v>E2.1.5</v>
      </c>
      <c r="BQ76" s="53" t="str">
        <f t="shared" si="13"/>
        <v>E2.1.5</v>
      </c>
      <c r="BS76" s="53">
        <v>5</v>
      </c>
      <c r="BT76" s="53" t="str">
        <f t="shared" si="14"/>
        <v>-</v>
      </c>
      <c r="BU76" s="53" t="str">
        <f t="shared" si="15"/>
        <v/>
      </c>
      <c r="BW76" s="53">
        <v>5</v>
      </c>
      <c r="BX76" s="53" t="str">
        <f t="shared" si="16"/>
        <v>R1.8</v>
      </c>
      <c r="BY76" s="53" t="str">
        <f t="shared" si="17"/>
        <v>R1.8</v>
      </c>
      <c r="CA76" s="53">
        <v>5</v>
      </c>
      <c r="CB76" s="53" t="str">
        <f t="shared" si="18"/>
        <v>S2.1</v>
      </c>
      <c r="CC76" s="53" t="str">
        <f t="shared" si="19"/>
        <v>S2.1</v>
      </c>
    </row>
    <row r="77" spans="2:81" ht="11" customHeight="1" x14ac:dyDescent="0.2">
      <c r="B77" s="73">
        <v>10</v>
      </c>
      <c r="C77" s="80" t="str">
        <f>IFERROR(IF(INDEX(E_Ans!$1:$1000,MATCH(Report!$AI$5,E_Ans!$A:$A),ROW(11:11))&lt;&gt;0,INDEX(E_Ans!$1:$1000,MATCH(Report!$AI$5,E_Ans!$A:$A),ROW(11:11)),""), "")</f>
        <v>D</v>
      </c>
      <c r="D77" s="80"/>
      <c r="E77" s="80" t="str">
        <f t="shared" si="0"/>
        <v>D</v>
      </c>
      <c r="F77" s="80"/>
      <c r="G77" s="67" t="str">
        <f t="shared" si="6"/>
        <v>O</v>
      </c>
      <c r="H77" s="80" t="str">
        <f xml:space="preserve"> IFERROR(COUNTIFS(AllAns!$2:$2, $AX$5, AllAns!20:20, E77)/COUNTIF(AllAns!$2:$2, $AX$5),"")</f>
        <v/>
      </c>
      <c r="I77" s="80"/>
      <c r="J77" s="73">
        <v>50</v>
      </c>
      <c r="K77" s="80" t="str">
        <f>IFERROR(IF(INDEX(E_Ans!$1:$1000,MATCH(Report!$AI$5,E_Ans!$A:$A),ROW(51:51))&lt;&gt;0,INDEX(E_Ans!$1:$1000,MATCH(Report!$AI$5,E_Ans!$A:$A),ROW(51:51)),""), "")</f>
        <v>B</v>
      </c>
      <c r="L77" s="80"/>
      <c r="M77" s="80" t="str">
        <f t="shared" si="1"/>
        <v>B</v>
      </c>
      <c r="N77" s="80"/>
      <c r="O77" s="67" t="str">
        <f t="shared" si="7"/>
        <v>O</v>
      </c>
      <c r="P77" s="80" t="str">
        <f xml:space="preserve"> IFERROR(COUNTIFS(AllAns!$2:$2, $AX$5, AllAns!60:60, M77)/COUNTIF(AllAns!$2:$2, $AX$5),"")</f>
        <v/>
      </c>
      <c r="Q77" s="80"/>
      <c r="R77" s="54"/>
      <c r="S77" s="73">
        <v>10</v>
      </c>
      <c r="T77" s="80" t="str">
        <f>IFERROR(IF(INDEX(M_Ans!$1:$1000,MATCH(Report!$AI$5,M_Ans!$A:$A),ROW(11:11))&lt;&gt;0,INDEX(M_Ans!$1:$1000,MATCH(Report!$AI$5,M_Ans!$A:$A),ROW(11:11)),""), "")</f>
        <v/>
      </c>
      <c r="U77" s="80"/>
      <c r="V77" s="80" t="str">
        <f t="shared" si="2"/>
        <v>-</v>
      </c>
      <c r="W77" s="80"/>
      <c r="X77" s="67" t="str">
        <f t="shared" si="8"/>
        <v/>
      </c>
      <c r="Y77" s="123" t="str">
        <f xml:space="preserve"> IFERROR(COUNTIFS(AllAns!$2:$2, $AX$5, AllAns!96:96, V77)/COUNTIF(AllAns!$2:$2, $AX$5),"")</f>
        <v/>
      </c>
      <c r="Z77" s="124"/>
      <c r="AA77" s="73">
        <v>50</v>
      </c>
      <c r="AB77" s="80" t="str">
        <f>IFERROR(IF(INDEX(M_Ans!$1:$1000,MATCH(Report!$AI$5,M_Ans!$A:$A),ROW(51:51))&lt;&gt;0,INDEX(M_Ans!$1:$1000,MATCH(Report!$AI$5,M_Ans!$A:$A),ROW(51:51)),""), "")</f>
        <v/>
      </c>
      <c r="AC77" s="80"/>
      <c r="AD77" s="80" t="str">
        <f t="shared" si="3"/>
        <v>-</v>
      </c>
      <c r="AE77" s="80"/>
      <c r="AF77" s="67" t="str">
        <f t="shared" si="9"/>
        <v/>
      </c>
      <c r="AG77" s="80" t="str">
        <f xml:space="preserve"> IFERROR(COUNTIFS(AllAns!$2:$2, $AX$5, AllAns!136:136, AD77)/COUNTIF(AllAns!$2:$2, $AX$5),"")</f>
        <v/>
      </c>
      <c r="AH77" s="80"/>
      <c r="AI77" s="54"/>
      <c r="AJ77" s="73">
        <v>10</v>
      </c>
      <c r="AK77" s="80" t="str">
        <f>IFERROR(IF(INDEX(R_Ans!$1:$1000,MATCH(Report!$AI$5,R_Ans!$A:$A),ROW(11:11))&lt;&gt;0,INDEX(R_Ans!$1:$1000,MATCH(Report!$AI$5,R_Ans!$A:$A),ROW(11:11)),""), "")</f>
        <v>D</v>
      </c>
      <c r="AL77" s="80"/>
      <c r="AM77" s="80" t="str">
        <f t="shared" si="4"/>
        <v>D</v>
      </c>
      <c r="AN77" s="80"/>
      <c r="AO77" s="67" t="str">
        <f t="shared" si="10"/>
        <v>O</v>
      </c>
      <c r="AP77" s="80" t="str">
        <f xml:space="preserve"> IFERROR(COUNTIFS(AllAns!$2:$2, $AX$5, AllAns!157:157, AM77)/COUNTIF(AllAns!$2:$2, $AX$5),"")</f>
        <v/>
      </c>
      <c r="AQ77" s="80"/>
      <c r="AR77" s="54"/>
      <c r="AS77" s="73">
        <v>10</v>
      </c>
      <c r="AT77" s="80" t="str">
        <f>IFERROR(IF(INDEX(S_Ans!$1:$1000,MATCH(Report!$AI$5,S_Ans!$A:$A),ROW(11:11))&lt;&gt;0,INDEX(S_Ans!$1:$1000,MATCH(Report!$AI$5,S_Ans!$A:$A),ROW(11:11)),""), "")</f>
        <v>D</v>
      </c>
      <c r="AU77" s="80"/>
      <c r="AV77" s="80" t="str">
        <f t="shared" si="5"/>
        <v>D</v>
      </c>
      <c r="AW77" s="80"/>
      <c r="AX77" s="67" t="str">
        <f t="shared" si="11"/>
        <v>O</v>
      </c>
      <c r="AY77" s="80" t="str">
        <f xml:space="preserve"> IFERROR(COUNTIFS(AllAns!$2:$2, $AX$5, AllAns!198:198, AV77)/COUNTIF(AllAns!$2:$2, $AX$5),"")</f>
        <v/>
      </c>
      <c r="AZ77" s="80"/>
      <c r="BE77" s="53" t="s">
        <v>546</v>
      </c>
      <c r="BF77" s="53" t="s">
        <v>614</v>
      </c>
      <c r="BG77" s="53" t="s">
        <v>321</v>
      </c>
      <c r="BH77" s="53" t="s">
        <v>671</v>
      </c>
      <c r="BJ77" s="53" t="s">
        <v>394</v>
      </c>
      <c r="BK77" s="53" t="s">
        <v>471</v>
      </c>
      <c r="BL77" s="53" t="s">
        <v>426</v>
      </c>
      <c r="BM77" s="53" t="s">
        <v>422</v>
      </c>
      <c r="BO77" s="53">
        <v>6</v>
      </c>
      <c r="BP77" s="53" t="str">
        <f t="shared" si="12"/>
        <v>E2.2.1</v>
      </c>
      <c r="BQ77" s="53" t="str">
        <f t="shared" si="13"/>
        <v>E2.2.1</v>
      </c>
      <c r="BS77" s="53">
        <v>6</v>
      </c>
      <c r="BT77" s="53" t="str">
        <f t="shared" si="14"/>
        <v>-</v>
      </c>
      <c r="BU77" s="53" t="str">
        <f t="shared" si="15"/>
        <v/>
      </c>
      <c r="BW77" s="53">
        <v>6</v>
      </c>
      <c r="BX77" s="53" t="str">
        <f t="shared" si="16"/>
        <v>R1.4</v>
      </c>
      <c r="BY77" s="53" t="str">
        <f t="shared" si="17"/>
        <v>R1.4</v>
      </c>
      <c r="CA77" s="53">
        <v>6</v>
      </c>
      <c r="CB77" s="53" t="str">
        <f t="shared" si="18"/>
        <v>S3.3</v>
      </c>
      <c r="CC77" s="53" t="str">
        <f t="shared" si="19"/>
        <v>S3.3</v>
      </c>
    </row>
    <row r="78" spans="2:81" ht="11" customHeight="1" x14ac:dyDescent="0.2">
      <c r="B78" s="73">
        <v>11</v>
      </c>
      <c r="C78" s="80" t="str">
        <f>IFERROR(IF(INDEX(E_Ans!$1:$1000,MATCH(Report!$AI$5,E_Ans!$A:$A),ROW(12:12))&lt;&gt;0,INDEX(E_Ans!$1:$1000,MATCH(Report!$AI$5,E_Ans!$A:$A),ROW(12:12)),""), "")</f>
        <v>E</v>
      </c>
      <c r="D78" s="80"/>
      <c r="E78" s="80" t="str">
        <f t="shared" si="0"/>
        <v>E</v>
      </c>
      <c r="F78" s="80"/>
      <c r="G78" s="67" t="str">
        <f t="shared" si="6"/>
        <v>O</v>
      </c>
      <c r="H78" s="80" t="str">
        <f xml:space="preserve"> IFERROR(COUNTIFS(AllAns!$2:$2, $AX$5, AllAns!21:21, E78)/COUNTIF(AllAns!$2:$2, $AX$5),"")</f>
        <v/>
      </c>
      <c r="I78" s="80"/>
      <c r="J78" s="73">
        <v>51</v>
      </c>
      <c r="K78" s="80" t="str">
        <f>IFERROR(IF(INDEX(E_Ans!$1:$1000,MATCH(Report!$AI$5,E_Ans!$A:$A),ROW(52:52))&lt;&gt;0,INDEX(E_Ans!$1:$1000,MATCH(Report!$AI$5,E_Ans!$A:$A),ROW(52:52)),""), "")</f>
        <v/>
      </c>
      <c r="L78" s="80"/>
      <c r="M78" s="80">
        <f t="shared" si="1"/>
        <v>0</v>
      </c>
      <c r="N78" s="80"/>
      <c r="O78" s="67" t="str">
        <f t="shared" si="7"/>
        <v>X</v>
      </c>
      <c r="P78" s="80" t="str">
        <f xml:space="preserve"> IFERROR(COUNTIFS(AllAns!$2:$2, $AX$5, AllAns!61:61, M78)/COUNTIF(AllAns!$2:$2, $AX$5),"")</f>
        <v/>
      </c>
      <c r="Q78" s="80"/>
      <c r="R78" s="54"/>
      <c r="S78" s="73">
        <v>11</v>
      </c>
      <c r="T78" s="80" t="str">
        <f>IFERROR(IF(INDEX(M_Ans!$1:$1000,MATCH(Report!$AI$5,M_Ans!$A:$A),ROW(12:12))&lt;&gt;0,INDEX(M_Ans!$1:$1000,MATCH(Report!$AI$5,M_Ans!$A:$A),ROW(12:12)),""), "")</f>
        <v/>
      </c>
      <c r="U78" s="80"/>
      <c r="V78" s="80" t="str">
        <f t="shared" si="2"/>
        <v>-</v>
      </c>
      <c r="W78" s="80"/>
      <c r="X78" s="67" t="str">
        <f t="shared" si="8"/>
        <v/>
      </c>
      <c r="Y78" s="123" t="str">
        <f xml:space="preserve"> IFERROR(COUNTIFS(AllAns!$2:$2, $AX$5, AllAns!97:97, V78)/COUNTIF(AllAns!$2:$2, $AX$5),"")</f>
        <v/>
      </c>
      <c r="Z78" s="124"/>
      <c r="AA78" s="73">
        <v>51</v>
      </c>
      <c r="AB78" s="80" t="str">
        <f>IFERROR(IF(INDEX(M_Ans!$1:$1000,MATCH(Report!$AI$5,M_Ans!$A:$A),ROW(52:52))&lt;&gt;0,INDEX(M_Ans!$1:$1000,MATCH(Report!$AI$5,M_Ans!$A:$A),ROW(52:52)),""), "")</f>
        <v/>
      </c>
      <c r="AC78" s="80"/>
      <c r="AD78" s="80" t="str">
        <f t="shared" si="3"/>
        <v>-</v>
      </c>
      <c r="AE78" s="80"/>
      <c r="AF78" s="67" t="str">
        <f t="shared" si="9"/>
        <v/>
      </c>
      <c r="AG78" s="80" t="str">
        <f xml:space="preserve"> IFERROR(COUNTIFS(AllAns!$2:$2, $AX$5, AllAns!137:137, AD78)/COUNTIF(AllAns!$2:$2, $AX$5),"")</f>
        <v/>
      </c>
      <c r="AH78" s="80"/>
      <c r="AI78" s="54"/>
      <c r="AJ78" s="73">
        <v>11</v>
      </c>
      <c r="AK78" s="80" t="str">
        <f>IFERROR(IF(INDEX(R_Ans!$1:$1000,MATCH(Report!$AI$5,R_Ans!$A:$A),ROW(12:12))&lt;&gt;0,INDEX(R_Ans!$1:$1000,MATCH(Report!$AI$5,R_Ans!$A:$A),ROW(12:12)),""), "")</f>
        <v>E</v>
      </c>
      <c r="AL78" s="80"/>
      <c r="AM78" s="80" t="str">
        <f t="shared" si="4"/>
        <v>E</v>
      </c>
      <c r="AN78" s="80"/>
      <c r="AO78" s="67" t="str">
        <f t="shared" si="10"/>
        <v>O</v>
      </c>
      <c r="AP78" s="80" t="str">
        <f xml:space="preserve"> IFERROR(COUNTIFS(AllAns!$2:$2, $AX$5, AllAns!158:158, AM78)/COUNTIF(AllAns!$2:$2, $AX$5),"")</f>
        <v/>
      </c>
      <c r="AQ78" s="80"/>
      <c r="AR78" s="54"/>
      <c r="AS78" s="73">
        <v>11</v>
      </c>
      <c r="AT78" s="80" t="str">
        <f>IFERROR(IF(INDEX(S_Ans!$1:$1000,MATCH(Report!$AI$5,S_Ans!$A:$A),ROW(12:12))&lt;&gt;0,INDEX(S_Ans!$1:$1000,MATCH(Report!$AI$5,S_Ans!$A:$A),ROW(12:12)),""), "")</f>
        <v>E</v>
      </c>
      <c r="AU78" s="80"/>
      <c r="AV78" s="80" t="str">
        <f t="shared" si="5"/>
        <v>E</v>
      </c>
      <c r="AW78" s="80"/>
      <c r="AX78" s="67" t="str">
        <f t="shared" si="11"/>
        <v>O</v>
      </c>
      <c r="AY78" s="80" t="str">
        <f xml:space="preserve"> IFERROR(COUNTIFS(AllAns!$2:$2, $AX$5, AllAns!199:199, AV78)/COUNTIF(AllAns!$2:$2, $AX$5),"")</f>
        <v/>
      </c>
      <c r="AZ78" s="80"/>
      <c r="BE78" s="53" t="s">
        <v>547</v>
      </c>
      <c r="BF78" s="53" t="s">
        <v>615</v>
      </c>
      <c r="BG78" s="53" t="s">
        <v>322</v>
      </c>
      <c r="BH78" s="53" t="s">
        <v>672</v>
      </c>
      <c r="BJ78" s="53" t="s">
        <v>395</v>
      </c>
      <c r="BK78" s="53" t="s">
        <v>472</v>
      </c>
      <c r="BL78" s="53" t="s">
        <v>458</v>
      </c>
      <c r="BM78" s="53" t="s">
        <v>423</v>
      </c>
      <c r="BO78" s="53">
        <v>7</v>
      </c>
      <c r="BP78" s="53" t="str">
        <f t="shared" si="12"/>
        <v>E1.2.3</v>
      </c>
      <c r="BQ78" s="53" t="str">
        <f t="shared" si="13"/>
        <v>E1.2.3</v>
      </c>
      <c r="BS78" s="53">
        <v>7</v>
      </c>
      <c r="BT78" s="53" t="str">
        <f t="shared" si="14"/>
        <v>-</v>
      </c>
      <c r="BU78" s="53" t="str">
        <f t="shared" si="15"/>
        <v/>
      </c>
      <c r="BW78" s="53">
        <v>7</v>
      </c>
      <c r="BX78" s="53" t="str">
        <f t="shared" si="16"/>
        <v>R1.4</v>
      </c>
      <c r="BY78" s="53" t="str">
        <f t="shared" si="17"/>
        <v>R1.4</v>
      </c>
      <c r="CA78" s="53">
        <v>7</v>
      </c>
      <c r="CB78" s="53" t="str">
        <f t="shared" si="18"/>
        <v>S3.3</v>
      </c>
      <c r="CC78" s="53" t="str">
        <f t="shared" si="19"/>
        <v>S3.3</v>
      </c>
    </row>
    <row r="79" spans="2:81" ht="11" customHeight="1" x14ac:dyDescent="0.2">
      <c r="B79" s="73">
        <v>12</v>
      </c>
      <c r="C79" s="80" t="str">
        <f>IFERROR(IF(INDEX(E_Ans!$1:$1000,MATCH(Report!$AI$5,E_Ans!$A:$A),ROW(13:13))&lt;&gt;0,INDEX(E_Ans!$1:$1000,MATCH(Report!$AI$5,E_Ans!$A:$A),ROW(13:13)),""), "")</f>
        <v>D</v>
      </c>
      <c r="D79" s="80"/>
      <c r="E79" s="80" t="str">
        <f t="shared" si="0"/>
        <v>D</v>
      </c>
      <c r="F79" s="80"/>
      <c r="G79" s="67" t="str">
        <f t="shared" si="6"/>
        <v>O</v>
      </c>
      <c r="H79" s="80" t="str">
        <f xml:space="preserve"> IFERROR(COUNTIFS(AllAns!$2:$2, $AX$5, AllAns!22:22, E79)/COUNTIF(AllAns!$2:$2, $AX$5),"")</f>
        <v/>
      </c>
      <c r="I79" s="80"/>
      <c r="J79" s="73">
        <v>52</v>
      </c>
      <c r="K79" s="80" t="str">
        <f>IFERROR(IF(INDEX(E_Ans!$1:$1000,MATCH(Report!$AI$5,E_Ans!$A:$A),ROW(53:53))&lt;&gt;0,INDEX(E_Ans!$1:$1000,MATCH(Report!$AI$5,E_Ans!$A:$A),ROW(53:53)),""), "")</f>
        <v/>
      </c>
      <c r="L79" s="80"/>
      <c r="M79" s="80">
        <f t="shared" si="1"/>
        <v>0</v>
      </c>
      <c r="N79" s="80"/>
      <c r="O79" s="67" t="str">
        <f t="shared" si="7"/>
        <v>X</v>
      </c>
      <c r="P79" s="80" t="str">
        <f xml:space="preserve"> IFERROR(COUNTIFS(AllAns!$2:$2, $AX$5, AllAns!62:62, M79)/COUNTIF(AllAns!$2:$2, $AX$5),"")</f>
        <v/>
      </c>
      <c r="Q79" s="80"/>
      <c r="R79" s="54"/>
      <c r="S79" s="73">
        <v>12</v>
      </c>
      <c r="T79" s="80" t="str">
        <f>IFERROR(IF(INDEX(M_Ans!$1:$1000,MATCH(Report!$AI$5,M_Ans!$A:$A),ROW(13:13))&lt;&gt;0,INDEX(M_Ans!$1:$1000,MATCH(Report!$AI$5,M_Ans!$A:$A),ROW(13:13)),""), "")</f>
        <v/>
      </c>
      <c r="U79" s="80"/>
      <c r="V79" s="80" t="str">
        <f t="shared" si="2"/>
        <v>-</v>
      </c>
      <c r="W79" s="80"/>
      <c r="X79" s="67" t="str">
        <f t="shared" si="8"/>
        <v/>
      </c>
      <c r="Y79" s="123" t="str">
        <f xml:space="preserve"> IFERROR(COUNTIFS(AllAns!$2:$2, $AX$5, AllAns!98:98, V79)/COUNTIF(AllAns!$2:$2, $AX$5),"")</f>
        <v/>
      </c>
      <c r="Z79" s="124"/>
      <c r="AA79" s="73">
        <v>52</v>
      </c>
      <c r="AB79" s="80" t="str">
        <f>IFERROR(IF(INDEX(M_Ans!$1:$1000,MATCH(Report!$AI$5,M_Ans!$A:$A),ROW(53:53))&lt;&gt;0,INDEX(M_Ans!$1:$1000,MATCH(Report!$AI$5,M_Ans!$A:$A),ROW(53:53)),""), "")</f>
        <v/>
      </c>
      <c r="AC79" s="80"/>
      <c r="AD79" s="80" t="str">
        <f t="shared" si="3"/>
        <v>-</v>
      </c>
      <c r="AE79" s="80"/>
      <c r="AF79" s="67" t="str">
        <f t="shared" si="9"/>
        <v/>
      </c>
      <c r="AG79" s="80" t="str">
        <f xml:space="preserve"> IFERROR(COUNTIFS(AllAns!$2:$2, $AX$5, AllAns!138:138, AD79)/COUNTIF(AllAns!$2:$2, $AX$5),"")</f>
        <v/>
      </c>
      <c r="AH79" s="80"/>
      <c r="AI79" s="54"/>
      <c r="AJ79" s="73">
        <v>12</v>
      </c>
      <c r="AK79" s="80" t="str">
        <f>IFERROR(IF(INDEX(R_Ans!$1:$1000,MATCH(Report!$AI$5,R_Ans!$A:$A),ROW(13:13))&lt;&gt;0,INDEX(R_Ans!$1:$1000,MATCH(Report!$AI$5,R_Ans!$A:$A),ROW(13:13)),""), "")</f>
        <v>D</v>
      </c>
      <c r="AL79" s="80"/>
      <c r="AM79" s="80" t="str">
        <f t="shared" si="4"/>
        <v>D</v>
      </c>
      <c r="AN79" s="80"/>
      <c r="AO79" s="67" t="str">
        <f t="shared" si="10"/>
        <v>O</v>
      </c>
      <c r="AP79" s="80" t="str">
        <f xml:space="preserve"> IFERROR(COUNTIFS(AllAns!$2:$2, $AX$5, AllAns!159:159, AM79)/COUNTIF(AllAns!$2:$2, $AX$5),"")</f>
        <v/>
      </c>
      <c r="AQ79" s="80"/>
      <c r="AR79" s="54"/>
      <c r="AS79" s="73">
        <v>12</v>
      </c>
      <c r="AT79" s="80" t="str">
        <f>IFERROR(IF(INDEX(S_Ans!$1:$1000,MATCH(Report!$AI$5,S_Ans!$A:$A),ROW(13:13))&lt;&gt;0,INDEX(S_Ans!$1:$1000,MATCH(Report!$AI$5,S_Ans!$A:$A),ROW(13:13)),""), "")</f>
        <v>D</v>
      </c>
      <c r="AU79" s="80"/>
      <c r="AV79" s="80" t="str">
        <f t="shared" si="5"/>
        <v>D</v>
      </c>
      <c r="AW79" s="80"/>
      <c r="AX79" s="67" t="str">
        <f t="shared" si="11"/>
        <v>O</v>
      </c>
      <c r="AY79" s="80" t="str">
        <f xml:space="preserve"> IFERROR(COUNTIFS(AllAns!$2:$2, $AX$5, AllAns!200:200, AV79)/COUNTIF(AllAns!$2:$2, $AX$5),"")</f>
        <v/>
      </c>
      <c r="AZ79" s="80"/>
      <c r="BE79" s="53" t="s">
        <v>548</v>
      </c>
      <c r="BF79" s="53" t="s">
        <v>616</v>
      </c>
      <c r="BG79" s="53" t="s">
        <v>101</v>
      </c>
      <c r="BH79" s="53" t="s">
        <v>673</v>
      </c>
      <c r="BJ79" s="53" t="s">
        <v>396</v>
      </c>
      <c r="BK79" s="53" t="s">
        <v>473</v>
      </c>
      <c r="BL79" s="53" t="s">
        <v>455</v>
      </c>
      <c r="BO79" s="53">
        <v>8</v>
      </c>
      <c r="BP79" s="53" t="str">
        <f t="shared" si="12"/>
        <v>E1.1.1</v>
      </c>
      <c r="BQ79" s="53" t="str">
        <f t="shared" si="13"/>
        <v>E1.1.1</v>
      </c>
      <c r="BS79" s="53">
        <v>8</v>
      </c>
      <c r="BT79" s="53" t="str">
        <f t="shared" si="14"/>
        <v>-</v>
      </c>
      <c r="BU79" s="53" t="str">
        <f t="shared" si="15"/>
        <v/>
      </c>
      <c r="BW79" s="53">
        <v>8</v>
      </c>
      <c r="BX79" s="53" t="str">
        <f t="shared" si="16"/>
        <v>R1.5</v>
      </c>
      <c r="BY79" s="53" t="str">
        <f t="shared" si="17"/>
        <v>R1.5</v>
      </c>
      <c r="CA79" s="53">
        <v>8</v>
      </c>
      <c r="CB79" s="53" t="str">
        <f t="shared" si="18"/>
        <v>S3.3</v>
      </c>
      <c r="CC79" s="53" t="str">
        <f t="shared" si="19"/>
        <v>S3.3</v>
      </c>
    </row>
    <row r="80" spans="2:81" ht="11" customHeight="1" x14ac:dyDescent="0.2">
      <c r="B80" s="73">
        <v>13</v>
      </c>
      <c r="C80" s="80" t="str">
        <f>IFERROR(IF(INDEX(E_Ans!$1:$1000,MATCH(Report!$AI$5,E_Ans!$A:$A),ROW(14:14))&lt;&gt;0,INDEX(E_Ans!$1:$1000,MATCH(Report!$AI$5,E_Ans!$A:$A),ROW(14:14)),""), "")</f>
        <v>B</v>
      </c>
      <c r="D80" s="80"/>
      <c r="E80" s="80" t="str">
        <f t="shared" si="0"/>
        <v>B</v>
      </c>
      <c r="F80" s="80"/>
      <c r="G80" s="67" t="str">
        <f t="shared" si="6"/>
        <v>O</v>
      </c>
      <c r="H80" s="80" t="str">
        <f xml:space="preserve"> IFERROR(COUNTIFS(AllAns!$2:$2, $AX$5, AllAns!23:23, E80)/COUNTIF(AllAns!$2:$2, $AX$5),"")</f>
        <v/>
      </c>
      <c r="I80" s="80"/>
      <c r="J80" s="73">
        <v>53</v>
      </c>
      <c r="K80" s="80" t="str">
        <f>IFERROR(IF(INDEX(E_Ans!$1:$1000,MATCH(Report!$AI$5,E_Ans!$A:$A),ROW(54:54))&lt;&gt;0,INDEX(E_Ans!$1:$1000,MATCH(Report!$AI$5,E_Ans!$A:$A),ROW(54:54)),""), "")</f>
        <v/>
      </c>
      <c r="L80" s="80"/>
      <c r="M80" s="80">
        <f t="shared" si="1"/>
        <v>0</v>
      </c>
      <c r="N80" s="80"/>
      <c r="O80" s="67" t="str">
        <f t="shared" si="7"/>
        <v>X</v>
      </c>
      <c r="P80" s="80" t="str">
        <f xml:space="preserve"> IFERROR(COUNTIFS(AllAns!$2:$2, $AX$5, AllAns!63:63, M80)/COUNTIF(AllAns!$2:$2, $AX$5),"")</f>
        <v/>
      </c>
      <c r="Q80" s="80"/>
      <c r="R80" s="54"/>
      <c r="S80" s="73">
        <v>13</v>
      </c>
      <c r="T80" s="80" t="str">
        <f>IFERROR(IF(INDEX(M_Ans!$1:$1000,MATCH(Report!$AI$5,M_Ans!$A:$A),ROW(14:14))&lt;&gt;0,INDEX(M_Ans!$1:$1000,MATCH(Report!$AI$5,M_Ans!$A:$A),ROW(14:14)),""), "")</f>
        <v/>
      </c>
      <c r="U80" s="80"/>
      <c r="V80" s="80" t="str">
        <f t="shared" si="2"/>
        <v>-</v>
      </c>
      <c r="W80" s="80"/>
      <c r="X80" s="67" t="str">
        <f t="shared" si="8"/>
        <v/>
      </c>
      <c r="Y80" s="123" t="str">
        <f xml:space="preserve"> IFERROR(COUNTIFS(AllAns!$2:$2, $AX$5, AllAns!99:99, V80)/COUNTIF(AllAns!$2:$2, $AX$5),"")</f>
        <v/>
      </c>
      <c r="Z80" s="124"/>
      <c r="AA80" s="73">
        <v>53</v>
      </c>
      <c r="AB80" s="80" t="str">
        <f>IFERROR(IF(INDEX(M_Ans!$1:$1000,MATCH(Report!$AI$5,M_Ans!$A:$A),ROW(54:54))&lt;&gt;0,INDEX(M_Ans!$1:$1000,MATCH(Report!$AI$5,M_Ans!$A:$A),ROW(54:54)),""), "")</f>
        <v/>
      </c>
      <c r="AC80" s="80"/>
      <c r="AD80" s="80" t="str">
        <f t="shared" si="3"/>
        <v>-</v>
      </c>
      <c r="AE80" s="80"/>
      <c r="AF80" s="67" t="str">
        <f t="shared" si="9"/>
        <v/>
      </c>
      <c r="AG80" s="80" t="str">
        <f xml:space="preserve"> IFERROR(COUNTIFS(AllAns!$2:$2, $AX$5, AllAns!139:139, AD80)/COUNTIF(AllAns!$2:$2, $AX$5),"")</f>
        <v/>
      </c>
      <c r="AH80" s="80"/>
      <c r="AI80" s="54"/>
      <c r="AJ80" s="73">
        <v>13</v>
      </c>
      <c r="AK80" s="80" t="str">
        <f>IFERROR(IF(INDEX(R_Ans!$1:$1000,MATCH(Report!$AI$5,R_Ans!$A:$A),ROW(14:14))&lt;&gt;0,INDEX(R_Ans!$1:$1000,MATCH(Report!$AI$5,R_Ans!$A:$A),ROW(14:14)),""), "")</f>
        <v>B</v>
      </c>
      <c r="AL80" s="80"/>
      <c r="AM80" s="80" t="str">
        <f t="shared" si="4"/>
        <v>B</v>
      </c>
      <c r="AN80" s="80"/>
      <c r="AO80" s="67" t="str">
        <f t="shared" si="10"/>
        <v>O</v>
      </c>
      <c r="AP80" s="80" t="str">
        <f xml:space="preserve"> IFERROR(COUNTIFS(AllAns!$2:$2, $AX$5, AllAns!160:160, AM80)/COUNTIF(AllAns!$2:$2, $AX$5),"")</f>
        <v/>
      </c>
      <c r="AQ80" s="80"/>
      <c r="AR80" s="54"/>
      <c r="AS80" s="73">
        <v>13</v>
      </c>
      <c r="AT80" s="80" t="str">
        <f>IFERROR(IF(INDEX(S_Ans!$1:$1000,MATCH(Report!$AI$5,S_Ans!$A:$A),ROW(14:14))&lt;&gt;0,INDEX(S_Ans!$1:$1000,MATCH(Report!$AI$5,S_Ans!$A:$A),ROW(14:14)),""), "")</f>
        <v>B</v>
      </c>
      <c r="AU80" s="80"/>
      <c r="AV80" s="80" t="str">
        <f t="shared" si="5"/>
        <v>B</v>
      </c>
      <c r="AW80" s="80"/>
      <c r="AX80" s="67" t="str">
        <f t="shared" si="11"/>
        <v>O</v>
      </c>
      <c r="AY80" s="80" t="str">
        <f xml:space="preserve"> IFERROR(COUNTIFS(AllAns!$2:$2, $AX$5, AllAns!201:201, AV80)/COUNTIF(AllAns!$2:$2, $AX$5),"")</f>
        <v/>
      </c>
      <c r="AZ80" s="80"/>
      <c r="BE80" s="53" t="s">
        <v>549</v>
      </c>
      <c r="BF80" s="53" t="s">
        <v>617</v>
      </c>
      <c r="BG80" s="53" t="s">
        <v>100</v>
      </c>
      <c r="BH80" s="53" t="s">
        <v>674</v>
      </c>
      <c r="BJ80" s="53" t="s">
        <v>397</v>
      </c>
      <c r="BK80" s="53" t="s">
        <v>474</v>
      </c>
      <c r="BL80" s="53" t="s">
        <v>434</v>
      </c>
      <c r="BO80" s="53">
        <v>9</v>
      </c>
      <c r="BP80" s="53" t="str">
        <f t="shared" si="12"/>
        <v>E1.1.2</v>
      </c>
      <c r="BQ80" s="53" t="str">
        <f t="shared" si="13"/>
        <v>E1.1.2</v>
      </c>
      <c r="BS80" s="53">
        <v>9</v>
      </c>
      <c r="BT80" s="53" t="str">
        <f t="shared" si="14"/>
        <v>-</v>
      </c>
      <c r="BU80" s="53" t="str">
        <f t="shared" si="15"/>
        <v/>
      </c>
      <c r="BW80" s="53">
        <v>9</v>
      </c>
      <c r="BX80" s="53" t="str">
        <f t="shared" si="16"/>
        <v>R1.2</v>
      </c>
      <c r="BY80" s="53" t="str">
        <f t="shared" si="17"/>
        <v>R1.2</v>
      </c>
      <c r="CA80" s="53">
        <v>9</v>
      </c>
      <c r="CB80" s="53" t="str">
        <f t="shared" si="18"/>
        <v>S3.3</v>
      </c>
      <c r="CC80" s="53" t="str">
        <f t="shared" si="19"/>
        <v>S3.3</v>
      </c>
    </row>
    <row r="81" spans="2:81" ht="11" customHeight="1" x14ac:dyDescent="0.2">
      <c r="B81" s="73">
        <v>14</v>
      </c>
      <c r="C81" s="80" t="str">
        <f>IFERROR(IF(INDEX(E_Ans!$1:$1000,MATCH(Report!$AI$5,E_Ans!$A:$A),ROW(15:15))&lt;&gt;0,INDEX(E_Ans!$1:$1000,MATCH(Report!$AI$5,E_Ans!$A:$A),ROW(15:15)),""), "")</f>
        <v>C</v>
      </c>
      <c r="D81" s="80"/>
      <c r="E81" s="80" t="str">
        <f t="shared" si="0"/>
        <v>C</v>
      </c>
      <c r="F81" s="80"/>
      <c r="G81" s="67" t="str">
        <f t="shared" si="6"/>
        <v>O</v>
      </c>
      <c r="H81" s="80" t="str">
        <f xml:space="preserve"> IFERROR(COUNTIFS(AllAns!$2:$2, $AX$5, AllAns!24:24, E81)/COUNTIF(AllAns!$2:$2, $AX$5),"")</f>
        <v/>
      </c>
      <c r="I81" s="80"/>
      <c r="J81" s="73">
        <v>54</v>
      </c>
      <c r="K81" s="80" t="str">
        <f>IFERROR(IF(INDEX(E_Ans!$1:$1000,MATCH(Report!$AI$5,E_Ans!$A:$A),ROW(55:55))&lt;&gt;0,INDEX(E_Ans!$1:$1000,MATCH(Report!$AI$5,E_Ans!$A:$A),ROW(55:55)),""), "")</f>
        <v/>
      </c>
      <c r="L81" s="80"/>
      <c r="M81" s="80">
        <f t="shared" si="1"/>
        <v>0</v>
      </c>
      <c r="N81" s="80"/>
      <c r="O81" s="67" t="str">
        <f t="shared" si="7"/>
        <v>X</v>
      </c>
      <c r="P81" s="80" t="str">
        <f xml:space="preserve"> IFERROR(COUNTIFS(AllAns!$2:$2, $AX$5, AllAns!64:64, M81)/COUNTIF(AllAns!$2:$2, $AX$5),"")</f>
        <v/>
      </c>
      <c r="Q81" s="80"/>
      <c r="R81" s="54"/>
      <c r="S81" s="73">
        <v>14</v>
      </c>
      <c r="T81" s="80" t="str">
        <f>IFERROR(IF(INDEX(M_Ans!$1:$1000,MATCH(Report!$AI$5,M_Ans!$A:$A),ROW(15:15))&lt;&gt;0,INDEX(M_Ans!$1:$1000,MATCH(Report!$AI$5,M_Ans!$A:$A),ROW(15:15)),""), "")</f>
        <v/>
      </c>
      <c r="U81" s="80"/>
      <c r="V81" s="80" t="str">
        <f t="shared" si="2"/>
        <v>-</v>
      </c>
      <c r="W81" s="80"/>
      <c r="X81" s="67" t="str">
        <f t="shared" si="8"/>
        <v/>
      </c>
      <c r="Y81" s="123" t="str">
        <f xml:space="preserve"> IFERROR(COUNTIFS(AllAns!$2:$2, $AX$5, AllAns!100:100, V81)/COUNTIF(AllAns!$2:$2, $AX$5),"")</f>
        <v/>
      </c>
      <c r="Z81" s="124"/>
      <c r="AA81" s="73">
        <v>54</v>
      </c>
      <c r="AB81" s="80" t="str">
        <f>IFERROR(IF(INDEX(M_Ans!$1:$1000,MATCH(Report!$AI$5,M_Ans!$A:$A),ROW(55:55))&lt;&gt;0,INDEX(M_Ans!$1:$1000,MATCH(Report!$AI$5,M_Ans!$A:$A),ROW(55:55)),""), "")</f>
        <v/>
      </c>
      <c r="AC81" s="80"/>
      <c r="AD81" s="80" t="str">
        <f t="shared" si="3"/>
        <v>-</v>
      </c>
      <c r="AE81" s="80"/>
      <c r="AF81" s="67" t="str">
        <f t="shared" si="9"/>
        <v/>
      </c>
      <c r="AG81" s="80" t="str">
        <f xml:space="preserve"> IFERROR(COUNTIFS(AllAns!$2:$2, $AX$5, AllAns!140:140, AD81)/COUNTIF(AllAns!$2:$2, $AX$5),"")</f>
        <v/>
      </c>
      <c r="AH81" s="80"/>
      <c r="AI81" s="54"/>
      <c r="AJ81" s="73">
        <v>14</v>
      </c>
      <c r="AK81" s="80" t="str">
        <f>IFERROR(IF(INDEX(R_Ans!$1:$1000,MATCH(Report!$AI$5,R_Ans!$A:$A),ROW(15:15))&lt;&gt;0,INDEX(R_Ans!$1:$1000,MATCH(Report!$AI$5,R_Ans!$A:$A),ROW(15:15)),""), "")</f>
        <v>C</v>
      </c>
      <c r="AL81" s="80"/>
      <c r="AM81" s="80" t="str">
        <f t="shared" si="4"/>
        <v>C</v>
      </c>
      <c r="AN81" s="80"/>
      <c r="AO81" s="67" t="str">
        <f t="shared" si="10"/>
        <v>O</v>
      </c>
      <c r="AP81" s="80" t="str">
        <f xml:space="preserve"> IFERROR(COUNTIFS(AllAns!$2:$2, $AX$5, AllAns!161:161, AM81)/COUNTIF(AllAns!$2:$2, $AX$5),"")</f>
        <v/>
      </c>
      <c r="AQ81" s="80"/>
      <c r="AR81" s="54"/>
      <c r="AS81" s="73">
        <v>14</v>
      </c>
      <c r="AT81" s="80" t="str">
        <f>IFERROR(IF(INDEX(S_Ans!$1:$1000,MATCH(Report!$AI$5,S_Ans!$A:$A),ROW(15:15))&lt;&gt;0,INDEX(S_Ans!$1:$1000,MATCH(Report!$AI$5,S_Ans!$A:$A),ROW(15:15)),""), "")</f>
        <v>C</v>
      </c>
      <c r="AU81" s="80"/>
      <c r="AV81" s="80" t="str">
        <f t="shared" si="5"/>
        <v>C</v>
      </c>
      <c r="AW81" s="80"/>
      <c r="AX81" s="67" t="str">
        <f t="shared" si="11"/>
        <v>O</v>
      </c>
      <c r="AY81" s="80" t="str">
        <f xml:space="preserve"> IFERROR(COUNTIFS(AllAns!$2:$2, $AX$5, AllAns!202:202, AV81)/COUNTIF(AllAns!$2:$2, $AX$5),"")</f>
        <v/>
      </c>
      <c r="AZ81" s="80"/>
      <c r="BE81" s="53" t="s">
        <v>550</v>
      </c>
      <c r="BF81" s="53" t="s">
        <v>618</v>
      </c>
      <c r="BG81" s="53" t="s">
        <v>99</v>
      </c>
      <c r="BH81" s="53" t="s">
        <v>675</v>
      </c>
      <c r="BJ81" s="53" t="s">
        <v>398</v>
      </c>
      <c r="BK81" s="53" t="s">
        <v>475</v>
      </c>
      <c r="BL81" s="53" t="s">
        <v>433</v>
      </c>
      <c r="BO81" s="53">
        <v>10</v>
      </c>
      <c r="BP81" s="53" t="str">
        <f t="shared" si="12"/>
        <v>E1.1.1</v>
      </c>
      <c r="BQ81" s="53" t="str">
        <f t="shared" si="13"/>
        <v>E1.1.1</v>
      </c>
      <c r="BS81" s="53">
        <v>10</v>
      </c>
      <c r="BT81" s="53" t="str">
        <f t="shared" si="14"/>
        <v>-</v>
      </c>
      <c r="BU81" s="53" t="str">
        <f t="shared" si="15"/>
        <v/>
      </c>
      <c r="BW81" s="53">
        <v>10</v>
      </c>
      <c r="BX81" s="53" t="str">
        <f t="shared" si="16"/>
        <v>R1.3</v>
      </c>
      <c r="BY81" s="53" t="str">
        <f t="shared" si="17"/>
        <v>R1.3</v>
      </c>
      <c r="CA81" s="53">
        <v>10</v>
      </c>
      <c r="CB81" s="53" t="str">
        <f t="shared" si="18"/>
        <v>S3.3</v>
      </c>
      <c r="CC81" s="53" t="str">
        <f t="shared" si="19"/>
        <v>S3.3</v>
      </c>
    </row>
    <row r="82" spans="2:81" ht="11" customHeight="1" x14ac:dyDescent="0.2">
      <c r="B82" s="73">
        <v>15</v>
      </c>
      <c r="C82" s="80" t="str">
        <f>IFERROR(IF(INDEX(E_Ans!$1:$1000,MATCH(Report!$AI$5,E_Ans!$A:$A),ROW(16:16))&lt;&gt;0,INDEX(E_Ans!$1:$1000,MATCH(Report!$AI$5,E_Ans!$A:$A),ROW(16:16)),""), "")</f>
        <v>D</v>
      </c>
      <c r="D82" s="80"/>
      <c r="E82" s="80" t="str">
        <f t="shared" si="0"/>
        <v>D</v>
      </c>
      <c r="F82" s="80"/>
      <c r="G82" s="67" t="str">
        <f t="shared" si="6"/>
        <v>O</v>
      </c>
      <c r="H82" s="80" t="str">
        <f xml:space="preserve"> IFERROR(COUNTIFS(AllAns!$2:$2, $AX$5, AllAns!25:25, E82)/COUNTIF(AllAns!$2:$2, $AX$5),"")</f>
        <v/>
      </c>
      <c r="I82" s="80"/>
      <c r="J82" s="73">
        <v>55</v>
      </c>
      <c r="K82" s="80" t="str">
        <f>IFERROR(IF(INDEX(E_Ans!$1:$1000,MATCH(Report!$AI$5,E_Ans!$A:$A),ROW(56:56))&lt;&gt;0,INDEX(E_Ans!$1:$1000,MATCH(Report!$AI$5,E_Ans!$A:$A),ROW(56:56)),""), "")</f>
        <v/>
      </c>
      <c r="L82" s="80"/>
      <c r="M82" s="80">
        <f t="shared" si="1"/>
        <v>0</v>
      </c>
      <c r="N82" s="80"/>
      <c r="O82" s="67" t="str">
        <f t="shared" si="7"/>
        <v>X</v>
      </c>
      <c r="P82" s="80" t="str">
        <f xml:space="preserve"> IFERROR(COUNTIFS(AllAns!$2:$2, $AX$5, AllAns!65:65, M82)/COUNTIF(AllAns!$2:$2, $AX$5),"")</f>
        <v/>
      </c>
      <c r="Q82" s="80"/>
      <c r="R82" s="54"/>
      <c r="S82" s="73">
        <v>15</v>
      </c>
      <c r="T82" s="80" t="str">
        <f>IFERROR(IF(INDEX(M_Ans!$1:$1000,MATCH(Report!$AI$5,M_Ans!$A:$A),ROW(16:16))&lt;&gt;0,INDEX(M_Ans!$1:$1000,MATCH(Report!$AI$5,M_Ans!$A:$A),ROW(16:16)),""), "")</f>
        <v/>
      </c>
      <c r="U82" s="80"/>
      <c r="V82" s="80" t="str">
        <f t="shared" si="2"/>
        <v>-</v>
      </c>
      <c r="W82" s="80"/>
      <c r="X82" s="67" t="str">
        <f t="shared" si="8"/>
        <v/>
      </c>
      <c r="Y82" s="123" t="str">
        <f xml:space="preserve"> IFERROR(COUNTIFS(AllAns!$2:$2, $AX$5, AllAns!101:101, V82)/COUNTIF(AllAns!$2:$2, $AX$5),"")</f>
        <v/>
      </c>
      <c r="Z82" s="124"/>
      <c r="AA82" s="73">
        <v>55</v>
      </c>
      <c r="AB82" s="80" t="str">
        <f>IFERROR(IF(INDEX(M_Ans!$1:$1000,MATCH(Report!$AI$5,M_Ans!$A:$A),ROW(56:56))&lt;&gt;0,INDEX(M_Ans!$1:$1000,MATCH(Report!$AI$5,M_Ans!$A:$A),ROW(56:56)),""), "")</f>
        <v/>
      </c>
      <c r="AC82" s="80"/>
      <c r="AD82" s="80" t="str">
        <f t="shared" si="3"/>
        <v>-</v>
      </c>
      <c r="AE82" s="80"/>
      <c r="AF82" s="67" t="str">
        <f t="shared" si="9"/>
        <v/>
      </c>
      <c r="AG82" s="80" t="str">
        <f xml:space="preserve"> IFERROR(COUNTIFS(AllAns!$2:$2, $AX$5, AllAns!141:141, AD82)/COUNTIF(AllAns!$2:$2, $AX$5),"")</f>
        <v/>
      </c>
      <c r="AH82" s="80"/>
      <c r="AI82" s="54"/>
      <c r="AJ82" s="73">
        <v>15</v>
      </c>
      <c r="AK82" s="80" t="str">
        <f>IFERROR(IF(INDEX(R_Ans!$1:$1000,MATCH(Report!$AI$5,R_Ans!$A:$A),ROW(16:16))&lt;&gt;0,INDEX(R_Ans!$1:$1000,MATCH(Report!$AI$5,R_Ans!$A:$A),ROW(16:16)),""), "")</f>
        <v>D</v>
      </c>
      <c r="AL82" s="80"/>
      <c r="AM82" s="80" t="str">
        <f t="shared" si="4"/>
        <v>D</v>
      </c>
      <c r="AN82" s="80"/>
      <c r="AO82" s="67" t="str">
        <f t="shared" si="10"/>
        <v>O</v>
      </c>
      <c r="AP82" s="80" t="str">
        <f xml:space="preserve"> IFERROR(COUNTIFS(AllAns!$2:$2, $AX$5, AllAns!162:162, AM82)/COUNTIF(AllAns!$2:$2, $AX$5),"")</f>
        <v/>
      </c>
      <c r="AQ82" s="80"/>
      <c r="AR82" s="54"/>
      <c r="AS82" s="73">
        <v>15</v>
      </c>
      <c r="AT82" s="80" t="str">
        <f>IFERROR(IF(INDEX(S_Ans!$1:$1000,MATCH(Report!$AI$5,S_Ans!$A:$A),ROW(16:16))&lt;&gt;0,INDEX(S_Ans!$1:$1000,MATCH(Report!$AI$5,S_Ans!$A:$A),ROW(16:16)),""), "")</f>
        <v>D</v>
      </c>
      <c r="AU82" s="80"/>
      <c r="AV82" s="80" t="str">
        <f t="shared" si="5"/>
        <v>D</v>
      </c>
      <c r="AW82" s="80"/>
      <c r="AX82" s="67" t="str">
        <f t="shared" si="11"/>
        <v>O</v>
      </c>
      <c r="AY82" s="80" t="str">
        <f xml:space="preserve"> IFERROR(COUNTIFS(AllAns!$2:$2, $AX$5, AllAns!203:203, AV82)/COUNTIF(AllAns!$2:$2, $AX$5),"")</f>
        <v/>
      </c>
      <c r="AZ82" s="80"/>
      <c r="BE82" s="53" t="s">
        <v>551</v>
      </c>
      <c r="BF82" s="53" t="s">
        <v>619</v>
      </c>
      <c r="BG82" s="53" t="s">
        <v>98</v>
      </c>
      <c r="BH82" s="53" t="s">
        <v>676</v>
      </c>
      <c r="BJ82" s="53" t="s">
        <v>399</v>
      </c>
      <c r="BK82" s="53" t="s">
        <v>476</v>
      </c>
      <c r="BL82" s="53" t="s">
        <v>430</v>
      </c>
      <c r="BO82" s="53">
        <v>11</v>
      </c>
      <c r="BP82" s="53" t="str">
        <f t="shared" si="12"/>
        <v>E2.1.3</v>
      </c>
      <c r="BQ82" s="53" t="str">
        <f t="shared" si="13"/>
        <v>E2.1.3</v>
      </c>
      <c r="BS82" s="53">
        <v>11</v>
      </c>
      <c r="BT82" s="53" t="str">
        <f t="shared" si="14"/>
        <v>-</v>
      </c>
      <c r="BU82" s="53" t="str">
        <f t="shared" si="15"/>
        <v/>
      </c>
      <c r="BW82" s="53">
        <v>11</v>
      </c>
      <c r="BX82" s="53" t="str">
        <f t="shared" si="16"/>
        <v>R2.6</v>
      </c>
      <c r="BY82" s="53" t="str">
        <f t="shared" si="17"/>
        <v>R2.6</v>
      </c>
      <c r="CA82" s="53">
        <v>11</v>
      </c>
      <c r="CB82" s="53" t="str">
        <f t="shared" si="18"/>
        <v>S3.3</v>
      </c>
      <c r="CC82" s="53" t="str">
        <f t="shared" si="19"/>
        <v>S3.3</v>
      </c>
    </row>
    <row r="83" spans="2:81" ht="11" customHeight="1" x14ac:dyDescent="0.2">
      <c r="B83" s="73">
        <v>16</v>
      </c>
      <c r="C83" s="80" t="str">
        <f>IFERROR(IF(INDEX(E_Ans!$1:$1000,MATCH(Report!$AI$5,E_Ans!$A:$A),ROW(17:17))&lt;&gt;0,INDEX(E_Ans!$1:$1000,MATCH(Report!$AI$5,E_Ans!$A:$A),ROW(17:17)),""), "")</f>
        <v>C</v>
      </c>
      <c r="D83" s="80"/>
      <c r="E83" s="80" t="str">
        <f t="shared" si="0"/>
        <v>C</v>
      </c>
      <c r="F83" s="80"/>
      <c r="G83" s="67" t="str">
        <f t="shared" si="6"/>
        <v>O</v>
      </c>
      <c r="H83" s="80" t="str">
        <f xml:space="preserve"> IFERROR(COUNTIFS(AllAns!$2:$2, $AX$5, AllAns!26:26, E83)/COUNTIF(AllAns!$2:$2, $AX$5),"")</f>
        <v/>
      </c>
      <c r="I83" s="80"/>
      <c r="J83" s="73">
        <v>56</v>
      </c>
      <c r="K83" s="80" t="str">
        <f>IFERROR(IF(INDEX(E_Ans!$1:$1000,MATCH(Report!$AI$5,E_Ans!$A:$A),ROW(57:57))&lt;&gt;0,INDEX(E_Ans!$1:$1000,MATCH(Report!$AI$5,E_Ans!$A:$A),ROW(57:57)),""), "")</f>
        <v/>
      </c>
      <c r="L83" s="80"/>
      <c r="M83" s="80">
        <f t="shared" si="1"/>
        <v>0</v>
      </c>
      <c r="N83" s="80"/>
      <c r="O83" s="67" t="str">
        <f t="shared" si="7"/>
        <v>X</v>
      </c>
      <c r="P83" s="80" t="str">
        <f xml:space="preserve"> IFERROR(COUNTIFS(AllAns!$2:$2, $AX$5, AllAns!66:66, M83)/COUNTIF(AllAns!$2:$2, $AX$5),"")</f>
        <v/>
      </c>
      <c r="Q83" s="80"/>
      <c r="R83" s="54"/>
      <c r="S83" s="73">
        <v>16</v>
      </c>
      <c r="T83" s="80" t="str">
        <f>IFERROR(IF(INDEX(M_Ans!$1:$1000,MATCH(Report!$AI$5,M_Ans!$A:$A),ROW(17:17))&lt;&gt;0,INDEX(M_Ans!$1:$1000,MATCH(Report!$AI$5,M_Ans!$A:$A),ROW(17:17)),""), "")</f>
        <v/>
      </c>
      <c r="U83" s="80"/>
      <c r="V83" s="80" t="str">
        <f t="shared" si="2"/>
        <v>-</v>
      </c>
      <c r="W83" s="80"/>
      <c r="X83" s="67" t="str">
        <f t="shared" si="8"/>
        <v/>
      </c>
      <c r="Y83" s="123" t="str">
        <f xml:space="preserve"> IFERROR(COUNTIFS(AllAns!$2:$2, $AX$5, AllAns!102:102, V83)/COUNTIF(AllAns!$2:$2, $AX$5),"")</f>
        <v/>
      </c>
      <c r="Z83" s="124"/>
      <c r="AA83" s="73">
        <v>56</v>
      </c>
      <c r="AB83" s="80" t="str">
        <f>IFERROR(IF(INDEX(M_Ans!$1:$1000,MATCH(Report!$AI$5,M_Ans!$A:$A),ROW(57:57))&lt;&gt;0,INDEX(M_Ans!$1:$1000,MATCH(Report!$AI$5,M_Ans!$A:$A),ROW(57:57)),""), "")</f>
        <v/>
      </c>
      <c r="AC83" s="80"/>
      <c r="AD83" s="80" t="str">
        <f t="shared" si="3"/>
        <v>-</v>
      </c>
      <c r="AE83" s="80"/>
      <c r="AF83" s="67" t="str">
        <f t="shared" si="9"/>
        <v/>
      </c>
      <c r="AG83" s="80" t="str">
        <f xml:space="preserve"> IFERROR(COUNTIFS(AllAns!$2:$2, $AX$5, AllAns!142:142, AD83)/COUNTIF(AllAns!$2:$2, $AX$5),"")</f>
        <v/>
      </c>
      <c r="AH83" s="80"/>
      <c r="AI83" s="54"/>
      <c r="AJ83" s="73">
        <v>16</v>
      </c>
      <c r="AK83" s="80" t="str">
        <f>IFERROR(IF(INDEX(R_Ans!$1:$1000,MATCH(Report!$AI$5,R_Ans!$A:$A),ROW(17:17))&lt;&gt;0,INDEX(R_Ans!$1:$1000,MATCH(Report!$AI$5,R_Ans!$A:$A),ROW(17:17)),""), "")</f>
        <v>C</v>
      </c>
      <c r="AL83" s="80"/>
      <c r="AM83" s="80" t="str">
        <f t="shared" si="4"/>
        <v>C</v>
      </c>
      <c r="AN83" s="80"/>
      <c r="AO83" s="67" t="str">
        <f t="shared" si="10"/>
        <v>O</v>
      </c>
      <c r="AP83" s="80" t="str">
        <f xml:space="preserve"> IFERROR(COUNTIFS(AllAns!$2:$2, $AX$5, AllAns!163:163, AM83)/COUNTIF(AllAns!$2:$2, $AX$5),"")</f>
        <v/>
      </c>
      <c r="AQ83" s="80"/>
      <c r="AR83" s="54"/>
      <c r="AS83" s="73">
        <v>16</v>
      </c>
      <c r="AT83" s="80" t="str">
        <f>IFERROR(IF(INDEX(S_Ans!$1:$1000,MATCH(Report!$AI$5,S_Ans!$A:$A),ROW(17:17))&lt;&gt;0,INDEX(S_Ans!$1:$1000,MATCH(Report!$AI$5,S_Ans!$A:$A),ROW(17:17)),""), "")</f>
        <v>C</v>
      </c>
      <c r="AU83" s="80"/>
      <c r="AV83" s="80" t="str">
        <f t="shared" si="5"/>
        <v>C</v>
      </c>
      <c r="AW83" s="80"/>
      <c r="AX83" s="67" t="str">
        <f t="shared" si="11"/>
        <v>O</v>
      </c>
      <c r="AY83" s="80" t="str">
        <f xml:space="preserve"> IFERROR(COUNTIFS(AllAns!$2:$2, $AX$5, AllAns!204:204, AV83)/COUNTIF(AllAns!$2:$2, $AX$5),"")</f>
        <v/>
      </c>
      <c r="AZ83" s="80"/>
      <c r="BE83" s="53" t="s">
        <v>552</v>
      </c>
      <c r="BF83" s="53" t="s">
        <v>620</v>
      </c>
      <c r="BG83" s="53" t="s">
        <v>97</v>
      </c>
      <c r="BH83" s="53" t="s">
        <v>677</v>
      </c>
      <c r="BJ83" s="53" t="s">
        <v>400</v>
      </c>
      <c r="BK83" s="53" t="s">
        <v>477</v>
      </c>
      <c r="BL83" s="53" t="s">
        <v>446</v>
      </c>
      <c r="BO83" s="53">
        <v>12</v>
      </c>
      <c r="BP83" s="53" t="str">
        <f t="shared" si="12"/>
        <v>E2.1.5</v>
      </c>
      <c r="BQ83" s="53" t="str">
        <f t="shared" si="13"/>
        <v>E2.1.5</v>
      </c>
      <c r="BS83" s="53">
        <v>12</v>
      </c>
      <c r="BT83" s="53" t="str">
        <f t="shared" si="14"/>
        <v>-</v>
      </c>
      <c r="BU83" s="53" t="str">
        <f t="shared" si="15"/>
        <v/>
      </c>
      <c r="BW83" s="53">
        <v>12</v>
      </c>
      <c r="BX83" s="53" t="str">
        <f t="shared" si="16"/>
        <v>R2.3</v>
      </c>
      <c r="BY83" s="53" t="str">
        <f t="shared" si="17"/>
        <v>R2.3</v>
      </c>
      <c r="CA83" s="53">
        <v>12</v>
      </c>
      <c r="CB83" s="53" t="str">
        <f t="shared" si="18"/>
        <v>S3.3</v>
      </c>
      <c r="CC83" s="53" t="str">
        <f t="shared" si="19"/>
        <v>S3.3</v>
      </c>
    </row>
    <row r="84" spans="2:81" ht="11" customHeight="1" x14ac:dyDescent="0.2">
      <c r="B84" s="73">
        <v>17</v>
      </c>
      <c r="C84" s="80" t="str">
        <f>IFERROR(IF(INDEX(E_Ans!$1:$1000,MATCH(Report!$AI$5,E_Ans!$A:$A),ROW(18:18))&lt;&gt;0,INDEX(E_Ans!$1:$1000,MATCH(Report!$AI$5,E_Ans!$A:$A),ROW(18:18)),""), "")</f>
        <v>D</v>
      </c>
      <c r="D84" s="80"/>
      <c r="E84" s="80" t="str">
        <f t="shared" si="0"/>
        <v>D</v>
      </c>
      <c r="F84" s="80"/>
      <c r="G84" s="67" t="str">
        <f t="shared" si="6"/>
        <v>O</v>
      </c>
      <c r="H84" s="80" t="str">
        <f xml:space="preserve"> IFERROR(COUNTIFS(AllAns!$2:$2, $AX$5, AllAns!27:27, E84)/COUNTIF(AllAns!$2:$2, $AX$5),"")</f>
        <v/>
      </c>
      <c r="I84" s="80"/>
      <c r="J84" s="73">
        <v>57</v>
      </c>
      <c r="K84" s="80" t="str">
        <f>IFERROR(IF(INDEX(E_Ans!$1:$1000,MATCH(Report!$AI$5,E_Ans!$A:$A),ROW(58:58))&lt;&gt;0,INDEX(E_Ans!$1:$1000,MATCH(Report!$AI$5,E_Ans!$A:$A),ROW(58:58)),""), "")</f>
        <v/>
      </c>
      <c r="L84" s="80"/>
      <c r="M84" s="80">
        <f t="shared" si="1"/>
        <v>0</v>
      </c>
      <c r="N84" s="80"/>
      <c r="O84" s="67" t="str">
        <f t="shared" si="7"/>
        <v>X</v>
      </c>
      <c r="P84" s="80" t="str">
        <f xml:space="preserve"> IFERROR(COUNTIFS(AllAns!$2:$2, $AX$5, AllAns!67:67, M84)/COUNTIF(AllAns!$2:$2, $AX$5),"")</f>
        <v/>
      </c>
      <c r="Q84" s="80"/>
      <c r="R84" s="54"/>
      <c r="S84" s="73">
        <v>17</v>
      </c>
      <c r="T84" s="80" t="str">
        <f>IFERROR(IF(INDEX(M_Ans!$1:$1000,MATCH(Report!$AI$5,M_Ans!$A:$A),ROW(18:18))&lt;&gt;0,INDEX(M_Ans!$1:$1000,MATCH(Report!$AI$5,M_Ans!$A:$A),ROW(18:18)),""), "")</f>
        <v/>
      </c>
      <c r="U84" s="80"/>
      <c r="V84" s="80" t="str">
        <f t="shared" si="2"/>
        <v>-</v>
      </c>
      <c r="W84" s="80"/>
      <c r="X84" s="67" t="str">
        <f t="shared" si="8"/>
        <v/>
      </c>
      <c r="Y84" s="123" t="str">
        <f xml:space="preserve"> IFERROR(COUNTIFS(AllAns!$2:$2, $AX$5, AllAns!103:103, V84)/COUNTIF(AllAns!$2:$2, $AX$5),"")</f>
        <v/>
      </c>
      <c r="Z84" s="124"/>
      <c r="AA84" s="73">
        <v>57</v>
      </c>
      <c r="AB84" s="80" t="str">
        <f>IFERROR(IF(INDEX(M_Ans!$1:$1000,MATCH(Report!$AI$5,M_Ans!$A:$A),ROW(58:58))&lt;&gt;0,INDEX(M_Ans!$1:$1000,MATCH(Report!$AI$5,M_Ans!$A:$A),ROW(58:58)),""), "")</f>
        <v/>
      </c>
      <c r="AC84" s="80"/>
      <c r="AD84" s="80" t="str">
        <f t="shared" si="3"/>
        <v>-</v>
      </c>
      <c r="AE84" s="80"/>
      <c r="AF84" s="67" t="str">
        <f t="shared" si="9"/>
        <v/>
      </c>
      <c r="AG84" s="80" t="str">
        <f xml:space="preserve"> IFERROR(COUNTIFS(AllAns!$2:$2, $AX$5, AllAns!143:143, AD84)/COUNTIF(AllAns!$2:$2, $AX$5),"")</f>
        <v/>
      </c>
      <c r="AH84" s="80"/>
      <c r="AI84" s="54"/>
      <c r="AJ84" s="73">
        <v>17</v>
      </c>
      <c r="AK84" s="80" t="str">
        <f>IFERROR(IF(INDEX(R_Ans!$1:$1000,MATCH(Report!$AI$5,R_Ans!$A:$A),ROW(18:18))&lt;&gt;0,INDEX(R_Ans!$1:$1000,MATCH(Report!$AI$5,R_Ans!$A:$A),ROW(18:18)),""), "")</f>
        <v>D</v>
      </c>
      <c r="AL84" s="80"/>
      <c r="AM84" s="80" t="str">
        <f t="shared" si="4"/>
        <v>D</v>
      </c>
      <c r="AN84" s="80"/>
      <c r="AO84" s="67" t="str">
        <f t="shared" si="10"/>
        <v>O</v>
      </c>
      <c r="AP84" s="80" t="str">
        <f xml:space="preserve"> IFERROR(COUNTIFS(AllAns!$2:$2, $AX$5, AllAns!164:164, AM84)/COUNTIF(AllAns!$2:$2, $AX$5),"")</f>
        <v/>
      </c>
      <c r="AQ84" s="80"/>
      <c r="AR84" s="54"/>
      <c r="AS84" s="73">
        <v>17</v>
      </c>
      <c r="AT84" s="80" t="str">
        <f>IFERROR(IF(INDEX(S_Ans!$1:$1000,MATCH(Report!$AI$5,S_Ans!$A:$A),ROW(18:18))&lt;&gt;0,INDEX(S_Ans!$1:$1000,MATCH(Report!$AI$5,S_Ans!$A:$A),ROW(18:18)),""), "")</f>
        <v>D</v>
      </c>
      <c r="AU84" s="80"/>
      <c r="AV84" s="80" t="str">
        <f t="shared" si="5"/>
        <v>D</v>
      </c>
      <c r="AW84" s="80"/>
      <c r="AX84" s="67" t="str">
        <f t="shared" si="11"/>
        <v>O</v>
      </c>
      <c r="AY84" s="80" t="str">
        <f xml:space="preserve"> IFERROR(COUNTIFS(AllAns!$2:$2, $AX$5, AllAns!205:205, AV84)/COUNTIF(AllAns!$2:$2, $AX$5),"")</f>
        <v/>
      </c>
      <c r="AZ84" s="80"/>
      <c r="BE84" s="53" t="s">
        <v>553</v>
      </c>
      <c r="BF84" s="53" t="s">
        <v>621</v>
      </c>
      <c r="BG84" s="53" t="s">
        <v>96</v>
      </c>
      <c r="BH84" s="53" t="s">
        <v>678</v>
      </c>
      <c r="BJ84" s="53" t="s">
        <v>401</v>
      </c>
      <c r="BK84" s="53" t="s">
        <v>478</v>
      </c>
      <c r="BL84" s="53" t="s">
        <v>432</v>
      </c>
      <c r="BO84" s="53">
        <v>13</v>
      </c>
      <c r="BP84" s="53" t="str">
        <f t="shared" si="12"/>
        <v>E1.1.2</v>
      </c>
      <c r="BQ84" s="53" t="str">
        <f t="shared" si="13"/>
        <v>E1.1.2</v>
      </c>
      <c r="BS84" s="53">
        <v>13</v>
      </c>
      <c r="BT84" s="53" t="str">
        <f t="shared" si="14"/>
        <v>-</v>
      </c>
      <c r="BU84" s="53" t="str">
        <f t="shared" si="15"/>
        <v/>
      </c>
      <c r="BW84" s="53">
        <v>13</v>
      </c>
      <c r="BX84" s="53" t="str">
        <f t="shared" si="16"/>
        <v>R2.7</v>
      </c>
      <c r="BY84" s="53" t="str">
        <f t="shared" si="17"/>
        <v>R2.7</v>
      </c>
      <c r="CA84" s="53">
        <v>13</v>
      </c>
      <c r="CB84" s="53" t="str">
        <f t="shared" si="18"/>
        <v>S3.3</v>
      </c>
      <c r="CC84" s="53" t="str">
        <f t="shared" si="19"/>
        <v>S3.3</v>
      </c>
    </row>
    <row r="85" spans="2:81" ht="11" customHeight="1" x14ac:dyDescent="0.2">
      <c r="B85" s="73">
        <v>18</v>
      </c>
      <c r="C85" s="80" t="str">
        <f>IFERROR(IF(INDEX(E_Ans!$1:$1000,MATCH(Report!$AI$5,E_Ans!$A:$A),ROW(19:19))&lt;&gt;0,INDEX(E_Ans!$1:$1000,MATCH(Report!$AI$5,E_Ans!$A:$A),ROW(19:19)),""), "")</f>
        <v>E</v>
      </c>
      <c r="D85" s="80"/>
      <c r="E85" s="80" t="str">
        <f t="shared" si="0"/>
        <v>E</v>
      </c>
      <c r="F85" s="80"/>
      <c r="G85" s="67" t="str">
        <f t="shared" si="6"/>
        <v>O</v>
      </c>
      <c r="H85" s="80" t="str">
        <f xml:space="preserve"> IFERROR(COUNTIFS(AllAns!$2:$2, $AX$5, AllAns!28:28, E85)/COUNTIF(AllAns!$2:$2, $AX$5),"")</f>
        <v/>
      </c>
      <c r="I85" s="80"/>
      <c r="J85" s="73">
        <v>58</v>
      </c>
      <c r="K85" s="80" t="str">
        <f>IFERROR(IF(INDEX(E_Ans!$1:$1000,MATCH(Report!$AI$5,E_Ans!$A:$A),ROW(59:59))&lt;&gt;0,INDEX(E_Ans!$1:$1000,MATCH(Report!$AI$5,E_Ans!$A:$A),ROW(59:59)),""), "")</f>
        <v/>
      </c>
      <c r="L85" s="80"/>
      <c r="M85" s="80">
        <f t="shared" si="1"/>
        <v>0</v>
      </c>
      <c r="N85" s="80"/>
      <c r="O85" s="67" t="str">
        <f t="shared" si="7"/>
        <v>X</v>
      </c>
      <c r="P85" s="80" t="str">
        <f xml:space="preserve"> IFERROR(COUNTIFS(AllAns!$2:$2, $AX$5, AllAns!68:68, M85)/COUNTIF(AllAns!$2:$2, $AX$5),"")</f>
        <v/>
      </c>
      <c r="Q85" s="80"/>
      <c r="R85" s="54"/>
      <c r="S85" s="73">
        <v>18</v>
      </c>
      <c r="T85" s="80" t="str">
        <f>IFERROR(IF(INDEX(M_Ans!$1:$1000,MATCH(Report!$AI$5,M_Ans!$A:$A),ROW(19:19))&lt;&gt;0,INDEX(M_Ans!$1:$1000,MATCH(Report!$AI$5,M_Ans!$A:$A),ROW(19:19)),""), "")</f>
        <v/>
      </c>
      <c r="U85" s="80"/>
      <c r="V85" s="80" t="str">
        <f t="shared" si="2"/>
        <v>-</v>
      </c>
      <c r="W85" s="80"/>
      <c r="X85" s="67" t="str">
        <f t="shared" si="8"/>
        <v/>
      </c>
      <c r="Y85" s="123" t="str">
        <f xml:space="preserve"> IFERROR(COUNTIFS(AllAns!$2:$2, $AX$5, AllAns!104:104, V85)/COUNTIF(AllAns!$2:$2, $AX$5),"")</f>
        <v/>
      </c>
      <c r="Z85" s="124"/>
      <c r="AA85" s="73">
        <v>58</v>
      </c>
      <c r="AB85" s="80" t="str">
        <f>IFERROR(IF(INDEX(M_Ans!$1:$1000,MATCH(Report!$AI$5,M_Ans!$A:$A),ROW(59:59))&lt;&gt;0,INDEX(M_Ans!$1:$1000,MATCH(Report!$AI$5,M_Ans!$A:$A),ROW(59:59)),""), "")</f>
        <v/>
      </c>
      <c r="AC85" s="80"/>
      <c r="AD85" s="80" t="str">
        <f t="shared" si="3"/>
        <v>-</v>
      </c>
      <c r="AE85" s="80"/>
      <c r="AF85" s="67" t="str">
        <f t="shared" si="9"/>
        <v/>
      </c>
      <c r="AG85" s="80" t="str">
        <f xml:space="preserve"> IFERROR(COUNTIFS(AllAns!$2:$2, $AX$5, AllAns!144:144, AD85)/COUNTIF(AllAns!$2:$2, $AX$5),"")</f>
        <v/>
      </c>
      <c r="AH85" s="80"/>
      <c r="AI85" s="54"/>
      <c r="AJ85" s="73">
        <v>18</v>
      </c>
      <c r="AK85" s="80" t="str">
        <f>IFERROR(IF(INDEX(R_Ans!$1:$1000,MATCH(Report!$AI$5,R_Ans!$A:$A),ROW(19:19))&lt;&gt;0,INDEX(R_Ans!$1:$1000,MATCH(Report!$AI$5,R_Ans!$A:$A),ROW(19:19)),""), "")</f>
        <v>E</v>
      </c>
      <c r="AL85" s="80"/>
      <c r="AM85" s="80" t="str">
        <f t="shared" si="4"/>
        <v>E</v>
      </c>
      <c r="AN85" s="80"/>
      <c r="AO85" s="67" t="str">
        <f t="shared" si="10"/>
        <v>O</v>
      </c>
      <c r="AP85" s="80" t="str">
        <f xml:space="preserve"> IFERROR(COUNTIFS(AllAns!$2:$2, $AX$5, AllAns!165:165, AM85)/COUNTIF(AllAns!$2:$2, $AX$5),"")</f>
        <v/>
      </c>
      <c r="AQ85" s="80"/>
      <c r="AR85" s="54"/>
      <c r="AS85" s="73">
        <v>18</v>
      </c>
      <c r="AT85" s="80" t="str">
        <f>IFERROR(IF(INDEX(S_Ans!$1:$1000,MATCH(Report!$AI$5,S_Ans!$A:$A),ROW(19:19))&lt;&gt;0,INDEX(S_Ans!$1:$1000,MATCH(Report!$AI$5,S_Ans!$A:$A),ROW(19:19)),""), "")</f>
        <v>E</v>
      </c>
      <c r="AU85" s="80"/>
      <c r="AV85" s="80" t="str">
        <f t="shared" si="5"/>
        <v>E</v>
      </c>
      <c r="AW85" s="80"/>
      <c r="AX85" s="67" t="str">
        <f t="shared" si="11"/>
        <v>O</v>
      </c>
      <c r="AY85" s="80" t="str">
        <f xml:space="preserve"> IFERROR(COUNTIFS(AllAns!$2:$2, $AX$5, AllAns!206:206, AV85)/COUNTIF(AllAns!$2:$2, $AX$5),"")</f>
        <v/>
      </c>
      <c r="AZ85" s="80"/>
      <c r="BE85" s="53" t="s">
        <v>554</v>
      </c>
      <c r="BF85" s="53" t="s">
        <v>622</v>
      </c>
      <c r="BG85" s="53" t="s">
        <v>95</v>
      </c>
      <c r="BH85" s="53" t="s">
        <v>679</v>
      </c>
      <c r="BJ85" s="53" t="s">
        <v>402</v>
      </c>
      <c r="BK85" s="53" t="s">
        <v>479</v>
      </c>
      <c r="BL85" s="53" t="s">
        <v>429</v>
      </c>
      <c r="BO85" s="53">
        <v>14</v>
      </c>
      <c r="BP85" s="53" t="str">
        <f t="shared" si="12"/>
        <v>E2.2.4</v>
      </c>
      <c r="BQ85" s="53" t="str">
        <f t="shared" si="13"/>
        <v>E2.2.4</v>
      </c>
      <c r="BS85" s="53">
        <v>14</v>
      </c>
      <c r="BT85" s="53" t="str">
        <f t="shared" si="14"/>
        <v>-</v>
      </c>
      <c r="BU85" s="53" t="str">
        <f t="shared" si="15"/>
        <v/>
      </c>
      <c r="BW85" s="53">
        <v>14</v>
      </c>
      <c r="BX85" s="53" t="str">
        <f t="shared" si="16"/>
        <v>R2.3</v>
      </c>
      <c r="BY85" s="53" t="str">
        <f t="shared" si="17"/>
        <v>R2.3</v>
      </c>
      <c r="CA85" s="53">
        <v>14</v>
      </c>
      <c r="CB85" s="53" t="str">
        <f t="shared" si="18"/>
        <v>S3.1</v>
      </c>
      <c r="CC85" s="53" t="str">
        <f t="shared" si="19"/>
        <v>S3.1</v>
      </c>
    </row>
    <row r="86" spans="2:81" ht="11" customHeight="1" x14ac:dyDescent="0.2">
      <c r="B86" s="73">
        <v>19</v>
      </c>
      <c r="C86" s="80" t="str">
        <f>IFERROR(IF(INDEX(E_Ans!$1:$1000,MATCH(Report!$AI$5,E_Ans!$A:$A),ROW(20:20))&lt;&gt;0,INDEX(E_Ans!$1:$1000,MATCH(Report!$AI$5,E_Ans!$A:$A),ROW(20:20)),""), "")</f>
        <v>C</v>
      </c>
      <c r="D86" s="80"/>
      <c r="E86" s="80" t="str">
        <f t="shared" si="0"/>
        <v>C</v>
      </c>
      <c r="F86" s="80"/>
      <c r="G86" s="67" t="str">
        <f t="shared" si="6"/>
        <v>O</v>
      </c>
      <c r="H86" s="80" t="str">
        <f xml:space="preserve"> IFERROR(COUNTIFS(AllAns!$2:$2, $AX$5, AllAns!29:29, E86)/COUNTIF(AllAns!$2:$2, $AX$5),"")</f>
        <v/>
      </c>
      <c r="I86" s="80"/>
      <c r="J86" s="73">
        <v>59</v>
      </c>
      <c r="K86" s="80" t="str">
        <f>IFERROR(IF(INDEX(E_Ans!$1:$1000,MATCH(Report!$AI$5,E_Ans!$A:$A),ROW(60:60))&lt;&gt;0,INDEX(E_Ans!$1:$1000,MATCH(Report!$AI$5,E_Ans!$A:$A),ROW(60:60)),""), "")</f>
        <v/>
      </c>
      <c r="L86" s="80"/>
      <c r="M86" s="80">
        <f t="shared" si="1"/>
        <v>0</v>
      </c>
      <c r="N86" s="80"/>
      <c r="O86" s="67" t="str">
        <f t="shared" si="7"/>
        <v>X</v>
      </c>
      <c r="P86" s="80" t="str">
        <f xml:space="preserve"> IFERROR(COUNTIFS(AllAns!$2:$2, $AX$5, AllAns!69:69, M86)/COUNTIF(AllAns!$2:$2, $AX$5),"")</f>
        <v/>
      </c>
      <c r="Q86" s="80"/>
      <c r="R86" s="54"/>
      <c r="S86" s="73">
        <v>19</v>
      </c>
      <c r="T86" s="80" t="str">
        <f>IFERROR(IF(INDEX(M_Ans!$1:$1000,MATCH(Report!$AI$5,M_Ans!$A:$A),ROW(20:20))&lt;&gt;0,INDEX(M_Ans!$1:$1000,MATCH(Report!$AI$5,M_Ans!$A:$A),ROW(20:20)),""), "")</f>
        <v/>
      </c>
      <c r="U86" s="80"/>
      <c r="V86" s="80" t="str">
        <f t="shared" si="2"/>
        <v>-</v>
      </c>
      <c r="W86" s="80"/>
      <c r="X86" s="67" t="str">
        <f t="shared" si="8"/>
        <v/>
      </c>
      <c r="Y86" s="123" t="str">
        <f xml:space="preserve"> IFERROR(COUNTIFS(AllAns!$2:$2, $AX$5, AllAns!105:105, V86)/COUNTIF(AllAns!$2:$2, $AX$5),"")</f>
        <v/>
      </c>
      <c r="Z86" s="124"/>
      <c r="AA86" s="73">
        <v>59</v>
      </c>
      <c r="AB86" s="80" t="str">
        <f>IFERROR(IF(INDEX(M_Ans!$1:$1000,MATCH(Report!$AI$5,M_Ans!$A:$A),ROW(60:60))&lt;&gt;0,INDEX(M_Ans!$1:$1000,MATCH(Report!$AI$5,M_Ans!$A:$A),ROW(60:60)),""), "")</f>
        <v/>
      </c>
      <c r="AC86" s="80"/>
      <c r="AD86" s="80" t="str">
        <f t="shared" si="3"/>
        <v>-</v>
      </c>
      <c r="AE86" s="80"/>
      <c r="AF86" s="67" t="str">
        <f t="shared" si="9"/>
        <v/>
      </c>
      <c r="AG86" s="80" t="str">
        <f xml:space="preserve"> IFERROR(COUNTIFS(AllAns!$2:$2, $AX$5, AllAns!145:145, AD86)/COUNTIF(AllAns!$2:$2, $AX$5),"")</f>
        <v/>
      </c>
      <c r="AH86" s="80"/>
      <c r="AI86" s="54"/>
      <c r="AJ86" s="73">
        <v>19</v>
      </c>
      <c r="AK86" s="80" t="str">
        <f>IFERROR(IF(INDEX(R_Ans!$1:$1000,MATCH(Report!$AI$5,R_Ans!$A:$A),ROW(20:20))&lt;&gt;0,INDEX(R_Ans!$1:$1000,MATCH(Report!$AI$5,R_Ans!$A:$A),ROW(20:20)),""), "")</f>
        <v>C</v>
      </c>
      <c r="AL86" s="80"/>
      <c r="AM86" s="80" t="str">
        <f t="shared" si="4"/>
        <v>C</v>
      </c>
      <c r="AN86" s="80"/>
      <c r="AO86" s="67" t="str">
        <f t="shared" si="10"/>
        <v>O</v>
      </c>
      <c r="AP86" s="80" t="str">
        <f xml:space="preserve"> IFERROR(COUNTIFS(AllAns!$2:$2, $AX$5, AllAns!166:166, AM86)/COUNTIF(AllAns!$2:$2, $AX$5),"")</f>
        <v/>
      </c>
      <c r="AQ86" s="80"/>
      <c r="AR86" s="54"/>
      <c r="AS86" s="73">
        <v>19</v>
      </c>
      <c r="AT86" s="80" t="str">
        <f>IFERROR(IF(INDEX(S_Ans!$1:$1000,MATCH(Report!$AI$5,S_Ans!$A:$A),ROW(20:20))&lt;&gt;0,INDEX(S_Ans!$1:$1000,MATCH(Report!$AI$5,S_Ans!$A:$A),ROW(20:20)),""), "")</f>
        <v>C</v>
      </c>
      <c r="AU86" s="80"/>
      <c r="AV86" s="80" t="str">
        <f t="shared" si="5"/>
        <v>C</v>
      </c>
      <c r="AW86" s="80"/>
      <c r="AX86" s="67" t="str">
        <f t="shared" si="11"/>
        <v>O</v>
      </c>
      <c r="AY86" s="80" t="str">
        <f xml:space="preserve"> IFERROR(COUNTIFS(AllAns!$2:$2, $AX$5, AllAns!207:207, AV86)/COUNTIF(AllAns!$2:$2, $AX$5),"")</f>
        <v/>
      </c>
      <c r="AZ86" s="80"/>
      <c r="BE86" s="53" t="s">
        <v>555</v>
      </c>
      <c r="BF86" s="53" t="s">
        <v>623</v>
      </c>
      <c r="BG86" s="53" t="s">
        <v>94</v>
      </c>
      <c r="BH86" s="53" t="s">
        <v>680</v>
      </c>
      <c r="BJ86" s="53" t="s">
        <v>512</v>
      </c>
      <c r="BK86" s="53" t="s">
        <v>480</v>
      </c>
      <c r="BL86" s="53" t="s">
        <v>431</v>
      </c>
      <c r="BO86" s="53">
        <v>15</v>
      </c>
      <c r="BP86" s="53" t="str">
        <f t="shared" si="12"/>
        <v>E2.3.2</v>
      </c>
      <c r="BQ86" s="53" t="str">
        <f t="shared" si="13"/>
        <v>E2.3.2</v>
      </c>
      <c r="BS86" s="53">
        <v>15</v>
      </c>
      <c r="BT86" s="53" t="str">
        <f t="shared" si="14"/>
        <v>-</v>
      </c>
      <c r="BU86" s="53" t="str">
        <f t="shared" si="15"/>
        <v/>
      </c>
      <c r="BW86" s="53">
        <v>15</v>
      </c>
      <c r="BX86" s="53" t="str">
        <f t="shared" si="16"/>
        <v>R2.5</v>
      </c>
      <c r="BY86" s="53" t="str">
        <f t="shared" si="17"/>
        <v>R2.5</v>
      </c>
      <c r="CA86" s="53">
        <v>15</v>
      </c>
      <c r="CB86" s="53" t="str">
        <f t="shared" si="18"/>
        <v>S3.3</v>
      </c>
      <c r="CC86" s="53" t="str">
        <f t="shared" si="19"/>
        <v>S3.3</v>
      </c>
    </row>
    <row r="87" spans="2:81" ht="11" customHeight="1" x14ac:dyDescent="0.2">
      <c r="B87" s="73">
        <v>20</v>
      </c>
      <c r="C87" s="80" t="str">
        <f>IFERROR(IF(INDEX(E_Ans!$1:$1000,MATCH(Report!$AI$5,E_Ans!$A:$A),ROW(21:21))&lt;&gt;0,INDEX(E_Ans!$1:$1000,MATCH(Report!$AI$5,E_Ans!$A:$A),ROW(21:21)),""), "")</f>
        <v>D</v>
      </c>
      <c r="D87" s="80"/>
      <c r="E87" s="80" t="str">
        <f t="shared" si="0"/>
        <v>D</v>
      </c>
      <c r="F87" s="80"/>
      <c r="G87" s="67" t="str">
        <f t="shared" si="6"/>
        <v>O</v>
      </c>
      <c r="H87" s="80" t="str">
        <f xml:space="preserve"> IFERROR(COUNTIFS(AllAns!$2:$2, $AX$5, AllAns!30:30, E87)/COUNTIF(AllAns!$2:$2, $AX$5),"")</f>
        <v/>
      </c>
      <c r="I87" s="80"/>
      <c r="J87" s="73">
        <v>60</v>
      </c>
      <c r="K87" s="80" t="str">
        <f>IFERROR(IF(INDEX(E_Ans!$1:$1000,MATCH(Report!$AI$5,E_Ans!$A:$A),ROW(61:61))&lt;&gt;0,INDEX(E_Ans!$1:$1000,MATCH(Report!$AI$5,E_Ans!$A:$A),ROW(61:61)),""), "")</f>
        <v/>
      </c>
      <c r="L87" s="80"/>
      <c r="M87" s="80">
        <f t="shared" si="1"/>
        <v>0</v>
      </c>
      <c r="N87" s="80"/>
      <c r="O87" s="67" t="str">
        <f t="shared" si="7"/>
        <v>X</v>
      </c>
      <c r="P87" s="80" t="str">
        <f xml:space="preserve"> IFERROR(COUNTIFS(AllAns!$2:$2, $AX$5, AllAns!70:70, M87)/COUNTIF(AllAns!$2:$2, $AX$5),"")</f>
        <v/>
      </c>
      <c r="Q87" s="80"/>
      <c r="R87" s="54"/>
      <c r="S87" s="73">
        <v>20</v>
      </c>
      <c r="T87" s="80" t="str">
        <f>IFERROR(IF(INDEX(M_Ans!$1:$1000,MATCH(Report!$AI$5,M_Ans!$A:$A),ROW(21:21))&lt;&gt;0,INDEX(M_Ans!$1:$1000,MATCH(Report!$AI$5,M_Ans!$A:$A),ROW(21:21)),""), "")</f>
        <v/>
      </c>
      <c r="U87" s="80"/>
      <c r="V87" s="80" t="str">
        <f t="shared" si="2"/>
        <v>-</v>
      </c>
      <c r="W87" s="80"/>
      <c r="X87" s="67" t="str">
        <f t="shared" si="8"/>
        <v/>
      </c>
      <c r="Y87" s="123" t="str">
        <f xml:space="preserve"> IFERROR(COUNTIFS(AllAns!$2:$2, $AX$5, AllAns!106:106, V87)/COUNTIF(AllAns!$2:$2, $AX$5),"")</f>
        <v/>
      </c>
      <c r="Z87" s="124"/>
      <c r="AA87" s="74">
        <v>60</v>
      </c>
      <c r="AB87" s="82" t="str">
        <f>IFERROR(IF(INDEX(M_Ans!$1:$1000,MATCH(Report!$AI$5,M_Ans!$A:$A),ROW(61:61))&lt;&gt;0,INDEX(M_Ans!$1:$1000,MATCH(Report!$AI$5,M_Ans!$A:$A),ROW(61:61)),""), "")</f>
        <v/>
      </c>
      <c r="AC87" s="82"/>
      <c r="AD87" s="82" t="str">
        <f t="shared" si="3"/>
        <v>-</v>
      </c>
      <c r="AE87" s="82"/>
      <c r="AF87" s="68" t="str">
        <f t="shared" si="9"/>
        <v/>
      </c>
      <c r="AG87" s="82" t="str">
        <f xml:space="preserve"> IFERROR(COUNTIFS(AllAns!$2:$2, $AX$5, AllAns!146:146, AD87)/COUNTIF(AllAns!$2:$2, $AX$5),"")</f>
        <v/>
      </c>
      <c r="AH87" s="82"/>
      <c r="AI87" s="54"/>
      <c r="AJ87" s="73">
        <v>20</v>
      </c>
      <c r="AK87" s="80" t="str">
        <f>IFERROR(IF(INDEX(R_Ans!$1:$1000,MATCH(Report!$AI$5,R_Ans!$A:$A),ROW(21:21))&lt;&gt;0,INDEX(R_Ans!$1:$1000,MATCH(Report!$AI$5,R_Ans!$A:$A),ROW(21:21)),""), "")</f>
        <v>D</v>
      </c>
      <c r="AL87" s="80"/>
      <c r="AM87" s="80" t="str">
        <f t="shared" si="4"/>
        <v>D</v>
      </c>
      <c r="AN87" s="80"/>
      <c r="AO87" s="67" t="str">
        <f t="shared" si="10"/>
        <v>O</v>
      </c>
      <c r="AP87" s="80" t="str">
        <f xml:space="preserve"> IFERROR(COUNTIFS(AllAns!$2:$2, $AX$5, AllAns!167:167, AM87)/COUNTIF(AllAns!$2:$2, $AX$5),"")</f>
        <v/>
      </c>
      <c r="AQ87" s="80"/>
      <c r="AR87" s="54"/>
      <c r="AS87" s="73">
        <v>20</v>
      </c>
      <c r="AT87" s="80" t="str">
        <f>IFERROR(IF(INDEX(S_Ans!$1:$1000,MATCH(Report!$AI$5,S_Ans!$A:$A),ROW(21:21))&lt;&gt;0,INDEX(S_Ans!$1:$1000,MATCH(Report!$AI$5,S_Ans!$A:$A),ROW(21:21)),""), "")</f>
        <v>D</v>
      </c>
      <c r="AU87" s="80"/>
      <c r="AV87" s="80" t="str">
        <f t="shared" si="5"/>
        <v>D</v>
      </c>
      <c r="AW87" s="80"/>
      <c r="AX87" s="67" t="str">
        <f t="shared" si="11"/>
        <v>O</v>
      </c>
      <c r="AY87" s="80" t="str">
        <f xml:space="preserve"> IFERROR(COUNTIFS(AllAns!$2:$2, $AX$5, AllAns!208:208, AV87)/COUNTIF(AllAns!$2:$2, $AX$5),"")</f>
        <v/>
      </c>
      <c r="AZ87" s="80"/>
      <c r="BE87" s="53" t="s">
        <v>556</v>
      </c>
      <c r="BF87" s="53" t="s">
        <v>624</v>
      </c>
      <c r="BG87" s="53" t="s">
        <v>93</v>
      </c>
      <c r="BH87" s="53" t="s">
        <v>681</v>
      </c>
      <c r="BJ87" s="53" t="s">
        <v>513</v>
      </c>
      <c r="BK87" s="53" t="s">
        <v>481</v>
      </c>
      <c r="BL87" s="53" t="s">
        <v>459</v>
      </c>
      <c r="BO87" s="53">
        <v>16</v>
      </c>
      <c r="BP87" s="53" t="str">
        <f t="shared" si="12"/>
        <v>E1.2.3</v>
      </c>
      <c r="BQ87" s="53" t="str">
        <f t="shared" si="13"/>
        <v>E1.2.3</v>
      </c>
      <c r="BS87" s="53">
        <v>16</v>
      </c>
      <c r="BT87" s="53" t="str">
        <f t="shared" si="14"/>
        <v>-</v>
      </c>
      <c r="BU87" s="53" t="str">
        <f t="shared" si="15"/>
        <v/>
      </c>
      <c r="BW87" s="53">
        <v>16</v>
      </c>
      <c r="BX87" s="53" t="str">
        <f t="shared" si="16"/>
        <v>R2.7</v>
      </c>
      <c r="BY87" s="53" t="str">
        <f t="shared" si="17"/>
        <v>R2.7</v>
      </c>
      <c r="CA87" s="53">
        <v>16</v>
      </c>
      <c r="CB87" s="53" t="str">
        <f t="shared" si="18"/>
        <v>S3.3</v>
      </c>
      <c r="CC87" s="53" t="str">
        <f t="shared" si="19"/>
        <v>S3.3</v>
      </c>
    </row>
    <row r="88" spans="2:81" ht="11" customHeight="1" x14ac:dyDescent="0.2">
      <c r="B88" s="73">
        <v>21</v>
      </c>
      <c r="C88" s="80" t="str">
        <f>IFERROR(IF(INDEX(E_Ans!$1:$1000,MATCH(Report!$AI$5,E_Ans!$A:$A),ROW(22:22))&lt;&gt;0,INDEX(E_Ans!$1:$1000,MATCH(Report!$AI$5,E_Ans!$A:$A),ROW(22:22)),""), "")</f>
        <v>C</v>
      </c>
      <c r="D88" s="80"/>
      <c r="E88" s="80" t="str">
        <f t="shared" si="0"/>
        <v>C</v>
      </c>
      <c r="F88" s="80"/>
      <c r="G88" s="67" t="str">
        <f t="shared" si="6"/>
        <v>O</v>
      </c>
      <c r="H88" s="80" t="str">
        <f xml:space="preserve"> IFERROR(COUNTIFS(AllAns!$2:$2, $AX$5, AllAns!31:31, E88)/COUNTIF(AllAns!$2:$2, $AX$5),"")</f>
        <v/>
      </c>
      <c r="I88" s="80"/>
      <c r="J88" s="73">
        <v>61</v>
      </c>
      <c r="K88" s="80" t="str">
        <f>IFERROR(IF(INDEX(E_Ans!$1:$1000,MATCH(Report!$AI$5,E_Ans!$A:$A),ROW(62:62))&lt;&gt;0,INDEX(E_Ans!$1:$1000,MATCH(Report!$AI$5,E_Ans!$A:$A),ROW(62:62)),""), "")</f>
        <v/>
      </c>
      <c r="L88" s="80"/>
      <c r="M88" s="80">
        <f t="shared" si="1"/>
        <v>0</v>
      </c>
      <c r="N88" s="80"/>
      <c r="O88" s="67" t="str">
        <f t="shared" si="7"/>
        <v>X</v>
      </c>
      <c r="P88" s="80" t="str">
        <f xml:space="preserve"> IFERROR(COUNTIFS(AllAns!$2:$2, $AX$5, AllAns!71:71, M88)/COUNTIF(AllAns!$2:$2, $AX$5),"")</f>
        <v/>
      </c>
      <c r="Q88" s="80"/>
      <c r="R88" s="54"/>
      <c r="S88" s="73">
        <v>21</v>
      </c>
      <c r="T88" s="80" t="str">
        <f>IFERROR(IF(INDEX(M_Ans!$1:$1000,MATCH(Report!$AI$5,M_Ans!$A:$A),ROW(22:22))&lt;&gt;0,INDEX(M_Ans!$1:$1000,MATCH(Report!$AI$5,M_Ans!$A:$A),ROW(22:22)),""), "")</f>
        <v/>
      </c>
      <c r="U88" s="80"/>
      <c r="V88" s="80" t="str">
        <f t="shared" si="2"/>
        <v>-</v>
      </c>
      <c r="W88" s="80"/>
      <c r="X88" s="67" t="str">
        <f t="shared" si="8"/>
        <v/>
      </c>
      <c r="Y88" s="123" t="str">
        <f xml:space="preserve"> IFERROR(COUNTIFS(AllAns!$2:$2, $AX$5, AllAns!107:107, V88)/COUNTIF(AllAns!$2:$2, $AX$5),"")</f>
        <v/>
      </c>
      <c r="Z88" s="124"/>
      <c r="AA88" s="54"/>
      <c r="AB88" s="54"/>
      <c r="AC88" s="54"/>
      <c r="AD88" s="54"/>
      <c r="AE88" s="54"/>
      <c r="AF88" s="54"/>
      <c r="AG88" s="54"/>
      <c r="AH88" s="54"/>
      <c r="AI88" s="54"/>
      <c r="AJ88" s="73">
        <v>21</v>
      </c>
      <c r="AK88" s="80" t="str">
        <f>IFERROR(IF(INDEX(R_Ans!$1:$1000,MATCH(Report!$AI$5,R_Ans!$A:$A),ROW(22:22))&lt;&gt;0,INDEX(R_Ans!$1:$1000,MATCH(Report!$AI$5,R_Ans!$A:$A),ROW(22:22)),""), "")</f>
        <v>C</v>
      </c>
      <c r="AL88" s="80"/>
      <c r="AM88" s="80" t="str">
        <f t="shared" si="4"/>
        <v>C</v>
      </c>
      <c r="AN88" s="80"/>
      <c r="AO88" s="67" t="str">
        <f t="shared" si="10"/>
        <v>O</v>
      </c>
      <c r="AP88" s="80" t="str">
        <f xml:space="preserve"> IFERROR(COUNTIFS(AllAns!$2:$2, $AX$5, AllAns!168:168, AM88)/COUNTIF(AllAns!$2:$2, $AX$5),"")</f>
        <v/>
      </c>
      <c r="AQ88" s="80"/>
      <c r="AR88" s="54"/>
      <c r="AS88" s="73">
        <v>21</v>
      </c>
      <c r="AT88" s="80" t="str">
        <f>IFERROR(IF(INDEX(S_Ans!$1:$1000,MATCH(Report!$AI$5,S_Ans!$A:$A),ROW(22:22))&lt;&gt;0,INDEX(S_Ans!$1:$1000,MATCH(Report!$AI$5,S_Ans!$A:$A),ROW(22:22)),""), "")</f>
        <v>C</v>
      </c>
      <c r="AU88" s="80"/>
      <c r="AV88" s="80" t="str">
        <f t="shared" si="5"/>
        <v>C</v>
      </c>
      <c r="AW88" s="80"/>
      <c r="AX88" s="67" t="str">
        <f t="shared" si="11"/>
        <v>O</v>
      </c>
      <c r="AY88" s="80" t="str">
        <f xml:space="preserve"> IFERROR(COUNTIFS(AllAns!$2:$2, $AX$5, AllAns!209:209, AV88)/COUNTIF(AllAns!$2:$2, $AX$5),"")</f>
        <v/>
      </c>
      <c r="AZ88" s="80"/>
      <c r="BE88" s="53" t="s">
        <v>557</v>
      </c>
      <c r="BF88" s="53" t="s">
        <v>625</v>
      </c>
      <c r="BG88" s="53" t="s">
        <v>92</v>
      </c>
      <c r="BH88" s="53" t="s">
        <v>682</v>
      </c>
      <c r="BJ88" s="53" t="s">
        <v>514</v>
      </c>
      <c r="BK88" s="53" t="s">
        <v>482</v>
      </c>
      <c r="BL88" s="53" t="s">
        <v>456</v>
      </c>
      <c r="BO88" s="53">
        <v>17</v>
      </c>
      <c r="BP88" s="53" t="str">
        <f t="shared" si="12"/>
        <v>E1.1.1</v>
      </c>
      <c r="BQ88" s="53" t="str">
        <f t="shared" si="13"/>
        <v>E1.1.1</v>
      </c>
      <c r="BS88" s="53">
        <v>17</v>
      </c>
      <c r="BT88" s="53" t="str">
        <f t="shared" si="14"/>
        <v>-</v>
      </c>
      <c r="BU88" s="53" t="str">
        <f t="shared" si="15"/>
        <v/>
      </c>
      <c r="BW88" s="53">
        <v>17</v>
      </c>
      <c r="BX88" s="53" t="str">
        <f t="shared" si="16"/>
        <v>R2.3</v>
      </c>
      <c r="BY88" s="53" t="str">
        <f t="shared" si="17"/>
        <v>R2.3</v>
      </c>
      <c r="CA88" s="53">
        <v>17</v>
      </c>
      <c r="CB88" s="53" t="str">
        <f t="shared" si="18"/>
        <v>S3.3</v>
      </c>
      <c r="CC88" s="53" t="str">
        <f t="shared" si="19"/>
        <v>S3.3</v>
      </c>
    </row>
    <row r="89" spans="2:81" ht="11" customHeight="1" x14ac:dyDescent="0.2">
      <c r="B89" s="73">
        <v>22</v>
      </c>
      <c r="C89" s="80" t="str">
        <f>IFERROR(IF(INDEX(E_Ans!$1:$1000,MATCH(Report!$AI$5,E_Ans!$A:$A),ROW(23:23))&lt;&gt;0,INDEX(E_Ans!$1:$1000,MATCH(Report!$AI$5,E_Ans!$A:$A),ROW(23:23)),""), "")</f>
        <v>E</v>
      </c>
      <c r="D89" s="80"/>
      <c r="E89" s="80" t="str">
        <f t="shared" si="0"/>
        <v>E</v>
      </c>
      <c r="F89" s="80"/>
      <c r="G89" s="67" t="str">
        <f t="shared" si="6"/>
        <v>O</v>
      </c>
      <c r="H89" s="80" t="str">
        <f xml:space="preserve"> IFERROR(COUNTIFS(AllAns!$2:$2, $AX$5, AllAns!32:32, E89)/COUNTIF(AllAns!$2:$2, $AX$5),"")</f>
        <v/>
      </c>
      <c r="I89" s="80"/>
      <c r="J89" s="73">
        <v>62</v>
      </c>
      <c r="K89" s="80" t="str">
        <f>IFERROR(IF(INDEX(E_Ans!$1:$1000,MATCH(Report!$AI$5,E_Ans!$A:$A),ROW(63:63))&lt;&gt;0,INDEX(E_Ans!$1:$1000,MATCH(Report!$AI$5,E_Ans!$A:$A),ROW(63:63)),""), "")</f>
        <v/>
      </c>
      <c r="L89" s="80"/>
      <c r="M89" s="80">
        <f t="shared" si="1"/>
        <v>0</v>
      </c>
      <c r="N89" s="80"/>
      <c r="O89" s="67" t="str">
        <f t="shared" si="7"/>
        <v>X</v>
      </c>
      <c r="P89" s="80" t="str">
        <f xml:space="preserve"> IFERROR(COUNTIFS(AllAns!$2:$2, $AX$5, AllAns!72:72, M89)/COUNTIF(AllAns!$2:$2, $AX$5),"")</f>
        <v/>
      </c>
      <c r="Q89" s="80"/>
      <c r="R89" s="54"/>
      <c r="S89" s="73">
        <v>22</v>
      </c>
      <c r="T89" s="80" t="str">
        <f>IFERROR(IF(INDEX(M_Ans!$1:$1000,MATCH(Report!$AI$5,M_Ans!$A:$A),ROW(23:23))&lt;&gt;0,INDEX(M_Ans!$1:$1000,MATCH(Report!$AI$5,M_Ans!$A:$A),ROW(23:23)),""), "")</f>
        <v/>
      </c>
      <c r="U89" s="80"/>
      <c r="V89" s="80" t="str">
        <f t="shared" si="2"/>
        <v>-</v>
      </c>
      <c r="W89" s="80"/>
      <c r="X89" s="67" t="str">
        <f t="shared" si="8"/>
        <v/>
      </c>
      <c r="Y89" s="123" t="str">
        <f xml:space="preserve"> IFERROR(COUNTIFS(AllAns!$2:$2, $AX$5, AllAns!108:108, V89)/COUNTIF(AllAns!$2:$2, $AX$5),"")</f>
        <v/>
      </c>
      <c r="Z89" s="124"/>
      <c r="AA89" s="54"/>
      <c r="AB89" s="54"/>
      <c r="AC89" s="54"/>
      <c r="AD89" s="54"/>
      <c r="AE89" s="54"/>
      <c r="AF89" s="54"/>
      <c r="AG89" s="54"/>
      <c r="AH89" s="54"/>
      <c r="AI89" s="54"/>
      <c r="AJ89" s="73">
        <v>22</v>
      </c>
      <c r="AK89" s="80" t="str">
        <f>IFERROR(IF(INDEX(R_Ans!$1:$1000,MATCH(Report!$AI$5,R_Ans!$A:$A),ROW(23:23))&lt;&gt;0,INDEX(R_Ans!$1:$1000,MATCH(Report!$AI$5,R_Ans!$A:$A),ROW(23:23)),""), "")</f>
        <v>E</v>
      </c>
      <c r="AL89" s="80"/>
      <c r="AM89" s="80" t="str">
        <f t="shared" si="4"/>
        <v>E</v>
      </c>
      <c r="AN89" s="80"/>
      <c r="AO89" s="67" t="str">
        <f t="shared" si="10"/>
        <v>O</v>
      </c>
      <c r="AP89" s="80" t="str">
        <f xml:space="preserve"> IFERROR(COUNTIFS(AllAns!$2:$2, $AX$5, AllAns!169:169, AM89)/COUNTIF(AllAns!$2:$2, $AX$5),"")</f>
        <v/>
      </c>
      <c r="AQ89" s="80"/>
      <c r="AR89" s="54"/>
      <c r="AS89" s="73">
        <v>22</v>
      </c>
      <c r="AT89" s="80" t="str">
        <f>IFERROR(IF(INDEX(S_Ans!$1:$1000,MATCH(Report!$AI$5,S_Ans!$A:$A),ROW(23:23))&lt;&gt;0,INDEX(S_Ans!$1:$1000,MATCH(Report!$AI$5,S_Ans!$A:$A),ROW(23:23)),""), "")</f>
        <v>E</v>
      </c>
      <c r="AU89" s="80"/>
      <c r="AV89" s="80" t="str">
        <f t="shared" si="5"/>
        <v>E</v>
      </c>
      <c r="AW89" s="80"/>
      <c r="AX89" s="67" t="str">
        <f t="shared" si="11"/>
        <v>O</v>
      </c>
      <c r="AY89" s="80" t="str">
        <f xml:space="preserve"> IFERROR(COUNTIFS(AllAns!$2:$2, $AX$5, AllAns!210:210, AV89)/COUNTIF(AllAns!$2:$2, $AX$5),"")</f>
        <v/>
      </c>
      <c r="AZ89" s="80"/>
      <c r="BE89" s="53" t="s">
        <v>558</v>
      </c>
      <c r="BF89" s="53" t="s">
        <v>626</v>
      </c>
      <c r="BG89" s="53" t="s">
        <v>91</v>
      </c>
      <c r="BH89" s="53" t="s">
        <v>683</v>
      </c>
      <c r="BJ89" s="53" t="s">
        <v>515</v>
      </c>
      <c r="BK89" s="53" t="s">
        <v>483</v>
      </c>
      <c r="BL89" s="53" t="s">
        <v>457</v>
      </c>
      <c r="BO89" s="53">
        <v>18</v>
      </c>
      <c r="BP89" s="53" t="str">
        <f t="shared" si="12"/>
        <v>E1.1.1</v>
      </c>
      <c r="BQ89" s="53" t="str">
        <f t="shared" si="13"/>
        <v>E1.1.1</v>
      </c>
      <c r="BS89" s="53">
        <v>18</v>
      </c>
      <c r="BT89" s="53" t="str">
        <f t="shared" si="14"/>
        <v>-</v>
      </c>
      <c r="BU89" s="53" t="str">
        <f t="shared" si="15"/>
        <v/>
      </c>
      <c r="BW89" s="53">
        <v>18</v>
      </c>
      <c r="BX89" s="53" t="str">
        <f t="shared" si="16"/>
        <v>R2.2</v>
      </c>
      <c r="BY89" s="53" t="str">
        <f t="shared" si="17"/>
        <v>R2.2</v>
      </c>
      <c r="CA89" s="53">
        <v>18</v>
      </c>
      <c r="CB89" s="53" t="str">
        <f t="shared" si="18"/>
        <v>S2.1</v>
      </c>
      <c r="CC89" s="53" t="str">
        <f t="shared" si="19"/>
        <v>S2.1</v>
      </c>
    </row>
    <row r="90" spans="2:81" ht="11" customHeight="1" x14ac:dyDescent="0.2">
      <c r="B90" s="73">
        <v>23</v>
      </c>
      <c r="C90" s="80" t="str">
        <f>IFERROR(IF(INDEX(E_Ans!$1:$1000,MATCH(Report!$AI$5,E_Ans!$A:$A),ROW(24:24))&lt;&gt;0,INDEX(E_Ans!$1:$1000,MATCH(Report!$AI$5,E_Ans!$A:$A),ROW(24:24)),""), "")</f>
        <v>B</v>
      </c>
      <c r="D90" s="80"/>
      <c r="E90" s="80" t="str">
        <f t="shared" si="0"/>
        <v>B</v>
      </c>
      <c r="F90" s="80"/>
      <c r="G90" s="67" t="str">
        <f t="shared" si="6"/>
        <v>O</v>
      </c>
      <c r="H90" s="80" t="str">
        <f xml:space="preserve"> IFERROR(COUNTIFS(AllAns!$2:$2, $AX$5, AllAns!33:33, E90)/COUNTIF(AllAns!$2:$2, $AX$5),"")</f>
        <v/>
      </c>
      <c r="I90" s="80"/>
      <c r="J90" s="73">
        <v>63</v>
      </c>
      <c r="K90" s="80" t="str">
        <f>IFERROR(IF(INDEX(E_Ans!$1:$1000,MATCH(Report!$AI$5,E_Ans!$A:$A),ROW(64:64))&lt;&gt;0,INDEX(E_Ans!$1:$1000,MATCH(Report!$AI$5,E_Ans!$A:$A),ROW(64:64)),""), "")</f>
        <v/>
      </c>
      <c r="L90" s="80"/>
      <c r="M90" s="80">
        <f t="shared" si="1"/>
        <v>0</v>
      </c>
      <c r="N90" s="80"/>
      <c r="O90" s="67" t="str">
        <f t="shared" si="7"/>
        <v>X</v>
      </c>
      <c r="P90" s="80" t="str">
        <f xml:space="preserve"> IFERROR(COUNTIFS(AllAns!$2:$2, $AX$5, AllAns!73:73, M90)/COUNTIF(AllAns!$2:$2, $AX$5),"")</f>
        <v/>
      </c>
      <c r="Q90" s="80"/>
      <c r="R90" s="54"/>
      <c r="S90" s="73">
        <v>23</v>
      </c>
      <c r="T90" s="80" t="str">
        <f>IFERROR(IF(INDEX(M_Ans!$1:$1000,MATCH(Report!$AI$5,M_Ans!$A:$A),ROW(24:24))&lt;&gt;0,INDEX(M_Ans!$1:$1000,MATCH(Report!$AI$5,M_Ans!$A:$A),ROW(24:24)),""), "")</f>
        <v/>
      </c>
      <c r="U90" s="80"/>
      <c r="V90" s="80" t="str">
        <f t="shared" si="2"/>
        <v>-</v>
      </c>
      <c r="W90" s="80"/>
      <c r="X90" s="67" t="str">
        <f t="shared" si="8"/>
        <v/>
      </c>
      <c r="Y90" s="123" t="str">
        <f xml:space="preserve"> IFERROR(COUNTIFS(AllAns!$2:$2, $AX$5, AllAns!109:109, V90)/COUNTIF(AllAns!$2:$2, $AX$5),"")</f>
        <v/>
      </c>
      <c r="Z90" s="124"/>
      <c r="AA90" s="54"/>
      <c r="AB90" s="54"/>
      <c r="AC90" s="54"/>
      <c r="AD90" s="54"/>
      <c r="AE90" s="54"/>
      <c r="AF90" s="54"/>
      <c r="AG90" s="54"/>
      <c r="AH90" s="54"/>
      <c r="AI90" s="54"/>
      <c r="AJ90" s="73">
        <v>23</v>
      </c>
      <c r="AK90" s="80" t="str">
        <f>IFERROR(IF(INDEX(R_Ans!$1:$1000,MATCH(Report!$AI$5,R_Ans!$A:$A),ROW(24:24))&lt;&gt;0,INDEX(R_Ans!$1:$1000,MATCH(Report!$AI$5,R_Ans!$A:$A),ROW(24:24)),""), "")</f>
        <v>B</v>
      </c>
      <c r="AL90" s="80"/>
      <c r="AM90" s="80" t="str">
        <f t="shared" si="4"/>
        <v>B</v>
      </c>
      <c r="AN90" s="80"/>
      <c r="AO90" s="67" t="str">
        <f t="shared" si="10"/>
        <v>O</v>
      </c>
      <c r="AP90" s="80" t="str">
        <f xml:space="preserve"> IFERROR(COUNTIFS(AllAns!$2:$2, $AX$5, AllAns!170:170, AM90)/COUNTIF(AllAns!$2:$2, $AX$5),"")</f>
        <v/>
      </c>
      <c r="AQ90" s="80"/>
      <c r="AR90" s="54"/>
      <c r="AS90" s="73">
        <v>23</v>
      </c>
      <c r="AT90" s="80" t="str">
        <f>IFERROR(IF(INDEX(S_Ans!$1:$1000,MATCH(Report!$AI$5,S_Ans!$A:$A),ROW(24:24))&lt;&gt;0,INDEX(S_Ans!$1:$1000,MATCH(Report!$AI$5,S_Ans!$A:$A),ROW(24:24)),""), "")</f>
        <v>B</v>
      </c>
      <c r="AU90" s="80"/>
      <c r="AV90" s="80" t="str">
        <f t="shared" si="5"/>
        <v>B</v>
      </c>
      <c r="AW90" s="80"/>
      <c r="AX90" s="67" t="str">
        <f t="shared" si="11"/>
        <v>O</v>
      </c>
      <c r="AY90" s="80" t="str">
        <f xml:space="preserve"> IFERROR(COUNTIFS(AllAns!$2:$2, $AX$5, AllAns!211:211, AV90)/COUNTIF(AllAns!$2:$2, $AX$5),"")</f>
        <v/>
      </c>
      <c r="AZ90" s="80"/>
      <c r="BE90" s="53" t="s">
        <v>559</v>
      </c>
      <c r="BF90" s="53" t="s">
        <v>627</v>
      </c>
      <c r="BG90" s="53" t="s">
        <v>90</v>
      </c>
      <c r="BH90" s="53" t="s">
        <v>684</v>
      </c>
      <c r="BJ90" s="53" t="s">
        <v>516</v>
      </c>
      <c r="BK90" s="53" t="s">
        <v>484</v>
      </c>
      <c r="BL90" s="53" t="s">
        <v>451</v>
      </c>
      <c r="BO90" s="53">
        <v>19</v>
      </c>
      <c r="BP90" s="53" t="str">
        <f t="shared" si="12"/>
        <v>E2.3.1</v>
      </c>
      <c r="BQ90" s="53" t="str">
        <f t="shared" si="13"/>
        <v>E2.3.1</v>
      </c>
      <c r="BS90" s="53">
        <v>19</v>
      </c>
      <c r="BT90" s="53" t="str">
        <f t="shared" si="14"/>
        <v>-</v>
      </c>
      <c r="BU90" s="53" t="str">
        <f t="shared" si="15"/>
        <v/>
      </c>
      <c r="BW90" s="53">
        <v>19</v>
      </c>
      <c r="BX90" s="53" t="str">
        <f t="shared" si="16"/>
        <v>R2.1</v>
      </c>
      <c r="BY90" s="53" t="str">
        <f t="shared" si="17"/>
        <v>R2.1</v>
      </c>
      <c r="CA90" s="53">
        <v>19</v>
      </c>
      <c r="CB90" s="53" t="str">
        <f t="shared" si="18"/>
        <v>S2.1</v>
      </c>
      <c r="CC90" s="53" t="str">
        <f t="shared" si="19"/>
        <v>S2.1</v>
      </c>
    </row>
    <row r="91" spans="2:81" ht="11" customHeight="1" x14ac:dyDescent="0.2">
      <c r="B91" s="73">
        <v>24</v>
      </c>
      <c r="C91" s="80" t="str">
        <f>IFERROR(IF(INDEX(E_Ans!$1:$1000,MATCH(Report!$AI$5,E_Ans!$A:$A),ROW(25:25))&lt;&gt;0,INDEX(E_Ans!$1:$1000,MATCH(Report!$AI$5,E_Ans!$A:$A),ROW(25:25)),""), "")</f>
        <v>D</v>
      </c>
      <c r="D91" s="80"/>
      <c r="E91" s="80" t="str">
        <f t="shared" si="0"/>
        <v>D</v>
      </c>
      <c r="F91" s="80"/>
      <c r="G91" s="67" t="str">
        <f t="shared" si="6"/>
        <v>O</v>
      </c>
      <c r="H91" s="80" t="str">
        <f xml:space="preserve"> IFERROR(COUNTIFS(AllAns!$2:$2, $AX$5, AllAns!34:34, E91)/COUNTIF(AllAns!$2:$2, $AX$5),"")</f>
        <v/>
      </c>
      <c r="I91" s="80"/>
      <c r="J91" s="73">
        <v>64</v>
      </c>
      <c r="K91" s="80" t="str">
        <f>IFERROR(IF(INDEX(E_Ans!$1:$1000,MATCH(Report!$AI$5,E_Ans!$A:$A),ROW(65:65))&lt;&gt;0,INDEX(E_Ans!$1:$1000,MATCH(Report!$AI$5,E_Ans!$A:$A),ROW(65:65)),""), "")</f>
        <v/>
      </c>
      <c r="L91" s="80"/>
      <c r="M91" s="80">
        <f t="shared" si="1"/>
        <v>0</v>
      </c>
      <c r="N91" s="80"/>
      <c r="O91" s="67" t="str">
        <f t="shared" si="7"/>
        <v>X</v>
      </c>
      <c r="P91" s="80" t="str">
        <f xml:space="preserve"> IFERROR(COUNTIFS(AllAns!$2:$2, $AX$5, AllAns!74:74, M91)/COUNTIF(AllAns!$2:$2, $AX$5),"")</f>
        <v/>
      </c>
      <c r="Q91" s="80"/>
      <c r="R91" s="54"/>
      <c r="S91" s="73">
        <v>24</v>
      </c>
      <c r="T91" s="80" t="str">
        <f>IFERROR(IF(INDEX(M_Ans!$1:$1000,MATCH(Report!$AI$5,M_Ans!$A:$A),ROW(25:25))&lt;&gt;0,INDEX(M_Ans!$1:$1000,MATCH(Report!$AI$5,M_Ans!$A:$A),ROW(25:25)),""), "")</f>
        <v/>
      </c>
      <c r="U91" s="80"/>
      <c r="V91" s="80" t="str">
        <f t="shared" si="2"/>
        <v>-</v>
      </c>
      <c r="W91" s="80"/>
      <c r="X91" s="67" t="str">
        <f t="shared" si="8"/>
        <v/>
      </c>
      <c r="Y91" s="123" t="str">
        <f xml:space="preserve"> IFERROR(COUNTIFS(AllAns!$2:$2, $AX$5, AllAns!110:110, V91)/COUNTIF(AllAns!$2:$2, $AX$5),"")</f>
        <v/>
      </c>
      <c r="Z91" s="124"/>
      <c r="AA91" s="54"/>
      <c r="AB91" s="54"/>
      <c r="AC91" s="54"/>
      <c r="AD91" s="54"/>
      <c r="AE91" s="54"/>
      <c r="AF91" s="54"/>
      <c r="AG91" s="54"/>
      <c r="AH91" s="54"/>
      <c r="AI91" s="54"/>
      <c r="AJ91" s="73">
        <v>24</v>
      </c>
      <c r="AK91" s="80" t="str">
        <f>IFERROR(IF(INDEX(R_Ans!$1:$1000,MATCH(Report!$AI$5,R_Ans!$A:$A),ROW(25:25))&lt;&gt;0,INDEX(R_Ans!$1:$1000,MATCH(Report!$AI$5,R_Ans!$A:$A),ROW(25:25)),""), "")</f>
        <v>D</v>
      </c>
      <c r="AL91" s="80"/>
      <c r="AM91" s="80" t="str">
        <f t="shared" si="4"/>
        <v>D</v>
      </c>
      <c r="AN91" s="80"/>
      <c r="AO91" s="67" t="str">
        <f t="shared" si="10"/>
        <v>O</v>
      </c>
      <c r="AP91" s="80" t="str">
        <f xml:space="preserve"> IFERROR(COUNTIFS(AllAns!$2:$2, $AX$5, AllAns!171:171, AM91)/COUNTIF(AllAns!$2:$2, $AX$5),"")</f>
        <v/>
      </c>
      <c r="AQ91" s="80"/>
      <c r="AR91" s="54"/>
      <c r="AS91" s="73">
        <v>24</v>
      </c>
      <c r="AT91" s="80" t="str">
        <f>IFERROR(IF(INDEX(S_Ans!$1:$1000,MATCH(Report!$AI$5,S_Ans!$A:$A),ROW(25:25))&lt;&gt;0,INDEX(S_Ans!$1:$1000,MATCH(Report!$AI$5,S_Ans!$A:$A),ROW(25:25)),""), "")</f>
        <v>D</v>
      </c>
      <c r="AU91" s="80"/>
      <c r="AV91" s="80" t="str">
        <f t="shared" si="5"/>
        <v>D</v>
      </c>
      <c r="AW91" s="80"/>
      <c r="AX91" s="67" t="str">
        <f t="shared" si="11"/>
        <v>O</v>
      </c>
      <c r="AY91" s="80" t="str">
        <f xml:space="preserve"> IFERROR(COUNTIFS(AllAns!$2:$2, $AX$5, AllAns!212:212, AV91)/COUNTIF(AllAns!$2:$2, $AX$5),"")</f>
        <v/>
      </c>
      <c r="AZ91" s="80"/>
      <c r="BE91" s="53" t="s">
        <v>560</v>
      </c>
      <c r="BF91" s="53" t="s">
        <v>628</v>
      </c>
      <c r="BG91" s="53" t="s">
        <v>89</v>
      </c>
      <c r="BH91" s="53" t="s">
        <v>685</v>
      </c>
      <c r="BJ91" s="53" t="s">
        <v>517</v>
      </c>
      <c r="BK91" s="53" t="s">
        <v>485</v>
      </c>
      <c r="BL91" s="53" t="s">
        <v>436</v>
      </c>
      <c r="BO91" s="53">
        <v>20</v>
      </c>
      <c r="BP91" s="53" t="str">
        <f t="shared" si="12"/>
        <v>E2.1.1</v>
      </c>
      <c r="BQ91" s="53" t="str">
        <f t="shared" si="13"/>
        <v>E2.1.1</v>
      </c>
      <c r="BS91" s="53">
        <v>20</v>
      </c>
      <c r="BT91" s="53" t="str">
        <f t="shared" si="14"/>
        <v>-</v>
      </c>
      <c r="BU91" s="53" t="str">
        <f t="shared" si="15"/>
        <v/>
      </c>
      <c r="BW91" s="53">
        <v>20</v>
      </c>
      <c r="BX91" s="53" t="str">
        <f t="shared" si="16"/>
        <v>R2.3</v>
      </c>
      <c r="BY91" s="53" t="str">
        <f t="shared" si="17"/>
        <v>R2.3</v>
      </c>
      <c r="CA91" s="53">
        <v>20</v>
      </c>
      <c r="CB91" s="53" t="str">
        <f t="shared" si="18"/>
        <v>S2.1</v>
      </c>
      <c r="CC91" s="53" t="str">
        <f t="shared" si="19"/>
        <v>S2.1</v>
      </c>
    </row>
    <row r="92" spans="2:81" ht="11" customHeight="1" x14ac:dyDescent="0.2">
      <c r="B92" s="73">
        <v>25</v>
      </c>
      <c r="C92" s="80" t="str">
        <f>IFERROR(IF(INDEX(E_Ans!$1:$1000,MATCH(Report!$AI$5,E_Ans!$A:$A),ROW(26:26))&lt;&gt;0,INDEX(E_Ans!$1:$1000,MATCH(Report!$AI$5,E_Ans!$A:$A),ROW(26:26)),""), "")</f>
        <v>C</v>
      </c>
      <c r="D92" s="80"/>
      <c r="E92" s="80" t="str">
        <f t="shared" si="0"/>
        <v>C</v>
      </c>
      <c r="F92" s="80"/>
      <c r="G92" s="67" t="str">
        <f t="shared" si="6"/>
        <v>O</v>
      </c>
      <c r="H92" s="80" t="str">
        <f xml:space="preserve"> IFERROR(COUNTIFS(AllAns!$2:$2, $AX$5, AllAns!35:35, E92)/COUNTIF(AllAns!$2:$2, $AX$5),"")</f>
        <v/>
      </c>
      <c r="I92" s="80"/>
      <c r="J92" s="73">
        <v>65</v>
      </c>
      <c r="K92" s="80" t="str">
        <f>IFERROR(IF(INDEX(E_Ans!$1:$1000,MATCH(Report!$AI$5,E_Ans!$A:$A),ROW(66:66))&lt;&gt;0,INDEX(E_Ans!$1:$1000,MATCH(Report!$AI$5,E_Ans!$A:$A),ROW(66:66)),""), "")</f>
        <v/>
      </c>
      <c r="L92" s="80"/>
      <c r="M92" s="80">
        <f t="shared" si="1"/>
        <v>0</v>
      </c>
      <c r="N92" s="80"/>
      <c r="O92" s="67" t="str">
        <f t="shared" si="7"/>
        <v>X</v>
      </c>
      <c r="P92" s="80" t="str">
        <f xml:space="preserve"> IFERROR(COUNTIFS(AllAns!$2:$2, $AX$5, AllAns!75:75, M92)/COUNTIF(AllAns!$2:$2, $AX$5),"")</f>
        <v/>
      </c>
      <c r="Q92" s="80"/>
      <c r="R92" s="54"/>
      <c r="S92" s="73">
        <v>25</v>
      </c>
      <c r="T92" s="80" t="str">
        <f>IFERROR(IF(INDEX(M_Ans!$1:$1000,MATCH(Report!$AI$5,M_Ans!$A:$A),ROW(26:26))&lt;&gt;0,INDEX(M_Ans!$1:$1000,MATCH(Report!$AI$5,M_Ans!$A:$A),ROW(26:26)),""), "")</f>
        <v/>
      </c>
      <c r="U92" s="80"/>
      <c r="V92" s="80" t="str">
        <f t="shared" si="2"/>
        <v>-</v>
      </c>
      <c r="W92" s="80"/>
      <c r="X92" s="67" t="str">
        <f t="shared" si="8"/>
        <v/>
      </c>
      <c r="Y92" s="123" t="str">
        <f xml:space="preserve"> IFERROR(COUNTIFS(AllAns!$2:$2, $AX$5, AllAns!111:111, V92)/COUNTIF(AllAns!$2:$2, $AX$5),"")</f>
        <v/>
      </c>
      <c r="Z92" s="124"/>
      <c r="AA92" s="54"/>
      <c r="AB92" s="54"/>
      <c r="AC92" s="54"/>
      <c r="AD92" s="54"/>
      <c r="AE92" s="54"/>
      <c r="AF92" s="54"/>
      <c r="AG92" s="54"/>
      <c r="AH92" s="54"/>
      <c r="AI92" s="54"/>
      <c r="AJ92" s="73">
        <v>25</v>
      </c>
      <c r="AK92" s="80" t="str">
        <f>IFERROR(IF(INDEX(R_Ans!$1:$1000,MATCH(Report!$AI$5,R_Ans!$A:$A),ROW(26:26))&lt;&gt;0,INDEX(R_Ans!$1:$1000,MATCH(Report!$AI$5,R_Ans!$A:$A),ROW(26:26)),""), "")</f>
        <v>C</v>
      </c>
      <c r="AL92" s="80"/>
      <c r="AM92" s="80" t="str">
        <f t="shared" si="4"/>
        <v>C</v>
      </c>
      <c r="AN92" s="80"/>
      <c r="AO92" s="67" t="str">
        <f t="shared" si="10"/>
        <v>O</v>
      </c>
      <c r="AP92" s="80" t="str">
        <f xml:space="preserve"> IFERROR(COUNTIFS(AllAns!$2:$2, $AX$5, AllAns!172:172, AM92)/COUNTIF(AllAns!$2:$2, $AX$5),"")</f>
        <v/>
      </c>
      <c r="AQ92" s="80"/>
      <c r="AR92" s="54"/>
      <c r="AS92" s="73">
        <v>25</v>
      </c>
      <c r="AT92" s="80" t="str">
        <f>IFERROR(IF(INDEX(S_Ans!$1:$1000,MATCH(Report!$AI$5,S_Ans!$A:$A),ROW(26:26))&lt;&gt;0,INDEX(S_Ans!$1:$1000,MATCH(Report!$AI$5,S_Ans!$A:$A),ROW(26:26)),""), "")</f>
        <v>C</v>
      </c>
      <c r="AU92" s="80"/>
      <c r="AV92" s="80" t="str">
        <f t="shared" si="5"/>
        <v>C</v>
      </c>
      <c r="AW92" s="80"/>
      <c r="AX92" s="67" t="str">
        <f t="shared" si="11"/>
        <v>O</v>
      </c>
      <c r="AY92" s="80" t="str">
        <f xml:space="preserve"> IFERROR(COUNTIFS(AllAns!$2:$2, $AX$5, AllAns!213:213, AV92)/COUNTIF(AllAns!$2:$2, $AX$5),"")</f>
        <v/>
      </c>
      <c r="AZ92" s="80"/>
      <c r="BE92" s="53" t="s">
        <v>561</v>
      </c>
      <c r="BF92" s="53" t="s">
        <v>629</v>
      </c>
      <c r="BG92" s="53" t="s">
        <v>88</v>
      </c>
      <c r="BH92" s="53" t="s">
        <v>686</v>
      </c>
      <c r="BJ92" s="53" t="s">
        <v>518</v>
      </c>
      <c r="BK92" s="53" t="s">
        <v>486</v>
      </c>
      <c r="BL92" s="53" t="s">
        <v>437</v>
      </c>
      <c r="BO92" s="53">
        <v>21</v>
      </c>
      <c r="BP92" s="53" t="str">
        <f t="shared" si="12"/>
        <v>E1.1.5</v>
      </c>
      <c r="BQ92" s="53" t="str">
        <f t="shared" si="13"/>
        <v>E1.1.5</v>
      </c>
      <c r="BS92" s="53">
        <v>21</v>
      </c>
      <c r="BT92" s="53" t="str">
        <f t="shared" si="14"/>
        <v>-</v>
      </c>
      <c r="BU92" s="53" t="str">
        <f t="shared" si="15"/>
        <v/>
      </c>
      <c r="BW92" s="53">
        <v>21</v>
      </c>
      <c r="BX92" s="53" t="str">
        <f t="shared" si="16"/>
        <v>R3.5</v>
      </c>
      <c r="BY92" s="53" t="str">
        <f t="shared" si="17"/>
        <v>R3.5</v>
      </c>
      <c r="CA92" s="53">
        <v>21</v>
      </c>
      <c r="CB92" s="53" t="str">
        <f t="shared" si="18"/>
        <v>S2.1</v>
      </c>
      <c r="CC92" s="53" t="str">
        <f t="shared" si="19"/>
        <v>S2.1</v>
      </c>
    </row>
    <row r="93" spans="2:81" ht="11" customHeight="1" x14ac:dyDescent="0.2">
      <c r="B93" s="73">
        <v>26</v>
      </c>
      <c r="C93" s="80" t="str">
        <f>IFERROR(IF(INDEX(E_Ans!$1:$1000,MATCH(Report!$AI$5,E_Ans!$A:$A),ROW(27:27))&lt;&gt;0,INDEX(E_Ans!$1:$1000,MATCH(Report!$AI$5,E_Ans!$A:$A),ROW(27:27)),""), "")</f>
        <v>B</v>
      </c>
      <c r="D93" s="80"/>
      <c r="E93" s="80" t="str">
        <f t="shared" si="0"/>
        <v>B</v>
      </c>
      <c r="F93" s="80"/>
      <c r="G93" s="67" t="str">
        <f t="shared" si="6"/>
        <v>O</v>
      </c>
      <c r="H93" s="80" t="str">
        <f xml:space="preserve"> IFERROR(COUNTIFS(AllAns!$2:$2, $AX$5, AllAns!36:36, E93)/COUNTIF(AllAns!$2:$2, $AX$5),"")</f>
        <v/>
      </c>
      <c r="I93" s="80"/>
      <c r="J93" s="73">
        <v>66</v>
      </c>
      <c r="K93" s="80" t="str">
        <f>IFERROR(IF(INDEX(E_Ans!$1:$1000,MATCH(Report!$AI$5,E_Ans!$A:$A),ROW(67:67))&lt;&gt;0,INDEX(E_Ans!$1:$1000,MATCH(Report!$AI$5,E_Ans!$A:$A),ROW(67:67)),""), "")</f>
        <v/>
      </c>
      <c r="L93" s="80"/>
      <c r="M93" s="80">
        <f t="shared" si="1"/>
        <v>0</v>
      </c>
      <c r="N93" s="80"/>
      <c r="O93" s="67" t="str">
        <f t="shared" si="7"/>
        <v>X</v>
      </c>
      <c r="P93" s="80" t="str">
        <f xml:space="preserve"> IFERROR(COUNTIFS(AllAns!$2:$2, $AX$5, AllAns!76:76, M93)/COUNTIF(AllAns!$2:$2, $AX$5),"")</f>
        <v/>
      </c>
      <c r="Q93" s="80"/>
      <c r="R93" s="54"/>
      <c r="S93" s="73">
        <v>26</v>
      </c>
      <c r="T93" s="80" t="str">
        <f>IFERROR(IF(INDEX(M_Ans!$1:$1000,MATCH(Report!$AI$5,M_Ans!$A:$A),ROW(27:27))&lt;&gt;0,INDEX(M_Ans!$1:$1000,MATCH(Report!$AI$5,M_Ans!$A:$A),ROW(27:27)),""), "")</f>
        <v/>
      </c>
      <c r="U93" s="80"/>
      <c r="V93" s="80" t="str">
        <f t="shared" si="2"/>
        <v>-</v>
      </c>
      <c r="W93" s="80"/>
      <c r="X93" s="67" t="str">
        <f t="shared" si="8"/>
        <v/>
      </c>
      <c r="Y93" s="123" t="str">
        <f xml:space="preserve"> IFERROR(COUNTIFS(AllAns!$2:$2, $AX$5, AllAns!112:112, V93)/COUNTIF(AllAns!$2:$2, $AX$5),"")</f>
        <v/>
      </c>
      <c r="Z93" s="124"/>
      <c r="AA93" s="54"/>
      <c r="AB93" s="54"/>
      <c r="AC93" s="54"/>
      <c r="AD93" s="54"/>
      <c r="AE93" s="54"/>
      <c r="AF93" s="54"/>
      <c r="AG93" s="54"/>
      <c r="AH93" s="54"/>
      <c r="AI93" s="54"/>
      <c r="AJ93" s="73">
        <v>26</v>
      </c>
      <c r="AK93" s="80" t="str">
        <f>IFERROR(IF(INDEX(R_Ans!$1:$1000,MATCH(Report!$AI$5,R_Ans!$A:$A),ROW(27:27))&lt;&gt;0,INDEX(R_Ans!$1:$1000,MATCH(Report!$AI$5,R_Ans!$A:$A),ROW(27:27)),""), "")</f>
        <v>B</v>
      </c>
      <c r="AL93" s="80"/>
      <c r="AM93" s="80" t="str">
        <f t="shared" si="4"/>
        <v>B</v>
      </c>
      <c r="AN93" s="80"/>
      <c r="AO93" s="67" t="str">
        <f t="shared" si="10"/>
        <v>O</v>
      </c>
      <c r="AP93" s="80" t="str">
        <f xml:space="preserve"> IFERROR(COUNTIFS(AllAns!$2:$2, $AX$5, AllAns!173:173, AM93)/COUNTIF(AllAns!$2:$2, $AX$5),"")</f>
        <v/>
      </c>
      <c r="AQ93" s="80"/>
      <c r="AR93" s="54"/>
      <c r="AS93" s="73">
        <v>26</v>
      </c>
      <c r="AT93" s="80" t="str">
        <f>IFERROR(IF(INDEX(S_Ans!$1:$1000,MATCH(Report!$AI$5,S_Ans!$A:$A),ROW(27:27))&lt;&gt;0,INDEX(S_Ans!$1:$1000,MATCH(Report!$AI$5,S_Ans!$A:$A),ROW(27:27)),""), "")</f>
        <v>B</v>
      </c>
      <c r="AU93" s="80"/>
      <c r="AV93" s="80" t="str">
        <f t="shared" si="5"/>
        <v>B</v>
      </c>
      <c r="AW93" s="80"/>
      <c r="AX93" s="67" t="str">
        <f t="shared" si="11"/>
        <v>O</v>
      </c>
      <c r="AY93" s="80" t="str">
        <f xml:space="preserve"> IFERROR(COUNTIFS(AllAns!$2:$2, $AX$5, AllAns!214:214, AV93)/COUNTIF(AllAns!$2:$2, $AX$5),"")</f>
        <v/>
      </c>
      <c r="AZ93" s="80"/>
      <c r="BE93" s="53" t="s">
        <v>562</v>
      </c>
      <c r="BF93" s="53" t="s">
        <v>630</v>
      </c>
      <c r="BG93" s="53" t="s">
        <v>87</v>
      </c>
      <c r="BH93" s="53" t="s">
        <v>687</v>
      </c>
      <c r="BJ93" s="53" t="s">
        <v>519</v>
      </c>
      <c r="BK93" s="53" t="s">
        <v>487</v>
      </c>
      <c r="BL93" s="53" t="s">
        <v>438</v>
      </c>
      <c r="BO93" s="53">
        <v>22</v>
      </c>
      <c r="BP93" s="53" t="str">
        <f t="shared" si="12"/>
        <v>E1.2.3</v>
      </c>
      <c r="BQ93" s="53" t="str">
        <f t="shared" si="13"/>
        <v>E1.2.3</v>
      </c>
      <c r="BS93" s="53">
        <v>22</v>
      </c>
      <c r="BT93" s="53" t="str">
        <f t="shared" si="14"/>
        <v>-</v>
      </c>
      <c r="BU93" s="53" t="str">
        <f t="shared" si="15"/>
        <v/>
      </c>
      <c r="BW93" s="53">
        <v>22</v>
      </c>
      <c r="BX93" s="53" t="str">
        <f t="shared" si="16"/>
        <v>R3.2</v>
      </c>
      <c r="BY93" s="53" t="str">
        <f t="shared" si="17"/>
        <v>R3.2</v>
      </c>
      <c r="CA93" s="53">
        <v>22</v>
      </c>
      <c r="CB93" s="53" t="str">
        <f t="shared" si="18"/>
        <v>S2.1</v>
      </c>
      <c r="CC93" s="53" t="str">
        <f t="shared" si="19"/>
        <v>S2.1</v>
      </c>
    </row>
    <row r="94" spans="2:81" ht="11" customHeight="1" x14ac:dyDescent="0.2">
      <c r="B94" s="73">
        <v>27</v>
      </c>
      <c r="C94" s="80" t="str">
        <f>IFERROR(IF(INDEX(E_Ans!$1:$1000,MATCH(Report!$AI$5,E_Ans!$A:$A),ROW(28:28))&lt;&gt;0,INDEX(E_Ans!$1:$1000,MATCH(Report!$AI$5,E_Ans!$A:$A),ROW(28:28)),""), "")</f>
        <v>A</v>
      </c>
      <c r="D94" s="80"/>
      <c r="E94" s="80" t="str">
        <f t="shared" si="0"/>
        <v>A</v>
      </c>
      <c r="F94" s="80"/>
      <c r="G94" s="67" t="str">
        <f t="shared" si="6"/>
        <v>O</v>
      </c>
      <c r="H94" s="80" t="str">
        <f xml:space="preserve"> IFERROR(COUNTIFS(AllAns!$2:$2, $AX$5, AllAns!37:37, E94)/COUNTIF(AllAns!$2:$2, $AX$5),"")</f>
        <v/>
      </c>
      <c r="I94" s="80"/>
      <c r="J94" s="73">
        <v>67</v>
      </c>
      <c r="K94" s="80" t="str">
        <f>IFERROR(IF(INDEX(E_Ans!$1:$1000,MATCH(Report!$AI$5,E_Ans!$A:$A),ROW(68:68))&lt;&gt;0,INDEX(E_Ans!$1:$1000,MATCH(Report!$AI$5,E_Ans!$A:$A),ROW(68:68)),""), "")</f>
        <v/>
      </c>
      <c r="L94" s="80"/>
      <c r="M94" s="80">
        <f t="shared" si="1"/>
        <v>0</v>
      </c>
      <c r="N94" s="80"/>
      <c r="O94" s="67" t="str">
        <f t="shared" si="7"/>
        <v>X</v>
      </c>
      <c r="P94" s="80" t="str">
        <f xml:space="preserve"> IFERROR(COUNTIFS(AllAns!$2:$2, $AX$5, AllAns!77:77, M94)/COUNTIF(AllAns!$2:$2, $AX$5),"")</f>
        <v/>
      </c>
      <c r="Q94" s="80"/>
      <c r="R94" s="54"/>
      <c r="S94" s="73">
        <v>27</v>
      </c>
      <c r="T94" s="80" t="str">
        <f>IFERROR(IF(INDEX(M_Ans!$1:$1000,MATCH(Report!$AI$5,M_Ans!$A:$A),ROW(28:28))&lt;&gt;0,INDEX(M_Ans!$1:$1000,MATCH(Report!$AI$5,M_Ans!$A:$A),ROW(28:28)),""), "")</f>
        <v/>
      </c>
      <c r="U94" s="80"/>
      <c r="V94" s="80" t="str">
        <f t="shared" si="2"/>
        <v>-</v>
      </c>
      <c r="W94" s="80"/>
      <c r="X94" s="67" t="str">
        <f t="shared" si="8"/>
        <v/>
      </c>
      <c r="Y94" s="123" t="str">
        <f xml:space="preserve"> IFERROR(COUNTIFS(AllAns!$2:$2, $AX$5, AllAns!113:113, V94)/COUNTIF(AllAns!$2:$2, $AX$5),"")</f>
        <v/>
      </c>
      <c r="Z94" s="124"/>
      <c r="AA94" s="54"/>
      <c r="AB94" s="54"/>
      <c r="AC94" s="54"/>
      <c r="AD94" s="54"/>
      <c r="AE94" s="54"/>
      <c r="AF94" s="54"/>
      <c r="AG94" s="54"/>
      <c r="AH94" s="54"/>
      <c r="AI94" s="54"/>
      <c r="AJ94" s="73">
        <v>27</v>
      </c>
      <c r="AK94" s="80" t="str">
        <f>IFERROR(IF(INDEX(R_Ans!$1:$1000,MATCH(Report!$AI$5,R_Ans!$A:$A),ROW(28:28))&lt;&gt;0,INDEX(R_Ans!$1:$1000,MATCH(Report!$AI$5,R_Ans!$A:$A),ROW(28:28)),""), "")</f>
        <v>A</v>
      </c>
      <c r="AL94" s="80"/>
      <c r="AM94" s="80" t="str">
        <f t="shared" si="4"/>
        <v>A</v>
      </c>
      <c r="AN94" s="80"/>
      <c r="AO94" s="67" t="str">
        <f t="shared" si="10"/>
        <v>O</v>
      </c>
      <c r="AP94" s="80" t="str">
        <f xml:space="preserve"> IFERROR(COUNTIFS(AllAns!$2:$2, $AX$5, AllAns!174:174, AM94)/COUNTIF(AllAns!$2:$2, $AX$5),"")</f>
        <v/>
      </c>
      <c r="AQ94" s="80"/>
      <c r="AR94" s="54"/>
      <c r="AS94" s="73">
        <v>27</v>
      </c>
      <c r="AT94" s="80" t="str">
        <f>IFERROR(IF(INDEX(S_Ans!$1:$1000,MATCH(Report!$AI$5,S_Ans!$A:$A),ROW(28:28))&lt;&gt;0,INDEX(S_Ans!$1:$1000,MATCH(Report!$AI$5,S_Ans!$A:$A),ROW(28:28)),""), "")</f>
        <v>A</v>
      </c>
      <c r="AU94" s="80"/>
      <c r="AV94" s="80" t="str">
        <f t="shared" si="5"/>
        <v>A</v>
      </c>
      <c r="AW94" s="80"/>
      <c r="AX94" s="67" t="str">
        <f t="shared" si="11"/>
        <v>O</v>
      </c>
      <c r="AY94" s="80" t="str">
        <f xml:space="preserve"> IFERROR(COUNTIFS(AllAns!$2:$2, $AX$5, AllAns!215:215, AV94)/COUNTIF(AllAns!$2:$2, $AX$5),"")</f>
        <v/>
      </c>
      <c r="AZ94" s="80"/>
      <c r="BE94" s="53" t="s">
        <v>563</v>
      </c>
      <c r="BF94" s="53" t="s">
        <v>631</v>
      </c>
      <c r="BG94" s="53" t="s">
        <v>86</v>
      </c>
      <c r="BH94" s="53" t="s">
        <v>688</v>
      </c>
      <c r="BJ94" s="53" t="s">
        <v>520</v>
      </c>
      <c r="BK94" s="53" t="s">
        <v>488</v>
      </c>
      <c r="BL94" s="53" t="s">
        <v>435</v>
      </c>
      <c r="BO94" s="53">
        <v>23</v>
      </c>
      <c r="BP94" s="53" t="str">
        <f t="shared" si="12"/>
        <v>E1.2.2</v>
      </c>
      <c r="BQ94" s="53" t="str">
        <f t="shared" si="13"/>
        <v>E1.2.2</v>
      </c>
      <c r="BS94" s="53">
        <v>23</v>
      </c>
      <c r="BT94" s="53" t="str">
        <f t="shared" si="14"/>
        <v>-</v>
      </c>
      <c r="BU94" s="53" t="str">
        <f t="shared" si="15"/>
        <v/>
      </c>
      <c r="BW94" s="53">
        <v>23</v>
      </c>
      <c r="BX94" s="53" t="str">
        <f t="shared" si="16"/>
        <v>R3.3</v>
      </c>
      <c r="BY94" s="53" t="str">
        <f t="shared" si="17"/>
        <v>R3.3</v>
      </c>
      <c r="CA94" s="53">
        <v>23</v>
      </c>
      <c r="CB94" s="53" t="str">
        <f t="shared" si="18"/>
        <v>S1.2</v>
      </c>
      <c r="CC94" s="53" t="str">
        <f t="shared" si="19"/>
        <v>S1.2</v>
      </c>
    </row>
    <row r="95" spans="2:81" ht="11" customHeight="1" x14ac:dyDescent="0.2">
      <c r="B95" s="73">
        <v>28</v>
      </c>
      <c r="C95" s="80" t="str">
        <f>IFERROR(IF(INDEX(E_Ans!$1:$1000,MATCH(Report!$AI$5,E_Ans!$A:$A),ROW(29:29))&lt;&gt;0,INDEX(E_Ans!$1:$1000,MATCH(Report!$AI$5,E_Ans!$A:$A),ROW(29:29)),""), "")</f>
        <v>E</v>
      </c>
      <c r="D95" s="80"/>
      <c r="E95" s="80" t="str">
        <f t="shared" si="0"/>
        <v>E</v>
      </c>
      <c r="F95" s="80"/>
      <c r="G95" s="67" t="str">
        <f t="shared" si="6"/>
        <v>O</v>
      </c>
      <c r="H95" s="80" t="str">
        <f xml:space="preserve"> IFERROR(COUNTIFS(AllAns!$2:$2, $AX$5, AllAns!38:38, E95)/COUNTIF(AllAns!$2:$2, $AX$5),"")</f>
        <v/>
      </c>
      <c r="I95" s="80"/>
      <c r="J95" s="73">
        <v>68</v>
      </c>
      <c r="K95" s="80" t="str">
        <f>IFERROR(IF(INDEX(E_Ans!$1:$1000,MATCH(Report!$AI$5,E_Ans!$A:$A),ROW(69:69))&lt;&gt;0,INDEX(E_Ans!$1:$1000,MATCH(Report!$AI$5,E_Ans!$A:$A),ROW(69:69)),""), "")</f>
        <v/>
      </c>
      <c r="L95" s="80"/>
      <c r="M95" s="80">
        <f t="shared" si="1"/>
        <v>0</v>
      </c>
      <c r="N95" s="80"/>
      <c r="O95" s="67" t="str">
        <f t="shared" si="7"/>
        <v>X</v>
      </c>
      <c r="P95" s="80" t="str">
        <f xml:space="preserve"> IFERROR(COUNTIFS(AllAns!$2:$2, $AX$5, AllAns!78:78, M95)/COUNTIF(AllAns!$2:$2, $AX$5),"")</f>
        <v/>
      </c>
      <c r="Q95" s="80"/>
      <c r="R95" s="54"/>
      <c r="S95" s="73">
        <v>28</v>
      </c>
      <c r="T95" s="80" t="str">
        <f>IFERROR(IF(INDEX(M_Ans!$1:$1000,MATCH(Report!$AI$5,M_Ans!$A:$A),ROW(29:29))&lt;&gt;0,INDEX(M_Ans!$1:$1000,MATCH(Report!$AI$5,M_Ans!$A:$A),ROW(29:29)),""), "")</f>
        <v/>
      </c>
      <c r="U95" s="80"/>
      <c r="V95" s="80" t="str">
        <f t="shared" si="2"/>
        <v>-</v>
      </c>
      <c r="W95" s="80"/>
      <c r="X95" s="67" t="str">
        <f t="shared" si="8"/>
        <v/>
      </c>
      <c r="Y95" s="123" t="str">
        <f xml:space="preserve"> IFERROR(COUNTIFS(AllAns!$2:$2, $AX$5, AllAns!114:114, V95)/COUNTIF(AllAns!$2:$2, $AX$5),"")</f>
        <v/>
      </c>
      <c r="Z95" s="124"/>
      <c r="AA95" s="54"/>
      <c r="AB95" s="54"/>
      <c r="AC95" s="54"/>
      <c r="AD95" s="54"/>
      <c r="AE95" s="54"/>
      <c r="AF95" s="54"/>
      <c r="AG95" s="54"/>
      <c r="AH95" s="54"/>
      <c r="AI95" s="54"/>
      <c r="AJ95" s="73">
        <v>28</v>
      </c>
      <c r="AK95" s="80" t="str">
        <f>IFERROR(IF(INDEX(R_Ans!$1:$1000,MATCH(Report!$AI$5,R_Ans!$A:$A),ROW(29:29))&lt;&gt;0,INDEX(R_Ans!$1:$1000,MATCH(Report!$AI$5,R_Ans!$A:$A),ROW(29:29)),""), "")</f>
        <v>E</v>
      </c>
      <c r="AL95" s="80"/>
      <c r="AM95" s="80" t="str">
        <f t="shared" si="4"/>
        <v>E</v>
      </c>
      <c r="AN95" s="80"/>
      <c r="AO95" s="67" t="str">
        <f t="shared" si="10"/>
        <v>O</v>
      </c>
      <c r="AP95" s="80" t="str">
        <f xml:space="preserve"> IFERROR(COUNTIFS(AllAns!$2:$2, $AX$5, AllAns!175:175, AM95)/COUNTIF(AllAns!$2:$2, $AX$5),"")</f>
        <v/>
      </c>
      <c r="AQ95" s="80"/>
      <c r="AR95" s="54"/>
      <c r="AS95" s="73">
        <v>28</v>
      </c>
      <c r="AT95" s="80" t="str">
        <f>IFERROR(IF(INDEX(S_Ans!$1:$1000,MATCH(Report!$AI$5,S_Ans!$A:$A),ROW(29:29))&lt;&gt;0,INDEX(S_Ans!$1:$1000,MATCH(Report!$AI$5,S_Ans!$A:$A),ROW(29:29)),""), "")</f>
        <v>E</v>
      </c>
      <c r="AU95" s="80"/>
      <c r="AV95" s="80" t="str">
        <f t="shared" si="5"/>
        <v>E</v>
      </c>
      <c r="AW95" s="80"/>
      <c r="AX95" s="67" t="str">
        <f t="shared" si="11"/>
        <v>O</v>
      </c>
      <c r="AY95" s="80" t="str">
        <f xml:space="preserve"> IFERROR(COUNTIFS(AllAns!$2:$2, $AX$5, AllAns!216:216, AV95)/COUNTIF(AllAns!$2:$2, $AX$5),"")</f>
        <v/>
      </c>
      <c r="AZ95" s="80"/>
      <c r="BE95" s="53" t="s">
        <v>564</v>
      </c>
      <c r="BF95" s="53" t="s">
        <v>632</v>
      </c>
      <c r="BG95" s="53" t="s">
        <v>85</v>
      </c>
      <c r="BH95" s="53" t="s">
        <v>689</v>
      </c>
      <c r="BJ95" s="53" t="s">
        <v>521</v>
      </c>
      <c r="BK95" s="53" t="s">
        <v>489</v>
      </c>
      <c r="BL95" s="53" t="s">
        <v>447</v>
      </c>
      <c r="BO95" s="53">
        <v>24</v>
      </c>
      <c r="BP95" s="53" t="str">
        <f t="shared" si="12"/>
        <v>E2.2.1</v>
      </c>
      <c r="BQ95" s="53" t="str">
        <f t="shared" si="13"/>
        <v>E2.2.1</v>
      </c>
      <c r="BS95" s="53">
        <v>24</v>
      </c>
      <c r="BT95" s="53" t="str">
        <f t="shared" si="14"/>
        <v>-</v>
      </c>
      <c r="BU95" s="53" t="str">
        <f t="shared" si="15"/>
        <v/>
      </c>
      <c r="BW95" s="53">
        <v>24</v>
      </c>
      <c r="BX95" s="53" t="str">
        <f t="shared" si="16"/>
        <v>R3.5</v>
      </c>
      <c r="BY95" s="53" t="str">
        <f t="shared" si="17"/>
        <v>R3.5</v>
      </c>
      <c r="CA95" s="53">
        <v>24</v>
      </c>
      <c r="CB95" s="53" t="str">
        <f t="shared" si="18"/>
        <v>S1.2</v>
      </c>
      <c r="CC95" s="53" t="str">
        <f t="shared" si="19"/>
        <v>S1.2</v>
      </c>
    </row>
    <row r="96" spans="2:81" ht="11" customHeight="1" x14ac:dyDescent="0.2">
      <c r="B96" s="73">
        <v>29</v>
      </c>
      <c r="C96" s="80" t="str">
        <f>IFERROR(IF(INDEX(E_Ans!$1:$1000,MATCH(Report!$AI$5,E_Ans!$A:$A),ROW(30:30))&lt;&gt;0,INDEX(E_Ans!$1:$1000,MATCH(Report!$AI$5,E_Ans!$A:$A),ROW(30:30)),""), "")</f>
        <v>B</v>
      </c>
      <c r="D96" s="80"/>
      <c r="E96" s="80" t="str">
        <f t="shared" si="0"/>
        <v>B</v>
      </c>
      <c r="F96" s="80"/>
      <c r="G96" s="67" t="str">
        <f t="shared" si="6"/>
        <v>O</v>
      </c>
      <c r="H96" s="80" t="str">
        <f xml:space="preserve"> IFERROR(COUNTIFS(AllAns!$2:$2, $AX$5, AllAns!39:39, E96)/COUNTIF(AllAns!$2:$2, $AX$5),"")</f>
        <v/>
      </c>
      <c r="I96" s="80"/>
      <c r="J96" s="73">
        <v>69</v>
      </c>
      <c r="K96" s="80" t="str">
        <f>IFERROR(IF(INDEX(E_Ans!$1:$1000,MATCH(Report!$AI$5,E_Ans!$A:$A),ROW(70:70))&lt;&gt;0,INDEX(E_Ans!$1:$1000,MATCH(Report!$AI$5,E_Ans!$A:$A),ROW(70:70)),""), "")</f>
        <v/>
      </c>
      <c r="L96" s="80"/>
      <c r="M96" s="80">
        <f t="shared" si="1"/>
        <v>0</v>
      </c>
      <c r="N96" s="80"/>
      <c r="O96" s="67" t="str">
        <f t="shared" si="7"/>
        <v>X</v>
      </c>
      <c r="P96" s="80" t="str">
        <f xml:space="preserve"> IFERROR(COUNTIFS(AllAns!$2:$2, $AX$5, AllAns!79:79, M96)/COUNTIF(AllAns!$2:$2, $AX$5),"")</f>
        <v/>
      </c>
      <c r="Q96" s="80"/>
      <c r="R96" s="54"/>
      <c r="S96" s="73">
        <v>29</v>
      </c>
      <c r="T96" s="80" t="str">
        <f>IFERROR(IF(INDEX(M_Ans!$1:$1000,MATCH(Report!$AI$5,M_Ans!$A:$A),ROW(30:30))&lt;&gt;0,INDEX(M_Ans!$1:$1000,MATCH(Report!$AI$5,M_Ans!$A:$A),ROW(30:30)),""), "")</f>
        <v/>
      </c>
      <c r="U96" s="80"/>
      <c r="V96" s="80" t="str">
        <f t="shared" si="2"/>
        <v>-</v>
      </c>
      <c r="W96" s="80"/>
      <c r="X96" s="67" t="str">
        <f t="shared" si="8"/>
        <v/>
      </c>
      <c r="Y96" s="123" t="str">
        <f xml:space="preserve"> IFERROR(COUNTIFS(AllAns!$2:$2, $AX$5, AllAns!115:115, V96)/COUNTIF(AllAns!$2:$2, $AX$5),"")</f>
        <v/>
      </c>
      <c r="Z96" s="124"/>
      <c r="AA96" s="54"/>
      <c r="AB96" s="54"/>
      <c r="AC96" s="54"/>
      <c r="AD96" s="54"/>
      <c r="AE96" s="54"/>
      <c r="AF96" s="54"/>
      <c r="AG96" s="54"/>
      <c r="AH96" s="54"/>
      <c r="AI96" s="54"/>
      <c r="AJ96" s="73">
        <v>29</v>
      </c>
      <c r="AK96" s="80" t="str">
        <f>IFERROR(IF(INDEX(R_Ans!$1:$1000,MATCH(Report!$AI$5,R_Ans!$A:$A),ROW(30:30))&lt;&gt;0,INDEX(R_Ans!$1:$1000,MATCH(Report!$AI$5,R_Ans!$A:$A),ROW(30:30)),""), "")</f>
        <v>B</v>
      </c>
      <c r="AL96" s="80"/>
      <c r="AM96" s="80" t="str">
        <f t="shared" si="4"/>
        <v>B</v>
      </c>
      <c r="AN96" s="80"/>
      <c r="AO96" s="67" t="str">
        <f t="shared" si="10"/>
        <v>O</v>
      </c>
      <c r="AP96" s="80" t="str">
        <f xml:space="preserve"> IFERROR(COUNTIFS(AllAns!$2:$2, $AX$5, AllAns!176:176, AM96)/COUNTIF(AllAns!$2:$2, $AX$5),"")</f>
        <v/>
      </c>
      <c r="AQ96" s="80"/>
      <c r="AR96" s="54"/>
      <c r="AS96" s="73">
        <v>29</v>
      </c>
      <c r="AT96" s="80" t="str">
        <f>IFERROR(IF(INDEX(S_Ans!$1:$1000,MATCH(Report!$AI$5,S_Ans!$A:$A),ROW(30:30))&lt;&gt;0,INDEX(S_Ans!$1:$1000,MATCH(Report!$AI$5,S_Ans!$A:$A),ROW(30:30)),""), "")</f>
        <v>B</v>
      </c>
      <c r="AU96" s="80"/>
      <c r="AV96" s="80" t="str">
        <f t="shared" si="5"/>
        <v>B</v>
      </c>
      <c r="AW96" s="80"/>
      <c r="AX96" s="67" t="str">
        <f t="shared" si="11"/>
        <v>O</v>
      </c>
      <c r="AY96" s="80" t="str">
        <f xml:space="preserve"> IFERROR(COUNTIFS(AllAns!$2:$2, $AX$5, AllAns!217:217, AV96)/COUNTIF(AllAns!$2:$2, $AX$5),"")</f>
        <v/>
      </c>
      <c r="AZ96" s="80"/>
      <c r="BE96" s="53" t="s">
        <v>565</v>
      </c>
      <c r="BF96" s="53" t="s">
        <v>633</v>
      </c>
      <c r="BG96" s="53" t="s">
        <v>84</v>
      </c>
      <c r="BH96" s="53" t="s">
        <v>690</v>
      </c>
      <c r="BJ96" s="53" t="s">
        <v>522</v>
      </c>
      <c r="BK96" s="53" t="s">
        <v>490</v>
      </c>
      <c r="BL96" s="53" t="s">
        <v>439</v>
      </c>
      <c r="BO96" s="53">
        <v>25</v>
      </c>
      <c r="BP96" s="53" t="str">
        <f t="shared" si="12"/>
        <v>E1.2.3</v>
      </c>
      <c r="BQ96" s="53" t="str">
        <f t="shared" si="13"/>
        <v>E1.2.3</v>
      </c>
      <c r="BS96" s="53">
        <v>25</v>
      </c>
      <c r="BT96" s="53" t="str">
        <f t="shared" si="14"/>
        <v>-</v>
      </c>
      <c r="BU96" s="53" t="str">
        <f t="shared" si="15"/>
        <v/>
      </c>
      <c r="BW96" s="53">
        <v>25</v>
      </c>
      <c r="BX96" s="53" t="str">
        <f t="shared" si="16"/>
        <v>R3.4</v>
      </c>
      <c r="BY96" s="53" t="str">
        <f t="shared" si="17"/>
        <v>R3.4</v>
      </c>
      <c r="CA96" s="53">
        <v>25</v>
      </c>
      <c r="CB96" s="53" t="str">
        <f t="shared" si="18"/>
        <v>S1.2</v>
      </c>
      <c r="CC96" s="53" t="str">
        <f t="shared" si="19"/>
        <v>S1.2</v>
      </c>
    </row>
    <row r="97" spans="1:81" ht="11" customHeight="1" x14ac:dyDescent="0.2">
      <c r="B97" s="73">
        <v>30</v>
      </c>
      <c r="C97" s="80" t="str">
        <f>IFERROR(IF(INDEX(E_Ans!$1:$1000,MATCH(Report!$AI$5,E_Ans!$A:$A),ROW(31:31))&lt;&gt;0,INDEX(E_Ans!$1:$1000,MATCH(Report!$AI$5,E_Ans!$A:$A),ROW(31:31)),""), "")</f>
        <v>D</v>
      </c>
      <c r="D97" s="80"/>
      <c r="E97" s="80" t="str">
        <f t="shared" si="0"/>
        <v>D</v>
      </c>
      <c r="F97" s="80"/>
      <c r="G97" s="67" t="str">
        <f t="shared" si="6"/>
        <v>O</v>
      </c>
      <c r="H97" s="80" t="str">
        <f xml:space="preserve"> IFERROR(COUNTIFS(AllAns!$2:$2, $AX$5, AllAns!40:40, E97)/COUNTIF(AllAns!$2:$2, $AX$5),"")</f>
        <v/>
      </c>
      <c r="I97" s="80"/>
      <c r="J97" s="73">
        <v>70</v>
      </c>
      <c r="K97" s="80" t="str">
        <f>IFERROR(IF(INDEX(E_Ans!$1:$1000,MATCH(Report!$AI$5,E_Ans!$A:$A),ROW(71:71))&lt;&gt;0,INDEX(E_Ans!$1:$1000,MATCH(Report!$AI$5,E_Ans!$A:$A),ROW(71:71)),""), "")</f>
        <v/>
      </c>
      <c r="L97" s="80"/>
      <c r="M97" s="80">
        <f t="shared" si="1"/>
        <v>0</v>
      </c>
      <c r="N97" s="80"/>
      <c r="O97" s="67" t="str">
        <f t="shared" si="7"/>
        <v>X</v>
      </c>
      <c r="P97" s="80" t="str">
        <f xml:space="preserve"> IFERROR(COUNTIFS(AllAns!$2:$2, $AX$5, AllAns!80:80, M97)/COUNTIF(AllAns!$2:$2, $AX$5),"")</f>
        <v/>
      </c>
      <c r="Q97" s="80"/>
      <c r="R97" s="54"/>
      <c r="S97" s="73">
        <v>30</v>
      </c>
      <c r="T97" s="80" t="str">
        <f>IFERROR(IF(INDEX(M_Ans!$1:$1000,MATCH(Report!$AI$5,M_Ans!$A:$A),ROW(31:31))&lt;&gt;0,INDEX(M_Ans!$1:$1000,MATCH(Report!$AI$5,M_Ans!$A:$A),ROW(31:31)),""), "")</f>
        <v/>
      </c>
      <c r="U97" s="80"/>
      <c r="V97" s="80" t="str">
        <f t="shared" si="2"/>
        <v>-</v>
      </c>
      <c r="W97" s="80"/>
      <c r="X97" s="67" t="str">
        <f t="shared" si="8"/>
        <v/>
      </c>
      <c r="Y97" s="123" t="str">
        <f xml:space="preserve"> IFERROR(COUNTIFS(AllAns!$2:$2, $AX$5, AllAns!116:116, V97)/COUNTIF(AllAns!$2:$2, $AX$5),"")</f>
        <v/>
      </c>
      <c r="Z97" s="124"/>
      <c r="AA97" s="54"/>
      <c r="AB97" s="54"/>
      <c r="AC97" s="54"/>
      <c r="AD97" s="54"/>
      <c r="AE97" s="54"/>
      <c r="AF97" s="54"/>
      <c r="AG97" s="54"/>
      <c r="AH97" s="54"/>
      <c r="AI97" s="54"/>
      <c r="AJ97" s="73">
        <v>30</v>
      </c>
      <c r="AK97" s="80" t="str">
        <f>IFERROR(IF(INDEX(R_Ans!$1:$1000,MATCH(Report!$AI$5,R_Ans!$A:$A),ROW(31:31))&lt;&gt;0,INDEX(R_Ans!$1:$1000,MATCH(Report!$AI$5,R_Ans!$A:$A),ROW(31:31)),""), "")</f>
        <v>D</v>
      </c>
      <c r="AL97" s="80"/>
      <c r="AM97" s="80" t="str">
        <f t="shared" si="4"/>
        <v>D</v>
      </c>
      <c r="AN97" s="80"/>
      <c r="AO97" s="67" t="str">
        <f t="shared" si="10"/>
        <v>O</v>
      </c>
      <c r="AP97" s="80" t="str">
        <f xml:space="preserve"> IFERROR(COUNTIFS(AllAns!$2:$2, $AX$5, AllAns!177:177, AM97)/COUNTIF(AllAns!$2:$2, $AX$5),"")</f>
        <v/>
      </c>
      <c r="AQ97" s="80"/>
      <c r="AR97" s="54"/>
      <c r="AS97" s="73">
        <v>30</v>
      </c>
      <c r="AT97" s="80" t="str">
        <f>IFERROR(IF(INDEX(S_Ans!$1:$1000,MATCH(Report!$AI$5,S_Ans!$A:$A),ROW(31:31))&lt;&gt;0,INDEX(S_Ans!$1:$1000,MATCH(Report!$AI$5,S_Ans!$A:$A),ROW(31:31)),""), "")</f>
        <v>D</v>
      </c>
      <c r="AU97" s="80"/>
      <c r="AV97" s="80" t="str">
        <f t="shared" si="5"/>
        <v>D</v>
      </c>
      <c r="AW97" s="80"/>
      <c r="AX97" s="67" t="str">
        <f t="shared" si="11"/>
        <v>O</v>
      </c>
      <c r="AY97" s="80" t="str">
        <f xml:space="preserve"> IFERROR(COUNTIFS(AllAns!$2:$2, $AX$5, AllAns!218:218, AV97)/COUNTIF(AllAns!$2:$2, $AX$5),"")</f>
        <v/>
      </c>
      <c r="AZ97" s="80"/>
      <c r="BE97" s="53" t="s">
        <v>566</v>
      </c>
      <c r="BF97" s="53" t="s">
        <v>634</v>
      </c>
      <c r="BG97" s="53" t="s">
        <v>83</v>
      </c>
      <c r="BH97" s="53" t="s">
        <v>691</v>
      </c>
      <c r="BJ97" s="53" t="s">
        <v>523</v>
      </c>
      <c r="BK97" s="53" t="s">
        <v>491</v>
      </c>
      <c r="BL97" s="53" t="s">
        <v>452</v>
      </c>
      <c r="BO97" s="53">
        <v>26</v>
      </c>
      <c r="BP97" s="53" t="str">
        <f t="shared" si="12"/>
        <v>E2.1.1</v>
      </c>
      <c r="BQ97" s="53" t="str">
        <f t="shared" si="13"/>
        <v>E2.1.1</v>
      </c>
      <c r="BS97" s="53">
        <v>26</v>
      </c>
      <c r="BT97" s="53" t="str">
        <f t="shared" si="14"/>
        <v>-</v>
      </c>
      <c r="BU97" s="53" t="str">
        <f t="shared" si="15"/>
        <v/>
      </c>
      <c r="BW97" s="53">
        <v>26</v>
      </c>
      <c r="BX97" s="53" t="str">
        <f t="shared" si="16"/>
        <v>R3.7</v>
      </c>
      <c r="BY97" s="53" t="str">
        <f t="shared" si="17"/>
        <v>R3.7</v>
      </c>
      <c r="CA97" s="53">
        <v>26</v>
      </c>
      <c r="CB97" s="53" t="str">
        <f t="shared" si="18"/>
        <v>S1.2</v>
      </c>
      <c r="CC97" s="53" t="str">
        <f t="shared" si="19"/>
        <v>S1.2</v>
      </c>
    </row>
    <row r="98" spans="1:81" ht="11" customHeight="1" x14ac:dyDescent="0.2">
      <c r="B98" s="73">
        <v>31</v>
      </c>
      <c r="C98" s="80" t="str">
        <f>IFERROR(IF(INDEX(E_Ans!$1:$1000,MATCH(Report!$AI$5,E_Ans!$A:$A),ROW(32:32))&lt;&gt;0,INDEX(E_Ans!$1:$1000,MATCH(Report!$AI$5,E_Ans!$A:$A),ROW(32:32)),""), "")</f>
        <v>C</v>
      </c>
      <c r="D98" s="80"/>
      <c r="E98" s="80" t="str">
        <f t="shared" si="0"/>
        <v>C</v>
      </c>
      <c r="F98" s="80"/>
      <c r="G98" s="67" t="str">
        <f t="shared" si="6"/>
        <v>O</v>
      </c>
      <c r="H98" s="80" t="str">
        <f xml:space="preserve"> IFERROR(COUNTIFS(AllAns!$2:$2, $AX$5, AllAns!41:41, E98)/COUNTIF(AllAns!$2:$2, $AX$5),"")</f>
        <v/>
      </c>
      <c r="I98" s="80"/>
      <c r="J98" s="73">
        <v>71</v>
      </c>
      <c r="K98" s="80" t="str">
        <f>IFERROR(IF(INDEX(E_Ans!$1:$1000,MATCH(Report!$AI$5,E_Ans!$A:$A),ROW(72:72))&lt;&gt;0,INDEX(E_Ans!$1:$1000,MATCH(Report!$AI$5,E_Ans!$A:$A),ROW(72:72)),""), "")</f>
        <v/>
      </c>
      <c r="L98" s="80"/>
      <c r="M98" s="80">
        <f t="shared" si="1"/>
        <v>0</v>
      </c>
      <c r="N98" s="80"/>
      <c r="O98" s="67" t="str">
        <f t="shared" si="7"/>
        <v>X</v>
      </c>
      <c r="P98" s="80" t="str">
        <f xml:space="preserve"> IFERROR(COUNTIFS(AllAns!$2:$2, $AX$5, AllAns!81:81, M98)/COUNTIF(AllAns!$2:$2, $AX$5),"")</f>
        <v/>
      </c>
      <c r="Q98" s="80"/>
      <c r="R98" s="54"/>
      <c r="S98" s="73">
        <v>31</v>
      </c>
      <c r="T98" s="80" t="str">
        <f>IFERROR(IF(INDEX(M_Ans!$1:$1000,MATCH(Report!$AI$5,M_Ans!$A:$A),ROW(32:32))&lt;&gt;0,INDEX(M_Ans!$1:$1000,MATCH(Report!$AI$5,M_Ans!$A:$A),ROW(32:32)),""), "")</f>
        <v/>
      </c>
      <c r="U98" s="80"/>
      <c r="V98" s="80" t="str">
        <f t="shared" si="2"/>
        <v>-</v>
      </c>
      <c r="W98" s="80"/>
      <c r="X98" s="67" t="str">
        <f t="shared" si="8"/>
        <v/>
      </c>
      <c r="Y98" s="123" t="str">
        <f xml:space="preserve"> IFERROR(COUNTIFS(AllAns!$2:$2, $AX$5, AllAns!117:117, V98)/COUNTIF(AllAns!$2:$2, $AX$5),"")</f>
        <v/>
      </c>
      <c r="Z98" s="124"/>
      <c r="AA98" s="54"/>
      <c r="AB98" s="54"/>
      <c r="AC98" s="54"/>
      <c r="AD98" s="54"/>
      <c r="AE98" s="54"/>
      <c r="AF98" s="54"/>
      <c r="AG98" s="54"/>
      <c r="AH98" s="54"/>
      <c r="AI98" s="54"/>
      <c r="AJ98" s="73">
        <v>31</v>
      </c>
      <c r="AK98" s="80" t="str">
        <f>IFERROR(IF(INDEX(R_Ans!$1:$1000,MATCH(Report!$AI$5,R_Ans!$A:$A),ROW(32:32))&lt;&gt;0,INDEX(R_Ans!$1:$1000,MATCH(Report!$AI$5,R_Ans!$A:$A),ROW(32:32)),""), "")</f>
        <v>C</v>
      </c>
      <c r="AL98" s="80"/>
      <c r="AM98" s="80" t="str">
        <f t="shared" si="4"/>
        <v>C</v>
      </c>
      <c r="AN98" s="80"/>
      <c r="AO98" s="67" t="str">
        <f t="shared" si="10"/>
        <v>O</v>
      </c>
      <c r="AP98" s="80" t="str">
        <f xml:space="preserve"> IFERROR(COUNTIFS(AllAns!$2:$2, $AX$5, AllAns!178:178, AM98)/COUNTIF(AllAns!$2:$2, $AX$5),"")</f>
        <v/>
      </c>
      <c r="AQ98" s="80"/>
      <c r="AR98" s="54"/>
      <c r="AS98" s="73">
        <v>31</v>
      </c>
      <c r="AT98" s="80" t="str">
        <f>IFERROR(IF(INDEX(S_Ans!$1:$1000,MATCH(Report!$AI$5,S_Ans!$A:$A),ROW(32:32))&lt;&gt;0,INDEX(S_Ans!$1:$1000,MATCH(Report!$AI$5,S_Ans!$A:$A),ROW(32:32)),""), "")</f>
        <v>C</v>
      </c>
      <c r="AU98" s="80"/>
      <c r="AV98" s="80" t="str">
        <f t="shared" si="5"/>
        <v>C</v>
      </c>
      <c r="AW98" s="80"/>
      <c r="AX98" s="67" t="str">
        <f t="shared" si="11"/>
        <v>O</v>
      </c>
      <c r="AY98" s="80" t="str">
        <f xml:space="preserve"> IFERROR(COUNTIFS(AllAns!$2:$2, $AX$5, AllAns!219:219, AV98)/COUNTIF(AllAns!$2:$2, $AX$5),"")</f>
        <v/>
      </c>
      <c r="AZ98" s="80"/>
      <c r="BE98" s="53" t="s">
        <v>567</v>
      </c>
      <c r="BF98" s="53" t="s">
        <v>635</v>
      </c>
      <c r="BG98" s="53" t="s">
        <v>82</v>
      </c>
      <c r="BH98" s="53" t="s">
        <v>692</v>
      </c>
      <c r="BK98" s="53" t="s">
        <v>492</v>
      </c>
      <c r="BL98" s="53" t="s">
        <v>460</v>
      </c>
      <c r="BO98" s="53">
        <v>27</v>
      </c>
      <c r="BP98" s="53" t="str">
        <f t="shared" si="12"/>
        <v>E1.3.1</v>
      </c>
      <c r="BQ98" s="53" t="str">
        <f t="shared" si="13"/>
        <v>E1.3.1</v>
      </c>
      <c r="BS98" s="53">
        <v>27</v>
      </c>
      <c r="BT98" s="53" t="str">
        <f t="shared" si="14"/>
        <v>-</v>
      </c>
      <c r="BU98" s="53" t="str">
        <f t="shared" si="15"/>
        <v/>
      </c>
      <c r="BW98" s="53">
        <v>27</v>
      </c>
      <c r="BX98" s="53" t="str">
        <f t="shared" si="16"/>
        <v>R3.3</v>
      </c>
      <c r="BY98" s="53" t="str">
        <f t="shared" si="17"/>
        <v>R3.3</v>
      </c>
      <c r="CA98" s="53">
        <v>27</v>
      </c>
      <c r="CB98" s="53" t="str">
        <f t="shared" si="18"/>
        <v>S1.3</v>
      </c>
      <c r="CC98" s="53" t="str">
        <f t="shared" si="19"/>
        <v>S1.3</v>
      </c>
    </row>
    <row r="99" spans="1:81" ht="11" customHeight="1" x14ac:dyDescent="0.2">
      <c r="B99" s="73">
        <v>32</v>
      </c>
      <c r="C99" s="80" t="str">
        <f>IFERROR(IF(INDEX(E_Ans!$1:$1000,MATCH(Report!$AI$5,E_Ans!$A:$A),ROW(33:33))&lt;&gt;0,INDEX(E_Ans!$1:$1000,MATCH(Report!$AI$5,E_Ans!$A:$A),ROW(33:33)),""), "")</f>
        <v>B</v>
      </c>
      <c r="D99" s="80"/>
      <c r="E99" s="80" t="str">
        <f t="shared" si="0"/>
        <v>B</v>
      </c>
      <c r="F99" s="80"/>
      <c r="G99" s="67" t="str">
        <f t="shared" si="6"/>
        <v>O</v>
      </c>
      <c r="H99" s="80" t="str">
        <f xml:space="preserve"> IFERROR(COUNTIFS(AllAns!$2:$2, $AX$5, AllAns!42:42, E99)/COUNTIF(AllAns!$2:$2, $AX$5),"")</f>
        <v/>
      </c>
      <c r="I99" s="80"/>
      <c r="J99" s="73">
        <v>72</v>
      </c>
      <c r="K99" s="80" t="str">
        <f>IFERROR(IF(INDEX(E_Ans!$1:$1000,MATCH(Report!$AI$5,E_Ans!$A:$A),ROW(73:73))&lt;&gt;0,INDEX(E_Ans!$1:$1000,MATCH(Report!$AI$5,E_Ans!$A:$A),ROW(73:73)),""), "")</f>
        <v/>
      </c>
      <c r="L99" s="80"/>
      <c r="M99" s="80">
        <f t="shared" si="1"/>
        <v>0</v>
      </c>
      <c r="N99" s="80"/>
      <c r="O99" s="67" t="str">
        <f t="shared" si="7"/>
        <v>X</v>
      </c>
      <c r="P99" s="80" t="str">
        <f xml:space="preserve"> IFERROR(COUNTIFS(AllAns!$2:$2, $AX$5, AllAns!82:82, M99)/COUNTIF(AllAns!$2:$2, $AX$5),"")</f>
        <v/>
      </c>
      <c r="Q99" s="80"/>
      <c r="R99" s="54"/>
      <c r="S99" s="73">
        <v>32</v>
      </c>
      <c r="T99" s="80" t="str">
        <f>IFERROR(IF(INDEX(M_Ans!$1:$1000,MATCH(Report!$AI$5,M_Ans!$A:$A),ROW(33:33))&lt;&gt;0,INDEX(M_Ans!$1:$1000,MATCH(Report!$AI$5,M_Ans!$A:$A),ROW(33:33)),""), "")</f>
        <v/>
      </c>
      <c r="U99" s="80"/>
      <c r="V99" s="80" t="str">
        <f t="shared" si="2"/>
        <v>-</v>
      </c>
      <c r="W99" s="80"/>
      <c r="X99" s="67" t="str">
        <f t="shared" si="8"/>
        <v/>
      </c>
      <c r="Y99" s="123" t="str">
        <f xml:space="preserve"> IFERROR(COUNTIFS(AllAns!$2:$2, $AX$5, AllAns!118:118, V99)/COUNTIF(AllAns!$2:$2, $AX$5),"")</f>
        <v/>
      </c>
      <c r="Z99" s="124"/>
      <c r="AA99" s="54"/>
      <c r="AB99" s="54"/>
      <c r="AC99" s="54"/>
      <c r="AD99" s="54"/>
      <c r="AE99" s="54"/>
      <c r="AF99" s="54"/>
      <c r="AG99" s="54"/>
      <c r="AH99" s="54"/>
      <c r="AI99" s="54"/>
      <c r="AJ99" s="73">
        <v>32</v>
      </c>
      <c r="AK99" s="80" t="str">
        <f>IFERROR(IF(INDEX(R_Ans!$1:$1000,MATCH(Report!$AI$5,R_Ans!$A:$A),ROW(33:33))&lt;&gt;0,INDEX(R_Ans!$1:$1000,MATCH(Report!$AI$5,R_Ans!$A:$A),ROW(33:33)),""), "")</f>
        <v>B</v>
      </c>
      <c r="AL99" s="80"/>
      <c r="AM99" s="80" t="str">
        <f t="shared" si="4"/>
        <v>B</v>
      </c>
      <c r="AN99" s="80"/>
      <c r="AO99" s="67" t="str">
        <f t="shared" si="10"/>
        <v>O</v>
      </c>
      <c r="AP99" s="80" t="str">
        <f xml:space="preserve"> IFERROR(COUNTIFS(AllAns!$2:$2, $AX$5, AllAns!179:179, AM99)/COUNTIF(AllAns!$2:$2, $AX$5),"")</f>
        <v/>
      </c>
      <c r="AQ99" s="80"/>
      <c r="AR99" s="54"/>
      <c r="AS99" s="73">
        <v>32</v>
      </c>
      <c r="AT99" s="80" t="str">
        <f>IFERROR(IF(INDEX(S_Ans!$1:$1000,MATCH(Report!$AI$5,S_Ans!$A:$A),ROW(33:33))&lt;&gt;0,INDEX(S_Ans!$1:$1000,MATCH(Report!$AI$5,S_Ans!$A:$A),ROW(33:33)),""), "")</f>
        <v>B</v>
      </c>
      <c r="AU99" s="80"/>
      <c r="AV99" s="80" t="str">
        <f t="shared" si="5"/>
        <v>B</v>
      </c>
      <c r="AW99" s="80"/>
      <c r="AX99" s="67" t="str">
        <f t="shared" si="11"/>
        <v>O</v>
      </c>
      <c r="AY99" s="80" t="str">
        <f xml:space="preserve"> IFERROR(COUNTIFS(AllAns!$2:$2, $AX$5, AllAns!220:220, AV99)/COUNTIF(AllAns!$2:$2, $AX$5),"")</f>
        <v/>
      </c>
      <c r="AZ99" s="80"/>
      <c r="BE99" s="53" t="s">
        <v>568</v>
      </c>
      <c r="BF99" s="53" t="s">
        <v>636</v>
      </c>
      <c r="BG99" s="53" t="s">
        <v>81</v>
      </c>
      <c r="BH99" s="53" t="s">
        <v>693</v>
      </c>
      <c r="BK99" s="53" t="s">
        <v>493</v>
      </c>
      <c r="BL99" s="53" t="s">
        <v>448</v>
      </c>
      <c r="BO99" s="53">
        <v>28</v>
      </c>
      <c r="BP99" s="53" t="str">
        <f t="shared" si="12"/>
        <v>E1.3.4</v>
      </c>
      <c r="BQ99" s="53" t="str">
        <f t="shared" si="13"/>
        <v>E1.3.4</v>
      </c>
      <c r="BS99" s="53">
        <v>28</v>
      </c>
      <c r="BT99" s="53" t="str">
        <f t="shared" si="14"/>
        <v>-</v>
      </c>
      <c r="BU99" s="53" t="str">
        <f t="shared" si="15"/>
        <v/>
      </c>
      <c r="BW99" s="53">
        <v>28</v>
      </c>
      <c r="BX99" s="53" t="str">
        <f t="shared" si="16"/>
        <v>R3.2</v>
      </c>
      <c r="BY99" s="53" t="str">
        <f t="shared" si="17"/>
        <v>R3.2</v>
      </c>
      <c r="CA99" s="53">
        <v>28</v>
      </c>
      <c r="CB99" s="53" t="str">
        <f t="shared" si="18"/>
        <v>S1.2</v>
      </c>
      <c r="CC99" s="53" t="str">
        <f t="shared" si="19"/>
        <v>S1.2</v>
      </c>
    </row>
    <row r="100" spans="1:81" ht="11" customHeight="1" x14ac:dyDescent="0.2">
      <c r="B100" s="73">
        <v>33</v>
      </c>
      <c r="C100" s="80" t="str">
        <f>IFERROR(IF(INDEX(E_Ans!$1:$1000,MATCH(Report!$AI$5,E_Ans!$A:$A),ROW(34:34))&lt;&gt;0,INDEX(E_Ans!$1:$1000,MATCH(Report!$AI$5,E_Ans!$A:$A),ROW(34:34)),""), "")</f>
        <v>A</v>
      </c>
      <c r="D100" s="80"/>
      <c r="E100" s="80" t="str">
        <f t="shared" si="0"/>
        <v>A</v>
      </c>
      <c r="F100" s="80"/>
      <c r="G100" s="67" t="str">
        <f t="shared" si="6"/>
        <v>O</v>
      </c>
      <c r="H100" s="80" t="str">
        <f xml:space="preserve"> IFERROR(COUNTIFS(AllAns!$2:$2, $AX$5, AllAns!43:43, E100)/COUNTIF(AllAns!$2:$2, $AX$5),"")</f>
        <v/>
      </c>
      <c r="I100" s="80"/>
      <c r="J100" s="73">
        <v>73</v>
      </c>
      <c r="K100" s="80" t="str">
        <f>IFERROR(IF(INDEX(E_Ans!$1:$1000,MATCH(Report!$AI$5,E_Ans!$A:$A),ROW(74:74))&lt;&gt;0,INDEX(E_Ans!$1:$1000,MATCH(Report!$AI$5,E_Ans!$A:$A),ROW(74:74)),""), "")</f>
        <v/>
      </c>
      <c r="L100" s="80"/>
      <c r="M100" s="80">
        <f t="shared" si="1"/>
        <v>0</v>
      </c>
      <c r="N100" s="80"/>
      <c r="O100" s="67" t="str">
        <f t="shared" si="7"/>
        <v>X</v>
      </c>
      <c r="P100" s="80" t="str">
        <f xml:space="preserve"> IFERROR(COUNTIFS(AllAns!$2:$2, $AX$5, AllAns!83:83, M100)/COUNTIF(AllAns!$2:$2, $AX$5),"")</f>
        <v/>
      </c>
      <c r="Q100" s="80"/>
      <c r="R100" s="54"/>
      <c r="S100" s="73">
        <v>33</v>
      </c>
      <c r="T100" s="80" t="str">
        <f>IFERROR(IF(INDEX(M_Ans!$1:$1000,MATCH(Report!$AI$5,M_Ans!$A:$A),ROW(34:34))&lt;&gt;0,INDEX(M_Ans!$1:$1000,MATCH(Report!$AI$5,M_Ans!$A:$A),ROW(34:34)),""), "")</f>
        <v/>
      </c>
      <c r="U100" s="80"/>
      <c r="V100" s="80" t="str">
        <f t="shared" si="2"/>
        <v>-</v>
      </c>
      <c r="W100" s="80"/>
      <c r="X100" s="67" t="str">
        <f t="shared" si="8"/>
        <v/>
      </c>
      <c r="Y100" s="123" t="str">
        <f xml:space="preserve"> IFERROR(COUNTIFS(AllAns!$2:$2, $AX$5, AllAns!119:119, V100)/COUNTIF(AllAns!$2:$2, $AX$5),"")</f>
        <v/>
      </c>
      <c r="Z100" s="124"/>
      <c r="AA100" s="54"/>
      <c r="AB100" s="54"/>
      <c r="AC100" s="54"/>
      <c r="AD100" s="54"/>
      <c r="AE100" s="54"/>
      <c r="AF100" s="54"/>
      <c r="AG100" s="54"/>
      <c r="AH100" s="54"/>
      <c r="AI100" s="54"/>
      <c r="AJ100" s="73">
        <v>33</v>
      </c>
      <c r="AK100" s="80" t="str">
        <f>IFERROR(IF(INDEX(R_Ans!$1:$1000,MATCH(Report!$AI$5,R_Ans!$A:$A),ROW(34:34))&lt;&gt;0,INDEX(R_Ans!$1:$1000,MATCH(Report!$AI$5,R_Ans!$A:$A),ROW(34:34)),""), "")</f>
        <v>A</v>
      </c>
      <c r="AL100" s="80"/>
      <c r="AM100" s="80" t="str">
        <f t="shared" si="4"/>
        <v>A</v>
      </c>
      <c r="AN100" s="80"/>
      <c r="AO100" s="67" t="str">
        <f t="shared" si="10"/>
        <v>O</v>
      </c>
      <c r="AP100" s="80" t="str">
        <f xml:space="preserve"> IFERROR(COUNTIFS(AllAns!$2:$2, $AX$5, AllAns!180:180, AM100)/COUNTIF(AllAns!$2:$2, $AX$5),"")</f>
        <v/>
      </c>
      <c r="AQ100" s="80"/>
      <c r="AR100" s="54"/>
      <c r="AS100" s="73">
        <v>33</v>
      </c>
      <c r="AT100" s="80" t="str">
        <f>IFERROR(IF(INDEX(S_Ans!$1:$1000,MATCH(Report!$AI$5,S_Ans!$A:$A),ROW(34:34))&lt;&gt;0,INDEX(S_Ans!$1:$1000,MATCH(Report!$AI$5,S_Ans!$A:$A),ROW(34:34)),""), "")</f>
        <v>A</v>
      </c>
      <c r="AU100" s="80"/>
      <c r="AV100" s="80" t="str">
        <f t="shared" si="5"/>
        <v>A</v>
      </c>
      <c r="AW100" s="80"/>
      <c r="AX100" s="67" t="str">
        <f t="shared" si="11"/>
        <v>O</v>
      </c>
      <c r="AY100" s="80" t="str">
        <f xml:space="preserve"> IFERROR(COUNTIFS(AllAns!$2:$2, $AX$5, AllAns!221:221, AV100)/COUNTIF(AllAns!$2:$2, $AX$5),"")</f>
        <v/>
      </c>
      <c r="AZ100" s="80"/>
      <c r="BE100" s="53" t="s">
        <v>569</v>
      </c>
      <c r="BF100" s="53" t="s">
        <v>637</v>
      </c>
      <c r="BG100" s="53" t="s">
        <v>80</v>
      </c>
      <c r="BH100" s="53" t="s">
        <v>694</v>
      </c>
      <c r="BK100" s="53" t="s">
        <v>494</v>
      </c>
      <c r="BL100" s="53" t="s">
        <v>441</v>
      </c>
      <c r="BO100" s="53">
        <v>29</v>
      </c>
      <c r="BP100" s="53" t="str">
        <f t="shared" si="12"/>
        <v>E2.2.3</v>
      </c>
      <c r="BQ100" s="53" t="str">
        <f t="shared" si="13"/>
        <v>E2.2.3</v>
      </c>
      <c r="BS100" s="53">
        <v>29</v>
      </c>
      <c r="BT100" s="53" t="str">
        <f t="shared" si="14"/>
        <v>-</v>
      </c>
      <c r="BU100" s="53" t="str">
        <f t="shared" si="15"/>
        <v/>
      </c>
      <c r="BW100" s="53">
        <v>29</v>
      </c>
      <c r="BX100" s="53" t="str">
        <f t="shared" si="16"/>
        <v>R3.4</v>
      </c>
      <c r="BY100" s="53" t="str">
        <f t="shared" si="17"/>
        <v>R3.4</v>
      </c>
      <c r="CA100" s="53">
        <v>29</v>
      </c>
      <c r="CB100" s="53" t="str">
        <f t="shared" si="18"/>
        <v>S1.2</v>
      </c>
      <c r="CC100" s="53" t="str">
        <f t="shared" si="19"/>
        <v>S1.2</v>
      </c>
    </row>
    <row r="101" spans="1:81" ht="11" customHeight="1" x14ac:dyDescent="0.2">
      <c r="B101" s="73">
        <v>34</v>
      </c>
      <c r="C101" s="80" t="str">
        <f>IFERROR(IF(INDEX(E_Ans!$1:$1000,MATCH(Report!$AI$5,E_Ans!$A:$A),ROW(35:35))&lt;&gt;0,INDEX(E_Ans!$1:$1000,MATCH(Report!$AI$5,E_Ans!$A:$A),ROW(35:35)),""), "")</f>
        <v>E</v>
      </c>
      <c r="D101" s="80"/>
      <c r="E101" s="80" t="str">
        <f t="shared" si="0"/>
        <v>E</v>
      </c>
      <c r="F101" s="80"/>
      <c r="G101" s="67" t="str">
        <f t="shared" si="6"/>
        <v>O</v>
      </c>
      <c r="H101" s="80" t="str">
        <f xml:space="preserve"> IFERROR(COUNTIFS(AllAns!$2:$2, $AX$5, AllAns!44:44, E101)/COUNTIF(AllAns!$2:$2, $AX$5),"")</f>
        <v/>
      </c>
      <c r="I101" s="80"/>
      <c r="J101" s="73">
        <v>74</v>
      </c>
      <c r="K101" s="80" t="str">
        <f>IFERROR(IF(INDEX(E_Ans!$1:$1000,MATCH(Report!$AI$5,E_Ans!$A:$A),ROW(75:75))&lt;&gt;0,INDEX(E_Ans!$1:$1000,MATCH(Report!$AI$5,E_Ans!$A:$A),ROW(75:75)),""), "")</f>
        <v/>
      </c>
      <c r="L101" s="80"/>
      <c r="M101" s="80">
        <f t="shared" si="1"/>
        <v>0</v>
      </c>
      <c r="N101" s="80"/>
      <c r="O101" s="67" t="str">
        <f t="shared" si="7"/>
        <v>X</v>
      </c>
      <c r="P101" s="80" t="str">
        <f xml:space="preserve"> IFERROR(COUNTIFS(AllAns!$2:$2, $AX$5, AllAns!84:84, M101)/COUNTIF(AllAns!$2:$2, $AX$5),"")</f>
        <v/>
      </c>
      <c r="Q101" s="80"/>
      <c r="R101" s="54"/>
      <c r="S101" s="73">
        <v>34</v>
      </c>
      <c r="T101" s="80" t="str">
        <f>IFERROR(IF(INDEX(M_Ans!$1:$1000,MATCH(Report!$AI$5,M_Ans!$A:$A),ROW(35:35))&lt;&gt;0,INDEX(M_Ans!$1:$1000,MATCH(Report!$AI$5,M_Ans!$A:$A),ROW(35:35)),""), "")</f>
        <v/>
      </c>
      <c r="U101" s="80"/>
      <c r="V101" s="80" t="str">
        <f t="shared" si="2"/>
        <v>-</v>
      </c>
      <c r="W101" s="80"/>
      <c r="X101" s="67" t="str">
        <f t="shared" si="8"/>
        <v/>
      </c>
      <c r="Y101" s="123" t="str">
        <f xml:space="preserve"> IFERROR(COUNTIFS(AllAns!$2:$2, $AX$5, AllAns!120:120, V101)/COUNTIF(AllAns!$2:$2, $AX$5),"")</f>
        <v/>
      </c>
      <c r="Z101" s="124"/>
      <c r="AA101" s="54"/>
      <c r="AB101" s="54"/>
      <c r="AC101" s="54"/>
      <c r="AD101" s="54"/>
      <c r="AE101" s="54"/>
      <c r="AF101" s="54"/>
      <c r="AG101" s="54"/>
      <c r="AH101" s="54"/>
      <c r="AI101" s="54"/>
      <c r="AJ101" s="73">
        <v>34</v>
      </c>
      <c r="AK101" s="80" t="str">
        <f>IFERROR(IF(INDEX(R_Ans!$1:$1000,MATCH(Report!$AI$5,R_Ans!$A:$A),ROW(35:35))&lt;&gt;0,INDEX(R_Ans!$1:$1000,MATCH(Report!$AI$5,R_Ans!$A:$A),ROW(35:35)),""), "")</f>
        <v>E</v>
      </c>
      <c r="AL101" s="80"/>
      <c r="AM101" s="80" t="str">
        <f t="shared" si="4"/>
        <v>E</v>
      </c>
      <c r="AN101" s="80"/>
      <c r="AO101" s="67" t="str">
        <f t="shared" si="10"/>
        <v>O</v>
      </c>
      <c r="AP101" s="80" t="str">
        <f xml:space="preserve"> IFERROR(COUNTIFS(AllAns!$2:$2, $AX$5, AllAns!181:181, AM101)/COUNTIF(AllAns!$2:$2, $AX$5),"")</f>
        <v/>
      </c>
      <c r="AQ101" s="80"/>
      <c r="AR101" s="54"/>
      <c r="AS101" s="73">
        <v>34</v>
      </c>
      <c r="AT101" s="80" t="str">
        <f>IFERROR(IF(INDEX(S_Ans!$1:$1000,MATCH(Report!$AI$5,S_Ans!$A:$A),ROW(35:35))&lt;&gt;0,INDEX(S_Ans!$1:$1000,MATCH(Report!$AI$5,S_Ans!$A:$A),ROW(35:35)),""), "")</f>
        <v>E</v>
      </c>
      <c r="AU101" s="80"/>
      <c r="AV101" s="80" t="str">
        <f t="shared" si="5"/>
        <v>E</v>
      </c>
      <c r="AW101" s="80"/>
      <c r="AX101" s="67" t="str">
        <f t="shared" si="11"/>
        <v>O</v>
      </c>
      <c r="AY101" s="80" t="str">
        <f xml:space="preserve"> IFERROR(COUNTIFS(AllAns!$2:$2, $AX$5, AllAns!222:222, AV101)/COUNTIF(AllAns!$2:$2, $AX$5),"")</f>
        <v/>
      </c>
      <c r="AZ101" s="80"/>
      <c r="BE101" s="53" t="s">
        <v>570</v>
      </c>
      <c r="BF101" s="53" t="s">
        <v>638</v>
      </c>
      <c r="BG101" s="53" t="s">
        <v>79</v>
      </c>
      <c r="BH101" s="53" t="s">
        <v>695</v>
      </c>
      <c r="BK101" s="53" t="s">
        <v>495</v>
      </c>
      <c r="BL101" s="53" t="s">
        <v>445</v>
      </c>
      <c r="BO101" s="53">
        <v>30</v>
      </c>
      <c r="BP101" s="53" t="str">
        <f t="shared" si="12"/>
        <v>E2.3.2</v>
      </c>
      <c r="BQ101" s="53" t="str">
        <f t="shared" si="13"/>
        <v>E2.3.2</v>
      </c>
      <c r="BS101" s="53">
        <v>30</v>
      </c>
      <c r="BT101" s="53" t="str">
        <f t="shared" si="14"/>
        <v>-</v>
      </c>
      <c r="BU101" s="53" t="str">
        <f t="shared" si="15"/>
        <v/>
      </c>
      <c r="BW101" s="53">
        <v>30</v>
      </c>
      <c r="BX101" s="53" t="str">
        <f t="shared" si="16"/>
        <v>R3.7</v>
      </c>
      <c r="BY101" s="53" t="str">
        <f t="shared" si="17"/>
        <v>R3.7</v>
      </c>
      <c r="CA101" s="53">
        <v>30</v>
      </c>
      <c r="CB101" s="53" t="str">
        <f t="shared" si="18"/>
        <v>S2.1</v>
      </c>
      <c r="CC101" s="53" t="str">
        <f t="shared" si="19"/>
        <v>S2.1</v>
      </c>
    </row>
    <row r="102" spans="1:81" ht="11" customHeight="1" x14ac:dyDescent="0.2">
      <c r="B102" s="73">
        <v>35</v>
      </c>
      <c r="C102" s="80" t="str">
        <f>IFERROR(IF(INDEX(E_Ans!$1:$1000,MATCH(Report!$AI$5,E_Ans!$A:$A),ROW(36:36))&lt;&gt;0,INDEX(E_Ans!$1:$1000,MATCH(Report!$AI$5,E_Ans!$A:$A),ROW(36:36)),""), "")</f>
        <v>A</v>
      </c>
      <c r="D102" s="80"/>
      <c r="E102" s="80" t="str">
        <f t="shared" si="0"/>
        <v>A</v>
      </c>
      <c r="F102" s="80"/>
      <c r="G102" s="67" t="str">
        <f t="shared" si="6"/>
        <v>O</v>
      </c>
      <c r="H102" s="80" t="str">
        <f xml:space="preserve"> IFERROR(COUNTIFS(AllAns!$2:$2, $AX$5, AllAns!45:45, E102)/COUNTIF(AllAns!$2:$2, $AX$5),"")</f>
        <v/>
      </c>
      <c r="I102" s="80"/>
      <c r="J102" s="74">
        <v>75</v>
      </c>
      <c r="K102" s="82" t="str">
        <f>IFERROR(IF(INDEX(E_Ans!$1:$1000,MATCH(Report!$AI$5,E_Ans!$A:$A),ROW(76:76))&lt;&gt;0,INDEX(E_Ans!$1:$1000,MATCH(Report!$AI$5,E_Ans!$A:$A),ROW(76:76)),""), "")</f>
        <v/>
      </c>
      <c r="L102" s="82"/>
      <c r="M102" s="82">
        <f t="shared" si="1"/>
        <v>0</v>
      </c>
      <c r="N102" s="82"/>
      <c r="O102" s="68" t="str">
        <f t="shared" si="7"/>
        <v>X</v>
      </c>
      <c r="P102" s="82" t="str">
        <f xml:space="preserve"> IFERROR(COUNTIFS(AllAns!$2:$2, $AX$5, AllAns!85:85, M102)/COUNTIF(AllAns!$2:$2, $AX$5),"")</f>
        <v/>
      </c>
      <c r="Q102" s="82"/>
      <c r="R102" s="54"/>
      <c r="S102" s="73">
        <v>35</v>
      </c>
      <c r="T102" s="80" t="str">
        <f>IFERROR(IF(INDEX(M_Ans!$1:$1000,MATCH(Report!$AI$5,M_Ans!$A:$A),ROW(36:36))&lt;&gt;0,INDEX(M_Ans!$1:$1000,MATCH(Report!$AI$5,M_Ans!$A:$A),ROW(36:36)),""), "")</f>
        <v/>
      </c>
      <c r="U102" s="80"/>
      <c r="V102" s="80" t="str">
        <f t="shared" si="2"/>
        <v>-</v>
      </c>
      <c r="W102" s="80"/>
      <c r="X102" s="67" t="str">
        <f t="shared" si="8"/>
        <v/>
      </c>
      <c r="Y102" s="123" t="str">
        <f xml:space="preserve"> IFERROR(COUNTIFS(AllAns!$2:$2, $AX$5, AllAns!121:121, V102)/COUNTIF(AllAns!$2:$2, $AX$5),"")</f>
        <v/>
      </c>
      <c r="Z102" s="124"/>
      <c r="AA102" s="54"/>
      <c r="AB102" s="54"/>
      <c r="AC102" s="54"/>
      <c r="AD102" s="54"/>
      <c r="AE102" s="54"/>
      <c r="AF102" s="54"/>
      <c r="AG102" s="54"/>
      <c r="AH102" s="54"/>
      <c r="AI102" s="54"/>
      <c r="AJ102" s="73">
        <v>35</v>
      </c>
      <c r="AK102" s="80" t="str">
        <f>IFERROR(IF(INDEX(R_Ans!$1:$1000,MATCH(Report!$AI$5,R_Ans!$A:$A),ROW(36:36))&lt;&gt;0,INDEX(R_Ans!$1:$1000,MATCH(Report!$AI$5,R_Ans!$A:$A),ROW(36:36)),""), "")</f>
        <v>A</v>
      </c>
      <c r="AL102" s="80"/>
      <c r="AM102" s="80" t="str">
        <f t="shared" si="4"/>
        <v>A</v>
      </c>
      <c r="AN102" s="80"/>
      <c r="AO102" s="67" t="str">
        <f t="shared" si="10"/>
        <v>O</v>
      </c>
      <c r="AP102" s="80" t="str">
        <f xml:space="preserve"> IFERROR(COUNTIFS(AllAns!$2:$2, $AX$5, AllAns!182:182, AM102)/COUNTIF(AllAns!$2:$2, $AX$5),"")</f>
        <v/>
      </c>
      <c r="AQ102" s="80"/>
      <c r="AR102" s="54"/>
      <c r="AS102" s="73">
        <v>35</v>
      </c>
      <c r="AT102" s="80" t="str">
        <f>IFERROR(IF(INDEX(S_Ans!$1:$1000,MATCH(Report!$AI$5,S_Ans!$A:$A),ROW(36:36))&lt;&gt;0,INDEX(S_Ans!$1:$1000,MATCH(Report!$AI$5,S_Ans!$A:$A),ROW(36:36)),""), "")</f>
        <v>A</v>
      </c>
      <c r="AU102" s="80"/>
      <c r="AV102" s="80" t="str">
        <f t="shared" si="5"/>
        <v>A</v>
      </c>
      <c r="AW102" s="80"/>
      <c r="AX102" s="67" t="str">
        <f t="shared" si="11"/>
        <v>O</v>
      </c>
      <c r="AY102" s="80" t="str">
        <f xml:space="preserve"> IFERROR(COUNTIFS(AllAns!$2:$2, $AX$5, AllAns!223:223, AV102)/COUNTIF(AllAns!$2:$2, $AX$5),"")</f>
        <v/>
      </c>
      <c r="AZ102" s="80"/>
      <c r="BE102" s="53" t="s">
        <v>571</v>
      </c>
      <c r="BF102" s="53" t="s">
        <v>639</v>
      </c>
      <c r="BG102" s="53" t="s">
        <v>78</v>
      </c>
      <c r="BH102" s="53" t="s">
        <v>696</v>
      </c>
      <c r="BK102" s="53" t="s">
        <v>496</v>
      </c>
      <c r="BL102" s="53" t="s">
        <v>442</v>
      </c>
      <c r="BO102" s="53">
        <v>31</v>
      </c>
      <c r="BP102" s="53" t="str">
        <f t="shared" si="12"/>
        <v>E1.1.1</v>
      </c>
      <c r="BQ102" s="53" t="str">
        <f t="shared" si="13"/>
        <v>E1.1.1</v>
      </c>
      <c r="BS102" s="53">
        <v>31</v>
      </c>
      <c r="BT102" s="53" t="str">
        <f t="shared" si="14"/>
        <v>-</v>
      </c>
      <c r="BU102" s="53" t="str">
        <f t="shared" si="15"/>
        <v/>
      </c>
      <c r="BW102" s="53">
        <v>31</v>
      </c>
      <c r="BX102" s="53" t="str">
        <f t="shared" si="16"/>
        <v>R4.4</v>
      </c>
      <c r="BY102" s="53" t="str">
        <f t="shared" si="17"/>
        <v>R4.4</v>
      </c>
      <c r="CA102" s="53">
        <v>31</v>
      </c>
      <c r="CB102" s="53" t="str">
        <f t="shared" si="18"/>
        <v>S2.1</v>
      </c>
      <c r="CC102" s="53" t="str">
        <f t="shared" si="19"/>
        <v>S2.1</v>
      </c>
    </row>
    <row r="103" spans="1:81" ht="11" customHeight="1" x14ac:dyDescent="0.2">
      <c r="B103" s="73">
        <v>36</v>
      </c>
      <c r="C103" s="80" t="str">
        <f>IFERROR(IF(INDEX(E_Ans!$1:$1000,MATCH(Report!$AI$5,E_Ans!$A:$A),ROW(37:37))&lt;&gt;0,INDEX(E_Ans!$1:$1000,MATCH(Report!$AI$5,E_Ans!$A:$A),ROW(37:37)),""), "")</f>
        <v>A</v>
      </c>
      <c r="D103" s="80"/>
      <c r="E103" s="80" t="str">
        <f t="shared" si="0"/>
        <v>A</v>
      </c>
      <c r="F103" s="80"/>
      <c r="G103" s="67" t="str">
        <f t="shared" si="6"/>
        <v>O</v>
      </c>
      <c r="H103" s="80" t="str">
        <f xml:space="preserve"> IFERROR(COUNTIFS(AllAns!$2:$2, $AX$5, AllAns!46:46, E103)/COUNTIF(AllAns!$2:$2, $AX$5),"")</f>
        <v/>
      </c>
      <c r="I103" s="80"/>
      <c r="J103" s="54"/>
      <c r="K103" s="54"/>
      <c r="L103" s="54"/>
      <c r="M103" s="54"/>
      <c r="N103" s="54"/>
      <c r="O103" s="54"/>
      <c r="P103" s="54"/>
      <c r="Q103" s="54"/>
      <c r="R103" s="54"/>
      <c r="S103" s="73">
        <v>36</v>
      </c>
      <c r="T103" s="80" t="str">
        <f>IFERROR(IF(INDEX(M_Ans!$1:$1000,MATCH(Report!$AI$5,M_Ans!$A:$A),ROW(37:37))&lt;&gt;0,INDEX(M_Ans!$1:$1000,MATCH(Report!$AI$5,M_Ans!$A:$A),ROW(37:37)),""), "")</f>
        <v/>
      </c>
      <c r="U103" s="80"/>
      <c r="V103" s="80" t="str">
        <f t="shared" si="2"/>
        <v>-</v>
      </c>
      <c r="W103" s="80"/>
      <c r="X103" s="67" t="str">
        <f t="shared" si="8"/>
        <v/>
      </c>
      <c r="Y103" s="123" t="str">
        <f xml:space="preserve"> IFERROR(COUNTIFS(AllAns!$2:$2, $AX$5, AllAns!122:122, V103)/COUNTIF(AllAns!$2:$2, $AX$5),"")</f>
        <v/>
      </c>
      <c r="Z103" s="124"/>
      <c r="AA103" s="54"/>
      <c r="AB103" s="54"/>
      <c r="AC103" s="54"/>
      <c r="AD103" s="54"/>
      <c r="AE103" s="54"/>
      <c r="AF103" s="54"/>
      <c r="AG103" s="54"/>
      <c r="AH103" s="54"/>
      <c r="AI103" s="54"/>
      <c r="AJ103" s="73">
        <v>36</v>
      </c>
      <c r="AK103" s="80" t="str">
        <f>IFERROR(IF(INDEX(R_Ans!$1:$1000,MATCH(Report!$AI$5,R_Ans!$A:$A),ROW(37:37))&lt;&gt;0,INDEX(R_Ans!$1:$1000,MATCH(Report!$AI$5,R_Ans!$A:$A),ROW(37:37)),""), "")</f>
        <v>A</v>
      </c>
      <c r="AL103" s="80"/>
      <c r="AM103" s="80" t="str">
        <f t="shared" si="4"/>
        <v>A</v>
      </c>
      <c r="AN103" s="80"/>
      <c r="AO103" s="67" t="str">
        <f t="shared" si="10"/>
        <v>O</v>
      </c>
      <c r="AP103" s="80" t="str">
        <f xml:space="preserve"> IFERROR(COUNTIFS(AllAns!$2:$2, $AX$5, AllAns!183:183, AM103)/COUNTIF(AllAns!$2:$2, $AX$5),"")</f>
        <v/>
      </c>
      <c r="AQ103" s="80"/>
      <c r="AR103" s="54"/>
      <c r="AS103" s="73">
        <v>36</v>
      </c>
      <c r="AT103" s="80" t="str">
        <f>IFERROR(IF(INDEX(S_Ans!$1:$1000,MATCH(Report!$AI$5,S_Ans!$A:$A),ROW(37:37))&lt;&gt;0,INDEX(S_Ans!$1:$1000,MATCH(Report!$AI$5,S_Ans!$A:$A),ROW(37:37)),""), "")</f>
        <v>A</v>
      </c>
      <c r="AU103" s="80"/>
      <c r="AV103" s="80" t="str">
        <f t="shared" si="5"/>
        <v>A</v>
      </c>
      <c r="AW103" s="80"/>
      <c r="AX103" s="67" t="str">
        <f t="shared" si="11"/>
        <v>O</v>
      </c>
      <c r="AY103" s="80" t="str">
        <f xml:space="preserve"> IFERROR(COUNTIFS(AllAns!$2:$2, $AX$5, AllAns!224:224, AV103)/COUNTIF(AllAns!$2:$2, $AX$5),"")</f>
        <v/>
      </c>
      <c r="AZ103" s="80"/>
      <c r="BE103" s="53" t="s">
        <v>572</v>
      </c>
      <c r="BF103" s="53" t="s">
        <v>640</v>
      </c>
      <c r="BG103" s="53" t="s">
        <v>77</v>
      </c>
      <c r="BH103" s="53" t="s">
        <v>697</v>
      </c>
      <c r="BK103" s="53" t="s">
        <v>497</v>
      </c>
      <c r="BL103" s="53" t="s">
        <v>440</v>
      </c>
      <c r="BO103" s="53">
        <v>32</v>
      </c>
      <c r="BP103" s="53" t="str">
        <f t="shared" si="12"/>
        <v>E1.2.1</v>
      </c>
      <c r="BQ103" s="53" t="str">
        <f t="shared" si="13"/>
        <v>E1.2.1</v>
      </c>
      <c r="BS103" s="53">
        <v>32</v>
      </c>
      <c r="BT103" s="53" t="str">
        <f t="shared" si="14"/>
        <v>-</v>
      </c>
      <c r="BU103" s="53" t="str">
        <f t="shared" si="15"/>
        <v/>
      </c>
      <c r="BW103" s="53">
        <v>32</v>
      </c>
      <c r="BX103" s="53" t="str">
        <f t="shared" si="16"/>
        <v>R4.1</v>
      </c>
      <c r="BY103" s="53" t="str">
        <f t="shared" si="17"/>
        <v>R4.1</v>
      </c>
      <c r="CA103" s="53">
        <v>32</v>
      </c>
      <c r="CB103" s="53" t="str">
        <f t="shared" si="18"/>
        <v>S2.1</v>
      </c>
      <c r="CC103" s="53" t="str">
        <f t="shared" si="19"/>
        <v>S2.1</v>
      </c>
    </row>
    <row r="104" spans="1:81" ht="11" customHeight="1" x14ac:dyDescent="0.2">
      <c r="B104" s="73">
        <v>37</v>
      </c>
      <c r="C104" s="80" t="str">
        <f>IFERROR(IF(INDEX(E_Ans!$1:$1000,MATCH(Report!$AI$5,E_Ans!$A:$A),ROW(38:38))&lt;&gt;0,INDEX(E_Ans!$1:$1000,MATCH(Report!$AI$5,E_Ans!$A:$A),ROW(38:38)),""), "")</f>
        <v>C</v>
      </c>
      <c r="D104" s="80"/>
      <c r="E104" s="80" t="str">
        <f t="shared" si="0"/>
        <v>C</v>
      </c>
      <c r="F104" s="80"/>
      <c r="G104" s="67" t="str">
        <f t="shared" si="6"/>
        <v>O</v>
      </c>
      <c r="H104" s="80" t="str">
        <f xml:space="preserve"> IFERROR(COUNTIFS(AllAns!$2:$2, $AX$5, AllAns!47:47, E104)/COUNTIF(AllAns!$2:$2, $AX$5),"")</f>
        <v/>
      </c>
      <c r="I104" s="80"/>
      <c r="J104" s="54"/>
      <c r="K104" s="54"/>
      <c r="L104" s="54"/>
      <c r="M104" s="54"/>
      <c r="N104" s="54"/>
      <c r="O104" s="54"/>
      <c r="P104" s="54"/>
      <c r="Q104" s="54"/>
      <c r="R104" s="54"/>
      <c r="S104" s="73">
        <v>37</v>
      </c>
      <c r="T104" s="80" t="str">
        <f>IFERROR(IF(INDEX(M_Ans!$1:$1000,MATCH(Report!$AI$5,M_Ans!$A:$A),ROW(38:38))&lt;&gt;0,INDEX(M_Ans!$1:$1000,MATCH(Report!$AI$5,M_Ans!$A:$A),ROW(38:38)),""), "")</f>
        <v/>
      </c>
      <c r="U104" s="80"/>
      <c r="V104" s="80" t="str">
        <f t="shared" si="2"/>
        <v>-</v>
      </c>
      <c r="W104" s="80"/>
      <c r="X104" s="67" t="str">
        <f t="shared" si="8"/>
        <v/>
      </c>
      <c r="Y104" s="123" t="str">
        <f xml:space="preserve"> IFERROR(COUNTIFS(AllAns!$2:$2, $AX$5, AllAns!123:123, V104)/COUNTIF(AllAns!$2:$2, $AX$5),"")</f>
        <v/>
      </c>
      <c r="Z104" s="124"/>
      <c r="AA104" s="54"/>
      <c r="AB104" s="54"/>
      <c r="AC104" s="54"/>
      <c r="AD104" s="54"/>
      <c r="AE104" s="54"/>
      <c r="AF104" s="54"/>
      <c r="AG104" s="54"/>
      <c r="AH104" s="54"/>
      <c r="AI104" s="54"/>
      <c r="AJ104" s="73">
        <v>37</v>
      </c>
      <c r="AK104" s="80" t="str">
        <f>IFERROR(IF(INDEX(R_Ans!$1:$1000,MATCH(Report!$AI$5,R_Ans!$A:$A),ROW(38:38))&lt;&gt;0,INDEX(R_Ans!$1:$1000,MATCH(Report!$AI$5,R_Ans!$A:$A),ROW(38:38)),""), "")</f>
        <v>C</v>
      </c>
      <c r="AL104" s="80"/>
      <c r="AM104" s="80" t="str">
        <f t="shared" si="4"/>
        <v>C</v>
      </c>
      <c r="AN104" s="80"/>
      <c r="AO104" s="67" t="str">
        <f t="shared" si="10"/>
        <v>O</v>
      </c>
      <c r="AP104" s="80" t="str">
        <f xml:space="preserve"> IFERROR(COUNTIFS(AllAns!$2:$2, $AX$5, AllAns!184:184, AM104)/COUNTIF(AllAns!$2:$2, $AX$5),"")</f>
        <v/>
      </c>
      <c r="AQ104" s="80"/>
      <c r="AR104" s="54"/>
      <c r="AS104" s="73">
        <v>37</v>
      </c>
      <c r="AT104" s="80" t="str">
        <f>IFERROR(IF(INDEX(S_Ans!$1:$1000,MATCH(Report!$AI$5,S_Ans!$A:$A),ROW(38:38))&lt;&gt;0,INDEX(S_Ans!$1:$1000,MATCH(Report!$AI$5,S_Ans!$A:$A),ROW(38:38)),""), "")</f>
        <v>C</v>
      </c>
      <c r="AU104" s="80"/>
      <c r="AV104" s="80" t="str">
        <f t="shared" si="5"/>
        <v>C</v>
      </c>
      <c r="AW104" s="80"/>
      <c r="AX104" s="67" t="str">
        <f t="shared" si="11"/>
        <v>O</v>
      </c>
      <c r="AY104" s="80" t="str">
        <f xml:space="preserve"> IFERROR(COUNTIFS(AllAns!$2:$2, $AX$5, AllAns!225:225, AV104)/COUNTIF(AllAns!$2:$2, $AX$5),"")</f>
        <v/>
      </c>
      <c r="AZ104" s="80"/>
      <c r="BE104" s="53" t="s">
        <v>573</v>
      </c>
      <c r="BF104" s="53" t="s">
        <v>641</v>
      </c>
      <c r="BG104" s="53" t="s">
        <v>76</v>
      </c>
      <c r="BH104" s="53" t="s">
        <v>698</v>
      </c>
      <c r="BK104" s="53" t="s">
        <v>498</v>
      </c>
      <c r="BL104" s="53" t="s">
        <v>444</v>
      </c>
      <c r="BO104" s="53">
        <v>33</v>
      </c>
      <c r="BP104" s="53" t="str">
        <f t="shared" ref="BP104:BP135" si="20">_xlfn.IFNA(VLOOKUP($AX$5&amp;BE102,AK_E,10,FALSE),"-")</f>
        <v>E2.1.1</v>
      </c>
      <c r="BQ104" s="53" t="str">
        <f t="shared" si="13"/>
        <v>E2.1.1</v>
      </c>
      <c r="BS104" s="53">
        <v>33</v>
      </c>
      <c r="BT104" s="53" t="str">
        <f t="shared" ref="BT104:BT131" si="21">_xlfn.IFNA(VLOOKUP($AX$5&amp;BF102,AK_M,6,FALSE),"-")</f>
        <v>-</v>
      </c>
      <c r="BU104" s="53" t="str">
        <f t="shared" si="15"/>
        <v/>
      </c>
      <c r="BW104" s="53">
        <v>33</v>
      </c>
      <c r="BX104" s="53" t="str">
        <f t="shared" si="16"/>
        <v>R4.3</v>
      </c>
      <c r="BY104" s="53" t="str">
        <f t="shared" si="17"/>
        <v>R4.3</v>
      </c>
      <c r="CA104" s="53">
        <v>33</v>
      </c>
      <c r="CB104" s="53" t="str">
        <f t="shared" si="18"/>
        <v>S2.1</v>
      </c>
      <c r="CC104" s="53" t="str">
        <f t="shared" si="19"/>
        <v>S2.1</v>
      </c>
    </row>
    <row r="105" spans="1:81" ht="11" customHeight="1" x14ac:dyDescent="0.2">
      <c r="B105" s="73">
        <v>38</v>
      </c>
      <c r="C105" s="80" t="str">
        <f>IFERROR(IF(INDEX(E_Ans!$1:$1000,MATCH(Report!$AI$5,E_Ans!$A:$A),ROW(39:39))&lt;&gt;0,INDEX(E_Ans!$1:$1000,MATCH(Report!$AI$5,E_Ans!$A:$A),ROW(39:39)),""), "")</f>
        <v>E</v>
      </c>
      <c r="D105" s="80"/>
      <c r="E105" s="80" t="str">
        <f t="shared" si="0"/>
        <v>E</v>
      </c>
      <c r="F105" s="80"/>
      <c r="G105" s="67" t="str">
        <f t="shared" si="6"/>
        <v>O</v>
      </c>
      <c r="H105" s="80" t="str">
        <f xml:space="preserve"> IFERROR(COUNTIFS(AllAns!$2:$2, $AX$5, AllAns!48:48, E105)/COUNTIF(AllAns!$2:$2, $AX$5),"")</f>
        <v/>
      </c>
      <c r="I105" s="80"/>
      <c r="J105" s="54"/>
      <c r="K105" s="54"/>
      <c r="L105" s="54"/>
      <c r="M105" s="54"/>
      <c r="N105" s="54"/>
      <c r="O105" s="54"/>
      <c r="P105" s="54"/>
      <c r="Q105" s="54"/>
      <c r="R105" s="54"/>
      <c r="S105" s="73">
        <v>38</v>
      </c>
      <c r="T105" s="80" t="str">
        <f>IFERROR(IF(INDEX(M_Ans!$1:$1000,MATCH(Report!$AI$5,M_Ans!$A:$A),ROW(39:39))&lt;&gt;0,INDEX(M_Ans!$1:$1000,MATCH(Report!$AI$5,M_Ans!$A:$A),ROW(39:39)),""), "")</f>
        <v/>
      </c>
      <c r="U105" s="80"/>
      <c r="V105" s="80" t="str">
        <f t="shared" si="2"/>
        <v>-</v>
      </c>
      <c r="W105" s="80"/>
      <c r="X105" s="67" t="str">
        <f t="shared" si="8"/>
        <v/>
      </c>
      <c r="Y105" s="123" t="str">
        <f xml:space="preserve"> IFERROR(COUNTIFS(AllAns!$2:$2, $AX$5, AllAns!124:124, V105)/COUNTIF(AllAns!$2:$2, $AX$5),"")</f>
        <v/>
      </c>
      <c r="Z105" s="124"/>
      <c r="AA105" s="54"/>
      <c r="AB105" s="54"/>
      <c r="AC105" s="54"/>
      <c r="AD105" s="54"/>
      <c r="AE105" s="54"/>
      <c r="AF105" s="54"/>
      <c r="AG105" s="54"/>
      <c r="AH105" s="54"/>
      <c r="AI105" s="54"/>
      <c r="AJ105" s="73">
        <v>38</v>
      </c>
      <c r="AK105" s="80" t="str">
        <f>IFERROR(IF(INDEX(R_Ans!$1:$1000,MATCH(Report!$AI$5,R_Ans!$A:$A),ROW(39:39))&lt;&gt;0,INDEX(R_Ans!$1:$1000,MATCH(Report!$AI$5,R_Ans!$A:$A),ROW(39:39)),""), "")</f>
        <v>E</v>
      </c>
      <c r="AL105" s="80"/>
      <c r="AM105" s="80" t="str">
        <f t="shared" si="4"/>
        <v>E</v>
      </c>
      <c r="AN105" s="80"/>
      <c r="AO105" s="67" t="str">
        <f t="shared" si="10"/>
        <v>O</v>
      </c>
      <c r="AP105" s="80" t="str">
        <f xml:space="preserve"> IFERROR(COUNTIFS(AllAns!$2:$2, $AX$5, AllAns!185:185, AM105)/COUNTIF(AllAns!$2:$2, $AX$5),"")</f>
        <v/>
      </c>
      <c r="AQ105" s="80"/>
      <c r="AR105" s="54"/>
      <c r="AS105" s="73">
        <v>38</v>
      </c>
      <c r="AT105" s="80" t="str">
        <f>IFERROR(IF(INDEX(S_Ans!$1:$1000,MATCH(Report!$AI$5,S_Ans!$A:$A),ROW(39:39))&lt;&gt;0,INDEX(S_Ans!$1:$1000,MATCH(Report!$AI$5,S_Ans!$A:$A),ROW(39:39)),""), "")</f>
        <v>E</v>
      </c>
      <c r="AU105" s="80"/>
      <c r="AV105" s="80" t="str">
        <f t="shared" si="5"/>
        <v>E</v>
      </c>
      <c r="AW105" s="80"/>
      <c r="AX105" s="67" t="str">
        <f t="shared" si="11"/>
        <v>O</v>
      </c>
      <c r="AY105" s="80" t="str">
        <f xml:space="preserve"> IFERROR(COUNTIFS(AllAns!$2:$2, $AX$5, AllAns!226:226, AV105)/COUNTIF(AllAns!$2:$2, $AX$5),"")</f>
        <v/>
      </c>
      <c r="AZ105" s="80"/>
      <c r="BE105" s="53" t="s">
        <v>574</v>
      </c>
      <c r="BF105" s="53" t="s">
        <v>642</v>
      </c>
      <c r="BG105" s="53" t="s">
        <v>75</v>
      </c>
      <c r="BH105" s="53" t="s">
        <v>699</v>
      </c>
      <c r="BK105" s="53" t="s">
        <v>499</v>
      </c>
      <c r="BL105" s="53" t="s">
        <v>463</v>
      </c>
      <c r="BO105" s="53">
        <v>34</v>
      </c>
      <c r="BP105" s="53" t="str">
        <f t="shared" si="20"/>
        <v>E2.3.3</v>
      </c>
      <c r="BQ105" s="53" t="str">
        <f t="shared" si="13"/>
        <v>E2.3.3</v>
      </c>
      <c r="BS105" s="53">
        <v>34</v>
      </c>
      <c r="BT105" s="53" t="str">
        <f t="shared" si="21"/>
        <v>-</v>
      </c>
      <c r="BU105" s="53" t="str">
        <f t="shared" si="15"/>
        <v/>
      </c>
      <c r="BW105" s="53">
        <v>34</v>
      </c>
      <c r="BX105" s="53" t="str">
        <f t="shared" si="16"/>
        <v>R4.7</v>
      </c>
      <c r="BY105" s="53" t="str">
        <f t="shared" si="17"/>
        <v>R4.7</v>
      </c>
      <c r="CA105" s="53">
        <v>34</v>
      </c>
      <c r="CB105" s="53" t="str">
        <f t="shared" si="18"/>
        <v>S2.1</v>
      </c>
      <c r="CC105" s="53" t="str">
        <f t="shared" si="19"/>
        <v>S2.1</v>
      </c>
    </row>
    <row r="106" spans="1:81" ht="11" customHeight="1" x14ac:dyDescent="0.2">
      <c r="B106" s="73">
        <v>39</v>
      </c>
      <c r="C106" s="80" t="str">
        <f>IFERROR(IF(INDEX(E_Ans!$1:$1000,MATCH(Report!$AI$5,E_Ans!$A:$A),ROW(40:40))&lt;&gt;0,INDEX(E_Ans!$1:$1000,MATCH(Report!$AI$5,E_Ans!$A:$A),ROW(40:40)),""), "")</f>
        <v>D</v>
      </c>
      <c r="D106" s="80"/>
      <c r="E106" s="80" t="str">
        <f t="shared" si="0"/>
        <v>D</v>
      </c>
      <c r="F106" s="80"/>
      <c r="G106" s="67" t="str">
        <f t="shared" si="6"/>
        <v>O</v>
      </c>
      <c r="H106" s="80" t="str">
        <f xml:space="preserve"> IFERROR(COUNTIFS(AllAns!$2:$2, $AX$5, AllAns!49:49, E106)/COUNTIF(AllAns!$2:$2, $AX$5),"")</f>
        <v/>
      </c>
      <c r="I106" s="80"/>
      <c r="J106" s="54"/>
      <c r="K106" s="54"/>
      <c r="L106" s="54"/>
      <c r="M106" s="54"/>
      <c r="N106" s="54"/>
      <c r="O106" s="54"/>
      <c r="P106" s="54"/>
      <c r="Q106" s="54"/>
      <c r="R106" s="54"/>
      <c r="S106" s="73">
        <v>39</v>
      </c>
      <c r="T106" s="80" t="str">
        <f>IFERROR(IF(INDEX(M_Ans!$1:$1000,MATCH(Report!$AI$5,M_Ans!$A:$A),ROW(40:40))&lt;&gt;0,INDEX(M_Ans!$1:$1000,MATCH(Report!$AI$5,M_Ans!$A:$A),ROW(40:40)),""), "")</f>
        <v/>
      </c>
      <c r="U106" s="80"/>
      <c r="V106" s="80" t="str">
        <f t="shared" si="2"/>
        <v>-</v>
      </c>
      <c r="W106" s="80"/>
      <c r="X106" s="67" t="str">
        <f t="shared" si="8"/>
        <v/>
      </c>
      <c r="Y106" s="123" t="str">
        <f xml:space="preserve"> IFERROR(COUNTIFS(AllAns!$2:$2, $AX$5, AllAns!125:125, V106)/COUNTIF(AllAns!$2:$2, $AX$5),"")</f>
        <v/>
      </c>
      <c r="Z106" s="124"/>
      <c r="AA106" s="54"/>
      <c r="AB106" s="54"/>
      <c r="AC106" s="54"/>
      <c r="AD106" s="54"/>
      <c r="AE106" s="54"/>
      <c r="AF106" s="54"/>
      <c r="AG106" s="54"/>
      <c r="AH106" s="54"/>
      <c r="AI106" s="54"/>
      <c r="AJ106" s="73">
        <v>39</v>
      </c>
      <c r="AK106" s="80" t="str">
        <f>IFERROR(IF(INDEX(R_Ans!$1:$1000,MATCH(Report!$AI$5,R_Ans!$A:$A),ROW(40:40))&lt;&gt;0,INDEX(R_Ans!$1:$1000,MATCH(Report!$AI$5,R_Ans!$A:$A),ROW(40:40)),""), "")</f>
        <v>D</v>
      </c>
      <c r="AL106" s="80"/>
      <c r="AM106" s="80" t="str">
        <f t="shared" si="4"/>
        <v>D</v>
      </c>
      <c r="AN106" s="80"/>
      <c r="AO106" s="67" t="str">
        <f t="shared" si="10"/>
        <v>O</v>
      </c>
      <c r="AP106" s="80" t="str">
        <f xml:space="preserve"> IFERROR(COUNTIFS(AllAns!$2:$2, $AX$5, AllAns!186:186, AM106)/COUNTIF(AllAns!$2:$2, $AX$5),"")</f>
        <v/>
      </c>
      <c r="AQ106" s="80"/>
      <c r="AR106" s="54"/>
      <c r="AS106" s="73">
        <v>39</v>
      </c>
      <c r="AT106" s="80" t="str">
        <f>IFERROR(IF(INDEX(S_Ans!$1:$1000,MATCH(Report!$AI$5,S_Ans!$A:$A),ROW(40:40))&lt;&gt;0,INDEX(S_Ans!$1:$1000,MATCH(Report!$AI$5,S_Ans!$A:$A),ROW(40:40)),""), "")</f>
        <v>D</v>
      </c>
      <c r="AU106" s="80"/>
      <c r="AV106" s="80" t="str">
        <f t="shared" si="5"/>
        <v>D</v>
      </c>
      <c r="AW106" s="80"/>
      <c r="AX106" s="67" t="str">
        <f t="shared" si="11"/>
        <v>O</v>
      </c>
      <c r="AY106" s="80" t="str">
        <f xml:space="preserve"> IFERROR(COUNTIFS(AllAns!$2:$2, $AX$5, AllAns!227:227, AV106)/COUNTIF(AllAns!$2:$2, $AX$5),"")</f>
        <v/>
      </c>
      <c r="AZ106" s="80"/>
      <c r="BE106" s="53" t="s">
        <v>575</v>
      </c>
      <c r="BF106" s="53" t="s">
        <v>643</v>
      </c>
      <c r="BG106" s="53" t="s">
        <v>74</v>
      </c>
      <c r="BH106" s="53" t="s">
        <v>700</v>
      </c>
      <c r="BK106" s="53" t="s">
        <v>500</v>
      </c>
      <c r="BL106" s="53" t="s">
        <v>443</v>
      </c>
      <c r="BO106" s="53">
        <v>35</v>
      </c>
      <c r="BP106" s="53" t="str">
        <f t="shared" si="20"/>
        <v>E1.1.1</v>
      </c>
      <c r="BQ106" s="53" t="str">
        <f t="shared" si="13"/>
        <v>E1.1.1</v>
      </c>
      <c r="BS106" s="53">
        <v>35</v>
      </c>
      <c r="BT106" s="53" t="str">
        <f t="shared" si="21"/>
        <v>-</v>
      </c>
      <c r="BU106" s="53" t="str">
        <f t="shared" si="15"/>
        <v/>
      </c>
      <c r="BW106" s="53">
        <v>35</v>
      </c>
      <c r="BX106" s="53" t="str">
        <f t="shared" si="16"/>
        <v>R4.5</v>
      </c>
      <c r="BY106" s="53" t="str">
        <f t="shared" si="17"/>
        <v>R4.5</v>
      </c>
      <c r="CA106" s="53">
        <v>35</v>
      </c>
      <c r="CB106" s="53" t="str">
        <f t="shared" si="18"/>
        <v>S3.3</v>
      </c>
      <c r="CC106" s="53" t="str">
        <f t="shared" si="19"/>
        <v>S3.3</v>
      </c>
    </row>
    <row r="107" spans="1:81" ht="11" customHeight="1" x14ac:dyDescent="0.2">
      <c r="B107" s="74">
        <v>40</v>
      </c>
      <c r="C107" s="82" t="str">
        <f>IFERROR(IF(INDEX(E_Ans!$1:$1000,MATCH(Report!$AI$5,E_Ans!$A:$A),ROW(41:41))&lt;&gt;0,INDEX(E_Ans!$1:$1000,MATCH(Report!$AI$5,E_Ans!$A:$A),ROW(41:41)),""), "")</f>
        <v>A</v>
      </c>
      <c r="D107" s="82"/>
      <c r="E107" s="82" t="str">
        <f t="shared" si="0"/>
        <v>A</v>
      </c>
      <c r="F107" s="82"/>
      <c r="G107" s="68" t="str">
        <f t="shared" si="6"/>
        <v>O</v>
      </c>
      <c r="H107" s="82" t="str">
        <f xml:space="preserve"> IFERROR(COUNTIFS(AllAns!$2:$2, $AX$5, AllAns!50:50, E107)/COUNTIF(AllAns!$2:$2, $AX$5),"")</f>
        <v/>
      </c>
      <c r="I107" s="82"/>
      <c r="J107" s="54"/>
      <c r="K107" s="54"/>
      <c r="L107" s="54"/>
      <c r="M107" s="54"/>
      <c r="N107" s="54"/>
      <c r="O107" s="54"/>
      <c r="P107" s="54"/>
      <c r="Q107" s="54"/>
      <c r="R107" s="54"/>
      <c r="S107" s="74">
        <v>40</v>
      </c>
      <c r="T107" s="82" t="str">
        <f>IFERROR(IF(INDEX(M_Ans!$1:$1000,MATCH(Report!$AI$5,M_Ans!$A:$A),ROW(41:41))&lt;&gt;0,INDEX(M_Ans!$1:$1000,MATCH(Report!$AI$5,M_Ans!$A:$A),ROW(41:41)),""), "")</f>
        <v/>
      </c>
      <c r="U107" s="82"/>
      <c r="V107" s="82" t="str">
        <f t="shared" si="2"/>
        <v>-</v>
      </c>
      <c r="W107" s="82"/>
      <c r="X107" s="68" t="str">
        <f t="shared" si="8"/>
        <v/>
      </c>
      <c r="Y107" s="125" t="str">
        <f xml:space="preserve"> IFERROR(COUNTIFS(AllAns!$2:$2, $AX$5, AllAns!126:126, V107)/COUNTIF(AllAns!$2:$2, $AX$5),"")</f>
        <v/>
      </c>
      <c r="Z107" s="126"/>
      <c r="AA107" s="54"/>
      <c r="AB107" s="54"/>
      <c r="AC107" s="54"/>
      <c r="AD107" s="54"/>
      <c r="AE107" s="54"/>
      <c r="AF107" s="54"/>
      <c r="AG107" s="54"/>
      <c r="AH107" s="54"/>
      <c r="AI107" s="54"/>
      <c r="AJ107" s="74">
        <v>40</v>
      </c>
      <c r="AK107" s="82" t="str">
        <f>IFERROR(IF(INDEX(R_Ans!$1:$1000,MATCH(Report!$AI$5,R_Ans!$A:$A),ROW(41:41))&lt;&gt;0,INDEX(R_Ans!$1:$1000,MATCH(Report!$AI$5,R_Ans!$A:$A),ROW(41:41)),""), "")</f>
        <v>A</v>
      </c>
      <c r="AL107" s="82"/>
      <c r="AM107" s="82" t="str">
        <f t="shared" si="4"/>
        <v>A</v>
      </c>
      <c r="AN107" s="82"/>
      <c r="AO107" s="68" t="str">
        <f t="shared" si="10"/>
        <v>O</v>
      </c>
      <c r="AP107" s="82" t="str">
        <f xml:space="preserve"> IFERROR(COUNTIFS(AllAns!$2:$2, $AX$5, AllAns!187:187, AM107)/COUNTIF(AllAns!$2:$2, $AX$5),"")</f>
        <v/>
      </c>
      <c r="AQ107" s="82"/>
      <c r="AR107" s="54"/>
      <c r="AS107" s="74">
        <v>40</v>
      </c>
      <c r="AT107" s="82" t="str">
        <f>IFERROR(IF(INDEX(S_Ans!$1:$1000,MATCH(Report!$AI$5,S_Ans!$A:$A),ROW(41:41))&lt;&gt;0,INDEX(S_Ans!$1:$1000,MATCH(Report!$AI$5,S_Ans!$A:$A),ROW(41:41)),""), "")</f>
        <v>A</v>
      </c>
      <c r="AU107" s="82"/>
      <c r="AV107" s="82" t="str">
        <f t="shared" si="5"/>
        <v>A</v>
      </c>
      <c r="AW107" s="82"/>
      <c r="AX107" s="68" t="str">
        <f t="shared" si="11"/>
        <v>O</v>
      </c>
      <c r="AY107" s="82" t="str">
        <f xml:space="preserve"> IFERROR(COUNTIFS(AllAns!$2:$2, $AX$5, AllAns!228:228, AV107)/COUNTIF(AllAns!$2:$2, $AX$5),"")</f>
        <v/>
      </c>
      <c r="AZ107" s="82"/>
      <c r="BE107" s="53" t="s">
        <v>576</v>
      </c>
      <c r="BF107" s="53" t="s">
        <v>644</v>
      </c>
      <c r="BG107" s="53" t="s">
        <v>73</v>
      </c>
      <c r="BH107" s="53" t="s">
        <v>701</v>
      </c>
      <c r="BK107" s="53" t="s">
        <v>501</v>
      </c>
      <c r="BL107" s="53" t="s">
        <v>453</v>
      </c>
      <c r="BO107" s="53">
        <v>36</v>
      </c>
      <c r="BP107" s="53" t="str">
        <f t="shared" si="20"/>
        <v>E2.3.2</v>
      </c>
      <c r="BQ107" s="53" t="str">
        <f t="shared" si="13"/>
        <v>E2.3.2</v>
      </c>
      <c r="BS107" s="53">
        <v>36</v>
      </c>
      <c r="BT107" s="53" t="str">
        <f t="shared" si="21"/>
        <v>-</v>
      </c>
      <c r="BU107" s="53" t="str">
        <f t="shared" si="15"/>
        <v/>
      </c>
      <c r="BW107" s="53">
        <v>36</v>
      </c>
      <c r="BX107" s="53" t="str">
        <f t="shared" si="16"/>
        <v>R4.2</v>
      </c>
      <c r="BY107" s="53" t="str">
        <f t="shared" si="17"/>
        <v>R4.2</v>
      </c>
      <c r="CA107" s="53">
        <v>36</v>
      </c>
      <c r="CB107" s="53" t="str">
        <f t="shared" si="18"/>
        <v>S3.2</v>
      </c>
      <c r="CC107" s="53" t="str">
        <f t="shared" si="19"/>
        <v>S3.2</v>
      </c>
    </row>
    <row r="108" spans="1:81" ht="11" customHeight="1" x14ac:dyDescent="0.2">
      <c r="BE108" s="53" t="s">
        <v>577</v>
      </c>
      <c r="BF108" s="53" t="s">
        <v>645</v>
      </c>
      <c r="BG108" s="53" t="s">
        <v>72</v>
      </c>
      <c r="BH108" s="53" t="s">
        <v>702</v>
      </c>
      <c r="BK108" s="53" t="s">
        <v>502</v>
      </c>
      <c r="BL108" s="53" t="s">
        <v>461</v>
      </c>
      <c r="BO108" s="53">
        <v>37</v>
      </c>
      <c r="BP108" s="53" t="str">
        <f t="shared" si="20"/>
        <v>E2.1.5</v>
      </c>
      <c r="BQ108" s="53" t="str">
        <f t="shared" si="13"/>
        <v>E2.1.5</v>
      </c>
      <c r="BS108" s="53">
        <v>37</v>
      </c>
      <c r="BT108" s="53" t="str">
        <f t="shared" si="21"/>
        <v>-</v>
      </c>
      <c r="BU108" s="53" t="str">
        <f t="shared" si="15"/>
        <v/>
      </c>
      <c r="BW108" s="53">
        <v>37</v>
      </c>
      <c r="BX108" s="53" t="str">
        <f t="shared" si="16"/>
        <v>R4.4</v>
      </c>
      <c r="BY108" s="53" t="str">
        <f t="shared" si="17"/>
        <v>R4.4</v>
      </c>
      <c r="CA108" s="53">
        <v>37</v>
      </c>
      <c r="CB108" s="53" t="str">
        <f t="shared" si="18"/>
        <v>S3.3</v>
      </c>
      <c r="CC108" s="53" t="str">
        <f t="shared" si="19"/>
        <v>S3.3</v>
      </c>
    </row>
    <row r="109" spans="1:81" ht="11" customHeight="1" x14ac:dyDescent="0.2">
      <c r="BE109" s="53" t="s">
        <v>578</v>
      </c>
      <c r="BF109" s="53" t="s">
        <v>646</v>
      </c>
      <c r="BG109" s="53" t="s">
        <v>71</v>
      </c>
      <c r="BH109" s="53" t="s">
        <v>703</v>
      </c>
      <c r="BK109" s="53" t="s">
        <v>503</v>
      </c>
      <c r="BL109" s="53" t="s">
        <v>454</v>
      </c>
      <c r="BO109" s="53">
        <v>38</v>
      </c>
      <c r="BP109" s="53" t="str">
        <f t="shared" si="20"/>
        <v>E2.3.2</v>
      </c>
      <c r="BQ109" s="53" t="str">
        <f t="shared" si="13"/>
        <v>E2.3.2</v>
      </c>
      <c r="BS109" s="53">
        <v>38</v>
      </c>
      <c r="BT109" s="53" t="str">
        <f t="shared" si="21"/>
        <v>-</v>
      </c>
      <c r="BU109" s="53" t="str">
        <f t="shared" si="15"/>
        <v/>
      </c>
      <c r="BW109" s="53">
        <v>38</v>
      </c>
      <c r="BX109" s="53" t="str">
        <f t="shared" si="16"/>
        <v>R4.4</v>
      </c>
      <c r="BY109" s="53" t="str">
        <f t="shared" si="17"/>
        <v>R4.4</v>
      </c>
      <c r="CA109" s="53">
        <v>38</v>
      </c>
      <c r="CB109" s="53" t="str">
        <f t="shared" si="18"/>
        <v>S3.3</v>
      </c>
      <c r="CC109" s="53" t="str">
        <f t="shared" si="19"/>
        <v>S3.3</v>
      </c>
    </row>
    <row r="110" spans="1:81" ht="11" customHeight="1" x14ac:dyDescent="0.2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  <c r="AG110" s="46"/>
      <c r="AH110" s="46"/>
      <c r="AI110" s="46"/>
      <c r="AJ110" s="46"/>
      <c r="AK110" s="46"/>
      <c r="AL110" s="46"/>
      <c r="AM110" s="46"/>
      <c r="AN110" s="46"/>
      <c r="AO110" s="46"/>
      <c r="AP110" s="46"/>
      <c r="AQ110" s="46"/>
      <c r="AR110" s="46"/>
      <c r="AS110" s="46"/>
      <c r="AT110" s="46"/>
      <c r="AU110" s="46"/>
      <c r="AV110" s="46"/>
      <c r="AW110" s="46"/>
      <c r="AX110" s="46"/>
      <c r="AY110" s="46"/>
      <c r="AZ110" s="46"/>
      <c r="BE110" s="53" t="s">
        <v>579</v>
      </c>
      <c r="BF110" s="53" t="s">
        <v>647</v>
      </c>
      <c r="BK110" s="53" t="s">
        <v>504</v>
      </c>
      <c r="BO110" s="53">
        <v>39</v>
      </c>
      <c r="BP110" s="53" t="str">
        <f t="shared" si="20"/>
        <v>E2.2.2</v>
      </c>
      <c r="BQ110" s="53" t="str">
        <f t="shared" si="13"/>
        <v>E2.2.2</v>
      </c>
      <c r="BS110" s="53">
        <v>39</v>
      </c>
      <c r="BT110" s="53" t="str">
        <f t="shared" si="21"/>
        <v>-</v>
      </c>
      <c r="BU110" s="53" t="str">
        <f t="shared" si="15"/>
        <v/>
      </c>
      <c r="BW110" s="53">
        <v>39</v>
      </c>
      <c r="BX110" s="53" t="str">
        <f t="shared" si="16"/>
        <v>R4.5</v>
      </c>
      <c r="BY110" s="53" t="str">
        <f t="shared" si="17"/>
        <v>R4.5</v>
      </c>
      <c r="CA110" s="53">
        <v>39</v>
      </c>
      <c r="CB110" s="53" t="str">
        <f t="shared" si="18"/>
        <v>S3.3</v>
      </c>
      <c r="CC110" s="53" t="str">
        <f t="shared" si="19"/>
        <v>S3.3</v>
      </c>
    </row>
    <row r="111" spans="1:81" ht="11" customHeight="1" x14ac:dyDescent="0.2">
      <c r="A111" s="69"/>
      <c r="B111" s="69"/>
      <c r="C111" s="69"/>
      <c r="D111" s="69"/>
      <c r="E111" s="69"/>
      <c r="F111" s="69"/>
      <c r="G111" s="69"/>
      <c r="H111" s="69"/>
      <c r="I111" s="69"/>
      <c r="J111" s="69"/>
      <c r="K111" s="69"/>
      <c r="L111" s="69"/>
      <c r="M111" s="69"/>
      <c r="N111" s="69"/>
      <c r="O111" s="69"/>
      <c r="P111" s="69"/>
      <c r="Q111" s="69"/>
      <c r="R111" s="69"/>
      <c r="S111" s="69"/>
      <c r="T111" s="69"/>
      <c r="U111" s="69"/>
      <c r="V111" s="69"/>
      <c r="W111" s="69"/>
      <c r="X111" s="69"/>
      <c r="Y111" s="69"/>
      <c r="Z111" s="69"/>
      <c r="AA111" s="69"/>
      <c r="AB111" s="69"/>
      <c r="AC111" s="69"/>
      <c r="AD111" s="69"/>
      <c r="AE111" s="69"/>
      <c r="AF111" s="69"/>
      <c r="AG111" s="69"/>
      <c r="AH111" s="69"/>
      <c r="AI111" s="75" t="s">
        <v>0</v>
      </c>
      <c r="AJ111" s="75"/>
      <c r="AK111" s="75"/>
      <c r="AL111" s="75"/>
      <c r="AM111" s="75"/>
      <c r="AN111" s="75"/>
      <c r="AO111" s="75"/>
      <c r="AP111" s="75"/>
      <c r="AQ111" s="75"/>
      <c r="AR111" s="75"/>
      <c r="AS111" s="75"/>
      <c r="AT111" s="75"/>
      <c r="AU111" s="75"/>
      <c r="AV111" s="75"/>
      <c r="AW111" s="75"/>
      <c r="AX111" s="75"/>
      <c r="AY111" s="75"/>
      <c r="AZ111" s="75"/>
      <c r="BE111" s="53" t="s">
        <v>580</v>
      </c>
      <c r="BF111" s="53" t="s">
        <v>648</v>
      </c>
      <c r="BK111" s="53" t="s">
        <v>505</v>
      </c>
      <c r="BO111" s="53">
        <v>40</v>
      </c>
      <c r="BP111" s="53" t="str">
        <f t="shared" si="20"/>
        <v>E2.2.4</v>
      </c>
      <c r="BQ111" s="53" t="str">
        <f t="shared" si="13"/>
        <v>E2.2.4</v>
      </c>
      <c r="BS111" s="53">
        <v>40</v>
      </c>
      <c r="BT111" s="53" t="str">
        <f t="shared" si="21"/>
        <v>-</v>
      </c>
      <c r="BU111" s="53" t="str">
        <f t="shared" si="15"/>
        <v/>
      </c>
      <c r="BW111" s="53">
        <v>40</v>
      </c>
      <c r="BX111" s="53" t="str">
        <f t="shared" si="16"/>
        <v>R4.3</v>
      </c>
      <c r="BY111" s="53" t="str">
        <f t="shared" si="17"/>
        <v>R4.3</v>
      </c>
      <c r="CA111" s="53">
        <v>40</v>
      </c>
      <c r="CB111" s="53" t="str">
        <f t="shared" si="18"/>
        <v>S3.3</v>
      </c>
      <c r="CC111" s="53" t="str">
        <f t="shared" si="19"/>
        <v>S3.3</v>
      </c>
    </row>
    <row r="112" spans="1:81" ht="11" customHeight="1" x14ac:dyDescent="0.2">
      <c r="A112" s="69"/>
      <c r="B112" s="69"/>
      <c r="C112" s="69"/>
      <c r="D112" s="69"/>
      <c r="E112" s="69"/>
      <c r="F112" s="69"/>
      <c r="G112" s="69"/>
      <c r="H112" s="69"/>
      <c r="I112" s="69"/>
      <c r="J112" s="69"/>
      <c r="K112" s="69"/>
      <c r="L112" s="69"/>
      <c r="M112" s="69"/>
      <c r="N112" s="69"/>
      <c r="O112" s="69"/>
      <c r="P112" s="69"/>
      <c r="Q112" s="69"/>
      <c r="R112" s="69"/>
      <c r="S112" s="69"/>
      <c r="T112" s="69"/>
      <c r="U112" s="69"/>
      <c r="V112" s="69"/>
      <c r="W112" s="69"/>
      <c r="X112" s="69"/>
      <c r="Y112" s="69"/>
      <c r="Z112" s="69"/>
      <c r="AA112" s="69"/>
      <c r="AB112" s="69"/>
      <c r="AC112" s="69"/>
      <c r="AD112" s="69"/>
      <c r="AE112" s="69"/>
      <c r="AF112" s="69"/>
      <c r="AG112" s="69"/>
      <c r="AH112" s="69"/>
      <c r="AI112" s="75"/>
      <c r="AJ112" s="75"/>
      <c r="AK112" s="75"/>
      <c r="AL112" s="75"/>
      <c r="AM112" s="75"/>
      <c r="AN112" s="75"/>
      <c r="AO112" s="75"/>
      <c r="AP112" s="75"/>
      <c r="AQ112" s="75"/>
      <c r="AR112" s="75"/>
      <c r="AS112" s="75"/>
      <c r="AT112" s="75"/>
      <c r="AU112" s="75"/>
      <c r="AV112" s="75"/>
      <c r="AW112" s="75"/>
      <c r="AX112" s="75"/>
      <c r="AY112" s="75"/>
      <c r="AZ112" s="75"/>
      <c r="BE112" s="53" t="s">
        <v>581</v>
      </c>
      <c r="BF112" s="53" t="s">
        <v>649</v>
      </c>
      <c r="BK112" s="53" t="s">
        <v>506</v>
      </c>
      <c r="BO112" s="53">
        <v>41</v>
      </c>
      <c r="BP112" s="53" t="str">
        <f t="shared" si="20"/>
        <v>E1.1.6</v>
      </c>
      <c r="BQ112" s="53" t="str">
        <f t="shared" ref="BQ112:BQ146" si="22" xml:space="preserve"> IF(O68="O", BP112, "")</f>
        <v>E1.1.6</v>
      </c>
      <c r="BS112" s="53">
        <v>41</v>
      </c>
      <c r="BT112" s="53" t="str">
        <f t="shared" si="21"/>
        <v>-</v>
      </c>
      <c r="BU112" s="53" t="str">
        <f t="shared" ref="BU112:BU131" si="23" xml:space="preserve"> IF(AF68="O", BT112, "")</f>
        <v/>
      </c>
    </row>
    <row r="113" spans="1:73" ht="11" customHeight="1" x14ac:dyDescent="0.2">
      <c r="AI113" s="76"/>
      <c r="AJ113" s="76"/>
      <c r="AK113" s="76"/>
      <c r="AL113" s="76"/>
      <c r="AM113" s="76"/>
      <c r="AN113" s="76"/>
      <c r="AO113" s="76"/>
      <c r="AP113" s="76"/>
      <c r="AQ113" s="76"/>
      <c r="AR113" s="76"/>
      <c r="AS113" s="76"/>
      <c r="AT113" s="76"/>
      <c r="AU113" s="76"/>
      <c r="AV113" s="76"/>
      <c r="AW113" s="76"/>
      <c r="AX113" s="76"/>
      <c r="AY113" s="76"/>
      <c r="AZ113" s="76"/>
      <c r="BE113" s="53" t="s">
        <v>582</v>
      </c>
      <c r="BF113" s="53" t="s">
        <v>650</v>
      </c>
      <c r="BK113" s="53" t="s">
        <v>507</v>
      </c>
      <c r="BO113" s="53">
        <v>42</v>
      </c>
      <c r="BP113" s="53" t="str">
        <f t="shared" si="20"/>
        <v>E1.2.2</v>
      </c>
      <c r="BQ113" s="53" t="str">
        <f t="shared" si="22"/>
        <v>E1.2.2</v>
      </c>
      <c r="BS113" s="53">
        <v>42</v>
      </c>
      <c r="BT113" s="53" t="str">
        <f t="shared" si="21"/>
        <v>-</v>
      </c>
      <c r="BU113" s="53" t="str">
        <f t="shared" si="23"/>
        <v/>
      </c>
    </row>
    <row r="114" spans="1:73" ht="11" customHeight="1" x14ac:dyDescent="0.2"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  <c r="AG114" s="46"/>
      <c r="AH114" s="46"/>
      <c r="AI114" s="97" t="s">
        <v>11</v>
      </c>
      <c r="AJ114" s="97"/>
      <c r="AK114" s="97"/>
      <c r="AL114" s="97" t="s">
        <v>10</v>
      </c>
      <c r="AM114" s="97"/>
      <c r="AN114" s="97"/>
      <c r="AO114" s="97"/>
      <c r="AP114" s="97"/>
      <c r="AQ114" s="97"/>
      <c r="AR114" s="97"/>
      <c r="AS114" s="97" t="s">
        <v>12</v>
      </c>
      <c r="AT114" s="97"/>
      <c r="AU114" s="97"/>
      <c r="AV114" s="97"/>
      <c r="AW114" s="97"/>
      <c r="AX114" s="97" t="s">
        <v>13</v>
      </c>
      <c r="AY114" s="97"/>
      <c r="AZ114" s="97"/>
      <c r="BE114" s="53" t="s">
        <v>583</v>
      </c>
      <c r="BF114" s="53" t="s">
        <v>651</v>
      </c>
      <c r="BK114" s="53" t="s">
        <v>508</v>
      </c>
      <c r="BO114" s="53">
        <v>43</v>
      </c>
      <c r="BP114" s="53" t="str">
        <f t="shared" si="20"/>
        <v>E1.2.1</v>
      </c>
      <c r="BQ114" s="53" t="str">
        <f t="shared" si="22"/>
        <v>E1.2.1</v>
      </c>
      <c r="BS114" s="53">
        <v>43</v>
      </c>
      <c r="BT114" s="53" t="str">
        <f t="shared" si="21"/>
        <v>-</v>
      </c>
      <c r="BU114" s="53" t="str">
        <f t="shared" si="23"/>
        <v/>
      </c>
    </row>
    <row r="115" spans="1:73" ht="11" customHeight="1" x14ac:dyDescent="0.2"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  <c r="AG115" s="46"/>
      <c r="AH115" s="46"/>
      <c r="AI115" s="101">
        <f>AI5</f>
        <v>461</v>
      </c>
      <c r="AJ115" s="102"/>
      <c r="AK115" s="103"/>
      <c r="AL115" s="107" t="str">
        <f>AL5</f>
        <v>Christina Kwon</v>
      </c>
      <c r="AM115" s="107"/>
      <c r="AN115" s="107"/>
      <c r="AO115" s="107"/>
      <c r="AP115" s="107"/>
      <c r="AQ115" s="107"/>
      <c r="AR115" s="107"/>
      <c r="AS115" s="108">
        <f>AS5</f>
        <v>43601</v>
      </c>
      <c r="AT115" s="108"/>
      <c r="AU115" s="108"/>
      <c r="AV115" s="108"/>
      <c r="AW115" s="108"/>
      <c r="AX115" s="107" t="str">
        <f>AX5</f>
        <v>P1</v>
      </c>
      <c r="AY115" s="107"/>
      <c r="AZ115" s="107"/>
      <c r="BE115" s="53" t="s">
        <v>584</v>
      </c>
      <c r="BF115" s="53" t="s">
        <v>652</v>
      </c>
      <c r="BK115" s="53" t="s">
        <v>509</v>
      </c>
      <c r="BO115" s="53">
        <v>44</v>
      </c>
      <c r="BP115" s="53" t="str">
        <f t="shared" si="20"/>
        <v>E1.1.1</v>
      </c>
      <c r="BQ115" s="53" t="str">
        <f t="shared" si="22"/>
        <v>E1.1.1</v>
      </c>
      <c r="BS115" s="53">
        <v>44</v>
      </c>
      <c r="BT115" s="53" t="str">
        <f t="shared" si="21"/>
        <v>-</v>
      </c>
      <c r="BU115" s="53" t="str">
        <f t="shared" si="23"/>
        <v/>
      </c>
    </row>
    <row r="116" spans="1:73" ht="11" customHeight="1" x14ac:dyDescent="0.2"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  <c r="AG116" s="46"/>
      <c r="AH116" s="46"/>
      <c r="AI116" s="104"/>
      <c r="AJ116" s="105"/>
      <c r="AK116" s="106"/>
      <c r="AL116" s="107"/>
      <c r="AM116" s="107"/>
      <c r="AN116" s="107"/>
      <c r="AO116" s="107"/>
      <c r="AP116" s="107"/>
      <c r="AQ116" s="107"/>
      <c r="AR116" s="107"/>
      <c r="AS116" s="108"/>
      <c r="AT116" s="108"/>
      <c r="AU116" s="108"/>
      <c r="AV116" s="108"/>
      <c r="AW116" s="108"/>
      <c r="AX116" s="107"/>
      <c r="AY116" s="107"/>
      <c r="AZ116" s="107"/>
      <c r="BE116" s="53" t="s">
        <v>585</v>
      </c>
      <c r="BF116" s="53" t="s">
        <v>653</v>
      </c>
      <c r="BK116" s="53" t="s">
        <v>510</v>
      </c>
      <c r="BO116" s="53">
        <v>45</v>
      </c>
      <c r="BP116" s="53" t="str">
        <f t="shared" si="20"/>
        <v>E2.2.3</v>
      </c>
      <c r="BQ116" s="53" t="str">
        <f t="shared" si="22"/>
        <v>E2.2.3</v>
      </c>
      <c r="BS116" s="53">
        <v>45</v>
      </c>
      <c r="BT116" s="53" t="str">
        <f t="shared" si="21"/>
        <v>-</v>
      </c>
      <c r="BU116" s="53" t="str">
        <f t="shared" si="23"/>
        <v/>
      </c>
    </row>
    <row r="117" spans="1:73" ht="11" customHeight="1" x14ac:dyDescent="0.2"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  <c r="AG117" s="46"/>
      <c r="AH117" s="46"/>
      <c r="AI117" s="46"/>
      <c r="AJ117" s="46"/>
      <c r="AK117" s="46"/>
      <c r="AL117" s="46"/>
      <c r="AM117" s="46"/>
      <c r="AN117" s="46"/>
      <c r="AO117" s="46"/>
      <c r="AP117" s="46"/>
      <c r="AQ117" s="46"/>
      <c r="AR117" s="46"/>
      <c r="AS117" s="46"/>
      <c r="AT117" s="46"/>
      <c r="AU117" s="46"/>
      <c r="AV117" s="46"/>
      <c r="AW117" s="46"/>
      <c r="AX117" s="46"/>
      <c r="AY117" s="46"/>
      <c r="AZ117" s="46"/>
      <c r="BE117" s="53" t="s">
        <v>586</v>
      </c>
      <c r="BF117" s="53" t="s">
        <v>654</v>
      </c>
      <c r="BO117" s="53">
        <v>46</v>
      </c>
      <c r="BP117" s="53" t="str">
        <f t="shared" si="20"/>
        <v>E1.2.3</v>
      </c>
      <c r="BQ117" s="53" t="str">
        <f t="shared" si="22"/>
        <v>E1.2.3</v>
      </c>
      <c r="BS117" s="53">
        <v>46</v>
      </c>
      <c r="BT117" s="53" t="str">
        <f t="shared" si="21"/>
        <v>-</v>
      </c>
      <c r="BU117" s="53" t="str">
        <f t="shared" si="23"/>
        <v/>
      </c>
    </row>
    <row r="118" spans="1:73" ht="11" customHeight="1" thickBot="1" x14ac:dyDescent="0.25"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  <c r="AG118" s="46"/>
      <c r="AH118" s="46"/>
      <c r="AI118" s="46"/>
      <c r="AJ118" s="46"/>
      <c r="AK118" s="46"/>
      <c r="AL118" s="46"/>
      <c r="AM118" s="46"/>
      <c r="AN118" s="46"/>
      <c r="AO118" s="46"/>
      <c r="AP118" s="46"/>
      <c r="AQ118" s="46"/>
      <c r="AR118" s="46"/>
      <c r="AS118" s="46"/>
      <c r="AT118" s="46"/>
      <c r="AU118" s="46"/>
      <c r="AV118" s="46"/>
      <c r="AW118" s="46"/>
      <c r="AX118" s="46"/>
      <c r="AY118" s="46"/>
      <c r="AZ118" s="46"/>
      <c r="BE118" s="53" t="s">
        <v>587</v>
      </c>
      <c r="BF118" s="53" t="s">
        <v>655</v>
      </c>
      <c r="BO118" s="53">
        <v>47</v>
      </c>
      <c r="BP118" s="53" t="str">
        <f t="shared" si="20"/>
        <v>E2.3.1</v>
      </c>
      <c r="BQ118" s="53" t="str">
        <f t="shared" si="22"/>
        <v>E2.3.1</v>
      </c>
      <c r="BS118" s="53">
        <v>47</v>
      </c>
      <c r="BT118" s="53" t="str">
        <f t="shared" si="21"/>
        <v>-</v>
      </c>
      <c r="BU118" s="53" t="str">
        <f t="shared" si="23"/>
        <v/>
      </c>
    </row>
    <row r="119" spans="1:73" ht="11" customHeight="1" thickBot="1" x14ac:dyDescent="0.25">
      <c r="A119" s="94" t="s">
        <v>287</v>
      </c>
      <c r="B119" s="95"/>
      <c r="C119" s="95"/>
      <c r="D119" s="95"/>
      <c r="E119" s="95"/>
      <c r="F119" s="95"/>
      <c r="G119" s="95"/>
      <c r="H119" s="95"/>
      <c r="I119" s="96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47"/>
      <c r="X119" s="47"/>
      <c r="Y119" s="47"/>
      <c r="Z119" s="47"/>
      <c r="AA119" s="47"/>
      <c r="AB119" s="47"/>
      <c r="AC119" s="47"/>
      <c r="AD119" s="47"/>
      <c r="AE119" s="47"/>
      <c r="AF119" s="47"/>
      <c r="AG119" s="47"/>
      <c r="AH119" s="47"/>
      <c r="AI119" s="47"/>
      <c r="AJ119" s="47"/>
      <c r="AK119" s="47"/>
      <c r="AL119" s="47"/>
      <c r="AM119" s="47"/>
      <c r="AN119" s="47"/>
      <c r="AO119" s="47"/>
      <c r="AP119" s="47"/>
      <c r="AQ119" s="47"/>
      <c r="AR119" s="47"/>
      <c r="AS119" s="47"/>
      <c r="AT119" s="47"/>
      <c r="AU119" s="47"/>
      <c r="AV119" s="47"/>
      <c r="AW119" s="47"/>
      <c r="AX119" s="47"/>
      <c r="AY119" s="47"/>
      <c r="AZ119" s="47"/>
      <c r="BE119" s="53" t="s">
        <v>588</v>
      </c>
      <c r="BF119" s="53" t="s">
        <v>656</v>
      </c>
      <c r="BO119" s="53">
        <v>48</v>
      </c>
      <c r="BP119" s="53" t="str">
        <f t="shared" si="20"/>
        <v>E1.2.2</v>
      </c>
      <c r="BQ119" s="53" t="str">
        <f t="shared" si="22"/>
        <v>E1.2.2</v>
      </c>
      <c r="BS119" s="53">
        <v>48</v>
      </c>
      <c r="BT119" s="53" t="str">
        <f t="shared" si="21"/>
        <v>-</v>
      </c>
      <c r="BU119" s="53" t="str">
        <f t="shared" si="23"/>
        <v/>
      </c>
    </row>
    <row r="120" spans="1:73" ht="11" customHeight="1" x14ac:dyDescent="0.2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8"/>
      <c r="Y120" s="48"/>
      <c r="Z120" s="46"/>
      <c r="AA120" s="46"/>
      <c r="AB120" s="46"/>
      <c r="AC120" s="46"/>
      <c r="AD120" s="46"/>
      <c r="AE120" s="46"/>
      <c r="AF120" s="46"/>
      <c r="AG120" s="46"/>
      <c r="AH120" s="46"/>
      <c r="AI120" s="46"/>
      <c r="AJ120" s="46"/>
      <c r="AK120" s="46"/>
      <c r="AL120" s="46"/>
      <c r="AM120" s="46"/>
      <c r="AN120" s="46"/>
      <c r="AO120" s="46"/>
      <c r="AP120" s="46"/>
      <c r="AQ120" s="46"/>
      <c r="AR120" s="46"/>
      <c r="AS120" s="46"/>
      <c r="AT120" s="46"/>
      <c r="AU120" s="46"/>
      <c r="AV120" s="46"/>
      <c r="AW120" s="46"/>
      <c r="AX120" s="46"/>
      <c r="AY120" s="46"/>
      <c r="AZ120" s="46"/>
      <c r="BE120" s="53" t="s">
        <v>589</v>
      </c>
      <c r="BF120" s="53" t="s">
        <v>657</v>
      </c>
      <c r="BO120" s="53">
        <v>49</v>
      </c>
      <c r="BP120" s="53" t="str">
        <f t="shared" si="20"/>
        <v>E2.2.4</v>
      </c>
      <c r="BQ120" s="53" t="str">
        <f t="shared" si="22"/>
        <v>E2.2.4</v>
      </c>
      <c r="BS120" s="53">
        <v>49</v>
      </c>
      <c r="BT120" s="53" t="str">
        <f t="shared" si="21"/>
        <v>-</v>
      </c>
      <c r="BU120" s="53" t="str">
        <f t="shared" si="23"/>
        <v/>
      </c>
    </row>
    <row r="121" spans="1:73" ht="11" customHeight="1" x14ac:dyDescent="0.2">
      <c r="B121" s="91" t="s">
        <v>5</v>
      </c>
      <c r="C121" s="92"/>
      <c r="D121" s="92"/>
      <c r="E121" s="92"/>
      <c r="F121" s="92"/>
      <c r="G121" s="92"/>
      <c r="H121" s="92"/>
      <c r="I121" s="92"/>
      <c r="J121" s="92"/>
      <c r="K121" s="92"/>
      <c r="L121" s="92"/>
      <c r="M121" s="92"/>
      <c r="N121" s="92"/>
      <c r="O121" s="92"/>
      <c r="P121" s="92"/>
      <c r="Q121" s="92"/>
      <c r="R121" s="92"/>
      <c r="S121" s="92"/>
      <c r="T121" s="92"/>
      <c r="U121" s="92"/>
      <c r="V121" s="92"/>
      <c r="W121" s="92"/>
      <c r="X121" s="92"/>
      <c r="Y121" s="92"/>
      <c r="Z121" s="93"/>
      <c r="AB121" s="91" t="s">
        <v>7</v>
      </c>
      <c r="AC121" s="92"/>
      <c r="AD121" s="92"/>
      <c r="AE121" s="92"/>
      <c r="AF121" s="92"/>
      <c r="AG121" s="92"/>
      <c r="AH121" s="92"/>
      <c r="AI121" s="92"/>
      <c r="AJ121" s="92"/>
      <c r="AK121" s="92"/>
      <c r="AL121" s="92"/>
      <c r="AM121" s="92"/>
      <c r="AN121" s="92"/>
      <c r="AO121" s="92"/>
      <c r="AP121" s="92"/>
      <c r="AQ121" s="92"/>
      <c r="AR121" s="92"/>
      <c r="AS121" s="92"/>
      <c r="AT121" s="92"/>
      <c r="AU121" s="92"/>
      <c r="AV121" s="92"/>
      <c r="AW121" s="92"/>
      <c r="AX121" s="92"/>
      <c r="AY121" s="92"/>
      <c r="AZ121" s="93"/>
      <c r="BE121" s="53" t="s">
        <v>590</v>
      </c>
      <c r="BF121" s="53" t="s">
        <v>658</v>
      </c>
      <c r="BO121" s="53">
        <v>50</v>
      </c>
      <c r="BP121" s="53" t="str">
        <f t="shared" si="20"/>
        <v>E1.1.1</v>
      </c>
      <c r="BQ121" s="53" t="str">
        <f t="shared" si="22"/>
        <v>E1.1.1</v>
      </c>
      <c r="BS121" s="53">
        <v>50</v>
      </c>
      <c r="BT121" s="53" t="str">
        <f t="shared" si="21"/>
        <v>-</v>
      </c>
      <c r="BU121" s="53" t="str">
        <f t="shared" si="23"/>
        <v/>
      </c>
    </row>
    <row r="122" spans="1:73" ht="11" customHeight="1" x14ac:dyDescent="0.2">
      <c r="B122" s="90" t="s">
        <v>291</v>
      </c>
      <c r="C122" s="90"/>
      <c r="D122" s="90"/>
      <c r="E122" s="90"/>
      <c r="F122" s="90"/>
      <c r="G122" s="90"/>
      <c r="H122" s="90"/>
      <c r="I122" s="90"/>
      <c r="J122" s="90"/>
      <c r="K122" s="90"/>
      <c r="L122" s="90"/>
      <c r="M122" s="90"/>
      <c r="N122" s="90"/>
      <c r="O122" s="90" t="s">
        <v>286</v>
      </c>
      <c r="P122" s="90"/>
      <c r="Q122" s="90"/>
      <c r="R122" s="90"/>
      <c r="S122" s="90"/>
      <c r="T122" s="90"/>
      <c r="U122" s="90" t="s">
        <v>292</v>
      </c>
      <c r="V122" s="90"/>
      <c r="W122" s="90"/>
      <c r="X122" s="90"/>
      <c r="Y122" s="90"/>
      <c r="Z122" s="90"/>
      <c r="AB122" s="90" t="s">
        <v>291</v>
      </c>
      <c r="AC122" s="90"/>
      <c r="AD122" s="90"/>
      <c r="AE122" s="90"/>
      <c r="AF122" s="90"/>
      <c r="AG122" s="90"/>
      <c r="AH122" s="90"/>
      <c r="AI122" s="90"/>
      <c r="AJ122" s="90"/>
      <c r="AK122" s="90"/>
      <c r="AL122" s="90"/>
      <c r="AM122" s="90"/>
      <c r="AN122" s="90"/>
      <c r="AO122" s="90" t="s">
        <v>286</v>
      </c>
      <c r="AP122" s="90"/>
      <c r="AQ122" s="90"/>
      <c r="AR122" s="90"/>
      <c r="AS122" s="90"/>
      <c r="AT122" s="90"/>
      <c r="AU122" s="90" t="s">
        <v>292</v>
      </c>
      <c r="AV122" s="90"/>
      <c r="AW122" s="90"/>
      <c r="AX122" s="90"/>
      <c r="AY122" s="90"/>
      <c r="AZ122" s="90"/>
      <c r="BE122" s="53" t="s">
        <v>591</v>
      </c>
      <c r="BF122" s="53" t="s">
        <v>659</v>
      </c>
      <c r="BO122" s="53">
        <v>51</v>
      </c>
      <c r="BP122" s="53" t="str">
        <f t="shared" si="20"/>
        <v>E1.2.3</v>
      </c>
      <c r="BQ122" s="53" t="str">
        <f t="shared" si="22"/>
        <v/>
      </c>
      <c r="BS122" s="53">
        <v>51</v>
      </c>
      <c r="BT122" s="53" t="str">
        <f t="shared" si="21"/>
        <v>-</v>
      </c>
      <c r="BU122" s="53" t="str">
        <f t="shared" si="23"/>
        <v/>
      </c>
    </row>
    <row r="123" spans="1:73" ht="11" customHeight="1" x14ac:dyDescent="0.2">
      <c r="B123" s="90"/>
      <c r="C123" s="90"/>
      <c r="D123" s="90"/>
      <c r="E123" s="90"/>
      <c r="F123" s="90"/>
      <c r="G123" s="90"/>
      <c r="H123" s="90"/>
      <c r="I123" s="90"/>
      <c r="J123" s="90"/>
      <c r="K123" s="90"/>
      <c r="L123" s="90"/>
      <c r="M123" s="90"/>
      <c r="N123" s="90"/>
      <c r="O123" s="90" t="s">
        <v>2</v>
      </c>
      <c r="P123" s="90"/>
      <c r="Q123" s="90" t="s">
        <v>284</v>
      </c>
      <c r="R123" s="90"/>
      <c r="S123" s="90" t="s">
        <v>22</v>
      </c>
      <c r="T123" s="90"/>
      <c r="U123" s="90" t="s">
        <v>2</v>
      </c>
      <c r="V123" s="90"/>
      <c r="W123" s="90" t="s">
        <v>284</v>
      </c>
      <c r="X123" s="90"/>
      <c r="Y123" s="90" t="s">
        <v>22</v>
      </c>
      <c r="Z123" s="90"/>
      <c r="AB123" s="90"/>
      <c r="AC123" s="90"/>
      <c r="AD123" s="90"/>
      <c r="AE123" s="90"/>
      <c r="AF123" s="90"/>
      <c r="AG123" s="90"/>
      <c r="AH123" s="90"/>
      <c r="AI123" s="90"/>
      <c r="AJ123" s="90"/>
      <c r="AK123" s="90"/>
      <c r="AL123" s="90"/>
      <c r="AM123" s="90"/>
      <c r="AN123" s="90"/>
      <c r="AO123" s="90" t="s">
        <v>2</v>
      </c>
      <c r="AP123" s="90"/>
      <c r="AQ123" s="90" t="s">
        <v>284</v>
      </c>
      <c r="AR123" s="90"/>
      <c r="AS123" s="90" t="s">
        <v>22</v>
      </c>
      <c r="AT123" s="90"/>
      <c r="AU123" s="90" t="s">
        <v>2</v>
      </c>
      <c r="AV123" s="90"/>
      <c r="AW123" s="90" t="s">
        <v>284</v>
      </c>
      <c r="AX123" s="90"/>
      <c r="AY123" s="90" t="s">
        <v>22</v>
      </c>
      <c r="AZ123" s="90"/>
      <c r="BE123" s="53" t="s">
        <v>592</v>
      </c>
      <c r="BF123" s="53" t="s">
        <v>660</v>
      </c>
      <c r="BO123" s="53">
        <v>52</v>
      </c>
      <c r="BP123" s="53" t="str">
        <f t="shared" si="20"/>
        <v>E2.3.1</v>
      </c>
      <c r="BQ123" s="53" t="str">
        <f t="shared" si="22"/>
        <v/>
      </c>
      <c r="BS123" s="53">
        <v>52</v>
      </c>
      <c r="BT123" s="53" t="str">
        <f t="shared" si="21"/>
        <v>-</v>
      </c>
      <c r="BU123" s="53" t="str">
        <f t="shared" si="23"/>
        <v/>
      </c>
    </row>
    <row r="124" spans="1:73" ht="11" customHeight="1" x14ac:dyDescent="0.2">
      <c r="B124" s="85" t="s">
        <v>37</v>
      </c>
      <c r="C124" s="85"/>
      <c r="D124" s="85"/>
      <c r="E124" s="85"/>
      <c r="F124" s="85"/>
      <c r="G124" s="85"/>
      <c r="H124" s="85"/>
      <c r="I124" s="85"/>
      <c r="J124" s="85"/>
      <c r="K124" s="85"/>
      <c r="L124" s="85"/>
      <c r="M124" s="85"/>
      <c r="N124" s="85"/>
      <c r="O124" s="85">
        <f>IF(SUM(O125:O130)=0,"",SUM(O125:O130))</f>
        <v>14</v>
      </c>
      <c r="P124" s="85"/>
      <c r="Q124" s="85">
        <f>IF(SUM(Q125:Q130)=0,"",SUM(Q125:Q130))</f>
        <v>20</v>
      </c>
      <c r="R124" s="85"/>
      <c r="S124" s="84">
        <f>IFERROR(O124/Q124,"")</f>
        <v>0.7</v>
      </c>
      <c r="T124" s="84"/>
      <c r="U124" s="85" t="str">
        <f>IF(SUM(U125:U130)=0,"",SUM(U125:U130))</f>
        <v/>
      </c>
      <c r="V124" s="85"/>
      <c r="W124" s="85" t="str">
        <f>IF(SUM(W125:W130)=0,"",SUM(W125:W130))</f>
        <v/>
      </c>
      <c r="X124" s="85"/>
      <c r="Y124" s="84" t="str">
        <f>IFERROR(U124/W124, "")</f>
        <v/>
      </c>
      <c r="Z124" s="84"/>
      <c r="AB124" s="109" t="s">
        <v>704</v>
      </c>
      <c r="AC124" s="109"/>
      <c r="AD124" s="109"/>
      <c r="AE124" s="109"/>
      <c r="AF124" s="109"/>
      <c r="AG124" s="109"/>
      <c r="AH124" s="109"/>
      <c r="AI124" s="109"/>
      <c r="AJ124" s="109"/>
      <c r="AK124" s="109"/>
      <c r="AL124" s="109"/>
      <c r="AM124" s="109"/>
      <c r="AN124" s="109"/>
      <c r="AO124" s="109">
        <f>COUNTIF($BY$72:$BY$111, BL70)+COUNTIF($BY$72:$BY$111,BL71)+COUNTIF($BY$72:$BY$111,BL72)+COUNTIF($BY$72:$BY$111,BL73)+COUNTIF($BY$72:$BY$111, BL74)+COUNTIF($BY$72:$BY$111,BL75)+COUNTIF($BY$72:$BY$111,BL76)+COUNTIF($BY$72:$BY$111,BL77)+COUNTIF($BY$72:$BY$111,BL78)+COUNTIF($BY$72:$BY$111,BL79)</f>
        <v>9</v>
      </c>
      <c r="AP124" s="109"/>
      <c r="AQ124" s="109">
        <f>COUNTIF($BX$72:$BX$111, BL70)+COUNTIF($BX$72:$BX$111,BL71)+COUNTIF($BX$72:$BX$111,BL72)+COUNTIF($BX$72:$BX$111,BL73)+COUNTIF($BX$72:$BX$111, BL74)+COUNTIF($BX$72:$BX$111,BL75)+COUNTIF($BX$72:$BX$111,BL76)+COUNTIF($BX$72:$BX$111,BL77)+COUNTIF($BX$72:$BX$111,BL78)+COUNTIF($BX$72:$BX$111,BL79)</f>
        <v>10</v>
      </c>
      <c r="AR124" s="109"/>
      <c r="AS124" s="110">
        <f>IFERROR(AO124/AQ124, "")</f>
        <v>0.9</v>
      </c>
      <c r="AT124" s="110"/>
      <c r="AU124" s="109" t="str">
        <f>IFERROR(IFERROR(IF(INDEX($AW$124:$AX$127,ROW(1:1),1)="","",INDEX(R_CatData!#REF!,MATCH(BL70,R_CatData!#REF!,0),MATCH($AI$5,R_CatData!$1:$1,0))), "")+IFERROR(IF(INDEX($AW$124:$AX$127,ROW(1:1),1)="","",INDEX(R_CatData!#REF!,MATCH(BL71,R_CatData!#REF!,0),MATCH($AI$5,R_CatData!$1:$1,0))), "")+IFERROR(IF(INDEX($AW$124:$AX$127,ROW(1:1),1)="","",INDEX(R_CatData!#REF!,MATCH(BL72,R_CatData!#REF!,0),MATCH($AI$5,R_CatData!$1:$1,0))), "")+IFERROR(IF(INDEX($AW$124:$AX$127,ROW(1:1),1)="","",INDEX(R_CatData!#REF!,MATCH(BL73,R_CatData!#REF!,0),MATCH($AI$5,R_CatData!$1:$1,0))), "")+IFERROR(IF(INDEX($AW$124:$AX$127,ROW(1:1),1)="","",INDEX(R_CatData!#REF!,MATCH(BL74,R_CatData!#REF!,0),MATCH($AI$5,R_CatData!$1:$1,0))), "")+IFERROR(IF(INDEX($AW$124:$AX$127,ROW(1:1),1)="","",INDEX(R_CatData!#REF!,MATCH(BL75,R_CatData!#REF!,0),MATCH($AI$5,R_CatData!$1:$1,0))), "")+IFERROR(IF(INDEX($AW$124:$AX$127,ROW(1:1),1)="","",INDEX(R_CatData!#REF!,MATCH(BL76,R_CatData!#REF!,0),MATCH($AI$5,R_CatData!$1:$1,0))), "")+IFERROR(IF(INDEX($AW$124:$AX$127,ROW(1:1),1)="","",INDEX(R_CatData!#REF!,MATCH(BL77,R_CatData!#REF!,0),MATCH($AI$5,R_CatData!$1:$1,0))), "")+IFERROR(IF(INDEX($AW$124:$AX$127,ROW(1:1),1)="","",INDEX(R_CatData!#REF!,MATCH(BL78,R_CatData!#REF!,0),MATCH($AI$5,R_CatData!$1:$1,0))), "")+IFERROR(IF(INDEX($AW$124:$AX$127,ROW(1:1),1)="","",INDEX(R_CatData!#REF!,MATCH(BL79,R_CatData!#REF!,0),MATCH($AI$5,R_CatData!$1:$1,0))), ""),"")</f>
        <v/>
      </c>
      <c r="AV124" s="109"/>
      <c r="AW124" s="109">
        <f>IFERROR(IFERROR(INDEX(R_CatData!#REF!,MATCH(BL70,R_CatData!#REF!,0),MATCH($AI$5,R_CatData!$1:$1,0)),"0")+IFERROR(INDEX(R_CatData!#REF!,MATCH(BL71,R_CatData!#REF!,0),MATCH($AI$5,R_CatData!$1:$1,0)),"0")+IFERROR(INDEX(R_CatData!#REF!,MATCH(BL72,R_CatData!#REF!,0),MATCH($AI$5,R_CatData!$1:$1,0)),"0")+IFERROR(INDEX(R_CatData!#REF!,MATCH(BL73,R_CatData!#REF!,0),MATCH($AI$5,R_CatData!$1:$1,0)),"0")+IFERROR(INDEX(R_CatData!#REF!,MATCH(BL74,R_CatData!#REF!,0),MATCH($AI$5,R_CatData!$1:$1,0)),"0")+IFERROR(INDEX(R_CatData!#REF!,MATCH(BL75,R_CatData!#REF!,0),MATCH($AI$5,R_CatData!$1:$1,0)),"0")+IFERROR(INDEX(R_CatData!#REF!,MATCH(BL76,R_CatData!#REF!,0),MATCH($AI$5,R_CatData!$1:$1,0)),"0")+IFERROR(INDEX(R_CatData!#REF!,MATCH(BL77,R_CatData!#REF!,0),MATCH($AI$5,R_CatData!$1:$1,0)),"0")+IFERROR(INDEX(R_CatData!#REF!,MATCH(BL78,R_CatData!#REF!,0),MATCH($AI$5,R_CatData!$1:$1,0)),"0")+IFERROR(INDEX(R_CatData!#REF!,MATCH(BL79,R_CatData!#REF!,0),MATCH($AI$5,R_CatData!$1:$1,0)),"0"),"")</f>
        <v>0</v>
      </c>
      <c r="AX124" s="109"/>
      <c r="AY124" s="109" t="str">
        <f>IFERROR(AU124/AW124, "")</f>
        <v/>
      </c>
      <c r="AZ124" s="109"/>
      <c r="BE124" s="53" t="s">
        <v>593</v>
      </c>
      <c r="BF124" s="53" t="s">
        <v>661</v>
      </c>
      <c r="BO124" s="53">
        <v>53</v>
      </c>
      <c r="BP124" s="53" t="str">
        <f t="shared" si="20"/>
        <v>E1.1.5</v>
      </c>
      <c r="BQ124" s="53" t="str">
        <f t="shared" si="22"/>
        <v/>
      </c>
      <c r="BS124" s="53">
        <v>53</v>
      </c>
      <c r="BT124" s="53" t="str">
        <f t="shared" si="21"/>
        <v>-</v>
      </c>
      <c r="BU124" s="53" t="str">
        <f t="shared" si="23"/>
        <v/>
      </c>
    </row>
    <row r="125" spans="1:73" ht="11" customHeight="1" x14ac:dyDescent="0.2">
      <c r="B125" s="80" t="s">
        <v>190</v>
      </c>
      <c r="C125" s="80"/>
      <c r="D125" s="80"/>
      <c r="E125" s="80"/>
      <c r="F125" s="80"/>
      <c r="G125" s="80"/>
      <c r="H125" s="80"/>
      <c r="I125" s="80"/>
      <c r="J125" s="80"/>
      <c r="K125" s="80"/>
      <c r="L125" s="80"/>
      <c r="M125" s="80"/>
      <c r="N125" s="80"/>
      <c r="O125" s="80">
        <f t="shared" ref="O125:O130" si="24" xml:space="preserve"> IF(COUNTIF($BP$72:$BP$146, BJ70) = 0, "", COUNTIF($BQ$72:$BQ$146, BJ70))</f>
        <v>9</v>
      </c>
      <c r="P125" s="80"/>
      <c r="Q125" s="80">
        <f t="shared" ref="Q125:Q130" si="25" xml:space="preserve"> IF(COUNTIF($BP$72:$BP$146, BJ70)= 0, "", COUNTIF($BP$72:$BP$146, BJ70))</f>
        <v>11</v>
      </c>
      <c r="R125" s="80"/>
      <c r="S125" s="81">
        <f>IFERROR(O125/Q125, "")</f>
        <v>0.81818181818181823</v>
      </c>
      <c r="T125" s="81"/>
      <c r="U125" s="80" t="str">
        <f>IFERROR(IF(INDEX($W$125:$X$130,ROW(1:1),1)="","",INDEX(E_CatData!$3:$30,MATCH(BJ70,E_CatData!$A$3:$A$30,0),MATCH($AI$5,E_CatData!$1:$1,0))), "")</f>
        <v/>
      </c>
      <c r="V125" s="80"/>
      <c r="W125" s="80" t="str">
        <f>IFERROR(IF(INDEX(E_CatData!$33:$60,MATCH(BJ70,E_CatData!$A$33:$A$66,0),MATCH($AI$5,E_CatData!$1:$1,0))=0,"",INDEX(E_CatData!$33:$60,MATCH(BJ70,E_CatData!$A$33:$A$60,0),MATCH($AI$5,E_CatData!$1:$1,0))), "")</f>
        <v/>
      </c>
      <c r="X125" s="80"/>
      <c r="Y125" s="81" t="str">
        <f t="shared" ref="Y125:Y157" si="26">IFERROR(U125/W125, "")</f>
        <v/>
      </c>
      <c r="Z125" s="81"/>
      <c r="AB125" s="80" t="s">
        <v>201</v>
      </c>
      <c r="AC125" s="80"/>
      <c r="AD125" s="80"/>
      <c r="AE125" s="80"/>
      <c r="AF125" s="80"/>
      <c r="AG125" s="80"/>
      <c r="AH125" s="80"/>
      <c r="AI125" s="80"/>
      <c r="AJ125" s="80"/>
      <c r="AK125" s="80"/>
      <c r="AL125" s="80"/>
      <c r="AM125" s="80"/>
      <c r="AN125" s="80"/>
      <c r="AO125" s="80">
        <f>COUNTIF($BY$72:$BY$111, BL80)+COUNTIF($BY$72:$BY$111,BL81)+COUNTIF($BY$72:$BY$111,BL82)+COUNTIF($BY$72:$BY$111,BL83)+COUNTIF($BY$72:$BY$111, BL84)+COUNTIF($BY$72:$BY$111,BL85)+COUNTIF($BY$72:$BY$111,BL86)+COUNTIF($BY$72:$BY$111,BL87)+COUNTIF($BY$72:$BY$111,BL88)+COUNTIF($BY$72:$BY$111,BL89)</f>
        <v>10</v>
      </c>
      <c r="AP125" s="80"/>
      <c r="AQ125" s="80">
        <f>COUNTIF($BX$72:$BX$111, BL80)+COUNTIF($BX$72:$BX$111,BL81)+COUNTIF($BX$72:$BX$111,BL82)+COUNTIF($BX$72:$BX$111,BL83)+COUNTIF($BX$72:$BX$111, BL84)+COUNTIF($BX$72:$BX$111,BL85)+COUNTIF($BX$72:$BX$111,BL86)+COUNTIF($BX$72:$BX$111,BL87)+COUNTIF($BX$72:$BX$111,BL88)+COUNTIF($BX$72:$BX$111,BL89)</f>
        <v>10</v>
      </c>
      <c r="AR125" s="80"/>
      <c r="AS125" s="81">
        <f t="shared" ref="AS125:AS127" si="27">IFERROR(AO125/AQ125, "")</f>
        <v>1</v>
      </c>
      <c r="AT125" s="81"/>
      <c r="AU125" s="80" t="str">
        <f>IFERROR(IFERROR(IF(INDEX($AW$124:$AX$127,ROW(1:1),1)="","",INDEX(R_CatData!#REF!,MATCH(BL80,R_CatData!#REF!,0),MATCH($AI$5,R_CatData!$1:$1,0))), "")+IFERROR(IF(INDEX($AW$124:$AX$127,ROW(1:1),1)="","",INDEX(R_CatData!#REF!,MATCH(BL81,R_CatData!#REF!,0),MATCH($AI$5,R_CatData!$1:$1,0))), "")+IFERROR(IF(INDEX($AW$124:$AX$127,ROW(1:1),1)="","",INDEX(R_CatData!#REF!,MATCH(BL82,R_CatData!#REF!,0),MATCH($AI$5,R_CatData!$1:$1,0))), "")+IFERROR(IF(INDEX($AW$124:$AX$127,ROW(1:1),1)="","",INDEX(R_CatData!#REF!,MATCH(BL83,R_CatData!#REF!,0),MATCH($AI$5,R_CatData!$1:$1,0))), "")+IFERROR(IF(INDEX($AW$124:$AX$127,ROW(1:1),1)="","",INDEX(R_CatData!#REF!,MATCH(BL84,R_CatData!#REF!,0),MATCH($AI$5,R_CatData!$1:$1,0))), "")+IFERROR(IF(INDEX($AW$124:$AX$127,ROW(1:1),1)="","",INDEX(R_CatData!#REF!,MATCH(BL85,R_CatData!#REF!,0),MATCH($AI$5,R_CatData!$1:$1,0))), "")+IFERROR(IF(INDEX($AW$124:$AX$127,ROW(1:1),1)="","",INDEX(R_CatData!#REF!,MATCH(BL86,R_CatData!#REF!,0),MATCH($AI$5,R_CatData!$1:$1,0))), "")+IFERROR(IF(INDEX($AW$124:$AX$127,ROW(1:1),1)="","",INDEX(R_CatData!#REF!,MATCH(BL87,R_CatData!#REF!,0),MATCH($AI$5,R_CatData!$1:$1,0))), "")+IFERROR(IF(INDEX($AW$124:$AX$127,ROW(1:1),1)="","",INDEX(R_CatData!#REF!,MATCH(BL88,R_CatData!#REF!,0),MATCH($AI$5,R_CatData!$1:$1,0))), "")+IFERROR(IF(INDEX($AW$124:$AX$127,ROW(1:1),1)="","",INDEX(R_CatData!#REF!,MATCH(BL89,R_CatData!#REF!,0),MATCH($AI$5,R_CatData!$1:$1,0))), ""),"")</f>
        <v/>
      </c>
      <c r="AV125" s="80"/>
      <c r="AW125" s="80">
        <f>IFERROR(IFERROR(INDEX(R_CatData!#REF!,MATCH(BL80,R_CatData!#REF!,0),MATCH($AI$5,R_CatData!$1:$1,0)),"0")+IFERROR(INDEX(R_CatData!#REF!,MATCH(BL81,R_CatData!#REF!,0),MATCH($AI$5,R_CatData!$1:$1,0)),"0")+IFERROR(INDEX(R_CatData!#REF!,MATCH(BL82,R_CatData!#REF!,0),MATCH($AI$5,R_CatData!$1:$1,0)),"0")+IFERROR(INDEX(R_CatData!#REF!,MATCH(BL83,R_CatData!#REF!,0),MATCH($AI$5,R_CatData!$1:$1,0)),"0")+IFERROR(INDEX(R_CatData!#REF!,MATCH(BL84,R_CatData!#REF!,0),MATCH($AI$5,R_CatData!$1:$1,0)),"0")+IFERROR(INDEX(R_CatData!#REF!,MATCH(BL85,R_CatData!#REF!,0),MATCH($AI$5,R_CatData!$1:$1,0)),"0")+IFERROR(INDEX(R_CatData!#REF!,MATCH(BL86,R_CatData!#REF!,0),MATCH($AI$5,R_CatData!$1:$1,0)),"0")+IFERROR(INDEX(R_CatData!#REF!,MATCH(BL87,R_CatData!#REF!,0),MATCH($AI$5,R_CatData!$1:$1,0)),"0")+IFERROR(INDEX(R_CatData!#REF!,MATCH(BL88,R_CatData!#REF!,0),MATCH($AI$5,R_CatData!$1:$1,0)),"0")+IFERROR(INDEX(R_CatData!#REF!,MATCH(BL89,R_CatData!#REF!,0),MATCH($AI$5,R_CatData!$1:$1,0)),"0"),"")</f>
        <v>0</v>
      </c>
      <c r="AX125" s="80"/>
      <c r="AY125" s="80" t="str">
        <f t="shared" ref="AY125:AY127" si="28">IFERROR(AU125/AW125, "")</f>
        <v/>
      </c>
      <c r="AZ125" s="80"/>
      <c r="BE125" s="53" t="s">
        <v>594</v>
      </c>
      <c r="BF125" s="53" t="s">
        <v>662</v>
      </c>
      <c r="BO125" s="53">
        <v>54</v>
      </c>
      <c r="BP125" s="53" t="str">
        <f t="shared" si="20"/>
        <v>E2.3.2</v>
      </c>
      <c r="BQ125" s="53" t="str">
        <f t="shared" si="22"/>
        <v/>
      </c>
      <c r="BS125" s="53">
        <v>54</v>
      </c>
      <c r="BT125" s="53" t="str">
        <f t="shared" si="21"/>
        <v>-</v>
      </c>
      <c r="BU125" s="53" t="str">
        <f t="shared" si="23"/>
        <v/>
      </c>
    </row>
    <row r="126" spans="1:73" ht="11" customHeight="1" x14ac:dyDescent="0.2">
      <c r="B126" s="80" t="s">
        <v>189</v>
      </c>
      <c r="C126" s="80"/>
      <c r="D126" s="80"/>
      <c r="E126" s="80"/>
      <c r="F126" s="80"/>
      <c r="G126" s="80"/>
      <c r="H126" s="80"/>
      <c r="I126" s="80"/>
      <c r="J126" s="80"/>
      <c r="K126" s="80"/>
      <c r="L126" s="80"/>
      <c r="M126" s="80"/>
      <c r="N126" s="80"/>
      <c r="O126" s="80">
        <f t="shared" si="24"/>
        <v>2</v>
      </c>
      <c r="P126" s="80"/>
      <c r="Q126" s="80">
        <f t="shared" si="25"/>
        <v>2</v>
      </c>
      <c r="R126" s="80"/>
      <c r="S126" s="81">
        <f t="shared" ref="S126:S157" si="29">IFERROR(O126/Q126, "")</f>
        <v>1</v>
      </c>
      <c r="T126" s="81"/>
      <c r="U126" s="80" t="str">
        <f>IFERROR(IF(INDEX($W$125:$X$130,ROW(2:2),1)="","",INDEX(E_CatData!$3:$30,MATCH(BJ71,E_CatData!$A$3:$A$30,0),MATCH($AI$5,E_CatData!$1:$1,0))), "")</f>
        <v/>
      </c>
      <c r="V126" s="80"/>
      <c r="W126" s="80" t="str">
        <f>IFERROR(IF(INDEX(E_CatData!$33:$60,MATCH(BJ71,E_CatData!$A$33:$A$66,0),MATCH($AI$5,E_CatData!$1:$1,0))=0,"",INDEX(E_CatData!$33:$60,MATCH(BJ71,E_CatData!$A$33:$A$60,0),MATCH($AI$5,E_CatData!$1:$1,0))), "")</f>
        <v/>
      </c>
      <c r="X126" s="80"/>
      <c r="Y126" s="81" t="str">
        <f t="shared" si="26"/>
        <v/>
      </c>
      <c r="Z126" s="81"/>
      <c r="AB126" s="80" t="s">
        <v>200</v>
      </c>
      <c r="AC126" s="80"/>
      <c r="AD126" s="80"/>
      <c r="AE126" s="80"/>
      <c r="AF126" s="80"/>
      <c r="AG126" s="80"/>
      <c r="AH126" s="80"/>
      <c r="AI126" s="80"/>
      <c r="AJ126" s="80"/>
      <c r="AK126" s="80"/>
      <c r="AL126" s="80"/>
      <c r="AM126" s="80"/>
      <c r="AN126" s="80"/>
      <c r="AO126" s="80">
        <f>COUNTIF($BY$72:$BY$111, BL90)+COUNTIF($BY$72:$BY$111,BL91)+COUNTIF($BY$72:$BY$111,BL92)+COUNTIF($BY$72:$BY$111,BL93)+COUNTIF($BY$72:$BY$111, BL94)+COUNTIF($BY$72:$BY$111,BL95)+COUNTIF($BY$72:$BY$111,BL96)+COUNTIF($BY$72:$BY$111,BL97)+COUNTIF($BY$72:$BY$111,BL98)+COUNTIF($BY$72:$BY$111,BL99)</f>
        <v>10</v>
      </c>
      <c r="AP126" s="80"/>
      <c r="AQ126" s="80">
        <f>COUNTIF($BX$72:$BX$111, BL90)+COUNTIF($BX$72:$BX$111,BL91)+COUNTIF($BX$72:$BX$111,BL92)+COUNTIF($BX$72:$BX$111,BL93)+COUNTIF($BX$72:$BX$111, BL94)+COUNTIF($BX$72:$BX$111,BL95)+COUNTIF($BX$72:$BX$111,BL96)+COUNTIF($BX$72:$BX$111,BL97)+COUNTIF($BX$72:$BX$111,BL98)+COUNTIF($BX$72:$BX$111,BL99)</f>
        <v>10</v>
      </c>
      <c r="AR126" s="80"/>
      <c r="AS126" s="81">
        <f t="shared" si="27"/>
        <v>1</v>
      </c>
      <c r="AT126" s="81"/>
      <c r="AU126" s="80" t="str">
        <f>IFERROR(IFERROR(IF(INDEX($AW$124:$AX$127,ROW(1:1),1)="","",INDEX(R_CatData!#REF!,MATCH(BL90,R_CatData!#REF!,0),MATCH($AI$5,R_CatData!$1:$1,0))), "")+IFERROR(IF(INDEX($AW$124:$AX$127,ROW(1:1),1)="","",INDEX(R_CatData!#REF!,MATCH(BL91,R_CatData!#REF!,0),MATCH($AI$5,R_CatData!$1:$1,0))), "")+IFERROR(IF(INDEX($AW$124:$AX$127,ROW(1:1),1)="","",INDEX(R_CatData!#REF!,MATCH(BL92,R_CatData!#REF!,0),MATCH($AI$5,R_CatData!$1:$1,0))), "")+IFERROR(IF(INDEX($AW$124:$AX$127,ROW(1:1),1)="","",INDEX(R_CatData!#REF!,MATCH(BL93,R_CatData!#REF!,0),MATCH($AI$5,R_CatData!$1:$1,0))), "")+IFERROR(IF(INDEX($AW$124:$AX$127,ROW(1:1),1)="","",INDEX(R_CatData!#REF!,MATCH(BL94,R_CatData!#REF!,0),MATCH($AI$5,R_CatData!$1:$1,0))), "")+IFERROR(IF(INDEX($AW$124:$AX$127,ROW(1:1),1)="","",INDEX(R_CatData!#REF!,MATCH(BL95,R_CatData!#REF!,0),MATCH($AI$5,R_CatData!$1:$1,0))), "")+IFERROR(IF(INDEX($AW$124:$AX$127,ROW(1:1),1)="","",INDEX(R_CatData!#REF!,MATCH(BL96,R_CatData!#REF!,0),MATCH($AI$5,R_CatData!$1:$1,0))), "")+IFERROR(IF(INDEX($AW$124:$AX$127,ROW(1:1),1)="","",INDEX(R_CatData!#REF!,MATCH(BL97,R_CatData!#REF!,0),MATCH($AI$5,R_CatData!$1:$1,0))), "")+IFERROR(IF(INDEX($AW$124:$AX$127,ROW(1:1),1)="","",INDEX(R_CatData!#REF!,MATCH(BL98,R_CatData!#REF!,0),MATCH($AI$5,R_CatData!$1:$1,0))), "")+IFERROR(IF(INDEX($AW$124:$AX$127,ROW(1:1),1)="","",INDEX(R_CatData!#REF!,MATCH(BL99,R_CatData!#REF!,0),MATCH($AI$5,R_CatData!$1:$1,0))), ""),"")</f>
        <v/>
      </c>
      <c r="AV126" s="80"/>
      <c r="AW126" s="80">
        <f>IFERROR(IFERROR(INDEX(R_CatData!#REF!,MATCH(BL90,R_CatData!#REF!,0),MATCH($AI$5,R_CatData!$1:$1,0)),"0")+IFERROR(INDEX(R_CatData!#REF!,MATCH(BL91,R_CatData!#REF!,0),MATCH($AI$5,R_CatData!$1:$1,0)),"0")+IFERROR(INDEX(R_CatData!#REF!,MATCH(BL92,R_CatData!#REF!,0),MATCH($AI$5,R_CatData!$1:$1,0)),"0")+IFERROR(INDEX(R_CatData!#REF!,MATCH(BL93,R_CatData!#REF!,0),MATCH($AI$5,R_CatData!$1:$1,0)),"0")+IFERROR(INDEX(R_CatData!#REF!,MATCH(BL94,R_CatData!#REF!,0),MATCH($AI$5,R_CatData!$1:$1,0)),"0")+IFERROR(INDEX(R_CatData!#REF!,MATCH(BL95,R_CatData!#REF!,0),MATCH($AI$5,R_CatData!$1:$1,0)),"0")+IFERROR(INDEX(R_CatData!#REF!,MATCH(BL96,R_CatData!#REF!,0),MATCH($AI$5,R_CatData!$1:$1,0)),"0")+IFERROR(INDEX(R_CatData!#REF!,MATCH(BL97,R_CatData!#REF!,0),MATCH($AI$5,R_CatData!$1:$1,0)),"0")+IFERROR(INDEX(R_CatData!#REF!,MATCH(BL98,R_CatData!#REF!,0),MATCH($AI$5,R_CatData!$1:$1,0)),"0")+IFERROR(INDEX(R_CatData!#REF!,MATCH(BL99,R_CatData!#REF!,0),MATCH($AI$5,R_CatData!$1:$1,0)),"0"),"")</f>
        <v>0</v>
      </c>
      <c r="AX126" s="80"/>
      <c r="AY126" s="80" t="str">
        <f t="shared" si="28"/>
        <v/>
      </c>
      <c r="AZ126" s="80"/>
      <c r="BE126" s="53" t="s">
        <v>595</v>
      </c>
      <c r="BF126" s="53" t="s">
        <v>663</v>
      </c>
      <c r="BO126" s="53">
        <v>55</v>
      </c>
      <c r="BP126" s="53" t="str">
        <f t="shared" si="20"/>
        <v>E2.1.5</v>
      </c>
      <c r="BQ126" s="53" t="str">
        <f t="shared" si="22"/>
        <v/>
      </c>
      <c r="BS126" s="53">
        <v>55</v>
      </c>
      <c r="BT126" s="53" t="str">
        <f t="shared" si="21"/>
        <v>-</v>
      </c>
      <c r="BU126" s="53" t="str">
        <f t="shared" si="23"/>
        <v/>
      </c>
    </row>
    <row r="127" spans="1:73" ht="11" customHeight="1" x14ac:dyDescent="0.2">
      <c r="B127" s="80" t="s">
        <v>188</v>
      </c>
      <c r="C127" s="80"/>
      <c r="D127" s="80"/>
      <c r="E127" s="80"/>
      <c r="F127" s="80"/>
      <c r="G127" s="80"/>
      <c r="H127" s="80"/>
      <c r="I127" s="80"/>
      <c r="J127" s="80"/>
      <c r="K127" s="80"/>
      <c r="L127" s="80"/>
      <c r="M127" s="80"/>
      <c r="N127" s="80"/>
      <c r="O127" s="80" t="str">
        <f t="shared" si="24"/>
        <v/>
      </c>
      <c r="P127" s="80"/>
      <c r="Q127" s="80" t="str">
        <f t="shared" si="25"/>
        <v/>
      </c>
      <c r="R127" s="80"/>
      <c r="S127" s="81" t="str">
        <f t="shared" si="29"/>
        <v/>
      </c>
      <c r="T127" s="81"/>
      <c r="U127" s="80" t="str">
        <f>IFERROR(IF(INDEX($W$125:$X$130,ROW(3:3),1)="","",INDEX(E_CatData!$3:$30,MATCH(BJ72,E_CatData!$A$3:$A$30,0),MATCH($AI$5,E_CatData!$1:$1,0))), "")</f>
        <v/>
      </c>
      <c r="V127" s="80"/>
      <c r="W127" s="80" t="str">
        <f>IFERROR(IF(INDEX(E_CatData!$33:$60,MATCH(BJ72,E_CatData!$A$33:$A$66,0),MATCH($AI$5,E_CatData!$1:$1,0))=0,"",INDEX(E_CatData!$33:$60,MATCH(BJ72,E_CatData!$A$33:$A$60,0),MATCH($AI$5,E_CatData!$1:$1,0))), "")</f>
        <v/>
      </c>
      <c r="X127" s="80"/>
      <c r="Y127" s="81" t="str">
        <f t="shared" si="26"/>
        <v/>
      </c>
      <c r="Z127" s="81"/>
      <c r="AB127" s="80" t="s">
        <v>199</v>
      </c>
      <c r="AC127" s="80"/>
      <c r="AD127" s="80"/>
      <c r="AE127" s="80"/>
      <c r="AF127" s="80"/>
      <c r="AG127" s="80"/>
      <c r="AH127" s="80"/>
      <c r="AI127" s="80"/>
      <c r="AJ127" s="80"/>
      <c r="AK127" s="80"/>
      <c r="AL127" s="80"/>
      <c r="AM127" s="80"/>
      <c r="AN127" s="80"/>
      <c r="AO127" s="80">
        <f>COUNTIF($BY$72:$BY$111, BL100)+COUNTIF($BY$72:$BY$111,BL101)+COUNTIF($BY$72:$BY$111,BL102)+COUNTIF($BY$72:$BY$111,BL103)+COUNTIF($BY$72:$BY$111, BL104)+COUNTIF($BY$72:$BY$111,BL105)+COUNTIF($BY$72:$BY$111,BL106)+COUNTIF($BY$72:$BY$111,BL107)+COUNTIF($BY$72:$BY$111,BL108)+COUNTIF($BY$72:$BY$111,BL109)</f>
        <v>10</v>
      </c>
      <c r="AP127" s="80"/>
      <c r="AQ127" s="80">
        <f>COUNTIF($BX$72:$BX$111, BL100)+COUNTIF($BX$72:$BX$111,BL101)+COUNTIF($BX$72:$BX$111,BL102)+COUNTIF($BX$72:$BX$111,BL103)+COUNTIF($BX$72:$BX$111, BL104)+COUNTIF($BX$72:$BX$111,BL105)+COUNTIF($BX$72:$BX$111,BL106)+COUNTIF($BX$72:$BX$111,BL107)+COUNTIF($BX$72:$BX$111,BL108)+COUNTIF($BX$72:$BX$111,BL109)</f>
        <v>10</v>
      </c>
      <c r="AR127" s="80"/>
      <c r="AS127" s="81">
        <f t="shared" si="27"/>
        <v>1</v>
      </c>
      <c r="AT127" s="81"/>
      <c r="AU127" s="80" t="str">
        <f>IFERROR(IFERROR(IF(INDEX($AW$124:$AX$127,ROW(1:1),1)="","",INDEX(R_CatData!#REF!,MATCH(BL100,R_CatData!#REF!,0),MATCH($AI$5,R_CatData!$1:$1,0))), "")+IFERROR(IF(INDEX($AW$124:$AX$127,ROW(1:1),1)="","",INDEX(R_CatData!#REF!,MATCH(BL101,R_CatData!#REF!,0),MATCH($AI$5,R_CatData!$1:$1,0))), "")+IFERROR(IF(INDEX($AW$124:$AX$127,ROW(1:1),1)="","",INDEX(R_CatData!#REF!,MATCH(BL102,R_CatData!#REF!,0),MATCH($AI$5,R_CatData!$1:$1,0))), "")+IFERROR(IF(INDEX($AW$124:$AX$127,ROW(1:1),1)="","",INDEX(R_CatData!#REF!,MATCH(BL103,R_CatData!#REF!,0),MATCH($AI$5,R_CatData!$1:$1,0))), "")+IFERROR(IF(INDEX($AW$124:$AX$127,ROW(1:1),1)="","",INDEX(R_CatData!#REF!,MATCH(BL104,R_CatData!#REF!,0),MATCH($AI$5,R_CatData!$1:$1,0))), "")+IFERROR(IF(INDEX($AW$124:$AX$127,ROW(1:1),1)="","",INDEX(R_CatData!#REF!,MATCH(BL105,R_CatData!#REF!,0),MATCH($AI$5,R_CatData!$1:$1,0))), "")+IFERROR(IF(INDEX($AW$124:$AX$127,ROW(1:1),1)="","",INDEX(R_CatData!#REF!,MATCH(BL106,R_CatData!#REF!,0),MATCH($AI$5,R_CatData!$1:$1,0))), "")+IFERROR(IF(INDEX($AW$124:$AX$127,ROW(1:1),1)="","",INDEX(R_CatData!#REF!,MATCH(BL107,R_CatData!#REF!,0),MATCH($AI$5,R_CatData!$1:$1,0))), "")+IFERROR(IF(INDEX($AW$124:$AX$127,ROW(1:1),1)="","",INDEX(R_CatData!#REF!,MATCH(BL108,R_CatData!#REF!,0),MATCH($AI$5,R_CatData!$1:$1,0))), "")+IFERROR(IF(INDEX($AW$124:$AX$127,ROW(1:1),1)="","",INDEX(R_CatData!#REF!,MATCH(BL109,R_CatData!#REF!,0),MATCH($AI$5,R_CatData!$1:$1,0))), ""),"")</f>
        <v/>
      </c>
      <c r="AV127" s="80"/>
      <c r="AW127" s="80">
        <f>IFERROR(IFERROR(INDEX(R_CatData!#REF!,MATCH(BL100,R_CatData!#REF!,0),MATCH($AI$5,R_CatData!$1:$1,0)),"0")+IFERROR(INDEX(R_CatData!#REF!,MATCH(BL101,R_CatData!#REF!,0),MATCH($AI$5,R_CatData!$1:$1,0)),"0")+IFERROR(INDEX(R_CatData!#REF!,MATCH(BL102,R_CatData!#REF!,0),MATCH($AI$5,R_CatData!$1:$1,0)),"0")+IFERROR(INDEX(R_CatData!#REF!,MATCH(BL103,R_CatData!#REF!,0),MATCH($AI$5,R_CatData!$1:$1,0)),"0")+IFERROR(INDEX(R_CatData!#REF!,MATCH(BL104,R_CatData!#REF!,0),MATCH($AI$5,R_CatData!$1:$1,0)),"0")+IFERROR(INDEX(R_CatData!#REF!,MATCH(BL105,R_CatData!#REF!,0),MATCH($AI$5,R_CatData!$1:$1,0)),"0")+IFERROR(INDEX(R_CatData!#REF!,MATCH(BL106,R_CatData!#REF!,0),MATCH($AI$5,R_CatData!$1:$1,0)),"0")+IFERROR(INDEX(R_CatData!#REF!,MATCH(BL107,R_CatData!#REF!,0),MATCH($AI$5,R_CatData!$1:$1,0)),"0")+IFERROR(INDEX(R_CatData!#REF!,MATCH(BL108,R_CatData!#REF!,0),MATCH($AI$5,R_CatData!$1:$1,0)),"0")+IFERROR(INDEX(R_CatData!#REF!,MATCH(BL109,R_CatData!#REF!,0),MATCH($AI$5,R_CatData!$1:$1,0)),"0"),"")</f>
        <v>0</v>
      </c>
      <c r="AX127" s="80"/>
      <c r="AY127" s="80" t="str">
        <f t="shared" si="28"/>
        <v/>
      </c>
      <c r="AZ127" s="80"/>
      <c r="BE127" s="53" t="s">
        <v>596</v>
      </c>
      <c r="BF127" s="53" t="s">
        <v>664</v>
      </c>
      <c r="BO127" s="53">
        <v>56</v>
      </c>
      <c r="BP127" s="53" t="str">
        <f t="shared" si="20"/>
        <v>E2.3.1</v>
      </c>
      <c r="BQ127" s="53" t="str">
        <f t="shared" si="22"/>
        <v/>
      </c>
      <c r="BS127" s="53">
        <v>56</v>
      </c>
      <c r="BT127" s="53" t="str">
        <f t="shared" si="21"/>
        <v>-</v>
      </c>
      <c r="BU127" s="53" t="str">
        <f t="shared" si="23"/>
        <v/>
      </c>
    </row>
    <row r="128" spans="1:73" ht="11" customHeight="1" x14ac:dyDescent="0.2">
      <c r="B128" s="80" t="s">
        <v>187</v>
      </c>
      <c r="C128" s="80"/>
      <c r="D128" s="80"/>
      <c r="E128" s="80"/>
      <c r="F128" s="80"/>
      <c r="G128" s="80"/>
      <c r="H128" s="80"/>
      <c r="I128" s="80"/>
      <c r="J128" s="80"/>
      <c r="K128" s="80"/>
      <c r="L128" s="80"/>
      <c r="M128" s="80"/>
      <c r="N128" s="80"/>
      <c r="O128" s="80">
        <f t="shared" si="24"/>
        <v>1</v>
      </c>
      <c r="P128" s="80"/>
      <c r="Q128" s="80">
        <f t="shared" si="25"/>
        <v>2</v>
      </c>
      <c r="R128" s="80"/>
      <c r="S128" s="81">
        <f t="shared" si="29"/>
        <v>0.5</v>
      </c>
      <c r="T128" s="81"/>
      <c r="U128" s="80" t="str">
        <f>IFERROR(IF(INDEX($W$125:$X$130,ROW(4:4),1)="","",INDEX(E_CatData!$3:$30,MATCH(BJ73,E_CatData!$A$3:$A$30,0),MATCH($AI$5,E_CatData!$1:$1,0))), "")</f>
        <v/>
      </c>
      <c r="V128" s="80"/>
      <c r="W128" s="80" t="str">
        <f>IFERROR(IF(INDEX(E_CatData!$33:$60,MATCH(BJ73,E_CatData!$A$33:$A$66,0),MATCH($AI$5,E_CatData!$1:$1,0))=0,"",INDEX(E_CatData!$33:$60,MATCH(BJ73,E_CatData!$A$33:$A$60,0),MATCH($AI$5,E_CatData!$1:$1,0))), "")</f>
        <v/>
      </c>
      <c r="X128" s="80"/>
      <c r="Y128" s="81" t="str">
        <f t="shared" si="26"/>
        <v/>
      </c>
      <c r="Z128" s="81"/>
      <c r="AB128" s="77"/>
      <c r="AC128" s="78"/>
      <c r="AD128" s="78"/>
      <c r="AE128" s="78"/>
      <c r="AF128" s="78"/>
      <c r="AG128" s="78"/>
      <c r="AH128" s="78"/>
      <c r="AI128" s="78"/>
      <c r="AJ128" s="78"/>
      <c r="AK128" s="78"/>
      <c r="AL128" s="78"/>
      <c r="AM128" s="78"/>
      <c r="AN128" s="78"/>
      <c r="AO128" s="78"/>
      <c r="AP128" s="78"/>
      <c r="AQ128" s="78"/>
      <c r="AR128" s="78"/>
      <c r="AS128" s="78"/>
      <c r="AT128" s="78"/>
      <c r="AU128" s="78"/>
      <c r="AV128" s="78"/>
      <c r="AW128" s="78"/>
      <c r="AX128" s="78"/>
      <c r="AY128" s="78"/>
      <c r="AZ128" s="79"/>
      <c r="BE128" s="53" t="s">
        <v>597</v>
      </c>
      <c r="BF128" s="53" t="s">
        <v>665</v>
      </c>
      <c r="BO128" s="53">
        <v>57</v>
      </c>
      <c r="BP128" s="53" t="str">
        <f t="shared" si="20"/>
        <v>E1.1.1</v>
      </c>
      <c r="BQ128" s="53" t="str">
        <f t="shared" si="22"/>
        <v/>
      </c>
      <c r="BS128" s="53">
        <v>57</v>
      </c>
      <c r="BT128" s="53" t="str">
        <f t="shared" si="21"/>
        <v>-</v>
      </c>
      <c r="BU128" s="53" t="str">
        <f t="shared" si="23"/>
        <v/>
      </c>
    </row>
    <row r="129" spans="2:73" ht="11" customHeight="1" x14ac:dyDescent="0.2">
      <c r="B129" s="80" t="s">
        <v>186</v>
      </c>
      <c r="C129" s="80"/>
      <c r="D129" s="80"/>
      <c r="E129" s="80"/>
      <c r="F129" s="80"/>
      <c r="G129" s="80"/>
      <c r="H129" s="80"/>
      <c r="I129" s="80"/>
      <c r="J129" s="80"/>
      <c r="K129" s="80"/>
      <c r="L129" s="80"/>
      <c r="M129" s="80"/>
      <c r="N129" s="80"/>
      <c r="O129" s="80">
        <f t="shared" si="24"/>
        <v>1</v>
      </c>
      <c r="P129" s="80"/>
      <c r="Q129" s="80">
        <f t="shared" si="25"/>
        <v>2</v>
      </c>
      <c r="R129" s="80"/>
      <c r="S129" s="81">
        <f t="shared" si="29"/>
        <v>0.5</v>
      </c>
      <c r="T129" s="81"/>
      <c r="U129" s="80" t="str">
        <f>IFERROR(IF(INDEX($W$125:$X$130,ROW(5:5),1)="","",INDEX(E_CatData!$3:$30,MATCH(BJ74,E_CatData!$A$3:$A$30,0),MATCH($AI$5,E_CatData!$1:$1,0))), "")</f>
        <v/>
      </c>
      <c r="V129" s="80"/>
      <c r="W129" s="80" t="str">
        <f>IFERROR(IF(INDEX(E_CatData!$33:$60,MATCH(BJ74,E_CatData!$A$33:$A$66,0),MATCH($AI$5,E_CatData!$1:$1,0))=0,"",INDEX(E_CatData!$33:$60,MATCH(BJ74,E_CatData!$A$33:$A$60,0),MATCH($AI$5,E_CatData!$1:$1,0))), "")</f>
        <v/>
      </c>
      <c r="X129" s="80"/>
      <c r="Y129" s="81" t="str">
        <f t="shared" si="26"/>
        <v/>
      </c>
      <c r="Z129" s="81"/>
      <c r="AB129" s="80" t="s">
        <v>211</v>
      </c>
      <c r="AC129" s="80"/>
      <c r="AD129" s="80"/>
      <c r="AE129" s="80"/>
      <c r="AF129" s="80"/>
      <c r="AG129" s="80"/>
      <c r="AH129" s="80"/>
      <c r="AI129" s="80"/>
      <c r="AJ129" s="80"/>
      <c r="AK129" s="80"/>
      <c r="AL129" s="80"/>
      <c r="AM129" s="80"/>
      <c r="AN129" s="80"/>
      <c r="AO129" s="80">
        <f t="shared" ref="AO129:AO138" si="30" xml:space="preserve"> IF(COUNTIF($BX$72:$BX$111, BL70)+COUNTIF($BX$72:$BX$111,BL80)+COUNTIF($BX$72:$BX$111,BL90)+COUNTIF($BX$72:$BX$111,BL100) = 0, "", COUNTIF($BY$72:$BY$111, BL70)+COUNTIF($BY$72:$BY$111,BL80)+COUNTIF($BY$72:$BY$111,BL90)+COUNTIF($BY$72:$BY$111,BL100))</f>
        <v>2</v>
      </c>
      <c r="AP129" s="80"/>
      <c r="AQ129" s="80">
        <f t="shared" ref="AQ129:AQ138" si="31" xml:space="preserve"> IF(COUNTIF($BX$72:$BX$111, BL70)+COUNTIF($BX$72:$BX$111,BL80)+COUNTIF($BX$72:$BX$111,BL90)+COUNTIF($BX$72:$BX$111,BL100)= 0, "", COUNTIF($BX$72:$BX$111, BL70)+COUNTIF($BX$72:$BX$111,BL80)+COUNTIF($BX$72:$BX$111,BL90)+COUNTIF($BX$72:$BX$111,BL100))</f>
        <v>2</v>
      </c>
      <c r="AR129" s="80"/>
      <c r="AS129" s="81">
        <f>IFERROR(AO129/AQ129,"")</f>
        <v>1</v>
      </c>
      <c r="AT129" s="81"/>
      <c r="AU129" s="80" t="str">
        <f>IFERROR(IFERROR(IF(INDEX($AW$129:$AX$138,ROW(1:1),1)="","",INDEX(R_CatData!#REF!,MATCH(BL70,R_CatData!#REF!,0),MATCH($AI$5,R_CatData!$1:$1,0))), "")+IFERROR(IF(INDEX($AW$129:$AX$138,ROW(1:1),1)="","",INDEX(R_CatData!#REF!,MATCH(BL80,R_CatData!#REF!,0),MATCH($AI$5,R_CatData!$1:$1,0))), "")+IFERROR(IF(INDEX($AW$129:$AX$138,ROW(1:1),1)="","",INDEX(R_CatData!#REF!,MATCH(BL90,R_CatData!#REF!,0),MATCH($AI$5,R_CatData!$1:$1,0))), "")+IFERROR(IF(INDEX($AW$129:$AX$138,ROW(1:1),1)="","",INDEX(R_CatData!#REF!,MATCH(BL100,R_CatData!#REF!,0),MATCH($AI$5,R_CatData!$1:$1,0))), ""),"")</f>
        <v/>
      </c>
      <c r="AV129" s="80"/>
      <c r="AW129" s="80" t="str">
        <f>IF(IFERROR(INDEX(R_CatData!#REF!,MATCH(BL70,R_CatData!#REF!,0),MATCH($AI$5,R_CatData!$1:$1,0)),"0")+IFERROR(INDEX(R_CatData!#REF!,MATCH(BL80,R_CatData!#REF!,0),MATCH($AI$5,R_CatData!$1:$1,0)),"0")+IFERROR(INDEX(R_CatData!#REF!,MATCH(BL90,R_CatData!#REF!,0),MATCH($AI$5,R_CatData!$1:$1,0)),"0")+IFERROR(INDEX(R_CatData!#REF!,MATCH(BL100,R_CatData!#REF!,0),MATCH($AI$5,R_CatData!$1:$1,0)),"0")=0,"",IFERROR(INDEX(R_CatData!#REF!,MATCH(BL70,R_CatData!#REF!,0),MATCH($AI$5,R_CatData!$1:$1,0)),"0")+IFERROR(INDEX(R_CatData!#REF!,MATCH(BL80,R_CatData!#REF!,0),MATCH($AI$5,R_CatData!$1:$1,0)),"0")+IFERROR(INDEX(R_CatData!#REF!,MATCH(BL90,R_CatData!#REF!,0),MATCH($AI$5,R_CatData!$1:$1,0)),"0")+IFERROR(INDEX(R_CatData!#REF!,MATCH(BL100,R_CatData!#REF!,0),MATCH($AI$5,R_CatData!$1:$1,0)),"0"))</f>
        <v/>
      </c>
      <c r="AX129" s="80"/>
      <c r="AY129" s="80" t="str">
        <f>IFERROR(AU129/AW129, "")</f>
        <v/>
      </c>
      <c r="AZ129" s="80"/>
      <c r="BE129" s="53" t="s">
        <v>598</v>
      </c>
      <c r="BF129" s="53" t="s">
        <v>666</v>
      </c>
      <c r="BO129" s="53">
        <v>58</v>
      </c>
      <c r="BP129" s="53" t="str">
        <f t="shared" si="20"/>
        <v>E1.2.3</v>
      </c>
      <c r="BQ129" s="53" t="str">
        <f t="shared" si="22"/>
        <v/>
      </c>
      <c r="BS129" s="53">
        <v>58</v>
      </c>
      <c r="BT129" s="53" t="str">
        <f t="shared" si="21"/>
        <v>-</v>
      </c>
      <c r="BU129" s="53" t="str">
        <f t="shared" si="23"/>
        <v/>
      </c>
    </row>
    <row r="130" spans="2:73" ht="11" customHeight="1" x14ac:dyDescent="0.2">
      <c r="B130" s="80" t="s">
        <v>185</v>
      </c>
      <c r="C130" s="80"/>
      <c r="D130" s="80"/>
      <c r="E130" s="80"/>
      <c r="F130" s="80"/>
      <c r="G130" s="80"/>
      <c r="H130" s="80"/>
      <c r="I130" s="80"/>
      <c r="J130" s="80"/>
      <c r="K130" s="80"/>
      <c r="L130" s="80"/>
      <c r="M130" s="80"/>
      <c r="N130" s="80"/>
      <c r="O130" s="80">
        <f t="shared" si="24"/>
        <v>1</v>
      </c>
      <c r="P130" s="80"/>
      <c r="Q130" s="80">
        <f t="shared" si="25"/>
        <v>3</v>
      </c>
      <c r="R130" s="80"/>
      <c r="S130" s="81">
        <f t="shared" si="29"/>
        <v>0.33333333333333331</v>
      </c>
      <c r="T130" s="81"/>
      <c r="U130" s="80" t="str">
        <f>IFERROR(IF(INDEX($W$125:$X$130,ROW(6:6),1)="","",INDEX(E_CatData!$3:$30,MATCH(BJ75,E_CatData!$A$3:$A$30,0),MATCH($AI$5,E_CatData!$1:$1,0))), "")</f>
        <v/>
      </c>
      <c r="V130" s="80"/>
      <c r="W130" s="80" t="str">
        <f>IFERROR(IF(INDEX(E_CatData!$33:$60,MATCH(BJ75,E_CatData!$A$33:$A$66,0),MATCH($AI$5,E_CatData!$1:$1,0))=0,"",INDEX(E_CatData!$33:$60,MATCH(BJ75,E_CatData!$A$33:$A$60,0),MATCH($AI$5,E_CatData!$1:$1,0))), "")</f>
        <v/>
      </c>
      <c r="X130" s="80"/>
      <c r="Y130" s="81" t="str">
        <f t="shared" si="26"/>
        <v/>
      </c>
      <c r="Z130" s="81"/>
      <c r="AB130" s="80" t="s">
        <v>210</v>
      </c>
      <c r="AC130" s="80"/>
      <c r="AD130" s="80"/>
      <c r="AE130" s="80"/>
      <c r="AF130" s="80"/>
      <c r="AG130" s="80"/>
      <c r="AH130" s="80"/>
      <c r="AI130" s="80"/>
      <c r="AJ130" s="80"/>
      <c r="AK130" s="80"/>
      <c r="AL130" s="80"/>
      <c r="AM130" s="80"/>
      <c r="AN130" s="80"/>
      <c r="AO130" s="80">
        <f t="shared" si="30"/>
        <v>5</v>
      </c>
      <c r="AP130" s="80"/>
      <c r="AQ130" s="80">
        <f t="shared" si="31"/>
        <v>5</v>
      </c>
      <c r="AR130" s="80"/>
      <c r="AS130" s="81">
        <f t="shared" ref="AS130:AS138" si="32">IFERROR(AO130/AQ130,"")</f>
        <v>1</v>
      </c>
      <c r="AT130" s="81"/>
      <c r="AU130" s="80" t="str">
        <f>IFERROR(IFERROR(IF(INDEX($AW$129:$AX$138,ROW(2:2),1)="","",INDEX(R_CatData!#REF!,MATCH(BL71,R_CatData!#REF!,0),MATCH($AI$5,R_CatData!$1:$1,0))), "")+IFERROR(IF(INDEX($AW$129:$AX$138,ROW(2:2),1)="","",INDEX(R_CatData!#REF!,MATCH(BL81,R_CatData!#REF!,0),MATCH($AI$5,R_CatData!$1:$1,0))), "")+IFERROR(IF(INDEX($AW$129:$AX$138,ROW(2:2),1)="","",INDEX(R_CatData!#REF!,MATCH(BL91,R_CatData!#REF!,0),MATCH($AI$5,R_CatData!$1:$1,0))), "")+IFERROR(IF(INDEX($AW$129:$AX$138,ROW(2:2),1)="","",INDEX(R_CatData!#REF!,MATCH(BL101,R_CatData!#REF!,0),MATCH($AI$5,R_CatData!$1:$1,0))), ""),"")</f>
        <v/>
      </c>
      <c r="AV130" s="80"/>
      <c r="AW130" s="80" t="str">
        <f>IF(IFERROR(INDEX(R_CatData!#REF!,MATCH(BL71,R_CatData!#REF!,0),MATCH($AI$5,R_CatData!$1:$1,0)),"0")+IFERROR(INDEX(R_CatData!#REF!,MATCH(BL81,R_CatData!#REF!,0),MATCH($AI$5,R_CatData!$1:$1,0)),"0")+IFERROR(INDEX(R_CatData!#REF!,MATCH(BL91,R_CatData!#REF!,0),MATCH($AI$5,R_CatData!$1:$1,0)),"0")+IFERROR(INDEX(R_CatData!#REF!,MATCH(BL101,R_CatData!#REF!,0),MATCH($AI$5,R_CatData!$1:$1,0)),"0")=0,"",IFERROR(INDEX(R_CatData!#REF!,MATCH(BL71,R_CatData!#REF!,0),MATCH($AI$5,R_CatData!$1:$1,0)),"0")+IFERROR(INDEX(R_CatData!#REF!,MATCH(BL81,R_CatData!#REF!,0),MATCH($AI$5,R_CatData!$1:$1,0)),"0")+IFERROR(INDEX(R_CatData!#REF!,MATCH(BL91,R_CatData!#REF!,0),MATCH($AI$5,R_CatData!$1:$1,0)),"0")+IFERROR(INDEX(R_CatData!#REF!,MATCH(BL101,R_CatData!#REF!,0),MATCH($AI$5,R_CatData!$1:$1,0)),"0"))</f>
        <v/>
      </c>
      <c r="AX130" s="80"/>
      <c r="AY130" s="80" t="str">
        <f t="shared" ref="AY130:AY138" si="33">IFERROR(AU130/AW130, "")</f>
        <v/>
      </c>
      <c r="AZ130" s="80"/>
      <c r="BE130" s="53" t="s">
        <v>599</v>
      </c>
      <c r="BO130" s="53">
        <v>59</v>
      </c>
      <c r="BP130" s="53" t="str">
        <f t="shared" si="20"/>
        <v>E1.2.3</v>
      </c>
      <c r="BQ130" s="53" t="str">
        <f t="shared" si="22"/>
        <v/>
      </c>
      <c r="BS130" s="53">
        <v>59</v>
      </c>
      <c r="BT130" s="53" t="str">
        <f t="shared" si="21"/>
        <v>-</v>
      </c>
      <c r="BU130" s="53" t="str">
        <f t="shared" si="23"/>
        <v/>
      </c>
    </row>
    <row r="131" spans="2:73" ht="11" customHeight="1" x14ac:dyDescent="0.2">
      <c r="B131" s="86" t="s">
        <v>38</v>
      </c>
      <c r="C131" s="89"/>
      <c r="D131" s="89"/>
      <c r="E131" s="89"/>
      <c r="F131" s="89"/>
      <c r="G131" s="89"/>
      <c r="H131" s="89"/>
      <c r="I131" s="89"/>
      <c r="J131" s="89"/>
      <c r="K131" s="89"/>
      <c r="L131" s="89"/>
      <c r="M131" s="89"/>
      <c r="N131" s="89"/>
      <c r="O131" s="86">
        <f>IF(SUM(O132:O137)=0,"",SUM(O132:O137))</f>
        <v>10</v>
      </c>
      <c r="P131" s="86"/>
      <c r="Q131" s="86">
        <f>IF(SUM(Q132:Q137)=0,"",SUM(Q132:Q137))</f>
        <v>17</v>
      </c>
      <c r="R131" s="86"/>
      <c r="S131" s="87">
        <f t="shared" si="29"/>
        <v>0.58823529411764708</v>
      </c>
      <c r="T131" s="87"/>
      <c r="U131" s="86" t="str">
        <f>IF(SUM(U132:U137)=0,"",SUM(U132:U137))</f>
        <v/>
      </c>
      <c r="V131" s="86"/>
      <c r="W131" s="86" t="str">
        <f>IF(SUM(W132:W137)=0,"",SUM(W132:W137))</f>
        <v/>
      </c>
      <c r="X131" s="86"/>
      <c r="Y131" s="87" t="str">
        <f t="shared" si="26"/>
        <v/>
      </c>
      <c r="Z131" s="87"/>
      <c r="AB131" s="80" t="s">
        <v>209</v>
      </c>
      <c r="AC131" s="80"/>
      <c r="AD131" s="80"/>
      <c r="AE131" s="80"/>
      <c r="AF131" s="80"/>
      <c r="AG131" s="80"/>
      <c r="AH131" s="80"/>
      <c r="AI131" s="80"/>
      <c r="AJ131" s="80"/>
      <c r="AK131" s="80"/>
      <c r="AL131" s="80"/>
      <c r="AM131" s="80"/>
      <c r="AN131" s="80"/>
      <c r="AO131" s="80">
        <f t="shared" si="30"/>
        <v>10</v>
      </c>
      <c r="AP131" s="80"/>
      <c r="AQ131" s="80">
        <f t="shared" si="31"/>
        <v>10</v>
      </c>
      <c r="AR131" s="80"/>
      <c r="AS131" s="81">
        <f t="shared" si="32"/>
        <v>1</v>
      </c>
      <c r="AT131" s="81"/>
      <c r="AU131" s="80" t="str">
        <f>IFERROR(IFERROR(IF(INDEX($AW$129:$AX$138,ROW(3:3),1)="","",INDEX(R_CatData!#REF!,MATCH(BL72,R_CatData!#REF!,0),MATCH($AI$5,R_CatData!$1:$1,0))), "")+IFERROR(IF(INDEX($AW$129:$AX$138,ROW(3:3),1)="","",INDEX(R_CatData!#REF!,MATCH(BL82,R_CatData!#REF!,0),MATCH($AI$5,R_CatData!$1:$1,0))), "")+IFERROR(IF(INDEX($AW$129:$AX$138,ROW(3:3),1)="","",INDEX(R_CatData!#REF!,MATCH(BL92,R_CatData!#REF!,0),MATCH($AI$5,R_CatData!$1:$1,0))), "")+IFERROR(IF(INDEX($AW$129:$AX$138,ROW(3:3),1)="","",INDEX(R_CatData!#REF!,MATCH(BL102,R_CatData!#REF!,0),MATCH($AI$5,R_CatData!$1:$1,0))), ""),"")</f>
        <v/>
      </c>
      <c r="AV131" s="80"/>
      <c r="AW131" s="80" t="str">
        <f>IF(IFERROR(INDEX(R_CatData!#REF!,MATCH(BL72,R_CatData!#REF!,0),MATCH($AI$5,R_CatData!$1:$1,0)),"0")+IFERROR(INDEX(R_CatData!#REF!,MATCH(BL82,R_CatData!#REF!,0),MATCH($AI$5,R_CatData!$1:$1,0)),"0")+IFERROR(INDEX(R_CatData!#REF!,MATCH(BL92,R_CatData!#REF!,0),MATCH($AI$5,R_CatData!$1:$1,0)),"0")+IFERROR(INDEX(R_CatData!#REF!,MATCH(BL102,R_CatData!#REF!,0),MATCH($AI$5,R_CatData!$1:$1,0)),"0")=0,"",IFERROR(INDEX(R_CatData!#REF!,MATCH(BL72,R_CatData!#REF!,0),MATCH($AI$5,R_CatData!$1:$1,0)),"0")+IFERROR(INDEX(R_CatData!#REF!,MATCH(BL82,R_CatData!#REF!,0),MATCH($AI$5,R_CatData!$1:$1,0)),"0")+IFERROR(INDEX(R_CatData!#REF!,MATCH(BL92,R_CatData!#REF!,0),MATCH($AI$5,R_CatData!$1:$1,0)),"0")+IFERROR(INDEX(R_CatData!#REF!,MATCH(BL102,R_CatData!#REF!,0),MATCH($AI$5,R_CatData!$1:$1,0)),"0"))</f>
        <v/>
      </c>
      <c r="AX131" s="80"/>
      <c r="AY131" s="80" t="str">
        <f t="shared" si="33"/>
        <v/>
      </c>
      <c r="AZ131" s="80"/>
      <c r="BE131" s="53" t="s">
        <v>600</v>
      </c>
      <c r="BO131" s="53">
        <v>60</v>
      </c>
      <c r="BP131" s="53" t="str">
        <f t="shared" si="20"/>
        <v>E2.1.1</v>
      </c>
      <c r="BQ131" s="53" t="str">
        <f t="shared" si="22"/>
        <v/>
      </c>
      <c r="BS131" s="53">
        <v>60</v>
      </c>
      <c r="BT131" s="53" t="str">
        <f t="shared" si="21"/>
        <v>-</v>
      </c>
      <c r="BU131" s="53" t="str">
        <f t="shared" si="23"/>
        <v/>
      </c>
    </row>
    <row r="132" spans="2:73" ht="11" customHeight="1" x14ac:dyDescent="0.2">
      <c r="B132" s="80" t="s">
        <v>184</v>
      </c>
      <c r="C132" s="80"/>
      <c r="D132" s="80"/>
      <c r="E132" s="80"/>
      <c r="F132" s="80"/>
      <c r="G132" s="80"/>
      <c r="H132" s="80"/>
      <c r="I132" s="80"/>
      <c r="J132" s="80"/>
      <c r="K132" s="80"/>
      <c r="L132" s="80"/>
      <c r="M132" s="80"/>
      <c r="N132" s="80"/>
      <c r="O132" s="80">
        <f t="shared" ref="O132:O137" si="34" xml:space="preserve"> IF(COUNTIF($BP$72:$BP$146, BJ76) = 0, "", COUNTIF($BQ$72:$BQ$146, BJ76))</f>
        <v>2</v>
      </c>
      <c r="P132" s="80"/>
      <c r="Q132" s="80">
        <f t="shared" ref="Q132:Q137" si="35" xml:space="preserve"> IF(COUNTIF($BP$72:$BP$146, BJ76)= 0, "", COUNTIF($BP$72:$BP$146, BJ76))</f>
        <v>2</v>
      </c>
      <c r="R132" s="80"/>
      <c r="S132" s="81">
        <f t="shared" si="29"/>
        <v>1</v>
      </c>
      <c r="T132" s="81"/>
      <c r="U132" s="80" t="str">
        <f>IFERROR(IF(INDEX($W$132:$X$137,ROW(1:1),1)="","",INDEX(E_CatData!$3:$30,MATCH(BJ76,E_CatData!$A$3:$A$30,0),MATCH($AI$5,E_CatData!$1:$1,0))), "")</f>
        <v/>
      </c>
      <c r="V132" s="80"/>
      <c r="W132" s="80" t="str">
        <f>IFERROR(IF(INDEX(E_CatData!$33:$60,MATCH(BJ76,E_CatData!$A$33:$A$66,0),MATCH($AI$5,E_CatData!$1:$1,0))=0,"",INDEX(E_CatData!$33:$60,MATCH(BJ76,E_CatData!$A$33:$A$60,0),MATCH($AI$5,E_CatData!$1:$1,0))), "")</f>
        <v/>
      </c>
      <c r="X132" s="80"/>
      <c r="Y132" s="81" t="str">
        <f t="shared" si="26"/>
        <v/>
      </c>
      <c r="Z132" s="81"/>
      <c r="AB132" s="80" t="s">
        <v>208</v>
      </c>
      <c r="AC132" s="80"/>
      <c r="AD132" s="80"/>
      <c r="AE132" s="80"/>
      <c r="AF132" s="80"/>
      <c r="AG132" s="80"/>
      <c r="AH132" s="80"/>
      <c r="AI132" s="80"/>
      <c r="AJ132" s="80"/>
      <c r="AK132" s="80"/>
      <c r="AL132" s="80"/>
      <c r="AM132" s="80"/>
      <c r="AN132" s="80"/>
      <c r="AO132" s="80">
        <f t="shared" si="30"/>
        <v>9</v>
      </c>
      <c r="AP132" s="80"/>
      <c r="AQ132" s="80">
        <f t="shared" si="31"/>
        <v>10</v>
      </c>
      <c r="AR132" s="80"/>
      <c r="AS132" s="81">
        <f t="shared" si="32"/>
        <v>0.9</v>
      </c>
      <c r="AT132" s="81"/>
      <c r="AU132" s="80" t="str">
        <f>IFERROR(IFERROR(IF(INDEX($AW$129:$AX$138,ROW(4:4),1)="","",INDEX(R_CatData!#REF!,MATCH(BL73,R_CatData!#REF!,0),MATCH($AI$5,R_CatData!$1:$1,0))), "")+IFERROR(IF(INDEX($AW$129:$AX$138,ROW(4:4),1)="","",INDEX(R_CatData!#REF!,MATCH(BL83,R_CatData!#REF!,0),MATCH($AI$5,R_CatData!$1:$1,0))), "")+IFERROR(IF(INDEX($AW$129:$AX$138,ROW(4:4),1)="","",INDEX(R_CatData!#REF!,MATCH(BL93,R_CatData!#REF!,0),MATCH($AI$5,R_CatData!$1:$1,0))), "")+IFERROR(IF(INDEX($AW$129:$AX$138,ROW(4:4),1)="","",INDEX(R_CatData!#REF!,MATCH(BL103,R_CatData!#REF!,0),MATCH($AI$5,R_CatData!$1:$1,0))), ""),"")</f>
        <v/>
      </c>
      <c r="AV132" s="80"/>
      <c r="AW132" s="80" t="str">
        <f>IF(IFERROR(INDEX(R_CatData!#REF!,MATCH(BL73,R_CatData!#REF!,0),MATCH($AI$5,R_CatData!$1:$1,0)),"0")+IFERROR(INDEX(R_CatData!#REF!,MATCH(BL83,R_CatData!#REF!,0),MATCH($AI$5,R_CatData!$1:$1,0)),"0")+IFERROR(INDEX(R_CatData!#REF!,MATCH(BL93,R_CatData!#REF!,0),MATCH($AI$5,R_CatData!$1:$1,0)),"0")+IFERROR(INDEX(R_CatData!#REF!,MATCH(BL103,R_CatData!#REF!,0),MATCH($AI$5,R_CatData!$1:$1,0)),"0")=0,"",IFERROR(INDEX(R_CatData!#REF!,MATCH(BL73,R_CatData!#REF!,0),MATCH($AI$5,R_CatData!$1:$1,0)),"0")+IFERROR(INDEX(R_CatData!#REF!,MATCH(BL83,R_CatData!#REF!,0),MATCH($AI$5,R_CatData!$1:$1,0)),"0")+IFERROR(INDEX(R_CatData!#REF!,MATCH(BL93,R_CatData!#REF!,0),MATCH($AI$5,R_CatData!$1:$1,0)),"0")+IFERROR(INDEX(R_CatData!#REF!,MATCH(BL103,R_CatData!#REF!,0),MATCH($AI$5,R_CatData!$1:$1,0)),"0"))</f>
        <v/>
      </c>
      <c r="AX132" s="80"/>
      <c r="AY132" s="80" t="str">
        <f t="shared" si="33"/>
        <v/>
      </c>
      <c r="AZ132" s="80"/>
      <c r="BE132" s="53" t="s">
        <v>601</v>
      </c>
      <c r="BO132" s="53">
        <v>61</v>
      </c>
      <c r="BP132" s="53" t="str">
        <f t="shared" si="20"/>
        <v>E1.3.4</v>
      </c>
      <c r="BQ132" s="53" t="str">
        <f t="shared" si="22"/>
        <v/>
      </c>
    </row>
    <row r="133" spans="2:73" ht="11" customHeight="1" x14ac:dyDescent="0.2">
      <c r="B133" s="80" t="s">
        <v>183</v>
      </c>
      <c r="C133" s="80"/>
      <c r="D133" s="80"/>
      <c r="E133" s="80"/>
      <c r="F133" s="80"/>
      <c r="G133" s="80"/>
      <c r="H133" s="80"/>
      <c r="I133" s="80"/>
      <c r="J133" s="80"/>
      <c r="K133" s="80"/>
      <c r="L133" s="80"/>
      <c r="M133" s="80"/>
      <c r="N133" s="80"/>
      <c r="O133" s="80">
        <f t="shared" si="34"/>
        <v>3</v>
      </c>
      <c r="P133" s="80"/>
      <c r="Q133" s="80">
        <f t="shared" si="35"/>
        <v>4</v>
      </c>
      <c r="R133" s="80"/>
      <c r="S133" s="81">
        <f t="shared" si="29"/>
        <v>0.75</v>
      </c>
      <c r="T133" s="81"/>
      <c r="U133" s="80" t="str">
        <f>IFERROR(IF(INDEX($W$132:$X$137,ROW(2:2),1)="","",INDEX(E_CatData!$3:$30,MATCH(BJ77,E_CatData!$A$3:$A$30,0),MATCH($AI$5,E_CatData!$1:$1,0))), "")</f>
        <v/>
      </c>
      <c r="V133" s="80"/>
      <c r="W133" s="80" t="str">
        <f>IFERROR(IF(INDEX(E_CatData!$33:$60,MATCH(BJ77,E_CatData!$A$33:$A$66,0),MATCH($AI$5,E_CatData!$1:$1,0))=0,"",INDEX(E_CatData!$33:$60,MATCH(BJ77,E_CatData!$A$33:$A$60,0),MATCH($AI$5,E_CatData!$1:$1,0))), "")</f>
        <v/>
      </c>
      <c r="X133" s="80"/>
      <c r="Y133" s="81" t="str">
        <f t="shared" si="26"/>
        <v/>
      </c>
      <c r="Z133" s="81"/>
      <c r="AB133" s="80" t="s">
        <v>207</v>
      </c>
      <c r="AC133" s="80"/>
      <c r="AD133" s="80"/>
      <c r="AE133" s="80"/>
      <c r="AF133" s="80"/>
      <c r="AG133" s="80"/>
      <c r="AH133" s="80"/>
      <c r="AI133" s="80"/>
      <c r="AJ133" s="80"/>
      <c r="AK133" s="80"/>
      <c r="AL133" s="80"/>
      <c r="AM133" s="80"/>
      <c r="AN133" s="80"/>
      <c r="AO133" s="80">
        <f t="shared" si="30"/>
        <v>6</v>
      </c>
      <c r="AP133" s="80"/>
      <c r="AQ133" s="80">
        <f t="shared" si="31"/>
        <v>6</v>
      </c>
      <c r="AR133" s="80"/>
      <c r="AS133" s="81">
        <f t="shared" si="32"/>
        <v>1</v>
      </c>
      <c r="AT133" s="81"/>
      <c r="AU133" s="80" t="str">
        <f>IFERROR(IFERROR(IF(INDEX($AW$129:$AX$138,ROW(5:5),1)="","",INDEX(R_CatData!#REF!,MATCH(BL74,R_CatData!#REF!,0),MATCH($AI$5,R_CatData!$1:$1,0))), "")+IFERROR(IF(INDEX($AW$129:$AX$138,ROW(5:5),1)="","",INDEX(R_CatData!#REF!,MATCH(BL84,R_CatData!#REF!,0),MATCH($AI$5,R_CatData!$1:$1,0))), "")+IFERROR(IF(INDEX($AW$129:$AX$138,ROW(5:5),1)="","",INDEX(R_CatData!#REF!,MATCH(BL94,R_CatData!#REF!,0),MATCH($AI$5,R_CatData!$1:$1,0))), "")+IFERROR(IF(INDEX($AW$129:$AX$138,ROW(5:5),1)="","",INDEX(R_CatData!#REF!,MATCH(BL104,R_CatData!#REF!,0),MATCH($AI$5,R_CatData!$1:$1,0))), ""),"")</f>
        <v/>
      </c>
      <c r="AV133" s="80"/>
      <c r="AW133" s="80" t="str">
        <f>IF(IFERROR(INDEX(R_CatData!#REF!,MATCH(BL74,R_CatData!#REF!,0),MATCH($AI$5,R_CatData!$1:$1,0)),"0")+IFERROR(INDEX(R_CatData!#REF!,MATCH(BL84,R_CatData!#REF!,0),MATCH($AI$5,R_CatData!$1:$1,0)),"0")+IFERROR(INDEX(R_CatData!#REF!,MATCH(BL94,R_CatData!#REF!,0),MATCH($AI$5,R_CatData!$1:$1,0)),"0")+IFERROR(INDEX(R_CatData!#REF!,MATCH(BL104,R_CatData!#REF!,0),MATCH($AI$5,R_CatData!$1:$1,0)),"0")=0,"",IFERROR(INDEX(R_CatData!#REF!,MATCH(BL74,R_CatData!#REF!,0),MATCH($AI$5,R_CatData!$1:$1,0)),"0")+IFERROR(INDEX(R_CatData!#REF!,MATCH(BL84,R_CatData!#REF!,0),MATCH($AI$5,R_CatData!$1:$1,0)),"0")+IFERROR(INDEX(R_CatData!#REF!,MATCH(BL94,R_CatData!#REF!,0),MATCH($AI$5,R_CatData!$1:$1,0)),"0")+IFERROR(INDEX(R_CatData!#REF!,MATCH(BL104,R_CatData!#REF!,0),MATCH($AI$5,R_CatData!$1:$1,0)),"0"))</f>
        <v/>
      </c>
      <c r="AX133" s="80"/>
      <c r="AY133" s="80" t="str">
        <f t="shared" si="33"/>
        <v/>
      </c>
      <c r="AZ133" s="80"/>
      <c r="BE133" s="53" t="s">
        <v>602</v>
      </c>
      <c r="BO133" s="53">
        <v>62</v>
      </c>
      <c r="BP133" s="53" t="str">
        <f t="shared" si="20"/>
        <v>E1.2.3</v>
      </c>
      <c r="BQ133" s="53" t="str">
        <f t="shared" si="22"/>
        <v/>
      </c>
    </row>
    <row r="134" spans="2:73" ht="11" customHeight="1" x14ac:dyDescent="0.2">
      <c r="B134" s="80" t="s">
        <v>182</v>
      </c>
      <c r="C134" s="80"/>
      <c r="D134" s="80"/>
      <c r="E134" s="80"/>
      <c r="F134" s="80"/>
      <c r="G134" s="80"/>
      <c r="H134" s="80"/>
      <c r="I134" s="80"/>
      <c r="J134" s="80"/>
      <c r="K134" s="80"/>
      <c r="L134" s="80"/>
      <c r="M134" s="80"/>
      <c r="N134" s="80"/>
      <c r="O134" s="80">
        <f t="shared" si="34"/>
        <v>5</v>
      </c>
      <c r="P134" s="80"/>
      <c r="Q134" s="80">
        <f t="shared" si="35"/>
        <v>11</v>
      </c>
      <c r="R134" s="80"/>
      <c r="S134" s="81">
        <f t="shared" si="29"/>
        <v>0.45454545454545453</v>
      </c>
      <c r="T134" s="81"/>
      <c r="U134" s="80" t="str">
        <f>IFERROR(IF(INDEX($W$132:$X$137,ROW(3:3),1)="","",INDEX(E_CatData!$3:$30,MATCH(BJ78,E_CatData!$A$3:$A$30,0),MATCH($AI$5,E_CatData!$1:$1,0))), "")</f>
        <v/>
      </c>
      <c r="V134" s="80"/>
      <c r="W134" s="80" t="str">
        <f>IFERROR(IF(INDEX(E_CatData!$33:$60,MATCH(BJ78,E_CatData!$A$33:$A$66,0),MATCH($AI$5,E_CatData!$1:$1,0))=0,"",INDEX(E_CatData!$33:$60,MATCH(BJ78,E_CatData!$A$33:$A$60,0),MATCH($AI$5,E_CatData!$1:$1,0))), "")</f>
        <v/>
      </c>
      <c r="X134" s="80"/>
      <c r="Y134" s="81" t="str">
        <f t="shared" si="26"/>
        <v/>
      </c>
      <c r="Z134" s="81"/>
      <c r="AB134" s="80" t="s">
        <v>206</v>
      </c>
      <c r="AC134" s="80"/>
      <c r="AD134" s="80"/>
      <c r="AE134" s="80"/>
      <c r="AF134" s="80"/>
      <c r="AG134" s="80"/>
      <c r="AH134" s="80"/>
      <c r="AI134" s="80"/>
      <c r="AJ134" s="80"/>
      <c r="AK134" s="80"/>
      <c r="AL134" s="80"/>
      <c r="AM134" s="80"/>
      <c r="AN134" s="80"/>
      <c r="AO134" s="80">
        <f t="shared" si="30"/>
        <v>1</v>
      </c>
      <c r="AP134" s="80"/>
      <c r="AQ134" s="80">
        <f t="shared" si="31"/>
        <v>1</v>
      </c>
      <c r="AR134" s="80"/>
      <c r="AS134" s="81">
        <f t="shared" si="32"/>
        <v>1</v>
      </c>
      <c r="AT134" s="81"/>
      <c r="AU134" s="80" t="str">
        <f>IFERROR(IFERROR(IF(INDEX($AW$129:$AX$138,ROW(6:6),1)="","",INDEX(R_CatData!#REF!,MATCH(BL75,R_CatData!#REF!,0),MATCH($AI$5,R_CatData!$1:$1,0))), "")+IFERROR(IF(INDEX($AW$129:$AX$138,ROW(6:6),1)="","",INDEX(R_CatData!#REF!,MATCH(BL85,R_CatData!#REF!,0),MATCH($AI$5,R_CatData!$1:$1,0))), "")+IFERROR(IF(INDEX($AW$129:$AX$138,ROW(6:6),1)="","",INDEX(R_CatData!#REF!,MATCH(BL95,R_CatData!#REF!,0),MATCH($AI$5,R_CatData!$1:$1,0))), "")+IFERROR(IF(INDEX($AW$129:$AX$138,ROW(6:6),1)="","",INDEX(R_CatData!#REF!,MATCH(BL105,R_CatData!#REF!,0),MATCH($AI$5,R_CatData!$1:$1,0))), ""),"")</f>
        <v/>
      </c>
      <c r="AV134" s="80"/>
      <c r="AW134" s="80" t="str">
        <f>IF(IFERROR(INDEX(R_CatData!#REF!,MATCH(BL75,R_CatData!#REF!,0),MATCH($AI$5,R_CatData!$1:$1,0)),"0")+IFERROR(INDEX(R_CatData!#REF!,MATCH(BL85,R_CatData!#REF!,0),MATCH($AI$5,R_CatData!$1:$1,0)),"0")+IFERROR(INDEX(R_CatData!#REF!,MATCH(BL95,R_CatData!#REF!,0),MATCH($AI$5,R_CatData!$1:$1,0)),"0")+IFERROR(INDEX(R_CatData!#REF!,MATCH(BL105,R_CatData!#REF!,0),MATCH($AI$5,R_CatData!$1:$1,0)),"0")=0,"",IFERROR(INDEX(R_CatData!#REF!,MATCH(BL75,R_CatData!#REF!,0),MATCH($AI$5,R_CatData!$1:$1,0)),"0")+IFERROR(INDEX(R_CatData!#REF!,MATCH(BL85,R_CatData!#REF!,0),MATCH($AI$5,R_CatData!$1:$1,0)),"0")+IFERROR(INDEX(R_CatData!#REF!,MATCH(BL95,R_CatData!#REF!,0),MATCH($AI$5,R_CatData!$1:$1,0)),"0")+IFERROR(INDEX(R_CatData!#REF!,MATCH(BL105,R_CatData!#REF!,0),MATCH($AI$5,R_CatData!$1:$1,0)),"0"))</f>
        <v/>
      </c>
      <c r="AX134" s="80"/>
      <c r="AY134" s="80" t="str">
        <f t="shared" si="33"/>
        <v/>
      </c>
      <c r="AZ134" s="80"/>
      <c r="BE134" s="53" t="s">
        <v>603</v>
      </c>
      <c r="BO134" s="53">
        <v>63</v>
      </c>
      <c r="BP134" s="53" t="str">
        <f t="shared" si="20"/>
        <v>E2.1.1</v>
      </c>
      <c r="BQ134" s="53" t="str">
        <f t="shared" si="22"/>
        <v/>
      </c>
    </row>
    <row r="135" spans="2:73" ht="11" customHeight="1" x14ac:dyDescent="0.2">
      <c r="B135" s="80" t="s">
        <v>181</v>
      </c>
      <c r="C135" s="80"/>
      <c r="D135" s="80"/>
      <c r="E135" s="80"/>
      <c r="F135" s="80"/>
      <c r="G135" s="80"/>
      <c r="H135" s="80"/>
      <c r="I135" s="80"/>
      <c r="J135" s="80"/>
      <c r="K135" s="80"/>
      <c r="L135" s="80"/>
      <c r="M135" s="80"/>
      <c r="N135" s="80"/>
      <c r="O135" s="80" t="str">
        <f t="shared" si="34"/>
        <v/>
      </c>
      <c r="P135" s="80"/>
      <c r="Q135" s="80" t="str">
        <f t="shared" si="35"/>
        <v/>
      </c>
      <c r="R135" s="80"/>
      <c r="S135" s="81" t="str">
        <f t="shared" si="29"/>
        <v/>
      </c>
      <c r="T135" s="81"/>
      <c r="U135" s="80" t="str">
        <f>IFERROR(IF(INDEX($W$132:$X$137,ROW(4:4),1)="","",INDEX(E_CatData!$3:$30,MATCH(BJ79,E_CatData!$A$3:$A$30,0),MATCH($AI$5,E_CatData!$1:$1,0))), "")</f>
        <v/>
      </c>
      <c r="V135" s="80"/>
      <c r="W135" s="80" t="str">
        <f>IFERROR(IF(INDEX(E_CatData!$33:$60,MATCH(BJ79,E_CatData!$A$33:$A$66,0),MATCH($AI$5,E_CatData!$1:$1,0))=0,"",INDEX(E_CatData!$33:$60,MATCH(BJ79,E_CatData!$A$33:$A$60,0),MATCH($AI$5,E_CatData!$1:$1,0))), "")</f>
        <v/>
      </c>
      <c r="X135" s="80"/>
      <c r="Y135" s="81" t="str">
        <f t="shared" si="26"/>
        <v/>
      </c>
      <c r="Z135" s="81"/>
      <c r="AB135" s="80" t="s">
        <v>277</v>
      </c>
      <c r="AC135" s="80"/>
      <c r="AD135" s="80"/>
      <c r="AE135" s="80"/>
      <c r="AF135" s="80"/>
      <c r="AG135" s="80"/>
      <c r="AH135" s="80"/>
      <c r="AI135" s="80"/>
      <c r="AJ135" s="80"/>
      <c r="AK135" s="80"/>
      <c r="AL135" s="80"/>
      <c r="AM135" s="80"/>
      <c r="AN135" s="80"/>
      <c r="AO135" s="80">
        <f t="shared" si="30"/>
        <v>5</v>
      </c>
      <c r="AP135" s="80"/>
      <c r="AQ135" s="80">
        <f t="shared" si="31"/>
        <v>5</v>
      </c>
      <c r="AR135" s="80"/>
      <c r="AS135" s="81">
        <f t="shared" si="32"/>
        <v>1</v>
      </c>
      <c r="AT135" s="81"/>
      <c r="AU135" s="80" t="str">
        <f>IFERROR(IFERROR(IF(INDEX($AW$129:$AX$138,ROW(7:7),1)="","",INDEX(R_CatData!#REF!,MATCH(BL76,R_CatData!#REF!,0),MATCH($AI$5,R_CatData!$1:$1,0))), "")+IFERROR(IF(INDEX($AW$129:$AX$138,ROW(7:7),1)="","",INDEX(R_CatData!#REF!,MATCH(BL86,R_CatData!#REF!,0),MATCH($AI$5,R_CatData!$1:$1,0))), "")+IFERROR(IF(INDEX($AW$129:$AX$138,ROW(7:7),1)="","",INDEX(R_CatData!#REF!,MATCH(BL96,R_CatData!#REF!,0),MATCH($AI$5,R_CatData!$1:$1,0))), "")+IFERROR(IF(INDEX($AW$129:$AX$138,ROW(7:7),1)="","",INDEX(R_CatData!#REF!,MATCH(BL106,R_CatData!#REF!,0),MATCH($AI$5,R_CatData!$1:$1,0))), ""),"")</f>
        <v/>
      </c>
      <c r="AV135" s="80"/>
      <c r="AW135" s="80" t="str">
        <f>IF(IFERROR(INDEX(R_CatData!#REF!,MATCH(BL76,R_CatData!#REF!,0),MATCH($AI$5,R_CatData!$1:$1,0)),"0")+IFERROR(INDEX(R_CatData!#REF!,MATCH(BL86,R_CatData!#REF!,0),MATCH($AI$5,R_CatData!$1:$1,0)),"0")+IFERROR(INDEX(R_CatData!#REF!,MATCH(BL96,R_CatData!#REF!,0),MATCH($AI$5,R_CatData!$1:$1,0)),"0")+IFERROR(INDEX(R_CatData!#REF!,MATCH(BL106,R_CatData!#REF!,0),MATCH($AI$5,R_CatData!$1:$1,0)),"0")=0,"",IFERROR(INDEX(R_CatData!#REF!,MATCH(BL76,R_CatData!#REF!,0),MATCH($AI$5,R_CatData!$1:$1,0)),"0")+IFERROR(INDEX(R_CatData!#REF!,MATCH(BL86,R_CatData!#REF!,0),MATCH($AI$5,R_CatData!$1:$1,0)),"0")+IFERROR(INDEX(R_CatData!#REF!,MATCH(BL96,R_CatData!#REF!,0),MATCH($AI$5,R_CatData!$1:$1,0)),"0")+IFERROR(INDEX(R_CatData!#REF!,MATCH(BL106,R_CatData!#REF!,0),MATCH($AI$5,R_CatData!$1:$1,0)),"0"))</f>
        <v/>
      </c>
      <c r="AX135" s="80"/>
      <c r="AY135" s="80" t="str">
        <f t="shared" si="33"/>
        <v/>
      </c>
      <c r="AZ135" s="80"/>
      <c r="BE135" s="53" t="s">
        <v>604</v>
      </c>
      <c r="BO135" s="53">
        <v>64</v>
      </c>
      <c r="BP135" s="53" t="str">
        <f t="shared" si="20"/>
        <v>E1.3.4</v>
      </c>
      <c r="BQ135" s="53" t="str">
        <f t="shared" si="22"/>
        <v/>
      </c>
    </row>
    <row r="136" spans="2:73" ht="11" customHeight="1" x14ac:dyDescent="0.2">
      <c r="B136" s="80" t="s">
        <v>166</v>
      </c>
      <c r="C136" s="80"/>
      <c r="D136" s="80"/>
      <c r="E136" s="80"/>
      <c r="F136" s="80"/>
      <c r="G136" s="80"/>
      <c r="H136" s="80"/>
      <c r="I136" s="80"/>
      <c r="J136" s="80"/>
      <c r="K136" s="80"/>
      <c r="L136" s="80"/>
      <c r="M136" s="80"/>
      <c r="N136" s="80"/>
      <c r="O136" s="80" t="str">
        <f t="shared" si="34"/>
        <v/>
      </c>
      <c r="P136" s="80"/>
      <c r="Q136" s="80" t="str">
        <f t="shared" si="35"/>
        <v/>
      </c>
      <c r="R136" s="80"/>
      <c r="S136" s="81" t="str">
        <f t="shared" si="29"/>
        <v/>
      </c>
      <c r="T136" s="81"/>
      <c r="U136" s="80" t="str">
        <f>IFERROR(IF(INDEX($W$132:$X$137,ROW(5:5),1)="","",INDEX(E_CatData!$3:$30,MATCH(BJ80,E_CatData!$A$3:$A$30,0),MATCH($AI$5,E_CatData!$1:$1,0))), "")</f>
        <v/>
      </c>
      <c r="V136" s="80"/>
      <c r="W136" s="80" t="str">
        <f>IFERROR(IF(INDEX(E_CatData!$33:$60,MATCH(BJ80,E_CatData!$A$33:$A$66,0),MATCH($AI$5,E_CatData!$1:$1,0))=0,"",INDEX(E_CatData!$33:$60,MATCH(BJ80,E_CatData!$A$33:$A$60,0),MATCH($AI$5,E_CatData!$1:$1,0))), "")</f>
        <v/>
      </c>
      <c r="X136" s="80"/>
      <c r="Y136" s="81" t="str">
        <f t="shared" si="26"/>
        <v/>
      </c>
      <c r="Z136" s="81"/>
      <c r="AB136" s="80" t="s">
        <v>204</v>
      </c>
      <c r="AC136" s="80"/>
      <c r="AD136" s="80"/>
      <c r="AE136" s="80"/>
      <c r="AF136" s="80"/>
      <c r="AG136" s="80"/>
      <c r="AH136" s="80"/>
      <c r="AI136" s="80"/>
      <c r="AJ136" s="80"/>
      <c r="AK136" s="80"/>
      <c r="AL136" s="80"/>
      <c r="AM136" s="80"/>
      <c r="AN136" s="80"/>
      <c r="AO136" s="80">
        <f t="shared" si="30"/>
        <v>1</v>
      </c>
      <c r="AP136" s="80"/>
      <c r="AQ136" s="80">
        <f t="shared" si="31"/>
        <v>1</v>
      </c>
      <c r="AR136" s="80"/>
      <c r="AS136" s="81">
        <f t="shared" si="32"/>
        <v>1</v>
      </c>
      <c r="AT136" s="81"/>
      <c r="AU136" s="80" t="str">
        <f>IFERROR(IFERROR(IF(INDEX($AW$129:$AX$138,ROW(8:8),1)="","",INDEX(R_CatData!#REF!,MATCH(BL77,R_CatData!#REF!,0),MATCH($AI$5,R_CatData!$1:$1,0))), "")+IFERROR(IF(INDEX($AW$129:$AX$138,ROW(8:8),1)="","",INDEX(R_CatData!#REF!,MATCH(BL87,R_CatData!#REF!,0),MATCH($AI$5,R_CatData!$1:$1,0))), "")+IFERROR(IF(INDEX($AW$129:$AX$138,ROW(8:8),1)="","",INDEX(R_CatData!#REF!,MATCH(BL97,R_CatData!#REF!,0),MATCH($AI$5,R_CatData!$1:$1,0))), "")+IFERROR(IF(INDEX($AW$129:$AX$138,ROW(8:8),1)="","",INDEX(R_CatData!#REF!,MATCH(BL107,R_CatData!#REF!,0),MATCH($AI$5,R_CatData!$1:$1,0))), ""),"")</f>
        <v/>
      </c>
      <c r="AV136" s="80"/>
      <c r="AW136" s="80" t="str">
        <f>IF(IFERROR(INDEX(R_CatData!#REF!,MATCH(BL77,R_CatData!#REF!,0),MATCH($AI$5,R_CatData!$1:$1,0)),"0")+IFERROR(INDEX(R_CatData!#REF!,MATCH(BL87,R_CatData!#REF!,0),MATCH($AI$5,R_CatData!$1:$1,0)),"0")+IFERROR(INDEX(R_CatData!#REF!,MATCH(BL97,R_CatData!#REF!,0),MATCH($AI$5,R_CatData!$1:$1,0)),"0")+IFERROR(INDEX(R_CatData!#REF!,MATCH(BL107,R_CatData!#REF!,0),MATCH($AI$5,R_CatData!$1:$1,0)),"0")=0,"",IFERROR(INDEX(R_CatData!#REF!,MATCH(BL77,R_CatData!#REF!,0),MATCH($AI$5,R_CatData!$1:$1,0)),"0")+IFERROR(INDEX(R_CatData!#REF!,MATCH(BL87,R_CatData!#REF!,0),MATCH($AI$5,R_CatData!$1:$1,0)),"0")+IFERROR(INDEX(R_CatData!#REF!,MATCH(BL97,R_CatData!#REF!,0),MATCH($AI$5,R_CatData!$1:$1,0)),"0")+IFERROR(INDEX(R_CatData!#REF!,MATCH(BL107,R_CatData!#REF!,0),MATCH($AI$5,R_CatData!$1:$1,0)),"0"))</f>
        <v/>
      </c>
      <c r="AX136" s="80"/>
      <c r="AY136" s="80" t="str">
        <f t="shared" si="33"/>
        <v/>
      </c>
      <c r="AZ136" s="80"/>
      <c r="BE136" s="53" t="s">
        <v>605</v>
      </c>
      <c r="BO136" s="53">
        <v>65</v>
      </c>
      <c r="BP136" s="53" t="str">
        <f t="shared" ref="BP136:BP146" si="36">_xlfn.IFNA(VLOOKUP($AX$5&amp;BE134,AK_E,10,FALSE),"-")</f>
        <v>E1.3.4</v>
      </c>
      <c r="BQ136" s="53" t="str">
        <f t="shared" si="22"/>
        <v/>
      </c>
    </row>
    <row r="137" spans="2:73" ht="11" customHeight="1" x14ac:dyDescent="0.2">
      <c r="B137" s="80" t="s">
        <v>180</v>
      </c>
      <c r="C137" s="80"/>
      <c r="D137" s="80"/>
      <c r="E137" s="80"/>
      <c r="F137" s="80"/>
      <c r="G137" s="80"/>
      <c r="H137" s="80"/>
      <c r="I137" s="80"/>
      <c r="J137" s="80"/>
      <c r="K137" s="80"/>
      <c r="L137" s="80"/>
      <c r="M137" s="80"/>
      <c r="N137" s="80"/>
      <c r="O137" s="80" t="str">
        <f t="shared" si="34"/>
        <v/>
      </c>
      <c r="P137" s="80"/>
      <c r="Q137" s="80" t="str">
        <f t="shared" si="35"/>
        <v/>
      </c>
      <c r="R137" s="80"/>
      <c r="S137" s="81" t="str">
        <f t="shared" si="29"/>
        <v/>
      </c>
      <c r="T137" s="81"/>
      <c r="U137" s="80" t="str">
        <f>IFERROR(IF(INDEX($W$132:$X$137,ROW(6:6),1)="","",INDEX(E_CatData!$3:$30,MATCH(BJ81,E_CatData!$A$3:$A$30,0),MATCH($AI$5,E_CatData!$1:$1,0))), "")</f>
        <v/>
      </c>
      <c r="V137" s="80"/>
      <c r="W137" s="80" t="str">
        <f>IFERROR(IF(INDEX(E_CatData!$33:$60,MATCH(BJ81,E_CatData!$A$33:$A$66,0),MATCH($AI$5,E_CatData!$1:$1,0))=0,"",INDEX(E_CatData!$33:$60,MATCH(BJ81,E_CatData!$A$33:$A$60,0),MATCH($AI$5,E_CatData!$1:$1,0))), "")</f>
        <v/>
      </c>
      <c r="X137" s="80"/>
      <c r="Y137" s="81" t="str">
        <f t="shared" si="26"/>
        <v/>
      </c>
      <c r="Z137" s="81"/>
      <c r="AB137" s="80" t="s">
        <v>203</v>
      </c>
      <c r="AC137" s="80"/>
      <c r="AD137" s="80"/>
      <c r="AE137" s="80"/>
      <c r="AF137" s="80"/>
      <c r="AG137" s="80"/>
      <c r="AH137" s="80"/>
      <c r="AI137" s="80"/>
      <c r="AJ137" s="80"/>
      <c r="AK137" s="80"/>
      <c r="AL137" s="80"/>
      <c r="AM137" s="80"/>
      <c r="AN137" s="80"/>
      <c r="AO137" s="80" t="str">
        <f t="shared" si="30"/>
        <v/>
      </c>
      <c r="AP137" s="80"/>
      <c r="AQ137" s="80" t="str">
        <f t="shared" si="31"/>
        <v/>
      </c>
      <c r="AR137" s="80"/>
      <c r="AS137" s="81" t="str">
        <f t="shared" si="32"/>
        <v/>
      </c>
      <c r="AT137" s="81"/>
      <c r="AU137" s="80" t="str">
        <f>IFERROR(IFERROR(IF(INDEX($AW$129:$AX$138,ROW(9:9),1)="","",INDEX(R_CatData!#REF!,MATCH(BL78,R_CatData!#REF!,0),MATCH($AI$5,R_CatData!$1:$1,0))), "")+IFERROR(IF(INDEX($AW$129:$AX$138,ROW(9:9),1)="","",INDEX(R_CatData!#REF!,MATCH(BL88,R_CatData!#REF!,0),MATCH($AI$5,R_CatData!$1:$1,0))), "")+IFERROR(IF(INDEX($AW$129:$AX$138,ROW(9:9),1)="","",INDEX(R_CatData!#REF!,MATCH(BL98,R_CatData!#REF!,0),MATCH($AI$5,R_CatData!$1:$1,0))), "")+IFERROR(IF(INDEX($AW$129:$AX$138,ROW(9:9),1)="","",INDEX(R_CatData!#REF!,MATCH(BL108,R_CatData!#REF!,0),MATCH($AI$5,R_CatData!$1:$1,0))), ""),"")</f>
        <v/>
      </c>
      <c r="AV137" s="80"/>
      <c r="AW137" s="80" t="str">
        <f>IF(IFERROR(INDEX(R_CatData!#REF!,MATCH(BL78,R_CatData!#REF!,0),MATCH($AI$5,R_CatData!$1:$1,0)),"0")+IFERROR(INDEX(R_CatData!#REF!,MATCH(BL88,R_CatData!#REF!,0),MATCH($AI$5,R_CatData!$1:$1,0)),"0")+IFERROR(INDEX(R_CatData!#REF!,MATCH(BL98,R_CatData!#REF!,0),MATCH($AI$5,R_CatData!$1:$1,0)),"0")+IFERROR(INDEX(R_CatData!#REF!,MATCH(BL108,R_CatData!#REF!,0),MATCH($AI$5,R_CatData!$1:$1,0)),"0")=0,"",IFERROR(INDEX(R_CatData!#REF!,MATCH(BL78,R_CatData!#REF!,0),MATCH($AI$5,R_CatData!$1:$1,0)),"0")+IFERROR(INDEX(R_CatData!#REF!,MATCH(BL88,R_CatData!#REF!,0),MATCH($AI$5,R_CatData!$1:$1,0)),"0")+IFERROR(INDEX(R_CatData!#REF!,MATCH(BL98,R_CatData!#REF!,0),MATCH($AI$5,R_CatData!$1:$1,0)),"0")+IFERROR(INDEX(R_CatData!#REF!,MATCH(BL108,R_CatData!#REF!,0),MATCH($AI$5,R_CatData!$1:$1,0)),"0"))</f>
        <v/>
      </c>
      <c r="AX137" s="80"/>
      <c r="AY137" s="80" t="str">
        <f t="shared" si="33"/>
        <v/>
      </c>
      <c r="AZ137" s="80"/>
      <c r="BE137" s="53" t="s">
        <v>606</v>
      </c>
      <c r="BO137" s="53">
        <v>66</v>
      </c>
      <c r="BP137" s="53" t="str">
        <f t="shared" si="36"/>
        <v>E2.3.3</v>
      </c>
      <c r="BQ137" s="53" t="str">
        <f t="shared" si="22"/>
        <v/>
      </c>
    </row>
    <row r="138" spans="2:73" ht="11" customHeight="1" x14ac:dyDescent="0.2">
      <c r="B138" s="86" t="s">
        <v>39</v>
      </c>
      <c r="C138" s="89"/>
      <c r="D138" s="89"/>
      <c r="E138" s="89"/>
      <c r="F138" s="89"/>
      <c r="G138" s="89"/>
      <c r="H138" s="89"/>
      <c r="I138" s="89"/>
      <c r="J138" s="89"/>
      <c r="K138" s="89"/>
      <c r="L138" s="89"/>
      <c r="M138" s="89"/>
      <c r="N138" s="89"/>
      <c r="O138" s="86">
        <f>IF(SUM(O139:P142)=0,"",SUM(O139:P142))</f>
        <v>2</v>
      </c>
      <c r="P138" s="86"/>
      <c r="Q138" s="86">
        <f>IF(SUM(Q139:R142)=0,"",SUM(Q139:R142))</f>
        <v>6</v>
      </c>
      <c r="R138" s="86"/>
      <c r="S138" s="87">
        <f t="shared" si="29"/>
        <v>0.33333333333333331</v>
      </c>
      <c r="T138" s="87"/>
      <c r="U138" s="86" t="str">
        <f>IF(SUM(U139:V142)=0,"",SUM(U139:V142))</f>
        <v/>
      </c>
      <c r="V138" s="86"/>
      <c r="W138" s="86" t="str">
        <f>IF(SUM(W139:X142)=0,"",SUM(W139:X142))</f>
        <v/>
      </c>
      <c r="X138" s="86"/>
      <c r="Y138" s="87" t="str">
        <f t="shared" si="26"/>
        <v/>
      </c>
      <c r="Z138" s="87"/>
      <c r="AB138" s="82" t="s">
        <v>202</v>
      </c>
      <c r="AC138" s="82"/>
      <c r="AD138" s="82"/>
      <c r="AE138" s="82"/>
      <c r="AF138" s="82"/>
      <c r="AG138" s="82"/>
      <c r="AH138" s="82"/>
      <c r="AI138" s="82"/>
      <c r="AJ138" s="82"/>
      <c r="AK138" s="82"/>
      <c r="AL138" s="82"/>
      <c r="AM138" s="82"/>
      <c r="AN138" s="82"/>
      <c r="AO138" s="82" t="str">
        <f t="shared" si="30"/>
        <v/>
      </c>
      <c r="AP138" s="82"/>
      <c r="AQ138" s="82" t="str">
        <f t="shared" si="31"/>
        <v/>
      </c>
      <c r="AR138" s="82"/>
      <c r="AS138" s="83" t="str">
        <f t="shared" si="32"/>
        <v/>
      </c>
      <c r="AT138" s="83"/>
      <c r="AU138" s="82" t="str">
        <f>IFERROR(IFERROR(IF(INDEX($AW$129:$AX$138,ROW(10:10),1)="","",INDEX(R_CatData!#REF!,MATCH(BL79,R_CatData!#REF!,0),MATCH($AI$5,R_CatData!$1:$1,0))), "")+IFERROR(IF(INDEX($AW$129:$AX$138,ROW(10:10),1)="","",INDEX(R_CatData!#REF!,MATCH(BL89,R_CatData!#REF!,0),MATCH($AI$5,R_CatData!$1:$1,0))), "")+IFERROR(IF(INDEX($AW$129:$AX$138,ROW(10:10),1)="","",INDEX(R_CatData!#REF!,MATCH(BL99,R_CatData!#REF!,0),MATCH($AI$5,R_CatData!$1:$1,0))), "")+IFERROR(IF(INDEX($AW$129:$AX$138,ROW(10:10),1)="","",INDEX(R_CatData!#REF!,MATCH(BL109,R_CatData!#REF!,0),MATCH($AI$5,R_CatData!$1:$1,0))), ""),"")</f>
        <v/>
      </c>
      <c r="AV138" s="82"/>
      <c r="AW138" s="82" t="str">
        <f>IF(IFERROR(INDEX(R_CatData!#REF!,MATCH(BL79,R_CatData!#REF!,0),MATCH($AI$5,R_CatData!$1:$1,0)),"0")+IFERROR(INDEX(R_CatData!#REF!,MATCH(BL89,R_CatData!#REF!,0),MATCH($AI$5,R_CatData!$1:$1,0)),"0")+IFERROR(INDEX(R_CatData!#REF!,MATCH(BL99,R_CatData!#REF!,0),MATCH($AI$5,R_CatData!$1:$1,0)),"0")+IFERROR(INDEX(R_CatData!#REF!,MATCH(BL109,R_CatData!#REF!,0),MATCH($AI$5,R_CatData!$1:$1,0)),"0")=0,"",IFERROR(INDEX(R_CatData!#REF!,MATCH(BL79,R_CatData!#REF!,0),MATCH($AI$5,R_CatData!$1:$1,0)),"0")+IFERROR(INDEX(R_CatData!#REF!,MATCH(BL89,R_CatData!#REF!,0),MATCH($AI$5,R_CatData!$1:$1,0)),"0")+IFERROR(INDEX(R_CatData!#REF!,MATCH(BL99,R_CatData!#REF!,0),MATCH($AI$5,R_CatData!$1:$1,0)),"0")+IFERROR(INDEX(R_CatData!#REF!,MATCH(BL109,R_CatData!#REF!,0),MATCH($AI$5,R_CatData!$1:$1,0)),"0"))</f>
        <v/>
      </c>
      <c r="AX138" s="82"/>
      <c r="AY138" s="82" t="str">
        <f t="shared" si="33"/>
        <v/>
      </c>
      <c r="AZ138" s="82"/>
      <c r="BE138" s="53" t="s">
        <v>607</v>
      </c>
      <c r="BO138" s="53">
        <v>67</v>
      </c>
      <c r="BP138" s="53" t="str">
        <f t="shared" si="36"/>
        <v>E1.1.1</v>
      </c>
      <c r="BQ138" s="53" t="str">
        <f t="shared" si="22"/>
        <v/>
      </c>
    </row>
    <row r="139" spans="2:73" ht="11" customHeight="1" x14ac:dyDescent="0.2">
      <c r="B139" s="80" t="s">
        <v>179</v>
      </c>
      <c r="C139" s="80"/>
      <c r="D139" s="80"/>
      <c r="E139" s="80"/>
      <c r="F139" s="80"/>
      <c r="G139" s="80"/>
      <c r="H139" s="80"/>
      <c r="I139" s="80"/>
      <c r="J139" s="80"/>
      <c r="K139" s="80"/>
      <c r="L139" s="80"/>
      <c r="M139" s="80"/>
      <c r="N139" s="80"/>
      <c r="O139" s="80">
        <f xml:space="preserve"> IF(COUNTIF($BP$72:$BP$146, BJ82) = 0, "", COUNTIF($BQ$72:$BQ$146, BJ82))</f>
        <v>1</v>
      </c>
      <c r="P139" s="80"/>
      <c r="Q139" s="80">
        <f xml:space="preserve"> IF(COUNTIF($BP$72:$BP$146, BJ82)= 0, "", COUNTIF($BP$72:$BP$146, BJ82))</f>
        <v>1</v>
      </c>
      <c r="R139" s="80"/>
      <c r="S139" s="81">
        <f t="shared" si="29"/>
        <v>1</v>
      </c>
      <c r="T139" s="81"/>
      <c r="U139" s="80" t="str">
        <f>IFERROR(IF(INDEX($W$139:$X$142,ROW(1:1),1)="","",INDEX(E_CatData!$3:$30,MATCH(BJ82,E_CatData!$A$3:$A$30,0),MATCH($AI$5,E_CatData!$1:$1,0))), "")</f>
        <v/>
      </c>
      <c r="V139" s="80"/>
      <c r="W139" s="80" t="str">
        <f>IFERROR(IF(INDEX(E_CatData!$33:$60,MATCH(BJ82,E_CatData!$A$33:$A$66,0),MATCH($AI$5,E_CatData!$1:$1,0))=0,"",INDEX(E_CatData!$33:$60,MATCH(BJ82,E_CatData!$A$33:$A$60,0),MATCH($AI$5,E_CatData!$1:$1,0))), "")</f>
        <v/>
      </c>
      <c r="X139" s="80"/>
      <c r="Y139" s="81" t="str">
        <f t="shared" si="26"/>
        <v/>
      </c>
      <c r="Z139" s="81"/>
      <c r="AZ139" s="46"/>
      <c r="BE139" s="53" t="s">
        <v>608</v>
      </c>
      <c r="BO139" s="53">
        <v>68</v>
      </c>
      <c r="BP139" s="53" t="str">
        <f t="shared" si="36"/>
        <v>E2.1.2</v>
      </c>
      <c r="BQ139" s="53" t="str">
        <f t="shared" si="22"/>
        <v/>
      </c>
    </row>
    <row r="140" spans="2:73" ht="11" customHeight="1" x14ac:dyDescent="0.2">
      <c r="B140" s="80" t="s">
        <v>178</v>
      </c>
      <c r="C140" s="80"/>
      <c r="D140" s="80"/>
      <c r="E140" s="80"/>
      <c r="F140" s="80"/>
      <c r="G140" s="80"/>
      <c r="H140" s="80"/>
      <c r="I140" s="80"/>
      <c r="J140" s="80"/>
      <c r="K140" s="80"/>
      <c r="L140" s="80"/>
      <c r="M140" s="80"/>
      <c r="N140" s="80"/>
      <c r="O140" s="80" t="str">
        <f xml:space="preserve"> IF(COUNTIF($BP$72:$BP$146, BJ83) = 0, "", COUNTIF($BQ$72:$BQ$146, BJ83))</f>
        <v/>
      </c>
      <c r="P140" s="80"/>
      <c r="Q140" s="80" t="str">
        <f xml:space="preserve"> IF(COUNTIF($BP$72:$BP$146, BJ83)= 0, "", COUNTIF($BP$72:$BP$146, BJ83))</f>
        <v/>
      </c>
      <c r="R140" s="80"/>
      <c r="S140" s="81" t="str">
        <f t="shared" si="29"/>
        <v/>
      </c>
      <c r="T140" s="81"/>
      <c r="U140" s="80" t="str">
        <f>IFERROR(IF(INDEX($W$139:$X$142,ROW(2:2),1)="","",INDEX(E_CatData!$3:$30,MATCH(BJ83,E_CatData!$A$3:$A$30,0),MATCH($AI$5,E_CatData!$1:$1,0))), "")</f>
        <v/>
      </c>
      <c r="V140" s="80"/>
      <c r="W140" s="80" t="str">
        <f>IFERROR(IF(INDEX(E_CatData!$33:$60,MATCH(BJ83,E_CatData!$A$33:$A$66,0),MATCH($AI$5,E_CatData!$1:$1,0))=0,"",INDEX(E_CatData!$33:$60,MATCH(BJ83,E_CatData!$A$33:$A$60,0),MATCH($AI$5,E_CatData!$1:$1,0))), "")</f>
        <v/>
      </c>
      <c r="X140" s="80"/>
      <c r="Y140" s="81" t="str">
        <f t="shared" si="26"/>
        <v/>
      </c>
      <c r="Z140" s="81"/>
      <c r="AB140" s="91" t="s">
        <v>8</v>
      </c>
      <c r="AC140" s="92"/>
      <c r="AD140" s="92"/>
      <c r="AE140" s="92"/>
      <c r="AF140" s="92"/>
      <c r="AG140" s="92"/>
      <c r="AH140" s="92"/>
      <c r="AI140" s="92"/>
      <c r="AJ140" s="92"/>
      <c r="AK140" s="92"/>
      <c r="AL140" s="92"/>
      <c r="AM140" s="92"/>
      <c r="AN140" s="92"/>
      <c r="AO140" s="92"/>
      <c r="AP140" s="92"/>
      <c r="AQ140" s="92"/>
      <c r="AR140" s="92"/>
      <c r="AS140" s="92"/>
      <c r="AT140" s="92"/>
      <c r="AU140" s="92"/>
      <c r="AV140" s="92"/>
      <c r="AW140" s="92"/>
      <c r="AX140" s="92"/>
      <c r="AY140" s="92"/>
      <c r="AZ140" s="93"/>
      <c r="BE140" s="53" t="s">
        <v>609</v>
      </c>
      <c r="BO140" s="53">
        <v>69</v>
      </c>
      <c r="BP140" s="53" t="str">
        <f t="shared" si="36"/>
        <v>E2.1.5</v>
      </c>
      <c r="BQ140" s="53" t="str">
        <f t="shared" si="22"/>
        <v/>
      </c>
    </row>
    <row r="141" spans="2:73" ht="11" customHeight="1" x14ac:dyDescent="0.2">
      <c r="B141" s="80" t="s">
        <v>177</v>
      </c>
      <c r="C141" s="80"/>
      <c r="D141" s="80"/>
      <c r="E141" s="80"/>
      <c r="F141" s="80"/>
      <c r="G141" s="80"/>
      <c r="H141" s="80"/>
      <c r="I141" s="80"/>
      <c r="J141" s="80"/>
      <c r="K141" s="80"/>
      <c r="L141" s="80"/>
      <c r="M141" s="80"/>
      <c r="N141" s="80"/>
      <c r="O141" s="80" t="str">
        <f xml:space="preserve"> IF(COUNTIF($BP$72:$BP$146, BJ84) = 0, "", COUNTIF($BQ$72:$BQ$146, BJ84))</f>
        <v/>
      </c>
      <c r="P141" s="80"/>
      <c r="Q141" s="80" t="str">
        <f xml:space="preserve"> IF(COUNTIF($BP$72:$BP$146, BJ84)= 0, "", COUNTIF($BP$72:$BP$146, BJ84))</f>
        <v/>
      </c>
      <c r="R141" s="80"/>
      <c r="S141" s="81" t="str">
        <f t="shared" si="29"/>
        <v/>
      </c>
      <c r="T141" s="81"/>
      <c r="U141" s="80" t="str">
        <f>IFERROR(IF(INDEX($W$139:$X$142,ROW(3:3),1)="","",INDEX(E_CatData!$3:$30,MATCH(BJ84,E_CatData!$A$3:$A$30,0),MATCH($AI$5,E_CatData!$1:$1,0))), "")</f>
        <v/>
      </c>
      <c r="V141" s="80"/>
      <c r="W141" s="80" t="str">
        <f>IFERROR(IF(INDEX(E_CatData!$33:$60,MATCH(BJ84,E_CatData!$A$33:$A$66,0),MATCH($AI$5,E_CatData!$1:$1,0))=0,"",INDEX(E_CatData!$33:$60,MATCH(BJ84,E_CatData!$A$33:$A$60,0),MATCH($AI$5,E_CatData!$1:$1,0))), "")</f>
        <v/>
      </c>
      <c r="X141" s="80"/>
      <c r="Y141" s="81" t="str">
        <f t="shared" si="26"/>
        <v/>
      </c>
      <c r="Z141" s="81"/>
      <c r="AB141" s="90" t="s">
        <v>291</v>
      </c>
      <c r="AC141" s="90"/>
      <c r="AD141" s="90"/>
      <c r="AE141" s="90"/>
      <c r="AF141" s="90"/>
      <c r="AG141" s="90"/>
      <c r="AH141" s="90"/>
      <c r="AI141" s="90"/>
      <c r="AJ141" s="90"/>
      <c r="AK141" s="90"/>
      <c r="AL141" s="90"/>
      <c r="AM141" s="90"/>
      <c r="AN141" s="90"/>
      <c r="AO141" s="90" t="s">
        <v>286</v>
      </c>
      <c r="AP141" s="90"/>
      <c r="AQ141" s="90"/>
      <c r="AR141" s="90"/>
      <c r="AS141" s="90"/>
      <c r="AT141" s="90"/>
      <c r="AU141" s="90" t="s">
        <v>292</v>
      </c>
      <c r="AV141" s="90"/>
      <c r="AW141" s="90"/>
      <c r="AX141" s="90"/>
      <c r="AY141" s="90"/>
      <c r="AZ141" s="90"/>
      <c r="BE141" s="53" t="s">
        <v>610</v>
      </c>
      <c r="BO141" s="53">
        <v>70</v>
      </c>
      <c r="BP141" s="53" t="str">
        <f t="shared" si="36"/>
        <v>E1.3.4</v>
      </c>
      <c r="BQ141" s="53" t="str">
        <f t="shared" si="22"/>
        <v/>
      </c>
    </row>
    <row r="142" spans="2:73" ht="11" customHeight="1" x14ac:dyDescent="0.2">
      <c r="B142" s="80" t="s">
        <v>176</v>
      </c>
      <c r="C142" s="80"/>
      <c r="D142" s="80"/>
      <c r="E142" s="80"/>
      <c r="F142" s="80"/>
      <c r="G142" s="80"/>
      <c r="H142" s="80"/>
      <c r="I142" s="80"/>
      <c r="J142" s="80"/>
      <c r="K142" s="80"/>
      <c r="L142" s="80"/>
      <c r="M142" s="80"/>
      <c r="N142" s="80"/>
      <c r="O142" s="80">
        <f xml:space="preserve"> IF(COUNTIF($BP$72:$BP$146, BJ85) = 0, "", COUNTIF($BQ$72:$BQ$146, BJ85))</f>
        <v>1</v>
      </c>
      <c r="P142" s="80"/>
      <c r="Q142" s="80">
        <f xml:space="preserve"> IF(COUNTIF($BP$72:$BP$146, BJ85)= 0, "", COUNTIF($BP$72:$BP$146, BJ85))</f>
        <v>5</v>
      </c>
      <c r="R142" s="80"/>
      <c r="S142" s="81">
        <f t="shared" si="29"/>
        <v>0.2</v>
      </c>
      <c r="T142" s="81"/>
      <c r="U142" s="80" t="str">
        <f>IFERROR(IF(INDEX($W$139:$X$142,ROW(4:4),1)="","",INDEX(E_CatData!$3:$30,MATCH(BJ85,E_CatData!$A$3:$A$30,0),MATCH($AI$5,E_CatData!$1:$1,0))), "")</f>
        <v/>
      </c>
      <c r="V142" s="80"/>
      <c r="W142" s="80" t="str">
        <f>IFERROR(IF(INDEX(E_CatData!$33:$60,MATCH(BJ85,E_CatData!$A$33:$A$66,0),MATCH($AI$5,E_CatData!$1:$1,0))=0,"",INDEX(E_CatData!$33:$60,MATCH(BJ85,E_CatData!$A$33:$A$60,0),MATCH($AI$5,E_CatData!$1:$1,0))), "")</f>
        <v/>
      </c>
      <c r="X142" s="80"/>
      <c r="Y142" s="81" t="str">
        <f t="shared" si="26"/>
        <v/>
      </c>
      <c r="Z142" s="81"/>
      <c r="AB142" s="90"/>
      <c r="AC142" s="90"/>
      <c r="AD142" s="90"/>
      <c r="AE142" s="90"/>
      <c r="AF142" s="90"/>
      <c r="AG142" s="90"/>
      <c r="AH142" s="90"/>
      <c r="AI142" s="90"/>
      <c r="AJ142" s="90"/>
      <c r="AK142" s="90"/>
      <c r="AL142" s="90"/>
      <c r="AM142" s="90"/>
      <c r="AN142" s="90"/>
      <c r="AO142" s="90" t="s">
        <v>2</v>
      </c>
      <c r="AP142" s="90"/>
      <c r="AQ142" s="90" t="s">
        <v>284</v>
      </c>
      <c r="AR142" s="90"/>
      <c r="AS142" s="90" t="s">
        <v>22</v>
      </c>
      <c r="AT142" s="90"/>
      <c r="AU142" s="90" t="s">
        <v>2</v>
      </c>
      <c r="AV142" s="90"/>
      <c r="AW142" s="90" t="s">
        <v>284</v>
      </c>
      <c r="AX142" s="90"/>
      <c r="AY142" s="90" t="s">
        <v>22</v>
      </c>
      <c r="AZ142" s="90"/>
      <c r="BE142" s="53" t="s">
        <v>611</v>
      </c>
      <c r="BO142" s="53">
        <v>71</v>
      </c>
      <c r="BP142" s="53" t="str">
        <f t="shared" si="36"/>
        <v>E1.2.3</v>
      </c>
      <c r="BQ142" s="53" t="str">
        <f t="shared" si="22"/>
        <v/>
      </c>
    </row>
    <row r="143" spans="2:73" ht="11" customHeight="1" x14ac:dyDescent="0.2">
      <c r="B143" s="86" t="s">
        <v>40</v>
      </c>
      <c r="C143" s="86"/>
      <c r="D143" s="86"/>
      <c r="E143" s="86"/>
      <c r="F143" s="86"/>
      <c r="G143" s="86"/>
      <c r="H143" s="86"/>
      <c r="I143" s="86"/>
      <c r="J143" s="86"/>
      <c r="K143" s="86"/>
      <c r="L143" s="86"/>
      <c r="M143" s="86"/>
      <c r="N143" s="86"/>
      <c r="O143" s="86">
        <f>IF(SUM(O144:P148)=0,"",SUM(O144:P148))</f>
        <v>8</v>
      </c>
      <c r="P143" s="86"/>
      <c r="Q143" s="86">
        <f>IF(SUM(Q144:R148)=0,"",SUM(Q144:R148))</f>
        <v>13</v>
      </c>
      <c r="R143" s="86"/>
      <c r="S143" s="87">
        <f t="shared" si="29"/>
        <v>0.61538461538461542</v>
      </c>
      <c r="T143" s="87"/>
      <c r="U143" s="86" t="str">
        <f>IF(SUM(U144:V148)=0,"",SUM(U144:V148))</f>
        <v/>
      </c>
      <c r="V143" s="86"/>
      <c r="W143" s="86" t="str">
        <f>IF(SUM(W144:X148)=0,"",SUM(W144:X148))</f>
        <v/>
      </c>
      <c r="X143" s="86"/>
      <c r="Y143" s="87" t="str">
        <f t="shared" si="26"/>
        <v/>
      </c>
      <c r="Z143" s="87"/>
      <c r="AB143" s="85" t="s">
        <v>52</v>
      </c>
      <c r="AC143" s="85"/>
      <c r="AD143" s="85"/>
      <c r="AE143" s="85"/>
      <c r="AF143" s="85"/>
      <c r="AG143" s="85"/>
      <c r="AH143" s="85"/>
      <c r="AI143" s="85"/>
      <c r="AJ143" s="85"/>
      <c r="AK143" s="85"/>
      <c r="AL143" s="85"/>
      <c r="AM143" s="85"/>
      <c r="AN143" s="85"/>
      <c r="AO143" s="85">
        <f>IF(SUM(AO144:AP146)=0,"",SUM(AO144:AP146))</f>
        <v>7</v>
      </c>
      <c r="AP143" s="85"/>
      <c r="AQ143" s="85">
        <f>IF(SUM(AQ144:AR146)=0,"",SUM(AQ144:AR146))</f>
        <v>7</v>
      </c>
      <c r="AR143" s="85"/>
      <c r="AS143" s="84">
        <f>IFERROR(AO143/AQ143, "")</f>
        <v>1</v>
      </c>
      <c r="AT143" s="84"/>
      <c r="AU143" s="85" t="str">
        <f>IF(SUM(AU144:AV146)=0,"",SUM(AU144:AV146))</f>
        <v/>
      </c>
      <c r="AV143" s="85"/>
      <c r="AW143" s="85" t="str">
        <f>IF(SUM(AW144:AX146)=0,"",SUM(AW144:AX146))</f>
        <v/>
      </c>
      <c r="AX143" s="85"/>
      <c r="AY143" s="85" t="str">
        <f>IFERROR(AU143/AW143, "")</f>
        <v/>
      </c>
      <c r="AZ143" s="85"/>
      <c r="BE143" s="53" t="s">
        <v>612</v>
      </c>
      <c r="BO143" s="53">
        <v>72</v>
      </c>
      <c r="BP143" s="53" t="str">
        <f t="shared" si="36"/>
        <v>E1.1.6</v>
      </c>
      <c r="BQ143" s="53" t="str">
        <f t="shared" si="22"/>
        <v/>
      </c>
    </row>
    <row r="144" spans="2:73" ht="11" customHeight="1" x14ac:dyDescent="0.2">
      <c r="B144" s="80" t="s">
        <v>175</v>
      </c>
      <c r="C144" s="80"/>
      <c r="D144" s="80"/>
      <c r="E144" s="80"/>
      <c r="F144" s="80"/>
      <c r="G144" s="80"/>
      <c r="H144" s="80"/>
      <c r="I144" s="80"/>
      <c r="J144" s="80"/>
      <c r="K144" s="80"/>
      <c r="L144" s="80"/>
      <c r="M144" s="80"/>
      <c r="N144" s="80"/>
      <c r="O144" s="80">
        <f xml:space="preserve"> IF(COUNTIF($BP$72:$BP$146, BJ86) = 0, "", COUNTIF($BQ$72:$BQ$146, BJ86))</f>
        <v>3</v>
      </c>
      <c r="P144" s="80"/>
      <c r="Q144" s="80">
        <f xml:space="preserve"> IF(COUNTIF($BP$72:$BP$146, BJ86)= 0, "", COUNTIF($BP$72:$BP$146, BJ86))</f>
        <v>5</v>
      </c>
      <c r="R144" s="80"/>
      <c r="S144" s="81">
        <f t="shared" si="29"/>
        <v>0.6</v>
      </c>
      <c r="T144" s="81"/>
      <c r="U144" s="80" t="str">
        <f>IFERROR(IF(INDEX($W$144:$X$148,ROW(1:1),1)="","",INDEX(E_CatData!$3:$30,MATCH(BJ86,E_CatData!$A$3:$A$30,0),MATCH($AI$5,E_CatData!$1:$1,0))), "")</f>
        <v/>
      </c>
      <c r="V144" s="80"/>
      <c r="W144" s="80" t="str">
        <f>IFERROR(IF(INDEX(E_CatData!$33:$60,MATCH(BJ86,E_CatData!$A$33:$A$66,0),MATCH($AI$5,E_CatData!$1:$1,0))=0,"",INDEX(E_CatData!$33:$60,MATCH(BJ86,E_CatData!$A$33:$A$60,0),MATCH($AI$5,E_CatData!$1:$1,0))), "")</f>
        <v/>
      </c>
      <c r="X144" s="80"/>
      <c r="Y144" s="81" t="str">
        <f t="shared" si="26"/>
        <v/>
      </c>
      <c r="Z144" s="81"/>
      <c r="AB144" s="80" t="s">
        <v>209</v>
      </c>
      <c r="AC144" s="80"/>
      <c r="AD144" s="80"/>
      <c r="AE144" s="80"/>
      <c r="AF144" s="80"/>
      <c r="AG144" s="80"/>
      <c r="AH144" s="80"/>
      <c r="AI144" s="80"/>
      <c r="AJ144" s="80"/>
      <c r="AK144" s="80"/>
      <c r="AL144" s="80"/>
      <c r="AM144" s="80"/>
      <c r="AN144" s="80"/>
      <c r="AO144" s="80" t="str">
        <f xml:space="preserve"> IF(COUNTIF($CB$72:$CB$111, BM70) = 0, "", COUNTIF($CC$72:$CC$111, BM70))</f>
        <v/>
      </c>
      <c r="AP144" s="80"/>
      <c r="AQ144" s="80" t="str">
        <f xml:space="preserve"> IF(COUNTIF($CB$72:$CB$111, BM70)= 0, "", COUNTIF($CB$72:$CB$111, BM70))</f>
        <v/>
      </c>
      <c r="AR144" s="80"/>
      <c r="AS144" s="80" t="str">
        <f>IFERROR(IF(AND(AO144,AQ144)=0,"",IFERROR(AO144/AQ144,0)), "")</f>
        <v/>
      </c>
      <c r="AT144" s="80"/>
      <c r="AU144" s="80" t="str">
        <f>IFERROR(IF(INDEX($AW$144:$AX$146,ROW(1:1),1)="","",INDEX(S_CatData!$3:$11,MATCH(BM70,S_CatData!$A$3:$A$11,0),MATCH($AI$5,S_CatData!$1:$1,0))), "")</f>
        <v/>
      </c>
      <c r="AV144" s="80"/>
      <c r="AW144" s="80" t="str">
        <f>IFERROR(IF(INDEX(S_CatData!$14:$22,MATCH(BM70,S_CatData!$A$14:$A$22,0),MATCH($AI$5,S_CatData!$1:$1,0))=0,"",INDEX(S_CatData!$14:$22,MATCH(BM70,S_CatData!$A$14:$A$22,0),MATCH($AI$5,S_CatData!$1:$1,0))), "")</f>
        <v/>
      </c>
      <c r="AX144" s="80"/>
      <c r="AY144" s="80" t="str">
        <f t="shared" ref="AY144:AY154" si="37">IFERROR(AU144/AW144, "")</f>
        <v/>
      </c>
      <c r="AZ144" s="80"/>
      <c r="BE144" s="53" t="s">
        <v>613</v>
      </c>
      <c r="BO144" s="53">
        <v>73</v>
      </c>
      <c r="BP144" s="53" t="str">
        <f t="shared" si="36"/>
        <v>E1.2.3</v>
      </c>
      <c r="BQ144" s="53" t="str">
        <f t="shared" si="22"/>
        <v/>
      </c>
    </row>
    <row r="145" spans="1:69" ht="11" customHeight="1" x14ac:dyDescent="0.2">
      <c r="B145" s="80" t="s">
        <v>174</v>
      </c>
      <c r="C145" s="80"/>
      <c r="D145" s="80"/>
      <c r="E145" s="80"/>
      <c r="F145" s="80"/>
      <c r="G145" s="80"/>
      <c r="H145" s="80"/>
      <c r="I145" s="80"/>
      <c r="J145" s="80"/>
      <c r="K145" s="80"/>
      <c r="L145" s="80"/>
      <c r="M145" s="80"/>
      <c r="N145" s="80"/>
      <c r="O145" s="80">
        <f xml:space="preserve"> IF(COUNTIF($BP$72:$BP$146, BJ87) = 0, "", COUNTIF($BQ$72:$BQ$146, BJ87))</f>
        <v>0</v>
      </c>
      <c r="P145" s="80"/>
      <c r="Q145" s="80">
        <f xml:space="preserve"> IF(COUNTIF($BP$72:$BP$146, BJ87)= 0, "", COUNTIF($BP$72:$BP$146, BJ87))</f>
        <v>1</v>
      </c>
      <c r="R145" s="80"/>
      <c r="S145" s="81">
        <f t="shared" si="29"/>
        <v>0</v>
      </c>
      <c r="T145" s="81"/>
      <c r="U145" s="80" t="str">
        <f>IFERROR(IF(INDEX($W$144:$X$148,ROW(2:2),1)="","",INDEX(E_CatData!$3:$30,MATCH(BJ87,E_CatData!$A$3:$A$30,0),MATCH($AI$5,E_CatData!$1:$1,0))), "")</f>
        <v/>
      </c>
      <c r="V145" s="80"/>
      <c r="W145" s="80" t="str">
        <f>IFERROR(IF(INDEX(E_CatData!$33:$60,MATCH(BJ87,E_CatData!$A$33:$A$66,0),MATCH($AI$5,E_CatData!$1:$1,0))=0,"",INDEX(E_CatData!$33:$60,MATCH(BJ87,E_CatData!$A$33:$A$60,0),MATCH($AI$5,E_CatData!$1:$1,0))), "")</f>
        <v/>
      </c>
      <c r="X145" s="80"/>
      <c r="Y145" s="81" t="str">
        <f t="shared" si="26"/>
        <v/>
      </c>
      <c r="Z145" s="81"/>
      <c r="AB145" s="80" t="s">
        <v>208</v>
      </c>
      <c r="AC145" s="80"/>
      <c r="AD145" s="80"/>
      <c r="AE145" s="80"/>
      <c r="AF145" s="80"/>
      <c r="AG145" s="80"/>
      <c r="AH145" s="80"/>
      <c r="AI145" s="80"/>
      <c r="AJ145" s="80"/>
      <c r="AK145" s="80"/>
      <c r="AL145" s="80"/>
      <c r="AM145" s="80"/>
      <c r="AN145" s="80"/>
      <c r="AO145" s="80">
        <f xml:space="preserve"> IF(COUNTIF($CB$72:$CB$111, BM71) = 0, "", COUNTIF($CC$72:$CC$111, BM71))</f>
        <v>6</v>
      </c>
      <c r="AP145" s="80"/>
      <c r="AQ145" s="80">
        <f xml:space="preserve"> IF(COUNTIF($CB$72:$CB$111, BM71)= 0, "", COUNTIF($CB$72:$CB$111, BM71))</f>
        <v>6</v>
      </c>
      <c r="AR145" s="80"/>
      <c r="AS145" s="80">
        <f t="shared" ref="AS145:AS146" si="38">IFERROR(IF(AND(AO145,AQ145)=0,"",IFERROR(AO145/AQ145,0)), "")</f>
        <v>1</v>
      </c>
      <c r="AT145" s="80"/>
      <c r="AU145" s="80" t="str">
        <f>IFERROR(IF(INDEX($AW$144:$AX$146,ROW(2:2),1)="","",INDEX(S_CatData!$3:$11,MATCH(BM71,S_CatData!$A$3:$A$11,0),MATCH($AI$5,S_CatData!$1:$1,0))), "")</f>
        <v/>
      </c>
      <c r="AV145" s="80"/>
      <c r="AW145" s="80" t="str">
        <f>IFERROR(IF(INDEX(S_CatData!$14:$22,MATCH(BM71,S_CatData!$A$14:$A$22,0),MATCH($AI$5,S_CatData!$1:$1,0))=0,"",INDEX(S_CatData!$14:$22,MATCH(BM71,S_CatData!$A$14:$A$22,0),MATCH($AI$5,S_CatData!$1:$1,0))), "")</f>
        <v/>
      </c>
      <c r="AX145" s="80"/>
      <c r="AY145" s="80" t="str">
        <f t="shared" si="37"/>
        <v/>
      </c>
      <c r="AZ145" s="80"/>
      <c r="BO145" s="53">
        <v>74</v>
      </c>
      <c r="BP145" s="53" t="str">
        <f t="shared" si="36"/>
        <v>E1.1.4</v>
      </c>
      <c r="BQ145" s="53" t="str">
        <f t="shared" si="22"/>
        <v/>
      </c>
    </row>
    <row r="146" spans="1:69" ht="11" customHeight="1" x14ac:dyDescent="0.2">
      <c r="B146" s="80" t="s">
        <v>173</v>
      </c>
      <c r="C146" s="80"/>
      <c r="D146" s="80"/>
      <c r="E146" s="80"/>
      <c r="F146" s="80"/>
      <c r="G146" s="80"/>
      <c r="H146" s="80"/>
      <c r="I146" s="80"/>
      <c r="J146" s="80"/>
      <c r="K146" s="80"/>
      <c r="L146" s="80"/>
      <c r="M146" s="80"/>
      <c r="N146" s="80"/>
      <c r="O146" s="80">
        <f xml:space="preserve"> IF(COUNTIF($BP$72:$BP$146, BJ88) = 0, "", COUNTIF($BQ$72:$BQ$146, BJ88))</f>
        <v>2</v>
      </c>
      <c r="P146" s="80"/>
      <c r="Q146" s="80">
        <f xml:space="preserve"> IF(COUNTIF($BP$72:$BP$146, BJ88)= 0, "", COUNTIF($BP$72:$BP$146, BJ88))</f>
        <v>2</v>
      </c>
      <c r="R146" s="80"/>
      <c r="S146" s="81">
        <f t="shared" si="29"/>
        <v>1</v>
      </c>
      <c r="T146" s="81"/>
      <c r="U146" s="80" t="str">
        <f>IFERROR(IF(INDEX($W$144:$X$148,ROW(3:3),1)="","",INDEX(E_CatData!$3:$30,MATCH(BJ88,E_CatData!$A$3:$A$30,0),MATCH($AI$5,E_CatData!$1:$1,0))), "")</f>
        <v/>
      </c>
      <c r="V146" s="80"/>
      <c r="W146" s="80" t="str">
        <f>IFERROR(IF(INDEX(E_CatData!$33:$60,MATCH(BJ88,E_CatData!$A$33:$A$66,0),MATCH($AI$5,E_CatData!$1:$1,0))=0,"",INDEX(E_CatData!$33:$60,MATCH(BJ88,E_CatData!$A$33:$A$60,0),MATCH($AI$5,E_CatData!$1:$1,0))), "")</f>
        <v/>
      </c>
      <c r="X146" s="80"/>
      <c r="Y146" s="81" t="str">
        <f t="shared" si="26"/>
        <v/>
      </c>
      <c r="Z146" s="81"/>
      <c r="AB146" s="80" t="s">
        <v>273</v>
      </c>
      <c r="AC146" s="80"/>
      <c r="AD146" s="80"/>
      <c r="AE146" s="80"/>
      <c r="AF146" s="80"/>
      <c r="AG146" s="80"/>
      <c r="AH146" s="80"/>
      <c r="AI146" s="80"/>
      <c r="AJ146" s="80"/>
      <c r="AK146" s="80"/>
      <c r="AL146" s="80"/>
      <c r="AM146" s="80"/>
      <c r="AN146" s="80"/>
      <c r="AO146" s="80">
        <f xml:space="preserve"> IF(COUNTIF($CB$72:$CB$111, BM72) = 0, "", COUNTIF($CC$72:$CC$111, BM72))</f>
        <v>1</v>
      </c>
      <c r="AP146" s="80"/>
      <c r="AQ146" s="80">
        <f xml:space="preserve"> IF(COUNTIF($CB$72:$CB$111, BM72)= 0, "", COUNTIF($CB$72:$CB$111, BM72))</f>
        <v>1</v>
      </c>
      <c r="AR146" s="80"/>
      <c r="AS146" s="80">
        <f t="shared" si="38"/>
        <v>1</v>
      </c>
      <c r="AT146" s="80"/>
      <c r="AU146" s="80" t="str">
        <f>IFERROR(IF(INDEX($AW$144:$AX$146,ROW(3:3),1)="","",INDEX(S_CatData!$3:$11,MATCH(BM72,S_CatData!$A$3:$A$11,0),MATCH($AI$5,S_CatData!$1:$1,0))), "")</f>
        <v/>
      </c>
      <c r="AV146" s="80"/>
      <c r="AW146" s="80" t="str">
        <f>IFERROR(IF(INDEX(S_CatData!$14:$22,MATCH(BM72,S_CatData!$A$14:$A$22,0),MATCH($AI$5,S_CatData!$1:$1,0))=0,"",INDEX(S_CatData!$14:$22,MATCH(BM72,S_CatData!$A$14:$A$22,0),MATCH($AI$5,S_CatData!$1:$1,0))), "")</f>
        <v/>
      </c>
      <c r="AX146" s="80"/>
      <c r="AY146" s="80" t="str">
        <f t="shared" si="37"/>
        <v/>
      </c>
      <c r="AZ146" s="80"/>
      <c r="BO146" s="53">
        <v>75</v>
      </c>
      <c r="BP146" s="53" t="str">
        <f t="shared" si="36"/>
        <v>E1.2.2</v>
      </c>
      <c r="BQ146" s="53" t="str">
        <f t="shared" si="22"/>
        <v/>
      </c>
    </row>
    <row r="147" spans="1:69" ht="11" customHeight="1" x14ac:dyDescent="0.2">
      <c r="B147" s="80" t="s">
        <v>172</v>
      </c>
      <c r="C147" s="80"/>
      <c r="D147" s="80"/>
      <c r="E147" s="80"/>
      <c r="F147" s="80"/>
      <c r="G147" s="80"/>
      <c r="H147" s="80"/>
      <c r="I147" s="80"/>
      <c r="J147" s="80"/>
      <c r="K147" s="80"/>
      <c r="L147" s="80"/>
      <c r="M147" s="80"/>
      <c r="N147" s="80"/>
      <c r="O147" s="80" t="str">
        <f xml:space="preserve"> IF(COUNTIF($BP$72:$BP$146, BJ89) = 0, "", COUNTIF($BQ$72:$BQ$146, BJ89))</f>
        <v/>
      </c>
      <c r="P147" s="80"/>
      <c r="Q147" s="80" t="str">
        <f xml:space="preserve"> IF(COUNTIF($BP$72:$BP$146, BJ89)= 0, "", COUNTIF($BP$72:$BP$146, BJ89))</f>
        <v/>
      </c>
      <c r="R147" s="80"/>
      <c r="S147" s="81" t="str">
        <f t="shared" si="29"/>
        <v/>
      </c>
      <c r="T147" s="81"/>
      <c r="U147" s="80" t="str">
        <f>IFERROR(IF(INDEX($W$144:$X$148,ROW(4:4),1)="","",INDEX(E_CatData!$3:$30,MATCH(BJ89,E_CatData!$A$3:$A$30,0),MATCH($AI$5,E_CatData!$1:$1,0))), "")</f>
        <v/>
      </c>
      <c r="V147" s="80"/>
      <c r="W147" s="80" t="str">
        <f>IFERROR(IF(INDEX(E_CatData!$33:$60,MATCH(BJ89,E_CatData!$A$33:$A$66,0),MATCH($AI$5,E_CatData!$1:$1,0))=0,"",INDEX(E_CatData!$33:$60,MATCH(BJ89,E_CatData!$A$33:$A$60,0),MATCH($AI$5,E_CatData!$1:$1,0))), "")</f>
        <v/>
      </c>
      <c r="X147" s="80"/>
      <c r="Y147" s="81" t="str">
        <f t="shared" si="26"/>
        <v/>
      </c>
      <c r="Z147" s="81"/>
      <c r="AB147" s="86" t="s">
        <v>53</v>
      </c>
      <c r="AC147" s="86"/>
      <c r="AD147" s="86"/>
      <c r="AE147" s="86"/>
      <c r="AF147" s="86"/>
      <c r="AG147" s="86"/>
      <c r="AH147" s="86"/>
      <c r="AI147" s="86"/>
      <c r="AJ147" s="86"/>
      <c r="AK147" s="86"/>
      <c r="AL147" s="86"/>
      <c r="AM147" s="86"/>
      <c r="AN147" s="86"/>
      <c r="AO147" s="86">
        <f>IF(SUM(AO148:AP150)=0,"",SUM(AO148:AP150))</f>
        <v>14</v>
      </c>
      <c r="AP147" s="86"/>
      <c r="AQ147" s="86">
        <f>IF(SUM(AQ148:AR150)=0,"",SUM(AQ148:AR150))</f>
        <v>15</v>
      </c>
      <c r="AR147" s="86"/>
      <c r="AS147" s="87">
        <f>IFERROR(AO147/AQ147, "")</f>
        <v>0.93333333333333335</v>
      </c>
      <c r="AT147" s="87"/>
      <c r="AU147" s="86" t="str">
        <f>IF(SUM(AU148:AV150)=0,"",SUM(AU148:AV150))</f>
        <v/>
      </c>
      <c r="AV147" s="86"/>
      <c r="AW147" s="86" t="str">
        <f>IF(SUM(AW148:AX150)=0,"",SUM(AW148:AX150))</f>
        <v/>
      </c>
      <c r="AX147" s="86"/>
      <c r="AY147" s="86" t="str">
        <f>IFERROR(AU147/AW147, "")</f>
        <v/>
      </c>
      <c r="AZ147" s="86"/>
    </row>
    <row r="148" spans="1:69" ht="11" customHeight="1" x14ac:dyDescent="0.2">
      <c r="B148" s="80" t="s">
        <v>171</v>
      </c>
      <c r="C148" s="80"/>
      <c r="D148" s="80"/>
      <c r="E148" s="80"/>
      <c r="F148" s="80"/>
      <c r="G148" s="80"/>
      <c r="H148" s="80"/>
      <c r="I148" s="80"/>
      <c r="J148" s="80"/>
      <c r="K148" s="80"/>
      <c r="L148" s="80"/>
      <c r="M148" s="80"/>
      <c r="N148" s="80"/>
      <c r="O148" s="80">
        <f xml:space="preserve"> IF(COUNTIF($BP$72:$BP$146, BJ90) = 0, "", COUNTIF($BQ$72:$BQ$146, BJ90))</f>
        <v>3</v>
      </c>
      <c r="P148" s="80"/>
      <c r="Q148" s="80">
        <f xml:space="preserve"> IF(COUNTIF($BP$72:$BP$146, BJ90)= 0, "", COUNTIF($BP$72:$BP$146, BJ90))</f>
        <v>5</v>
      </c>
      <c r="R148" s="80"/>
      <c r="S148" s="81">
        <f t="shared" si="29"/>
        <v>0.6</v>
      </c>
      <c r="T148" s="81"/>
      <c r="U148" s="80" t="str">
        <f>IFERROR(IF(INDEX($W$144:$X$148,ROW(5:5),1)="","",INDEX(E_CatData!$3:$30,MATCH(BJ90,E_CatData!$A$3:$A$30,0),MATCH($AI$5,E_CatData!$1:$1,0))), "")</f>
        <v/>
      </c>
      <c r="V148" s="80"/>
      <c r="W148" s="80" t="str">
        <f>IFERROR(IF(INDEX(E_CatData!$33:$60,MATCH(BJ90,E_CatData!$A$33:$A$66,0),MATCH($AI$5,E_CatData!$1:$1,0))=0,"",INDEX(E_CatData!$33:$60,MATCH(BJ90,E_CatData!$A$33:$A$60,0),MATCH($AI$5,E_CatData!$1:$1,0))), "")</f>
        <v/>
      </c>
      <c r="X148" s="80"/>
      <c r="Y148" s="81" t="str">
        <f t="shared" si="26"/>
        <v/>
      </c>
      <c r="Z148" s="81"/>
      <c r="AB148" s="80" t="s">
        <v>272</v>
      </c>
      <c r="AC148" s="80"/>
      <c r="AD148" s="80"/>
      <c r="AE148" s="80"/>
      <c r="AF148" s="80"/>
      <c r="AG148" s="80"/>
      <c r="AH148" s="80"/>
      <c r="AI148" s="80"/>
      <c r="AJ148" s="80"/>
      <c r="AK148" s="80"/>
      <c r="AL148" s="80"/>
      <c r="AM148" s="80"/>
      <c r="AN148" s="80"/>
      <c r="AO148" s="80">
        <f xml:space="preserve"> IF(COUNTIF($CB$72:$CB$111, BM73) = 0, "", COUNTIF($CC$72:$CC$111, BM73))</f>
        <v>13</v>
      </c>
      <c r="AP148" s="80"/>
      <c r="AQ148" s="80">
        <f xml:space="preserve"> IF(COUNTIF($CB$72:$CB$111, BM73)= 0, "", COUNTIF($CB$72:$CB$111, BM73))</f>
        <v>14</v>
      </c>
      <c r="AR148" s="80"/>
      <c r="AS148" s="80">
        <f>IFERROR(IF(AND(AO148,AQ148)=0,"",IFERROR(AO148/AQ148,0)), "")</f>
        <v>0.9285714285714286</v>
      </c>
      <c r="AT148" s="80"/>
      <c r="AU148" s="80" t="str">
        <f>IFERROR(IF(INDEX($AW$148:$AX$150,ROW(1:1),1)="","",INDEX(S_CatData!$3:$11,MATCH(BM73,S_CatData!$A$3:$A$11,0),MATCH($AI$5,S_CatData!$1:$1,0))), "")</f>
        <v/>
      </c>
      <c r="AV148" s="80"/>
      <c r="AW148" s="80" t="str">
        <f>IFERROR(IF(INDEX(S_CatData!$14:$22,MATCH(BM73,S_CatData!$A$14:$A$22,0),MATCH($AI$5,S_CatData!$1:$1,0))=0,"",INDEX(S_CatData!$14:$22,MATCH(BM73,S_CatData!$A$14:$A$22,0),MATCH($AI$5,S_CatData!$1:$1,0))), "")</f>
        <v/>
      </c>
      <c r="AX148" s="80"/>
      <c r="AY148" s="80" t="str">
        <f t="shared" si="37"/>
        <v/>
      </c>
      <c r="AZ148" s="80"/>
    </row>
    <row r="149" spans="1:69" ht="11" customHeight="1" x14ac:dyDescent="0.2">
      <c r="B149" s="86" t="s">
        <v>41</v>
      </c>
      <c r="C149" s="86"/>
      <c r="D149" s="86"/>
      <c r="E149" s="86"/>
      <c r="F149" s="86"/>
      <c r="G149" s="86"/>
      <c r="H149" s="86"/>
      <c r="I149" s="86"/>
      <c r="J149" s="86"/>
      <c r="K149" s="86"/>
      <c r="L149" s="86"/>
      <c r="M149" s="86"/>
      <c r="N149" s="86"/>
      <c r="O149" s="86">
        <f>IF(SUM(O150:P153)=0,"",SUM(O150:P153))</f>
        <v>8</v>
      </c>
      <c r="P149" s="86"/>
      <c r="Q149" s="86">
        <f>IF(SUM(Q150:R153)=0,"",SUM(Q150:R153))</f>
        <v>8</v>
      </c>
      <c r="R149" s="86"/>
      <c r="S149" s="87">
        <f t="shared" si="29"/>
        <v>1</v>
      </c>
      <c r="T149" s="87"/>
      <c r="U149" s="86" t="str">
        <f>IF(SUM(U150:V153)=0,"",SUM(U150:V153))</f>
        <v/>
      </c>
      <c r="V149" s="86"/>
      <c r="W149" s="86" t="str">
        <f>IF(SUM(W150:X153)=0,"",SUM(W150:X153))</f>
        <v/>
      </c>
      <c r="X149" s="86"/>
      <c r="Y149" s="87" t="str">
        <f t="shared" si="26"/>
        <v/>
      </c>
      <c r="Z149" s="87"/>
      <c r="AB149" s="80" t="s">
        <v>271</v>
      </c>
      <c r="AC149" s="80"/>
      <c r="AD149" s="80"/>
      <c r="AE149" s="80"/>
      <c r="AF149" s="80"/>
      <c r="AG149" s="80"/>
      <c r="AH149" s="80"/>
      <c r="AI149" s="80"/>
      <c r="AJ149" s="80"/>
      <c r="AK149" s="80"/>
      <c r="AL149" s="80"/>
      <c r="AM149" s="80"/>
      <c r="AN149" s="80"/>
      <c r="AO149" s="80">
        <f xml:space="preserve"> IF(COUNTIF($CB$72:$CB$111, BM74) = 0, "", COUNTIF($CC$72:$CC$111, BM74))</f>
        <v>1</v>
      </c>
      <c r="AP149" s="80"/>
      <c r="AQ149" s="80">
        <f xml:space="preserve"> IF(COUNTIF($CB$72:$CB$111, BM74)= 0, "", COUNTIF($CB$72:$CB$111, BM74))</f>
        <v>1</v>
      </c>
      <c r="AR149" s="80"/>
      <c r="AS149" s="80">
        <f>IFERROR(IF(AND(AO149,AQ149)=0,"",IFERROR(AO149/AQ149,0)), "")</f>
        <v>1</v>
      </c>
      <c r="AT149" s="80"/>
      <c r="AU149" s="80" t="str">
        <f>IFERROR(IF(INDEX($AW$148:$AX$150,ROW(2:2),1)="","",INDEX(S_CatData!$3:$11,MATCH(BM74,S_CatData!$A$3:$A$11,0),MATCH($AI$5,S_CatData!$1:$1,0))), "")</f>
        <v/>
      </c>
      <c r="AV149" s="80"/>
      <c r="AW149" s="80" t="str">
        <f>IFERROR(IF(INDEX(S_CatData!$14:$22,MATCH(BM74,S_CatData!$A$14:$A$22,0),MATCH($AI$5,S_CatData!$1:$1,0))=0,"",INDEX(S_CatData!$14:$22,MATCH(BM74,S_CatData!$A$14:$A$22,0),MATCH($AI$5,S_CatData!$1:$1,0))), "")</f>
        <v/>
      </c>
      <c r="AX149" s="80"/>
      <c r="AY149" s="80" t="str">
        <f t="shared" si="37"/>
        <v/>
      </c>
      <c r="AZ149" s="80"/>
    </row>
    <row r="150" spans="1:69" ht="11" customHeight="1" x14ac:dyDescent="0.2">
      <c r="B150" s="80" t="s">
        <v>170</v>
      </c>
      <c r="C150" s="80"/>
      <c r="D150" s="80"/>
      <c r="E150" s="80"/>
      <c r="F150" s="80"/>
      <c r="G150" s="80"/>
      <c r="H150" s="80"/>
      <c r="I150" s="80"/>
      <c r="J150" s="80"/>
      <c r="K150" s="80"/>
      <c r="L150" s="80"/>
      <c r="M150" s="80"/>
      <c r="N150" s="80"/>
      <c r="O150" s="80">
        <f xml:space="preserve"> IF(COUNTIF($BP$72:$BP$146, BJ91) = 0, "", COUNTIF($BQ$72:$BQ$146, BJ91))</f>
        <v>2</v>
      </c>
      <c r="P150" s="80"/>
      <c r="Q150" s="80">
        <f xml:space="preserve"> IF(COUNTIF($BP$72:$BP$146, BJ91)= 0, "", COUNTIF($BP$72:$BP$146, BJ91))</f>
        <v>2</v>
      </c>
      <c r="R150" s="80"/>
      <c r="S150" s="81">
        <f t="shared" si="29"/>
        <v>1</v>
      </c>
      <c r="T150" s="81"/>
      <c r="U150" s="80" t="str">
        <f>IFERROR(IF(INDEX($W$150:$X$153,ROW(1:1),1)="","",INDEX(E_CatData!$3:$30,MATCH(BJ91,E_CatData!$A$3:$A$30,0),MATCH($AI$5,E_CatData!$1:$1,0))), "")</f>
        <v/>
      </c>
      <c r="V150" s="80"/>
      <c r="W150" s="80" t="str">
        <f>IFERROR(IF(INDEX(E_CatData!$33:$60,MATCH(BJ91,E_CatData!$A$33:$A$66,0),MATCH($AI$5,E_CatData!$1:$1,0))=0,"",INDEX(E_CatData!$33:$60,MATCH(BJ91,E_CatData!$A$33:$A$60,0),MATCH($AI$5,E_CatData!$1:$1,0))), "")</f>
        <v/>
      </c>
      <c r="X150" s="80"/>
      <c r="Y150" s="81" t="str">
        <f t="shared" si="26"/>
        <v/>
      </c>
      <c r="Z150" s="81"/>
      <c r="AB150" s="80" t="s">
        <v>270</v>
      </c>
      <c r="AC150" s="80"/>
      <c r="AD150" s="80"/>
      <c r="AE150" s="80"/>
      <c r="AF150" s="80"/>
      <c r="AG150" s="80"/>
      <c r="AH150" s="80"/>
      <c r="AI150" s="80"/>
      <c r="AJ150" s="80"/>
      <c r="AK150" s="80"/>
      <c r="AL150" s="80"/>
      <c r="AM150" s="80"/>
      <c r="AN150" s="80"/>
      <c r="AO150" s="80" t="str">
        <f xml:space="preserve"> IF(COUNTIF($CB$72:$CB$111, BM75) = 0, "", COUNTIF($CC$72:$CC$111, BM75))</f>
        <v/>
      </c>
      <c r="AP150" s="80"/>
      <c r="AQ150" s="80" t="str">
        <f xml:space="preserve"> IF(COUNTIF($CB$72:$CB$111, BM75)= 0, "", COUNTIF($CB$72:$CB$111, BM75))</f>
        <v/>
      </c>
      <c r="AR150" s="80"/>
      <c r="AS150" s="80" t="str">
        <f>IFERROR(IF(AND(AO150,AQ150)=0,"",IFERROR(AO150/AQ150,0)), "")</f>
        <v/>
      </c>
      <c r="AT150" s="80"/>
      <c r="AU150" s="80" t="str">
        <f>IFERROR(IF(INDEX($AW$148:$AX$150,ROW(3:3),1)="","",INDEX(S_CatData!$3:$11,MATCH(BM75,S_CatData!$A$3:$A$11,0),MATCH($AI$5,S_CatData!$1:$1,0))), "")</f>
        <v/>
      </c>
      <c r="AV150" s="80"/>
      <c r="AW150" s="80" t="str">
        <f>IFERROR(IF(INDEX(S_CatData!$14:$22,MATCH(BM75,S_CatData!$A$14:$A$22,0),MATCH($AI$5,S_CatData!$1:$1,0))=0,"",INDEX(S_CatData!$14:$22,MATCH(BM75,S_CatData!$A$14:$A$22,0),MATCH($AI$5,S_CatData!$1:$1,0))), "")</f>
        <v/>
      </c>
      <c r="AX150" s="80"/>
      <c r="AY150" s="80" t="str">
        <f t="shared" si="37"/>
        <v/>
      </c>
      <c r="AZ150" s="80"/>
      <c r="BB150"/>
      <c r="BC150"/>
      <c r="BD150"/>
      <c r="BE150"/>
    </row>
    <row r="151" spans="1:69" ht="11" customHeight="1" x14ac:dyDescent="0.2">
      <c r="B151" s="80" t="s">
        <v>169</v>
      </c>
      <c r="C151" s="80"/>
      <c r="D151" s="80"/>
      <c r="E151" s="80"/>
      <c r="F151" s="80"/>
      <c r="G151" s="80"/>
      <c r="H151" s="80"/>
      <c r="I151" s="80"/>
      <c r="J151" s="80"/>
      <c r="K151" s="80"/>
      <c r="L151" s="80"/>
      <c r="M151" s="80"/>
      <c r="N151" s="80"/>
      <c r="O151" s="80">
        <f xml:space="preserve"> IF(COUNTIF($BP$72:$BP$146, BJ92) = 0, "", COUNTIF($BQ$72:$BQ$146, BJ92))</f>
        <v>1</v>
      </c>
      <c r="P151" s="80"/>
      <c r="Q151" s="80">
        <f xml:space="preserve"> IF(COUNTIF($BP$72:$BP$146, BJ92)= 0, "", COUNTIF($BP$72:$BP$146, BJ92))</f>
        <v>1</v>
      </c>
      <c r="R151" s="80"/>
      <c r="S151" s="81">
        <f t="shared" si="29"/>
        <v>1</v>
      </c>
      <c r="T151" s="81"/>
      <c r="U151" s="80" t="str">
        <f>IFERROR(IF(INDEX($W$150:$X$153,ROW(2:2),1)="","",INDEX(E_CatData!$3:$30,MATCH(BJ92,E_CatData!$A$3:$A$30,0),MATCH($AI$5,E_CatData!$1:$1,0))), "")</f>
        <v/>
      </c>
      <c r="V151" s="80"/>
      <c r="W151" s="80" t="str">
        <f>IFERROR(IF(INDEX(E_CatData!$33:$60,MATCH(BJ92,E_CatData!$A$33:$A$66,0),MATCH($AI$5,E_CatData!$1:$1,0))=0,"",INDEX(E_CatData!$33:$60,MATCH(BJ92,E_CatData!$A$33:$A$60,0),MATCH($AI$5,E_CatData!$1:$1,0))), "")</f>
        <v/>
      </c>
      <c r="X151" s="80"/>
      <c r="Y151" s="81" t="str">
        <f t="shared" si="26"/>
        <v/>
      </c>
      <c r="Z151" s="81"/>
      <c r="AB151" s="86" t="s">
        <v>54</v>
      </c>
      <c r="AC151" s="86"/>
      <c r="AD151" s="86"/>
      <c r="AE151" s="86"/>
      <c r="AF151" s="86"/>
      <c r="AG151" s="86"/>
      <c r="AH151" s="86"/>
      <c r="AI151" s="86"/>
      <c r="AJ151" s="86"/>
      <c r="AK151" s="86"/>
      <c r="AL151" s="86"/>
      <c r="AM151" s="86"/>
      <c r="AN151" s="86"/>
      <c r="AO151" s="86">
        <f>IF(SUM(AO152:AP154)=0,"",SUM(AO152:AP154))</f>
        <v>18</v>
      </c>
      <c r="AP151" s="86"/>
      <c r="AQ151" s="86">
        <f>IF(SUM(AQ152:AR154)=0,"",SUM(AQ152:AR154))</f>
        <v>18</v>
      </c>
      <c r="AR151" s="86"/>
      <c r="AS151" s="87">
        <f>IFERROR(AO151/AQ151, "")</f>
        <v>1</v>
      </c>
      <c r="AT151" s="87"/>
      <c r="AU151" s="86" t="str">
        <f>IF(SUM(AU152:AV154)=0,"",SUM(AU152:AV154))</f>
        <v/>
      </c>
      <c r="AV151" s="86"/>
      <c r="AW151" s="86" t="str">
        <f>IF(SUM(AW152:AX154)=0,"",SUM(AW152:AX154))</f>
        <v/>
      </c>
      <c r="AX151" s="86"/>
      <c r="AY151" s="86" t="str">
        <f>IFERROR(AU151/AW151, "")</f>
        <v/>
      </c>
      <c r="AZ151" s="86"/>
      <c r="BB151"/>
      <c r="BC151"/>
    </row>
    <row r="152" spans="1:69" ht="11" customHeight="1" x14ac:dyDescent="0.2">
      <c r="B152" s="80" t="s">
        <v>168</v>
      </c>
      <c r="C152" s="80"/>
      <c r="D152" s="80"/>
      <c r="E152" s="80"/>
      <c r="F152" s="80"/>
      <c r="G152" s="80"/>
      <c r="H152" s="80"/>
      <c r="I152" s="80"/>
      <c r="J152" s="80"/>
      <c r="K152" s="80"/>
      <c r="L152" s="80"/>
      <c r="M152" s="80"/>
      <c r="N152" s="80"/>
      <c r="O152" s="80">
        <f xml:space="preserve"> IF(COUNTIF($BP$72:$BP$146, BJ93) = 0, "", COUNTIF($BQ$72:$BQ$146, BJ93))</f>
        <v>2</v>
      </c>
      <c r="P152" s="80"/>
      <c r="Q152" s="80">
        <f xml:space="preserve"> IF(COUNTIF($BP$72:$BP$146, BJ93)= 0, "", COUNTIF($BP$72:$BP$146, BJ93))</f>
        <v>2</v>
      </c>
      <c r="R152" s="80"/>
      <c r="S152" s="81">
        <f t="shared" si="29"/>
        <v>1</v>
      </c>
      <c r="T152" s="81"/>
      <c r="U152" s="80" t="str">
        <f>IFERROR(IF(INDEX($W$150:$X$153,ROW(3:3),1)="","",INDEX(E_CatData!$3:$30,MATCH(BJ93,E_CatData!$A$3:$A$30,0),MATCH($AI$5,E_CatData!$1:$1,0))), "")</f>
        <v/>
      </c>
      <c r="V152" s="80"/>
      <c r="W152" s="80" t="str">
        <f>IFERROR(IF(INDEX(E_CatData!$33:$60,MATCH(BJ93,E_CatData!$A$33:$A$66,0),MATCH($AI$5,E_CatData!$1:$1,0))=0,"",INDEX(E_CatData!$33:$60,MATCH(BJ93,E_CatData!$A$33:$A$60,0),MATCH($AI$5,E_CatData!$1:$1,0))), "")</f>
        <v/>
      </c>
      <c r="X152" s="80"/>
      <c r="Y152" s="81" t="str">
        <f t="shared" si="26"/>
        <v/>
      </c>
      <c r="Z152" s="81"/>
      <c r="AB152" s="80" t="s">
        <v>269</v>
      </c>
      <c r="AC152" s="80"/>
      <c r="AD152" s="80"/>
      <c r="AE152" s="80"/>
      <c r="AF152" s="80"/>
      <c r="AG152" s="80"/>
      <c r="AH152" s="80"/>
      <c r="AI152" s="80"/>
      <c r="AJ152" s="80"/>
      <c r="AK152" s="80"/>
      <c r="AL152" s="80"/>
      <c r="AM152" s="80"/>
      <c r="AN152" s="80"/>
      <c r="AO152" s="80">
        <f xml:space="preserve"> IF(COUNTIF($CB$72:$CB$111, BM76) = 0, "", COUNTIF($CC$72:$CC$111, BM76))</f>
        <v>1</v>
      </c>
      <c r="AP152" s="80"/>
      <c r="AQ152" s="80">
        <f xml:space="preserve"> IF(COUNTIF($CB$72:$CB$111, BM76)= 0, "", COUNTIF($CB$72:$CB$111, BM76))</f>
        <v>1</v>
      </c>
      <c r="AR152" s="80"/>
      <c r="AS152" s="80">
        <f>IFERROR(IF(AND(AO152,AQ152)=0,"",IFERROR(AO152/AQ152,0)), "")</f>
        <v>1</v>
      </c>
      <c r="AT152" s="80"/>
      <c r="AU152" s="80" t="str">
        <f>IFERROR(IF(INDEX($AW$152:$AX$154,ROW(1:1),1)="","",INDEX(S_CatData!$3:$11,MATCH(BM76,S_CatData!$A$3:$A$11,0),MATCH($AI$5,S_CatData!$1:$1,0))), "")</f>
        <v/>
      </c>
      <c r="AV152" s="80"/>
      <c r="AW152" s="80" t="str">
        <f>IFERROR(IF(INDEX(S_CatData!$14:$22,MATCH(BM76,S_CatData!$A$14:$A$22,0),MATCH($AI$5,S_CatData!$1:$1,0))=0,"",INDEX(S_CatData!$14:$22,MATCH(BM76,S_CatData!$A$14:$A$22,0),MATCH($AI$5,S_CatData!$1:$1,0))), "")</f>
        <v/>
      </c>
      <c r="AX152" s="80"/>
      <c r="AY152" s="80" t="str">
        <f t="shared" si="37"/>
        <v/>
      </c>
      <c r="AZ152" s="80"/>
      <c r="BB152"/>
      <c r="BC152"/>
    </row>
    <row r="153" spans="1:69" ht="11" customHeight="1" x14ac:dyDescent="0.2">
      <c r="B153" s="80" t="s">
        <v>167</v>
      </c>
      <c r="C153" s="80"/>
      <c r="D153" s="80"/>
      <c r="E153" s="80"/>
      <c r="F153" s="80"/>
      <c r="G153" s="80"/>
      <c r="H153" s="80"/>
      <c r="I153" s="80"/>
      <c r="J153" s="80"/>
      <c r="K153" s="80"/>
      <c r="L153" s="80"/>
      <c r="M153" s="80"/>
      <c r="N153" s="80"/>
      <c r="O153" s="80">
        <f xml:space="preserve"> IF(COUNTIF($BP$72:$BP$146, BJ94) = 0, "", COUNTIF($BQ$72:$BQ$146, BJ94))</f>
        <v>3</v>
      </c>
      <c r="P153" s="80"/>
      <c r="Q153" s="80">
        <f xml:space="preserve"> IF(COUNTIF($BP$72:$BP$146, BJ94)= 0, "", COUNTIF($BP$72:$BP$146, BJ94))</f>
        <v>3</v>
      </c>
      <c r="R153" s="80"/>
      <c r="S153" s="81">
        <f t="shared" si="29"/>
        <v>1</v>
      </c>
      <c r="T153" s="81"/>
      <c r="U153" s="80" t="str">
        <f>IFERROR(IF(INDEX($W$150:$X$153,ROW(4:4),1)="","",INDEX(E_CatData!$3:$30,MATCH(BJ94,E_CatData!$A$3:$A$30,0),MATCH($AI$5,E_CatData!$1:$1,0))), "")</f>
        <v/>
      </c>
      <c r="V153" s="80"/>
      <c r="W153" s="80" t="str">
        <f>IFERROR(IF(INDEX(E_CatData!$33:$60,MATCH(BJ94,E_CatData!$A$33:$A$66,0),MATCH($AI$5,E_CatData!$1:$1,0))=0,"",INDEX(E_CatData!$33:$60,MATCH(BJ94,E_CatData!$A$33:$A$60,0),MATCH($AI$5,E_CatData!$1:$1,0))), "")</f>
        <v/>
      </c>
      <c r="X153" s="80"/>
      <c r="Y153" s="81" t="str">
        <f t="shared" si="26"/>
        <v/>
      </c>
      <c r="Z153" s="81"/>
      <c r="AB153" s="80" t="s">
        <v>274</v>
      </c>
      <c r="AC153" s="80"/>
      <c r="AD153" s="80"/>
      <c r="AE153" s="80"/>
      <c r="AF153" s="80"/>
      <c r="AG153" s="80"/>
      <c r="AH153" s="80"/>
      <c r="AI153" s="80"/>
      <c r="AJ153" s="80"/>
      <c r="AK153" s="80"/>
      <c r="AL153" s="80"/>
      <c r="AM153" s="80"/>
      <c r="AN153" s="80"/>
      <c r="AO153" s="80">
        <f xml:space="preserve"> IF(COUNTIF($CB$72:$CB$111, BM77) = 0, "", COUNTIF($CC$72:$CC$111, BM77))</f>
        <v>1</v>
      </c>
      <c r="AP153" s="80"/>
      <c r="AQ153" s="80">
        <f xml:space="preserve"> IF(COUNTIF($CB$72:$CB$111, BM77)= 0, "", COUNTIF($CB$72:$CB$111, BM77))</f>
        <v>1</v>
      </c>
      <c r="AR153" s="80"/>
      <c r="AS153" s="80">
        <f>IFERROR(IF(AND(AO153,AQ153)=0,"",IFERROR(AO153/AQ153,0)), "")</f>
        <v>1</v>
      </c>
      <c r="AT153" s="80"/>
      <c r="AU153" s="80" t="str">
        <f>IFERROR(IF(INDEX($AW$152:$AX$154,ROW(2:2),1)="","",INDEX(S_CatData!$3:$11,MATCH(BM77,S_CatData!$A$3:$A$11,0),MATCH($AI$5,S_CatData!$1:$1,0))), "")</f>
        <v/>
      </c>
      <c r="AV153" s="80"/>
      <c r="AW153" s="80" t="str">
        <f>IFERROR(IF(INDEX(S_CatData!$14:$22,MATCH(BM77,S_CatData!$A$14:$A$22,0),MATCH($AI$5,S_CatData!$1:$1,0))=0,"",INDEX(S_CatData!$14:$22,MATCH(BM77,S_CatData!$A$14:$A$22,0),MATCH($AI$5,S_CatData!$1:$1,0))), "")</f>
        <v/>
      </c>
      <c r="AX153" s="80"/>
      <c r="AY153" s="80" t="str">
        <f t="shared" si="37"/>
        <v/>
      </c>
      <c r="AZ153" s="80"/>
    </row>
    <row r="154" spans="1:69" ht="11" customHeight="1" x14ac:dyDescent="0.2">
      <c r="B154" s="86" t="s">
        <v>42</v>
      </c>
      <c r="C154" s="86"/>
      <c r="D154" s="86"/>
      <c r="E154" s="86"/>
      <c r="F154" s="86"/>
      <c r="G154" s="86"/>
      <c r="H154" s="86"/>
      <c r="I154" s="86"/>
      <c r="J154" s="86"/>
      <c r="K154" s="86"/>
      <c r="L154" s="86"/>
      <c r="M154" s="86"/>
      <c r="N154" s="86"/>
      <c r="O154" s="86">
        <f>IF(SUM(O155:P157)=0,"",SUM(O155:P157))</f>
        <v>7</v>
      </c>
      <c r="P154" s="86"/>
      <c r="Q154" s="86">
        <f>IF(SUM(Q155:R157)=0,"",SUM(Q155:R157))</f>
        <v>11</v>
      </c>
      <c r="R154" s="86"/>
      <c r="S154" s="87">
        <f t="shared" si="29"/>
        <v>0.63636363636363635</v>
      </c>
      <c r="T154" s="87"/>
      <c r="U154" s="86" t="str">
        <f>IF(SUM(U155:V157)=0,"",SUM(U155:V157))</f>
        <v/>
      </c>
      <c r="V154" s="86"/>
      <c r="W154" s="86" t="str">
        <f>IF(SUM(W155:X157)=0,"",SUM(W155:X157))</f>
        <v/>
      </c>
      <c r="X154" s="86"/>
      <c r="Y154" s="87" t="str">
        <f t="shared" si="26"/>
        <v/>
      </c>
      <c r="Z154" s="87"/>
      <c r="AB154" s="82" t="s">
        <v>267</v>
      </c>
      <c r="AC154" s="82"/>
      <c r="AD154" s="82"/>
      <c r="AE154" s="82"/>
      <c r="AF154" s="82"/>
      <c r="AG154" s="82"/>
      <c r="AH154" s="82"/>
      <c r="AI154" s="82"/>
      <c r="AJ154" s="82"/>
      <c r="AK154" s="82"/>
      <c r="AL154" s="82"/>
      <c r="AM154" s="82"/>
      <c r="AN154" s="82"/>
      <c r="AO154" s="82">
        <f xml:space="preserve"> IF(COUNTIF($CB$72:$CB$111, BM78) = 0, "", COUNTIF($CC$72:$CC$111, BM78))</f>
        <v>16</v>
      </c>
      <c r="AP154" s="82"/>
      <c r="AQ154" s="82">
        <f xml:space="preserve"> IF(COUNTIF($CB$72:$CB$111, BM78)= 0, "", COUNTIF($CB$72:$CB$111, BM78))</f>
        <v>16</v>
      </c>
      <c r="AR154" s="82"/>
      <c r="AS154" s="82">
        <f>IFERROR(IF(AND(AO154,AQ154)=0,"",IFERROR(AO154/AQ154,0)), "")</f>
        <v>1</v>
      </c>
      <c r="AT154" s="82"/>
      <c r="AU154" s="82" t="str">
        <f>IFERROR(IF(INDEX($AW$152:$AX$154,ROW(3:3),1)="","",INDEX(S_CatData!$3:$11,MATCH(BM78,S_CatData!$A$3:$A$11,0),MATCH($AI$5,S_CatData!$1:$1,0))), "")</f>
        <v/>
      </c>
      <c r="AV154" s="82"/>
      <c r="AW154" s="82" t="str">
        <f>IFERROR(IF(INDEX(S_CatData!$14:$22,MATCH(BM78,S_CatData!$A$14:$A$22,0),MATCH($AI$5,S_CatData!$1:$1,0))=0,"",INDEX(S_CatData!$14:$22,MATCH(BM78,S_CatData!$A$14:$A$22,0),MATCH($AI$5,S_CatData!$1:$1,0))), "")</f>
        <v/>
      </c>
      <c r="AX154" s="82"/>
      <c r="AY154" s="82" t="str">
        <f t="shared" si="37"/>
        <v/>
      </c>
      <c r="AZ154" s="82"/>
    </row>
    <row r="155" spans="1:69" ht="11" customHeight="1" x14ac:dyDescent="0.2">
      <c r="B155" s="80" t="s">
        <v>166</v>
      </c>
      <c r="C155" s="80"/>
      <c r="D155" s="80"/>
      <c r="E155" s="80"/>
      <c r="F155" s="80"/>
      <c r="G155" s="80"/>
      <c r="H155" s="80"/>
      <c r="I155" s="80"/>
      <c r="J155" s="80"/>
      <c r="K155" s="80"/>
      <c r="L155" s="80"/>
      <c r="M155" s="80"/>
      <c r="N155" s="80"/>
      <c r="O155" s="80">
        <f xml:space="preserve"> IF(COUNTIF($BP$72:$BP$146, BJ95) = 0, "", COUNTIF($BQ$72:$BQ$146, BJ95))</f>
        <v>2</v>
      </c>
      <c r="P155" s="80"/>
      <c r="Q155" s="80">
        <f xml:space="preserve"> IF(COUNTIF($BP$72:$BP$146, BJ95)= 0, "", COUNTIF($BP$72:$BP$146, BJ95))</f>
        <v>4</v>
      </c>
      <c r="R155" s="80"/>
      <c r="S155" s="81">
        <f t="shared" si="29"/>
        <v>0.5</v>
      </c>
      <c r="T155" s="81"/>
      <c r="U155" s="80" t="str">
        <f>IFERROR(IF(INDEX($W$155:$X$157,ROW(1:1),1)="","",INDEX(E_CatData!$3:$30,MATCH(BJ95,E_CatData!$A$3:$A$30,0),MATCH($AI$5,E_CatData!$1:$1,0))), "")</f>
        <v/>
      </c>
      <c r="V155" s="80"/>
      <c r="W155" s="80" t="str">
        <f>IFERROR(IF(INDEX(E_CatData!$33:$60,MATCH(BJ95,E_CatData!$A$33:$A$66,0),MATCH($AI$5,E_CatData!$1:$1,0))=0,"",INDEX(E_CatData!$33:$60,MATCH(BJ95,E_CatData!$A$33:$A$60,0),MATCH($AI$5,E_CatData!$1:$1,0))), "")</f>
        <v/>
      </c>
      <c r="X155" s="80"/>
      <c r="Y155" s="81" t="str">
        <f t="shared" si="26"/>
        <v/>
      </c>
      <c r="Z155" s="81"/>
    </row>
    <row r="156" spans="1:69" ht="11" customHeight="1" x14ac:dyDescent="0.2">
      <c r="B156" s="80" t="s">
        <v>165</v>
      </c>
      <c r="C156" s="80"/>
      <c r="D156" s="80"/>
      <c r="E156" s="80"/>
      <c r="F156" s="80"/>
      <c r="G156" s="80"/>
      <c r="H156" s="80"/>
      <c r="I156" s="80"/>
      <c r="J156" s="80"/>
      <c r="K156" s="80"/>
      <c r="L156" s="80"/>
      <c r="M156" s="80"/>
      <c r="N156" s="80"/>
      <c r="O156" s="80">
        <f xml:space="preserve"> IF(COUNTIF($BP$72:$BP$146, BJ96) = 0, "", COUNTIF($BQ$72:$BQ$146, BJ96))</f>
        <v>4</v>
      </c>
      <c r="P156" s="80"/>
      <c r="Q156" s="80">
        <f xml:space="preserve"> IF(COUNTIF($BP$72:$BP$146, BJ96)= 0, "", COUNTIF($BP$72:$BP$146, BJ96))</f>
        <v>5</v>
      </c>
      <c r="R156" s="80"/>
      <c r="S156" s="81">
        <f t="shared" si="29"/>
        <v>0.8</v>
      </c>
      <c r="T156" s="81"/>
      <c r="U156" s="80" t="str">
        <f>IFERROR(IF(INDEX($W$155:$X$157,ROW(2:2),1)="","",INDEX(E_CatData!$3:$30,MATCH(BJ96,E_CatData!$A$3:$A$30,0),MATCH($AI$5,E_CatData!$1:$1,0))), "")</f>
        <v/>
      </c>
      <c r="V156" s="80"/>
      <c r="W156" s="80" t="str">
        <f>IFERROR(IF(INDEX(E_CatData!$33:$60,MATCH(BJ96,E_CatData!$A$33:$A$66,0),MATCH($AI$5,E_CatData!$1:$1,0))=0,"",INDEX(E_CatData!$33:$60,MATCH(BJ96,E_CatData!$A$33:$A$60,0),MATCH($AI$5,E_CatData!$1:$1,0))), "")</f>
        <v/>
      </c>
      <c r="X156" s="80"/>
      <c r="Y156" s="81" t="str">
        <f t="shared" si="26"/>
        <v/>
      </c>
      <c r="Z156" s="81"/>
    </row>
    <row r="157" spans="1:69" ht="11" customHeight="1" x14ac:dyDescent="0.2">
      <c r="B157" s="82" t="s">
        <v>164</v>
      </c>
      <c r="C157" s="82"/>
      <c r="D157" s="82"/>
      <c r="E157" s="82"/>
      <c r="F157" s="82"/>
      <c r="G157" s="82"/>
      <c r="H157" s="82"/>
      <c r="I157" s="82"/>
      <c r="J157" s="82"/>
      <c r="K157" s="82"/>
      <c r="L157" s="82"/>
      <c r="M157" s="82"/>
      <c r="N157" s="82"/>
      <c r="O157" s="82">
        <f xml:space="preserve"> IF(COUNTIF($BP$72:$BP$146, BJ97) = 0, "", COUNTIF($BQ$72:$BQ$146, BJ97))</f>
        <v>1</v>
      </c>
      <c r="P157" s="82"/>
      <c r="Q157" s="82">
        <f xml:space="preserve"> IF(COUNTIF($BP$72:$BP$146, BJ97)= 0, "", COUNTIF($BP$72:$BP$146, BJ97))</f>
        <v>2</v>
      </c>
      <c r="R157" s="82"/>
      <c r="S157" s="83">
        <f t="shared" si="29"/>
        <v>0.5</v>
      </c>
      <c r="T157" s="83"/>
      <c r="U157" s="82" t="str">
        <f>IFERROR(IF(INDEX($W$155:$X$157,ROW(3:3),1)="","",INDEX(E_CatData!$3:$30,MATCH(BJ97,E_CatData!$A$3:$A$30,0),MATCH($AI$5,E_CatData!$1:$1,0))), "")</f>
        <v/>
      </c>
      <c r="V157" s="82"/>
      <c r="W157" s="82" t="str">
        <f>IFERROR(IF(INDEX(E_CatData!$33:$60,MATCH(BJ97,E_CatData!$A$33:$A$66,0),MATCH($AI$5,E_CatData!$1:$1,0))=0,"",INDEX(E_CatData!$33:$60,MATCH(BJ97,E_CatData!$A$33:$A$60,0),MATCH($AI$5,E_CatData!$1:$1,0))), "")</f>
        <v/>
      </c>
      <c r="X157" s="82"/>
      <c r="Y157" s="83" t="str">
        <f t="shared" si="26"/>
        <v/>
      </c>
      <c r="Z157" s="83"/>
    </row>
    <row r="158" spans="1:69" ht="11" customHeight="1" x14ac:dyDescent="0.2">
      <c r="A158" s="46"/>
      <c r="B158" s="46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</row>
    <row r="159" spans="1:69" ht="11" customHeight="1" x14ac:dyDescent="0.2">
      <c r="A159" s="46"/>
      <c r="B159" s="46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</row>
    <row r="160" spans="1:69" ht="11" customHeight="1" x14ac:dyDescent="0.2">
      <c r="A160" s="46"/>
      <c r="B160" s="46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</row>
    <row r="161" spans="1:52" ht="11" customHeight="1" x14ac:dyDescent="0.2">
      <c r="Z161" s="46"/>
    </row>
    <row r="162" spans="1:52" ht="11" customHeight="1" x14ac:dyDescent="0.2">
      <c r="Z162" s="46"/>
      <c r="AZ162" s="46"/>
    </row>
    <row r="163" spans="1:52" ht="11" customHeight="1" x14ac:dyDescent="0.2">
      <c r="Z163" s="46"/>
      <c r="AA163" s="46"/>
      <c r="AB163" s="46"/>
      <c r="AC163" s="46"/>
      <c r="AD163" s="46"/>
      <c r="AE163" s="46"/>
      <c r="AF163" s="46"/>
      <c r="AG163" s="46"/>
      <c r="AH163" s="46"/>
      <c r="AI163" s="46"/>
      <c r="AJ163" s="46"/>
      <c r="AK163" s="46"/>
      <c r="AL163" s="46"/>
      <c r="AM163" s="46"/>
      <c r="AN163" s="46"/>
      <c r="AO163" s="46"/>
      <c r="AP163" s="46"/>
      <c r="AQ163" s="46"/>
      <c r="AR163" s="46"/>
      <c r="AS163" s="46"/>
      <c r="AT163" s="46"/>
      <c r="AU163" s="46"/>
      <c r="AV163" s="46"/>
      <c r="AW163" s="46"/>
      <c r="AX163" s="46"/>
      <c r="AY163" s="46"/>
      <c r="AZ163" s="46"/>
    </row>
    <row r="164" spans="1:52" ht="11" customHeight="1" x14ac:dyDescent="0.2">
      <c r="A164" s="46"/>
      <c r="B164" s="46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  <c r="AG164" s="46"/>
      <c r="AH164" s="46"/>
      <c r="AI164" s="46"/>
      <c r="AJ164" s="46"/>
      <c r="AK164" s="46"/>
      <c r="AL164" s="46"/>
      <c r="AM164" s="46"/>
      <c r="AN164" s="46"/>
      <c r="AO164" s="46"/>
      <c r="AP164" s="46"/>
      <c r="AQ164" s="46"/>
      <c r="AR164" s="46"/>
      <c r="AS164" s="46"/>
      <c r="AT164" s="46"/>
      <c r="AU164" s="46"/>
      <c r="AV164" s="46"/>
      <c r="AW164" s="46"/>
      <c r="AX164" s="46"/>
      <c r="AY164" s="46"/>
      <c r="AZ164" s="46"/>
    </row>
    <row r="165" spans="1:52" ht="11" customHeight="1" x14ac:dyDescent="0.2">
      <c r="A165" s="46"/>
      <c r="B165" s="46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  <c r="AG165" s="46"/>
      <c r="AH165" s="46"/>
      <c r="AI165" s="46"/>
      <c r="AJ165" s="46"/>
      <c r="AK165" s="46"/>
      <c r="AL165" s="46"/>
      <c r="AM165" s="46"/>
      <c r="AN165" s="46"/>
      <c r="AO165" s="46"/>
      <c r="AP165" s="46"/>
      <c r="AQ165" s="46"/>
      <c r="AR165" s="46"/>
      <c r="AS165" s="46"/>
      <c r="AT165" s="46"/>
      <c r="AU165" s="46"/>
      <c r="AV165" s="46"/>
      <c r="AW165" s="46"/>
      <c r="AX165" s="46"/>
      <c r="AY165" s="46"/>
      <c r="AZ165" s="46"/>
    </row>
    <row r="166" spans="1:52" ht="11" customHeight="1" x14ac:dyDescent="0.2">
      <c r="A166" s="69"/>
      <c r="B166" s="69"/>
      <c r="C166" s="69"/>
      <c r="D166" s="69"/>
      <c r="E166" s="69"/>
      <c r="F166" s="69"/>
      <c r="G166" s="69"/>
      <c r="H166" s="69"/>
      <c r="I166" s="69"/>
      <c r="J166" s="69"/>
      <c r="K166" s="69"/>
      <c r="L166" s="69"/>
      <c r="M166" s="69"/>
      <c r="N166" s="69"/>
      <c r="O166" s="69"/>
      <c r="P166" s="69"/>
      <c r="Q166" s="69"/>
      <c r="R166" s="69"/>
      <c r="S166" s="69"/>
      <c r="T166" s="69"/>
      <c r="U166" s="69"/>
      <c r="V166" s="69"/>
      <c r="W166" s="69"/>
      <c r="X166" s="69"/>
      <c r="Y166" s="69"/>
      <c r="Z166" s="69"/>
      <c r="AA166" s="69"/>
      <c r="AB166" s="69"/>
      <c r="AC166" s="69"/>
      <c r="AD166" s="69"/>
      <c r="AE166" s="69"/>
      <c r="AF166" s="69"/>
      <c r="AG166" s="69"/>
      <c r="AH166" s="69"/>
      <c r="AI166" s="75" t="s">
        <v>0</v>
      </c>
      <c r="AJ166" s="75"/>
      <c r="AK166" s="75"/>
      <c r="AL166" s="75"/>
      <c r="AM166" s="75"/>
      <c r="AN166" s="75"/>
      <c r="AO166" s="75"/>
      <c r="AP166" s="75"/>
      <c r="AQ166" s="75"/>
      <c r="AR166" s="75"/>
      <c r="AS166" s="75"/>
      <c r="AT166" s="75"/>
      <c r="AU166" s="75"/>
      <c r="AV166" s="75"/>
      <c r="AW166" s="75"/>
      <c r="AX166" s="75"/>
      <c r="AY166" s="75"/>
      <c r="AZ166" s="75"/>
    </row>
    <row r="167" spans="1:52" ht="11" customHeight="1" x14ac:dyDescent="0.2">
      <c r="A167" s="69"/>
      <c r="B167" s="69"/>
      <c r="C167" s="69"/>
      <c r="D167" s="69"/>
      <c r="E167" s="69"/>
      <c r="F167" s="69"/>
      <c r="G167" s="69"/>
      <c r="H167" s="69"/>
      <c r="I167" s="69"/>
      <c r="J167" s="69"/>
      <c r="K167" s="69"/>
      <c r="L167" s="69"/>
      <c r="M167" s="69"/>
      <c r="N167" s="69"/>
      <c r="O167" s="69"/>
      <c r="P167" s="69"/>
      <c r="Q167" s="69"/>
      <c r="R167" s="69"/>
      <c r="S167" s="69"/>
      <c r="T167" s="69"/>
      <c r="U167" s="69"/>
      <c r="V167" s="69"/>
      <c r="W167" s="69"/>
      <c r="X167" s="69"/>
      <c r="Y167" s="69"/>
      <c r="Z167" s="69"/>
      <c r="AA167" s="69"/>
      <c r="AB167" s="69"/>
      <c r="AC167" s="69"/>
      <c r="AD167" s="69"/>
      <c r="AE167" s="69"/>
      <c r="AF167" s="69"/>
      <c r="AG167" s="69"/>
      <c r="AH167" s="69"/>
      <c r="AI167" s="75"/>
      <c r="AJ167" s="75"/>
      <c r="AK167" s="75"/>
      <c r="AL167" s="75"/>
      <c r="AM167" s="75"/>
      <c r="AN167" s="75"/>
      <c r="AO167" s="75"/>
      <c r="AP167" s="75"/>
      <c r="AQ167" s="75"/>
      <c r="AR167" s="75"/>
      <c r="AS167" s="75"/>
      <c r="AT167" s="75"/>
      <c r="AU167" s="75"/>
      <c r="AV167" s="75"/>
      <c r="AW167" s="75"/>
      <c r="AX167" s="75"/>
      <c r="AY167" s="75"/>
      <c r="AZ167" s="75"/>
    </row>
    <row r="168" spans="1:52" ht="11" customHeight="1" x14ac:dyDescent="0.2">
      <c r="AI168" s="76"/>
      <c r="AJ168" s="76"/>
      <c r="AK168" s="76"/>
      <c r="AL168" s="76"/>
      <c r="AM168" s="76"/>
      <c r="AN168" s="76"/>
      <c r="AO168" s="76"/>
      <c r="AP168" s="76"/>
      <c r="AQ168" s="76"/>
      <c r="AR168" s="76"/>
      <c r="AS168" s="76"/>
      <c r="AT168" s="76"/>
      <c r="AU168" s="76"/>
      <c r="AV168" s="76"/>
      <c r="AW168" s="76"/>
      <c r="AX168" s="76"/>
      <c r="AY168" s="76"/>
      <c r="AZ168" s="76"/>
    </row>
    <row r="169" spans="1:52" ht="11" customHeight="1" x14ac:dyDescent="0.2"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  <c r="AG169" s="46"/>
      <c r="AH169" s="46"/>
      <c r="AI169" s="97" t="s">
        <v>11</v>
      </c>
      <c r="AJ169" s="97"/>
      <c r="AK169" s="97"/>
      <c r="AL169" s="97" t="s">
        <v>10</v>
      </c>
      <c r="AM169" s="97"/>
      <c r="AN169" s="97"/>
      <c r="AO169" s="97"/>
      <c r="AP169" s="97"/>
      <c r="AQ169" s="97"/>
      <c r="AR169" s="97"/>
      <c r="AS169" s="97" t="s">
        <v>12</v>
      </c>
      <c r="AT169" s="97"/>
      <c r="AU169" s="97"/>
      <c r="AV169" s="97"/>
      <c r="AW169" s="97"/>
      <c r="AX169" s="98" t="s">
        <v>13</v>
      </c>
      <c r="AY169" s="99"/>
      <c r="AZ169" s="100"/>
    </row>
    <row r="170" spans="1:52" ht="11" customHeight="1" x14ac:dyDescent="0.2"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  <c r="AG170" s="46"/>
      <c r="AH170" s="46"/>
      <c r="AI170" s="101">
        <f>AI5</f>
        <v>461</v>
      </c>
      <c r="AJ170" s="102"/>
      <c r="AK170" s="103"/>
      <c r="AL170" s="107" t="str">
        <f>AL5</f>
        <v>Christina Kwon</v>
      </c>
      <c r="AM170" s="107"/>
      <c r="AN170" s="107"/>
      <c r="AO170" s="107"/>
      <c r="AP170" s="107"/>
      <c r="AQ170" s="107"/>
      <c r="AR170" s="107"/>
      <c r="AS170" s="108">
        <f>AS5</f>
        <v>43601</v>
      </c>
      <c r="AT170" s="108"/>
      <c r="AU170" s="108"/>
      <c r="AV170" s="108"/>
      <c r="AW170" s="108"/>
      <c r="AX170" s="101" t="str">
        <f>AX5</f>
        <v>P1</v>
      </c>
      <c r="AY170" s="102"/>
      <c r="AZ170" s="103"/>
    </row>
    <row r="171" spans="1:52" ht="11" customHeight="1" x14ac:dyDescent="0.2"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  <c r="AG171" s="46"/>
      <c r="AH171" s="46"/>
      <c r="AI171" s="104"/>
      <c r="AJ171" s="105"/>
      <c r="AK171" s="106"/>
      <c r="AL171" s="107"/>
      <c r="AM171" s="107"/>
      <c r="AN171" s="107"/>
      <c r="AO171" s="107"/>
      <c r="AP171" s="107"/>
      <c r="AQ171" s="107"/>
      <c r="AR171" s="107"/>
      <c r="AS171" s="108"/>
      <c r="AT171" s="108"/>
      <c r="AU171" s="108"/>
      <c r="AV171" s="108"/>
      <c r="AW171" s="108"/>
      <c r="AX171" s="104"/>
      <c r="AY171" s="105"/>
      <c r="AZ171" s="106"/>
    </row>
    <row r="172" spans="1:52" ht="11" customHeight="1" x14ac:dyDescent="0.2"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  <c r="AG172" s="46"/>
      <c r="AH172" s="46"/>
      <c r="AI172" s="46"/>
      <c r="AJ172" s="46"/>
      <c r="AK172" s="46"/>
      <c r="AL172" s="46"/>
      <c r="AM172" s="46"/>
      <c r="AN172" s="46"/>
      <c r="AO172" s="46"/>
      <c r="AP172" s="46"/>
      <c r="AQ172" s="46"/>
      <c r="AR172" s="46"/>
      <c r="AS172" s="46"/>
      <c r="AT172" s="46"/>
      <c r="AU172" s="46"/>
      <c r="AV172" s="46"/>
      <c r="AW172" s="46"/>
      <c r="AX172" s="46"/>
      <c r="AY172" s="46"/>
      <c r="AZ172" s="46"/>
    </row>
    <row r="173" spans="1:52" ht="11" customHeight="1" thickBot="1" x14ac:dyDescent="0.25"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  <c r="AG173" s="46"/>
      <c r="AH173" s="46"/>
      <c r="AI173" s="46"/>
      <c r="AJ173" s="46"/>
      <c r="AK173" s="46"/>
      <c r="AL173" s="46"/>
      <c r="AM173" s="46"/>
      <c r="AN173" s="46"/>
      <c r="AO173" s="46"/>
      <c r="AP173" s="46"/>
      <c r="AQ173" s="46"/>
      <c r="AR173" s="46"/>
      <c r="AS173" s="46"/>
      <c r="AT173" s="46"/>
      <c r="AU173" s="46"/>
      <c r="AV173" s="46"/>
      <c r="AW173" s="46"/>
      <c r="AX173" s="46"/>
      <c r="AY173" s="46"/>
      <c r="AZ173" s="46"/>
    </row>
    <row r="174" spans="1:52" ht="11" customHeight="1" thickBot="1" x14ac:dyDescent="0.25">
      <c r="A174" s="94" t="s">
        <v>287</v>
      </c>
      <c r="B174" s="95"/>
      <c r="C174" s="95"/>
      <c r="D174" s="95"/>
      <c r="E174" s="95"/>
      <c r="F174" s="95"/>
      <c r="G174" s="95"/>
      <c r="H174" s="95"/>
      <c r="I174" s="96"/>
      <c r="J174" s="47"/>
      <c r="K174" s="47"/>
      <c r="L174" s="47"/>
      <c r="M174" s="47"/>
      <c r="N174" s="47"/>
      <c r="O174" s="47"/>
      <c r="P174" s="47"/>
      <c r="Q174" s="47"/>
      <c r="R174" s="47"/>
      <c r="S174" s="47"/>
      <c r="T174" s="47"/>
      <c r="U174" s="47"/>
      <c r="V174" s="47"/>
      <c r="W174" s="47"/>
      <c r="X174" s="47"/>
      <c r="Y174" s="47"/>
      <c r="Z174" s="47"/>
      <c r="AA174" s="47"/>
      <c r="AB174" s="47"/>
      <c r="AC174" s="47"/>
      <c r="AD174" s="47"/>
      <c r="AE174" s="47"/>
      <c r="AF174" s="47"/>
      <c r="AG174" s="47"/>
      <c r="AH174" s="47"/>
      <c r="AI174" s="47"/>
      <c r="AJ174" s="47"/>
      <c r="AK174" s="47"/>
      <c r="AL174" s="47"/>
      <c r="AM174" s="47"/>
      <c r="AN174" s="47"/>
      <c r="AO174" s="47"/>
      <c r="AP174" s="47"/>
      <c r="AQ174" s="47"/>
      <c r="AR174" s="47"/>
      <c r="AS174" s="47"/>
      <c r="AT174" s="47"/>
      <c r="AU174" s="47"/>
      <c r="AV174" s="47"/>
      <c r="AW174" s="47"/>
      <c r="AX174" s="47"/>
      <c r="AY174" s="47"/>
      <c r="AZ174" s="47"/>
    </row>
    <row r="175" spans="1:52" ht="11" customHeight="1" x14ac:dyDescent="0.2">
      <c r="A175" s="46"/>
      <c r="B175" s="46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8"/>
      <c r="Y175" s="48"/>
      <c r="Z175" s="46"/>
      <c r="AA175" s="46"/>
      <c r="AB175" s="46"/>
      <c r="AC175" s="46"/>
      <c r="AD175" s="46"/>
      <c r="AE175" s="46"/>
      <c r="AF175" s="46"/>
      <c r="AG175" s="46"/>
      <c r="AH175" s="46"/>
      <c r="AI175" s="46"/>
      <c r="AJ175" s="46"/>
      <c r="AK175" s="46"/>
      <c r="AL175" s="46"/>
      <c r="AM175" s="46"/>
      <c r="AN175" s="46"/>
      <c r="AO175" s="46"/>
      <c r="AP175" s="46"/>
      <c r="AQ175" s="46"/>
      <c r="AR175" s="46"/>
      <c r="AS175" s="46"/>
      <c r="AT175" s="46"/>
      <c r="AU175" s="46"/>
      <c r="AV175" s="46"/>
      <c r="AW175" s="46"/>
      <c r="AX175" s="46"/>
      <c r="AY175" s="46"/>
      <c r="AZ175" s="46"/>
    </row>
    <row r="176" spans="1:52" ht="11" customHeight="1" x14ac:dyDescent="0.2">
      <c r="B176" s="91" t="s">
        <v>6</v>
      </c>
      <c r="C176" s="92"/>
      <c r="D176" s="92"/>
      <c r="E176" s="92"/>
      <c r="F176" s="92"/>
      <c r="G176" s="92"/>
      <c r="H176" s="92"/>
      <c r="I176" s="92"/>
      <c r="J176" s="92"/>
      <c r="K176" s="92"/>
      <c r="L176" s="92"/>
      <c r="M176" s="92"/>
      <c r="N176" s="92"/>
      <c r="O176" s="92"/>
      <c r="P176" s="92"/>
      <c r="Q176" s="92"/>
      <c r="R176" s="92"/>
      <c r="S176" s="92"/>
      <c r="T176" s="92"/>
      <c r="U176" s="92"/>
      <c r="V176" s="92"/>
      <c r="W176" s="92"/>
      <c r="X176" s="92"/>
      <c r="Y176" s="92"/>
      <c r="Z176" s="93"/>
      <c r="AA176" s="46"/>
      <c r="AB176" s="91" t="s">
        <v>6</v>
      </c>
      <c r="AC176" s="92"/>
      <c r="AD176" s="92"/>
      <c r="AE176" s="92"/>
      <c r="AF176" s="92"/>
      <c r="AG176" s="92"/>
      <c r="AH176" s="92"/>
      <c r="AI176" s="92"/>
      <c r="AJ176" s="92"/>
      <c r="AK176" s="92"/>
      <c r="AL176" s="92"/>
      <c r="AM176" s="92"/>
      <c r="AN176" s="92"/>
      <c r="AO176" s="92"/>
      <c r="AP176" s="92"/>
      <c r="AQ176" s="92"/>
      <c r="AR176" s="92"/>
      <c r="AS176" s="92"/>
      <c r="AT176" s="92"/>
      <c r="AU176" s="92"/>
      <c r="AV176" s="92"/>
      <c r="AW176" s="92"/>
      <c r="AX176" s="92"/>
      <c r="AY176" s="92"/>
      <c r="AZ176" s="93"/>
    </row>
    <row r="177" spans="2:52" ht="11" customHeight="1" x14ac:dyDescent="0.2">
      <c r="B177" s="90" t="s">
        <v>291</v>
      </c>
      <c r="C177" s="90"/>
      <c r="D177" s="90"/>
      <c r="E177" s="90"/>
      <c r="F177" s="90"/>
      <c r="G177" s="90"/>
      <c r="H177" s="90"/>
      <c r="I177" s="90"/>
      <c r="J177" s="90"/>
      <c r="K177" s="90"/>
      <c r="L177" s="90"/>
      <c r="M177" s="90"/>
      <c r="N177" s="90"/>
      <c r="O177" s="90" t="s">
        <v>286</v>
      </c>
      <c r="P177" s="90"/>
      <c r="Q177" s="90"/>
      <c r="R177" s="90"/>
      <c r="S177" s="90"/>
      <c r="T177" s="90"/>
      <c r="U177" s="90" t="s">
        <v>292</v>
      </c>
      <c r="V177" s="90"/>
      <c r="W177" s="90"/>
      <c r="X177" s="90"/>
      <c r="Y177" s="90"/>
      <c r="Z177" s="90"/>
      <c r="AA177" s="46"/>
      <c r="AB177" s="90" t="s">
        <v>291</v>
      </c>
      <c r="AC177" s="90"/>
      <c r="AD177" s="90"/>
      <c r="AE177" s="90"/>
      <c r="AF177" s="90"/>
      <c r="AG177" s="90"/>
      <c r="AH177" s="90"/>
      <c r="AI177" s="90"/>
      <c r="AJ177" s="90"/>
      <c r="AK177" s="90"/>
      <c r="AL177" s="90"/>
      <c r="AM177" s="90"/>
      <c r="AN177" s="90"/>
      <c r="AO177" s="90" t="s">
        <v>286</v>
      </c>
      <c r="AP177" s="90"/>
      <c r="AQ177" s="90"/>
      <c r="AR177" s="90"/>
      <c r="AS177" s="90"/>
      <c r="AT177" s="90"/>
      <c r="AU177" s="90" t="s">
        <v>292</v>
      </c>
      <c r="AV177" s="90"/>
      <c r="AW177" s="90"/>
      <c r="AX177" s="90"/>
      <c r="AY177" s="90"/>
      <c r="AZ177" s="90"/>
    </row>
    <row r="178" spans="2:52" ht="11" customHeight="1" x14ac:dyDescent="0.2">
      <c r="B178" s="90"/>
      <c r="C178" s="90"/>
      <c r="D178" s="90"/>
      <c r="E178" s="90"/>
      <c r="F178" s="90"/>
      <c r="G178" s="90"/>
      <c r="H178" s="90"/>
      <c r="I178" s="90"/>
      <c r="J178" s="90"/>
      <c r="K178" s="90"/>
      <c r="L178" s="90"/>
      <c r="M178" s="90"/>
      <c r="N178" s="90"/>
      <c r="O178" s="90" t="s">
        <v>2</v>
      </c>
      <c r="P178" s="90"/>
      <c r="Q178" s="90" t="s">
        <v>284</v>
      </c>
      <c r="R178" s="90"/>
      <c r="S178" s="90" t="s">
        <v>22</v>
      </c>
      <c r="T178" s="90"/>
      <c r="U178" s="90" t="s">
        <v>2</v>
      </c>
      <c r="V178" s="90"/>
      <c r="W178" s="90" t="s">
        <v>284</v>
      </c>
      <c r="X178" s="90"/>
      <c r="Y178" s="90" t="s">
        <v>22</v>
      </c>
      <c r="Z178" s="90"/>
      <c r="AA178" s="46"/>
      <c r="AB178" s="90"/>
      <c r="AC178" s="90"/>
      <c r="AD178" s="90"/>
      <c r="AE178" s="90"/>
      <c r="AF178" s="90"/>
      <c r="AG178" s="90"/>
      <c r="AH178" s="90"/>
      <c r="AI178" s="90"/>
      <c r="AJ178" s="90"/>
      <c r="AK178" s="90"/>
      <c r="AL178" s="90"/>
      <c r="AM178" s="90"/>
      <c r="AN178" s="90"/>
      <c r="AO178" s="90" t="s">
        <v>2</v>
      </c>
      <c r="AP178" s="90"/>
      <c r="AQ178" s="90" t="s">
        <v>284</v>
      </c>
      <c r="AR178" s="90"/>
      <c r="AS178" s="90" t="s">
        <v>22</v>
      </c>
      <c r="AT178" s="90"/>
      <c r="AU178" s="90" t="s">
        <v>2</v>
      </c>
      <c r="AV178" s="90"/>
      <c r="AW178" s="90" t="s">
        <v>284</v>
      </c>
      <c r="AX178" s="90"/>
      <c r="AY178" s="90" t="s">
        <v>22</v>
      </c>
      <c r="AZ178" s="90"/>
    </row>
    <row r="179" spans="2:52" ht="11" customHeight="1" x14ac:dyDescent="0.2">
      <c r="B179" s="85" t="s">
        <v>43</v>
      </c>
      <c r="C179" s="85"/>
      <c r="D179" s="85"/>
      <c r="E179" s="85"/>
      <c r="F179" s="85"/>
      <c r="G179" s="85"/>
      <c r="H179" s="85"/>
      <c r="I179" s="85"/>
      <c r="J179" s="85"/>
      <c r="K179" s="85"/>
      <c r="L179" s="85"/>
      <c r="M179" s="85"/>
      <c r="N179" s="85"/>
      <c r="O179" s="85" t="str">
        <f>IF(SUM(O180:P187)=0,"",SUM(O180:P187))</f>
        <v/>
      </c>
      <c r="P179" s="85"/>
      <c r="Q179" s="85" t="str">
        <f>IF(SUM(Q180:R187)=0,"",SUM(Q180:R187))</f>
        <v/>
      </c>
      <c r="R179" s="85"/>
      <c r="S179" s="84" t="str">
        <f>IFERROR(O179/Q179, "")</f>
        <v/>
      </c>
      <c r="T179" s="84"/>
      <c r="U179" s="85" t="str">
        <f>IF(SUM(U180:V187)=0,"",SUM(U180:V187))</f>
        <v/>
      </c>
      <c r="V179" s="85"/>
      <c r="W179" s="85" t="str">
        <f>IF(SUM(W180:X187)=0,"",SUM(W180:X187))</f>
        <v/>
      </c>
      <c r="X179" s="85"/>
      <c r="Y179" s="84" t="str">
        <f>IFERROR(U179/W179, "")</f>
        <v/>
      </c>
      <c r="Z179" s="84"/>
      <c r="AA179" s="46"/>
      <c r="AB179" s="85" t="s">
        <v>47</v>
      </c>
      <c r="AC179" s="85"/>
      <c r="AD179" s="85"/>
      <c r="AE179" s="85"/>
      <c r="AF179" s="85"/>
      <c r="AG179" s="85"/>
      <c r="AH179" s="85"/>
      <c r="AI179" s="85"/>
      <c r="AJ179" s="85"/>
      <c r="AK179" s="85"/>
      <c r="AL179" s="85"/>
      <c r="AM179" s="85"/>
      <c r="AN179" s="85"/>
      <c r="AO179" s="85" t="str">
        <f>IF(SUM(AO180:AP185)=0,"",SUM(AO180:AP185))</f>
        <v/>
      </c>
      <c r="AP179" s="85"/>
      <c r="AQ179" s="85" t="str">
        <f>IF(SUM(AQ180:AR185)=0,"",SUM(AQ180:AR185))</f>
        <v/>
      </c>
      <c r="AR179" s="85"/>
      <c r="AS179" s="84" t="str">
        <f>IFERROR(AO179/AQ179, "")</f>
        <v/>
      </c>
      <c r="AT179" s="84"/>
      <c r="AU179" s="85" t="str">
        <f>IF(SUM(AU180:AV185)=0,"",SUM(AU180:AV185))</f>
        <v/>
      </c>
      <c r="AV179" s="85"/>
      <c r="AW179" s="85" t="str">
        <f>IF(SUM(AW180:AX185)=0,"",SUM(AW180:AX185))</f>
        <v/>
      </c>
      <c r="AX179" s="85"/>
      <c r="AY179" s="84" t="str">
        <f>IFERROR(AU179/AW179, "")</f>
        <v/>
      </c>
      <c r="AZ179" s="84"/>
    </row>
    <row r="180" spans="2:52" ht="11" customHeight="1" x14ac:dyDescent="0.2">
      <c r="B180" s="80" t="s">
        <v>263</v>
      </c>
      <c r="C180" s="80"/>
      <c r="D180" s="80"/>
      <c r="E180" s="80"/>
      <c r="F180" s="80"/>
      <c r="G180" s="80"/>
      <c r="H180" s="80"/>
      <c r="I180" s="80"/>
      <c r="J180" s="80"/>
      <c r="K180" s="80"/>
      <c r="L180" s="80"/>
      <c r="M180" s="80"/>
      <c r="N180" s="80"/>
      <c r="O180" s="80" t="str">
        <f t="shared" ref="O180:O187" si="39" xml:space="preserve"> IF(COUNTIF($BT$72:$BT$131, BK70) = 0, "", COUNTIF($BU$72:$BU$131, BK70))</f>
        <v/>
      </c>
      <c r="P180" s="80"/>
      <c r="Q180" s="80" t="str">
        <f t="shared" ref="Q180:Q187" si="40" xml:space="preserve"> IF(COUNTIF($BT$72:$BT$131, BK70)= 0, "", COUNTIF($BT$72:$BT$131, BK70))</f>
        <v/>
      </c>
      <c r="R180" s="80"/>
      <c r="S180" s="80" t="str">
        <f>IFERROR(IF(AND(O180,Q180)=0,"",IFERROR(O180/Q180,0)), "")</f>
        <v/>
      </c>
      <c r="T180" s="80"/>
      <c r="U180" s="80" t="str">
        <f>IFERROR(IF(INDEX($W$180:$X$187,ROW(1:1),1)="","",INDEX(M_CatData!$3:$49,MATCH(BK70,M_CatData!$A$3:$A$49,0),MATCH($AI$5,M_CatData!$1:$1,0))), "")</f>
        <v/>
      </c>
      <c r="V180" s="80"/>
      <c r="W180" s="80" t="str">
        <f>IFERROR(IF(INDEX(M_CatData!$52:$98,MATCH(BK70,M_CatData!$A$52:$A$98,0),MATCH($AI$5,M_CatData!$1:$1,0))=0,"",INDEX(M_CatData!$52:$98,MATCH(BK70,M_CatData!$A$52:$A$98,0),MATCH($AI$5,M_CatData!$1:$1,0))), "")</f>
        <v/>
      </c>
      <c r="X180" s="80"/>
      <c r="Y180" s="80"/>
      <c r="Z180" s="80"/>
      <c r="AA180" s="46"/>
      <c r="AB180" s="80" t="s">
        <v>234</v>
      </c>
      <c r="AC180" s="80"/>
      <c r="AD180" s="80"/>
      <c r="AE180" s="80"/>
      <c r="AF180" s="80"/>
      <c r="AG180" s="80"/>
      <c r="AH180" s="80"/>
      <c r="AI180" s="80"/>
      <c r="AJ180" s="80"/>
      <c r="AK180" s="80"/>
      <c r="AL180" s="80"/>
      <c r="AM180" s="80"/>
      <c r="AN180" s="80"/>
      <c r="AO180" s="80" t="str">
        <f t="shared" ref="AO180:AO185" si="41" xml:space="preserve"> IF(COUNTIF($BT$72:$BT$131, BK100) = 0, "", COUNTIF($BU$72:$BU$131, BK100))</f>
        <v/>
      </c>
      <c r="AP180" s="80"/>
      <c r="AQ180" s="80" t="str">
        <f t="shared" ref="AQ180:AQ185" si="42" xml:space="preserve"> IF(COUNTIF($BT$72:$BT$131, BK100)= 0, "", COUNTIF($BT$72:$BT$131, BK100))</f>
        <v/>
      </c>
      <c r="AR180" s="80"/>
      <c r="AS180" s="80" t="str">
        <f t="shared" ref="AS180:AS185" si="43">IFERROR(IF(AND(AO180,AQ180)=0,"",IFERROR(AO180/AQ180,0)), "")</f>
        <v/>
      </c>
      <c r="AT180" s="80"/>
      <c r="AU180" s="80" t="str">
        <f>IFERROR(IF(INDEX($AW$180:$AX$185,ROW(1:1),1)="","",INDEX(M_CatData!$3:$49,MATCH(BK100,M_CatData!$A$3:$A$49,0),MATCH($AI$5,M_CatData!$1:$1,0))), "")</f>
        <v/>
      </c>
      <c r="AV180" s="80"/>
      <c r="AW180" s="88" t="str">
        <f>IFERROR(IF(INDEX(M_CatData!$52:$98,MATCH(BK100,M_CatData!$A$52:$A$98,0),MATCH($AI$5,M_CatData!$1:$1,0))=0,"",INDEX(M_CatData!$52:$98,MATCH(BK100,M_CatData!$A$52:$A$98,0),MATCH($AI$5,M_CatData!$1:$1,0))), "")</f>
        <v/>
      </c>
      <c r="AX180" s="88"/>
      <c r="AY180" s="80"/>
      <c r="AZ180" s="80"/>
    </row>
    <row r="181" spans="2:52" ht="11" customHeight="1" x14ac:dyDescent="0.2">
      <c r="B181" s="80" t="s">
        <v>262</v>
      </c>
      <c r="C181" s="80"/>
      <c r="D181" s="80"/>
      <c r="E181" s="80"/>
      <c r="F181" s="80"/>
      <c r="G181" s="80"/>
      <c r="H181" s="80"/>
      <c r="I181" s="80"/>
      <c r="J181" s="80"/>
      <c r="K181" s="80"/>
      <c r="L181" s="80"/>
      <c r="M181" s="80"/>
      <c r="N181" s="80"/>
      <c r="O181" s="80" t="str">
        <f t="shared" si="39"/>
        <v/>
      </c>
      <c r="P181" s="80"/>
      <c r="Q181" s="80" t="str">
        <f t="shared" si="40"/>
        <v/>
      </c>
      <c r="R181" s="80"/>
      <c r="S181" s="80" t="str">
        <f t="shared" ref="S181:S187" si="44">IFERROR(IF(AND(O181,Q181)=0,"",IFERROR(O181/Q181,0)), "")</f>
        <v/>
      </c>
      <c r="T181" s="80"/>
      <c r="U181" s="80" t="str">
        <f>IFERROR(IF(INDEX($W$180:$X$187,ROW(2:2),1)="","",INDEX(M_CatData!$3:$49,MATCH(BK71,M_CatData!$A$3:$A$49,0),MATCH($AI$5,M_CatData!$1:$1,0))), "")</f>
        <v/>
      </c>
      <c r="V181" s="80"/>
      <c r="W181" s="80" t="str">
        <f>IFERROR(IF(INDEX(M_CatData!$52:$98,MATCH(BK71,M_CatData!$A$52:$A$98,0),MATCH($AI$5,M_CatData!$1:$1,0))=0,"",INDEX(M_CatData!$52:$98,MATCH(BK71,M_CatData!$A$52:$A$98,0),MATCH($AI$5,M_CatData!$1:$1,0))), "")</f>
        <v/>
      </c>
      <c r="X181" s="80"/>
      <c r="Y181" s="80"/>
      <c r="Z181" s="80"/>
      <c r="AA181" s="46"/>
      <c r="AB181" s="80" t="s">
        <v>233</v>
      </c>
      <c r="AC181" s="80"/>
      <c r="AD181" s="80"/>
      <c r="AE181" s="80"/>
      <c r="AF181" s="80"/>
      <c r="AG181" s="80"/>
      <c r="AH181" s="80"/>
      <c r="AI181" s="80"/>
      <c r="AJ181" s="80"/>
      <c r="AK181" s="80"/>
      <c r="AL181" s="80"/>
      <c r="AM181" s="80"/>
      <c r="AN181" s="80"/>
      <c r="AO181" s="80" t="str">
        <f t="shared" si="41"/>
        <v/>
      </c>
      <c r="AP181" s="80"/>
      <c r="AQ181" s="80" t="str">
        <f t="shared" si="42"/>
        <v/>
      </c>
      <c r="AR181" s="80"/>
      <c r="AS181" s="80" t="str">
        <f t="shared" si="43"/>
        <v/>
      </c>
      <c r="AT181" s="80"/>
      <c r="AU181" s="80" t="str">
        <f>IFERROR(IF(INDEX($AW$180:$AX$185,ROW(2:2),1)="","",INDEX(M_CatData!$3:$49,MATCH(BK101,M_CatData!$A$3:$A$49,0),MATCH($AI$5,M_CatData!$1:$1,0))), "")</f>
        <v/>
      </c>
      <c r="AV181" s="80"/>
      <c r="AW181" s="88" t="str">
        <f>IFERROR(IF(INDEX(M_CatData!$52:$98,MATCH(BK101,M_CatData!$A$52:$A$98,0),MATCH($AI$5,M_CatData!$1:$1,0))=0,"",INDEX(M_CatData!$52:$98,MATCH(BK101,M_CatData!$A$52:$A$98,0),MATCH($AI$5,M_CatData!$1:$1,0))), "")</f>
        <v/>
      </c>
      <c r="AX181" s="88"/>
      <c r="AY181" s="80"/>
      <c r="AZ181" s="80"/>
    </row>
    <row r="182" spans="2:52" ht="11" customHeight="1" x14ac:dyDescent="0.2">
      <c r="B182" s="80" t="s">
        <v>261</v>
      </c>
      <c r="C182" s="80"/>
      <c r="D182" s="80"/>
      <c r="E182" s="80"/>
      <c r="F182" s="80"/>
      <c r="G182" s="80"/>
      <c r="H182" s="80"/>
      <c r="I182" s="80"/>
      <c r="J182" s="80"/>
      <c r="K182" s="80"/>
      <c r="L182" s="80"/>
      <c r="M182" s="80"/>
      <c r="N182" s="80"/>
      <c r="O182" s="80" t="str">
        <f t="shared" si="39"/>
        <v/>
      </c>
      <c r="P182" s="80"/>
      <c r="Q182" s="80" t="str">
        <f t="shared" si="40"/>
        <v/>
      </c>
      <c r="R182" s="80"/>
      <c r="S182" s="80" t="str">
        <f t="shared" si="44"/>
        <v/>
      </c>
      <c r="T182" s="80"/>
      <c r="U182" s="80" t="str">
        <f>IFERROR(IF(INDEX($W$180:$X$187,ROW(3:3),1)="","",INDEX(M_CatData!$3:$49,MATCH(BK72,M_CatData!$A$3:$A$49,0),MATCH($AI$5,M_CatData!$1:$1,0))), "")</f>
        <v/>
      </c>
      <c r="V182" s="80"/>
      <c r="W182" s="80" t="str">
        <f>IFERROR(IF(INDEX(M_CatData!$52:$98,MATCH(BK72,M_CatData!$A$52:$A$98,0),MATCH($AI$5,M_CatData!$1:$1,0))=0,"",INDEX(M_CatData!$52:$98,MATCH(BK72,M_CatData!$A$52:$A$98,0),MATCH($AI$5,M_CatData!$1:$1,0))), "")</f>
        <v/>
      </c>
      <c r="X182" s="80"/>
      <c r="Y182" s="80"/>
      <c r="Z182" s="80"/>
      <c r="AA182" s="46"/>
      <c r="AB182" s="80" t="s">
        <v>232</v>
      </c>
      <c r="AC182" s="80"/>
      <c r="AD182" s="80"/>
      <c r="AE182" s="80"/>
      <c r="AF182" s="80"/>
      <c r="AG182" s="80"/>
      <c r="AH182" s="80"/>
      <c r="AI182" s="80"/>
      <c r="AJ182" s="80"/>
      <c r="AK182" s="80"/>
      <c r="AL182" s="80"/>
      <c r="AM182" s="80"/>
      <c r="AN182" s="80"/>
      <c r="AO182" s="80" t="str">
        <f t="shared" si="41"/>
        <v/>
      </c>
      <c r="AP182" s="80"/>
      <c r="AQ182" s="80" t="str">
        <f t="shared" si="42"/>
        <v/>
      </c>
      <c r="AR182" s="80"/>
      <c r="AS182" s="80" t="str">
        <f t="shared" si="43"/>
        <v/>
      </c>
      <c r="AT182" s="80"/>
      <c r="AU182" s="80" t="str">
        <f>IFERROR(IF(INDEX($AW$180:$AX$185,ROW(3:3),1)="","",INDEX(M_CatData!$3:$49,MATCH(BK102,M_CatData!$A$3:$A$49,0),MATCH($AI$5,M_CatData!$1:$1,0))), "")</f>
        <v/>
      </c>
      <c r="AV182" s="80"/>
      <c r="AW182" s="88" t="str">
        <f>IFERROR(IF(INDEX(M_CatData!$52:$98,MATCH(BK102,M_CatData!$A$52:$A$98,0),MATCH($AI$5,M_CatData!$1:$1,0))=0,"",INDEX(M_CatData!$52:$98,MATCH(BK102,M_CatData!$A$52:$A$98,0),MATCH($AI$5,M_CatData!$1:$1,0))), "")</f>
        <v/>
      </c>
      <c r="AX182" s="88"/>
      <c r="AY182" s="80"/>
      <c r="AZ182" s="80"/>
    </row>
    <row r="183" spans="2:52" ht="11" customHeight="1" x14ac:dyDescent="0.2">
      <c r="B183" s="80" t="s">
        <v>260</v>
      </c>
      <c r="C183" s="80"/>
      <c r="D183" s="80"/>
      <c r="E183" s="80"/>
      <c r="F183" s="80"/>
      <c r="G183" s="80"/>
      <c r="H183" s="80"/>
      <c r="I183" s="80"/>
      <c r="J183" s="80"/>
      <c r="K183" s="80"/>
      <c r="L183" s="80"/>
      <c r="M183" s="80"/>
      <c r="N183" s="80"/>
      <c r="O183" s="80" t="str">
        <f t="shared" si="39"/>
        <v/>
      </c>
      <c r="P183" s="80"/>
      <c r="Q183" s="80" t="str">
        <f t="shared" si="40"/>
        <v/>
      </c>
      <c r="R183" s="80"/>
      <c r="S183" s="80" t="str">
        <f t="shared" si="44"/>
        <v/>
      </c>
      <c r="T183" s="80"/>
      <c r="U183" s="80" t="str">
        <f>IFERROR(IF(INDEX($W$180:$X$187,ROW(4:4),1)="","",INDEX(M_CatData!$3:$49,MATCH(BK73,M_CatData!$A$3:$A$49,0),MATCH($AI$5,M_CatData!$1:$1,0))), "")</f>
        <v/>
      </c>
      <c r="V183" s="80"/>
      <c r="W183" s="80" t="str">
        <f>IFERROR(IF(INDEX(M_CatData!$52:$98,MATCH(BK73,M_CatData!$A$52:$A$98,0),MATCH($AI$5,M_CatData!$1:$1,0))=0,"",INDEX(M_CatData!$52:$98,MATCH(BK73,M_CatData!$A$52:$A$98,0),MATCH($AI$5,M_CatData!$1:$1,0))), "")</f>
        <v/>
      </c>
      <c r="X183" s="80"/>
      <c r="Y183" s="80"/>
      <c r="Z183" s="80"/>
      <c r="AA183" s="46"/>
      <c r="AB183" s="80" t="s">
        <v>231</v>
      </c>
      <c r="AC183" s="80"/>
      <c r="AD183" s="80"/>
      <c r="AE183" s="80"/>
      <c r="AF183" s="80"/>
      <c r="AG183" s="80"/>
      <c r="AH183" s="80"/>
      <c r="AI183" s="80"/>
      <c r="AJ183" s="80"/>
      <c r="AK183" s="80"/>
      <c r="AL183" s="80"/>
      <c r="AM183" s="80"/>
      <c r="AN183" s="80"/>
      <c r="AO183" s="80" t="str">
        <f t="shared" si="41"/>
        <v/>
      </c>
      <c r="AP183" s="80"/>
      <c r="AQ183" s="80" t="str">
        <f t="shared" si="42"/>
        <v/>
      </c>
      <c r="AR183" s="80"/>
      <c r="AS183" s="80" t="str">
        <f t="shared" si="43"/>
        <v/>
      </c>
      <c r="AT183" s="80"/>
      <c r="AU183" s="80" t="str">
        <f>IFERROR(IF(INDEX($AW$180:$AX$185,ROW(4:4),1)="","",INDEX(M_CatData!$3:$49,MATCH(BK103,M_CatData!$A$3:$A$49,0),MATCH($AI$5,M_CatData!$1:$1,0))), "")</f>
        <v/>
      </c>
      <c r="AV183" s="80"/>
      <c r="AW183" s="88" t="str">
        <f>IFERROR(IF(INDEX(M_CatData!$52:$98,MATCH(BK103,M_CatData!$A$52:$A$98,0),MATCH($AI$5,M_CatData!$1:$1,0))=0,"",INDEX(M_CatData!$52:$98,MATCH(BK103,M_CatData!$A$52:$A$98,0),MATCH($AI$5,M_CatData!$1:$1,0))), "")</f>
        <v/>
      </c>
      <c r="AX183" s="88"/>
      <c r="AY183" s="80"/>
      <c r="AZ183" s="80"/>
    </row>
    <row r="184" spans="2:52" ht="11" customHeight="1" x14ac:dyDescent="0.2">
      <c r="B184" s="80" t="s">
        <v>259</v>
      </c>
      <c r="C184" s="80"/>
      <c r="D184" s="80"/>
      <c r="E184" s="80"/>
      <c r="F184" s="80"/>
      <c r="G184" s="80"/>
      <c r="H184" s="80"/>
      <c r="I184" s="80"/>
      <c r="J184" s="80"/>
      <c r="K184" s="80"/>
      <c r="L184" s="80"/>
      <c r="M184" s="80"/>
      <c r="N184" s="80"/>
      <c r="O184" s="80" t="str">
        <f t="shared" si="39"/>
        <v/>
      </c>
      <c r="P184" s="80"/>
      <c r="Q184" s="80" t="str">
        <f t="shared" si="40"/>
        <v/>
      </c>
      <c r="R184" s="80"/>
      <c r="S184" s="80" t="str">
        <f t="shared" si="44"/>
        <v/>
      </c>
      <c r="T184" s="80"/>
      <c r="U184" s="80" t="str">
        <f>IFERROR(IF(INDEX($W$180:$X$187,ROW(5:5),1)="","",INDEX(M_CatData!$3:$49,MATCH(BK74,M_CatData!$A$3:$A$49,0),MATCH($AI$5,M_CatData!$1:$1,0))), "")</f>
        <v/>
      </c>
      <c r="V184" s="80"/>
      <c r="W184" s="80" t="str">
        <f>IFERROR(IF(INDEX(M_CatData!$52:$98,MATCH(BK74,M_CatData!$A$52:$A$98,0),MATCH($AI$5,M_CatData!$1:$1,0))=0,"",INDEX(M_CatData!$52:$98,MATCH(BK74,M_CatData!$A$52:$A$98,0),MATCH($AI$5,M_CatData!$1:$1,0))), "")</f>
        <v/>
      </c>
      <c r="X184" s="80"/>
      <c r="Y184" s="80"/>
      <c r="Z184" s="80"/>
      <c r="AA184" s="46"/>
      <c r="AB184" s="80" t="s">
        <v>230</v>
      </c>
      <c r="AC184" s="80"/>
      <c r="AD184" s="80"/>
      <c r="AE184" s="80"/>
      <c r="AF184" s="80"/>
      <c r="AG184" s="80"/>
      <c r="AH184" s="80"/>
      <c r="AI184" s="80"/>
      <c r="AJ184" s="80"/>
      <c r="AK184" s="80"/>
      <c r="AL184" s="80"/>
      <c r="AM184" s="80"/>
      <c r="AN184" s="80"/>
      <c r="AO184" s="80" t="str">
        <f t="shared" si="41"/>
        <v/>
      </c>
      <c r="AP184" s="80"/>
      <c r="AQ184" s="80" t="str">
        <f t="shared" si="42"/>
        <v/>
      </c>
      <c r="AR184" s="80"/>
      <c r="AS184" s="80" t="str">
        <f t="shared" si="43"/>
        <v/>
      </c>
      <c r="AT184" s="80"/>
      <c r="AU184" s="80" t="str">
        <f>IFERROR(IF(INDEX($AW$180:$AX$185,ROW(5:5),1)="","",INDEX(M_CatData!$3:$49,MATCH(BK104,M_CatData!$A$3:$A$49,0),MATCH($AI$5,M_CatData!$1:$1,0))), "")</f>
        <v/>
      </c>
      <c r="AV184" s="80"/>
      <c r="AW184" s="88" t="str">
        <f>IFERROR(IF(INDEX(M_CatData!$52:$98,MATCH(BK104,M_CatData!$A$52:$A$98,0),MATCH($AI$5,M_CatData!$1:$1,0))=0,"",INDEX(M_CatData!$52:$98,MATCH(BK104,M_CatData!$A$52:$A$98,0),MATCH($AI$5,M_CatData!$1:$1,0))), "")</f>
        <v/>
      </c>
      <c r="AX184" s="88"/>
      <c r="AY184" s="80"/>
      <c r="AZ184" s="80"/>
    </row>
    <row r="185" spans="2:52" ht="11" customHeight="1" x14ac:dyDescent="0.2">
      <c r="B185" s="80" t="s">
        <v>258</v>
      </c>
      <c r="C185" s="80"/>
      <c r="D185" s="80"/>
      <c r="E185" s="80"/>
      <c r="F185" s="80"/>
      <c r="G185" s="80"/>
      <c r="H185" s="80"/>
      <c r="I185" s="80"/>
      <c r="J185" s="80"/>
      <c r="K185" s="80"/>
      <c r="L185" s="80"/>
      <c r="M185" s="80"/>
      <c r="N185" s="80"/>
      <c r="O185" s="80" t="str">
        <f t="shared" si="39"/>
        <v/>
      </c>
      <c r="P185" s="80"/>
      <c r="Q185" s="80" t="str">
        <f t="shared" si="40"/>
        <v/>
      </c>
      <c r="R185" s="80"/>
      <c r="S185" s="80" t="str">
        <f t="shared" si="44"/>
        <v/>
      </c>
      <c r="T185" s="80"/>
      <c r="U185" s="80" t="str">
        <f>IFERROR(IF(INDEX($W$180:$X$187,ROW(6:6),1)="","",INDEX(M_CatData!$3:$49,MATCH(BK75,M_CatData!$A$3:$A$49,0),MATCH($AI$5,M_CatData!$1:$1,0))), "")</f>
        <v/>
      </c>
      <c r="V185" s="80"/>
      <c r="W185" s="80" t="str">
        <f>IFERROR(IF(INDEX(M_CatData!$52:$98,MATCH(BK75,M_CatData!$A$52:$A$98,0),MATCH($AI$5,M_CatData!$1:$1,0))=0,"",INDEX(M_CatData!$52:$98,MATCH(BK75,M_CatData!$A$52:$A$98,0),MATCH($AI$5,M_CatData!$1:$1,0))), "")</f>
        <v/>
      </c>
      <c r="X185" s="80"/>
      <c r="Y185" s="80"/>
      <c r="Z185" s="80"/>
      <c r="AA185" s="46"/>
      <c r="AB185" s="80" t="s">
        <v>229</v>
      </c>
      <c r="AC185" s="80"/>
      <c r="AD185" s="80"/>
      <c r="AE185" s="80"/>
      <c r="AF185" s="80"/>
      <c r="AG185" s="80"/>
      <c r="AH185" s="80"/>
      <c r="AI185" s="80"/>
      <c r="AJ185" s="80"/>
      <c r="AK185" s="80"/>
      <c r="AL185" s="80"/>
      <c r="AM185" s="80"/>
      <c r="AN185" s="80"/>
      <c r="AO185" s="80" t="str">
        <f t="shared" si="41"/>
        <v/>
      </c>
      <c r="AP185" s="80"/>
      <c r="AQ185" s="80" t="str">
        <f t="shared" si="42"/>
        <v/>
      </c>
      <c r="AR185" s="80"/>
      <c r="AS185" s="80" t="str">
        <f t="shared" si="43"/>
        <v/>
      </c>
      <c r="AT185" s="80"/>
      <c r="AU185" s="80" t="str">
        <f>IFERROR(IF(INDEX($AW$180:$AX$185,ROW(6:6),1)="","",INDEX(M_CatData!$3:$49,MATCH(BK105,M_CatData!$A$3:$A$49,0),MATCH($AI$5,M_CatData!$1:$1,0))), "")</f>
        <v/>
      </c>
      <c r="AV185" s="80"/>
      <c r="AW185" s="88" t="str">
        <f>IFERROR(IF(INDEX(M_CatData!$52:$98,MATCH(BK105,M_CatData!$A$52:$A$98,0),MATCH($AI$5,M_CatData!$1:$1,0))=0,"",INDEX(M_CatData!$52:$98,MATCH(BK105,M_CatData!$A$52:$A$98,0),MATCH($AI$5,M_CatData!$1:$1,0))), "")</f>
        <v/>
      </c>
      <c r="AX185" s="88"/>
      <c r="AY185" s="80"/>
      <c r="AZ185" s="80"/>
    </row>
    <row r="186" spans="2:52" ht="11" customHeight="1" x14ac:dyDescent="0.2">
      <c r="B186" s="80" t="s">
        <v>257</v>
      </c>
      <c r="C186" s="80"/>
      <c r="D186" s="80"/>
      <c r="E186" s="80"/>
      <c r="F186" s="80"/>
      <c r="G186" s="80"/>
      <c r="H186" s="80"/>
      <c r="I186" s="80"/>
      <c r="J186" s="80"/>
      <c r="K186" s="80"/>
      <c r="L186" s="80"/>
      <c r="M186" s="80"/>
      <c r="N186" s="80"/>
      <c r="O186" s="80" t="str">
        <f t="shared" si="39"/>
        <v/>
      </c>
      <c r="P186" s="80"/>
      <c r="Q186" s="80" t="str">
        <f t="shared" si="40"/>
        <v/>
      </c>
      <c r="R186" s="80"/>
      <c r="S186" s="80" t="str">
        <f t="shared" si="44"/>
        <v/>
      </c>
      <c r="T186" s="80"/>
      <c r="U186" s="80" t="str">
        <f>IFERROR(IF(INDEX($W$180:$X$187,ROW(7:7),1)="","",INDEX(M_CatData!$3:$49,MATCH(BK76,M_CatData!$A$3:$A$49,0),MATCH($AI$5,M_CatData!$1:$1,0))), "")</f>
        <v/>
      </c>
      <c r="V186" s="80"/>
      <c r="W186" s="80" t="str">
        <f>IFERROR(IF(INDEX(M_CatData!$52:$98,MATCH(BK76,M_CatData!$A$52:$A$98,0),MATCH($AI$5,M_CatData!$1:$1,0))=0,"",INDEX(M_CatData!$52:$98,MATCH(BK76,M_CatData!$A$52:$A$98,0),MATCH($AI$5,M_CatData!$1:$1,0))), "")</f>
        <v/>
      </c>
      <c r="X186" s="80"/>
      <c r="Y186" s="80"/>
      <c r="Z186" s="80"/>
      <c r="AA186" s="46"/>
      <c r="AB186" s="86" t="s">
        <v>48</v>
      </c>
      <c r="AC186" s="86"/>
      <c r="AD186" s="86"/>
      <c r="AE186" s="86"/>
      <c r="AF186" s="86"/>
      <c r="AG186" s="86"/>
      <c r="AH186" s="86"/>
      <c r="AI186" s="86"/>
      <c r="AJ186" s="86"/>
      <c r="AK186" s="86"/>
      <c r="AL186" s="86"/>
      <c r="AM186" s="86"/>
      <c r="AN186" s="86"/>
      <c r="AO186" s="86" t="str">
        <f>IF(SUM(AO187:AP192)=0,"",SUM(AO187:AP192))</f>
        <v/>
      </c>
      <c r="AP186" s="86"/>
      <c r="AQ186" s="86" t="str">
        <f>IF(SUM(AQ187:AR192)=0,"",SUM(AQ187:AR192))</f>
        <v/>
      </c>
      <c r="AR186" s="86"/>
      <c r="AS186" s="87" t="str">
        <f>IFERROR(AO186/AQ186, "")</f>
        <v/>
      </c>
      <c r="AT186" s="87"/>
      <c r="AU186" s="86" t="str">
        <f>IF(SUM(AU187:AV192)=0,"",SUM(AU187:AV192))</f>
        <v/>
      </c>
      <c r="AV186" s="86"/>
      <c r="AW186" s="86" t="str">
        <f>IF(SUM(AW187:AX192)=0,"",SUM(AW187:AX192))</f>
        <v/>
      </c>
      <c r="AX186" s="86"/>
      <c r="AY186" s="87" t="str">
        <f>IFERROR(AU186/AW186, "")</f>
        <v/>
      </c>
      <c r="AZ186" s="87"/>
    </row>
    <row r="187" spans="2:52" ht="11" customHeight="1" x14ac:dyDescent="0.2">
      <c r="B187" s="80" t="s">
        <v>256</v>
      </c>
      <c r="C187" s="80"/>
      <c r="D187" s="80"/>
      <c r="E187" s="80"/>
      <c r="F187" s="80"/>
      <c r="G187" s="80"/>
      <c r="H187" s="80"/>
      <c r="I187" s="80"/>
      <c r="J187" s="80"/>
      <c r="K187" s="80"/>
      <c r="L187" s="80"/>
      <c r="M187" s="80"/>
      <c r="N187" s="80"/>
      <c r="O187" s="80" t="str">
        <f t="shared" si="39"/>
        <v/>
      </c>
      <c r="P187" s="80"/>
      <c r="Q187" s="80" t="str">
        <f t="shared" si="40"/>
        <v/>
      </c>
      <c r="R187" s="80"/>
      <c r="S187" s="80" t="str">
        <f t="shared" si="44"/>
        <v/>
      </c>
      <c r="T187" s="80"/>
      <c r="U187" s="80" t="str">
        <f>IFERROR(IF(INDEX($W$180:$X$187,ROW(8:8),1)="","",INDEX(M_CatData!$3:$49,MATCH(BK77,M_CatData!$A$3:$A$49,0),MATCH($AI$5,M_CatData!$1:$1,0))), "")</f>
        <v/>
      </c>
      <c r="V187" s="80"/>
      <c r="W187" s="80" t="str">
        <f>IFERROR(IF(INDEX(M_CatData!$52:$98,MATCH(BK77,M_CatData!$A$52:$A$98,0),MATCH($AI$5,M_CatData!$1:$1,0))=0,"",INDEX(M_CatData!$52:$98,MATCH(BK77,M_CatData!$A$52:$A$98,0),MATCH($AI$5,M_CatData!$1:$1,0))), "")</f>
        <v/>
      </c>
      <c r="X187" s="80"/>
      <c r="Y187" s="80"/>
      <c r="Z187" s="80"/>
      <c r="AA187" s="46"/>
      <c r="AB187" s="80" t="s">
        <v>228</v>
      </c>
      <c r="AC187" s="80"/>
      <c r="AD187" s="80"/>
      <c r="AE187" s="80"/>
      <c r="AF187" s="80"/>
      <c r="AG187" s="80"/>
      <c r="AH187" s="80"/>
      <c r="AI187" s="80"/>
      <c r="AJ187" s="80"/>
      <c r="AK187" s="80"/>
      <c r="AL187" s="80"/>
      <c r="AM187" s="80"/>
      <c r="AN187" s="80"/>
      <c r="AO187" s="80" t="str">
        <f t="shared" ref="AO187:AO192" si="45" xml:space="preserve"> IF(COUNTIF($BT$72:$BT$131, BK106) = 0, "", COUNTIF($BU$72:$BU$131, BK106))</f>
        <v/>
      </c>
      <c r="AP187" s="80"/>
      <c r="AQ187" s="80" t="str">
        <f t="shared" ref="AQ187:AQ192" si="46" xml:space="preserve"> IF(COUNTIF($BT$72:$BT$131, BK106)= 0, "", COUNTIF($BT$72:$BT$131, BK106))</f>
        <v/>
      </c>
      <c r="AR187" s="80"/>
      <c r="AS187" s="80" t="str">
        <f t="shared" ref="AS187:AS192" si="47">IFERROR(IF(AND(AO187,AQ187)=0,"",IFERROR(AO187/AQ187,0)), "")</f>
        <v/>
      </c>
      <c r="AT187" s="80"/>
      <c r="AU187" s="80" t="str">
        <f>IFERROR(IF(INDEX($AW$187:$AX$192,ROW(1:1),1)="","",INDEX(M_CatData!$3:$49,MATCH(BK106,M_CatData!$A$3:$A$49,0),MATCH($AI$5,M_CatData!$1:$1,0))), "")</f>
        <v/>
      </c>
      <c r="AV187" s="80"/>
      <c r="AW187" s="80" t="str">
        <f>IFERROR(IF(INDEX(M_CatData!$52:$98,MATCH(BK106,M_CatData!$A$52:$A$98,0),MATCH($AI$5,M_CatData!$1:$1,0))=0,"",INDEX(M_CatData!$52:$98,MATCH(BK106,M_CatData!$A$52:$A$98,0),MATCH($AI$5,M_CatData!$1:$1,0))), "")</f>
        <v/>
      </c>
      <c r="AX187" s="80"/>
      <c r="AY187" s="80"/>
      <c r="AZ187" s="80"/>
    </row>
    <row r="188" spans="2:52" ht="11" customHeight="1" x14ac:dyDescent="0.2">
      <c r="B188" s="86" t="s">
        <v>44</v>
      </c>
      <c r="C188" s="86"/>
      <c r="D188" s="86"/>
      <c r="E188" s="86"/>
      <c r="F188" s="86"/>
      <c r="G188" s="86"/>
      <c r="H188" s="86"/>
      <c r="I188" s="86"/>
      <c r="J188" s="86"/>
      <c r="K188" s="86"/>
      <c r="L188" s="86"/>
      <c r="M188" s="86"/>
      <c r="N188" s="86"/>
      <c r="O188" s="86" t="str">
        <f>IF(SUM(O189:P194)=0,"",SUM(O189:P194))</f>
        <v/>
      </c>
      <c r="P188" s="86"/>
      <c r="Q188" s="86" t="str">
        <f>IF(SUM(Q189:R194)=0,"",SUM(Q189:R194))</f>
        <v/>
      </c>
      <c r="R188" s="86"/>
      <c r="S188" s="87" t="str">
        <f>IFERROR(O188/Q188, "")</f>
        <v/>
      </c>
      <c r="T188" s="87"/>
      <c r="U188" s="86" t="str">
        <f>IF(SUM(U189:V194)=0,"",SUM(U189:V194))</f>
        <v/>
      </c>
      <c r="V188" s="86"/>
      <c r="W188" s="86" t="str">
        <f>IF(SUM(W189:X194)=0,"",SUM(W189:X194))</f>
        <v/>
      </c>
      <c r="X188" s="86"/>
      <c r="Y188" s="87" t="str">
        <f>IFERROR(U188/W188, "")</f>
        <v/>
      </c>
      <c r="Z188" s="87"/>
      <c r="AA188" s="46"/>
      <c r="AB188" s="80" t="s">
        <v>281</v>
      </c>
      <c r="AC188" s="80"/>
      <c r="AD188" s="80"/>
      <c r="AE188" s="80"/>
      <c r="AF188" s="80"/>
      <c r="AG188" s="80"/>
      <c r="AH188" s="80"/>
      <c r="AI188" s="80"/>
      <c r="AJ188" s="80"/>
      <c r="AK188" s="80"/>
      <c r="AL188" s="80"/>
      <c r="AM188" s="80"/>
      <c r="AN188" s="80"/>
      <c r="AO188" s="80" t="str">
        <f t="shared" si="45"/>
        <v/>
      </c>
      <c r="AP188" s="80"/>
      <c r="AQ188" s="80" t="str">
        <f t="shared" si="46"/>
        <v/>
      </c>
      <c r="AR188" s="80"/>
      <c r="AS188" s="80" t="str">
        <f t="shared" si="47"/>
        <v/>
      </c>
      <c r="AT188" s="80"/>
      <c r="AU188" s="80" t="str">
        <f>IFERROR(IF(INDEX($AW$187:$AX$192,ROW(2:2),1)="","",INDEX(M_CatData!$3:$49,MATCH(BK107,M_CatData!$A$3:$A$49,0),MATCH($AI$5,M_CatData!$1:$1,0))), "")</f>
        <v/>
      </c>
      <c r="AV188" s="80"/>
      <c r="AW188" s="80" t="str">
        <f>IFERROR(IF(INDEX(M_CatData!$52:$98,MATCH(BK107,M_CatData!$A$52:$A$98,0),MATCH($AI$5,M_CatData!$1:$1,0))=0,"",INDEX(M_CatData!$52:$98,MATCH(BK107,M_CatData!$A$52:$A$98,0),MATCH($AI$5,M_CatData!$1:$1,0))), "")</f>
        <v/>
      </c>
      <c r="AX188" s="80"/>
      <c r="AY188" s="80"/>
      <c r="AZ188" s="80"/>
    </row>
    <row r="189" spans="2:52" ht="11" customHeight="1" x14ac:dyDescent="0.2">
      <c r="B189" s="80" t="s">
        <v>255</v>
      </c>
      <c r="C189" s="80"/>
      <c r="D189" s="80"/>
      <c r="E189" s="80"/>
      <c r="F189" s="80"/>
      <c r="G189" s="80"/>
      <c r="H189" s="80"/>
      <c r="I189" s="80"/>
      <c r="J189" s="80"/>
      <c r="K189" s="80"/>
      <c r="L189" s="80"/>
      <c r="M189" s="80"/>
      <c r="N189" s="80"/>
      <c r="O189" s="80" t="str">
        <f t="shared" ref="O189:O194" si="48" xml:space="preserve"> IF(COUNTIF($BT$72:$BT$131, BK78) = 0, "", COUNTIF($BU$72:$BU$131, BK78))</f>
        <v/>
      </c>
      <c r="P189" s="80"/>
      <c r="Q189" s="80" t="str">
        <f t="shared" ref="Q189:Q194" si="49" xml:space="preserve"> IF(COUNTIF($BT$72:$BT$131, BK78)= 0, "", COUNTIF($BT$72:$BT$131, BK78))</f>
        <v/>
      </c>
      <c r="R189" s="80"/>
      <c r="S189" s="80" t="str">
        <f t="shared" ref="S189:S194" si="50">IFERROR(IF(AND(O189,Q189)=0,"",IFERROR(O189/Q189,0)), "")</f>
        <v/>
      </c>
      <c r="T189" s="80"/>
      <c r="U189" s="80" t="str">
        <f>IFERROR(IF(INDEX($W$189:$X$194,ROW(1:1),1)="","",INDEX(M_CatData!$3:$49,MATCH(BK78,M_CatData!$A$3:$A$49,0),MATCH($AI$5,M_CatData!$1:$1,0))), "")</f>
        <v/>
      </c>
      <c r="V189" s="80"/>
      <c r="W189" s="80" t="str">
        <f>IFERROR(IF(INDEX(M_CatData!$52:$98,MATCH(BK78,M_CatData!$A$52:$A$98,0),MATCH($AI$5,M_CatData!$1:$1,0))=0,"",INDEX(M_CatData!$52:$98,MATCH(BK78,M_CatData!$A$52:$A$98,0),MATCH($AI$5,M_CatData!$1:$1,0))), "")</f>
        <v/>
      </c>
      <c r="X189" s="80"/>
      <c r="Y189" s="80"/>
      <c r="Z189" s="80"/>
      <c r="AA189" s="46"/>
      <c r="AB189" s="80" t="s">
        <v>226</v>
      </c>
      <c r="AC189" s="80"/>
      <c r="AD189" s="80"/>
      <c r="AE189" s="80"/>
      <c r="AF189" s="80"/>
      <c r="AG189" s="80"/>
      <c r="AH189" s="80"/>
      <c r="AI189" s="80"/>
      <c r="AJ189" s="80"/>
      <c r="AK189" s="80"/>
      <c r="AL189" s="80"/>
      <c r="AM189" s="80"/>
      <c r="AN189" s="80"/>
      <c r="AO189" s="80" t="str">
        <f t="shared" si="45"/>
        <v/>
      </c>
      <c r="AP189" s="80"/>
      <c r="AQ189" s="80" t="str">
        <f t="shared" si="46"/>
        <v/>
      </c>
      <c r="AR189" s="80"/>
      <c r="AS189" s="80" t="str">
        <f t="shared" si="47"/>
        <v/>
      </c>
      <c r="AT189" s="80"/>
      <c r="AU189" s="80" t="str">
        <f>IFERROR(IF(INDEX($AW$187:$AX$192,ROW(3:3),1)="","",INDEX(M_CatData!$3:$49,MATCH(BK108,M_CatData!$A$3:$A$49,0),MATCH($AI$5,M_CatData!$1:$1,0))), "")</f>
        <v/>
      </c>
      <c r="AV189" s="80"/>
      <c r="AW189" s="80" t="str">
        <f>IFERROR(IF(INDEX(M_CatData!$52:$98,MATCH(BK108,M_CatData!$A$52:$A$98,0),MATCH($AI$5,M_CatData!$1:$1,0))=0,"",INDEX(M_CatData!$52:$98,MATCH(BK108,M_CatData!$A$52:$A$98,0),MATCH($AI$5,M_CatData!$1:$1,0))), "")</f>
        <v/>
      </c>
      <c r="AX189" s="80"/>
      <c r="AY189" s="80"/>
      <c r="AZ189" s="80"/>
    </row>
    <row r="190" spans="2:52" ht="11" customHeight="1" x14ac:dyDescent="0.2">
      <c r="B190" s="80" t="s">
        <v>254</v>
      </c>
      <c r="C190" s="80"/>
      <c r="D190" s="80"/>
      <c r="E190" s="80"/>
      <c r="F190" s="80"/>
      <c r="G190" s="80"/>
      <c r="H190" s="80"/>
      <c r="I190" s="80"/>
      <c r="J190" s="80"/>
      <c r="K190" s="80"/>
      <c r="L190" s="80"/>
      <c r="M190" s="80"/>
      <c r="N190" s="80"/>
      <c r="O190" s="80" t="str">
        <f t="shared" si="48"/>
        <v/>
      </c>
      <c r="P190" s="80"/>
      <c r="Q190" s="80" t="str">
        <f t="shared" si="49"/>
        <v/>
      </c>
      <c r="R190" s="80"/>
      <c r="S190" s="80" t="str">
        <f t="shared" si="50"/>
        <v/>
      </c>
      <c r="T190" s="80"/>
      <c r="U190" s="80" t="str">
        <f>IFERROR(IF(INDEX($W$189:$X$194,ROW(2:2),1)="","",INDEX(M_CatData!$3:$49,MATCH(BK79,M_CatData!$A$3:$A$49,0),MATCH($AI$5,M_CatData!$1:$1,0))), "")</f>
        <v/>
      </c>
      <c r="V190" s="80"/>
      <c r="W190" s="80" t="str">
        <f>IFERROR(IF(INDEX(M_CatData!$52:$98,MATCH(BK79,M_CatData!$A$52:$A$98,0),MATCH($AI$5,M_CatData!$1:$1,0))=0,"",INDEX(M_CatData!$52:$98,MATCH(BK79,M_CatData!$A$52:$A$98,0),MATCH($AI$5,M_CatData!$1:$1,0))), "")</f>
        <v/>
      </c>
      <c r="X190" s="80"/>
      <c r="Y190" s="80"/>
      <c r="Z190" s="80"/>
      <c r="AA190" s="46"/>
      <c r="AB190" s="80" t="s">
        <v>149</v>
      </c>
      <c r="AC190" s="80"/>
      <c r="AD190" s="80"/>
      <c r="AE190" s="80"/>
      <c r="AF190" s="80"/>
      <c r="AG190" s="80"/>
      <c r="AH190" s="80"/>
      <c r="AI190" s="80"/>
      <c r="AJ190" s="80"/>
      <c r="AK190" s="80"/>
      <c r="AL190" s="80"/>
      <c r="AM190" s="80"/>
      <c r="AN190" s="80"/>
      <c r="AO190" s="80" t="str">
        <f t="shared" si="45"/>
        <v/>
      </c>
      <c r="AP190" s="80"/>
      <c r="AQ190" s="80" t="str">
        <f t="shared" si="46"/>
        <v/>
      </c>
      <c r="AR190" s="80"/>
      <c r="AS190" s="80" t="str">
        <f t="shared" si="47"/>
        <v/>
      </c>
      <c r="AT190" s="80"/>
      <c r="AU190" s="80" t="str">
        <f>IFERROR(IF(INDEX($AW$187:$AX$192,ROW(4:4),1)="","",INDEX(M_CatData!$3:$49,MATCH(BK109,M_CatData!$A$3:$A$49,0),MATCH($AI$5,M_CatData!$1:$1,0))), "")</f>
        <v/>
      </c>
      <c r="AV190" s="80"/>
      <c r="AW190" s="80" t="str">
        <f>IFERROR(IF(INDEX(M_CatData!$52:$98,MATCH(BK109,M_CatData!$A$52:$A$98,0),MATCH($AI$5,M_CatData!$1:$1,0))=0,"",INDEX(M_CatData!$52:$98,MATCH(BK109,M_CatData!$A$52:$A$98,0),MATCH($AI$5,M_CatData!$1:$1,0))), "")</f>
        <v/>
      </c>
      <c r="AX190" s="80"/>
      <c r="AY190" s="80"/>
      <c r="AZ190" s="80"/>
    </row>
    <row r="191" spans="2:52" ht="11" customHeight="1" x14ac:dyDescent="0.2">
      <c r="B191" s="80" t="s">
        <v>253</v>
      </c>
      <c r="C191" s="80"/>
      <c r="D191" s="80"/>
      <c r="E191" s="80"/>
      <c r="F191" s="80"/>
      <c r="G191" s="80"/>
      <c r="H191" s="80"/>
      <c r="I191" s="80"/>
      <c r="J191" s="80"/>
      <c r="K191" s="80"/>
      <c r="L191" s="80"/>
      <c r="M191" s="80"/>
      <c r="N191" s="80"/>
      <c r="O191" s="80" t="str">
        <f t="shared" si="48"/>
        <v/>
      </c>
      <c r="P191" s="80"/>
      <c r="Q191" s="80" t="str">
        <f t="shared" si="49"/>
        <v/>
      </c>
      <c r="R191" s="80"/>
      <c r="S191" s="80" t="str">
        <f t="shared" si="50"/>
        <v/>
      </c>
      <c r="T191" s="80"/>
      <c r="U191" s="80" t="str">
        <f>IFERROR(IF(INDEX($W$189:$X$194,ROW(3:3),1)="","",INDEX(M_CatData!$3:$49,MATCH(BK80,M_CatData!$A$3:$A$49,0),MATCH($AI$5,M_CatData!$1:$1,0))), "")</f>
        <v/>
      </c>
      <c r="V191" s="80"/>
      <c r="W191" s="80" t="str">
        <f>IFERROR(IF(INDEX(M_CatData!$52:$98,MATCH(BK80,M_CatData!$A$52:$A$98,0),MATCH($AI$5,M_CatData!$1:$1,0))=0,"",INDEX(M_CatData!$52:$98,MATCH(BK80,M_CatData!$A$52:$A$98,0),MATCH($AI$5,M_CatData!$1:$1,0))), "")</f>
        <v/>
      </c>
      <c r="X191" s="80"/>
      <c r="Y191" s="80"/>
      <c r="Z191" s="80"/>
      <c r="AA191" s="46"/>
      <c r="AB191" s="80" t="s">
        <v>150</v>
      </c>
      <c r="AC191" s="80"/>
      <c r="AD191" s="80"/>
      <c r="AE191" s="80"/>
      <c r="AF191" s="80"/>
      <c r="AG191" s="80"/>
      <c r="AH191" s="80"/>
      <c r="AI191" s="80"/>
      <c r="AJ191" s="80"/>
      <c r="AK191" s="80"/>
      <c r="AL191" s="80"/>
      <c r="AM191" s="80"/>
      <c r="AN191" s="80"/>
      <c r="AO191" s="80" t="str">
        <f t="shared" si="45"/>
        <v/>
      </c>
      <c r="AP191" s="80"/>
      <c r="AQ191" s="80" t="str">
        <f t="shared" si="46"/>
        <v/>
      </c>
      <c r="AR191" s="80"/>
      <c r="AS191" s="80" t="str">
        <f t="shared" si="47"/>
        <v/>
      </c>
      <c r="AT191" s="80"/>
      <c r="AU191" s="80" t="str">
        <f>IFERROR(IF(INDEX($AW$187:$AX$192,ROW(5:5),1)="","",INDEX(M_CatData!$3:$49,MATCH(BK110,M_CatData!$A$3:$A$49,0),MATCH($AI$5,M_CatData!$1:$1,0))), "")</f>
        <v/>
      </c>
      <c r="AV191" s="80"/>
      <c r="AW191" s="80" t="str">
        <f>IFERROR(IF(INDEX(M_CatData!$52:$98,MATCH(BK110,M_CatData!$A$52:$A$98,0),MATCH($AI$5,M_CatData!$1:$1,0))=0,"",INDEX(M_CatData!$52:$98,MATCH(BK110,M_CatData!$A$52:$A$98,0),MATCH($AI$5,M_CatData!$1:$1,0))), "")</f>
        <v/>
      </c>
      <c r="AX191" s="80"/>
      <c r="AY191" s="80"/>
      <c r="AZ191" s="80"/>
    </row>
    <row r="192" spans="2:52" ht="11" customHeight="1" x14ac:dyDescent="0.2">
      <c r="B192" s="80" t="s">
        <v>252</v>
      </c>
      <c r="C192" s="80"/>
      <c r="D192" s="80"/>
      <c r="E192" s="80"/>
      <c r="F192" s="80"/>
      <c r="G192" s="80"/>
      <c r="H192" s="80"/>
      <c r="I192" s="80"/>
      <c r="J192" s="80"/>
      <c r="K192" s="80"/>
      <c r="L192" s="80"/>
      <c r="M192" s="80"/>
      <c r="N192" s="80"/>
      <c r="O192" s="80" t="str">
        <f t="shared" si="48"/>
        <v/>
      </c>
      <c r="P192" s="80"/>
      <c r="Q192" s="80" t="str">
        <f t="shared" si="49"/>
        <v/>
      </c>
      <c r="R192" s="80"/>
      <c r="S192" s="80" t="str">
        <f t="shared" si="50"/>
        <v/>
      </c>
      <c r="T192" s="80"/>
      <c r="U192" s="80" t="str">
        <f>IFERROR(IF(INDEX($W$189:$X$194,ROW(4:4),1)="","",INDEX(M_CatData!$3:$49,MATCH(BK81,M_CatData!$A$3:$A$49,0),MATCH($AI$5,M_CatData!$1:$1,0))), "")</f>
        <v/>
      </c>
      <c r="V192" s="80"/>
      <c r="W192" s="80" t="str">
        <f>IFERROR(IF(INDEX(M_CatData!$52:$98,MATCH(BK81,M_CatData!$A$52:$A$98,0),MATCH($AI$5,M_CatData!$1:$1,0))=0,"",INDEX(M_CatData!$52:$98,MATCH(BK81,M_CatData!$A$52:$A$98,0),MATCH($AI$5,M_CatData!$1:$1,0))), "")</f>
        <v/>
      </c>
      <c r="X192" s="80"/>
      <c r="Y192" s="80"/>
      <c r="Z192" s="80"/>
      <c r="AA192" s="46"/>
      <c r="AB192" s="80" t="s">
        <v>225</v>
      </c>
      <c r="AC192" s="80"/>
      <c r="AD192" s="80"/>
      <c r="AE192" s="80"/>
      <c r="AF192" s="80"/>
      <c r="AG192" s="80"/>
      <c r="AH192" s="80"/>
      <c r="AI192" s="80"/>
      <c r="AJ192" s="80"/>
      <c r="AK192" s="80"/>
      <c r="AL192" s="80"/>
      <c r="AM192" s="80"/>
      <c r="AN192" s="80"/>
      <c r="AO192" s="80" t="str">
        <f t="shared" si="45"/>
        <v/>
      </c>
      <c r="AP192" s="80"/>
      <c r="AQ192" s="80" t="str">
        <f t="shared" si="46"/>
        <v/>
      </c>
      <c r="AR192" s="80"/>
      <c r="AS192" s="80" t="str">
        <f t="shared" si="47"/>
        <v/>
      </c>
      <c r="AT192" s="80"/>
      <c r="AU192" s="80" t="str">
        <f>IFERROR(IF(INDEX($AW$187:$AX$192,ROW(6:6),1)="","",INDEX(M_CatData!$3:$49,MATCH(BK111,M_CatData!$A$3:$A$49,0),MATCH($AI$5,M_CatData!$1:$1,0))), "")</f>
        <v/>
      </c>
      <c r="AV192" s="80"/>
      <c r="AW192" s="80" t="str">
        <f>IFERROR(IF(INDEX(M_CatData!$52:$98,MATCH(BK111,M_CatData!$A$52:$A$98,0),MATCH($AI$5,M_CatData!$1:$1,0))=0,"",INDEX(M_CatData!$52:$98,MATCH(BK111,M_CatData!$A$52:$A$98,0),MATCH($AI$5,M_CatData!$1:$1,0))), "")</f>
        <v/>
      </c>
      <c r="AX192" s="80"/>
      <c r="AY192" s="80"/>
      <c r="AZ192" s="80"/>
    </row>
    <row r="193" spans="2:52" ht="11" customHeight="1" x14ac:dyDescent="0.2">
      <c r="B193" s="80" t="s">
        <v>251</v>
      </c>
      <c r="C193" s="80"/>
      <c r="D193" s="80"/>
      <c r="E193" s="80"/>
      <c r="F193" s="80"/>
      <c r="G193" s="80"/>
      <c r="H193" s="80"/>
      <c r="I193" s="80"/>
      <c r="J193" s="80"/>
      <c r="K193" s="80"/>
      <c r="L193" s="80"/>
      <c r="M193" s="80"/>
      <c r="N193" s="80"/>
      <c r="O193" s="80" t="str">
        <f t="shared" si="48"/>
        <v/>
      </c>
      <c r="P193" s="80"/>
      <c r="Q193" s="80" t="str">
        <f t="shared" si="49"/>
        <v/>
      </c>
      <c r="R193" s="80"/>
      <c r="S193" s="80" t="str">
        <f t="shared" si="50"/>
        <v/>
      </c>
      <c r="T193" s="80"/>
      <c r="U193" s="80" t="str">
        <f>IFERROR(IF(INDEX($W$189:$X$194,ROW(5:5),1)="","",INDEX(M_CatData!$3:$49,MATCH(BK82,M_CatData!$A$3:$A$49,0),MATCH($AI$5,M_CatData!$1:$1,0))), "")</f>
        <v/>
      </c>
      <c r="V193" s="80"/>
      <c r="W193" s="80" t="str">
        <f>IFERROR(IF(INDEX(M_CatData!$52:$98,MATCH(BK82,M_CatData!$A$52:$A$98,0),MATCH($AI$5,M_CatData!$1:$1,0))=0,"",INDEX(M_CatData!$52:$98,MATCH(BK82,M_CatData!$A$52:$A$98,0),MATCH($AI$5,M_CatData!$1:$1,0))), "")</f>
        <v/>
      </c>
      <c r="X193" s="80"/>
      <c r="Y193" s="80"/>
      <c r="Z193" s="80"/>
      <c r="AA193" s="46"/>
      <c r="AB193" s="86" t="s">
        <v>49</v>
      </c>
      <c r="AC193" s="86"/>
      <c r="AD193" s="86"/>
      <c r="AE193" s="86"/>
      <c r="AF193" s="86"/>
      <c r="AG193" s="86"/>
      <c r="AH193" s="86"/>
      <c r="AI193" s="86"/>
      <c r="AJ193" s="86"/>
      <c r="AK193" s="86"/>
      <c r="AL193" s="86"/>
      <c r="AM193" s="86"/>
      <c r="AN193" s="86"/>
      <c r="AO193" s="86" t="str">
        <f>IF(SUM(AO194:AP198)=0,"",SUM(AO194:AP198))</f>
        <v/>
      </c>
      <c r="AP193" s="86"/>
      <c r="AQ193" s="86" t="str">
        <f>IF(SUM(AQ194:AR198)=0,"",SUM(AQ194:AR198))</f>
        <v/>
      </c>
      <c r="AR193" s="86"/>
      <c r="AS193" s="87" t="str">
        <f>IFERROR(AO193/AQ193, "")</f>
        <v/>
      </c>
      <c r="AT193" s="87"/>
      <c r="AU193" s="86" t="str">
        <f>IF(SUM(AU194:AV198)=0,"",SUM(AU194:AV198))</f>
        <v/>
      </c>
      <c r="AV193" s="86"/>
      <c r="AW193" s="86" t="str">
        <f>IF(SUM(AW194:AX198)=0,"",SUM(AW194:AX198))</f>
        <v/>
      </c>
      <c r="AX193" s="86"/>
      <c r="AY193" s="87" t="str">
        <f>IFERROR(AU193/AW193, "")</f>
        <v/>
      </c>
      <c r="AZ193" s="87"/>
    </row>
    <row r="194" spans="2:52" ht="11" customHeight="1" x14ac:dyDescent="0.2">
      <c r="B194" s="80" t="s">
        <v>250</v>
      </c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0"/>
      <c r="N194" s="80"/>
      <c r="O194" s="80" t="str">
        <f t="shared" si="48"/>
        <v/>
      </c>
      <c r="P194" s="80"/>
      <c r="Q194" s="80" t="str">
        <f t="shared" si="49"/>
        <v/>
      </c>
      <c r="R194" s="80"/>
      <c r="S194" s="80" t="str">
        <f t="shared" si="50"/>
        <v/>
      </c>
      <c r="T194" s="80"/>
      <c r="U194" s="80" t="str">
        <f>IFERROR(IF(INDEX($W$189:$X$194,ROW(6:6),1)="","",INDEX(M_CatData!$3:$49,MATCH(BK83,M_CatData!$A$3:$A$49,0),MATCH($AI$5,M_CatData!$1:$1,0))), "")</f>
        <v/>
      </c>
      <c r="V194" s="80"/>
      <c r="W194" s="80" t="str">
        <f>IFERROR(IF(INDEX(M_CatData!$52:$98,MATCH(BK83,M_CatData!$A$52:$A$98,0),MATCH($AI$5,M_CatData!$1:$1,0))=0,"",INDEX(M_CatData!$52:$98,MATCH(BK83,M_CatData!$A$52:$A$98,0),MATCH($AI$5,M_CatData!$1:$1,0))), "")</f>
        <v/>
      </c>
      <c r="X194" s="80"/>
      <c r="Y194" s="80"/>
      <c r="Z194" s="80"/>
      <c r="AA194" s="46"/>
      <c r="AB194" s="80" t="s">
        <v>224</v>
      </c>
      <c r="AC194" s="80"/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0"/>
      <c r="AO194" s="80" t="str">
        <f xml:space="preserve"> IF(COUNTIF($BT$72:$BT$131, BK112) = 0, "", COUNTIF($BU$72:$BU$131, BK112))</f>
        <v/>
      </c>
      <c r="AP194" s="80"/>
      <c r="AQ194" s="80" t="str">
        <f xml:space="preserve"> IF(COUNTIF($BT$72:$BT$131, BK112)= 0, "", COUNTIF($BT$72:$BT$131, BK112))</f>
        <v/>
      </c>
      <c r="AR194" s="80"/>
      <c r="AS194" s="80" t="str">
        <f>IFERROR(IF(AND(AO194,AQ194)=0,"",IFERROR(AO194/AQ194,0)), "")</f>
        <v/>
      </c>
      <c r="AT194" s="80"/>
      <c r="AU194" s="80" t="str">
        <f>IFERROR(IF(INDEX($AW$194:$AX$198,ROW(1:1),1)="","",INDEX(M_CatData!$3:$49,MATCH(BK112,M_CatData!$A$3:$A$49,0),MATCH($AI$5,M_CatData!$1:$1,0))), "")</f>
        <v/>
      </c>
      <c r="AV194" s="80"/>
      <c r="AW194" s="80" t="str">
        <f>IFERROR(IF(INDEX(M_CatData!$52:$98,MATCH(BK112,M_CatData!$A$52:$A$98,0),MATCH($AI$5,M_CatData!$1:$1,0))=0,"",INDEX(M_CatData!$52:$98,MATCH(BK112,M_CatData!$A$52:$A$98,0),MATCH($AI$5,M_CatData!$1:$1,0))), "")</f>
        <v/>
      </c>
      <c r="AX194" s="80"/>
      <c r="AY194" s="80"/>
      <c r="AZ194" s="80"/>
    </row>
    <row r="195" spans="2:52" ht="11" customHeight="1" x14ac:dyDescent="0.2">
      <c r="B195" s="86" t="s">
        <v>45</v>
      </c>
      <c r="C195" s="86"/>
      <c r="D195" s="86"/>
      <c r="E195" s="86"/>
      <c r="F195" s="86"/>
      <c r="G195" s="86"/>
      <c r="H195" s="86"/>
      <c r="I195" s="86"/>
      <c r="J195" s="86"/>
      <c r="K195" s="86"/>
      <c r="L195" s="86"/>
      <c r="M195" s="86"/>
      <c r="N195" s="86"/>
      <c r="O195" s="86" t="str">
        <f>IF(SUM(O196:P203)=0,"",SUM(O196:P203))</f>
        <v/>
      </c>
      <c r="P195" s="86"/>
      <c r="Q195" s="86" t="str">
        <f>IF(SUM(Q196:R203)=0,"",SUM(Q196:R203))</f>
        <v/>
      </c>
      <c r="R195" s="86"/>
      <c r="S195" s="87" t="str">
        <f>IFERROR(O195/Q195, "")</f>
        <v/>
      </c>
      <c r="T195" s="87"/>
      <c r="U195" s="86" t="str">
        <f>IF(SUM(U196:V203)=0,"",SUM(U196:V203))</f>
        <v/>
      </c>
      <c r="V195" s="86"/>
      <c r="W195" s="86" t="str">
        <f>IF(SUM(W196:X203)=0,"",SUM(W196:X203))</f>
        <v/>
      </c>
      <c r="X195" s="86"/>
      <c r="Y195" s="87" t="str">
        <f>IFERROR(U195/W195, "")</f>
        <v/>
      </c>
      <c r="Z195" s="87"/>
      <c r="AA195" s="46"/>
      <c r="AB195" s="80" t="s">
        <v>223</v>
      </c>
      <c r="AC195" s="80"/>
      <c r="AD195" s="80"/>
      <c r="AE195" s="80"/>
      <c r="AF195" s="80"/>
      <c r="AG195" s="80"/>
      <c r="AH195" s="80"/>
      <c r="AI195" s="80"/>
      <c r="AJ195" s="80"/>
      <c r="AK195" s="80"/>
      <c r="AL195" s="80"/>
      <c r="AM195" s="80"/>
      <c r="AN195" s="80"/>
      <c r="AO195" s="80" t="str">
        <f xml:space="preserve"> IF(COUNTIF($BT$72:$BT$131, BK113) = 0, "", COUNTIF($BU$72:$BU$131, BK113))</f>
        <v/>
      </c>
      <c r="AP195" s="80"/>
      <c r="AQ195" s="80" t="str">
        <f xml:space="preserve"> IF(COUNTIF($BT$72:$BT$131, BK113)= 0, "", COUNTIF($BT$72:$BT$131, BK113))</f>
        <v/>
      </c>
      <c r="AR195" s="80"/>
      <c r="AS195" s="80" t="str">
        <f>IFERROR(IF(AND(AO195,AQ195)=0,"",IFERROR(AO195/AQ195,0)), "")</f>
        <v/>
      </c>
      <c r="AT195" s="80"/>
      <c r="AU195" s="80" t="str">
        <f>IFERROR(IF(INDEX($AW$194:$AX$198,ROW(2:2),1)="","",INDEX(M_CatData!$3:$49,MATCH(BK113,M_CatData!$A$3:$A$49,0),MATCH($AI$5,M_CatData!$1:$1,0))), "")</f>
        <v/>
      </c>
      <c r="AV195" s="80"/>
      <c r="AW195" s="80" t="str">
        <f>IFERROR(IF(INDEX(M_CatData!$52:$98,MATCH(BK113,M_CatData!$A$52:$A$98,0),MATCH($AI$5,M_CatData!$1:$1,0))=0,"",INDEX(M_CatData!$52:$98,MATCH(BK113,M_CatData!$A$52:$A$98,0),MATCH($AI$5,M_CatData!$1:$1,0))), "")</f>
        <v/>
      </c>
      <c r="AX195" s="80"/>
      <c r="AY195" s="80"/>
      <c r="AZ195" s="80"/>
    </row>
    <row r="196" spans="2:52" ht="11" customHeight="1" x14ac:dyDescent="0.2">
      <c r="B196" s="80" t="s">
        <v>249</v>
      </c>
      <c r="C196" s="80"/>
      <c r="D196" s="80"/>
      <c r="E196" s="80"/>
      <c r="F196" s="80"/>
      <c r="G196" s="80"/>
      <c r="H196" s="80"/>
      <c r="I196" s="80"/>
      <c r="J196" s="80"/>
      <c r="K196" s="80"/>
      <c r="L196" s="80"/>
      <c r="M196" s="80"/>
      <c r="N196" s="80"/>
      <c r="O196" s="80" t="str">
        <f t="shared" ref="O196:O203" si="51" xml:space="preserve"> IF(COUNTIF($BT$72:$BT$131, BK84) = 0, "", COUNTIF($BU$72:$BU$131, BK84))</f>
        <v/>
      </c>
      <c r="P196" s="80"/>
      <c r="Q196" s="80" t="str">
        <f t="shared" ref="Q196:Q203" si="52" xml:space="preserve"> IF(COUNTIF($BT$72:$BT$131, BK84)= 0, "", COUNTIF($BT$72:$BT$131, BK84))</f>
        <v/>
      </c>
      <c r="R196" s="80"/>
      <c r="S196" s="80" t="str">
        <f t="shared" ref="S196:S203" si="53">IFERROR(IF(AND(O196,Q196)=0,"",IFERROR(O196/Q196,0)), "")</f>
        <v/>
      </c>
      <c r="T196" s="80"/>
      <c r="U196" s="80" t="str">
        <f>IFERROR(IF(INDEX($W$196:$X$203,ROW(1:1),1)="","",INDEX(M_CatData!$3:$49,MATCH(BK84,M_CatData!$A$3:$A$49,0),MATCH($AI$5,M_CatData!$1:$1,0))), "")</f>
        <v/>
      </c>
      <c r="V196" s="80"/>
      <c r="W196" s="80" t="str">
        <f>IFERROR(IF(INDEX(M_CatData!$52:$98,MATCH(BK84,M_CatData!$A$52:$A$98,0),MATCH($AI$5,M_CatData!$1:$1,0))=0,"",INDEX(M_CatData!$52:$98,MATCH(BK84,M_CatData!$A$52:$A$98,0),MATCH($AI$5,M_CatData!$1:$1,0))), "")</f>
        <v/>
      </c>
      <c r="X196" s="80"/>
      <c r="Y196" s="80"/>
      <c r="Z196" s="80"/>
      <c r="AA196" s="46"/>
      <c r="AB196" s="80" t="s">
        <v>280</v>
      </c>
      <c r="AC196" s="80"/>
      <c r="AD196" s="80"/>
      <c r="AE196" s="80"/>
      <c r="AF196" s="80"/>
      <c r="AG196" s="80"/>
      <c r="AH196" s="80"/>
      <c r="AI196" s="80"/>
      <c r="AJ196" s="80"/>
      <c r="AK196" s="80"/>
      <c r="AL196" s="80"/>
      <c r="AM196" s="80"/>
      <c r="AN196" s="80"/>
      <c r="AO196" s="80" t="str">
        <f xml:space="preserve"> IF(COUNTIF($BT$72:$BT$131, BK114) = 0, "", COUNTIF($BU$72:$BU$131, BK114))</f>
        <v/>
      </c>
      <c r="AP196" s="80"/>
      <c r="AQ196" s="80" t="str">
        <f xml:space="preserve"> IF(COUNTIF($BT$72:$BT$131, BK114)= 0, "", COUNTIF($BT$72:$BT$131, BK114))</f>
        <v/>
      </c>
      <c r="AR196" s="80"/>
      <c r="AS196" s="80" t="str">
        <f>IFERROR(IF(AND(AO196,AQ196)=0,"",IFERROR(AO196/AQ196,0)), "")</f>
        <v/>
      </c>
      <c r="AT196" s="80"/>
      <c r="AU196" s="80" t="str">
        <f>IFERROR(IF(INDEX($AW$194:$AX$198,ROW(3:3),1)="","",INDEX(M_CatData!$3:$49,MATCH(BK114,M_CatData!$A$3:$A$49,0),MATCH($AI$5,M_CatData!$1:$1,0))), "")</f>
        <v/>
      </c>
      <c r="AV196" s="80"/>
      <c r="AW196" s="80" t="str">
        <f>IFERROR(IF(INDEX(M_CatData!$52:$98,MATCH(BK114,M_CatData!$A$52:$A$98,0),MATCH($AI$5,M_CatData!$1:$1,0))=0,"",INDEX(M_CatData!$52:$98,MATCH(BK114,M_CatData!$A$52:$A$98,0),MATCH($AI$5,M_CatData!$1:$1,0))), "")</f>
        <v/>
      </c>
      <c r="AX196" s="80"/>
      <c r="AY196" s="80"/>
      <c r="AZ196" s="80"/>
    </row>
    <row r="197" spans="2:52" ht="11" customHeight="1" x14ac:dyDescent="0.2">
      <c r="B197" s="80" t="s">
        <v>248</v>
      </c>
      <c r="C197" s="80"/>
      <c r="D197" s="80"/>
      <c r="E197" s="80"/>
      <c r="F197" s="80"/>
      <c r="G197" s="80"/>
      <c r="H197" s="80"/>
      <c r="I197" s="80"/>
      <c r="J197" s="80"/>
      <c r="K197" s="80"/>
      <c r="L197" s="80"/>
      <c r="M197" s="80"/>
      <c r="N197" s="80"/>
      <c r="O197" s="80" t="str">
        <f t="shared" si="51"/>
        <v/>
      </c>
      <c r="P197" s="80"/>
      <c r="Q197" s="80" t="str">
        <f t="shared" si="52"/>
        <v/>
      </c>
      <c r="R197" s="80"/>
      <c r="S197" s="80" t="str">
        <f t="shared" si="53"/>
        <v/>
      </c>
      <c r="T197" s="80"/>
      <c r="U197" s="80" t="str">
        <f>IFERROR(IF(INDEX($W$196:$X$203,ROW(2:2),1)="","",INDEX(M_CatData!$3:$49,MATCH(BK85,M_CatData!$A$3:$A$49,0),MATCH($AI$5,M_CatData!$1:$1,0))), "")</f>
        <v/>
      </c>
      <c r="V197" s="80"/>
      <c r="W197" s="80" t="str">
        <f>IFERROR(IF(INDEX(M_CatData!$52:$98,MATCH(BK85,M_CatData!$A$52:$A$98,0),MATCH($AI$5,M_CatData!$1:$1,0))=0,"",INDEX(M_CatData!$52:$98,MATCH(BK85,M_CatData!$A$52:$A$98,0),MATCH($AI$5,M_CatData!$1:$1,0))), "")</f>
        <v/>
      </c>
      <c r="X197" s="80"/>
      <c r="Y197" s="80"/>
      <c r="Z197" s="80"/>
      <c r="AA197" s="46"/>
      <c r="AB197" s="80" t="s">
        <v>221</v>
      </c>
      <c r="AC197" s="80"/>
      <c r="AD197" s="80"/>
      <c r="AE197" s="80"/>
      <c r="AF197" s="80"/>
      <c r="AG197" s="80"/>
      <c r="AH197" s="80"/>
      <c r="AI197" s="80"/>
      <c r="AJ197" s="80"/>
      <c r="AK197" s="80"/>
      <c r="AL197" s="80"/>
      <c r="AM197" s="80"/>
      <c r="AN197" s="80"/>
      <c r="AO197" s="80" t="str">
        <f xml:space="preserve"> IF(COUNTIF($BT$72:$BT$131, BK115) = 0, "", COUNTIF($BU$72:$BU$131, BK115))</f>
        <v/>
      </c>
      <c r="AP197" s="80"/>
      <c r="AQ197" s="80" t="str">
        <f xml:space="preserve"> IF(COUNTIF($BT$72:$BT$131, BK115)= 0, "", COUNTIF($BT$72:$BT$131, BK115))</f>
        <v/>
      </c>
      <c r="AR197" s="80"/>
      <c r="AS197" s="80" t="str">
        <f>IFERROR(IF(AND(AO197,AQ197)=0,"",IFERROR(AO197/AQ197,0)), "")</f>
        <v/>
      </c>
      <c r="AT197" s="80"/>
      <c r="AU197" s="80" t="str">
        <f>IFERROR(IF(INDEX($AW$194:$AX$198,ROW(4:4),1)="","",INDEX(M_CatData!$3:$49,MATCH(BK115,M_CatData!$A$3:$A$49,0),MATCH($AI$5,M_CatData!$1:$1,0))), "")</f>
        <v/>
      </c>
      <c r="AV197" s="80"/>
      <c r="AW197" s="80" t="str">
        <f>IFERROR(IF(INDEX(M_CatData!$52:$98,MATCH(BK115,M_CatData!$A$52:$A$98,0),MATCH($AI$5,M_CatData!$1:$1,0))=0,"",INDEX(M_CatData!$52:$98,MATCH(BK115,M_CatData!$A$52:$A$98,0),MATCH($AI$5,M_CatData!$1:$1,0))), "")</f>
        <v/>
      </c>
      <c r="AX197" s="80"/>
      <c r="AY197" s="80"/>
      <c r="AZ197" s="80"/>
    </row>
    <row r="198" spans="2:52" ht="11" customHeight="1" x14ac:dyDescent="0.2">
      <c r="B198" s="80" t="s">
        <v>247</v>
      </c>
      <c r="C198" s="80"/>
      <c r="D198" s="80"/>
      <c r="E198" s="80"/>
      <c r="F198" s="80"/>
      <c r="G198" s="80"/>
      <c r="H198" s="80"/>
      <c r="I198" s="80"/>
      <c r="J198" s="80"/>
      <c r="K198" s="80"/>
      <c r="L198" s="80"/>
      <c r="M198" s="80"/>
      <c r="N198" s="80"/>
      <c r="O198" s="80" t="str">
        <f t="shared" si="51"/>
        <v/>
      </c>
      <c r="P198" s="80"/>
      <c r="Q198" s="80" t="str">
        <f t="shared" si="52"/>
        <v/>
      </c>
      <c r="R198" s="80"/>
      <c r="S198" s="80" t="str">
        <f t="shared" si="53"/>
        <v/>
      </c>
      <c r="T198" s="80"/>
      <c r="U198" s="80" t="str">
        <f>IFERROR(IF(INDEX($W$196:$X$203,ROW(3:3),1)="","",INDEX(M_CatData!$3:$49,MATCH(BK86,M_CatData!$A$3:$A$49,0),MATCH($AI$5,M_CatData!$1:$1,0))), "")</f>
        <v/>
      </c>
      <c r="V198" s="80"/>
      <c r="W198" s="80" t="str">
        <f>IFERROR(IF(INDEX(M_CatData!$52:$98,MATCH(BK86,M_CatData!$A$52:$A$98,0),MATCH($AI$5,M_CatData!$1:$1,0))=0,"",INDEX(M_CatData!$52:$98,MATCH(BK86,M_CatData!$A$52:$A$98,0),MATCH($AI$5,M_CatData!$1:$1,0))), "")</f>
        <v/>
      </c>
      <c r="X198" s="80"/>
      <c r="Y198" s="80"/>
      <c r="Z198" s="80"/>
      <c r="AA198" s="46"/>
      <c r="AB198" s="82" t="s">
        <v>220</v>
      </c>
      <c r="AC198" s="82"/>
      <c r="AD198" s="82"/>
      <c r="AE198" s="82"/>
      <c r="AF198" s="82"/>
      <c r="AG198" s="82"/>
      <c r="AH198" s="82"/>
      <c r="AI198" s="82"/>
      <c r="AJ198" s="82"/>
      <c r="AK198" s="82"/>
      <c r="AL198" s="82"/>
      <c r="AM198" s="82"/>
      <c r="AN198" s="82"/>
      <c r="AO198" s="82" t="str">
        <f xml:space="preserve"> IF(COUNTIF($BT$72:$BT$131, BK116) = 0, "", COUNTIF($BU$72:$BU$131, BK116))</f>
        <v/>
      </c>
      <c r="AP198" s="82"/>
      <c r="AQ198" s="82" t="str">
        <f xml:space="preserve"> IF(COUNTIF($BT$72:$BT$131, BK116)= 0, "", COUNTIF($BT$72:$BT$131, BK116))</f>
        <v/>
      </c>
      <c r="AR198" s="82"/>
      <c r="AS198" s="82" t="str">
        <f>IFERROR(IF(AND(AO198,AQ198)=0,"",IFERROR(AO198/AQ198,0)), "")</f>
        <v/>
      </c>
      <c r="AT198" s="82"/>
      <c r="AU198" s="82" t="str">
        <f>IFERROR(IF(INDEX($AW$194:$AX$198,ROW(5:5),1)="","",INDEX(M_CatData!$3:$49,MATCH(BK116,M_CatData!$A$3:$A$49,0),MATCH($AI$5,M_CatData!$1:$1,0))), "")</f>
        <v/>
      </c>
      <c r="AV198" s="82"/>
      <c r="AW198" s="82" t="str">
        <f>IFERROR(IF(INDEX(M_CatData!$52:$98,MATCH(BK116,M_CatData!$A$52:$A$98,0),MATCH($AI$5,M_CatData!$1:$1,0))=0,"",INDEX(M_CatData!$52:$98,MATCH(BK116,M_CatData!$A$52:$A$98,0),MATCH($AI$5,M_CatData!$1:$1,0))), "")</f>
        <v/>
      </c>
      <c r="AX198" s="82"/>
      <c r="AY198" s="82"/>
      <c r="AZ198" s="82"/>
    </row>
    <row r="199" spans="2:52" ht="11" customHeight="1" x14ac:dyDescent="0.2">
      <c r="B199" s="80" t="s">
        <v>144</v>
      </c>
      <c r="C199" s="80"/>
      <c r="D199" s="80"/>
      <c r="E199" s="80"/>
      <c r="F199" s="80"/>
      <c r="G199" s="80"/>
      <c r="H199" s="80"/>
      <c r="I199" s="80"/>
      <c r="J199" s="80"/>
      <c r="K199" s="80"/>
      <c r="L199" s="80"/>
      <c r="M199" s="80"/>
      <c r="N199" s="80"/>
      <c r="O199" s="80" t="str">
        <f t="shared" si="51"/>
        <v/>
      </c>
      <c r="P199" s="80"/>
      <c r="Q199" s="80" t="str">
        <f t="shared" si="52"/>
        <v/>
      </c>
      <c r="R199" s="80"/>
      <c r="S199" s="80" t="str">
        <f t="shared" si="53"/>
        <v/>
      </c>
      <c r="T199" s="80"/>
      <c r="U199" s="80" t="str">
        <f>IFERROR(IF(INDEX($W$196:$X$203,ROW(4:4),1)="","",INDEX(M_CatData!$3:$49,MATCH(BK87,M_CatData!$A$3:$A$49,0),MATCH($AI$5,M_CatData!$1:$1,0))), "")</f>
        <v/>
      </c>
      <c r="V199" s="80"/>
      <c r="W199" s="80" t="str">
        <f>IFERROR(IF(INDEX(M_CatData!$52:$98,MATCH(BK87,M_CatData!$A$52:$A$98,0),MATCH($AI$5,M_CatData!$1:$1,0))=0,"",INDEX(M_CatData!$52:$98,MATCH(BK87,M_CatData!$A$52:$A$98,0),MATCH($AI$5,M_CatData!$1:$1,0))), "")</f>
        <v/>
      </c>
      <c r="X199" s="80"/>
      <c r="Y199" s="80"/>
      <c r="Z199" s="80"/>
      <c r="AA199" s="46"/>
    </row>
    <row r="200" spans="2:52" ht="11" customHeight="1" x14ac:dyDescent="0.2">
      <c r="B200" s="80" t="s">
        <v>246</v>
      </c>
      <c r="C200" s="80"/>
      <c r="D200" s="80"/>
      <c r="E200" s="80"/>
      <c r="F200" s="80"/>
      <c r="G200" s="80"/>
      <c r="H200" s="80"/>
      <c r="I200" s="80"/>
      <c r="J200" s="80"/>
      <c r="K200" s="80"/>
      <c r="L200" s="80"/>
      <c r="M200" s="80"/>
      <c r="N200" s="80"/>
      <c r="O200" s="80" t="str">
        <f t="shared" si="51"/>
        <v/>
      </c>
      <c r="P200" s="80"/>
      <c r="Q200" s="80" t="str">
        <f t="shared" si="52"/>
        <v/>
      </c>
      <c r="R200" s="80"/>
      <c r="S200" s="80" t="str">
        <f t="shared" si="53"/>
        <v/>
      </c>
      <c r="T200" s="80"/>
      <c r="U200" s="80" t="str">
        <f>IFERROR(IF(INDEX($W$196:$X$203,ROW(5:5),1)="","",INDEX(M_CatData!$3:$49,MATCH(BK88,M_CatData!$A$3:$A$49,0),MATCH($AI$5,M_CatData!$1:$1,0))), "")</f>
        <v/>
      </c>
      <c r="V200" s="80"/>
      <c r="W200" s="80" t="str">
        <f>IFERROR(IF(INDEX(M_CatData!$52:$98,MATCH(BK88,M_CatData!$A$52:$A$98,0),MATCH($AI$5,M_CatData!$1:$1,0))=0,"",INDEX(M_CatData!$52:$98,MATCH(BK88,M_CatData!$A$52:$A$98,0),MATCH($AI$5,M_CatData!$1:$1,0))), "")</f>
        <v/>
      </c>
      <c r="X200" s="80"/>
      <c r="Y200" s="80"/>
      <c r="Z200" s="80"/>
      <c r="AA200" s="46"/>
    </row>
    <row r="201" spans="2:52" ht="11" customHeight="1" x14ac:dyDescent="0.2">
      <c r="B201" s="80" t="s">
        <v>245</v>
      </c>
      <c r="C201" s="80"/>
      <c r="D201" s="80"/>
      <c r="E201" s="80"/>
      <c r="F201" s="80"/>
      <c r="G201" s="80"/>
      <c r="H201" s="80"/>
      <c r="I201" s="80"/>
      <c r="J201" s="80"/>
      <c r="K201" s="80"/>
      <c r="L201" s="80"/>
      <c r="M201" s="80"/>
      <c r="N201" s="80"/>
      <c r="O201" s="80" t="str">
        <f t="shared" si="51"/>
        <v/>
      </c>
      <c r="P201" s="80"/>
      <c r="Q201" s="80" t="str">
        <f t="shared" si="52"/>
        <v/>
      </c>
      <c r="R201" s="80"/>
      <c r="S201" s="80" t="str">
        <f t="shared" si="53"/>
        <v/>
      </c>
      <c r="T201" s="80"/>
      <c r="U201" s="80" t="str">
        <f>IFERROR(IF(INDEX($W$196:$X$203,ROW(6:6),1)="","",INDEX(M_CatData!$3:$49,MATCH(BK89,M_CatData!$A$3:$A$49,0),MATCH($AI$5,M_CatData!$1:$1,0))), "")</f>
        <v/>
      </c>
      <c r="V201" s="80"/>
      <c r="W201" s="80" t="str">
        <f>IFERROR(IF(INDEX(M_CatData!$52:$98,MATCH(BK89,M_CatData!$A$52:$A$98,0),MATCH($AI$5,M_CatData!$1:$1,0))=0,"",INDEX(M_CatData!$52:$98,MATCH(BK89,M_CatData!$A$52:$A$98,0),MATCH($AI$5,M_CatData!$1:$1,0))), "")</f>
        <v/>
      </c>
      <c r="X201" s="80"/>
      <c r="Y201" s="80"/>
      <c r="Z201" s="80"/>
      <c r="AA201" s="46"/>
    </row>
    <row r="202" spans="2:52" ht="11" customHeight="1" x14ac:dyDescent="0.2">
      <c r="B202" s="80" t="s">
        <v>244</v>
      </c>
      <c r="C202" s="80"/>
      <c r="D202" s="80"/>
      <c r="E202" s="80"/>
      <c r="F202" s="80"/>
      <c r="G202" s="80"/>
      <c r="H202" s="80"/>
      <c r="I202" s="80"/>
      <c r="J202" s="80"/>
      <c r="K202" s="80"/>
      <c r="L202" s="80"/>
      <c r="M202" s="80"/>
      <c r="N202" s="80"/>
      <c r="O202" s="80" t="str">
        <f t="shared" si="51"/>
        <v/>
      </c>
      <c r="P202" s="80"/>
      <c r="Q202" s="80" t="str">
        <f t="shared" si="52"/>
        <v/>
      </c>
      <c r="R202" s="80"/>
      <c r="S202" s="80" t="str">
        <f t="shared" si="53"/>
        <v/>
      </c>
      <c r="T202" s="80"/>
      <c r="U202" s="80" t="str">
        <f>IFERROR(IF(INDEX($W$196:$X$203,ROW(7:7),1)="","",INDEX(M_CatData!$3:$49,MATCH(BK90,M_CatData!$A$3:$A$49,0),MATCH($AI$5,M_CatData!$1:$1,0))), "")</f>
        <v/>
      </c>
      <c r="V202" s="80"/>
      <c r="W202" s="80" t="str">
        <f>IFERROR(IF(INDEX(M_CatData!$52:$98,MATCH(BK90,M_CatData!$A$52:$A$98,0),MATCH($AI$5,M_CatData!$1:$1,0))=0,"",INDEX(M_CatData!$52:$98,MATCH(BK90,M_CatData!$A$52:$A$98,0),MATCH($AI$5,M_CatData!$1:$1,0))), "")</f>
        <v/>
      </c>
      <c r="X202" s="80"/>
      <c r="Y202" s="80"/>
      <c r="Z202" s="80"/>
      <c r="AA202" s="46"/>
    </row>
    <row r="203" spans="2:52" ht="11" customHeight="1" x14ac:dyDescent="0.2">
      <c r="B203" s="80" t="s">
        <v>243</v>
      </c>
      <c r="C203" s="80"/>
      <c r="D203" s="80"/>
      <c r="E203" s="80"/>
      <c r="F203" s="80"/>
      <c r="G203" s="80"/>
      <c r="H203" s="80"/>
      <c r="I203" s="80"/>
      <c r="J203" s="80"/>
      <c r="K203" s="80"/>
      <c r="L203" s="80"/>
      <c r="M203" s="80"/>
      <c r="N203" s="80"/>
      <c r="O203" s="80" t="str">
        <f t="shared" si="51"/>
        <v/>
      </c>
      <c r="P203" s="80"/>
      <c r="Q203" s="80" t="str">
        <f t="shared" si="52"/>
        <v/>
      </c>
      <c r="R203" s="80"/>
      <c r="S203" s="80" t="str">
        <f t="shared" si="53"/>
        <v/>
      </c>
      <c r="T203" s="80"/>
      <c r="U203" s="80" t="str">
        <f>IFERROR(IF(INDEX($W$196:$X$203,ROW(8:8),1)="","",INDEX(M_CatData!$3:$49,MATCH(BK91,M_CatData!$A$3:$A$49,0),MATCH($AI$5,M_CatData!$1:$1,0))), "")</f>
        <v/>
      </c>
      <c r="V203" s="80"/>
      <c r="W203" s="80" t="str">
        <f>IFERROR(IF(INDEX(M_CatData!$52:$98,MATCH(BK91,M_CatData!$A$52:$A$98,0),MATCH($AI$5,M_CatData!$1:$1,0))=0,"",INDEX(M_CatData!$52:$98,MATCH(BK91,M_CatData!$A$52:$A$98,0),MATCH($AI$5,M_CatData!$1:$1,0))), "")</f>
        <v/>
      </c>
      <c r="X203" s="80"/>
      <c r="Y203" s="80"/>
      <c r="Z203" s="80"/>
      <c r="AA203" s="46"/>
    </row>
    <row r="204" spans="2:52" ht="11" customHeight="1" x14ac:dyDescent="0.2">
      <c r="B204" s="86" t="s">
        <v>46</v>
      </c>
      <c r="C204" s="86"/>
      <c r="D204" s="86"/>
      <c r="E204" s="86"/>
      <c r="F204" s="86"/>
      <c r="G204" s="86"/>
      <c r="H204" s="86"/>
      <c r="I204" s="86"/>
      <c r="J204" s="86"/>
      <c r="K204" s="86"/>
      <c r="L204" s="86"/>
      <c r="M204" s="86"/>
      <c r="N204" s="86"/>
      <c r="O204" s="86" t="str">
        <f>IF(SUM(O205:P212)=0,"",SUM(O205:P212))</f>
        <v/>
      </c>
      <c r="P204" s="86"/>
      <c r="Q204" s="86" t="str">
        <f>IF(SUM(Q205:R212)=0,"",SUM(Q205:R212))</f>
        <v/>
      </c>
      <c r="R204" s="86"/>
      <c r="S204" s="87" t="str">
        <f>IFERROR(O204/Q204, "")</f>
        <v/>
      </c>
      <c r="T204" s="87"/>
      <c r="U204" s="86" t="str">
        <f>IF(SUM(U205:V212)=0,"",SUM(U205:V212))</f>
        <v/>
      </c>
      <c r="V204" s="86"/>
      <c r="W204" s="86" t="str">
        <f>IF(SUM(W205:X212)=0,"",SUM(W205:X212))</f>
        <v/>
      </c>
      <c r="X204" s="86"/>
      <c r="Y204" s="87" t="str">
        <f>IFERROR(U204/W204, "")</f>
        <v/>
      </c>
      <c r="Z204" s="87"/>
      <c r="AA204" s="46"/>
    </row>
    <row r="205" spans="2:52" ht="11" customHeight="1" x14ac:dyDescent="0.2">
      <c r="B205" s="80" t="s">
        <v>242</v>
      </c>
      <c r="C205" s="80"/>
      <c r="D205" s="80"/>
      <c r="E205" s="80"/>
      <c r="F205" s="80"/>
      <c r="G205" s="80"/>
      <c r="H205" s="80"/>
      <c r="I205" s="80"/>
      <c r="J205" s="80"/>
      <c r="K205" s="80"/>
      <c r="L205" s="80"/>
      <c r="M205" s="80"/>
      <c r="N205" s="80"/>
      <c r="O205" s="80" t="str">
        <f t="shared" ref="O205:O212" si="54" xml:space="preserve"> IF(COUNTIF($BT$72:$BT$131, BK92) = 0, "", COUNTIF($BU$72:$BU$131, BK92))</f>
        <v/>
      </c>
      <c r="P205" s="80"/>
      <c r="Q205" s="80" t="str">
        <f t="shared" ref="Q205:Q212" si="55" xml:space="preserve"> IF(COUNTIF($BT$72:$BT$131, BK92)= 0, "", COUNTIF($BT$72:$BT$131, BK92))</f>
        <v/>
      </c>
      <c r="R205" s="80"/>
      <c r="S205" s="80" t="str">
        <f t="shared" ref="S205:S212" si="56">IFERROR(IF(AND(O205,Q205)=0,"",IFERROR(O205/Q205,0)), "")</f>
        <v/>
      </c>
      <c r="T205" s="80"/>
      <c r="U205" s="80" t="str">
        <f>IFERROR(IF(INDEX($W$205:$X$212,ROW(1:1),1)="","",INDEX(M_CatData!$3:$49,MATCH(BK92,M_CatData!$A$3:$A$49,0),MATCH($AI$5,M_CatData!$1:$1,0))), "")</f>
        <v/>
      </c>
      <c r="V205" s="80"/>
      <c r="W205" s="80" t="str">
        <f>IFERROR(IF(INDEX(M_CatData!$52:$98,MATCH(BK92,M_CatData!$A$52:$A$98,0),MATCH($AI$5,M_CatData!$1:$1,0))=0,"",INDEX(M_CatData!$52:$98,MATCH(BK92,M_CatData!$A$52:$A$98,0),MATCH($AI$5,M_CatData!$1:$1,0))), "")</f>
        <v/>
      </c>
      <c r="X205" s="80"/>
      <c r="Y205" s="80"/>
      <c r="Z205" s="80"/>
      <c r="AA205" s="46"/>
    </row>
    <row r="206" spans="2:52" ht="11" customHeight="1" x14ac:dyDescent="0.2">
      <c r="B206" s="80" t="s">
        <v>241</v>
      </c>
      <c r="C206" s="80"/>
      <c r="D206" s="80"/>
      <c r="E206" s="80"/>
      <c r="F206" s="80"/>
      <c r="G206" s="80"/>
      <c r="H206" s="80"/>
      <c r="I206" s="80"/>
      <c r="J206" s="80"/>
      <c r="K206" s="80"/>
      <c r="L206" s="80"/>
      <c r="M206" s="80"/>
      <c r="N206" s="80"/>
      <c r="O206" s="80" t="str">
        <f t="shared" si="54"/>
        <v/>
      </c>
      <c r="P206" s="80"/>
      <c r="Q206" s="80" t="str">
        <f t="shared" si="55"/>
        <v/>
      </c>
      <c r="R206" s="80"/>
      <c r="S206" s="80" t="str">
        <f t="shared" si="56"/>
        <v/>
      </c>
      <c r="T206" s="80"/>
      <c r="U206" s="80" t="str">
        <f>IFERROR(IF(INDEX($W$205:$X$212,ROW(2:2),1)="","",INDEX(M_CatData!$3:$49,MATCH(BK93,M_CatData!$A$3:$A$49,0),MATCH($AI$5,M_CatData!$1:$1,0))), "")</f>
        <v/>
      </c>
      <c r="V206" s="80"/>
      <c r="W206" s="80" t="str">
        <f>IFERROR(IF(INDEX(M_CatData!$52:$98,MATCH(BK93,M_CatData!$A$52:$A$98,0),MATCH($AI$5,M_CatData!$1:$1,0))=0,"",INDEX(M_CatData!$52:$98,MATCH(BK93,M_CatData!$A$52:$A$98,0),MATCH($AI$5,M_CatData!$1:$1,0))), "")</f>
        <v/>
      </c>
      <c r="X206" s="80"/>
      <c r="Y206" s="80"/>
      <c r="Z206" s="80"/>
      <c r="AA206" s="46"/>
    </row>
    <row r="207" spans="2:52" ht="11" customHeight="1" x14ac:dyDescent="0.2">
      <c r="B207" s="80" t="s">
        <v>240</v>
      </c>
      <c r="C207" s="80"/>
      <c r="D207" s="80"/>
      <c r="E207" s="80"/>
      <c r="F207" s="80"/>
      <c r="G207" s="80"/>
      <c r="H207" s="80"/>
      <c r="I207" s="80"/>
      <c r="J207" s="80"/>
      <c r="K207" s="80"/>
      <c r="L207" s="80"/>
      <c r="M207" s="80"/>
      <c r="N207" s="80"/>
      <c r="O207" s="80" t="str">
        <f t="shared" si="54"/>
        <v/>
      </c>
      <c r="P207" s="80"/>
      <c r="Q207" s="80" t="str">
        <f t="shared" si="55"/>
        <v/>
      </c>
      <c r="R207" s="80"/>
      <c r="S207" s="80" t="str">
        <f t="shared" si="56"/>
        <v/>
      </c>
      <c r="T207" s="80"/>
      <c r="U207" s="80" t="str">
        <f>IFERROR(IF(INDEX($W$205:$X$212,ROW(3:3),1)="","",INDEX(M_CatData!$3:$49,MATCH(BK94,M_CatData!$A$3:$A$49,0),MATCH($AI$5,M_CatData!$1:$1,0))), "")</f>
        <v/>
      </c>
      <c r="V207" s="80"/>
      <c r="W207" s="80" t="str">
        <f>IFERROR(IF(INDEX(M_CatData!$52:$98,MATCH(BK94,M_CatData!$A$52:$A$98,0),MATCH($AI$5,M_CatData!$1:$1,0))=0,"",INDEX(M_CatData!$52:$98,MATCH(BK94,M_CatData!$A$52:$A$98,0),MATCH($AI$5,M_CatData!$1:$1,0))), "")</f>
        <v/>
      </c>
      <c r="X207" s="80"/>
      <c r="Y207" s="80"/>
      <c r="Z207" s="80"/>
      <c r="AA207" s="46"/>
    </row>
    <row r="208" spans="2:52" ht="11" customHeight="1" x14ac:dyDescent="0.2">
      <c r="B208" s="80" t="s">
        <v>239</v>
      </c>
      <c r="C208" s="80"/>
      <c r="D208" s="80"/>
      <c r="E208" s="80"/>
      <c r="F208" s="80"/>
      <c r="G208" s="80"/>
      <c r="H208" s="80"/>
      <c r="I208" s="80"/>
      <c r="J208" s="80"/>
      <c r="K208" s="80"/>
      <c r="L208" s="80"/>
      <c r="M208" s="80"/>
      <c r="N208" s="80"/>
      <c r="O208" s="80" t="str">
        <f t="shared" si="54"/>
        <v/>
      </c>
      <c r="P208" s="80"/>
      <c r="Q208" s="80" t="str">
        <f t="shared" si="55"/>
        <v/>
      </c>
      <c r="R208" s="80"/>
      <c r="S208" s="80" t="str">
        <f t="shared" si="56"/>
        <v/>
      </c>
      <c r="T208" s="80"/>
      <c r="U208" s="80" t="str">
        <f>IFERROR(IF(INDEX($W$205:$X$212,ROW(4:4),1)="","",INDEX(M_CatData!$3:$49,MATCH(BK95,M_CatData!$A$3:$A$49,0),MATCH($AI$5,M_CatData!$1:$1,0))), "")</f>
        <v/>
      </c>
      <c r="V208" s="80"/>
      <c r="W208" s="80" t="str">
        <f>IFERROR(IF(INDEX(M_CatData!$52:$98,MATCH(BK95,M_CatData!$A$52:$A$98,0),MATCH($AI$5,M_CatData!$1:$1,0))=0,"",INDEX(M_CatData!$52:$98,MATCH(BK95,M_CatData!$A$52:$A$98,0),MATCH($AI$5,M_CatData!$1:$1,0))), "")</f>
        <v/>
      </c>
      <c r="X208" s="80"/>
      <c r="Y208" s="80"/>
      <c r="Z208" s="80"/>
    </row>
    <row r="209" spans="2:26" ht="11" customHeight="1" x14ac:dyDescent="0.2">
      <c r="B209" s="80" t="s">
        <v>238</v>
      </c>
      <c r="C209" s="80"/>
      <c r="D209" s="80"/>
      <c r="E209" s="80"/>
      <c r="F209" s="80"/>
      <c r="G209" s="80"/>
      <c r="H209" s="80"/>
      <c r="I209" s="80"/>
      <c r="J209" s="80"/>
      <c r="K209" s="80"/>
      <c r="L209" s="80"/>
      <c r="M209" s="80"/>
      <c r="N209" s="80"/>
      <c r="O209" s="80" t="str">
        <f t="shared" si="54"/>
        <v/>
      </c>
      <c r="P209" s="80"/>
      <c r="Q209" s="80" t="str">
        <f t="shared" si="55"/>
        <v/>
      </c>
      <c r="R209" s="80"/>
      <c r="S209" s="80" t="str">
        <f t="shared" si="56"/>
        <v/>
      </c>
      <c r="T209" s="80"/>
      <c r="U209" s="80" t="str">
        <f>IFERROR(IF(INDEX($W$205:$X$212,ROW(5:5),1)="","",INDEX(M_CatData!$3:$49,MATCH(BK96,M_CatData!$A$3:$A$49,0),MATCH($AI$5,M_CatData!$1:$1,0))), "")</f>
        <v/>
      </c>
      <c r="V209" s="80"/>
      <c r="W209" s="80" t="str">
        <f>IFERROR(IF(INDEX(M_CatData!$52:$98,MATCH(BK96,M_CatData!$A$52:$A$98,0),MATCH($AI$5,M_CatData!$1:$1,0))=0,"",INDEX(M_CatData!$52:$98,MATCH(BK96,M_CatData!$A$52:$A$98,0),MATCH($AI$5,M_CatData!$1:$1,0))), "")</f>
        <v/>
      </c>
      <c r="X209" s="80"/>
      <c r="Y209" s="80"/>
      <c r="Z209" s="80"/>
    </row>
    <row r="210" spans="2:26" ht="11" customHeight="1" x14ac:dyDescent="0.2">
      <c r="B210" s="80" t="s">
        <v>237</v>
      </c>
      <c r="C210" s="80"/>
      <c r="D210" s="80"/>
      <c r="E210" s="80"/>
      <c r="F210" s="80"/>
      <c r="G210" s="80"/>
      <c r="H210" s="80"/>
      <c r="I210" s="80"/>
      <c r="J210" s="80"/>
      <c r="K210" s="80"/>
      <c r="L210" s="80"/>
      <c r="M210" s="80"/>
      <c r="N210" s="80"/>
      <c r="O210" s="80" t="str">
        <f t="shared" si="54"/>
        <v/>
      </c>
      <c r="P210" s="80"/>
      <c r="Q210" s="80" t="str">
        <f t="shared" si="55"/>
        <v/>
      </c>
      <c r="R210" s="80"/>
      <c r="S210" s="80" t="str">
        <f t="shared" si="56"/>
        <v/>
      </c>
      <c r="T210" s="80"/>
      <c r="U210" s="80" t="str">
        <f>IFERROR(IF(INDEX($W$205:$X$212,ROW(6:6),1)="","",INDEX(M_CatData!$3:$49,MATCH(BK97,M_CatData!$A$3:$A$49,0),MATCH($AI$5,M_CatData!$1:$1,0))), "")</f>
        <v/>
      </c>
      <c r="V210" s="80"/>
      <c r="W210" s="80" t="str">
        <f>IFERROR(IF(INDEX(M_CatData!$52:$98,MATCH(BK97,M_CatData!$A$52:$A$98,0),MATCH($AI$5,M_CatData!$1:$1,0))=0,"",INDEX(M_CatData!$52:$98,MATCH(BK97,M_CatData!$A$52:$A$98,0),MATCH($AI$5,M_CatData!$1:$1,0))), "")</f>
        <v/>
      </c>
      <c r="X210" s="80"/>
      <c r="Y210" s="80"/>
      <c r="Z210" s="80"/>
    </row>
    <row r="211" spans="2:26" ht="11" customHeight="1" x14ac:dyDescent="0.2">
      <c r="B211" s="80" t="s">
        <v>236</v>
      </c>
      <c r="C211" s="80"/>
      <c r="D211" s="80"/>
      <c r="E211" s="80"/>
      <c r="F211" s="80"/>
      <c r="G211" s="80"/>
      <c r="H211" s="80"/>
      <c r="I211" s="80"/>
      <c r="J211" s="80"/>
      <c r="K211" s="80"/>
      <c r="L211" s="80"/>
      <c r="M211" s="80"/>
      <c r="N211" s="80"/>
      <c r="O211" s="80" t="str">
        <f t="shared" si="54"/>
        <v/>
      </c>
      <c r="P211" s="80"/>
      <c r="Q211" s="80" t="str">
        <f t="shared" si="55"/>
        <v/>
      </c>
      <c r="R211" s="80"/>
      <c r="S211" s="80" t="str">
        <f t="shared" si="56"/>
        <v/>
      </c>
      <c r="T211" s="80"/>
      <c r="U211" s="80" t="str">
        <f>IFERROR(IF(INDEX($W$205:$X$212,ROW(7:7),1)="","",INDEX(M_CatData!$3:$49,MATCH(BK98,M_CatData!$A$3:$A$49,0),MATCH($AI$5,M_CatData!$1:$1,0))), "")</f>
        <v/>
      </c>
      <c r="V211" s="80"/>
      <c r="W211" s="80" t="str">
        <f>IFERROR(IF(INDEX(M_CatData!$52:$98,MATCH(BK98,M_CatData!$A$52:$A$98,0),MATCH($AI$5,M_CatData!$1:$1,0))=0,"",INDEX(M_CatData!$52:$98,MATCH(BK98,M_CatData!$A$52:$A$98,0),MATCH($AI$5,M_CatData!$1:$1,0))), "")</f>
        <v/>
      </c>
      <c r="X211" s="80"/>
      <c r="Y211" s="80"/>
      <c r="Z211" s="80"/>
    </row>
    <row r="212" spans="2:26" ht="11" customHeight="1" x14ac:dyDescent="0.2">
      <c r="B212" s="82" t="s">
        <v>235</v>
      </c>
      <c r="C212" s="82"/>
      <c r="D212" s="82"/>
      <c r="E212" s="82"/>
      <c r="F212" s="82"/>
      <c r="G212" s="82"/>
      <c r="H212" s="82"/>
      <c r="I212" s="82"/>
      <c r="J212" s="82"/>
      <c r="K212" s="82"/>
      <c r="L212" s="82"/>
      <c r="M212" s="82"/>
      <c r="N212" s="82"/>
      <c r="O212" s="82" t="str">
        <f t="shared" si="54"/>
        <v/>
      </c>
      <c r="P212" s="82"/>
      <c r="Q212" s="82" t="str">
        <f t="shared" si="55"/>
        <v/>
      </c>
      <c r="R212" s="82"/>
      <c r="S212" s="82" t="str">
        <f t="shared" si="56"/>
        <v/>
      </c>
      <c r="T212" s="82"/>
      <c r="U212" s="82" t="str">
        <f>IFERROR(IF(INDEX($W$205:$X$212,ROW(8:8),1)="","",INDEX(M_CatData!$3:$49,MATCH(BK99,M_CatData!$A$3:$A$49,0),MATCH($AI$5,M_CatData!$1:$1,0))), "")</f>
        <v/>
      </c>
      <c r="V212" s="82"/>
      <c r="W212" s="82" t="str">
        <f>IFERROR(IF(INDEX(M_CatData!$52:$98,MATCH(BK99,M_CatData!$A$52:$A$98,0),MATCH($AI$5,M_CatData!$1:$1,0))=0,"",INDEX(M_CatData!$52:$98,MATCH(BK99,M_CatData!$A$52:$A$98,0),MATCH($AI$5,M_CatData!$1:$1,0))), "")</f>
        <v/>
      </c>
      <c r="X212" s="82"/>
      <c r="Y212" s="82"/>
      <c r="Z212" s="82"/>
    </row>
  </sheetData>
  <mergeCells count="1748">
    <mergeCell ref="AL49:AM49"/>
    <mergeCell ref="AL50:AM50"/>
    <mergeCell ref="AL51:AM51"/>
    <mergeCell ref="AL52:AM52"/>
    <mergeCell ref="AL53:AM53"/>
    <mergeCell ref="AY49:AZ49"/>
    <mergeCell ref="AY50:AZ50"/>
    <mergeCell ref="AY51:AZ51"/>
    <mergeCell ref="AY52:AZ52"/>
    <mergeCell ref="AY53:AZ53"/>
    <mergeCell ref="L49:M49"/>
    <mergeCell ref="L50:M50"/>
    <mergeCell ref="L51:M51"/>
    <mergeCell ref="L52:M52"/>
    <mergeCell ref="L53:M53"/>
    <mergeCell ref="Y49:Z49"/>
    <mergeCell ref="Y50:Z50"/>
    <mergeCell ref="Y51:Z51"/>
    <mergeCell ref="Y52:Z52"/>
    <mergeCell ref="Y53:Z53"/>
    <mergeCell ref="U46:V46"/>
    <mergeCell ref="W46:X46"/>
    <mergeCell ref="Y46:Z46"/>
    <mergeCell ref="AB46:AG46"/>
    <mergeCell ref="AB87:AC87"/>
    <mergeCell ref="AD87:AE87"/>
    <mergeCell ref="AG87:AH87"/>
    <mergeCell ref="S66:AH66"/>
    <mergeCell ref="B66:Q66"/>
    <mergeCell ref="AD85:AE85"/>
    <mergeCell ref="AG85:AH85"/>
    <mergeCell ref="AB86:AC86"/>
    <mergeCell ref="AD86:AE86"/>
    <mergeCell ref="AG86:AH86"/>
    <mergeCell ref="AG82:AH82"/>
    <mergeCell ref="AB83:AC83"/>
    <mergeCell ref="AD83:AE83"/>
    <mergeCell ref="AG83:AH83"/>
    <mergeCell ref="AB84:AC84"/>
    <mergeCell ref="AD84:AE84"/>
    <mergeCell ref="AG84:AH84"/>
    <mergeCell ref="AG79:AH79"/>
    <mergeCell ref="AB72:AC72"/>
    <mergeCell ref="AD72:AE72"/>
    <mergeCell ref="AG72:AH72"/>
    <mergeCell ref="AB80:AC80"/>
    <mergeCell ref="AD80:AE80"/>
    <mergeCell ref="AG80:AH80"/>
    <mergeCell ref="AB81:AC81"/>
    <mergeCell ref="AD81:AE81"/>
    <mergeCell ref="AG81:AH81"/>
    <mergeCell ref="AG76:AH76"/>
    <mergeCell ref="AB77:AC77"/>
    <mergeCell ref="AD77:AE77"/>
    <mergeCell ref="AG77:AH77"/>
    <mergeCell ref="AB78:AC78"/>
    <mergeCell ref="AD78:AE78"/>
    <mergeCell ref="AG78:AH78"/>
    <mergeCell ref="B23:M23"/>
    <mergeCell ref="O23:Z23"/>
    <mergeCell ref="AB23:AM23"/>
    <mergeCell ref="AO23:AZ23"/>
    <mergeCell ref="AH46:AI46"/>
    <mergeCell ref="AJ46:AK46"/>
    <mergeCell ref="AL46:AM46"/>
    <mergeCell ref="AO46:AT46"/>
    <mergeCell ref="AU46:AV46"/>
    <mergeCell ref="AW46:AX46"/>
    <mergeCell ref="AY46:AZ46"/>
    <mergeCell ref="B46:G46"/>
    <mergeCell ref="H46:I46"/>
    <mergeCell ref="J46:K46"/>
    <mergeCell ref="AB68:AC68"/>
    <mergeCell ref="AD68:AE68"/>
    <mergeCell ref="AG68:AH68"/>
    <mergeCell ref="AB69:AC69"/>
    <mergeCell ref="AD69:AE69"/>
    <mergeCell ref="AG69:AH69"/>
    <mergeCell ref="T72:U72"/>
    <mergeCell ref="V72:W72"/>
    <mergeCell ref="L46:M46"/>
    <mergeCell ref="O46:T46"/>
    <mergeCell ref="Y72:Z72"/>
    <mergeCell ref="K71:L71"/>
    <mergeCell ref="T107:U107"/>
    <mergeCell ref="V107:W107"/>
    <mergeCell ref="Y107:Z107"/>
    <mergeCell ref="AB70:AC70"/>
    <mergeCell ref="AD70:AE70"/>
    <mergeCell ref="AB73:AC73"/>
    <mergeCell ref="AD73:AE73"/>
    <mergeCell ref="AB76:AC76"/>
    <mergeCell ref="AD76:AE76"/>
    <mergeCell ref="AB79:AC79"/>
    <mergeCell ref="AD79:AE79"/>
    <mergeCell ref="AB82:AC82"/>
    <mergeCell ref="AD82:AE82"/>
    <mergeCell ref="AB85:AC85"/>
    <mergeCell ref="T105:U105"/>
    <mergeCell ref="AG73:AH73"/>
    <mergeCell ref="AB74:AC74"/>
    <mergeCell ref="AD74:AE74"/>
    <mergeCell ref="AG74:AH74"/>
    <mergeCell ref="AB75:AC75"/>
    <mergeCell ref="AD75:AE75"/>
    <mergeCell ref="AG75:AH75"/>
    <mergeCell ref="AG70:AH70"/>
    <mergeCell ref="AB71:AC71"/>
    <mergeCell ref="AD71:AE71"/>
    <mergeCell ref="AG71:AH71"/>
    <mergeCell ref="T101:U101"/>
    <mergeCell ref="V101:W101"/>
    <mergeCell ref="Y101:Z101"/>
    <mergeCell ref="T102:U102"/>
    <mergeCell ref="V102:W102"/>
    <mergeCell ref="Y102:Z102"/>
    <mergeCell ref="T99:U99"/>
    <mergeCell ref="V99:W99"/>
    <mergeCell ref="Y99:Z99"/>
    <mergeCell ref="T100:U100"/>
    <mergeCell ref="V100:W100"/>
    <mergeCell ref="Y100:Z100"/>
    <mergeCell ref="V105:W105"/>
    <mergeCell ref="Y105:Z105"/>
    <mergeCell ref="T106:U106"/>
    <mergeCell ref="V106:W106"/>
    <mergeCell ref="Y106:Z106"/>
    <mergeCell ref="T103:U103"/>
    <mergeCell ref="V103:W103"/>
    <mergeCell ref="Y103:Z103"/>
    <mergeCell ref="T104:U104"/>
    <mergeCell ref="V104:W104"/>
    <mergeCell ref="Y104:Z104"/>
    <mergeCell ref="T93:U93"/>
    <mergeCell ref="V93:W93"/>
    <mergeCell ref="Y93:Z93"/>
    <mergeCell ref="T94:U94"/>
    <mergeCell ref="V94:W94"/>
    <mergeCell ref="Y94:Z94"/>
    <mergeCell ref="T91:U91"/>
    <mergeCell ref="V91:W91"/>
    <mergeCell ref="Y91:Z91"/>
    <mergeCell ref="T92:U92"/>
    <mergeCell ref="V92:W92"/>
    <mergeCell ref="Y92:Z92"/>
    <mergeCell ref="T97:U97"/>
    <mergeCell ref="V97:W97"/>
    <mergeCell ref="Y97:Z97"/>
    <mergeCell ref="T98:U98"/>
    <mergeCell ref="V98:W98"/>
    <mergeCell ref="Y98:Z98"/>
    <mergeCell ref="T95:U95"/>
    <mergeCell ref="V95:W95"/>
    <mergeCell ref="Y95:Z95"/>
    <mergeCell ref="T96:U96"/>
    <mergeCell ref="V96:W96"/>
    <mergeCell ref="Y96:Z96"/>
    <mergeCell ref="V85:W85"/>
    <mergeCell ref="Y85:Z85"/>
    <mergeCell ref="T86:U86"/>
    <mergeCell ref="V86:W86"/>
    <mergeCell ref="Y86:Z86"/>
    <mergeCell ref="Y82:Z82"/>
    <mergeCell ref="T83:U83"/>
    <mergeCell ref="V83:W83"/>
    <mergeCell ref="Y83:Z83"/>
    <mergeCell ref="T84:U84"/>
    <mergeCell ref="V84:W84"/>
    <mergeCell ref="Y84:Z84"/>
    <mergeCell ref="T89:U89"/>
    <mergeCell ref="V89:W89"/>
    <mergeCell ref="Y89:Z89"/>
    <mergeCell ref="T90:U90"/>
    <mergeCell ref="V90:W90"/>
    <mergeCell ref="Y90:Z90"/>
    <mergeCell ref="T87:U87"/>
    <mergeCell ref="V87:W87"/>
    <mergeCell ref="Y87:Z87"/>
    <mergeCell ref="T88:U88"/>
    <mergeCell ref="V88:W88"/>
    <mergeCell ref="Y88:Z88"/>
    <mergeCell ref="Y79:Z79"/>
    <mergeCell ref="T80:U80"/>
    <mergeCell ref="V80:W80"/>
    <mergeCell ref="Y80:Z80"/>
    <mergeCell ref="T81:U81"/>
    <mergeCell ref="V81:W81"/>
    <mergeCell ref="Y81:Z81"/>
    <mergeCell ref="Y76:Z76"/>
    <mergeCell ref="T77:U77"/>
    <mergeCell ref="V77:W77"/>
    <mergeCell ref="Y77:Z77"/>
    <mergeCell ref="T78:U78"/>
    <mergeCell ref="V78:W78"/>
    <mergeCell ref="Y78:Z78"/>
    <mergeCell ref="T68:U68"/>
    <mergeCell ref="V68:W68"/>
    <mergeCell ref="Y68:Z68"/>
    <mergeCell ref="T69:U69"/>
    <mergeCell ref="V69:W69"/>
    <mergeCell ref="Y69:Z69"/>
    <mergeCell ref="K102:L102"/>
    <mergeCell ref="M102:N102"/>
    <mergeCell ref="P102:Q102"/>
    <mergeCell ref="T70:U70"/>
    <mergeCell ref="V70:W70"/>
    <mergeCell ref="T73:U73"/>
    <mergeCell ref="V73:W73"/>
    <mergeCell ref="T76:U76"/>
    <mergeCell ref="V76:W76"/>
    <mergeCell ref="T79:U79"/>
    <mergeCell ref="V79:W79"/>
    <mergeCell ref="T82:U82"/>
    <mergeCell ref="V82:W82"/>
    <mergeCell ref="T85:U85"/>
    <mergeCell ref="K100:L100"/>
    <mergeCell ref="Y73:Z73"/>
    <mergeCell ref="T74:U74"/>
    <mergeCell ref="V74:W74"/>
    <mergeCell ref="Y74:Z74"/>
    <mergeCell ref="T75:U75"/>
    <mergeCell ref="V75:W75"/>
    <mergeCell ref="Y75:Z75"/>
    <mergeCell ref="Y70:Z70"/>
    <mergeCell ref="T71:U71"/>
    <mergeCell ref="V71:W71"/>
    <mergeCell ref="Y71:Z71"/>
    <mergeCell ref="K96:L96"/>
    <mergeCell ref="M96:N96"/>
    <mergeCell ref="P96:Q96"/>
    <mergeCell ref="K97:L97"/>
    <mergeCell ref="M97:N97"/>
    <mergeCell ref="P97:Q97"/>
    <mergeCell ref="K94:L94"/>
    <mergeCell ref="M94:N94"/>
    <mergeCell ref="P94:Q94"/>
    <mergeCell ref="K95:L95"/>
    <mergeCell ref="M95:N95"/>
    <mergeCell ref="P95:Q95"/>
    <mergeCell ref="M100:N100"/>
    <mergeCell ref="P100:Q100"/>
    <mergeCell ref="K101:L101"/>
    <mergeCell ref="M101:N101"/>
    <mergeCell ref="P101:Q101"/>
    <mergeCell ref="K98:L98"/>
    <mergeCell ref="M98:N98"/>
    <mergeCell ref="P98:Q98"/>
    <mergeCell ref="K99:L99"/>
    <mergeCell ref="M99:N99"/>
    <mergeCell ref="P99:Q99"/>
    <mergeCell ref="K88:L88"/>
    <mergeCell ref="M88:N88"/>
    <mergeCell ref="P88:Q88"/>
    <mergeCell ref="K89:L89"/>
    <mergeCell ref="M89:N89"/>
    <mergeCell ref="P89:Q89"/>
    <mergeCell ref="K86:L86"/>
    <mergeCell ref="M86:N86"/>
    <mergeCell ref="P86:Q86"/>
    <mergeCell ref="K87:L87"/>
    <mergeCell ref="M87:N87"/>
    <mergeCell ref="P87:Q87"/>
    <mergeCell ref="K92:L92"/>
    <mergeCell ref="M92:N92"/>
    <mergeCell ref="P92:Q92"/>
    <mergeCell ref="K93:L93"/>
    <mergeCell ref="M93:N93"/>
    <mergeCell ref="P93:Q93"/>
    <mergeCell ref="K90:L90"/>
    <mergeCell ref="M90:N90"/>
    <mergeCell ref="P90:Q90"/>
    <mergeCell ref="K91:L91"/>
    <mergeCell ref="M91:N91"/>
    <mergeCell ref="P91:Q91"/>
    <mergeCell ref="K81:L81"/>
    <mergeCell ref="M81:N81"/>
    <mergeCell ref="P81:Q81"/>
    <mergeCell ref="K78:L78"/>
    <mergeCell ref="M78:N78"/>
    <mergeCell ref="P78:Q78"/>
    <mergeCell ref="K79:L79"/>
    <mergeCell ref="M79:N79"/>
    <mergeCell ref="P79:Q79"/>
    <mergeCell ref="K84:L84"/>
    <mergeCell ref="M84:N84"/>
    <mergeCell ref="P84:Q84"/>
    <mergeCell ref="K85:L85"/>
    <mergeCell ref="M85:N85"/>
    <mergeCell ref="P85:Q85"/>
    <mergeCell ref="K82:L82"/>
    <mergeCell ref="M82:N82"/>
    <mergeCell ref="P82:Q82"/>
    <mergeCell ref="K83:L83"/>
    <mergeCell ref="M83:N83"/>
    <mergeCell ref="P83:Q83"/>
    <mergeCell ref="M71:N71"/>
    <mergeCell ref="P71:Q71"/>
    <mergeCell ref="K76:L76"/>
    <mergeCell ref="M76:N76"/>
    <mergeCell ref="P76:Q76"/>
    <mergeCell ref="K77:L77"/>
    <mergeCell ref="M77:N77"/>
    <mergeCell ref="P77:Q77"/>
    <mergeCell ref="K74:L74"/>
    <mergeCell ref="M74:N74"/>
    <mergeCell ref="P74:Q74"/>
    <mergeCell ref="K75:L75"/>
    <mergeCell ref="M75:N75"/>
    <mergeCell ref="P75:Q75"/>
    <mergeCell ref="K80:L80"/>
    <mergeCell ref="M80:N80"/>
    <mergeCell ref="P80:Q80"/>
    <mergeCell ref="K68:L68"/>
    <mergeCell ref="M68:N68"/>
    <mergeCell ref="P68:Q68"/>
    <mergeCell ref="K69:L69"/>
    <mergeCell ref="M69:N69"/>
    <mergeCell ref="P69:Q69"/>
    <mergeCell ref="AT106:AU106"/>
    <mergeCell ref="AV106:AW106"/>
    <mergeCell ref="AY106:AZ106"/>
    <mergeCell ref="AT102:AU102"/>
    <mergeCell ref="AV102:AW102"/>
    <mergeCell ref="AY102:AZ102"/>
    <mergeCell ref="AT103:AU103"/>
    <mergeCell ref="AV103:AW103"/>
    <mergeCell ref="AY103:AZ103"/>
    <mergeCell ref="AT100:AU100"/>
    <mergeCell ref="AV100:AW100"/>
    <mergeCell ref="AY100:AZ100"/>
    <mergeCell ref="AT101:AU101"/>
    <mergeCell ref="AV101:AW101"/>
    <mergeCell ref="AY101:AZ101"/>
    <mergeCell ref="AT98:AU98"/>
    <mergeCell ref="AV98:AW98"/>
    <mergeCell ref="K72:L72"/>
    <mergeCell ref="M72:N72"/>
    <mergeCell ref="P72:Q72"/>
    <mergeCell ref="K73:L73"/>
    <mergeCell ref="M73:N73"/>
    <mergeCell ref="P73:Q73"/>
    <mergeCell ref="K70:L70"/>
    <mergeCell ref="M70:N70"/>
    <mergeCell ref="P70:Q70"/>
    <mergeCell ref="AT99:AU99"/>
    <mergeCell ref="AV99:AW99"/>
    <mergeCell ref="AY99:AZ99"/>
    <mergeCell ref="AT96:AU96"/>
    <mergeCell ref="AV96:AW96"/>
    <mergeCell ref="AY96:AZ96"/>
    <mergeCell ref="AT97:AU97"/>
    <mergeCell ref="AV97:AW97"/>
    <mergeCell ref="AY97:AZ97"/>
    <mergeCell ref="AY98:AZ98"/>
    <mergeCell ref="AT107:AU107"/>
    <mergeCell ref="AV107:AW107"/>
    <mergeCell ref="AY107:AZ107"/>
    <mergeCell ref="AT104:AU104"/>
    <mergeCell ref="AV104:AW104"/>
    <mergeCell ref="AY104:AZ104"/>
    <mergeCell ref="AT105:AU105"/>
    <mergeCell ref="AV105:AW105"/>
    <mergeCell ref="AY105:AZ105"/>
    <mergeCell ref="AT90:AU90"/>
    <mergeCell ref="AV90:AW90"/>
    <mergeCell ref="AY90:AZ90"/>
    <mergeCell ref="AT91:AU91"/>
    <mergeCell ref="AV91:AW91"/>
    <mergeCell ref="AY91:AZ91"/>
    <mergeCell ref="AT88:AU88"/>
    <mergeCell ref="AV88:AW88"/>
    <mergeCell ref="AY88:AZ88"/>
    <mergeCell ref="AT89:AU89"/>
    <mergeCell ref="AV89:AW89"/>
    <mergeCell ref="AY89:AZ89"/>
    <mergeCell ref="AT94:AU94"/>
    <mergeCell ref="AV94:AW94"/>
    <mergeCell ref="AY94:AZ94"/>
    <mergeCell ref="AT95:AU95"/>
    <mergeCell ref="AV95:AW95"/>
    <mergeCell ref="AY95:AZ95"/>
    <mergeCell ref="AT92:AU92"/>
    <mergeCell ref="AV92:AW92"/>
    <mergeCell ref="AY92:AZ92"/>
    <mergeCell ref="AT93:AU93"/>
    <mergeCell ref="AV93:AW93"/>
    <mergeCell ref="AY93:AZ93"/>
    <mergeCell ref="AY82:AZ82"/>
    <mergeCell ref="AT83:AU83"/>
    <mergeCell ref="AV83:AW83"/>
    <mergeCell ref="AY83:AZ83"/>
    <mergeCell ref="AT80:AU80"/>
    <mergeCell ref="AV80:AW80"/>
    <mergeCell ref="AY80:AZ80"/>
    <mergeCell ref="AT81:AU81"/>
    <mergeCell ref="AV81:AW81"/>
    <mergeCell ref="AY81:AZ81"/>
    <mergeCell ref="AT86:AU86"/>
    <mergeCell ref="AV86:AW86"/>
    <mergeCell ref="AY86:AZ86"/>
    <mergeCell ref="AT87:AU87"/>
    <mergeCell ref="AV87:AW87"/>
    <mergeCell ref="AY87:AZ87"/>
    <mergeCell ref="AT84:AU84"/>
    <mergeCell ref="AV84:AW84"/>
    <mergeCell ref="AY84:AZ84"/>
    <mergeCell ref="AT85:AU85"/>
    <mergeCell ref="AV85:AW85"/>
    <mergeCell ref="AY85:AZ85"/>
    <mergeCell ref="AT68:AU68"/>
    <mergeCell ref="AV68:AW68"/>
    <mergeCell ref="AY68:AZ68"/>
    <mergeCell ref="AT69:AU69"/>
    <mergeCell ref="AV69:AW69"/>
    <mergeCell ref="AY69:AZ69"/>
    <mergeCell ref="AT74:AU74"/>
    <mergeCell ref="AV74:AW74"/>
    <mergeCell ref="AY74:AZ74"/>
    <mergeCell ref="AT75:AU75"/>
    <mergeCell ref="AV75:AW75"/>
    <mergeCell ref="AY75:AZ75"/>
    <mergeCell ref="AT72:AU72"/>
    <mergeCell ref="AV72:AW72"/>
    <mergeCell ref="AY72:AZ72"/>
    <mergeCell ref="AT73:AU73"/>
    <mergeCell ref="AV73:AW73"/>
    <mergeCell ref="AY73:AZ73"/>
    <mergeCell ref="AK106:AL106"/>
    <mergeCell ref="AM106:AN106"/>
    <mergeCell ref="AP106:AQ106"/>
    <mergeCell ref="AK107:AL107"/>
    <mergeCell ref="AM107:AN107"/>
    <mergeCell ref="AP107:AQ107"/>
    <mergeCell ref="AK104:AL104"/>
    <mergeCell ref="AM104:AN104"/>
    <mergeCell ref="AP104:AQ104"/>
    <mergeCell ref="AK105:AL105"/>
    <mergeCell ref="AM105:AN105"/>
    <mergeCell ref="AP105:AQ105"/>
    <mergeCell ref="AT70:AU70"/>
    <mergeCell ref="AV70:AW70"/>
    <mergeCell ref="AY70:AZ70"/>
    <mergeCell ref="AT71:AU71"/>
    <mergeCell ref="AV71:AW71"/>
    <mergeCell ref="AY71:AZ71"/>
    <mergeCell ref="AT78:AU78"/>
    <mergeCell ref="AV78:AW78"/>
    <mergeCell ref="AY78:AZ78"/>
    <mergeCell ref="AT79:AU79"/>
    <mergeCell ref="AV79:AW79"/>
    <mergeCell ref="AY79:AZ79"/>
    <mergeCell ref="AT76:AU76"/>
    <mergeCell ref="AV76:AW76"/>
    <mergeCell ref="AY76:AZ76"/>
    <mergeCell ref="AT77:AU77"/>
    <mergeCell ref="AV77:AW77"/>
    <mergeCell ref="AY77:AZ77"/>
    <mergeCell ref="AT82:AU82"/>
    <mergeCell ref="AV82:AW82"/>
    <mergeCell ref="AK98:AL98"/>
    <mergeCell ref="AM98:AN98"/>
    <mergeCell ref="AP98:AQ98"/>
    <mergeCell ref="AK99:AL99"/>
    <mergeCell ref="AM99:AN99"/>
    <mergeCell ref="AP99:AQ99"/>
    <mergeCell ref="AK96:AL96"/>
    <mergeCell ref="AM96:AN96"/>
    <mergeCell ref="AP96:AQ96"/>
    <mergeCell ref="AK97:AL97"/>
    <mergeCell ref="AM97:AN97"/>
    <mergeCell ref="AP97:AQ97"/>
    <mergeCell ref="AK102:AL102"/>
    <mergeCell ref="AM102:AN102"/>
    <mergeCell ref="AP102:AQ102"/>
    <mergeCell ref="AK103:AL103"/>
    <mergeCell ref="AM103:AN103"/>
    <mergeCell ref="AP103:AQ103"/>
    <mergeCell ref="AK100:AL100"/>
    <mergeCell ref="AM100:AN100"/>
    <mergeCell ref="AP100:AQ100"/>
    <mergeCell ref="AK101:AL101"/>
    <mergeCell ref="AM101:AN101"/>
    <mergeCell ref="AP101:AQ101"/>
    <mergeCell ref="AK90:AL90"/>
    <mergeCell ref="AM90:AN90"/>
    <mergeCell ref="AP90:AQ90"/>
    <mergeCell ref="AK91:AL91"/>
    <mergeCell ref="AM91:AN91"/>
    <mergeCell ref="AP91:AQ91"/>
    <mergeCell ref="AK88:AL88"/>
    <mergeCell ref="AM88:AN88"/>
    <mergeCell ref="AP88:AQ88"/>
    <mergeCell ref="AK89:AL89"/>
    <mergeCell ref="AM89:AN89"/>
    <mergeCell ref="AP89:AQ89"/>
    <mergeCell ref="AK94:AL94"/>
    <mergeCell ref="AM94:AN94"/>
    <mergeCell ref="AP94:AQ94"/>
    <mergeCell ref="AK95:AL95"/>
    <mergeCell ref="AM95:AN95"/>
    <mergeCell ref="AP95:AQ95"/>
    <mergeCell ref="AK92:AL92"/>
    <mergeCell ref="AM92:AN92"/>
    <mergeCell ref="AP92:AQ92"/>
    <mergeCell ref="AK93:AL93"/>
    <mergeCell ref="AM93:AN93"/>
    <mergeCell ref="AP93:AQ93"/>
    <mergeCell ref="AK82:AL82"/>
    <mergeCell ref="AM82:AN82"/>
    <mergeCell ref="AP82:AQ82"/>
    <mergeCell ref="AK83:AL83"/>
    <mergeCell ref="AM83:AN83"/>
    <mergeCell ref="AP83:AQ83"/>
    <mergeCell ref="AK80:AL80"/>
    <mergeCell ref="AM80:AN80"/>
    <mergeCell ref="AP80:AQ80"/>
    <mergeCell ref="AK81:AL81"/>
    <mergeCell ref="AM81:AN81"/>
    <mergeCell ref="AP81:AQ81"/>
    <mergeCell ref="AK86:AL86"/>
    <mergeCell ref="AM86:AN86"/>
    <mergeCell ref="AP86:AQ86"/>
    <mergeCell ref="AK87:AL87"/>
    <mergeCell ref="AM87:AN87"/>
    <mergeCell ref="AP87:AQ87"/>
    <mergeCell ref="AK84:AL84"/>
    <mergeCell ref="AM84:AN84"/>
    <mergeCell ref="AP84:AQ84"/>
    <mergeCell ref="AK85:AL85"/>
    <mergeCell ref="AM85:AN85"/>
    <mergeCell ref="AP85:AQ85"/>
    <mergeCell ref="AP74:AQ74"/>
    <mergeCell ref="AK75:AL75"/>
    <mergeCell ref="AM75:AN75"/>
    <mergeCell ref="AP75:AQ75"/>
    <mergeCell ref="AK72:AL72"/>
    <mergeCell ref="AM72:AN72"/>
    <mergeCell ref="AP72:AQ72"/>
    <mergeCell ref="AK73:AL73"/>
    <mergeCell ref="AM73:AN73"/>
    <mergeCell ref="AP73:AQ73"/>
    <mergeCell ref="AK78:AL78"/>
    <mergeCell ref="AM78:AN78"/>
    <mergeCell ref="AP78:AQ78"/>
    <mergeCell ref="AK79:AL79"/>
    <mergeCell ref="AM79:AN79"/>
    <mergeCell ref="AP79:AQ79"/>
    <mergeCell ref="AK76:AL76"/>
    <mergeCell ref="AM76:AN76"/>
    <mergeCell ref="AP76:AQ76"/>
    <mergeCell ref="AK77:AL77"/>
    <mergeCell ref="AM77:AN77"/>
    <mergeCell ref="AP77:AQ77"/>
    <mergeCell ref="C102:D102"/>
    <mergeCell ref="E102:F102"/>
    <mergeCell ref="H102:I102"/>
    <mergeCell ref="C103:D103"/>
    <mergeCell ref="E103:F103"/>
    <mergeCell ref="H103:I103"/>
    <mergeCell ref="C100:D100"/>
    <mergeCell ref="E100:F100"/>
    <mergeCell ref="H100:I100"/>
    <mergeCell ref="C101:D101"/>
    <mergeCell ref="E101:F101"/>
    <mergeCell ref="H101:I101"/>
    <mergeCell ref="C106:D106"/>
    <mergeCell ref="E106:F106"/>
    <mergeCell ref="H106:I106"/>
    <mergeCell ref="C107:D107"/>
    <mergeCell ref="E107:F107"/>
    <mergeCell ref="H107:I107"/>
    <mergeCell ref="C104:D104"/>
    <mergeCell ref="E104:F104"/>
    <mergeCell ref="H104:I104"/>
    <mergeCell ref="C105:D105"/>
    <mergeCell ref="E105:F105"/>
    <mergeCell ref="H105:I105"/>
    <mergeCell ref="C94:D94"/>
    <mergeCell ref="E94:F94"/>
    <mergeCell ref="H94:I94"/>
    <mergeCell ref="C95:D95"/>
    <mergeCell ref="E95:F95"/>
    <mergeCell ref="H95:I95"/>
    <mergeCell ref="C92:D92"/>
    <mergeCell ref="E92:F92"/>
    <mergeCell ref="H92:I92"/>
    <mergeCell ref="C93:D93"/>
    <mergeCell ref="E93:F93"/>
    <mergeCell ref="H93:I93"/>
    <mergeCell ref="C98:D98"/>
    <mergeCell ref="E98:F98"/>
    <mergeCell ref="H98:I98"/>
    <mergeCell ref="C99:D99"/>
    <mergeCell ref="E99:F99"/>
    <mergeCell ref="H99:I99"/>
    <mergeCell ref="C96:D96"/>
    <mergeCell ref="E96:F96"/>
    <mergeCell ref="H96:I96"/>
    <mergeCell ref="C97:D97"/>
    <mergeCell ref="E97:F97"/>
    <mergeCell ref="H97:I97"/>
    <mergeCell ref="C86:D86"/>
    <mergeCell ref="E86:F86"/>
    <mergeCell ref="H86:I86"/>
    <mergeCell ref="C87:D87"/>
    <mergeCell ref="E87:F87"/>
    <mergeCell ref="H87:I87"/>
    <mergeCell ref="C84:D84"/>
    <mergeCell ref="E84:F84"/>
    <mergeCell ref="H84:I84"/>
    <mergeCell ref="C85:D85"/>
    <mergeCell ref="E85:F85"/>
    <mergeCell ref="H85:I85"/>
    <mergeCell ref="C90:D90"/>
    <mergeCell ref="E90:F90"/>
    <mergeCell ref="H90:I90"/>
    <mergeCell ref="C91:D91"/>
    <mergeCell ref="E91:F91"/>
    <mergeCell ref="H91:I91"/>
    <mergeCell ref="C88:D88"/>
    <mergeCell ref="E88:F88"/>
    <mergeCell ref="H88:I88"/>
    <mergeCell ref="C89:D89"/>
    <mergeCell ref="E89:F89"/>
    <mergeCell ref="H89:I89"/>
    <mergeCell ref="C78:D78"/>
    <mergeCell ref="E78:F78"/>
    <mergeCell ref="H78:I78"/>
    <mergeCell ref="C79:D79"/>
    <mergeCell ref="E79:F79"/>
    <mergeCell ref="H79:I79"/>
    <mergeCell ref="C76:D76"/>
    <mergeCell ref="E76:F76"/>
    <mergeCell ref="H76:I76"/>
    <mergeCell ref="C77:D77"/>
    <mergeCell ref="E77:F77"/>
    <mergeCell ref="H77:I77"/>
    <mergeCell ref="C82:D82"/>
    <mergeCell ref="E82:F82"/>
    <mergeCell ref="H82:I82"/>
    <mergeCell ref="C83:D83"/>
    <mergeCell ref="E83:F83"/>
    <mergeCell ref="H83:I83"/>
    <mergeCell ref="C80:D80"/>
    <mergeCell ref="E80:F80"/>
    <mergeCell ref="H80:I80"/>
    <mergeCell ref="C81:D81"/>
    <mergeCell ref="E81:F81"/>
    <mergeCell ref="H81:I81"/>
    <mergeCell ref="C70:D70"/>
    <mergeCell ref="E70:F70"/>
    <mergeCell ref="H70:I70"/>
    <mergeCell ref="C71:D71"/>
    <mergeCell ref="E71:F71"/>
    <mergeCell ref="H71:I71"/>
    <mergeCell ref="C68:D68"/>
    <mergeCell ref="E68:F68"/>
    <mergeCell ref="H68:I68"/>
    <mergeCell ref="C69:D69"/>
    <mergeCell ref="E69:F69"/>
    <mergeCell ref="H69:I69"/>
    <mergeCell ref="C74:D74"/>
    <mergeCell ref="E74:F74"/>
    <mergeCell ref="H74:I74"/>
    <mergeCell ref="C75:D75"/>
    <mergeCell ref="E75:F75"/>
    <mergeCell ref="H75:I75"/>
    <mergeCell ref="C72:D72"/>
    <mergeCell ref="E72:F72"/>
    <mergeCell ref="H72:I72"/>
    <mergeCell ref="C73:D73"/>
    <mergeCell ref="E73:F73"/>
    <mergeCell ref="H73:I73"/>
    <mergeCell ref="A64:I64"/>
    <mergeCell ref="AI59:AK59"/>
    <mergeCell ref="AL59:AR59"/>
    <mergeCell ref="AS59:AW59"/>
    <mergeCell ref="AX59:AZ59"/>
    <mergeCell ref="AI60:AK61"/>
    <mergeCell ref="AL60:AR61"/>
    <mergeCell ref="AS60:AW61"/>
    <mergeCell ref="AX60:AZ61"/>
    <mergeCell ref="AJ66:AQ66"/>
    <mergeCell ref="AS66:AZ66"/>
    <mergeCell ref="C67:D67"/>
    <mergeCell ref="E67:F67"/>
    <mergeCell ref="H67:I67"/>
    <mergeCell ref="AK67:AL67"/>
    <mergeCell ref="AM67:AN67"/>
    <mergeCell ref="AP67:AQ67"/>
    <mergeCell ref="AT67:AU67"/>
    <mergeCell ref="AV67:AW67"/>
    <mergeCell ref="AY67:AZ67"/>
    <mergeCell ref="K67:L67"/>
    <mergeCell ref="M67:N67"/>
    <mergeCell ref="P67:Q67"/>
    <mergeCell ref="Y67:Z67"/>
    <mergeCell ref="T67:U67"/>
    <mergeCell ref="V67:W67"/>
    <mergeCell ref="AG67:AH67"/>
    <mergeCell ref="AB67:AC67"/>
    <mergeCell ref="AD67:AE67"/>
    <mergeCell ref="A9:I9"/>
    <mergeCell ref="AR9:AS9"/>
    <mergeCell ref="AT9:AZ9"/>
    <mergeCell ref="A21:I21"/>
    <mergeCell ref="AY16:AZ16"/>
    <mergeCell ref="AY17:AZ17"/>
    <mergeCell ref="AY18:AZ18"/>
    <mergeCell ref="AY19:AZ19"/>
    <mergeCell ref="AP11:AT11"/>
    <mergeCell ref="AU11:AZ11"/>
    <mergeCell ref="AU18:AV18"/>
    <mergeCell ref="AW18:AX18"/>
    <mergeCell ref="AP19:AR19"/>
    <mergeCell ref="AS19:AT19"/>
    <mergeCell ref="AU19:AV19"/>
    <mergeCell ref="AW19:AX19"/>
    <mergeCell ref="AU16:AV16"/>
    <mergeCell ref="AW16:AX16"/>
    <mergeCell ref="AP17:AR17"/>
    <mergeCell ref="AS17:AT17"/>
    <mergeCell ref="AS18:AT18"/>
    <mergeCell ref="AX4:AZ4"/>
    <mergeCell ref="AS4:AW4"/>
    <mergeCell ref="AL4:AR4"/>
    <mergeCell ref="AI4:AK4"/>
    <mergeCell ref="AP15:AR15"/>
    <mergeCell ref="AS15:AT15"/>
    <mergeCell ref="AU15:AV15"/>
    <mergeCell ref="AW15:AX15"/>
    <mergeCell ref="AY15:AZ15"/>
    <mergeCell ref="AU17:AV17"/>
    <mergeCell ref="AW17:AX17"/>
    <mergeCell ref="AP16:AR16"/>
    <mergeCell ref="AS16:AT16"/>
    <mergeCell ref="AP18:AR18"/>
    <mergeCell ref="AP12:AT13"/>
    <mergeCell ref="AI5:AK6"/>
    <mergeCell ref="AL5:AR6"/>
    <mergeCell ref="AS5:AW6"/>
    <mergeCell ref="AX5:AZ6"/>
    <mergeCell ref="AU12:AZ13"/>
    <mergeCell ref="L41:M41"/>
    <mergeCell ref="J42:K42"/>
    <mergeCell ref="L42:M42"/>
    <mergeCell ref="J43:K43"/>
    <mergeCell ref="L43:M43"/>
    <mergeCell ref="O39:T39"/>
    <mergeCell ref="U39:V39"/>
    <mergeCell ref="W39:X39"/>
    <mergeCell ref="Y39:Z39"/>
    <mergeCell ref="O40:T40"/>
    <mergeCell ref="U40:V40"/>
    <mergeCell ref="W40:X40"/>
    <mergeCell ref="Y40:Z40"/>
    <mergeCell ref="O41:T41"/>
    <mergeCell ref="U41:V41"/>
    <mergeCell ref="W41:X41"/>
    <mergeCell ref="Y41:Z41"/>
    <mergeCell ref="O42:T42"/>
    <mergeCell ref="U42:V42"/>
    <mergeCell ref="W42:X42"/>
    <mergeCell ref="Y42:Z42"/>
    <mergeCell ref="O43:T43"/>
    <mergeCell ref="U43:V43"/>
    <mergeCell ref="W43:X43"/>
    <mergeCell ref="Y43:Z43"/>
    <mergeCell ref="O44:T44"/>
    <mergeCell ref="U44:V44"/>
    <mergeCell ref="W44:X44"/>
    <mergeCell ref="Y44:Z44"/>
    <mergeCell ref="O45:T45"/>
    <mergeCell ref="U45:V45"/>
    <mergeCell ref="W45:X45"/>
    <mergeCell ref="Y45:Z45"/>
    <mergeCell ref="AB39:AG39"/>
    <mergeCell ref="J44:K44"/>
    <mergeCell ref="L44:M44"/>
    <mergeCell ref="J45:K45"/>
    <mergeCell ref="L45:M45"/>
    <mergeCell ref="B39:G39"/>
    <mergeCell ref="B40:G40"/>
    <mergeCell ref="B41:G41"/>
    <mergeCell ref="B42:G42"/>
    <mergeCell ref="B43:G43"/>
    <mergeCell ref="B44:G44"/>
    <mergeCell ref="B45:G45"/>
    <mergeCell ref="H40:I40"/>
    <mergeCell ref="H41:I41"/>
    <mergeCell ref="H42:I42"/>
    <mergeCell ref="H43:I43"/>
    <mergeCell ref="H44:I44"/>
    <mergeCell ref="H45:I45"/>
    <mergeCell ref="H39:I39"/>
    <mergeCell ref="J39:K39"/>
    <mergeCell ref="L39:M39"/>
    <mergeCell ref="J40:K40"/>
    <mergeCell ref="L40:M40"/>
    <mergeCell ref="J41:K41"/>
    <mergeCell ref="AO43:AT43"/>
    <mergeCell ref="AU43:AV43"/>
    <mergeCell ref="AW43:AX43"/>
    <mergeCell ref="AY43:AZ43"/>
    <mergeCell ref="AB42:AG42"/>
    <mergeCell ref="AH42:AI42"/>
    <mergeCell ref="AJ42:AK42"/>
    <mergeCell ref="AL42:AM42"/>
    <mergeCell ref="AB43:AG43"/>
    <mergeCell ref="AH43:AI43"/>
    <mergeCell ref="AJ43:AK43"/>
    <mergeCell ref="AL43:AM43"/>
    <mergeCell ref="AH39:AI39"/>
    <mergeCell ref="AJ39:AK39"/>
    <mergeCell ref="AL39:AM39"/>
    <mergeCell ref="AB40:AG40"/>
    <mergeCell ref="AH40:AI40"/>
    <mergeCell ref="AJ40:AK40"/>
    <mergeCell ref="AL40:AM40"/>
    <mergeCell ref="AB41:AG41"/>
    <mergeCell ref="AH41:AI41"/>
    <mergeCell ref="AJ41:AK41"/>
    <mergeCell ref="AL41:AM41"/>
    <mergeCell ref="B48:K48"/>
    <mergeCell ref="L48:M48"/>
    <mergeCell ref="O48:X48"/>
    <mergeCell ref="Y48:Z48"/>
    <mergeCell ref="AB48:AK48"/>
    <mergeCell ref="AL48:AM48"/>
    <mergeCell ref="AO48:AX48"/>
    <mergeCell ref="AY48:AZ48"/>
    <mergeCell ref="AB45:AG45"/>
    <mergeCell ref="AH45:AI45"/>
    <mergeCell ref="AJ45:AK45"/>
    <mergeCell ref="AL45:AM45"/>
    <mergeCell ref="AB44:AG44"/>
    <mergeCell ref="AH44:AI44"/>
    <mergeCell ref="AJ44:AK44"/>
    <mergeCell ref="AL44:AM44"/>
    <mergeCell ref="AO39:AT39"/>
    <mergeCell ref="AU39:AV39"/>
    <mergeCell ref="AW39:AX39"/>
    <mergeCell ref="AY39:AZ39"/>
    <mergeCell ref="AO40:AT40"/>
    <mergeCell ref="AU40:AV40"/>
    <mergeCell ref="AW40:AX40"/>
    <mergeCell ref="AY40:AZ40"/>
    <mergeCell ref="AO41:AT41"/>
    <mergeCell ref="AU41:AV41"/>
    <mergeCell ref="AW41:AX41"/>
    <mergeCell ref="AY41:AZ41"/>
    <mergeCell ref="AO42:AT42"/>
    <mergeCell ref="AU42:AV42"/>
    <mergeCell ref="AW42:AX42"/>
    <mergeCell ref="AY42:AZ42"/>
    <mergeCell ref="AW123:AX123"/>
    <mergeCell ref="AY123:AZ123"/>
    <mergeCell ref="AI114:AK114"/>
    <mergeCell ref="AL114:AR114"/>
    <mergeCell ref="AS114:AW114"/>
    <mergeCell ref="AX114:AZ114"/>
    <mergeCell ref="AI115:AK116"/>
    <mergeCell ref="AL115:AR116"/>
    <mergeCell ref="AS115:AW116"/>
    <mergeCell ref="AX115:AZ116"/>
    <mergeCell ref="AO44:AT44"/>
    <mergeCell ref="AU44:AV44"/>
    <mergeCell ref="AW44:AX44"/>
    <mergeCell ref="AY44:AZ44"/>
    <mergeCell ref="AO45:AT45"/>
    <mergeCell ref="AU45:AV45"/>
    <mergeCell ref="AW45:AX45"/>
    <mergeCell ref="AY45:AZ45"/>
    <mergeCell ref="AK70:AL70"/>
    <mergeCell ref="AM70:AN70"/>
    <mergeCell ref="AP70:AQ70"/>
    <mergeCell ref="AK71:AL71"/>
    <mergeCell ref="AM71:AN71"/>
    <mergeCell ref="AP71:AQ71"/>
    <mergeCell ref="AK68:AL68"/>
    <mergeCell ref="AM68:AN68"/>
    <mergeCell ref="AP68:AQ68"/>
    <mergeCell ref="AK69:AL69"/>
    <mergeCell ref="AM69:AN69"/>
    <mergeCell ref="AP69:AQ69"/>
    <mergeCell ref="AK74:AL74"/>
    <mergeCell ref="AM74:AN74"/>
    <mergeCell ref="B125:N125"/>
    <mergeCell ref="O125:P125"/>
    <mergeCell ref="Q125:R125"/>
    <mergeCell ref="S125:T125"/>
    <mergeCell ref="U125:V125"/>
    <mergeCell ref="W125:X125"/>
    <mergeCell ref="Y125:Z125"/>
    <mergeCell ref="AB129:AN129"/>
    <mergeCell ref="AO129:AP129"/>
    <mergeCell ref="B124:N124"/>
    <mergeCell ref="O124:P124"/>
    <mergeCell ref="Q124:R124"/>
    <mergeCell ref="S124:T124"/>
    <mergeCell ref="A119:I119"/>
    <mergeCell ref="B121:Z121"/>
    <mergeCell ref="AB121:AZ121"/>
    <mergeCell ref="B122:N123"/>
    <mergeCell ref="O122:T122"/>
    <mergeCell ref="U122:Z122"/>
    <mergeCell ref="AB122:AN123"/>
    <mergeCell ref="AO122:AT122"/>
    <mergeCell ref="AU122:AZ122"/>
    <mergeCell ref="O123:P123"/>
    <mergeCell ref="Q123:R123"/>
    <mergeCell ref="S123:T123"/>
    <mergeCell ref="U123:V123"/>
    <mergeCell ref="W123:X123"/>
    <mergeCell ref="Y123:Z123"/>
    <mergeCell ref="AO123:AP123"/>
    <mergeCell ref="AQ123:AR123"/>
    <mergeCell ref="AS123:AT123"/>
    <mergeCell ref="AU123:AV123"/>
    <mergeCell ref="AS129:AT129"/>
    <mergeCell ref="AU129:AV129"/>
    <mergeCell ref="AW129:AX129"/>
    <mergeCell ref="AY129:AZ129"/>
    <mergeCell ref="B126:N126"/>
    <mergeCell ref="O126:P126"/>
    <mergeCell ref="Q126:R126"/>
    <mergeCell ref="S126:T126"/>
    <mergeCell ref="U126:V126"/>
    <mergeCell ref="W126:X126"/>
    <mergeCell ref="Y126:Z126"/>
    <mergeCell ref="AB130:AN130"/>
    <mergeCell ref="AO130:AP130"/>
    <mergeCell ref="AQ130:AR130"/>
    <mergeCell ref="AS130:AT130"/>
    <mergeCell ref="AU130:AV130"/>
    <mergeCell ref="AW130:AX130"/>
    <mergeCell ref="AY130:AZ130"/>
    <mergeCell ref="Y127:Z127"/>
    <mergeCell ref="W127:X127"/>
    <mergeCell ref="U127:V127"/>
    <mergeCell ref="S127:T127"/>
    <mergeCell ref="Q127:R127"/>
    <mergeCell ref="O127:P127"/>
    <mergeCell ref="B127:N127"/>
    <mergeCell ref="Y128:Z128"/>
    <mergeCell ref="W128:X128"/>
    <mergeCell ref="U128:V128"/>
    <mergeCell ref="S128:T128"/>
    <mergeCell ref="Q128:R128"/>
    <mergeCell ref="O128:P128"/>
    <mergeCell ref="B128:N128"/>
    <mergeCell ref="AQ124:AR124"/>
    <mergeCell ref="AS124:AT124"/>
    <mergeCell ref="AU124:AV124"/>
    <mergeCell ref="AW124:AX124"/>
    <mergeCell ref="AY124:AZ124"/>
    <mergeCell ref="AB125:AN125"/>
    <mergeCell ref="AO125:AP125"/>
    <mergeCell ref="AQ125:AR125"/>
    <mergeCell ref="AS125:AT125"/>
    <mergeCell ref="AU125:AV125"/>
    <mergeCell ref="AW125:AX125"/>
    <mergeCell ref="AY125:AZ125"/>
    <mergeCell ref="AB124:AN124"/>
    <mergeCell ref="AO124:AP124"/>
    <mergeCell ref="AS135:AT135"/>
    <mergeCell ref="AU135:AV135"/>
    <mergeCell ref="AW135:AX135"/>
    <mergeCell ref="AY135:AZ135"/>
    <mergeCell ref="AB135:AN135"/>
    <mergeCell ref="AQ133:AR133"/>
    <mergeCell ref="AS133:AT133"/>
    <mergeCell ref="AU133:AV133"/>
    <mergeCell ref="AW133:AX133"/>
    <mergeCell ref="AY133:AZ133"/>
    <mergeCell ref="AB134:AN134"/>
    <mergeCell ref="AO134:AP134"/>
    <mergeCell ref="AQ134:AR134"/>
    <mergeCell ref="AS134:AT134"/>
    <mergeCell ref="AU134:AV134"/>
    <mergeCell ref="AW134:AX134"/>
    <mergeCell ref="AY134:AZ134"/>
    <mergeCell ref="AB133:AN133"/>
    <mergeCell ref="AQ135:AR135"/>
    <mergeCell ref="AO135:AP135"/>
    <mergeCell ref="AQ126:AR126"/>
    <mergeCell ref="AS126:AT126"/>
    <mergeCell ref="AU126:AV126"/>
    <mergeCell ref="AW126:AX126"/>
    <mergeCell ref="AY126:AZ126"/>
    <mergeCell ref="AB127:AN127"/>
    <mergeCell ref="AO127:AP127"/>
    <mergeCell ref="AQ127:AR127"/>
    <mergeCell ref="AS127:AT127"/>
    <mergeCell ref="AU127:AV127"/>
    <mergeCell ref="AW127:AX127"/>
    <mergeCell ref="AY127:AZ127"/>
    <mergeCell ref="AB126:AN126"/>
    <mergeCell ref="AO126:AP126"/>
    <mergeCell ref="AO133:AP133"/>
    <mergeCell ref="AQ131:AR131"/>
    <mergeCell ref="AS131:AT131"/>
    <mergeCell ref="AU131:AV131"/>
    <mergeCell ref="AW131:AX131"/>
    <mergeCell ref="AY131:AZ131"/>
    <mergeCell ref="AB132:AN132"/>
    <mergeCell ref="AO132:AP132"/>
    <mergeCell ref="AQ132:AR132"/>
    <mergeCell ref="AS132:AT132"/>
    <mergeCell ref="AU132:AV132"/>
    <mergeCell ref="AW132:AX132"/>
    <mergeCell ref="AY132:AZ132"/>
    <mergeCell ref="AB131:AN131"/>
    <mergeCell ref="AO131:AP131"/>
    <mergeCell ref="AQ129:AR129"/>
    <mergeCell ref="S146:T146"/>
    <mergeCell ref="U146:V146"/>
    <mergeCell ref="W146:X146"/>
    <mergeCell ref="Y146:Z146"/>
    <mergeCell ref="AB146:AN146"/>
    <mergeCell ref="B152:N152"/>
    <mergeCell ref="O152:P152"/>
    <mergeCell ref="Q152:R152"/>
    <mergeCell ref="S152:T152"/>
    <mergeCell ref="U152:V152"/>
    <mergeCell ref="W152:X152"/>
    <mergeCell ref="Y152:Z152"/>
    <mergeCell ref="AB144:AN144"/>
    <mergeCell ref="B148:N148"/>
    <mergeCell ref="O148:P148"/>
    <mergeCell ref="Q148:R148"/>
    <mergeCell ref="S148:T148"/>
    <mergeCell ref="U148:V148"/>
    <mergeCell ref="W148:X148"/>
    <mergeCell ref="Y148:Z148"/>
    <mergeCell ref="B147:N147"/>
    <mergeCell ref="O147:P147"/>
    <mergeCell ref="Q147:R147"/>
    <mergeCell ref="S147:T147"/>
    <mergeCell ref="U147:V147"/>
    <mergeCell ref="B149:N149"/>
    <mergeCell ref="O149:P149"/>
    <mergeCell ref="Q149:R149"/>
    <mergeCell ref="S149:T149"/>
    <mergeCell ref="U149:V149"/>
    <mergeCell ref="W149:X149"/>
    <mergeCell ref="A174:I174"/>
    <mergeCell ref="B176:Z176"/>
    <mergeCell ref="AB140:AZ140"/>
    <mergeCell ref="B177:N178"/>
    <mergeCell ref="O177:T177"/>
    <mergeCell ref="U177:Z177"/>
    <mergeCell ref="AB141:AN142"/>
    <mergeCell ref="AO141:AT141"/>
    <mergeCell ref="AU141:AZ141"/>
    <mergeCell ref="O178:P178"/>
    <mergeCell ref="Q178:R178"/>
    <mergeCell ref="S178:T178"/>
    <mergeCell ref="U178:V178"/>
    <mergeCell ref="W178:X178"/>
    <mergeCell ref="Y178:Z178"/>
    <mergeCell ref="AO142:AP142"/>
    <mergeCell ref="AQ142:AR142"/>
    <mergeCell ref="AS142:AT142"/>
    <mergeCell ref="AU142:AV142"/>
    <mergeCell ref="AW142:AX142"/>
    <mergeCell ref="AY142:AZ142"/>
    <mergeCell ref="AI169:AK169"/>
    <mergeCell ref="AL169:AR169"/>
    <mergeCell ref="AS169:AW169"/>
    <mergeCell ref="AX169:AZ169"/>
    <mergeCell ref="AI170:AK171"/>
    <mergeCell ref="AL170:AR171"/>
    <mergeCell ref="AS170:AW171"/>
    <mergeCell ref="AX170:AZ171"/>
    <mergeCell ref="B157:N157"/>
    <mergeCell ref="AO149:AP149"/>
    <mergeCell ref="AB152:AN152"/>
    <mergeCell ref="B210:N210"/>
    <mergeCell ref="AO148:AP148"/>
    <mergeCell ref="AQ148:AR148"/>
    <mergeCell ref="AS148:AT148"/>
    <mergeCell ref="AU148:AV148"/>
    <mergeCell ref="AW148:AX148"/>
    <mergeCell ref="AY148:AZ148"/>
    <mergeCell ref="Y180:Z180"/>
    <mergeCell ref="O157:P157"/>
    <mergeCell ref="Q157:R157"/>
    <mergeCell ref="S157:T157"/>
    <mergeCell ref="U157:V157"/>
    <mergeCell ref="W157:X157"/>
    <mergeCell ref="Y157:Z157"/>
    <mergeCell ref="AB154:AN154"/>
    <mergeCell ref="AO154:AP154"/>
    <mergeCell ref="AQ152:AR152"/>
    <mergeCell ref="AS152:AT152"/>
    <mergeCell ref="AU152:AV152"/>
    <mergeCell ref="AW152:AX152"/>
    <mergeCell ref="AY152:AZ152"/>
    <mergeCell ref="B182:N182"/>
    <mergeCell ref="O182:P182"/>
    <mergeCell ref="Q182:R182"/>
    <mergeCell ref="S182:T182"/>
    <mergeCell ref="U182:V182"/>
    <mergeCell ref="W182:X182"/>
    <mergeCell ref="Y182:Z182"/>
    <mergeCell ref="O181:P181"/>
    <mergeCell ref="Q181:R181"/>
    <mergeCell ref="S181:T181"/>
    <mergeCell ref="U181:V181"/>
    <mergeCell ref="AO152:AP152"/>
    <mergeCell ref="AQ149:AR149"/>
    <mergeCell ref="AS149:AT149"/>
    <mergeCell ref="AU149:AV149"/>
    <mergeCell ref="AW149:AX149"/>
    <mergeCell ref="AY149:AZ149"/>
    <mergeCell ref="O185:P185"/>
    <mergeCell ref="Q185:R185"/>
    <mergeCell ref="S185:T185"/>
    <mergeCell ref="U185:V185"/>
    <mergeCell ref="W185:X185"/>
    <mergeCell ref="Y185:Z185"/>
    <mergeCell ref="B212:N212"/>
    <mergeCell ref="AO150:AP150"/>
    <mergeCell ref="AQ150:AR150"/>
    <mergeCell ref="AS150:AT150"/>
    <mergeCell ref="AU150:AV150"/>
    <mergeCell ref="AW150:AX150"/>
    <mergeCell ref="AY150:AZ150"/>
    <mergeCell ref="O184:P184"/>
    <mergeCell ref="Q184:R184"/>
    <mergeCell ref="S184:T184"/>
    <mergeCell ref="U184:V184"/>
    <mergeCell ref="W184:X184"/>
    <mergeCell ref="AB153:AN153"/>
    <mergeCell ref="O153:P153"/>
    <mergeCell ref="Q153:R153"/>
    <mergeCell ref="S153:T153"/>
    <mergeCell ref="U153:V153"/>
    <mergeCell ref="W153:X153"/>
    <mergeCell ref="Y153:Z153"/>
    <mergeCell ref="AO153:AP153"/>
    <mergeCell ref="AQ153:AR153"/>
    <mergeCell ref="AS153:AT153"/>
    <mergeCell ref="AU153:AV153"/>
    <mergeCell ref="AW153:AX153"/>
    <mergeCell ref="AY153:AZ153"/>
    <mergeCell ref="Y184:Z184"/>
    <mergeCell ref="B191:N191"/>
    <mergeCell ref="O191:P191"/>
    <mergeCell ref="Q191:R191"/>
    <mergeCell ref="S191:T191"/>
    <mergeCell ref="U191:V191"/>
    <mergeCell ref="W191:X191"/>
    <mergeCell ref="Y191:Z191"/>
    <mergeCell ref="O212:P212"/>
    <mergeCell ref="AB176:AZ176"/>
    <mergeCell ref="AQ154:AR154"/>
    <mergeCell ref="AS154:AT154"/>
    <mergeCell ref="AU154:AV154"/>
    <mergeCell ref="AW154:AX154"/>
    <mergeCell ref="AY154:AZ154"/>
    <mergeCell ref="O190:P190"/>
    <mergeCell ref="Q190:R190"/>
    <mergeCell ref="S190:T190"/>
    <mergeCell ref="U190:V190"/>
    <mergeCell ref="B186:N186"/>
    <mergeCell ref="O186:P186"/>
    <mergeCell ref="Q186:R186"/>
    <mergeCell ref="S186:T186"/>
    <mergeCell ref="U186:V186"/>
    <mergeCell ref="W186:X186"/>
    <mergeCell ref="Y186:Z186"/>
    <mergeCell ref="W190:X190"/>
    <mergeCell ref="B209:N209"/>
    <mergeCell ref="AO183:AP183"/>
    <mergeCell ref="AQ181:AR181"/>
    <mergeCell ref="AS181:AT181"/>
    <mergeCell ref="AU181:AV181"/>
    <mergeCell ref="AW181:AX181"/>
    <mergeCell ref="AY181:AZ181"/>
    <mergeCell ref="W211:X211"/>
    <mergeCell ref="Y211:Z211"/>
    <mergeCell ref="B189:N189"/>
    <mergeCell ref="O189:P189"/>
    <mergeCell ref="Q189:R189"/>
    <mergeCell ref="S189:T189"/>
    <mergeCell ref="U189:V189"/>
    <mergeCell ref="W189:X189"/>
    <mergeCell ref="B193:N193"/>
    <mergeCell ref="O193:P193"/>
    <mergeCell ref="Q193:R193"/>
    <mergeCell ref="S193:T193"/>
    <mergeCell ref="U193:V193"/>
    <mergeCell ref="W193:X193"/>
    <mergeCell ref="Y193:Z193"/>
    <mergeCell ref="B211:N211"/>
    <mergeCell ref="O187:P187"/>
    <mergeCell ref="Q187:R187"/>
    <mergeCell ref="S187:T187"/>
    <mergeCell ref="U187:V187"/>
    <mergeCell ref="W187:X187"/>
    <mergeCell ref="Y187:Z187"/>
    <mergeCell ref="AB181:AN181"/>
    <mergeCell ref="B184:N184"/>
    <mergeCell ref="B204:N204"/>
    <mergeCell ref="Q212:R212"/>
    <mergeCell ref="S212:T212"/>
    <mergeCell ref="U212:V212"/>
    <mergeCell ref="W212:X212"/>
    <mergeCell ref="Y212:Z212"/>
    <mergeCell ref="O192:P192"/>
    <mergeCell ref="Q192:R192"/>
    <mergeCell ref="S192:T192"/>
    <mergeCell ref="U192:V192"/>
    <mergeCell ref="W192:X192"/>
    <mergeCell ref="Y192:Z192"/>
    <mergeCell ref="AO180:AP180"/>
    <mergeCell ref="AQ180:AR180"/>
    <mergeCell ref="AS180:AT180"/>
    <mergeCell ref="AB180:AN180"/>
    <mergeCell ref="O204:P204"/>
    <mergeCell ref="Q204:R204"/>
    <mergeCell ref="S204:T204"/>
    <mergeCell ref="U204:V204"/>
    <mergeCell ref="W204:X204"/>
    <mergeCell ref="Y204:Z204"/>
    <mergeCell ref="O183:P183"/>
    <mergeCell ref="Q183:R183"/>
    <mergeCell ref="AO182:AP182"/>
    <mergeCell ref="AQ182:AR182"/>
    <mergeCell ref="AS182:AT182"/>
    <mergeCell ref="O211:P211"/>
    <mergeCell ref="Q211:R211"/>
    <mergeCell ref="S211:T211"/>
    <mergeCell ref="U211:V211"/>
    <mergeCell ref="O206:P206"/>
    <mergeCell ref="Q206:R206"/>
    <mergeCell ref="AU182:AV182"/>
    <mergeCell ref="AW182:AX182"/>
    <mergeCell ref="AY182:AZ182"/>
    <mergeCell ref="Y189:Z189"/>
    <mergeCell ref="U198:V198"/>
    <mergeCell ref="W198:X198"/>
    <mergeCell ref="Y198:Z198"/>
    <mergeCell ref="AO185:AP185"/>
    <mergeCell ref="AQ183:AR183"/>
    <mergeCell ref="AS183:AT183"/>
    <mergeCell ref="AU183:AV183"/>
    <mergeCell ref="AW183:AX183"/>
    <mergeCell ref="AY183:AZ183"/>
    <mergeCell ref="AB177:AN178"/>
    <mergeCell ref="AO177:AT177"/>
    <mergeCell ref="AU177:AZ177"/>
    <mergeCell ref="AO178:AP178"/>
    <mergeCell ref="AQ178:AR178"/>
    <mergeCell ref="AS178:AT178"/>
    <mergeCell ref="AU178:AV178"/>
    <mergeCell ref="AW178:AX178"/>
    <mergeCell ref="AY178:AZ178"/>
    <mergeCell ref="AQ198:AR198"/>
    <mergeCell ref="AS198:AT198"/>
    <mergeCell ref="AU198:AV198"/>
    <mergeCell ref="AO194:AP194"/>
    <mergeCell ref="AQ194:AR194"/>
    <mergeCell ref="AS194:AT194"/>
    <mergeCell ref="AU194:AV194"/>
    <mergeCell ref="AY196:AZ196"/>
    <mergeCell ref="AS195:AT195"/>
    <mergeCell ref="AU195:AV195"/>
    <mergeCell ref="AQ184:AR184"/>
    <mergeCell ref="AS184:AT184"/>
    <mergeCell ref="AU184:AV184"/>
    <mergeCell ref="AW184:AX184"/>
    <mergeCell ref="AY184:AZ184"/>
    <mergeCell ref="W196:X196"/>
    <mergeCell ref="U194:V194"/>
    <mergeCell ref="W194:X194"/>
    <mergeCell ref="Y194:Z194"/>
    <mergeCell ref="AB185:AN185"/>
    <mergeCell ref="AB188:AN188"/>
    <mergeCell ref="AB190:AN190"/>
    <mergeCell ref="AB191:AN191"/>
    <mergeCell ref="AB192:AN192"/>
    <mergeCell ref="AB194:AN194"/>
    <mergeCell ref="AB195:AN195"/>
    <mergeCell ref="AB196:AN196"/>
    <mergeCell ref="AQ192:AR192"/>
    <mergeCell ref="AS192:AT192"/>
    <mergeCell ref="AU192:AV192"/>
    <mergeCell ref="AB189:AN189"/>
    <mergeCell ref="AQ195:AR195"/>
    <mergeCell ref="AS189:AT189"/>
    <mergeCell ref="AQ191:AR191"/>
    <mergeCell ref="B207:N207"/>
    <mergeCell ref="S183:T183"/>
    <mergeCell ref="U183:V183"/>
    <mergeCell ref="B208:N208"/>
    <mergeCell ref="O203:P203"/>
    <mergeCell ref="Q203:R203"/>
    <mergeCell ref="S203:T203"/>
    <mergeCell ref="U200:V200"/>
    <mergeCell ref="O199:P199"/>
    <mergeCell ref="U207:V207"/>
    <mergeCell ref="W207:X207"/>
    <mergeCell ref="Y207:Z207"/>
    <mergeCell ref="B206:N206"/>
    <mergeCell ref="S206:T206"/>
    <mergeCell ref="U206:V206"/>
    <mergeCell ref="W206:X206"/>
    <mergeCell ref="Y206:Z206"/>
    <mergeCell ref="Q197:R197"/>
    <mergeCell ref="S197:T197"/>
    <mergeCell ref="W200:X200"/>
    <mergeCell ref="Y200:Z200"/>
    <mergeCell ref="B203:N203"/>
    <mergeCell ref="B198:N198"/>
    <mergeCell ref="O198:P198"/>
    <mergeCell ref="Q198:R198"/>
    <mergeCell ref="S198:T198"/>
    <mergeCell ref="O197:P197"/>
    <mergeCell ref="B196:N196"/>
    <mergeCell ref="O196:P196"/>
    <mergeCell ref="Q196:R196"/>
    <mergeCell ref="S196:T196"/>
    <mergeCell ref="U196:V196"/>
    <mergeCell ref="O205:P205"/>
    <mergeCell ref="Q205:R205"/>
    <mergeCell ref="S205:T205"/>
    <mergeCell ref="U205:V205"/>
    <mergeCell ref="Y199:Z199"/>
    <mergeCell ref="AO187:AP187"/>
    <mergeCell ref="W205:X205"/>
    <mergeCell ref="Y205:Z205"/>
    <mergeCell ref="AO192:AP192"/>
    <mergeCell ref="Y190:Z190"/>
    <mergeCell ref="B183:N183"/>
    <mergeCell ref="B185:N185"/>
    <mergeCell ref="B187:N187"/>
    <mergeCell ref="B190:N190"/>
    <mergeCell ref="B192:N192"/>
    <mergeCell ref="B194:N194"/>
    <mergeCell ref="B197:N197"/>
    <mergeCell ref="B199:N199"/>
    <mergeCell ref="B201:N201"/>
    <mergeCell ref="U203:V203"/>
    <mergeCell ref="W203:X203"/>
    <mergeCell ref="Y203:Z203"/>
    <mergeCell ref="AO191:AP191"/>
    <mergeCell ref="W197:X197"/>
    <mergeCell ref="Y197:Z197"/>
    <mergeCell ref="AO184:AP184"/>
    <mergeCell ref="AB197:AN197"/>
    <mergeCell ref="AB198:AN198"/>
    <mergeCell ref="AO198:AP198"/>
    <mergeCell ref="Y210:Z210"/>
    <mergeCell ref="W210:X210"/>
    <mergeCell ref="AQ187:AR187"/>
    <mergeCell ref="AS187:AT187"/>
    <mergeCell ref="AU187:AV187"/>
    <mergeCell ref="AW187:AX187"/>
    <mergeCell ref="AY187:AZ187"/>
    <mergeCell ref="AO188:AP188"/>
    <mergeCell ref="AQ185:AR185"/>
    <mergeCell ref="AS185:AT185"/>
    <mergeCell ref="AU185:AV185"/>
    <mergeCell ref="AW185:AX185"/>
    <mergeCell ref="AY185:AZ185"/>
    <mergeCell ref="B205:N205"/>
    <mergeCell ref="AB184:AN184"/>
    <mergeCell ref="AQ190:AR190"/>
    <mergeCell ref="AS190:AT190"/>
    <mergeCell ref="AU190:AV190"/>
    <mergeCell ref="AO190:AP190"/>
    <mergeCell ref="AQ188:AR188"/>
    <mergeCell ref="AS188:AT188"/>
    <mergeCell ref="AU188:AV188"/>
    <mergeCell ref="AW195:AX195"/>
    <mergeCell ref="AB187:AN187"/>
    <mergeCell ref="AO195:AP195"/>
    <mergeCell ref="AW192:AX192"/>
    <mergeCell ref="AY192:AZ192"/>
    <mergeCell ref="AW194:AX194"/>
    <mergeCell ref="AY194:AZ194"/>
    <mergeCell ref="AY188:AZ188"/>
    <mergeCell ref="AO189:AP189"/>
    <mergeCell ref="AQ189:AR189"/>
    <mergeCell ref="O209:P209"/>
    <mergeCell ref="Q209:R209"/>
    <mergeCell ref="S209:T209"/>
    <mergeCell ref="U209:V209"/>
    <mergeCell ref="W209:X209"/>
    <mergeCell ref="Y209:Z209"/>
    <mergeCell ref="Y196:Z196"/>
    <mergeCell ref="U197:V197"/>
    <mergeCell ref="AY195:AZ195"/>
    <mergeCell ref="Q199:R199"/>
    <mergeCell ref="S199:T199"/>
    <mergeCell ref="U199:V199"/>
    <mergeCell ref="W199:X199"/>
    <mergeCell ref="O194:P194"/>
    <mergeCell ref="Q194:R194"/>
    <mergeCell ref="S194:T194"/>
    <mergeCell ref="U210:V210"/>
    <mergeCell ref="S210:T210"/>
    <mergeCell ref="Q210:R210"/>
    <mergeCell ref="O210:P210"/>
    <mergeCell ref="Y208:Z208"/>
    <mergeCell ref="O207:P207"/>
    <mergeCell ref="Q207:R207"/>
    <mergeCell ref="S207:T207"/>
    <mergeCell ref="O202:P202"/>
    <mergeCell ref="Q202:R202"/>
    <mergeCell ref="S202:T202"/>
    <mergeCell ref="U202:V202"/>
    <mergeCell ref="W202:X202"/>
    <mergeCell ref="Y202:Z202"/>
    <mergeCell ref="O208:P208"/>
    <mergeCell ref="Q208:R208"/>
    <mergeCell ref="S208:T208"/>
    <mergeCell ref="U208:V208"/>
    <mergeCell ref="W208:X208"/>
    <mergeCell ref="AB182:AN182"/>
    <mergeCell ref="O201:P201"/>
    <mergeCell ref="Q201:R201"/>
    <mergeCell ref="S201:T201"/>
    <mergeCell ref="U201:V201"/>
    <mergeCell ref="W201:X201"/>
    <mergeCell ref="Y201:Z201"/>
    <mergeCell ref="AQ197:AR197"/>
    <mergeCell ref="U129:V129"/>
    <mergeCell ref="S129:T129"/>
    <mergeCell ref="B154:N154"/>
    <mergeCell ref="O154:P154"/>
    <mergeCell ref="Q154:R154"/>
    <mergeCell ref="S154:T154"/>
    <mergeCell ref="U154:V154"/>
    <mergeCell ref="W154:X154"/>
    <mergeCell ref="Y154:Z154"/>
    <mergeCell ref="AO197:AP197"/>
    <mergeCell ref="U135:V135"/>
    <mergeCell ref="S135:T135"/>
    <mergeCell ref="Q135:R135"/>
    <mergeCell ref="O135:P135"/>
    <mergeCell ref="B135:N135"/>
    <mergeCell ref="Y140:Z140"/>
    <mergeCell ref="W140:X140"/>
    <mergeCell ref="U140:V140"/>
    <mergeCell ref="S140:T140"/>
    <mergeCell ref="Q140:R140"/>
    <mergeCell ref="O140:P140"/>
    <mergeCell ref="B202:N202"/>
    <mergeCell ref="B200:N200"/>
    <mergeCell ref="AS197:AT197"/>
    <mergeCell ref="AU197:AV197"/>
    <mergeCell ref="AW197:AX197"/>
    <mergeCell ref="AY197:AZ197"/>
    <mergeCell ref="AS191:AT191"/>
    <mergeCell ref="AU191:AV191"/>
    <mergeCell ref="AW191:AX191"/>
    <mergeCell ref="AY191:AZ191"/>
    <mergeCell ref="AO196:AP196"/>
    <mergeCell ref="AQ196:AR196"/>
    <mergeCell ref="AS196:AT196"/>
    <mergeCell ref="AU196:AV196"/>
    <mergeCell ref="AW196:AX196"/>
    <mergeCell ref="U141:V141"/>
    <mergeCell ref="S141:T141"/>
    <mergeCell ref="Q141:R141"/>
    <mergeCell ref="O141:P141"/>
    <mergeCell ref="B141:N141"/>
    <mergeCell ref="Y142:Z142"/>
    <mergeCell ref="W142:X142"/>
    <mergeCell ref="U142:V142"/>
    <mergeCell ref="S142:T142"/>
    <mergeCell ref="Q142:R142"/>
    <mergeCell ref="O142:P142"/>
    <mergeCell ref="B142:N142"/>
    <mergeCell ref="O200:P200"/>
    <mergeCell ref="Q200:R200"/>
    <mergeCell ref="S200:T200"/>
    <mergeCell ref="AW198:AX198"/>
    <mergeCell ref="AY198:AZ198"/>
    <mergeCell ref="Y130:Z130"/>
    <mergeCell ref="W130:X130"/>
    <mergeCell ref="U130:V130"/>
    <mergeCell ref="S130:T130"/>
    <mergeCell ref="Q130:R130"/>
    <mergeCell ref="O130:P130"/>
    <mergeCell ref="B130:N130"/>
    <mergeCell ref="Y132:Z132"/>
    <mergeCell ref="W132:X132"/>
    <mergeCell ref="U132:V132"/>
    <mergeCell ref="S132:T132"/>
    <mergeCell ref="Q132:R132"/>
    <mergeCell ref="O132:P132"/>
    <mergeCell ref="B132:N132"/>
    <mergeCell ref="Y129:Z129"/>
    <mergeCell ref="W129:X129"/>
    <mergeCell ref="Q129:R129"/>
    <mergeCell ref="Y149:Z149"/>
    <mergeCell ref="Y139:Z139"/>
    <mergeCell ref="W139:X139"/>
    <mergeCell ref="U139:V139"/>
    <mergeCell ref="S139:T139"/>
    <mergeCell ref="Q139:R139"/>
    <mergeCell ref="O139:P139"/>
    <mergeCell ref="B139:N139"/>
    <mergeCell ref="Y133:Z133"/>
    <mergeCell ref="W133:X133"/>
    <mergeCell ref="U133:V133"/>
    <mergeCell ref="S133:T133"/>
    <mergeCell ref="Q133:R133"/>
    <mergeCell ref="O133:P133"/>
    <mergeCell ref="B133:N133"/>
    <mergeCell ref="Y134:Z134"/>
    <mergeCell ref="W134:X134"/>
    <mergeCell ref="U134:V134"/>
    <mergeCell ref="S134:T134"/>
    <mergeCell ref="Q134:R134"/>
    <mergeCell ref="O134:P134"/>
    <mergeCell ref="B134:N134"/>
    <mergeCell ref="Y135:Z135"/>
    <mergeCell ref="W135:X135"/>
    <mergeCell ref="B140:N140"/>
    <mergeCell ref="Y141:Z141"/>
    <mergeCell ref="B137:N137"/>
    <mergeCell ref="B143:N143"/>
    <mergeCell ref="W147:X147"/>
    <mergeCell ref="Y147:Z147"/>
    <mergeCell ref="W141:X141"/>
    <mergeCell ref="Q146:R146"/>
    <mergeCell ref="Y156:Z156"/>
    <mergeCell ref="W156:X156"/>
    <mergeCell ref="U156:V156"/>
    <mergeCell ref="S156:T156"/>
    <mergeCell ref="Q156:R156"/>
    <mergeCell ref="O156:P156"/>
    <mergeCell ref="B156:N156"/>
    <mergeCell ref="Y150:Z150"/>
    <mergeCell ref="W150:X150"/>
    <mergeCell ref="U150:V150"/>
    <mergeCell ref="S150:T150"/>
    <mergeCell ref="Q150:R150"/>
    <mergeCell ref="O150:P150"/>
    <mergeCell ref="B150:N150"/>
    <mergeCell ref="B151:N151"/>
    <mergeCell ref="O151:P151"/>
    <mergeCell ref="Q151:R151"/>
    <mergeCell ref="S151:T151"/>
    <mergeCell ref="U151:V151"/>
    <mergeCell ref="W151:X151"/>
    <mergeCell ref="Y151:Z151"/>
    <mergeCell ref="W155:X155"/>
    <mergeCell ref="U155:V155"/>
    <mergeCell ref="S155:T155"/>
    <mergeCell ref="Q155:R155"/>
    <mergeCell ref="O155:P155"/>
    <mergeCell ref="B155:N155"/>
    <mergeCell ref="B153:N153"/>
    <mergeCell ref="Y155:Z155"/>
    <mergeCell ref="U124:V124"/>
    <mergeCell ref="W124:X124"/>
    <mergeCell ref="Y124:Z124"/>
    <mergeCell ref="B131:N131"/>
    <mergeCell ref="O131:P131"/>
    <mergeCell ref="Q131:R131"/>
    <mergeCell ref="S131:T131"/>
    <mergeCell ref="U131:V131"/>
    <mergeCell ref="W131:X131"/>
    <mergeCell ref="Y131:Z131"/>
    <mergeCell ref="B138:N138"/>
    <mergeCell ref="O138:P138"/>
    <mergeCell ref="Q138:R138"/>
    <mergeCell ref="S138:T138"/>
    <mergeCell ref="U138:V138"/>
    <mergeCell ref="W138:X138"/>
    <mergeCell ref="Y138:Z138"/>
    <mergeCell ref="Y136:Z136"/>
    <mergeCell ref="W136:X136"/>
    <mergeCell ref="U136:V136"/>
    <mergeCell ref="S136:T136"/>
    <mergeCell ref="Q136:R136"/>
    <mergeCell ref="O136:P136"/>
    <mergeCell ref="B136:N136"/>
    <mergeCell ref="Y137:Z137"/>
    <mergeCell ref="W137:X137"/>
    <mergeCell ref="U137:V137"/>
    <mergeCell ref="S137:T137"/>
    <mergeCell ref="Q137:R137"/>
    <mergeCell ref="O137:P137"/>
    <mergeCell ref="O129:P129"/>
    <mergeCell ref="B129:N129"/>
    <mergeCell ref="AB143:AN143"/>
    <mergeCell ref="AO143:AP143"/>
    <mergeCell ref="AQ143:AR143"/>
    <mergeCell ref="AQ146:AR146"/>
    <mergeCell ref="AO146:AP146"/>
    <mergeCell ref="AQ144:AR144"/>
    <mergeCell ref="B145:N145"/>
    <mergeCell ref="O145:P145"/>
    <mergeCell ref="Q145:R145"/>
    <mergeCell ref="S145:T145"/>
    <mergeCell ref="U145:V145"/>
    <mergeCell ref="W145:X145"/>
    <mergeCell ref="Y145:Z145"/>
    <mergeCell ref="AB145:AN145"/>
    <mergeCell ref="B144:N144"/>
    <mergeCell ref="O144:P144"/>
    <mergeCell ref="Q144:R144"/>
    <mergeCell ref="S144:T144"/>
    <mergeCell ref="AO145:AP145"/>
    <mergeCell ref="AQ145:AR145"/>
    <mergeCell ref="U144:V144"/>
    <mergeCell ref="W144:X144"/>
    <mergeCell ref="Y144:Z144"/>
    <mergeCell ref="AO144:AP144"/>
    <mergeCell ref="O143:P143"/>
    <mergeCell ref="Q143:R143"/>
    <mergeCell ref="S143:T143"/>
    <mergeCell ref="U143:V143"/>
    <mergeCell ref="W143:X143"/>
    <mergeCell ref="Y143:Z143"/>
    <mergeCell ref="B146:N146"/>
    <mergeCell ref="O146:P146"/>
    <mergeCell ref="AQ147:AR147"/>
    <mergeCell ref="AS147:AT147"/>
    <mergeCell ref="AU147:AV147"/>
    <mergeCell ref="AW147:AX147"/>
    <mergeCell ref="AY147:AZ147"/>
    <mergeCell ref="AB151:AN151"/>
    <mergeCell ref="AO151:AP151"/>
    <mergeCell ref="AQ151:AR151"/>
    <mergeCell ref="AS151:AT151"/>
    <mergeCell ref="AU151:AV151"/>
    <mergeCell ref="AW151:AX151"/>
    <mergeCell ref="AY151:AZ151"/>
    <mergeCell ref="AS146:AT146"/>
    <mergeCell ref="AU146:AV146"/>
    <mergeCell ref="AW146:AX146"/>
    <mergeCell ref="AY146:AZ146"/>
    <mergeCell ref="AS144:AT144"/>
    <mergeCell ref="AU144:AV144"/>
    <mergeCell ref="AW144:AX144"/>
    <mergeCell ref="AY144:AZ144"/>
    <mergeCell ref="AS145:AT145"/>
    <mergeCell ref="AU145:AV145"/>
    <mergeCell ref="AW145:AX145"/>
    <mergeCell ref="AY145:AZ145"/>
    <mergeCell ref="AB150:AN150"/>
    <mergeCell ref="AB149:AN149"/>
    <mergeCell ref="AB148:AN148"/>
    <mergeCell ref="B179:N179"/>
    <mergeCell ref="O179:P179"/>
    <mergeCell ref="Q179:R179"/>
    <mergeCell ref="S179:T179"/>
    <mergeCell ref="U179:V179"/>
    <mergeCell ref="W179:X179"/>
    <mergeCell ref="Y179:Z179"/>
    <mergeCell ref="B188:N188"/>
    <mergeCell ref="O188:P188"/>
    <mergeCell ref="Q188:R188"/>
    <mergeCell ref="S188:T188"/>
    <mergeCell ref="U188:V188"/>
    <mergeCell ref="W188:X188"/>
    <mergeCell ref="Y188:Z188"/>
    <mergeCell ref="B195:N195"/>
    <mergeCell ref="O195:P195"/>
    <mergeCell ref="Q195:R195"/>
    <mergeCell ref="S195:T195"/>
    <mergeCell ref="U195:V195"/>
    <mergeCell ref="W195:X195"/>
    <mergeCell ref="Y195:Z195"/>
    <mergeCell ref="W183:X183"/>
    <mergeCell ref="Y183:Z183"/>
    <mergeCell ref="W181:X181"/>
    <mergeCell ref="Y181:Z181"/>
    <mergeCell ref="B180:N180"/>
    <mergeCell ref="O180:P180"/>
    <mergeCell ref="Q180:R180"/>
    <mergeCell ref="S180:T180"/>
    <mergeCell ref="U180:V180"/>
    <mergeCell ref="W180:X180"/>
    <mergeCell ref="B181:N181"/>
    <mergeCell ref="AB179:AN179"/>
    <mergeCell ref="AO179:AP179"/>
    <mergeCell ref="AQ179:AR179"/>
    <mergeCell ref="AS179:AT179"/>
    <mergeCell ref="AU179:AV179"/>
    <mergeCell ref="AW179:AX179"/>
    <mergeCell ref="AY179:AZ179"/>
    <mergeCell ref="AB186:AN186"/>
    <mergeCell ref="AO186:AP186"/>
    <mergeCell ref="AQ186:AR186"/>
    <mergeCell ref="AS186:AT186"/>
    <mergeCell ref="AU186:AV186"/>
    <mergeCell ref="AW186:AX186"/>
    <mergeCell ref="AY186:AZ186"/>
    <mergeCell ref="AB193:AN193"/>
    <mergeCell ref="AO193:AP193"/>
    <mergeCell ref="AQ193:AR193"/>
    <mergeCell ref="AS193:AT193"/>
    <mergeCell ref="AU193:AV193"/>
    <mergeCell ref="AW193:AX193"/>
    <mergeCell ref="AY193:AZ193"/>
    <mergeCell ref="AU189:AV189"/>
    <mergeCell ref="AW189:AX189"/>
    <mergeCell ref="AY189:AZ189"/>
    <mergeCell ref="AB183:AN183"/>
    <mergeCell ref="AW190:AX190"/>
    <mergeCell ref="AY190:AZ190"/>
    <mergeCell ref="AW188:AX188"/>
    <mergeCell ref="AU180:AV180"/>
    <mergeCell ref="AW180:AX180"/>
    <mergeCell ref="AY180:AZ180"/>
    <mergeCell ref="AO181:AP181"/>
    <mergeCell ref="AI1:AZ3"/>
    <mergeCell ref="AI56:AZ58"/>
    <mergeCell ref="AI111:AZ113"/>
    <mergeCell ref="AI166:AZ168"/>
    <mergeCell ref="AB128:AZ128"/>
    <mergeCell ref="AB136:AN136"/>
    <mergeCell ref="AO136:AP136"/>
    <mergeCell ref="AQ136:AR136"/>
    <mergeCell ref="AS136:AT136"/>
    <mergeCell ref="AU136:AV136"/>
    <mergeCell ref="AW136:AX136"/>
    <mergeCell ref="AY136:AZ136"/>
    <mergeCell ref="AB137:AN137"/>
    <mergeCell ref="AO137:AP137"/>
    <mergeCell ref="AQ137:AR137"/>
    <mergeCell ref="AS137:AT137"/>
    <mergeCell ref="AU137:AV137"/>
    <mergeCell ref="AW137:AX137"/>
    <mergeCell ref="AY137:AZ137"/>
    <mergeCell ref="AB138:AN138"/>
    <mergeCell ref="AO138:AP138"/>
    <mergeCell ref="AQ138:AR138"/>
    <mergeCell ref="AS138:AT138"/>
    <mergeCell ref="AU138:AV138"/>
    <mergeCell ref="AW138:AX138"/>
    <mergeCell ref="AY138:AZ138"/>
    <mergeCell ref="AS143:AT143"/>
    <mergeCell ref="AU143:AV143"/>
    <mergeCell ref="AW143:AX143"/>
    <mergeCell ref="AY143:AZ143"/>
    <mergeCell ref="AB147:AN147"/>
    <mergeCell ref="AO147:AP147"/>
  </mergeCells>
  <pageMargins left="0.25" right="0.25" top="0.25" bottom="0.25" header="0.3" footer="0.3"/>
  <pageSetup scale="95" orientation="landscape" horizontalDpi="4294967293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1A817-AC6D-4C28-909E-A1E456F05F79}">
  <sheetPr codeName="Sheet6"/>
  <dimension ref="A1:A228"/>
  <sheetViews>
    <sheetView workbookViewId="0">
      <selection activeCell="B11" sqref="B11"/>
    </sheetView>
  </sheetViews>
  <sheetFormatPr baseColWidth="10" defaultColWidth="8.83203125" defaultRowHeight="15" x14ac:dyDescent="0.2"/>
  <cols>
    <col min="1" max="1" width="8.83203125" style="59"/>
  </cols>
  <sheetData>
    <row r="1" spans="1:1" x14ac:dyDescent="0.2">
      <c r="A1" s="58" t="s">
        <v>325</v>
      </c>
    </row>
    <row r="2" spans="1:1" x14ac:dyDescent="0.2">
      <c r="A2" s="58" t="s">
        <v>326</v>
      </c>
    </row>
    <row r="3" spans="1:1" x14ac:dyDescent="0.2">
      <c r="A3" s="58" t="s">
        <v>327</v>
      </c>
    </row>
    <row r="4" spans="1:1" x14ac:dyDescent="0.2">
      <c r="A4" s="58" t="s">
        <v>12</v>
      </c>
    </row>
    <row r="5" spans="1:1" x14ac:dyDescent="0.2">
      <c r="A5" s="58" t="s">
        <v>5</v>
      </c>
    </row>
    <row r="6" spans="1:1" x14ac:dyDescent="0.2">
      <c r="A6" s="58" t="s">
        <v>6</v>
      </c>
    </row>
    <row r="7" spans="1:1" x14ac:dyDescent="0.2">
      <c r="A7" s="58" t="s">
        <v>7</v>
      </c>
    </row>
    <row r="8" spans="1:1" x14ac:dyDescent="0.2">
      <c r="A8" s="58" t="s">
        <v>8</v>
      </c>
    </row>
    <row r="9" spans="1:1" s="56" customFormat="1" x14ac:dyDescent="0.2">
      <c r="A9" s="57" t="s">
        <v>328</v>
      </c>
    </row>
    <row r="10" spans="1:1" x14ac:dyDescent="0.2">
      <c r="A10" s="58" t="s">
        <v>5</v>
      </c>
    </row>
    <row r="11" spans="1:1" x14ac:dyDescent="0.2">
      <c r="A11" s="59">
        <v>1</v>
      </c>
    </row>
    <row r="12" spans="1:1" x14ac:dyDescent="0.2">
      <c r="A12" s="59">
        <v>2</v>
      </c>
    </row>
    <row r="13" spans="1:1" x14ac:dyDescent="0.2">
      <c r="A13" s="59">
        <v>3</v>
      </c>
    </row>
    <row r="14" spans="1:1" x14ac:dyDescent="0.2">
      <c r="A14" s="59">
        <v>4</v>
      </c>
    </row>
    <row r="15" spans="1:1" x14ac:dyDescent="0.2">
      <c r="A15" s="59">
        <v>5</v>
      </c>
    </row>
    <row r="16" spans="1:1" x14ac:dyDescent="0.2">
      <c r="A16" s="59">
        <v>6</v>
      </c>
    </row>
    <row r="17" spans="1:1" x14ac:dyDescent="0.2">
      <c r="A17" s="59">
        <v>7</v>
      </c>
    </row>
    <row r="18" spans="1:1" x14ac:dyDescent="0.2">
      <c r="A18" s="59">
        <v>8</v>
      </c>
    </row>
    <row r="19" spans="1:1" x14ac:dyDescent="0.2">
      <c r="A19" s="59">
        <v>9</v>
      </c>
    </row>
    <row r="20" spans="1:1" x14ac:dyDescent="0.2">
      <c r="A20" s="59">
        <v>10</v>
      </c>
    </row>
    <row r="21" spans="1:1" x14ac:dyDescent="0.2">
      <c r="A21" s="59">
        <v>11</v>
      </c>
    </row>
    <row r="22" spans="1:1" x14ac:dyDescent="0.2">
      <c r="A22" s="59">
        <v>12</v>
      </c>
    </row>
    <row r="23" spans="1:1" x14ac:dyDescent="0.2">
      <c r="A23" s="59">
        <v>13</v>
      </c>
    </row>
    <row r="24" spans="1:1" x14ac:dyDescent="0.2">
      <c r="A24" s="59">
        <v>14</v>
      </c>
    </row>
    <row r="25" spans="1:1" x14ac:dyDescent="0.2">
      <c r="A25" s="59">
        <v>15</v>
      </c>
    </row>
    <row r="26" spans="1:1" x14ac:dyDescent="0.2">
      <c r="A26" s="59">
        <v>16</v>
      </c>
    </row>
    <row r="27" spans="1:1" x14ac:dyDescent="0.2">
      <c r="A27" s="59">
        <v>17</v>
      </c>
    </row>
    <row r="28" spans="1:1" x14ac:dyDescent="0.2">
      <c r="A28" s="59">
        <v>18</v>
      </c>
    </row>
    <row r="29" spans="1:1" x14ac:dyDescent="0.2">
      <c r="A29" s="59">
        <v>19</v>
      </c>
    </row>
    <row r="30" spans="1:1" x14ac:dyDescent="0.2">
      <c r="A30" s="59">
        <v>20</v>
      </c>
    </row>
    <row r="31" spans="1:1" x14ac:dyDescent="0.2">
      <c r="A31" s="59">
        <v>21</v>
      </c>
    </row>
    <row r="32" spans="1:1" x14ac:dyDescent="0.2">
      <c r="A32" s="59">
        <v>22</v>
      </c>
    </row>
    <row r="33" spans="1:1" x14ac:dyDescent="0.2">
      <c r="A33" s="59">
        <v>23</v>
      </c>
    </row>
    <row r="34" spans="1:1" x14ac:dyDescent="0.2">
      <c r="A34" s="59">
        <v>24</v>
      </c>
    </row>
    <row r="35" spans="1:1" x14ac:dyDescent="0.2">
      <c r="A35" s="59">
        <v>25</v>
      </c>
    </row>
    <row r="36" spans="1:1" x14ac:dyDescent="0.2">
      <c r="A36" s="59">
        <v>26</v>
      </c>
    </row>
    <row r="37" spans="1:1" x14ac:dyDescent="0.2">
      <c r="A37" s="59">
        <v>27</v>
      </c>
    </row>
    <row r="38" spans="1:1" x14ac:dyDescent="0.2">
      <c r="A38" s="59">
        <v>28</v>
      </c>
    </row>
    <row r="39" spans="1:1" x14ac:dyDescent="0.2">
      <c r="A39" s="59">
        <v>29</v>
      </c>
    </row>
    <row r="40" spans="1:1" x14ac:dyDescent="0.2">
      <c r="A40" s="59">
        <v>30</v>
      </c>
    </row>
    <row r="41" spans="1:1" x14ac:dyDescent="0.2">
      <c r="A41" s="59">
        <v>31</v>
      </c>
    </row>
    <row r="42" spans="1:1" x14ac:dyDescent="0.2">
      <c r="A42" s="59">
        <v>32</v>
      </c>
    </row>
    <row r="43" spans="1:1" x14ac:dyDescent="0.2">
      <c r="A43" s="59">
        <v>33</v>
      </c>
    </row>
    <row r="44" spans="1:1" x14ac:dyDescent="0.2">
      <c r="A44" s="59">
        <v>34</v>
      </c>
    </row>
    <row r="45" spans="1:1" x14ac:dyDescent="0.2">
      <c r="A45" s="59">
        <v>35</v>
      </c>
    </row>
    <row r="46" spans="1:1" x14ac:dyDescent="0.2">
      <c r="A46" s="59">
        <v>36</v>
      </c>
    </row>
    <row r="47" spans="1:1" x14ac:dyDescent="0.2">
      <c r="A47" s="59">
        <v>37</v>
      </c>
    </row>
    <row r="48" spans="1:1" x14ac:dyDescent="0.2">
      <c r="A48" s="59">
        <v>38</v>
      </c>
    </row>
    <row r="49" spans="1:1" x14ac:dyDescent="0.2">
      <c r="A49" s="59">
        <v>39</v>
      </c>
    </row>
    <row r="50" spans="1:1" x14ac:dyDescent="0.2">
      <c r="A50" s="59">
        <v>40</v>
      </c>
    </row>
    <row r="51" spans="1:1" x14ac:dyDescent="0.2">
      <c r="A51" s="59">
        <v>41</v>
      </c>
    </row>
    <row r="52" spans="1:1" x14ac:dyDescent="0.2">
      <c r="A52" s="59">
        <v>42</v>
      </c>
    </row>
    <row r="53" spans="1:1" x14ac:dyDescent="0.2">
      <c r="A53" s="59">
        <v>43</v>
      </c>
    </row>
    <row r="54" spans="1:1" x14ac:dyDescent="0.2">
      <c r="A54" s="59">
        <v>44</v>
      </c>
    </row>
    <row r="55" spans="1:1" x14ac:dyDescent="0.2">
      <c r="A55" s="59">
        <v>45</v>
      </c>
    </row>
    <row r="56" spans="1:1" x14ac:dyDescent="0.2">
      <c r="A56" s="59">
        <v>46</v>
      </c>
    </row>
    <row r="57" spans="1:1" x14ac:dyDescent="0.2">
      <c r="A57" s="59">
        <v>47</v>
      </c>
    </row>
    <row r="58" spans="1:1" x14ac:dyDescent="0.2">
      <c r="A58" s="59">
        <v>48</v>
      </c>
    </row>
    <row r="59" spans="1:1" x14ac:dyDescent="0.2">
      <c r="A59" s="59">
        <v>49</v>
      </c>
    </row>
    <row r="60" spans="1:1" x14ac:dyDescent="0.2">
      <c r="A60" s="59">
        <v>50</v>
      </c>
    </row>
    <row r="61" spans="1:1" x14ac:dyDescent="0.2">
      <c r="A61" s="59">
        <v>51</v>
      </c>
    </row>
    <row r="62" spans="1:1" x14ac:dyDescent="0.2">
      <c r="A62" s="59">
        <v>52</v>
      </c>
    </row>
    <row r="63" spans="1:1" x14ac:dyDescent="0.2">
      <c r="A63" s="59">
        <v>53</v>
      </c>
    </row>
    <row r="64" spans="1:1" x14ac:dyDescent="0.2">
      <c r="A64" s="59">
        <v>54</v>
      </c>
    </row>
    <row r="65" spans="1:1" x14ac:dyDescent="0.2">
      <c r="A65" s="59">
        <v>55</v>
      </c>
    </row>
    <row r="66" spans="1:1" x14ac:dyDescent="0.2">
      <c r="A66" s="59">
        <v>56</v>
      </c>
    </row>
    <row r="67" spans="1:1" x14ac:dyDescent="0.2">
      <c r="A67" s="59">
        <v>57</v>
      </c>
    </row>
    <row r="68" spans="1:1" x14ac:dyDescent="0.2">
      <c r="A68" s="59">
        <v>58</v>
      </c>
    </row>
    <row r="69" spans="1:1" x14ac:dyDescent="0.2">
      <c r="A69" s="59">
        <v>59</v>
      </c>
    </row>
    <row r="70" spans="1:1" x14ac:dyDescent="0.2">
      <c r="A70" s="59">
        <v>60</v>
      </c>
    </row>
    <row r="71" spans="1:1" x14ac:dyDescent="0.2">
      <c r="A71" s="59">
        <v>61</v>
      </c>
    </row>
    <row r="72" spans="1:1" x14ac:dyDescent="0.2">
      <c r="A72" s="59">
        <v>62</v>
      </c>
    </row>
    <row r="73" spans="1:1" x14ac:dyDescent="0.2">
      <c r="A73" s="59">
        <v>63</v>
      </c>
    </row>
    <row r="74" spans="1:1" x14ac:dyDescent="0.2">
      <c r="A74" s="59">
        <v>64</v>
      </c>
    </row>
    <row r="75" spans="1:1" x14ac:dyDescent="0.2">
      <c r="A75" s="59">
        <v>65</v>
      </c>
    </row>
    <row r="76" spans="1:1" x14ac:dyDescent="0.2">
      <c r="A76" s="59">
        <v>66</v>
      </c>
    </row>
    <row r="77" spans="1:1" x14ac:dyDescent="0.2">
      <c r="A77" s="59">
        <v>67</v>
      </c>
    </row>
    <row r="78" spans="1:1" x14ac:dyDescent="0.2">
      <c r="A78" s="59">
        <v>68</v>
      </c>
    </row>
    <row r="79" spans="1:1" x14ac:dyDescent="0.2">
      <c r="A79" s="59">
        <v>69</v>
      </c>
    </row>
    <row r="80" spans="1:1" x14ac:dyDescent="0.2">
      <c r="A80" s="59">
        <v>70</v>
      </c>
    </row>
    <row r="81" spans="1:1" x14ac:dyDescent="0.2">
      <c r="A81" s="59">
        <v>71</v>
      </c>
    </row>
    <row r="82" spans="1:1" x14ac:dyDescent="0.2">
      <c r="A82" s="59">
        <v>72</v>
      </c>
    </row>
    <row r="83" spans="1:1" x14ac:dyDescent="0.2">
      <c r="A83" s="59">
        <v>73</v>
      </c>
    </row>
    <row r="84" spans="1:1" x14ac:dyDescent="0.2">
      <c r="A84" s="59">
        <v>74</v>
      </c>
    </row>
    <row r="85" spans="1:1" s="56" customFormat="1" x14ac:dyDescent="0.2">
      <c r="A85" s="60">
        <v>75</v>
      </c>
    </row>
    <row r="86" spans="1:1" x14ac:dyDescent="0.2">
      <c r="A86" s="58" t="s">
        <v>6</v>
      </c>
    </row>
    <row r="87" spans="1:1" x14ac:dyDescent="0.2">
      <c r="A87" s="59">
        <v>1</v>
      </c>
    </row>
    <row r="88" spans="1:1" x14ac:dyDescent="0.2">
      <c r="A88" s="59">
        <v>2</v>
      </c>
    </row>
    <row r="89" spans="1:1" x14ac:dyDescent="0.2">
      <c r="A89" s="59">
        <v>3</v>
      </c>
    </row>
    <row r="90" spans="1:1" x14ac:dyDescent="0.2">
      <c r="A90" s="59">
        <v>4</v>
      </c>
    </row>
    <row r="91" spans="1:1" x14ac:dyDescent="0.2">
      <c r="A91" s="59">
        <v>5</v>
      </c>
    </row>
    <row r="92" spans="1:1" x14ac:dyDescent="0.2">
      <c r="A92" s="59">
        <v>6</v>
      </c>
    </row>
    <row r="93" spans="1:1" x14ac:dyDescent="0.2">
      <c r="A93" s="59">
        <v>7</v>
      </c>
    </row>
    <row r="94" spans="1:1" x14ac:dyDescent="0.2">
      <c r="A94" s="59">
        <v>8</v>
      </c>
    </row>
    <row r="95" spans="1:1" x14ac:dyDescent="0.2">
      <c r="A95" s="59">
        <v>9</v>
      </c>
    </row>
    <row r="96" spans="1:1" x14ac:dyDescent="0.2">
      <c r="A96" s="59">
        <v>10</v>
      </c>
    </row>
    <row r="97" spans="1:1" x14ac:dyDescent="0.2">
      <c r="A97" s="59">
        <v>11</v>
      </c>
    </row>
    <row r="98" spans="1:1" x14ac:dyDescent="0.2">
      <c r="A98" s="59">
        <v>12</v>
      </c>
    </row>
    <row r="99" spans="1:1" x14ac:dyDescent="0.2">
      <c r="A99" s="59">
        <v>13</v>
      </c>
    </row>
    <row r="100" spans="1:1" x14ac:dyDescent="0.2">
      <c r="A100" s="59">
        <v>14</v>
      </c>
    </row>
    <row r="101" spans="1:1" x14ac:dyDescent="0.2">
      <c r="A101" s="59">
        <v>15</v>
      </c>
    </row>
    <row r="102" spans="1:1" x14ac:dyDescent="0.2">
      <c r="A102" s="59">
        <v>16</v>
      </c>
    </row>
    <row r="103" spans="1:1" x14ac:dyDescent="0.2">
      <c r="A103" s="59">
        <v>17</v>
      </c>
    </row>
    <row r="104" spans="1:1" x14ac:dyDescent="0.2">
      <c r="A104" s="59">
        <v>18</v>
      </c>
    </row>
    <row r="105" spans="1:1" x14ac:dyDescent="0.2">
      <c r="A105" s="59">
        <v>19</v>
      </c>
    </row>
    <row r="106" spans="1:1" x14ac:dyDescent="0.2">
      <c r="A106" s="59">
        <v>20</v>
      </c>
    </row>
    <row r="107" spans="1:1" x14ac:dyDescent="0.2">
      <c r="A107" s="59">
        <v>21</v>
      </c>
    </row>
    <row r="108" spans="1:1" x14ac:dyDescent="0.2">
      <c r="A108" s="59">
        <v>22</v>
      </c>
    </row>
    <row r="109" spans="1:1" x14ac:dyDescent="0.2">
      <c r="A109" s="59">
        <v>23</v>
      </c>
    </row>
    <row r="110" spans="1:1" x14ac:dyDescent="0.2">
      <c r="A110" s="59">
        <v>24</v>
      </c>
    </row>
    <row r="111" spans="1:1" x14ac:dyDescent="0.2">
      <c r="A111" s="59">
        <v>25</v>
      </c>
    </row>
    <row r="112" spans="1:1" x14ac:dyDescent="0.2">
      <c r="A112" s="59">
        <v>26</v>
      </c>
    </row>
    <row r="113" spans="1:1" x14ac:dyDescent="0.2">
      <c r="A113" s="59">
        <v>27</v>
      </c>
    </row>
    <row r="114" spans="1:1" x14ac:dyDescent="0.2">
      <c r="A114" s="59">
        <v>28</v>
      </c>
    </row>
    <row r="115" spans="1:1" x14ac:dyDescent="0.2">
      <c r="A115" s="59">
        <v>29</v>
      </c>
    </row>
    <row r="116" spans="1:1" x14ac:dyDescent="0.2">
      <c r="A116" s="59">
        <v>30</v>
      </c>
    </row>
    <row r="117" spans="1:1" x14ac:dyDescent="0.2">
      <c r="A117" s="59">
        <v>31</v>
      </c>
    </row>
    <row r="118" spans="1:1" x14ac:dyDescent="0.2">
      <c r="A118" s="59">
        <v>32</v>
      </c>
    </row>
    <row r="119" spans="1:1" x14ac:dyDescent="0.2">
      <c r="A119" s="59">
        <v>33</v>
      </c>
    </row>
    <row r="120" spans="1:1" x14ac:dyDescent="0.2">
      <c r="A120" s="59">
        <v>34</v>
      </c>
    </row>
    <row r="121" spans="1:1" x14ac:dyDescent="0.2">
      <c r="A121" s="59">
        <v>35</v>
      </c>
    </row>
    <row r="122" spans="1:1" x14ac:dyDescent="0.2">
      <c r="A122" s="59">
        <v>36</v>
      </c>
    </row>
    <row r="123" spans="1:1" x14ac:dyDescent="0.2">
      <c r="A123" s="59">
        <v>37</v>
      </c>
    </row>
    <row r="124" spans="1:1" x14ac:dyDescent="0.2">
      <c r="A124" s="59">
        <v>38</v>
      </c>
    </row>
    <row r="125" spans="1:1" x14ac:dyDescent="0.2">
      <c r="A125" s="59">
        <v>39</v>
      </c>
    </row>
    <row r="126" spans="1:1" x14ac:dyDescent="0.2">
      <c r="A126" s="59">
        <v>40</v>
      </c>
    </row>
    <row r="127" spans="1:1" x14ac:dyDescent="0.2">
      <c r="A127" s="59">
        <v>41</v>
      </c>
    </row>
    <row r="128" spans="1:1" x14ac:dyDescent="0.2">
      <c r="A128" s="59">
        <v>42</v>
      </c>
    </row>
    <row r="129" spans="1:1" x14ac:dyDescent="0.2">
      <c r="A129" s="59">
        <v>43</v>
      </c>
    </row>
    <row r="130" spans="1:1" x14ac:dyDescent="0.2">
      <c r="A130" s="59">
        <v>44</v>
      </c>
    </row>
    <row r="131" spans="1:1" x14ac:dyDescent="0.2">
      <c r="A131" s="59">
        <v>45</v>
      </c>
    </row>
    <row r="132" spans="1:1" x14ac:dyDescent="0.2">
      <c r="A132" s="59">
        <v>46</v>
      </c>
    </row>
    <row r="133" spans="1:1" x14ac:dyDescent="0.2">
      <c r="A133" s="59">
        <v>47</v>
      </c>
    </row>
    <row r="134" spans="1:1" x14ac:dyDescent="0.2">
      <c r="A134" s="59">
        <v>48</v>
      </c>
    </row>
    <row r="135" spans="1:1" x14ac:dyDescent="0.2">
      <c r="A135" s="59">
        <v>49</v>
      </c>
    </row>
    <row r="136" spans="1:1" x14ac:dyDescent="0.2">
      <c r="A136" s="59">
        <v>50</v>
      </c>
    </row>
    <row r="137" spans="1:1" x14ac:dyDescent="0.2">
      <c r="A137" s="59">
        <v>51</v>
      </c>
    </row>
    <row r="138" spans="1:1" x14ac:dyDescent="0.2">
      <c r="A138" s="59">
        <v>52</v>
      </c>
    </row>
    <row r="139" spans="1:1" x14ac:dyDescent="0.2">
      <c r="A139" s="59">
        <v>53</v>
      </c>
    </row>
    <row r="140" spans="1:1" x14ac:dyDescent="0.2">
      <c r="A140" s="59">
        <v>54</v>
      </c>
    </row>
    <row r="141" spans="1:1" x14ac:dyDescent="0.2">
      <c r="A141" s="59">
        <v>55</v>
      </c>
    </row>
    <row r="142" spans="1:1" x14ac:dyDescent="0.2">
      <c r="A142" s="59">
        <v>56</v>
      </c>
    </row>
    <row r="143" spans="1:1" x14ac:dyDescent="0.2">
      <c r="A143" s="59">
        <v>57</v>
      </c>
    </row>
    <row r="144" spans="1:1" x14ac:dyDescent="0.2">
      <c r="A144" s="59">
        <v>58</v>
      </c>
    </row>
    <row r="145" spans="1:1" x14ac:dyDescent="0.2">
      <c r="A145" s="59">
        <v>59</v>
      </c>
    </row>
    <row r="146" spans="1:1" s="56" customFormat="1" x14ac:dyDescent="0.2">
      <c r="A146" s="60">
        <v>60</v>
      </c>
    </row>
    <row r="147" spans="1:1" x14ac:dyDescent="0.2">
      <c r="A147" s="59" t="s">
        <v>7</v>
      </c>
    </row>
    <row r="148" spans="1:1" x14ac:dyDescent="0.2">
      <c r="A148" s="59">
        <v>1</v>
      </c>
    </row>
    <row r="149" spans="1:1" x14ac:dyDescent="0.2">
      <c r="A149" s="59">
        <v>2</v>
      </c>
    </row>
    <row r="150" spans="1:1" x14ac:dyDescent="0.2">
      <c r="A150" s="59">
        <v>3</v>
      </c>
    </row>
    <row r="151" spans="1:1" x14ac:dyDescent="0.2">
      <c r="A151" s="59">
        <v>4</v>
      </c>
    </row>
    <row r="152" spans="1:1" x14ac:dyDescent="0.2">
      <c r="A152" s="59">
        <v>5</v>
      </c>
    </row>
    <row r="153" spans="1:1" x14ac:dyDescent="0.2">
      <c r="A153" s="59">
        <v>6</v>
      </c>
    </row>
    <row r="154" spans="1:1" x14ac:dyDescent="0.2">
      <c r="A154" s="59">
        <v>7</v>
      </c>
    </row>
    <row r="155" spans="1:1" x14ac:dyDescent="0.2">
      <c r="A155" s="59">
        <v>8</v>
      </c>
    </row>
    <row r="156" spans="1:1" x14ac:dyDescent="0.2">
      <c r="A156" s="59">
        <v>9</v>
      </c>
    </row>
    <row r="157" spans="1:1" x14ac:dyDescent="0.2">
      <c r="A157" s="59">
        <v>10</v>
      </c>
    </row>
    <row r="158" spans="1:1" x14ac:dyDescent="0.2">
      <c r="A158" s="59">
        <v>11</v>
      </c>
    </row>
    <row r="159" spans="1:1" x14ac:dyDescent="0.2">
      <c r="A159" s="59">
        <v>12</v>
      </c>
    </row>
    <row r="160" spans="1:1" x14ac:dyDescent="0.2">
      <c r="A160" s="59">
        <v>13</v>
      </c>
    </row>
    <row r="161" spans="1:1" x14ac:dyDescent="0.2">
      <c r="A161" s="59">
        <v>14</v>
      </c>
    </row>
    <row r="162" spans="1:1" x14ac:dyDescent="0.2">
      <c r="A162" s="59">
        <v>15</v>
      </c>
    </row>
    <row r="163" spans="1:1" x14ac:dyDescent="0.2">
      <c r="A163" s="59">
        <v>16</v>
      </c>
    </row>
    <row r="164" spans="1:1" x14ac:dyDescent="0.2">
      <c r="A164" s="59">
        <v>17</v>
      </c>
    </row>
    <row r="165" spans="1:1" x14ac:dyDescent="0.2">
      <c r="A165" s="59">
        <v>18</v>
      </c>
    </row>
    <row r="166" spans="1:1" x14ac:dyDescent="0.2">
      <c r="A166" s="59">
        <v>19</v>
      </c>
    </row>
    <row r="167" spans="1:1" x14ac:dyDescent="0.2">
      <c r="A167" s="59">
        <v>20</v>
      </c>
    </row>
    <row r="168" spans="1:1" x14ac:dyDescent="0.2">
      <c r="A168" s="59">
        <v>21</v>
      </c>
    </row>
    <row r="169" spans="1:1" x14ac:dyDescent="0.2">
      <c r="A169" s="59">
        <v>22</v>
      </c>
    </row>
    <row r="170" spans="1:1" x14ac:dyDescent="0.2">
      <c r="A170" s="59">
        <v>23</v>
      </c>
    </row>
    <row r="171" spans="1:1" x14ac:dyDescent="0.2">
      <c r="A171" s="59">
        <v>24</v>
      </c>
    </row>
    <row r="172" spans="1:1" x14ac:dyDescent="0.2">
      <c r="A172" s="59">
        <v>25</v>
      </c>
    </row>
    <row r="173" spans="1:1" x14ac:dyDescent="0.2">
      <c r="A173" s="59">
        <v>26</v>
      </c>
    </row>
    <row r="174" spans="1:1" x14ac:dyDescent="0.2">
      <c r="A174" s="59">
        <v>27</v>
      </c>
    </row>
    <row r="175" spans="1:1" x14ac:dyDescent="0.2">
      <c r="A175" s="59">
        <v>28</v>
      </c>
    </row>
    <row r="176" spans="1:1" x14ac:dyDescent="0.2">
      <c r="A176" s="59">
        <v>29</v>
      </c>
    </row>
    <row r="177" spans="1:1" x14ac:dyDescent="0.2">
      <c r="A177" s="59">
        <v>30</v>
      </c>
    </row>
    <row r="178" spans="1:1" x14ac:dyDescent="0.2">
      <c r="A178" s="59">
        <v>31</v>
      </c>
    </row>
    <row r="179" spans="1:1" x14ac:dyDescent="0.2">
      <c r="A179" s="59">
        <v>32</v>
      </c>
    </row>
    <row r="180" spans="1:1" x14ac:dyDescent="0.2">
      <c r="A180" s="59">
        <v>33</v>
      </c>
    </row>
    <row r="181" spans="1:1" x14ac:dyDescent="0.2">
      <c r="A181" s="59">
        <v>34</v>
      </c>
    </row>
    <row r="182" spans="1:1" x14ac:dyDescent="0.2">
      <c r="A182" s="59">
        <v>35</v>
      </c>
    </row>
    <row r="183" spans="1:1" x14ac:dyDescent="0.2">
      <c r="A183" s="59">
        <v>36</v>
      </c>
    </row>
    <row r="184" spans="1:1" x14ac:dyDescent="0.2">
      <c r="A184" s="59">
        <v>37</v>
      </c>
    </row>
    <row r="185" spans="1:1" x14ac:dyDescent="0.2">
      <c r="A185" s="59">
        <v>38</v>
      </c>
    </row>
    <row r="186" spans="1:1" x14ac:dyDescent="0.2">
      <c r="A186" s="59">
        <v>39</v>
      </c>
    </row>
    <row r="187" spans="1:1" s="56" customFormat="1" x14ac:dyDescent="0.2">
      <c r="A187" s="60">
        <v>40</v>
      </c>
    </row>
    <row r="188" spans="1:1" x14ac:dyDescent="0.2">
      <c r="A188" s="59" t="s">
        <v>8</v>
      </c>
    </row>
    <row r="189" spans="1:1" x14ac:dyDescent="0.2">
      <c r="A189" s="59">
        <v>1</v>
      </c>
    </row>
    <row r="190" spans="1:1" x14ac:dyDescent="0.2">
      <c r="A190" s="59">
        <v>2</v>
      </c>
    </row>
    <row r="191" spans="1:1" x14ac:dyDescent="0.2">
      <c r="A191" s="59">
        <v>3</v>
      </c>
    </row>
    <row r="192" spans="1:1" x14ac:dyDescent="0.2">
      <c r="A192" s="59">
        <v>4</v>
      </c>
    </row>
    <row r="193" spans="1:1" x14ac:dyDescent="0.2">
      <c r="A193" s="59">
        <v>5</v>
      </c>
    </row>
    <row r="194" spans="1:1" x14ac:dyDescent="0.2">
      <c r="A194" s="59">
        <v>6</v>
      </c>
    </row>
    <row r="195" spans="1:1" x14ac:dyDescent="0.2">
      <c r="A195" s="59">
        <v>7</v>
      </c>
    </row>
    <row r="196" spans="1:1" x14ac:dyDescent="0.2">
      <c r="A196" s="59">
        <v>8</v>
      </c>
    </row>
    <row r="197" spans="1:1" x14ac:dyDescent="0.2">
      <c r="A197" s="59">
        <v>9</v>
      </c>
    </row>
    <row r="198" spans="1:1" x14ac:dyDescent="0.2">
      <c r="A198" s="59">
        <v>10</v>
      </c>
    </row>
    <row r="199" spans="1:1" x14ac:dyDescent="0.2">
      <c r="A199" s="59">
        <v>11</v>
      </c>
    </row>
    <row r="200" spans="1:1" x14ac:dyDescent="0.2">
      <c r="A200" s="59">
        <v>12</v>
      </c>
    </row>
    <row r="201" spans="1:1" x14ac:dyDescent="0.2">
      <c r="A201" s="59">
        <v>13</v>
      </c>
    </row>
    <row r="202" spans="1:1" x14ac:dyDescent="0.2">
      <c r="A202" s="59">
        <v>14</v>
      </c>
    </row>
    <row r="203" spans="1:1" x14ac:dyDescent="0.2">
      <c r="A203" s="59">
        <v>15</v>
      </c>
    </row>
    <row r="204" spans="1:1" x14ac:dyDescent="0.2">
      <c r="A204" s="59">
        <v>16</v>
      </c>
    </row>
    <row r="205" spans="1:1" x14ac:dyDescent="0.2">
      <c r="A205" s="59">
        <v>17</v>
      </c>
    </row>
    <row r="206" spans="1:1" x14ac:dyDescent="0.2">
      <c r="A206" s="59">
        <v>18</v>
      </c>
    </row>
    <row r="207" spans="1:1" x14ac:dyDescent="0.2">
      <c r="A207" s="59">
        <v>19</v>
      </c>
    </row>
    <row r="208" spans="1:1" x14ac:dyDescent="0.2">
      <c r="A208" s="59">
        <v>20</v>
      </c>
    </row>
    <row r="209" spans="1:1" x14ac:dyDescent="0.2">
      <c r="A209" s="59">
        <v>21</v>
      </c>
    </row>
    <row r="210" spans="1:1" x14ac:dyDescent="0.2">
      <c r="A210" s="59">
        <v>22</v>
      </c>
    </row>
    <row r="211" spans="1:1" x14ac:dyDescent="0.2">
      <c r="A211" s="59">
        <v>23</v>
      </c>
    </row>
    <row r="212" spans="1:1" x14ac:dyDescent="0.2">
      <c r="A212" s="59">
        <v>24</v>
      </c>
    </row>
    <row r="213" spans="1:1" x14ac:dyDescent="0.2">
      <c r="A213" s="59">
        <v>25</v>
      </c>
    </row>
    <row r="214" spans="1:1" x14ac:dyDescent="0.2">
      <c r="A214" s="59">
        <v>26</v>
      </c>
    </row>
    <row r="215" spans="1:1" x14ac:dyDescent="0.2">
      <c r="A215" s="59">
        <v>27</v>
      </c>
    </row>
    <row r="216" spans="1:1" x14ac:dyDescent="0.2">
      <c r="A216" s="59">
        <v>28</v>
      </c>
    </row>
    <row r="217" spans="1:1" x14ac:dyDescent="0.2">
      <c r="A217" s="59">
        <v>29</v>
      </c>
    </row>
    <row r="218" spans="1:1" x14ac:dyDescent="0.2">
      <c r="A218" s="59">
        <v>30</v>
      </c>
    </row>
    <row r="219" spans="1:1" x14ac:dyDescent="0.2">
      <c r="A219" s="59">
        <v>31</v>
      </c>
    </row>
    <row r="220" spans="1:1" x14ac:dyDescent="0.2">
      <c r="A220" s="59">
        <v>32</v>
      </c>
    </row>
    <row r="221" spans="1:1" x14ac:dyDescent="0.2">
      <c r="A221" s="59">
        <v>33</v>
      </c>
    </row>
    <row r="222" spans="1:1" x14ac:dyDescent="0.2">
      <c r="A222" s="59">
        <v>34</v>
      </c>
    </row>
    <row r="223" spans="1:1" x14ac:dyDescent="0.2">
      <c r="A223" s="59">
        <v>35</v>
      </c>
    </row>
    <row r="224" spans="1:1" x14ac:dyDescent="0.2">
      <c r="A224" s="59">
        <v>36</v>
      </c>
    </row>
    <row r="225" spans="1:1" x14ac:dyDescent="0.2">
      <c r="A225" s="59">
        <v>37</v>
      </c>
    </row>
    <row r="226" spans="1:1" x14ac:dyDescent="0.2">
      <c r="A226" s="59">
        <v>38</v>
      </c>
    </row>
    <row r="227" spans="1:1" x14ac:dyDescent="0.2">
      <c r="A227" s="59">
        <v>39</v>
      </c>
    </row>
    <row r="228" spans="1:1" x14ac:dyDescent="0.2">
      <c r="A228" s="59">
        <v>40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69ED4-16C8-4939-BA1F-0C60A7DD3F35}">
  <sheetPr codeName="Sheet12"/>
  <dimension ref="A1:A68"/>
  <sheetViews>
    <sheetView topLeftCell="A55" workbookViewId="0">
      <selection activeCell="B34" sqref="B34"/>
    </sheetView>
  </sheetViews>
  <sheetFormatPr baseColWidth="10" defaultColWidth="8.83203125" defaultRowHeight="15" x14ac:dyDescent="0.2"/>
  <cols>
    <col min="1" max="1" width="8.83203125" style="59"/>
  </cols>
  <sheetData>
    <row r="1" spans="1:1" s="56" customFormat="1" x14ac:dyDescent="0.2">
      <c r="A1" s="57" t="s">
        <v>327</v>
      </c>
    </row>
    <row r="2" spans="1:1" x14ac:dyDescent="0.2">
      <c r="A2" s="58" t="s">
        <v>329</v>
      </c>
    </row>
    <row r="3" spans="1:1" x14ac:dyDescent="0.2">
      <c r="A3" s="59" t="s">
        <v>387</v>
      </c>
    </row>
    <row r="4" spans="1:1" x14ac:dyDescent="0.2">
      <c r="A4" s="59" t="s">
        <v>388</v>
      </c>
    </row>
    <row r="5" spans="1:1" x14ac:dyDescent="0.2">
      <c r="A5" s="59" t="s">
        <v>389</v>
      </c>
    </row>
    <row r="6" spans="1:1" x14ac:dyDescent="0.2">
      <c r="A6" s="59" t="s">
        <v>390</v>
      </c>
    </row>
    <row r="7" spans="1:1" x14ac:dyDescent="0.2">
      <c r="A7" s="59" t="s">
        <v>391</v>
      </c>
    </row>
    <row r="8" spans="1:1" x14ac:dyDescent="0.2">
      <c r="A8" s="59" t="s">
        <v>392</v>
      </c>
    </row>
    <row r="9" spans="1:1" x14ac:dyDescent="0.2">
      <c r="A9" s="59" t="s">
        <v>393</v>
      </c>
    </row>
    <row r="10" spans="1:1" x14ac:dyDescent="0.2">
      <c r="A10" s="59" t="s">
        <v>394</v>
      </c>
    </row>
    <row r="11" spans="1:1" x14ac:dyDescent="0.2">
      <c r="A11" s="59" t="s">
        <v>395</v>
      </c>
    </row>
    <row r="12" spans="1:1" x14ac:dyDescent="0.2">
      <c r="A12" s="59" t="s">
        <v>396</v>
      </c>
    </row>
    <row r="13" spans="1:1" x14ac:dyDescent="0.2">
      <c r="A13" s="59" t="s">
        <v>397</v>
      </c>
    </row>
    <row r="14" spans="1:1" x14ac:dyDescent="0.2">
      <c r="A14" s="59" t="s">
        <v>398</v>
      </c>
    </row>
    <row r="15" spans="1:1" x14ac:dyDescent="0.2">
      <c r="A15" s="59" t="s">
        <v>399</v>
      </c>
    </row>
    <row r="16" spans="1:1" x14ac:dyDescent="0.2">
      <c r="A16" s="59" t="s">
        <v>400</v>
      </c>
    </row>
    <row r="17" spans="1:1" x14ac:dyDescent="0.2">
      <c r="A17" s="59" t="s">
        <v>401</v>
      </c>
    </row>
    <row r="18" spans="1:1" x14ac:dyDescent="0.2">
      <c r="A18" s="59" t="s">
        <v>402</v>
      </c>
    </row>
    <row r="19" spans="1:1" x14ac:dyDescent="0.2">
      <c r="A19" s="59" t="s">
        <v>512</v>
      </c>
    </row>
    <row r="20" spans="1:1" x14ac:dyDescent="0.2">
      <c r="A20" s="59" t="s">
        <v>513</v>
      </c>
    </row>
    <row r="21" spans="1:1" x14ac:dyDescent="0.2">
      <c r="A21" s="59" t="s">
        <v>514</v>
      </c>
    </row>
    <row r="22" spans="1:1" x14ac:dyDescent="0.2">
      <c r="A22" s="59" t="s">
        <v>515</v>
      </c>
    </row>
    <row r="23" spans="1:1" x14ac:dyDescent="0.2">
      <c r="A23" s="59" t="s">
        <v>516</v>
      </c>
    </row>
    <row r="24" spans="1:1" x14ac:dyDescent="0.2">
      <c r="A24" s="59" t="s">
        <v>517</v>
      </c>
    </row>
    <row r="25" spans="1:1" x14ac:dyDescent="0.2">
      <c r="A25" s="59" t="s">
        <v>518</v>
      </c>
    </row>
    <row r="26" spans="1:1" x14ac:dyDescent="0.2">
      <c r="A26" s="59" t="s">
        <v>519</v>
      </c>
    </row>
    <row r="27" spans="1:1" x14ac:dyDescent="0.2">
      <c r="A27" s="59" t="s">
        <v>520</v>
      </c>
    </row>
    <row r="28" spans="1:1" x14ac:dyDescent="0.2">
      <c r="A28" s="59" t="s">
        <v>521</v>
      </c>
    </row>
    <row r="29" spans="1:1" x14ac:dyDescent="0.2">
      <c r="A29" s="59" t="s">
        <v>522</v>
      </c>
    </row>
    <row r="30" spans="1:1" x14ac:dyDescent="0.2">
      <c r="A30" s="59" t="s">
        <v>523</v>
      </c>
    </row>
    <row r="32" spans="1:1" x14ac:dyDescent="0.2">
      <c r="A32" s="58" t="s">
        <v>385</v>
      </c>
    </row>
    <row r="33" spans="1:1" x14ac:dyDescent="0.2">
      <c r="A33" s="59" t="s">
        <v>387</v>
      </c>
    </row>
    <row r="34" spans="1:1" x14ac:dyDescent="0.2">
      <c r="A34" s="59" t="s">
        <v>388</v>
      </c>
    </row>
    <row r="35" spans="1:1" x14ac:dyDescent="0.2">
      <c r="A35" s="59" t="s">
        <v>389</v>
      </c>
    </row>
    <row r="36" spans="1:1" x14ac:dyDescent="0.2">
      <c r="A36" s="59" t="s">
        <v>390</v>
      </c>
    </row>
    <row r="37" spans="1:1" x14ac:dyDescent="0.2">
      <c r="A37" s="59" t="s">
        <v>391</v>
      </c>
    </row>
    <row r="38" spans="1:1" x14ac:dyDescent="0.2">
      <c r="A38" s="59" t="s">
        <v>392</v>
      </c>
    </row>
    <row r="39" spans="1:1" x14ac:dyDescent="0.2">
      <c r="A39" s="59" t="s">
        <v>393</v>
      </c>
    </row>
    <row r="40" spans="1:1" x14ac:dyDescent="0.2">
      <c r="A40" s="59" t="s">
        <v>394</v>
      </c>
    </row>
    <row r="41" spans="1:1" x14ac:dyDescent="0.2">
      <c r="A41" s="59" t="s">
        <v>395</v>
      </c>
    </row>
    <row r="42" spans="1:1" x14ac:dyDescent="0.2">
      <c r="A42" s="59" t="s">
        <v>396</v>
      </c>
    </row>
    <row r="43" spans="1:1" x14ac:dyDescent="0.2">
      <c r="A43" s="59" t="s">
        <v>397</v>
      </c>
    </row>
    <row r="44" spans="1:1" x14ac:dyDescent="0.2">
      <c r="A44" s="59" t="s">
        <v>398</v>
      </c>
    </row>
    <row r="45" spans="1:1" x14ac:dyDescent="0.2">
      <c r="A45" s="59" t="s">
        <v>399</v>
      </c>
    </row>
    <row r="46" spans="1:1" x14ac:dyDescent="0.2">
      <c r="A46" s="59" t="s">
        <v>400</v>
      </c>
    </row>
    <row r="47" spans="1:1" x14ac:dyDescent="0.2">
      <c r="A47" s="59" t="s">
        <v>401</v>
      </c>
    </row>
    <row r="48" spans="1:1" x14ac:dyDescent="0.2">
      <c r="A48" s="59" t="s">
        <v>402</v>
      </c>
    </row>
    <row r="49" spans="1:1" x14ac:dyDescent="0.2">
      <c r="A49" s="59" t="s">
        <v>512</v>
      </c>
    </row>
    <row r="50" spans="1:1" x14ac:dyDescent="0.2">
      <c r="A50" s="59" t="s">
        <v>513</v>
      </c>
    </row>
    <row r="51" spans="1:1" x14ac:dyDescent="0.2">
      <c r="A51" s="59" t="s">
        <v>514</v>
      </c>
    </row>
    <row r="52" spans="1:1" x14ac:dyDescent="0.2">
      <c r="A52" s="59" t="s">
        <v>515</v>
      </c>
    </row>
    <row r="53" spans="1:1" x14ac:dyDescent="0.2">
      <c r="A53" s="59" t="s">
        <v>516</v>
      </c>
    </row>
    <row r="54" spans="1:1" x14ac:dyDescent="0.2">
      <c r="A54" s="59" t="s">
        <v>517</v>
      </c>
    </row>
    <row r="55" spans="1:1" x14ac:dyDescent="0.2">
      <c r="A55" s="59" t="s">
        <v>518</v>
      </c>
    </row>
    <row r="56" spans="1:1" x14ac:dyDescent="0.2">
      <c r="A56" s="59" t="s">
        <v>519</v>
      </c>
    </row>
    <row r="57" spans="1:1" x14ac:dyDescent="0.2">
      <c r="A57" s="59" t="s">
        <v>520</v>
      </c>
    </row>
    <row r="58" spans="1:1" x14ac:dyDescent="0.2">
      <c r="A58" s="59" t="s">
        <v>521</v>
      </c>
    </row>
    <row r="59" spans="1:1" x14ac:dyDescent="0.2">
      <c r="A59" s="59" t="s">
        <v>522</v>
      </c>
    </row>
    <row r="60" spans="1:1" x14ac:dyDescent="0.2">
      <c r="A60" s="59" t="s">
        <v>523</v>
      </c>
    </row>
    <row r="62" spans="1:1" x14ac:dyDescent="0.2">
      <c r="A62" s="58" t="s">
        <v>24</v>
      </c>
    </row>
    <row r="63" spans="1:1" x14ac:dyDescent="0.2">
      <c r="A63" s="59" t="s">
        <v>511</v>
      </c>
    </row>
    <row r="64" spans="1:1" x14ac:dyDescent="0.2">
      <c r="A64" s="59" t="s">
        <v>524</v>
      </c>
    </row>
    <row r="65" spans="1:1" x14ac:dyDescent="0.2">
      <c r="A65" s="59" t="s">
        <v>525</v>
      </c>
    </row>
    <row r="66" spans="1:1" x14ac:dyDescent="0.2">
      <c r="A66" s="59" t="s">
        <v>526</v>
      </c>
    </row>
    <row r="67" spans="1:1" x14ac:dyDescent="0.2">
      <c r="A67" s="59" t="s">
        <v>527</v>
      </c>
    </row>
    <row r="68" spans="1:1" x14ac:dyDescent="0.2">
      <c r="A68" s="59" t="s">
        <v>528</v>
      </c>
    </row>
  </sheetData>
  <pageMargins left="0.7" right="0.7" top="0.75" bottom="0.75" header="0.3" footer="0.3"/>
  <pageSetup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FF962-2DAA-4C49-9B25-88A41AA3E2F6}">
  <sheetPr codeName="Sheet15"/>
  <dimension ref="A1:A107"/>
  <sheetViews>
    <sheetView workbookViewId="0">
      <selection activeCell="A101" sqref="A101"/>
    </sheetView>
  </sheetViews>
  <sheetFormatPr baseColWidth="10" defaultColWidth="8.83203125" defaultRowHeight="15" x14ac:dyDescent="0.2"/>
  <cols>
    <col min="1" max="1" width="8.83203125" style="59"/>
  </cols>
  <sheetData>
    <row r="1" spans="1:1" s="56" customFormat="1" x14ac:dyDescent="0.2">
      <c r="A1" s="57" t="s">
        <v>327</v>
      </c>
    </row>
    <row r="2" spans="1:1" x14ac:dyDescent="0.2">
      <c r="A2" s="58" t="s">
        <v>329</v>
      </c>
    </row>
    <row r="3" spans="1:1" x14ac:dyDescent="0.2">
      <c r="A3" s="59" t="s">
        <v>464</v>
      </c>
    </row>
    <row r="4" spans="1:1" x14ac:dyDescent="0.2">
      <c r="A4" s="59" t="s">
        <v>465</v>
      </c>
    </row>
    <row r="5" spans="1:1" x14ac:dyDescent="0.2">
      <c r="A5" s="59" t="s">
        <v>466</v>
      </c>
    </row>
    <row r="6" spans="1:1" x14ac:dyDescent="0.2">
      <c r="A6" s="59" t="s">
        <v>467</v>
      </c>
    </row>
    <row r="7" spans="1:1" x14ac:dyDescent="0.2">
      <c r="A7" s="59" t="s">
        <v>468</v>
      </c>
    </row>
    <row r="8" spans="1:1" x14ac:dyDescent="0.2">
      <c r="A8" s="59" t="s">
        <v>469</v>
      </c>
    </row>
    <row r="9" spans="1:1" x14ac:dyDescent="0.2">
      <c r="A9" s="59" t="s">
        <v>470</v>
      </c>
    </row>
    <row r="10" spans="1:1" x14ac:dyDescent="0.2">
      <c r="A10" s="59" t="s">
        <v>471</v>
      </c>
    </row>
    <row r="11" spans="1:1" x14ac:dyDescent="0.2">
      <c r="A11" s="59" t="s">
        <v>472</v>
      </c>
    </row>
    <row r="12" spans="1:1" x14ac:dyDescent="0.2">
      <c r="A12" s="59" t="s">
        <v>473</v>
      </c>
    </row>
    <row r="13" spans="1:1" x14ac:dyDescent="0.2">
      <c r="A13" s="59" t="s">
        <v>474</v>
      </c>
    </row>
    <row r="14" spans="1:1" x14ac:dyDescent="0.2">
      <c r="A14" s="59" t="s">
        <v>475</v>
      </c>
    </row>
    <row r="15" spans="1:1" x14ac:dyDescent="0.2">
      <c r="A15" s="59" t="s">
        <v>476</v>
      </c>
    </row>
    <row r="16" spans="1:1" x14ac:dyDescent="0.2">
      <c r="A16" s="59" t="s">
        <v>477</v>
      </c>
    </row>
    <row r="17" spans="1:1" x14ac:dyDescent="0.2">
      <c r="A17" s="59" t="s">
        <v>478</v>
      </c>
    </row>
    <row r="18" spans="1:1" x14ac:dyDescent="0.2">
      <c r="A18" s="59" t="s">
        <v>479</v>
      </c>
    </row>
    <row r="19" spans="1:1" x14ac:dyDescent="0.2">
      <c r="A19" s="59" t="s">
        <v>480</v>
      </c>
    </row>
    <row r="20" spans="1:1" x14ac:dyDescent="0.2">
      <c r="A20" s="59" t="s">
        <v>481</v>
      </c>
    </row>
    <row r="21" spans="1:1" x14ac:dyDescent="0.2">
      <c r="A21" s="59" t="s">
        <v>482</v>
      </c>
    </row>
    <row r="22" spans="1:1" x14ac:dyDescent="0.2">
      <c r="A22" s="59" t="s">
        <v>483</v>
      </c>
    </row>
    <row r="23" spans="1:1" x14ac:dyDescent="0.2">
      <c r="A23" s="59" t="s">
        <v>484</v>
      </c>
    </row>
    <row r="24" spans="1:1" x14ac:dyDescent="0.2">
      <c r="A24" s="59" t="s">
        <v>485</v>
      </c>
    </row>
    <row r="25" spans="1:1" x14ac:dyDescent="0.2">
      <c r="A25" s="59" t="s">
        <v>486</v>
      </c>
    </row>
    <row r="26" spans="1:1" x14ac:dyDescent="0.2">
      <c r="A26" s="59" t="s">
        <v>487</v>
      </c>
    </row>
    <row r="27" spans="1:1" x14ac:dyDescent="0.2">
      <c r="A27" s="59" t="s">
        <v>488</v>
      </c>
    </row>
    <row r="28" spans="1:1" x14ac:dyDescent="0.2">
      <c r="A28" s="59" t="s">
        <v>489</v>
      </c>
    </row>
    <row r="29" spans="1:1" x14ac:dyDescent="0.2">
      <c r="A29" s="59" t="s">
        <v>490</v>
      </c>
    </row>
    <row r="30" spans="1:1" x14ac:dyDescent="0.2">
      <c r="A30" s="59" t="s">
        <v>491</v>
      </c>
    </row>
    <row r="31" spans="1:1" x14ac:dyDescent="0.2">
      <c r="A31" s="59" t="s">
        <v>492</v>
      </c>
    </row>
    <row r="32" spans="1:1" x14ac:dyDescent="0.2">
      <c r="A32" s="59" t="s">
        <v>493</v>
      </c>
    </row>
    <row r="33" spans="1:1" x14ac:dyDescent="0.2">
      <c r="A33" s="59" t="s">
        <v>494</v>
      </c>
    </row>
    <row r="34" spans="1:1" x14ac:dyDescent="0.2">
      <c r="A34" s="59" t="s">
        <v>495</v>
      </c>
    </row>
    <row r="35" spans="1:1" x14ac:dyDescent="0.2">
      <c r="A35" s="59" t="s">
        <v>496</v>
      </c>
    </row>
    <row r="36" spans="1:1" x14ac:dyDescent="0.2">
      <c r="A36" s="59" t="s">
        <v>497</v>
      </c>
    </row>
    <row r="37" spans="1:1" x14ac:dyDescent="0.2">
      <c r="A37" s="59" t="s">
        <v>498</v>
      </c>
    </row>
    <row r="38" spans="1:1" x14ac:dyDescent="0.2">
      <c r="A38" s="59" t="s">
        <v>499</v>
      </c>
    </row>
    <row r="39" spans="1:1" x14ac:dyDescent="0.2">
      <c r="A39" s="59" t="s">
        <v>500</v>
      </c>
    </row>
    <row r="40" spans="1:1" x14ac:dyDescent="0.2">
      <c r="A40" s="59" t="s">
        <v>501</v>
      </c>
    </row>
    <row r="41" spans="1:1" x14ac:dyDescent="0.2">
      <c r="A41" s="59" t="s">
        <v>502</v>
      </c>
    </row>
    <row r="42" spans="1:1" x14ac:dyDescent="0.2">
      <c r="A42" s="59" t="s">
        <v>503</v>
      </c>
    </row>
    <row r="43" spans="1:1" x14ac:dyDescent="0.2">
      <c r="A43" s="59" t="s">
        <v>504</v>
      </c>
    </row>
    <row r="44" spans="1:1" x14ac:dyDescent="0.2">
      <c r="A44" s="59" t="s">
        <v>505</v>
      </c>
    </row>
    <row r="45" spans="1:1" x14ac:dyDescent="0.2">
      <c r="A45" s="59" t="s">
        <v>506</v>
      </c>
    </row>
    <row r="46" spans="1:1" x14ac:dyDescent="0.2">
      <c r="A46" s="59" t="s">
        <v>507</v>
      </c>
    </row>
    <row r="47" spans="1:1" x14ac:dyDescent="0.2">
      <c r="A47" s="59" t="s">
        <v>508</v>
      </c>
    </row>
    <row r="48" spans="1:1" x14ac:dyDescent="0.2">
      <c r="A48" s="59" t="s">
        <v>509</v>
      </c>
    </row>
    <row r="49" spans="1:1" x14ac:dyDescent="0.2">
      <c r="A49" s="59" t="s">
        <v>510</v>
      </c>
    </row>
    <row r="51" spans="1:1" x14ac:dyDescent="0.2">
      <c r="A51" s="58" t="s">
        <v>385</v>
      </c>
    </row>
    <row r="52" spans="1:1" x14ac:dyDescent="0.2">
      <c r="A52" s="59" t="s">
        <v>464</v>
      </c>
    </row>
    <row r="53" spans="1:1" x14ac:dyDescent="0.2">
      <c r="A53" s="59" t="s">
        <v>465</v>
      </c>
    </row>
    <row r="54" spans="1:1" x14ac:dyDescent="0.2">
      <c r="A54" s="59" t="s">
        <v>466</v>
      </c>
    </row>
    <row r="55" spans="1:1" x14ac:dyDescent="0.2">
      <c r="A55" s="59" t="s">
        <v>467</v>
      </c>
    </row>
    <row r="56" spans="1:1" x14ac:dyDescent="0.2">
      <c r="A56" s="59" t="s">
        <v>468</v>
      </c>
    </row>
    <row r="57" spans="1:1" x14ac:dyDescent="0.2">
      <c r="A57" s="59" t="s">
        <v>469</v>
      </c>
    </row>
    <row r="58" spans="1:1" x14ac:dyDescent="0.2">
      <c r="A58" s="59" t="s">
        <v>470</v>
      </c>
    </row>
    <row r="59" spans="1:1" x14ac:dyDescent="0.2">
      <c r="A59" s="59" t="s">
        <v>471</v>
      </c>
    </row>
    <row r="60" spans="1:1" x14ac:dyDescent="0.2">
      <c r="A60" s="59" t="s">
        <v>472</v>
      </c>
    </row>
    <row r="61" spans="1:1" x14ac:dyDescent="0.2">
      <c r="A61" s="59" t="s">
        <v>473</v>
      </c>
    </row>
    <row r="62" spans="1:1" x14ac:dyDescent="0.2">
      <c r="A62" s="59" t="s">
        <v>474</v>
      </c>
    </row>
    <row r="63" spans="1:1" x14ac:dyDescent="0.2">
      <c r="A63" s="59" t="s">
        <v>475</v>
      </c>
    </row>
    <row r="64" spans="1:1" x14ac:dyDescent="0.2">
      <c r="A64" s="59" t="s">
        <v>476</v>
      </c>
    </row>
    <row r="65" spans="1:1" x14ac:dyDescent="0.2">
      <c r="A65" s="59" t="s">
        <v>477</v>
      </c>
    </row>
    <row r="66" spans="1:1" x14ac:dyDescent="0.2">
      <c r="A66" s="59" t="s">
        <v>478</v>
      </c>
    </row>
    <row r="67" spans="1:1" x14ac:dyDescent="0.2">
      <c r="A67" s="59" t="s">
        <v>479</v>
      </c>
    </row>
    <row r="68" spans="1:1" x14ac:dyDescent="0.2">
      <c r="A68" s="59" t="s">
        <v>480</v>
      </c>
    </row>
    <row r="69" spans="1:1" x14ac:dyDescent="0.2">
      <c r="A69" s="59" t="s">
        <v>481</v>
      </c>
    </row>
    <row r="70" spans="1:1" x14ac:dyDescent="0.2">
      <c r="A70" s="59" t="s">
        <v>482</v>
      </c>
    </row>
    <row r="71" spans="1:1" x14ac:dyDescent="0.2">
      <c r="A71" s="59" t="s">
        <v>483</v>
      </c>
    </row>
    <row r="72" spans="1:1" x14ac:dyDescent="0.2">
      <c r="A72" s="59" t="s">
        <v>484</v>
      </c>
    </row>
    <row r="73" spans="1:1" x14ac:dyDescent="0.2">
      <c r="A73" s="59" t="s">
        <v>485</v>
      </c>
    </row>
    <row r="74" spans="1:1" x14ac:dyDescent="0.2">
      <c r="A74" s="59" t="s">
        <v>486</v>
      </c>
    </row>
    <row r="75" spans="1:1" x14ac:dyDescent="0.2">
      <c r="A75" s="59" t="s">
        <v>487</v>
      </c>
    </row>
    <row r="76" spans="1:1" x14ac:dyDescent="0.2">
      <c r="A76" s="59" t="s">
        <v>488</v>
      </c>
    </row>
    <row r="77" spans="1:1" x14ac:dyDescent="0.2">
      <c r="A77" s="59" t="s">
        <v>489</v>
      </c>
    </row>
    <row r="78" spans="1:1" x14ac:dyDescent="0.2">
      <c r="A78" s="59" t="s">
        <v>490</v>
      </c>
    </row>
    <row r="79" spans="1:1" x14ac:dyDescent="0.2">
      <c r="A79" s="59" t="s">
        <v>491</v>
      </c>
    </row>
    <row r="80" spans="1:1" x14ac:dyDescent="0.2">
      <c r="A80" s="59" t="s">
        <v>492</v>
      </c>
    </row>
    <row r="81" spans="1:1" x14ac:dyDescent="0.2">
      <c r="A81" s="59" t="s">
        <v>493</v>
      </c>
    </row>
    <row r="82" spans="1:1" x14ac:dyDescent="0.2">
      <c r="A82" s="59" t="s">
        <v>494</v>
      </c>
    </row>
    <row r="83" spans="1:1" x14ac:dyDescent="0.2">
      <c r="A83" s="59" t="s">
        <v>495</v>
      </c>
    </row>
    <row r="84" spans="1:1" x14ac:dyDescent="0.2">
      <c r="A84" s="59" t="s">
        <v>496</v>
      </c>
    </row>
    <row r="85" spans="1:1" x14ac:dyDescent="0.2">
      <c r="A85" s="59" t="s">
        <v>497</v>
      </c>
    </row>
    <row r="86" spans="1:1" x14ac:dyDescent="0.2">
      <c r="A86" s="59" t="s">
        <v>498</v>
      </c>
    </row>
    <row r="87" spans="1:1" x14ac:dyDescent="0.2">
      <c r="A87" s="59" t="s">
        <v>499</v>
      </c>
    </row>
    <row r="88" spans="1:1" x14ac:dyDescent="0.2">
      <c r="A88" s="59" t="s">
        <v>500</v>
      </c>
    </row>
    <row r="89" spans="1:1" x14ac:dyDescent="0.2">
      <c r="A89" s="59" t="s">
        <v>501</v>
      </c>
    </row>
    <row r="90" spans="1:1" x14ac:dyDescent="0.2">
      <c r="A90" s="59" t="s">
        <v>502</v>
      </c>
    </row>
    <row r="91" spans="1:1" x14ac:dyDescent="0.2">
      <c r="A91" s="59" t="s">
        <v>503</v>
      </c>
    </row>
    <row r="92" spans="1:1" x14ac:dyDescent="0.2">
      <c r="A92" s="59" t="s">
        <v>504</v>
      </c>
    </row>
    <row r="93" spans="1:1" x14ac:dyDescent="0.2">
      <c r="A93" s="59" t="s">
        <v>505</v>
      </c>
    </row>
    <row r="94" spans="1:1" x14ac:dyDescent="0.2">
      <c r="A94" s="59" t="s">
        <v>506</v>
      </c>
    </row>
    <row r="95" spans="1:1" x14ac:dyDescent="0.2">
      <c r="A95" s="59" t="s">
        <v>507</v>
      </c>
    </row>
    <row r="96" spans="1:1" x14ac:dyDescent="0.2">
      <c r="A96" s="59" t="s">
        <v>508</v>
      </c>
    </row>
    <row r="97" spans="1:1" x14ac:dyDescent="0.2">
      <c r="A97" s="59" t="s">
        <v>509</v>
      </c>
    </row>
    <row r="98" spans="1:1" x14ac:dyDescent="0.2">
      <c r="A98" s="59" t="s">
        <v>510</v>
      </c>
    </row>
    <row r="100" spans="1:1" x14ac:dyDescent="0.2">
      <c r="A100" s="58" t="s">
        <v>24</v>
      </c>
    </row>
    <row r="101" spans="1:1" x14ac:dyDescent="0.2">
      <c r="A101" s="61" t="s">
        <v>529</v>
      </c>
    </row>
    <row r="102" spans="1:1" x14ac:dyDescent="0.2">
      <c r="A102" s="61" t="s">
        <v>530</v>
      </c>
    </row>
    <row r="103" spans="1:1" x14ac:dyDescent="0.2">
      <c r="A103" s="61" t="s">
        <v>531</v>
      </c>
    </row>
    <row r="104" spans="1:1" x14ac:dyDescent="0.2">
      <c r="A104" s="61" t="s">
        <v>532</v>
      </c>
    </row>
    <row r="105" spans="1:1" x14ac:dyDescent="0.2">
      <c r="A105" s="61" t="s">
        <v>533</v>
      </c>
    </row>
    <row r="106" spans="1:1" x14ac:dyDescent="0.2">
      <c r="A106" s="61" t="s">
        <v>534</v>
      </c>
    </row>
    <row r="107" spans="1:1" x14ac:dyDescent="0.2">
      <c r="A107" s="61" t="s">
        <v>535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64FAF-4FF2-4D29-B6EB-7C03381D07CF}">
  <sheetPr codeName="Sheet16"/>
  <dimension ref="A1:B7"/>
  <sheetViews>
    <sheetView workbookViewId="0">
      <selection activeCell="A7" sqref="A7"/>
    </sheetView>
  </sheetViews>
  <sheetFormatPr baseColWidth="10" defaultColWidth="8.83203125" defaultRowHeight="15" x14ac:dyDescent="0.2"/>
  <cols>
    <col min="1" max="1" width="8.83203125" style="59"/>
  </cols>
  <sheetData>
    <row r="1" spans="1:2" s="56" customFormat="1" x14ac:dyDescent="0.2">
      <c r="A1" s="57" t="s">
        <v>327</v>
      </c>
      <c r="B1" s="56">
        <v>461</v>
      </c>
    </row>
    <row r="2" spans="1:2" x14ac:dyDescent="0.2">
      <c r="A2" s="58" t="s">
        <v>329</v>
      </c>
    </row>
    <row r="3" spans="1:2" x14ac:dyDescent="0.2">
      <c r="A3" s="61" t="s">
        <v>314</v>
      </c>
    </row>
    <row r="4" spans="1:2" x14ac:dyDescent="0.2">
      <c r="A4" s="59" t="s">
        <v>315</v>
      </c>
    </row>
    <row r="5" spans="1:2" x14ac:dyDescent="0.2">
      <c r="A5" s="61" t="s">
        <v>316</v>
      </c>
    </row>
    <row r="6" spans="1:2" x14ac:dyDescent="0.2">
      <c r="A6" s="59" t="s">
        <v>317</v>
      </c>
    </row>
    <row r="7" spans="1:2" x14ac:dyDescent="0.2">
      <c r="A7" s="61"/>
    </row>
  </sheetData>
  <pageMargins left="0.7" right="0.7" top="0.75" bottom="0.75" header="0.3" footer="0.3"/>
  <pageSetup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9DA2C-FBE5-4812-ACE1-042DFFDD288C}">
  <sheetPr codeName="Sheet17"/>
  <dimension ref="A1:A27"/>
  <sheetViews>
    <sheetView workbookViewId="0">
      <selection activeCell="A3" sqref="A3:A11"/>
    </sheetView>
  </sheetViews>
  <sheetFormatPr baseColWidth="10" defaultColWidth="8.83203125" defaultRowHeight="15" x14ac:dyDescent="0.2"/>
  <cols>
    <col min="1" max="1" width="8.83203125" style="59"/>
  </cols>
  <sheetData>
    <row r="1" spans="1:1" s="56" customFormat="1" x14ac:dyDescent="0.2">
      <c r="A1" s="57" t="s">
        <v>327</v>
      </c>
    </row>
    <row r="2" spans="1:1" x14ac:dyDescent="0.2">
      <c r="A2" s="58" t="s">
        <v>329</v>
      </c>
    </row>
    <row r="3" spans="1:1" x14ac:dyDescent="0.2">
      <c r="A3" s="59" t="s">
        <v>415</v>
      </c>
    </row>
    <row r="4" spans="1:1" x14ac:dyDescent="0.2">
      <c r="A4" s="59" t="s">
        <v>416</v>
      </c>
    </row>
    <row r="5" spans="1:1" x14ac:dyDescent="0.2">
      <c r="A5" s="59" t="s">
        <v>417</v>
      </c>
    </row>
    <row r="6" spans="1:1" x14ac:dyDescent="0.2">
      <c r="A6" s="59" t="s">
        <v>418</v>
      </c>
    </row>
    <row r="7" spans="1:1" x14ac:dyDescent="0.2">
      <c r="A7" s="59" t="s">
        <v>419</v>
      </c>
    </row>
    <row r="8" spans="1:1" x14ac:dyDescent="0.2">
      <c r="A8" s="59" t="s">
        <v>420</v>
      </c>
    </row>
    <row r="9" spans="1:1" x14ac:dyDescent="0.2">
      <c r="A9" s="59" t="s">
        <v>421</v>
      </c>
    </row>
    <row r="10" spans="1:1" x14ac:dyDescent="0.2">
      <c r="A10" s="59" t="s">
        <v>422</v>
      </c>
    </row>
    <row r="11" spans="1:1" x14ac:dyDescent="0.2">
      <c r="A11" s="59" t="s">
        <v>423</v>
      </c>
    </row>
    <row r="13" spans="1:1" x14ac:dyDescent="0.2">
      <c r="A13" s="58" t="s">
        <v>385</v>
      </c>
    </row>
    <row r="14" spans="1:1" x14ac:dyDescent="0.2">
      <c r="A14" s="59" t="s">
        <v>415</v>
      </c>
    </row>
    <row r="15" spans="1:1" x14ac:dyDescent="0.2">
      <c r="A15" s="59" t="s">
        <v>416</v>
      </c>
    </row>
    <row r="16" spans="1:1" x14ac:dyDescent="0.2">
      <c r="A16" s="59" t="s">
        <v>417</v>
      </c>
    </row>
    <row r="17" spans="1:1" x14ac:dyDescent="0.2">
      <c r="A17" s="59" t="s">
        <v>418</v>
      </c>
    </row>
    <row r="18" spans="1:1" x14ac:dyDescent="0.2">
      <c r="A18" s="59" t="s">
        <v>419</v>
      </c>
    </row>
    <row r="19" spans="1:1" x14ac:dyDescent="0.2">
      <c r="A19" s="59" t="s">
        <v>420</v>
      </c>
    </row>
    <row r="20" spans="1:1" x14ac:dyDescent="0.2">
      <c r="A20" s="59" t="s">
        <v>421</v>
      </c>
    </row>
    <row r="21" spans="1:1" x14ac:dyDescent="0.2">
      <c r="A21" s="59" t="s">
        <v>422</v>
      </c>
    </row>
    <row r="22" spans="1:1" x14ac:dyDescent="0.2">
      <c r="A22" s="59" t="s">
        <v>423</v>
      </c>
    </row>
    <row r="24" spans="1:1" x14ac:dyDescent="0.2">
      <c r="A24" s="58" t="s">
        <v>24</v>
      </c>
    </row>
    <row r="25" spans="1:1" x14ac:dyDescent="0.2">
      <c r="A25" s="59" t="s">
        <v>536</v>
      </c>
    </row>
    <row r="26" spans="1:1" x14ac:dyDescent="0.2">
      <c r="A26" s="59" t="s">
        <v>537</v>
      </c>
    </row>
    <row r="27" spans="1:1" x14ac:dyDescent="0.2">
      <c r="A27" s="59" t="s">
        <v>538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1360B-557C-43C1-A9AB-329384E9E87C}">
  <sheetPr codeName="Sheet7"/>
  <dimension ref="A1:N7651"/>
  <sheetViews>
    <sheetView topLeftCell="A493" zoomScale="85" zoomScaleNormal="85" workbookViewId="0">
      <selection activeCell="M23" sqref="M23"/>
    </sheetView>
  </sheetViews>
  <sheetFormatPr baseColWidth="10" defaultColWidth="9.1640625" defaultRowHeight="15" x14ac:dyDescent="0.2"/>
  <cols>
    <col min="1" max="2" width="9.5" style="1" bestFit="1" customWidth="1"/>
    <col min="3" max="3" width="10.1640625" style="1" bestFit="1" customWidth="1"/>
    <col min="4" max="4" width="8.5" style="1" bestFit="1" customWidth="1"/>
    <col min="5" max="5" width="9.5" style="1" bestFit="1" customWidth="1"/>
    <col min="6" max="6" width="7.5" style="1" bestFit="1" customWidth="1"/>
    <col min="7" max="7" width="17.1640625" style="1" bestFit="1" customWidth="1"/>
    <col min="8" max="8" width="6.6640625" style="1" bestFit="1" customWidth="1"/>
    <col min="9" max="9" width="16.83203125" style="1" bestFit="1" customWidth="1"/>
    <col min="10" max="10" width="6.83203125" style="1" bestFit="1" customWidth="1"/>
    <col min="11" max="11" width="30.5" style="1" bestFit="1" customWidth="1"/>
    <col min="12" max="12" width="9.1640625" style="1"/>
    <col min="13" max="13" width="6.5" style="1" bestFit="1" customWidth="1"/>
    <col min="14" max="14" width="34.5" style="1" bestFit="1" customWidth="1"/>
    <col min="15" max="16384" width="9.1640625" style="1"/>
  </cols>
  <sheetData>
    <row r="1" spans="1:14" x14ac:dyDescent="0.2">
      <c r="A1" s="1" t="s">
        <v>198</v>
      </c>
      <c r="B1" s="1" t="s">
        <v>324</v>
      </c>
      <c r="C1" s="23" t="s">
        <v>13</v>
      </c>
      <c r="D1" s="22" t="s">
        <v>197</v>
      </c>
      <c r="E1" s="22" t="s">
        <v>1</v>
      </c>
      <c r="F1" s="22" t="s">
        <v>196</v>
      </c>
      <c r="G1" s="22" t="s">
        <v>195</v>
      </c>
      <c r="H1" s="22" t="s">
        <v>194</v>
      </c>
      <c r="I1" s="22" t="s">
        <v>193</v>
      </c>
      <c r="J1" s="22" t="s">
        <v>386</v>
      </c>
      <c r="K1" s="22" t="s">
        <v>192</v>
      </c>
      <c r="M1" s="1" t="s">
        <v>386</v>
      </c>
      <c r="N1" s="1" t="s">
        <v>10</v>
      </c>
    </row>
    <row r="2" spans="1:14" x14ac:dyDescent="0.2">
      <c r="A2" s="21" t="str">
        <f>Table7[[#This Row],[Test No.]]&amp;Table7[[#This Row],[Section]]&amp;Table7[[#This Row],[Q. No.]]</f>
        <v>P1E1</v>
      </c>
      <c r="B2" s="8" t="s">
        <v>381</v>
      </c>
      <c r="C2" s="16" t="s">
        <v>305</v>
      </c>
      <c r="D2" s="14">
        <v>1</v>
      </c>
      <c r="E2" s="14" t="s">
        <v>31</v>
      </c>
      <c r="F2" s="14">
        <v>1</v>
      </c>
      <c r="G2" s="14" t="s">
        <v>59</v>
      </c>
      <c r="H2" s="14">
        <v>1</v>
      </c>
      <c r="I2" s="14" t="s">
        <v>37</v>
      </c>
      <c r="J2" s="14" t="s">
        <v>392</v>
      </c>
      <c r="K2" s="14" t="str">
        <f>VLOOKUP(Table7[[#This Row],[CID]],ALY,2,FALSE)</f>
        <v>Periods</v>
      </c>
      <c r="M2" t="s">
        <v>387</v>
      </c>
      <c r="N2" t="s">
        <v>190</v>
      </c>
    </row>
    <row r="3" spans="1:14" x14ac:dyDescent="0.2">
      <c r="A3" s="8" t="str">
        <f>Table7[[#This Row],[Test No.]]&amp;Table7[[#This Row],[Section]]&amp;Table7[[#This Row],[Q. No.]]</f>
        <v>P1E2</v>
      </c>
      <c r="B3" s="8" t="s">
        <v>381</v>
      </c>
      <c r="C3" s="16" t="s">
        <v>305</v>
      </c>
      <c r="D3" s="6">
        <v>2</v>
      </c>
      <c r="E3" s="14" t="s">
        <v>31</v>
      </c>
      <c r="F3" s="14">
        <v>1</v>
      </c>
      <c r="G3" s="14" t="s">
        <v>59</v>
      </c>
      <c r="H3" s="14">
        <v>1</v>
      </c>
      <c r="I3" s="14" t="s">
        <v>37</v>
      </c>
      <c r="J3" s="6" t="s">
        <v>387</v>
      </c>
      <c r="K3" s="10" t="str">
        <f>VLOOKUP(Table7[[#This Row],[CID]],ALY,2,FALSE)</f>
        <v>Commas</v>
      </c>
      <c r="M3" t="s">
        <v>388</v>
      </c>
      <c r="N3" t="s">
        <v>189</v>
      </c>
    </row>
    <row r="4" spans="1:14" x14ac:dyDescent="0.2">
      <c r="A4" s="8" t="str">
        <f>Table7[[#This Row],[Test No.]]&amp;Table7[[#This Row],[Section]]&amp;Table7[[#This Row],[Q. No.]]</f>
        <v>P1E3</v>
      </c>
      <c r="B4" s="8" t="s">
        <v>382</v>
      </c>
      <c r="C4" s="16" t="s">
        <v>305</v>
      </c>
      <c r="D4" s="14">
        <v>3</v>
      </c>
      <c r="E4" s="14" t="s">
        <v>31</v>
      </c>
      <c r="F4" s="14">
        <v>1</v>
      </c>
      <c r="G4" s="14" t="s">
        <v>59</v>
      </c>
      <c r="H4" s="14">
        <v>1</v>
      </c>
      <c r="I4" s="14" t="s">
        <v>37</v>
      </c>
      <c r="J4" s="6" t="s">
        <v>390</v>
      </c>
      <c r="K4" s="10" t="str">
        <f>VLOOKUP(Table7[[#This Row],[CID]],ALY,2,FALSE)</f>
        <v>Semicolons</v>
      </c>
      <c r="M4" t="s">
        <v>389</v>
      </c>
      <c r="N4" t="s">
        <v>188</v>
      </c>
    </row>
    <row r="5" spans="1:14" x14ac:dyDescent="0.2">
      <c r="A5" s="8" t="str">
        <f>Table7[[#This Row],[Test No.]]&amp;Table7[[#This Row],[Section]]&amp;Table7[[#This Row],[Q. No.]]</f>
        <v>P1E4</v>
      </c>
      <c r="B5" s="8" t="s">
        <v>382</v>
      </c>
      <c r="C5" s="16" t="s">
        <v>305</v>
      </c>
      <c r="D5" s="6">
        <v>4</v>
      </c>
      <c r="E5" s="14" t="s">
        <v>31</v>
      </c>
      <c r="F5" s="14">
        <v>2</v>
      </c>
      <c r="G5" s="13" t="s">
        <v>57</v>
      </c>
      <c r="H5" s="10">
        <v>4</v>
      </c>
      <c r="I5" s="13" t="s">
        <v>40</v>
      </c>
      <c r="J5" s="6" t="s">
        <v>514</v>
      </c>
      <c r="K5" s="10" t="str">
        <f>VLOOKUP(Table7[[#This Row],[CID]],ALY,2,FALSE)</f>
        <v>Relation to Paragraph/Essay</v>
      </c>
      <c r="M5" t="s">
        <v>390</v>
      </c>
      <c r="N5" t="s">
        <v>187</v>
      </c>
    </row>
    <row r="6" spans="1:14" x14ac:dyDescent="0.2">
      <c r="A6" s="8" t="str">
        <f>Table7[[#This Row],[Test No.]]&amp;Table7[[#This Row],[Section]]&amp;Table7[[#This Row],[Q. No.]]</f>
        <v>P1E5</v>
      </c>
      <c r="B6" s="8" t="s">
        <v>383</v>
      </c>
      <c r="C6" s="16" t="s">
        <v>305</v>
      </c>
      <c r="D6" s="14">
        <v>5</v>
      </c>
      <c r="E6" s="14" t="s">
        <v>31</v>
      </c>
      <c r="F6" s="14">
        <v>2</v>
      </c>
      <c r="G6" s="13" t="s">
        <v>57</v>
      </c>
      <c r="H6" s="10">
        <v>4</v>
      </c>
      <c r="I6" s="13" t="s">
        <v>40</v>
      </c>
      <c r="J6" s="6" t="s">
        <v>516</v>
      </c>
      <c r="K6" s="10" t="str">
        <f>VLOOKUP(Table7[[#This Row],[CID]],ALY,2,FALSE)</f>
        <v>Transitions &amp; Topic Sentences</v>
      </c>
      <c r="M6" t="s">
        <v>391</v>
      </c>
      <c r="N6" t="s">
        <v>186</v>
      </c>
    </row>
    <row r="7" spans="1:14" x14ac:dyDescent="0.2">
      <c r="A7" s="8" t="str">
        <f>Table7[[#This Row],[Test No.]]&amp;Table7[[#This Row],[Section]]&amp;Table7[[#This Row],[Q. No.]]</f>
        <v>P1E6</v>
      </c>
      <c r="B7" s="8" t="s">
        <v>384</v>
      </c>
      <c r="C7" s="16" t="s">
        <v>305</v>
      </c>
      <c r="D7" s="6">
        <v>6</v>
      </c>
      <c r="E7" s="14" t="s">
        <v>31</v>
      </c>
      <c r="F7" s="14">
        <v>2</v>
      </c>
      <c r="G7" s="13" t="s">
        <v>57</v>
      </c>
      <c r="H7" s="10">
        <v>5</v>
      </c>
      <c r="I7" s="13" t="s">
        <v>41</v>
      </c>
      <c r="J7" s="6" t="s">
        <v>517</v>
      </c>
      <c r="K7" s="10" t="str">
        <f>VLOOKUP(Table7[[#This Row],[CID]],ALY,2,FALSE)</f>
        <v>Logical Transitions</v>
      </c>
      <c r="M7" t="s">
        <v>392</v>
      </c>
      <c r="N7" t="s">
        <v>185</v>
      </c>
    </row>
    <row r="8" spans="1:14" x14ac:dyDescent="0.2">
      <c r="A8" s="8" t="str">
        <f>Table7[[#This Row],[Test No.]]&amp;Table7[[#This Row],[Section]]&amp;Table7[[#This Row],[Q. No.]]</f>
        <v>P1E7</v>
      </c>
      <c r="B8" s="8" t="s">
        <v>383</v>
      </c>
      <c r="C8" s="16" t="s">
        <v>305</v>
      </c>
      <c r="D8" s="14">
        <v>7</v>
      </c>
      <c r="E8" s="14" t="s">
        <v>31</v>
      </c>
      <c r="F8" s="14">
        <v>1</v>
      </c>
      <c r="G8" s="14" t="s">
        <v>59</v>
      </c>
      <c r="H8" s="10">
        <v>2</v>
      </c>
      <c r="I8" s="13" t="s">
        <v>38</v>
      </c>
      <c r="J8" s="6" t="s">
        <v>395</v>
      </c>
      <c r="K8" s="10" t="str">
        <f>VLOOKUP(Table7[[#This Row],[CID]],ALY,2,FALSE)</f>
        <v>Verb Forms/Tense Agreement</v>
      </c>
      <c r="M8" t="s">
        <v>393</v>
      </c>
      <c r="N8" t="s">
        <v>184</v>
      </c>
    </row>
    <row r="9" spans="1:14" x14ac:dyDescent="0.2">
      <c r="A9" s="8" t="str">
        <f>Table7[[#This Row],[Test No.]]&amp;Table7[[#This Row],[Section]]&amp;Table7[[#This Row],[Q. No.]]</f>
        <v>P1E8</v>
      </c>
      <c r="B9" s="8" t="s">
        <v>384</v>
      </c>
      <c r="C9" s="16" t="s">
        <v>305</v>
      </c>
      <c r="D9" s="6">
        <v>8</v>
      </c>
      <c r="E9" s="14" t="s">
        <v>31</v>
      </c>
      <c r="F9" s="14">
        <v>1</v>
      </c>
      <c r="G9" s="14" t="s">
        <v>59</v>
      </c>
      <c r="H9" s="14">
        <v>1</v>
      </c>
      <c r="I9" s="14" t="s">
        <v>37</v>
      </c>
      <c r="J9" s="6" t="s">
        <v>387</v>
      </c>
      <c r="K9" s="10" t="str">
        <f>VLOOKUP(Table7[[#This Row],[CID]],ALY,2,FALSE)</f>
        <v>Commas</v>
      </c>
      <c r="M9" t="s">
        <v>394</v>
      </c>
      <c r="N9" t="s">
        <v>183</v>
      </c>
    </row>
    <row r="10" spans="1:14" x14ac:dyDescent="0.2">
      <c r="A10" s="8" t="str">
        <f>Table7[[#This Row],[Test No.]]&amp;Table7[[#This Row],[Section]]&amp;Table7[[#This Row],[Q. No.]]</f>
        <v>P1E9</v>
      </c>
      <c r="B10" s="8" t="s">
        <v>31</v>
      </c>
      <c r="C10" s="16" t="s">
        <v>305</v>
      </c>
      <c r="D10" s="14">
        <v>9</v>
      </c>
      <c r="E10" s="14" t="s">
        <v>31</v>
      </c>
      <c r="F10" s="14">
        <v>1</v>
      </c>
      <c r="G10" s="14" t="s">
        <v>59</v>
      </c>
      <c r="H10" s="14">
        <v>1</v>
      </c>
      <c r="I10" s="14" t="s">
        <v>37</v>
      </c>
      <c r="J10" s="6" t="s">
        <v>388</v>
      </c>
      <c r="K10" s="10" t="str">
        <f>VLOOKUP(Table7[[#This Row],[CID]],ALY,2,FALSE)</f>
        <v>Apostrophes</v>
      </c>
      <c r="M10" t="s">
        <v>395</v>
      </c>
      <c r="N10" t="s">
        <v>182</v>
      </c>
    </row>
    <row r="11" spans="1:14" x14ac:dyDescent="0.2">
      <c r="A11" s="8" t="str">
        <f>Table7[[#This Row],[Test No.]]&amp;Table7[[#This Row],[Section]]&amp;Table7[[#This Row],[Q. No.]]</f>
        <v>P1E10</v>
      </c>
      <c r="B11" s="8" t="s">
        <v>384</v>
      </c>
      <c r="C11" s="16" t="s">
        <v>305</v>
      </c>
      <c r="D11" s="6">
        <v>10</v>
      </c>
      <c r="E11" s="14" t="s">
        <v>31</v>
      </c>
      <c r="F11" s="14">
        <v>1</v>
      </c>
      <c r="G11" s="14" t="s">
        <v>59</v>
      </c>
      <c r="H11" s="14">
        <v>1</v>
      </c>
      <c r="I11" s="14" t="s">
        <v>37</v>
      </c>
      <c r="J11" s="6" t="s">
        <v>387</v>
      </c>
      <c r="K11" s="10" t="str">
        <f>VLOOKUP(Table7[[#This Row],[CID]],ALY,2,FALSE)</f>
        <v>Commas</v>
      </c>
      <c r="M11" t="s">
        <v>396</v>
      </c>
      <c r="N11" t="s">
        <v>181</v>
      </c>
    </row>
    <row r="12" spans="1:14" x14ac:dyDescent="0.2">
      <c r="A12" s="8" t="str">
        <f>Table7[[#This Row],[Test No.]]&amp;Table7[[#This Row],[Section]]&amp;Table7[[#This Row],[Q. No.]]</f>
        <v>P1E11</v>
      </c>
      <c r="B12" s="8" t="s">
        <v>31</v>
      </c>
      <c r="C12" s="16" t="s">
        <v>305</v>
      </c>
      <c r="D12" s="14">
        <v>11</v>
      </c>
      <c r="E12" s="14" t="s">
        <v>31</v>
      </c>
      <c r="F12" s="14">
        <v>2</v>
      </c>
      <c r="G12" s="13" t="s">
        <v>57</v>
      </c>
      <c r="H12" s="10">
        <v>4</v>
      </c>
      <c r="I12" s="13" t="s">
        <v>40</v>
      </c>
      <c r="J12" s="6" t="s">
        <v>514</v>
      </c>
      <c r="K12" s="10" t="str">
        <f>VLOOKUP(Table7[[#This Row],[CID]],ALY,2,FALSE)</f>
        <v>Relation to Paragraph/Essay</v>
      </c>
      <c r="M12" t="s">
        <v>397</v>
      </c>
      <c r="N12" t="s">
        <v>166</v>
      </c>
    </row>
    <row r="13" spans="1:14" x14ac:dyDescent="0.2">
      <c r="A13" s="8" t="str">
        <f>Table7[[#This Row],[Test No.]]&amp;Table7[[#This Row],[Section]]&amp;Table7[[#This Row],[Q. No.]]</f>
        <v>P1E12</v>
      </c>
      <c r="B13" s="8" t="s">
        <v>384</v>
      </c>
      <c r="C13" s="16" t="s">
        <v>305</v>
      </c>
      <c r="D13" s="6">
        <v>12</v>
      </c>
      <c r="E13" s="14" t="s">
        <v>31</v>
      </c>
      <c r="F13" s="14">
        <v>2</v>
      </c>
      <c r="G13" s="13" t="s">
        <v>57</v>
      </c>
      <c r="H13" s="10">
        <v>4</v>
      </c>
      <c r="I13" s="13" t="s">
        <v>40</v>
      </c>
      <c r="J13" s="6" t="s">
        <v>516</v>
      </c>
      <c r="K13" s="10" t="str">
        <f>VLOOKUP(Table7[[#This Row],[CID]],ALY,2,FALSE)</f>
        <v>Transitions &amp; Topic Sentences</v>
      </c>
      <c r="M13" t="s">
        <v>398</v>
      </c>
      <c r="N13" t="s">
        <v>180</v>
      </c>
    </row>
    <row r="14" spans="1:14" x14ac:dyDescent="0.2">
      <c r="A14" s="8" t="str">
        <f>Table7[[#This Row],[Test No.]]&amp;Table7[[#This Row],[Section]]&amp;Table7[[#This Row],[Q. No.]]</f>
        <v>P1E13</v>
      </c>
      <c r="B14" s="8" t="s">
        <v>382</v>
      </c>
      <c r="C14" s="16" t="s">
        <v>305</v>
      </c>
      <c r="D14" s="14">
        <v>13</v>
      </c>
      <c r="E14" s="14" t="s">
        <v>31</v>
      </c>
      <c r="F14" s="14">
        <v>1</v>
      </c>
      <c r="G14" s="14" t="s">
        <v>59</v>
      </c>
      <c r="H14" s="14">
        <v>1</v>
      </c>
      <c r="I14" s="14" t="s">
        <v>37</v>
      </c>
      <c r="J14" s="6" t="s">
        <v>388</v>
      </c>
      <c r="K14" s="10" t="str">
        <f>VLOOKUP(Table7[[#This Row],[CID]],ALY,2,FALSE)</f>
        <v>Apostrophes</v>
      </c>
      <c r="M14" t="s">
        <v>399</v>
      </c>
      <c r="N14" t="s">
        <v>179</v>
      </c>
    </row>
    <row r="15" spans="1:14" x14ac:dyDescent="0.2">
      <c r="A15" s="8" t="str">
        <f>Table7[[#This Row],[Test No.]]&amp;Table7[[#This Row],[Section]]&amp;Table7[[#This Row],[Q. No.]]</f>
        <v>P1E14</v>
      </c>
      <c r="B15" s="8" t="s">
        <v>381</v>
      </c>
      <c r="C15" s="16" t="s">
        <v>305</v>
      </c>
      <c r="D15" s="6">
        <v>14</v>
      </c>
      <c r="E15" s="14" t="s">
        <v>31</v>
      </c>
      <c r="F15" s="14">
        <v>2</v>
      </c>
      <c r="G15" s="13" t="s">
        <v>57</v>
      </c>
      <c r="H15" s="10">
        <v>5</v>
      </c>
      <c r="I15" s="13" t="s">
        <v>41</v>
      </c>
      <c r="J15" s="6" t="s">
        <v>520</v>
      </c>
      <c r="K15" s="10" t="str">
        <f>VLOOKUP(Table7[[#This Row],[CID]],ALY,2,FALSE)</f>
        <v>Reorganization</v>
      </c>
      <c r="M15" t="s">
        <v>400</v>
      </c>
      <c r="N15" t="s">
        <v>178</v>
      </c>
    </row>
    <row r="16" spans="1:14" x14ac:dyDescent="0.2">
      <c r="A16" s="8" t="str">
        <f>Table7[[#This Row],[Test No.]]&amp;Table7[[#This Row],[Section]]&amp;Table7[[#This Row],[Q. No.]]</f>
        <v>P1E15</v>
      </c>
      <c r="B16" s="8" t="s">
        <v>384</v>
      </c>
      <c r="C16" s="16" t="s">
        <v>305</v>
      </c>
      <c r="D16" s="14">
        <v>15</v>
      </c>
      <c r="E16" s="14" t="s">
        <v>31</v>
      </c>
      <c r="F16" s="14">
        <v>2</v>
      </c>
      <c r="G16" s="13" t="s">
        <v>57</v>
      </c>
      <c r="H16" s="10">
        <v>6</v>
      </c>
      <c r="I16" s="13" t="s">
        <v>42</v>
      </c>
      <c r="J16" s="6" t="s">
        <v>522</v>
      </c>
      <c r="K16" s="10" t="str">
        <f>VLOOKUP(Table7[[#This Row],[CID]],ALY,2,FALSE)</f>
        <v>Effectiveness</v>
      </c>
      <c r="M16" t="s">
        <v>401</v>
      </c>
      <c r="N16" t="s">
        <v>177</v>
      </c>
    </row>
    <row r="17" spans="1:14" x14ac:dyDescent="0.2">
      <c r="A17" s="8" t="str">
        <f>Table7[[#This Row],[Test No.]]&amp;Table7[[#This Row],[Section]]&amp;Table7[[#This Row],[Q. No.]]</f>
        <v>P1E16</v>
      </c>
      <c r="B17" s="8" t="s">
        <v>381</v>
      </c>
      <c r="C17" s="16" t="s">
        <v>305</v>
      </c>
      <c r="D17" s="6">
        <v>16</v>
      </c>
      <c r="E17" s="14" t="s">
        <v>31</v>
      </c>
      <c r="F17" s="14">
        <v>1</v>
      </c>
      <c r="G17" s="14" t="s">
        <v>59</v>
      </c>
      <c r="H17" s="10">
        <v>2</v>
      </c>
      <c r="I17" s="13" t="s">
        <v>38</v>
      </c>
      <c r="J17" s="6" t="s">
        <v>395</v>
      </c>
      <c r="K17" s="10" t="str">
        <f>VLOOKUP(Table7[[#This Row],[CID]],ALY,2,FALSE)</f>
        <v>Verb Forms/Tense Agreement</v>
      </c>
      <c r="M17" t="s">
        <v>402</v>
      </c>
      <c r="N17" t="s">
        <v>176</v>
      </c>
    </row>
    <row r="18" spans="1:14" x14ac:dyDescent="0.2">
      <c r="A18" s="8" t="str">
        <f>Table7[[#This Row],[Test No.]]&amp;Table7[[#This Row],[Section]]&amp;Table7[[#This Row],[Q. No.]]</f>
        <v>P1E17</v>
      </c>
      <c r="B18" s="8" t="s">
        <v>384</v>
      </c>
      <c r="C18" s="16" t="s">
        <v>305</v>
      </c>
      <c r="D18" s="14">
        <v>17</v>
      </c>
      <c r="E18" s="14" t="s">
        <v>31</v>
      </c>
      <c r="F18" s="14">
        <v>1</v>
      </c>
      <c r="G18" s="14" t="s">
        <v>59</v>
      </c>
      <c r="H18" s="14">
        <v>1</v>
      </c>
      <c r="I18" s="14" t="s">
        <v>37</v>
      </c>
      <c r="J18" s="6" t="s">
        <v>387</v>
      </c>
      <c r="K18" s="10" t="str">
        <f>VLOOKUP(Table7[[#This Row],[CID]],ALY,2,FALSE)</f>
        <v>Commas</v>
      </c>
      <c r="M18" t="s">
        <v>512</v>
      </c>
      <c r="N18" t="s">
        <v>175</v>
      </c>
    </row>
    <row r="19" spans="1:14" x14ac:dyDescent="0.2">
      <c r="A19" s="8" t="str">
        <f>Table7[[#This Row],[Test No.]]&amp;Table7[[#This Row],[Section]]&amp;Table7[[#This Row],[Q. No.]]</f>
        <v>P1E18</v>
      </c>
      <c r="B19" s="8" t="s">
        <v>31</v>
      </c>
      <c r="C19" s="16" t="s">
        <v>305</v>
      </c>
      <c r="D19" s="6">
        <v>18</v>
      </c>
      <c r="E19" s="14" t="s">
        <v>31</v>
      </c>
      <c r="F19" s="14">
        <v>1</v>
      </c>
      <c r="G19" s="14" t="s">
        <v>59</v>
      </c>
      <c r="H19" s="14">
        <v>1</v>
      </c>
      <c r="I19" s="14" t="s">
        <v>37</v>
      </c>
      <c r="J19" s="6" t="s">
        <v>387</v>
      </c>
      <c r="K19" s="10" t="str">
        <f>VLOOKUP(Table7[[#This Row],[CID]],ALY,2,FALSE)</f>
        <v>Commas</v>
      </c>
      <c r="M19" t="s">
        <v>513</v>
      </c>
      <c r="N19" t="s">
        <v>174</v>
      </c>
    </row>
    <row r="20" spans="1:14" x14ac:dyDescent="0.2">
      <c r="A20" s="8" t="str">
        <f>Table7[[#This Row],[Test No.]]&amp;Table7[[#This Row],[Section]]&amp;Table7[[#This Row],[Q. No.]]</f>
        <v>P1E19</v>
      </c>
      <c r="B20" s="8" t="s">
        <v>381</v>
      </c>
      <c r="C20" s="16" t="s">
        <v>305</v>
      </c>
      <c r="D20" s="14">
        <v>19</v>
      </c>
      <c r="E20" s="14" t="s">
        <v>31</v>
      </c>
      <c r="F20" s="14">
        <v>2</v>
      </c>
      <c r="G20" s="13" t="s">
        <v>57</v>
      </c>
      <c r="H20" s="10">
        <v>6</v>
      </c>
      <c r="I20" s="13" t="s">
        <v>42</v>
      </c>
      <c r="J20" s="6" t="s">
        <v>521</v>
      </c>
      <c r="K20" s="10" t="str">
        <f>VLOOKUP(Table7[[#This Row],[CID]],ALY,2,FALSE)</f>
        <v>Word Choice</v>
      </c>
      <c r="M20" t="s">
        <v>514</v>
      </c>
      <c r="N20" t="s">
        <v>173</v>
      </c>
    </row>
    <row r="21" spans="1:14" x14ac:dyDescent="0.2">
      <c r="A21" s="8" t="str">
        <f>Table7[[#This Row],[Test No.]]&amp;Table7[[#This Row],[Section]]&amp;Table7[[#This Row],[Q. No.]]</f>
        <v>P1E20</v>
      </c>
      <c r="B21" s="8" t="s">
        <v>384</v>
      </c>
      <c r="C21" s="16" t="s">
        <v>305</v>
      </c>
      <c r="D21" s="6">
        <v>20</v>
      </c>
      <c r="E21" s="14" t="s">
        <v>31</v>
      </c>
      <c r="F21" s="14">
        <v>2</v>
      </c>
      <c r="G21" s="13" t="s">
        <v>57</v>
      </c>
      <c r="H21" s="10">
        <v>4</v>
      </c>
      <c r="I21" s="13" t="s">
        <v>40</v>
      </c>
      <c r="J21" s="6" t="s">
        <v>512</v>
      </c>
      <c r="K21" s="10" t="str">
        <f>VLOOKUP(Table7[[#This Row],[CID]],ALY,2,FALSE)</f>
        <v>Additional Detail &amp; Evidence</v>
      </c>
      <c r="M21" t="s">
        <v>515</v>
      </c>
      <c r="N21" t="s">
        <v>172</v>
      </c>
    </row>
    <row r="22" spans="1:14" x14ac:dyDescent="0.2">
      <c r="A22" s="8" t="str">
        <f>Table7[[#This Row],[Test No.]]&amp;Table7[[#This Row],[Section]]&amp;Table7[[#This Row],[Q. No.]]</f>
        <v>P1E21</v>
      </c>
      <c r="B22" s="8" t="s">
        <v>381</v>
      </c>
      <c r="C22" s="16" t="s">
        <v>305</v>
      </c>
      <c r="D22" s="14">
        <v>21</v>
      </c>
      <c r="E22" s="14" t="s">
        <v>31</v>
      </c>
      <c r="F22" s="14">
        <v>1</v>
      </c>
      <c r="G22" s="14" t="s">
        <v>59</v>
      </c>
      <c r="H22" s="14">
        <v>1</v>
      </c>
      <c r="I22" s="14" t="s">
        <v>37</v>
      </c>
      <c r="J22" s="6" t="s">
        <v>391</v>
      </c>
      <c r="K22" s="10" t="str">
        <f>VLOOKUP(Table7[[#This Row],[CID]],ALY,2,FALSE)</f>
        <v>Dashes</v>
      </c>
      <c r="M22" t="s">
        <v>516</v>
      </c>
      <c r="N22" t="s">
        <v>171</v>
      </c>
    </row>
    <row r="23" spans="1:14" x14ac:dyDescent="0.2">
      <c r="A23" s="8" t="str">
        <f>Table7[[#This Row],[Test No.]]&amp;Table7[[#This Row],[Section]]&amp;Table7[[#This Row],[Q. No.]]</f>
        <v>P1E22</v>
      </c>
      <c r="B23" s="8" t="s">
        <v>31</v>
      </c>
      <c r="C23" s="16" t="s">
        <v>305</v>
      </c>
      <c r="D23" s="6">
        <v>22</v>
      </c>
      <c r="E23" s="14" t="s">
        <v>31</v>
      </c>
      <c r="F23" s="14">
        <v>1</v>
      </c>
      <c r="G23" s="14" t="s">
        <v>59</v>
      </c>
      <c r="H23" s="10">
        <v>2</v>
      </c>
      <c r="I23" s="13" t="s">
        <v>38</v>
      </c>
      <c r="J23" s="6" t="s">
        <v>395</v>
      </c>
      <c r="K23" s="10" t="str">
        <f>VLOOKUP(Table7[[#This Row],[CID]],ALY,2,FALSE)</f>
        <v>Verb Forms/Tense Agreement</v>
      </c>
      <c r="M23" t="s">
        <v>517</v>
      </c>
      <c r="N23" t="s">
        <v>170</v>
      </c>
    </row>
    <row r="24" spans="1:14" x14ac:dyDescent="0.2">
      <c r="A24" s="8" t="str">
        <f>Table7[[#This Row],[Test No.]]&amp;Table7[[#This Row],[Section]]&amp;Table7[[#This Row],[Q. No.]]</f>
        <v>P1E23</v>
      </c>
      <c r="B24" s="8" t="s">
        <v>382</v>
      </c>
      <c r="C24" s="16" t="s">
        <v>305</v>
      </c>
      <c r="D24" s="14">
        <v>23</v>
      </c>
      <c r="E24" s="14" t="s">
        <v>31</v>
      </c>
      <c r="F24" s="14">
        <v>1</v>
      </c>
      <c r="G24" s="14" t="s">
        <v>59</v>
      </c>
      <c r="H24" s="10">
        <v>2</v>
      </c>
      <c r="I24" s="13" t="s">
        <v>38</v>
      </c>
      <c r="J24" s="6" t="s">
        <v>394</v>
      </c>
      <c r="K24" s="10" t="str">
        <f>VLOOKUP(Table7[[#This Row],[CID]],ALY,2,FALSE)</f>
        <v>Pronouns</v>
      </c>
      <c r="M24" t="s">
        <v>518</v>
      </c>
      <c r="N24" t="s">
        <v>169</v>
      </c>
    </row>
    <row r="25" spans="1:14" x14ac:dyDescent="0.2">
      <c r="A25" s="8" t="str">
        <f>Table7[[#This Row],[Test No.]]&amp;Table7[[#This Row],[Section]]&amp;Table7[[#This Row],[Q. No.]]</f>
        <v>P1E24</v>
      </c>
      <c r="B25" s="8" t="s">
        <v>384</v>
      </c>
      <c r="C25" s="16" t="s">
        <v>305</v>
      </c>
      <c r="D25" s="6">
        <v>24</v>
      </c>
      <c r="E25" s="14" t="s">
        <v>31</v>
      </c>
      <c r="F25" s="14">
        <v>2</v>
      </c>
      <c r="G25" s="13" t="s">
        <v>57</v>
      </c>
      <c r="H25" s="10">
        <v>5</v>
      </c>
      <c r="I25" s="13" t="s">
        <v>41</v>
      </c>
      <c r="J25" s="6" t="s">
        <v>517</v>
      </c>
      <c r="K25" s="10" t="str">
        <f>VLOOKUP(Table7[[#This Row],[CID]],ALY,2,FALSE)</f>
        <v>Logical Transitions</v>
      </c>
      <c r="M25" t="s">
        <v>519</v>
      </c>
      <c r="N25" t="s">
        <v>168</v>
      </c>
    </row>
    <row r="26" spans="1:14" x14ac:dyDescent="0.2">
      <c r="A26" s="8" t="str">
        <f>Table7[[#This Row],[Test No.]]&amp;Table7[[#This Row],[Section]]&amp;Table7[[#This Row],[Q. No.]]</f>
        <v>P1E25</v>
      </c>
      <c r="B26" s="8" t="s">
        <v>381</v>
      </c>
      <c r="C26" s="16" t="s">
        <v>305</v>
      </c>
      <c r="D26" s="14">
        <v>25</v>
      </c>
      <c r="E26" s="14" t="s">
        <v>31</v>
      </c>
      <c r="F26" s="14">
        <v>1</v>
      </c>
      <c r="G26" s="14" t="s">
        <v>59</v>
      </c>
      <c r="H26" s="10">
        <v>2</v>
      </c>
      <c r="I26" s="13" t="s">
        <v>38</v>
      </c>
      <c r="J26" s="6" t="s">
        <v>395</v>
      </c>
      <c r="K26" s="10" t="str">
        <f>VLOOKUP(Table7[[#This Row],[CID]],ALY,2,FALSE)</f>
        <v>Verb Forms/Tense Agreement</v>
      </c>
      <c r="M26" t="s">
        <v>520</v>
      </c>
      <c r="N26" t="s">
        <v>167</v>
      </c>
    </row>
    <row r="27" spans="1:14" x14ac:dyDescent="0.2">
      <c r="A27" s="8" t="str">
        <f>Table7[[#This Row],[Test No.]]&amp;Table7[[#This Row],[Section]]&amp;Table7[[#This Row],[Q. No.]]</f>
        <v>P1E26</v>
      </c>
      <c r="B27" s="8" t="s">
        <v>382</v>
      </c>
      <c r="C27" s="16" t="s">
        <v>305</v>
      </c>
      <c r="D27" s="6">
        <v>26</v>
      </c>
      <c r="E27" s="14" t="s">
        <v>31</v>
      </c>
      <c r="F27" s="14">
        <v>2</v>
      </c>
      <c r="G27" s="13" t="s">
        <v>57</v>
      </c>
      <c r="H27" s="10">
        <v>4</v>
      </c>
      <c r="I27" s="13" t="s">
        <v>40</v>
      </c>
      <c r="J27" s="6" t="s">
        <v>512</v>
      </c>
      <c r="K27" s="10" t="str">
        <f>VLOOKUP(Table7[[#This Row],[CID]],ALY,2,FALSE)</f>
        <v>Additional Detail &amp; Evidence</v>
      </c>
      <c r="M27" t="s">
        <v>521</v>
      </c>
      <c r="N27" t="s">
        <v>166</v>
      </c>
    </row>
    <row r="28" spans="1:14" x14ac:dyDescent="0.2">
      <c r="A28" s="8" t="str">
        <f>Table7[[#This Row],[Test No.]]&amp;Table7[[#This Row],[Section]]&amp;Table7[[#This Row],[Q. No.]]</f>
        <v>P1E27</v>
      </c>
      <c r="B28" s="8" t="s">
        <v>383</v>
      </c>
      <c r="C28" s="16" t="s">
        <v>305</v>
      </c>
      <c r="D28" s="14">
        <v>27</v>
      </c>
      <c r="E28" s="14" t="s">
        <v>31</v>
      </c>
      <c r="F28" s="14">
        <v>1</v>
      </c>
      <c r="G28" s="14" t="s">
        <v>59</v>
      </c>
      <c r="H28" s="10">
        <v>3</v>
      </c>
      <c r="I28" s="13" t="s">
        <v>39</v>
      </c>
      <c r="J28" s="6" t="s">
        <v>399</v>
      </c>
      <c r="K28" s="10" t="str">
        <f>VLOOKUP(Table7[[#This Row],[CID]],ALY,2,FALSE)</f>
        <v>Sentence Fragment</v>
      </c>
      <c r="M28" t="s">
        <v>522</v>
      </c>
      <c r="N28" t="s">
        <v>165</v>
      </c>
    </row>
    <row r="29" spans="1:14" x14ac:dyDescent="0.2">
      <c r="A29" s="8" t="str">
        <f>Table7[[#This Row],[Test No.]]&amp;Table7[[#This Row],[Section]]&amp;Table7[[#This Row],[Q. No.]]</f>
        <v>P1E28</v>
      </c>
      <c r="B29" s="8" t="s">
        <v>31</v>
      </c>
      <c r="C29" s="16" t="s">
        <v>305</v>
      </c>
      <c r="D29" s="6">
        <v>28</v>
      </c>
      <c r="E29" s="14" t="s">
        <v>31</v>
      </c>
      <c r="F29" s="14">
        <v>1</v>
      </c>
      <c r="G29" s="14" t="s">
        <v>59</v>
      </c>
      <c r="H29" s="10">
        <v>3</v>
      </c>
      <c r="I29" s="13" t="s">
        <v>39</v>
      </c>
      <c r="J29" s="6" t="s">
        <v>402</v>
      </c>
      <c r="K29" s="10" t="str">
        <f>VLOOKUP(Table7[[#This Row],[CID]],ALY,2,FALSE)</f>
        <v>Faulty Modifier</v>
      </c>
      <c r="M29" t="s">
        <v>523</v>
      </c>
      <c r="N29" t="s">
        <v>164</v>
      </c>
    </row>
    <row r="30" spans="1:14" x14ac:dyDescent="0.2">
      <c r="A30" s="8" t="str">
        <f>Table7[[#This Row],[Test No.]]&amp;Table7[[#This Row],[Section]]&amp;Table7[[#This Row],[Q. No.]]</f>
        <v>P1E29</v>
      </c>
      <c r="B30" s="8" t="s">
        <v>382</v>
      </c>
      <c r="C30" s="16" t="s">
        <v>305</v>
      </c>
      <c r="D30" s="14">
        <v>29</v>
      </c>
      <c r="E30" s="14" t="s">
        <v>31</v>
      </c>
      <c r="F30" s="14">
        <v>2</v>
      </c>
      <c r="G30" s="13" t="s">
        <v>57</v>
      </c>
      <c r="H30" s="10">
        <v>5</v>
      </c>
      <c r="I30" s="13" t="s">
        <v>41</v>
      </c>
      <c r="J30" s="6" t="s">
        <v>519</v>
      </c>
      <c r="K30" s="10" t="str">
        <f>VLOOKUP(Table7[[#This Row],[CID]],ALY,2,FALSE)</f>
        <v>Opening/Transitional/Closing</v>
      </c>
    </row>
    <row r="31" spans="1:14" x14ac:dyDescent="0.2">
      <c r="A31" s="8" t="str">
        <f>Table7[[#This Row],[Test No.]]&amp;Table7[[#This Row],[Section]]&amp;Table7[[#This Row],[Q. No.]]</f>
        <v>P1E30</v>
      </c>
      <c r="B31" s="8" t="s">
        <v>384</v>
      </c>
      <c r="C31" s="16" t="s">
        <v>305</v>
      </c>
      <c r="D31" s="6">
        <v>30</v>
      </c>
      <c r="E31" s="14" t="s">
        <v>31</v>
      </c>
      <c r="F31" s="14">
        <v>2</v>
      </c>
      <c r="G31" s="13" t="s">
        <v>57</v>
      </c>
      <c r="H31" s="10">
        <v>6</v>
      </c>
      <c r="I31" s="13" t="s">
        <v>42</v>
      </c>
      <c r="J31" s="6" t="s">
        <v>522</v>
      </c>
      <c r="K31" s="10" t="str">
        <f>VLOOKUP(Table7[[#This Row],[CID]],ALY,2,FALSE)</f>
        <v>Effectiveness</v>
      </c>
      <c r="M31"/>
      <c r="N31"/>
    </row>
    <row r="32" spans="1:14" x14ac:dyDescent="0.2">
      <c r="A32" s="8" t="str">
        <f>Table7[[#This Row],[Test No.]]&amp;Table7[[#This Row],[Section]]&amp;Table7[[#This Row],[Q. No.]]</f>
        <v>P1E31</v>
      </c>
      <c r="B32" s="8" t="s">
        <v>381</v>
      </c>
      <c r="C32" s="16" t="s">
        <v>305</v>
      </c>
      <c r="D32" s="14">
        <v>31</v>
      </c>
      <c r="E32" s="14" t="s">
        <v>31</v>
      </c>
      <c r="F32" s="14">
        <v>1</v>
      </c>
      <c r="G32" s="14" t="s">
        <v>59</v>
      </c>
      <c r="H32" s="14">
        <v>1</v>
      </c>
      <c r="I32" s="14" t="s">
        <v>37</v>
      </c>
      <c r="J32" s="6" t="s">
        <v>387</v>
      </c>
      <c r="K32" s="10" t="str">
        <f>VLOOKUP(Table7[[#This Row],[CID]],ALY,2,FALSE)</f>
        <v>Commas</v>
      </c>
      <c r="M32"/>
      <c r="N32"/>
    </row>
    <row r="33" spans="1:14" x14ac:dyDescent="0.2">
      <c r="A33" s="8" t="str">
        <f>Table7[[#This Row],[Test No.]]&amp;Table7[[#This Row],[Section]]&amp;Table7[[#This Row],[Q. No.]]</f>
        <v>P1E32</v>
      </c>
      <c r="B33" s="8" t="s">
        <v>382</v>
      </c>
      <c r="C33" s="16" t="s">
        <v>305</v>
      </c>
      <c r="D33" s="6">
        <v>32</v>
      </c>
      <c r="E33" s="14" t="s">
        <v>31</v>
      </c>
      <c r="F33" s="14">
        <v>1</v>
      </c>
      <c r="G33" s="14" t="s">
        <v>59</v>
      </c>
      <c r="H33" s="10">
        <v>2</v>
      </c>
      <c r="I33" s="13" t="s">
        <v>38</v>
      </c>
      <c r="J33" s="6" t="s">
        <v>393</v>
      </c>
      <c r="K33" s="10" t="str">
        <f>VLOOKUP(Table7[[#This Row],[CID]],ALY,2,FALSE)</f>
        <v>SVA</v>
      </c>
      <c r="M33"/>
      <c r="N33"/>
    </row>
    <row r="34" spans="1:14" x14ac:dyDescent="0.2">
      <c r="A34" s="8" t="str">
        <f>Table7[[#This Row],[Test No.]]&amp;Table7[[#This Row],[Section]]&amp;Table7[[#This Row],[Q. No.]]</f>
        <v>P1E33</v>
      </c>
      <c r="B34" s="8" t="s">
        <v>383</v>
      </c>
      <c r="C34" s="16" t="s">
        <v>305</v>
      </c>
      <c r="D34" s="14">
        <v>33</v>
      </c>
      <c r="E34" s="14" t="s">
        <v>31</v>
      </c>
      <c r="F34" s="14">
        <v>2</v>
      </c>
      <c r="G34" s="13" t="s">
        <v>57</v>
      </c>
      <c r="H34" s="10">
        <v>4</v>
      </c>
      <c r="I34" s="13" t="s">
        <v>40</v>
      </c>
      <c r="J34" s="6" t="s">
        <v>512</v>
      </c>
      <c r="K34" s="10" t="str">
        <f>VLOOKUP(Table7[[#This Row],[CID]],ALY,2,FALSE)</f>
        <v>Additional Detail &amp; Evidence</v>
      </c>
      <c r="M34"/>
      <c r="N34"/>
    </row>
    <row r="35" spans="1:14" x14ac:dyDescent="0.2">
      <c r="A35" s="8" t="str">
        <f>Table7[[#This Row],[Test No.]]&amp;Table7[[#This Row],[Section]]&amp;Table7[[#This Row],[Q. No.]]</f>
        <v>P1E34</v>
      </c>
      <c r="B35" s="8" t="s">
        <v>31</v>
      </c>
      <c r="C35" s="16" t="s">
        <v>305</v>
      </c>
      <c r="D35" s="6">
        <v>34</v>
      </c>
      <c r="E35" s="14" t="s">
        <v>31</v>
      </c>
      <c r="F35" s="14">
        <v>2</v>
      </c>
      <c r="G35" s="13" t="s">
        <v>57</v>
      </c>
      <c r="H35" s="10">
        <v>6</v>
      </c>
      <c r="I35" s="13" t="s">
        <v>42</v>
      </c>
      <c r="J35" s="6" t="s">
        <v>523</v>
      </c>
      <c r="K35" s="10" t="str">
        <f>VLOOKUP(Table7[[#This Row],[CID]],ALY,2,FALSE)</f>
        <v>Avoiding Ambiguity &amp; Redundancy</v>
      </c>
      <c r="M35"/>
      <c r="N35"/>
    </row>
    <row r="36" spans="1:14" x14ac:dyDescent="0.2">
      <c r="A36" s="8" t="str">
        <f>Table7[[#This Row],[Test No.]]&amp;Table7[[#This Row],[Section]]&amp;Table7[[#This Row],[Q. No.]]</f>
        <v>P1E35</v>
      </c>
      <c r="B36" s="8" t="s">
        <v>383</v>
      </c>
      <c r="C36" s="16" t="s">
        <v>305</v>
      </c>
      <c r="D36" s="14">
        <v>35</v>
      </c>
      <c r="E36" s="14" t="s">
        <v>31</v>
      </c>
      <c r="F36" s="14">
        <v>1</v>
      </c>
      <c r="G36" s="14" t="s">
        <v>59</v>
      </c>
      <c r="H36" s="14">
        <v>1</v>
      </c>
      <c r="I36" s="14" t="s">
        <v>37</v>
      </c>
      <c r="J36" s="6" t="s">
        <v>387</v>
      </c>
      <c r="K36" s="10" t="str">
        <f>VLOOKUP(Table7[[#This Row],[CID]],ALY,2,FALSE)</f>
        <v>Commas</v>
      </c>
      <c r="M36"/>
      <c r="N36"/>
    </row>
    <row r="37" spans="1:14" x14ac:dyDescent="0.2">
      <c r="A37" s="8" t="str">
        <f>Table7[[#This Row],[Test No.]]&amp;Table7[[#This Row],[Section]]&amp;Table7[[#This Row],[Q. No.]]</f>
        <v>P1E36</v>
      </c>
      <c r="B37" s="8" t="s">
        <v>383</v>
      </c>
      <c r="C37" s="16" t="s">
        <v>305</v>
      </c>
      <c r="D37" s="6">
        <v>36</v>
      </c>
      <c r="E37" s="14" t="s">
        <v>31</v>
      </c>
      <c r="F37" s="14">
        <v>2</v>
      </c>
      <c r="G37" s="13" t="s">
        <v>57</v>
      </c>
      <c r="H37" s="10">
        <v>6</v>
      </c>
      <c r="I37" s="13" t="s">
        <v>42</v>
      </c>
      <c r="J37" s="6" t="s">
        <v>522</v>
      </c>
      <c r="K37" s="10" t="str">
        <f>VLOOKUP(Table7[[#This Row],[CID]],ALY,2,FALSE)</f>
        <v>Effectiveness</v>
      </c>
      <c r="M37"/>
      <c r="N37"/>
    </row>
    <row r="38" spans="1:14" x14ac:dyDescent="0.2">
      <c r="A38" s="8" t="str">
        <f>Table7[[#This Row],[Test No.]]&amp;Table7[[#This Row],[Section]]&amp;Table7[[#This Row],[Q. No.]]</f>
        <v>P1E37</v>
      </c>
      <c r="B38" s="8" t="s">
        <v>381</v>
      </c>
      <c r="C38" s="16" t="s">
        <v>305</v>
      </c>
      <c r="D38" s="14">
        <v>37</v>
      </c>
      <c r="E38" s="14" t="s">
        <v>31</v>
      </c>
      <c r="F38" s="14">
        <v>2</v>
      </c>
      <c r="G38" s="13" t="s">
        <v>57</v>
      </c>
      <c r="H38" s="10">
        <v>4</v>
      </c>
      <c r="I38" s="13" t="s">
        <v>40</v>
      </c>
      <c r="J38" s="6" t="s">
        <v>516</v>
      </c>
      <c r="K38" s="10" t="str">
        <f>VLOOKUP(Table7[[#This Row],[CID]],ALY,2,FALSE)</f>
        <v>Transitions &amp; Topic Sentences</v>
      </c>
      <c r="M38"/>
      <c r="N38"/>
    </row>
    <row r="39" spans="1:14" x14ac:dyDescent="0.2">
      <c r="A39" s="8" t="str">
        <f>Table7[[#This Row],[Test No.]]&amp;Table7[[#This Row],[Section]]&amp;Table7[[#This Row],[Q. No.]]</f>
        <v>P1E38</v>
      </c>
      <c r="B39" s="8" t="s">
        <v>31</v>
      </c>
      <c r="C39" s="16" t="s">
        <v>305</v>
      </c>
      <c r="D39" s="6">
        <v>38</v>
      </c>
      <c r="E39" s="14" t="s">
        <v>31</v>
      </c>
      <c r="F39" s="14">
        <v>2</v>
      </c>
      <c r="G39" s="13" t="s">
        <v>57</v>
      </c>
      <c r="H39" s="10">
        <v>6</v>
      </c>
      <c r="I39" s="13" t="s">
        <v>42</v>
      </c>
      <c r="J39" s="6" t="s">
        <v>522</v>
      </c>
      <c r="K39" s="10" t="str">
        <f>VLOOKUP(Table7[[#This Row],[CID]],ALY,2,FALSE)</f>
        <v>Effectiveness</v>
      </c>
      <c r="M39"/>
      <c r="N39"/>
    </row>
    <row r="40" spans="1:14" x14ac:dyDescent="0.2">
      <c r="A40" s="8" t="str">
        <f>Table7[[#This Row],[Test No.]]&amp;Table7[[#This Row],[Section]]&amp;Table7[[#This Row],[Q. No.]]</f>
        <v>P1E39</v>
      </c>
      <c r="B40" s="8" t="s">
        <v>384</v>
      </c>
      <c r="C40" s="16" t="s">
        <v>305</v>
      </c>
      <c r="D40" s="14">
        <v>39</v>
      </c>
      <c r="E40" s="14" t="s">
        <v>31</v>
      </c>
      <c r="F40" s="14">
        <v>2</v>
      </c>
      <c r="G40" s="13" t="s">
        <v>57</v>
      </c>
      <c r="H40" s="10">
        <v>5</v>
      </c>
      <c r="I40" s="13" t="s">
        <v>41</v>
      </c>
      <c r="J40" s="6" t="s">
        <v>518</v>
      </c>
      <c r="K40" s="10" t="str">
        <f>VLOOKUP(Table7[[#This Row],[CID]],ALY,2,FALSE)</f>
        <v>Unity &amp; Coherence</v>
      </c>
      <c r="M40"/>
      <c r="N40"/>
    </row>
    <row r="41" spans="1:14" x14ac:dyDescent="0.2">
      <c r="A41" s="8" t="str">
        <f>Table7[[#This Row],[Test No.]]&amp;Table7[[#This Row],[Section]]&amp;Table7[[#This Row],[Q. No.]]</f>
        <v>P1E40</v>
      </c>
      <c r="B41" s="8" t="s">
        <v>383</v>
      </c>
      <c r="C41" s="16" t="s">
        <v>305</v>
      </c>
      <c r="D41" s="6">
        <v>40</v>
      </c>
      <c r="E41" s="14" t="s">
        <v>31</v>
      </c>
      <c r="F41" s="14">
        <v>2</v>
      </c>
      <c r="G41" s="13" t="s">
        <v>57</v>
      </c>
      <c r="H41" s="10">
        <v>5</v>
      </c>
      <c r="I41" s="13" t="s">
        <v>41</v>
      </c>
      <c r="J41" s="6" t="s">
        <v>520</v>
      </c>
      <c r="K41" s="10" t="str">
        <f>VLOOKUP(Table7[[#This Row],[CID]],ALY,2,FALSE)</f>
        <v>Reorganization</v>
      </c>
      <c r="M41"/>
      <c r="N41"/>
    </row>
    <row r="42" spans="1:14" x14ac:dyDescent="0.2">
      <c r="A42" s="8" t="str">
        <f>Table7[[#This Row],[Test No.]]&amp;Table7[[#This Row],[Section]]&amp;Table7[[#This Row],[Q. No.]]</f>
        <v>P1E41</v>
      </c>
      <c r="B42" s="8" t="s">
        <v>382</v>
      </c>
      <c r="C42" s="16" t="s">
        <v>305</v>
      </c>
      <c r="D42" s="14">
        <v>41</v>
      </c>
      <c r="E42" s="14" t="s">
        <v>31</v>
      </c>
      <c r="F42" s="14">
        <v>1</v>
      </c>
      <c r="G42" s="14" t="s">
        <v>59</v>
      </c>
      <c r="H42" s="14">
        <v>1</v>
      </c>
      <c r="I42" s="14" t="s">
        <v>37</v>
      </c>
      <c r="J42" s="6" t="s">
        <v>392</v>
      </c>
      <c r="K42" s="10" t="str">
        <f>VLOOKUP(Table7[[#This Row],[CID]],ALY,2,FALSE)</f>
        <v>Periods</v>
      </c>
      <c r="M42"/>
      <c r="N42"/>
    </row>
    <row r="43" spans="1:14" x14ac:dyDescent="0.2">
      <c r="A43" s="8" t="str">
        <f>Table7[[#This Row],[Test No.]]&amp;Table7[[#This Row],[Section]]&amp;Table7[[#This Row],[Q. No.]]</f>
        <v>P1E42</v>
      </c>
      <c r="B43" s="8" t="s">
        <v>384</v>
      </c>
      <c r="C43" s="16" t="s">
        <v>305</v>
      </c>
      <c r="D43" s="6">
        <v>42</v>
      </c>
      <c r="E43" s="14" t="s">
        <v>31</v>
      </c>
      <c r="F43" s="14">
        <v>1</v>
      </c>
      <c r="G43" s="14" t="s">
        <v>59</v>
      </c>
      <c r="H43" s="10">
        <v>2</v>
      </c>
      <c r="I43" s="13" t="s">
        <v>38</v>
      </c>
      <c r="J43" s="6" t="s">
        <v>394</v>
      </c>
      <c r="K43" s="10" t="str">
        <f>VLOOKUP(Table7[[#This Row],[CID]],ALY,2,FALSE)</f>
        <v>Pronouns</v>
      </c>
      <c r="M43"/>
      <c r="N43"/>
    </row>
    <row r="44" spans="1:14" x14ac:dyDescent="0.2">
      <c r="A44" s="8" t="str">
        <f>Table7[[#This Row],[Test No.]]&amp;Table7[[#This Row],[Section]]&amp;Table7[[#This Row],[Q. No.]]</f>
        <v>P1E43</v>
      </c>
      <c r="B44" s="8" t="s">
        <v>383</v>
      </c>
      <c r="C44" s="16" t="s">
        <v>305</v>
      </c>
      <c r="D44" s="14">
        <v>43</v>
      </c>
      <c r="E44" s="14" t="s">
        <v>31</v>
      </c>
      <c r="F44" s="14">
        <v>1</v>
      </c>
      <c r="G44" s="14" t="s">
        <v>59</v>
      </c>
      <c r="H44" s="10">
        <v>2</v>
      </c>
      <c r="I44" s="13" t="s">
        <v>38</v>
      </c>
      <c r="J44" s="6" t="s">
        <v>393</v>
      </c>
      <c r="K44" s="10" t="str">
        <f>VLOOKUP(Table7[[#This Row],[CID]],ALY,2,FALSE)</f>
        <v>SVA</v>
      </c>
      <c r="M44"/>
      <c r="N44"/>
    </row>
    <row r="45" spans="1:14" x14ac:dyDescent="0.2">
      <c r="A45" s="8" t="str">
        <f>Table7[[#This Row],[Test No.]]&amp;Table7[[#This Row],[Section]]&amp;Table7[[#This Row],[Q. No.]]</f>
        <v>P1E44</v>
      </c>
      <c r="B45" s="8" t="s">
        <v>382</v>
      </c>
      <c r="C45" s="16" t="s">
        <v>305</v>
      </c>
      <c r="D45" s="6">
        <v>44</v>
      </c>
      <c r="E45" s="14" t="s">
        <v>31</v>
      </c>
      <c r="F45" s="14">
        <v>1</v>
      </c>
      <c r="G45" s="14" t="s">
        <v>59</v>
      </c>
      <c r="H45" s="14">
        <v>1</v>
      </c>
      <c r="I45" s="14" t="s">
        <v>37</v>
      </c>
      <c r="J45" s="6" t="s">
        <v>387</v>
      </c>
      <c r="K45" s="10" t="str">
        <f>VLOOKUP(Table7[[#This Row],[CID]],ALY,2,FALSE)</f>
        <v>Commas</v>
      </c>
      <c r="M45"/>
      <c r="N45"/>
    </row>
    <row r="46" spans="1:14" x14ac:dyDescent="0.2">
      <c r="A46" s="8" t="str">
        <f>Table7[[#This Row],[Test No.]]&amp;Table7[[#This Row],[Section]]&amp;Table7[[#This Row],[Q. No.]]</f>
        <v>P1E45</v>
      </c>
      <c r="B46" s="8" t="s">
        <v>381</v>
      </c>
      <c r="C46" s="16" t="s">
        <v>305</v>
      </c>
      <c r="D46" s="14">
        <v>45</v>
      </c>
      <c r="E46" s="14" t="s">
        <v>31</v>
      </c>
      <c r="F46" s="14">
        <v>2</v>
      </c>
      <c r="G46" s="13" t="s">
        <v>57</v>
      </c>
      <c r="H46" s="10">
        <v>5</v>
      </c>
      <c r="I46" s="13" t="s">
        <v>41</v>
      </c>
      <c r="J46" s="6" t="s">
        <v>519</v>
      </c>
      <c r="K46" s="10" t="str">
        <f>VLOOKUP(Table7[[#This Row],[CID]],ALY,2,FALSE)</f>
        <v>Opening/Transitional/Closing</v>
      </c>
      <c r="M46"/>
      <c r="N46"/>
    </row>
    <row r="47" spans="1:14" x14ac:dyDescent="0.2">
      <c r="A47" s="8" t="str">
        <f>Table7[[#This Row],[Test No.]]&amp;Table7[[#This Row],[Section]]&amp;Table7[[#This Row],[Q. No.]]</f>
        <v>P1E46</v>
      </c>
      <c r="B47" s="8" t="s">
        <v>384</v>
      </c>
      <c r="C47" s="16" t="s">
        <v>305</v>
      </c>
      <c r="D47" s="6">
        <v>46</v>
      </c>
      <c r="E47" s="14" t="s">
        <v>31</v>
      </c>
      <c r="F47" s="14">
        <v>1</v>
      </c>
      <c r="G47" s="14" t="s">
        <v>59</v>
      </c>
      <c r="H47" s="10">
        <v>2</v>
      </c>
      <c r="I47" s="13" t="s">
        <v>38</v>
      </c>
      <c r="J47" s="6" t="s">
        <v>395</v>
      </c>
      <c r="K47" s="10" t="str">
        <f>VLOOKUP(Table7[[#This Row],[CID]],ALY,2,FALSE)</f>
        <v>Verb Forms/Tense Agreement</v>
      </c>
      <c r="M47"/>
      <c r="N47"/>
    </row>
    <row r="48" spans="1:14" x14ac:dyDescent="0.2">
      <c r="A48" s="8" t="str">
        <f>Table7[[#This Row],[Test No.]]&amp;Table7[[#This Row],[Section]]&amp;Table7[[#This Row],[Q. No.]]</f>
        <v>P1E47</v>
      </c>
      <c r="B48" s="8" t="s">
        <v>31</v>
      </c>
      <c r="C48" s="16" t="s">
        <v>305</v>
      </c>
      <c r="D48" s="14">
        <v>47</v>
      </c>
      <c r="E48" s="14" t="s">
        <v>31</v>
      </c>
      <c r="F48" s="14">
        <v>2</v>
      </c>
      <c r="G48" s="13" t="s">
        <v>57</v>
      </c>
      <c r="H48" s="10">
        <v>6</v>
      </c>
      <c r="I48" s="13" t="s">
        <v>42</v>
      </c>
      <c r="J48" s="6" t="s">
        <v>521</v>
      </c>
      <c r="K48" s="10" t="str">
        <f>VLOOKUP(Table7[[#This Row],[CID]],ALY,2,FALSE)</f>
        <v>Word Choice</v>
      </c>
      <c r="M48"/>
      <c r="N48"/>
    </row>
    <row r="49" spans="1:14" x14ac:dyDescent="0.2">
      <c r="A49" s="8" t="str">
        <f>Table7[[#This Row],[Test No.]]&amp;Table7[[#This Row],[Section]]&amp;Table7[[#This Row],[Q. No.]]</f>
        <v>P1E48</v>
      </c>
      <c r="B49" s="8" t="s">
        <v>384</v>
      </c>
      <c r="C49" s="16" t="s">
        <v>305</v>
      </c>
      <c r="D49" s="6">
        <v>48</v>
      </c>
      <c r="E49" s="14" t="s">
        <v>31</v>
      </c>
      <c r="F49" s="14">
        <v>1</v>
      </c>
      <c r="G49" s="14" t="s">
        <v>59</v>
      </c>
      <c r="H49" s="10">
        <v>2</v>
      </c>
      <c r="I49" s="13" t="s">
        <v>38</v>
      </c>
      <c r="J49" s="6" t="s">
        <v>394</v>
      </c>
      <c r="K49" s="10" t="str">
        <f>VLOOKUP(Table7[[#This Row],[CID]],ALY,2,FALSE)</f>
        <v>Pronouns</v>
      </c>
      <c r="M49"/>
      <c r="N49"/>
    </row>
    <row r="50" spans="1:14" x14ac:dyDescent="0.2">
      <c r="A50" s="8" t="str">
        <f>Table7[[#This Row],[Test No.]]&amp;Table7[[#This Row],[Section]]&amp;Table7[[#This Row],[Q. No.]]</f>
        <v>P1E49</v>
      </c>
      <c r="B50" s="8" t="s">
        <v>381</v>
      </c>
      <c r="C50" s="16" t="s">
        <v>305</v>
      </c>
      <c r="D50" s="14">
        <v>49</v>
      </c>
      <c r="E50" s="14" t="s">
        <v>31</v>
      </c>
      <c r="F50" s="14">
        <v>2</v>
      </c>
      <c r="G50" s="13" t="s">
        <v>57</v>
      </c>
      <c r="H50" s="10">
        <v>5</v>
      </c>
      <c r="I50" s="13" t="s">
        <v>41</v>
      </c>
      <c r="J50" s="6" t="s">
        <v>520</v>
      </c>
      <c r="K50" s="10" t="str">
        <f>VLOOKUP(Table7[[#This Row],[CID]],ALY,2,FALSE)</f>
        <v>Reorganization</v>
      </c>
      <c r="M50"/>
      <c r="N50" s="20"/>
    </row>
    <row r="51" spans="1:14" x14ac:dyDescent="0.2">
      <c r="A51" s="8" t="str">
        <f>Table7[[#This Row],[Test No.]]&amp;Table7[[#This Row],[Section]]&amp;Table7[[#This Row],[Q. No.]]</f>
        <v>P1E50</v>
      </c>
      <c r="B51" t="s">
        <v>382</v>
      </c>
      <c r="C51" s="16" t="s">
        <v>305</v>
      </c>
      <c r="D51" s="6">
        <v>50</v>
      </c>
      <c r="E51" s="14" t="s">
        <v>31</v>
      </c>
      <c r="F51" s="14">
        <v>1</v>
      </c>
      <c r="G51" s="14" t="s">
        <v>59</v>
      </c>
      <c r="H51" s="14">
        <v>1</v>
      </c>
      <c r="I51" s="14" t="s">
        <v>37</v>
      </c>
      <c r="J51" s="6" t="s">
        <v>387</v>
      </c>
      <c r="K51" s="10" t="str">
        <f>VLOOKUP(Table7[[#This Row],[CID]],ALY,2,FALSE)</f>
        <v>Commas</v>
      </c>
      <c r="M51"/>
      <c r="N51"/>
    </row>
    <row r="52" spans="1:14" x14ac:dyDescent="0.2">
      <c r="A52" s="8" t="str">
        <f>Table7[[#This Row],[Test No.]]&amp;Table7[[#This Row],[Section]]&amp;Table7[[#This Row],[Q. No.]]</f>
        <v>P1E51</v>
      </c>
      <c r="B52" s="8"/>
      <c r="C52" s="16" t="s">
        <v>305</v>
      </c>
      <c r="D52" s="14">
        <v>51</v>
      </c>
      <c r="E52" s="14" t="s">
        <v>31</v>
      </c>
      <c r="F52" s="14">
        <v>1</v>
      </c>
      <c r="G52" s="14" t="s">
        <v>59</v>
      </c>
      <c r="H52" s="10">
        <v>2</v>
      </c>
      <c r="I52" s="13" t="s">
        <v>38</v>
      </c>
      <c r="J52" s="6" t="s">
        <v>395</v>
      </c>
      <c r="K52" s="10" t="str">
        <f>VLOOKUP(Table7[[#This Row],[CID]],ALY,2,FALSE)</f>
        <v>Verb Forms/Tense Agreement</v>
      </c>
      <c r="M52"/>
      <c r="N52"/>
    </row>
    <row r="53" spans="1:14" x14ac:dyDescent="0.2">
      <c r="A53" s="8" t="str">
        <f>Table7[[#This Row],[Test No.]]&amp;Table7[[#This Row],[Section]]&amp;Table7[[#This Row],[Q. No.]]</f>
        <v>P1E52</v>
      </c>
      <c r="B53" s="8"/>
      <c r="C53" s="16" t="s">
        <v>305</v>
      </c>
      <c r="D53" s="6">
        <v>52</v>
      </c>
      <c r="E53" s="14" t="s">
        <v>31</v>
      </c>
      <c r="F53" s="14">
        <v>2</v>
      </c>
      <c r="G53" s="13" t="s">
        <v>57</v>
      </c>
      <c r="H53" s="10">
        <v>6</v>
      </c>
      <c r="I53" s="13" t="s">
        <v>42</v>
      </c>
      <c r="J53" s="3" t="s">
        <v>521</v>
      </c>
      <c r="K53" s="2" t="str">
        <f>VLOOKUP(Table7[[#This Row],[CID]],ALY,2,FALSE)</f>
        <v>Word Choice</v>
      </c>
      <c r="M53"/>
      <c r="N53"/>
    </row>
    <row r="54" spans="1:14" x14ac:dyDescent="0.2">
      <c r="A54" s="8" t="str">
        <f>Table7[[#This Row],[Test No.]]&amp;Table7[[#This Row],[Section]]&amp;Table7[[#This Row],[Q. No.]]</f>
        <v>P1E53</v>
      </c>
      <c r="B54" s="8"/>
      <c r="C54" s="16" t="s">
        <v>305</v>
      </c>
      <c r="D54" s="14">
        <v>53</v>
      </c>
      <c r="E54" s="14" t="s">
        <v>31</v>
      </c>
      <c r="F54" s="14">
        <v>1</v>
      </c>
      <c r="G54" s="14" t="s">
        <v>59</v>
      </c>
      <c r="H54" s="14">
        <v>1</v>
      </c>
      <c r="I54" s="14" t="s">
        <v>37</v>
      </c>
      <c r="J54" s="3" t="s">
        <v>391</v>
      </c>
      <c r="K54" s="2" t="str">
        <f>VLOOKUP(Table7[[#This Row],[CID]],ALY,2,FALSE)</f>
        <v>Dashes</v>
      </c>
    </row>
    <row r="55" spans="1:14" x14ac:dyDescent="0.2">
      <c r="A55" s="8" t="str">
        <f>Table7[[#This Row],[Test No.]]&amp;Table7[[#This Row],[Section]]&amp;Table7[[#This Row],[Q. No.]]</f>
        <v>P1E54</v>
      </c>
      <c r="B55" s="8"/>
      <c r="C55" s="16" t="s">
        <v>305</v>
      </c>
      <c r="D55" s="6">
        <v>54</v>
      </c>
      <c r="E55" s="14" t="s">
        <v>31</v>
      </c>
      <c r="F55" s="14">
        <v>2</v>
      </c>
      <c r="G55" s="13" t="s">
        <v>57</v>
      </c>
      <c r="H55" s="10">
        <v>6</v>
      </c>
      <c r="I55" s="13" t="s">
        <v>42</v>
      </c>
      <c r="J55" s="3" t="s">
        <v>522</v>
      </c>
      <c r="K55" s="2" t="str">
        <f>VLOOKUP(Table7[[#This Row],[CID]],ALY,2,FALSE)</f>
        <v>Effectiveness</v>
      </c>
    </row>
    <row r="56" spans="1:14" x14ac:dyDescent="0.2">
      <c r="A56" s="8" t="str">
        <f>Table7[[#This Row],[Test No.]]&amp;Table7[[#This Row],[Section]]&amp;Table7[[#This Row],[Q. No.]]</f>
        <v>P1E55</v>
      </c>
      <c r="B56" s="8"/>
      <c r="C56" s="16" t="s">
        <v>305</v>
      </c>
      <c r="D56" s="14">
        <v>55</v>
      </c>
      <c r="E56" s="14" t="s">
        <v>31</v>
      </c>
      <c r="F56" s="14">
        <v>2</v>
      </c>
      <c r="G56" s="13" t="s">
        <v>57</v>
      </c>
      <c r="H56" s="10">
        <v>4</v>
      </c>
      <c r="I56" s="13" t="s">
        <v>40</v>
      </c>
      <c r="J56" s="3" t="s">
        <v>516</v>
      </c>
      <c r="K56" s="2" t="str">
        <f>VLOOKUP(Table7[[#This Row],[CID]],ALY,2,FALSE)</f>
        <v>Transitions &amp; Topic Sentences</v>
      </c>
    </row>
    <row r="57" spans="1:14" x14ac:dyDescent="0.2">
      <c r="A57" s="8" t="str">
        <f>Table7[[#This Row],[Test No.]]&amp;Table7[[#This Row],[Section]]&amp;Table7[[#This Row],[Q. No.]]</f>
        <v>P1E56</v>
      </c>
      <c r="B57" s="8"/>
      <c r="C57" s="16" t="s">
        <v>305</v>
      </c>
      <c r="D57" s="6">
        <v>56</v>
      </c>
      <c r="E57" s="14" t="s">
        <v>31</v>
      </c>
      <c r="F57" s="14">
        <v>2</v>
      </c>
      <c r="G57" s="13" t="s">
        <v>57</v>
      </c>
      <c r="H57" s="10">
        <v>6</v>
      </c>
      <c r="I57" s="13" t="s">
        <v>42</v>
      </c>
      <c r="J57" s="3" t="s">
        <v>521</v>
      </c>
      <c r="K57" s="2" t="str">
        <f>VLOOKUP(Table7[[#This Row],[CID]],ALY,2,FALSE)</f>
        <v>Word Choice</v>
      </c>
    </row>
    <row r="58" spans="1:14" x14ac:dyDescent="0.2">
      <c r="A58" s="8" t="str">
        <f>Table7[[#This Row],[Test No.]]&amp;Table7[[#This Row],[Section]]&amp;Table7[[#This Row],[Q. No.]]</f>
        <v>P1E57</v>
      </c>
      <c r="B58" s="8"/>
      <c r="C58" s="16" t="s">
        <v>305</v>
      </c>
      <c r="D58" s="14">
        <v>57</v>
      </c>
      <c r="E58" s="14" t="s">
        <v>31</v>
      </c>
      <c r="F58" s="14">
        <v>1</v>
      </c>
      <c r="G58" s="14" t="s">
        <v>59</v>
      </c>
      <c r="H58" s="14">
        <v>1</v>
      </c>
      <c r="I58" s="14" t="s">
        <v>37</v>
      </c>
      <c r="J58" s="3" t="s">
        <v>387</v>
      </c>
      <c r="K58" s="2" t="str">
        <f>VLOOKUP(Table7[[#This Row],[CID]],ALY,2,FALSE)</f>
        <v>Commas</v>
      </c>
    </row>
    <row r="59" spans="1:14" x14ac:dyDescent="0.2">
      <c r="A59" s="8" t="str">
        <f>Table7[[#This Row],[Test No.]]&amp;Table7[[#This Row],[Section]]&amp;Table7[[#This Row],[Q. No.]]</f>
        <v>P1E58</v>
      </c>
      <c r="B59" s="8"/>
      <c r="C59" s="16" t="s">
        <v>305</v>
      </c>
      <c r="D59" s="6">
        <v>58</v>
      </c>
      <c r="E59" s="14" t="s">
        <v>31</v>
      </c>
      <c r="F59" s="14">
        <v>1</v>
      </c>
      <c r="G59" s="14" t="s">
        <v>59</v>
      </c>
      <c r="H59" s="10">
        <v>2</v>
      </c>
      <c r="I59" s="13" t="s">
        <v>38</v>
      </c>
      <c r="J59" s="3" t="s">
        <v>395</v>
      </c>
      <c r="K59" s="2" t="str">
        <f>VLOOKUP(Table7[[#This Row],[CID]],ALY,2,FALSE)</f>
        <v>Verb Forms/Tense Agreement</v>
      </c>
    </row>
    <row r="60" spans="1:14" x14ac:dyDescent="0.2">
      <c r="A60" s="8" t="str">
        <f>Table7[[#This Row],[Test No.]]&amp;Table7[[#This Row],[Section]]&amp;Table7[[#This Row],[Q. No.]]</f>
        <v>P1E59</v>
      </c>
      <c r="B60" s="8"/>
      <c r="C60" s="16" t="s">
        <v>305</v>
      </c>
      <c r="D60" s="14">
        <v>59</v>
      </c>
      <c r="E60" s="14" t="s">
        <v>31</v>
      </c>
      <c r="F60" s="14">
        <v>1</v>
      </c>
      <c r="G60" s="14" t="s">
        <v>59</v>
      </c>
      <c r="H60" s="10">
        <v>2</v>
      </c>
      <c r="I60" s="13" t="s">
        <v>38</v>
      </c>
      <c r="J60" s="3" t="s">
        <v>395</v>
      </c>
      <c r="K60" s="2" t="str">
        <f>VLOOKUP(Table7[[#This Row],[CID]],ALY,2,FALSE)</f>
        <v>Verb Forms/Tense Agreement</v>
      </c>
    </row>
    <row r="61" spans="1:14" x14ac:dyDescent="0.2">
      <c r="A61" s="8" t="str">
        <f>Table7[[#This Row],[Test No.]]&amp;Table7[[#This Row],[Section]]&amp;Table7[[#This Row],[Q. No.]]</f>
        <v>P1E60</v>
      </c>
      <c r="B61" s="8"/>
      <c r="C61" s="16" t="s">
        <v>305</v>
      </c>
      <c r="D61" s="6">
        <v>60</v>
      </c>
      <c r="E61" s="14" t="s">
        <v>31</v>
      </c>
      <c r="F61" s="14">
        <v>2</v>
      </c>
      <c r="G61" s="13" t="s">
        <v>57</v>
      </c>
      <c r="H61" s="10">
        <v>4</v>
      </c>
      <c r="I61" s="13" t="s">
        <v>40</v>
      </c>
      <c r="J61" s="3" t="s">
        <v>512</v>
      </c>
      <c r="K61" s="2" t="str">
        <f>VLOOKUP(Table7[[#This Row],[CID]],ALY,2,FALSE)</f>
        <v>Additional Detail &amp; Evidence</v>
      </c>
    </row>
    <row r="62" spans="1:14" x14ac:dyDescent="0.2">
      <c r="A62" s="8" t="str">
        <f>Table7[[#This Row],[Test No.]]&amp;Table7[[#This Row],[Section]]&amp;Table7[[#This Row],[Q. No.]]</f>
        <v>P1E61</v>
      </c>
      <c r="B62" s="8"/>
      <c r="C62" s="16" t="s">
        <v>305</v>
      </c>
      <c r="D62" s="14">
        <v>61</v>
      </c>
      <c r="E62" s="14" t="s">
        <v>31</v>
      </c>
      <c r="F62" s="14">
        <v>1</v>
      </c>
      <c r="G62" s="14" t="s">
        <v>59</v>
      </c>
      <c r="H62" s="10">
        <v>3</v>
      </c>
      <c r="I62" s="13" t="s">
        <v>39</v>
      </c>
      <c r="J62" s="3" t="s">
        <v>402</v>
      </c>
      <c r="K62" s="2" t="str">
        <f>VLOOKUP(Table7[[#This Row],[CID]],ALY,2,FALSE)</f>
        <v>Faulty Modifier</v>
      </c>
    </row>
    <row r="63" spans="1:14" x14ac:dyDescent="0.2">
      <c r="A63" s="8" t="str">
        <f>Table7[[#This Row],[Test No.]]&amp;Table7[[#This Row],[Section]]&amp;Table7[[#This Row],[Q. No.]]</f>
        <v>P1E62</v>
      </c>
      <c r="B63" s="8"/>
      <c r="C63" s="16" t="s">
        <v>305</v>
      </c>
      <c r="D63" s="6">
        <v>62</v>
      </c>
      <c r="E63" s="14" t="s">
        <v>31</v>
      </c>
      <c r="F63" s="14">
        <v>1</v>
      </c>
      <c r="G63" s="14" t="s">
        <v>59</v>
      </c>
      <c r="H63" s="10">
        <v>2</v>
      </c>
      <c r="I63" s="13" t="s">
        <v>38</v>
      </c>
      <c r="J63" s="3" t="s">
        <v>395</v>
      </c>
      <c r="K63" s="2" t="str">
        <f>VLOOKUP(Table7[[#This Row],[CID]],ALY,2,FALSE)</f>
        <v>Verb Forms/Tense Agreement</v>
      </c>
    </row>
    <row r="64" spans="1:14" x14ac:dyDescent="0.2">
      <c r="A64" s="8" t="str">
        <f>Table7[[#This Row],[Test No.]]&amp;Table7[[#This Row],[Section]]&amp;Table7[[#This Row],[Q. No.]]</f>
        <v>P1E63</v>
      </c>
      <c r="B64" s="8"/>
      <c r="C64" s="16" t="s">
        <v>305</v>
      </c>
      <c r="D64" s="14">
        <v>63</v>
      </c>
      <c r="E64" s="14" t="s">
        <v>31</v>
      </c>
      <c r="F64" s="14">
        <v>2</v>
      </c>
      <c r="G64" s="13" t="s">
        <v>57</v>
      </c>
      <c r="H64" s="10">
        <v>4</v>
      </c>
      <c r="I64" s="13" t="s">
        <v>40</v>
      </c>
      <c r="J64" s="3" t="s">
        <v>512</v>
      </c>
      <c r="K64" s="2" t="str">
        <f>VLOOKUP(Table7[[#This Row],[CID]],ALY,2,FALSE)</f>
        <v>Additional Detail &amp; Evidence</v>
      </c>
    </row>
    <row r="65" spans="1:11" x14ac:dyDescent="0.2">
      <c r="A65" s="8" t="str">
        <f>Table7[[#This Row],[Test No.]]&amp;Table7[[#This Row],[Section]]&amp;Table7[[#This Row],[Q. No.]]</f>
        <v>P1E64</v>
      </c>
      <c r="B65" s="8"/>
      <c r="C65" s="16" t="s">
        <v>305</v>
      </c>
      <c r="D65" s="6">
        <v>64</v>
      </c>
      <c r="E65" s="14" t="s">
        <v>31</v>
      </c>
      <c r="F65" s="14">
        <v>1</v>
      </c>
      <c r="G65" s="14" t="s">
        <v>59</v>
      </c>
      <c r="H65" s="10">
        <v>3</v>
      </c>
      <c r="I65" s="13" t="s">
        <v>39</v>
      </c>
      <c r="J65" s="3" t="s">
        <v>402</v>
      </c>
      <c r="K65" s="2" t="str">
        <f>VLOOKUP(Table7[[#This Row],[CID]],ALY,2,FALSE)</f>
        <v>Faulty Modifier</v>
      </c>
    </row>
    <row r="66" spans="1:11" x14ac:dyDescent="0.2">
      <c r="A66" s="8" t="str">
        <f>Table7[[#This Row],[Test No.]]&amp;Table7[[#This Row],[Section]]&amp;Table7[[#This Row],[Q. No.]]</f>
        <v>P1E65</v>
      </c>
      <c r="B66" s="8"/>
      <c r="C66" s="16" t="s">
        <v>305</v>
      </c>
      <c r="D66" s="14">
        <v>65</v>
      </c>
      <c r="E66" s="14" t="s">
        <v>31</v>
      </c>
      <c r="F66" s="14">
        <v>1</v>
      </c>
      <c r="G66" s="14" t="s">
        <v>59</v>
      </c>
      <c r="H66" s="10">
        <v>3</v>
      </c>
      <c r="I66" s="13" t="s">
        <v>39</v>
      </c>
      <c r="J66" s="3" t="s">
        <v>402</v>
      </c>
      <c r="K66" s="2" t="str">
        <f>VLOOKUP(Table7[[#This Row],[CID]],ALY,2,FALSE)</f>
        <v>Faulty Modifier</v>
      </c>
    </row>
    <row r="67" spans="1:11" x14ac:dyDescent="0.2">
      <c r="A67" s="8" t="str">
        <f>Table7[[#This Row],[Test No.]]&amp;Table7[[#This Row],[Section]]&amp;Table7[[#This Row],[Q. No.]]</f>
        <v>P1E66</v>
      </c>
      <c r="B67" s="8"/>
      <c r="C67" s="16" t="s">
        <v>305</v>
      </c>
      <c r="D67" s="6">
        <v>66</v>
      </c>
      <c r="E67" s="14" t="s">
        <v>31</v>
      </c>
      <c r="F67" s="14">
        <v>2</v>
      </c>
      <c r="G67" s="13" t="s">
        <v>57</v>
      </c>
      <c r="H67" s="10">
        <v>6</v>
      </c>
      <c r="I67" s="13" t="s">
        <v>42</v>
      </c>
      <c r="J67" s="3" t="s">
        <v>523</v>
      </c>
      <c r="K67" s="2" t="str">
        <f>VLOOKUP(Table7[[#This Row],[CID]],ALY,2,FALSE)</f>
        <v>Avoiding Ambiguity &amp; Redundancy</v>
      </c>
    </row>
    <row r="68" spans="1:11" x14ac:dyDescent="0.2">
      <c r="A68" s="8" t="str">
        <f>Table7[[#This Row],[Test No.]]&amp;Table7[[#This Row],[Section]]&amp;Table7[[#This Row],[Q. No.]]</f>
        <v>P1E67</v>
      </c>
      <c r="B68" s="8"/>
      <c r="C68" s="16" t="s">
        <v>305</v>
      </c>
      <c r="D68" s="14">
        <v>67</v>
      </c>
      <c r="E68" s="14" t="s">
        <v>31</v>
      </c>
      <c r="F68" s="14">
        <v>1</v>
      </c>
      <c r="G68" s="14" t="s">
        <v>59</v>
      </c>
      <c r="H68" s="14">
        <v>1</v>
      </c>
      <c r="I68" s="14" t="s">
        <v>37</v>
      </c>
      <c r="J68" s="3" t="s">
        <v>387</v>
      </c>
      <c r="K68" s="2" t="str">
        <f>VLOOKUP(Table7[[#This Row],[CID]],ALY,2,FALSE)</f>
        <v>Commas</v>
      </c>
    </row>
    <row r="69" spans="1:11" x14ac:dyDescent="0.2">
      <c r="A69" s="8" t="str">
        <f>Table7[[#This Row],[Test No.]]&amp;Table7[[#This Row],[Section]]&amp;Table7[[#This Row],[Q. No.]]</f>
        <v>P1E68</v>
      </c>
      <c r="B69" s="8"/>
      <c r="C69" s="16" t="s">
        <v>305</v>
      </c>
      <c r="D69" s="6">
        <v>68</v>
      </c>
      <c r="E69" s="14" t="s">
        <v>31</v>
      </c>
      <c r="F69" s="14">
        <v>2</v>
      </c>
      <c r="G69" s="13" t="s">
        <v>57</v>
      </c>
      <c r="H69" s="10">
        <v>4</v>
      </c>
      <c r="I69" s="13" t="s">
        <v>40</v>
      </c>
      <c r="J69" s="3" t="s">
        <v>513</v>
      </c>
      <c r="K69" s="2" t="str">
        <f>VLOOKUP(Table7[[#This Row],[CID]],ALY,2,FALSE)</f>
        <v>Writer's Goal</v>
      </c>
    </row>
    <row r="70" spans="1:11" x14ac:dyDescent="0.2">
      <c r="A70" s="8" t="str">
        <f>Table7[[#This Row],[Test No.]]&amp;Table7[[#This Row],[Section]]&amp;Table7[[#This Row],[Q. No.]]</f>
        <v>P1E69</v>
      </c>
      <c r="B70" s="8"/>
      <c r="C70" s="16" t="s">
        <v>305</v>
      </c>
      <c r="D70" s="14">
        <v>69</v>
      </c>
      <c r="E70" s="14" t="s">
        <v>31</v>
      </c>
      <c r="F70" s="14">
        <v>2</v>
      </c>
      <c r="G70" s="13" t="s">
        <v>57</v>
      </c>
      <c r="H70" s="10">
        <v>4</v>
      </c>
      <c r="I70" s="13" t="s">
        <v>40</v>
      </c>
      <c r="J70" s="3" t="s">
        <v>516</v>
      </c>
      <c r="K70" s="2" t="str">
        <f>VLOOKUP(Table7[[#This Row],[CID]],ALY,2,FALSE)</f>
        <v>Transitions &amp; Topic Sentences</v>
      </c>
    </row>
    <row r="71" spans="1:11" x14ac:dyDescent="0.2">
      <c r="A71" s="8" t="str">
        <f>Table7[[#This Row],[Test No.]]&amp;Table7[[#This Row],[Section]]&amp;Table7[[#This Row],[Q. No.]]</f>
        <v>P1E70</v>
      </c>
      <c r="B71" s="8"/>
      <c r="C71" s="16" t="s">
        <v>305</v>
      </c>
      <c r="D71" s="6">
        <v>70</v>
      </c>
      <c r="E71" s="14" t="s">
        <v>31</v>
      </c>
      <c r="F71" s="14">
        <v>1</v>
      </c>
      <c r="G71" s="14" t="s">
        <v>59</v>
      </c>
      <c r="H71" s="10">
        <v>3</v>
      </c>
      <c r="I71" s="13" t="s">
        <v>39</v>
      </c>
      <c r="J71" s="3" t="s">
        <v>402</v>
      </c>
      <c r="K71" s="2" t="str">
        <f>VLOOKUP(Table7[[#This Row],[CID]],ALY,2,FALSE)</f>
        <v>Faulty Modifier</v>
      </c>
    </row>
    <row r="72" spans="1:11" x14ac:dyDescent="0.2">
      <c r="A72" s="8" t="str">
        <f>Table7[[#This Row],[Test No.]]&amp;Table7[[#This Row],[Section]]&amp;Table7[[#This Row],[Q. No.]]</f>
        <v>P1E71</v>
      </c>
      <c r="B72" s="8"/>
      <c r="C72" s="16" t="s">
        <v>305</v>
      </c>
      <c r="D72" s="14">
        <v>71</v>
      </c>
      <c r="E72" s="14" t="s">
        <v>31</v>
      </c>
      <c r="F72" s="14">
        <v>1</v>
      </c>
      <c r="G72" s="14" t="s">
        <v>59</v>
      </c>
      <c r="H72" s="10">
        <v>2</v>
      </c>
      <c r="I72" s="13" t="s">
        <v>38</v>
      </c>
      <c r="J72" s="3" t="s">
        <v>395</v>
      </c>
      <c r="K72" s="2" t="str">
        <f>VLOOKUP(Table7[[#This Row],[CID]],ALY,2,FALSE)</f>
        <v>Verb Forms/Tense Agreement</v>
      </c>
    </row>
    <row r="73" spans="1:11" x14ac:dyDescent="0.2">
      <c r="A73" s="8" t="str">
        <f>Table7[[#This Row],[Test No.]]&amp;Table7[[#This Row],[Section]]&amp;Table7[[#This Row],[Q. No.]]</f>
        <v>P1E72</v>
      </c>
      <c r="B73" s="8"/>
      <c r="C73" s="16" t="s">
        <v>305</v>
      </c>
      <c r="D73" s="6">
        <v>72</v>
      </c>
      <c r="E73" s="14" t="s">
        <v>31</v>
      </c>
      <c r="F73" s="14">
        <v>1</v>
      </c>
      <c r="G73" s="14" t="s">
        <v>59</v>
      </c>
      <c r="H73" s="14">
        <v>1</v>
      </c>
      <c r="I73" s="14" t="s">
        <v>37</v>
      </c>
      <c r="J73" s="3" t="s">
        <v>392</v>
      </c>
      <c r="K73" s="2" t="str">
        <f>VLOOKUP(Table7[[#This Row],[CID]],ALY,2,FALSE)</f>
        <v>Periods</v>
      </c>
    </row>
    <row r="74" spans="1:11" x14ac:dyDescent="0.2">
      <c r="A74" s="8" t="str">
        <f>Table7[[#This Row],[Test No.]]&amp;Table7[[#This Row],[Section]]&amp;Table7[[#This Row],[Q. No.]]</f>
        <v>P1E73</v>
      </c>
      <c r="B74" s="8"/>
      <c r="C74" s="16" t="s">
        <v>305</v>
      </c>
      <c r="D74" s="14">
        <v>73</v>
      </c>
      <c r="E74" s="14" t="s">
        <v>31</v>
      </c>
      <c r="F74" s="14">
        <v>1</v>
      </c>
      <c r="G74" s="14" t="s">
        <v>59</v>
      </c>
      <c r="H74" s="10">
        <v>2</v>
      </c>
      <c r="I74" s="13" t="s">
        <v>38</v>
      </c>
      <c r="J74" s="3" t="s">
        <v>395</v>
      </c>
      <c r="K74" s="2" t="str">
        <f>VLOOKUP(Table7[[#This Row],[CID]],ALY,2,FALSE)</f>
        <v>Verb Forms/Tense Agreement</v>
      </c>
    </row>
    <row r="75" spans="1:11" x14ac:dyDescent="0.2">
      <c r="A75" s="8" t="str">
        <f>Table7[[#This Row],[Test No.]]&amp;Table7[[#This Row],[Section]]&amp;Table7[[#This Row],[Q. No.]]</f>
        <v>P1E74</v>
      </c>
      <c r="B75" s="8"/>
      <c r="C75" s="16" t="s">
        <v>305</v>
      </c>
      <c r="D75" s="6">
        <v>74</v>
      </c>
      <c r="E75" s="14" t="s">
        <v>31</v>
      </c>
      <c r="F75" s="14">
        <v>1</v>
      </c>
      <c r="G75" s="14" t="s">
        <v>59</v>
      </c>
      <c r="H75" s="14">
        <v>1</v>
      </c>
      <c r="I75" s="14" t="s">
        <v>37</v>
      </c>
      <c r="J75" s="3" t="s">
        <v>390</v>
      </c>
      <c r="K75" s="2" t="str">
        <f>VLOOKUP(Table7[[#This Row],[CID]],ALY,2,FALSE)</f>
        <v>Semicolons</v>
      </c>
    </row>
    <row r="76" spans="1:11" x14ac:dyDescent="0.2">
      <c r="A76" s="8" t="str">
        <f>Table7[[#This Row],[Test No.]]&amp;Table7[[#This Row],[Section]]&amp;Table7[[#This Row],[Q. No.]]</f>
        <v>P1E75</v>
      </c>
      <c r="B76" s="8"/>
      <c r="C76" s="16" t="s">
        <v>305</v>
      </c>
      <c r="D76" s="14">
        <v>75</v>
      </c>
      <c r="E76" s="14" t="s">
        <v>31</v>
      </c>
      <c r="F76" s="14">
        <v>1</v>
      </c>
      <c r="G76" s="14" t="s">
        <v>59</v>
      </c>
      <c r="H76" s="10">
        <v>2</v>
      </c>
      <c r="I76" s="13" t="s">
        <v>38</v>
      </c>
      <c r="J76" s="3" t="s">
        <v>394</v>
      </c>
      <c r="K76" s="2" t="str">
        <f>VLOOKUP(Table7[[#This Row],[CID]],ALY,2,FALSE)</f>
        <v>Pronouns</v>
      </c>
    </row>
    <row r="77" spans="1:11" x14ac:dyDescent="0.2">
      <c r="A77" s="8" t="str">
        <f>Table7[[#This Row],[Test No.]]&amp;Table7[[#This Row],[Section]]&amp;Table7[[#This Row],[Q. No.]]</f>
        <v>P2E1</v>
      </c>
      <c r="B77" s="8"/>
      <c r="C77" s="16" t="s">
        <v>306</v>
      </c>
      <c r="D77" s="6">
        <v>1</v>
      </c>
      <c r="E77" s="6" t="s">
        <v>31</v>
      </c>
      <c r="F77" s="14">
        <v>1</v>
      </c>
      <c r="G77" s="14" t="s">
        <v>59</v>
      </c>
      <c r="H77" s="14">
        <v>1</v>
      </c>
      <c r="I77" s="14" t="s">
        <v>37</v>
      </c>
      <c r="J77" s="6" t="s">
        <v>387</v>
      </c>
      <c r="K77" s="10" t="str">
        <f>VLOOKUP(Table7[[#This Row],[CID]],ALY,2,FALSE)</f>
        <v>Commas</v>
      </c>
    </row>
    <row r="78" spans="1:11" x14ac:dyDescent="0.2">
      <c r="A78" s="8" t="str">
        <f>Table7[[#This Row],[Test No.]]&amp;Table7[[#This Row],[Section]]&amp;Table7[[#This Row],[Q. No.]]</f>
        <v>P2E2</v>
      </c>
      <c r="B78" s="8"/>
      <c r="C78" s="16" t="s">
        <v>306</v>
      </c>
      <c r="D78" s="6">
        <v>2</v>
      </c>
      <c r="E78" s="6" t="s">
        <v>31</v>
      </c>
      <c r="F78" s="14">
        <v>1</v>
      </c>
      <c r="G78" s="14" t="s">
        <v>59</v>
      </c>
      <c r="H78" s="10">
        <v>2</v>
      </c>
      <c r="I78" s="13" t="s">
        <v>38</v>
      </c>
      <c r="J78" s="6" t="s">
        <v>393</v>
      </c>
      <c r="K78" s="10" t="str">
        <f>VLOOKUP(Table7[[#This Row],[CID]],ALY,2,FALSE)</f>
        <v>SVA</v>
      </c>
    </row>
    <row r="79" spans="1:11" x14ac:dyDescent="0.2">
      <c r="A79" s="8" t="str">
        <f>Table7[[#This Row],[Test No.]]&amp;Table7[[#This Row],[Section]]&amp;Table7[[#This Row],[Q. No.]]</f>
        <v>P2E3</v>
      </c>
      <c r="B79" s="8"/>
      <c r="C79" s="16" t="s">
        <v>306</v>
      </c>
      <c r="D79" s="6">
        <v>3</v>
      </c>
      <c r="E79" s="6" t="s">
        <v>31</v>
      </c>
      <c r="F79" s="14">
        <v>1</v>
      </c>
      <c r="G79" s="14" t="s">
        <v>59</v>
      </c>
      <c r="H79" s="10">
        <v>3</v>
      </c>
      <c r="I79" s="13" t="s">
        <v>39</v>
      </c>
      <c r="J79" s="3" t="s">
        <v>401</v>
      </c>
      <c r="K79" s="2" t="str">
        <f>VLOOKUP(Table7[[#This Row],[CID]],ALY,2,FALSE)</f>
        <v>Parallel Construction</v>
      </c>
    </row>
    <row r="80" spans="1:11" x14ac:dyDescent="0.2">
      <c r="A80" s="8" t="str">
        <f>Table7[[#This Row],[Test No.]]&amp;Table7[[#This Row],[Section]]&amp;Table7[[#This Row],[Q. No.]]</f>
        <v>P2E4</v>
      </c>
      <c r="B80" s="8"/>
      <c r="C80" s="16" t="s">
        <v>306</v>
      </c>
      <c r="D80" s="6">
        <v>4</v>
      </c>
      <c r="E80" s="6" t="s">
        <v>31</v>
      </c>
      <c r="F80" s="14">
        <v>1</v>
      </c>
      <c r="G80" s="14" t="s">
        <v>59</v>
      </c>
      <c r="H80" s="10">
        <v>3</v>
      </c>
      <c r="I80" s="13" t="s">
        <v>39</v>
      </c>
      <c r="J80" s="3" t="s">
        <v>402</v>
      </c>
      <c r="K80" s="2" t="str">
        <f>VLOOKUP(Table7[[#This Row],[CID]],ALY,2,FALSE)</f>
        <v>Faulty Modifier</v>
      </c>
    </row>
    <row r="81" spans="1:11" x14ac:dyDescent="0.2">
      <c r="A81" s="8" t="str">
        <f>Table7[[#This Row],[Test No.]]&amp;Table7[[#This Row],[Section]]&amp;Table7[[#This Row],[Q. No.]]</f>
        <v>P2E5</v>
      </c>
      <c r="B81" s="8"/>
      <c r="C81" s="16" t="s">
        <v>306</v>
      </c>
      <c r="D81" s="6">
        <v>5</v>
      </c>
      <c r="E81" s="6" t="s">
        <v>31</v>
      </c>
      <c r="F81" s="14">
        <v>1</v>
      </c>
      <c r="G81" s="14" t="s">
        <v>59</v>
      </c>
      <c r="H81" s="10">
        <v>2</v>
      </c>
      <c r="I81" s="13" t="s">
        <v>38</v>
      </c>
      <c r="J81" s="3" t="s">
        <v>395</v>
      </c>
      <c r="K81" s="2" t="str">
        <f>VLOOKUP(Table7[[#This Row],[CID]],ALY,2,FALSE)</f>
        <v>Verb Forms/Tense Agreement</v>
      </c>
    </row>
    <row r="82" spans="1:11" x14ac:dyDescent="0.2">
      <c r="A82" s="8" t="str">
        <f>Table7[[#This Row],[Test No.]]&amp;Table7[[#This Row],[Section]]&amp;Table7[[#This Row],[Q. No.]]</f>
        <v>P2E6</v>
      </c>
      <c r="B82" s="8"/>
      <c r="C82" s="16" t="s">
        <v>306</v>
      </c>
      <c r="D82" s="6">
        <v>6</v>
      </c>
      <c r="E82" s="6" t="s">
        <v>31</v>
      </c>
      <c r="F82" s="14">
        <v>2</v>
      </c>
      <c r="G82" s="13" t="s">
        <v>57</v>
      </c>
      <c r="H82" s="10">
        <v>6</v>
      </c>
      <c r="I82" s="13" t="s">
        <v>42</v>
      </c>
      <c r="J82" s="3" t="s">
        <v>521</v>
      </c>
      <c r="K82" s="2" t="str">
        <f>VLOOKUP(Table7[[#This Row],[CID]],ALY,2,FALSE)</f>
        <v>Word Choice</v>
      </c>
    </row>
    <row r="83" spans="1:11" x14ac:dyDescent="0.2">
      <c r="A83" s="8" t="str">
        <f>Table7[[#This Row],[Test No.]]&amp;Table7[[#This Row],[Section]]&amp;Table7[[#This Row],[Q. No.]]</f>
        <v>P2E7</v>
      </c>
      <c r="B83" s="8"/>
      <c r="C83" s="16" t="s">
        <v>306</v>
      </c>
      <c r="D83" s="6">
        <v>7</v>
      </c>
      <c r="E83" s="6" t="s">
        <v>31</v>
      </c>
      <c r="F83" s="14">
        <v>2</v>
      </c>
      <c r="G83" s="13" t="s">
        <v>57</v>
      </c>
      <c r="H83" s="10">
        <v>6</v>
      </c>
      <c r="I83" s="13" t="s">
        <v>42</v>
      </c>
      <c r="J83" s="3" t="s">
        <v>521</v>
      </c>
      <c r="K83" s="2" t="str">
        <f>VLOOKUP(Table7[[#This Row],[CID]],ALY,2,FALSE)</f>
        <v>Word Choice</v>
      </c>
    </row>
    <row r="84" spans="1:11" x14ac:dyDescent="0.2">
      <c r="A84" s="8" t="str">
        <f>Table7[[#This Row],[Test No.]]&amp;Table7[[#This Row],[Section]]&amp;Table7[[#This Row],[Q. No.]]</f>
        <v>P2E8</v>
      </c>
      <c r="B84" s="8"/>
      <c r="C84" s="16" t="s">
        <v>306</v>
      </c>
      <c r="D84" s="6">
        <v>8</v>
      </c>
      <c r="E84" s="6" t="s">
        <v>31</v>
      </c>
      <c r="F84" s="14">
        <v>2</v>
      </c>
      <c r="G84" s="13" t="s">
        <v>57</v>
      </c>
      <c r="H84" s="10">
        <v>6</v>
      </c>
      <c r="I84" s="13" t="s">
        <v>42</v>
      </c>
      <c r="J84" s="3" t="s">
        <v>522</v>
      </c>
      <c r="K84" s="2" t="str">
        <f>VLOOKUP(Table7[[#This Row],[CID]],ALY,2,FALSE)</f>
        <v>Effectiveness</v>
      </c>
    </row>
    <row r="85" spans="1:11" x14ac:dyDescent="0.2">
      <c r="A85" s="8" t="str">
        <f>Table7[[#This Row],[Test No.]]&amp;Table7[[#This Row],[Section]]&amp;Table7[[#This Row],[Q. No.]]</f>
        <v>P2E9</v>
      </c>
      <c r="B85" s="8"/>
      <c r="C85" s="16" t="s">
        <v>306</v>
      </c>
      <c r="D85" s="6">
        <v>9</v>
      </c>
      <c r="E85" s="6" t="s">
        <v>31</v>
      </c>
      <c r="F85" s="14">
        <v>2</v>
      </c>
      <c r="G85" s="13" t="s">
        <v>57</v>
      </c>
      <c r="H85" s="10">
        <v>4</v>
      </c>
      <c r="I85" s="13" t="s">
        <v>40</v>
      </c>
      <c r="J85" s="3" t="s">
        <v>516</v>
      </c>
      <c r="K85" s="2" t="str">
        <f>VLOOKUP(Table7[[#This Row],[CID]],ALY,2,FALSE)</f>
        <v>Transitions &amp; Topic Sentences</v>
      </c>
    </row>
    <row r="86" spans="1:11" x14ac:dyDescent="0.2">
      <c r="A86" s="8" t="str">
        <f>Table7[[#This Row],[Test No.]]&amp;Table7[[#This Row],[Section]]&amp;Table7[[#This Row],[Q. No.]]</f>
        <v>P2E10</v>
      </c>
      <c r="B86" s="8"/>
      <c r="C86" s="16" t="s">
        <v>306</v>
      </c>
      <c r="D86" s="6">
        <v>10</v>
      </c>
      <c r="E86" s="6" t="s">
        <v>31</v>
      </c>
      <c r="F86" s="14">
        <v>1</v>
      </c>
      <c r="G86" s="14" t="s">
        <v>59</v>
      </c>
      <c r="H86" s="10">
        <v>2</v>
      </c>
      <c r="I86" s="13" t="s">
        <v>38</v>
      </c>
      <c r="J86" s="3" t="s">
        <v>395</v>
      </c>
      <c r="K86" s="2" t="str">
        <f>VLOOKUP(Table7[[#This Row],[CID]],ALY,2,FALSE)</f>
        <v>Verb Forms/Tense Agreement</v>
      </c>
    </row>
    <row r="87" spans="1:11" x14ac:dyDescent="0.2">
      <c r="A87" s="8" t="str">
        <f>Table7[[#This Row],[Test No.]]&amp;Table7[[#This Row],[Section]]&amp;Table7[[#This Row],[Q. No.]]</f>
        <v>P2E11</v>
      </c>
      <c r="B87" s="8"/>
      <c r="C87" s="16" t="s">
        <v>306</v>
      </c>
      <c r="D87" s="6">
        <v>11</v>
      </c>
      <c r="E87" s="6" t="s">
        <v>31</v>
      </c>
      <c r="F87" s="14">
        <v>1</v>
      </c>
      <c r="G87" s="14" t="s">
        <v>59</v>
      </c>
      <c r="H87" s="10">
        <v>2</v>
      </c>
      <c r="I87" s="13" t="s">
        <v>38</v>
      </c>
      <c r="J87" s="6" t="s">
        <v>395</v>
      </c>
      <c r="K87" s="10" t="str">
        <f>VLOOKUP(Table7[[#This Row],[CID]],ALY,2,FALSE)</f>
        <v>Verb Forms/Tense Agreement</v>
      </c>
    </row>
    <row r="88" spans="1:11" x14ac:dyDescent="0.2">
      <c r="A88" s="8" t="str">
        <f>Table7[[#This Row],[Test No.]]&amp;Table7[[#This Row],[Section]]&amp;Table7[[#This Row],[Q. No.]]</f>
        <v>P2E12</v>
      </c>
      <c r="B88" s="8"/>
      <c r="C88" s="16" t="s">
        <v>306</v>
      </c>
      <c r="D88" s="6">
        <v>12</v>
      </c>
      <c r="E88" s="6" t="s">
        <v>31</v>
      </c>
      <c r="F88" s="14">
        <v>2</v>
      </c>
      <c r="G88" s="13" t="s">
        <v>57</v>
      </c>
      <c r="H88" s="10">
        <v>6</v>
      </c>
      <c r="I88" s="13" t="s">
        <v>42</v>
      </c>
      <c r="J88" s="6" t="s">
        <v>522</v>
      </c>
      <c r="K88" s="10" t="str">
        <f>VLOOKUP(Table7[[#This Row],[CID]],ALY,2,FALSE)</f>
        <v>Effectiveness</v>
      </c>
    </row>
    <row r="89" spans="1:11" x14ac:dyDescent="0.2">
      <c r="A89" s="8" t="str">
        <f>Table7[[#This Row],[Test No.]]&amp;Table7[[#This Row],[Section]]&amp;Table7[[#This Row],[Q. No.]]</f>
        <v>P2E13</v>
      </c>
      <c r="B89" s="8"/>
      <c r="C89" s="16" t="s">
        <v>306</v>
      </c>
      <c r="D89" s="6">
        <v>13</v>
      </c>
      <c r="E89" s="6" t="s">
        <v>31</v>
      </c>
      <c r="F89" s="14">
        <v>2</v>
      </c>
      <c r="G89" s="13" t="s">
        <v>57</v>
      </c>
      <c r="H89" s="10">
        <v>4</v>
      </c>
      <c r="I89" s="13" t="s">
        <v>40</v>
      </c>
      <c r="J89" s="3" t="s">
        <v>512</v>
      </c>
      <c r="K89" s="2" t="str">
        <f>VLOOKUP(Table7[[#This Row],[CID]],ALY,2,FALSE)</f>
        <v>Additional Detail &amp; Evidence</v>
      </c>
    </row>
    <row r="90" spans="1:11" x14ac:dyDescent="0.2">
      <c r="A90" s="8" t="str">
        <f>Table7[[#This Row],[Test No.]]&amp;Table7[[#This Row],[Section]]&amp;Table7[[#This Row],[Q. No.]]</f>
        <v>P2E14</v>
      </c>
      <c r="B90" s="8"/>
      <c r="C90" s="16" t="s">
        <v>306</v>
      </c>
      <c r="D90" s="6">
        <v>14</v>
      </c>
      <c r="E90" s="6" t="s">
        <v>31</v>
      </c>
      <c r="F90" s="14">
        <v>1</v>
      </c>
      <c r="G90" s="14" t="s">
        <v>59</v>
      </c>
      <c r="H90" s="10">
        <v>2</v>
      </c>
      <c r="I90" s="13" t="s">
        <v>38</v>
      </c>
      <c r="J90" s="3" t="s">
        <v>398</v>
      </c>
      <c r="K90" s="2" t="str">
        <f>VLOOKUP(Table7[[#This Row],[CID]],ALY,2,FALSE)</f>
        <v>Idioms</v>
      </c>
    </row>
    <row r="91" spans="1:11" x14ac:dyDescent="0.2">
      <c r="A91" s="8" t="str">
        <f>Table7[[#This Row],[Test No.]]&amp;Table7[[#This Row],[Section]]&amp;Table7[[#This Row],[Q. No.]]</f>
        <v>P2E15</v>
      </c>
      <c r="B91" s="8"/>
      <c r="C91" s="16" t="s">
        <v>306</v>
      </c>
      <c r="D91" s="6">
        <v>15</v>
      </c>
      <c r="E91" s="6" t="s">
        <v>31</v>
      </c>
      <c r="F91" s="14">
        <v>2</v>
      </c>
      <c r="G91" s="13" t="s">
        <v>57</v>
      </c>
      <c r="H91" s="10">
        <v>4</v>
      </c>
      <c r="I91" s="13" t="s">
        <v>40</v>
      </c>
      <c r="J91" s="3" t="s">
        <v>513</v>
      </c>
      <c r="K91" s="2" t="str">
        <f>VLOOKUP(Table7[[#This Row],[CID]],ALY,2,FALSE)</f>
        <v>Writer's Goal</v>
      </c>
    </row>
    <row r="92" spans="1:11" x14ac:dyDescent="0.2">
      <c r="A92" s="8" t="str">
        <f>Table7[[#This Row],[Test No.]]&amp;Table7[[#This Row],[Section]]&amp;Table7[[#This Row],[Q. No.]]</f>
        <v>P2E16</v>
      </c>
      <c r="B92" s="8"/>
      <c r="C92" s="16" t="s">
        <v>306</v>
      </c>
      <c r="D92" s="6">
        <v>16</v>
      </c>
      <c r="E92" s="6" t="s">
        <v>31</v>
      </c>
      <c r="F92" s="14">
        <v>1</v>
      </c>
      <c r="G92" s="14" t="s">
        <v>59</v>
      </c>
      <c r="H92" s="10">
        <v>3</v>
      </c>
      <c r="I92" s="13" t="s">
        <v>39</v>
      </c>
      <c r="J92" s="3" t="s">
        <v>401</v>
      </c>
      <c r="K92" s="2" t="str">
        <f>VLOOKUP(Table7[[#This Row],[CID]],ALY,2,FALSE)</f>
        <v>Parallel Construction</v>
      </c>
    </row>
    <row r="93" spans="1:11" x14ac:dyDescent="0.2">
      <c r="A93" s="8" t="str">
        <f>Table7[[#This Row],[Test No.]]&amp;Table7[[#This Row],[Section]]&amp;Table7[[#This Row],[Q. No.]]</f>
        <v>P2E17</v>
      </c>
      <c r="B93" s="8"/>
      <c r="C93" s="16" t="s">
        <v>306</v>
      </c>
      <c r="D93" s="6">
        <v>17</v>
      </c>
      <c r="E93" s="6" t="s">
        <v>31</v>
      </c>
      <c r="F93" s="14">
        <v>1</v>
      </c>
      <c r="G93" s="14" t="s">
        <v>59</v>
      </c>
      <c r="H93" s="10">
        <v>2</v>
      </c>
      <c r="I93" s="13" t="s">
        <v>38</v>
      </c>
      <c r="J93" s="3" t="s">
        <v>397</v>
      </c>
      <c r="K93" s="2" t="str">
        <f>VLOOKUP(Table7[[#This Row],[CID]],ALY,2,FALSE)</f>
        <v>Word Choice</v>
      </c>
    </row>
    <row r="94" spans="1:11" x14ac:dyDescent="0.2">
      <c r="A94" s="8" t="str">
        <f>Table7[[#This Row],[Test No.]]&amp;Table7[[#This Row],[Section]]&amp;Table7[[#This Row],[Q. No.]]</f>
        <v>P2E18</v>
      </c>
      <c r="B94" s="8"/>
      <c r="C94" s="16" t="s">
        <v>306</v>
      </c>
      <c r="D94" s="6">
        <v>18</v>
      </c>
      <c r="E94" s="6" t="s">
        <v>31</v>
      </c>
      <c r="F94" s="14">
        <v>1</v>
      </c>
      <c r="G94" s="14" t="s">
        <v>59</v>
      </c>
      <c r="H94" s="10">
        <v>2</v>
      </c>
      <c r="I94" s="13" t="s">
        <v>38</v>
      </c>
      <c r="J94" s="3" t="s">
        <v>395</v>
      </c>
      <c r="K94" s="2" t="str">
        <f>VLOOKUP(Table7[[#This Row],[CID]],ALY,2,FALSE)</f>
        <v>Verb Forms/Tense Agreement</v>
      </c>
    </row>
    <row r="95" spans="1:11" x14ac:dyDescent="0.2">
      <c r="A95" s="8" t="str">
        <f>Table7[[#This Row],[Test No.]]&amp;Table7[[#This Row],[Section]]&amp;Table7[[#This Row],[Q. No.]]</f>
        <v>P2E19</v>
      </c>
      <c r="B95" s="8"/>
      <c r="C95" s="16" t="s">
        <v>306</v>
      </c>
      <c r="D95" s="6">
        <v>19</v>
      </c>
      <c r="E95" s="6" t="s">
        <v>31</v>
      </c>
      <c r="F95" s="14">
        <v>2</v>
      </c>
      <c r="G95" s="13" t="s">
        <v>57</v>
      </c>
      <c r="H95" s="10">
        <v>5</v>
      </c>
      <c r="I95" s="13" t="s">
        <v>41</v>
      </c>
      <c r="J95" s="3" t="s">
        <v>518</v>
      </c>
      <c r="K95" s="2" t="str">
        <f>VLOOKUP(Table7[[#This Row],[CID]],ALY,2,FALSE)</f>
        <v>Unity &amp; Coherence</v>
      </c>
    </row>
    <row r="96" spans="1:11" x14ac:dyDescent="0.2">
      <c r="A96" s="8" t="str">
        <f>Table7[[#This Row],[Test No.]]&amp;Table7[[#This Row],[Section]]&amp;Table7[[#This Row],[Q. No.]]</f>
        <v>P2E20</v>
      </c>
      <c r="B96" s="8"/>
      <c r="C96" s="16" t="s">
        <v>306</v>
      </c>
      <c r="D96" s="6">
        <v>20</v>
      </c>
      <c r="E96" s="6" t="s">
        <v>31</v>
      </c>
      <c r="F96" s="14">
        <v>2</v>
      </c>
      <c r="G96" s="13" t="s">
        <v>57</v>
      </c>
      <c r="H96" s="10">
        <v>5</v>
      </c>
      <c r="I96" s="13" t="s">
        <v>41</v>
      </c>
      <c r="J96" s="3" t="s">
        <v>518</v>
      </c>
      <c r="K96" s="2" t="str">
        <f>VLOOKUP(Table7[[#This Row],[CID]],ALY,2,FALSE)</f>
        <v>Unity &amp; Coherence</v>
      </c>
    </row>
    <row r="97" spans="1:11" x14ac:dyDescent="0.2">
      <c r="A97" s="8" t="str">
        <f>Table7[[#This Row],[Test No.]]&amp;Table7[[#This Row],[Section]]&amp;Table7[[#This Row],[Q. No.]]</f>
        <v>P2E21</v>
      </c>
      <c r="B97" s="8"/>
      <c r="C97" s="16" t="s">
        <v>306</v>
      </c>
      <c r="D97" s="6">
        <v>21</v>
      </c>
      <c r="E97" s="6" t="s">
        <v>31</v>
      </c>
      <c r="F97" s="14">
        <v>2</v>
      </c>
      <c r="G97" s="13" t="s">
        <v>57</v>
      </c>
      <c r="H97" s="10">
        <v>6</v>
      </c>
      <c r="I97" s="13" t="s">
        <v>42</v>
      </c>
      <c r="J97" s="3" t="s">
        <v>521</v>
      </c>
      <c r="K97" s="2" t="str">
        <f>VLOOKUP(Table7[[#This Row],[CID]],ALY,2,FALSE)</f>
        <v>Word Choice</v>
      </c>
    </row>
    <row r="98" spans="1:11" x14ac:dyDescent="0.2">
      <c r="A98" s="8" t="str">
        <f>Table7[[#This Row],[Test No.]]&amp;Table7[[#This Row],[Section]]&amp;Table7[[#This Row],[Q. No.]]</f>
        <v>P2E22</v>
      </c>
      <c r="B98" s="8"/>
      <c r="C98" s="16" t="s">
        <v>306</v>
      </c>
      <c r="D98" s="6">
        <v>22</v>
      </c>
      <c r="E98" s="6" t="s">
        <v>31</v>
      </c>
      <c r="F98" s="14">
        <v>2</v>
      </c>
      <c r="G98" s="13" t="s">
        <v>57</v>
      </c>
      <c r="H98" s="10">
        <v>6</v>
      </c>
      <c r="I98" s="13" t="s">
        <v>42</v>
      </c>
      <c r="J98" s="3" t="s">
        <v>521</v>
      </c>
      <c r="K98" s="2" t="str">
        <f>VLOOKUP(Table7[[#This Row],[CID]],ALY,2,FALSE)</f>
        <v>Word Choice</v>
      </c>
    </row>
    <row r="99" spans="1:11" x14ac:dyDescent="0.2">
      <c r="A99" s="8" t="str">
        <f>Table7[[#This Row],[Test No.]]&amp;Table7[[#This Row],[Section]]&amp;Table7[[#This Row],[Q. No.]]</f>
        <v>P2E23</v>
      </c>
      <c r="B99" s="8"/>
      <c r="C99" s="16" t="s">
        <v>306</v>
      </c>
      <c r="D99" s="6">
        <v>23</v>
      </c>
      <c r="E99" s="6" t="s">
        <v>31</v>
      </c>
      <c r="F99" s="14">
        <v>2</v>
      </c>
      <c r="G99" s="13" t="s">
        <v>57</v>
      </c>
      <c r="H99" s="10">
        <v>6</v>
      </c>
      <c r="I99" s="13" t="s">
        <v>42</v>
      </c>
      <c r="J99" s="3" t="s">
        <v>522</v>
      </c>
      <c r="K99" s="2" t="str">
        <f>VLOOKUP(Table7[[#This Row],[CID]],ALY,2,FALSE)</f>
        <v>Effectiveness</v>
      </c>
    </row>
    <row r="100" spans="1:11" x14ac:dyDescent="0.2">
      <c r="A100" s="8" t="str">
        <f>Table7[[#This Row],[Test No.]]&amp;Table7[[#This Row],[Section]]&amp;Table7[[#This Row],[Q. No.]]</f>
        <v>P2E24</v>
      </c>
      <c r="B100" s="8"/>
      <c r="C100" s="16" t="s">
        <v>306</v>
      </c>
      <c r="D100" s="6">
        <v>24</v>
      </c>
      <c r="E100" s="6" t="s">
        <v>31</v>
      </c>
      <c r="F100" s="14">
        <v>2</v>
      </c>
      <c r="G100" s="13" t="s">
        <v>57</v>
      </c>
      <c r="H100" s="10">
        <v>6</v>
      </c>
      <c r="I100" s="13" t="s">
        <v>42</v>
      </c>
      <c r="J100" s="3" t="s">
        <v>523</v>
      </c>
      <c r="K100" s="2" t="str">
        <f>VLOOKUP(Table7[[#This Row],[CID]],ALY,2,FALSE)</f>
        <v>Avoiding Ambiguity &amp; Redundancy</v>
      </c>
    </row>
    <row r="101" spans="1:11" x14ac:dyDescent="0.2">
      <c r="A101" s="8" t="str">
        <f>Table7[[#This Row],[Test No.]]&amp;Table7[[#This Row],[Section]]&amp;Table7[[#This Row],[Q. No.]]</f>
        <v>P2E25</v>
      </c>
      <c r="B101" s="8"/>
      <c r="C101" s="16" t="s">
        <v>306</v>
      </c>
      <c r="D101" s="6">
        <v>25</v>
      </c>
      <c r="E101" s="6" t="s">
        <v>31</v>
      </c>
      <c r="F101" s="14">
        <v>2</v>
      </c>
      <c r="G101" s="13" t="s">
        <v>57</v>
      </c>
      <c r="H101" s="10">
        <v>6</v>
      </c>
      <c r="I101" s="13" t="s">
        <v>42</v>
      </c>
      <c r="J101" s="3" t="s">
        <v>523</v>
      </c>
      <c r="K101" s="2" t="str">
        <f>VLOOKUP(Table7[[#This Row],[CID]],ALY,2,FALSE)</f>
        <v>Avoiding Ambiguity &amp; Redundancy</v>
      </c>
    </row>
    <row r="102" spans="1:11" x14ac:dyDescent="0.2">
      <c r="A102" s="8" t="str">
        <f>Table7[[#This Row],[Test No.]]&amp;Table7[[#This Row],[Section]]&amp;Table7[[#This Row],[Q. No.]]</f>
        <v>P2E26</v>
      </c>
      <c r="B102" s="8"/>
      <c r="C102" s="16" t="s">
        <v>306</v>
      </c>
      <c r="D102" s="6">
        <v>26</v>
      </c>
      <c r="E102" s="6" t="s">
        <v>31</v>
      </c>
      <c r="F102" s="14">
        <v>1</v>
      </c>
      <c r="G102" s="14" t="s">
        <v>59</v>
      </c>
      <c r="H102" s="10">
        <v>2</v>
      </c>
      <c r="I102" s="13" t="s">
        <v>38</v>
      </c>
      <c r="J102" s="3" t="s">
        <v>393</v>
      </c>
      <c r="K102" s="2" t="str">
        <f>VLOOKUP(Table7[[#This Row],[CID]],ALY,2,FALSE)</f>
        <v>SVA</v>
      </c>
    </row>
    <row r="103" spans="1:11" x14ac:dyDescent="0.2">
      <c r="A103" s="8" t="str">
        <f>Table7[[#This Row],[Test No.]]&amp;Table7[[#This Row],[Section]]&amp;Table7[[#This Row],[Q. No.]]</f>
        <v>P2E27</v>
      </c>
      <c r="B103" s="8"/>
      <c r="C103" s="16" t="s">
        <v>306</v>
      </c>
      <c r="D103" s="6">
        <v>27</v>
      </c>
      <c r="E103" s="6" t="s">
        <v>31</v>
      </c>
      <c r="F103" s="14">
        <v>1</v>
      </c>
      <c r="G103" s="14" t="s">
        <v>59</v>
      </c>
      <c r="H103" s="10">
        <v>2</v>
      </c>
      <c r="I103" s="13" t="s">
        <v>38</v>
      </c>
      <c r="J103" s="3" t="s">
        <v>395</v>
      </c>
      <c r="K103" s="2" t="str">
        <f>VLOOKUP(Table7[[#This Row],[CID]],ALY,2,FALSE)</f>
        <v>Verb Forms/Tense Agreement</v>
      </c>
    </row>
    <row r="104" spans="1:11" x14ac:dyDescent="0.2">
      <c r="A104" s="8" t="str">
        <f>Table7[[#This Row],[Test No.]]&amp;Table7[[#This Row],[Section]]&amp;Table7[[#This Row],[Q. No.]]</f>
        <v>P2E28</v>
      </c>
      <c r="B104" s="8"/>
      <c r="C104" s="16" t="s">
        <v>306</v>
      </c>
      <c r="D104" s="6">
        <v>28</v>
      </c>
      <c r="E104" s="6" t="s">
        <v>31</v>
      </c>
      <c r="F104" s="14">
        <v>1</v>
      </c>
      <c r="G104" s="14" t="s">
        <v>59</v>
      </c>
      <c r="H104" s="10">
        <v>2</v>
      </c>
      <c r="I104" s="13" t="s">
        <v>38</v>
      </c>
      <c r="J104" s="3" t="s">
        <v>398</v>
      </c>
      <c r="K104" s="2" t="str">
        <f>VLOOKUP(Table7[[#This Row],[CID]],ALY,2,FALSE)</f>
        <v>Idioms</v>
      </c>
    </row>
    <row r="105" spans="1:11" x14ac:dyDescent="0.2">
      <c r="A105" s="8" t="str">
        <f>Table7[[#This Row],[Test No.]]&amp;Table7[[#This Row],[Section]]&amp;Table7[[#This Row],[Q. No.]]</f>
        <v>P2E29</v>
      </c>
      <c r="B105" s="8"/>
      <c r="C105" s="16" t="s">
        <v>306</v>
      </c>
      <c r="D105" s="6">
        <v>29</v>
      </c>
      <c r="E105" s="6" t="s">
        <v>31</v>
      </c>
      <c r="F105" s="14">
        <v>2</v>
      </c>
      <c r="G105" s="13" t="s">
        <v>57</v>
      </c>
      <c r="H105" s="10">
        <v>4</v>
      </c>
      <c r="I105" s="13" t="s">
        <v>40</v>
      </c>
      <c r="J105" s="3" t="s">
        <v>513</v>
      </c>
      <c r="K105" s="2" t="str">
        <f>VLOOKUP(Table7[[#This Row],[CID]],ALY,2,FALSE)</f>
        <v>Writer's Goal</v>
      </c>
    </row>
    <row r="106" spans="1:11" x14ac:dyDescent="0.2">
      <c r="A106" s="8" t="str">
        <f>Table7[[#This Row],[Test No.]]&amp;Table7[[#This Row],[Section]]&amp;Table7[[#This Row],[Q. No.]]</f>
        <v>P2E30</v>
      </c>
      <c r="B106" s="8"/>
      <c r="C106" s="16" t="s">
        <v>306</v>
      </c>
      <c r="D106" s="6">
        <v>30</v>
      </c>
      <c r="E106" s="6" t="s">
        <v>31</v>
      </c>
      <c r="F106" s="14">
        <v>2</v>
      </c>
      <c r="G106" s="13" t="s">
        <v>57</v>
      </c>
      <c r="H106" s="10">
        <v>4</v>
      </c>
      <c r="I106" s="13" t="s">
        <v>40</v>
      </c>
      <c r="J106" s="3" t="s">
        <v>515</v>
      </c>
      <c r="K106" s="2" t="str">
        <f>VLOOKUP(Table7[[#This Row],[CID]],ALY,2,FALSE)</f>
        <v>Big Picture</v>
      </c>
    </row>
    <row r="107" spans="1:11" x14ac:dyDescent="0.2">
      <c r="A107" s="8" t="str">
        <f>Table7[[#This Row],[Test No.]]&amp;Table7[[#This Row],[Section]]&amp;Table7[[#This Row],[Q. No.]]</f>
        <v>P2E31</v>
      </c>
      <c r="B107" s="8"/>
      <c r="C107" s="16" t="s">
        <v>306</v>
      </c>
      <c r="D107" s="6">
        <v>31</v>
      </c>
      <c r="E107" s="6" t="s">
        <v>31</v>
      </c>
      <c r="F107" s="14">
        <v>1</v>
      </c>
      <c r="G107" s="14" t="s">
        <v>59</v>
      </c>
      <c r="H107" s="10">
        <v>2</v>
      </c>
      <c r="I107" s="13" t="s">
        <v>38</v>
      </c>
      <c r="J107" s="3" t="s">
        <v>398</v>
      </c>
      <c r="K107" s="2" t="str">
        <f>VLOOKUP(Table7[[#This Row],[CID]],ALY,2,FALSE)</f>
        <v>Idioms</v>
      </c>
    </row>
    <row r="108" spans="1:11" x14ac:dyDescent="0.2">
      <c r="A108" s="8" t="str">
        <f>Table7[[#This Row],[Test No.]]&amp;Table7[[#This Row],[Section]]&amp;Table7[[#This Row],[Q. No.]]</f>
        <v>P2E32</v>
      </c>
      <c r="B108" s="8"/>
      <c r="C108" s="16" t="s">
        <v>306</v>
      </c>
      <c r="D108" s="6">
        <v>32</v>
      </c>
      <c r="E108" s="6" t="s">
        <v>31</v>
      </c>
      <c r="F108" s="14">
        <v>1</v>
      </c>
      <c r="G108" s="14" t="s">
        <v>59</v>
      </c>
      <c r="H108" s="10">
        <v>2</v>
      </c>
      <c r="I108" s="13" t="s">
        <v>38</v>
      </c>
      <c r="J108" s="3" t="s">
        <v>398</v>
      </c>
      <c r="K108" s="2" t="str">
        <f>VLOOKUP(Table7[[#This Row],[CID]],ALY,2,FALSE)</f>
        <v>Idioms</v>
      </c>
    </row>
    <row r="109" spans="1:11" x14ac:dyDescent="0.2">
      <c r="A109" s="8" t="str">
        <f>Table7[[#This Row],[Test No.]]&amp;Table7[[#This Row],[Section]]&amp;Table7[[#This Row],[Q. No.]]</f>
        <v>P2E33</v>
      </c>
      <c r="B109" s="8"/>
      <c r="C109" s="16" t="s">
        <v>306</v>
      </c>
      <c r="D109" s="6">
        <v>33</v>
      </c>
      <c r="E109" s="6" t="s">
        <v>31</v>
      </c>
      <c r="F109" s="14">
        <v>1</v>
      </c>
      <c r="G109" s="14" t="s">
        <v>59</v>
      </c>
      <c r="H109" s="10">
        <v>3</v>
      </c>
      <c r="I109" s="13" t="s">
        <v>39</v>
      </c>
      <c r="J109" s="3" t="s">
        <v>399</v>
      </c>
      <c r="K109" s="2" t="str">
        <f>VLOOKUP(Table7[[#This Row],[CID]],ALY,2,FALSE)</f>
        <v>Sentence Fragment</v>
      </c>
    </row>
    <row r="110" spans="1:11" x14ac:dyDescent="0.2">
      <c r="A110" s="8" t="str">
        <f>Table7[[#This Row],[Test No.]]&amp;Table7[[#This Row],[Section]]&amp;Table7[[#This Row],[Q. No.]]</f>
        <v>P2E34</v>
      </c>
      <c r="B110" s="8"/>
      <c r="C110" s="16" t="s">
        <v>306</v>
      </c>
      <c r="D110" s="6">
        <v>34</v>
      </c>
      <c r="E110" s="6" t="s">
        <v>31</v>
      </c>
      <c r="F110" s="14">
        <v>2</v>
      </c>
      <c r="G110" s="13" t="s">
        <v>57</v>
      </c>
      <c r="H110" s="10">
        <v>4</v>
      </c>
      <c r="I110" s="13" t="s">
        <v>40</v>
      </c>
      <c r="J110" s="3" t="s">
        <v>514</v>
      </c>
      <c r="K110" s="2" t="str">
        <f>VLOOKUP(Table7[[#This Row],[CID]],ALY,2,FALSE)</f>
        <v>Relation to Paragraph/Essay</v>
      </c>
    </row>
    <row r="111" spans="1:11" x14ac:dyDescent="0.2">
      <c r="A111" s="8" t="str">
        <f>Table7[[#This Row],[Test No.]]&amp;Table7[[#This Row],[Section]]&amp;Table7[[#This Row],[Q. No.]]</f>
        <v>P2E35</v>
      </c>
      <c r="B111" s="8"/>
      <c r="C111" s="16" t="s">
        <v>306</v>
      </c>
      <c r="D111" s="6">
        <v>35</v>
      </c>
      <c r="E111" s="6" t="s">
        <v>31</v>
      </c>
      <c r="F111" s="14">
        <v>1</v>
      </c>
      <c r="G111" s="14" t="s">
        <v>59</v>
      </c>
      <c r="H111" s="14">
        <v>1</v>
      </c>
      <c r="I111" s="14" t="s">
        <v>37</v>
      </c>
      <c r="J111" s="3" t="s">
        <v>387</v>
      </c>
      <c r="K111" s="2" t="str">
        <f>VLOOKUP(Table7[[#This Row],[CID]],ALY,2,FALSE)</f>
        <v>Commas</v>
      </c>
    </row>
    <row r="112" spans="1:11" x14ac:dyDescent="0.2">
      <c r="A112" s="8" t="str">
        <f>Table7[[#This Row],[Test No.]]&amp;Table7[[#This Row],[Section]]&amp;Table7[[#This Row],[Q. No.]]</f>
        <v>P2E36</v>
      </c>
      <c r="B112" s="8"/>
      <c r="C112" s="16" t="s">
        <v>306</v>
      </c>
      <c r="D112" s="6">
        <v>36</v>
      </c>
      <c r="E112" s="6" t="s">
        <v>31</v>
      </c>
      <c r="F112" s="14">
        <v>1</v>
      </c>
      <c r="G112" s="14" t="s">
        <v>59</v>
      </c>
      <c r="H112" s="14">
        <v>1</v>
      </c>
      <c r="I112" s="14" t="s">
        <v>37</v>
      </c>
      <c r="J112" s="3" t="s">
        <v>388</v>
      </c>
      <c r="K112" s="2" t="str">
        <f>VLOOKUP(Table7[[#This Row],[CID]],ALY,2,FALSE)</f>
        <v>Apostrophes</v>
      </c>
    </row>
    <row r="113" spans="1:11" x14ac:dyDescent="0.2">
      <c r="A113" s="8" t="str">
        <f>Table7[[#This Row],[Test No.]]&amp;Table7[[#This Row],[Section]]&amp;Table7[[#This Row],[Q. No.]]</f>
        <v>P2E37</v>
      </c>
      <c r="B113" s="8"/>
      <c r="C113" s="16" t="s">
        <v>306</v>
      </c>
      <c r="D113" s="6">
        <v>37</v>
      </c>
      <c r="E113" s="6" t="s">
        <v>31</v>
      </c>
      <c r="F113" s="14">
        <v>2</v>
      </c>
      <c r="G113" s="13" t="s">
        <v>57</v>
      </c>
      <c r="H113" s="10">
        <v>5</v>
      </c>
      <c r="I113" s="13" t="s">
        <v>41</v>
      </c>
      <c r="J113" s="3" t="s">
        <v>520</v>
      </c>
      <c r="K113" s="2" t="str">
        <f>VLOOKUP(Table7[[#This Row],[CID]],ALY,2,FALSE)</f>
        <v>Reorganization</v>
      </c>
    </row>
    <row r="114" spans="1:11" x14ac:dyDescent="0.2">
      <c r="A114" s="8" t="str">
        <f>Table7[[#This Row],[Test No.]]&amp;Table7[[#This Row],[Section]]&amp;Table7[[#This Row],[Q. No.]]</f>
        <v>P2E38</v>
      </c>
      <c r="B114" s="8"/>
      <c r="C114" s="16" t="s">
        <v>306</v>
      </c>
      <c r="D114" s="6">
        <v>38</v>
      </c>
      <c r="E114" s="6" t="s">
        <v>31</v>
      </c>
      <c r="F114" s="14">
        <v>2</v>
      </c>
      <c r="G114" s="13" t="s">
        <v>57</v>
      </c>
      <c r="H114" s="10">
        <v>6</v>
      </c>
      <c r="I114" s="13" t="s">
        <v>42</v>
      </c>
      <c r="J114" s="3" t="s">
        <v>523</v>
      </c>
      <c r="K114" s="2" t="str">
        <f>VLOOKUP(Table7[[#This Row],[CID]],ALY,2,FALSE)</f>
        <v>Avoiding Ambiguity &amp; Redundancy</v>
      </c>
    </row>
    <row r="115" spans="1:11" x14ac:dyDescent="0.2">
      <c r="A115" s="8" t="str">
        <f>Table7[[#This Row],[Test No.]]&amp;Table7[[#This Row],[Section]]&amp;Table7[[#This Row],[Q. No.]]</f>
        <v>P2E39</v>
      </c>
      <c r="B115" s="8"/>
      <c r="C115" s="16" t="s">
        <v>306</v>
      </c>
      <c r="D115" s="6">
        <v>39</v>
      </c>
      <c r="E115" s="6" t="s">
        <v>31</v>
      </c>
      <c r="F115" s="14">
        <v>2</v>
      </c>
      <c r="G115" s="13" t="s">
        <v>57</v>
      </c>
      <c r="H115" s="10">
        <v>5</v>
      </c>
      <c r="I115" s="13" t="s">
        <v>41</v>
      </c>
      <c r="J115" s="3" t="s">
        <v>519</v>
      </c>
      <c r="K115" s="2" t="str">
        <f>VLOOKUP(Table7[[#This Row],[CID]],ALY,2,FALSE)</f>
        <v>Opening/Transitional/Closing</v>
      </c>
    </row>
    <row r="116" spans="1:11" x14ac:dyDescent="0.2">
      <c r="A116" s="8" t="str">
        <f>Table7[[#This Row],[Test No.]]&amp;Table7[[#This Row],[Section]]&amp;Table7[[#This Row],[Q. No.]]</f>
        <v>P2E40</v>
      </c>
      <c r="B116" s="8"/>
      <c r="C116" s="16" t="s">
        <v>306</v>
      </c>
      <c r="D116" s="6">
        <v>40</v>
      </c>
      <c r="E116" s="6" t="s">
        <v>31</v>
      </c>
      <c r="F116" s="14">
        <v>1</v>
      </c>
      <c r="G116" s="14" t="s">
        <v>59</v>
      </c>
      <c r="H116" s="10">
        <v>2</v>
      </c>
      <c r="I116" s="13" t="s">
        <v>38</v>
      </c>
      <c r="J116" s="3" t="s">
        <v>395</v>
      </c>
      <c r="K116" s="2" t="str">
        <f>VLOOKUP(Table7[[#This Row],[CID]],ALY,2,FALSE)</f>
        <v>Verb Forms/Tense Agreement</v>
      </c>
    </row>
    <row r="117" spans="1:11" x14ac:dyDescent="0.2">
      <c r="A117" s="8" t="str">
        <f>Table7[[#This Row],[Test No.]]&amp;Table7[[#This Row],[Section]]&amp;Table7[[#This Row],[Q. No.]]</f>
        <v>P2E41</v>
      </c>
      <c r="B117" s="8"/>
      <c r="C117" s="16" t="s">
        <v>306</v>
      </c>
      <c r="D117" s="6">
        <v>41</v>
      </c>
      <c r="E117" s="6" t="s">
        <v>31</v>
      </c>
      <c r="F117" s="14">
        <v>1</v>
      </c>
      <c r="G117" s="14" t="s">
        <v>59</v>
      </c>
      <c r="H117" s="10">
        <v>2</v>
      </c>
      <c r="I117" s="13" t="s">
        <v>38</v>
      </c>
      <c r="J117" s="3" t="s">
        <v>396</v>
      </c>
      <c r="K117" s="2" t="str">
        <f>VLOOKUP(Table7[[#This Row],[CID]],ALY,2,FALSE)</f>
        <v>Comparisons</v>
      </c>
    </row>
    <row r="118" spans="1:11" x14ac:dyDescent="0.2">
      <c r="A118" s="8" t="str">
        <f>Table7[[#This Row],[Test No.]]&amp;Table7[[#This Row],[Section]]&amp;Table7[[#This Row],[Q. No.]]</f>
        <v>P2E42</v>
      </c>
      <c r="B118" s="8"/>
      <c r="C118" s="16" t="s">
        <v>306</v>
      </c>
      <c r="D118" s="6">
        <v>42</v>
      </c>
      <c r="E118" s="6" t="s">
        <v>31</v>
      </c>
      <c r="F118" s="14">
        <v>1</v>
      </c>
      <c r="G118" s="14" t="s">
        <v>59</v>
      </c>
      <c r="H118" s="10">
        <v>3</v>
      </c>
      <c r="I118" s="13" t="s">
        <v>39</v>
      </c>
      <c r="J118" s="3" t="s">
        <v>402</v>
      </c>
      <c r="K118" s="2" t="str">
        <f>VLOOKUP(Table7[[#This Row],[CID]],ALY,2,FALSE)</f>
        <v>Faulty Modifier</v>
      </c>
    </row>
    <row r="119" spans="1:11" x14ac:dyDescent="0.2">
      <c r="A119" s="8" t="str">
        <f>Table7[[#This Row],[Test No.]]&amp;Table7[[#This Row],[Section]]&amp;Table7[[#This Row],[Q. No.]]</f>
        <v>P2E43</v>
      </c>
      <c r="B119" s="8"/>
      <c r="C119" s="16" t="s">
        <v>306</v>
      </c>
      <c r="D119" s="6">
        <v>43</v>
      </c>
      <c r="E119" s="6" t="s">
        <v>31</v>
      </c>
      <c r="F119" s="14">
        <v>1</v>
      </c>
      <c r="G119" s="14" t="s">
        <v>59</v>
      </c>
      <c r="H119" s="10">
        <v>2</v>
      </c>
      <c r="I119" s="13" t="s">
        <v>38</v>
      </c>
      <c r="J119" s="3" t="s">
        <v>393</v>
      </c>
      <c r="K119" s="2" t="str">
        <f>VLOOKUP(Table7[[#This Row],[CID]],ALY,2,FALSE)</f>
        <v>SVA</v>
      </c>
    </row>
    <row r="120" spans="1:11" x14ac:dyDescent="0.2">
      <c r="A120" s="8" t="str">
        <f>Table7[[#This Row],[Test No.]]&amp;Table7[[#This Row],[Section]]&amp;Table7[[#This Row],[Q. No.]]</f>
        <v>P2E44</v>
      </c>
      <c r="B120" s="8"/>
      <c r="C120" s="16" t="s">
        <v>306</v>
      </c>
      <c r="D120" s="6">
        <v>44</v>
      </c>
      <c r="E120" s="6" t="s">
        <v>31</v>
      </c>
      <c r="F120" s="14">
        <v>2</v>
      </c>
      <c r="G120" s="13" t="s">
        <v>57</v>
      </c>
      <c r="H120" s="10">
        <v>4</v>
      </c>
      <c r="I120" s="13" t="s">
        <v>40</v>
      </c>
      <c r="J120" s="3" t="s">
        <v>514</v>
      </c>
      <c r="K120" s="2" t="str">
        <f>VLOOKUP(Table7[[#This Row],[CID]],ALY,2,FALSE)</f>
        <v>Relation to Paragraph/Essay</v>
      </c>
    </row>
    <row r="121" spans="1:11" x14ac:dyDescent="0.2">
      <c r="A121" s="8" t="str">
        <f>Table7[[#This Row],[Test No.]]&amp;Table7[[#This Row],[Section]]&amp;Table7[[#This Row],[Q. No.]]</f>
        <v>P2E45</v>
      </c>
      <c r="B121" s="8"/>
      <c r="C121" s="16" t="s">
        <v>306</v>
      </c>
      <c r="D121" s="6">
        <v>45</v>
      </c>
      <c r="E121" s="6" t="s">
        <v>31</v>
      </c>
      <c r="F121" s="14">
        <v>2</v>
      </c>
      <c r="G121" s="13" t="s">
        <v>57</v>
      </c>
      <c r="H121" s="10">
        <v>5</v>
      </c>
      <c r="I121" s="13" t="s">
        <v>41</v>
      </c>
      <c r="J121" s="3" t="s">
        <v>518</v>
      </c>
      <c r="K121" s="2" t="str">
        <f>VLOOKUP(Table7[[#This Row],[CID]],ALY,2,FALSE)</f>
        <v>Unity &amp; Coherence</v>
      </c>
    </row>
    <row r="122" spans="1:11" x14ac:dyDescent="0.2">
      <c r="A122" s="8" t="str">
        <f>Table7[[#This Row],[Test No.]]&amp;Table7[[#This Row],[Section]]&amp;Table7[[#This Row],[Q. No.]]</f>
        <v>P2E46</v>
      </c>
      <c r="B122" s="8"/>
      <c r="C122" s="16" t="s">
        <v>306</v>
      </c>
      <c r="D122" s="6">
        <v>46</v>
      </c>
      <c r="E122" s="6" t="s">
        <v>31</v>
      </c>
      <c r="F122" s="14">
        <v>2</v>
      </c>
      <c r="G122" s="13" t="s">
        <v>57</v>
      </c>
      <c r="H122" s="10">
        <v>5</v>
      </c>
      <c r="I122" s="13" t="s">
        <v>41</v>
      </c>
      <c r="J122" s="3" t="s">
        <v>519</v>
      </c>
      <c r="K122" s="2" t="str">
        <f>VLOOKUP(Table7[[#This Row],[CID]],ALY,2,FALSE)</f>
        <v>Opening/Transitional/Closing</v>
      </c>
    </row>
    <row r="123" spans="1:11" x14ac:dyDescent="0.2">
      <c r="A123" s="8" t="str">
        <f>Table7[[#This Row],[Test No.]]&amp;Table7[[#This Row],[Section]]&amp;Table7[[#This Row],[Q. No.]]</f>
        <v>P2E47</v>
      </c>
      <c r="B123" s="8"/>
      <c r="C123" s="16" t="s">
        <v>306</v>
      </c>
      <c r="D123" s="6">
        <v>47</v>
      </c>
      <c r="E123" s="6" t="s">
        <v>31</v>
      </c>
      <c r="F123" s="14">
        <v>2</v>
      </c>
      <c r="G123" s="13" t="s">
        <v>57</v>
      </c>
      <c r="H123" s="10">
        <v>6</v>
      </c>
      <c r="I123" s="13" t="s">
        <v>42</v>
      </c>
      <c r="J123" s="3" t="s">
        <v>523</v>
      </c>
      <c r="K123" s="2" t="str">
        <f>VLOOKUP(Table7[[#This Row],[CID]],ALY,2,FALSE)</f>
        <v>Avoiding Ambiguity &amp; Redundancy</v>
      </c>
    </row>
    <row r="124" spans="1:11" x14ac:dyDescent="0.2">
      <c r="A124" s="8" t="str">
        <f>Table7[[#This Row],[Test No.]]&amp;Table7[[#This Row],[Section]]&amp;Table7[[#This Row],[Q. No.]]</f>
        <v>P2E48</v>
      </c>
      <c r="B124" s="8"/>
      <c r="C124" s="16" t="s">
        <v>306</v>
      </c>
      <c r="D124" s="6">
        <v>48</v>
      </c>
      <c r="E124" s="6" t="s">
        <v>31</v>
      </c>
      <c r="F124" s="14">
        <v>2</v>
      </c>
      <c r="G124" s="13" t="s">
        <v>57</v>
      </c>
      <c r="H124" s="10">
        <v>4</v>
      </c>
      <c r="I124" s="13" t="s">
        <v>40</v>
      </c>
      <c r="J124" s="3" t="s">
        <v>515</v>
      </c>
      <c r="K124" s="2" t="str">
        <f>VLOOKUP(Table7[[#This Row],[CID]],ALY,2,FALSE)</f>
        <v>Big Picture</v>
      </c>
    </row>
    <row r="125" spans="1:11" x14ac:dyDescent="0.2">
      <c r="A125" s="8" t="str">
        <f>Table7[[#This Row],[Test No.]]&amp;Table7[[#This Row],[Section]]&amp;Table7[[#This Row],[Q. No.]]</f>
        <v>P2E49</v>
      </c>
      <c r="B125" s="8"/>
      <c r="C125" s="16" t="s">
        <v>306</v>
      </c>
      <c r="D125" s="6">
        <v>49</v>
      </c>
      <c r="E125" s="6" t="s">
        <v>31</v>
      </c>
      <c r="F125" s="14">
        <v>1</v>
      </c>
      <c r="G125" s="14" t="s">
        <v>59</v>
      </c>
      <c r="H125" s="14">
        <v>1</v>
      </c>
      <c r="I125" s="14" t="s">
        <v>37</v>
      </c>
      <c r="J125" s="3" t="s">
        <v>387</v>
      </c>
      <c r="K125" s="2" t="str">
        <f>VLOOKUP(Table7[[#This Row],[CID]],ALY,2,FALSE)</f>
        <v>Commas</v>
      </c>
    </row>
    <row r="126" spans="1:11" x14ac:dyDescent="0.2">
      <c r="A126" s="8" t="str">
        <f>Table7[[#This Row],[Test No.]]&amp;Table7[[#This Row],[Section]]&amp;Table7[[#This Row],[Q. No.]]</f>
        <v>P2E50</v>
      </c>
      <c r="B126" s="8"/>
      <c r="C126" s="16" t="s">
        <v>306</v>
      </c>
      <c r="D126" s="6">
        <v>50</v>
      </c>
      <c r="E126" s="6" t="s">
        <v>31</v>
      </c>
      <c r="F126" s="14">
        <v>1</v>
      </c>
      <c r="G126" s="14" t="s">
        <v>59</v>
      </c>
      <c r="H126" s="10">
        <v>3</v>
      </c>
      <c r="I126" s="13" t="s">
        <v>39</v>
      </c>
      <c r="J126" s="3" t="s">
        <v>400</v>
      </c>
      <c r="K126" s="2" t="str">
        <f>VLOOKUP(Table7[[#This Row],[CID]],ALY,2,FALSE)</f>
        <v>Run-On Sentence</v>
      </c>
    </row>
    <row r="127" spans="1:11" x14ac:dyDescent="0.2">
      <c r="A127" s="8" t="str">
        <f>Table7[[#This Row],[Test No.]]&amp;Table7[[#This Row],[Section]]&amp;Table7[[#This Row],[Q. No.]]</f>
        <v>P2E51</v>
      </c>
      <c r="B127" s="8"/>
      <c r="C127" s="16" t="s">
        <v>306</v>
      </c>
      <c r="D127" s="6">
        <v>51</v>
      </c>
      <c r="E127" s="6" t="s">
        <v>31</v>
      </c>
      <c r="F127" s="14">
        <v>1</v>
      </c>
      <c r="G127" s="14" t="s">
        <v>59</v>
      </c>
      <c r="H127" s="14">
        <v>1</v>
      </c>
      <c r="I127" s="14" t="s">
        <v>37</v>
      </c>
      <c r="J127" s="3" t="s">
        <v>388</v>
      </c>
      <c r="K127" s="2" t="str">
        <f>VLOOKUP(Table7[[#This Row],[CID]],ALY,2,FALSE)</f>
        <v>Apostrophes</v>
      </c>
    </row>
    <row r="128" spans="1:11" x14ac:dyDescent="0.2">
      <c r="A128" s="8" t="str">
        <f>Table7[[#This Row],[Test No.]]&amp;Table7[[#This Row],[Section]]&amp;Table7[[#This Row],[Q. No.]]</f>
        <v>P2E52</v>
      </c>
      <c r="B128" s="8"/>
      <c r="C128" s="16" t="s">
        <v>306</v>
      </c>
      <c r="D128" s="6">
        <v>52</v>
      </c>
      <c r="E128" s="6" t="s">
        <v>31</v>
      </c>
      <c r="F128" s="14">
        <v>2</v>
      </c>
      <c r="G128" s="13" t="s">
        <v>57</v>
      </c>
      <c r="H128" s="10">
        <v>4</v>
      </c>
      <c r="I128" s="13" t="s">
        <v>40</v>
      </c>
      <c r="J128" s="3" t="s">
        <v>516</v>
      </c>
      <c r="K128" s="2" t="str">
        <f>VLOOKUP(Table7[[#This Row],[CID]],ALY,2,FALSE)</f>
        <v>Transitions &amp; Topic Sentences</v>
      </c>
    </row>
    <row r="129" spans="1:11" x14ac:dyDescent="0.2">
      <c r="A129" s="8" t="str">
        <f>Table7[[#This Row],[Test No.]]&amp;Table7[[#This Row],[Section]]&amp;Table7[[#This Row],[Q. No.]]</f>
        <v>P2E53</v>
      </c>
      <c r="B129" s="8"/>
      <c r="C129" s="16" t="s">
        <v>306</v>
      </c>
      <c r="D129" s="6">
        <v>53</v>
      </c>
      <c r="E129" s="6" t="s">
        <v>31</v>
      </c>
      <c r="F129" s="14">
        <v>1</v>
      </c>
      <c r="G129" s="14" t="s">
        <v>59</v>
      </c>
      <c r="H129" s="10">
        <v>3</v>
      </c>
      <c r="I129" s="13" t="s">
        <v>39</v>
      </c>
      <c r="J129" s="3" t="s">
        <v>400</v>
      </c>
      <c r="K129" s="2" t="str">
        <f>VLOOKUP(Table7[[#This Row],[CID]],ALY,2,FALSE)</f>
        <v>Run-On Sentence</v>
      </c>
    </row>
    <row r="130" spans="1:11" x14ac:dyDescent="0.2">
      <c r="A130" s="8" t="str">
        <f>Table7[[#This Row],[Test No.]]&amp;Table7[[#This Row],[Section]]&amp;Table7[[#This Row],[Q. No.]]</f>
        <v>P2E54</v>
      </c>
      <c r="B130" s="8"/>
      <c r="C130" s="16" t="s">
        <v>306</v>
      </c>
      <c r="D130" s="6">
        <v>54</v>
      </c>
      <c r="E130" s="6" t="s">
        <v>31</v>
      </c>
      <c r="F130" s="14">
        <v>1</v>
      </c>
      <c r="G130" s="14" t="s">
        <v>59</v>
      </c>
      <c r="H130" s="10">
        <v>2</v>
      </c>
      <c r="I130" s="13" t="s">
        <v>38</v>
      </c>
      <c r="J130" s="3" t="s">
        <v>393</v>
      </c>
      <c r="K130" s="2" t="str">
        <f>VLOOKUP(Table7[[#This Row],[CID]],ALY,2,FALSE)</f>
        <v>SVA</v>
      </c>
    </row>
    <row r="131" spans="1:11" x14ac:dyDescent="0.2">
      <c r="A131" s="8" t="str">
        <f>Table7[[#This Row],[Test No.]]&amp;Table7[[#This Row],[Section]]&amp;Table7[[#This Row],[Q. No.]]</f>
        <v>P2E55</v>
      </c>
      <c r="B131" s="8"/>
      <c r="C131" s="16" t="s">
        <v>306</v>
      </c>
      <c r="D131" s="6">
        <v>55</v>
      </c>
      <c r="E131" s="6" t="s">
        <v>31</v>
      </c>
      <c r="F131" s="14">
        <v>2</v>
      </c>
      <c r="G131" s="13" t="s">
        <v>57</v>
      </c>
      <c r="H131" s="10">
        <v>5</v>
      </c>
      <c r="I131" s="13" t="s">
        <v>41</v>
      </c>
      <c r="J131" s="3" t="s">
        <v>518</v>
      </c>
      <c r="K131" s="2" t="str">
        <f>VLOOKUP(Table7[[#This Row],[CID]],ALY,2,FALSE)</f>
        <v>Unity &amp; Coherence</v>
      </c>
    </row>
    <row r="132" spans="1:11" x14ac:dyDescent="0.2">
      <c r="A132" s="8" t="str">
        <f>Table7[[#This Row],[Test No.]]&amp;Table7[[#This Row],[Section]]&amp;Table7[[#This Row],[Q. No.]]</f>
        <v>P2E56</v>
      </c>
      <c r="B132" s="8"/>
      <c r="C132" s="16" t="s">
        <v>306</v>
      </c>
      <c r="D132" s="6">
        <v>56</v>
      </c>
      <c r="E132" s="6" t="s">
        <v>31</v>
      </c>
      <c r="F132" s="14">
        <v>1</v>
      </c>
      <c r="G132" s="14" t="s">
        <v>59</v>
      </c>
      <c r="H132" s="10">
        <v>2</v>
      </c>
      <c r="I132" s="13" t="s">
        <v>38</v>
      </c>
      <c r="J132" s="3" t="s">
        <v>397</v>
      </c>
      <c r="K132" s="2" t="str">
        <f>VLOOKUP(Table7[[#This Row],[CID]],ALY,2,FALSE)</f>
        <v>Word Choice</v>
      </c>
    </row>
    <row r="133" spans="1:11" x14ac:dyDescent="0.2">
      <c r="A133" s="8" t="str">
        <f>Table7[[#This Row],[Test No.]]&amp;Table7[[#This Row],[Section]]&amp;Table7[[#This Row],[Q. No.]]</f>
        <v>P2E57</v>
      </c>
      <c r="B133" s="8"/>
      <c r="C133" s="16" t="s">
        <v>306</v>
      </c>
      <c r="D133" s="6">
        <v>57</v>
      </c>
      <c r="E133" s="6" t="s">
        <v>31</v>
      </c>
      <c r="F133" s="14">
        <v>2</v>
      </c>
      <c r="G133" s="13" t="s">
        <v>57</v>
      </c>
      <c r="H133" s="10">
        <v>4</v>
      </c>
      <c r="I133" s="13" t="s">
        <v>40</v>
      </c>
      <c r="J133" s="3" t="s">
        <v>516</v>
      </c>
      <c r="K133" s="2" t="str">
        <f>VLOOKUP(Table7[[#This Row],[CID]],ALY,2,FALSE)</f>
        <v>Transitions &amp; Topic Sentences</v>
      </c>
    </row>
    <row r="134" spans="1:11" x14ac:dyDescent="0.2">
      <c r="A134" s="8" t="str">
        <f>Table7[[#This Row],[Test No.]]&amp;Table7[[#This Row],[Section]]&amp;Table7[[#This Row],[Q. No.]]</f>
        <v>P2E58</v>
      </c>
      <c r="B134" s="8"/>
      <c r="C134" s="16" t="s">
        <v>306</v>
      </c>
      <c r="D134" s="6">
        <v>58</v>
      </c>
      <c r="E134" s="6" t="s">
        <v>31</v>
      </c>
      <c r="F134" s="14">
        <v>2</v>
      </c>
      <c r="G134" s="13" t="s">
        <v>57</v>
      </c>
      <c r="H134" s="10">
        <v>4</v>
      </c>
      <c r="I134" s="13" t="s">
        <v>40</v>
      </c>
      <c r="J134" s="3" t="s">
        <v>512</v>
      </c>
      <c r="K134" s="2" t="str">
        <f>VLOOKUP(Table7[[#This Row],[CID]],ALY,2,FALSE)</f>
        <v>Additional Detail &amp; Evidence</v>
      </c>
    </row>
    <row r="135" spans="1:11" x14ac:dyDescent="0.2">
      <c r="A135" s="8" t="str">
        <f>Table7[[#This Row],[Test No.]]&amp;Table7[[#This Row],[Section]]&amp;Table7[[#This Row],[Q. No.]]</f>
        <v>P2E59</v>
      </c>
      <c r="B135" s="8"/>
      <c r="C135" s="16" t="s">
        <v>306</v>
      </c>
      <c r="D135" s="6">
        <v>59</v>
      </c>
      <c r="E135" s="6" t="s">
        <v>31</v>
      </c>
      <c r="F135" s="14">
        <v>1</v>
      </c>
      <c r="G135" s="14" t="s">
        <v>59</v>
      </c>
      <c r="H135" s="10">
        <v>2</v>
      </c>
      <c r="I135" s="13" t="s">
        <v>38</v>
      </c>
      <c r="J135" s="3" t="s">
        <v>397</v>
      </c>
      <c r="K135" s="2" t="str">
        <f>VLOOKUP(Table7[[#This Row],[CID]],ALY,2,FALSE)</f>
        <v>Word Choice</v>
      </c>
    </row>
    <row r="136" spans="1:11" x14ac:dyDescent="0.2">
      <c r="A136" s="8" t="str">
        <f>Table7[[#This Row],[Test No.]]&amp;Table7[[#This Row],[Section]]&amp;Table7[[#This Row],[Q. No.]]</f>
        <v>P2E60</v>
      </c>
      <c r="B136" s="8"/>
      <c r="C136" s="16" t="s">
        <v>306</v>
      </c>
      <c r="D136" s="6">
        <v>60</v>
      </c>
      <c r="E136" s="6" t="s">
        <v>31</v>
      </c>
      <c r="F136" s="14">
        <v>2</v>
      </c>
      <c r="G136" s="13" t="s">
        <v>57</v>
      </c>
      <c r="H136" s="10">
        <v>4</v>
      </c>
      <c r="I136" s="13" t="s">
        <v>40</v>
      </c>
      <c r="J136" s="3" t="s">
        <v>513</v>
      </c>
      <c r="K136" s="2" t="str">
        <f>VLOOKUP(Table7[[#This Row],[CID]],ALY,2,FALSE)</f>
        <v>Writer's Goal</v>
      </c>
    </row>
    <row r="137" spans="1:11" x14ac:dyDescent="0.2">
      <c r="A137" s="8" t="str">
        <f>Table7[[#This Row],[Test No.]]&amp;Table7[[#This Row],[Section]]&amp;Table7[[#This Row],[Q. No.]]</f>
        <v>P2E61</v>
      </c>
      <c r="B137" s="8"/>
      <c r="C137" s="16" t="s">
        <v>306</v>
      </c>
      <c r="D137" s="6">
        <v>61</v>
      </c>
      <c r="E137" s="6" t="s">
        <v>31</v>
      </c>
      <c r="F137" s="14">
        <v>1</v>
      </c>
      <c r="G137" s="14" t="s">
        <v>59</v>
      </c>
      <c r="H137" s="10">
        <v>2</v>
      </c>
      <c r="I137" s="13" t="s">
        <v>38</v>
      </c>
      <c r="J137" s="3" t="s">
        <v>395</v>
      </c>
      <c r="K137" s="2" t="str">
        <f>VLOOKUP(Table7[[#This Row],[CID]],ALY,2,FALSE)</f>
        <v>Verb Forms/Tense Agreement</v>
      </c>
    </row>
    <row r="138" spans="1:11" x14ac:dyDescent="0.2">
      <c r="A138" s="8" t="str">
        <f>Table7[[#This Row],[Test No.]]&amp;Table7[[#This Row],[Section]]&amp;Table7[[#This Row],[Q. No.]]</f>
        <v>P2E62</v>
      </c>
      <c r="B138" s="8"/>
      <c r="C138" s="16" t="s">
        <v>306</v>
      </c>
      <c r="D138" s="6">
        <v>62</v>
      </c>
      <c r="E138" s="6" t="s">
        <v>31</v>
      </c>
      <c r="F138" s="14">
        <v>1</v>
      </c>
      <c r="G138" s="14" t="s">
        <v>59</v>
      </c>
      <c r="H138" s="10">
        <v>2</v>
      </c>
      <c r="I138" s="13" t="s">
        <v>38</v>
      </c>
      <c r="J138" s="6" t="s">
        <v>396</v>
      </c>
      <c r="K138" s="10" t="str">
        <f>VLOOKUP(Table7[[#This Row],[CID]],ALY,2,FALSE)</f>
        <v>Comparisons</v>
      </c>
    </row>
    <row r="139" spans="1:11" x14ac:dyDescent="0.2">
      <c r="A139" s="8" t="str">
        <f>Table7[[#This Row],[Test No.]]&amp;Table7[[#This Row],[Section]]&amp;Table7[[#This Row],[Q. No.]]</f>
        <v>P2E63</v>
      </c>
      <c r="B139" s="8"/>
      <c r="C139" s="16" t="s">
        <v>306</v>
      </c>
      <c r="D139" s="6">
        <v>63</v>
      </c>
      <c r="E139" s="6" t="s">
        <v>31</v>
      </c>
      <c r="F139" s="14">
        <v>1</v>
      </c>
      <c r="G139" s="14" t="s">
        <v>59</v>
      </c>
      <c r="H139" s="10">
        <v>2</v>
      </c>
      <c r="I139" s="13" t="s">
        <v>38</v>
      </c>
      <c r="J139" s="3" t="s">
        <v>397</v>
      </c>
      <c r="K139" s="2" t="str">
        <f>VLOOKUP(Table7[[#This Row],[CID]],ALY,2,FALSE)</f>
        <v>Word Choice</v>
      </c>
    </row>
    <row r="140" spans="1:11" x14ac:dyDescent="0.2">
      <c r="A140" s="8" t="str">
        <f>Table7[[#This Row],[Test No.]]&amp;Table7[[#This Row],[Section]]&amp;Table7[[#This Row],[Q. No.]]</f>
        <v>P2E64</v>
      </c>
      <c r="B140" s="8"/>
      <c r="C140" s="16" t="s">
        <v>306</v>
      </c>
      <c r="D140" s="6">
        <v>64</v>
      </c>
      <c r="E140" s="6" t="s">
        <v>31</v>
      </c>
      <c r="F140" s="14">
        <v>2</v>
      </c>
      <c r="G140" s="13" t="s">
        <v>57</v>
      </c>
      <c r="H140" s="10">
        <v>5</v>
      </c>
      <c r="I140" s="13" t="s">
        <v>41</v>
      </c>
      <c r="J140" s="3" t="s">
        <v>519</v>
      </c>
      <c r="K140" s="2" t="str">
        <f>VLOOKUP(Table7[[#This Row],[CID]],ALY,2,FALSE)</f>
        <v>Opening/Transitional/Closing</v>
      </c>
    </row>
    <row r="141" spans="1:11" x14ac:dyDescent="0.2">
      <c r="A141" s="8" t="str">
        <f>Table7[[#This Row],[Test No.]]&amp;Table7[[#This Row],[Section]]&amp;Table7[[#This Row],[Q. No.]]</f>
        <v>P2E65</v>
      </c>
      <c r="B141" s="8"/>
      <c r="C141" s="16" t="s">
        <v>306</v>
      </c>
      <c r="D141" s="6">
        <v>65</v>
      </c>
      <c r="E141" s="6" t="s">
        <v>31</v>
      </c>
      <c r="F141" s="14">
        <v>2</v>
      </c>
      <c r="G141" s="13" t="s">
        <v>57</v>
      </c>
      <c r="H141" s="10">
        <v>6</v>
      </c>
      <c r="I141" s="13" t="s">
        <v>42</v>
      </c>
      <c r="J141" s="3" t="s">
        <v>521</v>
      </c>
      <c r="K141" s="2" t="str">
        <f>VLOOKUP(Table7[[#This Row],[CID]],ALY,2,FALSE)</f>
        <v>Word Choice</v>
      </c>
    </row>
    <row r="142" spans="1:11" x14ac:dyDescent="0.2">
      <c r="A142" s="8" t="str">
        <f>Table7[[#This Row],[Test No.]]&amp;Table7[[#This Row],[Section]]&amp;Table7[[#This Row],[Q. No.]]</f>
        <v>P2E66</v>
      </c>
      <c r="B142" s="8"/>
      <c r="C142" s="16" t="s">
        <v>306</v>
      </c>
      <c r="D142" s="6">
        <v>66</v>
      </c>
      <c r="E142" s="6" t="s">
        <v>31</v>
      </c>
      <c r="F142" s="14">
        <v>2</v>
      </c>
      <c r="G142" s="13" t="s">
        <v>57</v>
      </c>
      <c r="H142" s="10">
        <v>4</v>
      </c>
      <c r="I142" s="13" t="s">
        <v>40</v>
      </c>
      <c r="J142" s="3" t="s">
        <v>514</v>
      </c>
      <c r="K142" s="2" t="str">
        <f>VLOOKUP(Table7[[#This Row],[CID]],ALY,2,FALSE)</f>
        <v>Relation to Paragraph/Essay</v>
      </c>
    </row>
    <row r="143" spans="1:11" x14ac:dyDescent="0.2">
      <c r="A143" s="8" t="str">
        <f>Table7[[#This Row],[Test No.]]&amp;Table7[[#This Row],[Section]]&amp;Table7[[#This Row],[Q. No.]]</f>
        <v>P2E67</v>
      </c>
      <c r="B143" s="8"/>
      <c r="C143" s="16" t="s">
        <v>306</v>
      </c>
      <c r="D143" s="6">
        <v>67</v>
      </c>
      <c r="E143" s="6" t="s">
        <v>31</v>
      </c>
      <c r="F143" s="14">
        <v>2</v>
      </c>
      <c r="G143" s="13" t="s">
        <v>57</v>
      </c>
      <c r="H143" s="10">
        <v>5</v>
      </c>
      <c r="I143" s="13" t="s">
        <v>41</v>
      </c>
      <c r="J143" s="3" t="s">
        <v>520</v>
      </c>
      <c r="K143" s="2" t="str">
        <f>VLOOKUP(Table7[[#This Row],[CID]],ALY,2,FALSE)</f>
        <v>Reorganization</v>
      </c>
    </row>
    <row r="144" spans="1:11" x14ac:dyDescent="0.2">
      <c r="A144" s="8" t="str">
        <f>Table7[[#This Row],[Test No.]]&amp;Table7[[#This Row],[Section]]&amp;Table7[[#This Row],[Q. No.]]</f>
        <v>P2E68</v>
      </c>
      <c r="B144" s="8"/>
      <c r="C144" s="16" t="s">
        <v>306</v>
      </c>
      <c r="D144" s="6">
        <v>68</v>
      </c>
      <c r="E144" s="6" t="s">
        <v>31</v>
      </c>
      <c r="F144" s="14">
        <v>1</v>
      </c>
      <c r="G144" s="14" t="s">
        <v>59</v>
      </c>
      <c r="H144" s="10">
        <v>2</v>
      </c>
      <c r="I144" s="13" t="s">
        <v>38</v>
      </c>
      <c r="J144" s="3" t="s">
        <v>393</v>
      </c>
      <c r="K144" s="2" t="str">
        <f>VLOOKUP(Table7[[#This Row],[CID]],ALY,2,FALSE)</f>
        <v>SVA</v>
      </c>
    </row>
    <row r="145" spans="1:11" x14ac:dyDescent="0.2">
      <c r="A145" s="8" t="str">
        <f>Table7[[#This Row],[Test No.]]&amp;Table7[[#This Row],[Section]]&amp;Table7[[#This Row],[Q. No.]]</f>
        <v>P2E69</v>
      </c>
      <c r="B145" s="8"/>
      <c r="C145" s="16" t="s">
        <v>306</v>
      </c>
      <c r="D145" s="6">
        <v>69</v>
      </c>
      <c r="E145" s="6" t="s">
        <v>31</v>
      </c>
      <c r="F145" s="14">
        <v>2</v>
      </c>
      <c r="G145" s="13" t="s">
        <v>57</v>
      </c>
      <c r="H145" s="10">
        <v>6</v>
      </c>
      <c r="I145" s="13" t="s">
        <v>42</v>
      </c>
      <c r="J145" s="3" t="s">
        <v>521</v>
      </c>
      <c r="K145" s="2" t="str">
        <f>VLOOKUP(Table7[[#This Row],[CID]],ALY,2,FALSE)</f>
        <v>Word Choice</v>
      </c>
    </row>
    <row r="146" spans="1:11" x14ac:dyDescent="0.2">
      <c r="A146" s="8" t="str">
        <f>Table7[[#This Row],[Test No.]]&amp;Table7[[#This Row],[Section]]&amp;Table7[[#This Row],[Q. No.]]</f>
        <v>P2E70</v>
      </c>
      <c r="B146" s="8"/>
      <c r="C146" s="16" t="s">
        <v>306</v>
      </c>
      <c r="D146" s="6">
        <v>70</v>
      </c>
      <c r="E146" s="6" t="s">
        <v>31</v>
      </c>
      <c r="F146" s="14">
        <v>1</v>
      </c>
      <c r="G146" s="14" t="s">
        <v>59</v>
      </c>
      <c r="H146" s="10">
        <v>2</v>
      </c>
      <c r="I146" s="13" t="s">
        <v>38</v>
      </c>
      <c r="J146" s="3" t="s">
        <v>398</v>
      </c>
      <c r="K146" s="2" t="str">
        <f>VLOOKUP(Table7[[#This Row],[CID]],ALY,2,FALSE)</f>
        <v>Idioms</v>
      </c>
    </row>
    <row r="147" spans="1:11" x14ac:dyDescent="0.2">
      <c r="A147" s="8" t="str">
        <f>Table7[[#This Row],[Test No.]]&amp;Table7[[#This Row],[Section]]&amp;Table7[[#This Row],[Q. No.]]</f>
        <v>P2E71</v>
      </c>
      <c r="B147" s="8"/>
      <c r="C147" s="16" t="s">
        <v>306</v>
      </c>
      <c r="D147" s="6">
        <v>71</v>
      </c>
      <c r="E147" s="6" t="s">
        <v>31</v>
      </c>
      <c r="F147" s="14">
        <v>2</v>
      </c>
      <c r="G147" s="13" t="s">
        <v>57</v>
      </c>
      <c r="H147" s="10">
        <v>5</v>
      </c>
      <c r="I147" s="13" t="s">
        <v>41</v>
      </c>
      <c r="J147" s="3" t="s">
        <v>517</v>
      </c>
      <c r="K147" s="2" t="str">
        <f>VLOOKUP(Table7[[#This Row],[CID]],ALY,2,FALSE)</f>
        <v>Logical Transitions</v>
      </c>
    </row>
    <row r="148" spans="1:11" x14ac:dyDescent="0.2">
      <c r="A148" s="8" t="str">
        <f>Table7[[#This Row],[Test No.]]&amp;Table7[[#This Row],[Section]]&amp;Table7[[#This Row],[Q. No.]]</f>
        <v>P2E72</v>
      </c>
      <c r="B148" s="8"/>
      <c r="C148" s="16" t="s">
        <v>306</v>
      </c>
      <c r="D148" s="6">
        <v>72</v>
      </c>
      <c r="E148" s="6" t="s">
        <v>31</v>
      </c>
      <c r="F148" s="14">
        <v>1</v>
      </c>
      <c r="G148" s="14" t="s">
        <v>59</v>
      </c>
      <c r="H148" s="10">
        <v>2</v>
      </c>
      <c r="I148" s="13" t="s">
        <v>38</v>
      </c>
      <c r="J148" s="3" t="s">
        <v>397</v>
      </c>
      <c r="K148" s="2" t="str">
        <f>VLOOKUP(Table7[[#This Row],[CID]],ALY,2,FALSE)</f>
        <v>Word Choice</v>
      </c>
    </row>
    <row r="149" spans="1:11" x14ac:dyDescent="0.2">
      <c r="A149" s="8" t="str">
        <f>Table7[[#This Row],[Test No.]]&amp;Table7[[#This Row],[Section]]&amp;Table7[[#This Row],[Q. No.]]</f>
        <v>P2E73</v>
      </c>
      <c r="B149" s="8"/>
      <c r="C149" s="16" t="s">
        <v>306</v>
      </c>
      <c r="D149" s="6">
        <v>73</v>
      </c>
      <c r="E149" s="6" t="s">
        <v>31</v>
      </c>
      <c r="F149" s="14">
        <v>1</v>
      </c>
      <c r="G149" s="14" t="s">
        <v>59</v>
      </c>
      <c r="H149" s="14">
        <v>1</v>
      </c>
      <c r="I149" s="14" t="s">
        <v>37</v>
      </c>
      <c r="J149" s="3" t="s">
        <v>387</v>
      </c>
      <c r="K149" s="2" t="str">
        <f>VLOOKUP(Table7[[#This Row],[CID]],ALY,2,FALSE)</f>
        <v>Commas</v>
      </c>
    </row>
    <row r="150" spans="1:11" x14ac:dyDescent="0.2">
      <c r="A150" s="8" t="str">
        <f>Table7[[#This Row],[Test No.]]&amp;Table7[[#This Row],[Section]]&amp;Table7[[#This Row],[Q. No.]]</f>
        <v>P2E74</v>
      </c>
      <c r="B150" s="8"/>
      <c r="C150" s="16" t="s">
        <v>306</v>
      </c>
      <c r="D150" s="6">
        <v>74</v>
      </c>
      <c r="E150" s="6" t="s">
        <v>31</v>
      </c>
      <c r="F150" s="14">
        <v>1</v>
      </c>
      <c r="G150" s="14" t="s">
        <v>59</v>
      </c>
      <c r="H150" s="10">
        <v>3</v>
      </c>
      <c r="I150" s="13" t="s">
        <v>39</v>
      </c>
      <c r="J150" s="3" t="s">
        <v>400</v>
      </c>
      <c r="K150" s="2" t="str">
        <f>VLOOKUP(Table7[[#This Row],[CID]],ALY,2,FALSE)</f>
        <v>Run-On Sentence</v>
      </c>
    </row>
    <row r="151" spans="1:11" x14ac:dyDescent="0.2">
      <c r="A151" s="8" t="str">
        <f>Table7[[#This Row],[Test No.]]&amp;Table7[[#This Row],[Section]]&amp;Table7[[#This Row],[Q. No.]]</f>
        <v>P2E75</v>
      </c>
      <c r="B151" s="8"/>
      <c r="C151" s="16" t="s">
        <v>306</v>
      </c>
      <c r="D151" s="6">
        <v>75</v>
      </c>
      <c r="E151" s="6" t="s">
        <v>31</v>
      </c>
      <c r="F151" s="14">
        <v>1</v>
      </c>
      <c r="G151" s="14" t="s">
        <v>59</v>
      </c>
      <c r="H151" s="14">
        <v>1</v>
      </c>
      <c r="I151" s="14" t="s">
        <v>37</v>
      </c>
      <c r="J151" s="3" t="s">
        <v>387</v>
      </c>
      <c r="K151" s="2" t="str">
        <f>VLOOKUP(Table7[[#This Row],[CID]],ALY,2,FALSE)</f>
        <v>Commas</v>
      </c>
    </row>
    <row r="152" spans="1:11" x14ac:dyDescent="0.2">
      <c r="A152" s="8" t="str">
        <f>Table7[[#This Row],[Test No.]]&amp;Table7[[#This Row],[Section]]&amp;Table7[[#This Row],[Q. No.]]</f>
        <v>P3E1</v>
      </c>
      <c r="B152" s="8"/>
      <c r="C152" s="9" t="s">
        <v>307</v>
      </c>
      <c r="D152" s="6">
        <v>1</v>
      </c>
      <c r="E152" s="6" t="s">
        <v>31</v>
      </c>
      <c r="F152" s="14">
        <v>1</v>
      </c>
      <c r="G152" s="14" t="s">
        <v>59</v>
      </c>
      <c r="H152" s="14">
        <v>1</v>
      </c>
      <c r="I152" s="14" t="s">
        <v>37</v>
      </c>
      <c r="J152" s="3" t="s">
        <v>387</v>
      </c>
      <c r="K152" s="2" t="str">
        <f>VLOOKUP(Table7[[#This Row],[CID]],ALY,2,FALSE)</f>
        <v>Commas</v>
      </c>
    </row>
    <row r="153" spans="1:11" x14ac:dyDescent="0.2">
      <c r="A153" s="8" t="str">
        <f>Table7[[#This Row],[Test No.]]&amp;Table7[[#This Row],[Section]]&amp;Table7[[#This Row],[Q. No.]]</f>
        <v>P3E2</v>
      </c>
      <c r="B153" s="8"/>
      <c r="C153" s="9" t="s">
        <v>307</v>
      </c>
      <c r="D153" s="6">
        <v>2</v>
      </c>
      <c r="E153" s="6" t="s">
        <v>31</v>
      </c>
      <c r="F153" s="14">
        <v>1</v>
      </c>
      <c r="G153" s="14" t="s">
        <v>59</v>
      </c>
      <c r="H153" s="10">
        <v>2</v>
      </c>
      <c r="I153" s="13" t="s">
        <v>38</v>
      </c>
      <c r="J153" s="3" t="s">
        <v>397</v>
      </c>
      <c r="K153" s="2" t="str">
        <f>VLOOKUP(Table7[[#This Row],[CID]],ALY,2,FALSE)</f>
        <v>Word Choice</v>
      </c>
    </row>
    <row r="154" spans="1:11" x14ac:dyDescent="0.2">
      <c r="A154" s="8" t="str">
        <f>Table7[[#This Row],[Test No.]]&amp;Table7[[#This Row],[Section]]&amp;Table7[[#This Row],[Q. No.]]</f>
        <v>P3E3</v>
      </c>
      <c r="B154" s="8"/>
      <c r="C154" s="9" t="s">
        <v>307</v>
      </c>
      <c r="D154" s="6">
        <v>3</v>
      </c>
      <c r="E154" s="6" t="s">
        <v>31</v>
      </c>
      <c r="F154" s="14">
        <v>1</v>
      </c>
      <c r="G154" s="14" t="s">
        <v>59</v>
      </c>
      <c r="H154" s="10">
        <v>3</v>
      </c>
      <c r="I154" s="13" t="s">
        <v>39</v>
      </c>
      <c r="J154" s="3" t="s">
        <v>400</v>
      </c>
      <c r="K154" s="2" t="str">
        <f>VLOOKUP(Table7[[#This Row],[CID]],ALY,2,FALSE)</f>
        <v>Run-On Sentence</v>
      </c>
    </row>
    <row r="155" spans="1:11" x14ac:dyDescent="0.2">
      <c r="A155" s="8" t="str">
        <f>Table7[[#This Row],[Test No.]]&amp;Table7[[#This Row],[Section]]&amp;Table7[[#This Row],[Q. No.]]</f>
        <v>P3E4</v>
      </c>
      <c r="B155" s="8"/>
      <c r="C155" s="9" t="s">
        <v>307</v>
      </c>
      <c r="D155" s="6">
        <v>4</v>
      </c>
      <c r="E155" s="6" t="s">
        <v>31</v>
      </c>
      <c r="F155" s="14">
        <v>1</v>
      </c>
      <c r="G155" s="14" t="s">
        <v>59</v>
      </c>
      <c r="H155" s="14">
        <v>1</v>
      </c>
      <c r="I155" s="14" t="s">
        <v>37</v>
      </c>
      <c r="J155" s="3" t="s">
        <v>388</v>
      </c>
      <c r="K155" s="2" t="str">
        <f>VLOOKUP(Table7[[#This Row],[CID]],ALY,2,FALSE)</f>
        <v>Apostrophes</v>
      </c>
    </row>
    <row r="156" spans="1:11" x14ac:dyDescent="0.2">
      <c r="A156" s="8" t="str">
        <f>Table7[[#This Row],[Test No.]]&amp;Table7[[#This Row],[Section]]&amp;Table7[[#This Row],[Q. No.]]</f>
        <v>P3E5</v>
      </c>
      <c r="B156" s="8"/>
      <c r="C156" s="9" t="s">
        <v>307</v>
      </c>
      <c r="D156" s="6">
        <v>5</v>
      </c>
      <c r="E156" s="6" t="s">
        <v>31</v>
      </c>
      <c r="F156" s="14">
        <v>1</v>
      </c>
      <c r="G156" s="14" t="s">
        <v>59</v>
      </c>
      <c r="H156" s="10">
        <v>3</v>
      </c>
      <c r="I156" s="13" t="s">
        <v>39</v>
      </c>
      <c r="J156" s="3" t="s">
        <v>401</v>
      </c>
      <c r="K156" s="2" t="str">
        <f>VLOOKUP(Table7[[#This Row],[CID]],ALY,2,FALSE)</f>
        <v>Parallel Construction</v>
      </c>
    </row>
    <row r="157" spans="1:11" x14ac:dyDescent="0.2">
      <c r="A157" s="8" t="str">
        <f>Table7[[#This Row],[Test No.]]&amp;Table7[[#This Row],[Section]]&amp;Table7[[#This Row],[Q. No.]]</f>
        <v>P3E6</v>
      </c>
      <c r="B157" s="8"/>
      <c r="C157" s="9" t="s">
        <v>307</v>
      </c>
      <c r="D157" s="6">
        <v>6</v>
      </c>
      <c r="E157" s="6" t="s">
        <v>31</v>
      </c>
      <c r="F157" s="14">
        <v>1</v>
      </c>
      <c r="G157" s="14" t="s">
        <v>59</v>
      </c>
      <c r="H157" s="14">
        <v>1</v>
      </c>
      <c r="I157" s="14" t="s">
        <v>37</v>
      </c>
      <c r="J157" s="3" t="s">
        <v>387</v>
      </c>
      <c r="K157" s="2" t="str">
        <f>VLOOKUP(Table7[[#This Row],[CID]],ALY,2,FALSE)</f>
        <v>Commas</v>
      </c>
    </row>
    <row r="158" spans="1:11" x14ac:dyDescent="0.2">
      <c r="A158" s="8" t="str">
        <f>Table7[[#This Row],[Test No.]]&amp;Table7[[#This Row],[Section]]&amp;Table7[[#This Row],[Q. No.]]</f>
        <v>P3E7</v>
      </c>
      <c r="B158" s="8"/>
      <c r="C158" s="9" t="s">
        <v>307</v>
      </c>
      <c r="D158" s="6">
        <v>7</v>
      </c>
      <c r="E158" s="6" t="s">
        <v>31</v>
      </c>
      <c r="F158" s="14">
        <v>2</v>
      </c>
      <c r="G158" s="13" t="s">
        <v>57</v>
      </c>
      <c r="H158" s="10">
        <v>5</v>
      </c>
      <c r="I158" s="13" t="s">
        <v>41</v>
      </c>
      <c r="J158" s="3" t="s">
        <v>520</v>
      </c>
      <c r="K158" s="2" t="str">
        <f>VLOOKUP(Table7[[#This Row],[CID]],ALY,2,FALSE)</f>
        <v>Reorganization</v>
      </c>
    </row>
    <row r="159" spans="1:11" x14ac:dyDescent="0.2">
      <c r="A159" s="8" t="str">
        <f>Table7[[#This Row],[Test No.]]&amp;Table7[[#This Row],[Section]]&amp;Table7[[#This Row],[Q. No.]]</f>
        <v>P3E8</v>
      </c>
      <c r="B159" s="8"/>
      <c r="C159" s="9" t="s">
        <v>307</v>
      </c>
      <c r="D159" s="6">
        <v>8</v>
      </c>
      <c r="E159" s="6" t="s">
        <v>31</v>
      </c>
      <c r="F159" s="14">
        <v>1</v>
      </c>
      <c r="G159" s="14" t="s">
        <v>59</v>
      </c>
      <c r="H159" s="14">
        <v>1</v>
      </c>
      <c r="I159" s="14" t="s">
        <v>37</v>
      </c>
      <c r="J159" s="3" t="s">
        <v>387</v>
      </c>
      <c r="K159" s="2" t="str">
        <f>VLOOKUP(Table7[[#This Row],[CID]],ALY,2,FALSE)</f>
        <v>Commas</v>
      </c>
    </row>
    <row r="160" spans="1:11" x14ac:dyDescent="0.2">
      <c r="A160" s="8" t="str">
        <f>Table7[[#This Row],[Test No.]]&amp;Table7[[#This Row],[Section]]&amp;Table7[[#This Row],[Q. No.]]</f>
        <v>P3E9</v>
      </c>
      <c r="B160" s="8"/>
      <c r="C160" s="9" t="s">
        <v>307</v>
      </c>
      <c r="D160" s="6">
        <v>9</v>
      </c>
      <c r="E160" s="6" t="s">
        <v>31</v>
      </c>
      <c r="F160" s="14">
        <v>2</v>
      </c>
      <c r="G160" s="13" t="s">
        <v>57</v>
      </c>
      <c r="H160" s="10">
        <v>5</v>
      </c>
      <c r="I160" s="13" t="s">
        <v>41</v>
      </c>
      <c r="J160" s="3" t="s">
        <v>518</v>
      </c>
      <c r="K160" s="2" t="str">
        <f>VLOOKUP(Table7[[#This Row],[CID]],ALY,2,FALSE)</f>
        <v>Unity &amp; Coherence</v>
      </c>
    </row>
    <row r="161" spans="1:11" x14ac:dyDescent="0.2">
      <c r="A161" s="8" t="str">
        <f>Table7[[#This Row],[Test No.]]&amp;Table7[[#This Row],[Section]]&amp;Table7[[#This Row],[Q. No.]]</f>
        <v>P3E10</v>
      </c>
      <c r="B161" s="8"/>
      <c r="C161" s="9" t="s">
        <v>307</v>
      </c>
      <c r="D161" s="6">
        <v>10</v>
      </c>
      <c r="E161" s="6" t="s">
        <v>31</v>
      </c>
      <c r="F161" s="14">
        <v>1</v>
      </c>
      <c r="G161" s="14" t="s">
        <v>59</v>
      </c>
      <c r="H161" s="14">
        <v>1</v>
      </c>
      <c r="I161" s="14" t="s">
        <v>37</v>
      </c>
      <c r="J161" s="3" t="s">
        <v>389</v>
      </c>
      <c r="K161" s="2" t="str">
        <f>VLOOKUP(Table7[[#This Row],[CID]],ALY,2,FALSE)</f>
        <v>Colons</v>
      </c>
    </row>
    <row r="162" spans="1:11" x14ac:dyDescent="0.2">
      <c r="A162" s="8" t="str">
        <f>Table7[[#This Row],[Test No.]]&amp;Table7[[#This Row],[Section]]&amp;Table7[[#This Row],[Q. No.]]</f>
        <v>P3E11</v>
      </c>
      <c r="B162" s="8"/>
      <c r="C162" s="9" t="s">
        <v>307</v>
      </c>
      <c r="D162" s="6">
        <v>11</v>
      </c>
      <c r="E162" s="6" t="s">
        <v>31</v>
      </c>
      <c r="F162" s="14">
        <v>1</v>
      </c>
      <c r="G162" s="14" t="s">
        <v>59</v>
      </c>
      <c r="H162" s="10">
        <v>2</v>
      </c>
      <c r="I162" s="13" t="s">
        <v>38</v>
      </c>
      <c r="J162" s="3" t="s">
        <v>393</v>
      </c>
      <c r="K162" s="2" t="str">
        <f>VLOOKUP(Table7[[#This Row],[CID]],ALY,2,FALSE)</f>
        <v>SVA</v>
      </c>
    </row>
    <row r="163" spans="1:11" x14ac:dyDescent="0.2">
      <c r="A163" s="8" t="str">
        <f>Table7[[#This Row],[Test No.]]&amp;Table7[[#This Row],[Section]]&amp;Table7[[#This Row],[Q. No.]]</f>
        <v>P3E12</v>
      </c>
      <c r="B163" s="8"/>
      <c r="C163" s="9" t="s">
        <v>307</v>
      </c>
      <c r="D163" s="6">
        <v>12</v>
      </c>
      <c r="E163" s="6" t="s">
        <v>31</v>
      </c>
      <c r="F163" s="14">
        <v>1</v>
      </c>
      <c r="G163" s="14" t="s">
        <v>59</v>
      </c>
      <c r="H163" s="10">
        <v>2</v>
      </c>
      <c r="I163" s="13" t="s">
        <v>38</v>
      </c>
      <c r="J163" s="3" t="s">
        <v>397</v>
      </c>
      <c r="K163" s="2" t="str">
        <f>VLOOKUP(Table7[[#This Row],[CID]],ALY,2,FALSE)</f>
        <v>Word Choice</v>
      </c>
    </row>
    <row r="164" spans="1:11" x14ac:dyDescent="0.2">
      <c r="A164" s="8" t="str">
        <f>Table7[[#This Row],[Test No.]]&amp;Table7[[#This Row],[Section]]&amp;Table7[[#This Row],[Q. No.]]</f>
        <v>P3E13</v>
      </c>
      <c r="B164" s="8"/>
      <c r="C164" s="9" t="s">
        <v>307</v>
      </c>
      <c r="D164" s="6">
        <v>13</v>
      </c>
      <c r="E164" s="6" t="s">
        <v>31</v>
      </c>
      <c r="F164" s="14">
        <v>1</v>
      </c>
      <c r="G164" s="14" t="s">
        <v>59</v>
      </c>
      <c r="H164" s="10">
        <v>2</v>
      </c>
      <c r="I164" s="13" t="s">
        <v>38</v>
      </c>
      <c r="J164" s="3" t="s">
        <v>395</v>
      </c>
      <c r="K164" s="2" t="str">
        <f>VLOOKUP(Table7[[#This Row],[CID]],ALY,2,FALSE)</f>
        <v>Verb Forms/Tense Agreement</v>
      </c>
    </row>
    <row r="165" spans="1:11" x14ac:dyDescent="0.2">
      <c r="A165" s="8" t="str">
        <f>Table7[[#This Row],[Test No.]]&amp;Table7[[#This Row],[Section]]&amp;Table7[[#This Row],[Q. No.]]</f>
        <v>P3E14</v>
      </c>
      <c r="B165" s="8"/>
      <c r="C165" s="9" t="s">
        <v>307</v>
      </c>
      <c r="D165" s="6">
        <v>14</v>
      </c>
      <c r="E165" s="6" t="s">
        <v>31</v>
      </c>
      <c r="F165" s="14">
        <v>1</v>
      </c>
      <c r="G165" s="14" t="s">
        <v>59</v>
      </c>
      <c r="H165" s="10">
        <v>2</v>
      </c>
      <c r="I165" s="13" t="s">
        <v>38</v>
      </c>
      <c r="J165" s="3" t="s">
        <v>395</v>
      </c>
      <c r="K165" s="2" t="str">
        <f>VLOOKUP(Table7[[#This Row],[CID]],ALY,2,FALSE)</f>
        <v>Verb Forms/Tense Agreement</v>
      </c>
    </row>
    <row r="166" spans="1:11" x14ac:dyDescent="0.2">
      <c r="A166" s="8" t="str">
        <f>Table7[[#This Row],[Test No.]]&amp;Table7[[#This Row],[Section]]&amp;Table7[[#This Row],[Q. No.]]</f>
        <v>P3E15</v>
      </c>
      <c r="B166" s="8"/>
      <c r="C166" s="9" t="s">
        <v>307</v>
      </c>
      <c r="D166" s="6">
        <v>15</v>
      </c>
      <c r="E166" s="6" t="s">
        <v>31</v>
      </c>
      <c r="F166" s="14">
        <v>2</v>
      </c>
      <c r="G166" s="13" t="s">
        <v>57</v>
      </c>
      <c r="H166" s="10">
        <v>4</v>
      </c>
      <c r="I166" s="13" t="s">
        <v>40</v>
      </c>
      <c r="J166" s="3" t="s">
        <v>513</v>
      </c>
      <c r="K166" s="2" t="str">
        <f>VLOOKUP(Table7[[#This Row],[CID]],ALY,2,FALSE)</f>
        <v>Writer's Goal</v>
      </c>
    </row>
    <row r="167" spans="1:11" x14ac:dyDescent="0.2">
      <c r="A167" s="8" t="str">
        <f>Table7[[#This Row],[Test No.]]&amp;Table7[[#This Row],[Section]]&amp;Table7[[#This Row],[Q. No.]]</f>
        <v>P3E16</v>
      </c>
      <c r="B167" s="8"/>
      <c r="C167" s="9" t="s">
        <v>307</v>
      </c>
      <c r="D167" s="6">
        <v>16</v>
      </c>
      <c r="E167" s="6" t="s">
        <v>31</v>
      </c>
      <c r="F167" s="14">
        <v>1</v>
      </c>
      <c r="G167" s="14" t="s">
        <v>59</v>
      </c>
      <c r="H167" s="14">
        <v>1</v>
      </c>
      <c r="I167" s="14" t="s">
        <v>37</v>
      </c>
      <c r="J167" s="3" t="s">
        <v>391</v>
      </c>
      <c r="K167" s="2" t="str">
        <f>VLOOKUP(Table7[[#This Row],[CID]],ALY,2,FALSE)</f>
        <v>Dashes</v>
      </c>
    </row>
    <row r="168" spans="1:11" x14ac:dyDescent="0.2">
      <c r="A168" s="8" t="str">
        <f>Table7[[#This Row],[Test No.]]&amp;Table7[[#This Row],[Section]]&amp;Table7[[#This Row],[Q. No.]]</f>
        <v>P3E17</v>
      </c>
      <c r="B168" s="8"/>
      <c r="C168" s="9" t="s">
        <v>307</v>
      </c>
      <c r="D168" s="6">
        <v>17</v>
      </c>
      <c r="E168" s="6" t="s">
        <v>31</v>
      </c>
      <c r="F168" s="14">
        <v>1</v>
      </c>
      <c r="G168" s="14" t="s">
        <v>59</v>
      </c>
      <c r="H168" s="10">
        <v>2</v>
      </c>
      <c r="I168" s="13" t="s">
        <v>38</v>
      </c>
      <c r="J168" s="3" t="s">
        <v>397</v>
      </c>
      <c r="K168" s="2" t="str">
        <f>VLOOKUP(Table7[[#This Row],[CID]],ALY,2,FALSE)</f>
        <v>Word Choice</v>
      </c>
    </row>
    <row r="169" spans="1:11" x14ac:dyDescent="0.2">
      <c r="A169" s="8" t="str">
        <f>Table7[[#This Row],[Test No.]]&amp;Table7[[#This Row],[Section]]&amp;Table7[[#This Row],[Q. No.]]</f>
        <v>P3E18</v>
      </c>
      <c r="B169" s="8"/>
      <c r="C169" s="9" t="s">
        <v>307</v>
      </c>
      <c r="D169" s="6">
        <v>18</v>
      </c>
      <c r="E169" s="6" t="s">
        <v>31</v>
      </c>
      <c r="F169" s="14">
        <v>2</v>
      </c>
      <c r="G169" s="13" t="s">
        <v>57</v>
      </c>
      <c r="H169" s="10">
        <v>5</v>
      </c>
      <c r="I169" s="13" t="s">
        <v>41</v>
      </c>
      <c r="J169" s="3" t="s">
        <v>518</v>
      </c>
      <c r="K169" s="2" t="str">
        <f>VLOOKUP(Table7[[#This Row],[CID]],ALY,2,FALSE)</f>
        <v>Unity &amp; Coherence</v>
      </c>
    </row>
    <row r="170" spans="1:11" x14ac:dyDescent="0.2">
      <c r="A170" s="8" t="str">
        <f>Table7[[#This Row],[Test No.]]&amp;Table7[[#This Row],[Section]]&amp;Table7[[#This Row],[Q. No.]]</f>
        <v>P3E19</v>
      </c>
      <c r="B170" s="8"/>
      <c r="C170" s="9" t="s">
        <v>307</v>
      </c>
      <c r="D170" s="6">
        <v>19</v>
      </c>
      <c r="E170" s="6" t="s">
        <v>31</v>
      </c>
      <c r="F170" s="14">
        <v>1</v>
      </c>
      <c r="G170" s="14" t="s">
        <v>59</v>
      </c>
      <c r="H170" s="10">
        <v>2</v>
      </c>
      <c r="I170" s="13" t="s">
        <v>38</v>
      </c>
      <c r="J170" s="3" t="s">
        <v>395</v>
      </c>
      <c r="K170" s="2" t="str">
        <f>VLOOKUP(Table7[[#This Row],[CID]],ALY,2,FALSE)</f>
        <v>Verb Forms/Tense Agreement</v>
      </c>
    </row>
    <row r="171" spans="1:11" x14ac:dyDescent="0.2">
      <c r="A171" s="8" t="str">
        <f>Table7[[#This Row],[Test No.]]&amp;Table7[[#This Row],[Section]]&amp;Table7[[#This Row],[Q. No.]]</f>
        <v>P3E20</v>
      </c>
      <c r="B171" s="8"/>
      <c r="C171" s="9" t="s">
        <v>307</v>
      </c>
      <c r="D171" s="6">
        <v>20</v>
      </c>
      <c r="E171" s="6" t="s">
        <v>31</v>
      </c>
      <c r="F171" s="14">
        <v>2</v>
      </c>
      <c r="G171" s="13" t="s">
        <v>57</v>
      </c>
      <c r="H171" s="10">
        <v>5</v>
      </c>
      <c r="I171" s="13" t="s">
        <v>41</v>
      </c>
      <c r="J171" s="3" t="s">
        <v>517</v>
      </c>
      <c r="K171" s="2" t="str">
        <f>VLOOKUP(Table7[[#This Row],[CID]],ALY,2,FALSE)</f>
        <v>Logical Transitions</v>
      </c>
    </row>
    <row r="172" spans="1:11" x14ac:dyDescent="0.2">
      <c r="A172" s="8" t="str">
        <f>Table7[[#This Row],[Test No.]]&amp;Table7[[#This Row],[Section]]&amp;Table7[[#This Row],[Q. No.]]</f>
        <v>P3E21</v>
      </c>
      <c r="B172" s="8"/>
      <c r="C172" s="9" t="s">
        <v>307</v>
      </c>
      <c r="D172" s="6">
        <v>21</v>
      </c>
      <c r="E172" s="6" t="s">
        <v>31</v>
      </c>
      <c r="F172" s="14">
        <v>2</v>
      </c>
      <c r="G172" s="13" t="s">
        <v>57</v>
      </c>
      <c r="H172" s="10">
        <v>5</v>
      </c>
      <c r="I172" s="13" t="s">
        <v>41</v>
      </c>
      <c r="J172" s="6" t="s">
        <v>517</v>
      </c>
      <c r="K172" s="10" t="str">
        <f>VLOOKUP(Table7[[#This Row],[CID]],ALY,2,FALSE)</f>
        <v>Logical Transitions</v>
      </c>
    </row>
    <row r="173" spans="1:11" x14ac:dyDescent="0.2">
      <c r="A173" s="8" t="str">
        <f>Table7[[#This Row],[Test No.]]&amp;Table7[[#This Row],[Section]]&amp;Table7[[#This Row],[Q. No.]]</f>
        <v>P3E22</v>
      </c>
      <c r="B173" s="8"/>
      <c r="C173" s="9" t="s">
        <v>307</v>
      </c>
      <c r="D173" s="6">
        <v>22</v>
      </c>
      <c r="E173" s="6" t="s">
        <v>31</v>
      </c>
      <c r="F173" s="14">
        <v>2</v>
      </c>
      <c r="G173" s="13" t="s">
        <v>57</v>
      </c>
      <c r="H173" s="10">
        <v>5</v>
      </c>
      <c r="I173" s="13" t="s">
        <v>41</v>
      </c>
      <c r="J173" s="6" t="s">
        <v>519</v>
      </c>
      <c r="K173" s="10" t="str">
        <f>VLOOKUP(Table7[[#This Row],[CID]],ALY,2,FALSE)</f>
        <v>Opening/Transitional/Closing</v>
      </c>
    </row>
    <row r="174" spans="1:11" x14ac:dyDescent="0.2">
      <c r="A174" s="8" t="str">
        <f>Table7[[#This Row],[Test No.]]&amp;Table7[[#This Row],[Section]]&amp;Table7[[#This Row],[Q. No.]]</f>
        <v>P3E23</v>
      </c>
      <c r="B174" s="8"/>
      <c r="C174" s="9" t="s">
        <v>307</v>
      </c>
      <c r="D174" s="6">
        <v>23</v>
      </c>
      <c r="E174" s="6" t="s">
        <v>31</v>
      </c>
      <c r="F174" s="14">
        <v>1</v>
      </c>
      <c r="G174" s="14" t="s">
        <v>59</v>
      </c>
      <c r="H174" s="14">
        <v>1</v>
      </c>
      <c r="I174" s="14" t="s">
        <v>37</v>
      </c>
      <c r="J174" s="3" t="s">
        <v>390</v>
      </c>
      <c r="K174" s="2" t="str">
        <f>VLOOKUP(Table7[[#This Row],[CID]],ALY,2,FALSE)</f>
        <v>Semicolons</v>
      </c>
    </row>
    <row r="175" spans="1:11" x14ac:dyDescent="0.2">
      <c r="A175" s="8" t="str">
        <f>Table7[[#This Row],[Test No.]]&amp;Table7[[#This Row],[Section]]&amp;Table7[[#This Row],[Q. No.]]</f>
        <v>P3E24</v>
      </c>
      <c r="B175" s="8"/>
      <c r="C175" s="9" t="s">
        <v>307</v>
      </c>
      <c r="D175" s="6">
        <v>24</v>
      </c>
      <c r="E175" s="6" t="s">
        <v>31</v>
      </c>
      <c r="F175" s="14">
        <v>1</v>
      </c>
      <c r="G175" s="14" t="s">
        <v>59</v>
      </c>
      <c r="H175" s="10">
        <v>2</v>
      </c>
      <c r="I175" s="13" t="s">
        <v>38</v>
      </c>
      <c r="J175" s="3" t="s">
        <v>394</v>
      </c>
      <c r="K175" s="2" t="str">
        <f>VLOOKUP(Table7[[#This Row],[CID]],ALY,2,FALSE)</f>
        <v>Pronouns</v>
      </c>
    </row>
    <row r="176" spans="1:11" x14ac:dyDescent="0.2">
      <c r="A176" s="8" t="str">
        <f>Table7[[#This Row],[Test No.]]&amp;Table7[[#This Row],[Section]]&amp;Table7[[#This Row],[Q. No.]]</f>
        <v>P3E25</v>
      </c>
      <c r="B176" s="8"/>
      <c r="C176" s="9" t="s">
        <v>307</v>
      </c>
      <c r="D176" s="6">
        <v>25</v>
      </c>
      <c r="E176" s="6" t="s">
        <v>31</v>
      </c>
      <c r="F176" s="14">
        <v>1</v>
      </c>
      <c r="G176" s="14" t="s">
        <v>59</v>
      </c>
      <c r="H176" s="10">
        <v>2</v>
      </c>
      <c r="I176" s="13" t="s">
        <v>38</v>
      </c>
      <c r="J176" s="3" t="s">
        <v>395</v>
      </c>
      <c r="K176" s="2" t="str">
        <f>VLOOKUP(Table7[[#This Row],[CID]],ALY,2,FALSE)</f>
        <v>Verb Forms/Tense Agreement</v>
      </c>
    </row>
    <row r="177" spans="1:11" x14ac:dyDescent="0.2">
      <c r="A177" s="8" t="str">
        <f>Table7[[#This Row],[Test No.]]&amp;Table7[[#This Row],[Section]]&amp;Table7[[#This Row],[Q. No.]]</f>
        <v>P3E26</v>
      </c>
      <c r="B177" s="8"/>
      <c r="C177" s="9" t="s">
        <v>307</v>
      </c>
      <c r="D177" s="6">
        <v>26</v>
      </c>
      <c r="E177" s="6" t="s">
        <v>31</v>
      </c>
      <c r="F177" s="14">
        <v>1</v>
      </c>
      <c r="G177" s="14" t="s">
        <v>59</v>
      </c>
      <c r="H177" s="10">
        <v>2</v>
      </c>
      <c r="I177" s="13" t="s">
        <v>38</v>
      </c>
      <c r="J177" s="3" t="s">
        <v>394</v>
      </c>
      <c r="K177" s="2" t="str">
        <f>VLOOKUP(Table7[[#This Row],[CID]],ALY,2,FALSE)</f>
        <v>Pronouns</v>
      </c>
    </row>
    <row r="178" spans="1:11" x14ac:dyDescent="0.2">
      <c r="A178" s="8" t="str">
        <f>Table7[[#This Row],[Test No.]]&amp;Table7[[#This Row],[Section]]&amp;Table7[[#This Row],[Q. No.]]</f>
        <v>P3E27</v>
      </c>
      <c r="B178" s="8"/>
      <c r="C178" s="9" t="s">
        <v>307</v>
      </c>
      <c r="D178" s="6">
        <v>27</v>
      </c>
      <c r="E178" s="6" t="s">
        <v>31</v>
      </c>
      <c r="F178" s="14">
        <v>2</v>
      </c>
      <c r="G178" s="13" t="s">
        <v>57</v>
      </c>
      <c r="H178" s="10">
        <v>5</v>
      </c>
      <c r="I178" s="13" t="s">
        <v>41</v>
      </c>
      <c r="J178" s="3" t="s">
        <v>520</v>
      </c>
      <c r="K178" s="2" t="str">
        <f>VLOOKUP(Table7[[#This Row],[CID]],ALY,2,FALSE)</f>
        <v>Reorganization</v>
      </c>
    </row>
    <row r="179" spans="1:11" x14ac:dyDescent="0.2">
      <c r="A179" s="8" t="str">
        <f>Table7[[#This Row],[Test No.]]&amp;Table7[[#This Row],[Section]]&amp;Table7[[#This Row],[Q. No.]]</f>
        <v>P3E28</v>
      </c>
      <c r="B179" s="8"/>
      <c r="C179" s="9" t="s">
        <v>307</v>
      </c>
      <c r="D179" s="6">
        <v>28</v>
      </c>
      <c r="E179" s="6" t="s">
        <v>31</v>
      </c>
      <c r="F179" s="14">
        <v>1</v>
      </c>
      <c r="G179" s="14" t="s">
        <v>59</v>
      </c>
      <c r="H179" s="10">
        <v>2</v>
      </c>
      <c r="I179" s="13" t="s">
        <v>38</v>
      </c>
      <c r="J179" s="3" t="s">
        <v>395</v>
      </c>
      <c r="K179" s="2" t="str">
        <f>VLOOKUP(Table7[[#This Row],[CID]],ALY,2,FALSE)</f>
        <v>Verb Forms/Tense Agreement</v>
      </c>
    </row>
    <row r="180" spans="1:11" x14ac:dyDescent="0.2">
      <c r="A180" s="8" t="str">
        <f>Table7[[#This Row],[Test No.]]&amp;Table7[[#This Row],[Section]]&amp;Table7[[#This Row],[Q. No.]]</f>
        <v>P3E29</v>
      </c>
      <c r="B180" s="8"/>
      <c r="C180" s="9" t="s">
        <v>307</v>
      </c>
      <c r="D180" s="6">
        <v>29</v>
      </c>
      <c r="E180" s="6" t="s">
        <v>31</v>
      </c>
      <c r="F180" s="14">
        <v>1</v>
      </c>
      <c r="G180" s="14" t="s">
        <v>59</v>
      </c>
      <c r="H180" s="10">
        <v>3</v>
      </c>
      <c r="I180" s="13" t="s">
        <v>39</v>
      </c>
      <c r="J180" s="3" t="s">
        <v>402</v>
      </c>
      <c r="K180" s="2" t="str">
        <f>VLOOKUP(Table7[[#This Row],[CID]],ALY,2,FALSE)</f>
        <v>Faulty Modifier</v>
      </c>
    </row>
    <row r="181" spans="1:11" x14ac:dyDescent="0.2">
      <c r="A181" s="8" t="str">
        <f>Table7[[#This Row],[Test No.]]&amp;Table7[[#This Row],[Section]]&amp;Table7[[#This Row],[Q. No.]]</f>
        <v>P3E30</v>
      </c>
      <c r="B181" s="8"/>
      <c r="C181" s="9" t="s">
        <v>307</v>
      </c>
      <c r="D181" s="6">
        <v>30</v>
      </c>
      <c r="E181" s="6" t="s">
        <v>31</v>
      </c>
      <c r="F181" s="14">
        <v>2</v>
      </c>
      <c r="G181" s="13" t="s">
        <v>57</v>
      </c>
      <c r="H181" s="10">
        <v>5</v>
      </c>
      <c r="I181" s="13" t="s">
        <v>41</v>
      </c>
      <c r="J181" s="3" t="s">
        <v>520</v>
      </c>
      <c r="K181" s="2" t="str">
        <f>VLOOKUP(Table7[[#This Row],[CID]],ALY,2,FALSE)</f>
        <v>Reorganization</v>
      </c>
    </row>
    <row r="182" spans="1:11" x14ac:dyDescent="0.2">
      <c r="A182" s="8" t="str">
        <f>Table7[[#This Row],[Test No.]]&amp;Table7[[#This Row],[Section]]&amp;Table7[[#This Row],[Q. No.]]</f>
        <v>P3E31</v>
      </c>
      <c r="B182" s="8"/>
      <c r="C182" s="9" t="s">
        <v>307</v>
      </c>
      <c r="D182" s="6">
        <v>31</v>
      </c>
      <c r="E182" s="6" t="s">
        <v>31</v>
      </c>
      <c r="F182" s="14">
        <v>1</v>
      </c>
      <c r="G182" s="14" t="s">
        <v>59</v>
      </c>
      <c r="H182" s="14">
        <v>1</v>
      </c>
      <c r="I182" s="14" t="s">
        <v>37</v>
      </c>
      <c r="J182" s="3" t="s">
        <v>387</v>
      </c>
      <c r="K182" s="2" t="str">
        <f>VLOOKUP(Table7[[#This Row],[CID]],ALY,2,FALSE)</f>
        <v>Commas</v>
      </c>
    </row>
    <row r="183" spans="1:11" x14ac:dyDescent="0.2">
      <c r="A183" s="8" t="str">
        <f>Table7[[#This Row],[Test No.]]&amp;Table7[[#This Row],[Section]]&amp;Table7[[#This Row],[Q. No.]]</f>
        <v>P3E32</v>
      </c>
      <c r="B183" s="8"/>
      <c r="C183" s="9" t="s">
        <v>307</v>
      </c>
      <c r="D183" s="6">
        <v>32</v>
      </c>
      <c r="E183" s="6" t="s">
        <v>31</v>
      </c>
      <c r="F183" s="14">
        <v>1</v>
      </c>
      <c r="G183" s="14" t="s">
        <v>59</v>
      </c>
      <c r="H183" s="10">
        <v>2</v>
      </c>
      <c r="I183" s="13" t="s">
        <v>38</v>
      </c>
      <c r="J183" s="3" t="s">
        <v>395</v>
      </c>
      <c r="K183" s="2" t="str">
        <f>VLOOKUP(Table7[[#This Row],[CID]],ALY,2,FALSE)</f>
        <v>Verb Forms/Tense Agreement</v>
      </c>
    </row>
    <row r="184" spans="1:11" x14ac:dyDescent="0.2">
      <c r="A184" s="8" t="str">
        <f>Table7[[#This Row],[Test No.]]&amp;Table7[[#This Row],[Section]]&amp;Table7[[#This Row],[Q. No.]]</f>
        <v>P3E33</v>
      </c>
      <c r="B184" s="8"/>
      <c r="C184" s="9" t="s">
        <v>307</v>
      </c>
      <c r="D184" s="6">
        <v>33</v>
      </c>
      <c r="E184" s="6" t="s">
        <v>31</v>
      </c>
      <c r="F184" s="14">
        <v>1</v>
      </c>
      <c r="G184" s="14" t="s">
        <v>59</v>
      </c>
      <c r="H184" s="14">
        <v>1</v>
      </c>
      <c r="I184" s="14" t="s">
        <v>37</v>
      </c>
      <c r="J184" s="3" t="s">
        <v>388</v>
      </c>
      <c r="K184" s="2" t="str">
        <f>VLOOKUP(Table7[[#This Row],[CID]],ALY,2,FALSE)</f>
        <v>Apostrophes</v>
      </c>
    </row>
    <row r="185" spans="1:11" x14ac:dyDescent="0.2">
      <c r="A185" s="8" t="str">
        <f>Table7[[#This Row],[Test No.]]&amp;Table7[[#This Row],[Section]]&amp;Table7[[#This Row],[Q. No.]]</f>
        <v>P3E34</v>
      </c>
      <c r="B185" s="8"/>
      <c r="C185" s="9" t="s">
        <v>307</v>
      </c>
      <c r="D185" s="6">
        <v>34</v>
      </c>
      <c r="E185" s="6" t="s">
        <v>31</v>
      </c>
      <c r="F185" s="14">
        <v>1</v>
      </c>
      <c r="G185" s="14" t="s">
        <v>59</v>
      </c>
      <c r="H185" s="10">
        <v>2</v>
      </c>
      <c r="I185" s="13" t="s">
        <v>38</v>
      </c>
      <c r="J185" s="3" t="s">
        <v>395</v>
      </c>
      <c r="K185" s="2" t="str">
        <f>VLOOKUP(Table7[[#This Row],[CID]],ALY,2,FALSE)</f>
        <v>Verb Forms/Tense Agreement</v>
      </c>
    </row>
    <row r="186" spans="1:11" x14ac:dyDescent="0.2">
      <c r="A186" s="8" t="str">
        <f>Table7[[#This Row],[Test No.]]&amp;Table7[[#This Row],[Section]]&amp;Table7[[#This Row],[Q. No.]]</f>
        <v>P3E35</v>
      </c>
      <c r="B186" s="8"/>
      <c r="C186" s="9" t="s">
        <v>307</v>
      </c>
      <c r="D186" s="6">
        <v>35</v>
      </c>
      <c r="E186" s="6" t="s">
        <v>31</v>
      </c>
      <c r="F186" s="14">
        <v>1</v>
      </c>
      <c r="G186" s="14" t="s">
        <v>59</v>
      </c>
      <c r="H186" s="14">
        <v>1</v>
      </c>
      <c r="I186" s="14" t="s">
        <v>37</v>
      </c>
      <c r="J186" s="3" t="s">
        <v>387</v>
      </c>
      <c r="K186" s="2" t="str">
        <f>VLOOKUP(Table7[[#This Row],[CID]],ALY,2,FALSE)</f>
        <v>Commas</v>
      </c>
    </row>
    <row r="187" spans="1:11" x14ac:dyDescent="0.2">
      <c r="A187" s="8" t="str">
        <f>Table7[[#This Row],[Test No.]]&amp;Table7[[#This Row],[Section]]&amp;Table7[[#This Row],[Q. No.]]</f>
        <v>P3E36</v>
      </c>
      <c r="B187" s="8"/>
      <c r="C187" s="9" t="s">
        <v>307</v>
      </c>
      <c r="D187" s="6">
        <v>36</v>
      </c>
      <c r="E187" s="6" t="s">
        <v>31</v>
      </c>
      <c r="F187" s="14">
        <v>2</v>
      </c>
      <c r="G187" s="13" t="s">
        <v>57</v>
      </c>
      <c r="H187" s="10">
        <v>4</v>
      </c>
      <c r="I187" s="13" t="s">
        <v>40</v>
      </c>
      <c r="J187" s="3" t="s">
        <v>512</v>
      </c>
      <c r="K187" s="2" t="str">
        <f>VLOOKUP(Table7[[#This Row],[CID]],ALY,2,FALSE)</f>
        <v>Additional Detail &amp; Evidence</v>
      </c>
    </row>
    <row r="188" spans="1:11" x14ac:dyDescent="0.2">
      <c r="A188" s="8" t="str">
        <f>Table7[[#This Row],[Test No.]]&amp;Table7[[#This Row],[Section]]&amp;Table7[[#This Row],[Q. No.]]</f>
        <v>P3E37</v>
      </c>
      <c r="B188" s="8"/>
      <c r="C188" s="9" t="s">
        <v>307</v>
      </c>
      <c r="D188" s="6">
        <v>37</v>
      </c>
      <c r="E188" s="6" t="s">
        <v>31</v>
      </c>
      <c r="F188" s="14">
        <v>2</v>
      </c>
      <c r="G188" s="13" t="s">
        <v>57</v>
      </c>
      <c r="H188" s="10">
        <v>4</v>
      </c>
      <c r="I188" s="13" t="s">
        <v>40</v>
      </c>
      <c r="J188" s="3" t="s">
        <v>516</v>
      </c>
      <c r="K188" s="2" t="str">
        <f>VLOOKUP(Table7[[#This Row],[CID]],ALY,2,FALSE)</f>
        <v>Transitions &amp; Topic Sentences</v>
      </c>
    </row>
    <row r="189" spans="1:11" x14ac:dyDescent="0.2">
      <c r="A189" s="8" t="str">
        <f>Table7[[#This Row],[Test No.]]&amp;Table7[[#This Row],[Section]]&amp;Table7[[#This Row],[Q. No.]]</f>
        <v>P3E38</v>
      </c>
      <c r="B189" s="8"/>
      <c r="C189" s="9" t="s">
        <v>307</v>
      </c>
      <c r="D189" s="6">
        <v>38</v>
      </c>
      <c r="E189" s="6" t="s">
        <v>31</v>
      </c>
      <c r="F189" s="14">
        <v>1</v>
      </c>
      <c r="G189" s="14" t="s">
        <v>59</v>
      </c>
      <c r="H189" s="10">
        <v>2</v>
      </c>
      <c r="I189" s="13" t="s">
        <v>38</v>
      </c>
      <c r="J189" s="3" t="s">
        <v>395</v>
      </c>
      <c r="K189" s="2" t="str">
        <f>VLOOKUP(Table7[[#This Row],[CID]],ALY,2,FALSE)</f>
        <v>Verb Forms/Tense Agreement</v>
      </c>
    </row>
    <row r="190" spans="1:11" x14ac:dyDescent="0.2">
      <c r="A190" s="8" t="str">
        <f>Table7[[#This Row],[Test No.]]&amp;Table7[[#This Row],[Section]]&amp;Table7[[#This Row],[Q. No.]]</f>
        <v>P3E39</v>
      </c>
      <c r="B190" s="8"/>
      <c r="C190" s="9" t="s">
        <v>307</v>
      </c>
      <c r="D190" s="6">
        <v>39</v>
      </c>
      <c r="E190" s="6" t="s">
        <v>31</v>
      </c>
      <c r="F190" s="14">
        <v>2</v>
      </c>
      <c r="G190" s="13" t="s">
        <v>57</v>
      </c>
      <c r="H190" s="10">
        <v>5</v>
      </c>
      <c r="I190" s="13" t="s">
        <v>41</v>
      </c>
      <c r="J190" s="3" t="s">
        <v>518</v>
      </c>
      <c r="K190" s="2" t="str">
        <f>VLOOKUP(Table7[[#This Row],[CID]],ALY,2,FALSE)</f>
        <v>Unity &amp; Coherence</v>
      </c>
    </row>
    <row r="191" spans="1:11" x14ac:dyDescent="0.2">
      <c r="A191" s="8" t="str">
        <f>Table7[[#This Row],[Test No.]]&amp;Table7[[#This Row],[Section]]&amp;Table7[[#This Row],[Q. No.]]</f>
        <v>P3E40</v>
      </c>
      <c r="B191" s="8"/>
      <c r="C191" s="9" t="s">
        <v>307</v>
      </c>
      <c r="D191" s="6">
        <v>40</v>
      </c>
      <c r="E191" s="6" t="s">
        <v>31</v>
      </c>
      <c r="F191" s="14">
        <v>2</v>
      </c>
      <c r="G191" s="13" t="s">
        <v>57</v>
      </c>
      <c r="H191" s="10">
        <v>5</v>
      </c>
      <c r="I191" s="13" t="s">
        <v>41</v>
      </c>
      <c r="J191" s="3" t="s">
        <v>517</v>
      </c>
      <c r="K191" s="2" t="str">
        <f>VLOOKUP(Table7[[#This Row],[CID]],ALY,2,FALSE)</f>
        <v>Logical Transitions</v>
      </c>
    </row>
    <row r="192" spans="1:11" x14ac:dyDescent="0.2">
      <c r="A192" s="8" t="str">
        <f>Table7[[#This Row],[Test No.]]&amp;Table7[[#This Row],[Section]]&amp;Table7[[#This Row],[Q. No.]]</f>
        <v>P3E41</v>
      </c>
      <c r="B192" s="8"/>
      <c r="C192" s="9" t="s">
        <v>307</v>
      </c>
      <c r="D192" s="6">
        <v>41</v>
      </c>
      <c r="E192" s="6" t="s">
        <v>31</v>
      </c>
      <c r="F192" s="14">
        <v>2</v>
      </c>
      <c r="G192" s="13" t="s">
        <v>57</v>
      </c>
      <c r="H192" s="10">
        <v>5</v>
      </c>
      <c r="I192" s="13" t="s">
        <v>41</v>
      </c>
      <c r="J192" s="3" t="s">
        <v>518</v>
      </c>
      <c r="K192" s="2" t="str">
        <f>VLOOKUP(Table7[[#This Row],[CID]],ALY,2,FALSE)</f>
        <v>Unity &amp; Coherence</v>
      </c>
    </row>
    <row r="193" spans="1:11" x14ac:dyDescent="0.2">
      <c r="A193" s="8" t="str">
        <f>Table7[[#This Row],[Test No.]]&amp;Table7[[#This Row],[Section]]&amp;Table7[[#This Row],[Q. No.]]</f>
        <v>P3E42</v>
      </c>
      <c r="B193" s="8"/>
      <c r="C193" s="9" t="s">
        <v>307</v>
      </c>
      <c r="D193" s="6">
        <v>42</v>
      </c>
      <c r="E193" s="6" t="s">
        <v>31</v>
      </c>
      <c r="F193" s="14">
        <v>1</v>
      </c>
      <c r="G193" s="14" t="s">
        <v>59</v>
      </c>
      <c r="H193" s="10">
        <v>2</v>
      </c>
      <c r="I193" s="13" t="s">
        <v>38</v>
      </c>
      <c r="J193" s="3" t="s">
        <v>395</v>
      </c>
      <c r="K193" s="2" t="str">
        <f>VLOOKUP(Table7[[#This Row],[CID]],ALY,2,FALSE)</f>
        <v>Verb Forms/Tense Agreement</v>
      </c>
    </row>
    <row r="194" spans="1:11" x14ac:dyDescent="0.2">
      <c r="A194" s="8" t="str">
        <f>Table7[[#This Row],[Test No.]]&amp;Table7[[#This Row],[Section]]&amp;Table7[[#This Row],[Q. No.]]</f>
        <v>P3E43</v>
      </c>
      <c r="B194" s="8"/>
      <c r="C194" s="9" t="s">
        <v>307</v>
      </c>
      <c r="D194" s="6">
        <v>43</v>
      </c>
      <c r="E194" s="6" t="s">
        <v>31</v>
      </c>
      <c r="F194" s="14">
        <v>1</v>
      </c>
      <c r="G194" s="14" t="s">
        <v>59</v>
      </c>
      <c r="H194" s="10">
        <v>2</v>
      </c>
      <c r="I194" s="13" t="s">
        <v>38</v>
      </c>
      <c r="J194" s="3" t="s">
        <v>395</v>
      </c>
      <c r="K194" s="2" t="str">
        <f>VLOOKUP(Table7[[#This Row],[CID]],ALY,2,FALSE)</f>
        <v>Verb Forms/Tense Agreement</v>
      </c>
    </row>
    <row r="195" spans="1:11" x14ac:dyDescent="0.2">
      <c r="A195" s="8" t="str">
        <f>Table7[[#This Row],[Test No.]]&amp;Table7[[#This Row],[Section]]&amp;Table7[[#This Row],[Q. No.]]</f>
        <v>P3E44</v>
      </c>
      <c r="B195" s="8"/>
      <c r="C195" s="9" t="s">
        <v>307</v>
      </c>
      <c r="D195" s="6">
        <v>44</v>
      </c>
      <c r="E195" s="6" t="s">
        <v>31</v>
      </c>
      <c r="F195" s="14">
        <v>1</v>
      </c>
      <c r="G195" s="14" t="s">
        <v>59</v>
      </c>
      <c r="H195" s="10">
        <v>2</v>
      </c>
      <c r="I195" s="13" t="s">
        <v>38</v>
      </c>
      <c r="J195" s="3" t="s">
        <v>395</v>
      </c>
      <c r="K195" s="2" t="str">
        <f>VLOOKUP(Table7[[#This Row],[CID]],ALY,2,FALSE)</f>
        <v>Verb Forms/Tense Agreement</v>
      </c>
    </row>
    <row r="196" spans="1:11" x14ac:dyDescent="0.2">
      <c r="A196" s="8" t="str">
        <f>Table7[[#This Row],[Test No.]]&amp;Table7[[#This Row],[Section]]&amp;Table7[[#This Row],[Q. No.]]</f>
        <v>P3E45</v>
      </c>
      <c r="B196" s="8"/>
      <c r="C196" s="9" t="s">
        <v>307</v>
      </c>
      <c r="D196" s="6">
        <v>45</v>
      </c>
      <c r="E196" s="6" t="s">
        <v>31</v>
      </c>
      <c r="F196" s="14">
        <v>2</v>
      </c>
      <c r="G196" s="13" t="s">
        <v>57</v>
      </c>
      <c r="H196" s="10">
        <v>5</v>
      </c>
      <c r="I196" s="13" t="s">
        <v>41</v>
      </c>
      <c r="J196" s="3" t="s">
        <v>517</v>
      </c>
      <c r="K196" s="2" t="str">
        <f>VLOOKUP(Table7[[#This Row],[CID]],ALY,2,FALSE)</f>
        <v>Logical Transitions</v>
      </c>
    </row>
    <row r="197" spans="1:11" x14ac:dyDescent="0.2">
      <c r="A197" s="8" t="str">
        <f>Table7[[#This Row],[Test No.]]&amp;Table7[[#This Row],[Section]]&amp;Table7[[#This Row],[Q. No.]]</f>
        <v>P3E46</v>
      </c>
      <c r="B197" s="8"/>
      <c r="C197" s="9" t="s">
        <v>307</v>
      </c>
      <c r="D197" s="6">
        <v>46</v>
      </c>
      <c r="E197" s="6" t="s">
        <v>31</v>
      </c>
      <c r="F197" s="14">
        <v>1</v>
      </c>
      <c r="G197" s="14" t="s">
        <v>59</v>
      </c>
      <c r="H197" s="10">
        <v>2</v>
      </c>
      <c r="I197" s="13" t="s">
        <v>38</v>
      </c>
      <c r="J197" s="3" t="s">
        <v>397</v>
      </c>
      <c r="K197" s="2" t="str">
        <f>VLOOKUP(Table7[[#This Row],[CID]],ALY,2,FALSE)</f>
        <v>Word Choice</v>
      </c>
    </row>
    <row r="198" spans="1:11" x14ac:dyDescent="0.2">
      <c r="A198" s="8" t="str">
        <f>Table7[[#This Row],[Test No.]]&amp;Table7[[#This Row],[Section]]&amp;Table7[[#This Row],[Q. No.]]</f>
        <v>P3E47</v>
      </c>
      <c r="B198" s="8"/>
      <c r="C198" s="9" t="s">
        <v>307</v>
      </c>
      <c r="D198" s="6">
        <v>47</v>
      </c>
      <c r="E198" s="6" t="s">
        <v>31</v>
      </c>
      <c r="F198" s="14">
        <v>1</v>
      </c>
      <c r="G198" s="14" t="s">
        <v>59</v>
      </c>
      <c r="H198" s="10">
        <v>2</v>
      </c>
      <c r="I198" s="13" t="s">
        <v>38</v>
      </c>
      <c r="J198" s="3" t="s">
        <v>397</v>
      </c>
      <c r="K198" s="2" t="str">
        <f>VLOOKUP(Table7[[#This Row],[CID]],ALY,2,FALSE)</f>
        <v>Word Choice</v>
      </c>
    </row>
    <row r="199" spans="1:11" x14ac:dyDescent="0.2">
      <c r="A199" s="8" t="str">
        <f>Table7[[#This Row],[Test No.]]&amp;Table7[[#This Row],[Section]]&amp;Table7[[#This Row],[Q. No.]]</f>
        <v>P3E48</v>
      </c>
      <c r="B199" s="8"/>
      <c r="C199" s="9" t="s">
        <v>307</v>
      </c>
      <c r="D199" s="6">
        <v>48</v>
      </c>
      <c r="E199" s="6" t="s">
        <v>31</v>
      </c>
      <c r="F199" s="14">
        <v>1</v>
      </c>
      <c r="G199" s="14" t="s">
        <v>59</v>
      </c>
      <c r="H199" s="10">
        <v>2</v>
      </c>
      <c r="I199" s="13" t="s">
        <v>38</v>
      </c>
      <c r="J199" s="3" t="s">
        <v>397</v>
      </c>
      <c r="K199" s="2" t="str">
        <f>VLOOKUP(Table7[[#This Row],[CID]],ALY,2,FALSE)</f>
        <v>Word Choice</v>
      </c>
    </row>
    <row r="200" spans="1:11" x14ac:dyDescent="0.2">
      <c r="A200" s="8" t="str">
        <f>Table7[[#This Row],[Test No.]]&amp;Table7[[#This Row],[Section]]&amp;Table7[[#This Row],[Q. No.]]</f>
        <v>P3E49</v>
      </c>
      <c r="B200" s="8"/>
      <c r="C200" s="9" t="s">
        <v>307</v>
      </c>
      <c r="D200" s="6">
        <v>49</v>
      </c>
      <c r="E200" s="6" t="s">
        <v>31</v>
      </c>
      <c r="F200" s="14">
        <v>1</v>
      </c>
      <c r="G200" s="14" t="s">
        <v>59</v>
      </c>
      <c r="H200" s="10">
        <v>2</v>
      </c>
      <c r="I200" s="13" t="s">
        <v>38</v>
      </c>
      <c r="J200" s="3" t="s">
        <v>397</v>
      </c>
      <c r="K200" s="2" t="str">
        <f>VLOOKUP(Table7[[#This Row],[CID]],ALY,2,FALSE)</f>
        <v>Word Choice</v>
      </c>
    </row>
    <row r="201" spans="1:11" x14ac:dyDescent="0.2">
      <c r="A201" s="8" t="str">
        <f>Table7[[#This Row],[Test No.]]&amp;Table7[[#This Row],[Section]]&amp;Table7[[#This Row],[Q. No.]]</f>
        <v>P3E50</v>
      </c>
      <c r="B201" s="8"/>
      <c r="C201" s="9" t="s">
        <v>307</v>
      </c>
      <c r="D201" s="6">
        <v>50</v>
      </c>
      <c r="E201" s="6" t="s">
        <v>31</v>
      </c>
      <c r="F201" s="14">
        <v>2</v>
      </c>
      <c r="G201" s="13" t="s">
        <v>57</v>
      </c>
      <c r="H201" s="10">
        <v>5</v>
      </c>
      <c r="I201" s="13" t="s">
        <v>41</v>
      </c>
      <c r="J201" s="3" t="s">
        <v>519</v>
      </c>
      <c r="K201" s="2" t="str">
        <f>VLOOKUP(Table7[[#This Row],[CID]],ALY,2,FALSE)</f>
        <v>Opening/Transitional/Closing</v>
      </c>
    </row>
    <row r="202" spans="1:11" x14ac:dyDescent="0.2">
      <c r="A202" s="8" t="str">
        <f>Table7[[#This Row],[Test No.]]&amp;Table7[[#This Row],[Section]]&amp;Table7[[#This Row],[Q. No.]]</f>
        <v>P3E51</v>
      </c>
      <c r="B202" s="8"/>
      <c r="C202" s="9" t="s">
        <v>307</v>
      </c>
      <c r="D202" s="6">
        <v>51</v>
      </c>
      <c r="E202" s="6" t="s">
        <v>31</v>
      </c>
      <c r="F202" s="14">
        <v>1</v>
      </c>
      <c r="G202" s="14" t="s">
        <v>59</v>
      </c>
      <c r="H202" s="10">
        <v>2</v>
      </c>
      <c r="I202" s="13" t="s">
        <v>38</v>
      </c>
      <c r="J202" s="3" t="s">
        <v>395</v>
      </c>
      <c r="K202" s="2" t="str">
        <f>VLOOKUP(Table7[[#This Row],[CID]],ALY,2,FALSE)</f>
        <v>Verb Forms/Tense Agreement</v>
      </c>
    </row>
    <row r="203" spans="1:11" x14ac:dyDescent="0.2">
      <c r="A203" s="8" t="str">
        <f>Table7[[#This Row],[Test No.]]&amp;Table7[[#This Row],[Section]]&amp;Table7[[#This Row],[Q. No.]]</f>
        <v>P3E52</v>
      </c>
      <c r="B203" s="8"/>
      <c r="C203" s="9" t="s">
        <v>307</v>
      </c>
      <c r="D203" s="6">
        <v>52</v>
      </c>
      <c r="E203" s="6" t="s">
        <v>31</v>
      </c>
      <c r="F203" s="14">
        <v>2</v>
      </c>
      <c r="G203" s="13" t="s">
        <v>57</v>
      </c>
      <c r="H203" s="10">
        <v>4</v>
      </c>
      <c r="I203" s="13" t="s">
        <v>40</v>
      </c>
      <c r="J203" s="3" t="s">
        <v>512</v>
      </c>
      <c r="K203" s="2" t="str">
        <f>VLOOKUP(Table7[[#This Row],[CID]],ALY,2,FALSE)</f>
        <v>Additional Detail &amp; Evidence</v>
      </c>
    </row>
    <row r="204" spans="1:11" x14ac:dyDescent="0.2">
      <c r="A204" s="8" t="str">
        <f>Table7[[#This Row],[Test No.]]&amp;Table7[[#This Row],[Section]]&amp;Table7[[#This Row],[Q. No.]]</f>
        <v>P3E53</v>
      </c>
      <c r="B204" s="8"/>
      <c r="C204" s="9" t="s">
        <v>307</v>
      </c>
      <c r="D204" s="6">
        <v>53</v>
      </c>
      <c r="E204" s="6" t="s">
        <v>31</v>
      </c>
      <c r="F204" s="14">
        <v>1</v>
      </c>
      <c r="G204" s="14" t="s">
        <v>59</v>
      </c>
      <c r="H204" s="10">
        <v>2</v>
      </c>
      <c r="I204" s="13" t="s">
        <v>38</v>
      </c>
      <c r="J204" s="3" t="s">
        <v>397</v>
      </c>
      <c r="K204" s="2" t="str">
        <f>VLOOKUP(Table7[[#This Row],[CID]],ALY,2,FALSE)</f>
        <v>Word Choice</v>
      </c>
    </row>
    <row r="205" spans="1:11" x14ac:dyDescent="0.2">
      <c r="A205" s="8" t="str">
        <f>Table7[[#This Row],[Test No.]]&amp;Table7[[#This Row],[Section]]&amp;Table7[[#This Row],[Q. No.]]</f>
        <v>P3E54</v>
      </c>
      <c r="B205" s="8"/>
      <c r="C205" s="9" t="s">
        <v>307</v>
      </c>
      <c r="D205" s="6">
        <v>54</v>
      </c>
      <c r="E205" s="6" t="s">
        <v>31</v>
      </c>
      <c r="F205" s="14">
        <v>1</v>
      </c>
      <c r="G205" s="14" t="s">
        <v>59</v>
      </c>
      <c r="H205" s="14">
        <v>1</v>
      </c>
      <c r="I205" s="14" t="s">
        <v>37</v>
      </c>
      <c r="J205" s="3" t="s">
        <v>387</v>
      </c>
      <c r="K205" s="2" t="str">
        <f>VLOOKUP(Table7[[#This Row],[CID]],ALY,2,FALSE)</f>
        <v>Commas</v>
      </c>
    </row>
    <row r="206" spans="1:11" x14ac:dyDescent="0.2">
      <c r="A206" s="8" t="str">
        <f>Table7[[#This Row],[Test No.]]&amp;Table7[[#This Row],[Section]]&amp;Table7[[#This Row],[Q. No.]]</f>
        <v>P3E55</v>
      </c>
      <c r="B206" s="8"/>
      <c r="C206" s="9" t="s">
        <v>307</v>
      </c>
      <c r="D206" s="6">
        <v>55</v>
      </c>
      <c r="E206" s="6" t="s">
        <v>31</v>
      </c>
      <c r="F206" s="14">
        <v>1</v>
      </c>
      <c r="G206" s="14" t="s">
        <v>59</v>
      </c>
      <c r="H206" s="14">
        <v>1</v>
      </c>
      <c r="I206" s="14" t="s">
        <v>37</v>
      </c>
      <c r="J206" s="3" t="s">
        <v>392</v>
      </c>
      <c r="K206" s="2" t="str">
        <f>VLOOKUP(Table7[[#This Row],[CID]],ALY,2,FALSE)</f>
        <v>Periods</v>
      </c>
    </row>
    <row r="207" spans="1:11" x14ac:dyDescent="0.2">
      <c r="A207" s="8" t="str">
        <f>Table7[[#This Row],[Test No.]]&amp;Table7[[#This Row],[Section]]&amp;Table7[[#This Row],[Q. No.]]</f>
        <v>P3E56</v>
      </c>
      <c r="B207" s="8"/>
      <c r="C207" s="9" t="s">
        <v>307</v>
      </c>
      <c r="D207" s="6">
        <v>56</v>
      </c>
      <c r="E207" s="6" t="s">
        <v>31</v>
      </c>
      <c r="F207" s="14">
        <v>1</v>
      </c>
      <c r="G207" s="14" t="s">
        <v>59</v>
      </c>
      <c r="H207" s="14">
        <v>1</v>
      </c>
      <c r="I207" s="14" t="s">
        <v>37</v>
      </c>
      <c r="J207" s="3" t="s">
        <v>389</v>
      </c>
      <c r="K207" s="2" t="str">
        <f>VLOOKUP(Table7[[#This Row],[CID]],ALY,2,FALSE)</f>
        <v>Colons</v>
      </c>
    </row>
    <row r="208" spans="1:11" x14ac:dyDescent="0.2">
      <c r="A208" s="8" t="str">
        <f>Table7[[#This Row],[Test No.]]&amp;Table7[[#This Row],[Section]]&amp;Table7[[#This Row],[Q. No.]]</f>
        <v>P3E57</v>
      </c>
      <c r="B208" s="8"/>
      <c r="C208" s="9" t="s">
        <v>307</v>
      </c>
      <c r="D208" s="6">
        <v>57</v>
      </c>
      <c r="E208" s="6" t="s">
        <v>31</v>
      </c>
      <c r="F208" s="14">
        <v>1</v>
      </c>
      <c r="G208" s="14" t="s">
        <v>59</v>
      </c>
      <c r="H208" s="10">
        <v>2</v>
      </c>
      <c r="I208" s="13" t="s">
        <v>38</v>
      </c>
      <c r="J208" s="3" t="s">
        <v>397</v>
      </c>
      <c r="K208" s="2" t="str">
        <f>VLOOKUP(Table7[[#This Row],[CID]],ALY,2,FALSE)</f>
        <v>Word Choice</v>
      </c>
    </row>
    <row r="209" spans="1:11" x14ac:dyDescent="0.2">
      <c r="A209" s="8" t="str">
        <f>Table7[[#This Row],[Test No.]]&amp;Table7[[#This Row],[Section]]&amp;Table7[[#This Row],[Q. No.]]</f>
        <v>P3E58</v>
      </c>
      <c r="B209" s="8"/>
      <c r="C209" s="9" t="s">
        <v>307</v>
      </c>
      <c r="D209" s="6">
        <v>58</v>
      </c>
      <c r="E209" s="6" t="s">
        <v>31</v>
      </c>
      <c r="F209" s="14">
        <v>2</v>
      </c>
      <c r="G209" s="13" t="s">
        <v>57</v>
      </c>
      <c r="H209" s="10">
        <v>5</v>
      </c>
      <c r="I209" s="13" t="s">
        <v>41</v>
      </c>
      <c r="J209" s="3" t="s">
        <v>517</v>
      </c>
      <c r="K209" s="2" t="str">
        <f>VLOOKUP(Table7[[#This Row],[CID]],ALY,2,FALSE)</f>
        <v>Logical Transitions</v>
      </c>
    </row>
    <row r="210" spans="1:11" x14ac:dyDescent="0.2">
      <c r="A210" s="8" t="str">
        <f>Table7[[#This Row],[Test No.]]&amp;Table7[[#This Row],[Section]]&amp;Table7[[#This Row],[Q. No.]]</f>
        <v>P3E59</v>
      </c>
      <c r="B210" s="8"/>
      <c r="C210" s="9" t="s">
        <v>307</v>
      </c>
      <c r="D210" s="6">
        <v>59</v>
      </c>
      <c r="E210" s="6" t="s">
        <v>31</v>
      </c>
      <c r="F210" s="14">
        <v>1</v>
      </c>
      <c r="G210" s="14" t="s">
        <v>59</v>
      </c>
      <c r="H210" s="10">
        <v>2</v>
      </c>
      <c r="I210" s="13" t="s">
        <v>38</v>
      </c>
      <c r="J210" s="3" t="s">
        <v>397</v>
      </c>
      <c r="K210" s="2" t="str">
        <f>VLOOKUP(Table7[[#This Row],[CID]],ALY,2,FALSE)</f>
        <v>Word Choice</v>
      </c>
    </row>
    <row r="211" spans="1:11" x14ac:dyDescent="0.2">
      <c r="A211" s="8" t="str">
        <f>Table7[[#This Row],[Test No.]]&amp;Table7[[#This Row],[Section]]&amp;Table7[[#This Row],[Q. No.]]</f>
        <v>P3E60</v>
      </c>
      <c r="B211" s="8"/>
      <c r="C211" s="9" t="s">
        <v>307</v>
      </c>
      <c r="D211" s="6">
        <v>60</v>
      </c>
      <c r="E211" s="6" t="s">
        <v>31</v>
      </c>
      <c r="F211" s="14">
        <v>2</v>
      </c>
      <c r="G211" s="13" t="s">
        <v>57</v>
      </c>
      <c r="H211" s="10">
        <v>5</v>
      </c>
      <c r="I211" s="13" t="s">
        <v>41</v>
      </c>
      <c r="J211" s="3" t="s">
        <v>519</v>
      </c>
      <c r="K211" s="2" t="str">
        <f>VLOOKUP(Table7[[#This Row],[CID]],ALY,2,FALSE)</f>
        <v>Opening/Transitional/Closing</v>
      </c>
    </row>
    <row r="212" spans="1:11" x14ac:dyDescent="0.2">
      <c r="A212" s="8" t="str">
        <f>Table7[[#This Row],[Test No.]]&amp;Table7[[#This Row],[Section]]&amp;Table7[[#This Row],[Q. No.]]</f>
        <v>P3E61</v>
      </c>
      <c r="B212" s="8"/>
      <c r="C212" s="9" t="s">
        <v>307</v>
      </c>
      <c r="D212" s="6">
        <v>61</v>
      </c>
      <c r="E212" s="6" t="s">
        <v>31</v>
      </c>
      <c r="F212" s="14">
        <v>1</v>
      </c>
      <c r="G212" s="14" t="s">
        <v>59</v>
      </c>
      <c r="H212" s="14">
        <v>1</v>
      </c>
      <c r="I212" s="14" t="s">
        <v>37</v>
      </c>
      <c r="J212" s="3" t="s">
        <v>387</v>
      </c>
      <c r="K212" s="2" t="str">
        <f>VLOOKUP(Table7[[#This Row],[CID]],ALY,2,FALSE)</f>
        <v>Commas</v>
      </c>
    </row>
    <row r="213" spans="1:11" x14ac:dyDescent="0.2">
      <c r="A213" s="8" t="str">
        <f>Table7[[#This Row],[Test No.]]&amp;Table7[[#This Row],[Section]]&amp;Table7[[#This Row],[Q. No.]]</f>
        <v>P3E62</v>
      </c>
      <c r="B213" s="8"/>
      <c r="C213" s="9" t="s">
        <v>307</v>
      </c>
      <c r="D213" s="6">
        <v>62</v>
      </c>
      <c r="E213" s="6" t="s">
        <v>31</v>
      </c>
      <c r="F213" s="14">
        <v>1</v>
      </c>
      <c r="G213" s="14" t="s">
        <v>59</v>
      </c>
      <c r="H213" s="10">
        <v>2</v>
      </c>
      <c r="I213" s="13" t="s">
        <v>38</v>
      </c>
      <c r="J213" s="3" t="s">
        <v>395</v>
      </c>
      <c r="K213" s="2" t="str">
        <f>VLOOKUP(Table7[[#This Row],[CID]],ALY,2,FALSE)</f>
        <v>Verb Forms/Tense Agreement</v>
      </c>
    </row>
    <row r="214" spans="1:11" x14ac:dyDescent="0.2">
      <c r="A214" s="8" t="str">
        <f>Table7[[#This Row],[Test No.]]&amp;Table7[[#This Row],[Section]]&amp;Table7[[#This Row],[Q. No.]]</f>
        <v>P3E63</v>
      </c>
      <c r="B214" s="8"/>
      <c r="C214" s="9" t="s">
        <v>307</v>
      </c>
      <c r="D214" s="6">
        <v>63</v>
      </c>
      <c r="E214" s="6" t="s">
        <v>31</v>
      </c>
      <c r="F214" s="14">
        <v>1</v>
      </c>
      <c r="G214" s="14" t="s">
        <v>59</v>
      </c>
      <c r="H214" s="10">
        <v>2</v>
      </c>
      <c r="I214" s="13" t="s">
        <v>38</v>
      </c>
      <c r="J214" s="3" t="s">
        <v>395</v>
      </c>
      <c r="K214" s="2" t="str">
        <f>VLOOKUP(Table7[[#This Row],[CID]],ALY,2,FALSE)</f>
        <v>Verb Forms/Tense Agreement</v>
      </c>
    </row>
    <row r="215" spans="1:11" x14ac:dyDescent="0.2">
      <c r="A215" s="8" t="str">
        <f>Table7[[#This Row],[Test No.]]&amp;Table7[[#This Row],[Section]]&amp;Table7[[#This Row],[Q. No.]]</f>
        <v>P3E64</v>
      </c>
      <c r="B215" s="8"/>
      <c r="C215" s="9" t="s">
        <v>307</v>
      </c>
      <c r="D215" s="6">
        <v>64</v>
      </c>
      <c r="E215" s="6" t="s">
        <v>31</v>
      </c>
      <c r="F215" s="14">
        <v>1</v>
      </c>
      <c r="G215" s="14" t="s">
        <v>59</v>
      </c>
      <c r="H215" s="10">
        <v>2</v>
      </c>
      <c r="I215" s="13" t="s">
        <v>38</v>
      </c>
      <c r="J215" s="3" t="s">
        <v>397</v>
      </c>
      <c r="K215" s="2" t="str">
        <f>VLOOKUP(Table7[[#This Row],[CID]],ALY,2,FALSE)</f>
        <v>Word Choice</v>
      </c>
    </row>
    <row r="216" spans="1:11" x14ac:dyDescent="0.2">
      <c r="A216" s="8" t="str">
        <f>Table7[[#This Row],[Test No.]]&amp;Table7[[#This Row],[Section]]&amp;Table7[[#This Row],[Q. No.]]</f>
        <v>P3E65</v>
      </c>
      <c r="B216" s="8"/>
      <c r="C216" s="9" t="s">
        <v>307</v>
      </c>
      <c r="D216" s="6">
        <v>65</v>
      </c>
      <c r="E216" s="6" t="s">
        <v>31</v>
      </c>
      <c r="F216" s="14">
        <v>1</v>
      </c>
      <c r="G216" s="14" t="s">
        <v>59</v>
      </c>
      <c r="H216" s="14">
        <v>1</v>
      </c>
      <c r="I216" s="14" t="s">
        <v>37</v>
      </c>
      <c r="J216" s="3" t="s">
        <v>387</v>
      </c>
      <c r="K216" s="2" t="str">
        <f>VLOOKUP(Table7[[#This Row],[CID]],ALY,2,FALSE)</f>
        <v>Commas</v>
      </c>
    </row>
    <row r="217" spans="1:11" x14ac:dyDescent="0.2">
      <c r="A217" s="8" t="str">
        <f>Table7[[#This Row],[Test No.]]&amp;Table7[[#This Row],[Section]]&amp;Table7[[#This Row],[Q. No.]]</f>
        <v>P3E66</v>
      </c>
      <c r="B217" s="8"/>
      <c r="C217" s="9" t="s">
        <v>307</v>
      </c>
      <c r="D217" s="6">
        <v>66</v>
      </c>
      <c r="E217" s="6" t="s">
        <v>31</v>
      </c>
      <c r="F217" s="14">
        <v>1</v>
      </c>
      <c r="G217" s="14" t="s">
        <v>59</v>
      </c>
      <c r="H217" s="14">
        <v>1</v>
      </c>
      <c r="I217" s="14" t="s">
        <v>37</v>
      </c>
      <c r="J217" s="3" t="s">
        <v>391</v>
      </c>
      <c r="K217" s="2" t="str">
        <f>VLOOKUP(Table7[[#This Row],[CID]],ALY,2,FALSE)</f>
        <v>Dashes</v>
      </c>
    </row>
    <row r="218" spans="1:11" x14ac:dyDescent="0.2">
      <c r="A218" s="8" t="str">
        <f>Table7[[#This Row],[Test No.]]&amp;Table7[[#This Row],[Section]]&amp;Table7[[#This Row],[Q. No.]]</f>
        <v>P3E67</v>
      </c>
      <c r="B218" s="8"/>
      <c r="C218" s="9" t="s">
        <v>307</v>
      </c>
      <c r="D218" s="6">
        <v>67</v>
      </c>
      <c r="E218" s="6" t="s">
        <v>31</v>
      </c>
      <c r="F218" s="14">
        <v>2</v>
      </c>
      <c r="G218" s="13" t="s">
        <v>57</v>
      </c>
      <c r="H218" s="10">
        <v>5</v>
      </c>
      <c r="I218" s="13" t="s">
        <v>41</v>
      </c>
      <c r="J218" s="3" t="s">
        <v>520</v>
      </c>
      <c r="K218" s="2" t="str">
        <f>VLOOKUP(Table7[[#This Row],[CID]],ALY,2,FALSE)</f>
        <v>Reorganization</v>
      </c>
    </row>
    <row r="219" spans="1:11" x14ac:dyDescent="0.2">
      <c r="A219" s="8" t="str">
        <f>Table7[[#This Row],[Test No.]]&amp;Table7[[#This Row],[Section]]&amp;Table7[[#This Row],[Q. No.]]</f>
        <v>P3E68</v>
      </c>
      <c r="B219" s="8"/>
      <c r="C219" s="9" t="s">
        <v>307</v>
      </c>
      <c r="D219" s="6">
        <v>68</v>
      </c>
      <c r="E219" s="6" t="s">
        <v>31</v>
      </c>
      <c r="F219" s="14">
        <v>1</v>
      </c>
      <c r="G219" s="14" t="s">
        <v>59</v>
      </c>
      <c r="H219" s="10">
        <v>2</v>
      </c>
      <c r="I219" s="13" t="s">
        <v>38</v>
      </c>
      <c r="J219" s="3" t="s">
        <v>395</v>
      </c>
      <c r="K219" s="2" t="str">
        <f>VLOOKUP(Table7[[#This Row],[CID]],ALY,2,FALSE)</f>
        <v>Verb Forms/Tense Agreement</v>
      </c>
    </row>
    <row r="220" spans="1:11" x14ac:dyDescent="0.2">
      <c r="A220" s="8" t="str">
        <f>Table7[[#This Row],[Test No.]]&amp;Table7[[#This Row],[Section]]&amp;Table7[[#This Row],[Q. No.]]</f>
        <v>P3E69</v>
      </c>
      <c r="B220" s="8"/>
      <c r="C220" s="9" t="s">
        <v>307</v>
      </c>
      <c r="D220" s="6">
        <v>69</v>
      </c>
      <c r="E220" s="6" t="s">
        <v>31</v>
      </c>
      <c r="F220" s="14">
        <v>1</v>
      </c>
      <c r="G220" s="14" t="s">
        <v>59</v>
      </c>
      <c r="H220" s="14">
        <v>1</v>
      </c>
      <c r="I220" s="14" t="s">
        <v>37</v>
      </c>
      <c r="J220" s="3" t="s">
        <v>387</v>
      </c>
      <c r="K220" s="2" t="str">
        <f>VLOOKUP(Table7[[#This Row],[CID]],ALY,2,FALSE)</f>
        <v>Commas</v>
      </c>
    </row>
    <row r="221" spans="1:11" x14ac:dyDescent="0.2">
      <c r="A221" s="8" t="str">
        <f>Table7[[#This Row],[Test No.]]&amp;Table7[[#This Row],[Section]]&amp;Table7[[#This Row],[Q. No.]]</f>
        <v>P3E70</v>
      </c>
      <c r="B221" s="8"/>
      <c r="C221" s="9" t="s">
        <v>307</v>
      </c>
      <c r="D221" s="6">
        <v>70</v>
      </c>
      <c r="E221" s="6" t="s">
        <v>31</v>
      </c>
      <c r="F221" s="14">
        <v>2</v>
      </c>
      <c r="G221" s="13" t="s">
        <v>57</v>
      </c>
      <c r="H221" s="10">
        <v>4</v>
      </c>
      <c r="I221" s="13" t="s">
        <v>40</v>
      </c>
      <c r="J221" s="3" t="s">
        <v>516</v>
      </c>
      <c r="K221" s="2" t="str">
        <f>VLOOKUP(Table7[[#This Row],[CID]],ALY,2,FALSE)</f>
        <v>Transitions &amp; Topic Sentences</v>
      </c>
    </row>
    <row r="222" spans="1:11" x14ac:dyDescent="0.2">
      <c r="A222" s="8" t="str">
        <f>Table7[[#This Row],[Test No.]]&amp;Table7[[#This Row],[Section]]&amp;Table7[[#This Row],[Q. No.]]</f>
        <v>P3E71</v>
      </c>
      <c r="B222" s="8"/>
      <c r="C222" s="9" t="s">
        <v>307</v>
      </c>
      <c r="D222" s="6">
        <v>71</v>
      </c>
      <c r="E222" s="6" t="s">
        <v>31</v>
      </c>
      <c r="F222" s="14">
        <v>2</v>
      </c>
      <c r="G222" s="13" t="s">
        <v>57</v>
      </c>
      <c r="H222" s="10">
        <v>6</v>
      </c>
      <c r="I222" s="13" t="s">
        <v>42</v>
      </c>
      <c r="J222" s="3" t="s">
        <v>522</v>
      </c>
      <c r="K222" s="2" t="str">
        <f>VLOOKUP(Table7[[#This Row],[CID]],ALY,2,FALSE)</f>
        <v>Effectiveness</v>
      </c>
    </row>
    <row r="223" spans="1:11" x14ac:dyDescent="0.2">
      <c r="A223" s="8" t="str">
        <f>Table7[[#This Row],[Test No.]]&amp;Table7[[#This Row],[Section]]&amp;Table7[[#This Row],[Q. No.]]</f>
        <v>P3E72</v>
      </c>
      <c r="B223" s="8"/>
      <c r="C223" s="9" t="s">
        <v>307</v>
      </c>
      <c r="D223" s="6">
        <v>72</v>
      </c>
      <c r="E223" s="6" t="s">
        <v>31</v>
      </c>
      <c r="F223" s="14">
        <v>1</v>
      </c>
      <c r="G223" s="14" t="s">
        <v>59</v>
      </c>
      <c r="H223" s="10">
        <v>2</v>
      </c>
      <c r="I223" s="13" t="s">
        <v>38</v>
      </c>
      <c r="J223" s="3" t="s">
        <v>395</v>
      </c>
      <c r="K223" s="2" t="str">
        <f>VLOOKUP(Table7[[#This Row],[CID]],ALY,2,FALSE)</f>
        <v>Verb Forms/Tense Agreement</v>
      </c>
    </row>
    <row r="224" spans="1:11" x14ac:dyDescent="0.2">
      <c r="A224" s="8" t="str">
        <f>Table7[[#This Row],[Test No.]]&amp;Table7[[#This Row],[Section]]&amp;Table7[[#This Row],[Q. No.]]</f>
        <v>P3E73</v>
      </c>
      <c r="B224" s="8"/>
      <c r="C224" s="9" t="s">
        <v>307</v>
      </c>
      <c r="D224" s="6">
        <v>73</v>
      </c>
      <c r="E224" s="6" t="s">
        <v>31</v>
      </c>
      <c r="F224" s="14">
        <v>1</v>
      </c>
      <c r="G224" s="14" t="s">
        <v>59</v>
      </c>
      <c r="H224" s="10">
        <v>2</v>
      </c>
      <c r="I224" s="13" t="s">
        <v>38</v>
      </c>
      <c r="J224" s="3" t="s">
        <v>397</v>
      </c>
      <c r="K224" s="2" t="str">
        <f>VLOOKUP(Table7[[#This Row],[CID]],ALY,2,FALSE)</f>
        <v>Word Choice</v>
      </c>
    </row>
    <row r="225" spans="1:11" x14ac:dyDescent="0.2">
      <c r="A225" s="8" t="str">
        <f>Table7[[#This Row],[Test No.]]&amp;Table7[[#This Row],[Section]]&amp;Table7[[#This Row],[Q. No.]]</f>
        <v>P3E74</v>
      </c>
      <c r="B225" s="8"/>
      <c r="C225" s="9" t="s">
        <v>307</v>
      </c>
      <c r="D225" s="6">
        <v>74</v>
      </c>
      <c r="E225" s="6" t="s">
        <v>31</v>
      </c>
      <c r="F225" s="14">
        <v>1</v>
      </c>
      <c r="G225" s="14" t="s">
        <v>59</v>
      </c>
      <c r="H225" s="14">
        <v>1</v>
      </c>
      <c r="I225" s="14" t="s">
        <v>37</v>
      </c>
      <c r="J225" s="3" t="s">
        <v>387</v>
      </c>
      <c r="K225" s="2" t="str">
        <f>VLOOKUP(Table7[[#This Row],[CID]],ALY,2,FALSE)</f>
        <v>Commas</v>
      </c>
    </row>
    <row r="226" spans="1:11" x14ac:dyDescent="0.2">
      <c r="A226" s="8" t="str">
        <f>Table7[[#This Row],[Test No.]]&amp;Table7[[#This Row],[Section]]&amp;Table7[[#This Row],[Q. No.]]</f>
        <v>P3E75</v>
      </c>
      <c r="B226" s="8"/>
      <c r="C226" s="9" t="s">
        <v>307</v>
      </c>
      <c r="D226" s="6">
        <v>75</v>
      </c>
      <c r="E226" s="6" t="s">
        <v>31</v>
      </c>
      <c r="F226" s="14">
        <v>2</v>
      </c>
      <c r="G226" s="13" t="s">
        <v>57</v>
      </c>
      <c r="H226" s="10">
        <v>6</v>
      </c>
      <c r="I226" s="13" t="s">
        <v>42</v>
      </c>
      <c r="J226" s="3" t="s">
        <v>522</v>
      </c>
      <c r="K226" s="2" t="str">
        <f>VLOOKUP(Table7[[#This Row],[CID]],ALY,2,FALSE)</f>
        <v>Effectiveness</v>
      </c>
    </row>
    <row r="227" spans="1:11" x14ac:dyDescent="0.2">
      <c r="A227" s="8" t="str">
        <f>Table7[[#This Row],[Test No.]]&amp;Table7[[#This Row],[Section]]&amp;Table7[[#This Row],[Q. No.]]</f>
        <v>P4E1</v>
      </c>
      <c r="B227" s="8"/>
      <c r="C227" s="9" t="s">
        <v>308</v>
      </c>
      <c r="D227" s="6">
        <v>1</v>
      </c>
      <c r="E227" s="6" t="s">
        <v>31</v>
      </c>
      <c r="F227" s="14">
        <v>1</v>
      </c>
      <c r="G227" s="14" t="s">
        <v>59</v>
      </c>
      <c r="H227" s="14">
        <v>1</v>
      </c>
      <c r="I227" s="14" t="s">
        <v>37</v>
      </c>
      <c r="J227" s="3" t="s">
        <v>387</v>
      </c>
      <c r="K227" s="2" t="str">
        <f>VLOOKUP(Table7[[#This Row],[CID]],ALY,2,FALSE)</f>
        <v>Commas</v>
      </c>
    </row>
    <row r="228" spans="1:11" x14ac:dyDescent="0.2">
      <c r="A228" s="8" t="str">
        <f>Table7[[#This Row],[Test No.]]&amp;Table7[[#This Row],[Section]]&amp;Table7[[#This Row],[Q. No.]]</f>
        <v>P4E2</v>
      </c>
      <c r="B228" s="8"/>
      <c r="C228" s="9" t="s">
        <v>308</v>
      </c>
      <c r="D228" s="6">
        <v>2</v>
      </c>
      <c r="E228" s="6" t="s">
        <v>31</v>
      </c>
      <c r="F228" s="14">
        <v>2</v>
      </c>
      <c r="G228" s="13" t="s">
        <v>57</v>
      </c>
      <c r="H228" s="10">
        <v>4</v>
      </c>
      <c r="I228" s="13" t="s">
        <v>40</v>
      </c>
      <c r="J228" s="3" t="s">
        <v>512</v>
      </c>
      <c r="K228" s="2" t="str">
        <f>VLOOKUP(Table7[[#This Row],[CID]],ALY,2,FALSE)</f>
        <v>Additional Detail &amp; Evidence</v>
      </c>
    </row>
    <row r="229" spans="1:11" x14ac:dyDescent="0.2">
      <c r="A229" s="8" t="str">
        <f>Table7[[#This Row],[Test No.]]&amp;Table7[[#This Row],[Section]]&amp;Table7[[#This Row],[Q. No.]]</f>
        <v>P4E3</v>
      </c>
      <c r="B229" s="8"/>
      <c r="C229" s="9" t="s">
        <v>308</v>
      </c>
      <c r="D229" s="6">
        <v>3</v>
      </c>
      <c r="E229" s="6" t="s">
        <v>31</v>
      </c>
      <c r="F229" s="14">
        <v>2</v>
      </c>
      <c r="G229" s="13" t="s">
        <v>57</v>
      </c>
      <c r="H229" s="10">
        <v>4</v>
      </c>
      <c r="I229" s="13" t="s">
        <v>40</v>
      </c>
      <c r="J229" s="3" t="s">
        <v>516</v>
      </c>
      <c r="K229" s="2" t="str">
        <f>VLOOKUP(Table7[[#This Row],[CID]],ALY,2,FALSE)</f>
        <v>Transitions &amp; Topic Sentences</v>
      </c>
    </row>
    <row r="230" spans="1:11" x14ac:dyDescent="0.2">
      <c r="A230" s="8" t="str">
        <f>Table7[[#This Row],[Test No.]]&amp;Table7[[#This Row],[Section]]&amp;Table7[[#This Row],[Q. No.]]</f>
        <v>P4E4</v>
      </c>
      <c r="B230" s="8"/>
      <c r="C230" s="9" t="s">
        <v>308</v>
      </c>
      <c r="D230" s="6">
        <v>4</v>
      </c>
      <c r="E230" s="6" t="s">
        <v>31</v>
      </c>
      <c r="F230" s="14">
        <v>1</v>
      </c>
      <c r="G230" s="14" t="s">
        <v>59</v>
      </c>
      <c r="H230" s="14">
        <v>1</v>
      </c>
      <c r="I230" s="14" t="s">
        <v>37</v>
      </c>
      <c r="J230" s="3" t="s">
        <v>389</v>
      </c>
      <c r="K230" s="2" t="str">
        <f>VLOOKUP(Table7[[#This Row],[CID]],ALY,2,FALSE)</f>
        <v>Colons</v>
      </c>
    </row>
    <row r="231" spans="1:11" x14ac:dyDescent="0.2">
      <c r="A231" s="8" t="str">
        <f>Table7[[#This Row],[Test No.]]&amp;Table7[[#This Row],[Section]]&amp;Table7[[#This Row],[Q. No.]]</f>
        <v>P4E5</v>
      </c>
      <c r="B231" s="8"/>
      <c r="C231" s="9" t="s">
        <v>308</v>
      </c>
      <c r="D231" s="6">
        <v>5</v>
      </c>
      <c r="E231" s="6" t="s">
        <v>31</v>
      </c>
      <c r="F231" s="14">
        <v>2</v>
      </c>
      <c r="G231" s="13" t="s">
        <v>57</v>
      </c>
      <c r="H231" s="10">
        <v>6</v>
      </c>
      <c r="I231" s="13" t="s">
        <v>42</v>
      </c>
      <c r="J231" s="3" t="s">
        <v>523</v>
      </c>
      <c r="K231" s="2" t="str">
        <f>VLOOKUP(Table7[[#This Row],[CID]],ALY,2,FALSE)</f>
        <v>Avoiding Ambiguity &amp; Redundancy</v>
      </c>
    </row>
    <row r="232" spans="1:11" x14ac:dyDescent="0.2">
      <c r="A232" s="8" t="str">
        <f>Table7[[#This Row],[Test No.]]&amp;Table7[[#This Row],[Section]]&amp;Table7[[#This Row],[Q. No.]]</f>
        <v>P4E6</v>
      </c>
      <c r="B232" s="8"/>
      <c r="C232" s="9" t="s">
        <v>308</v>
      </c>
      <c r="D232" s="6">
        <v>6</v>
      </c>
      <c r="E232" s="6" t="s">
        <v>31</v>
      </c>
      <c r="F232" s="14">
        <v>2</v>
      </c>
      <c r="G232" s="13" t="s">
        <v>57</v>
      </c>
      <c r="H232" s="10">
        <v>6</v>
      </c>
      <c r="I232" s="13" t="s">
        <v>42</v>
      </c>
      <c r="J232" s="3" t="s">
        <v>523</v>
      </c>
      <c r="K232" s="2" t="str">
        <f>VLOOKUP(Table7[[#This Row],[CID]],ALY,2,FALSE)</f>
        <v>Avoiding Ambiguity &amp; Redundancy</v>
      </c>
    </row>
    <row r="233" spans="1:11" x14ac:dyDescent="0.2">
      <c r="A233" s="8" t="str">
        <f>Table7[[#This Row],[Test No.]]&amp;Table7[[#This Row],[Section]]&amp;Table7[[#This Row],[Q. No.]]</f>
        <v>P4E7</v>
      </c>
      <c r="B233" s="8"/>
      <c r="C233" s="9" t="s">
        <v>308</v>
      </c>
      <c r="D233" s="6">
        <v>7</v>
      </c>
      <c r="E233" s="6" t="s">
        <v>31</v>
      </c>
      <c r="F233" s="14">
        <v>1</v>
      </c>
      <c r="G233" s="14" t="s">
        <v>59</v>
      </c>
      <c r="H233" s="10">
        <v>2</v>
      </c>
      <c r="I233" s="13" t="s">
        <v>38</v>
      </c>
      <c r="J233" s="3" t="s">
        <v>395</v>
      </c>
      <c r="K233" s="2" t="str">
        <f>VLOOKUP(Table7[[#This Row],[CID]],ALY,2,FALSE)</f>
        <v>Verb Forms/Tense Agreement</v>
      </c>
    </row>
    <row r="234" spans="1:11" x14ac:dyDescent="0.2">
      <c r="A234" s="8" t="str">
        <f>Table7[[#This Row],[Test No.]]&amp;Table7[[#This Row],[Section]]&amp;Table7[[#This Row],[Q. No.]]</f>
        <v>P4E8</v>
      </c>
      <c r="B234" s="8"/>
      <c r="C234" s="9" t="s">
        <v>308</v>
      </c>
      <c r="D234" s="6">
        <v>8</v>
      </c>
      <c r="E234" s="6" t="s">
        <v>31</v>
      </c>
      <c r="F234" s="14">
        <v>1</v>
      </c>
      <c r="G234" s="14" t="s">
        <v>59</v>
      </c>
      <c r="H234" s="10">
        <v>3</v>
      </c>
      <c r="I234" s="13" t="s">
        <v>39</v>
      </c>
      <c r="J234" s="3" t="s">
        <v>400</v>
      </c>
      <c r="K234" s="2" t="str">
        <f>VLOOKUP(Table7[[#This Row],[CID]],ALY,2,FALSE)</f>
        <v>Run-On Sentence</v>
      </c>
    </row>
    <row r="235" spans="1:11" x14ac:dyDescent="0.2">
      <c r="A235" s="8" t="str">
        <f>Table7[[#This Row],[Test No.]]&amp;Table7[[#This Row],[Section]]&amp;Table7[[#This Row],[Q. No.]]</f>
        <v>P4E9</v>
      </c>
      <c r="B235" s="8"/>
      <c r="C235" s="9" t="s">
        <v>308</v>
      </c>
      <c r="D235" s="6">
        <v>9</v>
      </c>
      <c r="E235" s="6" t="s">
        <v>31</v>
      </c>
      <c r="F235" s="14">
        <v>1</v>
      </c>
      <c r="G235" s="14" t="s">
        <v>59</v>
      </c>
      <c r="H235" s="10">
        <v>3</v>
      </c>
      <c r="I235" s="13" t="s">
        <v>39</v>
      </c>
      <c r="J235" s="3" t="s">
        <v>402</v>
      </c>
      <c r="K235" s="2" t="str">
        <f>VLOOKUP(Table7[[#This Row],[CID]],ALY,2,FALSE)</f>
        <v>Faulty Modifier</v>
      </c>
    </row>
    <row r="236" spans="1:11" x14ac:dyDescent="0.2">
      <c r="A236" s="8" t="str">
        <f>Table7[[#This Row],[Test No.]]&amp;Table7[[#This Row],[Section]]&amp;Table7[[#This Row],[Q. No.]]</f>
        <v>P4E10</v>
      </c>
      <c r="B236" s="8"/>
      <c r="C236" s="9" t="s">
        <v>308</v>
      </c>
      <c r="D236" s="6">
        <v>10</v>
      </c>
      <c r="E236" s="6" t="s">
        <v>31</v>
      </c>
      <c r="F236" s="14">
        <v>2</v>
      </c>
      <c r="G236" s="13" t="s">
        <v>57</v>
      </c>
      <c r="H236" s="10">
        <v>5</v>
      </c>
      <c r="I236" s="13" t="s">
        <v>41</v>
      </c>
      <c r="J236" s="3" t="s">
        <v>518</v>
      </c>
      <c r="K236" s="2" t="str">
        <f>VLOOKUP(Table7[[#This Row],[CID]],ALY,2,FALSE)</f>
        <v>Unity &amp; Coherence</v>
      </c>
    </row>
    <row r="237" spans="1:11" x14ac:dyDescent="0.2">
      <c r="A237" s="8" t="str">
        <f>Table7[[#This Row],[Test No.]]&amp;Table7[[#This Row],[Section]]&amp;Table7[[#This Row],[Q. No.]]</f>
        <v>P4E11</v>
      </c>
      <c r="B237" s="8"/>
      <c r="C237" s="9" t="s">
        <v>308</v>
      </c>
      <c r="D237" s="6">
        <v>11</v>
      </c>
      <c r="E237" s="6" t="s">
        <v>31</v>
      </c>
      <c r="F237" s="14">
        <v>1</v>
      </c>
      <c r="G237" s="14" t="s">
        <v>59</v>
      </c>
      <c r="H237" s="10">
        <v>2</v>
      </c>
      <c r="I237" s="13" t="s">
        <v>38</v>
      </c>
      <c r="J237" s="3" t="s">
        <v>395</v>
      </c>
      <c r="K237" s="2" t="str">
        <f>VLOOKUP(Table7[[#This Row],[CID]],ALY,2,FALSE)</f>
        <v>Verb Forms/Tense Agreement</v>
      </c>
    </row>
    <row r="238" spans="1:11" x14ac:dyDescent="0.2">
      <c r="A238" s="8" t="str">
        <f>Table7[[#This Row],[Test No.]]&amp;Table7[[#This Row],[Section]]&amp;Table7[[#This Row],[Q. No.]]</f>
        <v>P4E12</v>
      </c>
      <c r="B238" s="8"/>
      <c r="C238" s="9" t="s">
        <v>308</v>
      </c>
      <c r="D238" s="6">
        <v>12</v>
      </c>
      <c r="E238" s="6" t="s">
        <v>31</v>
      </c>
      <c r="F238" s="14">
        <v>1</v>
      </c>
      <c r="G238" s="14" t="s">
        <v>59</v>
      </c>
      <c r="H238" s="10">
        <v>2</v>
      </c>
      <c r="I238" s="13" t="s">
        <v>38</v>
      </c>
      <c r="J238" s="3" t="s">
        <v>397</v>
      </c>
      <c r="K238" s="2" t="str">
        <f>VLOOKUP(Table7[[#This Row],[CID]],ALY,2,FALSE)</f>
        <v>Word Choice</v>
      </c>
    </row>
    <row r="239" spans="1:11" x14ac:dyDescent="0.2">
      <c r="A239" s="8" t="str">
        <f>Table7[[#This Row],[Test No.]]&amp;Table7[[#This Row],[Section]]&amp;Table7[[#This Row],[Q. No.]]</f>
        <v>P4E13</v>
      </c>
      <c r="B239" s="8"/>
      <c r="C239" s="9" t="s">
        <v>308</v>
      </c>
      <c r="D239" s="6">
        <v>13</v>
      </c>
      <c r="E239" s="6" t="s">
        <v>31</v>
      </c>
      <c r="F239" s="14">
        <v>1</v>
      </c>
      <c r="G239" s="14" t="s">
        <v>59</v>
      </c>
      <c r="H239" s="10">
        <v>3</v>
      </c>
      <c r="I239" s="13" t="s">
        <v>39</v>
      </c>
      <c r="J239" s="3" t="s">
        <v>402</v>
      </c>
      <c r="K239" s="2" t="str">
        <f>VLOOKUP(Table7[[#This Row],[CID]],ALY,2,FALSE)</f>
        <v>Faulty Modifier</v>
      </c>
    </row>
    <row r="240" spans="1:11" x14ac:dyDescent="0.2">
      <c r="A240" s="8" t="str">
        <f>Table7[[#This Row],[Test No.]]&amp;Table7[[#This Row],[Section]]&amp;Table7[[#This Row],[Q. No.]]</f>
        <v>P4E14</v>
      </c>
      <c r="B240" s="8"/>
      <c r="C240" s="9" t="s">
        <v>308</v>
      </c>
      <c r="D240" s="6">
        <v>14</v>
      </c>
      <c r="E240" s="6" t="s">
        <v>31</v>
      </c>
      <c r="F240" s="14">
        <v>2</v>
      </c>
      <c r="G240" s="13" t="s">
        <v>57</v>
      </c>
      <c r="H240" s="10">
        <v>4</v>
      </c>
      <c r="I240" s="13" t="s">
        <v>40</v>
      </c>
      <c r="J240" s="3" t="s">
        <v>512</v>
      </c>
      <c r="K240" s="2" t="str">
        <f>VLOOKUP(Table7[[#This Row],[CID]],ALY,2,FALSE)</f>
        <v>Additional Detail &amp; Evidence</v>
      </c>
    </row>
    <row r="241" spans="1:11" x14ac:dyDescent="0.2">
      <c r="A241" s="8" t="str">
        <f>Table7[[#This Row],[Test No.]]&amp;Table7[[#This Row],[Section]]&amp;Table7[[#This Row],[Q. No.]]</f>
        <v>P4E15</v>
      </c>
      <c r="B241" s="8"/>
      <c r="C241" s="9" t="s">
        <v>308</v>
      </c>
      <c r="D241" s="6">
        <v>15</v>
      </c>
      <c r="E241" s="6" t="s">
        <v>31</v>
      </c>
      <c r="F241" s="14">
        <v>2</v>
      </c>
      <c r="G241" s="13" t="s">
        <v>57</v>
      </c>
      <c r="H241" s="10">
        <v>4</v>
      </c>
      <c r="I241" s="13" t="s">
        <v>40</v>
      </c>
      <c r="J241" s="3" t="s">
        <v>515</v>
      </c>
      <c r="K241" s="2" t="str">
        <f>VLOOKUP(Table7[[#This Row],[CID]],ALY,2,FALSE)</f>
        <v>Big Picture</v>
      </c>
    </row>
    <row r="242" spans="1:11" x14ac:dyDescent="0.2">
      <c r="A242" s="8" t="str">
        <f>Table7[[#This Row],[Test No.]]&amp;Table7[[#This Row],[Section]]&amp;Table7[[#This Row],[Q. No.]]</f>
        <v>P4E16</v>
      </c>
      <c r="B242" s="8"/>
      <c r="C242" s="9" t="s">
        <v>308</v>
      </c>
      <c r="D242" s="6">
        <v>16</v>
      </c>
      <c r="E242" s="6" t="s">
        <v>31</v>
      </c>
      <c r="F242" s="14">
        <v>1</v>
      </c>
      <c r="G242" s="14" t="s">
        <v>59</v>
      </c>
      <c r="H242" s="10">
        <v>2</v>
      </c>
      <c r="I242" s="13" t="s">
        <v>38</v>
      </c>
      <c r="J242" s="3" t="s">
        <v>393</v>
      </c>
      <c r="K242" s="2" t="str">
        <f>VLOOKUP(Table7[[#This Row],[CID]],ALY,2,FALSE)</f>
        <v>SVA</v>
      </c>
    </row>
    <row r="243" spans="1:11" x14ac:dyDescent="0.2">
      <c r="A243" s="8" t="str">
        <f>Table7[[#This Row],[Test No.]]&amp;Table7[[#This Row],[Section]]&amp;Table7[[#This Row],[Q. No.]]</f>
        <v>P4E17</v>
      </c>
      <c r="B243" s="8"/>
      <c r="C243" s="9" t="s">
        <v>308</v>
      </c>
      <c r="D243" s="6">
        <v>17</v>
      </c>
      <c r="E243" s="6" t="s">
        <v>31</v>
      </c>
      <c r="F243" s="14">
        <v>1</v>
      </c>
      <c r="G243" s="14" t="s">
        <v>59</v>
      </c>
      <c r="H243" s="14">
        <v>1</v>
      </c>
      <c r="I243" s="14" t="s">
        <v>37</v>
      </c>
      <c r="J243" s="3" t="s">
        <v>390</v>
      </c>
      <c r="K243" s="2" t="str">
        <f>VLOOKUP(Table7[[#This Row],[CID]],ALY,2,FALSE)</f>
        <v>Semicolons</v>
      </c>
    </row>
    <row r="244" spans="1:11" x14ac:dyDescent="0.2">
      <c r="A244" s="8" t="str">
        <f>Table7[[#This Row],[Test No.]]&amp;Table7[[#This Row],[Section]]&amp;Table7[[#This Row],[Q. No.]]</f>
        <v>P4E18</v>
      </c>
      <c r="B244" s="8"/>
      <c r="C244" s="9" t="s">
        <v>308</v>
      </c>
      <c r="D244" s="6">
        <v>18</v>
      </c>
      <c r="E244" s="6" t="s">
        <v>31</v>
      </c>
      <c r="F244" s="14">
        <v>2</v>
      </c>
      <c r="G244" s="13" t="s">
        <v>57</v>
      </c>
      <c r="H244" s="10">
        <v>6</v>
      </c>
      <c r="I244" s="13" t="s">
        <v>42</v>
      </c>
      <c r="J244" s="3" t="s">
        <v>523</v>
      </c>
      <c r="K244" s="2" t="str">
        <f>VLOOKUP(Table7[[#This Row],[CID]],ALY,2,FALSE)</f>
        <v>Avoiding Ambiguity &amp; Redundancy</v>
      </c>
    </row>
    <row r="245" spans="1:11" x14ac:dyDescent="0.2">
      <c r="A245" s="8" t="str">
        <f>Table7[[#This Row],[Test No.]]&amp;Table7[[#This Row],[Section]]&amp;Table7[[#This Row],[Q. No.]]</f>
        <v>P4E19</v>
      </c>
      <c r="B245" s="8"/>
      <c r="C245" s="9" t="s">
        <v>308</v>
      </c>
      <c r="D245" s="6">
        <v>19</v>
      </c>
      <c r="E245" s="6" t="s">
        <v>31</v>
      </c>
      <c r="F245" s="14">
        <v>1</v>
      </c>
      <c r="G245" s="14" t="s">
        <v>59</v>
      </c>
      <c r="H245" s="10">
        <v>2</v>
      </c>
      <c r="I245" s="13" t="s">
        <v>38</v>
      </c>
      <c r="J245" s="3" t="s">
        <v>395</v>
      </c>
      <c r="K245" s="2" t="str">
        <f>VLOOKUP(Table7[[#This Row],[CID]],ALY,2,FALSE)</f>
        <v>Verb Forms/Tense Agreement</v>
      </c>
    </row>
    <row r="246" spans="1:11" x14ac:dyDescent="0.2">
      <c r="A246" s="8" t="str">
        <f>Table7[[#This Row],[Test No.]]&amp;Table7[[#This Row],[Section]]&amp;Table7[[#This Row],[Q. No.]]</f>
        <v>P4E20</v>
      </c>
      <c r="B246" s="8"/>
      <c r="C246" s="9" t="s">
        <v>308</v>
      </c>
      <c r="D246" s="6">
        <v>20</v>
      </c>
      <c r="E246" s="6" t="s">
        <v>31</v>
      </c>
      <c r="F246" s="14">
        <v>1</v>
      </c>
      <c r="G246" s="14" t="s">
        <v>59</v>
      </c>
      <c r="H246" s="14">
        <v>1</v>
      </c>
      <c r="I246" s="14" t="s">
        <v>37</v>
      </c>
      <c r="J246" s="3" t="s">
        <v>387</v>
      </c>
      <c r="K246" s="2" t="str">
        <f>VLOOKUP(Table7[[#This Row],[CID]],ALY,2,FALSE)</f>
        <v>Commas</v>
      </c>
    </row>
    <row r="247" spans="1:11" x14ac:dyDescent="0.2">
      <c r="A247" s="8" t="str">
        <f>Table7[[#This Row],[Test No.]]&amp;Table7[[#This Row],[Section]]&amp;Table7[[#This Row],[Q. No.]]</f>
        <v>P4E21</v>
      </c>
      <c r="B247" s="8"/>
      <c r="C247" s="9" t="s">
        <v>308</v>
      </c>
      <c r="D247" s="6">
        <v>21</v>
      </c>
      <c r="E247" s="6" t="s">
        <v>31</v>
      </c>
      <c r="F247" s="14">
        <v>1</v>
      </c>
      <c r="G247" s="14" t="s">
        <v>59</v>
      </c>
      <c r="H247" s="14">
        <v>1</v>
      </c>
      <c r="I247" s="14" t="s">
        <v>37</v>
      </c>
      <c r="J247" s="3" t="s">
        <v>387</v>
      </c>
      <c r="K247" s="2" t="str">
        <f>VLOOKUP(Table7[[#This Row],[CID]],ALY,2,FALSE)</f>
        <v>Commas</v>
      </c>
    </row>
    <row r="248" spans="1:11" x14ac:dyDescent="0.2">
      <c r="A248" s="8" t="str">
        <f>Table7[[#This Row],[Test No.]]&amp;Table7[[#This Row],[Section]]&amp;Table7[[#This Row],[Q. No.]]</f>
        <v>P4E22</v>
      </c>
      <c r="B248" s="8"/>
      <c r="C248" s="9" t="s">
        <v>308</v>
      </c>
      <c r="D248" s="6">
        <v>22</v>
      </c>
      <c r="E248" s="6" t="s">
        <v>31</v>
      </c>
      <c r="F248" s="14">
        <v>1</v>
      </c>
      <c r="G248" s="14" t="s">
        <v>59</v>
      </c>
      <c r="H248" s="10">
        <v>2</v>
      </c>
      <c r="I248" s="13" t="s">
        <v>38</v>
      </c>
      <c r="J248" s="3" t="s">
        <v>397</v>
      </c>
      <c r="K248" s="2" t="str">
        <f>VLOOKUP(Table7[[#This Row],[CID]],ALY,2,FALSE)</f>
        <v>Word Choice</v>
      </c>
    </row>
    <row r="249" spans="1:11" x14ac:dyDescent="0.2">
      <c r="A249" s="8" t="str">
        <f>Table7[[#This Row],[Test No.]]&amp;Table7[[#This Row],[Section]]&amp;Table7[[#This Row],[Q. No.]]</f>
        <v>P4E23</v>
      </c>
      <c r="B249" s="8"/>
      <c r="C249" s="9" t="s">
        <v>308</v>
      </c>
      <c r="D249" s="6">
        <v>23</v>
      </c>
      <c r="E249" s="6" t="s">
        <v>31</v>
      </c>
      <c r="F249" s="14">
        <v>1</v>
      </c>
      <c r="G249" s="14" t="s">
        <v>59</v>
      </c>
      <c r="H249" s="14">
        <v>1</v>
      </c>
      <c r="I249" s="14" t="s">
        <v>37</v>
      </c>
      <c r="J249" s="3" t="s">
        <v>392</v>
      </c>
      <c r="K249" s="2" t="str">
        <f>VLOOKUP(Table7[[#This Row],[CID]],ALY,2,FALSE)</f>
        <v>Periods</v>
      </c>
    </row>
    <row r="250" spans="1:11" x14ac:dyDescent="0.2">
      <c r="A250" s="8" t="str">
        <f>Table7[[#This Row],[Test No.]]&amp;Table7[[#This Row],[Section]]&amp;Table7[[#This Row],[Q. No.]]</f>
        <v>P4E24</v>
      </c>
      <c r="B250" s="8"/>
      <c r="C250" s="9" t="s">
        <v>308</v>
      </c>
      <c r="D250" s="6">
        <v>24</v>
      </c>
      <c r="E250" s="6" t="s">
        <v>31</v>
      </c>
      <c r="F250" s="14">
        <v>2</v>
      </c>
      <c r="G250" s="13" t="s">
        <v>57</v>
      </c>
      <c r="H250" s="10">
        <v>5</v>
      </c>
      <c r="I250" s="13" t="s">
        <v>41</v>
      </c>
      <c r="J250" s="3" t="s">
        <v>518</v>
      </c>
      <c r="K250" s="2" t="str">
        <f>VLOOKUP(Table7[[#This Row],[CID]],ALY,2,FALSE)</f>
        <v>Unity &amp; Coherence</v>
      </c>
    </row>
    <row r="251" spans="1:11" x14ac:dyDescent="0.2">
      <c r="A251" s="8" t="str">
        <f>Table7[[#This Row],[Test No.]]&amp;Table7[[#This Row],[Section]]&amp;Table7[[#This Row],[Q. No.]]</f>
        <v>P4E25</v>
      </c>
      <c r="B251" s="8"/>
      <c r="C251" s="9" t="s">
        <v>308</v>
      </c>
      <c r="D251" s="6">
        <v>25</v>
      </c>
      <c r="E251" s="6" t="s">
        <v>31</v>
      </c>
      <c r="F251" s="14">
        <v>2</v>
      </c>
      <c r="G251" s="13" t="s">
        <v>57</v>
      </c>
      <c r="H251" s="10">
        <v>5</v>
      </c>
      <c r="I251" s="13" t="s">
        <v>41</v>
      </c>
      <c r="J251" s="3" t="s">
        <v>520</v>
      </c>
      <c r="K251" s="2" t="str">
        <f>VLOOKUP(Table7[[#This Row],[CID]],ALY,2,FALSE)</f>
        <v>Reorganization</v>
      </c>
    </row>
    <row r="252" spans="1:11" x14ac:dyDescent="0.2">
      <c r="A252" s="8" t="str">
        <f>Table7[[#This Row],[Test No.]]&amp;Table7[[#This Row],[Section]]&amp;Table7[[#This Row],[Q. No.]]</f>
        <v>P4E26</v>
      </c>
      <c r="B252" s="8"/>
      <c r="C252" s="9" t="s">
        <v>308</v>
      </c>
      <c r="D252" s="6">
        <v>26</v>
      </c>
      <c r="E252" s="6" t="s">
        <v>31</v>
      </c>
      <c r="F252" s="14">
        <v>1</v>
      </c>
      <c r="G252" s="14" t="s">
        <v>59</v>
      </c>
      <c r="H252" s="14">
        <v>1</v>
      </c>
      <c r="I252" s="14" t="s">
        <v>37</v>
      </c>
      <c r="J252" s="6" t="s">
        <v>389</v>
      </c>
      <c r="K252" s="10" t="str">
        <f>VLOOKUP(Table7[[#This Row],[CID]],ALY,2,FALSE)</f>
        <v>Colons</v>
      </c>
    </row>
    <row r="253" spans="1:11" x14ac:dyDescent="0.2">
      <c r="A253" s="8" t="str">
        <f>Table7[[#This Row],[Test No.]]&amp;Table7[[#This Row],[Section]]&amp;Table7[[#This Row],[Q. No.]]</f>
        <v>P4E27</v>
      </c>
      <c r="B253" s="8"/>
      <c r="C253" s="9" t="s">
        <v>308</v>
      </c>
      <c r="D253" s="6">
        <v>27</v>
      </c>
      <c r="E253" s="6" t="s">
        <v>31</v>
      </c>
      <c r="F253" s="14">
        <v>1</v>
      </c>
      <c r="G253" s="14" t="s">
        <v>59</v>
      </c>
      <c r="H253" s="10">
        <v>2</v>
      </c>
      <c r="I253" s="13" t="s">
        <v>38</v>
      </c>
      <c r="J253" s="3" t="s">
        <v>394</v>
      </c>
      <c r="K253" s="2" t="str">
        <f>VLOOKUP(Table7[[#This Row],[CID]],ALY,2,FALSE)</f>
        <v>Pronouns</v>
      </c>
    </row>
    <row r="254" spans="1:11" x14ac:dyDescent="0.2">
      <c r="A254" s="8" t="str">
        <f>Table7[[#This Row],[Test No.]]&amp;Table7[[#This Row],[Section]]&amp;Table7[[#This Row],[Q. No.]]</f>
        <v>P4E28</v>
      </c>
      <c r="B254" s="8"/>
      <c r="C254" s="9" t="s">
        <v>308</v>
      </c>
      <c r="D254" s="6">
        <v>28</v>
      </c>
      <c r="E254" s="6" t="s">
        <v>31</v>
      </c>
      <c r="F254" s="14">
        <v>2</v>
      </c>
      <c r="G254" s="13" t="s">
        <v>57</v>
      </c>
      <c r="H254" s="10">
        <v>4</v>
      </c>
      <c r="I254" s="13" t="s">
        <v>40</v>
      </c>
      <c r="J254" s="3" t="s">
        <v>515</v>
      </c>
      <c r="K254" s="2" t="str">
        <f>VLOOKUP(Table7[[#This Row],[CID]],ALY,2,FALSE)</f>
        <v>Big Picture</v>
      </c>
    </row>
    <row r="255" spans="1:11" x14ac:dyDescent="0.2">
      <c r="A255" s="8" t="str">
        <f>Table7[[#This Row],[Test No.]]&amp;Table7[[#This Row],[Section]]&amp;Table7[[#This Row],[Q. No.]]</f>
        <v>P4E29</v>
      </c>
      <c r="B255" s="8"/>
      <c r="C255" s="9" t="s">
        <v>308</v>
      </c>
      <c r="D255" s="6">
        <v>29</v>
      </c>
      <c r="E255" s="6" t="s">
        <v>31</v>
      </c>
      <c r="F255" s="14">
        <v>1</v>
      </c>
      <c r="G255" s="14" t="s">
        <v>59</v>
      </c>
      <c r="H255" s="10">
        <v>2</v>
      </c>
      <c r="I255" s="13" t="s">
        <v>38</v>
      </c>
      <c r="J255" s="3" t="s">
        <v>398</v>
      </c>
      <c r="K255" s="2" t="str">
        <f>VLOOKUP(Table7[[#This Row],[CID]],ALY,2,FALSE)</f>
        <v>Idioms</v>
      </c>
    </row>
    <row r="256" spans="1:11" x14ac:dyDescent="0.2">
      <c r="A256" s="8" t="str">
        <f>Table7[[#This Row],[Test No.]]&amp;Table7[[#This Row],[Section]]&amp;Table7[[#This Row],[Q. No.]]</f>
        <v>P4E30</v>
      </c>
      <c r="B256" s="8"/>
      <c r="C256" s="9" t="s">
        <v>308</v>
      </c>
      <c r="D256" s="6">
        <v>30</v>
      </c>
      <c r="E256" s="6" t="s">
        <v>31</v>
      </c>
      <c r="F256" s="14">
        <v>2</v>
      </c>
      <c r="G256" s="13" t="s">
        <v>57</v>
      </c>
      <c r="H256" s="10">
        <v>4</v>
      </c>
      <c r="I256" s="13" t="s">
        <v>40</v>
      </c>
      <c r="J256" s="3" t="s">
        <v>515</v>
      </c>
      <c r="K256" s="2" t="str">
        <f>VLOOKUP(Table7[[#This Row],[CID]],ALY,2,FALSE)</f>
        <v>Big Picture</v>
      </c>
    </row>
    <row r="257" spans="1:11" x14ac:dyDescent="0.2">
      <c r="A257" s="8" t="str">
        <f>Table7[[#This Row],[Test No.]]&amp;Table7[[#This Row],[Section]]&amp;Table7[[#This Row],[Q. No.]]</f>
        <v>P4E31</v>
      </c>
      <c r="B257" s="8"/>
      <c r="C257" s="9" t="s">
        <v>308</v>
      </c>
      <c r="D257" s="6">
        <v>31</v>
      </c>
      <c r="E257" s="6" t="s">
        <v>31</v>
      </c>
      <c r="F257" s="14">
        <v>2</v>
      </c>
      <c r="G257" s="13" t="s">
        <v>57</v>
      </c>
      <c r="H257" s="10">
        <v>6</v>
      </c>
      <c r="I257" s="13" t="s">
        <v>42</v>
      </c>
      <c r="J257" s="3" t="s">
        <v>523</v>
      </c>
      <c r="K257" s="2" t="str">
        <f>VLOOKUP(Table7[[#This Row],[CID]],ALY,2,FALSE)</f>
        <v>Avoiding Ambiguity &amp; Redundancy</v>
      </c>
    </row>
    <row r="258" spans="1:11" x14ac:dyDescent="0.2">
      <c r="A258" s="8" t="str">
        <f>Table7[[#This Row],[Test No.]]&amp;Table7[[#This Row],[Section]]&amp;Table7[[#This Row],[Q. No.]]</f>
        <v>P4E32</v>
      </c>
      <c r="B258" s="8"/>
      <c r="C258" s="9" t="s">
        <v>308</v>
      </c>
      <c r="D258" s="6">
        <v>32</v>
      </c>
      <c r="E258" s="6" t="s">
        <v>31</v>
      </c>
      <c r="F258" s="14">
        <v>1</v>
      </c>
      <c r="G258" s="14" t="s">
        <v>59</v>
      </c>
      <c r="H258" s="10">
        <v>2</v>
      </c>
      <c r="I258" s="13" t="s">
        <v>38</v>
      </c>
      <c r="J258" s="6" t="s">
        <v>394</v>
      </c>
      <c r="K258" s="10" t="str">
        <f>VLOOKUP(Table7[[#This Row],[CID]],ALY,2,FALSE)</f>
        <v>Pronouns</v>
      </c>
    </row>
    <row r="259" spans="1:11" x14ac:dyDescent="0.2">
      <c r="A259" s="8" t="str">
        <f>Table7[[#This Row],[Test No.]]&amp;Table7[[#This Row],[Section]]&amp;Table7[[#This Row],[Q. No.]]</f>
        <v>P4E33</v>
      </c>
      <c r="B259" s="8"/>
      <c r="C259" s="9" t="s">
        <v>308</v>
      </c>
      <c r="D259" s="6">
        <v>33</v>
      </c>
      <c r="E259" s="6" t="s">
        <v>31</v>
      </c>
      <c r="F259" s="14">
        <v>1</v>
      </c>
      <c r="G259" s="14" t="s">
        <v>59</v>
      </c>
      <c r="H259" s="10">
        <v>3</v>
      </c>
      <c r="I259" s="13" t="s">
        <v>39</v>
      </c>
      <c r="J259" s="6" t="s">
        <v>402</v>
      </c>
      <c r="K259" s="10" t="str">
        <f>VLOOKUP(Table7[[#This Row],[CID]],ALY,2,FALSE)</f>
        <v>Faulty Modifier</v>
      </c>
    </row>
    <row r="260" spans="1:11" x14ac:dyDescent="0.2">
      <c r="A260" s="8" t="str">
        <f>Table7[[#This Row],[Test No.]]&amp;Table7[[#This Row],[Section]]&amp;Table7[[#This Row],[Q. No.]]</f>
        <v>P4E34</v>
      </c>
      <c r="B260" s="8"/>
      <c r="C260" s="9" t="s">
        <v>308</v>
      </c>
      <c r="D260" s="6">
        <v>34</v>
      </c>
      <c r="E260" s="6" t="s">
        <v>31</v>
      </c>
      <c r="F260" s="14">
        <v>1</v>
      </c>
      <c r="G260" s="14" t="s">
        <v>59</v>
      </c>
      <c r="H260" s="10">
        <v>3</v>
      </c>
      <c r="I260" s="13" t="s">
        <v>39</v>
      </c>
      <c r="J260" s="3" t="s">
        <v>402</v>
      </c>
      <c r="K260" s="2" t="str">
        <f>VLOOKUP(Table7[[#This Row],[CID]],ALY,2,FALSE)</f>
        <v>Faulty Modifier</v>
      </c>
    </row>
    <row r="261" spans="1:11" x14ac:dyDescent="0.2">
      <c r="A261" s="8" t="str">
        <f>Table7[[#This Row],[Test No.]]&amp;Table7[[#This Row],[Section]]&amp;Table7[[#This Row],[Q. No.]]</f>
        <v>P4E35</v>
      </c>
      <c r="B261" s="8"/>
      <c r="C261" s="9" t="s">
        <v>308</v>
      </c>
      <c r="D261" s="6">
        <v>35</v>
      </c>
      <c r="E261" s="6" t="s">
        <v>31</v>
      </c>
      <c r="F261" s="14">
        <v>1</v>
      </c>
      <c r="G261" s="14" t="s">
        <v>59</v>
      </c>
      <c r="H261" s="10">
        <v>2</v>
      </c>
      <c r="I261" s="13" t="s">
        <v>38</v>
      </c>
      <c r="J261" s="3" t="s">
        <v>397</v>
      </c>
      <c r="K261" s="2" t="str">
        <f>VLOOKUP(Table7[[#This Row],[CID]],ALY,2,FALSE)</f>
        <v>Word Choice</v>
      </c>
    </row>
    <row r="262" spans="1:11" x14ac:dyDescent="0.2">
      <c r="A262" s="8" t="str">
        <f>Table7[[#This Row],[Test No.]]&amp;Table7[[#This Row],[Section]]&amp;Table7[[#This Row],[Q. No.]]</f>
        <v>P4E36</v>
      </c>
      <c r="B262" s="8"/>
      <c r="C262" s="9" t="s">
        <v>308</v>
      </c>
      <c r="D262" s="6">
        <v>36</v>
      </c>
      <c r="E262" s="6" t="s">
        <v>31</v>
      </c>
      <c r="F262" s="14">
        <v>1</v>
      </c>
      <c r="G262" s="14" t="s">
        <v>59</v>
      </c>
      <c r="H262" s="10">
        <v>2</v>
      </c>
      <c r="I262" s="13" t="s">
        <v>38</v>
      </c>
      <c r="J262" s="3" t="s">
        <v>394</v>
      </c>
      <c r="K262" s="2" t="str">
        <f>VLOOKUP(Table7[[#This Row],[CID]],ALY,2,FALSE)</f>
        <v>Pronouns</v>
      </c>
    </row>
    <row r="263" spans="1:11" x14ac:dyDescent="0.2">
      <c r="A263" s="8" t="str">
        <f>Table7[[#This Row],[Test No.]]&amp;Table7[[#This Row],[Section]]&amp;Table7[[#This Row],[Q. No.]]</f>
        <v>P4E37</v>
      </c>
      <c r="B263" s="8"/>
      <c r="C263" s="9" t="s">
        <v>308</v>
      </c>
      <c r="D263" s="6">
        <v>37</v>
      </c>
      <c r="E263" s="6" t="s">
        <v>31</v>
      </c>
      <c r="F263" s="14">
        <v>1</v>
      </c>
      <c r="G263" s="14" t="s">
        <v>59</v>
      </c>
      <c r="H263" s="10">
        <v>2</v>
      </c>
      <c r="I263" s="13" t="s">
        <v>38</v>
      </c>
      <c r="J263" s="3" t="s">
        <v>396</v>
      </c>
      <c r="K263" s="2" t="str">
        <f>VLOOKUP(Table7[[#This Row],[CID]],ALY,2,FALSE)</f>
        <v>Comparisons</v>
      </c>
    </row>
    <row r="264" spans="1:11" x14ac:dyDescent="0.2">
      <c r="A264" s="8" t="str">
        <f>Table7[[#This Row],[Test No.]]&amp;Table7[[#This Row],[Section]]&amp;Table7[[#This Row],[Q. No.]]</f>
        <v>P4E38</v>
      </c>
      <c r="B264" s="8"/>
      <c r="C264" s="9" t="s">
        <v>308</v>
      </c>
      <c r="D264" s="6">
        <v>38</v>
      </c>
      <c r="E264" s="6" t="s">
        <v>31</v>
      </c>
      <c r="F264" s="14">
        <v>2</v>
      </c>
      <c r="G264" s="13" t="s">
        <v>57</v>
      </c>
      <c r="H264" s="10">
        <v>4</v>
      </c>
      <c r="I264" s="13" t="s">
        <v>40</v>
      </c>
      <c r="J264" s="3" t="s">
        <v>516</v>
      </c>
      <c r="K264" s="2" t="str">
        <f>VLOOKUP(Table7[[#This Row],[CID]],ALY,2,FALSE)</f>
        <v>Transitions &amp; Topic Sentences</v>
      </c>
    </row>
    <row r="265" spans="1:11" x14ac:dyDescent="0.2">
      <c r="A265" s="8" t="str">
        <f>Table7[[#This Row],[Test No.]]&amp;Table7[[#This Row],[Section]]&amp;Table7[[#This Row],[Q. No.]]</f>
        <v>P4E39</v>
      </c>
      <c r="B265" s="8"/>
      <c r="C265" s="9" t="s">
        <v>308</v>
      </c>
      <c r="D265" s="6">
        <v>39</v>
      </c>
      <c r="E265" s="6" t="s">
        <v>31</v>
      </c>
      <c r="F265" s="14">
        <v>1</v>
      </c>
      <c r="G265" s="14" t="s">
        <v>59</v>
      </c>
      <c r="H265" s="14">
        <v>1</v>
      </c>
      <c r="I265" s="14" t="s">
        <v>37</v>
      </c>
      <c r="J265" s="3" t="s">
        <v>387</v>
      </c>
      <c r="K265" s="2" t="str">
        <f>VLOOKUP(Table7[[#This Row],[CID]],ALY,2,FALSE)</f>
        <v>Commas</v>
      </c>
    </row>
    <row r="266" spans="1:11" x14ac:dyDescent="0.2">
      <c r="A266" s="8" t="str">
        <f>Table7[[#This Row],[Test No.]]&amp;Table7[[#This Row],[Section]]&amp;Table7[[#This Row],[Q. No.]]</f>
        <v>P4E40</v>
      </c>
      <c r="B266" s="8"/>
      <c r="C266" s="9" t="s">
        <v>308</v>
      </c>
      <c r="D266" s="6">
        <v>40</v>
      </c>
      <c r="E266" s="6" t="s">
        <v>31</v>
      </c>
      <c r="F266" s="14">
        <v>1</v>
      </c>
      <c r="G266" s="14" t="s">
        <v>59</v>
      </c>
      <c r="H266" s="10">
        <v>2</v>
      </c>
      <c r="I266" s="13" t="s">
        <v>38</v>
      </c>
      <c r="J266" s="3" t="s">
        <v>395</v>
      </c>
      <c r="K266" s="2" t="str">
        <f>VLOOKUP(Table7[[#This Row],[CID]],ALY,2,FALSE)</f>
        <v>Verb Forms/Tense Agreement</v>
      </c>
    </row>
    <row r="267" spans="1:11" x14ac:dyDescent="0.2">
      <c r="A267" s="8" t="str">
        <f>Table7[[#This Row],[Test No.]]&amp;Table7[[#This Row],[Section]]&amp;Table7[[#This Row],[Q. No.]]</f>
        <v>P4E41</v>
      </c>
      <c r="B267" s="8"/>
      <c r="C267" s="9" t="s">
        <v>308</v>
      </c>
      <c r="D267" s="6">
        <v>41</v>
      </c>
      <c r="E267" s="6" t="s">
        <v>31</v>
      </c>
      <c r="F267" s="14">
        <v>2</v>
      </c>
      <c r="G267" s="13" t="s">
        <v>57</v>
      </c>
      <c r="H267" s="10">
        <v>6</v>
      </c>
      <c r="I267" s="13" t="s">
        <v>42</v>
      </c>
      <c r="J267" s="3" t="s">
        <v>523</v>
      </c>
      <c r="K267" s="2" t="str">
        <f>VLOOKUP(Table7[[#This Row],[CID]],ALY,2,FALSE)</f>
        <v>Avoiding Ambiguity &amp; Redundancy</v>
      </c>
    </row>
    <row r="268" spans="1:11" x14ac:dyDescent="0.2">
      <c r="A268" s="8" t="str">
        <f>Table7[[#This Row],[Test No.]]&amp;Table7[[#This Row],[Section]]&amp;Table7[[#This Row],[Q. No.]]</f>
        <v>P4E42</v>
      </c>
      <c r="B268" s="8"/>
      <c r="C268" s="9" t="s">
        <v>308</v>
      </c>
      <c r="D268" s="6">
        <v>42</v>
      </c>
      <c r="E268" s="6" t="s">
        <v>31</v>
      </c>
      <c r="F268" s="14">
        <v>2</v>
      </c>
      <c r="G268" s="13" t="s">
        <v>57</v>
      </c>
      <c r="H268" s="10">
        <v>4</v>
      </c>
      <c r="I268" s="13" t="s">
        <v>40</v>
      </c>
      <c r="J268" s="3" t="s">
        <v>512</v>
      </c>
      <c r="K268" s="2" t="str">
        <f>VLOOKUP(Table7[[#This Row],[CID]],ALY,2,FALSE)</f>
        <v>Additional Detail &amp; Evidence</v>
      </c>
    </row>
    <row r="269" spans="1:11" x14ac:dyDescent="0.2">
      <c r="A269" s="8" t="str">
        <f>Table7[[#This Row],[Test No.]]&amp;Table7[[#This Row],[Section]]&amp;Table7[[#This Row],[Q. No.]]</f>
        <v>P4E43</v>
      </c>
      <c r="B269" s="8"/>
      <c r="C269" s="9" t="s">
        <v>308</v>
      </c>
      <c r="D269" s="6">
        <v>43</v>
      </c>
      <c r="E269" s="6" t="s">
        <v>31</v>
      </c>
      <c r="F269" s="14">
        <v>1</v>
      </c>
      <c r="G269" s="14" t="s">
        <v>59</v>
      </c>
      <c r="H269" s="14">
        <v>1</v>
      </c>
      <c r="I269" s="14" t="s">
        <v>37</v>
      </c>
      <c r="J269" s="3" t="s">
        <v>387</v>
      </c>
      <c r="K269" s="2" t="str">
        <f>VLOOKUP(Table7[[#This Row],[CID]],ALY,2,FALSE)</f>
        <v>Commas</v>
      </c>
    </row>
    <row r="270" spans="1:11" x14ac:dyDescent="0.2">
      <c r="A270" s="8" t="str">
        <f>Table7[[#This Row],[Test No.]]&amp;Table7[[#This Row],[Section]]&amp;Table7[[#This Row],[Q. No.]]</f>
        <v>P4E44</v>
      </c>
      <c r="B270" s="8"/>
      <c r="C270" s="9" t="s">
        <v>308</v>
      </c>
      <c r="D270" s="6">
        <v>44</v>
      </c>
      <c r="E270" s="6" t="s">
        <v>31</v>
      </c>
      <c r="F270" s="14">
        <v>2</v>
      </c>
      <c r="G270" s="13" t="s">
        <v>57</v>
      </c>
      <c r="H270" s="10">
        <v>6</v>
      </c>
      <c r="I270" s="13" t="s">
        <v>42</v>
      </c>
      <c r="J270" s="3" t="s">
        <v>522</v>
      </c>
      <c r="K270" s="2" t="str">
        <f>VLOOKUP(Table7[[#This Row],[CID]],ALY,2,FALSE)</f>
        <v>Effectiveness</v>
      </c>
    </row>
    <row r="271" spans="1:11" x14ac:dyDescent="0.2">
      <c r="A271" s="8" t="str">
        <f>Table7[[#This Row],[Test No.]]&amp;Table7[[#This Row],[Section]]&amp;Table7[[#This Row],[Q. No.]]</f>
        <v>P4E45</v>
      </c>
      <c r="B271" s="8"/>
      <c r="C271" s="9" t="s">
        <v>308</v>
      </c>
      <c r="D271" s="6">
        <v>45</v>
      </c>
      <c r="E271" s="6" t="s">
        <v>31</v>
      </c>
      <c r="F271" s="14">
        <v>2</v>
      </c>
      <c r="G271" s="13" t="s">
        <v>57</v>
      </c>
      <c r="H271" s="10">
        <v>5</v>
      </c>
      <c r="I271" s="13" t="s">
        <v>41</v>
      </c>
      <c r="J271" s="3" t="s">
        <v>518</v>
      </c>
      <c r="K271" s="2" t="str">
        <f>VLOOKUP(Table7[[#This Row],[CID]],ALY,2,FALSE)</f>
        <v>Unity &amp; Coherence</v>
      </c>
    </row>
    <row r="272" spans="1:11" x14ac:dyDescent="0.2">
      <c r="A272" s="8" t="str">
        <f>Table7[[#This Row],[Test No.]]&amp;Table7[[#This Row],[Section]]&amp;Table7[[#This Row],[Q. No.]]</f>
        <v>P4E46</v>
      </c>
      <c r="B272" s="8"/>
      <c r="C272" s="9" t="s">
        <v>308</v>
      </c>
      <c r="D272" s="6">
        <v>46</v>
      </c>
      <c r="E272" s="6" t="s">
        <v>31</v>
      </c>
      <c r="F272" s="14">
        <v>2</v>
      </c>
      <c r="G272" s="13" t="s">
        <v>57</v>
      </c>
      <c r="H272" s="10">
        <v>6</v>
      </c>
      <c r="I272" s="13" t="s">
        <v>42</v>
      </c>
      <c r="J272" s="3" t="s">
        <v>523</v>
      </c>
      <c r="K272" s="2" t="str">
        <f>VLOOKUP(Table7[[#This Row],[CID]],ALY,2,FALSE)</f>
        <v>Avoiding Ambiguity &amp; Redundancy</v>
      </c>
    </row>
    <row r="273" spans="1:11" x14ac:dyDescent="0.2">
      <c r="A273" s="8" t="str">
        <f>Table7[[#This Row],[Test No.]]&amp;Table7[[#This Row],[Section]]&amp;Table7[[#This Row],[Q. No.]]</f>
        <v>P4E47</v>
      </c>
      <c r="B273" s="8"/>
      <c r="C273" s="9" t="s">
        <v>308</v>
      </c>
      <c r="D273" s="6">
        <v>47</v>
      </c>
      <c r="E273" s="6" t="s">
        <v>31</v>
      </c>
      <c r="F273" s="14">
        <v>1</v>
      </c>
      <c r="G273" s="14" t="s">
        <v>59</v>
      </c>
      <c r="H273" s="10">
        <v>2</v>
      </c>
      <c r="I273" s="13" t="s">
        <v>38</v>
      </c>
      <c r="J273" s="3" t="s">
        <v>395</v>
      </c>
      <c r="K273" s="2" t="str">
        <f>VLOOKUP(Table7[[#This Row],[CID]],ALY,2,FALSE)</f>
        <v>Verb Forms/Tense Agreement</v>
      </c>
    </row>
    <row r="274" spans="1:11" x14ac:dyDescent="0.2">
      <c r="A274" s="8" t="str">
        <f>Table7[[#This Row],[Test No.]]&amp;Table7[[#This Row],[Section]]&amp;Table7[[#This Row],[Q. No.]]</f>
        <v>P4E48</v>
      </c>
      <c r="B274" s="8"/>
      <c r="C274" s="9" t="s">
        <v>308</v>
      </c>
      <c r="D274" s="6">
        <v>48</v>
      </c>
      <c r="E274" s="6" t="s">
        <v>31</v>
      </c>
      <c r="F274" s="14">
        <v>1</v>
      </c>
      <c r="G274" s="14" t="s">
        <v>59</v>
      </c>
      <c r="H274" s="10">
        <v>2</v>
      </c>
      <c r="I274" s="13" t="s">
        <v>38</v>
      </c>
      <c r="J274" s="3" t="s">
        <v>395</v>
      </c>
      <c r="K274" s="2" t="str">
        <f>VLOOKUP(Table7[[#This Row],[CID]],ALY,2,FALSE)</f>
        <v>Verb Forms/Tense Agreement</v>
      </c>
    </row>
    <row r="275" spans="1:11" x14ac:dyDescent="0.2">
      <c r="A275" s="8" t="str">
        <f>Table7[[#This Row],[Test No.]]&amp;Table7[[#This Row],[Section]]&amp;Table7[[#This Row],[Q. No.]]</f>
        <v>P4E49</v>
      </c>
      <c r="B275" s="8"/>
      <c r="C275" s="9" t="s">
        <v>308</v>
      </c>
      <c r="D275" s="6">
        <v>49</v>
      </c>
      <c r="E275" s="6" t="s">
        <v>31</v>
      </c>
      <c r="F275" s="14">
        <v>1</v>
      </c>
      <c r="G275" s="14" t="s">
        <v>59</v>
      </c>
      <c r="H275" s="14">
        <v>1</v>
      </c>
      <c r="I275" s="14" t="s">
        <v>37</v>
      </c>
      <c r="J275" s="3" t="s">
        <v>387</v>
      </c>
      <c r="K275" s="2" t="str">
        <f>VLOOKUP(Table7[[#This Row],[CID]],ALY,2,FALSE)</f>
        <v>Commas</v>
      </c>
    </row>
    <row r="276" spans="1:11" x14ac:dyDescent="0.2">
      <c r="A276" s="8" t="str">
        <f>Table7[[#This Row],[Test No.]]&amp;Table7[[#This Row],[Section]]&amp;Table7[[#This Row],[Q. No.]]</f>
        <v>P4E50</v>
      </c>
      <c r="B276" s="8"/>
      <c r="C276" s="9" t="s">
        <v>308</v>
      </c>
      <c r="D276" s="6">
        <v>50</v>
      </c>
      <c r="E276" s="6" t="s">
        <v>31</v>
      </c>
      <c r="F276" s="14">
        <v>1</v>
      </c>
      <c r="G276" s="14" t="s">
        <v>59</v>
      </c>
      <c r="H276" s="10">
        <v>2</v>
      </c>
      <c r="I276" s="13" t="s">
        <v>38</v>
      </c>
      <c r="J276" s="3" t="s">
        <v>396</v>
      </c>
      <c r="K276" s="2" t="str">
        <f>VLOOKUP(Table7[[#This Row],[CID]],ALY,2,FALSE)</f>
        <v>Comparisons</v>
      </c>
    </row>
    <row r="277" spans="1:11" x14ac:dyDescent="0.2">
      <c r="A277" s="8" t="str">
        <f>Table7[[#This Row],[Test No.]]&amp;Table7[[#This Row],[Section]]&amp;Table7[[#This Row],[Q. No.]]</f>
        <v>P4E51</v>
      </c>
      <c r="B277" s="8"/>
      <c r="C277" s="9" t="s">
        <v>308</v>
      </c>
      <c r="D277" s="6">
        <v>51</v>
      </c>
      <c r="E277" s="6" t="s">
        <v>31</v>
      </c>
      <c r="F277" s="14">
        <v>1</v>
      </c>
      <c r="G277" s="14" t="s">
        <v>59</v>
      </c>
      <c r="H277" s="10">
        <v>2</v>
      </c>
      <c r="I277" s="13" t="s">
        <v>38</v>
      </c>
      <c r="J277" s="3" t="s">
        <v>396</v>
      </c>
      <c r="K277" s="2" t="str">
        <f>VLOOKUP(Table7[[#This Row],[CID]],ALY,2,FALSE)</f>
        <v>Comparisons</v>
      </c>
    </row>
    <row r="278" spans="1:11" x14ac:dyDescent="0.2">
      <c r="A278" s="8" t="str">
        <f>Table7[[#This Row],[Test No.]]&amp;Table7[[#This Row],[Section]]&amp;Table7[[#This Row],[Q. No.]]</f>
        <v>P4E52</v>
      </c>
      <c r="B278" s="8"/>
      <c r="C278" s="9" t="s">
        <v>308</v>
      </c>
      <c r="D278" s="6">
        <v>52</v>
      </c>
      <c r="E278" s="6" t="s">
        <v>31</v>
      </c>
      <c r="F278" s="14">
        <v>2</v>
      </c>
      <c r="G278" s="13" t="s">
        <v>57</v>
      </c>
      <c r="H278" s="10">
        <v>6</v>
      </c>
      <c r="I278" s="13" t="s">
        <v>42</v>
      </c>
      <c r="J278" s="3" t="s">
        <v>522</v>
      </c>
      <c r="K278" s="2" t="str">
        <f>VLOOKUP(Table7[[#This Row],[CID]],ALY,2,FALSE)</f>
        <v>Effectiveness</v>
      </c>
    </row>
    <row r="279" spans="1:11" x14ac:dyDescent="0.2">
      <c r="A279" s="8" t="str">
        <f>Table7[[#This Row],[Test No.]]&amp;Table7[[#This Row],[Section]]&amp;Table7[[#This Row],[Q. No.]]</f>
        <v>P4E53</v>
      </c>
      <c r="B279" s="8"/>
      <c r="C279" s="9" t="s">
        <v>308</v>
      </c>
      <c r="D279" s="6">
        <v>53</v>
      </c>
      <c r="E279" s="6" t="s">
        <v>31</v>
      </c>
      <c r="F279" s="14">
        <v>1</v>
      </c>
      <c r="G279" s="14" t="s">
        <v>59</v>
      </c>
      <c r="H279" s="10">
        <v>2</v>
      </c>
      <c r="I279" s="13" t="s">
        <v>38</v>
      </c>
      <c r="J279" s="3" t="s">
        <v>393</v>
      </c>
      <c r="K279" s="2" t="str">
        <f>VLOOKUP(Table7[[#This Row],[CID]],ALY,2,FALSE)</f>
        <v>SVA</v>
      </c>
    </row>
    <row r="280" spans="1:11" x14ac:dyDescent="0.2">
      <c r="A280" s="8" t="str">
        <f>Table7[[#This Row],[Test No.]]&amp;Table7[[#This Row],[Section]]&amp;Table7[[#This Row],[Q. No.]]</f>
        <v>P4E54</v>
      </c>
      <c r="B280" s="8"/>
      <c r="C280" s="9" t="s">
        <v>308</v>
      </c>
      <c r="D280" s="6">
        <v>54</v>
      </c>
      <c r="E280" s="6" t="s">
        <v>31</v>
      </c>
      <c r="F280" s="14">
        <v>2</v>
      </c>
      <c r="G280" s="13" t="s">
        <v>57</v>
      </c>
      <c r="H280" s="10">
        <v>4</v>
      </c>
      <c r="I280" s="13" t="s">
        <v>40</v>
      </c>
      <c r="J280" s="3" t="s">
        <v>516</v>
      </c>
      <c r="K280" s="2" t="str">
        <f>VLOOKUP(Table7[[#This Row],[CID]],ALY,2,FALSE)</f>
        <v>Transitions &amp; Topic Sentences</v>
      </c>
    </row>
    <row r="281" spans="1:11" x14ac:dyDescent="0.2">
      <c r="A281" s="8" t="str">
        <f>Table7[[#This Row],[Test No.]]&amp;Table7[[#This Row],[Section]]&amp;Table7[[#This Row],[Q. No.]]</f>
        <v>P4E55</v>
      </c>
      <c r="B281" s="8"/>
      <c r="C281" s="9" t="s">
        <v>308</v>
      </c>
      <c r="D281" s="6">
        <v>55</v>
      </c>
      <c r="E281" s="6" t="s">
        <v>31</v>
      </c>
      <c r="F281" s="14">
        <v>1</v>
      </c>
      <c r="G281" s="14" t="s">
        <v>59</v>
      </c>
      <c r="H281" s="14">
        <v>1</v>
      </c>
      <c r="I281" s="14" t="s">
        <v>37</v>
      </c>
      <c r="J281" s="3" t="s">
        <v>387</v>
      </c>
      <c r="K281" s="2" t="str">
        <f>VLOOKUP(Table7[[#This Row],[CID]],ALY,2,FALSE)</f>
        <v>Commas</v>
      </c>
    </row>
    <row r="282" spans="1:11" x14ac:dyDescent="0.2">
      <c r="A282" s="8" t="str">
        <f>Table7[[#This Row],[Test No.]]&amp;Table7[[#This Row],[Section]]&amp;Table7[[#This Row],[Q. No.]]</f>
        <v>P4E56</v>
      </c>
      <c r="B282" s="8"/>
      <c r="C282" s="9" t="s">
        <v>308</v>
      </c>
      <c r="D282" s="6">
        <v>56</v>
      </c>
      <c r="E282" s="6" t="s">
        <v>31</v>
      </c>
      <c r="F282" s="14">
        <v>1</v>
      </c>
      <c r="G282" s="14" t="s">
        <v>59</v>
      </c>
      <c r="H282" s="10">
        <v>3</v>
      </c>
      <c r="I282" s="13" t="s">
        <v>39</v>
      </c>
      <c r="J282" s="3" t="s">
        <v>402</v>
      </c>
      <c r="K282" s="2" t="str">
        <f>VLOOKUP(Table7[[#This Row],[CID]],ALY,2,FALSE)</f>
        <v>Faulty Modifier</v>
      </c>
    </row>
    <row r="283" spans="1:11" x14ac:dyDescent="0.2">
      <c r="A283" s="8" t="str">
        <f>Table7[[#This Row],[Test No.]]&amp;Table7[[#This Row],[Section]]&amp;Table7[[#This Row],[Q. No.]]</f>
        <v>P4E57</v>
      </c>
      <c r="B283" s="8"/>
      <c r="C283" s="9" t="s">
        <v>308</v>
      </c>
      <c r="D283" s="6">
        <v>57</v>
      </c>
      <c r="E283" s="6" t="s">
        <v>31</v>
      </c>
      <c r="F283" s="14">
        <v>1</v>
      </c>
      <c r="G283" s="14" t="s">
        <v>59</v>
      </c>
      <c r="H283" s="10">
        <v>2</v>
      </c>
      <c r="I283" s="13" t="s">
        <v>38</v>
      </c>
      <c r="J283" s="3" t="s">
        <v>394</v>
      </c>
      <c r="K283" s="2" t="str">
        <f>VLOOKUP(Table7[[#This Row],[CID]],ALY,2,FALSE)</f>
        <v>Pronouns</v>
      </c>
    </row>
    <row r="284" spans="1:11" x14ac:dyDescent="0.2">
      <c r="A284" s="8" t="str">
        <f>Table7[[#This Row],[Test No.]]&amp;Table7[[#This Row],[Section]]&amp;Table7[[#This Row],[Q. No.]]</f>
        <v>P4E58</v>
      </c>
      <c r="B284" s="8"/>
      <c r="C284" s="9" t="s">
        <v>308</v>
      </c>
      <c r="D284" s="6">
        <v>58</v>
      </c>
      <c r="E284" s="6" t="s">
        <v>31</v>
      </c>
      <c r="F284" s="14">
        <v>2</v>
      </c>
      <c r="G284" s="13" t="s">
        <v>57</v>
      </c>
      <c r="H284" s="10">
        <v>4</v>
      </c>
      <c r="I284" s="13" t="s">
        <v>40</v>
      </c>
      <c r="J284" s="3" t="s">
        <v>514</v>
      </c>
      <c r="K284" s="2" t="str">
        <f>VLOOKUP(Table7[[#This Row],[CID]],ALY,2,FALSE)</f>
        <v>Relation to Paragraph/Essay</v>
      </c>
    </row>
    <row r="285" spans="1:11" x14ac:dyDescent="0.2">
      <c r="A285" s="8" t="str">
        <f>Table7[[#This Row],[Test No.]]&amp;Table7[[#This Row],[Section]]&amp;Table7[[#This Row],[Q. No.]]</f>
        <v>P4E59</v>
      </c>
      <c r="B285" s="8"/>
      <c r="C285" s="9" t="s">
        <v>308</v>
      </c>
      <c r="D285" s="6">
        <v>59</v>
      </c>
      <c r="E285" s="6" t="s">
        <v>31</v>
      </c>
      <c r="F285" s="14">
        <v>2</v>
      </c>
      <c r="G285" s="13" t="s">
        <v>57</v>
      </c>
      <c r="H285" s="10">
        <v>6</v>
      </c>
      <c r="I285" s="13" t="s">
        <v>42</v>
      </c>
      <c r="J285" s="3" t="s">
        <v>522</v>
      </c>
      <c r="K285" s="2" t="str">
        <f>VLOOKUP(Table7[[#This Row],[CID]],ALY,2,FALSE)</f>
        <v>Effectiveness</v>
      </c>
    </row>
    <row r="286" spans="1:11" x14ac:dyDescent="0.2">
      <c r="A286" s="8" t="str">
        <f>Table7[[#This Row],[Test No.]]&amp;Table7[[#This Row],[Section]]&amp;Table7[[#This Row],[Q. No.]]</f>
        <v>P4E60</v>
      </c>
      <c r="B286" s="8"/>
      <c r="C286" s="9" t="s">
        <v>308</v>
      </c>
      <c r="D286" s="6">
        <v>60</v>
      </c>
      <c r="E286" s="6" t="s">
        <v>31</v>
      </c>
      <c r="F286" s="14">
        <v>1</v>
      </c>
      <c r="G286" s="14" t="s">
        <v>59</v>
      </c>
      <c r="H286" s="10">
        <v>2</v>
      </c>
      <c r="I286" s="13" t="s">
        <v>38</v>
      </c>
      <c r="J286" s="3" t="s">
        <v>395</v>
      </c>
      <c r="K286" s="2" t="str">
        <f>VLOOKUP(Table7[[#This Row],[CID]],ALY,2,FALSE)</f>
        <v>Verb Forms/Tense Agreement</v>
      </c>
    </row>
    <row r="287" spans="1:11" x14ac:dyDescent="0.2">
      <c r="A287" s="8" t="str">
        <f>Table7[[#This Row],[Test No.]]&amp;Table7[[#This Row],[Section]]&amp;Table7[[#This Row],[Q. No.]]</f>
        <v>P4E61</v>
      </c>
      <c r="B287" s="8"/>
      <c r="C287" s="9" t="s">
        <v>308</v>
      </c>
      <c r="D287" s="6">
        <v>61</v>
      </c>
      <c r="E287" s="6" t="s">
        <v>31</v>
      </c>
      <c r="F287" s="14">
        <v>2</v>
      </c>
      <c r="G287" s="13" t="s">
        <v>57</v>
      </c>
      <c r="H287" s="10">
        <v>6</v>
      </c>
      <c r="I287" s="13" t="s">
        <v>42</v>
      </c>
      <c r="J287" s="3" t="s">
        <v>523</v>
      </c>
      <c r="K287" s="2" t="str">
        <f>VLOOKUP(Table7[[#This Row],[CID]],ALY,2,FALSE)</f>
        <v>Avoiding Ambiguity &amp; Redundancy</v>
      </c>
    </row>
    <row r="288" spans="1:11" x14ac:dyDescent="0.2">
      <c r="A288" s="8" t="str">
        <f>Table7[[#This Row],[Test No.]]&amp;Table7[[#This Row],[Section]]&amp;Table7[[#This Row],[Q. No.]]</f>
        <v>P4E62</v>
      </c>
      <c r="B288" s="8"/>
      <c r="C288" s="9" t="s">
        <v>308</v>
      </c>
      <c r="D288" s="6">
        <v>62</v>
      </c>
      <c r="E288" s="6" t="s">
        <v>31</v>
      </c>
      <c r="F288" s="14">
        <v>1</v>
      </c>
      <c r="G288" s="14" t="s">
        <v>59</v>
      </c>
      <c r="H288" s="14">
        <v>1</v>
      </c>
      <c r="I288" s="14" t="s">
        <v>37</v>
      </c>
      <c r="J288" s="3" t="s">
        <v>387</v>
      </c>
      <c r="K288" s="2" t="str">
        <f>VLOOKUP(Table7[[#This Row],[CID]],ALY,2,FALSE)</f>
        <v>Commas</v>
      </c>
    </row>
    <row r="289" spans="1:11" x14ac:dyDescent="0.2">
      <c r="A289" s="8" t="str">
        <f>Table7[[#This Row],[Test No.]]&amp;Table7[[#This Row],[Section]]&amp;Table7[[#This Row],[Q. No.]]</f>
        <v>P4E63</v>
      </c>
      <c r="B289" s="8"/>
      <c r="C289" s="9" t="s">
        <v>308</v>
      </c>
      <c r="D289" s="6">
        <v>63</v>
      </c>
      <c r="E289" s="6" t="s">
        <v>31</v>
      </c>
      <c r="F289" s="14">
        <v>1</v>
      </c>
      <c r="G289" s="14" t="s">
        <v>59</v>
      </c>
      <c r="H289" s="10">
        <v>2</v>
      </c>
      <c r="I289" s="13" t="s">
        <v>38</v>
      </c>
      <c r="J289" s="3" t="s">
        <v>395</v>
      </c>
      <c r="K289" s="2" t="str">
        <f>VLOOKUP(Table7[[#This Row],[CID]],ALY,2,FALSE)</f>
        <v>Verb Forms/Tense Agreement</v>
      </c>
    </row>
    <row r="290" spans="1:11" x14ac:dyDescent="0.2">
      <c r="A290" s="8" t="str">
        <f>Table7[[#This Row],[Test No.]]&amp;Table7[[#This Row],[Section]]&amp;Table7[[#This Row],[Q. No.]]</f>
        <v>P4E64</v>
      </c>
      <c r="B290" s="8"/>
      <c r="C290" s="9" t="s">
        <v>308</v>
      </c>
      <c r="D290" s="6">
        <v>64</v>
      </c>
      <c r="E290" s="6" t="s">
        <v>31</v>
      </c>
      <c r="F290" s="14">
        <v>2</v>
      </c>
      <c r="G290" s="13" t="s">
        <v>57</v>
      </c>
      <c r="H290" s="10">
        <v>5</v>
      </c>
      <c r="I290" s="13" t="s">
        <v>41</v>
      </c>
      <c r="J290" s="3" t="s">
        <v>518</v>
      </c>
      <c r="K290" s="2" t="str">
        <f>VLOOKUP(Table7[[#This Row],[CID]],ALY,2,FALSE)</f>
        <v>Unity &amp; Coherence</v>
      </c>
    </row>
    <row r="291" spans="1:11" x14ac:dyDescent="0.2">
      <c r="A291" s="8" t="str">
        <f>Table7[[#This Row],[Test No.]]&amp;Table7[[#This Row],[Section]]&amp;Table7[[#This Row],[Q. No.]]</f>
        <v>P4E65</v>
      </c>
      <c r="B291" s="8"/>
      <c r="C291" s="9" t="s">
        <v>308</v>
      </c>
      <c r="D291" s="6">
        <v>65</v>
      </c>
      <c r="E291" s="6" t="s">
        <v>31</v>
      </c>
      <c r="F291" s="14">
        <v>1</v>
      </c>
      <c r="G291" s="14" t="s">
        <v>59</v>
      </c>
      <c r="H291" s="10">
        <v>3</v>
      </c>
      <c r="I291" s="13" t="s">
        <v>39</v>
      </c>
      <c r="J291" s="3" t="s">
        <v>402</v>
      </c>
      <c r="K291" s="2" t="str">
        <f>VLOOKUP(Table7[[#This Row],[CID]],ALY,2,FALSE)</f>
        <v>Faulty Modifier</v>
      </c>
    </row>
    <row r="292" spans="1:11" x14ac:dyDescent="0.2">
      <c r="A292" s="8" t="str">
        <f>Table7[[#This Row],[Test No.]]&amp;Table7[[#This Row],[Section]]&amp;Table7[[#This Row],[Q. No.]]</f>
        <v>P4E66</v>
      </c>
      <c r="B292" s="8"/>
      <c r="C292" s="9" t="s">
        <v>308</v>
      </c>
      <c r="D292" s="6">
        <v>66</v>
      </c>
      <c r="E292" s="6" t="s">
        <v>31</v>
      </c>
      <c r="F292" s="14">
        <v>1</v>
      </c>
      <c r="G292" s="14" t="s">
        <v>59</v>
      </c>
      <c r="H292" s="10">
        <v>2</v>
      </c>
      <c r="I292" s="13" t="s">
        <v>38</v>
      </c>
      <c r="J292" s="3" t="s">
        <v>395</v>
      </c>
      <c r="K292" s="2" t="str">
        <f>VLOOKUP(Table7[[#This Row],[CID]],ALY,2,FALSE)</f>
        <v>Verb Forms/Tense Agreement</v>
      </c>
    </row>
    <row r="293" spans="1:11" x14ac:dyDescent="0.2">
      <c r="A293" s="8" t="str">
        <f>Table7[[#This Row],[Test No.]]&amp;Table7[[#This Row],[Section]]&amp;Table7[[#This Row],[Q. No.]]</f>
        <v>P4E67</v>
      </c>
      <c r="B293" s="8"/>
      <c r="C293" s="9" t="s">
        <v>308</v>
      </c>
      <c r="D293" s="6">
        <v>67</v>
      </c>
      <c r="E293" s="6" t="s">
        <v>31</v>
      </c>
      <c r="F293" s="14">
        <v>1</v>
      </c>
      <c r="G293" s="14" t="s">
        <v>59</v>
      </c>
      <c r="H293" s="14">
        <v>1</v>
      </c>
      <c r="I293" s="14" t="s">
        <v>37</v>
      </c>
      <c r="J293" s="3" t="s">
        <v>387</v>
      </c>
      <c r="K293" s="2" t="str">
        <f>VLOOKUP(Table7[[#This Row],[CID]],ALY,2,FALSE)</f>
        <v>Commas</v>
      </c>
    </row>
    <row r="294" spans="1:11" x14ac:dyDescent="0.2">
      <c r="A294" s="8" t="str">
        <f>Table7[[#This Row],[Test No.]]&amp;Table7[[#This Row],[Section]]&amp;Table7[[#This Row],[Q. No.]]</f>
        <v>P4E68</v>
      </c>
      <c r="B294" s="8"/>
      <c r="C294" s="9" t="s">
        <v>308</v>
      </c>
      <c r="D294" s="6">
        <v>68</v>
      </c>
      <c r="E294" s="6" t="s">
        <v>31</v>
      </c>
      <c r="F294" s="14">
        <v>1</v>
      </c>
      <c r="G294" s="14" t="s">
        <v>59</v>
      </c>
      <c r="H294" s="10">
        <v>2</v>
      </c>
      <c r="I294" s="13" t="s">
        <v>38</v>
      </c>
      <c r="J294" s="3" t="s">
        <v>398</v>
      </c>
      <c r="K294" s="2" t="str">
        <f>VLOOKUP(Table7[[#This Row],[CID]],ALY,2,FALSE)</f>
        <v>Idioms</v>
      </c>
    </row>
    <row r="295" spans="1:11" x14ac:dyDescent="0.2">
      <c r="A295" s="8" t="str">
        <f>Table7[[#This Row],[Test No.]]&amp;Table7[[#This Row],[Section]]&amp;Table7[[#This Row],[Q. No.]]</f>
        <v>P4E69</v>
      </c>
      <c r="B295" s="8"/>
      <c r="C295" s="9" t="s">
        <v>308</v>
      </c>
      <c r="D295" s="6">
        <v>69</v>
      </c>
      <c r="E295" s="6" t="s">
        <v>31</v>
      </c>
      <c r="F295" s="14">
        <v>2</v>
      </c>
      <c r="G295" s="13" t="s">
        <v>57</v>
      </c>
      <c r="H295" s="10">
        <v>6</v>
      </c>
      <c r="I295" s="13" t="s">
        <v>42</v>
      </c>
      <c r="J295" s="3" t="s">
        <v>523</v>
      </c>
      <c r="K295" s="2" t="str">
        <f>VLOOKUP(Table7[[#This Row],[CID]],ALY,2,FALSE)</f>
        <v>Avoiding Ambiguity &amp; Redundancy</v>
      </c>
    </row>
    <row r="296" spans="1:11" x14ac:dyDescent="0.2">
      <c r="A296" s="8" t="str">
        <f>Table7[[#This Row],[Test No.]]&amp;Table7[[#This Row],[Section]]&amp;Table7[[#This Row],[Q. No.]]</f>
        <v>P4E70</v>
      </c>
      <c r="B296" s="8"/>
      <c r="C296" s="9" t="s">
        <v>308</v>
      </c>
      <c r="D296" s="6">
        <v>70</v>
      </c>
      <c r="E296" s="6" t="s">
        <v>31</v>
      </c>
      <c r="F296" s="14">
        <v>1</v>
      </c>
      <c r="G296" s="14" t="s">
        <v>59</v>
      </c>
      <c r="H296" s="10">
        <v>2</v>
      </c>
      <c r="I296" s="13" t="s">
        <v>38</v>
      </c>
      <c r="J296" s="6" t="s">
        <v>395</v>
      </c>
      <c r="K296" s="10" t="str">
        <f>VLOOKUP(Table7[[#This Row],[CID]],ALY,2,FALSE)</f>
        <v>Verb Forms/Tense Agreement</v>
      </c>
    </row>
    <row r="297" spans="1:11" x14ac:dyDescent="0.2">
      <c r="A297" s="8" t="str">
        <f>Table7[[#This Row],[Test No.]]&amp;Table7[[#This Row],[Section]]&amp;Table7[[#This Row],[Q. No.]]</f>
        <v>P4E71</v>
      </c>
      <c r="B297" s="8"/>
      <c r="C297" s="9" t="s">
        <v>308</v>
      </c>
      <c r="D297" s="6">
        <v>71</v>
      </c>
      <c r="E297" s="6" t="s">
        <v>31</v>
      </c>
      <c r="F297" s="14">
        <v>1</v>
      </c>
      <c r="G297" s="14" t="s">
        <v>59</v>
      </c>
      <c r="H297" s="14">
        <v>1</v>
      </c>
      <c r="I297" s="14" t="s">
        <v>37</v>
      </c>
      <c r="J297" s="3" t="s">
        <v>389</v>
      </c>
      <c r="K297" s="2" t="str">
        <f>VLOOKUP(Table7[[#This Row],[CID]],ALY,2,FALSE)</f>
        <v>Colons</v>
      </c>
    </row>
    <row r="298" spans="1:11" x14ac:dyDescent="0.2">
      <c r="A298" s="8" t="str">
        <f>Table7[[#This Row],[Test No.]]&amp;Table7[[#This Row],[Section]]&amp;Table7[[#This Row],[Q. No.]]</f>
        <v>P4E72</v>
      </c>
      <c r="B298" s="8"/>
      <c r="C298" s="9" t="s">
        <v>308</v>
      </c>
      <c r="D298" s="6">
        <v>72</v>
      </c>
      <c r="E298" s="6" t="s">
        <v>31</v>
      </c>
      <c r="F298" s="14">
        <v>1</v>
      </c>
      <c r="G298" s="14" t="s">
        <v>59</v>
      </c>
      <c r="H298" s="10">
        <v>2</v>
      </c>
      <c r="I298" s="13" t="s">
        <v>38</v>
      </c>
      <c r="J298" s="3" t="s">
        <v>395</v>
      </c>
      <c r="K298" s="2" t="str">
        <f>VLOOKUP(Table7[[#This Row],[CID]],ALY,2,FALSE)</f>
        <v>Verb Forms/Tense Agreement</v>
      </c>
    </row>
    <row r="299" spans="1:11" x14ac:dyDescent="0.2">
      <c r="A299" s="8" t="str">
        <f>Table7[[#This Row],[Test No.]]&amp;Table7[[#This Row],[Section]]&amp;Table7[[#This Row],[Q. No.]]</f>
        <v>P4E73</v>
      </c>
      <c r="B299" s="8"/>
      <c r="C299" s="9" t="s">
        <v>308</v>
      </c>
      <c r="D299" s="6">
        <v>73</v>
      </c>
      <c r="E299" s="6" t="s">
        <v>31</v>
      </c>
      <c r="F299" s="14">
        <v>2</v>
      </c>
      <c r="G299" s="13" t="s">
        <v>57</v>
      </c>
      <c r="H299" s="10">
        <v>6</v>
      </c>
      <c r="I299" s="13" t="s">
        <v>42</v>
      </c>
      <c r="J299" s="3" t="s">
        <v>522</v>
      </c>
      <c r="K299" s="2" t="str">
        <f>VLOOKUP(Table7[[#This Row],[CID]],ALY,2,FALSE)</f>
        <v>Effectiveness</v>
      </c>
    </row>
    <row r="300" spans="1:11" x14ac:dyDescent="0.2">
      <c r="A300" s="8" t="str">
        <f>Table7[[#This Row],[Test No.]]&amp;Table7[[#This Row],[Section]]&amp;Table7[[#This Row],[Q. No.]]</f>
        <v>P4E74</v>
      </c>
      <c r="B300" s="8"/>
      <c r="C300" s="9" t="s">
        <v>308</v>
      </c>
      <c r="D300" s="6">
        <v>74</v>
      </c>
      <c r="E300" s="6" t="s">
        <v>31</v>
      </c>
      <c r="F300" s="14">
        <v>2</v>
      </c>
      <c r="G300" s="13" t="s">
        <v>57</v>
      </c>
      <c r="H300" s="10">
        <v>4</v>
      </c>
      <c r="I300" s="13" t="s">
        <v>40</v>
      </c>
      <c r="J300" s="3" t="s">
        <v>513</v>
      </c>
      <c r="K300" s="2" t="str">
        <f>VLOOKUP(Table7[[#This Row],[CID]],ALY,2,FALSE)</f>
        <v>Writer's Goal</v>
      </c>
    </row>
    <row r="301" spans="1:11" x14ac:dyDescent="0.2">
      <c r="A301" s="8" t="str">
        <f>Table7[[#This Row],[Test No.]]&amp;Table7[[#This Row],[Section]]&amp;Table7[[#This Row],[Q. No.]]</f>
        <v>P4E75</v>
      </c>
      <c r="B301" s="8"/>
      <c r="C301" s="9" t="s">
        <v>308</v>
      </c>
      <c r="D301" s="6">
        <v>75</v>
      </c>
      <c r="E301" s="6" t="s">
        <v>31</v>
      </c>
      <c r="F301" s="14">
        <v>2</v>
      </c>
      <c r="G301" s="13" t="s">
        <v>57</v>
      </c>
      <c r="H301" s="10">
        <v>4</v>
      </c>
      <c r="I301" s="13" t="s">
        <v>40</v>
      </c>
      <c r="J301" s="3" t="s">
        <v>512</v>
      </c>
      <c r="K301" s="2" t="str">
        <f>VLOOKUP(Table7[[#This Row],[CID]],ALY,2,FALSE)</f>
        <v>Additional Detail &amp; Evidence</v>
      </c>
    </row>
    <row r="302" spans="1:11" x14ac:dyDescent="0.2">
      <c r="A302" s="8" t="str">
        <f>Table7[[#This Row],[Test No.]]&amp;Table7[[#This Row],[Section]]&amp;Table7[[#This Row],[Q. No.]]</f>
        <v>P5E1</v>
      </c>
      <c r="B302" s="8"/>
      <c r="C302" s="18" t="s">
        <v>309</v>
      </c>
      <c r="D302" s="6">
        <v>1</v>
      </c>
      <c r="E302" s="10" t="s">
        <v>31</v>
      </c>
      <c r="F302" s="14">
        <v>1</v>
      </c>
      <c r="G302" s="14" t="s">
        <v>59</v>
      </c>
      <c r="H302" s="10">
        <v>2</v>
      </c>
      <c r="I302" s="13" t="s">
        <v>38</v>
      </c>
      <c r="J302" s="3" t="s">
        <v>395</v>
      </c>
      <c r="K302" s="2" t="str">
        <f>VLOOKUP(Table7[[#This Row],[CID]],ALY,2,FALSE)</f>
        <v>Verb Forms/Tense Agreement</v>
      </c>
    </row>
    <row r="303" spans="1:11" x14ac:dyDescent="0.2">
      <c r="A303" s="8" t="str">
        <f>Table7[[#This Row],[Test No.]]&amp;Table7[[#This Row],[Section]]&amp;Table7[[#This Row],[Q. No.]]</f>
        <v>P5E2</v>
      </c>
      <c r="B303" s="8"/>
      <c r="C303" s="18" t="s">
        <v>309</v>
      </c>
      <c r="D303" s="6">
        <v>2</v>
      </c>
      <c r="E303" s="10" t="s">
        <v>31</v>
      </c>
      <c r="F303" s="14">
        <v>1</v>
      </c>
      <c r="G303" s="14" t="s">
        <v>59</v>
      </c>
      <c r="H303" s="10">
        <v>2</v>
      </c>
      <c r="I303" s="13" t="s">
        <v>38</v>
      </c>
      <c r="J303" s="3" t="s">
        <v>396</v>
      </c>
      <c r="K303" s="2" t="str">
        <f>VLOOKUP(Table7[[#This Row],[CID]],ALY,2,FALSE)</f>
        <v>Comparisons</v>
      </c>
    </row>
    <row r="304" spans="1:11" x14ac:dyDescent="0.2">
      <c r="A304" s="8" t="str">
        <f>Table7[[#This Row],[Test No.]]&amp;Table7[[#This Row],[Section]]&amp;Table7[[#This Row],[Q. No.]]</f>
        <v>P5E3</v>
      </c>
      <c r="B304" s="8"/>
      <c r="C304" s="18" t="s">
        <v>309</v>
      </c>
      <c r="D304" s="6">
        <v>3</v>
      </c>
      <c r="E304" s="10" t="s">
        <v>31</v>
      </c>
      <c r="F304" s="14">
        <v>1</v>
      </c>
      <c r="G304" s="14" t="s">
        <v>59</v>
      </c>
      <c r="H304" s="10">
        <v>2</v>
      </c>
      <c r="I304" s="13" t="s">
        <v>38</v>
      </c>
      <c r="J304" s="3" t="s">
        <v>394</v>
      </c>
      <c r="K304" s="2" t="str">
        <f>VLOOKUP(Table7[[#This Row],[CID]],ALY,2,FALSE)</f>
        <v>Pronouns</v>
      </c>
    </row>
    <row r="305" spans="1:11" x14ac:dyDescent="0.2">
      <c r="A305" s="8" t="str">
        <f>Table7[[#This Row],[Test No.]]&amp;Table7[[#This Row],[Section]]&amp;Table7[[#This Row],[Q. No.]]</f>
        <v>P5E4</v>
      </c>
      <c r="B305" s="8"/>
      <c r="C305" s="18" t="s">
        <v>309</v>
      </c>
      <c r="D305" s="6">
        <v>4</v>
      </c>
      <c r="E305" s="10" t="s">
        <v>31</v>
      </c>
      <c r="F305" s="14">
        <v>1</v>
      </c>
      <c r="G305" s="14" t="s">
        <v>59</v>
      </c>
      <c r="H305" s="10">
        <v>3</v>
      </c>
      <c r="I305" s="13" t="s">
        <v>39</v>
      </c>
      <c r="J305" s="3" t="s">
        <v>402</v>
      </c>
      <c r="K305" s="2" t="str">
        <f>VLOOKUP(Table7[[#This Row],[CID]],ALY,2,FALSE)</f>
        <v>Faulty Modifier</v>
      </c>
    </row>
    <row r="306" spans="1:11" x14ac:dyDescent="0.2">
      <c r="A306" s="8" t="str">
        <f>Table7[[#This Row],[Test No.]]&amp;Table7[[#This Row],[Section]]&amp;Table7[[#This Row],[Q. No.]]</f>
        <v>P5E5</v>
      </c>
      <c r="B306" s="8"/>
      <c r="C306" s="18" t="s">
        <v>309</v>
      </c>
      <c r="D306" s="6">
        <v>5</v>
      </c>
      <c r="E306" s="10" t="s">
        <v>31</v>
      </c>
      <c r="F306" s="14">
        <v>2</v>
      </c>
      <c r="G306" s="13" t="s">
        <v>57</v>
      </c>
      <c r="H306" s="10">
        <v>6</v>
      </c>
      <c r="I306" s="13" t="s">
        <v>42</v>
      </c>
      <c r="J306" s="3" t="s">
        <v>521</v>
      </c>
      <c r="K306" s="2" t="str">
        <f>VLOOKUP(Table7[[#This Row],[CID]],ALY,2,FALSE)</f>
        <v>Word Choice</v>
      </c>
    </row>
    <row r="307" spans="1:11" x14ac:dyDescent="0.2">
      <c r="A307" s="8" t="str">
        <f>Table7[[#This Row],[Test No.]]&amp;Table7[[#This Row],[Section]]&amp;Table7[[#This Row],[Q. No.]]</f>
        <v>P5E6</v>
      </c>
      <c r="B307" s="8"/>
      <c r="C307" s="18" t="s">
        <v>309</v>
      </c>
      <c r="D307" s="6">
        <v>6</v>
      </c>
      <c r="E307" s="10" t="s">
        <v>31</v>
      </c>
      <c r="F307" s="14">
        <v>1</v>
      </c>
      <c r="G307" s="14" t="s">
        <v>59</v>
      </c>
      <c r="H307" s="10">
        <v>3</v>
      </c>
      <c r="I307" s="13" t="s">
        <v>39</v>
      </c>
      <c r="J307" s="6" t="s">
        <v>400</v>
      </c>
      <c r="K307" s="10" t="str">
        <f>VLOOKUP(Table7[[#This Row],[CID]],ALY,2,FALSE)</f>
        <v>Run-On Sentence</v>
      </c>
    </row>
    <row r="308" spans="1:11" x14ac:dyDescent="0.2">
      <c r="A308" s="8" t="str">
        <f>Table7[[#This Row],[Test No.]]&amp;Table7[[#This Row],[Section]]&amp;Table7[[#This Row],[Q. No.]]</f>
        <v>P5E7</v>
      </c>
      <c r="B308" s="8"/>
      <c r="C308" s="18" t="s">
        <v>309</v>
      </c>
      <c r="D308" s="6">
        <v>7</v>
      </c>
      <c r="E308" s="10" t="s">
        <v>31</v>
      </c>
      <c r="F308" s="14">
        <v>1</v>
      </c>
      <c r="G308" s="14" t="s">
        <v>59</v>
      </c>
      <c r="H308" s="14">
        <v>1</v>
      </c>
      <c r="I308" s="14" t="s">
        <v>37</v>
      </c>
      <c r="J308" s="3" t="s">
        <v>387</v>
      </c>
      <c r="K308" s="2" t="str">
        <f>VLOOKUP(Table7[[#This Row],[CID]],ALY,2,FALSE)</f>
        <v>Commas</v>
      </c>
    </row>
    <row r="309" spans="1:11" x14ac:dyDescent="0.2">
      <c r="A309" s="8" t="str">
        <f>Table7[[#This Row],[Test No.]]&amp;Table7[[#This Row],[Section]]&amp;Table7[[#This Row],[Q. No.]]</f>
        <v>P5E8</v>
      </c>
      <c r="B309" s="8"/>
      <c r="C309" s="18" t="s">
        <v>309</v>
      </c>
      <c r="D309" s="6">
        <v>8</v>
      </c>
      <c r="E309" s="10" t="s">
        <v>31</v>
      </c>
      <c r="F309" s="14">
        <v>2</v>
      </c>
      <c r="G309" s="13" t="s">
        <v>57</v>
      </c>
      <c r="H309" s="10">
        <v>6</v>
      </c>
      <c r="I309" s="13" t="s">
        <v>42</v>
      </c>
      <c r="J309" s="3" t="s">
        <v>523</v>
      </c>
      <c r="K309" s="2" t="str">
        <f>VLOOKUP(Table7[[#This Row],[CID]],ALY,2,FALSE)</f>
        <v>Avoiding Ambiguity &amp; Redundancy</v>
      </c>
    </row>
    <row r="310" spans="1:11" x14ac:dyDescent="0.2">
      <c r="A310" s="8" t="str">
        <f>Table7[[#This Row],[Test No.]]&amp;Table7[[#This Row],[Section]]&amp;Table7[[#This Row],[Q. No.]]</f>
        <v>P5E9</v>
      </c>
      <c r="B310" s="8"/>
      <c r="C310" s="18" t="s">
        <v>309</v>
      </c>
      <c r="D310" s="6">
        <v>9</v>
      </c>
      <c r="E310" s="10" t="s">
        <v>31</v>
      </c>
      <c r="F310" s="14">
        <v>1</v>
      </c>
      <c r="G310" s="14" t="s">
        <v>59</v>
      </c>
      <c r="H310" s="10">
        <v>2</v>
      </c>
      <c r="I310" s="13" t="s">
        <v>38</v>
      </c>
      <c r="J310" s="3" t="s">
        <v>395</v>
      </c>
      <c r="K310" s="2" t="str">
        <f>VLOOKUP(Table7[[#This Row],[CID]],ALY,2,FALSE)</f>
        <v>Verb Forms/Tense Agreement</v>
      </c>
    </row>
    <row r="311" spans="1:11" x14ac:dyDescent="0.2">
      <c r="A311" s="8" t="str">
        <f>Table7[[#This Row],[Test No.]]&amp;Table7[[#This Row],[Section]]&amp;Table7[[#This Row],[Q. No.]]</f>
        <v>P5E10</v>
      </c>
      <c r="B311" s="8"/>
      <c r="C311" s="18" t="s">
        <v>309</v>
      </c>
      <c r="D311" s="6">
        <v>10</v>
      </c>
      <c r="E311" s="10" t="s">
        <v>31</v>
      </c>
      <c r="F311" s="14">
        <v>1</v>
      </c>
      <c r="G311" s="14" t="s">
        <v>59</v>
      </c>
      <c r="H311" s="10">
        <v>2</v>
      </c>
      <c r="I311" s="13" t="s">
        <v>38</v>
      </c>
      <c r="J311" s="3" t="s">
        <v>394</v>
      </c>
      <c r="K311" s="2" t="str">
        <f>VLOOKUP(Table7[[#This Row],[CID]],ALY,2,FALSE)</f>
        <v>Pronouns</v>
      </c>
    </row>
    <row r="312" spans="1:11" x14ac:dyDescent="0.2">
      <c r="A312" s="8" t="str">
        <f>Table7[[#This Row],[Test No.]]&amp;Table7[[#This Row],[Section]]&amp;Table7[[#This Row],[Q. No.]]</f>
        <v>P5E11</v>
      </c>
      <c r="B312" s="8"/>
      <c r="C312" s="18" t="s">
        <v>309</v>
      </c>
      <c r="D312" s="6">
        <v>11</v>
      </c>
      <c r="E312" s="10" t="s">
        <v>31</v>
      </c>
      <c r="F312" s="14">
        <v>1</v>
      </c>
      <c r="G312" s="14" t="s">
        <v>59</v>
      </c>
      <c r="H312" s="14">
        <v>1</v>
      </c>
      <c r="I312" s="14" t="s">
        <v>37</v>
      </c>
      <c r="J312" s="3" t="s">
        <v>392</v>
      </c>
      <c r="K312" s="2" t="str">
        <f>VLOOKUP(Table7[[#This Row],[CID]],ALY,2,FALSE)</f>
        <v>Periods</v>
      </c>
    </row>
    <row r="313" spans="1:11" x14ac:dyDescent="0.2">
      <c r="A313" s="8" t="str">
        <f>Table7[[#This Row],[Test No.]]&amp;Table7[[#This Row],[Section]]&amp;Table7[[#This Row],[Q. No.]]</f>
        <v>P5E12</v>
      </c>
      <c r="B313" s="8"/>
      <c r="C313" s="18" t="s">
        <v>309</v>
      </c>
      <c r="D313" s="6">
        <v>12</v>
      </c>
      <c r="E313" s="10" t="s">
        <v>31</v>
      </c>
      <c r="F313" s="14">
        <v>2</v>
      </c>
      <c r="G313" s="13" t="s">
        <v>57</v>
      </c>
      <c r="H313" s="10">
        <v>4</v>
      </c>
      <c r="I313" s="13" t="s">
        <v>40</v>
      </c>
      <c r="J313" s="3" t="s">
        <v>514</v>
      </c>
      <c r="K313" s="2" t="str">
        <f>VLOOKUP(Table7[[#This Row],[CID]],ALY,2,FALSE)</f>
        <v>Relation to Paragraph/Essay</v>
      </c>
    </row>
    <row r="314" spans="1:11" x14ac:dyDescent="0.2">
      <c r="A314" s="8" t="str">
        <f>Table7[[#This Row],[Test No.]]&amp;Table7[[#This Row],[Section]]&amp;Table7[[#This Row],[Q. No.]]</f>
        <v>P5E13</v>
      </c>
      <c r="B314" s="8"/>
      <c r="C314" s="18" t="s">
        <v>309</v>
      </c>
      <c r="D314" s="6">
        <v>13</v>
      </c>
      <c r="E314" s="10" t="s">
        <v>31</v>
      </c>
      <c r="F314" s="14">
        <v>2</v>
      </c>
      <c r="G314" s="13" t="s">
        <v>57</v>
      </c>
      <c r="H314" s="10">
        <v>6</v>
      </c>
      <c r="I314" s="13" t="s">
        <v>42</v>
      </c>
      <c r="J314" s="3" t="s">
        <v>523</v>
      </c>
      <c r="K314" s="2" t="str">
        <f>VLOOKUP(Table7[[#This Row],[CID]],ALY,2,FALSE)</f>
        <v>Avoiding Ambiguity &amp; Redundancy</v>
      </c>
    </row>
    <row r="315" spans="1:11" x14ac:dyDescent="0.2">
      <c r="A315" s="8" t="str">
        <f>Table7[[#This Row],[Test No.]]&amp;Table7[[#This Row],[Section]]&amp;Table7[[#This Row],[Q. No.]]</f>
        <v>P5E14</v>
      </c>
      <c r="B315" s="8"/>
      <c r="C315" s="18" t="s">
        <v>309</v>
      </c>
      <c r="D315" s="6">
        <v>14</v>
      </c>
      <c r="E315" s="10" t="s">
        <v>31</v>
      </c>
      <c r="F315" s="14">
        <v>1</v>
      </c>
      <c r="G315" s="14" t="s">
        <v>59</v>
      </c>
      <c r="H315" s="10">
        <v>2</v>
      </c>
      <c r="I315" s="13" t="s">
        <v>38</v>
      </c>
      <c r="J315" s="3" t="s">
        <v>395</v>
      </c>
      <c r="K315" s="2" t="str">
        <f>VLOOKUP(Table7[[#This Row],[CID]],ALY,2,FALSE)</f>
        <v>Verb Forms/Tense Agreement</v>
      </c>
    </row>
    <row r="316" spans="1:11" x14ac:dyDescent="0.2">
      <c r="A316" s="8" t="str">
        <f>Table7[[#This Row],[Test No.]]&amp;Table7[[#This Row],[Section]]&amp;Table7[[#This Row],[Q. No.]]</f>
        <v>P5E15</v>
      </c>
      <c r="B316" s="8"/>
      <c r="C316" s="18" t="s">
        <v>309</v>
      </c>
      <c r="D316" s="6">
        <v>15</v>
      </c>
      <c r="E316" s="10" t="s">
        <v>31</v>
      </c>
      <c r="F316" s="14">
        <v>2</v>
      </c>
      <c r="G316" s="13" t="s">
        <v>57</v>
      </c>
      <c r="H316" s="10">
        <v>5</v>
      </c>
      <c r="I316" s="13" t="s">
        <v>41</v>
      </c>
      <c r="J316" s="3" t="s">
        <v>519</v>
      </c>
      <c r="K316" s="2" t="str">
        <f>VLOOKUP(Table7[[#This Row],[CID]],ALY,2,FALSE)</f>
        <v>Opening/Transitional/Closing</v>
      </c>
    </row>
    <row r="317" spans="1:11" x14ac:dyDescent="0.2">
      <c r="A317" s="8" t="str">
        <f>Table7[[#This Row],[Test No.]]&amp;Table7[[#This Row],[Section]]&amp;Table7[[#This Row],[Q. No.]]</f>
        <v>P5E16</v>
      </c>
      <c r="B317" s="8"/>
      <c r="C317" s="18" t="s">
        <v>309</v>
      </c>
      <c r="D317" s="6">
        <v>16</v>
      </c>
      <c r="E317" s="10" t="s">
        <v>31</v>
      </c>
      <c r="F317" s="14">
        <v>1</v>
      </c>
      <c r="G317" s="14" t="s">
        <v>59</v>
      </c>
      <c r="H317" s="14">
        <v>1</v>
      </c>
      <c r="I317" s="14" t="s">
        <v>37</v>
      </c>
      <c r="J317" s="3" t="s">
        <v>387</v>
      </c>
      <c r="K317" s="2" t="str">
        <f>VLOOKUP(Table7[[#This Row],[CID]],ALY,2,FALSE)</f>
        <v>Commas</v>
      </c>
    </row>
    <row r="318" spans="1:11" x14ac:dyDescent="0.2">
      <c r="A318" s="8" t="str">
        <f>Table7[[#This Row],[Test No.]]&amp;Table7[[#This Row],[Section]]&amp;Table7[[#This Row],[Q. No.]]</f>
        <v>P5E17</v>
      </c>
      <c r="B318" s="8"/>
      <c r="C318" s="18" t="s">
        <v>309</v>
      </c>
      <c r="D318" s="6">
        <v>17</v>
      </c>
      <c r="E318" s="10" t="s">
        <v>31</v>
      </c>
      <c r="F318" s="14">
        <v>1</v>
      </c>
      <c r="G318" s="14" t="s">
        <v>59</v>
      </c>
      <c r="H318" s="10">
        <v>2</v>
      </c>
      <c r="I318" s="13" t="s">
        <v>38</v>
      </c>
      <c r="J318" s="3" t="s">
        <v>395</v>
      </c>
      <c r="K318" s="2" t="str">
        <f>VLOOKUP(Table7[[#This Row],[CID]],ALY,2,FALSE)</f>
        <v>Verb Forms/Tense Agreement</v>
      </c>
    </row>
    <row r="319" spans="1:11" x14ac:dyDescent="0.2">
      <c r="A319" s="8" t="str">
        <f>Table7[[#This Row],[Test No.]]&amp;Table7[[#This Row],[Section]]&amp;Table7[[#This Row],[Q. No.]]</f>
        <v>P5E18</v>
      </c>
      <c r="B319" s="8"/>
      <c r="C319" s="18" t="s">
        <v>309</v>
      </c>
      <c r="D319" s="6">
        <v>18</v>
      </c>
      <c r="E319" s="10" t="s">
        <v>31</v>
      </c>
      <c r="F319" s="14">
        <v>1</v>
      </c>
      <c r="G319" s="14" t="s">
        <v>59</v>
      </c>
      <c r="H319" s="10">
        <v>3</v>
      </c>
      <c r="I319" s="13" t="s">
        <v>39</v>
      </c>
      <c r="J319" s="3" t="s">
        <v>399</v>
      </c>
      <c r="K319" s="2" t="str">
        <f>VLOOKUP(Table7[[#This Row],[CID]],ALY,2,FALSE)</f>
        <v>Sentence Fragment</v>
      </c>
    </row>
    <row r="320" spans="1:11" x14ac:dyDescent="0.2">
      <c r="A320" s="8" t="str">
        <f>Table7[[#This Row],[Test No.]]&amp;Table7[[#This Row],[Section]]&amp;Table7[[#This Row],[Q. No.]]</f>
        <v>P5E19</v>
      </c>
      <c r="B320" s="8"/>
      <c r="C320" s="18" t="s">
        <v>309</v>
      </c>
      <c r="D320" s="6">
        <v>19</v>
      </c>
      <c r="E320" s="10" t="s">
        <v>31</v>
      </c>
      <c r="F320" s="14">
        <v>2</v>
      </c>
      <c r="G320" s="13" t="s">
        <v>57</v>
      </c>
      <c r="H320" s="10">
        <v>6</v>
      </c>
      <c r="I320" s="13" t="s">
        <v>42</v>
      </c>
      <c r="J320" s="3" t="s">
        <v>523</v>
      </c>
      <c r="K320" s="2" t="str">
        <f>VLOOKUP(Table7[[#This Row],[CID]],ALY,2,FALSE)</f>
        <v>Avoiding Ambiguity &amp; Redundancy</v>
      </c>
    </row>
    <row r="321" spans="1:11" x14ac:dyDescent="0.2">
      <c r="A321" s="8" t="str">
        <f>Table7[[#This Row],[Test No.]]&amp;Table7[[#This Row],[Section]]&amp;Table7[[#This Row],[Q. No.]]</f>
        <v>P5E20</v>
      </c>
      <c r="B321" s="8"/>
      <c r="C321" s="18" t="s">
        <v>309</v>
      </c>
      <c r="D321" s="6">
        <v>20</v>
      </c>
      <c r="E321" s="10" t="s">
        <v>31</v>
      </c>
      <c r="F321" s="14">
        <v>2</v>
      </c>
      <c r="G321" s="13" t="s">
        <v>57</v>
      </c>
      <c r="H321" s="10">
        <v>5</v>
      </c>
      <c r="I321" s="13" t="s">
        <v>41</v>
      </c>
      <c r="J321" s="3" t="s">
        <v>520</v>
      </c>
      <c r="K321" s="2" t="str">
        <f>VLOOKUP(Table7[[#This Row],[CID]],ALY,2,FALSE)</f>
        <v>Reorganization</v>
      </c>
    </row>
    <row r="322" spans="1:11" x14ac:dyDescent="0.2">
      <c r="A322" s="8" t="str">
        <f>Table7[[#This Row],[Test No.]]&amp;Table7[[#This Row],[Section]]&amp;Table7[[#This Row],[Q. No.]]</f>
        <v>P5E21</v>
      </c>
      <c r="B322" s="8"/>
      <c r="C322" s="18" t="s">
        <v>309</v>
      </c>
      <c r="D322" s="6">
        <v>21</v>
      </c>
      <c r="E322" s="10" t="s">
        <v>31</v>
      </c>
      <c r="F322" s="14">
        <v>1</v>
      </c>
      <c r="G322" s="14" t="s">
        <v>59</v>
      </c>
      <c r="H322" s="10">
        <v>2</v>
      </c>
      <c r="I322" s="13" t="s">
        <v>38</v>
      </c>
      <c r="J322" s="3" t="s">
        <v>395</v>
      </c>
      <c r="K322" s="2" t="str">
        <f>VLOOKUP(Table7[[#This Row],[CID]],ALY,2,FALSE)</f>
        <v>Verb Forms/Tense Agreement</v>
      </c>
    </row>
    <row r="323" spans="1:11" x14ac:dyDescent="0.2">
      <c r="A323" s="8" t="str">
        <f>Table7[[#This Row],[Test No.]]&amp;Table7[[#This Row],[Section]]&amp;Table7[[#This Row],[Q. No.]]</f>
        <v>P5E22</v>
      </c>
      <c r="B323" s="8"/>
      <c r="C323" s="18" t="s">
        <v>309</v>
      </c>
      <c r="D323" s="6">
        <v>22</v>
      </c>
      <c r="E323" s="10" t="s">
        <v>31</v>
      </c>
      <c r="F323" s="14">
        <v>2</v>
      </c>
      <c r="G323" s="13" t="s">
        <v>57</v>
      </c>
      <c r="H323" s="10">
        <v>4</v>
      </c>
      <c r="I323" s="13" t="s">
        <v>40</v>
      </c>
      <c r="J323" s="3" t="s">
        <v>516</v>
      </c>
      <c r="K323" s="2" t="str">
        <f>VLOOKUP(Table7[[#This Row],[CID]],ALY,2,FALSE)</f>
        <v>Transitions &amp; Topic Sentences</v>
      </c>
    </row>
    <row r="324" spans="1:11" x14ac:dyDescent="0.2">
      <c r="A324" s="8" t="str">
        <f>Table7[[#This Row],[Test No.]]&amp;Table7[[#This Row],[Section]]&amp;Table7[[#This Row],[Q. No.]]</f>
        <v>P5E23</v>
      </c>
      <c r="B324" s="8"/>
      <c r="C324" s="18" t="s">
        <v>309</v>
      </c>
      <c r="D324" s="6">
        <v>23</v>
      </c>
      <c r="E324" s="10" t="s">
        <v>31</v>
      </c>
      <c r="F324" s="14">
        <v>2</v>
      </c>
      <c r="G324" s="13" t="s">
        <v>57</v>
      </c>
      <c r="H324" s="10">
        <v>6</v>
      </c>
      <c r="I324" s="13" t="s">
        <v>42</v>
      </c>
      <c r="J324" s="3" t="s">
        <v>522</v>
      </c>
      <c r="K324" s="2" t="str">
        <f>VLOOKUP(Table7[[#This Row],[CID]],ALY,2,FALSE)</f>
        <v>Effectiveness</v>
      </c>
    </row>
    <row r="325" spans="1:11" x14ac:dyDescent="0.2">
      <c r="A325" s="8" t="str">
        <f>Table7[[#This Row],[Test No.]]&amp;Table7[[#This Row],[Section]]&amp;Table7[[#This Row],[Q. No.]]</f>
        <v>P5E24</v>
      </c>
      <c r="B325" s="8"/>
      <c r="C325" s="18" t="s">
        <v>309</v>
      </c>
      <c r="D325" s="6">
        <v>24</v>
      </c>
      <c r="E325" s="10" t="s">
        <v>31</v>
      </c>
      <c r="F325" s="14">
        <v>1</v>
      </c>
      <c r="G325" s="14" t="s">
        <v>59</v>
      </c>
      <c r="H325" s="10">
        <v>2</v>
      </c>
      <c r="I325" s="13" t="s">
        <v>38</v>
      </c>
      <c r="J325" s="3" t="s">
        <v>395</v>
      </c>
      <c r="K325" s="2" t="str">
        <f>VLOOKUP(Table7[[#This Row],[CID]],ALY,2,FALSE)</f>
        <v>Verb Forms/Tense Agreement</v>
      </c>
    </row>
    <row r="326" spans="1:11" x14ac:dyDescent="0.2">
      <c r="A326" s="8" t="str">
        <f>Table7[[#This Row],[Test No.]]&amp;Table7[[#This Row],[Section]]&amp;Table7[[#This Row],[Q. No.]]</f>
        <v>P5E25</v>
      </c>
      <c r="B326" s="8"/>
      <c r="C326" s="18" t="s">
        <v>309</v>
      </c>
      <c r="D326" s="6">
        <v>25</v>
      </c>
      <c r="E326" s="10" t="s">
        <v>31</v>
      </c>
      <c r="F326" s="14">
        <v>1</v>
      </c>
      <c r="G326" s="14" t="s">
        <v>59</v>
      </c>
      <c r="H326" s="10">
        <v>2</v>
      </c>
      <c r="I326" s="13" t="s">
        <v>38</v>
      </c>
      <c r="J326" s="3" t="s">
        <v>397</v>
      </c>
      <c r="K326" s="2" t="str">
        <f>VLOOKUP(Table7[[#This Row],[CID]],ALY,2,FALSE)</f>
        <v>Word Choice</v>
      </c>
    </row>
    <row r="327" spans="1:11" x14ac:dyDescent="0.2">
      <c r="A327" s="8" t="str">
        <f>Table7[[#This Row],[Test No.]]&amp;Table7[[#This Row],[Section]]&amp;Table7[[#This Row],[Q. No.]]</f>
        <v>P5E26</v>
      </c>
      <c r="B327" s="8"/>
      <c r="C327" s="18" t="s">
        <v>309</v>
      </c>
      <c r="D327" s="6">
        <v>26</v>
      </c>
      <c r="E327" s="10" t="s">
        <v>31</v>
      </c>
      <c r="F327" s="14">
        <v>1</v>
      </c>
      <c r="G327" s="14" t="s">
        <v>59</v>
      </c>
      <c r="H327" s="10">
        <v>2</v>
      </c>
      <c r="I327" s="13" t="s">
        <v>38</v>
      </c>
      <c r="J327" s="3" t="s">
        <v>396</v>
      </c>
      <c r="K327" s="2" t="str">
        <f>VLOOKUP(Table7[[#This Row],[CID]],ALY,2,FALSE)</f>
        <v>Comparisons</v>
      </c>
    </row>
    <row r="328" spans="1:11" x14ac:dyDescent="0.2">
      <c r="A328" s="8" t="str">
        <f>Table7[[#This Row],[Test No.]]&amp;Table7[[#This Row],[Section]]&amp;Table7[[#This Row],[Q. No.]]</f>
        <v>P5E27</v>
      </c>
      <c r="B328" s="8"/>
      <c r="C328" s="18" t="s">
        <v>309</v>
      </c>
      <c r="D328" s="6">
        <v>27</v>
      </c>
      <c r="E328" s="10" t="s">
        <v>31</v>
      </c>
      <c r="F328" s="14">
        <v>2</v>
      </c>
      <c r="G328" s="13" t="s">
        <v>57</v>
      </c>
      <c r="H328" s="10">
        <v>4</v>
      </c>
      <c r="I328" s="13" t="s">
        <v>40</v>
      </c>
      <c r="J328" s="3" t="s">
        <v>513</v>
      </c>
      <c r="K328" s="2" t="str">
        <f>VLOOKUP(Table7[[#This Row],[CID]],ALY,2,FALSE)</f>
        <v>Writer's Goal</v>
      </c>
    </row>
    <row r="329" spans="1:11" x14ac:dyDescent="0.2">
      <c r="A329" s="8" t="str">
        <f>Table7[[#This Row],[Test No.]]&amp;Table7[[#This Row],[Section]]&amp;Table7[[#This Row],[Q. No.]]</f>
        <v>P5E28</v>
      </c>
      <c r="B329" s="8"/>
      <c r="C329" s="18" t="s">
        <v>309</v>
      </c>
      <c r="D329" s="6">
        <v>28</v>
      </c>
      <c r="E329" s="10" t="s">
        <v>31</v>
      </c>
      <c r="F329" s="14">
        <v>1</v>
      </c>
      <c r="G329" s="14" t="s">
        <v>59</v>
      </c>
      <c r="H329" s="14">
        <v>1</v>
      </c>
      <c r="I329" s="14" t="s">
        <v>37</v>
      </c>
      <c r="J329" s="3" t="s">
        <v>387</v>
      </c>
      <c r="K329" s="2" t="str">
        <f>VLOOKUP(Table7[[#This Row],[CID]],ALY,2,FALSE)</f>
        <v>Commas</v>
      </c>
    </row>
    <row r="330" spans="1:11" x14ac:dyDescent="0.2">
      <c r="A330" s="8" t="str">
        <f>Table7[[#This Row],[Test No.]]&amp;Table7[[#This Row],[Section]]&amp;Table7[[#This Row],[Q. No.]]</f>
        <v>P5E29</v>
      </c>
      <c r="B330" s="8"/>
      <c r="C330" s="18" t="s">
        <v>309</v>
      </c>
      <c r="D330" s="6">
        <v>29</v>
      </c>
      <c r="E330" s="10" t="s">
        <v>31</v>
      </c>
      <c r="F330" s="14">
        <v>1</v>
      </c>
      <c r="G330" s="14" t="s">
        <v>59</v>
      </c>
      <c r="H330" s="10">
        <v>3</v>
      </c>
      <c r="I330" s="13" t="s">
        <v>39</v>
      </c>
      <c r="J330" s="3" t="s">
        <v>402</v>
      </c>
      <c r="K330" s="2" t="str">
        <f>VLOOKUP(Table7[[#This Row],[CID]],ALY,2,FALSE)</f>
        <v>Faulty Modifier</v>
      </c>
    </row>
    <row r="331" spans="1:11" x14ac:dyDescent="0.2">
      <c r="A331" s="8" t="str">
        <f>Table7[[#This Row],[Test No.]]&amp;Table7[[#This Row],[Section]]&amp;Table7[[#This Row],[Q. No.]]</f>
        <v>P5E30</v>
      </c>
      <c r="B331" s="8"/>
      <c r="C331" s="18" t="s">
        <v>309</v>
      </c>
      <c r="D331" s="6">
        <v>30</v>
      </c>
      <c r="E331" s="10" t="s">
        <v>31</v>
      </c>
      <c r="F331" s="14">
        <v>1</v>
      </c>
      <c r="G331" s="14" t="s">
        <v>59</v>
      </c>
      <c r="H331" s="10">
        <v>3</v>
      </c>
      <c r="I331" s="13" t="s">
        <v>39</v>
      </c>
      <c r="J331" s="3" t="s">
        <v>399</v>
      </c>
      <c r="K331" s="2" t="str">
        <f>VLOOKUP(Table7[[#This Row],[CID]],ALY,2,FALSE)</f>
        <v>Sentence Fragment</v>
      </c>
    </row>
    <row r="332" spans="1:11" x14ac:dyDescent="0.2">
      <c r="A332" s="8" t="str">
        <f>Table7[[#This Row],[Test No.]]&amp;Table7[[#This Row],[Section]]&amp;Table7[[#This Row],[Q. No.]]</f>
        <v>P5E31</v>
      </c>
      <c r="B332" s="8"/>
      <c r="C332" s="18" t="s">
        <v>309</v>
      </c>
      <c r="D332" s="6">
        <v>31</v>
      </c>
      <c r="E332" s="10" t="s">
        <v>31</v>
      </c>
      <c r="F332" s="14">
        <v>1</v>
      </c>
      <c r="G332" s="14" t="s">
        <v>59</v>
      </c>
      <c r="H332" s="10">
        <v>2</v>
      </c>
      <c r="I332" s="13" t="s">
        <v>38</v>
      </c>
      <c r="J332" s="3" t="s">
        <v>394</v>
      </c>
      <c r="K332" s="2" t="str">
        <f>VLOOKUP(Table7[[#This Row],[CID]],ALY,2,FALSE)</f>
        <v>Pronouns</v>
      </c>
    </row>
    <row r="333" spans="1:11" x14ac:dyDescent="0.2">
      <c r="A333" s="8" t="str">
        <f>Table7[[#This Row],[Test No.]]&amp;Table7[[#This Row],[Section]]&amp;Table7[[#This Row],[Q. No.]]</f>
        <v>P5E32</v>
      </c>
      <c r="B333" s="8"/>
      <c r="C333" s="18" t="s">
        <v>309</v>
      </c>
      <c r="D333" s="6">
        <v>32</v>
      </c>
      <c r="E333" s="10" t="s">
        <v>31</v>
      </c>
      <c r="F333" s="14">
        <v>1</v>
      </c>
      <c r="G333" s="14" t="s">
        <v>59</v>
      </c>
      <c r="H333" s="14">
        <v>1</v>
      </c>
      <c r="I333" s="14" t="s">
        <v>37</v>
      </c>
      <c r="J333" s="3" t="s">
        <v>387</v>
      </c>
      <c r="K333" s="2" t="str">
        <f>VLOOKUP(Table7[[#This Row],[CID]],ALY,2,FALSE)</f>
        <v>Commas</v>
      </c>
    </row>
    <row r="334" spans="1:11" x14ac:dyDescent="0.2">
      <c r="A334" s="8" t="str">
        <f>Table7[[#This Row],[Test No.]]&amp;Table7[[#This Row],[Section]]&amp;Table7[[#This Row],[Q. No.]]</f>
        <v>P5E33</v>
      </c>
      <c r="B334" s="8"/>
      <c r="C334" s="18" t="s">
        <v>309</v>
      </c>
      <c r="D334" s="6">
        <v>33</v>
      </c>
      <c r="E334" s="10" t="s">
        <v>31</v>
      </c>
      <c r="F334" s="14">
        <v>2</v>
      </c>
      <c r="G334" s="13" t="s">
        <v>57</v>
      </c>
      <c r="H334" s="10">
        <v>4</v>
      </c>
      <c r="I334" s="13" t="s">
        <v>40</v>
      </c>
      <c r="J334" s="3" t="s">
        <v>512</v>
      </c>
      <c r="K334" s="2" t="str">
        <f>VLOOKUP(Table7[[#This Row],[CID]],ALY,2,FALSE)</f>
        <v>Additional Detail &amp; Evidence</v>
      </c>
    </row>
    <row r="335" spans="1:11" x14ac:dyDescent="0.2">
      <c r="A335" s="8" t="str">
        <f>Table7[[#This Row],[Test No.]]&amp;Table7[[#This Row],[Section]]&amp;Table7[[#This Row],[Q. No.]]</f>
        <v>P5E34</v>
      </c>
      <c r="B335" s="8"/>
      <c r="C335" s="18" t="s">
        <v>309</v>
      </c>
      <c r="D335" s="6">
        <v>34</v>
      </c>
      <c r="E335" s="10" t="s">
        <v>31</v>
      </c>
      <c r="F335" s="14">
        <v>1</v>
      </c>
      <c r="G335" s="14" t="s">
        <v>59</v>
      </c>
      <c r="H335" s="10">
        <v>2</v>
      </c>
      <c r="I335" s="13" t="s">
        <v>38</v>
      </c>
      <c r="J335" s="3" t="s">
        <v>398</v>
      </c>
      <c r="K335" s="2" t="str">
        <f>VLOOKUP(Table7[[#This Row],[CID]],ALY,2,FALSE)</f>
        <v>Idioms</v>
      </c>
    </row>
    <row r="336" spans="1:11" x14ac:dyDescent="0.2">
      <c r="A336" s="8" t="str">
        <f>Table7[[#This Row],[Test No.]]&amp;Table7[[#This Row],[Section]]&amp;Table7[[#This Row],[Q. No.]]</f>
        <v>P5E35</v>
      </c>
      <c r="B336" s="8"/>
      <c r="C336" s="18" t="s">
        <v>309</v>
      </c>
      <c r="D336" s="6">
        <v>35</v>
      </c>
      <c r="E336" s="10" t="s">
        <v>31</v>
      </c>
      <c r="F336" s="14">
        <v>1</v>
      </c>
      <c r="G336" s="14" t="s">
        <v>59</v>
      </c>
      <c r="H336" s="10">
        <v>2</v>
      </c>
      <c r="I336" s="13" t="s">
        <v>38</v>
      </c>
      <c r="J336" s="3" t="s">
        <v>395</v>
      </c>
      <c r="K336" s="2" t="str">
        <f>VLOOKUP(Table7[[#This Row],[CID]],ALY,2,FALSE)</f>
        <v>Verb Forms/Tense Agreement</v>
      </c>
    </row>
    <row r="337" spans="1:11" x14ac:dyDescent="0.2">
      <c r="A337" s="8" t="str">
        <f>Table7[[#This Row],[Test No.]]&amp;Table7[[#This Row],[Section]]&amp;Table7[[#This Row],[Q. No.]]</f>
        <v>P5E36</v>
      </c>
      <c r="B337" s="8"/>
      <c r="C337" s="18" t="s">
        <v>309</v>
      </c>
      <c r="D337" s="6">
        <v>36</v>
      </c>
      <c r="E337" s="10" t="s">
        <v>31</v>
      </c>
      <c r="F337" s="14">
        <v>1</v>
      </c>
      <c r="G337" s="14" t="s">
        <v>59</v>
      </c>
      <c r="H337" s="14">
        <v>1</v>
      </c>
      <c r="I337" s="14" t="s">
        <v>37</v>
      </c>
      <c r="J337" s="3" t="s">
        <v>387</v>
      </c>
      <c r="K337" s="2" t="str">
        <f>VLOOKUP(Table7[[#This Row],[CID]],ALY,2,FALSE)</f>
        <v>Commas</v>
      </c>
    </row>
    <row r="338" spans="1:11" x14ac:dyDescent="0.2">
      <c r="A338" s="8" t="str">
        <f>Table7[[#This Row],[Test No.]]&amp;Table7[[#This Row],[Section]]&amp;Table7[[#This Row],[Q. No.]]</f>
        <v>P5E37</v>
      </c>
      <c r="B338" s="8"/>
      <c r="C338" s="18" t="s">
        <v>309</v>
      </c>
      <c r="D338" s="6">
        <v>37</v>
      </c>
      <c r="E338" s="10" t="s">
        <v>31</v>
      </c>
      <c r="F338" s="14">
        <v>1</v>
      </c>
      <c r="G338" s="14" t="s">
        <v>59</v>
      </c>
      <c r="H338" s="10">
        <v>2</v>
      </c>
      <c r="I338" s="13" t="s">
        <v>38</v>
      </c>
      <c r="J338" s="3" t="s">
        <v>394</v>
      </c>
      <c r="K338" s="2" t="str">
        <f>VLOOKUP(Table7[[#This Row],[CID]],ALY,2,FALSE)</f>
        <v>Pronouns</v>
      </c>
    </row>
    <row r="339" spans="1:11" x14ac:dyDescent="0.2">
      <c r="A339" s="8" t="str">
        <f>Table7[[#This Row],[Test No.]]&amp;Table7[[#This Row],[Section]]&amp;Table7[[#This Row],[Q. No.]]</f>
        <v>P5E38</v>
      </c>
      <c r="B339" s="8"/>
      <c r="C339" s="18" t="s">
        <v>309</v>
      </c>
      <c r="D339" s="6">
        <v>38</v>
      </c>
      <c r="E339" s="10" t="s">
        <v>31</v>
      </c>
      <c r="F339" s="14">
        <v>2</v>
      </c>
      <c r="G339" s="13" t="s">
        <v>57</v>
      </c>
      <c r="H339" s="10">
        <v>6</v>
      </c>
      <c r="I339" s="13" t="s">
        <v>42</v>
      </c>
      <c r="J339" s="3" t="s">
        <v>523</v>
      </c>
      <c r="K339" s="2" t="str">
        <f>VLOOKUP(Table7[[#This Row],[CID]],ALY,2,FALSE)</f>
        <v>Avoiding Ambiguity &amp; Redundancy</v>
      </c>
    </row>
    <row r="340" spans="1:11" x14ac:dyDescent="0.2">
      <c r="A340" s="8" t="str">
        <f>Table7[[#This Row],[Test No.]]&amp;Table7[[#This Row],[Section]]&amp;Table7[[#This Row],[Q. No.]]</f>
        <v>P5E39</v>
      </c>
      <c r="B340" s="8"/>
      <c r="C340" s="18" t="s">
        <v>309</v>
      </c>
      <c r="D340" s="6">
        <v>39</v>
      </c>
      <c r="E340" s="10" t="s">
        <v>31</v>
      </c>
      <c r="F340" s="14">
        <v>1</v>
      </c>
      <c r="G340" s="14" t="s">
        <v>59</v>
      </c>
      <c r="H340" s="10">
        <v>2</v>
      </c>
      <c r="I340" s="13" t="s">
        <v>38</v>
      </c>
      <c r="J340" s="3" t="s">
        <v>397</v>
      </c>
      <c r="K340" s="2" t="str">
        <f>VLOOKUP(Table7[[#This Row],[CID]],ALY,2,FALSE)</f>
        <v>Word Choice</v>
      </c>
    </row>
    <row r="341" spans="1:11" x14ac:dyDescent="0.2">
      <c r="A341" s="8" t="str">
        <f>Table7[[#This Row],[Test No.]]&amp;Table7[[#This Row],[Section]]&amp;Table7[[#This Row],[Q. No.]]</f>
        <v>P5E40</v>
      </c>
      <c r="B341" s="8"/>
      <c r="C341" s="18" t="s">
        <v>309</v>
      </c>
      <c r="D341" s="6">
        <v>40</v>
      </c>
      <c r="E341" s="10" t="s">
        <v>31</v>
      </c>
      <c r="F341" s="14">
        <v>2</v>
      </c>
      <c r="G341" s="13" t="s">
        <v>57</v>
      </c>
      <c r="H341" s="10">
        <v>6</v>
      </c>
      <c r="I341" s="13" t="s">
        <v>42</v>
      </c>
      <c r="J341" s="3" t="s">
        <v>523</v>
      </c>
      <c r="K341" s="2" t="str">
        <f>VLOOKUP(Table7[[#This Row],[CID]],ALY,2,FALSE)</f>
        <v>Avoiding Ambiguity &amp; Redundancy</v>
      </c>
    </row>
    <row r="342" spans="1:11" x14ac:dyDescent="0.2">
      <c r="A342" s="8" t="str">
        <f>Table7[[#This Row],[Test No.]]&amp;Table7[[#This Row],[Section]]&amp;Table7[[#This Row],[Q. No.]]</f>
        <v>P5E41</v>
      </c>
      <c r="B342" s="8"/>
      <c r="C342" s="18" t="s">
        <v>309</v>
      </c>
      <c r="D342" s="6">
        <v>41</v>
      </c>
      <c r="E342" s="10" t="s">
        <v>31</v>
      </c>
      <c r="F342" s="14">
        <v>1</v>
      </c>
      <c r="G342" s="14" t="s">
        <v>59</v>
      </c>
      <c r="H342" s="10">
        <v>3</v>
      </c>
      <c r="I342" s="13" t="s">
        <v>39</v>
      </c>
      <c r="J342" s="3" t="s">
        <v>402</v>
      </c>
      <c r="K342" s="2" t="str">
        <f>VLOOKUP(Table7[[#This Row],[CID]],ALY,2,FALSE)</f>
        <v>Faulty Modifier</v>
      </c>
    </row>
    <row r="343" spans="1:11" x14ac:dyDescent="0.2">
      <c r="A343" s="8" t="str">
        <f>Table7[[#This Row],[Test No.]]&amp;Table7[[#This Row],[Section]]&amp;Table7[[#This Row],[Q. No.]]</f>
        <v>P5E42</v>
      </c>
      <c r="B343" s="8"/>
      <c r="C343" s="18" t="s">
        <v>309</v>
      </c>
      <c r="D343" s="6">
        <v>42</v>
      </c>
      <c r="E343" s="10" t="s">
        <v>31</v>
      </c>
      <c r="F343" s="14">
        <v>2</v>
      </c>
      <c r="G343" s="13" t="s">
        <v>57</v>
      </c>
      <c r="H343" s="10">
        <v>4</v>
      </c>
      <c r="I343" s="13" t="s">
        <v>40</v>
      </c>
      <c r="J343" s="3" t="s">
        <v>512</v>
      </c>
      <c r="K343" s="2" t="str">
        <f>VLOOKUP(Table7[[#This Row],[CID]],ALY,2,FALSE)</f>
        <v>Additional Detail &amp; Evidence</v>
      </c>
    </row>
    <row r="344" spans="1:11" x14ac:dyDescent="0.2">
      <c r="A344" s="8" t="str">
        <f>Table7[[#This Row],[Test No.]]&amp;Table7[[#This Row],[Section]]&amp;Table7[[#This Row],[Q. No.]]</f>
        <v>P5E43</v>
      </c>
      <c r="B344" s="8"/>
      <c r="C344" s="18" t="s">
        <v>309</v>
      </c>
      <c r="D344" s="6">
        <v>43</v>
      </c>
      <c r="E344" s="10" t="s">
        <v>31</v>
      </c>
      <c r="F344" s="14">
        <v>2</v>
      </c>
      <c r="G344" s="13" t="s">
        <v>57</v>
      </c>
      <c r="H344" s="10">
        <v>5</v>
      </c>
      <c r="I344" s="13" t="s">
        <v>41</v>
      </c>
      <c r="J344" s="3" t="s">
        <v>518</v>
      </c>
      <c r="K344" s="2" t="str">
        <f>VLOOKUP(Table7[[#This Row],[CID]],ALY,2,FALSE)</f>
        <v>Unity &amp; Coherence</v>
      </c>
    </row>
    <row r="345" spans="1:11" x14ac:dyDescent="0.2">
      <c r="A345" s="8" t="str">
        <f>Table7[[#This Row],[Test No.]]&amp;Table7[[#This Row],[Section]]&amp;Table7[[#This Row],[Q. No.]]</f>
        <v>P5E44</v>
      </c>
      <c r="B345" s="8"/>
      <c r="C345" s="18" t="s">
        <v>309</v>
      </c>
      <c r="D345" s="6">
        <v>44</v>
      </c>
      <c r="E345" s="10" t="s">
        <v>31</v>
      </c>
      <c r="F345" s="14">
        <v>2</v>
      </c>
      <c r="G345" s="13" t="s">
        <v>57</v>
      </c>
      <c r="H345" s="10">
        <v>6</v>
      </c>
      <c r="I345" s="13" t="s">
        <v>42</v>
      </c>
      <c r="J345" s="3" t="s">
        <v>522</v>
      </c>
      <c r="K345" s="2" t="str">
        <f>VLOOKUP(Table7[[#This Row],[CID]],ALY,2,FALSE)</f>
        <v>Effectiveness</v>
      </c>
    </row>
    <row r="346" spans="1:11" x14ac:dyDescent="0.2">
      <c r="A346" s="8" t="str">
        <f>Table7[[#This Row],[Test No.]]&amp;Table7[[#This Row],[Section]]&amp;Table7[[#This Row],[Q. No.]]</f>
        <v>P5E45</v>
      </c>
      <c r="B346" s="8"/>
      <c r="C346" s="18" t="s">
        <v>309</v>
      </c>
      <c r="D346" s="6">
        <v>45</v>
      </c>
      <c r="E346" s="10" t="s">
        <v>31</v>
      </c>
      <c r="F346" s="14">
        <v>2</v>
      </c>
      <c r="G346" s="13" t="s">
        <v>57</v>
      </c>
      <c r="H346" s="10">
        <v>5</v>
      </c>
      <c r="I346" s="13" t="s">
        <v>41</v>
      </c>
      <c r="J346" s="3" t="s">
        <v>520</v>
      </c>
      <c r="K346" s="2" t="str">
        <f>VLOOKUP(Table7[[#This Row],[CID]],ALY,2,FALSE)</f>
        <v>Reorganization</v>
      </c>
    </row>
    <row r="347" spans="1:11" x14ac:dyDescent="0.2">
      <c r="A347" s="8" t="str">
        <f>Table7[[#This Row],[Test No.]]&amp;Table7[[#This Row],[Section]]&amp;Table7[[#This Row],[Q. No.]]</f>
        <v>P5E46</v>
      </c>
      <c r="B347" s="8"/>
      <c r="C347" s="18" t="s">
        <v>309</v>
      </c>
      <c r="D347" s="6">
        <v>46</v>
      </c>
      <c r="E347" s="10" t="s">
        <v>31</v>
      </c>
      <c r="F347" s="14">
        <v>1</v>
      </c>
      <c r="G347" s="14" t="s">
        <v>59</v>
      </c>
      <c r="H347" s="14">
        <v>1</v>
      </c>
      <c r="I347" s="14" t="s">
        <v>37</v>
      </c>
      <c r="J347" s="6" t="s">
        <v>387</v>
      </c>
      <c r="K347" s="10" t="str">
        <f>VLOOKUP(Table7[[#This Row],[CID]],ALY,2,FALSE)</f>
        <v>Commas</v>
      </c>
    </row>
    <row r="348" spans="1:11" x14ac:dyDescent="0.2">
      <c r="A348" s="8" t="str">
        <f>Table7[[#This Row],[Test No.]]&amp;Table7[[#This Row],[Section]]&amp;Table7[[#This Row],[Q. No.]]</f>
        <v>P5E47</v>
      </c>
      <c r="B348" s="8"/>
      <c r="C348" s="18" t="s">
        <v>309</v>
      </c>
      <c r="D348" s="3">
        <v>47</v>
      </c>
      <c r="E348" s="2" t="s">
        <v>31</v>
      </c>
      <c r="F348" s="14">
        <v>2</v>
      </c>
      <c r="G348" s="13" t="s">
        <v>57</v>
      </c>
      <c r="H348" s="10">
        <v>5</v>
      </c>
      <c r="I348" s="13" t="s">
        <v>41</v>
      </c>
      <c r="J348" s="3" t="s">
        <v>520</v>
      </c>
      <c r="K348" s="2" t="str">
        <f>VLOOKUP(Table7[[#This Row],[CID]],ALY,2,FALSE)</f>
        <v>Reorganization</v>
      </c>
    </row>
    <row r="349" spans="1:11" x14ac:dyDescent="0.2">
      <c r="A349" s="8" t="str">
        <f>Table7[[#This Row],[Test No.]]&amp;Table7[[#This Row],[Section]]&amp;Table7[[#This Row],[Q. No.]]</f>
        <v>P5E48</v>
      </c>
      <c r="B349" s="8"/>
      <c r="C349" s="18" t="s">
        <v>309</v>
      </c>
      <c r="D349" s="3">
        <v>48</v>
      </c>
      <c r="E349" s="2" t="s">
        <v>31</v>
      </c>
      <c r="F349" s="14">
        <v>1</v>
      </c>
      <c r="G349" s="14" t="s">
        <v>59</v>
      </c>
      <c r="H349" s="10">
        <v>2</v>
      </c>
      <c r="I349" s="13" t="s">
        <v>38</v>
      </c>
      <c r="J349" s="3" t="s">
        <v>398</v>
      </c>
      <c r="K349" s="2" t="str">
        <f>VLOOKUP(Table7[[#This Row],[CID]],ALY,2,FALSE)</f>
        <v>Idioms</v>
      </c>
    </row>
    <row r="350" spans="1:11" x14ac:dyDescent="0.2">
      <c r="A350" s="8" t="str">
        <f>Table7[[#This Row],[Test No.]]&amp;Table7[[#This Row],[Section]]&amp;Table7[[#This Row],[Q. No.]]</f>
        <v>P5E49</v>
      </c>
      <c r="B350" s="8"/>
      <c r="C350" s="18" t="s">
        <v>309</v>
      </c>
      <c r="D350" s="6">
        <v>49</v>
      </c>
      <c r="E350" s="2" t="s">
        <v>31</v>
      </c>
      <c r="F350" s="14">
        <v>1</v>
      </c>
      <c r="G350" s="14" t="s">
        <v>59</v>
      </c>
      <c r="H350" s="10">
        <v>3</v>
      </c>
      <c r="I350" s="13" t="s">
        <v>39</v>
      </c>
      <c r="J350" s="3" t="s">
        <v>400</v>
      </c>
      <c r="K350" s="2" t="str">
        <f>VLOOKUP(Table7[[#This Row],[CID]],ALY,2,FALSE)</f>
        <v>Run-On Sentence</v>
      </c>
    </row>
    <row r="351" spans="1:11" x14ac:dyDescent="0.2">
      <c r="A351" s="8" t="str">
        <f>Table7[[#This Row],[Test No.]]&amp;Table7[[#This Row],[Section]]&amp;Table7[[#This Row],[Q. No.]]</f>
        <v>P5E50</v>
      </c>
      <c r="B351" s="8"/>
      <c r="C351" s="18" t="s">
        <v>309</v>
      </c>
      <c r="D351" s="3">
        <v>50</v>
      </c>
      <c r="E351" s="2" t="s">
        <v>31</v>
      </c>
      <c r="F351" s="14">
        <v>2</v>
      </c>
      <c r="G351" s="13" t="s">
        <v>57</v>
      </c>
      <c r="H351" s="10">
        <v>6</v>
      </c>
      <c r="I351" s="13" t="s">
        <v>42</v>
      </c>
      <c r="J351" s="3" t="s">
        <v>521</v>
      </c>
      <c r="K351" s="2" t="str">
        <f>VLOOKUP(Table7[[#This Row],[CID]],ALY,2,FALSE)</f>
        <v>Word Choice</v>
      </c>
    </row>
    <row r="352" spans="1:11" x14ac:dyDescent="0.2">
      <c r="A352" s="8" t="str">
        <f>Table7[[#This Row],[Test No.]]&amp;Table7[[#This Row],[Section]]&amp;Table7[[#This Row],[Q. No.]]</f>
        <v>P5E51</v>
      </c>
      <c r="B352" s="8"/>
      <c r="C352" s="18" t="s">
        <v>309</v>
      </c>
      <c r="D352" s="3">
        <v>51</v>
      </c>
      <c r="E352" s="2" t="s">
        <v>31</v>
      </c>
      <c r="F352" s="14">
        <v>2</v>
      </c>
      <c r="G352" s="13" t="s">
        <v>57</v>
      </c>
      <c r="H352" s="10">
        <v>6</v>
      </c>
      <c r="I352" s="13" t="s">
        <v>42</v>
      </c>
      <c r="J352" s="6" t="s">
        <v>523</v>
      </c>
      <c r="K352" s="10" t="str">
        <f>VLOOKUP(Table7[[#This Row],[CID]],ALY,2,FALSE)</f>
        <v>Avoiding Ambiguity &amp; Redundancy</v>
      </c>
    </row>
    <row r="353" spans="1:11" x14ac:dyDescent="0.2">
      <c r="A353" s="8" t="str">
        <f>Table7[[#This Row],[Test No.]]&amp;Table7[[#This Row],[Section]]&amp;Table7[[#This Row],[Q. No.]]</f>
        <v>P5E52</v>
      </c>
      <c r="B353" s="8"/>
      <c r="C353" s="18" t="s">
        <v>309</v>
      </c>
      <c r="D353" s="6">
        <v>52</v>
      </c>
      <c r="E353" s="2" t="s">
        <v>31</v>
      </c>
      <c r="F353" s="14">
        <v>2</v>
      </c>
      <c r="G353" s="13" t="s">
        <v>57</v>
      </c>
      <c r="H353" s="10">
        <v>4</v>
      </c>
      <c r="I353" s="13" t="s">
        <v>40</v>
      </c>
      <c r="J353" s="3" t="s">
        <v>516</v>
      </c>
      <c r="K353" s="2" t="str">
        <f>VLOOKUP(Table7[[#This Row],[CID]],ALY,2,FALSE)</f>
        <v>Transitions &amp; Topic Sentences</v>
      </c>
    </row>
    <row r="354" spans="1:11" x14ac:dyDescent="0.2">
      <c r="A354" s="8" t="str">
        <f>Table7[[#This Row],[Test No.]]&amp;Table7[[#This Row],[Section]]&amp;Table7[[#This Row],[Q. No.]]</f>
        <v>P5E53</v>
      </c>
      <c r="B354" s="8"/>
      <c r="C354" s="18" t="s">
        <v>309</v>
      </c>
      <c r="D354" s="3">
        <v>53</v>
      </c>
      <c r="E354" s="2" t="s">
        <v>31</v>
      </c>
      <c r="F354" s="14">
        <v>1</v>
      </c>
      <c r="G354" s="14" t="s">
        <v>59</v>
      </c>
      <c r="H354" s="10">
        <v>2</v>
      </c>
      <c r="I354" s="13" t="s">
        <v>38</v>
      </c>
      <c r="J354" s="3" t="s">
        <v>397</v>
      </c>
      <c r="K354" s="2" t="str">
        <f>VLOOKUP(Table7[[#This Row],[CID]],ALY,2,FALSE)</f>
        <v>Word Choice</v>
      </c>
    </row>
    <row r="355" spans="1:11" x14ac:dyDescent="0.2">
      <c r="A355" s="8" t="str">
        <f>Table7[[#This Row],[Test No.]]&amp;Table7[[#This Row],[Section]]&amp;Table7[[#This Row],[Q. No.]]</f>
        <v>P5E54</v>
      </c>
      <c r="B355" s="8"/>
      <c r="C355" s="18" t="s">
        <v>309</v>
      </c>
      <c r="D355" s="3">
        <v>54</v>
      </c>
      <c r="E355" s="2" t="s">
        <v>31</v>
      </c>
      <c r="F355" s="14">
        <v>1</v>
      </c>
      <c r="G355" s="14" t="s">
        <v>59</v>
      </c>
      <c r="H355" s="10">
        <v>2</v>
      </c>
      <c r="I355" s="13" t="s">
        <v>38</v>
      </c>
      <c r="J355" s="3" t="s">
        <v>394</v>
      </c>
      <c r="K355" s="2" t="str">
        <f>VLOOKUP(Table7[[#This Row],[CID]],ALY,2,FALSE)</f>
        <v>Pronouns</v>
      </c>
    </row>
    <row r="356" spans="1:11" x14ac:dyDescent="0.2">
      <c r="A356" s="8" t="str">
        <f>Table7[[#This Row],[Test No.]]&amp;Table7[[#This Row],[Section]]&amp;Table7[[#This Row],[Q. No.]]</f>
        <v>P5E55</v>
      </c>
      <c r="B356" s="8"/>
      <c r="C356" s="18" t="s">
        <v>309</v>
      </c>
      <c r="D356" s="6">
        <v>55</v>
      </c>
      <c r="E356" s="2" t="s">
        <v>31</v>
      </c>
      <c r="F356" s="14">
        <v>2</v>
      </c>
      <c r="G356" s="13" t="s">
        <v>57</v>
      </c>
      <c r="H356" s="10">
        <v>6</v>
      </c>
      <c r="I356" s="13" t="s">
        <v>42</v>
      </c>
      <c r="J356" s="3" t="s">
        <v>523</v>
      </c>
      <c r="K356" s="2" t="str">
        <f>VLOOKUP(Table7[[#This Row],[CID]],ALY,2,FALSE)</f>
        <v>Avoiding Ambiguity &amp; Redundancy</v>
      </c>
    </row>
    <row r="357" spans="1:11" x14ac:dyDescent="0.2">
      <c r="A357" s="8" t="str">
        <f>Table7[[#This Row],[Test No.]]&amp;Table7[[#This Row],[Section]]&amp;Table7[[#This Row],[Q. No.]]</f>
        <v>P5E56</v>
      </c>
      <c r="B357" s="8"/>
      <c r="C357" s="18" t="s">
        <v>309</v>
      </c>
      <c r="D357" s="3">
        <v>56</v>
      </c>
      <c r="E357" s="2" t="s">
        <v>31</v>
      </c>
      <c r="F357" s="14">
        <v>1</v>
      </c>
      <c r="G357" s="14" t="s">
        <v>59</v>
      </c>
      <c r="H357" s="10">
        <v>3</v>
      </c>
      <c r="I357" s="13" t="s">
        <v>39</v>
      </c>
      <c r="J357" s="3" t="s">
        <v>399</v>
      </c>
      <c r="K357" s="2" t="str">
        <f>VLOOKUP(Table7[[#This Row],[CID]],ALY,2,FALSE)</f>
        <v>Sentence Fragment</v>
      </c>
    </row>
    <row r="358" spans="1:11" x14ac:dyDescent="0.2">
      <c r="A358" s="8" t="str">
        <f>Table7[[#This Row],[Test No.]]&amp;Table7[[#This Row],[Section]]&amp;Table7[[#This Row],[Q. No.]]</f>
        <v>P5E57</v>
      </c>
      <c r="B358" s="8"/>
      <c r="C358" s="18" t="s">
        <v>309</v>
      </c>
      <c r="D358" s="3">
        <v>57</v>
      </c>
      <c r="E358" s="2" t="s">
        <v>31</v>
      </c>
      <c r="F358" s="14">
        <v>1</v>
      </c>
      <c r="G358" s="14" t="s">
        <v>59</v>
      </c>
      <c r="H358" s="10">
        <v>2</v>
      </c>
      <c r="I358" s="13" t="s">
        <v>38</v>
      </c>
      <c r="J358" s="3" t="s">
        <v>394</v>
      </c>
      <c r="K358" s="2" t="str">
        <f>VLOOKUP(Table7[[#This Row],[CID]],ALY,2,FALSE)</f>
        <v>Pronouns</v>
      </c>
    </row>
    <row r="359" spans="1:11" x14ac:dyDescent="0.2">
      <c r="A359" s="8" t="str">
        <f>Table7[[#This Row],[Test No.]]&amp;Table7[[#This Row],[Section]]&amp;Table7[[#This Row],[Q. No.]]</f>
        <v>P5E58</v>
      </c>
      <c r="B359" s="8"/>
      <c r="C359" s="18" t="s">
        <v>309</v>
      </c>
      <c r="D359" s="6">
        <v>58</v>
      </c>
      <c r="E359" s="2" t="s">
        <v>31</v>
      </c>
      <c r="F359" s="14">
        <v>2</v>
      </c>
      <c r="G359" s="13" t="s">
        <v>57</v>
      </c>
      <c r="H359" s="10">
        <v>6</v>
      </c>
      <c r="I359" s="13" t="s">
        <v>42</v>
      </c>
      <c r="J359" s="3" t="s">
        <v>523</v>
      </c>
      <c r="K359" s="2" t="str">
        <f>VLOOKUP(Table7[[#This Row],[CID]],ALY,2,FALSE)</f>
        <v>Avoiding Ambiguity &amp; Redundancy</v>
      </c>
    </row>
    <row r="360" spans="1:11" x14ac:dyDescent="0.2">
      <c r="A360" s="8" t="str">
        <f>Table7[[#This Row],[Test No.]]&amp;Table7[[#This Row],[Section]]&amp;Table7[[#This Row],[Q. No.]]</f>
        <v>P5E59</v>
      </c>
      <c r="B360" s="8"/>
      <c r="C360" s="18" t="s">
        <v>309</v>
      </c>
      <c r="D360" s="3">
        <v>59</v>
      </c>
      <c r="E360" s="2" t="s">
        <v>31</v>
      </c>
      <c r="F360" s="14">
        <v>1</v>
      </c>
      <c r="G360" s="14" t="s">
        <v>59</v>
      </c>
      <c r="H360" s="10">
        <v>2</v>
      </c>
      <c r="I360" s="13" t="s">
        <v>38</v>
      </c>
      <c r="J360" s="3" t="s">
        <v>393</v>
      </c>
      <c r="K360" s="2" t="str">
        <f>VLOOKUP(Table7[[#This Row],[CID]],ALY,2,FALSE)</f>
        <v>SVA</v>
      </c>
    </row>
    <row r="361" spans="1:11" x14ac:dyDescent="0.2">
      <c r="A361" s="8" t="str">
        <f>Table7[[#This Row],[Test No.]]&amp;Table7[[#This Row],[Section]]&amp;Table7[[#This Row],[Q. No.]]</f>
        <v>P5E60</v>
      </c>
      <c r="B361" s="8"/>
      <c r="C361" s="18" t="s">
        <v>309</v>
      </c>
      <c r="D361" s="3">
        <v>60</v>
      </c>
      <c r="E361" s="2" t="s">
        <v>31</v>
      </c>
      <c r="F361" s="14">
        <v>2</v>
      </c>
      <c r="G361" s="13" t="s">
        <v>57</v>
      </c>
      <c r="H361" s="10">
        <v>4</v>
      </c>
      <c r="I361" s="13" t="s">
        <v>40</v>
      </c>
      <c r="J361" s="3" t="s">
        <v>513</v>
      </c>
      <c r="K361" s="2" t="str">
        <f>VLOOKUP(Table7[[#This Row],[CID]],ALY,2,FALSE)</f>
        <v>Writer's Goal</v>
      </c>
    </row>
    <row r="362" spans="1:11" x14ac:dyDescent="0.2">
      <c r="A362" s="8" t="str">
        <f>Table7[[#This Row],[Test No.]]&amp;Table7[[#This Row],[Section]]&amp;Table7[[#This Row],[Q. No.]]</f>
        <v>P5E61</v>
      </c>
      <c r="B362" s="8"/>
      <c r="C362" s="18" t="s">
        <v>309</v>
      </c>
      <c r="D362" s="6">
        <v>61</v>
      </c>
      <c r="E362" s="2" t="s">
        <v>31</v>
      </c>
      <c r="F362" s="14">
        <v>1</v>
      </c>
      <c r="G362" s="14" t="s">
        <v>59</v>
      </c>
      <c r="H362" s="14">
        <v>1</v>
      </c>
      <c r="I362" s="14" t="s">
        <v>37</v>
      </c>
      <c r="J362" s="3" t="s">
        <v>387</v>
      </c>
      <c r="K362" s="2" t="str">
        <f>VLOOKUP(Table7[[#This Row],[CID]],ALY,2,FALSE)</f>
        <v>Commas</v>
      </c>
    </row>
    <row r="363" spans="1:11" x14ac:dyDescent="0.2">
      <c r="A363" s="8" t="str">
        <f>Table7[[#This Row],[Test No.]]&amp;Table7[[#This Row],[Section]]&amp;Table7[[#This Row],[Q. No.]]</f>
        <v>P5E62</v>
      </c>
      <c r="B363" s="8"/>
      <c r="C363" s="18" t="s">
        <v>309</v>
      </c>
      <c r="D363" s="3">
        <v>62</v>
      </c>
      <c r="E363" s="2" t="s">
        <v>31</v>
      </c>
      <c r="F363" s="14">
        <v>1</v>
      </c>
      <c r="G363" s="14" t="s">
        <v>59</v>
      </c>
      <c r="H363" s="10">
        <v>2</v>
      </c>
      <c r="I363" s="13" t="s">
        <v>38</v>
      </c>
      <c r="J363" s="3" t="s">
        <v>393</v>
      </c>
      <c r="K363" s="2" t="str">
        <f>VLOOKUP(Table7[[#This Row],[CID]],ALY,2,FALSE)</f>
        <v>SVA</v>
      </c>
    </row>
    <row r="364" spans="1:11" x14ac:dyDescent="0.2">
      <c r="A364" s="8" t="str">
        <f>Table7[[#This Row],[Test No.]]&amp;Table7[[#This Row],[Section]]&amp;Table7[[#This Row],[Q. No.]]</f>
        <v>P5E63</v>
      </c>
      <c r="B364" s="8"/>
      <c r="C364" s="18" t="s">
        <v>309</v>
      </c>
      <c r="D364" s="3">
        <v>63</v>
      </c>
      <c r="E364" s="2" t="s">
        <v>31</v>
      </c>
      <c r="F364" s="14">
        <v>2</v>
      </c>
      <c r="G364" s="13" t="s">
        <v>57</v>
      </c>
      <c r="H364" s="10">
        <v>6</v>
      </c>
      <c r="I364" s="13" t="s">
        <v>42</v>
      </c>
      <c r="J364" s="3" t="s">
        <v>523</v>
      </c>
      <c r="K364" s="2" t="str">
        <f>VLOOKUP(Table7[[#This Row],[CID]],ALY,2,FALSE)</f>
        <v>Avoiding Ambiguity &amp; Redundancy</v>
      </c>
    </row>
    <row r="365" spans="1:11" x14ac:dyDescent="0.2">
      <c r="A365" s="8" t="str">
        <f>Table7[[#This Row],[Test No.]]&amp;Table7[[#This Row],[Section]]&amp;Table7[[#This Row],[Q. No.]]</f>
        <v>P5E64</v>
      </c>
      <c r="B365" s="8"/>
      <c r="C365" s="18" t="s">
        <v>309</v>
      </c>
      <c r="D365" s="6">
        <v>64</v>
      </c>
      <c r="E365" s="2" t="s">
        <v>31</v>
      </c>
      <c r="F365" s="14">
        <v>1</v>
      </c>
      <c r="G365" s="14" t="s">
        <v>59</v>
      </c>
      <c r="H365" s="10">
        <v>3</v>
      </c>
      <c r="I365" s="13" t="s">
        <v>39</v>
      </c>
      <c r="J365" s="3" t="s">
        <v>402</v>
      </c>
      <c r="K365" s="2" t="str">
        <f>VLOOKUP(Table7[[#This Row],[CID]],ALY,2,FALSE)</f>
        <v>Faulty Modifier</v>
      </c>
    </row>
    <row r="366" spans="1:11" x14ac:dyDescent="0.2">
      <c r="A366" s="8" t="str">
        <f>Table7[[#This Row],[Test No.]]&amp;Table7[[#This Row],[Section]]&amp;Table7[[#This Row],[Q. No.]]</f>
        <v>P5E65</v>
      </c>
      <c r="B366" s="8"/>
      <c r="C366" s="18" t="s">
        <v>309</v>
      </c>
      <c r="D366" s="3">
        <v>65</v>
      </c>
      <c r="E366" s="2" t="s">
        <v>31</v>
      </c>
      <c r="F366" s="14">
        <v>1</v>
      </c>
      <c r="G366" s="14" t="s">
        <v>59</v>
      </c>
      <c r="H366" s="10">
        <v>2</v>
      </c>
      <c r="I366" s="13" t="s">
        <v>38</v>
      </c>
      <c r="J366" s="3" t="s">
        <v>397</v>
      </c>
      <c r="K366" s="2" t="str">
        <f>VLOOKUP(Table7[[#This Row],[CID]],ALY,2,FALSE)</f>
        <v>Word Choice</v>
      </c>
    </row>
    <row r="367" spans="1:11" x14ac:dyDescent="0.2">
      <c r="A367" s="8" t="str">
        <f>Table7[[#This Row],[Test No.]]&amp;Table7[[#This Row],[Section]]&amp;Table7[[#This Row],[Q. No.]]</f>
        <v>P5E66</v>
      </c>
      <c r="B367" s="8"/>
      <c r="C367" s="18" t="s">
        <v>309</v>
      </c>
      <c r="D367" s="3">
        <v>66</v>
      </c>
      <c r="E367" s="2" t="s">
        <v>31</v>
      </c>
      <c r="F367" s="14">
        <v>2</v>
      </c>
      <c r="G367" s="13" t="s">
        <v>57</v>
      </c>
      <c r="H367" s="10">
        <v>4</v>
      </c>
      <c r="I367" s="13" t="s">
        <v>40</v>
      </c>
      <c r="J367" s="3" t="s">
        <v>516</v>
      </c>
      <c r="K367" s="2" t="str">
        <f>VLOOKUP(Table7[[#This Row],[CID]],ALY,2,FALSE)</f>
        <v>Transitions &amp; Topic Sentences</v>
      </c>
    </row>
    <row r="368" spans="1:11" x14ac:dyDescent="0.2">
      <c r="A368" s="8" t="str">
        <f>Table7[[#This Row],[Test No.]]&amp;Table7[[#This Row],[Section]]&amp;Table7[[#This Row],[Q. No.]]</f>
        <v>P5E67</v>
      </c>
      <c r="B368" s="8"/>
      <c r="C368" s="18" t="s">
        <v>309</v>
      </c>
      <c r="D368" s="6">
        <v>67</v>
      </c>
      <c r="E368" s="2" t="s">
        <v>31</v>
      </c>
      <c r="F368" s="14">
        <v>2</v>
      </c>
      <c r="G368" s="13" t="s">
        <v>57</v>
      </c>
      <c r="H368" s="10">
        <v>4</v>
      </c>
      <c r="I368" s="13" t="s">
        <v>40</v>
      </c>
      <c r="J368" s="3" t="s">
        <v>516</v>
      </c>
      <c r="K368" s="2" t="str">
        <f>VLOOKUP(Table7[[#This Row],[CID]],ALY,2,FALSE)</f>
        <v>Transitions &amp; Topic Sentences</v>
      </c>
    </row>
    <row r="369" spans="1:11" x14ac:dyDescent="0.2">
      <c r="A369" s="8" t="str">
        <f>Table7[[#This Row],[Test No.]]&amp;Table7[[#This Row],[Section]]&amp;Table7[[#This Row],[Q. No.]]</f>
        <v>P5E68</v>
      </c>
      <c r="B369" s="8"/>
      <c r="C369" s="18" t="s">
        <v>309</v>
      </c>
      <c r="D369" s="3">
        <v>68</v>
      </c>
      <c r="E369" s="2" t="s">
        <v>31</v>
      </c>
      <c r="F369" s="14">
        <v>1</v>
      </c>
      <c r="G369" s="14" t="s">
        <v>59</v>
      </c>
      <c r="H369" s="10">
        <v>3</v>
      </c>
      <c r="I369" s="13" t="s">
        <v>39</v>
      </c>
      <c r="J369" s="3" t="s">
        <v>400</v>
      </c>
      <c r="K369" s="2" t="str">
        <f>VLOOKUP(Table7[[#This Row],[CID]],ALY,2,FALSE)</f>
        <v>Run-On Sentence</v>
      </c>
    </row>
    <row r="370" spans="1:11" x14ac:dyDescent="0.2">
      <c r="A370" s="8" t="str">
        <f>Table7[[#This Row],[Test No.]]&amp;Table7[[#This Row],[Section]]&amp;Table7[[#This Row],[Q. No.]]</f>
        <v>P5E69</v>
      </c>
      <c r="B370" s="8"/>
      <c r="C370" s="18" t="s">
        <v>309</v>
      </c>
      <c r="D370" s="3">
        <v>69</v>
      </c>
      <c r="E370" s="2" t="s">
        <v>31</v>
      </c>
      <c r="F370" s="14">
        <v>1</v>
      </c>
      <c r="G370" s="14" t="s">
        <v>59</v>
      </c>
      <c r="H370" s="14">
        <v>1</v>
      </c>
      <c r="I370" s="14" t="s">
        <v>37</v>
      </c>
      <c r="J370" s="3" t="s">
        <v>387</v>
      </c>
      <c r="K370" s="2" t="str">
        <f>VLOOKUP(Table7[[#This Row],[CID]],ALY,2,FALSE)</f>
        <v>Commas</v>
      </c>
    </row>
    <row r="371" spans="1:11" x14ac:dyDescent="0.2">
      <c r="A371" s="8" t="str">
        <f>Table7[[#This Row],[Test No.]]&amp;Table7[[#This Row],[Section]]&amp;Table7[[#This Row],[Q. No.]]</f>
        <v>P5E70</v>
      </c>
      <c r="B371" s="8"/>
      <c r="C371" s="18" t="s">
        <v>309</v>
      </c>
      <c r="D371" s="6">
        <v>70</v>
      </c>
      <c r="E371" s="2" t="s">
        <v>31</v>
      </c>
      <c r="F371" s="14">
        <v>2</v>
      </c>
      <c r="G371" s="13" t="s">
        <v>57</v>
      </c>
      <c r="H371" s="10">
        <v>4</v>
      </c>
      <c r="I371" s="13" t="s">
        <v>40</v>
      </c>
      <c r="J371" s="3" t="s">
        <v>513</v>
      </c>
      <c r="K371" s="2" t="str">
        <f>VLOOKUP(Table7[[#This Row],[CID]],ALY,2,FALSE)</f>
        <v>Writer's Goal</v>
      </c>
    </row>
    <row r="372" spans="1:11" x14ac:dyDescent="0.2">
      <c r="A372" s="8" t="str">
        <f>Table7[[#This Row],[Test No.]]&amp;Table7[[#This Row],[Section]]&amp;Table7[[#This Row],[Q. No.]]</f>
        <v>P5E71</v>
      </c>
      <c r="B372" s="8"/>
      <c r="C372" s="18" t="s">
        <v>309</v>
      </c>
      <c r="D372" s="3">
        <v>71</v>
      </c>
      <c r="E372" s="2" t="s">
        <v>31</v>
      </c>
      <c r="F372" s="14">
        <v>1</v>
      </c>
      <c r="G372" s="14" t="s">
        <v>59</v>
      </c>
      <c r="H372" s="14">
        <v>1</v>
      </c>
      <c r="I372" s="14" t="s">
        <v>37</v>
      </c>
      <c r="J372" s="3" t="s">
        <v>390</v>
      </c>
      <c r="K372" s="2" t="str">
        <f>VLOOKUP(Table7[[#This Row],[CID]],ALY,2,FALSE)</f>
        <v>Semicolons</v>
      </c>
    </row>
    <row r="373" spans="1:11" x14ac:dyDescent="0.2">
      <c r="A373" s="8" t="str">
        <f>Table7[[#This Row],[Test No.]]&amp;Table7[[#This Row],[Section]]&amp;Table7[[#This Row],[Q. No.]]</f>
        <v>P5E72</v>
      </c>
      <c r="B373" s="8"/>
      <c r="C373" s="18" t="s">
        <v>309</v>
      </c>
      <c r="D373" s="3">
        <v>72</v>
      </c>
      <c r="E373" s="2" t="s">
        <v>31</v>
      </c>
      <c r="F373" s="14">
        <v>2</v>
      </c>
      <c r="G373" s="13" t="s">
        <v>57</v>
      </c>
      <c r="H373" s="10">
        <v>6</v>
      </c>
      <c r="I373" s="13" t="s">
        <v>42</v>
      </c>
      <c r="J373" s="3" t="s">
        <v>522</v>
      </c>
      <c r="K373" s="2" t="str">
        <f>VLOOKUP(Table7[[#This Row],[CID]],ALY,2,FALSE)</f>
        <v>Effectiveness</v>
      </c>
    </row>
    <row r="374" spans="1:11" x14ac:dyDescent="0.2">
      <c r="A374" s="8" t="str">
        <f>Table7[[#This Row],[Test No.]]&amp;Table7[[#This Row],[Section]]&amp;Table7[[#This Row],[Q. No.]]</f>
        <v>P5E73</v>
      </c>
      <c r="B374" s="8"/>
      <c r="C374" s="18" t="s">
        <v>309</v>
      </c>
      <c r="D374" s="6">
        <v>73</v>
      </c>
      <c r="E374" s="2" t="s">
        <v>31</v>
      </c>
      <c r="F374" s="14">
        <v>2</v>
      </c>
      <c r="G374" s="13" t="s">
        <v>57</v>
      </c>
      <c r="H374" s="10">
        <v>6</v>
      </c>
      <c r="I374" s="13" t="s">
        <v>42</v>
      </c>
      <c r="J374" s="3" t="s">
        <v>523</v>
      </c>
      <c r="K374" s="2" t="str">
        <f>VLOOKUP(Table7[[#This Row],[CID]],ALY,2,FALSE)</f>
        <v>Avoiding Ambiguity &amp; Redundancy</v>
      </c>
    </row>
    <row r="375" spans="1:11" x14ac:dyDescent="0.2">
      <c r="A375" s="8" t="str">
        <f>Table7[[#This Row],[Test No.]]&amp;Table7[[#This Row],[Section]]&amp;Table7[[#This Row],[Q. No.]]</f>
        <v>P5E74</v>
      </c>
      <c r="B375" s="8"/>
      <c r="C375" s="18" t="s">
        <v>309</v>
      </c>
      <c r="D375" s="3">
        <v>74</v>
      </c>
      <c r="E375" s="2" t="s">
        <v>31</v>
      </c>
      <c r="F375" s="14">
        <v>2</v>
      </c>
      <c r="G375" s="13" t="s">
        <v>57</v>
      </c>
      <c r="H375" s="10">
        <v>5</v>
      </c>
      <c r="I375" s="13" t="s">
        <v>41</v>
      </c>
      <c r="J375" s="3" t="s">
        <v>520</v>
      </c>
      <c r="K375" s="2" t="str">
        <f>VLOOKUP(Table7[[#This Row],[CID]],ALY,2,FALSE)</f>
        <v>Reorganization</v>
      </c>
    </row>
    <row r="376" spans="1:11" x14ac:dyDescent="0.2">
      <c r="A376" s="8" t="str">
        <f>Table7[[#This Row],[Test No.]]&amp;Table7[[#This Row],[Section]]&amp;Table7[[#This Row],[Q. No.]]</f>
        <v>P5E75</v>
      </c>
      <c r="B376" s="8"/>
      <c r="C376" s="18" t="s">
        <v>309</v>
      </c>
      <c r="D376" s="3">
        <v>75</v>
      </c>
      <c r="E376" s="2" t="s">
        <v>31</v>
      </c>
      <c r="F376" s="14">
        <v>2</v>
      </c>
      <c r="G376" s="13" t="s">
        <v>57</v>
      </c>
      <c r="H376" s="10">
        <v>4</v>
      </c>
      <c r="I376" s="13" t="s">
        <v>40</v>
      </c>
      <c r="J376" s="3" t="s">
        <v>513</v>
      </c>
      <c r="K376" s="2" t="str">
        <f>VLOOKUP(Table7[[#This Row],[CID]],ALY,2,FALSE)</f>
        <v>Writer's Goal</v>
      </c>
    </row>
    <row r="377" spans="1:11" x14ac:dyDescent="0.2">
      <c r="A377" s="8" t="str">
        <f>Table7[[#This Row],[Test No.]]&amp;Table7[[#This Row],[Section]]&amp;Table7[[#This Row],[Q. No.]]</f>
        <v>P6E1</v>
      </c>
      <c r="B377" s="8"/>
      <c r="C377" s="9" t="s">
        <v>310</v>
      </c>
      <c r="D377" s="6">
        <v>1</v>
      </c>
      <c r="E377" s="3" t="s">
        <v>31</v>
      </c>
      <c r="F377" s="14">
        <v>1</v>
      </c>
      <c r="G377" s="14" t="s">
        <v>59</v>
      </c>
      <c r="H377" s="10">
        <v>3</v>
      </c>
      <c r="I377" s="13" t="s">
        <v>39</v>
      </c>
      <c r="J377" s="3" t="s">
        <v>402</v>
      </c>
      <c r="K377" s="2" t="str">
        <f>VLOOKUP(Table7[[#This Row],[CID]],ALY,2,FALSE)</f>
        <v>Faulty Modifier</v>
      </c>
    </row>
    <row r="378" spans="1:11" x14ac:dyDescent="0.2">
      <c r="A378" s="8" t="str">
        <f>Table7[[#This Row],[Test No.]]&amp;Table7[[#This Row],[Section]]&amp;Table7[[#This Row],[Q. No.]]</f>
        <v>P6E2</v>
      </c>
      <c r="B378" s="8"/>
      <c r="C378" s="9" t="s">
        <v>310</v>
      </c>
      <c r="D378" s="3">
        <v>2</v>
      </c>
      <c r="E378" s="3" t="s">
        <v>31</v>
      </c>
      <c r="F378" s="14">
        <v>1</v>
      </c>
      <c r="G378" s="14" t="s">
        <v>59</v>
      </c>
      <c r="H378" s="10">
        <v>2</v>
      </c>
      <c r="I378" s="13" t="s">
        <v>38</v>
      </c>
      <c r="J378" s="3" t="s">
        <v>397</v>
      </c>
      <c r="K378" s="2" t="str">
        <f>VLOOKUP(Table7[[#This Row],[CID]],ALY,2,FALSE)</f>
        <v>Word Choice</v>
      </c>
    </row>
    <row r="379" spans="1:11" x14ac:dyDescent="0.2">
      <c r="A379" s="8" t="str">
        <f>Table7[[#This Row],[Test No.]]&amp;Table7[[#This Row],[Section]]&amp;Table7[[#This Row],[Q. No.]]</f>
        <v>P6E3</v>
      </c>
      <c r="B379" s="8"/>
      <c r="C379" s="9" t="s">
        <v>310</v>
      </c>
      <c r="D379" s="3">
        <v>3</v>
      </c>
      <c r="E379" s="3" t="s">
        <v>31</v>
      </c>
      <c r="F379" s="14">
        <v>2</v>
      </c>
      <c r="G379" s="13" t="s">
        <v>57</v>
      </c>
      <c r="H379" s="10">
        <v>4</v>
      </c>
      <c r="I379" s="13" t="s">
        <v>40</v>
      </c>
      <c r="J379" s="3" t="s">
        <v>512</v>
      </c>
      <c r="K379" s="2" t="str">
        <f>VLOOKUP(Table7[[#This Row],[CID]],ALY,2,FALSE)</f>
        <v>Additional Detail &amp; Evidence</v>
      </c>
    </row>
    <row r="380" spans="1:11" x14ac:dyDescent="0.2">
      <c r="A380" s="8" t="str">
        <f>Table7[[#This Row],[Test No.]]&amp;Table7[[#This Row],[Section]]&amp;Table7[[#This Row],[Q. No.]]</f>
        <v>P6E4</v>
      </c>
      <c r="B380" s="8"/>
      <c r="C380" s="9" t="s">
        <v>310</v>
      </c>
      <c r="D380" s="6">
        <v>4</v>
      </c>
      <c r="E380" s="3" t="s">
        <v>31</v>
      </c>
      <c r="F380" s="14">
        <v>2</v>
      </c>
      <c r="G380" s="13" t="s">
        <v>57</v>
      </c>
      <c r="H380" s="10">
        <v>6</v>
      </c>
      <c r="I380" s="13" t="s">
        <v>42</v>
      </c>
      <c r="J380" s="3" t="s">
        <v>523</v>
      </c>
      <c r="K380" s="2" t="str">
        <f>VLOOKUP(Table7[[#This Row],[CID]],ALY,2,FALSE)</f>
        <v>Avoiding Ambiguity &amp; Redundancy</v>
      </c>
    </row>
    <row r="381" spans="1:11" x14ac:dyDescent="0.2">
      <c r="A381" s="8" t="str">
        <f>Table7[[#This Row],[Test No.]]&amp;Table7[[#This Row],[Section]]&amp;Table7[[#This Row],[Q. No.]]</f>
        <v>P6E5</v>
      </c>
      <c r="B381" s="8"/>
      <c r="C381" s="9" t="s">
        <v>310</v>
      </c>
      <c r="D381" s="3">
        <v>5</v>
      </c>
      <c r="E381" s="3" t="s">
        <v>31</v>
      </c>
      <c r="F381" s="14">
        <v>1</v>
      </c>
      <c r="G381" s="14" t="s">
        <v>59</v>
      </c>
      <c r="H381" s="10">
        <v>2</v>
      </c>
      <c r="I381" s="13" t="s">
        <v>38</v>
      </c>
      <c r="J381" s="3" t="s">
        <v>393</v>
      </c>
      <c r="K381" s="2" t="str">
        <f>VLOOKUP(Table7[[#This Row],[CID]],ALY,2,FALSE)</f>
        <v>SVA</v>
      </c>
    </row>
    <row r="382" spans="1:11" x14ac:dyDescent="0.2">
      <c r="A382" s="8" t="str">
        <f>Table7[[#This Row],[Test No.]]&amp;Table7[[#This Row],[Section]]&amp;Table7[[#This Row],[Q. No.]]</f>
        <v>P6E6</v>
      </c>
      <c r="B382" s="8"/>
      <c r="C382" s="9" t="s">
        <v>310</v>
      </c>
      <c r="D382" s="3">
        <v>6</v>
      </c>
      <c r="E382" s="3" t="s">
        <v>31</v>
      </c>
      <c r="F382" s="14">
        <v>2</v>
      </c>
      <c r="G382" s="13" t="s">
        <v>57</v>
      </c>
      <c r="H382" s="10">
        <v>5</v>
      </c>
      <c r="I382" s="13" t="s">
        <v>41</v>
      </c>
      <c r="J382" s="3" t="s">
        <v>518</v>
      </c>
      <c r="K382" s="2" t="str">
        <f>VLOOKUP(Table7[[#This Row],[CID]],ALY,2,FALSE)</f>
        <v>Unity &amp; Coherence</v>
      </c>
    </row>
    <row r="383" spans="1:11" x14ac:dyDescent="0.2">
      <c r="A383" s="8" t="str">
        <f>Table7[[#This Row],[Test No.]]&amp;Table7[[#This Row],[Section]]&amp;Table7[[#This Row],[Q. No.]]</f>
        <v>P6E7</v>
      </c>
      <c r="B383" s="8"/>
      <c r="C383" s="9" t="s">
        <v>310</v>
      </c>
      <c r="D383" s="6">
        <v>7</v>
      </c>
      <c r="E383" s="3" t="s">
        <v>31</v>
      </c>
      <c r="F383" s="14">
        <v>1</v>
      </c>
      <c r="G383" s="14" t="s">
        <v>59</v>
      </c>
      <c r="H383" s="10">
        <v>2</v>
      </c>
      <c r="I383" s="13" t="s">
        <v>38</v>
      </c>
      <c r="J383" s="3" t="s">
        <v>395</v>
      </c>
      <c r="K383" s="2" t="str">
        <f>VLOOKUP(Table7[[#This Row],[CID]],ALY,2,FALSE)</f>
        <v>Verb Forms/Tense Agreement</v>
      </c>
    </row>
    <row r="384" spans="1:11" x14ac:dyDescent="0.2">
      <c r="A384" s="8" t="str">
        <f>Table7[[#This Row],[Test No.]]&amp;Table7[[#This Row],[Section]]&amp;Table7[[#This Row],[Q. No.]]</f>
        <v>P6E8</v>
      </c>
      <c r="B384" s="8"/>
      <c r="C384" s="9" t="s">
        <v>310</v>
      </c>
      <c r="D384" s="3">
        <v>8</v>
      </c>
      <c r="E384" s="3" t="s">
        <v>31</v>
      </c>
      <c r="F384" s="14">
        <v>2</v>
      </c>
      <c r="G384" s="13" t="s">
        <v>57</v>
      </c>
      <c r="H384" s="10">
        <v>5</v>
      </c>
      <c r="I384" s="13" t="s">
        <v>41</v>
      </c>
      <c r="J384" s="3" t="s">
        <v>517</v>
      </c>
      <c r="K384" s="2" t="str">
        <f>VLOOKUP(Table7[[#This Row],[CID]],ALY,2,FALSE)</f>
        <v>Logical Transitions</v>
      </c>
    </row>
    <row r="385" spans="1:11" x14ac:dyDescent="0.2">
      <c r="A385" s="8" t="str">
        <f>Table7[[#This Row],[Test No.]]&amp;Table7[[#This Row],[Section]]&amp;Table7[[#This Row],[Q. No.]]</f>
        <v>P6E9</v>
      </c>
      <c r="B385" s="8"/>
      <c r="C385" s="9" t="s">
        <v>310</v>
      </c>
      <c r="D385" s="3">
        <v>9</v>
      </c>
      <c r="E385" s="3" t="s">
        <v>31</v>
      </c>
      <c r="F385" s="14">
        <v>2</v>
      </c>
      <c r="G385" s="13" t="s">
        <v>57</v>
      </c>
      <c r="H385" s="10">
        <v>6</v>
      </c>
      <c r="I385" s="13" t="s">
        <v>42</v>
      </c>
      <c r="J385" s="3" t="s">
        <v>523</v>
      </c>
      <c r="K385" s="2" t="str">
        <f>VLOOKUP(Table7[[#This Row],[CID]],ALY,2,FALSE)</f>
        <v>Avoiding Ambiguity &amp; Redundancy</v>
      </c>
    </row>
    <row r="386" spans="1:11" x14ac:dyDescent="0.2">
      <c r="A386" s="8" t="str">
        <f>Table7[[#This Row],[Test No.]]&amp;Table7[[#This Row],[Section]]&amp;Table7[[#This Row],[Q. No.]]</f>
        <v>P6E10</v>
      </c>
      <c r="B386" s="8"/>
      <c r="C386" s="9" t="s">
        <v>310</v>
      </c>
      <c r="D386" s="6">
        <v>10</v>
      </c>
      <c r="E386" s="3" t="s">
        <v>31</v>
      </c>
      <c r="F386" s="14">
        <v>1</v>
      </c>
      <c r="G386" s="14" t="s">
        <v>59</v>
      </c>
      <c r="H386" s="14">
        <v>1</v>
      </c>
      <c r="I386" s="14" t="s">
        <v>37</v>
      </c>
      <c r="J386" s="3" t="s">
        <v>390</v>
      </c>
      <c r="K386" s="2" t="str">
        <f>VLOOKUP(Table7[[#This Row],[CID]],ALY,2,FALSE)</f>
        <v>Semicolons</v>
      </c>
    </row>
    <row r="387" spans="1:11" x14ac:dyDescent="0.2">
      <c r="A387" s="8" t="str">
        <f>Table7[[#This Row],[Test No.]]&amp;Table7[[#This Row],[Section]]&amp;Table7[[#This Row],[Q. No.]]</f>
        <v>P6E11</v>
      </c>
      <c r="B387" s="8"/>
      <c r="C387" s="9" t="s">
        <v>310</v>
      </c>
      <c r="D387" s="3">
        <v>11</v>
      </c>
      <c r="E387" s="3" t="s">
        <v>31</v>
      </c>
      <c r="F387" s="14">
        <v>1</v>
      </c>
      <c r="G387" s="14" t="s">
        <v>59</v>
      </c>
      <c r="H387" s="14">
        <v>1</v>
      </c>
      <c r="I387" s="14" t="s">
        <v>37</v>
      </c>
      <c r="J387" s="6" t="s">
        <v>387</v>
      </c>
      <c r="K387" s="10" t="str">
        <f>VLOOKUP(Table7[[#This Row],[CID]],ALY,2,FALSE)</f>
        <v>Commas</v>
      </c>
    </row>
    <row r="388" spans="1:11" x14ac:dyDescent="0.2">
      <c r="A388" s="8" t="str">
        <f>Table7[[#This Row],[Test No.]]&amp;Table7[[#This Row],[Section]]&amp;Table7[[#This Row],[Q. No.]]</f>
        <v>P6E12</v>
      </c>
      <c r="B388" s="8"/>
      <c r="C388" s="9" t="s">
        <v>310</v>
      </c>
      <c r="D388" s="3">
        <v>12</v>
      </c>
      <c r="E388" s="3" t="s">
        <v>31</v>
      </c>
      <c r="F388" s="14">
        <v>1</v>
      </c>
      <c r="G388" s="14" t="s">
        <v>59</v>
      </c>
      <c r="H388" s="10">
        <v>2</v>
      </c>
      <c r="I388" s="13" t="s">
        <v>38</v>
      </c>
      <c r="J388" s="3" t="s">
        <v>394</v>
      </c>
      <c r="K388" s="2" t="str">
        <f>VLOOKUP(Table7[[#This Row],[CID]],ALY,2,FALSE)</f>
        <v>Pronouns</v>
      </c>
    </row>
    <row r="389" spans="1:11" x14ac:dyDescent="0.2">
      <c r="A389" s="8" t="str">
        <f>Table7[[#This Row],[Test No.]]&amp;Table7[[#This Row],[Section]]&amp;Table7[[#This Row],[Q. No.]]</f>
        <v>P6E13</v>
      </c>
      <c r="B389" s="8"/>
      <c r="C389" s="9" t="s">
        <v>310</v>
      </c>
      <c r="D389" s="6">
        <v>13</v>
      </c>
      <c r="E389" s="3" t="s">
        <v>31</v>
      </c>
      <c r="F389" s="14">
        <v>1</v>
      </c>
      <c r="G389" s="14" t="s">
        <v>59</v>
      </c>
      <c r="H389" s="14">
        <v>1</v>
      </c>
      <c r="I389" s="14" t="s">
        <v>37</v>
      </c>
      <c r="J389" s="3" t="s">
        <v>388</v>
      </c>
      <c r="K389" s="2" t="str">
        <f>VLOOKUP(Table7[[#This Row],[CID]],ALY,2,FALSE)</f>
        <v>Apostrophes</v>
      </c>
    </row>
    <row r="390" spans="1:11" x14ac:dyDescent="0.2">
      <c r="A390" s="8" t="str">
        <f>Table7[[#This Row],[Test No.]]&amp;Table7[[#This Row],[Section]]&amp;Table7[[#This Row],[Q. No.]]</f>
        <v>P6E14</v>
      </c>
      <c r="B390" s="8"/>
      <c r="C390" s="9" t="s">
        <v>310</v>
      </c>
      <c r="D390" s="3">
        <v>14</v>
      </c>
      <c r="E390" s="3" t="s">
        <v>31</v>
      </c>
      <c r="F390" s="14">
        <v>2</v>
      </c>
      <c r="G390" s="13" t="s">
        <v>57</v>
      </c>
      <c r="H390" s="10">
        <v>6</v>
      </c>
      <c r="I390" s="13" t="s">
        <v>42</v>
      </c>
      <c r="J390" s="6" t="s">
        <v>523</v>
      </c>
      <c r="K390" s="10" t="str">
        <f>VLOOKUP(Table7[[#This Row],[CID]],ALY,2,FALSE)</f>
        <v>Avoiding Ambiguity &amp; Redundancy</v>
      </c>
    </row>
    <row r="391" spans="1:11" x14ac:dyDescent="0.2">
      <c r="A391" s="8" t="str">
        <f>Table7[[#This Row],[Test No.]]&amp;Table7[[#This Row],[Section]]&amp;Table7[[#This Row],[Q. No.]]</f>
        <v>P6E15</v>
      </c>
      <c r="B391" s="8"/>
      <c r="C391" s="9" t="s">
        <v>310</v>
      </c>
      <c r="D391" s="3">
        <v>15</v>
      </c>
      <c r="E391" s="3" t="s">
        <v>31</v>
      </c>
      <c r="F391" s="14">
        <v>2</v>
      </c>
      <c r="G391" s="13" t="s">
        <v>57</v>
      </c>
      <c r="H391" s="10">
        <v>5</v>
      </c>
      <c r="I391" s="13" t="s">
        <v>41</v>
      </c>
      <c r="J391" s="6" t="s">
        <v>518</v>
      </c>
      <c r="K391" s="10" t="str">
        <f>VLOOKUP(Table7[[#This Row],[CID]],ALY,2,FALSE)</f>
        <v>Unity &amp; Coherence</v>
      </c>
    </row>
    <row r="392" spans="1:11" x14ac:dyDescent="0.2">
      <c r="A392" s="8" t="str">
        <f>Table7[[#This Row],[Test No.]]&amp;Table7[[#This Row],[Section]]&amp;Table7[[#This Row],[Q. No.]]</f>
        <v>P6E16</v>
      </c>
      <c r="B392" s="8"/>
      <c r="C392" s="9" t="s">
        <v>310</v>
      </c>
      <c r="D392" s="6">
        <v>16</v>
      </c>
      <c r="E392" s="3" t="s">
        <v>31</v>
      </c>
      <c r="F392" s="14">
        <v>2</v>
      </c>
      <c r="G392" s="13" t="s">
        <v>57</v>
      </c>
      <c r="H392" s="10">
        <v>6</v>
      </c>
      <c r="I392" s="13" t="s">
        <v>42</v>
      </c>
      <c r="J392" s="3" t="s">
        <v>523</v>
      </c>
      <c r="K392" s="2" t="str">
        <f>VLOOKUP(Table7[[#This Row],[CID]],ALY,2,FALSE)</f>
        <v>Avoiding Ambiguity &amp; Redundancy</v>
      </c>
    </row>
    <row r="393" spans="1:11" x14ac:dyDescent="0.2">
      <c r="A393" s="8" t="str">
        <f>Table7[[#This Row],[Test No.]]&amp;Table7[[#This Row],[Section]]&amp;Table7[[#This Row],[Q. No.]]</f>
        <v>P6E17</v>
      </c>
      <c r="B393" s="8"/>
      <c r="C393" s="9" t="s">
        <v>310</v>
      </c>
      <c r="D393" s="3">
        <v>17</v>
      </c>
      <c r="E393" s="3" t="s">
        <v>31</v>
      </c>
      <c r="F393" s="14">
        <v>2</v>
      </c>
      <c r="G393" s="13" t="s">
        <v>57</v>
      </c>
      <c r="H393" s="10">
        <v>5</v>
      </c>
      <c r="I393" s="13" t="s">
        <v>41</v>
      </c>
      <c r="J393" s="3" t="s">
        <v>517</v>
      </c>
      <c r="K393" s="2" t="str">
        <f>VLOOKUP(Table7[[#This Row],[CID]],ALY,2,FALSE)</f>
        <v>Logical Transitions</v>
      </c>
    </row>
    <row r="394" spans="1:11" x14ac:dyDescent="0.2">
      <c r="A394" s="8" t="str">
        <f>Table7[[#This Row],[Test No.]]&amp;Table7[[#This Row],[Section]]&amp;Table7[[#This Row],[Q. No.]]</f>
        <v>P6E18</v>
      </c>
      <c r="B394" s="8"/>
      <c r="C394" s="9" t="s">
        <v>310</v>
      </c>
      <c r="D394" s="3">
        <v>18</v>
      </c>
      <c r="E394" s="3" t="s">
        <v>31</v>
      </c>
      <c r="F394" s="14">
        <v>1</v>
      </c>
      <c r="G394" s="14" t="s">
        <v>59</v>
      </c>
      <c r="H394" s="10">
        <v>3</v>
      </c>
      <c r="I394" s="13" t="s">
        <v>39</v>
      </c>
      <c r="J394" s="3" t="s">
        <v>401</v>
      </c>
      <c r="K394" s="2" t="str">
        <f>VLOOKUP(Table7[[#This Row],[CID]],ALY,2,FALSE)</f>
        <v>Parallel Construction</v>
      </c>
    </row>
    <row r="395" spans="1:11" x14ac:dyDescent="0.2">
      <c r="A395" s="8" t="str">
        <f>Table7[[#This Row],[Test No.]]&amp;Table7[[#This Row],[Section]]&amp;Table7[[#This Row],[Q. No.]]</f>
        <v>P6E19</v>
      </c>
      <c r="B395" s="8"/>
      <c r="C395" s="9" t="s">
        <v>310</v>
      </c>
      <c r="D395" s="6">
        <v>19</v>
      </c>
      <c r="E395" s="3" t="s">
        <v>31</v>
      </c>
      <c r="F395" s="14">
        <v>1</v>
      </c>
      <c r="G395" s="14" t="s">
        <v>59</v>
      </c>
      <c r="H395" s="10">
        <v>3</v>
      </c>
      <c r="I395" s="13" t="s">
        <v>39</v>
      </c>
      <c r="J395" s="3" t="s">
        <v>401</v>
      </c>
      <c r="K395" s="2" t="str">
        <f>VLOOKUP(Table7[[#This Row],[CID]],ALY,2,FALSE)</f>
        <v>Parallel Construction</v>
      </c>
    </row>
    <row r="396" spans="1:11" x14ac:dyDescent="0.2">
      <c r="A396" s="8" t="str">
        <f>Table7[[#This Row],[Test No.]]&amp;Table7[[#This Row],[Section]]&amp;Table7[[#This Row],[Q. No.]]</f>
        <v>P6E20</v>
      </c>
      <c r="B396" s="8"/>
      <c r="C396" s="9" t="s">
        <v>310</v>
      </c>
      <c r="D396" s="3">
        <v>20</v>
      </c>
      <c r="E396" s="3" t="s">
        <v>31</v>
      </c>
      <c r="F396" s="14">
        <v>1</v>
      </c>
      <c r="G396" s="14" t="s">
        <v>59</v>
      </c>
      <c r="H396" s="14">
        <v>1</v>
      </c>
      <c r="I396" s="14" t="s">
        <v>37</v>
      </c>
      <c r="J396" s="3" t="s">
        <v>387</v>
      </c>
      <c r="K396" s="2" t="str">
        <f>VLOOKUP(Table7[[#This Row],[CID]],ALY,2,FALSE)</f>
        <v>Commas</v>
      </c>
    </row>
    <row r="397" spans="1:11" x14ac:dyDescent="0.2">
      <c r="A397" s="8" t="str">
        <f>Table7[[#This Row],[Test No.]]&amp;Table7[[#This Row],[Section]]&amp;Table7[[#This Row],[Q. No.]]</f>
        <v>P6E21</v>
      </c>
      <c r="B397" s="8"/>
      <c r="C397" s="9" t="s">
        <v>310</v>
      </c>
      <c r="D397" s="3">
        <v>21</v>
      </c>
      <c r="E397" s="3" t="s">
        <v>31</v>
      </c>
      <c r="F397" s="14">
        <v>1</v>
      </c>
      <c r="G397" s="14" t="s">
        <v>59</v>
      </c>
      <c r="H397" s="10">
        <v>2</v>
      </c>
      <c r="I397" s="13" t="s">
        <v>38</v>
      </c>
      <c r="J397" s="3" t="s">
        <v>395</v>
      </c>
      <c r="K397" s="2" t="str">
        <f>VLOOKUP(Table7[[#This Row],[CID]],ALY,2,FALSE)</f>
        <v>Verb Forms/Tense Agreement</v>
      </c>
    </row>
    <row r="398" spans="1:11" x14ac:dyDescent="0.2">
      <c r="A398" s="8" t="str">
        <f>Table7[[#This Row],[Test No.]]&amp;Table7[[#This Row],[Section]]&amp;Table7[[#This Row],[Q. No.]]</f>
        <v>P6E22</v>
      </c>
      <c r="B398" s="8"/>
      <c r="C398" s="9" t="s">
        <v>310</v>
      </c>
      <c r="D398" s="6">
        <v>22</v>
      </c>
      <c r="E398" s="3" t="s">
        <v>31</v>
      </c>
      <c r="F398" s="14">
        <v>1</v>
      </c>
      <c r="G398" s="14" t="s">
        <v>59</v>
      </c>
      <c r="H398" s="10">
        <v>2</v>
      </c>
      <c r="I398" s="13" t="s">
        <v>38</v>
      </c>
      <c r="J398" s="3" t="s">
        <v>395</v>
      </c>
      <c r="K398" s="2" t="str">
        <f>VLOOKUP(Table7[[#This Row],[CID]],ALY,2,FALSE)</f>
        <v>Verb Forms/Tense Agreement</v>
      </c>
    </row>
    <row r="399" spans="1:11" x14ac:dyDescent="0.2">
      <c r="A399" s="8" t="str">
        <f>Table7[[#This Row],[Test No.]]&amp;Table7[[#This Row],[Section]]&amp;Table7[[#This Row],[Q. No.]]</f>
        <v>P6E23</v>
      </c>
      <c r="B399" s="8"/>
      <c r="C399" s="9" t="s">
        <v>310</v>
      </c>
      <c r="D399" s="3">
        <v>23</v>
      </c>
      <c r="E399" s="3" t="s">
        <v>31</v>
      </c>
      <c r="F399" s="14">
        <v>1</v>
      </c>
      <c r="G399" s="14" t="s">
        <v>59</v>
      </c>
      <c r="H399" s="10">
        <v>2</v>
      </c>
      <c r="I399" s="13" t="s">
        <v>38</v>
      </c>
      <c r="J399" s="3" t="s">
        <v>397</v>
      </c>
      <c r="K399" s="2" t="str">
        <f>VLOOKUP(Table7[[#This Row],[CID]],ALY,2,FALSE)</f>
        <v>Word Choice</v>
      </c>
    </row>
    <row r="400" spans="1:11" x14ac:dyDescent="0.2">
      <c r="A400" s="8" t="str">
        <f>Table7[[#This Row],[Test No.]]&amp;Table7[[#This Row],[Section]]&amp;Table7[[#This Row],[Q. No.]]</f>
        <v>P6E24</v>
      </c>
      <c r="B400" s="8"/>
      <c r="C400" s="9" t="s">
        <v>310</v>
      </c>
      <c r="D400" s="3">
        <v>24</v>
      </c>
      <c r="E400" s="3" t="s">
        <v>31</v>
      </c>
      <c r="F400" s="14">
        <v>2</v>
      </c>
      <c r="G400" s="13" t="s">
        <v>57</v>
      </c>
      <c r="H400" s="10">
        <v>4</v>
      </c>
      <c r="I400" s="13" t="s">
        <v>40</v>
      </c>
      <c r="J400" s="3" t="s">
        <v>512</v>
      </c>
      <c r="K400" s="2" t="str">
        <f>VLOOKUP(Table7[[#This Row],[CID]],ALY,2,FALSE)</f>
        <v>Additional Detail &amp; Evidence</v>
      </c>
    </row>
    <row r="401" spans="1:11" x14ac:dyDescent="0.2">
      <c r="A401" s="8" t="str">
        <f>Table7[[#This Row],[Test No.]]&amp;Table7[[#This Row],[Section]]&amp;Table7[[#This Row],[Q. No.]]</f>
        <v>P6E25</v>
      </c>
      <c r="B401" s="8"/>
      <c r="C401" s="9" t="s">
        <v>310</v>
      </c>
      <c r="D401" s="6">
        <v>25</v>
      </c>
      <c r="E401" s="3" t="s">
        <v>31</v>
      </c>
      <c r="F401" s="14">
        <v>2</v>
      </c>
      <c r="G401" s="13" t="s">
        <v>57</v>
      </c>
      <c r="H401" s="10">
        <v>4</v>
      </c>
      <c r="I401" s="13" t="s">
        <v>40</v>
      </c>
      <c r="J401" s="3" t="s">
        <v>516</v>
      </c>
      <c r="K401" s="2" t="str">
        <f>VLOOKUP(Table7[[#This Row],[CID]],ALY,2,FALSE)</f>
        <v>Transitions &amp; Topic Sentences</v>
      </c>
    </row>
    <row r="402" spans="1:11" x14ac:dyDescent="0.2">
      <c r="A402" s="8" t="str">
        <f>Table7[[#This Row],[Test No.]]&amp;Table7[[#This Row],[Section]]&amp;Table7[[#This Row],[Q. No.]]</f>
        <v>P6E26</v>
      </c>
      <c r="B402" s="8"/>
      <c r="C402" s="9" t="s">
        <v>310</v>
      </c>
      <c r="D402" s="3">
        <v>26</v>
      </c>
      <c r="E402" s="3" t="s">
        <v>31</v>
      </c>
      <c r="F402" s="14">
        <v>1</v>
      </c>
      <c r="G402" s="14" t="s">
        <v>59</v>
      </c>
      <c r="H402" s="14">
        <v>1</v>
      </c>
      <c r="I402" s="14" t="s">
        <v>37</v>
      </c>
      <c r="J402" s="3" t="s">
        <v>387</v>
      </c>
      <c r="K402" s="2" t="str">
        <f>VLOOKUP(Table7[[#This Row],[CID]],ALY,2,FALSE)</f>
        <v>Commas</v>
      </c>
    </row>
    <row r="403" spans="1:11" x14ac:dyDescent="0.2">
      <c r="A403" s="8" t="str">
        <f>Table7[[#This Row],[Test No.]]&amp;Table7[[#This Row],[Section]]&amp;Table7[[#This Row],[Q. No.]]</f>
        <v>P6E27</v>
      </c>
      <c r="B403" s="8"/>
      <c r="C403" s="9" t="s">
        <v>310</v>
      </c>
      <c r="D403" s="3">
        <v>27</v>
      </c>
      <c r="E403" s="3" t="s">
        <v>31</v>
      </c>
      <c r="F403" s="14">
        <v>1</v>
      </c>
      <c r="G403" s="14" t="s">
        <v>59</v>
      </c>
      <c r="H403" s="14">
        <v>1</v>
      </c>
      <c r="I403" s="14" t="s">
        <v>37</v>
      </c>
      <c r="J403" s="3" t="s">
        <v>387</v>
      </c>
      <c r="K403" s="2" t="str">
        <f>VLOOKUP(Table7[[#This Row],[CID]],ALY,2,FALSE)</f>
        <v>Commas</v>
      </c>
    </row>
    <row r="404" spans="1:11" x14ac:dyDescent="0.2">
      <c r="A404" s="8" t="str">
        <f>Table7[[#This Row],[Test No.]]&amp;Table7[[#This Row],[Section]]&amp;Table7[[#This Row],[Q. No.]]</f>
        <v>P6E28</v>
      </c>
      <c r="B404" s="8"/>
      <c r="C404" s="9" t="s">
        <v>310</v>
      </c>
      <c r="D404" s="6">
        <v>28</v>
      </c>
      <c r="E404" s="3" t="s">
        <v>31</v>
      </c>
      <c r="F404" s="14">
        <v>1</v>
      </c>
      <c r="G404" s="14" t="s">
        <v>59</v>
      </c>
      <c r="H404" s="14">
        <v>1</v>
      </c>
      <c r="I404" s="14" t="s">
        <v>37</v>
      </c>
      <c r="J404" s="3" t="s">
        <v>387</v>
      </c>
      <c r="K404" s="2" t="str">
        <f>VLOOKUP(Table7[[#This Row],[CID]],ALY,2,FALSE)</f>
        <v>Commas</v>
      </c>
    </row>
    <row r="405" spans="1:11" x14ac:dyDescent="0.2">
      <c r="A405" s="8" t="str">
        <f>Table7[[#This Row],[Test No.]]&amp;Table7[[#This Row],[Section]]&amp;Table7[[#This Row],[Q. No.]]</f>
        <v>P6E29</v>
      </c>
      <c r="B405" s="8"/>
      <c r="C405" s="9" t="s">
        <v>310</v>
      </c>
      <c r="D405" s="3">
        <v>29</v>
      </c>
      <c r="E405" s="3" t="s">
        <v>31</v>
      </c>
      <c r="F405" s="14">
        <v>1</v>
      </c>
      <c r="G405" s="14" t="s">
        <v>59</v>
      </c>
      <c r="H405" s="10">
        <v>2</v>
      </c>
      <c r="I405" s="13" t="s">
        <v>38</v>
      </c>
      <c r="J405" s="3" t="s">
        <v>398</v>
      </c>
      <c r="K405" s="2" t="str">
        <f>VLOOKUP(Table7[[#This Row],[CID]],ALY,2,FALSE)</f>
        <v>Idioms</v>
      </c>
    </row>
    <row r="406" spans="1:11" x14ac:dyDescent="0.2">
      <c r="A406" s="8" t="str">
        <f>Table7[[#This Row],[Test No.]]&amp;Table7[[#This Row],[Section]]&amp;Table7[[#This Row],[Q. No.]]</f>
        <v>P6E30</v>
      </c>
      <c r="B406" s="8"/>
      <c r="C406" s="9" t="s">
        <v>310</v>
      </c>
      <c r="D406" s="3">
        <v>30</v>
      </c>
      <c r="E406" s="3" t="s">
        <v>31</v>
      </c>
      <c r="F406" s="14">
        <v>2</v>
      </c>
      <c r="G406" s="13" t="s">
        <v>57</v>
      </c>
      <c r="H406" s="10">
        <v>5</v>
      </c>
      <c r="I406" s="13" t="s">
        <v>41</v>
      </c>
      <c r="J406" s="3" t="s">
        <v>518</v>
      </c>
      <c r="K406" s="2" t="str">
        <f>VLOOKUP(Table7[[#This Row],[CID]],ALY,2,FALSE)</f>
        <v>Unity &amp; Coherence</v>
      </c>
    </row>
    <row r="407" spans="1:11" x14ac:dyDescent="0.2">
      <c r="A407" s="8" t="str">
        <f>Table7[[#This Row],[Test No.]]&amp;Table7[[#This Row],[Section]]&amp;Table7[[#This Row],[Q. No.]]</f>
        <v>P6E31</v>
      </c>
      <c r="B407" s="8"/>
      <c r="C407" s="9" t="s">
        <v>310</v>
      </c>
      <c r="D407" s="6">
        <v>31</v>
      </c>
      <c r="E407" s="6" t="s">
        <v>31</v>
      </c>
      <c r="F407" s="14">
        <v>1</v>
      </c>
      <c r="G407" s="14" t="s">
        <v>59</v>
      </c>
      <c r="H407" s="14">
        <v>1</v>
      </c>
      <c r="I407" s="14" t="s">
        <v>37</v>
      </c>
      <c r="J407" s="6" t="s">
        <v>388</v>
      </c>
      <c r="K407" s="10" t="str">
        <f>VLOOKUP(Table7[[#This Row],[CID]],ALY,2,FALSE)</f>
        <v>Apostrophes</v>
      </c>
    </row>
    <row r="408" spans="1:11" x14ac:dyDescent="0.2">
      <c r="A408" s="8" t="str">
        <f>Table7[[#This Row],[Test No.]]&amp;Table7[[#This Row],[Section]]&amp;Table7[[#This Row],[Q. No.]]</f>
        <v>P6E32</v>
      </c>
      <c r="B408" s="8"/>
      <c r="C408" s="9" t="s">
        <v>310</v>
      </c>
      <c r="D408" s="6">
        <v>32</v>
      </c>
      <c r="E408" s="6" t="s">
        <v>31</v>
      </c>
      <c r="F408" s="14">
        <v>1</v>
      </c>
      <c r="G408" s="14" t="s">
        <v>59</v>
      </c>
      <c r="H408" s="10">
        <v>2</v>
      </c>
      <c r="I408" s="13" t="s">
        <v>38</v>
      </c>
      <c r="J408" s="6" t="s">
        <v>397</v>
      </c>
      <c r="K408" s="10" t="str">
        <f>VLOOKUP(Table7[[#This Row],[CID]],ALY,2,FALSE)</f>
        <v>Word Choice</v>
      </c>
    </row>
    <row r="409" spans="1:11" x14ac:dyDescent="0.2">
      <c r="A409" s="8" t="str">
        <f>Table7[[#This Row],[Test No.]]&amp;Table7[[#This Row],[Section]]&amp;Table7[[#This Row],[Q. No.]]</f>
        <v>P6E33</v>
      </c>
      <c r="B409" s="8"/>
      <c r="C409" s="9" t="s">
        <v>310</v>
      </c>
      <c r="D409" s="6">
        <v>33</v>
      </c>
      <c r="E409" s="6" t="s">
        <v>31</v>
      </c>
      <c r="F409" s="14">
        <v>1</v>
      </c>
      <c r="G409" s="14" t="s">
        <v>59</v>
      </c>
      <c r="H409" s="10">
        <v>2</v>
      </c>
      <c r="I409" s="13" t="s">
        <v>38</v>
      </c>
      <c r="J409" s="6" t="s">
        <v>397</v>
      </c>
      <c r="K409" s="10" t="str">
        <f>VLOOKUP(Table7[[#This Row],[CID]],ALY,2,FALSE)</f>
        <v>Word Choice</v>
      </c>
    </row>
    <row r="410" spans="1:11" x14ac:dyDescent="0.2">
      <c r="A410" s="8" t="str">
        <f>Table7[[#This Row],[Test No.]]&amp;Table7[[#This Row],[Section]]&amp;Table7[[#This Row],[Q. No.]]</f>
        <v>P6E34</v>
      </c>
      <c r="B410" s="8"/>
      <c r="C410" s="9" t="s">
        <v>310</v>
      </c>
      <c r="D410" s="6">
        <v>34</v>
      </c>
      <c r="E410" s="6" t="s">
        <v>31</v>
      </c>
      <c r="F410" s="14">
        <v>1</v>
      </c>
      <c r="G410" s="14" t="s">
        <v>59</v>
      </c>
      <c r="H410" s="10">
        <v>3</v>
      </c>
      <c r="I410" s="13" t="s">
        <v>39</v>
      </c>
      <c r="J410" s="6" t="s">
        <v>400</v>
      </c>
      <c r="K410" s="10" t="str">
        <f>VLOOKUP(Table7[[#This Row],[CID]],ALY,2,FALSE)</f>
        <v>Run-On Sentence</v>
      </c>
    </row>
    <row r="411" spans="1:11" x14ac:dyDescent="0.2">
      <c r="A411" s="8" t="str">
        <f>Table7[[#This Row],[Test No.]]&amp;Table7[[#This Row],[Section]]&amp;Table7[[#This Row],[Q. No.]]</f>
        <v>P6E35</v>
      </c>
      <c r="B411" s="8"/>
      <c r="C411" s="9" t="s">
        <v>310</v>
      </c>
      <c r="D411" s="6">
        <v>35</v>
      </c>
      <c r="E411" s="6" t="s">
        <v>31</v>
      </c>
      <c r="F411" s="14">
        <v>1</v>
      </c>
      <c r="G411" s="14" t="s">
        <v>59</v>
      </c>
      <c r="H411" s="14">
        <v>1</v>
      </c>
      <c r="I411" s="14" t="s">
        <v>37</v>
      </c>
      <c r="J411" s="3" t="s">
        <v>392</v>
      </c>
      <c r="K411" s="2" t="str">
        <f>VLOOKUP(Table7[[#This Row],[CID]],ALY,2,FALSE)</f>
        <v>Periods</v>
      </c>
    </row>
    <row r="412" spans="1:11" x14ac:dyDescent="0.2">
      <c r="A412" s="8" t="str">
        <f>Table7[[#This Row],[Test No.]]&amp;Table7[[#This Row],[Section]]&amp;Table7[[#This Row],[Q. No.]]</f>
        <v>P6E36</v>
      </c>
      <c r="B412" s="8"/>
      <c r="C412" s="9" t="s">
        <v>310</v>
      </c>
      <c r="D412" s="6">
        <v>36</v>
      </c>
      <c r="E412" s="6" t="s">
        <v>31</v>
      </c>
      <c r="F412" s="14">
        <v>1</v>
      </c>
      <c r="G412" s="14" t="s">
        <v>59</v>
      </c>
      <c r="H412" s="14">
        <v>1</v>
      </c>
      <c r="I412" s="14" t="s">
        <v>37</v>
      </c>
      <c r="J412" s="3" t="s">
        <v>387</v>
      </c>
      <c r="K412" s="2" t="str">
        <f>VLOOKUP(Table7[[#This Row],[CID]],ALY,2,FALSE)</f>
        <v>Commas</v>
      </c>
    </row>
    <row r="413" spans="1:11" x14ac:dyDescent="0.2">
      <c r="A413" s="8" t="str">
        <f>Table7[[#This Row],[Test No.]]&amp;Table7[[#This Row],[Section]]&amp;Table7[[#This Row],[Q. No.]]</f>
        <v>P6E37</v>
      </c>
      <c r="B413" s="8"/>
      <c r="C413" s="9" t="s">
        <v>310</v>
      </c>
      <c r="D413" s="6">
        <v>37</v>
      </c>
      <c r="E413" s="6" t="s">
        <v>31</v>
      </c>
      <c r="F413" s="14">
        <v>2</v>
      </c>
      <c r="G413" s="13" t="s">
        <v>57</v>
      </c>
      <c r="H413" s="10">
        <v>5</v>
      </c>
      <c r="I413" s="13" t="s">
        <v>41</v>
      </c>
      <c r="J413" s="3" t="s">
        <v>520</v>
      </c>
      <c r="K413" s="2" t="str">
        <f>VLOOKUP(Table7[[#This Row],[CID]],ALY,2,FALSE)</f>
        <v>Reorganization</v>
      </c>
    </row>
    <row r="414" spans="1:11" x14ac:dyDescent="0.2">
      <c r="A414" s="8" t="str">
        <f>Table7[[#This Row],[Test No.]]&amp;Table7[[#This Row],[Section]]&amp;Table7[[#This Row],[Q. No.]]</f>
        <v>P6E38</v>
      </c>
      <c r="B414" s="8"/>
      <c r="C414" s="9" t="s">
        <v>310</v>
      </c>
      <c r="D414" s="6">
        <v>38</v>
      </c>
      <c r="E414" s="6" t="s">
        <v>31</v>
      </c>
      <c r="F414" s="14">
        <v>1</v>
      </c>
      <c r="G414" s="14" t="s">
        <v>59</v>
      </c>
      <c r="H414" s="10">
        <v>2</v>
      </c>
      <c r="I414" s="13" t="s">
        <v>38</v>
      </c>
      <c r="J414" s="3" t="s">
        <v>398</v>
      </c>
      <c r="K414" s="2" t="str">
        <f>VLOOKUP(Table7[[#This Row],[CID]],ALY,2,FALSE)</f>
        <v>Idioms</v>
      </c>
    </row>
    <row r="415" spans="1:11" x14ac:dyDescent="0.2">
      <c r="A415" s="8" t="str">
        <f>Table7[[#This Row],[Test No.]]&amp;Table7[[#This Row],[Section]]&amp;Table7[[#This Row],[Q. No.]]</f>
        <v>P6E39</v>
      </c>
      <c r="B415" s="8"/>
      <c r="C415" s="9" t="s">
        <v>310</v>
      </c>
      <c r="D415" s="6">
        <v>39</v>
      </c>
      <c r="E415" s="6" t="s">
        <v>31</v>
      </c>
      <c r="F415" s="14">
        <v>1</v>
      </c>
      <c r="G415" s="14" t="s">
        <v>59</v>
      </c>
      <c r="H415" s="14">
        <v>1</v>
      </c>
      <c r="I415" s="14" t="s">
        <v>37</v>
      </c>
      <c r="J415" s="3" t="s">
        <v>387</v>
      </c>
      <c r="K415" s="2" t="str">
        <f>VLOOKUP(Table7[[#This Row],[CID]],ALY,2,FALSE)</f>
        <v>Commas</v>
      </c>
    </row>
    <row r="416" spans="1:11" x14ac:dyDescent="0.2">
      <c r="A416" s="8" t="str">
        <f>Table7[[#This Row],[Test No.]]&amp;Table7[[#This Row],[Section]]&amp;Table7[[#This Row],[Q. No.]]</f>
        <v>P6E40</v>
      </c>
      <c r="B416" s="8"/>
      <c r="C416" s="9" t="s">
        <v>310</v>
      </c>
      <c r="D416" s="6">
        <v>40</v>
      </c>
      <c r="E416" s="6" t="s">
        <v>31</v>
      </c>
      <c r="F416" s="14">
        <v>1</v>
      </c>
      <c r="G416" s="14" t="s">
        <v>59</v>
      </c>
      <c r="H416" s="10">
        <v>3</v>
      </c>
      <c r="I416" s="13" t="s">
        <v>39</v>
      </c>
      <c r="J416" s="3" t="s">
        <v>400</v>
      </c>
      <c r="K416" s="2" t="str">
        <f>VLOOKUP(Table7[[#This Row],[CID]],ALY,2,FALSE)</f>
        <v>Run-On Sentence</v>
      </c>
    </row>
    <row r="417" spans="1:11" x14ac:dyDescent="0.2">
      <c r="A417" s="8" t="str">
        <f>Table7[[#This Row],[Test No.]]&amp;Table7[[#This Row],[Section]]&amp;Table7[[#This Row],[Q. No.]]</f>
        <v>P6E41</v>
      </c>
      <c r="B417" s="8"/>
      <c r="C417" s="9" t="s">
        <v>310</v>
      </c>
      <c r="D417" s="6">
        <v>41</v>
      </c>
      <c r="E417" s="6" t="s">
        <v>31</v>
      </c>
      <c r="F417" s="14">
        <v>1</v>
      </c>
      <c r="G417" s="14" t="s">
        <v>59</v>
      </c>
      <c r="H417" s="10">
        <v>2</v>
      </c>
      <c r="I417" s="13" t="s">
        <v>38</v>
      </c>
      <c r="J417" s="3" t="s">
        <v>395</v>
      </c>
      <c r="K417" s="2" t="str">
        <f>VLOOKUP(Table7[[#This Row],[CID]],ALY,2,FALSE)</f>
        <v>Verb Forms/Tense Agreement</v>
      </c>
    </row>
    <row r="418" spans="1:11" x14ac:dyDescent="0.2">
      <c r="A418" s="8" t="str">
        <f>Table7[[#This Row],[Test No.]]&amp;Table7[[#This Row],[Section]]&amp;Table7[[#This Row],[Q. No.]]</f>
        <v>P6E42</v>
      </c>
      <c r="B418" s="8"/>
      <c r="C418" s="9" t="s">
        <v>310</v>
      </c>
      <c r="D418" s="6">
        <v>42</v>
      </c>
      <c r="E418" s="6" t="s">
        <v>31</v>
      </c>
      <c r="F418" s="14">
        <v>2</v>
      </c>
      <c r="G418" s="13" t="s">
        <v>57</v>
      </c>
      <c r="H418" s="10">
        <v>5</v>
      </c>
      <c r="I418" s="13" t="s">
        <v>41</v>
      </c>
      <c r="J418" s="3" t="s">
        <v>517</v>
      </c>
      <c r="K418" s="2" t="str">
        <f>VLOOKUP(Table7[[#This Row],[CID]],ALY,2,FALSE)</f>
        <v>Logical Transitions</v>
      </c>
    </row>
    <row r="419" spans="1:11" x14ac:dyDescent="0.2">
      <c r="A419" s="8" t="str">
        <f>Table7[[#This Row],[Test No.]]&amp;Table7[[#This Row],[Section]]&amp;Table7[[#This Row],[Q. No.]]</f>
        <v>P6E43</v>
      </c>
      <c r="B419" s="8"/>
      <c r="C419" s="9" t="s">
        <v>310</v>
      </c>
      <c r="D419" s="6">
        <v>43</v>
      </c>
      <c r="E419" s="6" t="s">
        <v>31</v>
      </c>
      <c r="F419" s="14">
        <v>2</v>
      </c>
      <c r="G419" s="13" t="s">
        <v>57</v>
      </c>
      <c r="H419" s="10">
        <v>6</v>
      </c>
      <c r="I419" s="13" t="s">
        <v>42</v>
      </c>
      <c r="J419" s="3" t="s">
        <v>523</v>
      </c>
      <c r="K419" s="2" t="str">
        <f>VLOOKUP(Table7[[#This Row],[CID]],ALY,2,FALSE)</f>
        <v>Avoiding Ambiguity &amp; Redundancy</v>
      </c>
    </row>
    <row r="420" spans="1:11" x14ac:dyDescent="0.2">
      <c r="A420" s="8" t="str">
        <f>Table7[[#This Row],[Test No.]]&amp;Table7[[#This Row],[Section]]&amp;Table7[[#This Row],[Q. No.]]</f>
        <v>P6E44</v>
      </c>
      <c r="B420" s="8"/>
      <c r="C420" s="9" t="s">
        <v>310</v>
      </c>
      <c r="D420" s="6">
        <v>44</v>
      </c>
      <c r="E420" s="6" t="s">
        <v>31</v>
      </c>
      <c r="F420" s="14">
        <v>1</v>
      </c>
      <c r="G420" s="14" t="s">
        <v>59</v>
      </c>
      <c r="H420" s="14">
        <v>1</v>
      </c>
      <c r="I420" s="14" t="s">
        <v>37</v>
      </c>
      <c r="J420" s="3" t="s">
        <v>390</v>
      </c>
      <c r="K420" s="2" t="str">
        <f>VLOOKUP(Table7[[#This Row],[CID]],ALY,2,FALSE)</f>
        <v>Semicolons</v>
      </c>
    </row>
    <row r="421" spans="1:11" x14ac:dyDescent="0.2">
      <c r="A421" s="8" t="str">
        <f>Table7[[#This Row],[Test No.]]&amp;Table7[[#This Row],[Section]]&amp;Table7[[#This Row],[Q. No.]]</f>
        <v>P6E45</v>
      </c>
      <c r="B421" s="8"/>
      <c r="C421" s="9" t="s">
        <v>310</v>
      </c>
      <c r="D421" s="6">
        <v>45</v>
      </c>
      <c r="E421" s="6" t="s">
        <v>31</v>
      </c>
      <c r="F421" s="14">
        <v>2</v>
      </c>
      <c r="G421" s="13" t="s">
        <v>57</v>
      </c>
      <c r="H421" s="10">
        <v>5</v>
      </c>
      <c r="I421" s="13" t="s">
        <v>41</v>
      </c>
      <c r="J421" s="3" t="s">
        <v>519</v>
      </c>
      <c r="K421" s="2" t="str">
        <f>VLOOKUP(Table7[[#This Row],[CID]],ALY,2,FALSE)</f>
        <v>Opening/Transitional/Closing</v>
      </c>
    </row>
    <row r="422" spans="1:11" x14ac:dyDescent="0.2">
      <c r="A422" s="8" t="str">
        <f>Table7[[#This Row],[Test No.]]&amp;Table7[[#This Row],[Section]]&amp;Table7[[#This Row],[Q. No.]]</f>
        <v>P6E46</v>
      </c>
      <c r="B422" s="8"/>
      <c r="C422" s="9" t="s">
        <v>310</v>
      </c>
      <c r="D422" s="6">
        <v>46</v>
      </c>
      <c r="E422" s="6" t="s">
        <v>31</v>
      </c>
      <c r="F422" s="14">
        <v>1</v>
      </c>
      <c r="G422" s="14" t="s">
        <v>59</v>
      </c>
      <c r="H422" s="10">
        <v>3</v>
      </c>
      <c r="I422" s="13" t="s">
        <v>39</v>
      </c>
      <c r="J422" s="3" t="s">
        <v>402</v>
      </c>
      <c r="K422" s="2" t="str">
        <f>VLOOKUP(Table7[[#This Row],[CID]],ALY,2,FALSE)</f>
        <v>Faulty Modifier</v>
      </c>
    </row>
    <row r="423" spans="1:11" x14ac:dyDescent="0.2">
      <c r="A423" s="8" t="str">
        <f>Table7[[#This Row],[Test No.]]&amp;Table7[[#This Row],[Section]]&amp;Table7[[#This Row],[Q. No.]]</f>
        <v>P6E47</v>
      </c>
      <c r="B423" s="8"/>
      <c r="C423" s="9" t="s">
        <v>310</v>
      </c>
      <c r="D423" s="6">
        <v>47</v>
      </c>
      <c r="E423" s="6" t="s">
        <v>31</v>
      </c>
      <c r="F423" s="14">
        <v>1</v>
      </c>
      <c r="G423" s="14" t="s">
        <v>59</v>
      </c>
      <c r="H423" s="10">
        <v>2</v>
      </c>
      <c r="I423" s="13" t="s">
        <v>38</v>
      </c>
      <c r="J423" s="3" t="s">
        <v>394</v>
      </c>
      <c r="K423" s="2" t="str">
        <f>VLOOKUP(Table7[[#This Row],[CID]],ALY,2,FALSE)</f>
        <v>Pronouns</v>
      </c>
    </row>
    <row r="424" spans="1:11" x14ac:dyDescent="0.2">
      <c r="A424" s="8" t="str">
        <f>Table7[[#This Row],[Test No.]]&amp;Table7[[#This Row],[Section]]&amp;Table7[[#This Row],[Q. No.]]</f>
        <v>P6E48</v>
      </c>
      <c r="B424" s="8"/>
      <c r="C424" s="9" t="s">
        <v>310</v>
      </c>
      <c r="D424" s="6">
        <v>48</v>
      </c>
      <c r="E424" s="6" t="s">
        <v>31</v>
      </c>
      <c r="F424" s="14">
        <v>2</v>
      </c>
      <c r="G424" s="13" t="s">
        <v>57</v>
      </c>
      <c r="H424" s="10">
        <v>4</v>
      </c>
      <c r="I424" s="13" t="s">
        <v>40</v>
      </c>
      <c r="J424" s="3" t="s">
        <v>516</v>
      </c>
      <c r="K424" s="2" t="str">
        <f>VLOOKUP(Table7[[#This Row],[CID]],ALY,2,FALSE)</f>
        <v>Transitions &amp; Topic Sentences</v>
      </c>
    </row>
    <row r="425" spans="1:11" x14ac:dyDescent="0.2">
      <c r="A425" s="8" t="str">
        <f>Table7[[#This Row],[Test No.]]&amp;Table7[[#This Row],[Section]]&amp;Table7[[#This Row],[Q. No.]]</f>
        <v>P6E49</v>
      </c>
      <c r="B425" s="8"/>
      <c r="C425" s="9" t="s">
        <v>310</v>
      </c>
      <c r="D425" s="6">
        <v>49</v>
      </c>
      <c r="E425" s="6" t="s">
        <v>31</v>
      </c>
      <c r="F425" s="14">
        <v>2</v>
      </c>
      <c r="G425" s="13" t="s">
        <v>57</v>
      </c>
      <c r="H425" s="10">
        <v>5</v>
      </c>
      <c r="I425" s="13" t="s">
        <v>41</v>
      </c>
      <c r="J425" s="3" t="s">
        <v>520</v>
      </c>
      <c r="K425" s="2" t="str">
        <f>VLOOKUP(Table7[[#This Row],[CID]],ALY,2,FALSE)</f>
        <v>Reorganization</v>
      </c>
    </row>
    <row r="426" spans="1:11" x14ac:dyDescent="0.2">
      <c r="A426" s="8" t="str">
        <f>Table7[[#This Row],[Test No.]]&amp;Table7[[#This Row],[Section]]&amp;Table7[[#This Row],[Q. No.]]</f>
        <v>P6E50</v>
      </c>
      <c r="B426" s="8"/>
      <c r="C426" s="9" t="s">
        <v>310</v>
      </c>
      <c r="D426" s="6">
        <v>50</v>
      </c>
      <c r="E426" s="6" t="s">
        <v>31</v>
      </c>
      <c r="F426" s="14">
        <v>1</v>
      </c>
      <c r="G426" s="14" t="s">
        <v>59</v>
      </c>
      <c r="H426" s="14">
        <v>1</v>
      </c>
      <c r="I426" s="14" t="s">
        <v>37</v>
      </c>
      <c r="J426" s="3" t="s">
        <v>387</v>
      </c>
      <c r="K426" s="2" t="str">
        <f>VLOOKUP(Table7[[#This Row],[CID]],ALY,2,FALSE)</f>
        <v>Commas</v>
      </c>
    </row>
    <row r="427" spans="1:11" x14ac:dyDescent="0.2">
      <c r="A427" s="8" t="str">
        <f>Table7[[#This Row],[Test No.]]&amp;Table7[[#This Row],[Section]]&amp;Table7[[#This Row],[Q. No.]]</f>
        <v>P6E51</v>
      </c>
      <c r="B427" s="8"/>
      <c r="C427" s="9" t="s">
        <v>310</v>
      </c>
      <c r="D427" s="6">
        <v>51</v>
      </c>
      <c r="E427" s="6" t="s">
        <v>31</v>
      </c>
      <c r="F427" s="14">
        <v>2</v>
      </c>
      <c r="G427" s="13" t="s">
        <v>57</v>
      </c>
      <c r="H427" s="10">
        <v>6</v>
      </c>
      <c r="I427" s="13" t="s">
        <v>42</v>
      </c>
      <c r="J427" s="3" t="s">
        <v>523</v>
      </c>
      <c r="K427" s="2" t="str">
        <f>VLOOKUP(Table7[[#This Row],[CID]],ALY,2,FALSE)</f>
        <v>Avoiding Ambiguity &amp; Redundancy</v>
      </c>
    </row>
    <row r="428" spans="1:11" x14ac:dyDescent="0.2">
      <c r="A428" s="8" t="str">
        <f>Table7[[#This Row],[Test No.]]&amp;Table7[[#This Row],[Section]]&amp;Table7[[#This Row],[Q. No.]]</f>
        <v>P6E52</v>
      </c>
      <c r="B428" s="8"/>
      <c r="C428" s="9" t="s">
        <v>310</v>
      </c>
      <c r="D428" s="6">
        <v>52</v>
      </c>
      <c r="E428" s="6" t="s">
        <v>31</v>
      </c>
      <c r="F428" s="14">
        <v>1</v>
      </c>
      <c r="G428" s="14" t="s">
        <v>59</v>
      </c>
      <c r="H428" s="10">
        <v>2</v>
      </c>
      <c r="I428" s="13" t="s">
        <v>38</v>
      </c>
      <c r="J428" s="3" t="s">
        <v>395</v>
      </c>
      <c r="K428" s="2" t="str">
        <f>VLOOKUP(Table7[[#This Row],[CID]],ALY,2,FALSE)</f>
        <v>Verb Forms/Tense Agreement</v>
      </c>
    </row>
    <row r="429" spans="1:11" x14ac:dyDescent="0.2">
      <c r="A429" s="8" t="str">
        <f>Table7[[#This Row],[Test No.]]&amp;Table7[[#This Row],[Section]]&amp;Table7[[#This Row],[Q. No.]]</f>
        <v>P6E53</v>
      </c>
      <c r="B429" s="8"/>
      <c r="C429" s="9" t="s">
        <v>310</v>
      </c>
      <c r="D429" s="6">
        <v>53</v>
      </c>
      <c r="E429" s="6" t="s">
        <v>31</v>
      </c>
      <c r="F429" s="14">
        <v>1</v>
      </c>
      <c r="G429" s="14" t="s">
        <v>59</v>
      </c>
      <c r="H429" s="10">
        <v>3</v>
      </c>
      <c r="I429" s="13" t="s">
        <v>39</v>
      </c>
      <c r="J429" s="3" t="s">
        <v>402</v>
      </c>
      <c r="K429" s="2" t="str">
        <f>VLOOKUP(Table7[[#This Row],[CID]],ALY,2,FALSE)</f>
        <v>Faulty Modifier</v>
      </c>
    </row>
    <row r="430" spans="1:11" x14ac:dyDescent="0.2">
      <c r="A430" s="8" t="str">
        <f>Table7[[#This Row],[Test No.]]&amp;Table7[[#This Row],[Section]]&amp;Table7[[#This Row],[Q. No.]]</f>
        <v>P6E54</v>
      </c>
      <c r="B430" s="8"/>
      <c r="C430" s="9" t="s">
        <v>310</v>
      </c>
      <c r="D430" s="6">
        <v>54</v>
      </c>
      <c r="E430" s="6" t="s">
        <v>31</v>
      </c>
      <c r="F430" s="14">
        <v>2</v>
      </c>
      <c r="G430" s="13" t="s">
        <v>57</v>
      </c>
      <c r="H430" s="10">
        <v>5</v>
      </c>
      <c r="I430" s="13" t="s">
        <v>41</v>
      </c>
      <c r="J430" s="3" t="s">
        <v>520</v>
      </c>
      <c r="K430" s="2" t="str">
        <f>VLOOKUP(Table7[[#This Row],[CID]],ALY,2,FALSE)</f>
        <v>Reorganization</v>
      </c>
    </row>
    <row r="431" spans="1:11" x14ac:dyDescent="0.2">
      <c r="A431" s="8" t="str">
        <f>Table7[[#This Row],[Test No.]]&amp;Table7[[#This Row],[Section]]&amp;Table7[[#This Row],[Q. No.]]</f>
        <v>P6E55</v>
      </c>
      <c r="B431" s="8"/>
      <c r="C431" s="9" t="s">
        <v>310</v>
      </c>
      <c r="D431" s="6">
        <v>55</v>
      </c>
      <c r="E431" s="6" t="s">
        <v>31</v>
      </c>
      <c r="F431" s="14">
        <v>1</v>
      </c>
      <c r="G431" s="14" t="s">
        <v>59</v>
      </c>
      <c r="H431" s="14">
        <v>1</v>
      </c>
      <c r="I431" s="14" t="s">
        <v>37</v>
      </c>
      <c r="J431" s="3" t="s">
        <v>387</v>
      </c>
      <c r="K431" s="2" t="str">
        <f>VLOOKUP(Table7[[#This Row],[CID]],ALY,2,FALSE)</f>
        <v>Commas</v>
      </c>
    </row>
    <row r="432" spans="1:11" x14ac:dyDescent="0.2">
      <c r="A432" s="8" t="str">
        <f>Table7[[#This Row],[Test No.]]&amp;Table7[[#This Row],[Section]]&amp;Table7[[#This Row],[Q. No.]]</f>
        <v>P6E56</v>
      </c>
      <c r="B432" s="8"/>
      <c r="C432" s="9" t="s">
        <v>310</v>
      </c>
      <c r="D432" s="6">
        <v>56</v>
      </c>
      <c r="E432" s="6" t="s">
        <v>31</v>
      </c>
      <c r="F432" s="14">
        <v>1</v>
      </c>
      <c r="G432" s="14" t="s">
        <v>59</v>
      </c>
      <c r="H432" s="14">
        <v>1</v>
      </c>
      <c r="I432" s="14" t="s">
        <v>37</v>
      </c>
      <c r="J432" s="3" t="s">
        <v>387</v>
      </c>
      <c r="K432" s="2" t="str">
        <f>VLOOKUP(Table7[[#This Row],[CID]],ALY,2,FALSE)</f>
        <v>Commas</v>
      </c>
    </row>
    <row r="433" spans="1:11" x14ac:dyDescent="0.2">
      <c r="A433" s="8" t="str">
        <f>Table7[[#This Row],[Test No.]]&amp;Table7[[#This Row],[Section]]&amp;Table7[[#This Row],[Q. No.]]</f>
        <v>P6E57</v>
      </c>
      <c r="B433" s="8"/>
      <c r="C433" s="9" t="s">
        <v>310</v>
      </c>
      <c r="D433" s="6">
        <v>57</v>
      </c>
      <c r="E433" s="6" t="s">
        <v>31</v>
      </c>
      <c r="F433" s="14">
        <v>2</v>
      </c>
      <c r="G433" s="13" t="s">
        <v>57</v>
      </c>
      <c r="H433" s="10">
        <v>4</v>
      </c>
      <c r="I433" s="13" t="s">
        <v>40</v>
      </c>
      <c r="J433" s="3" t="s">
        <v>512</v>
      </c>
      <c r="K433" s="2" t="str">
        <f>VLOOKUP(Table7[[#This Row],[CID]],ALY,2,FALSE)</f>
        <v>Additional Detail &amp; Evidence</v>
      </c>
    </row>
    <row r="434" spans="1:11" x14ac:dyDescent="0.2">
      <c r="A434" s="8" t="str">
        <f>Table7[[#This Row],[Test No.]]&amp;Table7[[#This Row],[Section]]&amp;Table7[[#This Row],[Q. No.]]</f>
        <v>P6E58</v>
      </c>
      <c r="B434" s="8"/>
      <c r="C434" s="9" t="s">
        <v>310</v>
      </c>
      <c r="D434" s="6">
        <v>58</v>
      </c>
      <c r="E434" s="6" t="s">
        <v>31</v>
      </c>
      <c r="F434" s="14">
        <v>1</v>
      </c>
      <c r="G434" s="14" t="s">
        <v>59</v>
      </c>
      <c r="H434" s="10">
        <v>2</v>
      </c>
      <c r="I434" s="13" t="s">
        <v>38</v>
      </c>
      <c r="J434" s="3" t="s">
        <v>395</v>
      </c>
      <c r="K434" s="2" t="str">
        <f>VLOOKUP(Table7[[#This Row],[CID]],ALY,2,FALSE)</f>
        <v>Verb Forms/Tense Agreement</v>
      </c>
    </row>
    <row r="435" spans="1:11" x14ac:dyDescent="0.2">
      <c r="A435" s="8" t="str">
        <f>Table7[[#This Row],[Test No.]]&amp;Table7[[#This Row],[Section]]&amp;Table7[[#This Row],[Q. No.]]</f>
        <v>P6E59</v>
      </c>
      <c r="B435" s="8"/>
      <c r="C435" s="9" t="s">
        <v>310</v>
      </c>
      <c r="D435" s="6">
        <v>59</v>
      </c>
      <c r="E435" s="6" t="s">
        <v>31</v>
      </c>
      <c r="F435" s="14">
        <v>2</v>
      </c>
      <c r="G435" s="13" t="s">
        <v>57</v>
      </c>
      <c r="H435" s="10">
        <v>4</v>
      </c>
      <c r="I435" s="13" t="s">
        <v>40</v>
      </c>
      <c r="J435" s="3" t="s">
        <v>513</v>
      </c>
      <c r="K435" s="2" t="str">
        <f>VLOOKUP(Table7[[#This Row],[CID]],ALY,2,FALSE)</f>
        <v>Writer's Goal</v>
      </c>
    </row>
    <row r="436" spans="1:11" x14ac:dyDescent="0.2">
      <c r="A436" s="8" t="str">
        <f>Table7[[#This Row],[Test No.]]&amp;Table7[[#This Row],[Section]]&amp;Table7[[#This Row],[Q. No.]]</f>
        <v>P6E60</v>
      </c>
      <c r="B436" s="8"/>
      <c r="C436" s="9" t="s">
        <v>310</v>
      </c>
      <c r="D436" s="6">
        <v>60</v>
      </c>
      <c r="E436" s="6" t="s">
        <v>31</v>
      </c>
      <c r="F436" s="14">
        <v>2</v>
      </c>
      <c r="G436" s="13" t="s">
        <v>57</v>
      </c>
      <c r="H436" s="10">
        <v>4</v>
      </c>
      <c r="I436" s="13" t="s">
        <v>40</v>
      </c>
      <c r="J436" s="3" t="s">
        <v>512</v>
      </c>
      <c r="K436" s="2" t="str">
        <f>VLOOKUP(Table7[[#This Row],[CID]],ALY,2,FALSE)</f>
        <v>Additional Detail &amp; Evidence</v>
      </c>
    </row>
    <row r="437" spans="1:11" x14ac:dyDescent="0.2">
      <c r="A437" s="8" t="str">
        <f>Table7[[#This Row],[Test No.]]&amp;Table7[[#This Row],[Section]]&amp;Table7[[#This Row],[Q. No.]]</f>
        <v>P6E61</v>
      </c>
      <c r="B437" s="8"/>
      <c r="C437" s="9" t="s">
        <v>310</v>
      </c>
      <c r="D437" s="6">
        <v>61</v>
      </c>
      <c r="E437" s="6" t="s">
        <v>31</v>
      </c>
      <c r="F437" s="14">
        <v>1</v>
      </c>
      <c r="G437" s="14" t="s">
        <v>59</v>
      </c>
      <c r="H437" s="10">
        <v>2</v>
      </c>
      <c r="I437" s="13" t="s">
        <v>38</v>
      </c>
      <c r="J437" s="3" t="s">
        <v>395</v>
      </c>
      <c r="K437" s="2" t="str">
        <f>VLOOKUP(Table7[[#This Row],[CID]],ALY,2,FALSE)</f>
        <v>Verb Forms/Tense Agreement</v>
      </c>
    </row>
    <row r="438" spans="1:11" x14ac:dyDescent="0.2">
      <c r="A438" s="8" t="str">
        <f>Table7[[#This Row],[Test No.]]&amp;Table7[[#This Row],[Section]]&amp;Table7[[#This Row],[Q. No.]]</f>
        <v>P6E62</v>
      </c>
      <c r="B438" s="8"/>
      <c r="C438" s="9" t="s">
        <v>310</v>
      </c>
      <c r="D438" s="6">
        <v>62</v>
      </c>
      <c r="E438" s="6" t="s">
        <v>31</v>
      </c>
      <c r="F438" s="14">
        <v>1</v>
      </c>
      <c r="G438" s="14" t="s">
        <v>59</v>
      </c>
      <c r="H438" s="14">
        <v>1</v>
      </c>
      <c r="I438" s="14" t="s">
        <v>37</v>
      </c>
      <c r="J438" s="3" t="s">
        <v>387</v>
      </c>
      <c r="K438" s="2" t="str">
        <f>VLOOKUP(Table7[[#This Row],[CID]],ALY,2,FALSE)</f>
        <v>Commas</v>
      </c>
    </row>
    <row r="439" spans="1:11" x14ac:dyDescent="0.2">
      <c r="A439" s="8" t="str">
        <f>Table7[[#This Row],[Test No.]]&amp;Table7[[#This Row],[Section]]&amp;Table7[[#This Row],[Q. No.]]</f>
        <v>P6E63</v>
      </c>
      <c r="B439" s="8"/>
      <c r="C439" s="9" t="s">
        <v>310</v>
      </c>
      <c r="D439" s="6">
        <v>63</v>
      </c>
      <c r="E439" s="6" t="s">
        <v>31</v>
      </c>
      <c r="F439" s="14">
        <v>1</v>
      </c>
      <c r="G439" s="14" t="s">
        <v>59</v>
      </c>
      <c r="H439" s="10">
        <v>2</v>
      </c>
      <c r="I439" s="13" t="s">
        <v>38</v>
      </c>
      <c r="J439" s="3" t="s">
        <v>393</v>
      </c>
      <c r="K439" s="2" t="str">
        <f>VLOOKUP(Table7[[#This Row],[CID]],ALY,2,FALSE)</f>
        <v>SVA</v>
      </c>
    </row>
    <row r="440" spans="1:11" x14ac:dyDescent="0.2">
      <c r="A440" s="8" t="str">
        <f>Table7[[#This Row],[Test No.]]&amp;Table7[[#This Row],[Section]]&amp;Table7[[#This Row],[Q. No.]]</f>
        <v>P6E64</v>
      </c>
      <c r="B440" s="8"/>
      <c r="C440" s="9" t="s">
        <v>310</v>
      </c>
      <c r="D440" s="6">
        <v>64</v>
      </c>
      <c r="E440" s="6" t="s">
        <v>31</v>
      </c>
      <c r="F440" s="14">
        <v>1</v>
      </c>
      <c r="G440" s="14" t="s">
        <v>59</v>
      </c>
      <c r="H440" s="10">
        <v>2</v>
      </c>
      <c r="I440" s="13" t="s">
        <v>38</v>
      </c>
      <c r="J440" s="3" t="s">
        <v>395</v>
      </c>
      <c r="K440" s="2" t="str">
        <f>VLOOKUP(Table7[[#This Row],[CID]],ALY,2,FALSE)</f>
        <v>Verb Forms/Tense Agreement</v>
      </c>
    </row>
    <row r="441" spans="1:11" x14ac:dyDescent="0.2">
      <c r="A441" s="8" t="str">
        <f>Table7[[#This Row],[Test No.]]&amp;Table7[[#This Row],[Section]]&amp;Table7[[#This Row],[Q. No.]]</f>
        <v>P6E65</v>
      </c>
      <c r="B441" s="8"/>
      <c r="C441" s="9" t="s">
        <v>310</v>
      </c>
      <c r="D441" s="6">
        <v>65</v>
      </c>
      <c r="E441" s="6" t="s">
        <v>31</v>
      </c>
      <c r="F441" s="14">
        <v>2</v>
      </c>
      <c r="G441" s="13" t="s">
        <v>57</v>
      </c>
      <c r="H441" s="10">
        <v>5</v>
      </c>
      <c r="I441" s="13" t="s">
        <v>41</v>
      </c>
      <c r="J441" s="3" t="s">
        <v>520</v>
      </c>
      <c r="K441" s="2" t="str">
        <f>VLOOKUP(Table7[[#This Row],[CID]],ALY,2,FALSE)</f>
        <v>Reorganization</v>
      </c>
    </row>
    <row r="442" spans="1:11" x14ac:dyDescent="0.2">
      <c r="A442" s="8" t="str">
        <f>Table7[[#This Row],[Test No.]]&amp;Table7[[#This Row],[Section]]&amp;Table7[[#This Row],[Q. No.]]</f>
        <v>P6E66</v>
      </c>
      <c r="B442" s="8"/>
      <c r="C442" s="9" t="s">
        <v>310</v>
      </c>
      <c r="D442" s="6">
        <v>66</v>
      </c>
      <c r="E442" s="6" t="s">
        <v>31</v>
      </c>
      <c r="F442" s="14">
        <v>2</v>
      </c>
      <c r="G442" s="13" t="s">
        <v>57</v>
      </c>
      <c r="H442" s="10">
        <v>4</v>
      </c>
      <c r="I442" s="13" t="s">
        <v>40</v>
      </c>
      <c r="J442" s="3" t="s">
        <v>512</v>
      </c>
      <c r="K442" s="2" t="str">
        <f>VLOOKUP(Table7[[#This Row],[CID]],ALY,2,FALSE)</f>
        <v>Additional Detail &amp; Evidence</v>
      </c>
    </row>
    <row r="443" spans="1:11" x14ac:dyDescent="0.2">
      <c r="A443" s="8" t="str">
        <f>Table7[[#This Row],[Test No.]]&amp;Table7[[#This Row],[Section]]&amp;Table7[[#This Row],[Q. No.]]</f>
        <v>P6E67</v>
      </c>
      <c r="B443" s="8"/>
      <c r="C443" s="9" t="s">
        <v>310</v>
      </c>
      <c r="D443" s="6">
        <v>67</v>
      </c>
      <c r="E443" s="6" t="s">
        <v>31</v>
      </c>
      <c r="F443" s="14">
        <v>2</v>
      </c>
      <c r="G443" s="13" t="s">
        <v>57</v>
      </c>
      <c r="H443" s="10">
        <v>4</v>
      </c>
      <c r="I443" s="13" t="s">
        <v>40</v>
      </c>
      <c r="J443" s="3" t="s">
        <v>513</v>
      </c>
      <c r="K443" s="2" t="str">
        <f>VLOOKUP(Table7[[#This Row],[CID]],ALY,2,FALSE)</f>
        <v>Writer's Goal</v>
      </c>
    </row>
    <row r="444" spans="1:11" x14ac:dyDescent="0.2">
      <c r="A444" s="8" t="str">
        <f>Table7[[#This Row],[Test No.]]&amp;Table7[[#This Row],[Section]]&amp;Table7[[#This Row],[Q. No.]]</f>
        <v>P6E68</v>
      </c>
      <c r="B444" s="8"/>
      <c r="C444" s="9" t="s">
        <v>310</v>
      </c>
      <c r="D444" s="6">
        <v>68</v>
      </c>
      <c r="E444" s="6" t="s">
        <v>31</v>
      </c>
      <c r="F444" s="14">
        <v>1</v>
      </c>
      <c r="G444" s="14" t="s">
        <v>59</v>
      </c>
      <c r="H444" s="10">
        <v>2</v>
      </c>
      <c r="I444" s="13" t="s">
        <v>38</v>
      </c>
      <c r="J444" s="3" t="s">
        <v>397</v>
      </c>
      <c r="K444" s="2" t="str">
        <f>VLOOKUP(Table7[[#This Row],[CID]],ALY,2,FALSE)</f>
        <v>Word Choice</v>
      </c>
    </row>
    <row r="445" spans="1:11" x14ac:dyDescent="0.2">
      <c r="A445" s="8" t="str">
        <f>Table7[[#This Row],[Test No.]]&amp;Table7[[#This Row],[Section]]&amp;Table7[[#This Row],[Q. No.]]</f>
        <v>P6E69</v>
      </c>
      <c r="B445" s="8"/>
      <c r="C445" s="9" t="s">
        <v>310</v>
      </c>
      <c r="D445" s="6">
        <v>69</v>
      </c>
      <c r="E445" s="6" t="s">
        <v>31</v>
      </c>
      <c r="F445" s="14">
        <v>2</v>
      </c>
      <c r="G445" s="13" t="s">
        <v>57</v>
      </c>
      <c r="H445" s="10">
        <v>6</v>
      </c>
      <c r="I445" s="13" t="s">
        <v>42</v>
      </c>
      <c r="J445" s="3" t="s">
        <v>523</v>
      </c>
      <c r="K445" s="2" t="str">
        <f>VLOOKUP(Table7[[#This Row],[CID]],ALY,2,FALSE)</f>
        <v>Avoiding Ambiguity &amp; Redundancy</v>
      </c>
    </row>
    <row r="446" spans="1:11" x14ac:dyDescent="0.2">
      <c r="A446" s="8" t="str">
        <f>Table7[[#This Row],[Test No.]]&amp;Table7[[#This Row],[Section]]&amp;Table7[[#This Row],[Q. No.]]</f>
        <v>P6E70</v>
      </c>
      <c r="B446" s="8"/>
      <c r="C446" s="9" t="s">
        <v>310</v>
      </c>
      <c r="D446" s="6">
        <v>70</v>
      </c>
      <c r="E446" s="6" t="s">
        <v>31</v>
      </c>
      <c r="F446" s="14">
        <v>1</v>
      </c>
      <c r="G446" s="14" t="s">
        <v>59</v>
      </c>
      <c r="H446" s="10">
        <v>2</v>
      </c>
      <c r="I446" s="13" t="s">
        <v>38</v>
      </c>
      <c r="J446" s="3" t="s">
        <v>397</v>
      </c>
      <c r="K446" s="2" t="str">
        <f>VLOOKUP(Table7[[#This Row],[CID]],ALY,2,FALSE)</f>
        <v>Word Choice</v>
      </c>
    </row>
    <row r="447" spans="1:11" x14ac:dyDescent="0.2">
      <c r="A447" s="8" t="str">
        <f>Table7[[#This Row],[Test No.]]&amp;Table7[[#This Row],[Section]]&amp;Table7[[#This Row],[Q. No.]]</f>
        <v>P6E71</v>
      </c>
      <c r="B447" s="8"/>
      <c r="C447" s="9" t="s">
        <v>310</v>
      </c>
      <c r="D447" s="6">
        <v>71</v>
      </c>
      <c r="E447" s="6" t="s">
        <v>31</v>
      </c>
      <c r="F447" s="14">
        <v>2</v>
      </c>
      <c r="G447" s="13" t="s">
        <v>57</v>
      </c>
      <c r="H447" s="10">
        <v>4</v>
      </c>
      <c r="I447" s="13" t="s">
        <v>40</v>
      </c>
      <c r="J447" s="3" t="s">
        <v>516</v>
      </c>
      <c r="K447" s="2" t="str">
        <f>VLOOKUP(Table7[[#This Row],[CID]],ALY,2,FALSE)</f>
        <v>Transitions &amp; Topic Sentences</v>
      </c>
    </row>
    <row r="448" spans="1:11" x14ac:dyDescent="0.2">
      <c r="A448" s="8" t="str">
        <f>Table7[[#This Row],[Test No.]]&amp;Table7[[#This Row],[Section]]&amp;Table7[[#This Row],[Q. No.]]</f>
        <v>P6E72</v>
      </c>
      <c r="B448" s="8"/>
      <c r="C448" s="9" t="s">
        <v>310</v>
      </c>
      <c r="D448" s="6">
        <v>72</v>
      </c>
      <c r="E448" s="6" t="s">
        <v>31</v>
      </c>
      <c r="F448" s="14">
        <v>1</v>
      </c>
      <c r="G448" s="14" t="s">
        <v>59</v>
      </c>
      <c r="H448" s="10">
        <v>3</v>
      </c>
      <c r="I448" s="13" t="s">
        <v>39</v>
      </c>
      <c r="J448" s="3" t="s">
        <v>400</v>
      </c>
      <c r="K448" s="2" t="str">
        <f>VLOOKUP(Table7[[#This Row],[CID]],ALY,2,FALSE)</f>
        <v>Run-On Sentence</v>
      </c>
    </row>
    <row r="449" spans="1:11" x14ac:dyDescent="0.2">
      <c r="A449" s="8" t="str">
        <f>Table7[[#This Row],[Test No.]]&amp;Table7[[#This Row],[Section]]&amp;Table7[[#This Row],[Q. No.]]</f>
        <v>P6E73</v>
      </c>
      <c r="B449" s="8"/>
      <c r="C449" s="9" t="s">
        <v>310</v>
      </c>
      <c r="D449" s="6">
        <v>73</v>
      </c>
      <c r="E449" s="6" t="s">
        <v>31</v>
      </c>
      <c r="F449" s="14">
        <v>1</v>
      </c>
      <c r="G449" s="14" t="s">
        <v>59</v>
      </c>
      <c r="H449" s="14">
        <v>1</v>
      </c>
      <c r="I449" s="14" t="s">
        <v>37</v>
      </c>
      <c r="J449" s="3" t="s">
        <v>387</v>
      </c>
      <c r="K449" s="2" t="str">
        <f>VLOOKUP(Table7[[#This Row],[CID]],ALY,2,FALSE)</f>
        <v>Commas</v>
      </c>
    </row>
    <row r="450" spans="1:11" x14ac:dyDescent="0.2">
      <c r="A450" s="8" t="str">
        <f>Table7[[#This Row],[Test No.]]&amp;Table7[[#This Row],[Section]]&amp;Table7[[#This Row],[Q. No.]]</f>
        <v>P6E74</v>
      </c>
      <c r="B450" s="8"/>
      <c r="C450" s="9" t="s">
        <v>310</v>
      </c>
      <c r="D450" s="6">
        <v>74</v>
      </c>
      <c r="E450" s="6" t="s">
        <v>31</v>
      </c>
      <c r="F450" s="14">
        <v>1</v>
      </c>
      <c r="G450" s="14" t="s">
        <v>59</v>
      </c>
      <c r="H450" s="10">
        <v>2</v>
      </c>
      <c r="I450" s="13" t="s">
        <v>38</v>
      </c>
      <c r="J450" s="3" t="s">
        <v>395</v>
      </c>
      <c r="K450" s="2" t="str">
        <f>VLOOKUP(Table7[[#This Row],[CID]],ALY,2,FALSE)</f>
        <v>Verb Forms/Tense Agreement</v>
      </c>
    </row>
    <row r="451" spans="1:11" x14ac:dyDescent="0.2">
      <c r="A451" s="8" t="str">
        <f>Table7[[#This Row],[Test No.]]&amp;Table7[[#This Row],[Section]]&amp;Table7[[#This Row],[Q. No.]]</f>
        <v>P6E75</v>
      </c>
      <c r="B451" s="8"/>
      <c r="C451" s="9" t="s">
        <v>310</v>
      </c>
      <c r="D451" s="6">
        <v>75</v>
      </c>
      <c r="E451" s="6" t="s">
        <v>31</v>
      </c>
      <c r="F451" s="14">
        <v>2</v>
      </c>
      <c r="G451" s="13" t="s">
        <v>57</v>
      </c>
      <c r="H451" s="10">
        <v>4</v>
      </c>
      <c r="I451" s="13" t="s">
        <v>40</v>
      </c>
      <c r="J451" s="3" t="s">
        <v>513</v>
      </c>
      <c r="K451" s="2" t="str">
        <f>VLOOKUP(Table7[[#This Row],[CID]],ALY,2,FALSE)</f>
        <v>Writer's Goal</v>
      </c>
    </row>
    <row r="452" spans="1:11" x14ac:dyDescent="0.2">
      <c r="A452" s="8" t="str">
        <f>Table7[[#This Row],[Test No.]]&amp;Table7[[#This Row],[Section]]&amp;Table7[[#This Row],[Q. No.]]</f>
        <v>P7E1</v>
      </c>
      <c r="B452" s="8"/>
      <c r="C452" s="9" t="s">
        <v>311</v>
      </c>
      <c r="D452" s="6">
        <v>1</v>
      </c>
      <c r="E452" s="10" t="s">
        <v>31</v>
      </c>
      <c r="F452" s="14">
        <v>1</v>
      </c>
      <c r="G452" s="14" t="s">
        <v>59</v>
      </c>
      <c r="H452" s="10">
        <v>2</v>
      </c>
      <c r="I452" s="13" t="s">
        <v>38</v>
      </c>
      <c r="J452" s="3" t="s">
        <v>395</v>
      </c>
      <c r="K452" s="2" t="str">
        <f>VLOOKUP(Table7[[#This Row],[CID]],ALY,2,FALSE)</f>
        <v>Verb Forms/Tense Agreement</v>
      </c>
    </row>
    <row r="453" spans="1:11" x14ac:dyDescent="0.2">
      <c r="A453" s="8" t="str">
        <f>Table7[[#This Row],[Test No.]]&amp;Table7[[#This Row],[Section]]&amp;Table7[[#This Row],[Q. No.]]</f>
        <v>P7E2</v>
      </c>
      <c r="B453" s="8"/>
      <c r="C453" s="9" t="s">
        <v>311</v>
      </c>
      <c r="D453" s="6">
        <v>2</v>
      </c>
      <c r="E453" s="10" t="s">
        <v>31</v>
      </c>
      <c r="F453" s="14">
        <v>1</v>
      </c>
      <c r="G453" s="14" t="s">
        <v>59</v>
      </c>
      <c r="H453" s="10">
        <v>2</v>
      </c>
      <c r="I453" s="13" t="s">
        <v>38</v>
      </c>
      <c r="J453" s="3" t="s">
        <v>395</v>
      </c>
      <c r="K453" s="2" t="str">
        <f>VLOOKUP(Table7[[#This Row],[CID]],ALY,2,FALSE)</f>
        <v>Verb Forms/Tense Agreement</v>
      </c>
    </row>
    <row r="454" spans="1:11" x14ac:dyDescent="0.2">
      <c r="A454" s="8" t="str">
        <f>Table7[[#This Row],[Test No.]]&amp;Table7[[#This Row],[Section]]&amp;Table7[[#This Row],[Q. No.]]</f>
        <v>P7E3</v>
      </c>
      <c r="B454" s="8"/>
      <c r="C454" s="9" t="s">
        <v>311</v>
      </c>
      <c r="D454" s="6">
        <v>3</v>
      </c>
      <c r="E454" s="10" t="s">
        <v>31</v>
      </c>
      <c r="F454" s="14">
        <v>1</v>
      </c>
      <c r="G454" s="14" t="s">
        <v>59</v>
      </c>
      <c r="H454" s="10">
        <v>2</v>
      </c>
      <c r="I454" s="13" t="s">
        <v>38</v>
      </c>
      <c r="J454" s="3" t="s">
        <v>398</v>
      </c>
      <c r="K454" s="2" t="str">
        <f>VLOOKUP(Table7[[#This Row],[CID]],ALY,2,FALSE)</f>
        <v>Idioms</v>
      </c>
    </row>
    <row r="455" spans="1:11" x14ac:dyDescent="0.2">
      <c r="A455" s="8" t="str">
        <f>Table7[[#This Row],[Test No.]]&amp;Table7[[#This Row],[Section]]&amp;Table7[[#This Row],[Q. No.]]</f>
        <v>P7E4</v>
      </c>
      <c r="B455" s="8"/>
      <c r="C455" s="9" t="s">
        <v>311</v>
      </c>
      <c r="D455" s="6">
        <v>4</v>
      </c>
      <c r="E455" s="10" t="s">
        <v>31</v>
      </c>
      <c r="F455" s="14">
        <v>2</v>
      </c>
      <c r="G455" s="13" t="s">
        <v>57</v>
      </c>
      <c r="H455" s="10">
        <v>5</v>
      </c>
      <c r="I455" s="13" t="s">
        <v>41</v>
      </c>
      <c r="J455" s="3" t="s">
        <v>517</v>
      </c>
      <c r="K455" s="2" t="str">
        <f>VLOOKUP(Table7[[#This Row],[CID]],ALY,2,FALSE)</f>
        <v>Logical Transitions</v>
      </c>
    </row>
    <row r="456" spans="1:11" x14ac:dyDescent="0.2">
      <c r="A456" s="8" t="str">
        <f>Table7[[#This Row],[Test No.]]&amp;Table7[[#This Row],[Section]]&amp;Table7[[#This Row],[Q. No.]]</f>
        <v>P7E5</v>
      </c>
      <c r="B456" s="8"/>
      <c r="C456" s="9" t="s">
        <v>311</v>
      </c>
      <c r="D456" s="6">
        <v>5</v>
      </c>
      <c r="E456" s="10" t="s">
        <v>31</v>
      </c>
      <c r="F456" s="14">
        <v>1</v>
      </c>
      <c r="G456" s="14" t="s">
        <v>59</v>
      </c>
      <c r="H456" s="10">
        <v>2</v>
      </c>
      <c r="I456" s="13" t="s">
        <v>38</v>
      </c>
      <c r="J456" s="3" t="s">
        <v>398</v>
      </c>
      <c r="K456" s="2" t="str">
        <f>VLOOKUP(Table7[[#This Row],[CID]],ALY,2,FALSE)</f>
        <v>Idioms</v>
      </c>
    </row>
    <row r="457" spans="1:11" x14ac:dyDescent="0.2">
      <c r="A457" s="8" t="str">
        <f>Table7[[#This Row],[Test No.]]&amp;Table7[[#This Row],[Section]]&amp;Table7[[#This Row],[Q. No.]]</f>
        <v>P7E6</v>
      </c>
      <c r="B457" s="8"/>
      <c r="C457" s="9" t="s">
        <v>311</v>
      </c>
      <c r="D457" s="6">
        <v>6</v>
      </c>
      <c r="E457" s="10" t="s">
        <v>31</v>
      </c>
      <c r="F457" s="14">
        <v>1</v>
      </c>
      <c r="G457" s="14" t="s">
        <v>59</v>
      </c>
      <c r="H457" s="10">
        <v>2</v>
      </c>
      <c r="I457" s="13" t="s">
        <v>38</v>
      </c>
      <c r="J457" s="3" t="s">
        <v>397</v>
      </c>
      <c r="K457" s="2" t="str">
        <f>VLOOKUP(Table7[[#This Row],[CID]],ALY,2,FALSE)</f>
        <v>Word Choice</v>
      </c>
    </row>
    <row r="458" spans="1:11" x14ac:dyDescent="0.2">
      <c r="A458" s="8" t="str">
        <f>Table7[[#This Row],[Test No.]]&amp;Table7[[#This Row],[Section]]&amp;Table7[[#This Row],[Q. No.]]</f>
        <v>P7E7</v>
      </c>
      <c r="B458" s="8"/>
      <c r="C458" s="9" t="s">
        <v>311</v>
      </c>
      <c r="D458" s="6">
        <v>7</v>
      </c>
      <c r="E458" s="10" t="s">
        <v>31</v>
      </c>
      <c r="F458" s="14">
        <v>1</v>
      </c>
      <c r="G458" s="14" t="s">
        <v>59</v>
      </c>
      <c r="H458" s="14">
        <v>1</v>
      </c>
      <c r="I458" s="14" t="s">
        <v>37</v>
      </c>
      <c r="J458" s="3" t="s">
        <v>387</v>
      </c>
      <c r="K458" s="2" t="str">
        <f>VLOOKUP(Table7[[#This Row],[CID]],ALY,2,FALSE)</f>
        <v>Commas</v>
      </c>
    </row>
    <row r="459" spans="1:11" x14ac:dyDescent="0.2">
      <c r="A459" s="8" t="str">
        <f>Table7[[#This Row],[Test No.]]&amp;Table7[[#This Row],[Section]]&amp;Table7[[#This Row],[Q. No.]]</f>
        <v>P7E8</v>
      </c>
      <c r="B459" s="8"/>
      <c r="C459" s="9" t="s">
        <v>311</v>
      </c>
      <c r="D459" s="6">
        <v>8</v>
      </c>
      <c r="E459" s="10" t="s">
        <v>31</v>
      </c>
      <c r="F459" s="14">
        <v>2</v>
      </c>
      <c r="G459" s="13" t="s">
        <v>57</v>
      </c>
      <c r="H459" s="10">
        <v>6</v>
      </c>
      <c r="I459" s="13" t="s">
        <v>42</v>
      </c>
      <c r="J459" s="3" t="s">
        <v>523</v>
      </c>
      <c r="K459" s="2" t="str">
        <f>VLOOKUP(Table7[[#This Row],[CID]],ALY,2,FALSE)</f>
        <v>Avoiding Ambiguity &amp; Redundancy</v>
      </c>
    </row>
    <row r="460" spans="1:11" x14ac:dyDescent="0.2">
      <c r="A460" s="8" t="str">
        <f>Table7[[#This Row],[Test No.]]&amp;Table7[[#This Row],[Section]]&amp;Table7[[#This Row],[Q. No.]]</f>
        <v>P7E9</v>
      </c>
      <c r="B460" s="8"/>
      <c r="C460" s="9" t="s">
        <v>311</v>
      </c>
      <c r="D460" s="6">
        <v>9</v>
      </c>
      <c r="E460" s="10" t="s">
        <v>31</v>
      </c>
      <c r="F460" s="14">
        <v>1</v>
      </c>
      <c r="G460" s="14" t="s">
        <v>59</v>
      </c>
      <c r="H460" s="14">
        <v>1</v>
      </c>
      <c r="I460" s="14" t="s">
        <v>37</v>
      </c>
      <c r="J460" s="3" t="s">
        <v>389</v>
      </c>
      <c r="K460" s="2" t="str">
        <f>VLOOKUP(Table7[[#This Row],[CID]],ALY,2,FALSE)</f>
        <v>Colons</v>
      </c>
    </row>
    <row r="461" spans="1:11" x14ac:dyDescent="0.2">
      <c r="A461" s="8" t="str">
        <f>Table7[[#This Row],[Test No.]]&amp;Table7[[#This Row],[Section]]&amp;Table7[[#This Row],[Q. No.]]</f>
        <v>P7E10</v>
      </c>
      <c r="B461" s="8"/>
      <c r="C461" s="9" t="s">
        <v>311</v>
      </c>
      <c r="D461" s="6">
        <v>10</v>
      </c>
      <c r="E461" s="10" t="s">
        <v>31</v>
      </c>
      <c r="F461" s="14">
        <v>2</v>
      </c>
      <c r="G461" s="13" t="s">
        <v>57</v>
      </c>
      <c r="H461" s="10">
        <v>5</v>
      </c>
      <c r="I461" s="13" t="s">
        <v>41</v>
      </c>
      <c r="J461" s="3" t="s">
        <v>517</v>
      </c>
      <c r="K461" s="2" t="str">
        <f>VLOOKUP(Table7[[#This Row],[CID]],ALY,2,FALSE)</f>
        <v>Logical Transitions</v>
      </c>
    </row>
    <row r="462" spans="1:11" x14ac:dyDescent="0.2">
      <c r="A462" s="8" t="str">
        <f>Table7[[#This Row],[Test No.]]&amp;Table7[[#This Row],[Section]]&amp;Table7[[#This Row],[Q. No.]]</f>
        <v>P7E11</v>
      </c>
      <c r="B462" s="8"/>
      <c r="C462" s="9" t="s">
        <v>311</v>
      </c>
      <c r="D462" s="6">
        <v>11</v>
      </c>
      <c r="E462" s="10" t="s">
        <v>31</v>
      </c>
      <c r="F462" s="14">
        <v>2</v>
      </c>
      <c r="G462" s="13" t="s">
        <v>57</v>
      </c>
      <c r="H462" s="10">
        <v>5</v>
      </c>
      <c r="I462" s="13" t="s">
        <v>41</v>
      </c>
      <c r="J462" s="3" t="s">
        <v>520</v>
      </c>
      <c r="K462" s="2" t="str">
        <f>VLOOKUP(Table7[[#This Row],[CID]],ALY,2,FALSE)</f>
        <v>Reorganization</v>
      </c>
    </row>
    <row r="463" spans="1:11" x14ac:dyDescent="0.2">
      <c r="A463" s="8" t="str">
        <f>Table7[[#This Row],[Test No.]]&amp;Table7[[#This Row],[Section]]&amp;Table7[[#This Row],[Q. No.]]</f>
        <v>P7E12</v>
      </c>
      <c r="B463" s="8"/>
      <c r="C463" s="9" t="s">
        <v>311</v>
      </c>
      <c r="D463" s="6">
        <v>12</v>
      </c>
      <c r="E463" s="10" t="s">
        <v>31</v>
      </c>
      <c r="F463" s="14">
        <v>1</v>
      </c>
      <c r="G463" s="14" t="s">
        <v>59</v>
      </c>
      <c r="H463" s="10">
        <v>2</v>
      </c>
      <c r="I463" s="13" t="s">
        <v>38</v>
      </c>
      <c r="J463" s="3" t="s">
        <v>395</v>
      </c>
      <c r="K463" s="2" t="str">
        <f>VLOOKUP(Table7[[#This Row],[CID]],ALY,2,FALSE)</f>
        <v>Verb Forms/Tense Agreement</v>
      </c>
    </row>
    <row r="464" spans="1:11" x14ac:dyDescent="0.2">
      <c r="A464" s="8" t="str">
        <f>Table7[[#This Row],[Test No.]]&amp;Table7[[#This Row],[Section]]&amp;Table7[[#This Row],[Q. No.]]</f>
        <v>P7E13</v>
      </c>
      <c r="B464" s="8"/>
      <c r="C464" s="9" t="s">
        <v>311</v>
      </c>
      <c r="D464" s="6">
        <v>13</v>
      </c>
      <c r="E464" s="10" t="s">
        <v>31</v>
      </c>
      <c r="F464" s="14">
        <v>1</v>
      </c>
      <c r="G464" s="14" t="s">
        <v>59</v>
      </c>
      <c r="H464" s="10">
        <v>2</v>
      </c>
      <c r="I464" s="13" t="s">
        <v>38</v>
      </c>
      <c r="J464" s="3" t="s">
        <v>397</v>
      </c>
      <c r="K464" s="2" t="str">
        <f>VLOOKUP(Table7[[#This Row],[CID]],ALY,2,FALSE)</f>
        <v>Word Choice</v>
      </c>
    </row>
    <row r="465" spans="1:11" x14ac:dyDescent="0.2">
      <c r="A465" s="8" t="str">
        <f>Table7[[#This Row],[Test No.]]&amp;Table7[[#This Row],[Section]]&amp;Table7[[#This Row],[Q. No.]]</f>
        <v>P7E14</v>
      </c>
      <c r="B465" s="8"/>
      <c r="C465" s="9" t="s">
        <v>311</v>
      </c>
      <c r="D465" s="6">
        <v>14</v>
      </c>
      <c r="E465" s="10" t="s">
        <v>31</v>
      </c>
      <c r="F465" s="14">
        <v>2</v>
      </c>
      <c r="G465" s="13" t="s">
        <v>57</v>
      </c>
      <c r="H465" s="10">
        <v>4</v>
      </c>
      <c r="I465" s="13" t="s">
        <v>40</v>
      </c>
      <c r="J465" s="3" t="s">
        <v>512</v>
      </c>
      <c r="K465" s="2" t="str">
        <f>VLOOKUP(Table7[[#This Row],[CID]],ALY,2,FALSE)</f>
        <v>Additional Detail &amp; Evidence</v>
      </c>
    </row>
    <row r="466" spans="1:11" x14ac:dyDescent="0.2">
      <c r="A466" s="8" t="str">
        <f>Table7[[#This Row],[Test No.]]&amp;Table7[[#This Row],[Section]]&amp;Table7[[#This Row],[Q. No.]]</f>
        <v>P7E15</v>
      </c>
      <c r="B466" s="8"/>
      <c r="C466" s="9" t="s">
        <v>311</v>
      </c>
      <c r="D466" s="6">
        <v>15</v>
      </c>
      <c r="E466" s="10" t="s">
        <v>31</v>
      </c>
      <c r="F466" s="14">
        <v>2</v>
      </c>
      <c r="G466" s="13" t="s">
        <v>57</v>
      </c>
      <c r="H466" s="10">
        <v>4</v>
      </c>
      <c r="I466" s="13" t="s">
        <v>40</v>
      </c>
      <c r="J466" s="3" t="s">
        <v>513</v>
      </c>
      <c r="K466" s="2" t="str">
        <f>VLOOKUP(Table7[[#This Row],[CID]],ALY,2,FALSE)</f>
        <v>Writer's Goal</v>
      </c>
    </row>
    <row r="467" spans="1:11" x14ac:dyDescent="0.2">
      <c r="A467" s="8" t="str">
        <f>Table7[[#This Row],[Test No.]]&amp;Table7[[#This Row],[Section]]&amp;Table7[[#This Row],[Q. No.]]</f>
        <v>P7E16</v>
      </c>
      <c r="B467" s="8"/>
      <c r="C467" s="9" t="s">
        <v>311</v>
      </c>
      <c r="D467" s="6">
        <v>16</v>
      </c>
      <c r="E467" s="10" t="s">
        <v>31</v>
      </c>
      <c r="F467" s="14">
        <v>1</v>
      </c>
      <c r="G467" s="14" t="s">
        <v>59</v>
      </c>
      <c r="H467" s="14">
        <v>1</v>
      </c>
      <c r="I467" s="14" t="s">
        <v>37</v>
      </c>
      <c r="J467" s="3" t="s">
        <v>388</v>
      </c>
      <c r="K467" s="2" t="str">
        <f>VLOOKUP(Table7[[#This Row],[CID]],ALY,2,FALSE)</f>
        <v>Apostrophes</v>
      </c>
    </row>
    <row r="468" spans="1:11" x14ac:dyDescent="0.2">
      <c r="A468" s="8" t="str">
        <f>Table7[[#This Row],[Test No.]]&amp;Table7[[#This Row],[Section]]&amp;Table7[[#This Row],[Q. No.]]</f>
        <v>P7E17</v>
      </c>
      <c r="B468" s="8"/>
      <c r="C468" s="9" t="s">
        <v>311</v>
      </c>
      <c r="D468" s="6">
        <v>17</v>
      </c>
      <c r="E468" s="10" t="s">
        <v>31</v>
      </c>
      <c r="F468" s="14">
        <v>2</v>
      </c>
      <c r="G468" s="13" t="s">
        <v>57</v>
      </c>
      <c r="H468" s="10">
        <v>6</v>
      </c>
      <c r="I468" s="13" t="s">
        <v>42</v>
      </c>
      <c r="J468" s="3" t="s">
        <v>523</v>
      </c>
      <c r="K468" s="2" t="str">
        <f>VLOOKUP(Table7[[#This Row],[CID]],ALY,2,FALSE)</f>
        <v>Avoiding Ambiguity &amp; Redundancy</v>
      </c>
    </row>
    <row r="469" spans="1:11" x14ac:dyDescent="0.2">
      <c r="A469" s="8" t="str">
        <f>Table7[[#This Row],[Test No.]]&amp;Table7[[#This Row],[Section]]&amp;Table7[[#This Row],[Q. No.]]</f>
        <v>P7E18</v>
      </c>
      <c r="B469" s="8"/>
      <c r="C469" s="9" t="s">
        <v>311</v>
      </c>
      <c r="D469" s="6">
        <v>18</v>
      </c>
      <c r="E469" s="10" t="s">
        <v>31</v>
      </c>
      <c r="F469" s="14">
        <v>1</v>
      </c>
      <c r="G469" s="14" t="s">
        <v>59</v>
      </c>
      <c r="H469" s="10">
        <v>2</v>
      </c>
      <c r="I469" s="13" t="s">
        <v>38</v>
      </c>
      <c r="J469" s="3" t="s">
        <v>395</v>
      </c>
      <c r="K469" s="2" t="str">
        <f>VLOOKUP(Table7[[#This Row],[CID]],ALY,2,FALSE)</f>
        <v>Verb Forms/Tense Agreement</v>
      </c>
    </row>
    <row r="470" spans="1:11" x14ac:dyDescent="0.2">
      <c r="A470" s="8" t="str">
        <f>Table7[[#This Row],[Test No.]]&amp;Table7[[#This Row],[Section]]&amp;Table7[[#This Row],[Q. No.]]</f>
        <v>P7E19</v>
      </c>
      <c r="B470" s="8"/>
      <c r="C470" s="9" t="s">
        <v>311</v>
      </c>
      <c r="D470" s="6">
        <v>19</v>
      </c>
      <c r="E470" s="10" t="s">
        <v>31</v>
      </c>
      <c r="F470" s="14">
        <v>1</v>
      </c>
      <c r="G470" s="14" t="s">
        <v>59</v>
      </c>
      <c r="H470" s="10">
        <v>3</v>
      </c>
      <c r="I470" s="13" t="s">
        <v>39</v>
      </c>
      <c r="J470" s="3" t="s">
        <v>402</v>
      </c>
      <c r="K470" s="2" t="str">
        <f>VLOOKUP(Table7[[#This Row],[CID]],ALY,2,FALSE)</f>
        <v>Faulty Modifier</v>
      </c>
    </row>
    <row r="471" spans="1:11" x14ac:dyDescent="0.2">
      <c r="A471" s="8" t="str">
        <f>Table7[[#This Row],[Test No.]]&amp;Table7[[#This Row],[Section]]&amp;Table7[[#This Row],[Q. No.]]</f>
        <v>P7E20</v>
      </c>
      <c r="B471" s="8"/>
      <c r="C471" s="9" t="s">
        <v>311</v>
      </c>
      <c r="D471" s="6">
        <v>20</v>
      </c>
      <c r="E471" s="10" t="s">
        <v>31</v>
      </c>
      <c r="F471" s="14">
        <v>2</v>
      </c>
      <c r="G471" s="13" t="s">
        <v>57</v>
      </c>
      <c r="H471" s="10">
        <v>6</v>
      </c>
      <c r="I471" s="13" t="s">
        <v>42</v>
      </c>
      <c r="J471" s="3" t="s">
        <v>521</v>
      </c>
      <c r="K471" s="2" t="str">
        <f>VLOOKUP(Table7[[#This Row],[CID]],ALY,2,FALSE)</f>
        <v>Word Choice</v>
      </c>
    </row>
    <row r="472" spans="1:11" x14ac:dyDescent="0.2">
      <c r="A472" s="8" t="str">
        <f>Table7[[#This Row],[Test No.]]&amp;Table7[[#This Row],[Section]]&amp;Table7[[#This Row],[Q. No.]]</f>
        <v>P7E21</v>
      </c>
      <c r="B472" s="8"/>
      <c r="C472" s="9" t="s">
        <v>311</v>
      </c>
      <c r="D472" s="6">
        <v>21</v>
      </c>
      <c r="E472" s="10" t="s">
        <v>31</v>
      </c>
      <c r="F472" s="14">
        <v>2</v>
      </c>
      <c r="G472" s="13" t="s">
        <v>57</v>
      </c>
      <c r="H472" s="10">
        <v>6</v>
      </c>
      <c r="I472" s="13" t="s">
        <v>42</v>
      </c>
      <c r="J472" s="6" t="s">
        <v>521</v>
      </c>
      <c r="K472" s="10" t="str">
        <f>VLOOKUP(Table7[[#This Row],[CID]],ALY,2,FALSE)</f>
        <v>Word Choice</v>
      </c>
    </row>
    <row r="473" spans="1:11" x14ac:dyDescent="0.2">
      <c r="A473" s="8" t="str">
        <f>Table7[[#This Row],[Test No.]]&amp;Table7[[#This Row],[Section]]&amp;Table7[[#This Row],[Q. No.]]</f>
        <v>P7E22</v>
      </c>
      <c r="B473" s="8"/>
      <c r="C473" s="9" t="s">
        <v>311</v>
      </c>
      <c r="D473" s="6">
        <v>22</v>
      </c>
      <c r="E473" s="10" t="s">
        <v>31</v>
      </c>
      <c r="F473" s="14">
        <v>1</v>
      </c>
      <c r="G473" s="14" t="s">
        <v>59</v>
      </c>
      <c r="H473" s="14">
        <v>1</v>
      </c>
      <c r="I473" s="14" t="s">
        <v>37</v>
      </c>
      <c r="J473" s="3" t="s">
        <v>388</v>
      </c>
      <c r="K473" s="2" t="str">
        <f>VLOOKUP(Table7[[#This Row],[CID]],ALY,2,FALSE)</f>
        <v>Apostrophes</v>
      </c>
    </row>
    <row r="474" spans="1:11" x14ac:dyDescent="0.2">
      <c r="A474" s="8" t="str">
        <f>Table7[[#This Row],[Test No.]]&amp;Table7[[#This Row],[Section]]&amp;Table7[[#This Row],[Q. No.]]</f>
        <v>P7E23</v>
      </c>
      <c r="B474" s="8"/>
      <c r="C474" s="9" t="s">
        <v>311</v>
      </c>
      <c r="D474" s="6">
        <v>23</v>
      </c>
      <c r="E474" s="10" t="s">
        <v>31</v>
      </c>
      <c r="F474" s="14">
        <v>1</v>
      </c>
      <c r="G474" s="14" t="s">
        <v>59</v>
      </c>
      <c r="H474" s="10">
        <v>3</v>
      </c>
      <c r="I474" s="13" t="s">
        <v>39</v>
      </c>
      <c r="J474" s="3" t="s">
        <v>402</v>
      </c>
      <c r="K474" s="2" t="str">
        <f>VLOOKUP(Table7[[#This Row],[CID]],ALY,2,FALSE)</f>
        <v>Faulty Modifier</v>
      </c>
    </row>
    <row r="475" spans="1:11" x14ac:dyDescent="0.2">
      <c r="A475" s="8" t="str">
        <f>Table7[[#This Row],[Test No.]]&amp;Table7[[#This Row],[Section]]&amp;Table7[[#This Row],[Q. No.]]</f>
        <v>P7E24</v>
      </c>
      <c r="B475" s="8"/>
      <c r="C475" s="9" t="s">
        <v>311</v>
      </c>
      <c r="D475" s="6">
        <v>24</v>
      </c>
      <c r="E475" s="10" t="s">
        <v>31</v>
      </c>
      <c r="F475" s="14">
        <v>2</v>
      </c>
      <c r="G475" s="13" t="s">
        <v>57</v>
      </c>
      <c r="H475" s="10">
        <v>4</v>
      </c>
      <c r="I475" s="13" t="s">
        <v>40</v>
      </c>
      <c r="J475" s="3" t="s">
        <v>516</v>
      </c>
      <c r="K475" s="2" t="str">
        <f>VLOOKUP(Table7[[#This Row],[CID]],ALY,2,FALSE)</f>
        <v>Transitions &amp; Topic Sentences</v>
      </c>
    </row>
    <row r="476" spans="1:11" x14ac:dyDescent="0.2">
      <c r="A476" s="8" t="str">
        <f>Table7[[#This Row],[Test No.]]&amp;Table7[[#This Row],[Section]]&amp;Table7[[#This Row],[Q. No.]]</f>
        <v>P7E25</v>
      </c>
      <c r="B476" s="8"/>
      <c r="C476" s="9" t="s">
        <v>311</v>
      </c>
      <c r="D476" s="6">
        <v>25</v>
      </c>
      <c r="E476" s="10" t="s">
        <v>31</v>
      </c>
      <c r="F476" s="14">
        <v>1</v>
      </c>
      <c r="G476" s="14" t="s">
        <v>59</v>
      </c>
      <c r="H476" s="10">
        <v>3</v>
      </c>
      <c r="I476" s="13" t="s">
        <v>39</v>
      </c>
      <c r="J476" s="3" t="s">
        <v>399</v>
      </c>
      <c r="K476" s="2" t="str">
        <f>VLOOKUP(Table7[[#This Row],[CID]],ALY,2,FALSE)</f>
        <v>Sentence Fragment</v>
      </c>
    </row>
    <row r="477" spans="1:11" x14ac:dyDescent="0.2">
      <c r="A477" s="8" t="str">
        <f>Table7[[#This Row],[Test No.]]&amp;Table7[[#This Row],[Section]]&amp;Table7[[#This Row],[Q. No.]]</f>
        <v>P7E26</v>
      </c>
      <c r="B477" s="8"/>
      <c r="C477" s="9" t="s">
        <v>311</v>
      </c>
      <c r="D477" s="6">
        <v>26</v>
      </c>
      <c r="E477" s="10" t="s">
        <v>31</v>
      </c>
      <c r="F477" s="14">
        <v>1</v>
      </c>
      <c r="G477" s="14" t="s">
        <v>59</v>
      </c>
      <c r="H477" s="14">
        <v>1</v>
      </c>
      <c r="I477" s="14" t="s">
        <v>37</v>
      </c>
      <c r="J477" s="3" t="s">
        <v>387</v>
      </c>
      <c r="K477" s="2" t="str">
        <f>VLOOKUP(Table7[[#This Row],[CID]],ALY,2,FALSE)</f>
        <v>Commas</v>
      </c>
    </row>
    <row r="478" spans="1:11" x14ac:dyDescent="0.2">
      <c r="A478" s="8" t="str">
        <f>Table7[[#This Row],[Test No.]]&amp;Table7[[#This Row],[Section]]&amp;Table7[[#This Row],[Q. No.]]</f>
        <v>P7E27</v>
      </c>
      <c r="B478" s="8"/>
      <c r="C478" s="9" t="s">
        <v>311</v>
      </c>
      <c r="D478" s="6">
        <v>27</v>
      </c>
      <c r="E478" s="10" t="s">
        <v>31</v>
      </c>
      <c r="F478" s="14">
        <v>1</v>
      </c>
      <c r="G478" s="14" t="s">
        <v>59</v>
      </c>
      <c r="H478" s="14">
        <v>1</v>
      </c>
      <c r="I478" s="14" t="s">
        <v>37</v>
      </c>
      <c r="J478" s="3" t="s">
        <v>387</v>
      </c>
      <c r="K478" s="2" t="str">
        <f>VLOOKUP(Table7[[#This Row],[CID]],ALY,2,FALSE)</f>
        <v>Commas</v>
      </c>
    </row>
    <row r="479" spans="1:11" x14ac:dyDescent="0.2">
      <c r="A479" s="8" t="str">
        <f>Table7[[#This Row],[Test No.]]&amp;Table7[[#This Row],[Section]]&amp;Table7[[#This Row],[Q. No.]]</f>
        <v>P7E28</v>
      </c>
      <c r="B479" s="8"/>
      <c r="C479" s="9" t="s">
        <v>311</v>
      </c>
      <c r="D479" s="6">
        <v>28</v>
      </c>
      <c r="E479" s="10" t="s">
        <v>31</v>
      </c>
      <c r="F479" s="14">
        <v>1</v>
      </c>
      <c r="G479" s="14" t="s">
        <v>59</v>
      </c>
      <c r="H479" s="10">
        <v>2</v>
      </c>
      <c r="I479" s="13" t="s">
        <v>38</v>
      </c>
      <c r="J479" s="3" t="s">
        <v>395</v>
      </c>
      <c r="K479" s="2" t="str">
        <f>VLOOKUP(Table7[[#This Row],[CID]],ALY,2,FALSE)</f>
        <v>Verb Forms/Tense Agreement</v>
      </c>
    </row>
    <row r="480" spans="1:11" x14ac:dyDescent="0.2">
      <c r="A480" s="8" t="str">
        <f>Table7[[#This Row],[Test No.]]&amp;Table7[[#This Row],[Section]]&amp;Table7[[#This Row],[Q. No.]]</f>
        <v>P7E29</v>
      </c>
      <c r="B480" s="8"/>
      <c r="C480" s="9" t="s">
        <v>311</v>
      </c>
      <c r="D480" s="6">
        <v>29</v>
      </c>
      <c r="E480" s="10" t="s">
        <v>31</v>
      </c>
      <c r="F480" s="14">
        <v>2</v>
      </c>
      <c r="G480" s="13" t="s">
        <v>57</v>
      </c>
      <c r="H480" s="10">
        <v>4</v>
      </c>
      <c r="I480" s="13" t="s">
        <v>40</v>
      </c>
      <c r="J480" s="3" t="s">
        <v>514</v>
      </c>
      <c r="K480" s="2" t="str">
        <f>VLOOKUP(Table7[[#This Row],[CID]],ALY,2,FALSE)</f>
        <v>Relation to Paragraph/Essay</v>
      </c>
    </row>
    <row r="481" spans="1:11" x14ac:dyDescent="0.2">
      <c r="A481" s="8" t="str">
        <f>Table7[[#This Row],[Test No.]]&amp;Table7[[#This Row],[Section]]&amp;Table7[[#This Row],[Q. No.]]</f>
        <v>P7E30</v>
      </c>
      <c r="B481" s="8"/>
      <c r="C481" s="9" t="s">
        <v>311</v>
      </c>
      <c r="D481" s="6">
        <v>30</v>
      </c>
      <c r="E481" s="10" t="s">
        <v>31</v>
      </c>
      <c r="F481" s="14">
        <v>1</v>
      </c>
      <c r="G481" s="14" t="s">
        <v>59</v>
      </c>
      <c r="H481" s="10">
        <v>2</v>
      </c>
      <c r="I481" s="13" t="s">
        <v>38</v>
      </c>
      <c r="J481" s="3" t="s">
        <v>395</v>
      </c>
      <c r="K481" s="2" t="str">
        <f>VLOOKUP(Table7[[#This Row],[CID]],ALY,2,FALSE)</f>
        <v>Verb Forms/Tense Agreement</v>
      </c>
    </row>
    <row r="482" spans="1:11" x14ac:dyDescent="0.2">
      <c r="A482" s="8" t="str">
        <f>Table7[[#This Row],[Test No.]]&amp;Table7[[#This Row],[Section]]&amp;Table7[[#This Row],[Q. No.]]</f>
        <v>P7E31</v>
      </c>
      <c r="B482" s="8"/>
      <c r="C482" s="9" t="s">
        <v>311</v>
      </c>
      <c r="D482" s="6">
        <v>31</v>
      </c>
      <c r="E482" s="10" t="s">
        <v>31</v>
      </c>
      <c r="F482" s="14">
        <v>1</v>
      </c>
      <c r="G482" s="14" t="s">
        <v>59</v>
      </c>
      <c r="H482" s="10">
        <v>2</v>
      </c>
      <c r="I482" s="13" t="s">
        <v>38</v>
      </c>
      <c r="J482" s="6" t="s">
        <v>395</v>
      </c>
      <c r="K482" s="10" t="str">
        <f>VLOOKUP(Table7[[#This Row],[CID]],ALY,2,FALSE)</f>
        <v>Verb Forms/Tense Agreement</v>
      </c>
    </row>
    <row r="483" spans="1:11" x14ac:dyDescent="0.2">
      <c r="A483" s="8" t="str">
        <f>Table7[[#This Row],[Test No.]]&amp;Table7[[#This Row],[Section]]&amp;Table7[[#This Row],[Q. No.]]</f>
        <v>P7E32</v>
      </c>
      <c r="B483" s="8"/>
      <c r="C483" s="9" t="s">
        <v>311</v>
      </c>
      <c r="D483" s="6">
        <v>32</v>
      </c>
      <c r="E483" s="10" t="s">
        <v>31</v>
      </c>
      <c r="F483" s="14">
        <v>1</v>
      </c>
      <c r="G483" s="14" t="s">
        <v>59</v>
      </c>
      <c r="H483" s="14">
        <v>1</v>
      </c>
      <c r="I483" s="14" t="s">
        <v>37</v>
      </c>
      <c r="J483" s="6" t="s">
        <v>387</v>
      </c>
      <c r="K483" s="10" t="str">
        <f>VLOOKUP(Table7[[#This Row],[CID]],ALY,2,FALSE)</f>
        <v>Commas</v>
      </c>
    </row>
    <row r="484" spans="1:11" x14ac:dyDescent="0.2">
      <c r="A484" s="8" t="str">
        <f>Table7[[#This Row],[Test No.]]&amp;Table7[[#This Row],[Section]]&amp;Table7[[#This Row],[Q. No.]]</f>
        <v>P7E33</v>
      </c>
      <c r="B484" s="8"/>
      <c r="C484" s="9" t="s">
        <v>311</v>
      </c>
      <c r="D484" s="6">
        <v>33</v>
      </c>
      <c r="E484" s="10" t="s">
        <v>31</v>
      </c>
      <c r="F484" s="14">
        <v>1</v>
      </c>
      <c r="G484" s="14" t="s">
        <v>59</v>
      </c>
      <c r="H484" s="10">
        <v>2</v>
      </c>
      <c r="I484" s="13" t="s">
        <v>38</v>
      </c>
      <c r="J484" s="6" t="s">
        <v>395</v>
      </c>
      <c r="K484" s="10" t="str">
        <f>VLOOKUP(Table7[[#This Row],[CID]],ALY,2,FALSE)</f>
        <v>Verb Forms/Tense Agreement</v>
      </c>
    </row>
    <row r="485" spans="1:11" x14ac:dyDescent="0.2">
      <c r="A485" s="8" t="str">
        <f>Table7[[#This Row],[Test No.]]&amp;Table7[[#This Row],[Section]]&amp;Table7[[#This Row],[Q. No.]]</f>
        <v>P7E34</v>
      </c>
      <c r="B485" s="8"/>
      <c r="C485" s="9" t="s">
        <v>311</v>
      </c>
      <c r="D485" s="6">
        <v>34</v>
      </c>
      <c r="E485" s="10" t="s">
        <v>31</v>
      </c>
      <c r="F485" s="14">
        <v>1</v>
      </c>
      <c r="G485" s="14" t="s">
        <v>59</v>
      </c>
      <c r="H485" s="10">
        <v>2</v>
      </c>
      <c r="I485" s="13" t="s">
        <v>38</v>
      </c>
      <c r="J485" s="6" t="s">
        <v>397</v>
      </c>
      <c r="K485" s="2" t="str">
        <f>VLOOKUP(Table7[[#This Row],[CID]],ALY,2,FALSE)</f>
        <v>Word Choice</v>
      </c>
    </row>
    <row r="486" spans="1:11" x14ac:dyDescent="0.2">
      <c r="A486" s="8" t="str">
        <f>Table7[[#This Row],[Test No.]]&amp;Table7[[#This Row],[Section]]&amp;Table7[[#This Row],[Q. No.]]</f>
        <v>P7E35</v>
      </c>
      <c r="B486" s="8"/>
      <c r="C486" s="9" t="s">
        <v>311</v>
      </c>
      <c r="D486" s="6">
        <v>35</v>
      </c>
      <c r="E486" s="10" t="s">
        <v>31</v>
      </c>
      <c r="F486" s="14">
        <v>1</v>
      </c>
      <c r="G486" s="14" t="s">
        <v>59</v>
      </c>
      <c r="H486" s="10">
        <v>2</v>
      </c>
      <c r="I486" s="13" t="s">
        <v>38</v>
      </c>
      <c r="J486" s="3" t="s">
        <v>395</v>
      </c>
      <c r="K486" s="2" t="str">
        <f>VLOOKUP(Table7[[#This Row],[CID]],ALY,2,FALSE)</f>
        <v>Verb Forms/Tense Agreement</v>
      </c>
    </row>
    <row r="487" spans="1:11" x14ac:dyDescent="0.2">
      <c r="A487" s="8" t="str">
        <f>Table7[[#This Row],[Test No.]]&amp;Table7[[#This Row],[Section]]&amp;Table7[[#This Row],[Q. No.]]</f>
        <v>P7E36</v>
      </c>
      <c r="B487" s="8"/>
      <c r="C487" s="9" t="s">
        <v>311</v>
      </c>
      <c r="D487" s="6">
        <v>36</v>
      </c>
      <c r="E487" s="10" t="s">
        <v>31</v>
      </c>
      <c r="F487" s="14">
        <v>1</v>
      </c>
      <c r="G487" s="14" t="s">
        <v>59</v>
      </c>
      <c r="H487" s="10">
        <v>2</v>
      </c>
      <c r="I487" s="13" t="s">
        <v>38</v>
      </c>
      <c r="J487" s="3" t="s">
        <v>393</v>
      </c>
      <c r="K487" s="2" t="str">
        <f>VLOOKUP(Table7[[#This Row],[CID]],ALY,2,FALSE)</f>
        <v>SVA</v>
      </c>
    </row>
    <row r="488" spans="1:11" x14ac:dyDescent="0.2">
      <c r="A488" s="8" t="str">
        <f>Table7[[#This Row],[Test No.]]&amp;Table7[[#This Row],[Section]]&amp;Table7[[#This Row],[Q. No.]]</f>
        <v>P7E37</v>
      </c>
      <c r="B488" s="8"/>
      <c r="C488" s="9" t="s">
        <v>311</v>
      </c>
      <c r="D488" s="6">
        <v>37</v>
      </c>
      <c r="E488" s="10" t="s">
        <v>31</v>
      </c>
      <c r="F488" s="14">
        <v>2</v>
      </c>
      <c r="G488" s="13" t="s">
        <v>57</v>
      </c>
      <c r="H488" s="10">
        <v>4</v>
      </c>
      <c r="I488" s="13" t="s">
        <v>40</v>
      </c>
      <c r="J488" s="3" t="s">
        <v>516</v>
      </c>
      <c r="K488" s="2" t="str">
        <f>VLOOKUP(Table7[[#This Row],[CID]],ALY,2,FALSE)</f>
        <v>Transitions &amp; Topic Sentences</v>
      </c>
    </row>
    <row r="489" spans="1:11" x14ac:dyDescent="0.2">
      <c r="A489" s="8" t="str">
        <f>Table7[[#This Row],[Test No.]]&amp;Table7[[#This Row],[Section]]&amp;Table7[[#This Row],[Q. No.]]</f>
        <v>P7E38</v>
      </c>
      <c r="B489" s="8"/>
      <c r="C489" s="9" t="s">
        <v>311</v>
      </c>
      <c r="D489" s="6">
        <v>38</v>
      </c>
      <c r="E489" s="10" t="s">
        <v>31</v>
      </c>
      <c r="F489" s="14">
        <v>2</v>
      </c>
      <c r="G489" s="13" t="s">
        <v>57</v>
      </c>
      <c r="H489" s="10">
        <v>6</v>
      </c>
      <c r="I489" s="13" t="s">
        <v>42</v>
      </c>
      <c r="J489" s="3" t="s">
        <v>523</v>
      </c>
      <c r="K489" s="2" t="str">
        <f>VLOOKUP(Table7[[#This Row],[CID]],ALY,2,FALSE)</f>
        <v>Avoiding Ambiguity &amp; Redundancy</v>
      </c>
    </row>
    <row r="490" spans="1:11" x14ac:dyDescent="0.2">
      <c r="A490" s="8" t="str">
        <f>Table7[[#This Row],[Test No.]]&amp;Table7[[#This Row],[Section]]&amp;Table7[[#This Row],[Q. No.]]</f>
        <v>P7E39</v>
      </c>
      <c r="B490" s="8"/>
      <c r="C490" s="9" t="s">
        <v>311</v>
      </c>
      <c r="D490" s="6">
        <v>39</v>
      </c>
      <c r="E490" s="10" t="s">
        <v>31</v>
      </c>
      <c r="F490" s="14">
        <v>1</v>
      </c>
      <c r="G490" s="14" t="s">
        <v>59</v>
      </c>
      <c r="H490" s="14">
        <v>1</v>
      </c>
      <c r="I490" s="14" t="s">
        <v>37</v>
      </c>
      <c r="J490" s="3" t="s">
        <v>388</v>
      </c>
      <c r="K490" s="2" t="str">
        <f>VLOOKUP(Table7[[#This Row],[CID]],ALY,2,FALSE)</f>
        <v>Apostrophes</v>
      </c>
    </row>
    <row r="491" spans="1:11" x14ac:dyDescent="0.2">
      <c r="A491" s="8" t="str">
        <f>Table7[[#This Row],[Test No.]]&amp;Table7[[#This Row],[Section]]&amp;Table7[[#This Row],[Q. No.]]</f>
        <v>P7E40</v>
      </c>
      <c r="B491" s="8"/>
      <c r="C491" s="9" t="s">
        <v>311</v>
      </c>
      <c r="D491" s="6">
        <v>40</v>
      </c>
      <c r="E491" s="10" t="s">
        <v>31</v>
      </c>
      <c r="F491" s="14">
        <v>1</v>
      </c>
      <c r="G491" s="14" t="s">
        <v>59</v>
      </c>
      <c r="H491" s="10">
        <v>3</v>
      </c>
      <c r="I491" s="13" t="s">
        <v>39</v>
      </c>
      <c r="J491" s="3" t="s">
        <v>402</v>
      </c>
      <c r="K491" s="2" t="str">
        <f>VLOOKUP(Table7[[#This Row],[CID]],ALY,2,FALSE)</f>
        <v>Faulty Modifier</v>
      </c>
    </row>
    <row r="492" spans="1:11" x14ac:dyDescent="0.2">
      <c r="A492" s="8" t="str">
        <f>Table7[[#This Row],[Test No.]]&amp;Table7[[#This Row],[Section]]&amp;Table7[[#This Row],[Q. No.]]</f>
        <v>P7E41</v>
      </c>
      <c r="B492" s="8"/>
      <c r="C492" s="9" t="s">
        <v>311</v>
      </c>
      <c r="D492" s="6">
        <v>41</v>
      </c>
      <c r="E492" s="10" t="s">
        <v>31</v>
      </c>
      <c r="F492" s="14">
        <v>1</v>
      </c>
      <c r="G492" s="14" t="s">
        <v>59</v>
      </c>
      <c r="H492" s="14">
        <v>1</v>
      </c>
      <c r="I492" s="14" t="s">
        <v>37</v>
      </c>
      <c r="J492" s="3" t="s">
        <v>387</v>
      </c>
      <c r="K492" s="2" t="str">
        <f>VLOOKUP(Table7[[#This Row],[CID]],ALY,2,FALSE)</f>
        <v>Commas</v>
      </c>
    </row>
    <row r="493" spans="1:11" x14ac:dyDescent="0.2">
      <c r="A493" s="8" t="str">
        <f>Table7[[#This Row],[Test No.]]&amp;Table7[[#This Row],[Section]]&amp;Table7[[#This Row],[Q. No.]]</f>
        <v>P7E42</v>
      </c>
      <c r="B493" s="8"/>
      <c r="C493" s="9" t="s">
        <v>311</v>
      </c>
      <c r="D493" s="6">
        <v>42</v>
      </c>
      <c r="E493" s="10" t="s">
        <v>31</v>
      </c>
      <c r="F493" s="14">
        <v>2</v>
      </c>
      <c r="G493" s="13" t="s">
        <v>57</v>
      </c>
      <c r="H493" s="10">
        <v>4</v>
      </c>
      <c r="I493" s="13" t="s">
        <v>40</v>
      </c>
      <c r="J493" s="3" t="s">
        <v>512</v>
      </c>
      <c r="K493" s="2" t="str">
        <f>VLOOKUP(Table7[[#This Row],[CID]],ALY,2,FALSE)</f>
        <v>Additional Detail &amp; Evidence</v>
      </c>
    </row>
    <row r="494" spans="1:11" x14ac:dyDescent="0.2">
      <c r="A494" s="8" t="str">
        <f>Table7[[#This Row],[Test No.]]&amp;Table7[[#This Row],[Section]]&amp;Table7[[#This Row],[Q. No.]]</f>
        <v>P7E43</v>
      </c>
      <c r="B494" s="8"/>
      <c r="C494" s="9" t="s">
        <v>311</v>
      </c>
      <c r="D494" s="6">
        <v>43</v>
      </c>
      <c r="E494" s="10" t="s">
        <v>31</v>
      </c>
      <c r="F494" s="14">
        <v>1</v>
      </c>
      <c r="G494" s="14" t="s">
        <v>59</v>
      </c>
      <c r="H494" s="10">
        <v>2</v>
      </c>
      <c r="I494" s="13" t="s">
        <v>38</v>
      </c>
      <c r="J494" s="3" t="s">
        <v>395</v>
      </c>
      <c r="K494" s="2" t="str">
        <f>VLOOKUP(Table7[[#This Row],[CID]],ALY,2,FALSE)</f>
        <v>Verb Forms/Tense Agreement</v>
      </c>
    </row>
    <row r="495" spans="1:11" x14ac:dyDescent="0.2">
      <c r="A495" s="8" t="str">
        <f>Table7[[#This Row],[Test No.]]&amp;Table7[[#This Row],[Section]]&amp;Table7[[#This Row],[Q. No.]]</f>
        <v>P7E44</v>
      </c>
      <c r="B495" s="8"/>
      <c r="C495" s="9" t="s">
        <v>311</v>
      </c>
      <c r="D495" s="6">
        <v>44</v>
      </c>
      <c r="E495" s="10" t="s">
        <v>31</v>
      </c>
      <c r="F495" s="14">
        <v>2</v>
      </c>
      <c r="G495" s="13" t="s">
        <v>57</v>
      </c>
      <c r="H495" s="10">
        <v>5</v>
      </c>
      <c r="I495" s="13" t="s">
        <v>41</v>
      </c>
      <c r="J495" s="3" t="s">
        <v>520</v>
      </c>
      <c r="K495" s="2" t="str">
        <f>VLOOKUP(Table7[[#This Row],[CID]],ALY,2,FALSE)</f>
        <v>Reorganization</v>
      </c>
    </row>
    <row r="496" spans="1:11" x14ac:dyDescent="0.2">
      <c r="A496" s="8" t="str">
        <f>Table7[[#This Row],[Test No.]]&amp;Table7[[#This Row],[Section]]&amp;Table7[[#This Row],[Q. No.]]</f>
        <v>P7E45</v>
      </c>
      <c r="B496" s="8"/>
      <c r="C496" s="9" t="s">
        <v>311</v>
      </c>
      <c r="D496" s="6">
        <v>45</v>
      </c>
      <c r="E496" s="10" t="s">
        <v>31</v>
      </c>
      <c r="F496" s="14">
        <v>2</v>
      </c>
      <c r="G496" s="13" t="s">
        <v>57</v>
      </c>
      <c r="H496" s="10">
        <v>4</v>
      </c>
      <c r="I496" s="13" t="s">
        <v>40</v>
      </c>
      <c r="J496" s="3" t="s">
        <v>513</v>
      </c>
      <c r="K496" s="10" t="str">
        <f>VLOOKUP(Table7[[#This Row],[CID]],ALY,2,FALSE)</f>
        <v>Writer's Goal</v>
      </c>
    </row>
    <row r="497" spans="1:11" x14ac:dyDescent="0.2">
      <c r="A497" s="8" t="str">
        <f>Table7[[#This Row],[Test No.]]&amp;Table7[[#This Row],[Section]]&amp;Table7[[#This Row],[Q. No.]]</f>
        <v>P7E46</v>
      </c>
      <c r="B497" s="8"/>
      <c r="C497" s="9" t="s">
        <v>311</v>
      </c>
      <c r="D497" s="6">
        <v>46</v>
      </c>
      <c r="E497" s="10" t="s">
        <v>31</v>
      </c>
      <c r="F497" s="14">
        <v>1</v>
      </c>
      <c r="G497" s="14" t="s">
        <v>59</v>
      </c>
      <c r="H497" s="14">
        <v>1</v>
      </c>
      <c r="I497" s="14" t="s">
        <v>37</v>
      </c>
      <c r="J497" s="3" t="s">
        <v>391</v>
      </c>
      <c r="K497" s="2" t="str">
        <f>VLOOKUP(Table7[[#This Row],[CID]],ALY,2,FALSE)</f>
        <v>Dashes</v>
      </c>
    </row>
    <row r="498" spans="1:11" x14ac:dyDescent="0.2">
      <c r="A498" s="8" t="str">
        <f>Table7[[#This Row],[Test No.]]&amp;Table7[[#This Row],[Section]]&amp;Table7[[#This Row],[Q. No.]]</f>
        <v>P7E47</v>
      </c>
      <c r="B498" s="8"/>
      <c r="C498" s="9" t="s">
        <v>311</v>
      </c>
      <c r="D498" s="6">
        <v>47</v>
      </c>
      <c r="E498" s="10" t="s">
        <v>31</v>
      </c>
      <c r="F498" s="14">
        <v>1</v>
      </c>
      <c r="G498" s="14" t="s">
        <v>59</v>
      </c>
      <c r="H498" s="10">
        <v>2</v>
      </c>
      <c r="I498" s="13" t="s">
        <v>38</v>
      </c>
      <c r="J498" s="3" t="s">
        <v>397</v>
      </c>
      <c r="K498" s="2" t="str">
        <f>VLOOKUP(Table7[[#This Row],[CID]],ALY,2,FALSE)</f>
        <v>Word Choice</v>
      </c>
    </row>
    <row r="499" spans="1:11" x14ac:dyDescent="0.2">
      <c r="A499" s="8" t="str">
        <f>Table7[[#This Row],[Test No.]]&amp;Table7[[#This Row],[Section]]&amp;Table7[[#This Row],[Q. No.]]</f>
        <v>P7E48</v>
      </c>
      <c r="B499" s="8"/>
      <c r="C499" s="9" t="s">
        <v>311</v>
      </c>
      <c r="D499" s="6">
        <v>48</v>
      </c>
      <c r="E499" s="10" t="s">
        <v>31</v>
      </c>
      <c r="F499" s="14">
        <v>1</v>
      </c>
      <c r="G499" s="14" t="s">
        <v>59</v>
      </c>
      <c r="H499" s="10">
        <v>2</v>
      </c>
      <c r="I499" s="13" t="s">
        <v>38</v>
      </c>
      <c r="J499" s="3" t="s">
        <v>397</v>
      </c>
      <c r="K499" s="2" t="str">
        <f>VLOOKUP(Table7[[#This Row],[CID]],ALY,2,FALSE)</f>
        <v>Word Choice</v>
      </c>
    </row>
    <row r="500" spans="1:11" x14ac:dyDescent="0.2">
      <c r="A500" s="8" t="str">
        <f>Table7[[#This Row],[Test No.]]&amp;Table7[[#This Row],[Section]]&amp;Table7[[#This Row],[Q. No.]]</f>
        <v>P7E49</v>
      </c>
      <c r="B500" s="8"/>
      <c r="C500" s="9" t="s">
        <v>311</v>
      </c>
      <c r="D500" s="6">
        <v>49</v>
      </c>
      <c r="E500" s="10" t="s">
        <v>31</v>
      </c>
      <c r="F500" s="14">
        <v>1</v>
      </c>
      <c r="G500" s="14" t="s">
        <v>59</v>
      </c>
      <c r="H500" s="10">
        <v>2</v>
      </c>
      <c r="I500" s="13" t="s">
        <v>38</v>
      </c>
      <c r="J500" s="3" t="s">
        <v>398</v>
      </c>
      <c r="K500" s="2" t="str">
        <f>VLOOKUP(Table7[[#This Row],[CID]],ALY,2,FALSE)</f>
        <v>Idioms</v>
      </c>
    </row>
    <row r="501" spans="1:11" x14ac:dyDescent="0.2">
      <c r="A501" s="8" t="str">
        <f>Table7[[#This Row],[Test No.]]&amp;Table7[[#This Row],[Section]]&amp;Table7[[#This Row],[Q. No.]]</f>
        <v>P7E50</v>
      </c>
      <c r="B501" s="8"/>
      <c r="C501" s="9" t="s">
        <v>311</v>
      </c>
      <c r="D501" s="6">
        <v>50</v>
      </c>
      <c r="E501" s="10" t="s">
        <v>31</v>
      </c>
      <c r="F501" s="14">
        <v>1</v>
      </c>
      <c r="G501" s="14" t="s">
        <v>59</v>
      </c>
      <c r="H501" s="10">
        <v>2</v>
      </c>
      <c r="I501" s="13" t="s">
        <v>38</v>
      </c>
      <c r="J501" s="3" t="s">
        <v>395</v>
      </c>
      <c r="K501" s="2" t="str">
        <f>VLOOKUP(Table7[[#This Row],[CID]],ALY,2,FALSE)</f>
        <v>Verb Forms/Tense Agreement</v>
      </c>
    </row>
    <row r="502" spans="1:11" x14ac:dyDescent="0.2">
      <c r="A502" s="8" t="str">
        <f>Table7[[#This Row],[Test No.]]&amp;Table7[[#This Row],[Section]]&amp;Table7[[#This Row],[Q. No.]]</f>
        <v>P7E51</v>
      </c>
      <c r="B502" s="8"/>
      <c r="C502" s="9" t="s">
        <v>311</v>
      </c>
      <c r="D502" s="6">
        <v>51</v>
      </c>
      <c r="E502" s="10" t="s">
        <v>31</v>
      </c>
      <c r="F502" s="14">
        <v>1</v>
      </c>
      <c r="G502" s="14" t="s">
        <v>59</v>
      </c>
      <c r="H502" s="10">
        <v>2</v>
      </c>
      <c r="I502" s="13" t="s">
        <v>38</v>
      </c>
      <c r="J502" s="3" t="s">
        <v>395</v>
      </c>
      <c r="K502" s="2" t="str">
        <f>VLOOKUP(Table7[[#This Row],[CID]],ALY,2,FALSE)</f>
        <v>Verb Forms/Tense Agreement</v>
      </c>
    </row>
    <row r="503" spans="1:11" x14ac:dyDescent="0.2">
      <c r="A503" s="8" t="str">
        <f>Table7[[#This Row],[Test No.]]&amp;Table7[[#This Row],[Section]]&amp;Table7[[#This Row],[Q. No.]]</f>
        <v>P7E52</v>
      </c>
      <c r="B503" s="8"/>
      <c r="C503" s="9" t="s">
        <v>311</v>
      </c>
      <c r="D503" s="6">
        <v>52</v>
      </c>
      <c r="E503" s="10" t="s">
        <v>31</v>
      </c>
      <c r="F503" s="14">
        <v>1</v>
      </c>
      <c r="G503" s="14" t="s">
        <v>59</v>
      </c>
      <c r="H503" s="10">
        <v>2</v>
      </c>
      <c r="I503" s="13" t="s">
        <v>38</v>
      </c>
      <c r="J503" s="3" t="s">
        <v>397</v>
      </c>
      <c r="K503" s="2" t="str">
        <f>VLOOKUP(Table7[[#This Row],[CID]],ALY,2,FALSE)</f>
        <v>Word Choice</v>
      </c>
    </row>
    <row r="504" spans="1:11" x14ac:dyDescent="0.2">
      <c r="A504" s="8" t="str">
        <f>Table7[[#This Row],[Test No.]]&amp;Table7[[#This Row],[Section]]&amp;Table7[[#This Row],[Q. No.]]</f>
        <v>P7E53</v>
      </c>
      <c r="B504" s="8"/>
      <c r="C504" s="9" t="s">
        <v>311</v>
      </c>
      <c r="D504" s="6">
        <v>53</v>
      </c>
      <c r="E504" s="10" t="s">
        <v>31</v>
      </c>
      <c r="F504" s="14">
        <v>2</v>
      </c>
      <c r="G504" s="13" t="s">
        <v>57</v>
      </c>
      <c r="H504" s="10">
        <v>5</v>
      </c>
      <c r="I504" s="13" t="s">
        <v>41</v>
      </c>
      <c r="J504" s="3" t="s">
        <v>520</v>
      </c>
      <c r="K504" s="10" t="str">
        <f>VLOOKUP(Table7[[#This Row],[CID]],ALY,2,FALSE)</f>
        <v>Reorganization</v>
      </c>
    </row>
    <row r="505" spans="1:11" x14ac:dyDescent="0.2">
      <c r="A505" s="8" t="str">
        <f>Table7[[#This Row],[Test No.]]&amp;Table7[[#This Row],[Section]]&amp;Table7[[#This Row],[Q. No.]]</f>
        <v>P7E54</v>
      </c>
      <c r="B505" s="8"/>
      <c r="C505" s="9" t="s">
        <v>311</v>
      </c>
      <c r="D505" s="6">
        <v>54</v>
      </c>
      <c r="E505" s="10" t="s">
        <v>31</v>
      </c>
      <c r="F505" s="14">
        <v>1</v>
      </c>
      <c r="G505" s="14" t="s">
        <v>59</v>
      </c>
      <c r="H505" s="10">
        <v>2</v>
      </c>
      <c r="I505" s="13" t="s">
        <v>38</v>
      </c>
      <c r="J505" s="3" t="s">
        <v>395</v>
      </c>
      <c r="K505" s="2" t="str">
        <f>VLOOKUP(Table7[[#This Row],[CID]],ALY,2,FALSE)</f>
        <v>Verb Forms/Tense Agreement</v>
      </c>
    </row>
    <row r="506" spans="1:11" x14ac:dyDescent="0.2">
      <c r="A506" s="8" t="str">
        <f>Table7[[#This Row],[Test No.]]&amp;Table7[[#This Row],[Section]]&amp;Table7[[#This Row],[Q. No.]]</f>
        <v>P7E55</v>
      </c>
      <c r="B506" s="8"/>
      <c r="C506" s="9" t="s">
        <v>311</v>
      </c>
      <c r="D506" s="6">
        <v>55</v>
      </c>
      <c r="E506" s="10" t="s">
        <v>31</v>
      </c>
      <c r="F506" s="14">
        <v>1</v>
      </c>
      <c r="G506" s="14" t="s">
        <v>59</v>
      </c>
      <c r="H506" s="10">
        <v>3</v>
      </c>
      <c r="I506" s="13" t="s">
        <v>39</v>
      </c>
      <c r="J506" s="3" t="s">
        <v>402</v>
      </c>
      <c r="K506" s="2" t="str">
        <f>VLOOKUP(Table7[[#This Row],[CID]],ALY,2,FALSE)</f>
        <v>Faulty Modifier</v>
      </c>
    </row>
    <row r="507" spans="1:11" x14ac:dyDescent="0.2">
      <c r="A507" s="8" t="str">
        <f>Table7[[#This Row],[Test No.]]&amp;Table7[[#This Row],[Section]]&amp;Table7[[#This Row],[Q. No.]]</f>
        <v>P7E56</v>
      </c>
      <c r="B507" s="8"/>
      <c r="C507" s="9" t="s">
        <v>311</v>
      </c>
      <c r="D507" s="6">
        <v>56</v>
      </c>
      <c r="E507" s="10" t="s">
        <v>31</v>
      </c>
      <c r="F507" s="14">
        <v>1</v>
      </c>
      <c r="G507" s="14" t="s">
        <v>59</v>
      </c>
      <c r="H507" s="10">
        <v>2</v>
      </c>
      <c r="I507" s="13" t="s">
        <v>38</v>
      </c>
      <c r="J507" s="3" t="s">
        <v>393</v>
      </c>
      <c r="K507" s="2" t="str">
        <f>VLOOKUP(Table7[[#This Row],[CID]],ALY,2,FALSE)</f>
        <v>SVA</v>
      </c>
    </row>
    <row r="508" spans="1:11" x14ac:dyDescent="0.2">
      <c r="A508" s="8" t="str">
        <f>Table7[[#This Row],[Test No.]]&amp;Table7[[#This Row],[Section]]&amp;Table7[[#This Row],[Q. No.]]</f>
        <v>P7E57</v>
      </c>
      <c r="B508" s="8"/>
      <c r="C508" s="9" t="s">
        <v>311</v>
      </c>
      <c r="D508" s="6">
        <v>57</v>
      </c>
      <c r="E508" s="10" t="s">
        <v>31</v>
      </c>
      <c r="F508" s="14">
        <v>2</v>
      </c>
      <c r="G508" s="13" t="s">
        <v>57</v>
      </c>
      <c r="H508" s="10">
        <v>5</v>
      </c>
      <c r="I508" s="13" t="s">
        <v>41</v>
      </c>
      <c r="J508" s="3" t="s">
        <v>517</v>
      </c>
      <c r="K508" s="2" t="str">
        <f>VLOOKUP(Table7[[#This Row],[CID]],ALY,2,FALSE)</f>
        <v>Logical Transitions</v>
      </c>
    </row>
    <row r="509" spans="1:11" x14ac:dyDescent="0.2">
      <c r="A509" s="8" t="str">
        <f>Table7[[#This Row],[Test No.]]&amp;Table7[[#This Row],[Section]]&amp;Table7[[#This Row],[Q. No.]]</f>
        <v>P7E58</v>
      </c>
      <c r="B509" s="8"/>
      <c r="C509" s="9" t="s">
        <v>311</v>
      </c>
      <c r="D509" s="6">
        <v>58</v>
      </c>
      <c r="E509" s="10" t="s">
        <v>31</v>
      </c>
      <c r="F509" s="14">
        <v>1</v>
      </c>
      <c r="G509" s="14" t="s">
        <v>59</v>
      </c>
      <c r="H509" s="14">
        <v>1</v>
      </c>
      <c r="I509" s="14" t="s">
        <v>37</v>
      </c>
      <c r="J509" s="3" t="s">
        <v>387</v>
      </c>
      <c r="K509" s="2" t="str">
        <f>VLOOKUP(Table7[[#This Row],[CID]],ALY,2,FALSE)</f>
        <v>Commas</v>
      </c>
    </row>
    <row r="510" spans="1:11" x14ac:dyDescent="0.2">
      <c r="A510" s="8" t="str">
        <f>Table7[[#This Row],[Test No.]]&amp;Table7[[#This Row],[Section]]&amp;Table7[[#This Row],[Q. No.]]</f>
        <v>P7E59</v>
      </c>
      <c r="B510" s="8"/>
      <c r="C510" s="9" t="s">
        <v>311</v>
      </c>
      <c r="D510" s="6">
        <v>59</v>
      </c>
      <c r="E510" s="10" t="s">
        <v>31</v>
      </c>
      <c r="F510" s="14">
        <v>2</v>
      </c>
      <c r="G510" s="13" t="s">
        <v>57</v>
      </c>
      <c r="H510" s="10">
        <v>4</v>
      </c>
      <c r="I510" s="13" t="s">
        <v>40</v>
      </c>
      <c r="J510" s="3" t="s">
        <v>512</v>
      </c>
      <c r="K510" s="10" t="str">
        <f>VLOOKUP(Table7[[#This Row],[CID]],ALY,2,FALSE)</f>
        <v>Additional Detail &amp; Evidence</v>
      </c>
    </row>
    <row r="511" spans="1:11" x14ac:dyDescent="0.2">
      <c r="A511" s="8" t="str">
        <f>Table7[[#This Row],[Test No.]]&amp;Table7[[#This Row],[Section]]&amp;Table7[[#This Row],[Q. No.]]</f>
        <v>P7E60</v>
      </c>
      <c r="B511" s="8"/>
      <c r="C511" s="9" t="s">
        <v>311</v>
      </c>
      <c r="D511" s="6">
        <v>60</v>
      </c>
      <c r="E511" s="10" t="s">
        <v>31</v>
      </c>
      <c r="F511" s="14">
        <v>2</v>
      </c>
      <c r="G511" s="13" t="s">
        <v>57</v>
      </c>
      <c r="H511" s="10">
        <v>5</v>
      </c>
      <c r="I511" s="13" t="s">
        <v>41</v>
      </c>
      <c r="J511" s="3" t="s">
        <v>519</v>
      </c>
      <c r="K511" s="10" t="str">
        <f>VLOOKUP(Table7[[#This Row],[CID]],ALY,2,FALSE)</f>
        <v>Opening/Transitional/Closing</v>
      </c>
    </row>
    <row r="512" spans="1:11" x14ac:dyDescent="0.2">
      <c r="A512" s="8" t="str">
        <f>Table7[[#This Row],[Test No.]]&amp;Table7[[#This Row],[Section]]&amp;Table7[[#This Row],[Q. No.]]</f>
        <v>P7E61</v>
      </c>
      <c r="B512" s="8"/>
      <c r="C512" s="9" t="s">
        <v>311</v>
      </c>
      <c r="D512" s="6">
        <v>61</v>
      </c>
      <c r="E512" s="10" t="s">
        <v>31</v>
      </c>
      <c r="F512" s="14">
        <v>1</v>
      </c>
      <c r="G512" s="14" t="s">
        <v>59</v>
      </c>
      <c r="H512" s="14">
        <v>1</v>
      </c>
      <c r="I512" s="14" t="s">
        <v>37</v>
      </c>
      <c r="J512" s="3" t="s">
        <v>387</v>
      </c>
      <c r="K512" s="10" t="str">
        <f>VLOOKUP(Table7[[#This Row],[CID]],ALY,2,FALSE)</f>
        <v>Commas</v>
      </c>
    </row>
    <row r="513" spans="1:11" x14ac:dyDescent="0.2">
      <c r="A513" s="8" t="str">
        <f>Table7[[#This Row],[Test No.]]&amp;Table7[[#This Row],[Section]]&amp;Table7[[#This Row],[Q. No.]]</f>
        <v>P7E62</v>
      </c>
      <c r="B513" s="8"/>
      <c r="C513" s="9" t="s">
        <v>311</v>
      </c>
      <c r="D513" s="6">
        <v>62</v>
      </c>
      <c r="E513" s="10" t="s">
        <v>31</v>
      </c>
      <c r="F513" s="14">
        <v>2</v>
      </c>
      <c r="G513" s="13" t="s">
        <v>57</v>
      </c>
      <c r="H513" s="10">
        <v>4</v>
      </c>
      <c r="I513" s="13" t="s">
        <v>40</v>
      </c>
      <c r="J513" s="3" t="s">
        <v>512</v>
      </c>
      <c r="K513" s="10" t="str">
        <f>VLOOKUP(Table7[[#This Row],[CID]],ALY,2,FALSE)</f>
        <v>Additional Detail &amp; Evidence</v>
      </c>
    </row>
    <row r="514" spans="1:11" x14ac:dyDescent="0.2">
      <c r="A514" s="8" t="str">
        <f>Table7[[#This Row],[Test No.]]&amp;Table7[[#This Row],[Section]]&amp;Table7[[#This Row],[Q. No.]]</f>
        <v>P7E63</v>
      </c>
      <c r="B514" s="8"/>
      <c r="C514" s="9" t="s">
        <v>311</v>
      </c>
      <c r="D514" s="6">
        <v>63</v>
      </c>
      <c r="E514" s="10" t="s">
        <v>31</v>
      </c>
      <c r="F514" s="14">
        <v>1</v>
      </c>
      <c r="G514" s="14" t="s">
        <v>59</v>
      </c>
      <c r="H514" s="10">
        <v>2</v>
      </c>
      <c r="I514" s="13" t="s">
        <v>38</v>
      </c>
      <c r="J514" s="3" t="s">
        <v>396</v>
      </c>
      <c r="K514" s="2" t="str">
        <f>VLOOKUP(Table7[[#This Row],[CID]],ALY,2,FALSE)</f>
        <v>Comparisons</v>
      </c>
    </row>
    <row r="515" spans="1:11" x14ac:dyDescent="0.2">
      <c r="A515" s="8" t="str">
        <f>Table7[[#This Row],[Test No.]]&amp;Table7[[#This Row],[Section]]&amp;Table7[[#This Row],[Q. No.]]</f>
        <v>P7E64</v>
      </c>
      <c r="B515" s="8"/>
      <c r="C515" s="9" t="s">
        <v>311</v>
      </c>
      <c r="D515" s="6">
        <v>64</v>
      </c>
      <c r="E515" s="10" t="s">
        <v>31</v>
      </c>
      <c r="F515" s="14">
        <v>2</v>
      </c>
      <c r="G515" s="13" t="s">
        <v>57</v>
      </c>
      <c r="H515" s="10">
        <v>4</v>
      </c>
      <c r="I515" s="13" t="s">
        <v>40</v>
      </c>
      <c r="J515" s="3" t="s">
        <v>516</v>
      </c>
      <c r="K515" s="2" t="str">
        <f>VLOOKUP(Table7[[#This Row],[CID]],ALY,2,FALSE)</f>
        <v>Transitions &amp; Topic Sentences</v>
      </c>
    </row>
    <row r="516" spans="1:11" x14ac:dyDescent="0.2">
      <c r="A516" s="8" t="str">
        <f>Table7[[#This Row],[Test No.]]&amp;Table7[[#This Row],[Section]]&amp;Table7[[#This Row],[Q. No.]]</f>
        <v>P7E65</v>
      </c>
      <c r="B516" s="8"/>
      <c r="C516" s="9" t="s">
        <v>311</v>
      </c>
      <c r="D516" s="6">
        <v>65</v>
      </c>
      <c r="E516" s="10" t="s">
        <v>31</v>
      </c>
      <c r="F516" s="14">
        <v>1</v>
      </c>
      <c r="G516" s="14" t="s">
        <v>59</v>
      </c>
      <c r="H516" s="10">
        <v>3</v>
      </c>
      <c r="I516" s="13" t="s">
        <v>39</v>
      </c>
      <c r="J516" s="3" t="s">
        <v>400</v>
      </c>
      <c r="K516" s="2" t="str">
        <f>VLOOKUP(Table7[[#This Row],[CID]],ALY,2,FALSE)</f>
        <v>Run-On Sentence</v>
      </c>
    </row>
    <row r="517" spans="1:11" x14ac:dyDescent="0.2">
      <c r="A517" s="8" t="str">
        <f>Table7[[#This Row],[Test No.]]&amp;Table7[[#This Row],[Section]]&amp;Table7[[#This Row],[Q. No.]]</f>
        <v>P7E66</v>
      </c>
      <c r="B517" s="8"/>
      <c r="C517" s="9" t="s">
        <v>311</v>
      </c>
      <c r="D517" s="6">
        <v>66</v>
      </c>
      <c r="E517" s="10" t="s">
        <v>31</v>
      </c>
      <c r="F517" s="14">
        <v>2</v>
      </c>
      <c r="G517" s="13" t="s">
        <v>57</v>
      </c>
      <c r="H517" s="10">
        <v>4</v>
      </c>
      <c r="I517" s="13" t="s">
        <v>40</v>
      </c>
      <c r="J517" s="3" t="s">
        <v>516</v>
      </c>
      <c r="K517" s="2" t="str">
        <f>VLOOKUP(Table7[[#This Row],[CID]],ALY,2,FALSE)</f>
        <v>Transitions &amp; Topic Sentences</v>
      </c>
    </row>
    <row r="518" spans="1:11" x14ac:dyDescent="0.2">
      <c r="A518" s="8" t="str">
        <f>Table7[[#This Row],[Test No.]]&amp;Table7[[#This Row],[Section]]&amp;Table7[[#This Row],[Q. No.]]</f>
        <v>P7E67</v>
      </c>
      <c r="B518" s="8"/>
      <c r="C518" s="9" t="s">
        <v>311</v>
      </c>
      <c r="D518" s="6">
        <v>67</v>
      </c>
      <c r="E518" s="10" t="s">
        <v>31</v>
      </c>
      <c r="F518" s="14">
        <v>1</v>
      </c>
      <c r="G518" s="14" t="s">
        <v>59</v>
      </c>
      <c r="H518" s="10">
        <v>2</v>
      </c>
      <c r="I518" s="13" t="s">
        <v>38</v>
      </c>
      <c r="J518" s="3" t="s">
        <v>394</v>
      </c>
      <c r="K518" s="2" t="str">
        <f>VLOOKUP(Table7[[#This Row],[CID]],ALY,2,FALSE)</f>
        <v>Pronouns</v>
      </c>
    </row>
    <row r="519" spans="1:11" x14ac:dyDescent="0.2">
      <c r="A519" s="8" t="str">
        <f>Table7[[#This Row],[Test No.]]&amp;Table7[[#This Row],[Section]]&amp;Table7[[#This Row],[Q. No.]]</f>
        <v>P7E68</v>
      </c>
      <c r="B519" s="8"/>
      <c r="C519" s="9" t="s">
        <v>311</v>
      </c>
      <c r="D519" s="6">
        <v>68</v>
      </c>
      <c r="E519" s="10" t="s">
        <v>31</v>
      </c>
      <c r="F519" s="14">
        <v>2</v>
      </c>
      <c r="G519" s="13" t="s">
        <v>57</v>
      </c>
      <c r="H519" s="10">
        <v>6</v>
      </c>
      <c r="I519" s="13" t="s">
        <v>42</v>
      </c>
      <c r="J519" s="3" t="s">
        <v>523</v>
      </c>
      <c r="K519" s="2" t="str">
        <f>VLOOKUP(Table7[[#This Row],[CID]],ALY,2,FALSE)</f>
        <v>Avoiding Ambiguity &amp; Redundancy</v>
      </c>
    </row>
    <row r="520" spans="1:11" x14ac:dyDescent="0.2">
      <c r="A520" s="8" t="str">
        <f>Table7[[#This Row],[Test No.]]&amp;Table7[[#This Row],[Section]]&amp;Table7[[#This Row],[Q. No.]]</f>
        <v>P7E69</v>
      </c>
      <c r="B520" s="8"/>
      <c r="C520" s="9" t="s">
        <v>311</v>
      </c>
      <c r="D520" s="6">
        <v>69</v>
      </c>
      <c r="E520" s="10" t="s">
        <v>31</v>
      </c>
      <c r="F520" s="14">
        <v>2</v>
      </c>
      <c r="G520" s="13" t="s">
        <v>57</v>
      </c>
      <c r="H520" s="10">
        <v>6</v>
      </c>
      <c r="I520" s="13" t="s">
        <v>42</v>
      </c>
      <c r="J520" s="3" t="s">
        <v>523</v>
      </c>
      <c r="K520" s="2" t="str">
        <f>VLOOKUP(Table7[[#This Row],[CID]],ALY,2,FALSE)</f>
        <v>Avoiding Ambiguity &amp; Redundancy</v>
      </c>
    </row>
    <row r="521" spans="1:11" x14ac:dyDescent="0.2">
      <c r="A521" s="8" t="str">
        <f>Table7[[#This Row],[Test No.]]&amp;Table7[[#This Row],[Section]]&amp;Table7[[#This Row],[Q. No.]]</f>
        <v>P7E70</v>
      </c>
      <c r="B521" s="8"/>
      <c r="C521" s="9" t="s">
        <v>311</v>
      </c>
      <c r="D521" s="6">
        <v>70</v>
      </c>
      <c r="E521" s="10" t="s">
        <v>31</v>
      </c>
      <c r="F521" s="14">
        <v>1</v>
      </c>
      <c r="G521" s="14" t="s">
        <v>59</v>
      </c>
      <c r="H521" s="10">
        <v>3</v>
      </c>
      <c r="I521" s="13" t="s">
        <v>39</v>
      </c>
      <c r="J521" s="3" t="s">
        <v>402</v>
      </c>
      <c r="K521" s="2" t="str">
        <f>VLOOKUP(Table7[[#This Row],[CID]],ALY,2,FALSE)</f>
        <v>Faulty Modifier</v>
      </c>
    </row>
    <row r="522" spans="1:11" x14ac:dyDescent="0.2">
      <c r="A522" s="8" t="str">
        <f>Table7[[#This Row],[Test No.]]&amp;Table7[[#This Row],[Section]]&amp;Table7[[#This Row],[Q. No.]]</f>
        <v>P7E71</v>
      </c>
      <c r="B522" s="8"/>
      <c r="C522" s="9" t="s">
        <v>311</v>
      </c>
      <c r="D522" s="6">
        <v>71</v>
      </c>
      <c r="E522" s="10" t="s">
        <v>31</v>
      </c>
      <c r="F522" s="14">
        <v>1</v>
      </c>
      <c r="G522" s="14" t="s">
        <v>59</v>
      </c>
      <c r="H522" s="10">
        <v>2</v>
      </c>
      <c r="I522" s="13" t="s">
        <v>38</v>
      </c>
      <c r="J522" s="3" t="s">
        <v>397</v>
      </c>
      <c r="K522" s="2" t="str">
        <f>VLOOKUP(Table7[[#This Row],[CID]],ALY,2,FALSE)</f>
        <v>Word Choice</v>
      </c>
    </row>
    <row r="523" spans="1:11" x14ac:dyDescent="0.2">
      <c r="A523" s="8" t="str">
        <f>Table7[[#This Row],[Test No.]]&amp;Table7[[#This Row],[Section]]&amp;Table7[[#This Row],[Q. No.]]</f>
        <v>P7E72</v>
      </c>
      <c r="B523" s="8"/>
      <c r="C523" s="9" t="s">
        <v>311</v>
      </c>
      <c r="D523" s="6">
        <v>72</v>
      </c>
      <c r="E523" s="10" t="s">
        <v>31</v>
      </c>
      <c r="F523" s="14">
        <v>1</v>
      </c>
      <c r="G523" s="14" t="s">
        <v>59</v>
      </c>
      <c r="H523" s="14">
        <v>1</v>
      </c>
      <c r="I523" s="14" t="s">
        <v>37</v>
      </c>
      <c r="J523" s="3" t="s">
        <v>387</v>
      </c>
      <c r="K523" s="2" t="str">
        <f>VLOOKUP(Table7[[#This Row],[CID]],ALY,2,FALSE)</f>
        <v>Commas</v>
      </c>
    </row>
    <row r="524" spans="1:11" x14ac:dyDescent="0.2">
      <c r="A524" s="8" t="str">
        <f>Table7[[#This Row],[Test No.]]&amp;Table7[[#This Row],[Section]]&amp;Table7[[#This Row],[Q. No.]]</f>
        <v>P7E73</v>
      </c>
      <c r="B524" s="8"/>
      <c r="C524" s="9" t="s">
        <v>311</v>
      </c>
      <c r="D524" s="6">
        <v>73</v>
      </c>
      <c r="E524" s="10" t="s">
        <v>31</v>
      </c>
      <c r="F524" s="14">
        <v>1</v>
      </c>
      <c r="G524" s="14" t="s">
        <v>59</v>
      </c>
      <c r="H524" s="10">
        <v>3</v>
      </c>
      <c r="I524" s="13" t="s">
        <v>39</v>
      </c>
      <c r="J524" s="3" t="s">
        <v>399</v>
      </c>
      <c r="K524" s="2" t="str">
        <f>VLOOKUP(Table7[[#This Row],[CID]],ALY,2,FALSE)</f>
        <v>Sentence Fragment</v>
      </c>
    </row>
    <row r="525" spans="1:11" x14ac:dyDescent="0.2">
      <c r="A525" s="8" t="str">
        <f>Table7[[#This Row],[Test No.]]&amp;Table7[[#This Row],[Section]]&amp;Table7[[#This Row],[Q. No.]]</f>
        <v>P7E74</v>
      </c>
      <c r="B525" s="8"/>
      <c r="C525" s="9" t="s">
        <v>311</v>
      </c>
      <c r="D525" s="6">
        <v>74</v>
      </c>
      <c r="E525" s="10" t="s">
        <v>31</v>
      </c>
      <c r="F525" s="14">
        <v>2</v>
      </c>
      <c r="G525" s="13" t="s">
        <v>57</v>
      </c>
      <c r="H525" s="10">
        <v>5</v>
      </c>
      <c r="I525" s="13" t="s">
        <v>41</v>
      </c>
      <c r="J525" s="3" t="s">
        <v>520</v>
      </c>
      <c r="K525" s="2" t="str">
        <f>VLOOKUP(Table7[[#This Row],[CID]],ALY,2,FALSE)</f>
        <v>Reorganization</v>
      </c>
    </row>
    <row r="526" spans="1:11" x14ac:dyDescent="0.2">
      <c r="A526" s="8" t="str">
        <f>Table7[[#This Row],[Test No.]]&amp;Table7[[#This Row],[Section]]&amp;Table7[[#This Row],[Q. No.]]</f>
        <v>P7E75</v>
      </c>
      <c r="B526" s="8"/>
      <c r="C526" s="9" t="s">
        <v>311</v>
      </c>
      <c r="D526" s="6">
        <v>75</v>
      </c>
      <c r="E526" s="10" t="s">
        <v>31</v>
      </c>
      <c r="F526" s="14">
        <v>2</v>
      </c>
      <c r="G526" s="13" t="s">
        <v>57</v>
      </c>
      <c r="H526" s="10">
        <v>4</v>
      </c>
      <c r="I526" s="13" t="s">
        <v>40</v>
      </c>
      <c r="J526" s="3" t="s">
        <v>514</v>
      </c>
      <c r="K526" s="2" t="str">
        <f>VLOOKUP(Table7[[#This Row],[CID]],ALY,2,FALSE)</f>
        <v>Relation to Paragraph/Essay</v>
      </c>
    </row>
    <row r="527" spans="1:11" x14ac:dyDescent="0.2">
      <c r="A527" s="8" t="str">
        <f>Table7[[#This Row],[Test No.]]&amp;Table7[[#This Row],[Section]]&amp;Table7[[#This Row],[Q. No.]]</f>
        <v>P8E1</v>
      </c>
      <c r="B527" s="8"/>
      <c r="C527" s="9" t="s">
        <v>312</v>
      </c>
      <c r="D527" s="6">
        <v>1</v>
      </c>
      <c r="E527" s="6" t="s">
        <v>31</v>
      </c>
      <c r="F527" s="14">
        <v>1</v>
      </c>
      <c r="G527" s="14" t="s">
        <v>59</v>
      </c>
      <c r="H527" s="10">
        <v>3</v>
      </c>
      <c r="I527" s="13" t="s">
        <v>39</v>
      </c>
      <c r="J527" s="3" t="s">
        <v>400</v>
      </c>
      <c r="K527" s="2" t="str">
        <f>VLOOKUP(Table7[[#This Row],[CID]],ALY,2,FALSE)</f>
        <v>Run-On Sentence</v>
      </c>
    </row>
    <row r="528" spans="1:11" x14ac:dyDescent="0.2">
      <c r="A528" s="8" t="str">
        <f>Table7[[#This Row],[Test No.]]&amp;Table7[[#This Row],[Section]]&amp;Table7[[#This Row],[Q. No.]]</f>
        <v>P8E2</v>
      </c>
      <c r="B528" s="8"/>
      <c r="C528" s="9" t="s">
        <v>312</v>
      </c>
      <c r="D528" s="6">
        <v>2</v>
      </c>
      <c r="E528" s="6" t="s">
        <v>31</v>
      </c>
      <c r="F528" s="14">
        <v>1</v>
      </c>
      <c r="G528" s="14" t="s">
        <v>59</v>
      </c>
      <c r="H528" s="14">
        <v>1</v>
      </c>
      <c r="I528" s="14" t="s">
        <v>37</v>
      </c>
      <c r="J528" s="3" t="s">
        <v>387</v>
      </c>
      <c r="K528" s="2" t="str">
        <f>VLOOKUP(Table7[[#This Row],[CID]],ALY,2,FALSE)</f>
        <v>Commas</v>
      </c>
    </row>
    <row r="529" spans="1:11" x14ac:dyDescent="0.2">
      <c r="A529" s="8" t="str">
        <f>Table7[[#This Row],[Test No.]]&amp;Table7[[#This Row],[Section]]&amp;Table7[[#This Row],[Q. No.]]</f>
        <v>P8E3</v>
      </c>
      <c r="B529" s="8"/>
      <c r="C529" s="9" t="s">
        <v>312</v>
      </c>
      <c r="D529" s="6">
        <v>3</v>
      </c>
      <c r="E529" s="6" t="s">
        <v>31</v>
      </c>
      <c r="F529" s="14">
        <v>1</v>
      </c>
      <c r="G529" s="14" t="s">
        <v>59</v>
      </c>
      <c r="H529" s="10">
        <v>2</v>
      </c>
      <c r="I529" s="13" t="s">
        <v>38</v>
      </c>
      <c r="J529" s="3" t="s">
        <v>395</v>
      </c>
      <c r="K529" s="2" t="str">
        <f>VLOOKUP(Table7[[#This Row],[CID]],ALY,2,FALSE)</f>
        <v>Verb Forms/Tense Agreement</v>
      </c>
    </row>
    <row r="530" spans="1:11" x14ac:dyDescent="0.2">
      <c r="A530" s="8" t="str">
        <f>Table7[[#This Row],[Test No.]]&amp;Table7[[#This Row],[Section]]&amp;Table7[[#This Row],[Q. No.]]</f>
        <v>P8E4</v>
      </c>
      <c r="B530" s="8"/>
      <c r="C530" s="9" t="s">
        <v>312</v>
      </c>
      <c r="D530" s="6">
        <v>4</v>
      </c>
      <c r="E530" s="6" t="s">
        <v>31</v>
      </c>
      <c r="F530" s="14">
        <v>2</v>
      </c>
      <c r="G530" s="13" t="s">
        <v>57</v>
      </c>
      <c r="H530" s="10">
        <v>5</v>
      </c>
      <c r="I530" s="13" t="s">
        <v>41</v>
      </c>
      <c r="J530" s="3" t="s">
        <v>517</v>
      </c>
      <c r="K530" s="2" t="str">
        <f>VLOOKUP(Table7[[#This Row],[CID]],ALY,2,FALSE)</f>
        <v>Logical Transitions</v>
      </c>
    </row>
    <row r="531" spans="1:11" x14ac:dyDescent="0.2">
      <c r="A531" s="8" t="str">
        <f>Table7[[#This Row],[Test No.]]&amp;Table7[[#This Row],[Section]]&amp;Table7[[#This Row],[Q. No.]]</f>
        <v>P8E5</v>
      </c>
      <c r="B531" s="8"/>
      <c r="C531" s="9" t="s">
        <v>312</v>
      </c>
      <c r="D531" s="6">
        <v>5</v>
      </c>
      <c r="E531" s="6" t="s">
        <v>31</v>
      </c>
      <c r="F531" s="14">
        <v>1</v>
      </c>
      <c r="G531" s="14" t="s">
        <v>59</v>
      </c>
      <c r="H531" s="10">
        <v>2</v>
      </c>
      <c r="I531" s="13" t="s">
        <v>38</v>
      </c>
      <c r="J531" s="3" t="s">
        <v>397</v>
      </c>
      <c r="K531" s="2" t="str">
        <f>VLOOKUP(Table7[[#This Row],[CID]],ALY,2,FALSE)</f>
        <v>Word Choice</v>
      </c>
    </row>
    <row r="532" spans="1:11" x14ac:dyDescent="0.2">
      <c r="A532" s="8" t="str">
        <f>Table7[[#This Row],[Test No.]]&amp;Table7[[#This Row],[Section]]&amp;Table7[[#This Row],[Q. No.]]</f>
        <v>P8E6</v>
      </c>
      <c r="B532" s="8"/>
      <c r="C532" s="9" t="s">
        <v>312</v>
      </c>
      <c r="D532" s="6">
        <v>6</v>
      </c>
      <c r="E532" s="6" t="s">
        <v>31</v>
      </c>
      <c r="F532" s="14">
        <v>2</v>
      </c>
      <c r="G532" s="13" t="s">
        <v>57</v>
      </c>
      <c r="H532" s="10">
        <v>6</v>
      </c>
      <c r="I532" s="13" t="s">
        <v>42</v>
      </c>
      <c r="J532" s="3" t="s">
        <v>523</v>
      </c>
      <c r="K532" s="2" t="str">
        <f>VLOOKUP(Table7[[#This Row],[CID]],ALY,2,FALSE)</f>
        <v>Avoiding Ambiguity &amp; Redundancy</v>
      </c>
    </row>
    <row r="533" spans="1:11" x14ac:dyDescent="0.2">
      <c r="A533" s="8" t="str">
        <f>Table7[[#This Row],[Test No.]]&amp;Table7[[#This Row],[Section]]&amp;Table7[[#This Row],[Q. No.]]</f>
        <v>P8E7</v>
      </c>
      <c r="B533" s="8"/>
      <c r="C533" s="9" t="s">
        <v>312</v>
      </c>
      <c r="D533" s="6">
        <v>7</v>
      </c>
      <c r="E533" s="6" t="s">
        <v>31</v>
      </c>
      <c r="F533" s="14">
        <v>2</v>
      </c>
      <c r="G533" s="13" t="s">
        <v>57</v>
      </c>
      <c r="H533" s="10">
        <v>5</v>
      </c>
      <c r="I533" s="13" t="s">
        <v>41</v>
      </c>
      <c r="J533" s="3" t="s">
        <v>517</v>
      </c>
      <c r="K533" s="2" t="str">
        <f>VLOOKUP(Table7[[#This Row],[CID]],ALY,2,FALSE)</f>
        <v>Logical Transitions</v>
      </c>
    </row>
    <row r="534" spans="1:11" x14ac:dyDescent="0.2">
      <c r="A534" s="8" t="str">
        <f>Table7[[#This Row],[Test No.]]&amp;Table7[[#This Row],[Section]]&amp;Table7[[#This Row],[Q. No.]]</f>
        <v>P8E8</v>
      </c>
      <c r="B534" s="8"/>
      <c r="C534" s="9" t="s">
        <v>312</v>
      </c>
      <c r="D534" s="6">
        <v>8</v>
      </c>
      <c r="E534" s="6" t="s">
        <v>31</v>
      </c>
      <c r="F534" s="14">
        <v>1</v>
      </c>
      <c r="G534" s="14" t="s">
        <v>59</v>
      </c>
      <c r="H534" s="14">
        <v>1</v>
      </c>
      <c r="I534" s="14" t="s">
        <v>37</v>
      </c>
      <c r="J534" s="3" t="s">
        <v>387</v>
      </c>
      <c r="K534" s="2" t="str">
        <f>VLOOKUP(Table7[[#This Row],[CID]],ALY,2,FALSE)</f>
        <v>Commas</v>
      </c>
    </row>
    <row r="535" spans="1:11" x14ac:dyDescent="0.2">
      <c r="A535" s="8" t="str">
        <f>Table7[[#This Row],[Test No.]]&amp;Table7[[#This Row],[Section]]&amp;Table7[[#This Row],[Q. No.]]</f>
        <v>P8E9</v>
      </c>
      <c r="B535" s="8"/>
      <c r="C535" s="9" t="s">
        <v>312</v>
      </c>
      <c r="D535" s="6">
        <v>9</v>
      </c>
      <c r="E535" s="6" t="s">
        <v>31</v>
      </c>
      <c r="F535" s="14">
        <v>1</v>
      </c>
      <c r="G535" s="14" t="s">
        <v>59</v>
      </c>
      <c r="H535" s="10">
        <v>3</v>
      </c>
      <c r="I535" s="13" t="s">
        <v>39</v>
      </c>
      <c r="J535" s="3" t="s">
        <v>402</v>
      </c>
      <c r="K535" s="2" t="str">
        <f>VLOOKUP(Table7[[#This Row],[CID]],ALY,2,FALSE)</f>
        <v>Faulty Modifier</v>
      </c>
    </row>
    <row r="536" spans="1:11" x14ac:dyDescent="0.2">
      <c r="A536" s="8" t="str">
        <f>Table7[[#This Row],[Test No.]]&amp;Table7[[#This Row],[Section]]&amp;Table7[[#This Row],[Q. No.]]</f>
        <v>P8E10</v>
      </c>
      <c r="B536" s="8"/>
      <c r="C536" s="9" t="s">
        <v>312</v>
      </c>
      <c r="D536" s="6">
        <v>10</v>
      </c>
      <c r="E536" s="6" t="s">
        <v>31</v>
      </c>
      <c r="F536" s="14">
        <v>1</v>
      </c>
      <c r="G536" s="14" t="s">
        <v>59</v>
      </c>
      <c r="H536" s="10">
        <v>2</v>
      </c>
      <c r="I536" s="13" t="s">
        <v>38</v>
      </c>
      <c r="J536" s="3" t="s">
        <v>395</v>
      </c>
      <c r="K536" s="2" t="str">
        <f>VLOOKUP(Table7[[#This Row],[CID]],ALY,2,FALSE)</f>
        <v>Verb Forms/Tense Agreement</v>
      </c>
    </row>
    <row r="537" spans="1:11" x14ac:dyDescent="0.2">
      <c r="A537" s="8" t="str">
        <f>Table7[[#This Row],[Test No.]]&amp;Table7[[#This Row],[Section]]&amp;Table7[[#This Row],[Q. No.]]</f>
        <v>P8E11</v>
      </c>
      <c r="B537" s="8"/>
      <c r="C537" s="9" t="s">
        <v>312</v>
      </c>
      <c r="D537" s="6">
        <v>11</v>
      </c>
      <c r="E537" s="6" t="s">
        <v>31</v>
      </c>
      <c r="F537" s="14">
        <v>1</v>
      </c>
      <c r="G537" s="14" t="s">
        <v>59</v>
      </c>
      <c r="H537" s="14">
        <v>1</v>
      </c>
      <c r="I537" s="14" t="s">
        <v>37</v>
      </c>
      <c r="J537" s="3" t="s">
        <v>390</v>
      </c>
      <c r="K537" s="2" t="str">
        <f>VLOOKUP(Table7[[#This Row],[CID]],ALY,2,FALSE)</f>
        <v>Semicolons</v>
      </c>
    </row>
    <row r="538" spans="1:11" x14ac:dyDescent="0.2">
      <c r="A538" s="8" t="str">
        <f>Table7[[#This Row],[Test No.]]&amp;Table7[[#This Row],[Section]]&amp;Table7[[#This Row],[Q. No.]]</f>
        <v>P8E12</v>
      </c>
      <c r="B538" s="8"/>
      <c r="C538" s="9" t="s">
        <v>312</v>
      </c>
      <c r="D538" s="6">
        <v>12</v>
      </c>
      <c r="E538" s="6" t="s">
        <v>31</v>
      </c>
      <c r="F538" s="14">
        <v>1</v>
      </c>
      <c r="G538" s="14" t="s">
        <v>59</v>
      </c>
      <c r="H538" s="10">
        <v>2</v>
      </c>
      <c r="I538" s="13" t="s">
        <v>38</v>
      </c>
      <c r="J538" s="3" t="s">
        <v>398</v>
      </c>
      <c r="K538" s="2" t="str">
        <f>VLOOKUP(Table7[[#This Row],[CID]],ALY,2,FALSE)</f>
        <v>Idioms</v>
      </c>
    </row>
    <row r="539" spans="1:11" x14ac:dyDescent="0.2">
      <c r="A539" s="8" t="str">
        <f>Table7[[#This Row],[Test No.]]&amp;Table7[[#This Row],[Section]]&amp;Table7[[#This Row],[Q. No.]]</f>
        <v>P8E13</v>
      </c>
      <c r="B539" s="8"/>
      <c r="C539" s="9" t="s">
        <v>312</v>
      </c>
      <c r="D539" s="6">
        <v>13</v>
      </c>
      <c r="E539" s="6" t="s">
        <v>31</v>
      </c>
      <c r="F539" s="14">
        <v>2</v>
      </c>
      <c r="G539" s="13" t="s">
        <v>57</v>
      </c>
      <c r="H539" s="10">
        <v>5</v>
      </c>
      <c r="I539" s="13" t="s">
        <v>41</v>
      </c>
      <c r="J539" s="3" t="s">
        <v>519</v>
      </c>
      <c r="K539" s="2" t="str">
        <f>VLOOKUP(Table7[[#This Row],[CID]],ALY,2,FALSE)</f>
        <v>Opening/Transitional/Closing</v>
      </c>
    </row>
    <row r="540" spans="1:11" x14ac:dyDescent="0.2">
      <c r="A540" s="8" t="str">
        <f>Table7[[#This Row],[Test No.]]&amp;Table7[[#This Row],[Section]]&amp;Table7[[#This Row],[Q. No.]]</f>
        <v>P8E14</v>
      </c>
      <c r="B540" s="8"/>
      <c r="C540" s="9" t="s">
        <v>312</v>
      </c>
      <c r="D540" s="6">
        <v>14</v>
      </c>
      <c r="E540" s="6" t="s">
        <v>31</v>
      </c>
      <c r="F540" s="14">
        <v>2</v>
      </c>
      <c r="G540" s="13" t="s">
        <v>57</v>
      </c>
      <c r="H540" s="10">
        <v>4</v>
      </c>
      <c r="I540" s="13" t="s">
        <v>40</v>
      </c>
      <c r="J540" s="3" t="s">
        <v>512</v>
      </c>
      <c r="K540" s="2" t="str">
        <f>VLOOKUP(Table7[[#This Row],[CID]],ALY,2,FALSE)</f>
        <v>Additional Detail &amp; Evidence</v>
      </c>
    </row>
    <row r="541" spans="1:11" x14ac:dyDescent="0.2">
      <c r="A541" s="8" t="str">
        <f>Table7[[#This Row],[Test No.]]&amp;Table7[[#This Row],[Section]]&amp;Table7[[#This Row],[Q. No.]]</f>
        <v>P8E15</v>
      </c>
      <c r="B541" s="8"/>
      <c r="C541" s="9" t="s">
        <v>312</v>
      </c>
      <c r="D541" s="6">
        <v>15</v>
      </c>
      <c r="E541" s="6" t="s">
        <v>31</v>
      </c>
      <c r="F541" s="14">
        <v>2</v>
      </c>
      <c r="G541" s="13" t="s">
        <v>57</v>
      </c>
      <c r="H541" s="10">
        <v>4</v>
      </c>
      <c r="I541" s="13" t="s">
        <v>40</v>
      </c>
      <c r="J541" s="3" t="s">
        <v>514</v>
      </c>
      <c r="K541" s="2" t="str">
        <f>VLOOKUP(Table7[[#This Row],[CID]],ALY,2,FALSE)</f>
        <v>Relation to Paragraph/Essay</v>
      </c>
    </row>
    <row r="542" spans="1:11" x14ac:dyDescent="0.2">
      <c r="A542" s="8" t="str">
        <f>Table7[[#This Row],[Test No.]]&amp;Table7[[#This Row],[Section]]&amp;Table7[[#This Row],[Q. No.]]</f>
        <v>P8E16</v>
      </c>
      <c r="B542" s="8"/>
      <c r="C542" s="9" t="s">
        <v>312</v>
      </c>
      <c r="D542" s="6">
        <v>16</v>
      </c>
      <c r="E542" s="6" t="s">
        <v>31</v>
      </c>
      <c r="F542" s="14">
        <v>1</v>
      </c>
      <c r="G542" s="14" t="s">
        <v>59</v>
      </c>
      <c r="H542" s="10">
        <v>2</v>
      </c>
      <c r="I542" s="13" t="s">
        <v>38</v>
      </c>
      <c r="J542" s="6" t="s">
        <v>393</v>
      </c>
      <c r="K542" s="10" t="str">
        <f>VLOOKUP(Table7[[#This Row],[CID]],ALY,2,FALSE)</f>
        <v>SVA</v>
      </c>
    </row>
    <row r="543" spans="1:11" x14ac:dyDescent="0.2">
      <c r="A543" s="8" t="str">
        <f>Table7[[#This Row],[Test No.]]&amp;Table7[[#This Row],[Section]]&amp;Table7[[#This Row],[Q. No.]]</f>
        <v>P8E17</v>
      </c>
      <c r="B543" s="8"/>
      <c r="C543" s="9" t="s">
        <v>312</v>
      </c>
      <c r="D543" s="6">
        <v>17</v>
      </c>
      <c r="E543" s="6" t="s">
        <v>31</v>
      </c>
      <c r="F543" s="14">
        <v>1</v>
      </c>
      <c r="G543" s="14" t="s">
        <v>59</v>
      </c>
      <c r="H543" s="14">
        <v>1</v>
      </c>
      <c r="I543" s="14" t="s">
        <v>37</v>
      </c>
      <c r="J543" s="6" t="s">
        <v>388</v>
      </c>
      <c r="K543" s="10" t="str">
        <f>VLOOKUP(Table7[[#This Row],[CID]],ALY,2,FALSE)</f>
        <v>Apostrophes</v>
      </c>
    </row>
    <row r="544" spans="1:11" x14ac:dyDescent="0.2">
      <c r="A544" s="8" t="str">
        <f>Table7[[#This Row],[Test No.]]&amp;Table7[[#This Row],[Section]]&amp;Table7[[#This Row],[Q. No.]]</f>
        <v>P8E18</v>
      </c>
      <c r="B544" s="8"/>
      <c r="C544" s="9" t="s">
        <v>312</v>
      </c>
      <c r="D544" s="6">
        <v>18</v>
      </c>
      <c r="E544" s="6" t="s">
        <v>31</v>
      </c>
      <c r="F544" s="14">
        <v>1</v>
      </c>
      <c r="G544" s="14" t="s">
        <v>59</v>
      </c>
      <c r="H544" s="10">
        <v>3</v>
      </c>
      <c r="I544" s="13" t="s">
        <v>39</v>
      </c>
      <c r="J544" s="3" t="s">
        <v>402</v>
      </c>
      <c r="K544" s="2" t="str">
        <f>VLOOKUP(Table7[[#This Row],[CID]],ALY,2,FALSE)</f>
        <v>Faulty Modifier</v>
      </c>
    </row>
    <row r="545" spans="1:11" x14ac:dyDescent="0.2">
      <c r="A545" s="8" t="str">
        <f>Table7[[#This Row],[Test No.]]&amp;Table7[[#This Row],[Section]]&amp;Table7[[#This Row],[Q. No.]]</f>
        <v>P8E19</v>
      </c>
      <c r="B545" s="8"/>
      <c r="C545" s="9" t="s">
        <v>312</v>
      </c>
      <c r="D545" s="6">
        <v>19</v>
      </c>
      <c r="E545" s="6" t="s">
        <v>31</v>
      </c>
      <c r="F545" s="14">
        <v>1</v>
      </c>
      <c r="G545" s="14" t="s">
        <v>59</v>
      </c>
      <c r="H545" s="14">
        <v>1</v>
      </c>
      <c r="I545" s="14" t="s">
        <v>37</v>
      </c>
      <c r="J545" s="3" t="s">
        <v>387</v>
      </c>
      <c r="K545" s="2" t="str">
        <f>VLOOKUP(Table7[[#This Row],[CID]],ALY,2,FALSE)</f>
        <v>Commas</v>
      </c>
    </row>
    <row r="546" spans="1:11" x14ac:dyDescent="0.2">
      <c r="A546" s="8" t="str">
        <f>Table7[[#This Row],[Test No.]]&amp;Table7[[#This Row],[Section]]&amp;Table7[[#This Row],[Q. No.]]</f>
        <v>P8E20</v>
      </c>
      <c r="B546" s="8"/>
      <c r="C546" s="9" t="s">
        <v>312</v>
      </c>
      <c r="D546" s="6">
        <v>20</v>
      </c>
      <c r="E546" s="6" t="s">
        <v>31</v>
      </c>
      <c r="F546" s="14">
        <v>2</v>
      </c>
      <c r="G546" s="13" t="s">
        <v>57</v>
      </c>
      <c r="H546" s="10">
        <v>5</v>
      </c>
      <c r="I546" s="13" t="s">
        <v>41</v>
      </c>
      <c r="J546" s="3" t="s">
        <v>517</v>
      </c>
      <c r="K546" s="2" t="str">
        <f>VLOOKUP(Table7[[#This Row],[CID]],ALY,2,FALSE)</f>
        <v>Logical Transitions</v>
      </c>
    </row>
    <row r="547" spans="1:11" x14ac:dyDescent="0.2">
      <c r="A547" s="8" t="str">
        <f>Table7[[#This Row],[Test No.]]&amp;Table7[[#This Row],[Section]]&amp;Table7[[#This Row],[Q. No.]]</f>
        <v>P8E21</v>
      </c>
      <c r="B547" s="8"/>
      <c r="C547" s="9" t="s">
        <v>312</v>
      </c>
      <c r="D547" s="6">
        <v>21</v>
      </c>
      <c r="E547" s="6" t="s">
        <v>31</v>
      </c>
      <c r="F547" s="14">
        <v>2</v>
      </c>
      <c r="G547" s="13" t="s">
        <v>57</v>
      </c>
      <c r="H547" s="10">
        <v>4</v>
      </c>
      <c r="I547" s="13" t="s">
        <v>40</v>
      </c>
      <c r="J547" s="3" t="s">
        <v>512</v>
      </c>
      <c r="K547" s="2" t="str">
        <f>VLOOKUP(Table7[[#This Row],[CID]],ALY,2,FALSE)</f>
        <v>Additional Detail &amp; Evidence</v>
      </c>
    </row>
    <row r="548" spans="1:11" x14ac:dyDescent="0.2">
      <c r="A548" s="8" t="str">
        <f>Table7[[#This Row],[Test No.]]&amp;Table7[[#This Row],[Section]]&amp;Table7[[#This Row],[Q. No.]]</f>
        <v>P8E22</v>
      </c>
      <c r="B548" s="8"/>
      <c r="C548" s="9" t="s">
        <v>312</v>
      </c>
      <c r="D548" s="6">
        <v>22</v>
      </c>
      <c r="E548" s="6" t="s">
        <v>31</v>
      </c>
      <c r="F548" s="14">
        <v>1</v>
      </c>
      <c r="G548" s="14" t="s">
        <v>59</v>
      </c>
      <c r="H548" s="10">
        <v>2</v>
      </c>
      <c r="I548" s="13" t="s">
        <v>38</v>
      </c>
      <c r="J548" s="3" t="s">
        <v>397</v>
      </c>
      <c r="K548" s="2" t="str">
        <f>VLOOKUP(Table7[[#This Row],[CID]],ALY,2,FALSE)</f>
        <v>Word Choice</v>
      </c>
    </row>
    <row r="549" spans="1:11" x14ac:dyDescent="0.2">
      <c r="A549" s="8" t="str">
        <f>Table7[[#This Row],[Test No.]]&amp;Table7[[#This Row],[Section]]&amp;Table7[[#This Row],[Q. No.]]</f>
        <v>P8E23</v>
      </c>
      <c r="B549" s="8"/>
      <c r="C549" s="9" t="s">
        <v>312</v>
      </c>
      <c r="D549" s="6">
        <v>23</v>
      </c>
      <c r="E549" s="6" t="s">
        <v>31</v>
      </c>
      <c r="F549" s="14">
        <v>1</v>
      </c>
      <c r="G549" s="14" t="s">
        <v>59</v>
      </c>
      <c r="H549" s="10">
        <v>2</v>
      </c>
      <c r="I549" s="13" t="s">
        <v>38</v>
      </c>
      <c r="J549" s="3" t="s">
        <v>394</v>
      </c>
      <c r="K549" s="2" t="str">
        <f>VLOOKUP(Table7[[#This Row],[CID]],ALY,2,FALSE)</f>
        <v>Pronouns</v>
      </c>
    </row>
    <row r="550" spans="1:11" x14ac:dyDescent="0.2">
      <c r="A550" s="8" t="str">
        <f>Table7[[#This Row],[Test No.]]&amp;Table7[[#This Row],[Section]]&amp;Table7[[#This Row],[Q. No.]]</f>
        <v>P8E24</v>
      </c>
      <c r="B550" s="8"/>
      <c r="C550" s="9" t="s">
        <v>312</v>
      </c>
      <c r="D550" s="6">
        <v>24</v>
      </c>
      <c r="E550" s="6" t="s">
        <v>31</v>
      </c>
      <c r="F550" s="14">
        <v>2</v>
      </c>
      <c r="G550" s="13" t="s">
        <v>57</v>
      </c>
      <c r="H550" s="10">
        <v>4</v>
      </c>
      <c r="I550" s="13" t="s">
        <v>40</v>
      </c>
      <c r="J550" s="3" t="s">
        <v>512</v>
      </c>
      <c r="K550" s="2" t="str">
        <f>VLOOKUP(Table7[[#This Row],[CID]],ALY,2,FALSE)</f>
        <v>Additional Detail &amp; Evidence</v>
      </c>
    </row>
    <row r="551" spans="1:11" x14ac:dyDescent="0.2">
      <c r="A551" s="8" t="str">
        <f>Table7[[#This Row],[Test No.]]&amp;Table7[[#This Row],[Section]]&amp;Table7[[#This Row],[Q. No.]]</f>
        <v>P8E25</v>
      </c>
      <c r="B551" s="8"/>
      <c r="C551" s="9" t="s">
        <v>312</v>
      </c>
      <c r="D551" s="6">
        <v>25</v>
      </c>
      <c r="E551" s="6" t="s">
        <v>31</v>
      </c>
      <c r="F551" s="14">
        <v>1</v>
      </c>
      <c r="G551" s="14" t="s">
        <v>59</v>
      </c>
      <c r="H551" s="10">
        <v>3</v>
      </c>
      <c r="I551" s="13" t="s">
        <v>39</v>
      </c>
      <c r="J551" s="3" t="s">
        <v>402</v>
      </c>
      <c r="K551" s="2" t="str">
        <f>VLOOKUP(Table7[[#This Row],[CID]],ALY,2,FALSE)</f>
        <v>Faulty Modifier</v>
      </c>
    </row>
    <row r="552" spans="1:11" x14ac:dyDescent="0.2">
      <c r="A552" s="8" t="str">
        <f>Table7[[#This Row],[Test No.]]&amp;Table7[[#This Row],[Section]]&amp;Table7[[#This Row],[Q. No.]]</f>
        <v>P8E26</v>
      </c>
      <c r="B552" s="8"/>
      <c r="C552" s="9" t="s">
        <v>312</v>
      </c>
      <c r="D552" s="6">
        <v>26</v>
      </c>
      <c r="E552" s="6" t="s">
        <v>31</v>
      </c>
      <c r="F552" s="14">
        <v>1</v>
      </c>
      <c r="G552" s="14" t="s">
        <v>59</v>
      </c>
      <c r="H552" s="14">
        <v>1</v>
      </c>
      <c r="I552" s="14" t="s">
        <v>37</v>
      </c>
      <c r="J552" s="3" t="s">
        <v>387</v>
      </c>
      <c r="K552" s="2" t="str">
        <f>VLOOKUP(Table7[[#This Row],[CID]],ALY,2,FALSE)</f>
        <v>Commas</v>
      </c>
    </row>
    <row r="553" spans="1:11" x14ac:dyDescent="0.2">
      <c r="A553" s="8" t="str">
        <f>Table7[[#This Row],[Test No.]]&amp;Table7[[#This Row],[Section]]&amp;Table7[[#This Row],[Q. No.]]</f>
        <v>P8E27</v>
      </c>
      <c r="B553" s="8"/>
      <c r="C553" s="9" t="s">
        <v>312</v>
      </c>
      <c r="D553" s="6">
        <v>27</v>
      </c>
      <c r="E553" s="6" t="s">
        <v>31</v>
      </c>
      <c r="F553" s="14">
        <v>2</v>
      </c>
      <c r="G553" s="13" t="s">
        <v>57</v>
      </c>
      <c r="H553" s="10">
        <v>6</v>
      </c>
      <c r="I553" s="13" t="s">
        <v>42</v>
      </c>
      <c r="J553" s="3" t="s">
        <v>523</v>
      </c>
      <c r="K553" s="2" t="str">
        <f>VLOOKUP(Table7[[#This Row],[CID]],ALY,2,FALSE)</f>
        <v>Avoiding Ambiguity &amp; Redundancy</v>
      </c>
    </row>
    <row r="554" spans="1:11" x14ac:dyDescent="0.2">
      <c r="A554" s="8" t="str">
        <f>Table7[[#This Row],[Test No.]]&amp;Table7[[#This Row],[Section]]&amp;Table7[[#This Row],[Q. No.]]</f>
        <v>P8E28</v>
      </c>
      <c r="B554" s="8"/>
      <c r="C554" s="9" t="s">
        <v>312</v>
      </c>
      <c r="D554" s="6">
        <v>28</v>
      </c>
      <c r="E554" s="6" t="s">
        <v>31</v>
      </c>
      <c r="F554" s="14">
        <v>2</v>
      </c>
      <c r="G554" s="13" t="s">
        <v>57</v>
      </c>
      <c r="H554" s="10">
        <v>5</v>
      </c>
      <c r="I554" s="13" t="s">
        <v>41</v>
      </c>
      <c r="J554" s="3" t="s">
        <v>518</v>
      </c>
      <c r="K554" s="2" t="str">
        <f>VLOOKUP(Table7[[#This Row],[CID]],ALY,2,FALSE)</f>
        <v>Unity &amp; Coherence</v>
      </c>
    </row>
    <row r="555" spans="1:11" x14ac:dyDescent="0.2">
      <c r="A555" s="8" t="str">
        <f>Table7[[#This Row],[Test No.]]&amp;Table7[[#This Row],[Section]]&amp;Table7[[#This Row],[Q. No.]]</f>
        <v>P8E29</v>
      </c>
      <c r="B555" s="8"/>
      <c r="C555" s="9" t="s">
        <v>312</v>
      </c>
      <c r="D555" s="6">
        <v>29</v>
      </c>
      <c r="E555" s="6" t="s">
        <v>31</v>
      </c>
      <c r="F555" s="14">
        <v>1</v>
      </c>
      <c r="G555" s="14" t="s">
        <v>59</v>
      </c>
      <c r="H555" s="10">
        <v>2</v>
      </c>
      <c r="I555" s="13" t="s">
        <v>38</v>
      </c>
      <c r="J555" s="3" t="s">
        <v>398</v>
      </c>
      <c r="K555" s="2" t="str">
        <f>VLOOKUP(Table7[[#This Row],[CID]],ALY,2,FALSE)</f>
        <v>Idioms</v>
      </c>
    </row>
    <row r="556" spans="1:11" x14ac:dyDescent="0.2">
      <c r="A556" s="8" t="str">
        <f>Table7[[#This Row],[Test No.]]&amp;Table7[[#This Row],[Section]]&amp;Table7[[#This Row],[Q. No.]]</f>
        <v>P8E30</v>
      </c>
      <c r="B556" s="8"/>
      <c r="C556" s="9" t="s">
        <v>312</v>
      </c>
      <c r="D556" s="6">
        <v>30</v>
      </c>
      <c r="E556" s="6" t="s">
        <v>31</v>
      </c>
      <c r="F556" s="14">
        <v>2</v>
      </c>
      <c r="G556" s="13" t="s">
        <v>57</v>
      </c>
      <c r="H556" s="10">
        <v>4</v>
      </c>
      <c r="I556" s="13" t="s">
        <v>40</v>
      </c>
      <c r="J556" s="3" t="s">
        <v>513</v>
      </c>
      <c r="K556" s="2" t="str">
        <f>VLOOKUP(Table7[[#This Row],[CID]],ALY,2,FALSE)</f>
        <v>Writer's Goal</v>
      </c>
    </row>
    <row r="557" spans="1:11" x14ac:dyDescent="0.2">
      <c r="A557" s="8" t="str">
        <f>Table7[[#This Row],[Test No.]]&amp;Table7[[#This Row],[Section]]&amp;Table7[[#This Row],[Q. No.]]</f>
        <v>P8E31</v>
      </c>
      <c r="B557" s="8"/>
      <c r="C557" s="9" t="s">
        <v>312</v>
      </c>
      <c r="D557" s="6">
        <v>31</v>
      </c>
      <c r="E557" s="6" t="s">
        <v>31</v>
      </c>
      <c r="F557" s="14">
        <v>1</v>
      </c>
      <c r="G557" s="14" t="s">
        <v>59</v>
      </c>
      <c r="H557" s="10">
        <v>2</v>
      </c>
      <c r="I557" s="13" t="s">
        <v>38</v>
      </c>
      <c r="J557" s="3" t="s">
        <v>395</v>
      </c>
      <c r="K557" s="2" t="str">
        <f>VLOOKUP(Table7[[#This Row],[CID]],ALY,2,FALSE)</f>
        <v>Verb Forms/Tense Agreement</v>
      </c>
    </row>
    <row r="558" spans="1:11" x14ac:dyDescent="0.2">
      <c r="A558" s="8" t="str">
        <f>Table7[[#This Row],[Test No.]]&amp;Table7[[#This Row],[Section]]&amp;Table7[[#This Row],[Q. No.]]</f>
        <v>P8E32</v>
      </c>
      <c r="B558" s="8"/>
      <c r="C558" s="9" t="s">
        <v>312</v>
      </c>
      <c r="D558" s="6">
        <v>32</v>
      </c>
      <c r="E558" s="6" t="s">
        <v>31</v>
      </c>
      <c r="F558" s="14">
        <v>1</v>
      </c>
      <c r="G558" s="14" t="s">
        <v>59</v>
      </c>
      <c r="H558" s="10">
        <v>2</v>
      </c>
      <c r="I558" s="13" t="s">
        <v>38</v>
      </c>
      <c r="J558" s="3" t="s">
        <v>397</v>
      </c>
      <c r="K558" s="2" t="str">
        <f>VLOOKUP(Table7[[#This Row],[CID]],ALY,2,FALSE)</f>
        <v>Word Choice</v>
      </c>
    </row>
    <row r="559" spans="1:11" x14ac:dyDescent="0.2">
      <c r="A559" s="8" t="str">
        <f>Table7[[#This Row],[Test No.]]&amp;Table7[[#This Row],[Section]]&amp;Table7[[#This Row],[Q. No.]]</f>
        <v>P8E33</v>
      </c>
      <c r="B559" s="8"/>
      <c r="C559" s="9" t="s">
        <v>312</v>
      </c>
      <c r="D559" s="6">
        <v>33</v>
      </c>
      <c r="E559" s="6" t="s">
        <v>31</v>
      </c>
      <c r="F559" s="14">
        <v>2</v>
      </c>
      <c r="G559" s="13" t="s">
        <v>57</v>
      </c>
      <c r="H559" s="10">
        <v>6</v>
      </c>
      <c r="I559" s="13" t="s">
        <v>42</v>
      </c>
      <c r="J559" s="3" t="s">
        <v>523</v>
      </c>
      <c r="K559" s="2" t="str">
        <f>VLOOKUP(Table7[[#This Row],[CID]],ALY,2,FALSE)</f>
        <v>Avoiding Ambiguity &amp; Redundancy</v>
      </c>
    </row>
    <row r="560" spans="1:11" x14ac:dyDescent="0.2">
      <c r="A560" s="8" t="str">
        <f>Table7[[#This Row],[Test No.]]&amp;Table7[[#This Row],[Section]]&amp;Table7[[#This Row],[Q. No.]]</f>
        <v>P8E34</v>
      </c>
      <c r="B560" s="8"/>
      <c r="C560" s="9" t="s">
        <v>312</v>
      </c>
      <c r="D560" s="6">
        <v>34</v>
      </c>
      <c r="E560" s="6" t="s">
        <v>31</v>
      </c>
      <c r="F560" s="14">
        <v>1</v>
      </c>
      <c r="G560" s="14" t="s">
        <v>59</v>
      </c>
      <c r="H560" s="10">
        <v>3</v>
      </c>
      <c r="I560" s="13" t="s">
        <v>39</v>
      </c>
      <c r="J560" s="3" t="s">
        <v>399</v>
      </c>
      <c r="K560" s="2" t="str">
        <f>VLOOKUP(Table7[[#This Row],[CID]],ALY,2,FALSE)</f>
        <v>Sentence Fragment</v>
      </c>
    </row>
    <row r="561" spans="1:11" x14ac:dyDescent="0.2">
      <c r="A561" s="8" t="str">
        <f>Table7[[#This Row],[Test No.]]&amp;Table7[[#This Row],[Section]]&amp;Table7[[#This Row],[Q. No.]]</f>
        <v>P8E35</v>
      </c>
      <c r="B561" s="8"/>
      <c r="C561" s="9" t="s">
        <v>312</v>
      </c>
      <c r="D561" s="6">
        <v>35</v>
      </c>
      <c r="E561" s="6" t="s">
        <v>31</v>
      </c>
      <c r="F561" s="14">
        <v>1</v>
      </c>
      <c r="G561" s="14" t="s">
        <v>59</v>
      </c>
      <c r="H561" s="10">
        <v>2</v>
      </c>
      <c r="I561" s="13" t="s">
        <v>38</v>
      </c>
      <c r="J561" s="3" t="s">
        <v>397</v>
      </c>
      <c r="K561" s="2" t="str">
        <f>VLOOKUP(Table7[[#This Row],[CID]],ALY,2,FALSE)</f>
        <v>Word Choice</v>
      </c>
    </row>
    <row r="562" spans="1:11" x14ac:dyDescent="0.2">
      <c r="A562" s="8" t="str">
        <f>Table7[[#This Row],[Test No.]]&amp;Table7[[#This Row],[Section]]&amp;Table7[[#This Row],[Q. No.]]</f>
        <v>P8E36</v>
      </c>
      <c r="B562" s="8"/>
      <c r="C562" s="9" t="s">
        <v>312</v>
      </c>
      <c r="D562" s="6">
        <v>36</v>
      </c>
      <c r="E562" s="6" t="s">
        <v>31</v>
      </c>
      <c r="F562" s="14">
        <v>1</v>
      </c>
      <c r="G562" s="14" t="s">
        <v>59</v>
      </c>
      <c r="H562" s="10">
        <v>2</v>
      </c>
      <c r="I562" s="13" t="s">
        <v>38</v>
      </c>
      <c r="J562" s="3" t="s">
        <v>397</v>
      </c>
      <c r="K562" s="2" t="str">
        <f>VLOOKUP(Table7[[#This Row],[CID]],ALY,2,FALSE)</f>
        <v>Word Choice</v>
      </c>
    </row>
    <row r="563" spans="1:11" x14ac:dyDescent="0.2">
      <c r="A563" s="8" t="str">
        <f>Table7[[#This Row],[Test No.]]&amp;Table7[[#This Row],[Section]]&amp;Table7[[#This Row],[Q. No.]]</f>
        <v>P8E37</v>
      </c>
      <c r="B563" s="8"/>
      <c r="C563" s="9" t="s">
        <v>312</v>
      </c>
      <c r="D563" s="6">
        <v>37</v>
      </c>
      <c r="E563" s="6" t="s">
        <v>31</v>
      </c>
      <c r="F563" s="14">
        <v>2</v>
      </c>
      <c r="G563" s="13" t="s">
        <v>57</v>
      </c>
      <c r="H563" s="10">
        <v>4</v>
      </c>
      <c r="I563" s="13" t="s">
        <v>40</v>
      </c>
      <c r="J563" s="3" t="s">
        <v>516</v>
      </c>
      <c r="K563" s="2" t="str">
        <f>VLOOKUP(Table7[[#This Row],[CID]],ALY,2,FALSE)</f>
        <v>Transitions &amp; Topic Sentences</v>
      </c>
    </row>
    <row r="564" spans="1:11" x14ac:dyDescent="0.2">
      <c r="A564" s="8" t="str">
        <f>Table7[[#This Row],[Test No.]]&amp;Table7[[#This Row],[Section]]&amp;Table7[[#This Row],[Q. No.]]</f>
        <v>P8E38</v>
      </c>
      <c r="B564" s="8"/>
      <c r="C564" s="9" t="s">
        <v>312</v>
      </c>
      <c r="D564" s="6">
        <v>38</v>
      </c>
      <c r="E564" s="6" t="s">
        <v>31</v>
      </c>
      <c r="F564" s="14">
        <v>1</v>
      </c>
      <c r="G564" s="14" t="s">
        <v>59</v>
      </c>
      <c r="H564" s="14">
        <v>1</v>
      </c>
      <c r="I564" s="14" t="s">
        <v>37</v>
      </c>
      <c r="J564" s="3" t="s">
        <v>387</v>
      </c>
      <c r="K564" s="2" t="str">
        <f>VLOOKUP(Table7[[#This Row],[CID]],ALY,2,FALSE)</f>
        <v>Commas</v>
      </c>
    </row>
    <row r="565" spans="1:11" x14ac:dyDescent="0.2">
      <c r="A565" s="8" t="str">
        <f>Table7[[#This Row],[Test No.]]&amp;Table7[[#This Row],[Section]]&amp;Table7[[#This Row],[Q. No.]]</f>
        <v>P8E39</v>
      </c>
      <c r="B565" s="8"/>
      <c r="C565" s="9" t="s">
        <v>312</v>
      </c>
      <c r="D565" s="6">
        <v>39</v>
      </c>
      <c r="E565" s="6" t="s">
        <v>31</v>
      </c>
      <c r="F565" s="14">
        <v>1</v>
      </c>
      <c r="G565" s="14" t="s">
        <v>59</v>
      </c>
      <c r="H565" s="14">
        <v>1</v>
      </c>
      <c r="I565" s="14" t="s">
        <v>37</v>
      </c>
      <c r="J565" s="3" t="s">
        <v>388</v>
      </c>
      <c r="K565" s="2" t="str">
        <f>VLOOKUP(Table7[[#This Row],[CID]],ALY,2,FALSE)</f>
        <v>Apostrophes</v>
      </c>
    </row>
    <row r="566" spans="1:11" x14ac:dyDescent="0.2">
      <c r="A566" s="8" t="str">
        <f>Table7[[#This Row],[Test No.]]&amp;Table7[[#This Row],[Section]]&amp;Table7[[#This Row],[Q. No.]]</f>
        <v>P8E40</v>
      </c>
      <c r="B566" s="8"/>
      <c r="C566" s="9" t="s">
        <v>312</v>
      </c>
      <c r="D566" s="6">
        <v>40</v>
      </c>
      <c r="E566" s="6" t="s">
        <v>31</v>
      </c>
      <c r="F566" s="14">
        <v>1</v>
      </c>
      <c r="G566" s="14" t="s">
        <v>59</v>
      </c>
      <c r="H566" s="10">
        <v>2</v>
      </c>
      <c r="I566" s="13" t="s">
        <v>38</v>
      </c>
      <c r="J566" s="3" t="s">
        <v>393</v>
      </c>
      <c r="K566" s="2" t="str">
        <f>VLOOKUP(Table7[[#This Row],[CID]],ALY,2,FALSE)</f>
        <v>SVA</v>
      </c>
    </row>
    <row r="567" spans="1:11" x14ac:dyDescent="0.2">
      <c r="A567" s="8" t="str">
        <f>Table7[[#This Row],[Test No.]]&amp;Table7[[#This Row],[Section]]&amp;Table7[[#This Row],[Q. No.]]</f>
        <v>P8E41</v>
      </c>
      <c r="B567" s="8"/>
      <c r="C567" s="9" t="s">
        <v>312</v>
      </c>
      <c r="D567" s="6">
        <v>41</v>
      </c>
      <c r="E567" s="6" t="s">
        <v>31</v>
      </c>
      <c r="F567" s="14">
        <v>1</v>
      </c>
      <c r="G567" s="14" t="s">
        <v>59</v>
      </c>
      <c r="H567" s="10">
        <v>3</v>
      </c>
      <c r="I567" s="13" t="s">
        <v>39</v>
      </c>
      <c r="J567" s="3" t="s">
        <v>399</v>
      </c>
      <c r="K567" s="2" t="str">
        <f>VLOOKUP(Table7[[#This Row],[CID]],ALY,2,FALSE)</f>
        <v>Sentence Fragment</v>
      </c>
    </row>
    <row r="568" spans="1:11" x14ac:dyDescent="0.2">
      <c r="A568" s="8" t="str">
        <f>Table7[[#This Row],[Test No.]]&amp;Table7[[#This Row],[Section]]&amp;Table7[[#This Row],[Q. No.]]</f>
        <v>P8E42</v>
      </c>
      <c r="B568" s="8"/>
      <c r="C568" s="9" t="s">
        <v>312</v>
      </c>
      <c r="D568" s="6">
        <v>42</v>
      </c>
      <c r="E568" s="6" t="s">
        <v>31</v>
      </c>
      <c r="F568" s="14">
        <v>2</v>
      </c>
      <c r="G568" s="13" t="s">
        <v>57</v>
      </c>
      <c r="H568" s="10">
        <v>4</v>
      </c>
      <c r="I568" s="13" t="s">
        <v>40</v>
      </c>
      <c r="J568" s="3" t="s">
        <v>512</v>
      </c>
      <c r="K568" s="2" t="str">
        <f>VLOOKUP(Table7[[#This Row],[CID]],ALY,2,FALSE)</f>
        <v>Additional Detail &amp; Evidence</v>
      </c>
    </row>
    <row r="569" spans="1:11" x14ac:dyDescent="0.2">
      <c r="A569" s="8" t="str">
        <f>Table7[[#This Row],[Test No.]]&amp;Table7[[#This Row],[Section]]&amp;Table7[[#This Row],[Q. No.]]</f>
        <v>P8E43</v>
      </c>
      <c r="B569" s="8"/>
      <c r="C569" s="9" t="s">
        <v>312</v>
      </c>
      <c r="D569" s="6">
        <v>43</v>
      </c>
      <c r="E569" s="6" t="s">
        <v>31</v>
      </c>
      <c r="F569" s="14">
        <v>1</v>
      </c>
      <c r="G569" s="14" t="s">
        <v>59</v>
      </c>
      <c r="H569" s="10">
        <v>2</v>
      </c>
      <c r="I569" s="13" t="s">
        <v>38</v>
      </c>
      <c r="J569" s="3" t="s">
        <v>397</v>
      </c>
      <c r="K569" s="2" t="str">
        <f>VLOOKUP(Table7[[#This Row],[CID]],ALY,2,FALSE)</f>
        <v>Word Choice</v>
      </c>
    </row>
    <row r="570" spans="1:11" x14ac:dyDescent="0.2">
      <c r="A570" s="8" t="str">
        <f>Table7[[#This Row],[Test No.]]&amp;Table7[[#This Row],[Section]]&amp;Table7[[#This Row],[Q. No.]]</f>
        <v>P8E44</v>
      </c>
      <c r="B570" s="8"/>
      <c r="C570" s="9" t="s">
        <v>312</v>
      </c>
      <c r="D570" s="6">
        <v>44</v>
      </c>
      <c r="E570" s="6" t="s">
        <v>31</v>
      </c>
      <c r="F570" s="14">
        <v>2</v>
      </c>
      <c r="G570" s="13" t="s">
        <v>57</v>
      </c>
      <c r="H570" s="10">
        <v>5</v>
      </c>
      <c r="I570" s="13" t="s">
        <v>41</v>
      </c>
      <c r="J570" s="3" t="s">
        <v>520</v>
      </c>
      <c r="K570" s="2" t="str">
        <f>VLOOKUP(Table7[[#This Row],[CID]],ALY,2,FALSE)</f>
        <v>Reorganization</v>
      </c>
    </row>
    <row r="571" spans="1:11" x14ac:dyDescent="0.2">
      <c r="A571" s="8" t="str">
        <f>Table7[[#This Row],[Test No.]]&amp;Table7[[#This Row],[Section]]&amp;Table7[[#This Row],[Q. No.]]</f>
        <v>P8E45</v>
      </c>
      <c r="B571" s="8"/>
      <c r="C571" s="9" t="s">
        <v>312</v>
      </c>
      <c r="D571" s="6">
        <v>45</v>
      </c>
      <c r="E571" s="6" t="s">
        <v>31</v>
      </c>
      <c r="F571" s="14">
        <v>2</v>
      </c>
      <c r="G571" s="13" t="s">
        <v>57</v>
      </c>
      <c r="H571" s="10">
        <v>4</v>
      </c>
      <c r="I571" s="13" t="s">
        <v>40</v>
      </c>
      <c r="J571" s="3" t="s">
        <v>513</v>
      </c>
      <c r="K571" s="2" t="str">
        <f>VLOOKUP(Table7[[#This Row],[CID]],ALY,2,FALSE)</f>
        <v>Writer's Goal</v>
      </c>
    </row>
    <row r="572" spans="1:11" x14ac:dyDescent="0.2">
      <c r="A572" s="8" t="str">
        <f>Table7[[#This Row],[Test No.]]&amp;Table7[[#This Row],[Section]]&amp;Table7[[#This Row],[Q. No.]]</f>
        <v>P8E46</v>
      </c>
      <c r="B572" s="8"/>
      <c r="C572" s="9" t="s">
        <v>312</v>
      </c>
      <c r="D572" s="6">
        <v>46</v>
      </c>
      <c r="E572" s="6" t="s">
        <v>31</v>
      </c>
      <c r="F572" s="14">
        <v>1</v>
      </c>
      <c r="G572" s="14" t="s">
        <v>59</v>
      </c>
      <c r="H572" s="14">
        <v>1</v>
      </c>
      <c r="I572" s="14" t="s">
        <v>37</v>
      </c>
      <c r="J572" s="3" t="s">
        <v>387</v>
      </c>
      <c r="K572" s="2" t="str">
        <f>VLOOKUP(Table7[[#This Row],[CID]],ALY,2,FALSE)</f>
        <v>Commas</v>
      </c>
    </row>
    <row r="573" spans="1:11" x14ac:dyDescent="0.2">
      <c r="A573" s="8" t="str">
        <f>Table7[[#This Row],[Test No.]]&amp;Table7[[#This Row],[Section]]&amp;Table7[[#This Row],[Q. No.]]</f>
        <v>P8E47</v>
      </c>
      <c r="B573" s="8"/>
      <c r="C573" s="9" t="s">
        <v>312</v>
      </c>
      <c r="D573" s="6">
        <v>47</v>
      </c>
      <c r="E573" s="6" t="s">
        <v>31</v>
      </c>
      <c r="F573" s="14">
        <v>1</v>
      </c>
      <c r="G573" s="14" t="s">
        <v>59</v>
      </c>
      <c r="H573" s="10">
        <v>3</v>
      </c>
      <c r="I573" s="13" t="s">
        <v>39</v>
      </c>
      <c r="J573" s="3" t="s">
        <v>402</v>
      </c>
      <c r="K573" s="2" t="str">
        <f>VLOOKUP(Table7[[#This Row],[CID]],ALY,2,FALSE)</f>
        <v>Faulty Modifier</v>
      </c>
    </row>
    <row r="574" spans="1:11" x14ac:dyDescent="0.2">
      <c r="A574" s="8" t="str">
        <f>Table7[[#This Row],[Test No.]]&amp;Table7[[#This Row],[Section]]&amp;Table7[[#This Row],[Q. No.]]</f>
        <v>P8E48</v>
      </c>
      <c r="B574" s="8"/>
      <c r="C574" s="9" t="s">
        <v>312</v>
      </c>
      <c r="D574" s="6">
        <v>48</v>
      </c>
      <c r="E574" s="6" t="s">
        <v>31</v>
      </c>
      <c r="F574" s="14">
        <v>2</v>
      </c>
      <c r="G574" s="13" t="s">
        <v>57</v>
      </c>
      <c r="H574" s="10">
        <v>4</v>
      </c>
      <c r="I574" s="13" t="s">
        <v>40</v>
      </c>
      <c r="J574" s="3" t="s">
        <v>512</v>
      </c>
      <c r="K574" s="2" t="str">
        <f>VLOOKUP(Table7[[#This Row],[CID]],ALY,2,FALSE)</f>
        <v>Additional Detail &amp; Evidence</v>
      </c>
    </row>
    <row r="575" spans="1:11" x14ac:dyDescent="0.2">
      <c r="A575" s="8" t="str">
        <f>Table7[[#This Row],[Test No.]]&amp;Table7[[#This Row],[Section]]&amp;Table7[[#This Row],[Q. No.]]</f>
        <v>P8E49</v>
      </c>
      <c r="B575" s="8"/>
      <c r="C575" s="9" t="s">
        <v>312</v>
      </c>
      <c r="D575" s="6">
        <v>49</v>
      </c>
      <c r="E575" s="6" t="s">
        <v>31</v>
      </c>
      <c r="F575" s="14">
        <v>2</v>
      </c>
      <c r="G575" s="13" t="s">
        <v>57</v>
      </c>
      <c r="H575" s="10">
        <v>6</v>
      </c>
      <c r="I575" s="13" t="s">
        <v>42</v>
      </c>
      <c r="J575" s="3" t="s">
        <v>521</v>
      </c>
      <c r="K575" s="2" t="str">
        <f>VLOOKUP(Table7[[#This Row],[CID]],ALY,2,FALSE)</f>
        <v>Word Choice</v>
      </c>
    </row>
    <row r="576" spans="1:11" x14ac:dyDescent="0.2">
      <c r="A576" s="8" t="str">
        <f>Table7[[#This Row],[Test No.]]&amp;Table7[[#This Row],[Section]]&amp;Table7[[#This Row],[Q. No.]]</f>
        <v>P8E50</v>
      </c>
      <c r="B576" s="8"/>
      <c r="C576" s="9" t="s">
        <v>312</v>
      </c>
      <c r="D576" s="6">
        <v>50</v>
      </c>
      <c r="E576" s="6" t="s">
        <v>31</v>
      </c>
      <c r="F576" s="14">
        <v>1</v>
      </c>
      <c r="G576" s="14" t="s">
        <v>59</v>
      </c>
      <c r="H576" s="10">
        <v>2</v>
      </c>
      <c r="I576" s="13" t="s">
        <v>38</v>
      </c>
      <c r="J576" s="3" t="s">
        <v>397</v>
      </c>
      <c r="K576" s="2" t="str">
        <f>VLOOKUP(Table7[[#This Row],[CID]],ALY,2,FALSE)</f>
        <v>Word Choice</v>
      </c>
    </row>
    <row r="577" spans="1:11" x14ac:dyDescent="0.2">
      <c r="A577" s="8" t="str">
        <f>Table7[[#This Row],[Test No.]]&amp;Table7[[#This Row],[Section]]&amp;Table7[[#This Row],[Q. No.]]</f>
        <v>P8E51</v>
      </c>
      <c r="B577" s="8"/>
      <c r="C577" s="9" t="s">
        <v>312</v>
      </c>
      <c r="D577" s="6">
        <v>51</v>
      </c>
      <c r="E577" s="6" t="s">
        <v>31</v>
      </c>
      <c r="F577" s="14">
        <v>1</v>
      </c>
      <c r="G577" s="14" t="s">
        <v>59</v>
      </c>
      <c r="H577" s="14">
        <v>1</v>
      </c>
      <c r="I577" s="14" t="s">
        <v>37</v>
      </c>
      <c r="J577" s="3" t="s">
        <v>390</v>
      </c>
      <c r="K577" s="2" t="str">
        <f>VLOOKUP(Table7[[#This Row],[CID]],ALY,2,FALSE)</f>
        <v>Semicolons</v>
      </c>
    </row>
    <row r="578" spans="1:11" x14ac:dyDescent="0.2">
      <c r="A578" s="8" t="str">
        <f>Table7[[#This Row],[Test No.]]&amp;Table7[[#This Row],[Section]]&amp;Table7[[#This Row],[Q. No.]]</f>
        <v>P8E52</v>
      </c>
      <c r="B578" s="8"/>
      <c r="C578" s="9" t="s">
        <v>312</v>
      </c>
      <c r="D578" s="6">
        <v>52</v>
      </c>
      <c r="E578" s="6" t="s">
        <v>31</v>
      </c>
      <c r="F578" s="14">
        <v>2</v>
      </c>
      <c r="G578" s="13" t="s">
        <v>57</v>
      </c>
      <c r="H578" s="10">
        <v>4</v>
      </c>
      <c r="I578" s="13" t="s">
        <v>40</v>
      </c>
      <c r="J578" s="3" t="s">
        <v>516</v>
      </c>
      <c r="K578" s="2" t="str">
        <f>VLOOKUP(Table7[[#This Row],[CID]],ALY,2,FALSE)</f>
        <v>Transitions &amp; Topic Sentences</v>
      </c>
    </row>
    <row r="579" spans="1:11" x14ac:dyDescent="0.2">
      <c r="A579" s="8" t="str">
        <f>Table7[[#This Row],[Test No.]]&amp;Table7[[#This Row],[Section]]&amp;Table7[[#This Row],[Q. No.]]</f>
        <v>P8E53</v>
      </c>
      <c r="B579" s="8"/>
      <c r="C579" s="9" t="s">
        <v>312</v>
      </c>
      <c r="D579" s="6">
        <v>53</v>
      </c>
      <c r="E579" s="6" t="s">
        <v>31</v>
      </c>
      <c r="F579" s="14">
        <v>2</v>
      </c>
      <c r="G579" s="13" t="s">
        <v>57</v>
      </c>
      <c r="H579" s="10">
        <v>4</v>
      </c>
      <c r="I579" s="13" t="s">
        <v>40</v>
      </c>
      <c r="J579" s="3" t="s">
        <v>514</v>
      </c>
      <c r="K579" s="2" t="str">
        <f>VLOOKUP(Table7[[#This Row],[CID]],ALY,2,FALSE)</f>
        <v>Relation to Paragraph/Essay</v>
      </c>
    </row>
    <row r="580" spans="1:11" x14ac:dyDescent="0.2">
      <c r="A580" s="8" t="str">
        <f>Table7[[#This Row],[Test No.]]&amp;Table7[[#This Row],[Section]]&amp;Table7[[#This Row],[Q. No.]]</f>
        <v>P8E54</v>
      </c>
      <c r="B580" s="8"/>
      <c r="C580" s="9" t="s">
        <v>312</v>
      </c>
      <c r="D580" s="6">
        <v>54</v>
      </c>
      <c r="E580" s="6" t="s">
        <v>31</v>
      </c>
      <c r="F580" s="14">
        <v>1</v>
      </c>
      <c r="G580" s="14" t="s">
        <v>59</v>
      </c>
      <c r="H580" s="10">
        <v>2</v>
      </c>
      <c r="I580" s="13" t="s">
        <v>38</v>
      </c>
      <c r="J580" s="3" t="s">
        <v>395</v>
      </c>
      <c r="K580" s="2" t="str">
        <f>VLOOKUP(Table7[[#This Row],[CID]],ALY,2,FALSE)</f>
        <v>Verb Forms/Tense Agreement</v>
      </c>
    </row>
    <row r="581" spans="1:11" x14ac:dyDescent="0.2">
      <c r="A581" s="8" t="str">
        <f>Table7[[#This Row],[Test No.]]&amp;Table7[[#This Row],[Section]]&amp;Table7[[#This Row],[Q. No.]]</f>
        <v>P8E55</v>
      </c>
      <c r="B581" s="8"/>
      <c r="C581" s="9" t="s">
        <v>312</v>
      </c>
      <c r="D581" s="6">
        <v>55</v>
      </c>
      <c r="E581" s="6" t="s">
        <v>31</v>
      </c>
      <c r="F581" s="14">
        <v>2</v>
      </c>
      <c r="G581" s="13" t="s">
        <v>57</v>
      </c>
      <c r="H581" s="10">
        <v>6</v>
      </c>
      <c r="I581" s="13" t="s">
        <v>42</v>
      </c>
      <c r="J581" s="3" t="s">
        <v>523</v>
      </c>
      <c r="K581" s="2" t="str">
        <f>VLOOKUP(Table7[[#This Row],[CID]],ALY,2,FALSE)</f>
        <v>Avoiding Ambiguity &amp; Redundancy</v>
      </c>
    </row>
    <row r="582" spans="1:11" x14ac:dyDescent="0.2">
      <c r="A582" s="8" t="str">
        <f>Table7[[#This Row],[Test No.]]&amp;Table7[[#This Row],[Section]]&amp;Table7[[#This Row],[Q. No.]]</f>
        <v>P8E56</v>
      </c>
      <c r="B582" s="8"/>
      <c r="C582" s="9" t="s">
        <v>312</v>
      </c>
      <c r="D582" s="6">
        <v>56</v>
      </c>
      <c r="E582" s="6" t="s">
        <v>31</v>
      </c>
      <c r="F582" s="14">
        <v>1</v>
      </c>
      <c r="G582" s="14" t="s">
        <v>59</v>
      </c>
      <c r="H582" s="10">
        <v>2</v>
      </c>
      <c r="I582" s="13" t="s">
        <v>38</v>
      </c>
      <c r="J582" s="3" t="s">
        <v>394</v>
      </c>
      <c r="K582" s="2" t="str">
        <f>VLOOKUP(Table7[[#This Row],[CID]],ALY,2,FALSE)</f>
        <v>Pronouns</v>
      </c>
    </row>
    <row r="583" spans="1:11" x14ac:dyDescent="0.2">
      <c r="A583" s="8" t="str">
        <f>Table7[[#This Row],[Test No.]]&amp;Table7[[#This Row],[Section]]&amp;Table7[[#This Row],[Q. No.]]</f>
        <v>P8E57</v>
      </c>
      <c r="B583" s="8"/>
      <c r="C583" s="9" t="s">
        <v>312</v>
      </c>
      <c r="D583" s="6">
        <v>57</v>
      </c>
      <c r="E583" s="6" t="s">
        <v>31</v>
      </c>
      <c r="F583" s="14">
        <v>1</v>
      </c>
      <c r="G583" s="14" t="s">
        <v>59</v>
      </c>
      <c r="H583" s="10">
        <v>2</v>
      </c>
      <c r="I583" s="13" t="s">
        <v>38</v>
      </c>
      <c r="J583" s="3" t="s">
        <v>396</v>
      </c>
      <c r="K583" s="2" t="str">
        <f>VLOOKUP(Table7[[#This Row],[CID]],ALY,2,FALSE)</f>
        <v>Comparisons</v>
      </c>
    </row>
    <row r="584" spans="1:11" x14ac:dyDescent="0.2">
      <c r="A584" s="8" t="str">
        <f>Table7[[#This Row],[Test No.]]&amp;Table7[[#This Row],[Section]]&amp;Table7[[#This Row],[Q. No.]]</f>
        <v>P8E58</v>
      </c>
      <c r="B584" s="8"/>
      <c r="C584" s="9" t="s">
        <v>312</v>
      </c>
      <c r="D584" s="6">
        <v>58</v>
      </c>
      <c r="E584" s="6" t="s">
        <v>31</v>
      </c>
      <c r="F584" s="14">
        <v>1</v>
      </c>
      <c r="G584" s="14" t="s">
        <v>59</v>
      </c>
      <c r="H584" s="10">
        <v>3</v>
      </c>
      <c r="I584" s="13" t="s">
        <v>39</v>
      </c>
      <c r="J584" s="3" t="s">
        <v>402</v>
      </c>
      <c r="K584" s="2" t="str">
        <f>VLOOKUP(Table7[[#This Row],[CID]],ALY,2,FALSE)</f>
        <v>Faulty Modifier</v>
      </c>
    </row>
    <row r="585" spans="1:11" x14ac:dyDescent="0.2">
      <c r="A585" s="8" t="str">
        <f>Table7[[#This Row],[Test No.]]&amp;Table7[[#This Row],[Section]]&amp;Table7[[#This Row],[Q. No.]]</f>
        <v>P8E59</v>
      </c>
      <c r="B585" s="8"/>
      <c r="C585" s="9" t="s">
        <v>312</v>
      </c>
      <c r="D585" s="6">
        <v>59</v>
      </c>
      <c r="E585" s="6" t="s">
        <v>31</v>
      </c>
      <c r="F585" s="14">
        <v>1</v>
      </c>
      <c r="G585" s="14" t="s">
        <v>59</v>
      </c>
      <c r="H585" s="10">
        <v>2</v>
      </c>
      <c r="I585" s="13" t="s">
        <v>38</v>
      </c>
      <c r="J585" s="3" t="s">
        <v>397</v>
      </c>
      <c r="K585" s="2" t="str">
        <f>VLOOKUP(Table7[[#This Row],[CID]],ALY,2,FALSE)</f>
        <v>Word Choice</v>
      </c>
    </row>
    <row r="586" spans="1:11" x14ac:dyDescent="0.2">
      <c r="A586" s="8" t="str">
        <f>Table7[[#This Row],[Test No.]]&amp;Table7[[#This Row],[Section]]&amp;Table7[[#This Row],[Q. No.]]</f>
        <v>P8E60</v>
      </c>
      <c r="B586" s="8"/>
      <c r="C586" s="9" t="s">
        <v>312</v>
      </c>
      <c r="D586" s="6">
        <v>60</v>
      </c>
      <c r="E586" s="6" t="s">
        <v>31</v>
      </c>
      <c r="F586" s="14">
        <v>2</v>
      </c>
      <c r="G586" s="13" t="s">
        <v>57</v>
      </c>
      <c r="H586" s="10">
        <v>4</v>
      </c>
      <c r="I586" s="13" t="s">
        <v>40</v>
      </c>
      <c r="J586" s="3" t="s">
        <v>513</v>
      </c>
      <c r="K586" s="2" t="str">
        <f>VLOOKUP(Table7[[#This Row],[CID]],ALY,2,FALSE)</f>
        <v>Writer's Goal</v>
      </c>
    </row>
    <row r="587" spans="1:11" x14ac:dyDescent="0.2">
      <c r="A587" s="8" t="str">
        <f>Table7[[#This Row],[Test No.]]&amp;Table7[[#This Row],[Section]]&amp;Table7[[#This Row],[Q. No.]]</f>
        <v>P8E61</v>
      </c>
      <c r="B587" s="8"/>
      <c r="C587" s="9" t="s">
        <v>312</v>
      </c>
      <c r="D587" s="6">
        <v>61</v>
      </c>
      <c r="E587" s="6" t="s">
        <v>31</v>
      </c>
      <c r="F587" s="14">
        <v>1</v>
      </c>
      <c r="G587" s="14" t="s">
        <v>59</v>
      </c>
      <c r="H587" s="14">
        <v>1</v>
      </c>
      <c r="I587" s="14" t="s">
        <v>37</v>
      </c>
      <c r="J587" s="3" t="s">
        <v>387</v>
      </c>
      <c r="K587" s="2" t="str">
        <f>VLOOKUP(Table7[[#This Row],[CID]],ALY,2,FALSE)</f>
        <v>Commas</v>
      </c>
    </row>
    <row r="588" spans="1:11" x14ac:dyDescent="0.2">
      <c r="A588" s="8" t="str">
        <f>Table7[[#This Row],[Test No.]]&amp;Table7[[#This Row],[Section]]&amp;Table7[[#This Row],[Q. No.]]</f>
        <v>P8E62</v>
      </c>
      <c r="B588" s="8"/>
      <c r="C588" s="9" t="s">
        <v>312</v>
      </c>
      <c r="D588" s="6">
        <v>62</v>
      </c>
      <c r="E588" s="6" t="s">
        <v>31</v>
      </c>
      <c r="F588" s="14">
        <v>1</v>
      </c>
      <c r="G588" s="14" t="s">
        <v>59</v>
      </c>
      <c r="H588" s="10">
        <v>2</v>
      </c>
      <c r="I588" s="13" t="s">
        <v>38</v>
      </c>
      <c r="J588" s="3" t="s">
        <v>397</v>
      </c>
      <c r="K588" s="2" t="str">
        <f>VLOOKUP(Table7[[#This Row],[CID]],ALY,2,FALSE)</f>
        <v>Word Choice</v>
      </c>
    </row>
    <row r="589" spans="1:11" x14ac:dyDescent="0.2">
      <c r="A589" s="8" t="str">
        <f>Table7[[#This Row],[Test No.]]&amp;Table7[[#This Row],[Section]]&amp;Table7[[#This Row],[Q. No.]]</f>
        <v>P8E63</v>
      </c>
      <c r="B589" s="8"/>
      <c r="C589" s="9" t="s">
        <v>312</v>
      </c>
      <c r="D589" s="6">
        <v>63</v>
      </c>
      <c r="E589" s="6" t="s">
        <v>31</v>
      </c>
      <c r="F589" s="14">
        <v>1</v>
      </c>
      <c r="G589" s="14" t="s">
        <v>59</v>
      </c>
      <c r="H589" s="10">
        <v>2</v>
      </c>
      <c r="I589" s="13" t="s">
        <v>38</v>
      </c>
      <c r="J589" s="3" t="s">
        <v>393</v>
      </c>
      <c r="K589" s="2" t="str">
        <f>VLOOKUP(Table7[[#This Row],[CID]],ALY,2,FALSE)</f>
        <v>SVA</v>
      </c>
    </row>
    <row r="590" spans="1:11" x14ac:dyDescent="0.2">
      <c r="A590" s="8" t="str">
        <f>Table7[[#This Row],[Test No.]]&amp;Table7[[#This Row],[Section]]&amp;Table7[[#This Row],[Q. No.]]</f>
        <v>P8E64</v>
      </c>
      <c r="B590" s="8"/>
      <c r="C590" s="9" t="s">
        <v>312</v>
      </c>
      <c r="D590" s="6">
        <v>64</v>
      </c>
      <c r="E590" s="6" t="s">
        <v>31</v>
      </c>
      <c r="F590" s="14">
        <v>1</v>
      </c>
      <c r="G590" s="14" t="s">
        <v>59</v>
      </c>
      <c r="H590" s="10">
        <v>2</v>
      </c>
      <c r="I590" s="13" t="s">
        <v>38</v>
      </c>
      <c r="J590" s="3" t="s">
        <v>393</v>
      </c>
      <c r="K590" s="2" t="str">
        <f>VLOOKUP(Table7[[#This Row],[CID]],ALY,2,FALSE)</f>
        <v>SVA</v>
      </c>
    </row>
    <row r="591" spans="1:11" x14ac:dyDescent="0.2">
      <c r="A591" s="8" t="str">
        <f>Table7[[#This Row],[Test No.]]&amp;Table7[[#This Row],[Section]]&amp;Table7[[#This Row],[Q. No.]]</f>
        <v>P8E65</v>
      </c>
      <c r="B591" s="8"/>
      <c r="C591" s="9" t="s">
        <v>312</v>
      </c>
      <c r="D591" s="6">
        <v>65</v>
      </c>
      <c r="E591" s="6" t="s">
        <v>31</v>
      </c>
      <c r="F591" s="14">
        <v>2</v>
      </c>
      <c r="G591" s="13" t="s">
        <v>57</v>
      </c>
      <c r="H591" s="10">
        <v>5</v>
      </c>
      <c r="I591" s="13" t="s">
        <v>41</v>
      </c>
      <c r="J591" s="6" t="s">
        <v>517</v>
      </c>
      <c r="K591" s="10" t="str">
        <f>VLOOKUP(Table7[[#This Row],[CID]],ALY,2,FALSE)</f>
        <v>Logical Transitions</v>
      </c>
    </row>
    <row r="592" spans="1:11" x14ac:dyDescent="0.2">
      <c r="A592" s="8" t="str">
        <f>Table7[[#This Row],[Test No.]]&amp;Table7[[#This Row],[Section]]&amp;Table7[[#This Row],[Q. No.]]</f>
        <v>P8E66</v>
      </c>
      <c r="B592" s="8"/>
      <c r="C592" s="9" t="s">
        <v>312</v>
      </c>
      <c r="D592" s="6">
        <v>66</v>
      </c>
      <c r="E592" s="6" t="s">
        <v>31</v>
      </c>
      <c r="F592" s="14">
        <v>1</v>
      </c>
      <c r="G592" s="14" t="s">
        <v>59</v>
      </c>
      <c r="H592" s="10">
        <v>2</v>
      </c>
      <c r="I592" s="13" t="s">
        <v>38</v>
      </c>
      <c r="J592" s="3" t="s">
        <v>393</v>
      </c>
      <c r="K592" s="2" t="str">
        <f>VLOOKUP(Table7[[#This Row],[CID]],ALY,2,FALSE)</f>
        <v>SVA</v>
      </c>
    </row>
    <row r="593" spans="1:11" x14ac:dyDescent="0.2">
      <c r="A593" s="8" t="str">
        <f>Table7[[#This Row],[Test No.]]&amp;Table7[[#This Row],[Section]]&amp;Table7[[#This Row],[Q. No.]]</f>
        <v>P8E67</v>
      </c>
      <c r="B593" s="8"/>
      <c r="C593" s="9" t="s">
        <v>312</v>
      </c>
      <c r="D593" s="6">
        <v>67</v>
      </c>
      <c r="E593" s="6" t="s">
        <v>31</v>
      </c>
      <c r="F593" s="14">
        <v>2</v>
      </c>
      <c r="G593" s="13" t="s">
        <v>57</v>
      </c>
      <c r="H593" s="10">
        <v>4</v>
      </c>
      <c r="I593" s="13" t="s">
        <v>40</v>
      </c>
      <c r="J593" s="3" t="s">
        <v>516</v>
      </c>
      <c r="K593" s="2" t="str">
        <f>VLOOKUP(Table7[[#This Row],[CID]],ALY,2,FALSE)</f>
        <v>Transitions &amp; Topic Sentences</v>
      </c>
    </row>
    <row r="594" spans="1:11" x14ac:dyDescent="0.2">
      <c r="A594" s="8" t="str">
        <f>Table7[[#This Row],[Test No.]]&amp;Table7[[#This Row],[Section]]&amp;Table7[[#This Row],[Q. No.]]</f>
        <v>P8E68</v>
      </c>
      <c r="B594" s="8"/>
      <c r="C594" s="9" t="s">
        <v>312</v>
      </c>
      <c r="D594" s="6">
        <v>68</v>
      </c>
      <c r="E594" s="6" t="s">
        <v>31</v>
      </c>
      <c r="F594" s="14">
        <v>1</v>
      </c>
      <c r="G594" s="14" t="s">
        <v>59</v>
      </c>
      <c r="H594" s="14">
        <v>1</v>
      </c>
      <c r="I594" s="14" t="s">
        <v>37</v>
      </c>
      <c r="J594" s="3" t="s">
        <v>387</v>
      </c>
      <c r="K594" s="2" t="str">
        <f>VLOOKUP(Table7[[#This Row],[CID]],ALY,2,FALSE)</f>
        <v>Commas</v>
      </c>
    </row>
    <row r="595" spans="1:11" x14ac:dyDescent="0.2">
      <c r="A595" s="8" t="str">
        <f>Table7[[#This Row],[Test No.]]&amp;Table7[[#This Row],[Section]]&amp;Table7[[#This Row],[Q. No.]]</f>
        <v>P8E69</v>
      </c>
      <c r="B595" s="8"/>
      <c r="C595" s="9" t="s">
        <v>312</v>
      </c>
      <c r="D595" s="3">
        <v>69</v>
      </c>
      <c r="E595" s="6" t="s">
        <v>31</v>
      </c>
      <c r="F595" s="14">
        <v>2</v>
      </c>
      <c r="G595" s="13" t="s">
        <v>57</v>
      </c>
      <c r="H595" s="10">
        <v>5</v>
      </c>
      <c r="I595" s="13" t="s">
        <v>41</v>
      </c>
      <c r="J595" s="3" t="s">
        <v>517</v>
      </c>
      <c r="K595" s="2" t="str">
        <f>VLOOKUP(Table7[[#This Row],[CID]],ALY,2,FALSE)</f>
        <v>Logical Transitions</v>
      </c>
    </row>
    <row r="596" spans="1:11" x14ac:dyDescent="0.2">
      <c r="A596" s="8" t="str">
        <f>Table7[[#This Row],[Test No.]]&amp;Table7[[#This Row],[Section]]&amp;Table7[[#This Row],[Q. No.]]</f>
        <v>P8E70</v>
      </c>
      <c r="B596" s="8"/>
      <c r="C596" s="9" t="s">
        <v>312</v>
      </c>
      <c r="D596" s="6">
        <v>70</v>
      </c>
      <c r="E596" s="6" t="s">
        <v>31</v>
      </c>
      <c r="F596" s="14">
        <v>2</v>
      </c>
      <c r="G596" s="13" t="s">
        <v>57</v>
      </c>
      <c r="H596" s="10">
        <v>5</v>
      </c>
      <c r="I596" s="13" t="s">
        <v>41</v>
      </c>
      <c r="J596" s="6" t="s">
        <v>517</v>
      </c>
      <c r="K596" s="10" t="str">
        <f>VLOOKUP(Table7[[#This Row],[CID]],ALY,2,FALSE)</f>
        <v>Logical Transitions</v>
      </c>
    </row>
    <row r="597" spans="1:11" x14ac:dyDescent="0.2">
      <c r="A597" s="8" t="str">
        <f>Table7[[#This Row],[Test No.]]&amp;Table7[[#This Row],[Section]]&amp;Table7[[#This Row],[Q. No.]]</f>
        <v>P8E71</v>
      </c>
      <c r="B597" s="8"/>
      <c r="C597" s="9" t="s">
        <v>312</v>
      </c>
      <c r="D597" s="6">
        <v>71</v>
      </c>
      <c r="E597" s="6" t="s">
        <v>31</v>
      </c>
      <c r="F597" s="14">
        <v>1</v>
      </c>
      <c r="G597" s="14" t="s">
        <v>59</v>
      </c>
      <c r="H597" s="14">
        <v>1</v>
      </c>
      <c r="I597" s="14" t="s">
        <v>37</v>
      </c>
      <c r="J597" s="6" t="s">
        <v>387</v>
      </c>
      <c r="K597" s="10" t="str">
        <f>VLOOKUP(Table7[[#This Row],[CID]],ALY,2,FALSE)</f>
        <v>Commas</v>
      </c>
    </row>
    <row r="598" spans="1:11" x14ac:dyDescent="0.2">
      <c r="A598" s="8" t="str">
        <f>Table7[[#This Row],[Test No.]]&amp;Table7[[#This Row],[Section]]&amp;Table7[[#This Row],[Q. No.]]</f>
        <v>P8E72</v>
      </c>
      <c r="B598" s="8"/>
      <c r="C598" s="9" t="s">
        <v>312</v>
      </c>
      <c r="D598" s="6">
        <v>72</v>
      </c>
      <c r="E598" s="6" t="s">
        <v>31</v>
      </c>
      <c r="F598" s="14">
        <v>1</v>
      </c>
      <c r="G598" s="14" t="s">
        <v>59</v>
      </c>
      <c r="H598" s="10">
        <v>2</v>
      </c>
      <c r="I598" s="13" t="s">
        <v>38</v>
      </c>
      <c r="J598" s="6" t="s">
        <v>397</v>
      </c>
      <c r="K598" s="10" t="str">
        <f>VLOOKUP(Table7[[#This Row],[CID]],ALY,2,FALSE)</f>
        <v>Word Choice</v>
      </c>
    </row>
    <row r="599" spans="1:11" x14ac:dyDescent="0.2">
      <c r="A599" s="8" t="str">
        <f>Table7[[#This Row],[Test No.]]&amp;Table7[[#This Row],[Section]]&amp;Table7[[#This Row],[Q. No.]]</f>
        <v>P8E73</v>
      </c>
      <c r="B599" s="8"/>
      <c r="C599" s="9" t="s">
        <v>312</v>
      </c>
      <c r="D599" s="6">
        <v>73</v>
      </c>
      <c r="E599" s="6" t="s">
        <v>31</v>
      </c>
      <c r="F599" s="14">
        <v>1</v>
      </c>
      <c r="G599" s="14" t="s">
        <v>59</v>
      </c>
      <c r="H599" s="10">
        <v>2</v>
      </c>
      <c r="I599" s="13" t="s">
        <v>38</v>
      </c>
      <c r="J599" s="3" t="s">
        <v>395</v>
      </c>
      <c r="K599" s="2" t="str">
        <f>VLOOKUP(Table7[[#This Row],[CID]],ALY,2,FALSE)</f>
        <v>Verb Forms/Tense Agreement</v>
      </c>
    </row>
    <row r="600" spans="1:11" x14ac:dyDescent="0.2">
      <c r="A600" s="8" t="str">
        <f>Table7[[#This Row],[Test No.]]&amp;Table7[[#This Row],[Section]]&amp;Table7[[#This Row],[Q. No.]]</f>
        <v>P8E74</v>
      </c>
      <c r="B600" s="8"/>
      <c r="C600" s="9" t="s">
        <v>312</v>
      </c>
      <c r="D600" s="6">
        <v>74</v>
      </c>
      <c r="E600" s="6" t="s">
        <v>31</v>
      </c>
      <c r="F600" s="14">
        <v>1</v>
      </c>
      <c r="G600" s="14" t="s">
        <v>59</v>
      </c>
      <c r="H600" s="10">
        <v>2</v>
      </c>
      <c r="I600" s="13" t="s">
        <v>38</v>
      </c>
      <c r="J600" s="3" t="s">
        <v>397</v>
      </c>
      <c r="K600" s="2" t="str">
        <f>VLOOKUP(Table7[[#This Row],[CID]],ALY,2,FALSE)</f>
        <v>Word Choice</v>
      </c>
    </row>
    <row r="601" spans="1:11" x14ac:dyDescent="0.2">
      <c r="A601" s="8" t="str">
        <f>Table7[[#This Row],[Test No.]]&amp;Table7[[#This Row],[Section]]&amp;Table7[[#This Row],[Q. No.]]</f>
        <v>P8E75</v>
      </c>
      <c r="B601" s="8"/>
      <c r="C601" s="9" t="s">
        <v>312</v>
      </c>
      <c r="D601" s="6">
        <v>75</v>
      </c>
      <c r="E601" s="6" t="s">
        <v>31</v>
      </c>
      <c r="F601" s="14">
        <v>2</v>
      </c>
      <c r="G601" s="13" t="s">
        <v>57</v>
      </c>
      <c r="H601" s="10">
        <v>5</v>
      </c>
      <c r="I601" s="13" t="s">
        <v>41</v>
      </c>
      <c r="J601" s="3" t="s">
        <v>517</v>
      </c>
      <c r="K601" s="2" t="str">
        <f>VLOOKUP(Table7[[#This Row],[CID]],ALY,2,FALSE)</f>
        <v>Logical Transitions</v>
      </c>
    </row>
    <row r="602" spans="1:11" x14ac:dyDescent="0.2">
      <c r="A602" s="8" t="str">
        <f>Table7[[#This Row],[Test No.]]&amp;Table7[[#This Row],[Section]]&amp;Table7[[#This Row],[Q. No.]]</f>
        <v>P9E1</v>
      </c>
      <c r="B602" s="8"/>
      <c r="C602" s="9" t="s">
        <v>313</v>
      </c>
      <c r="D602" s="6">
        <v>1</v>
      </c>
      <c r="E602" s="6" t="s">
        <v>31</v>
      </c>
      <c r="F602" s="14">
        <v>2</v>
      </c>
      <c r="G602" s="13" t="s">
        <v>57</v>
      </c>
      <c r="H602" s="10">
        <v>6</v>
      </c>
      <c r="I602" s="13" t="s">
        <v>42</v>
      </c>
      <c r="J602" s="3" t="s">
        <v>523</v>
      </c>
      <c r="K602" s="2" t="str">
        <f>VLOOKUP(Table7[[#This Row],[CID]],ALY,2,FALSE)</f>
        <v>Avoiding Ambiguity &amp; Redundancy</v>
      </c>
    </row>
    <row r="603" spans="1:11" x14ac:dyDescent="0.2">
      <c r="A603" s="8" t="str">
        <f>Table7[[#This Row],[Test No.]]&amp;Table7[[#This Row],[Section]]&amp;Table7[[#This Row],[Q. No.]]</f>
        <v>P9E2</v>
      </c>
      <c r="B603" s="8"/>
      <c r="C603" s="9" t="s">
        <v>313</v>
      </c>
      <c r="D603" s="6">
        <v>2</v>
      </c>
      <c r="E603" s="6" t="s">
        <v>31</v>
      </c>
      <c r="F603" s="14">
        <v>2</v>
      </c>
      <c r="G603" s="13" t="s">
        <v>57</v>
      </c>
      <c r="H603" s="10">
        <v>6</v>
      </c>
      <c r="I603" s="13" t="s">
        <v>42</v>
      </c>
      <c r="J603" s="3" t="s">
        <v>523</v>
      </c>
      <c r="K603" s="2" t="str">
        <f>VLOOKUP(Table7[[#This Row],[CID]],ALY,2,FALSE)</f>
        <v>Avoiding Ambiguity &amp; Redundancy</v>
      </c>
    </row>
    <row r="604" spans="1:11" x14ac:dyDescent="0.2">
      <c r="A604" s="8" t="str">
        <f>Table7[[#This Row],[Test No.]]&amp;Table7[[#This Row],[Section]]&amp;Table7[[#This Row],[Q. No.]]</f>
        <v>P9E3</v>
      </c>
      <c r="B604" s="8"/>
      <c r="C604" s="9" t="s">
        <v>313</v>
      </c>
      <c r="D604" s="6">
        <v>3</v>
      </c>
      <c r="E604" s="6" t="s">
        <v>31</v>
      </c>
      <c r="F604" s="14">
        <v>1</v>
      </c>
      <c r="G604" s="14" t="s">
        <v>59</v>
      </c>
      <c r="H604" s="10">
        <v>2</v>
      </c>
      <c r="I604" s="13" t="s">
        <v>38</v>
      </c>
      <c r="J604" s="3" t="s">
        <v>398</v>
      </c>
      <c r="K604" s="2" t="str">
        <f>VLOOKUP(Table7[[#This Row],[CID]],ALY,2,FALSE)</f>
        <v>Idioms</v>
      </c>
    </row>
    <row r="605" spans="1:11" x14ac:dyDescent="0.2">
      <c r="A605" s="8" t="str">
        <f>Table7[[#This Row],[Test No.]]&amp;Table7[[#This Row],[Section]]&amp;Table7[[#This Row],[Q. No.]]</f>
        <v>P9E4</v>
      </c>
      <c r="B605" s="8"/>
      <c r="C605" s="9" t="s">
        <v>313</v>
      </c>
      <c r="D605" s="6">
        <v>4</v>
      </c>
      <c r="E605" s="6" t="s">
        <v>31</v>
      </c>
      <c r="F605" s="14">
        <v>1</v>
      </c>
      <c r="G605" s="14" t="s">
        <v>59</v>
      </c>
      <c r="H605" s="10">
        <v>2</v>
      </c>
      <c r="I605" s="13" t="s">
        <v>38</v>
      </c>
      <c r="J605" s="3" t="s">
        <v>397</v>
      </c>
      <c r="K605" s="2" t="str">
        <f>VLOOKUP(Table7[[#This Row],[CID]],ALY,2,FALSE)</f>
        <v>Word Choice</v>
      </c>
    </row>
    <row r="606" spans="1:11" x14ac:dyDescent="0.2">
      <c r="A606" s="8" t="str">
        <f>Table7[[#This Row],[Test No.]]&amp;Table7[[#This Row],[Section]]&amp;Table7[[#This Row],[Q. No.]]</f>
        <v>P9E5</v>
      </c>
      <c r="B606" s="8"/>
      <c r="C606" s="9" t="s">
        <v>313</v>
      </c>
      <c r="D606" s="6">
        <v>5</v>
      </c>
      <c r="E606" s="6" t="s">
        <v>31</v>
      </c>
      <c r="F606" s="14">
        <v>1</v>
      </c>
      <c r="G606" s="14" t="s">
        <v>59</v>
      </c>
      <c r="H606" s="10">
        <v>2</v>
      </c>
      <c r="I606" s="13" t="s">
        <v>38</v>
      </c>
      <c r="J606" s="3" t="s">
        <v>396</v>
      </c>
      <c r="K606" s="2" t="str">
        <f>VLOOKUP(Table7[[#This Row],[CID]],ALY,2,FALSE)</f>
        <v>Comparisons</v>
      </c>
    </row>
    <row r="607" spans="1:11" x14ac:dyDescent="0.2">
      <c r="A607" s="8" t="str">
        <f>Table7[[#This Row],[Test No.]]&amp;Table7[[#This Row],[Section]]&amp;Table7[[#This Row],[Q. No.]]</f>
        <v>P9E6</v>
      </c>
      <c r="B607" s="8"/>
      <c r="C607" s="9" t="s">
        <v>313</v>
      </c>
      <c r="D607" s="6">
        <v>6</v>
      </c>
      <c r="E607" s="6" t="s">
        <v>31</v>
      </c>
      <c r="F607" s="14">
        <v>1</v>
      </c>
      <c r="G607" s="14" t="s">
        <v>59</v>
      </c>
      <c r="H607" s="10">
        <v>2</v>
      </c>
      <c r="I607" s="13" t="s">
        <v>38</v>
      </c>
      <c r="J607" s="3" t="s">
        <v>395</v>
      </c>
      <c r="K607" s="2" t="str">
        <f>VLOOKUP(Table7[[#This Row],[CID]],ALY,2,FALSE)</f>
        <v>Verb Forms/Tense Agreement</v>
      </c>
    </row>
    <row r="608" spans="1:11" x14ac:dyDescent="0.2">
      <c r="A608" s="8" t="str">
        <f>Table7[[#This Row],[Test No.]]&amp;Table7[[#This Row],[Section]]&amp;Table7[[#This Row],[Q. No.]]</f>
        <v>P9E7</v>
      </c>
      <c r="B608" s="8"/>
      <c r="C608" s="9" t="s">
        <v>313</v>
      </c>
      <c r="D608" s="6">
        <v>7</v>
      </c>
      <c r="E608" s="6" t="s">
        <v>31</v>
      </c>
      <c r="F608" s="14">
        <v>1</v>
      </c>
      <c r="G608" s="14" t="s">
        <v>59</v>
      </c>
      <c r="H608" s="14">
        <v>1</v>
      </c>
      <c r="I608" s="14" t="s">
        <v>37</v>
      </c>
      <c r="J608" s="3" t="s">
        <v>387</v>
      </c>
      <c r="K608" s="2" t="str">
        <f>VLOOKUP(Table7[[#This Row],[CID]],ALY,2,FALSE)</f>
        <v>Commas</v>
      </c>
    </row>
    <row r="609" spans="1:11" x14ac:dyDescent="0.2">
      <c r="A609" s="8" t="str">
        <f>Table7[[#This Row],[Test No.]]&amp;Table7[[#This Row],[Section]]&amp;Table7[[#This Row],[Q. No.]]</f>
        <v>P9E8</v>
      </c>
      <c r="B609" s="8"/>
      <c r="C609" s="9" t="s">
        <v>313</v>
      </c>
      <c r="D609" s="6">
        <v>8</v>
      </c>
      <c r="E609" s="6" t="s">
        <v>31</v>
      </c>
      <c r="F609" s="14">
        <v>2</v>
      </c>
      <c r="G609" s="13" t="s">
        <v>57</v>
      </c>
      <c r="H609" s="10">
        <v>5</v>
      </c>
      <c r="I609" s="13" t="s">
        <v>41</v>
      </c>
      <c r="J609" s="3" t="s">
        <v>517</v>
      </c>
      <c r="K609" s="2" t="str">
        <f>VLOOKUP(Table7[[#This Row],[CID]],ALY,2,FALSE)</f>
        <v>Logical Transitions</v>
      </c>
    </row>
    <row r="610" spans="1:11" x14ac:dyDescent="0.2">
      <c r="A610" s="8" t="str">
        <f>Table7[[#This Row],[Test No.]]&amp;Table7[[#This Row],[Section]]&amp;Table7[[#This Row],[Q. No.]]</f>
        <v>P9E9</v>
      </c>
      <c r="B610" s="8"/>
      <c r="C610" s="9" t="s">
        <v>313</v>
      </c>
      <c r="D610" s="6">
        <v>9</v>
      </c>
      <c r="E610" s="6" t="s">
        <v>31</v>
      </c>
      <c r="F610" s="14">
        <v>1</v>
      </c>
      <c r="G610" s="14" t="s">
        <v>59</v>
      </c>
      <c r="H610" s="10">
        <v>3</v>
      </c>
      <c r="I610" s="13" t="s">
        <v>39</v>
      </c>
      <c r="J610" s="3" t="s">
        <v>400</v>
      </c>
      <c r="K610" s="2" t="str">
        <f>VLOOKUP(Table7[[#This Row],[CID]],ALY,2,FALSE)</f>
        <v>Run-On Sentence</v>
      </c>
    </row>
    <row r="611" spans="1:11" x14ac:dyDescent="0.2">
      <c r="A611" s="8" t="str">
        <f>Table7[[#This Row],[Test No.]]&amp;Table7[[#This Row],[Section]]&amp;Table7[[#This Row],[Q. No.]]</f>
        <v>P9E10</v>
      </c>
      <c r="B611" s="8"/>
      <c r="C611" s="9" t="s">
        <v>313</v>
      </c>
      <c r="D611" s="6">
        <v>10</v>
      </c>
      <c r="E611" s="6" t="s">
        <v>31</v>
      </c>
      <c r="F611" s="14">
        <v>2</v>
      </c>
      <c r="G611" s="13" t="s">
        <v>57</v>
      </c>
      <c r="H611" s="10">
        <v>5</v>
      </c>
      <c r="I611" s="13" t="s">
        <v>41</v>
      </c>
      <c r="J611" s="3" t="s">
        <v>517</v>
      </c>
      <c r="K611" s="2" t="str">
        <f>VLOOKUP(Table7[[#This Row],[CID]],ALY,2,FALSE)</f>
        <v>Logical Transitions</v>
      </c>
    </row>
    <row r="612" spans="1:11" x14ac:dyDescent="0.2">
      <c r="A612" s="8" t="str">
        <f>Table7[[#This Row],[Test No.]]&amp;Table7[[#This Row],[Section]]&amp;Table7[[#This Row],[Q. No.]]</f>
        <v>P9E11</v>
      </c>
      <c r="B612" s="8"/>
      <c r="C612" s="9" t="s">
        <v>313</v>
      </c>
      <c r="D612" s="6">
        <v>11</v>
      </c>
      <c r="E612" s="6" t="s">
        <v>31</v>
      </c>
      <c r="F612" s="14">
        <v>2</v>
      </c>
      <c r="G612" s="13" t="s">
        <v>57</v>
      </c>
      <c r="H612" s="10">
        <v>5</v>
      </c>
      <c r="I612" s="13" t="s">
        <v>41</v>
      </c>
      <c r="J612" s="3" t="s">
        <v>520</v>
      </c>
      <c r="K612" s="2" t="str">
        <f>VLOOKUP(Table7[[#This Row],[CID]],ALY,2,FALSE)</f>
        <v>Reorganization</v>
      </c>
    </row>
    <row r="613" spans="1:11" x14ac:dyDescent="0.2">
      <c r="A613" s="8" t="str">
        <f>Table7[[#This Row],[Test No.]]&amp;Table7[[#This Row],[Section]]&amp;Table7[[#This Row],[Q. No.]]</f>
        <v>P9E12</v>
      </c>
      <c r="B613" s="8"/>
      <c r="C613" s="9" t="s">
        <v>313</v>
      </c>
      <c r="D613" s="6">
        <v>12</v>
      </c>
      <c r="E613" s="6" t="s">
        <v>31</v>
      </c>
      <c r="F613" s="14">
        <v>1</v>
      </c>
      <c r="G613" s="14" t="s">
        <v>59</v>
      </c>
      <c r="H613" s="14">
        <v>1</v>
      </c>
      <c r="I613" s="14" t="s">
        <v>37</v>
      </c>
      <c r="J613" s="3" t="s">
        <v>388</v>
      </c>
      <c r="K613" s="2" t="str">
        <f>VLOOKUP(Table7[[#This Row],[CID]],ALY,2,FALSE)</f>
        <v>Apostrophes</v>
      </c>
    </row>
    <row r="614" spans="1:11" x14ac:dyDescent="0.2">
      <c r="A614" s="8" t="str">
        <f>Table7[[#This Row],[Test No.]]&amp;Table7[[#This Row],[Section]]&amp;Table7[[#This Row],[Q. No.]]</f>
        <v>P9E13</v>
      </c>
      <c r="B614" s="8"/>
      <c r="C614" s="9" t="s">
        <v>313</v>
      </c>
      <c r="D614" s="6">
        <v>13</v>
      </c>
      <c r="E614" s="6" t="s">
        <v>31</v>
      </c>
      <c r="F614" s="14">
        <v>1</v>
      </c>
      <c r="G614" s="14" t="s">
        <v>59</v>
      </c>
      <c r="H614" s="10">
        <v>2</v>
      </c>
      <c r="I614" s="13" t="s">
        <v>38</v>
      </c>
      <c r="J614" s="3" t="s">
        <v>393</v>
      </c>
      <c r="K614" s="2" t="str">
        <f>VLOOKUP(Table7[[#This Row],[CID]],ALY,2,FALSE)</f>
        <v>SVA</v>
      </c>
    </row>
    <row r="615" spans="1:11" x14ac:dyDescent="0.2">
      <c r="A615" s="8" t="str">
        <f>Table7[[#This Row],[Test No.]]&amp;Table7[[#This Row],[Section]]&amp;Table7[[#This Row],[Q. No.]]</f>
        <v>P9E14</v>
      </c>
      <c r="B615" s="8"/>
      <c r="C615" s="9" t="s">
        <v>313</v>
      </c>
      <c r="D615" s="6">
        <v>14</v>
      </c>
      <c r="E615" s="6" t="s">
        <v>31</v>
      </c>
      <c r="F615" s="14">
        <v>2</v>
      </c>
      <c r="G615" s="13" t="s">
        <v>57</v>
      </c>
      <c r="H615" s="10">
        <v>4</v>
      </c>
      <c r="I615" s="13" t="s">
        <v>40</v>
      </c>
      <c r="J615" s="3" t="s">
        <v>512</v>
      </c>
      <c r="K615" s="2" t="str">
        <f>VLOOKUP(Table7[[#This Row],[CID]],ALY,2,FALSE)</f>
        <v>Additional Detail &amp; Evidence</v>
      </c>
    </row>
    <row r="616" spans="1:11" x14ac:dyDescent="0.2">
      <c r="A616" s="8" t="str">
        <f>Table7[[#This Row],[Test No.]]&amp;Table7[[#This Row],[Section]]&amp;Table7[[#This Row],[Q. No.]]</f>
        <v>P9E15</v>
      </c>
      <c r="B616" s="8"/>
      <c r="C616" s="9" t="s">
        <v>313</v>
      </c>
      <c r="D616" s="6">
        <v>15</v>
      </c>
      <c r="E616" s="6" t="s">
        <v>31</v>
      </c>
      <c r="F616" s="14">
        <v>2</v>
      </c>
      <c r="G616" s="13" t="s">
        <v>57</v>
      </c>
      <c r="H616" s="10">
        <v>4</v>
      </c>
      <c r="I616" s="13" t="s">
        <v>40</v>
      </c>
      <c r="J616" s="3" t="s">
        <v>513</v>
      </c>
      <c r="K616" s="2" t="str">
        <f>VLOOKUP(Table7[[#This Row],[CID]],ALY,2,FALSE)</f>
        <v>Writer's Goal</v>
      </c>
    </row>
    <row r="617" spans="1:11" x14ac:dyDescent="0.2">
      <c r="A617" s="8" t="str">
        <f>Table7[[#This Row],[Test No.]]&amp;Table7[[#This Row],[Section]]&amp;Table7[[#This Row],[Q. No.]]</f>
        <v>P9E16</v>
      </c>
      <c r="B617" s="8"/>
      <c r="C617" s="9" t="s">
        <v>313</v>
      </c>
      <c r="D617" s="6">
        <v>16</v>
      </c>
      <c r="E617" s="6" t="s">
        <v>31</v>
      </c>
      <c r="F617" s="14">
        <v>1</v>
      </c>
      <c r="G617" s="14" t="s">
        <v>59</v>
      </c>
      <c r="H617" s="10">
        <v>2</v>
      </c>
      <c r="I617" s="13" t="s">
        <v>38</v>
      </c>
      <c r="J617" s="3" t="s">
        <v>398</v>
      </c>
      <c r="K617" s="2" t="str">
        <f>VLOOKUP(Table7[[#This Row],[CID]],ALY,2,FALSE)</f>
        <v>Idioms</v>
      </c>
    </row>
    <row r="618" spans="1:11" x14ac:dyDescent="0.2">
      <c r="A618" s="8" t="str">
        <f>Table7[[#This Row],[Test No.]]&amp;Table7[[#This Row],[Section]]&amp;Table7[[#This Row],[Q. No.]]</f>
        <v>P9E17</v>
      </c>
      <c r="B618" s="8"/>
      <c r="C618" s="9" t="s">
        <v>313</v>
      </c>
      <c r="D618" s="6">
        <v>17</v>
      </c>
      <c r="E618" s="6" t="s">
        <v>31</v>
      </c>
      <c r="F618" s="14">
        <v>1</v>
      </c>
      <c r="G618" s="14" t="s">
        <v>59</v>
      </c>
      <c r="H618" s="10">
        <v>2</v>
      </c>
      <c r="I618" s="13" t="s">
        <v>38</v>
      </c>
      <c r="J618" s="3" t="s">
        <v>393</v>
      </c>
      <c r="K618" s="2" t="str">
        <f>VLOOKUP(Table7[[#This Row],[CID]],ALY,2,FALSE)</f>
        <v>SVA</v>
      </c>
    </row>
    <row r="619" spans="1:11" x14ac:dyDescent="0.2">
      <c r="A619" s="8" t="str">
        <f>Table7[[#This Row],[Test No.]]&amp;Table7[[#This Row],[Section]]&amp;Table7[[#This Row],[Q. No.]]</f>
        <v>P9E18</v>
      </c>
      <c r="B619" s="8"/>
      <c r="C619" s="9" t="s">
        <v>313</v>
      </c>
      <c r="D619" s="6">
        <v>18</v>
      </c>
      <c r="E619" s="6" t="s">
        <v>31</v>
      </c>
      <c r="F619" s="14">
        <v>1</v>
      </c>
      <c r="G619" s="14" t="s">
        <v>59</v>
      </c>
      <c r="H619" s="10">
        <v>2</v>
      </c>
      <c r="I619" s="13" t="s">
        <v>38</v>
      </c>
      <c r="J619" s="3" t="s">
        <v>395</v>
      </c>
      <c r="K619" s="2" t="str">
        <f>VLOOKUP(Table7[[#This Row],[CID]],ALY,2,FALSE)</f>
        <v>Verb Forms/Tense Agreement</v>
      </c>
    </row>
    <row r="620" spans="1:11" x14ac:dyDescent="0.2">
      <c r="A620" s="8" t="str">
        <f>Table7[[#This Row],[Test No.]]&amp;Table7[[#This Row],[Section]]&amp;Table7[[#This Row],[Q. No.]]</f>
        <v>P9E19</v>
      </c>
      <c r="B620" s="8"/>
      <c r="C620" s="9" t="s">
        <v>313</v>
      </c>
      <c r="D620" s="6">
        <v>19</v>
      </c>
      <c r="E620" s="6" t="s">
        <v>31</v>
      </c>
      <c r="F620" s="14">
        <v>1</v>
      </c>
      <c r="G620" s="14" t="s">
        <v>59</v>
      </c>
      <c r="H620" s="10">
        <v>3</v>
      </c>
      <c r="I620" s="13" t="s">
        <v>39</v>
      </c>
      <c r="J620" s="3" t="s">
        <v>400</v>
      </c>
      <c r="K620" s="2" t="str">
        <f>VLOOKUP(Table7[[#This Row],[CID]],ALY,2,FALSE)</f>
        <v>Run-On Sentence</v>
      </c>
    </row>
    <row r="621" spans="1:11" x14ac:dyDescent="0.2">
      <c r="A621" s="8" t="str">
        <f>Table7[[#This Row],[Test No.]]&amp;Table7[[#This Row],[Section]]&amp;Table7[[#This Row],[Q. No.]]</f>
        <v>P9E20</v>
      </c>
      <c r="B621" s="8"/>
      <c r="C621" s="9" t="s">
        <v>313</v>
      </c>
      <c r="D621" s="6">
        <v>20</v>
      </c>
      <c r="E621" s="6" t="s">
        <v>31</v>
      </c>
      <c r="F621" s="14">
        <v>1</v>
      </c>
      <c r="G621" s="14" t="s">
        <v>59</v>
      </c>
      <c r="H621" s="10">
        <v>2</v>
      </c>
      <c r="I621" s="13" t="s">
        <v>38</v>
      </c>
      <c r="J621" s="3" t="s">
        <v>398</v>
      </c>
      <c r="K621" s="2" t="str">
        <f>VLOOKUP(Table7[[#This Row],[CID]],ALY,2,FALSE)</f>
        <v>Idioms</v>
      </c>
    </row>
    <row r="622" spans="1:11" x14ac:dyDescent="0.2">
      <c r="A622" s="8" t="str">
        <f>Table7[[#This Row],[Test No.]]&amp;Table7[[#This Row],[Section]]&amp;Table7[[#This Row],[Q. No.]]</f>
        <v>P9E21</v>
      </c>
      <c r="B622" s="8"/>
      <c r="C622" s="9" t="s">
        <v>313</v>
      </c>
      <c r="D622" s="6">
        <v>21</v>
      </c>
      <c r="E622" s="6" t="s">
        <v>31</v>
      </c>
      <c r="F622" s="14">
        <v>1</v>
      </c>
      <c r="G622" s="14" t="s">
        <v>59</v>
      </c>
      <c r="H622" s="10">
        <v>2</v>
      </c>
      <c r="I622" s="13" t="s">
        <v>38</v>
      </c>
      <c r="J622" s="3" t="s">
        <v>396</v>
      </c>
      <c r="K622" s="2" t="str">
        <f>VLOOKUP(Table7[[#This Row],[CID]],ALY,2,FALSE)</f>
        <v>Comparisons</v>
      </c>
    </row>
    <row r="623" spans="1:11" x14ac:dyDescent="0.2">
      <c r="A623" s="8" t="str">
        <f>Table7[[#This Row],[Test No.]]&amp;Table7[[#This Row],[Section]]&amp;Table7[[#This Row],[Q. No.]]</f>
        <v>P9E22</v>
      </c>
      <c r="B623" s="8"/>
      <c r="C623" s="9" t="s">
        <v>313</v>
      </c>
      <c r="D623" s="6">
        <v>22</v>
      </c>
      <c r="E623" s="6" t="s">
        <v>31</v>
      </c>
      <c r="F623" s="14">
        <v>2</v>
      </c>
      <c r="G623" s="13" t="s">
        <v>57</v>
      </c>
      <c r="H623" s="10">
        <v>4</v>
      </c>
      <c r="I623" s="13" t="s">
        <v>40</v>
      </c>
      <c r="J623" s="3" t="s">
        <v>516</v>
      </c>
      <c r="K623" s="2" t="str">
        <f>VLOOKUP(Table7[[#This Row],[CID]],ALY,2,FALSE)</f>
        <v>Transitions &amp; Topic Sentences</v>
      </c>
    </row>
    <row r="624" spans="1:11" x14ac:dyDescent="0.2">
      <c r="A624" s="8" t="str">
        <f>Table7[[#This Row],[Test No.]]&amp;Table7[[#This Row],[Section]]&amp;Table7[[#This Row],[Q. No.]]</f>
        <v>P9E23</v>
      </c>
      <c r="B624" s="8"/>
      <c r="C624" s="9" t="s">
        <v>313</v>
      </c>
      <c r="D624" s="6">
        <v>23</v>
      </c>
      <c r="E624" s="6" t="s">
        <v>31</v>
      </c>
      <c r="F624" s="14">
        <v>1</v>
      </c>
      <c r="G624" s="14" t="s">
        <v>59</v>
      </c>
      <c r="H624" s="10">
        <v>2</v>
      </c>
      <c r="I624" s="13" t="s">
        <v>38</v>
      </c>
      <c r="J624" s="3" t="s">
        <v>395</v>
      </c>
      <c r="K624" s="2" t="str">
        <f>VLOOKUP(Table7[[#This Row],[CID]],ALY,2,FALSE)</f>
        <v>Verb Forms/Tense Agreement</v>
      </c>
    </row>
    <row r="625" spans="1:11" x14ac:dyDescent="0.2">
      <c r="A625" s="8" t="str">
        <f>Table7[[#This Row],[Test No.]]&amp;Table7[[#This Row],[Section]]&amp;Table7[[#This Row],[Q. No.]]</f>
        <v>P9E24</v>
      </c>
      <c r="B625" s="8"/>
      <c r="C625" s="9" t="s">
        <v>313</v>
      </c>
      <c r="D625" s="6">
        <v>24</v>
      </c>
      <c r="E625" s="6" t="s">
        <v>31</v>
      </c>
      <c r="F625" s="14">
        <v>2</v>
      </c>
      <c r="G625" s="13" t="s">
        <v>57</v>
      </c>
      <c r="H625" s="10">
        <v>4</v>
      </c>
      <c r="I625" s="13" t="s">
        <v>40</v>
      </c>
      <c r="J625" s="3" t="s">
        <v>512</v>
      </c>
      <c r="K625" s="2" t="str">
        <f>VLOOKUP(Table7[[#This Row],[CID]],ALY,2,FALSE)</f>
        <v>Additional Detail &amp; Evidence</v>
      </c>
    </row>
    <row r="626" spans="1:11" x14ac:dyDescent="0.2">
      <c r="A626" s="8" t="str">
        <f>Table7[[#This Row],[Test No.]]&amp;Table7[[#This Row],[Section]]&amp;Table7[[#This Row],[Q. No.]]</f>
        <v>P9E25</v>
      </c>
      <c r="B626" s="8"/>
      <c r="C626" s="9" t="s">
        <v>313</v>
      </c>
      <c r="D626" s="6">
        <v>25</v>
      </c>
      <c r="E626" s="6" t="s">
        <v>31</v>
      </c>
      <c r="F626" s="14">
        <v>2</v>
      </c>
      <c r="G626" s="13" t="s">
        <v>57</v>
      </c>
      <c r="H626" s="10">
        <v>4</v>
      </c>
      <c r="I626" s="13" t="s">
        <v>40</v>
      </c>
      <c r="J626" s="3" t="s">
        <v>516</v>
      </c>
      <c r="K626" s="2" t="str">
        <f>VLOOKUP(Table7[[#This Row],[CID]],ALY,2,FALSE)</f>
        <v>Transitions &amp; Topic Sentences</v>
      </c>
    </row>
    <row r="627" spans="1:11" x14ac:dyDescent="0.2">
      <c r="A627" s="8" t="str">
        <f>Table7[[#This Row],[Test No.]]&amp;Table7[[#This Row],[Section]]&amp;Table7[[#This Row],[Q. No.]]</f>
        <v>P9E26</v>
      </c>
      <c r="B627" s="8"/>
      <c r="C627" s="9" t="s">
        <v>313</v>
      </c>
      <c r="D627" s="6">
        <v>26</v>
      </c>
      <c r="E627" s="6" t="s">
        <v>31</v>
      </c>
      <c r="F627" s="14">
        <v>1</v>
      </c>
      <c r="G627" s="14" t="s">
        <v>59</v>
      </c>
      <c r="H627" s="10">
        <v>3</v>
      </c>
      <c r="I627" s="13" t="s">
        <v>39</v>
      </c>
      <c r="J627" s="3" t="s">
        <v>399</v>
      </c>
      <c r="K627" s="2" t="str">
        <f>VLOOKUP(Table7[[#This Row],[CID]],ALY,2,FALSE)</f>
        <v>Sentence Fragment</v>
      </c>
    </row>
    <row r="628" spans="1:11" x14ac:dyDescent="0.2">
      <c r="A628" s="8" t="str">
        <f>Table7[[#This Row],[Test No.]]&amp;Table7[[#This Row],[Section]]&amp;Table7[[#This Row],[Q. No.]]</f>
        <v>P9E27</v>
      </c>
      <c r="B628" s="8"/>
      <c r="C628" s="9" t="s">
        <v>313</v>
      </c>
      <c r="D628" s="6">
        <v>27</v>
      </c>
      <c r="E628" s="6" t="s">
        <v>31</v>
      </c>
      <c r="F628" s="14">
        <v>2</v>
      </c>
      <c r="G628" s="13" t="s">
        <v>57</v>
      </c>
      <c r="H628" s="10">
        <v>4</v>
      </c>
      <c r="I628" s="13" t="s">
        <v>40</v>
      </c>
      <c r="J628" s="3" t="s">
        <v>514</v>
      </c>
      <c r="K628" s="2" t="str">
        <f>VLOOKUP(Table7[[#This Row],[CID]],ALY,2,FALSE)</f>
        <v>Relation to Paragraph/Essay</v>
      </c>
    </row>
    <row r="629" spans="1:11" x14ac:dyDescent="0.2">
      <c r="A629" s="8" t="str">
        <f>Table7[[#This Row],[Test No.]]&amp;Table7[[#This Row],[Section]]&amp;Table7[[#This Row],[Q. No.]]</f>
        <v>P9E28</v>
      </c>
      <c r="B629" s="8"/>
      <c r="C629" s="9" t="s">
        <v>313</v>
      </c>
      <c r="D629" s="6">
        <v>28</v>
      </c>
      <c r="E629" s="6" t="s">
        <v>31</v>
      </c>
      <c r="F629" s="14">
        <v>1</v>
      </c>
      <c r="G629" s="14" t="s">
        <v>59</v>
      </c>
      <c r="H629" s="10">
        <v>3</v>
      </c>
      <c r="I629" s="13" t="s">
        <v>39</v>
      </c>
      <c r="J629" s="3" t="s">
        <v>399</v>
      </c>
      <c r="K629" s="2" t="str">
        <f>VLOOKUP(Table7[[#This Row],[CID]],ALY,2,FALSE)</f>
        <v>Sentence Fragment</v>
      </c>
    </row>
    <row r="630" spans="1:11" x14ac:dyDescent="0.2">
      <c r="A630" s="8" t="str">
        <f>Table7[[#This Row],[Test No.]]&amp;Table7[[#This Row],[Section]]&amp;Table7[[#This Row],[Q. No.]]</f>
        <v>P9E29</v>
      </c>
      <c r="B630" s="8"/>
      <c r="C630" s="9" t="s">
        <v>313</v>
      </c>
      <c r="D630" s="6">
        <v>29</v>
      </c>
      <c r="E630" s="6" t="s">
        <v>31</v>
      </c>
      <c r="F630" s="14">
        <v>1</v>
      </c>
      <c r="G630" s="14" t="s">
        <v>59</v>
      </c>
      <c r="H630" s="10">
        <v>2</v>
      </c>
      <c r="I630" s="13" t="s">
        <v>38</v>
      </c>
      <c r="J630" s="3" t="s">
        <v>395</v>
      </c>
      <c r="K630" s="2" t="str">
        <f>VLOOKUP(Table7[[#This Row],[CID]],ALY,2,FALSE)</f>
        <v>Verb Forms/Tense Agreement</v>
      </c>
    </row>
    <row r="631" spans="1:11" x14ac:dyDescent="0.2">
      <c r="A631" s="8" t="str">
        <f>Table7[[#This Row],[Test No.]]&amp;Table7[[#This Row],[Section]]&amp;Table7[[#This Row],[Q. No.]]</f>
        <v>P9E30</v>
      </c>
      <c r="B631" s="8"/>
      <c r="C631" s="9" t="s">
        <v>313</v>
      </c>
      <c r="D631" s="6">
        <v>30</v>
      </c>
      <c r="E631" s="6" t="s">
        <v>31</v>
      </c>
      <c r="F631" s="14">
        <v>1</v>
      </c>
      <c r="G631" s="14" t="s">
        <v>59</v>
      </c>
      <c r="H631" s="10">
        <v>2</v>
      </c>
      <c r="I631" s="13" t="s">
        <v>38</v>
      </c>
      <c r="J631" s="3" t="s">
        <v>395</v>
      </c>
      <c r="K631" s="2" t="str">
        <f>VLOOKUP(Table7[[#This Row],[CID]],ALY,2,FALSE)</f>
        <v>Verb Forms/Tense Agreement</v>
      </c>
    </row>
    <row r="632" spans="1:11" x14ac:dyDescent="0.2">
      <c r="A632" s="8" t="str">
        <f>Table7[[#This Row],[Test No.]]&amp;Table7[[#This Row],[Section]]&amp;Table7[[#This Row],[Q. No.]]</f>
        <v>P9E31</v>
      </c>
      <c r="B632" s="8"/>
      <c r="C632" s="9" t="s">
        <v>313</v>
      </c>
      <c r="D632" s="6">
        <v>31</v>
      </c>
      <c r="E632" s="6" t="s">
        <v>31</v>
      </c>
      <c r="F632" s="14">
        <v>1</v>
      </c>
      <c r="G632" s="14" t="s">
        <v>59</v>
      </c>
      <c r="H632" s="10">
        <v>2</v>
      </c>
      <c r="I632" s="13" t="s">
        <v>38</v>
      </c>
      <c r="J632" s="3" t="s">
        <v>395</v>
      </c>
      <c r="K632" s="2" t="str">
        <f>VLOOKUP(Table7[[#This Row],[CID]],ALY,2,FALSE)</f>
        <v>Verb Forms/Tense Agreement</v>
      </c>
    </row>
    <row r="633" spans="1:11" x14ac:dyDescent="0.2">
      <c r="A633" s="8" t="str">
        <f>Table7[[#This Row],[Test No.]]&amp;Table7[[#This Row],[Section]]&amp;Table7[[#This Row],[Q. No.]]</f>
        <v>P9E32</v>
      </c>
      <c r="B633" s="8"/>
      <c r="C633" s="9" t="s">
        <v>313</v>
      </c>
      <c r="D633" s="6">
        <v>32</v>
      </c>
      <c r="E633" s="6" t="s">
        <v>31</v>
      </c>
      <c r="F633" s="14">
        <v>2</v>
      </c>
      <c r="G633" s="13" t="s">
        <v>57</v>
      </c>
      <c r="H633" s="10">
        <v>6</v>
      </c>
      <c r="I633" s="13" t="s">
        <v>42</v>
      </c>
      <c r="J633" s="3" t="s">
        <v>523</v>
      </c>
      <c r="K633" s="2" t="str">
        <f>VLOOKUP(Table7[[#This Row],[CID]],ALY,2,FALSE)</f>
        <v>Avoiding Ambiguity &amp; Redundancy</v>
      </c>
    </row>
    <row r="634" spans="1:11" x14ac:dyDescent="0.2">
      <c r="A634" s="8" t="str">
        <f>Table7[[#This Row],[Test No.]]&amp;Table7[[#This Row],[Section]]&amp;Table7[[#This Row],[Q. No.]]</f>
        <v>P9E33</v>
      </c>
      <c r="B634" s="8"/>
      <c r="C634" s="9" t="s">
        <v>313</v>
      </c>
      <c r="D634" s="6">
        <v>33</v>
      </c>
      <c r="E634" s="6" t="s">
        <v>31</v>
      </c>
      <c r="F634" s="14">
        <v>1</v>
      </c>
      <c r="G634" s="14" t="s">
        <v>59</v>
      </c>
      <c r="H634" s="10">
        <v>2</v>
      </c>
      <c r="I634" s="13" t="s">
        <v>38</v>
      </c>
      <c r="J634" s="3" t="s">
        <v>398</v>
      </c>
      <c r="K634" s="2" t="str">
        <f>VLOOKUP(Table7[[#This Row],[CID]],ALY,2,FALSE)</f>
        <v>Idioms</v>
      </c>
    </row>
    <row r="635" spans="1:11" x14ac:dyDescent="0.2">
      <c r="A635" s="8" t="str">
        <f>Table7[[#This Row],[Test No.]]&amp;Table7[[#This Row],[Section]]&amp;Table7[[#This Row],[Q. No.]]</f>
        <v>P9E34</v>
      </c>
      <c r="B635" s="8"/>
      <c r="C635" s="9" t="s">
        <v>313</v>
      </c>
      <c r="D635" s="6">
        <v>34</v>
      </c>
      <c r="E635" s="6" t="s">
        <v>31</v>
      </c>
      <c r="F635" s="14">
        <v>1</v>
      </c>
      <c r="G635" s="14" t="s">
        <v>59</v>
      </c>
      <c r="H635" s="14">
        <v>1</v>
      </c>
      <c r="I635" s="14" t="s">
        <v>37</v>
      </c>
      <c r="J635" s="3" t="s">
        <v>388</v>
      </c>
      <c r="K635" s="2" t="str">
        <f>VLOOKUP(Table7[[#This Row],[CID]],ALY,2,FALSE)</f>
        <v>Apostrophes</v>
      </c>
    </row>
    <row r="636" spans="1:11" x14ac:dyDescent="0.2">
      <c r="A636" s="8" t="str">
        <f>Table7[[#This Row],[Test No.]]&amp;Table7[[#This Row],[Section]]&amp;Table7[[#This Row],[Q. No.]]</f>
        <v>P9E35</v>
      </c>
      <c r="B636" s="8"/>
      <c r="C636" s="9" t="s">
        <v>313</v>
      </c>
      <c r="D636" s="6">
        <v>35</v>
      </c>
      <c r="E636" s="6" t="s">
        <v>31</v>
      </c>
      <c r="F636" s="14">
        <v>1</v>
      </c>
      <c r="G636" s="14" t="s">
        <v>59</v>
      </c>
      <c r="H636" s="10">
        <v>2</v>
      </c>
      <c r="I636" s="13" t="s">
        <v>38</v>
      </c>
      <c r="J636" s="3" t="s">
        <v>397</v>
      </c>
      <c r="K636" s="2" t="str">
        <f>VLOOKUP(Table7[[#This Row],[CID]],ALY,2,FALSE)</f>
        <v>Word Choice</v>
      </c>
    </row>
    <row r="637" spans="1:11" x14ac:dyDescent="0.2">
      <c r="A637" s="8" t="str">
        <f>Table7[[#This Row],[Test No.]]&amp;Table7[[#This Row],[Section]]&amp;Table7[[#This Row],[Q. No.]]</f>
        <v>P9E36</v>
      </c>
      <c r="B637" s="8"/>
      <c r="C637" s="9" t="s">
        <v>313</v>
      </c>
      <c r="D637" s="6">
        <v>36</v>
      </c>
      <c r="E637" s="6" t="s">
        <v>31</v>
      </c>
      <c r="F637" s="14">
        <v>1</v>
      </c>
      <c r="G637" s="14" t="s">
        <v>59</v>
      </c>
      <c r="H637" s="10">
        <v>2</v>
      </c>
      <c r="I637" s="13" t="s">
        <v>38</v>
      </c>
      <c r="J637" s="3" t="s">
        <v>397</v>
      </c>
      <c r="K637" s="2" t="str">
        <f>VLOOKUP(Table7[[#This Row],[CID]],ALY,2,FALSE)</f>
        <v>Word Choice</v>
      </c>
    </row>
    <row r="638" spans="1:11" x14ac:dyDescent="0.2">
      <c r="A638" s="8" t="str">
        <f>Table7[[#This Row],[Test No.]]&amp;Table7[[#This Row],[Section]]&amp;Table7[[#This Row],[Q. No.]]</f>
        <v>P9E37</v>
      </c>
      <c r="B638" s="8"/>
      <c r="C638" s="9" t="s">
        <v>313</v>
      </c>
      <c r="D638" s="6">
        <v>37</v>
      </c>
      <c r="E638" s="6" t="s">
        <v>31</v>
      </c>
      <c r="F638" s="14">
        <v>2</v>
      </c>
      <c r="G638" s="13" t="s">
        <v>57</v>
      </c>
      <c r="H638" s="10">
        <v>5</v>
      </c>
      <c r="I638" s="13" t="s">
        <v>41</v>
      </c>
      <c r="J638" s="3" t="s">
        <v>517</v>
      </c>
      <c r="K638" s="2" t="str">
        <f>VLOOKUP(Table7[[#This Row],[CID]],ALY,2,FALSE)</f>
        <v>Logical Transitions</v>
      </c>
    </row>
    <row r="639" spans="1:11" x14ac:dyDescent="0.2">
      <c r="A639" s="8" t="str">
        <f>Table7[[#This Row],[Test No.]]&amp;Table7[[#This Row],[Section]]&amp;Table7[[#This Row],[Q. No.]]</f>
        <v>P9E38</v>
      </c>
      <c r="B639" s="8"/>
      <c r="C639" s="9" t="s">
        <v>313</v>
      </c>
      <c r="D639" s="6">
        <v>38</v>
      </c>
      <c r="E639" s="6" t="s">
        <v>31</v>
      </c>
      <c r="F639" s="14">
        <v>1</v>
      </c>
      <c r="G639" s="14" t="s">
        <v>59</v>
      </c>
      <c r="H639" s="10">
        <v>2</v>
      </c>
      <c r="I639" s="13" t="s">
        <v>38</v>
      </c>
      <c r="J639" s="3" t="s">
        <v>396</v>
      </c>
      <c r="K639" s="2" t="str">
        <f>VLOOKUP(Table7[[#This Row],[CID]],ALY,2,FALSE)</f>
        <v>Comparisons</v>
      </c>
    </row>
    <row r="640" spans="1:11" x14ac:dyDescent="0.2">
      <c r="A640" s="8" t="str">
        <f>Table7[[#This Row],[Test No.]]&amp;Table7[[#This Row],[Section]]&amp;Table7[[#This Row],[Q. No.]]</f>
        <v>P9E39</v>
      </c>
      <c r="B640" s="8"/>
      <c r="C640" s="9" t="s">
        <v>313</v>
      </c>
      <c r="D640" s="6">
        <v>39</v>
      </c>
      <c r="E640" s="6" t="s">
        <v>31</v>
      </c>
      <c r="F640" s="14">
        <v>1</v>
      </c>
      <c r="G640" s="14" t="s">
        <v>59</v>
      </c>
      <c r="H640" s="10">
        <v>2</v>
      </c>
      <c r="I640" s="13" t="s">
        <v>38</v>
      </c>
      <c r="J640" s="3" t="s">
        <v>396</v>
      </c>
      <c r="K640" s="2" t="str">
        <f>VLOOKUP(Table7[[#This Row],[CID]],ALY,2,FALSE)</f>
        <v>Comparisons</v>
      </c>
    </row>
    <row r="641" spans="1:11" x14ac:dyDescent="0.2">
      <c r="A641" s="8" t="str">
        <f>Table7[[#This Row],[Test No.]]&amp;Table7[[#This Row],[Section]]&amp;Table7[[#This Row],[Q. No.]]</f>
        <v>P9E40</v>
      </c>
      <c r="B641" s="8"/>
      <c r="C641" s="9" t="s">
        <v>313</v>
      </c>
      <c r="D641" s="6">
        <v>40</v>
      </c>
      <c r="E641" s="6" t="s">
        <v>31</v>
      </c>
      <c r="F641" s="14">
        <v>2</v>
      </c>
      <c r="G641" s="13" t="s">
        <v>57</v>
      </c>
      <c r="H641" s="10">
        <v>6</v>
      </c>
      <c r="I641" s="13" t="s">
        <v>42</v>
      </c>
      <c r="J641" s="3" t="s">
        <v>523</v>
      </c>
      <c r="K641" s="2" t="str">
        <f>VLOOKUP(Table7[[#This Row],[CID]],ALY,2,FALSE)</f>
        <v>Avoiding Ambiguity &amp; Redundancy</v>
      </c>
    </row>
    <row r="642" spans="1:11" x14ac:dyDescent="0.2">
      <c r="A642" s="8" t="str">
        <f>Table7[[#This Row],[Test No.]]&amp;Table7[[#This Row],[Section]]&amp;Table7[[#This Row],[Q. No.]]</f>
        <v>P9E41</v>
      </c>
      <c r="B642" s="8"/>
      <c r="C642" s="9" t="s">
        <v>313</v>
      </c>
      <c r="D642" s="6">
        <v>41</v>
      </c>
      <c r="E642" s="6" t="s">
        <v>31</v>
      </c>
      <c r="F642" s="14">
        <v>1</v>
      </c>
      <c r="G642" s="14" t="s">
        <v>59</v>
      </c>
      <c r="H642" s="10">
        <v>3</v>
      </c>
      <c r="I642" s="13" t="s">
        <v>39</v>
      </c>
      <c r="J642" s="3" t="s">
        <v>402</v>
      </c>
      <c r="K642" s="2" t="str">
        <f>VLOOKUP(Table7[[#This Row],[CID]],ALY,2,FALSE)</f>
        <v>Faulty Modifier</v>
      </c>
    </row>
    <row r="643" spans="1:11" x14ac:dyDescent="0.2">
      <c r="A643" s="8" t="str">
        <f>Table7[[#This Row],[Test No.]]&amp;Table7[[#This Row],[Section]]&amp;Table7[[#This Row],[Q. No.]]</f>
        <v>P9E42</v>
      </c>
      <c r="B643" s="8"/>
      <c r="C643" s="9" t="s">
        <v>313</v>
      </c>
      <c r="D643" s="6">
        <v>42</v>
      </c>
      <c r="E643" s="6" t="s">
        <v>31</v>
      </c>
      <c r="F643" s="14">
        <v>2</v>
      </c>
      <c r="G643" s="13" t="s">
        <v>57</v>
      </c>
      <c r="H643" s="10">
        <v>4</v>
      </c>
      <c r="I643" s="13" t="s">
        <v>40</v>
      </c>
      <c r="J643" s="3" t="s">
        <v>512</v>
      </c>
      <c r="K643" s="2" t="str">
        <f>VLOOKUP(Table7[[#This Row],[CID]],ALY,2,FALSE)</f>
        <v>Additional Detail &amp; Evidence</v>
      </c>
    </row>
    <row r="644" spans="1:11" x14ac:dyDescent="0.2">
      <c r="A644" s="8" t="str">
        <f>Table7[[#This Row],[Test No.]]&amp;Table7[[#This Row],[Section]]&amp;Table7[[#This Row],[Q. No.]]</f>
        <v>P9E43</v>
      </c>
      <c r="B644" s="8"/>
      <c r="C644" s="9" t="s">
        <v>313</v>
      </c>
      <c r="D644" s="6">
        <v>43</v>
      </c>
      <c r="E644" s="6" t="s">
        <v>31</v>
      </c>
      <c r="F644" s="14">
        <v>1</v>
      </c>
      <c r="G644" s="14" t="s">
        <v>59</v>
      </c>
      <c r="H644" s="10">
        <v>2</v>
      </c>
      <c r="I644" s="13" t="s">
        <v>38</v>
      </c>
      <c r="J644" s="3" t="s">
        <v>393</v>
      </c>
      <c r="K644" s="2" t="str">
        <f>VLOOKUP(Table7[[#This Row],[CID]],ALY,2,FALSE)</f>
        <v>SVA</v>
      </c>
    </row>
    <row r="645" spans="1:11" x14ac:dyDescent="0.2">
      <c r="A645" s="8" t="str">
        <f>Table7[[#This Row],[Test No.]]&amp;Table7[[#This Row],[Section]]&amp;Table7[[#This Row],[Q. No.]]</f>
        <v>P9E44</v>
      </c>
      <c r="B645" s="8"/>
      <c r="C645" s="9" t="s">
        <v>313</v>
      </c>
      <c r="D645" s="6">
        <v>44</v>
      </c>
      <c r="E645" s="6" t="s">
        <v>31</v>
      </c>
      <c r="F645" s="14">
        <v>2</v>
      </c>
      <c r="G645" s="13" t="s">
        <v>57</v>
      </c>
      <c r="H645" s="10">
        <v>5</v>
      </c>
      <c r="I645" s="13" t="s">
        <v>41</v>
      </c>
      <c r="J645" s="3" t="s">
        <v>520</v>
      </c>
      <c r="K645" s="2" t="str">
        <f>VLOOKUP(Table7[[#This Row],[CID]],ALY,2,FALSE)</f>
        <v>Reorganization</v>
      </c>
    </row>
    <row r="646" spans="1:11" x14ac:dyDescent="0.2">
      <c r="A646" s="8" t="str">
        <f>Table7[[#This Row],[Test No.]]&amp;Table7[[#This Row],[Section]]&amp;Table7[[#This Row],[Q. No.]]</f>
        <v>P9E45</v>
      </c>
      <c r="B646" s="8"/>
      <c r="C646" s="9" t="s">
        <v>313</v>
      </c>
      <c r="D646" s="6">
        <v>45</v>
      </c>
      <c r="E646" s="6" t="s">
        <v>31</v>
      </c>
      <c r="F646" s="14">
        <v>2</v>
      </c>
      <c r="G646" s="13" t="s">
        <v>57</v>
      </c>
      <c r="H646" s="10">
        <v>4</v>
      </c>
      <c r="I646" s="13" t="s">
        <v>40</v>
      </c>
      <c r="J646" s="3" t="s">
        <v>513</v>
      </c>
      <c r="K646" s="2" t="str">
        <f>VLOOKUP(Table7[[#This Row],[CID]],ALY,2,FALSE)</f>
        <v>Writer's Goal</v>
      </c>
    </row>
    <row r="647" spans="1:11" x14ac:dyDescent="0.2">
      <c r="A647" s="8" t="str">
        <f>Table7[[#This Row],[Test No.]]&amp;Table7[[#This Row],[Section]]&amp;Table7[[#This Row],[Q. No.]]</f>
        <v>P9E46</v>
      </c>
      <c r="B647" s="8"/>
      <c r="C647" s="9" t="s">
        <v>313</v>
      </c>
      <c r="D647" s="6">
        <v>46</v>
      </c>
      <c r="E647" s="6" t="s">
        <v>31</v>
      </c>
      <c r="F647" s="14">
        <v>1</v>
      </c>
      <c r="G647" s="14" t="s">
        <v>59</v>
      </c>
      <c r="H647" s="10">
        <v>2</v>
      </c>
      <c r="I647" s="13" t="s">
        <v>38</v>
      </c>
      <c r="J647" s="3" t="s">
        <v>397</v>
      </c>
      <c r="K647" s="2" t="str">
        <f>VLOOKUP(Table7[[#This Row],[CID]],ALY,2,FALSE)</f>
        <v>Word Choice</v>
      </c>
    </row>
    <row r="648" spans="1:11" x14ac:dyDescent="0.2">
      <c r="A648" s="8" t="str">
        <f>Table7[[#This Row],[Test No.]]&amp;Table7[[#This Row],[Section]]&amp;Table7[[#This Row],[Q. No.]]</f>
        <v>P9E47</v>
      </c>
      <c r="B648" s="8"/>
      <c r="C648" s="9" t="s">
        <v>313</v>
      </c>
      <c r="D648" s="6">
        <v>47</v>
      </c>
      <c r="E648" s="6" t="s">
        <v>31</v>
      </c>
      <c r="F648" s="14">
        <v>1</v>
      </c>
      <c r="G648" s="14" t="s">
        <v>59</v>
      </c>
      <c r="H648" s="10">
        <v>2</v>
      </c>
      <c r="I648" s="13" t="s">
        <v>38</v>
      </c>
      <c r="J648" s="3" t="s">
        <v>395</v>
      </c>
      <c r="K648" s="2" t="str">
        <f>VLOOKUP(Table7[[#This Row],[CID]],ALY,2,FALSE)</f>
        <v>Verb Forms/Tense Agreement</v>
      </c>
    </row>
    <row r="649" spans="1:11" x14ac:dyDescent="0.2">
      <c r="A649" s="8" t="str">
        <f>Table7[[#This Row],[Test No.]]&amp;Table7[[#This Row],[Section]]&amp;Table7[[#This Row],[Q. No.]]</f>
        <v>P9E48</v>
      </c>
      <c r="B649" s="8"/>
      <c r="C649" s="9" t="s">
        <v>313</v>
      </c>
      <c r="D649" s="6">
        <v>48</v>
      </c>
      <c r="E649" s="6" t="s">
        <v>31</v>
      </c>
      <c r="F649" s="14">
        <v>1</v>
      </c>
      <c r="G649" s="14" t="s">
        <v>59</v>
      </c>
      <c r="H649" s="14">
        <v>1</v>
      </c>
      <c r="I649" s="14" t="s">
        <v>37</v>
      </c>
      <c r="J649" s="3" t="s">
        <v>387</v>
      </c>
      <c r="K649" s="2" t="str">
        <f>VLOOKUP(Table7[[#This Row],[CID]],ALY,2,FALSE)</f>
        <v>Commas</v>
      </c>
    </row>
    <row r="650" spans="1:11" x14ac:dyDescent="0.2">
      <c r="A650" s="8" t="str">
        <f>Table7[[#This Row],[Test No.]]&amp;Table7[[#This Row],[Section]]&amp;Table7[[#This Row],[Q. No.]]</f>
        <v>P9E49</v>
      </c>
      <c r="B650" s="8"/>
      <c r="C650" s="9" t="s">
        <v>313</v>
      </c>
      <c r="D650" s="6">
        <v>49</v>
      </c>
      <c r="E650" s="6" t="s">
        <v>31</v>
      </c>
      <c r="F650" s="14">
        <v>2</v>
      </c>
      <c r="G650" s="13" t="s">
        <v>57</v>
      </c>
      <c r="H650" s="10">
        <v>6</v>
      </c>
      <c r="I650" s="13" t="s">
        <v>42</v>
      </c>
      <c r="J650" s="3" t="s">
        <v>523</v>
      </c>
      <c r="K650" s="2" t="str">
        <f>VLOOKUP(Table7[[#This Row],[CID]],ALY,2,FALSE)</f>
        <v>Avoiding Ambiguity &amp; Redundancy</v>
      </c>
    </row>
    <row r="651" spans="1:11" x14ac:dyDescent="0.2">
      <c r="A651" s="8" t="str">
        <f>Table7[[#This Row],[Test No.]]&amp;Table7[[#This Row],[Section]]&amp;Table7[[#This Row],[Q. No.]]</f>
        <v>P9E50</v>
      </c>
      <c r="B651" s="8"/>
      <c r="C651" s="9" t="s">
        <v>313</v>
      </c>
      <c r="D651" s="6">
        <v>50</v>
      </c>
      <c r="E651" s="6" t="s">
        <v>31</v>
      </c>
      <c r="F651" s="14">
        <v>1</v>
      </c>
      <c r="G651" s="14" t="s">
        <v>59</v>
      </c>
      <c r="H651" s="10">
        <v>2</v>
      </c>
      <c r="I651" s="13" t="s">
        <v>38</v>
      </c>
      <c r="J651" s="3" t="s">
        <v>395</v>
      </c>
      <c r="K651" s="2" t="str">
        <f>VLOOKUP(Table7[[#This Row],[CID]],ALY,2,FALSE)</f>
        <v>Verb Forms/Tense Agreement</v>
      </c>
    </row>
    <row r="652" spans="1:11" x14ac:dyDescent="0.2">
      <c r="A652" s="8" t="str">
        <f>Table7[[#This Row],[Test No.]]&amp;Table7[[#This Row],[Section]]&amp;Table7[[#This Row],[Q. No.]]</f>
        <v>P9E51</v>
      </c>
      <c r="B652" s="8"/>
      <c r="C652" s="9" t="s">
        <v>313</v>
      </c>
      <c r="D652" s="6">
        <v>51</v>
      </c>
      <c r="E652" s="6" t="s">
        <v>31</v>
      </c>
      <c r="F652" s="14">
        <v>2</v>
      </c>
      <c r="G652" s="13" t="s">
        <v>57</v>
      </c>
      <c r="H652" s="10">
        <v>4</v>
      </c>
      <c r="I652" s="13" t="s">
        <v>40</v>
      </c>
      <c r="J652" s="3" t="s">
        <v>514</v>
      </c>
      <c r="K652" s="2" t="str">
        <f>VLOOKUP(Table7[[#This Row],[CID]],ALY,2,FALSE)</f>
        <v>Relation to Paragraph/Essay</v>
      </c>
    </row>
    <row r="653" spans="1:11" x14ac:dyDescent="0.2">
      <c r="A653" s="8" t="str">
        <f>Table7[[#This Row],[Test No.]]&amp;Table7[[#This Row],[Section]]&amp;Table7[[#This Row],[Q. No.]]</f>
        <v>P9E52</v>
      </c>
      <c r="B653" s="8"/>
      <c r="C653" s="9" t="s">
        <v>313</v>
      </c>
      <c r="D653" s="6">
        <v>52</v>
      </c>
      <c r="E653" s="6" t="s">
        <v>31</v>
      </c>
      <c r="F653" s="14">
        <v>1</v>
      </c>
      <c r="G653" s="14" t="s">
        <v>59</v>
      </c>
      <c r="H653" s="10">
        <v>2</v>
      </c>
      <c r="I653" s="13" t="s">
        <v>38</v>
      </c>
      <c r="J653" s="3" t="s">
        <v>395</v>
      </c>
      <c r="K653" s="2" t="str">
        <f>VLOOKUP(Table7[[#This Row],[CID]],ALY,2,FALSE)</f>
        <v>Verb Forms/Tense Agreement</v>
      </c>
    </row>
    <row r="654" spans="1:11" x14ac:dyDescent="0.2">
      <c r="A654" s="8" t="str">
        <f>Table7[[#This Row],[Test No.]]&amp;Table7[[#This Row],[Section]]&amp;Table7[[#This Row],[Q. No.]]</f>
        <v>P9E53</v>
      </c>
      <c r="B654" s="8"/>
      <c r="C654" s="9" t="s">
        <v>313</v>
      </c>
      <c r="D654" s="6">
        <v>53</v>
      </c>
      <c r="E654" s="6" t="s">
        <v>31</v>
      </c>
      <c r="F654" s="14">
        <v>2</v>
      </c>
      <c r="G654" s="13" t="s">
        <v>57</v>
      </c>
      <c r="H654" s="10">
        <v>5</v>
      </c>
      <c r="I654" s="13" t="s">
        <v>41</v>
      </c>
      <c r="J654" s="3" t="s">
        <v>520</v>
      </c>
      <c r="K654" s="2" t="str">
        <f>VLOOKUP(Table7[[#This Row],[CID]],ALY,2,FALSE)</f>
        <v>Reorganization</v>
      </c>
    </row>
    <row r="655" spans="1:11" x14ac:dyDescent="0.2">
      <c r="A655" s="8" t="str">
        <f>Table7[[#This Row],[Test No.]]&amp;Table7[[#This Row],[Section]]&amp;Table7[[#This Row],[Q. No.]]</f>
        <v>P9E54</v>
      </c>
      <c r="B655" s="8"/>
      <c r="C655" s="9" t="s">
        <v>313</v>
      </c>
      <c r="D655" s="6">
        <v>54</v>
      </c>
      <c r="E655" s="6" t="s">
        <v>31</v>
      </c>
      <c r="F655" s="14">
        <v>1</v>
      </c>
      <c r="G655" s="14" t="s">
        <v>59</v>
      </c>
      <c r="H655" s="10">
        <v>2</v>
      </c>
      <c r="I655" s="13" t="s">
        <v>38</v>
      </c>
      <c r="J655" s="3" t="s">
        <v>397</v>
      </c>
      <c r="K655" s="2" t="str">
        <f>VLOOKUP(Table7[[#This Row],[CID]],ALY,2,FALSE)</f>
        <v>Word Choice</v>
      </c>
    </row>
    <row r="656" spans="1:11" x14ac:dyDescent="0.2">
      <c r="A656" s="8" t="str">
        <f>Table7[[#This Row],[Test No.]]&amp;Table7[[#This Row],[Section]]&amp;Table7[[#This Row],[Q. No.]]</f>
        <v>P9E55</v>
      </c>
      <c r="B656" s="8"/>
      <c r="C656" s="9" t="s">
        <v>313</v>
      </c>
      <c r="D656" s="6">
        <v>55</v>
      </c>
      <c r="E656" s="6" t="s">
        <v>31</v>
      </c>
      <c r="F656" s="14">
        <v>2</v>
      </c>
      <c r="G656" s="13" t="s">
        <v>57</v>
      </c>
      <c r="H656" s="10">
        <v>5</v>
      </c>
      <c r="I656" s="13" t="s">
        <v>41</v>
      </c>
      <c r="J656" s="3" t="s">
        <v>517</v>
      </c>
      <c r="K656" s="2" t="str">
        <f>VLOOKUP(Table7[[#This Row],[CID]],ALY,2,FALSE)</f>
        <v>Logical Transitions</v>
      </c>
    </row>
    <row r="657" spans="1:11" x14ac:dyDescent="0.2">
      <c r="A657" s="8" t="str">
        <f>Table7[[#This Row],[Test No.]]&amp;Table7[[#This Row],[Section]]&amp;Table7[[#This Row],[Q. No.]]</f>
        <v>P9E56</v>
      </c>
      <c r="B657" s="8"/>
      <c r="C657" s="9" t="s">
        <v>313</v>
      </c>
      <c r="D657" s="6">
        <v>56</v>
      </c>
      <c r="E657" s="6" t="s">
        <v>31</v>
      </c>
      <c r="F657" s="14">
        <v>2</v>
      </c>
      <c r="G657" s="13" t="s">
        <v>57</v>
      </c>
      <c r="H657" s="10">
        <v>6</v>
      </c>
      <c r="I657" s="13" t="s">
        <v>42</v>
      </c>
      <c r="J657" s="3" t="s">
        <v>523</v>
      </c>
      <c r="K657" s="2" t="str">
        <f>VLOOKUP(Table7[[#This Row],[CID]],ALY,2,FALSE)</f>
        <v>Avoiding Ambiguity &amp; Redundancy</v>
      </c>
    </row>
    <row r="658" spans="1:11" x14ac:dyDescent="0.2">
      <c r="A658" s="8" t="str">
        <f>Table7[[#This Row],[Test No.]]&amp;Table7[[#This Row],[Section]]&amp;Table7[[#This Row],[Q. No.]]</f>
        <v>P9E57</v>
      </c>
      <c r="B658" s="8"/>
      <c r="C658" s="9" t="s">
        <v>313</v>
      </c>
      <c r="D658" s="6">
        <v>57</v>
      </c>
      <c r="E658" s="6" t="s">
        <v>31</v>
      </c>
      <c r="F658" s="14">
        <v>2</v>
      </c>
      <c r="G658" s="13" t="s">
        <v>57</v>
      </c>
      <c r="H658" s="10">
        <v>5</v>
      </c>
      <c r="I658" s="13" t="s">
        <v>41</v>
      </c>
      <c r="J658" s="3" t="s">
        <v>517</v>
      </c>
      <c r="K658" s="2" t="str">
        <f>VLOOKUP(Table7[[#This Row],[CID]],ALY,2,FALSE)</f>
        <v>Logical Transitions</v>
      </c>
    </row>
    <row r="659" spans="1:11" x14ac:dyDescent="0.2">
      <c r="A659" s="8" t="str">
        <f>Table7[[#This Row],[Test No.]]&amp;Table7[[#This Row],[Section]]&amp;Table7[[#This Row],[Q. No.]]</f>
        <v>P9E58</v>
      </c>
      <c r="B659" s="8"/>
      <c r="C659" s="9" t="s">
        <v>313</v>
      </c>
      <c r="D659" s="6">
        <v>58</v>
      </c>
      <c r="E659" s="6" t="s">
        <v>31</v>
      </c>
      <c r="F659" s="14">
        <v>1</v>
      </c>
      <c r="G659" s="14" t="s">
        <v>59</v>
      </c>
      <c r="H659" s="10">
        <v>3</v>
      </c>
      <c r="I659" s="13" t="s">
        <v>39</v>
      </c>
      <c r="J659" s="3" t="s">
        <v>399</v>
      </c>
      <c r="K659" s="2" t="str">
        <f>VLOOKUP(Table7[[#This Row],[CID]],ALY,2,FALSE)</f>
        <v>Sentence Fragment</v>
      </c>
    </row>
    <row r="660" spans="1:11" x14ac:dyDescent="0.2">
      <c r="A660" s="8" t="str">
        <f>Table7[[#This Row],[Test No.]]&amp;Table7[[#This Row],[Section]]&amp;Table7[[#This Row],[Q. No.]]</f>
        <v>P9E59</v>
      </c>
      <c r="B660" s="8"/>
      <c r="C660" s="9" t="s">
        <v>313</v>
      </c>
      <c r="D660" s="6">
        <v>59</v>
      </c>
      <c r="E660" s="6" t="s">
        <v>31</v>
      </c>
      <c r="F660" s="14">
        <v>2</v>
      </c>
      <c r="G660" s="13" t="s">
        <v>57</v>
      </c>
      <c r="H660" s="10">
        <v>4</v>
      </c>
      <c r="I660" s="13" t="s">
        <v>40</v>
      </c>
      <c r="J660" s="3" t="s">
        <v>512</v>
      </c>
      <c r="K660" s="2" t="str">
        <f>VLOOKUP(Table7[[#This Row],[CID]],ALY,2,FALSE)</f>
        <v>Additional Detail &amp; Evidence</v>
      </c>
    </row>
    <row r="661" spans="1:11" x14ac:dyDescent="0.2">
      <c r="A661" s="8" t="str">
        <f>Table7[[#This Row],[Test No.]]&amp;Table7[[#This Row],[Section]]&amp;Table7[[#This Row],[Q. No.]]</f>
        <v>P9E60</v>
      </c>
      <c r="B661" s="8"/>
      <c r="C661" s="9" t="s">
        <v>313</v>
      </c>
      <c r="D661" s="6">
        <v>60</v>
      </c>
      <c r="E661" s="6" t="s">
        <v>31</v>
      </c>
      <c r="F661" s="14">
        <v>2</v>
      </c>
      <c r="G661" s="13" t="s">
        <v>57</v>
      </c>
      <c r="H661" s="10">
        <v>4</v>
      </c>
      <c r="I661" s="13" t="s">
        <v>40</v>
      </c>
      <c r="J661" s="3" t="s">
        <v>512</v>
      </c>
      <c r="K661" s="2" t="str">
        <f>VLOOKUP(Table7[[#This Row],[CID]],ALY,2,FALSE)</f>
        <v>Additional Detail &amp; Evidence</v>
      </c>
    </row>
    <row r="662" spans="1:11" x14ac:dyDescent="0.2">
      <c r="A662" s="8" t="str">
        <f>Table7[[#This Row],[Test No.]]&amp;Table7[[#This Row],[Section]]&amp;Table7[[#This Row],[Q. No.]]</f>
        <v>P9E61</v>
      </c>
      <c r="B662" s="8"/>
      <c r="C662" s="9" t="s">
        <v>313</v>
      </c>
      <c r="D662" s="6">
        <v>61</v>
      </c>
      <c r="E662" s="6" t="s">
        <v>31</v>
      </c>
      <c r="F662" s="14">
        <v>1</v>
      </c>
      <c r="G662" s="14" t="s">
        <v>59</v>
      </c>
      <c r="H662" s="14">
        <v>1</v>
      </c>
      <c r="I662" s="14" t="s">
        <v>37</v>
      </c>
      <c r="J662" s="3" t="s">
        <v>387</v>
      </c>
      <c r="K662" s="2" t="str">
        <f>VLOOKUP(Table7[[#This Row],[CID]],ALY,2,FALSE)</f>
        <v>Commas</v>
      </c>
    </row>
    <row r="663" spans="1:11" x14ac:dyDescent="0.2">
      <c r="A663" s="8" t="str">
        <f>Table7[[#This Row],[Test No.]]&amp;Table7[[#This Row],[Section]]&amp;Table7[[#This Row],[Q. No.]]</f>
        <v>P9E62</v>
      </c>
      <c r="B663" s="8"/>
      <c r="C663" s="9" t="s">
        <v>313</v>
      </c>
      <c r="D663" s="6">
        <v>62</v>
      </c>
      <c r="E663" s="6" t="s">
        <v>31</v>
      </c>
      <c r="F663" s="14">
        <v>2</v>
      </c>
      <c r="G663" s="13" t="s">
        <v>57</v>
      </c>
      <c r="H663" s="10">
        <v>4</v>
      </c>
      <c r="I663" s="13" t="s">
        <v>40</v>
      </c>
      <c r="J663" s="3" t="s">
        <v>512</v>
      </c>
      <c r="K663" s="2" t="str">
        <f>VLOOKUP(Table7[[#This Row],[CID]],ALY,2,FALSE)</f>
        <v>Additional Detail &amp; Evidence</v>
      </c>
    </row>
    <row r="664" spans="1:11" x14ac:dyDescent="0.2">
      <c r="A664" s="8" t="str">
        <f>Table7[[#This Row],[Test No.]]&amp;Table7[[#This Row],[Section]]&amp;Table7[[#This Row],[Q. No.]]</f>
        <v>P9E63</v>
      </c>
      <c r="B664" s="8"/>
      <c r="C664" s="9" t="s">
        <v>313</v>
      </c>
      <c r="D664" s="6">
        <v>63</v>
      </c>
      <c r="E664" s="6" t="s">
        <v>31</v>
      </c>
      <c r="F664" s="14">
        <v>1</v>
      </c>
      <c r="G664" s="14" t="s">
        <v>59</v>
      </c>
      <c r="H664" s="10">
        <v>2</v>
      </c>
      <c r="I664" s="13" t="s">
        <v>38</v>
      </c>
      <c r="J664" s="3" t="s">
        <v>395</v>
      </c>
      <c r="K664" s="2" t="str">
        <f>VLOOKUP(Table7[[#This Row],[CID]],ALY,2,FALSE)</f>
        <v>Verb Forms/Tense Agreement</v>
      </c>
    </row>
    <row r="665" spans="1:11" x14ac:dyDescent="0.2">
      <c r="A665" s="8" t="str">
        <f>Table7[[#This Row],[Test No.]]&amp;Table7[[#This Row],[Section]]&amp;Table7[[#This Row],[Q. No.]]</f>
        <v>P9E64</v>
      </c>
      <c r="B665" s="8"/>
      <c r="C665" s="9" t="s">
        <v>313</v>
      </c>
      <c r="D665" s="6">
        <v>64</v>
      </c>
      <c r="E665" s="6" t="s">
        <v>31</v>
      </c>
      <c r="F665" s="14">
        <v>2</v>
      </c>
      <c r="G665" s="13" t="s">
        <v>57</v>
      </c>
      <c r="H665" s="10">
        <v>4</v>
      </c>
      <c r="I665" s="13" t="s">
        <v>40</v>
      </c>
      <c r="J665" s="3" t="s">
        <v>516</v>
      </c>
      <c r="K665" s="2" t="str">
        <f>VLOOKUP(Table7[[#This Row],[CID]],ALY,2,FALSE)</f>
        <v>Transitions &amp; Topic Sentences</v>
      </c>
    </row>
    <row r="666" spans="1:11" x14ac:dyDescent="0.2">
      <c r="A666" s="8" t="str">
        <f>Table7[[#This Row],[Test No.]]&amp;Table7[[#This Row],[Section]]&amp;Table7[[#This Row],[Q. No.]]</f>
        <v>P9E65</v>
      </c>
      <c r="B666" s="8"/>
      <c r="C666" s="9" t="s">
        <v>313</v>
      </c>
      <c r="D666" s="6">
        <v>65</v>
      </c>
      <c r="E666" s="6" t="s">
        <v>31</v>
      </c>
      <c r="F666" s="14">
        <v>1</v>
      </c>
      <c r="G666" s="14" t="s">
        <v>59</v>
      </c>
      <c r="H666" s="10">
        <v>3</v>
      </c>
      <c r="I666" s="13" t="s">
        <v>39</v>
      </c>
      <c r="J666" s="3" t="s">
        <v>399</v>
      </c>
      <c r="K666" s="2" t="str">
        <f>VLOOKUP(Table7[[#This Row],[CID]],ALY,2,FALSE)</f>
        <v>Sentence Fragment</v>
      </c>
    </row>
    <row r="667" spans="1:11" x14ac:dyDescent="0.2">
      <c r="A667" s="8" t="str">
        <f>Table7[[#This Row],[Test No.]]&amp;Table7[[#This Row],[Section]]&amp;Table7[[#This Row],[Q. No.]]</f>
        <v>P9E66</v>
      </c>
      <c r="B667" s="8"/>
      <c r="C667" s="9" t="s">
        <v>313</v>
      </c>
      <c r="D667" s="6">
        <v>66</v>
      </c>
      <c r="E667" s="6" t="s">
        <v>31</v>
      </c>
      <c r="F667" s="14">
        <v>2</v>
      </c>
      <c r="G667" s="13" t="s">
        <v>57</v>
      </c>
      <c r="H667" s="10">
        <v>5</v>
      </c>
      <c r="I667" s="13" t="s">
        <v>41</v>
      </c>
      <c r="J667" s="3" t="s">
        <v>517</v>
      </c>
      <c r="K667" s="2" t="str">
        <f>VLOOKUP(Table7[[#This Row],[CID]],ALY,2,FALSE)</f>
        <v>Logical Transitions</v>
      </c>
    </row>
    <row r="668" spans="1:11" x14ac:dyDescent="0.2">
      <c r="A668" s="8" t="str">
        <f>Table7[[#This Row],[Test No.]]&amp;Table7[[#This Row],[Section]]&amp;Table7[[#This Row],[Q. No.]]</f>
        <v>P9E67</v>
      </c>
      <c r="B668" s="8"/>
      <c r="C668" s="9" t="s">
        <v>313</v>
      </c>
      <c r="D668" s="6">
        <v>67</v>
      </c>
      <c r="E668" s="6" t="s">
        <v>31</v>
      </c>
      <c r="F668" s="14">
        <v>1</v>
      </c>
      <c r="G668" s="14" t="s">
        <v>59</v>
      </c>
      <c r="H668" s="10">
        <v>3</v>
      </c>
      <c r="I668" s="13" t="s">
        <v>39</v>
      </c>
      <c r="J668" s="3" t="s">
        <v>400</v>
      </c>
      <c r="K668" s="2" t="str">
        <f>VLOOKUP(Table7[[#This Row],[CID]],ALY,2,FALSE)</f>
        <v>Run-On Sentence</v>
      </c>
    </row>
    <row r="669" spans="1:11" x14ac:dyDescent="0.2">
      <c r="A669" s="8" t="str">
        <f>Table7[[#This Row],[Test No.]]&amp;Table7[[#This Row],[Section]]&amp;Table7[[#This Row],[Q. No.]]</f>
        <v>P9E68</v>
      </c>
      <c r="B669" s="8"/>
      <c r="C669" s="9" t="s">
        <v>313</v>
      </c>
      <c r="D669" s="6">
        <v>68</v>
      </c>
      <c r="E669" s="6" t="s">
        <v>31</v>
      </c>
      <c r="F669" s="14">
        <v>2</v>
      </c>
      <c r="G669" s="13" t="s">
        <v>57</v>
      </c>
      <c r="H669" s="10">
        <v>5</v>
      </c>
      <c r="I669" s="13" t="s">
        <v>41</v>
      </c>
      <c r="J669" s="3" t="s">
        <v>517</v>
      </c>
      <c r="K669" s="2" t="str">
        <f>VLOOKUP(Table7[[#This Row],[CID]],ALY,2,FALSE)</f>
        <v>Logical Transitions</v>
      </c>
    </row>
    <row r="670" spans="1:11" x14ac:dyDescent="0.2">
      <c r="A670" s="8" t="str">
        <f>Table7[[#This Row],[Test No.]]&amp;Table7[[#This Row],[Section]]&amp;Table7[[#This Row],[Q. No.]]</f>
        <v>P9E69</v>
      </c>
      <c r="B670" s="8"/>
      <c r="C670" s="9" t="s">
        <v>313</v>
      </c>
      <c r="D670" s="6">
        <v>69</v>
      </c>
      <c r="E670" s="6" t="s">
        <v>31</v>
      </c>
      <c r="F670" s="14">
        <v>2</v>
      </c>
      <c r="G670" s="13" t="s">
        <v>57</v>
      </c>
      <c r="H670" s="10">
        <v>6</v>
      </c>
      <c r="I670" s="13" t="s">
        <v>42</v>
      </c>
      <c r="J670" s="6" t="s">
        <v>523</v>
      </c>
      <c r="K670" s="10" t="str">
        <f>VLOOKUP(Table7[[#This Row],[CID]],ALY,2,FALSE)</f>
        <v>Avoiding Ambiguity &amp; Redundancy</v>
      </c>
    </row>
    <row r="671" spans="1:11" x14ac:dyDescent="0.2">
      <c r="A671" s="8" t="str">
        <f>Table7[[#This Row],[Test No.]]&amp;Table7[[#This Row],[Section]]&amp;Table7[[#This Row],[Q. No.]]</f>
        <v>P9E70</v>
      </c>
      <c r="B671" s="8"/>
      <c r="C671" s="9" t="s">
        <v>313</v>
      </c>
      <c r="D671" s="6">
        <v>70</v>
      </c>
      <c r="E671" s="6" t="s">
        <v>31</v>
      </c>
      <c r="F671" s="14">
        <v>2</v>
      </c>
      <c r="G671" s="13" t="s">
        <v>57</v>
      </c>
      <c r="H671" s="10">
        <v>6</v>
      </c>
      <c r="I671" s="13" t="s">
        <v>42</v>
      </c>
      <c r="J671" s="3" t="s">
        <v>523</v>
      </c>
      <c r="K671" s="2" t="str">
        <f>VLOOKUP(Table7[[#This Row],[CID]],ALY,2,FALSE)</f>
        <v>Avoiding Ambiguity &amp; Redundancy</v>
      </c>
    </row>
    <row r="672" spans="1:11" x14ac:dyDescent="0.2">
      <c r="A672" s="8" t="str">
        <f>Table7[[#This Row],[Test No.]]&amp;Table7[[#This Row],[Section]]&amp;Table7[[#This Row],[Q. No.]]</f>
        <v>P9E71</v>
      </c>
      <c r="B672" s="8"/>
      <c r="C672" s="9" t="s">
        <v>313</v>
      </c>
      <c r="D672" s="6">
        <v>71</v>
      </c>
      <c r="E672" s="6" t="s">
        <v>31</v>
      </c>
      <c r="F672" s="14">
        <v>2</v>
      </c>
      <c r="G672" s="13" t="s">
        <v>57</v>
      </c>
      <c r="H672" s="10">
        <v>6</v>
      </c>
      <c r="I672" s="13" t="s">
        <v>42</v>
      </c>
      <c r="J672" s="3" t="s">
        <v>523</v>
      </c>
      <c r="K672" s="2" t="str">
        <f>VLOOKUP(Table7[[#This Row],[CID]],ALY,2,FALSE)</f>
        <v>Avoiding Ambiguity &amp; Redundancy</v>
      </c>
    </row>
    <row r="673" spans="1:11" x14ac:dyDescent="0.2">
      <c r="A673" s="8" t="str">
        <f>Table7[[#This Row],[Test No.]]&amp;Table7[[#This Row],[Section]]&amp;Table7[[#This Row],[Q. No.]]</f>
        <v>P9E72</v>
      </c>
      <c r="B673" s="8"/>
      <c r="C673" s="9" t="s">
        <v>313</v>
      </c>
      <c r="D673" s="6">
        <v>72</v>
      </c>
      <c r="E673" s="6" t="s">
        <v>31</v>
      </c>
      <c r="F673" s="14">
        <v>1</v>
      </c>
      <c r="G673" s="14" t="s">
        <v>59</v>
      </c>
      <c r="H673" s="14">
        <v>1</v>
      </c>
      <c r="I673" s="14" t="s">
        <v>37</v>
      </c>
      <c r="J673" s="3" t="s">
        <v>387</v>
      </c>
      <c r="K673" s="2" t="str">
        <f>VLOOKUP(Table7[[#This Row],[CID]],ALY,2,FALSE)</f>
        <v>Commas</v>
      </c>
    </row>
    <row r="674" spans="1:11" x14ac:dyDescent="0.2">
      <c r="A674" s="8" t="str">
        <f>Table7[[#This Row],[Test No.]]&amp;Table7[[#This Row],[Section]]&amp;Table7[[#This Row],[Q. No.]]</f>
        <v>P9E73</v>
      </c>
      <c r="B674" s="8"/>
      <c r="C674" s="9" t="s">
        <v>313</v>
      </c>
      <c r="D674" s="6">
        <v>73</v>
      </c>
      <c r="E674" s="6" t="s">
        <v>31</v>
      </c>
      <c r="F674" s="14">
        <v>1</v>
      </c>
      <c r="G674" s="14" t="s">
        <v>59</v>
      </c>
      <c r="H674" s="10">
        <v>3</v>
      </c>
      <c r="I674" s="13" t="s">
        <v>39</v>
      </c>
      <c r="J674" s="3" t="s">
        <v>400</v>
      </c>
      <c r="K674" s="2" t="str">
        <f>VLOOKUP(Table7[[#This Row],[CID]],ALY,2,FALSE)</f>
        <v>Run-On Sentence</v>
      </c>
    </row>
    <row r="675" spans="1:11" x14ac:dyDescent="0.2">
      <c r="A675" s="8" t="str">
        <f>Table7[[#This Row],[Test No.]]&amp;Table7[[#This Row],[Section]]&amp;Table7[[#This Row],[Q. No.]]</f>
        <v>P9E74</v>
      </c>
      <c r="B675" s="8"/>
      <c r="C675" s="9" t="s">
        <v>313</v>
      </c>
      <c r="D675" s="6">
        <v>74</v>
      </c>
      <c r="E675" s="6" t="s">
        <v>31</v>
      </c>
      <c r="F675" s="14">
        <v>2</v>
      </c>
      <c r="G675" s="13" t="s">
        <v>57</v>
      </c>
      <c r="H675" s="10">
        <v>5</v>
      </c>
      <c r="I675" s="13" t="s">
        <v>41</v>
      </c>
      <c r="J675" s="3" t="s">
        <v>520</v>
      </c>
      <c r="K675" s="2" t="str">
        <f>VLOOKUP(Table7[[#This Row],[CID]],ALY,2,FALSE)</f>
        <v>Reorganization</v>
      </c>
    </row>
    <row r="676" spans="1:11" x14ac:dyDescent="0.2">
      <c r="A676" s="8" t="str">
        <f>Table7[[#This Row],[Test No.]]&amp;Table7[[#This Row],[Section]]&amp;Table7[[#This Row],[Q. No.]]</f>
        <v>P9E75</v>
      </c>
      <c r="B676" s="8"/>
      <c r="C676" s="9" t="s">
        <v>313</v>
      </c>
      <c r="D676" s="6">
        <v>75</v>
      </c>
      <c r="E676" s="6" t="s">
        <v>31</v>
      </c>
      <c r="F676" s="14">
        <v>2</v>
      </c>
      <c r="G676" s="13" t="s">
        <v>57</v>
      </c>
      <c r="H676" s="10">
        <v>4</v>
      </c>
      <c r="I676" s="13" t="s">
        <v>40</v>
      </c>
      <c r="J676" s="3" t="s">
        <v>514</v>
      </c>
      <c r="K676" s="2" t="str">
        <f>VLOOKUP(Table7[[#This Row],[CID]],ALY,2,FALSE)</f>
        <v>Relation to Paragraph/Essay</v>
      </c>
    </row>
    <row r="677" spans="1:11" x14ac:dyDescent="0.2">
      <c r="A677" s="19" t="str">
        <f>Table7[[#This Row],[Test No.]]&amp;Table7[[#This Row],[Section]]&amp;Table7[[#This Row],[Q. No.]]</f>
        <v>P10E1</v>
      </c>
      <c r="B677" s="19"/>
      <c r="C677" s="9" t="s">
        <v>140</v>
      </c>
      <c r="D677" s="6">
        <v>1</v>
      </c>
      <c r="E677" s="6" t="s">
        <v>31</v>
      </c>
      <c r="F677" s="14">
        <v>1</v>
      </c>
      <c r="G677" s="14" t="s">
        <v>59</v>
      </c>
      <c r="H677" s="14">
        <v>1</v>
      </c>
      <c r="I677" s="14" t="s">
        <v>37</v>
      </c>
      <c r="J677" s="6" t="s">
        <v>387</v>
      </c>
      <c r="K677" s="10" t="str">
        <f>VLOOKUP(Table7[[#This Row],[CID]],ALY,2,FALSE)</f>
        <v>Commas</v>
      </c>
    </row>
    <row r="678" spans="1:11" x14ac:dyDescent="0.2">
      <c r="A678" s="19" t="str">
        <f>Table7[[#This Row],[Test No.]]&amp;Table7[[#This Row],[Section]]&amp;Table7[[#This Row],[Q. No.]]</f>
        <v>P10E2</v>
      </c>
      <c r="B678" s="19"/>
      <c r="C678" s="9" t="s">
        <v>140</v>
      </c>
      <c r="D678" s="6">
        <v>2</v>
      </c>
      <c r="E678" s="6" t="s">
        <v>31</v>
      </c>
      <c r="F678" s="14">
        <v>1</v>
      </c>
      <c r="G678" s="14" t="s">
        <v>59</v>
      </c>
      <c r="H678" s="14">
        <v>1</v>
      </c>
      <c r="I678" s="14" t="s">
        <v>37</v>
      </c>
      <c r="J678" s="3" t="s">
        <v>387</v>
      </c>
      <c r="K678" s="2" t="str">
        <f>VLOOKUP(Table7[[#This Row],[CID]],ALY,2,FALSE)</f>
        <v>Commas</v>
      </c>
    </row>
    <row r="679" spans="1:11" x14ac:dyDescent="0.2">
      <c r="A679" s="19" t="str">
        <f>Table7[[#This Row],[Test No.]]&amp;Table7[[#This Row],[Section]]&amp;Table7[[#This Row],[Q. No.]]</f>
        <v>P10E3</v>
      </c>
      <c r="B679" s="19"/>
      <c r="C679" s="9" t="s">
        <v>140</v>
      </c>
      <c r="D679" s="6">
        <v>3</v>
      </c>
      <c r="E679" s="6" t="s">
        <v>31</v>
      </c>
      <c r="F679" s="14">
        <v>2</v>
      </c>
      <c r="G679" s="13" t="s">
        <v>57</v>
      </c>
      <c r="H679" s="10">
        <v>6</v>
      </c>
      <c r="I679" s="13" t="s">
        <v>42</v>
      </c>
      <c r="J679" s="3" t="s">
        <v>523</v>
      </c>
      <c r="K679" s="2" t="str">
        <f>VLOOKUP(Table7[[#This Row],[CID]],ALY,2,FALSE)</f>
        <v>Avoiding Ambiguity &amp; Redundancy</v>
      </c>
    </row>
    <row r="680" spans="1:11" x14ac:dyDescent="0.2">
      <c r="A680" s="19" t="str">
        <f>Table7[[#This Row],[Test No.]]&amp;Table7[[#This Row],[Section]]&amp;Table7[[#This Row],[Q. No.]]</f>
        <v>P10E4</v>
      </c>
      <c r="B680" s="19"/>
      <c r="C680" s="9" t="s">
        <v>140</v>
      </c>
      <c r="D680" s="6">
        <v>4</v>
      </c>
      <c r="E680" s="6" t="s">
        <v>31</v>
      </c>
      <c r="F680" s="14">
        <v>2</v>
      </c>
      <c r="G680" s="13" t="s">
        <v>57</v>
      </c>
      <c r="H680" s="10">
        <v>6</v>
      </c>
      <c r="I680" s="13" t="s">
        <v>42</v>
      </c>
      <c r="J680" s="3" t="s">
        <v>523</v>
      </c>
      <c r="K680" s="2" t="str">
        <f>VLOOKUP(Table7[[#This Row],[CID]],ALY,2,FALSE)</f>
        <v>Avoiding Ambiguity &amp; Redundancy</v>
      </c>
    </row>
    <row r="681" spans="1:11" x14ac:dyDescent="0.2">
      <c r="A681" s="19" t="str">
        <f>Table7[[#This Row],[Test No.]]&amp;Table7[[#This Row],[Section]]&amp;Table7[[#This Row],[Q. No.]]</f>
        <v>P10E5</v>
      </c>
      <c r="B681" s="19"/>
      <c r="C681" s="9" t="s">
        <v>140</v>
      </c>
      <c r="D681" s="6">
        <v>5</v>
      </c>
      <c r="E681" s="6" t="s">
        <v>31</v>
      </c>
      <c r="F681" s="14">
        <v>1</v>
      </c>
      <c r="G681" s="14" t="s">
        <v>59</v>
      </c>
      <c r="H681" s="10">
        <v>2</v>
      </c>
      <c r="I681" s="13" t="s">
        <v>38</v>
      </c>
      <c r="J681" s="3" t="s">
        <v>395</v>
      </c>
      <c r="K681" s="2" t="str">
        <f>VLOOKUP(Table7[[#This Row],[CID]],ALY,2,FALSE)</f>
        <v>Verb Forms/Tense Agreement</v>
      </c>
    </row>
    <row r="682" spans="1:11" x14ac:dyDescent="0.2">
      <c r="A682" s="19" t="str">
        <f>Table7[[#This Row],[Test No.]]&amp;Table7[[#This Row],[Section]]&amp;Table7[[#This Row],[Q. No.]]</f>
        <v>P10E6</v>
      </c>
      <c r="B682" s="19"/>
      <c r="C682" s="9" t="s">
        <v>140</v>
      </c>
      <c r="D682" s="6">
        <v>6</v>
      </c>
      <c r="E682" s="6" t="s">
        <v>31</v>
      </c>
      <c r="F682" s="14">
        <v>1</v>
      </c>
      <c r="G682" s="14" t="s">
        <v>59</v>
      </c>
      <c r="H682" s="14">
        <v>1</v>
      </c>
      <c r="I682" s="14" t="s">
        <v>37</v>
      </c>
      <c r="J682" s="3" t="s">
        <v>387</v>
      </c>
      <c r="K682" s="2" t="str">
        <f>VLOOKUP(Table7[[#This Row],[CID]],ALY,2,FALSE)</f>
        <v>Commas</v>
      </c>
    </row>
    <row r="683" spans="1:11" x14ac:dyDescent="0.2">
      <c r="A683" s="19" t="str">
        <f>Table7[[#This Row],[Test No.]]&amp;Table7[[#This Row],[Section]]&amp;Table7[[#This Row],[Q. No.]]</f>
        <v>P10E7</v>
      </c>
      <c r="B683" s="19"/>
      <c r="C683" s="9" t="s">
        <v>140</v>
      </c>
      <c r="D683" s="6">
        <v>7</v>
      </c>
      <c r="E683" s="6" t="s">
        <v>31</v>
      </c>
      <c r="F683" s="14">
        <v>2</v>
      </c>
      <c r="G683" s="13" t="s">
        <v>57</v>
      </c>
      <c r="H683" s="10">
        <v>5</v>
      </c>
      <c r="I683" s="13" t="s">
        <v>41</v>
      </c>
      <c r="J683" s="3" t="s">
        <v>517</v>
      </c>
      <c r="K683" s="2" t="str">
        <f>VLOOKUP(Table7[[#This Row],[CID]],ALY,2,FALSE)</f>
        <v>Logical Transitions</v>
      </c>
    </row>
    <row r="684" spans="1:11" x14ac:dyDescent="0.2">
      <c r="A684" s="19" t="str">
        <f>Table7[[#This Row],[Test No.]]&amp;Table7[[#This Row],[Section]]&amp;Table7[[#This Row],[Q. No.]]</f>
        <v>P10E8</v>
      </c>
      <c r="B684" s="19"/>
      <c r="C684" s="9" t="s">
        <v>140</v>
      </c>
      <c r="D684" s="6">
        <v>8</v>
      </c>
      <c r="E684" s="6" t="s">
        <v>31</v>
      </c>
      <c r="F684" s="14">
        <v>1</v>
      </c>
      <c r="G684" s="14" t="s">
        <v>59</v>
      </c>
      <c r="H684" s="10">
        <v>2</v>
      </c>
      <c r="I684" s="13" t="s">
        <v>38</v>
      </c>
      <c r="J684" s="3" t="s">
        <v>397</v>
      </c>
      <c r="K684" s="2" t="str">
        <f>VLOOKUP(Table7[[#This Row],[CID]],ALY,2,FALSE)</f>
        <v>Word Choice</v>
      </c>
    </row>
    <row r="685" spans="1:11" x14ac:dyDescent="0.2">
      <c r="A685" s="19" t="str">
        <f>Table7[[#This Row],[Test No.]]&amp;Table7[[#This Row],[Section]]&amp;Table7[[#This Row],[Q. No.]]</f>
        <v>P10E9</v>
      </c>
      <c r="B685" s="19"/>
      <c r="C685" s="9" t="s">
        <v>140</v>
      </c>
      <c r="D685" s="6">
        <v>9</v>
      </c>
      <c r="E685" s="6" t="s">
        <v>31</v>
      </c>
      <c r="F685" s="14">
        <v>1</v>
      </c>
      <c r="G685" s="14" t="s">
        <v>59</v>
      </c>
      <c r="H685" s="10">
        <v>2</v>
      </c>
      <c r="I685" s="13" t="s">
        <v>38</v>
      </c>
      <c r="J685" s="3" t="s">
        <v>393</v>
      </c>
      <c r="K685" s="2" t="str">
        <f>VLOOKUP(Table7[[#This Row],[CID]],ALY,2,FALSE)</f>
        <v>SVA</v>
      </c>
    </row>
    <row r="686" spans="1:11" x14ac:dyDescent="0.2">
      <c r="A686" s="19" t="str">
        <f>Table7[[#This Row],[Test No.]]&amp;Table7[[#This Row],[Section]]&amp;Table7[[#This Row],[Q. No.]]</f>
        <v>P10E10</v>
      </c>
      <c r="B686" s="19"/>
      <c r="C686" s="9" t="s">
        <v>140</v>
      </c>
      <c r="D686" s="6">
        <v>10</v>
      </c>
      <c r="E686" s="6" t="s">
        <v>31</v>
      </c>
      <c r="F686" s="14">
        <v>1</v>
      </c>
      <c r="G686" s="14" t="s">
        <v>59</v>
      </c>
      <c r="H686" s="14">
        <v>1</v>
      </c>
      <c r="I686" s="14" t="s">
        <v>37</v>
      </c>
      <c r="J686" s="3" t="s">
        <v>387</v>
      </c>
      <c r="K686" s="2" t="str">
        <f>VLOOKUP(Table7[[#This Row],[CID]],ALY,2,FALSE)</f>
        <v>Commas</v>
      </c>
    </row>
    <row r="687" spans="1:11" x14ac:dyDescent="0.2">
      <c r="A687" s="19" t="str">
        <f>Table7[[#This Row],[Test No.]]&amp;Table7[[#This Row],[Section]]&amp;Table7[[#This Row],[Q. No.]]</f>
        <v>P10E11</v>
      </c>
      <c r="B687" s="19"/>
      <c r="C687" s="9" t="s">
        <v>140</v>
      </c>
      <c r="D687" s="6">
        <v>11</v>
      </c>
      <c r="E687" s="6" t="s">
        <v>31</v>
      </c>
      <c r="F687" s="14">
        <v>2</v>
      </c>
      <c r="G687" s="13" t="s">
        <v>57</v>
      </c>
      <c r="H687" s="10">
        <v>4</v>
      </c>
      <c r="I687" s="13" t="s">
        <v>40</v>
      </c>
      <c r="J687" s="3" t="s">
        <v>516</v>
      </c>
      <c r="K687" s="2" t="str">
        <f>VLOOKUP(Table7[[#This Row],[CID]],ALY,2,FALSE)</f>
        <v>Transitions &amp; Topic Sentences</v>
      </c>
    </row>
    <row r="688" spans="1:11" x14ac:dyDescent="0.2">
      <c r="A688" s="19" t="str">
        <f>Table7[[#This Row],[Test No.]]&amp;Table7[[#This Row],[Section]]&amp;Table7[[#This Row],[Q. No.]]</f>
        <v>P10E12</v>
      </c>
      <c r="B688" s="19"/>
      <c r="C688" s="9" t="s">
        <v>140</v>
      </c>
      <c r="D688" s="6">
        <v>12</v>
      </c>
      <c r="E688" s="6" t="s">
        <v>31</v>
      </c>
      <c r="F688" s="14">
        <v>1</v>
      </c>
      <c r="G688" s="14" t="s">
        <v>59</v>
      </c>
      <c r="H688" s="14">
        <v>1</v>
      </c>
      <c r="I688" s="14" t="s">
        <v>37</v>
      </c>
      <c r="J688" s="3" t="s">
        <v>388</v>
      </c>
      <c r="K688" s="2" t="str">
        <f>VLOOKUP(Table7[[#This Row],[CID]],ALY,2,FALSE)</f>
        <v>Apostrophes</v>
      </c>
    </row>
    <row r="689" spans="1:11" x14ac:dyDescent="0.2">
      <c r="A689" s="19" t="str">
        <f>Table7[[#This Row],[Test No.]]&amp;Table7[[#This Row],[Section]]&amp;Table7[[#This Row],[Q. No.]]</f>
        <v>P10E13</v>
      </c>
      <c r="B689" s="19"/>
      <c r="C689" s="9" t="s">
        <v>140</v>
      </c>
      <c r="D689" s="6">
        <v>13</v>
      </c>
      <c r="E689" s="6" t="s">
        <v>31</v>
      </c>
      <c r="F689" s="14">
        <v>1</v>
      </c>
      <c r="G689" s="14" t="s">
        <v>59</v>
      </c>
      <c r="H689" s="10">
        <v>2</v>
      </c>
      <c r="I689" s="13" t="s">
        <v>38</v>
      </c>
      <c r="J689" s="3" t="s">
        <v>396</v>
      </c>
      <c r="K689" s="2" t="str">
        <f>VLOOKUP(Table7[[#This Row],[CID]],ALY,2,FALSE)</f>
        <v>Comparisons</v>
      </c>
    </row>
    <row r="690" spans="1:11" x14ac:dyDescent="0.2">
      <c r="A690" s="19" t="str">
        <f>Table7[[#This Row],[Test No.]]&amp;Table7[[#This Row],[Section]]&amp;Table7[[#This Row],[Q. No.]]</f>
        <v>P10E14</v>
      </c>
      <c r="B690" s="19"/>
      <c r="C690" s="9" t="s">
        <v>140</v>
      </c>
      <c r="D690" s="6">
        <v>14</v>
      </c>
      <c r="E690" s="6" t="s">
        <v>31</v>
      </c>
      <c r="F690" s="14">
        <v>1</v>
      </c>
      <c r="G690" s="14" t="s">
        <v>59</v>
      </c>
      <c r="H690" s="14">
        <v>1</v>
      </c>
      <c r="I690" s="14" t="s">
        <v>37</v>
      </c>
      <c r="J690" s="6" t="s">
        <v>388</v>
      </c>
      <c r="K690" s="10" t="str">
        <f>VLOOKUP(Table7[[#This Row],[CID]],ALY,2,FALSE)</f>
        <v>Apostrophes</v>
      </c>
    </row>
    <row r="691" spans="1:11" x14ac:dyDescent="0.2">
      <c r="A691" s="19" t="str">
        <f>Table7[[#This Row],[Test No.]]&amp;Table7[[#This Row],[Section]]&amp;Table7[[#This Row],[Q. No.]]</f>
        <v>P10E15</v>
      </c>
      <c r="B691" s="19"/>
      <c r="C691" s="9" t="s">
        <v>140</v>
      </c>
      <c r="D691" s="6">
        <v>15</v>
      </c>
      <c r="E691" s="6" t="s">
        <v>31</v>
      </c>
      <c r="F691" s="14">
        <v>2</v>
      </c>
      <c r="G691" s="13" t="s">
        <v>57</v>
      </c>
      <c r="H691" s="10">
        <v>4</v>
      </c>
      <c r="I691" s="13" t="s">
        <v>40</v>
      </c>
      <c r="J691" s="3" t="s">
        <v>516</v>
      </c>
      <c r="K691" s="2" t="str">
        <f>VLOOKUP(Table7[[#This Row],[CID]],ALY,2,FALSE)</f>
        <v>Transitions &amp; Topic Sentences</v>
      </c>
    </row>
    <row r="692" spans="1:11" x14ac:dyDescent="0.2">
      <c r="A692" s="19" t="str">
        <f>Table7[[#This Row],[Test No.]]&amp;Table7[[#This Row],[Section]]&amp;Table7[[#This Row],[Q. No.]]</f>
        <v>P10E16</v>
      </c>
      <c r="B692" s="19"/>
      <c r="C692" s="9" t="s">
        <v>140</v>
      </c>
      <c r="D692" s="6">
        <v>16</v>
      </c>
      <c r="E692" s="6" t="s">
        <v>31</v>
      </c>
      <c r="F692" s="14">
        <v>1</v>
      </c>
      <c r="G692" s="14" t="s">
        <v>59</v>
      </c>
      <c r="H692" s="10">
        <v>2</v>
      </c>
      <c r="I692" s="13" t="s">
        <v>38</v>
      </c>
      <c r="J692" s="3" t="s">
        <v>395</v>
      </c>
      <c r="K692" s="2" t="str">
        <f>VLOOKUP(Table7[[#This Row],[CID]],ALY,2,FALSE)</f>
        <v>Verb Forms/Tense Agreement</v>
      </c>
    </row>
    <row r="693" spans="1:11" x14ac:dyDescent="0.2">
      <c r="A693" s="19" t="str">
        <f>Table7[[#This Row],[Test No.]]&amp;Table7[[#This Row],[Section]]&amp;Table7[[#This Row],[Q. No.]]</f>
        <v>P10E17</v>
      </c>
      <c r="B693" s="19"/>
      <c r="C693" s="9" t="s">
        <v>140</v>
      </c>
      <c r="D693" s="6">
        <v>17</v>
      </c>
      <c r="E693" s="6" t="s">
        <v>31</v>
      </c>
      <c r="F693" s="14">
        <v>1</v>
      </c>
      <c r="G693" s="14" t="s">
        <v>59</v>
      </c>
      <c r="H693" s="14">
        <v>1</v>
      </c>
      <c r="I693" s="14" t="s">
        <v>37</v>
      </c>
      <c r="J693" s="3" t="s">
        <v>388</v>
      </c>
      <c r="K693" s="2" t="str">
        <f>VLOOKUP(Table7[[#This Row],[CID]],ALY,2,FALSE)</f>
        <v>Apostrophes</v>
      </c>
    </row>
    <row r="694" spans="1:11" x14ac:dyDescent="0.2">
      <c r="A694" s="19" t="str">
        <f>Table7[[#This Row],[Test No.]]&amp;Table7[[#This Row],[Section]]&amp;Table7[[#This Row],[Q. No.]]</f>
        <v>P10E18</v>
      </c>
      <c r="B694" s="19"/>
      <c r="C694" s="9" t="s">
        <v>140</v>
      </c>
      <c r="D694" s="6">
        <v>18</v>
      </c>
      <c r="E694" s="6" t="s">
        <v>31</v>
      </c>
      <c r="F694" s="14">
        <v>1</v>
      </c>
      <c r="G694" s="14" t="s">
        <v>59</v>
      </c>
      <c r="H694" s="14">
        <v>1</v>
      </c>
      <c r="I694" s="14" t="s">
        <v>37</v>
      </c>
      <c r="J694" s="3" t="s">
        <v>388</v>
      </c>
      <c r="K694" s="2" t="str">
        <f>VLOOKUP(Table7[[#This Row],[CID]],ALY,2,FALSE)</f>
        <v>Apostrophes</v>
      </c>
    </row>
    <row r="695" spans="1:11" x14ac:dyDescent="0.2">
      <c r="A695" s="19" t="str">
        <f>Table7[[#This Row],[Test No.]]&amp;Table7[[#This Row],[Section]]&amp;Table7[[#This Row],[Q. No.]]</f>
        <v>P10E19</v>
      </c>
      <c r="B695" s="19"/>
      <c r="C695" s="9" t="s">
        <v>140</v>
      </c>
      <c r="D695" s="6">
        <v>19</v>
      </c>
      <c r="E695" s="6" t="s">
        <v>31</v>
      </c>
      <c r="F695" s="14">
        <v>2</v>
      </c>
      <c r="G695" s="13" t="s">
        <v>57</v>
      </c>
      <c r="H695" s="10">
        <v>4</v>
      </c>
      <c r="I695" s="13" t="s">
        <v>40</v>
      </c>
      <c r="J695" s="3" t="s">
        <v>516</v>
      </c>
      <c r="K695" s="2" t="str">
        <f>VLOOKUP(Table7[[#This Row],[CID]],ALY,2,FALSE)</f>
        <v>Transitions &amp; Topic Sentences</v>
      </c>
    </row>
    <row r="696" spans="1:11" x14ac:dyDescent="0.2">
      <c r="A696" s="19" t="str">
        <f>Table7[[#This Row],[Test No.]]&amp;Table7[[#This Row],[Section]]&amp;Table7[[#This Row],[Q. No.]]</f>
        <v>P10E20</v>
      </c>
      <c r="B696" s="19"/>
      <c r="C696" s="9" t="s">
        <v>140</v>
      </c>
      <c r="D696" s="6">
        <v>20</v>
      </c>
      <c r="E696" s="6" t="s">
        <v>31</v>
      </c>
      <c r="F696" s="14">
        <v>1</v>
      </c>
      <c r="G696" s="14" t="s">
        <v>59</v>
      </c>
      <c r="H696" s="10">
        <v>3</v>
      </c>
      <c r="I696" s="13" t="s">
        <v>39</v>
      </c>
      <c r="J696" s="3" t="s">
        <v>401</v>
      </c>
      <c r="K696" s="2" t="str">
        <f>VLOOKUP(Table7[[#This Row],[CID]],ALY,2,FALSE)</f>
        <v>Parallel Construction</v>
      </c>
    </row>
    <row r="697" spans="1:11" x14ac:dyDescent="0.2">
      <c r="A697" s="19" t="str">
        <f>Table7[[#This Row],[Test No.]]&amp;Table7[[#This Row],[Section]]&amp;Table7[[#This Row],[Q. No.]]</f>
        <v>P10E21</v>
      </c>
      <c r="B697" s="19"/>
      <c r="C697" s="9" t="s">
        <v>140</v>
      </c>
      <c r="D697" s="6">
        <v>21</v>
      </c>
      <c r="E697" s="6" t="s">
        <v>31</v>
      </c>
      <c r="F697" s="14">
        <v>1</v>
      </c>
      <c r="G697" s="14" t="s">
        <v>59</v>
      </c>
      <c r="H697" s="14">
        <v>1</v>
      </c>
      <c r="I697" s="14" t="s">
        <v>37</v>
      </c>
      <c r="J697" s="3" t="s">
        <v>388</v>
      </c>
      <c r="K697" s="2" t="str">
        <f>VLOOKUP(Table7[[#This Row],[CID]],ALY,2,FALSE)</f>
        <v>Apostrophes</v>
      </c>
    </row>
    <row r="698" spans="1:11" x14ac:dyDescent="0.2">
      <c r="A698" s="19" t="str">
        <f>Table7[[#This Row],[Test No.]]&amp;Table7[[#This Row],[Section]]&amp;Table7[[#This Row],[Q. No.]]</f>
        <v>P10E22</v>
      </c>
      <c r="B698" s="19"/>
      <c r="C698" s="9" t="s">
        <v>140</v>
      </c>
      <c r="D698" s="6">
        <v>22</v>
      </c>
      <c r="E698" s="6" t="s">
        <v>31</v>
      </c>
      <c r="F698" s="14">
        <v>2</v>
      </c>
      <c r="G698" s="13" t="s">
        <v>57</v>
      </c>
      <c r="H698" s="10">
        <v>4</v>
      </c>
      <c r="I698" s="13" t="s">
        <v>40</v>
      </c>
      <c r="J698" s="3" t="s">
        <v>512</v>
      </c>
      <c r="K698" s="2" t="str">
        <f>VLOOKUP(Table7[[#This Row],[CID]],ALY,2,FALSE)</f>
        <v>Additional Detail &amp; Evidence</v>
      </c>
    </row>
    <row r="699" spans="1:11" x14ac:dyDescent="0.2">
      <c r="A699" s="19" t="str">
        <f>Table7[[#This Row],[Test No.]]&amp;Table7[[#This Row],[Section]]&amp;Table7[[#This Row],[Q. No.]]</f>
        <v>P10E23</v>
      </c>
      <c r="B699" s="19"/>
      <c r="C699" s="9" t="s">
        <v>140</v>
      </c>
      <c r="D699" s="6">
        <v>23</v>
      </c>
      <c r="E699" s="6" t="s">
        <v>31</v>
      </c>
      <c r="F699" s="14">
        <v>1</v>
      </c>
      <c r="G699" s="14" t="s">
        <v>59</v>
      </c>
      <c r="H699" s="10">
        <v>3</v>
      </c>
      <c r="I699" s="13" t="s">
        <v>39</v>
      </c>
      <c r="J699" s="3" t="s">
        <v>402</v>
      </c>
      <c r="K699" s="2" t="str">
        <f>VLOOKUP(Table7[[#This Row],[CID]],ALY,2,FALSE)</f>
        <v>Faulty Modifier</v>
      </c>
    </row>
    <row r="700" spans="1:11" x14ac:dyDescent="0.2">
      <c r="A700" s="19" t="str">
        <f>Table7[[#This Row],[Test No.]]&amp;Table7[[#This Row],[Section]]&amp;Table7[[#This Row],[Q. No.]]</f>
        <v>P10E24</v>
      </c>
      <c r="B700" s="19"/>
      <c r="C700" s="9" t="s">
        <v>140</v>
      </c>
      <c r="D700" s="6">
        <v>24</v>
      </c>
      <c r="E700" s="6" t="s">
        <v>31</v>
      </c>
      <c r="F700" s="14">
        <v>1</v>
      </c>
      <c r="G700" s="14" t="s">
        <v>59</v>
      </c>
      <c r="H700" s="10">
        <v>2</v>
      </c>
      <c r="I700" s="13" t="s">
        <v>38</v>
      </c>
      <c r="J700" s="3" t="s">
        <v>395</v>
      </c>
      <c r="K700" s="2" t="str">
        <f>VLOOKUP(Table7[[#This Row],[CID]],ALY,2,FALSE)</f>
        <v>Verb Forms/Tense Agreement</v>
      </c>
    </row>
    <row r="701" spans="1:11" x14ac:dyDescent="0.2">
      <c r="A701" s="19" t="str">
        <f>Table7[[#This Row],[Test No.]]&amp;Table7[[#This Row],[Section]]&amp;Table7[[#This Row],[Q. No.]]</f>
        <v>P10E25</v>
      </c>
      <c r="B701" s="19"/>
      <c r="C701" s="9" t="s">
        <v>140</v>
      </c>
      <c r="D701" s="6">
        <v>25</v>
      </c>
      <c r="E701" s="6" t="s">
        <v>31</v>
      </c>
      <c r="F701" s="14">
        <v>1</v>
      </c>
      <c r="G701" s="14" t="s">
        <v>59</v>
      </c>
      <c r="H701" s="10">
        <v>2</v>
      </c>
      <c r="I701" s="13" t="s">
        <v>38</v>
      </c>
      <c r="J701" s="3" t="s">
        <v>394</v>
      </c>
      <c r="K701" s="2" t="str">
        <f>VLOOKUP(Table7[[#This Row],[CID]],ALY,2,FALSE)</f>
        <v>Pronouns</v>
      </c>
    </row>
    <row r="702" spans="1:11" x14ac:dyDescent="0.2">
      <c r="A702" s="19" t="str">
        <f>Table7[[#This Row],[Test No.]]&amp;Table7[[#This Row],[Section]]&amp;Table7[[#This Row],[Q. No.]]</f>
        <v>P10E26</v>
      </c>
      <c r="B702" s="19"/>
      <c r="C702" s="9" t="s">
        <v>140</v>
      </c>
      <c r="D702" s="6">
        <v>26</v>
      </c>
      <c r="E702" s="6" t="s">
        <v>31</v>
      </c>
      <c r="F702" s="14">
        <v>1</v>
      </c>
      <c r="G702" s="14" t="s">
        <v>59</v>
      </c>
      <c r="H702" s="10">
        <v>2</v>
      </c>
      <c r="I702" s="13" t="s">
        <v>38</v>
      </c>
      <c r="J702" s="3" t="s">
        <v>397</v>
      </c>
      <c r="K702" s="2" t="str">
        <f>VLOOKUP(Table7[[#This Row],[CID]],ALY,2,FALSE)</f>
        <v>Word Choice</v>
      </c>
    </row>
    <row r="703" spans="1:11" x14ac:dyDescent="0.2">
      <c r="A703" s="19" t="str">
        <f>Table7[[#This Row],[Test No.]]&amp;Table7[[#This Row],[Section]]&amp;Table7[[#This Row],[Q. No.]]</f>
        <v>P10E27</v>
      </c>
      <c r="B703" s="19"/>
      <c r="C703" s="9" t="s">
        <v>140</v>
      </c>
      <c r="D703" s="6">
        <v>27</v>
      </c>
      <c r="E703" s="6" t="s">
        <v>31</v>
      </c>
      <c r="F703" s="14">
        <v>1</v>
      </c>
      <c r="G703" s="14" t="s">
        <v>59</v>
      </c>
      <c r="H703" s="10">
        <v>2</v>
      </c>
      <c r="I703" s="13" t="s">
        <v>38</v>
      </c>
      <c r="J703" s="3" t="s">
        <v>397</v>
      </c>
      <c r="K703" s="2" t="str">
        <f>VLOOKUP(Table7[[#This Row],[CID]],ALY,2,FALSE)</f>
        <v>Word Choice</v>
      </c>
    </row>
    <row r="704" spans="1:11" x14ac:dyDescent="0.2">
      <c r="A704" s="19" t="str">
        <f>Table7[[#This Row],[Test No.]]&amp;Table7[[#This Row],[Section]]&amp;Table7[[#This Row],[Q. No.]]</f>
        <v>P10E28</v>
      </c>
      <c r="B704" s="19"/>
      <c r="C704" s="9" t="s">
        <v>140</v>
      </c>
      <c r="D704" s="6">
        <v>28</v>
      </c>
      <c r="E704" s="6" t="s">
        <v>31</v>
      </c>
      <c r="F704" s="14">
        <v>1</v>
      </c>
      <c r="G704" s="14" t="s">
        <v>59</v>
      </c>
      <c r="H704" s="10">
        <v>3</v>
      </c>
      <c r="I704" s="13" t="s">
        <v>39</v>
      </c>
      <c r="J704" s="3" t="s">
        <v>399</v>
      </c>
      <c r="K704" s="2" t="str">
        <f>VLOOKUP(Table7[[#This Row],[CID]],ALY,2,FALSE)</f>
        <v>Sentence Fragment</v>
      </c>
    </row>
    <row r="705" spans="1:11" x14ac:dyDescent="0.2">
      <c r="A705" s="19" t="str">
        <f>Table7[[#This Row],[Test No.]]&amp;Table7[[#This Row],[Section]]&amp;Table7[[#This Row],[Q. No.]]</f>
        <v>P10E29</v>
      </c>
      <c r="B705" s="19"/>
      <c r="C705" s="9" t="s">
        <v>140</v>
      </c>
      <c r="D705" s="6">
        <v>29</v>
      </c>
      <c r="E705" s="6" t="s">
        <v>31</v>
      </c>
      <c r="F705" s="14">
        <v>1</v>
      </c>
      <c r="G705" s="14" t="s">
        <v>59</v>
      </c>
      <c r="H705" s="10">
        <v>3</v>
      </c>
      <c r="I705" s="13" t="s">
        <v>39</v>
      </c>
      <c r="J705" s="3" t="s">
        <v>401</v>
      </c>
      <c r="K705" s="2" t="str">
        <f>VLOOKUP(Table7[[#This Row],[CID]],ALY,2,FALSE)</f>
        <v>Parallel Construction</v>
      </c>
    </row>
    <row r="706" spans="1:11" x14ac:dyDescent="0.2">
      <c r="A706" s="19" t="str">
        <f>Table7[[#This Row],[Test No.]]&amp;Table7[[#This Row],[Section]]&amp;Table7[[#This Row],[Q. No.]]</f>
        <v>P10E30</v>
      </c>
      <c r="B706" s="19"/>
      <c r="C706" s="9" t="s">
        <v>140</v>
      </c>
      <c r="D706" s="6">
        <v>30</v>
      </c>
      <c r="E706" s="6" t="s">
        <v>31</v>
      </c>
      <c r="F706" s="14">
        <v>1</v>
      </c>
      <c r="G706" s="14" t="s">
        <v>59</v>
      </c>
      <c r="H706" s="14">
        <v>1</v>
      </c>
      <c r="I706" s="14" t="s">
        <v>37</v>
      </c>
      <c r="J706" s="3" t="s">
        <v>387</v>
      </c>
      <c r="K706" s="2" t="str">
        <f>VLOOKUP(Table7[[#This Row],[CID]],ALY,2,FALSE)</f>
        <v>Commas</v>
      </c>
    </row>
    <row r="707" spans="1:11" x14ac:dyDescent="0.2">
      <c r="A707" s="19" t="str">
        <f>Table7[[#This Row],[Test No.]]&amp;Table7[[#This Row],[Section]]&amp;Table7[[#This Row],[Q. No.]]</f>
        <v>P10E31</v>
      </c>
      <c r="B707" s="19"/>
      <c r="C707" s="9" t="s">
        <v>140</v>
      </c>
      <c r="D707" s="6">
        <v>31</v>
      </c>
      <c r="E707" s="6" t="s">
        <v>31</v>
      </c>
      <c r="F707" s="14">
        <v>2</v>
      </c>
      <c r="G707" s="13" t="s">
        <v>57</v>
      </c>
      <c r="H707" s="10">
        <v>5</v>
      </c>
      <c r="I707" s="13" t="s">
        <v>41</v>
      </c>
      <c r="J707" s="3" t="s">
        <v>517</v>
      </c>
      <c r="K707" s="2" t="str">
        <f>VLOOKUP(Table7[[#This Row],[CID]],ALY,2,FALSE)</f>
        <v>Logical Transitions</v>
      </c>
    </row>
    <row r="708" spans="1:11" x14ac:dyDescent="0.2">
      <c r="A708" s="19" t="str">
        <f>Table7[[#This Row],[Test No.]]&amp;Table7[[#This Row],[Section]]&amp;Table7[[#This Row],[Q. No.]]</f>
        <v>P10E32</v>
      </c>
      <c r="B708" s="19"/>
      <c r="C708" s="9" t="s">
        <v>140</v>
      </c>
      <c r="D708" s="6">
        <v>32</v>
      </c>
      <c r="E708" s="6" t="s">
        <v>31</v>
      </c>
      <c r="F708" s="14">
        <v>1</v>
      </c>
      <c r="G708" s="14" t="s">
        <v>59</v>
      </c>
      <c r="H708" s="10">
        <v>2</v>
      </c>
      <c r="I708" s="13" t="s">
        <v>38</v>
      </c>
      <c r="J708" s="3" t="s">
        <v>395</v>
      </c>
      <c r="K708" s="2" t="str">
        <f>VLOOKUP(Table7[[#This Row],[CID]],ALY,2,FALSE)</f>
        <v>Verb Forms/Tense Agreement</v>
      </c>
    </row>
    <row r="709" spans="1:11" x14ac:dyDescent="0.2">
      <c r="A709" s="19" t="str">
        <f>Table7[[#This Row],[Test No.]]&amp;Table7[[#This Row],[Section]]&amp;Table7[[#This Row],[Q. No.]]</f>
        <v>P10E33</v>
      </c>
      <c r="B709" s="19"/>
      <c r="C709" s="9" t="s">
        <v>140</v>
      </c>
      <c r="D709" s="6">
        <v>33</v>
      </c>
      <c r="E709" s="6" t="s">
        <v>31</v>
      </c>
      <c r="F709" s="14">
        <v>2</v>
      </c>
      <c r="G709" s="13" t="s">
        <v>57</v>
      </c>
      <c r="H709" s="10">
        <v>6</v>
      </c>
      <c r="I709" s="13" t="s">
        <v>42</v>
      </c>
      <c r="J709" s="3" t="s">
        <v>523</v>
      </c>
      <c r="K709" s="2" t="str">
        <f>VLOOKUP(Table7[[#This Row],[CID]],ALY,2,FALSE)</f>
        <v>Avoiding Ambiguity &amp; Redundancy</v>
      </c>
    </row>
    <row r="710" spans="1:11" x14ac:dyDescent="0.2">
      <c r="A710" s="19" t="str">
        <f>Table7[[#This Row],[Test No.]]&amp;Table7[[#This Row],[Section]]&amp;Table7[[#This Row],[Q. No.]]</f>
        <v>P10E34</v>
      </c>
      <c r="B710" s="19"/>
      <c r="C710" s="9" t="s">
        <v>140</v>
      </c>
      <c r="D710" s="6">
        <v>34</v>
      </c>
      <c r="E710" s="6" t="s">
        <v>31</v>
      </c>
      <c r="F710" s="14">
        <v>2</v>
      </c>
      <c r="G710" s="13" t="s">
        <v>57</v>
      </c>
      <c r="H710" s="10">
        <v>4</v>
      </c>
      <c r="I710" s="13" t="s">
        <v>40</v>
      </c>
      <c r="J710" s="3" t="s">
        <v>512</v>
      </c>
      <c r="K710" s="2" t="str">
        <f>VLOOKUP(Table7[[#This Row],[CID]],ALY,2,FALSE)</f>
        <v>Additional Detail &amp; Evidence</v>
      </c>
    </row>
    <row r="711" spans="1:11" x14ac:dyDescent="0.2">
      <c r="A711" s="19" t="str">
        <f>Table7[[#This Row],[Test No.]]&amp;Table7[[#This Row],[Section]]&amp;Table7[[#This Row],[Q. No.]]</f>
        <v>P10E35</v>
      </c>
      <c r="B711" s="19"/>
      <c r="C711" s="9" t="s">
        <v>140</v>
      </c>
      <c r="D711" s="6">
        <v>35</v>
      </c>
      <c r="E711" s="6" t="s">
        <v>31</v>
      </c>
      <c r="F711" s="14">
        <v>1</v>
      </c>
      <c r="G711" s="14" t="s">
        <v>59</v>
      </c>
      <c r="H711" s="10">
        <v>3</v>
      </c>
      <c r="I711" s="13" t="s">
        <v>39</v>
      </c>
      <c r="J711" s="3" t="s">
        <v>399</v>
      </c>
      <c r="K711" s="2" t="str">
        <f>VLOOKUP(Table7[[#This Row],[CID]],ALY,2,FALSE)</f>
        <v>Sentence Fragment</v>
      </c>
    </row>
    <row r="712" spans="1:11" x14ac:dyDescent="0.2">
      <c r="A712" s="19" t="str">
        <f>Table7[[#This Row],[Test No.]]&amp;Table7[[#This Row],[Section]]&amp;Table7[[#This Row],[Q. No.]]</f>
        <v>P10E36</v>
      </c>
      <c r="B712" s="19"/>
      <c r="C712" s="9" t="s">
        <v>140</v>
      </c>
      <c r="D712" s="6">
        <v>36</v>
      </c>
      <c r="E712" s="6" t="s">
        <v>31</v>
      </c>
      <c r="F712" s="14">
        <v>1</v>
      </c>
      <c r="G712" s="14" t="s">
        <v>59</v>
      </c>
      <c r="H712" s="10">
        <v>2</v>
      </c>
      <c r="I712" s="13" t="s">
        <v>38</v>
      </c>
      <c r="J712" s="3" t="s">
        <v>395</v>
      </c>
      <c r="K712" s="2" t="str">
        <f>VLOOKUP(Table7[[#This Row],[CID]],ALY,2,FALSE)</f>
        <v>Verb Forms/Tense Agreement</v>
      </c>
    </row>
    <row r="713" spans="1:11" x14ac:dyDescent="0.2">
      <c r="A713" s="19" t="str">
        <f>Table7[[#This Row],[Test No.]]&amp;Table7[[#This Row],[Section]]&amp;Table7[[#This Row],[Q. No.]]</f>
        <v>P10E37</v>
      </c>
      <c r="B713" s="19"/>
      <c r="C713" s="9" t="s">
        <v>140</v>
      </c>
      <c r="D713" s="6">
        <v>37</v>
      </c>
      <c r="E713" s="6" t="s">
        <v>31</v>
      </c>
      <c r="F713" s="14">
        <v>1</v>
      </c>
      <c r="G713" s="14" t="s">
        <v>59</v>
      </c>
      <c r="H713" s="10">
        <v>3</v>
      </c>
      <c r="I713" s="13" t="s">
        <v>39</v>
      </c>
      <c r="J713" s="3" t="s">
        <v>402</v>
      </c>
      <c r="K713" s="2" t="str">
        <f>VLOOKUP(Table7[[#This Row],[CID]],ALY,2,FALSE)</f>
        <v>Faulty Modifier</v>
      </c>
    </row>
    <row r="714" spans="1:11" x14ac:dyDescent="0.2">
      <c r="A714" s="19" t="str">
        <f>Table7[[#This Row],[Test No.]]&amp;Table7[[#This Row],[Section]]&amp;Table7[[#This Row],[Q. No.]]</f>
        <v>P10E38</v>
      </c>
      <c r="B714" s="19"/>
      <c r="C714" s="9" t="s">
        <v>140</v>
      </c>
      <c r="D714" s="6">
        <v>38</v>
      </c>
      <c r="E714" s="6" t="s">
        <v>31</v>
      </c>
      <c r="F714" s="14">
        <v>1</v>
      </c>
      <c r="G714" s="14" t="s">
        <v>59</v>
      </c>
      <c r="H714" s="10">
        <v>2</v>
      </c>
      <c r="I714" s="13" t="s">
        <v>38</v>
      </c>
      <c r="J714" s="3" t="s">
        <v>397</v>
      </c>
      <c r="K714" s="2" t="str">
        <f>VLOOKUP(Table7[[#This Row],[CID]],ALY,2,FALSE)</f>
        <v>Word Choice</v>
      </c>
    </row>
    <row r="715" spans="1:11" x14ac:dyDescent="0.2">
      <c r="A715" s="19" t="str">
        <f>Table7[[#This Row],[Test No.]]&amp;Table7[[#This Row],[Section]]&amp;Table7[[#This Row],[Q. No.]]</f>
        <v>P10E39</v>
      </c>
      <c r="B715" s="19"/>
      <c r="C715" s="9" t="s">
        <v>140</v>
      </c>
      <c r="D715" s="6">
        <v>39</v>
      </c>
      <c r="E715" s="6" t="s">
        <v>31</v>
      </c>
      <c r="F715" s="14">
        <v>1</v>
      </c>
      <c r="G715" s="14" t="s">
        <v>59</v>
      </c>
      <c r="H715" s="10">
        <v>3</v>
      </c>
      <c r="I715" s="13" t="s">
        <v>39</v>
      </c>
      <c r="J715" s="3" t="s">
        <v>401</v>
      </c>
      <c r="K715" s="2" t="str">
        <f>VLOOKUP(Table7[[#This Row],[CID]],ALY,2,FALSE)</f>
        <v>Parallel Construction</v>
      </c>
    </row>
    <row r="716" spans="1:11" x14ac:dyDescent="0.2">
      <c r="A716" s="19" t="str">
        <f>Table7[[#This Row],[Test No.]]&amp;Table7[[#This Row],[Section]]&amp;Table7[[#This Row],[Q. No.]]</f>
        <v>P10E40</v>
      </c>
      <c r="B716" s="19"/>
      <c r="C716" s="9" t="s">
        <v>140</v>
      </c>
      <c r="D716" s="6">
        <v>40</v>
      </c>
      <c r="E716" s="6" t="s">
        <v>31</v>
      </c>
      <c r="F716" s="14">
        <v>2</v>
      </c>
      <c r="G716" s="13" t="s">
        <v>57</v>
      </c>
      <c r="H716" s="10">
        <v>5</v>
      </c>
      <c r="I716" s="13" t="s">
        <v>41</v>
      </c>
      <c r="J716" s="3" t="s">
        <v>517</v>
      </c>
      <c r="K716" s="2" t="str">
        <f>VLOOKUP(Table7[[#This Row],[CID]],ALY,2,FALSE)</f>
        <v>Logical Transitions</v>
      </c>
    </row>
    <row r="717" spans="1:11" x14ac:dyDescent="0.2">
      <c r="A717" s="19" t="str">
        <f>Table7[[#This Row],[Test No.]]&amp;Table7[[#This Row],[Section]]&amp;Table7[[#This Row],[Q. No.]]</f>
        <v>P10E41</v>
      </c>
      <c r="B717" s="19"/>
      <c r="C717" s="9" t="s">
        <v>140</v>
      </c>
      <c r="D717" s="6">
        <v>41</v>
      </c>
      <c r="E717" s="6" t="s">
        <v>31</v>
      </c>
      <c r="F717" s="14">
        <v>1</v>
      </c>
      <c r="G717" s="14" t="s">
        <v>59</v>
      </c>
      <c r="H717" s="10">
        <v>2</v>
      </c>
      <c r="I717" s="13" t="s">
        <v>38</v>
      </c>
      <c r="J717" s="3" t="s">
        <v>397</v>
      </c>
      <c r="K717" s="2" t="str">
        <f>VLOOKUP(Table7[[#This Row],[CID]],ALY,2,FALSE)</f>
        <v>Word Choice</v>
      </c>
    </row>
    <row r="718" spans="1:11" x14ac:dyDescent="0.2">
      <c r="A718" s="19" t="str">
        <f>Table7[[#This Row],[Test No.]]&amp;Table7[[#This Row],[Section]]&amp;Table7[[#This Row],[Q. No.]]</f>
        <v>P10E42</v>
      </c>
      <c r="B718" s="19"/>
      <c r="C718" s="9" t="s">
        <v>140</v>
      </c>
      <c r="D718" s="6">
        <v>42</v>
      </c>
      <c r="E718" s="6" t="s">
        <v>31</v>
      </c>
      <c r="F718" s="14">
        <v>1</v>
      </c>
      <c r="G718" s="14" t="s">
        <v>59</v>
      </c>
      <c r="H718" s="10">
        <v>3</v>
      </c>
      <c r="I718" s="13" t="s">
        <v>39</v>
      </c>
      <c r="J718" s="3" t="s">
        <v>400</v>
      </c>
      <c r="K718" s="2" t="str">
        <f>VLOOKUP(Table7[[#This Row],[CID]],ALY,2,FALSE)</f>
        <v>Run-On Sentence</v>
      </c>
    </row>
    <row r="719" spans="1:11" x14ac:dyDescent="0.2">
      <c r="A719" s="19" t="str">
        <f>Table7[[#This Row],[Test No.]]&amp;Table7[[#This Row],[Section]]&amp;Table7[[#This Row],[Q. No.]]</f>
        <v>P10E43</v>
      </c>
      <c r="B719" s="19"/>
      <c r="C719" s="9" t="s">
        <v>140</v>
      </c>
      <c r="D719" s="6">
        <v>43</v>
      </c>
      <c r="E719" s="6" t="s">
        <v>31</v>
      </c>
      <c r="F719" s="14">
        <v>1</v>
      </c>
      <c r="G719" s="14" t="s">
        <v>59</v>
      </c>
      <c r="H719" s="14">
        <v>1</v>
      </c>
      <c r="I719" s="14" t="s">
        <v>37</v>
      </c>
      <c r="J719" s="3" t="s">
        <v>388</v>
      </c>
      <c r="K719" s="2" t="str">
        <f>VLOOKUP(Table7[[#This Row],[CID]],ALY,2,FALSE)</f>
        <v>Apostrophes</v>
      </c>
    </row>
    <row r="720" spans="1:11" x14ac:dyDescent="0.2">
      <c r="A720" s="19" t="str">
        <f>Table7[[#This Row],[Test No.]]&amp;Table7[[#This Row],[Section]]&amp;Table7[[#This Row],[Q. No.]]</f>
        <v>P10E44</v>
      </c>
      <c r="B720" s="19"/>
      <c r="C720" s="9" t="s">
        <v>140</v>
      </c>
      <c r="D720" s="6">
        <v>44</v>
      </c>
      <c r="E720" s="6" t="s">
        <v>31</v>
      </c>
      <c r="F720" s="14">
        <v>2</v>
      </c>
      <c r="G720" s="13" t="s">
        <v>57</v>
      </c>
      <c r="H720" s="10">
        <v>5</v>
      </c>
      <c r="I720" s="13" t="s">
        <v>41</v>
      </c>
      <c r="J720" s="3" t="s">
        <v>519</v>
      </c>
      <c r="K720" s="2" t="str">
        <f>VLOOKUP(Table7[[#This Row],[CID]],ALY,2,FALSE)</f>
        <v>Opening/Transitional/Closing</v>
      </c>
    </row>
    <row r="721" spans="1:11" x14ac:dyDescent="0.2">
      <c r="A721" s="19" t="str">
        <f>Table7[[#This Row],[Test No.]]&amp;Table7[[#This Row],[Section]]&amp;Table7[[#This Row],[Q. No.]]</f>
        <v>P10E45</v>
      </c>
      <c r="B721" s="19"/>
      <c r="C721" s="9" t="s">
        <v>140</v>
      </c>
      <c r="D721" s="6">
        <v>45</v>
      </c>
      <c r="E721" s="6" t="s">
        <v>31</v>
      </c>
      <c r="F721" s="14">
        <v>2</v>
      </c>
      <c r="G721" s="13" t="s">
        <v>57</v>
      </c>
      <c r="H721" s="10">
        <v>4</v>
      </c>
      <c r="I721" s="13" t="s">
        <v>40</v>
      </c>
      <c r="J721" s="3" t="s">
        <v>513</v>
      </c>
      <c r="K721" s="2" t="str">
        <f>VLOOKUP(Table7[[#This Row],[CID]],ALY,2,FALSE)</f>
        <v>Writer's Goal</v>
      </c>
    </row>
    <row r="722" spans="1:11" x14ac:dyDescent="0.2">
      <c r="A722" s="19" t="str">
        <f>Table7[[#This Row],[Test No.]]&amp;Table7[[#This Row],[Section]]&amp;Table7[[#This Row],[Q. No.]]</f>
        <v>P10E46</v>
      </c>
      <c r="B722" s="19"/>
      <c r="C722" s="9" t="s">
        <v>140</v>
      </c>
      <c r="D722" s="6">
        <v>46</v>
      </c>
      <c r="E722" s="6" t="s">
        <v>31</v>
      </c>
      <c r="F722" s="14">
        <v>1</v>
      </c>
      <c r="G722" s="14" t="s">
        <v>59</v>
      </c>
      <c r="H722" s="10">
        <v>3</v>
      </c>
      <c r="I722" s="13" t="s">
        <v>39</v>
      </c>
      <c r="J722" s="3" t="s">
        <v>399</v>
      </c>
      <c r="K722" s="2" t="str">
        <f>VLOOKUP(Table7[[#This Row],[CID]],ALY,2,FALSE)</f>
        <v>Sentence Fragment</v>
      </c>
    </row>
    <row r="723" spans="1:11" x14ac:dyDescent="0.2">
      <c r="A723" s="19" t="str">
        <f>Table7[[#This Row],[Test No.]]&amp;Table7[[#This Row],[Section]]&amp;Table7[[#This Row],[Q. No.]]</f>
        <v>P10E47</v>
      </c>
      <c r="B723" s="19"/>
      <c r="C723" s="9" t="s">
        <v>140</v>
      </c>
      <c r="D723" s="6">
        <v>47</v>
      </c>
      <c r="E723" s="6" t="s">
        <v>31</v>
      </c>
      <c r="F723" s="14">
        <v>1</v>
      </c>
      <c r="G723" s="14" t="s">
        <v>59</v>
      </c>
      <c r="H723" s="10">
        <v>2</v>
      </c>
      <c r="I723" s="13" t="s">
        <v>38</v>
      </c>
      <c r="J723" s="3" t="s">
        <v>394</v>
      </c>
      <c r="K723" s="2" t="str">
        <f>VLOOKUP(Table7[[#This Row],[CID]],ALY,2,FALSE)</f>
        <v>Pronouns</v>
      </c>
    </row>
    <row r="724" spans="1:11" x14ac:dyDescent="0.2">
      <c r="A724" s="19" t="str">
        <f>Table7[[#This Row],[Test No.]]&amp;Table7[[#This Row],[Section]]&amp;Table7[[#This Row],[Q. No.]]</f>
        <v>P10E48</v>
      </c>
      <c r="B724" s="19"/>
      <c r="C724" s="9" t="s">
        <v>140</v>
      </c>
      <c r="D724" s="6">
        <v>48</v>
      </c>
      <c r="E724" s="6" t="s">
        <v>31</v>
      </c>
      <c r="F724" s="14">
        <v>1</v>
      </c>
      <c r="G724" s="14" t="s">
        <v>59</v>
      </c>
      <c r="H724" s="10">
        <v>2</v>
      </c>
      <c r="I724" s="13" t="s">
        <v>38</v>
      </c>
      <c r="J724" s="3" t="s">
        <v>397</v>
      </c>
      <c r="K724" s="2" t="str">
        <f>VLOOKUP(Table7[[#This Row],[CID]],ALY,2,FALSE)</f>
        <v>Word Choice</v>
      </c>
    </row>
    <row r="725" spans="1:11" x14ac:dyDescent="0.2">
      <c r="A725" s="19" t="str">
        <f>Table7[[#This Row],[Test No.]]&amp;Table7[[#This Row],[Section]]&amp;Table7[[#This Row],[Q. No.]]</f>
        <v>P10E49</v>
      </c>
      <c r="B725" s="19"/>
      <c r="C725" s="9" t="s">
        <v>140</v>
      </c>
      <c r="D725" s="6">
        <v>49</v>
      </c>
      <c r="E725" s="6" t="s">
        <v>31</v>
      </c>
      <c r="F725" s="14">
        <v>2</v>
      </c>
      <c r="G725" s="13" t="s">
        <v>57</v>
      </c>
      <c r="H725" s="10">
        <v>5</v>
      </c>
      <c r="I725" s="13" t="s">
        <v>41</v>
      </c>
      <c r="J725" s="3" t="s">
        <v>518</v>
      </c>
      <c r="K725" s="2" t="str">
        <f>VLOOKUP(Table7[[#This Row],[CID]],ALY,2,FALSE)</f>
        <v>Unity &amp; Coherence</v>
      </c>
    </row>
    <row r="726" spans="1:11" x14ac:dyDescent="0.2">
      <c r="A726" s="19" t="str">
        <f>Table7[[#This Row],[Test No.]]&amp;Table7[[#This Row],[Section]]&amp;Table7[[#This Row],[Q. No.]]</f>
        <v>P10E50</v>
      </c>
      <c r="B726" s="19"/>
      <c r="C726" s="9" t="s">
        <v>140</v>
      </c>
      <c r="D726" s="6">
        <v>50</v>
      </c>
      <c r="E726" s="6" t="s">
        <v>31</v>
      </c>
      <c r="F726" s="14">
        <v>2</v>
      </c>
      <c r="G726" s="13" t="s">
        <v>57</v>
      </c>
      <c r="H726" s="10">
        <v>4</v>
      </c>
      <c r="I726" s="13" t="s">
        <v>40</v>
      </c>
      <c r="J726" s="3" t="s">
        <v>516</v>
      </c>
      <c r="K726" s="2" t="str">
        <f>VLOOKUP(Table7[[#This Row],[CID]],ALY,2,FALSE)</f>
        <v>Transitions &amp; Topic Sentences</v>
      </c>
    </row>
    <row r="727" spans="1:11" x14ac:dyDescent="0.2">
      <c r="A727" s="19" t="str">
        <f>Table7[[#This Row],[Test No.]]&amp;Table7[[#This Row],[Section]]&amp;Table7[[#This Row],[Q. No.]]</f>
        <v>P10E51</v>
      </c>
      <c r="B727" s="19"/>
      <c r="C727" s="9" t="s">
        <v>140</v>
      </c>
      <c r="D727" s="6">
        <v>51</v>
      </c>
      <c r="E727" s="6" t="s">
        <v>31</v>
      </c>
      <c r="F727" s="14">
        <v>1</v>
      </c>
      <c r="G727" s="14" t="s">
        <v>59</v>
      </c>
      <c r="H727" s="10">
        <v>2</v>
      </c>
      <c r="I727" s="13" t="s">
        <v>38</v>
      </c>
      <c r="J727" s="3" t="s">
        <v>395</v>
      </c>
      <c r="K727" s="2" t="str">
        <f>VLOOKUP(Table7[[#This Row],[CID]],ALY,2,FALSE)</f>
        <v>Verb Forms/Tense Agreement</v>
      </c>
    </row>
    <row r="728" spans="1:11" x14ac:dyDescent="0.2">
      <c r="A728" s="19" t="str">
        <f>Table7[[#This Row],[Test No.]]&amp;Table7[[#This Row],[Section]]&amp;Table7[[#This Row],[Q. No.]]</f>
        <v>P10E52</v>
      </c>
      <c r="B728" s="19"/>
      <c r="C728" s="9" t="s">
        <v>140</v>
      </c>
      <c r="D728" s="6">
        <v>52</v>
      </c>
      <c r="E728" s="6" t="s">
        <v>31</v>
      </c>
      <c r="F728" s="14">
        <v>1</v>
      </c>
      <c r="G728" s="14" t="s">
        <v>59</v>
      </c>
      <c r="H728" s="10">
        <v>2</v>
      </c>
      <c r="I728" s="13" t="s">
        <v>38</v>
      </c>
      <c r="J728" s="3" t="s">
        <v>398</v>
      </c>
      <c r="K728" s="2" t="str">
        <f>VLOOKUP(Table7[[#This Row],[CID]],ALY,2,FALSE)</f>
        <v>Idioms</v>
      </c>
    </row>
    <row r="729" spans="1:11" x14ac:dyDescent="0.2">
      <c r="A729" s="19" t="str">
        <f>Table7[[#This Row],[Test No.]]&amp;Table7[[#This Row],[Section]]&amp;Table7[[#This Row],[Q. No.]]</f>
        <v>P10E53</v>
      </c>
      <c r="B729" s="19"/>
      <c r="C729" s="9" t="s">
        <v>140</v>
      </c>
      <c r="D729" s="6">
        <v>53</v>
      </c>
      <c r="E729" s="6" t="s">
        <v>31</v>
      </c>
      <c r="F729" s="14">
        <v>1</v>
      </c>
      <c r="G729" s="14" t="s">
        <v>59</v>
      </c>
      <c r="H729" s="10">
        <v>2</v>
      </c>
      <c r="I729" s="13" t="s">
        <v>38</v>
      </c>
      <c r="J729" s="3" t="s">
        <v>395</v>
      </c>
      <c r="K729" s="2" t="str">
        <f>VLOOKUP(Table7[[#This Row],[CID]],ALY,2,FALSE)</f>
        <v>Verb Forms/Tense Agreement</v>
      </c>
    </row>
    <row r="730" spans="1:11" x14ac:dyDescent="0.2">
      <c r="A730" s="19" t="str">
        <f>Table7[[#This Row],[Test No.]]&amp;Table7[[#This Row],[Section]]&amp;Table7[[#This Row],[Q. No.]]</f>
        <v>P10E54</v>
      </c>
      <c r="B730" s="19"/>
      <c r="C730" s="9" t="s">
        <v>140</v>
      </c>
      <c r="D730" s="6">
        <v>54</v>
      </c>
      <c r="E730" s="6" t="s">
        <v>31</v>
      </c>
      <c r="F730" s="14">
        <v>1</v>
      </c>
      <c r="G730" s="14" t="s">
        <v>59</v>
      </c>
      <c r="H730" s="10">
        <v>3</v>
      </c>
      <c r="I730" s="13" t="s">
        <v>39</v>
      </c>
      <c r="J730" s="3" t="s">
        <v>402</v>
      </c>
      <c r="K730" s="2" t="str">
        <f>VLOOKUP(Table7[[#This Row],[CID]],ALY,2,FALSE)</f>
        <v>Faulty Modifier</v>
      </c>
    </row>
    <row r="731" spans="1:11" x14ac:dyDescent="0.2">
      <c r="A731" s="19" t="str">
        <f>Table7[[#This Row],[Test No.]]&amp;Table7[[#This Row],[Section]]&amp;Table7[[#This Row],[Q. No.]]</f>
        <v>P10E55</v>
      </c>
      <c r="B731" s="19"/>
      <c r="C731" s="9" t="s">
        <v>140</v>
      </c>
      <c r="D731" s="6">
        <v>55</v>
      </c>
      <c r="E731" s="6" t="s">
        <v>31</v>
      </c>
      <c r="F731" s="14">
        <v>1</v>
      </c>
      <c r="G731" s="14" t="s">
        <v>59</v>
      </c>
      <c r="H731" s="14">
        <v>1</v>
      </c>
      <c r="I731" s="14" t="s">
        <v>37</v>
      </c>
      <c r="J731" s="3" t="s">
        <v>387</v>
      </c>
      <c r="K731" s="2" t="str">
        <f>VLOOKUP(Table7[[#This Row],[CID]],ALY,2,FALSE)</f>
        <v>Commas</v>
      </c>
    </row>
    <row r="732" spans="1:11" x14ac:dyDescent="0.2">
      <c r="A732" s="19" t="str">
        <f>Table7[[#This Row],[Test No.]]&amp;Table7[[#This Row],[Section]]&amp;Table7[[#This Row],[Q. No.]]</f>
        <v>P10E56</v>
      </c>
      <c r="B732" s="19"/>
      <c r="C732" s="9" t="s">
        <v>140</v>
      </c>
      <c r="D732" s="6">
        <v>56</v>
      </c>
      <c r="E732" s="6" t="s">
        <v>31</v>
      </c>
      <c r="F732" s="14">
        <v>1</v>
      </c>
      <c r="G732" s="14" t="s">
        <v>59</v>
      </c>
      <c r="H732" s="10">
        <v>3</v>
      </c>
      <c r="I732" s="13" t="s">
        <v>39</v>
      </c>
      <c r="J732" s="3" t="s">
        <v>402</v>
      </c>
      <c r="K732" s="2" t="str">
        <f>VLOOKUP(Table7[[#This Row],[CID]],ALY,2,FALSE)</f>
        <v>Faulty Modifier</v>
      </c>
    </row>
    <row r="733" spans="1:11" x14ac:dyDescent="0.2">
      <c r="A733" s="19" t="str">
        <f>Table7[[#This Row],[Test No.]]&amp;Table7[[#This Row],[Section]]&amp;Table7[[#This Row],[Q. No.]]</f>
        <v>P10E57</v>
      </c>
      <c r="B733" s="19"/>
      <c r="C733" s="9" t="s">
        <v>140</v>
      </c>
      <c r="D733" s="6">
        <v>57</v>
      </c>
      <c r="E733" s="6" t="s">
        <v>31</v>
      </c>
      <c r="F733" s="14">
        <v>1</v>
      </c>
      <c r="G733" s="14" t="s">
        <v>59</v>
      </c>
      <c r="H733" s="10">
        <v>2</v>
      </c>
      <c r="I733" s="13" t="s">
        <v>38</v>
      </c>
      <c r="J733" s="3" t="s">
        <v>395</v>
      </c>
      <c r="K733" s="2" t="str">
        <f>VLOOKUP(Table7[[#This Row],[CID]],ALY,2,FALSE)</f>
        <v>Verb Forms/Tense Agreement</v>
      </c>
    </row>
    <row r="734" spans="1:11" x14ac:dyDescent="0.2">
      <c r="A734" s="19" t="str">
        <f>Table7[[#This Row],[Test No.]]&amp;Table7[[#This Row],[Section]]&amp;Table7[[#This Row],[Q. No.]]</f>
        <v>P10E58</v>
      </c>
      <c r="B734" s="19"/>
      <c r="C734" s="9" t="s">
        <v>140</v>
      </c>
      <c r="D734" s="6">
        <v>58</v>
      </c>
      <c r="E734" s="6" t="s">
        <v>31</v>
      </c>
      <c r="F734" s="14">
        <v>2</v>
      </c>
      <c r="G734" s="13" t="s">
        <v>57</v>
      </c>
      <c r="H734" s="10">
        <v>5</v>
      </c>
      <c r="I734" s="13" t="s">
        <v>41</v>
      </c>
      <c r="J734" s="3" t="s">
        <v>517</v>
      </c>
      <c r="K734" s="2" t="str">
        <f>VLOOKUP(Table7[[#This Row],[CID]],ALY,2,FALSE)</f>
        <v>Logical Transitions</v>
      </c>
    </row>
    <row r="735" spans="1:11" x14ac:dyDescent="0.2">
      <c r="A735" s="19" t="str">
        <f>Table7[[#This Row],[Test No.]]&amp;Table7[[#This Row],[Section]]&amp;Table7[[#This Row],[Q. No.]]</f>
        <v>P10E59</v>
      </c>
      <c r="B735" s="19"/>
      <c r="C735" s="9" t="s">
        <v>140</v>
      </c>
      <c r="D735" s="6">
        <v>59</v>
      </c>
      <c r="E735" s="6" t="s">
        <v>31</v>
      </c>
      <c r="F735" s="14">
        <v>1</v>
      </c>
      <c r="G735" s="14" t="s">
        <v>59</v>
      </c>
      <c r="H735" s="10">
        <v>2</v>
      </c>
      <c r="I735" s="13" t="s">
        <v>38</v>
      </c>
      <c r="J735" s="3" t="s">
        <v>395</v>
      </c>
      <c r="K735" s="2" t="str">
        <f>VLOOKUP(Table7[[#This Row],[CID]],ALY,2,FALSE)</f>
        <v>Verb Forms/Tense Agreement</v>
      </c>
    </row>
    <row r="736" spans="1:11" x14ac:dyDescent="0.2">
      <c r="A736" s="19" t="str">
        <f>Table7[[#This Row],[Test No.]]&amp;Table7[[#This Row],[Section]]&amp;Table7[[#This Row],[Q. No.]]</f>
        <v>P10E60</v>
      </c>
      <c r="B736" s="19"/>
      <c r="C736" s="9" t="s">
        <v>140</v>
      </c>
      <c r="D736" s="6">
        <v>60</v>
      </c>
      <c r="E736" s="6" t="s">
        <v>31</v>
      </c>
      <c r="F736" s="14">
        <v>2</v>
      </c>
      <c r="G736" s="13" t="s">
        <v>57</v>
      </c>
      <c r="H736" s="10">
        <v>4</v>
      </c>
      <c r="I736" s="13" t="s">
        <v>40</v>
      </c>
      <c r="J736" s="3" t="s">
        <v>512</v>
      </c>
      <c r="K736" s="2" t="str">
        <f>VLOOKUP(Table7[[#This Row],[CID]],ALY,2,FALSE)</f>
        <v>Additional Detail &amp; Evidence</v>
      </c>
    </row>
    <row r="737" spans="1:11" x14ac:dyDescent="0.2">
      <c r="A737" s="19" t="str">
        <f>Table7[[#This Row],[Test No.]]&amp;Table7[[#This Row],[Section]]&amp;Table7[[#This Row],[Q. No.]]</f>
        <v>P10E61</v>
      </c>
      <c r="B737" s="19"/>
      <c r="C737" s="9" t="s">
        <v>140</v>
      </c>
      <c r="D737" s="6">
        <v>61</v>
      </c>
      <c r="E737" s="6" t="s">
        <v>31</v>
      </c>
      <c r="F737" s="14">
        <v>1</v>
      </c>
      <c r="G737" s="14" t="s">
        <v>59</v>
      </c>
      <c r="H737" s="14">
        <v>1</v>
      </c>
      <c r="I737" s="14" t="s">
        <v>37</v>
      </c>
      <c r="J737" s="3" t="s">
        <v>387</v>
      </c>
      <c r="K737" s="2" t="str">
        <f>VLOOKUP(Table7[[#This Row],[CID]],ALY,2,FALSE)</f>
        <v>Commas</v>
      </c>
    </row>
    <row r="738" spans="1:11" x14ac:dyDescent="0.2">
      <c r="A738" s="19" t="str">
        <f>Table7[[#This Row],[Test No.]]&amp;Table7[[#This Row],[Section]]&amp;Table7[[#This Row],[Q. No.]]</f>
        <v>P10E62</v>
      </c>
      <c r="B738" s="19"/>
      <c r="C738" s="9" t="s">
        <v>140</v>
      </c>
      <c r="D738" s="6">
        <v>62</v>
      </c>
      <c r="E738" s="6" t="s">
        <v>31</v>
      </c>
      <c r="F738" s="14">
        <v>1</v>
      </c>
      <c r="G738" s="14" t="s">
        <v>59</v>
      </c>
      <c r="H738" s="10">
        <v>3</v>
      </c>
      <c r="I738" s="13" t="s">
        <v>39</v>
      </c>
      <c r="J738" s="3" t="s">
        <v>400</v>
      </c>
      <c r="K738" s="2" t="str">
        <f>VLOOKUP(Table7[[#This Row],[CID]],ALY,2,FALSE)</f>
        <v>Run-On Sentence</v>
      </c>
    </row>
    <row r="739" spans="1:11" x14ac:dyDescent="0.2">
      <c r="A739" s="19" t="str">
        <f>Table7[[#This Row],[Test No.]]&amp;Table7[[#This Row],[Section]]&amp;Table7[[#This Row],[Q. No.]]</f>
        <v>P10E63</v>
      </c>
      <c r="B739" s="19"/>
      <c r="C739" s="9" t="s">
        <v>140</v>
      </c>
      <c r="D739" s="6">
        <v>63</v>
      </c>
      <c r="E739" s="6" t="s">
        <v>31</v>
      </c>
      <c r="F739" s="14">
        <v>2</v>
      </c>
      <c r="G739" s="13" t="s">
        <v>57</v>
      </c>
      <c r="H739" s="10">
        <v>5</v>
      </c>
      <c r="I739" s="13" t="s">
        <v>41</v>
      </c>
      <c r="J739" s="3" t="s">
        <v>517</v>
      </c>
      <c r="K739" s="2" t="str">
        <f>VLOOKUP(Table7[[#This Row],[CID]],ALY,2,FALSE)</f>
        <v>Logical Transitions</v>
      </c>
    </row>
    <row r="740" spans="1:11" x14ac:dyDescent="0.2">
      <c r="A740" s="19" t="str">
        <f>Table7[[#This Row],[Test No.]]&amp;Table7[[#This Row],[Section]]&amp;Table7[[#This Row],[Q. No.]]</f>
        <v>P10E64</v>
      </c>
      <c r="B740" s="19"/>
      <c r="C740" s="9" t="s">
        <v>140</v>
      </c>
      <c r="D740" s="6">
        <v>64</v>
      </c>
      <c r="E740" s="6" t="s">
        <v>31</v>
      </c>
      <c r="F740" s="14">
        <v>1</v>
      </c>
      <c r="G740" s="14" t="s">
        <v>59</v>
      </c>
      <c r="H740" s="10">
        <v>2</v>
      </c>
      <c r="I740" s="13" t="s">
        <v>38</v>
      </c>
      <c r="J740" s="3" t="s">
        <v>397</v>
      </c>
      <c r="K740" s="2" t="str">
        <f>VLOOKUP(Table7[[#This Row],[CID]],ALY,2,FALSE)</f>
        <v>Word Choice</v>
      </c>
    </row>
    <row r="741" spans="1:11" x14ac:dyDescent="0.2">
      <c r="A741" s="19" t="str">
        <f>Table7[[#This Row],[Test No.]]&amp;Table7[[#This Row],[Section]]&amp;Table7[[#This Row],[Q. No.]]</f>
        <v>P10E65</v>
      </c>
      <c r="B741" s="19"/>
      <c r="C741" s="9" t="s">
        <v>140</v>
      </c>
      <c r="D741" s="6">
        <v>65</v>
      </c>
      <c r="E741" s="6" t="s">
        <v>31</v>
      </c>
      <c r="F741" s="14">
        <v>1</v>
      </c>
      <c r="G741" s="14" t="s">
        <v>59</v>
      </c>
      <c r="H741" s="10">
        <v>3</v>
      </c>
      <c r="I741" s="13" t="s">
        <v>39</v>
      </c>
      <c r="J741" s="3" t="s">
        <v>401</v>
      </c>
      <c r="K741" s="2" t="str">
        <f>VLOOKUP(Table7[[#This Row],[CID]],ALY,2,FALSE)</f>
        <v>Parallel Construction</v>
      </c>
    </row>
    <row r="742" spans="1:11" x14ac:dyDescent="0.2">
      <c r="A742" s="19" t="str">
        <f>Table7[[#This Row],[Test No.]]&amp;Table7[[#This Row],[Section]]&amp;Table7[[#This Row],[Q. No.]]</f>
        <v>P10E66</v>
      </c>
      <c r="B742" s="19"/>
      <c r="C742" s="9" t="s">
        <v>140</v>
      </c>
      <c r="D742" s="6">
        <v>66</v>
      </c>
      <c r="E742" s="6" t="s">
        <v>31</v>
      </c>
      <c r="F742" s="14">
        <v>1</v>
      </c>
      <c r="G742" s="14" t="s">
        <v>59</v>
      </c>
      <c r="H742" s="10">
        <v>2</v>
      </c>
      <c r="I742" s="13" t="s">
        <v>38</v>
      </c>
      <c r="J742" s="3" t="s">
        <v>397</v>
      </c>
      <c r="K742" s="2" t="str">
        <f>VLOOKUP(Table7[[#This Row],[CID]],ALY,2,FALSE)</f>
        <v>Word Choice</v>
      </c>
    </row>
    <row r="743" spans="1:11" x14ac:dyDescent="0.2">
      <c r="A743" s="19" t="str">
        <f>Table7[[#This Row],[Test No.]]&amp;Table7[[#This Row],[Section]]&amp;Table7[[#This Row],[Q. No.]]</f>
        <v>P10E67</v>
      </c>
      <c r="B743" s="19"/>
      <c r="C743" s="9" t="s">
        <v>140</v>
      </c>
      <c r="D743" s="6">
        <v>67</v>
      </c>
      <c r="E743" s="6" t="s">
        <v>31</v>
      </c>
      <c r="F743" s="14">
        <v>1</v>
      </c>
      <c r="G743" s="14" t="s">
        <v>59</v>
      </c>
      <c r="H743" s="10">
        <v>2</v>
      </c>
      <c r="I743" s="13" t="s">
        <v>38</v>
      </c>
      <c r="J743" s="3" t="s">
        <v>396</v>
      </c>
      <c r="K743" s="2" t="str">
        <f>VLOOKUP(Table7[[#This Row],[CID]],ALY,2,FALSE)</f>
        <v>Comparisons</v>
      </c>
    </row>
    <row r="744" spans="1:11" x14ac:dyDescent="0.2">
      <c r="A744" s="19" t="str">
        <f>Table7[[#This Row],[Test No.]]&amp;Table7[[#This Row],[Section]]&amp;Table7[[#This Row],[Q. No.]]</f>
        <v>P10E68</v>
      </c>
      <c r="B744" s="19"/>
      <c r="C744" s="9" t="s">
        <v>140</v>
      </c>
      <c r="D744" s="6">
        <v>68</v>
      </c>
      <c r="E744" s="6" t="s">
        <v>31</v>
      </c>
      <c r="F744" s="14">
        <v>1</v>
      </c>
      <c r="G744" s="14" t="s">
        <v>59</v>
      </c>
      <c r="H744" s="10">
        <v>2</v>
      </c>
      <c r="I744" s="13" t="s">
        <v>38</v>
      </c>
      <c r="J744" s="3" t="s">
        <v>394</v>
      </c>
      <c r="K744" s="2" t="str">
        <f>VLOOKUP(Table7[[#This Row],[CID]],ALY,2,FALSE)</f>
        <v>Pronouns</v>
      </c>
    </row>
    <row r="745" spans="1:11" x14ac:dyDescent="0.2">
      <c r="A745" s="19" t="str">
        <f>Table7[[#This Row],[Test No.]]&amp;Table7[[#This Row],[Section]]&amp;Table7[[#This Row],[Q. No.]]</f>
        <v>P10E69</v>
      </c>
      <c r="B745" s="19"/>
      <c r="C745" s="9" t="s">
        <v>140</v>
      </c>
      <c r="D745" s="6">
        <v>69</v>
      </c>
      <c r="E745" s="6" t="s">
        <v>31</v>
      </c>
      <c r="F745" s="14">
        <v>1</v>
      </c>
      <c r="G745" s="14" t="s">
        <v>59</v>
      </c>
      <c r="H745" s="10">
        <v>3</v>
      </c>
      <c r="I745" s="13" t="s">
        <v>39</v>
      </c>
      <c r="J745" s="3" t="s">
        <v>402</v>
      </c>
      <c r="K745" s="2" t="str">
        <f>VLOOKUP(Table7[[#This Row],[CID]],ALY,2,FALSE)</f>
        <v>Faulty Modifier</v>
      </c>
    </row>
    <row r="746" spans="1:11" x14ac:dyDescent="0.2">
      <c r="A746" s="19" t="str">
        <f>Table7[[#This Row],[Test No.]]&amp;Table7[[#This Row],[Section]]&amp;Table7[[#This Row],[Q. No.]]</f>
        <v>P10E70</v>
      </c>
      <c r="B746" s="19"/>
      <c r="C746" s="9" t="s">
        <v>140</v>
      </c>
      <c r="D746" s="6">
        <v>70</v>
      </c>
      <c r="E746" s="6" t="s">
        <v>31</v>
      </c>
      <c r="F746" s="14">
        <v>1</v>
      </c>
      <c r="G746" s="14" t="s">
        <v>59</v>
      </c>
      <c r="H746" s="10">
        <v>2</v>
      </c>
      <c r="I746" s="13" t="s">
        <v>38</v>
      </c>
      <c r="J746" s="3" t="s">
        <v>397</v>
      </c>
      <c r="K746" s="2" t="str">
        <f>VLOOKUP(Table7[[#This Row],[CID]],ALY,2,FALSE)</f>
        <v>Word Choice</v>
      </c>
    </row>
    <row r="747" spans="1:11" x14ac:dyDescent="0.2">
      <c r="A747" s="19" t="str">
        <f>Table7[[#This Row],[Test No.]]&amp;Table7[[#This Row],[Section]]&amp;Table7[[#This Row],[Q. No.]]</f>
        <v>P10E71</v>
      </c>
      <c r="B747" s="19"/>
      <c r="C747" s="9" t="s">
        <v>140</v>
      </c>
      <c r="D747" s="6">
        <v>71</v>
      </c>
      <c r="E747" s="6" t="s">
        <v>31</v>
      </c>
      <c r="F747" s="14">
        <v>2</v>
      </c>
      <c r="G747" s="13" t="s">
        <v>57</v>
      </c>
      <c r="H747" s="10">
        <v>5</v>
      </c>
      <c r="I747" s="13" t="s">
        <v>41</v>
      </c>
      <c r="J747" s="3" t="s">
        <v>520</v>
      </c>
      <c r="K747" s="2" t="str">
        <f>VLOOKUP(Table7[[#This Row],[CID]],ALY,2,FALSE)</f>
        <v>Reorganization</v>
      </c>
    </row>
    <row r="748" spans="1:11" x14ac:dyDescent="0.2">
      <c r="A748" s="19" t="str">
        <f>Table7[[#This Row],[Test No.]]&amp;Table7[[#This Row],[Section]]&amp;Table7[[#This Row],[Q. No.]]</f>
        <v>P10E72</v>
      </c>
      <c r="B748" s="19"/>
      <c r="C748" s="9" t="s">
        <v>140</v>
      </c>
      <c r="D748" s="6">
        <v>72</v>
      </c>
      <c r="E748" s="6" t="s">
        <v>31</v>
      </c>
      <c r="F748" s="14">
        <v>2</v>
      </c>
      <c r="G748" s="13" t="s">
        <v>57</v>
      </c>
      <c r="H748" s="10">
        <v>4</v>
      </c>
      <c r="I748" s="13" t="s">
        <v>40</v>
      </c>
      <c r="J748" s="3" t="s">
        <v>516</v>
      </c>
      <c r="K748" s="2" t="str">
        <f>VLOOKUP(Table7[[#This Row],[CID]],ALY,2,FALSE)</f>
        <v>Transitions &amp; Topic Sentences</v>
      </c>
    </row>
    <row r="749" spans="1:11" x14ac:dyDescent="0.2">
      <c r="A749" s="19" t="str">
        <f>Table7[[#This Row],[Test No.]]&amp;Table7[[#This Row],[Section]]&amp;Table7[[#This Row],[Q. No.]]</f>
        <v>P10E73</v>
      </c>
      <c r="B749" s="19"/>
      <c r="C749" s="9" t="s">
        <v>140</v>
      </c>
      <c r="D749" s="6">
        <v>73</v>
      </c>
      <c r="E749" s="6" t="s">
        <v>31</v>
      </c>
      <c r="F749" s="14">
        <v>1</v>
      </c>
      <c r="G749" s="14" t="s">
        <v>59</v>
      </c>
      <c r="H749" s="10">
        <v>2</v>
      </c>
      <c r="I749" s="13" t="s">
        <v>38</v>
      </c>
      <c r="J749" s="3" t="s">
        <v>398</v>
      </c>
      <c r="K749" s="2" t="str">
        <f>VLOOKUP(Table7[[#This Row],[CID]],ALY,2,FALSE)</f>
        <v>Idioms</v>
      </c>
    </row>
    <row r="750" spans="1:11" x14ac:dyDescent="0.2">
      <c r="A750" s="19" t="str">
        <f>Table7[[#This Row],[Test No.]]&amp;Table7[[#This Row],[Section]]&amp;Table7[[#This Row],[Q. No.]]</f>
        <v>P10E74</v>
      </c>
      <c r="B750" s="19"/>
      <c r="C750" s="9" t="s">
        <v>140</v>
      </c>
      <c r="D750" s="6">
        <v>74</v>
      </c>
      <c r="E750" s="6" t="s">
        <v>31</v>
      </c>
      <c r="F750" s="14">
        <v>1</v>
      </c>
      <c r="G750" s="14" t="s">
        <v>59</v>
      </c>
      <c r="H750" s="10">
        <v>3</v>
      </c>
      <c r="I750" s="13" t="s">
        <v>39</v>
      </c>
      <c r="J750" s="3" t="s">
        <v>400</v>
      </c>
      <c r="K750" s="2" t="str">
        <f>VLOOKUP(Table7[[#This Row],[CID]],ALY,2,FALSE)</f>
        <v>Run-On Sentence</v>
      </c>
    </row>
    <row r="751" spans="1:11" x14ac:dyDescent="0.2">
      <c r="A751" s="19" t="str">
        <f>Table7[[#This Row],[Test No.]]&amp;Table7[[#This Row],[Section]]&amp;Table7[[#This Row],[Q. No.]]</f>
        <v>P10E75</v>
      </c>
      <c r="B751" s="19"/>
      <c r="C751" s="9" t="s">
        <v>140</v>
      </c>
      <c r="D751" s="6">
        <v>75</v>
      </c>
      <c r="E751" s="6" t="s">
        <v>31</v>
      </c>
      <c r="F751" s="14">
        <v>1</v>
      </c>
      <c r="G751" s="14" t="s">
        <v>59</v>
      </c>
      <c r="H751" s="10">
        <v>3</v>
      </c>
      <c r="I751" s="13" t="s">
        <v>39</v>
      </c>
      <c r="J751" s="3" t="s">
        <v>401</v>
      </c>
      <c r="K751" s="2" t="str">
        <f>VLOOKUP(Table7[[#This Row],[CID]],ALY,2,FALSE)</f>
        <v>Parallel Construction</v>
      </c>
    </row>
    <row r="752" spans="1:11" x14ac:dyDescent="0.2">
      <c r="A752" s="8" t="str">
        <f>Table7[[#This Row],[Test No.]]&amp;Table7[[#This Row],[Section]]&amp;Table7[[#This Row],[Q. No.]]</f>
        <v>P11E1</v>
      </c>
      <c r="B752" s="8"/>
      <c r="C752" s="9" t="s">
        <v>139</v>
      </c>
      <c r="D752" s="6">
        <v>1</v>
      </c>
      <c r="E752" s="6" t="s">
        <v>31</v>
      </c>
      <c r="F752" s="14">
        <v>1</v>
      </c>
      <c r="G752" s="14" t="s">
        <v>59</v>
      </c>
      <c r="H752" s="10">
        <v>2</v>
      </c>
      <c r="I752" s="13" t="s">
        <v>38</v>
      </c>
      <c r="J752" s="3" t="s">
        <v>395</v>
      </c>
      <c r="K752" s="2" t="str">
        <f>VLOOKUP(Table7[[#This Row],[CID]],ALY,2,FALSE)</f>
        <v>Verb Forms/Tense Agreement</v>
      </c>
    </row>
    <row r="753" spans="1:11" x14ac:dyDescent="0.2">
      <c r="A753" s="8" t="str">
        <f>Table7[[#This Row],[Test No.]]&amp;Table7[[#This Row],[Section]]&amp;Table7[[#This Row],[Q. No.]]</f>
        <v>P11E2</v>
      </c>
      <c r="B753" s="8"/>
      <c r="C753" s="9" t="s">
        <v>139</v>
      </c>
      <c r="D753" s="6">
        <v>2</v>
      </c>
      <c r="E753" s="6" t="s">
        <v>31</v>
      </c>
      <c r="F753" s="14">
        <v>2</v>
      </c>
      <c r="G753" s="13" t="s">
        <v>57</v>
      </c>
      <c r="H753" s="10">
        <v>4</v>
      </c>
      <c r="I753" s="13" t="s">
        <v>40</v>
      </c>
      <c r="J753" s="3" t="s">
        <v>516</v>
      </c>
      <c r="K753" s="2" t="str">
        <f>VLOOKUP(Table7[[#This Row],[CID]],ALY,2,FALSE)</f>
        <v>Transitions &amp; Topic Sentences</v>
      </c>
    </row>
    <row r="754" spans="1:11" x14ac:dyDescent="0.2">
      <c r="A754" s="8" t="str">
        <f>Table7[[#This Row],[Test No.]]&amp;Table7[[#This Row],[Section]]&amp;Table7[[#This Row],[Q. No.]]</f>
        <v>P11E3</v>
      </c>
      <c r="B754" s="8"/>
      <c r="C754" s="9" t="s">
        <v>139</v>
      </c>
      <c r="D754" s="6">
        <v>3</v>
      </c>
      <c r="E754" s="6" t="s">
        <v>31</v>
      </c>
      <c r="F754" s="14">
        <v>1</v>
      </c>
      <c r="G754" s="14" t="s">
        <v>59</v>
      </c>
      <c r="H754" s="14">
        <v>1</v>
      </c>
      <c r="I754" s="14" t="s">
        <v>37</v>
      </c>
      <c r="J754" s="3" t="s">
        <v>387</v>
      </c>
      <c r="K754" s="2" t="str">
        <f>VLOOKUP(Table7[[#This Row],[CID]],ALY,2,FALSE)</f>
        <v>Commas</v>
      </c>
    </row>
    <row r="755" spans="1:11" x14ac:dyDescent="0.2">
      <c r="A755" s="8" t="str">
        <f>Table7[[#This Row],[Test No.]]&amp;Table7[[#This Row],[Section]]&amp;Table7[[#This Row],[Q. No.]]</f>
        <v>P11E4</v>
      </c>
      <c r="B755" s="8"/>
      <c r="C755" s="9" t="s">
        <v>139</v>
      </c>
      <c r="D755" s="6">
        <v>4</v>
      </c>
      <c r="E755" s="6" t="s">
        <v>31</v>
      </c>
      <c r="F755" s="14">
        <v>1</v>
      </c>
      <c r="G755" s="14" t="s">
        <v>59</v>
      </c>
      <c r="H755" s="10">
        <v>3</v>
      </c>
      <c r="I755" s="13" t="s">
        <v>39</v>
      </c>
      <c r="J755" s="3" t="s">
        <v>402</v>
      </c>
      <c r="K755" s="2" t="str">
        <f>VLOOKUP(Table7[[#This Row],[CID]],ALY,2,FALSE)</f>
        <v>Faulty Modifier</v>
      </c>
    </row>
    <row r="756" spans="1:11" x14ac:dyDescent="0.2">
      <c r="A756" s="8" t="str">
        <f>Table7[[#This Row],[Test No.]]&amp;Table7[[#This Row],[Section]]&amp;Table7[[#This Row],[Q. No.]]</f>
        <v>P11E5</v>
      </c>
      <c r="B756" s="8"/>
      <c r="C756" s="9" t="s">
        <v>139</v>
      </c>
      <c r="D756" s="6">
        <v>5</v>
      </c>
      <c r="E756" s="6" t="s">
        <v>31</v>
      </c>
      <c r="F756" s="14">
        <v>2</v>
      </c>
      <c r="G756" s="13" t="s">
        <v>57</v>
      </c>
      <c r="H756" s="10">
        <v>4</v>
      </c>
      <c r="I756" s="13" t="s">
        <v>40</v>
      </c>
      <c r="J756" s="3" t="s">
        <v>514</v>
      </c>
      <c r="K756" s="2" t="str">
        <f>VLOOKUP(Table7[[#This Row],[CID]],ALY,2,FALSE)</f>
        <v>Relation to Paragraph/Essay</v>
      </c>
    </row>
    <row r="757" spans="1:11" x14ac:dyDescent="0.2">
      <c r="A757" s="8" t="str">
        <f>Table7[[#This Row],[Test No.]]&amp;Table7[[#This Row],[Section]]&amp;Table7[[#This Row],[Q. No.]]</f>
        <v>P11E6</v>
      </c>
      <c r="B757" s="8"/>
      <c r="C757" s="9" t="s">
        <v>139</v>
      </c>
      <c r="D757" s="6">
        <v>6</v>
      </c>
      <c r="E757" s="6" t="s">
        <v>31</v>
      </c>
      <c r="F757" s="14">
        <v>1</v>
      </c>
      <c r="G757" s="14" t="s">
        <v>59</v>
      </c>
      <c r="H757" s="14">
        <v>1</v>
      </c>
      <c r="I757" s="14" t="s">
        <v>37</v>
      </c>
      <c r="J757" s="3" t="s">
        <v>388</v>
      </c>
      <c r="K757" s="2" t="str">
        <f>VLOOKUP(Table7[[#This Row],[CID]],ALY,2,FALSE)</f>
        <v>Apostrophes</v>
      </c>
    </row>
    <row r="758" spans="1:11" x14ac:dyDescent="0.2">
      <c r="A758" s="8" t="str">
        <f>Table7[[#This Row],[Test No.]]&amp;Table7[[#This Row],[Section]]&amp;Table7[[#This Row],[Q. No.]]</f>
        <v>P11E7</v>
      </c>
      <c r="B758" s="8"/>
      <c r="C758" s="9" t="s">
        <v>139</v>
      </c>
      <c r="D758" s="6">
        <v>7</v>
      </c>
      <c r="E758" s="6" t="s">
        <v>31</v>
      </c>
      <c r="F758" s="14">
        <v>1</v>
      </c>
      <c r="G758" s="14" t="s">
        <v>59</v>
      </c>
      <c r="H758" s="10">
        <v>2</v>
      </c>
      <c r="I758" s="13" t="s">
        <v>38</v>
      </c>
      <c r="J758" s="3" t="s">
        <v>395</v>
      </c>
      <c r="K758" s="2" t="str">
        <f>VLOOKUP(Table7[[#This Row],[CID]],ALY,2,FALSE)</f>
        <v>Verb Forms/Tense Agreement</v>
      </c>
    </row>
    <row r="759" spans="1:11" x14ac:dyDescent="0.2">
      <c r="A759" s="8" t="str">
        <f>Table7[[#This Row],[Test No.]]&amp;Table7[[#This Row],[Section]]&amp;Table7[[#This Row],[Q. No.]]</f>
        <v>P11E8</v>
      </c>
      <c r="B759" s="8"/>
      <c r="C759" s="9" t="s">
        <v>139</v>
      </c>
      <c r="D759" s="6">
        <v>8</v>
      </c>
      <c r="E759" s="6" t="s">
        <v>31</v>
      </c>
      <c r="F759" s="14">
        <v>1</v>
      </c>
      <c r="G759" s="14" t="s">
        <v>59</v>
      </c>
      <c r="H759" s="10">
        <v>3</v>
      </c>
      <c r="I759" s="13" t="s">
        <v>39</v>
      </c>
      <c r="J759" s="3" t="s">
        <v>400</v>
      </c>
      <c r="K759" s="2" t="str">
        <f>VLOOKUP(Table7[[#This Row],[CID]],ALY,2,FALSE)</f>
        <v>Run-On Sentence</v>
      </c>
    </row>
    <row r="760" spans="1:11" x14ac:dyDescent="0.2">
      <c r="A760" s="8" t="str">
        <f>Table7[[#This Row],[Test No.]]&amp;Table7[[#This Row],[Section]]&amp;Table7[[#This Row],[Q. No.]]</f>
        <v>P11E9</v>
      </c>
      <c r="B760" s="8"/>
      <c r="C760" s="9" t="s">
        <v>139</v>
      </c>
      <c r="D760" s="6">
        <v>9</v>
      </c>
      <c r="E760" s="6" t="s">
        <v>31</v>
      </c>
      <c r="F760" s="14">
        <v>2</v>
      </c>
      <c r="G760" s="13" t="s">
        <v>57</v>
      </c>
      <c r="H760" s="10">
        <v>5</v>
      </c>
      <c r="I760" s="13" t="s">
        <v>41</v>
      </c>
      <c r="J760" s="3" t="s">
        <v>517</v>
      </c>
      <c r="K760" s="2" t="str">
        <f>VLOOKUP(Table7[[#This Row],[CID]],ALY,2,FALSE)</f>
        <v>Logical Transitions</v>
      </c>
    </row>
    <row r="761" spans="1:11" x14ac:dyDescent="0.2">
      <c r="A761" s="8" t="str">
        <f>Table7[[#This Row],[Test No.]]&amp;Table7[[#This Row],[Section]]&amp;Table7[[#This Row],[Q. No.]]</f>
        <v>P11E10</v>
      </c>
      <c r="B761" s="8"/>
      <c r="C761" s="9" t="s">
        <v>139</v>
      </c>
      <c r="D761" s="6">
        <v>10</v>
      </c>
      <c r="E761" s="6" t="s">
        <v>31</v>
      </c>
      <c r="F761" s="14">
        <v>1</v>
      </c>
      <c r="G761" s="14" t="s">
        <v>59</v>
      </c>
      <c r="H761" s="14">
        <v>1</v>
      </c>
      <c r="I761" s="14" t="s">
        <v>37</v>
      </c>
      <c r="J761" s="3" t="s">
        <v>387</v>
      </c>
      <c r="K761" s="2" t="str">
        <f>VLOOKUP(Table7[[#This Row],[CID]],ALY,2,FALSE)</f>
        <v>Commas</v>
      </c>
    </row>
    <row r="762" spans="1:11" x14ac:dyDescent="0.2">
      <c r="A762" s="8" t="str">
        <f>Table7[[#This Row],[Test No.]]&amp;Table7[[#This Row],[Section]]&amp;Table7[[#This Row],[Q. No.]]</f>
        <v>P11E11</v>
      </c>
      <c r="B762" s="8"/>
      <c r="C762" s="9" t="s">
        <v>139</v>
      </c>
      <c r="D762" s="6">
        <v>11</v>
      </c>
      <c r="E762" s="6" t="s">
        <v>31</v>
      </c>
      <c r="F762" s="14">
        <v>1</v>
      </c>
      <c r="G762" s="14" t="s">
        <v>59</v>
      </c>
      <c r="H762" s="10">
        <v>2</v>
      </c>
      <c r="I762" s="13" t="s">
        <v>38</v>
      </c>
      <c r="J762" s="3" t="s">
        <v>394</v>
      </c>
      <c r="K762" s="2" t="str">
        <f>VLOOKUP(Table7[[#This Row],[CID]],ALY,2,FALSE)</f>
        <v>Pronouns</v>
      </c>
    </row>
    <row r="763" spans="1:11" x14ac:dyDescent="0.2">
      <c r="A763" s="8" t="str">
        <f>Table7[[#This Row],[Test No.]]&amp;Table7[[#This Row],[Section]]&amp;Table7[[#This Row],[Q. No.]]</f>
        <v>P11E12</v>
      </c>
      <c r="B763" s="8"/>
      <c r="C763" s="9" t="s">
        <v>139</v>
      </c>
      <c r="D763" s="6">
        <v>12</v>
      </c>
      <c r="E763" s="6" t="s">
        <v>31</v>
      </c>
      <c r="F763" s="14">
        <v>2</v>
      </c>
      <c r="G763" s="13" t="s">
        <v>57</v>
      </c>
      <c r="H763" s="10">
        <v>4</v>
      </c>
      <c r="I763" s="13" t="s">
        <v>40</v>
      </c>
      <c r="J763" s="3" t="s">
        <v>516</v>
      </c>
      <c r="K763" s="2" t="str">
        <f>VLOOKUP(Table7[[#This Row],[CID]],ALY,2,FALSE)</f>
        <v>Transitions &amp; Topic Sentences</v>
      </c>
    </row>
    <row r="764" spans="1:11" x14ac:dyDescent="0.2">
      <c r="A764" s="8" t="str">
        <f>Table7[[#This Row],[Test No.]]&amp;Table7[[#This Row],[Section]]&amp;Table7[[#This Row],[Q. No.]]</f>
        <v>P11E13</v>
      </c>
      <c r="B764" s="8"/>
      <c r="C764" s="9" t="s">
        <v>139</v>
      </c>
      <c r="D764" s="6">
        <v>13</v>
      </c>
      <c r="E764" s="6" t="s">
        <v>31</v>
      </c>
      <c r="F764" s="14">
        <v>2</v>
      </c>
      <c r="G764" s="13" t="s">
        <v>57</v>
      </c>
      <c r="H764" s="10">
        <v>4</v>
      </c>
      <c r="I764" s="13" t="s">
        <v>40</v>
      </c>
      <c r="J764" s="3" t="s">
        <v>512</v>
      </c>
      <c r="K764" s="2" t="str">
        <f>VLOOKUP(Table7[[#This Row],[CID]],ALY,2,FALSE)</f>
        <v>Additional Detail &amp; Evidence</v>
      </c>
    </row>
    <row r="765" spans="1:11" x14ac:dyDescent="0.2">
      <c r="A765" s="8" t="str">
        <f>Table7[[#This Row],[Test No.]]&amp;Table7[[#This Row],[Section]]&amp;Table7[[#This Row],[Q. No.]]</f>
        <v>P11E14</v>
      </c>
      <c r="B765" s="8"/>
      <c r="C765" s="9" t="s">
        <v>139</v>
      </c>
      <c r="D765" s="6">
        <v>14</v>
      </c>
      <c r="E765" s="6" t="s">
        <v>31</v>
      </c>
      <c r="F765" s="14">
        <v>1</v>
      </c>
      <c r="G765" s="14" t="s">
        <v>59</v>
      </c>
      <c r="H765" s="10">
        <v>2</v>
      </c>
      <c r="I765" s="13" t="s">
        <v>38</v>
      </c>
      <c r="J765" s="3" t="s">
        <v>394</v>
      </c>
      <c r="K765" s="2" t="str">
        <f>VLOOKUP(Table7[[#This Row],[CID]],ALY,2,FALSE)</f>
        <v>Pronouns</v>
      </c>
    </row>
    <row r="766" spans="1:11" x14ac:dyDescent="0.2">
      <c r="A766" s="8" t="str">
        <f>Table7[[#This Row],[Test No.]]&amp;Table7[[#This Row],[Section]]&amp;Table7[[#This Row],[Q. No.]]</f>
        <v>P11E15</v>
      </c>
      <c r="B766" s="8"/>
      <c r="C766" s="9" t="s">
        <v>139</v>
      </c>
      <c r="D766" s="6">
        <v>15</v>
      </c>
      <c r="E766" s="6" t="s">
        <v>31</v>
      </c>
      <c r="F766" s="14">
        <v>2</v>
      </c>
      <c r="G766" s="13" t="s">
        <v>57</v>
      </c>
      <c r="H766" s="10">
        <v>4</v>
      </c>
      <c r="I766" s="13" t="s">
        <v>40</v>
      </c>
      <c r="J766" s="3" t="s">
        <v>513</v>
      </c>
      <c r="K766" s="2" t="str">
        <f>VLOOKUP(Table7[[#This Row],[CID]],ALY,2,FALSE)</f>
        <v>Writer's Goal</v>
      </c>
    </row>
    <row r="767" spans="1:11" x14ac:dyDescent="0.2">
      <c r="A767" s="8" t="str">
        <f>Table7[[#This Row],[Test No.]]&amp;Table7[[#This Row],[Section]]&amp;Table7[[#This Row],[Q. No.]]</f>
        <v>P11E16</v>
      </c>
      <c r="B767" s="8"/>
      <c r="C767" s="9" t="s">
        <v>139</v>
      </c>
      <c r="D767" s="6">
        <v>16</v>
      </c>
      <c r="E767" s="6" t="s">
        <v>31</v>
      </c>
      <c r="F767" s="14">
        <v>1</v>
      </c>
      <c r="G767" s="14" t="s">
        <v>59</v>
      </c>
      <c r="H767" s="10">
        <v>3</v>
      </c>
      <c r="I767" s="13" t="s">
        <v>39</v>
      </c>
      <c r="J767" s="6" t="s">
        <v>402</v>
      </c>
      <c r="K767" s="10" t="str">
        <f>VLOOKUP(Table7[[#This Row],[CID]],ALY,2,FALSE)</f>
        <v>Faulty Modifier</v>
      </c>
    </row>
    <row r="768" spans="1:11" x14ac:dyDescent="0.2">
      <c r="A768" s="8" t="str">
        <f>Table7[[#This Row],[Test No.]]&amp;Table7[[#This Row],[Section]]&amp;Table7[[#This Row],[Q. No.]]</f>
        <v>P11E17</v>
      </c>
      <c r="B768" s="8"/>
      <c r="C768" s="9" t="s">
        <v>139</v>
      </c>
      <c r="D768" s="6">
        <v>17</v>
      </c>
      <c r="E768" s="6" t="s">
        <v>31</v>
      </c>
      <c r="F768" s="14">
        <v>1</v>
      </c>
      <c r="G768" s="14" t="s">
        <v>59</v>
      </c>
      <c r="H768" s="14">
        <v>1</v>
      </c>
      <c r="I768" s="14" t="s">
        <v>37</v>
      </c>
      <c r="J768" s="3" t="s">
        <v>387</v>
      </c>
      <c r="K768" s="2" t="str">
        <f>VLOOKUP(Table7[[#This Row],[CID]],ALY,2,FALSE)</f>
        <v>Commas</v>
      </c>
    </row>
    <row r="769" spans="1:11" x14ac:dyDescent="0.2">
      <c r="A769" s="8" t="str">
        <f>Table7[[#This Row],[Test No.]]&amp;Table7[[#This Row],[Section]]&amp;Table7[[#This Row],[Q. No.]]</f>
        <v>P11E18</v>
      </c>
      <c r="B769" s="8"/>
      <c r="C769" s="9" t="s">
        <v>139</v>
      </c>
      <c r="D769" s="6">
        <v>18</v>
      </c>
      <c r="E769" s="6" t="s">
        <v>31</v>
      </c>
      <c r="F769" s="14">
        <v>2</v>
      </c>
      <c r="G769" s="13" t="s">
        <v>57</v>
      </c>
      <c r="H769" s="10">
        <v>4</v>
      </c>
      <c r="I769" s="13" t="s">
        <v>40</v>
      </c>
      <c r="J769" s="3" t="s">
        <v>512</v>
      </c>
      <c r="K769" s="2" t="str">
        <f>VLOOKUP(Table7[[#This Row],[CID]],ALY,2,FALSE)</f>
        <v>Additional Detail &amp; Evidence</v>
      </c>
    </row>
    <row r="770" spans="1:11" x14ac:dyDescent="0.2">
      <c r="A770" s="8" t="str">
        <f>Table7[[#This Row],[Test No.]]&amp;Table7[[#This Row],[Section]]&amp;Table7[[#This Row],[Q. No.]]</f>
        <v>P11E19</v>
      </c>
      <c r="B770" s="8"/>
      <c r="C770" s="9" t="s">
        <v>139</v>
      </c>
      <c r="D770" s="6">
        <v>19</v>
      </c>
      <c r="E770" s="6" t="s">
        <v>31</v>
      </c>
      <c r="F770" s="14">
        <v>1</v>
      </c>
      <c r="G770" s="14" t="s">
        <v>59</v>
      </c>
      <c r="H770" s="10">
        <v>2</v>
      </c>
      <c r="I770" s="13" t="s">
        <v>38</v>
      </c>
      <c r="J770" s="3" t="s">
        <v>398</v>
      </c>
      <c r="K770" s="2" t="str">
        <f>VLOOKUP(Table7[[#This Row],[CID]],ALY,2,FALSE)</f>
        <v>Idioms</v>
      </c>
    </row>
    <row r="771" spans="1:11" x14ac:dyDescent="0.2">
      <c r="A771" s="8" t="str">
        <f>Table7[[#This Row],[Test No.]]&amp;Table7[[#This Row],[Section]]&amp;Table7[[#This Row],[Q. No.]]</f>
        <v>P11E20</v>
      </c>
      <c r="B771" s="8"/>
      <c r="C771" s="9" t="s">
        <v>139</v>
      </c>
      <c r="D771" s="6">
        <v>20</v>
      </c>
      <c r="E771" s="6" t="s">
        <v>31</v>
      </c>
      <c r="F771" s="14">
        <v>2</v>
      </c>
      <c r="G771" s="13" t="s">
        <v>57</v>
      </c>
      <c r="H771" s="10">
        <v>5</v>
      </c>
      <c r="I771" s="13" t="s">
        <v>41</v>
      </c>
      <c r="J771" s="3" t="s">
        <v>517</v>
      </c>
      <c r="K771" s="2" t="str">
        <f>VLOOKUP(Table7[[#This Row],[CID]],ALY,2,FALSE)</f>
        <v>Logical Transitions</v>
      </c>
    </row>
    <row r="772" spans="1:11" x14ac:dyDescent="0.2">
      <c r="A772" s="8" t="str">
        <f>Table7[[#This Row],[Test No.]]&amp;Table7[[#This Row],[Section]]&amp;Table7[[#This Row],[Q. No.]]</f>
        <v>P11E21</v>
      </c>
      <c r="B772" s="8"/>
      <c r="C772" s="9" t="s">
        <v>139</v>
      </c>
      <c r="D772" s="6">
        <v>21</v>
      </c>
      <c r="E772" s="6" t="s">
        <v>31</v>
      </c>
      <c r="F772" s="14">
        <v>1</v>
      </c>
      <c r="G772" s="14" t="s">
        <v>59</v>
      </c>
      <c r="H772" s="14">
        <v>1</v>
      </c>
      <c r="I772" s="14" t="s">
        <v>37</v>
      </c>
      <c r="J772" s="3" t="s">
        <v>387</v>
      </c>
      <c r="K772" s="2" t="str">
        <f>VLOOKUP(Table7[[#This Row],[CID]],ALY,2,FALSE)</f>
        <v>Commas</v>
      </c>
    </row>
    <row r="773" spans="1:11" x14ac:dyDescent="0.2">
      <c r="A773" s="8" t="str">
        <f>Table7[[#This Row],[Test No.]]&amp;Table7[[#This Row],[Section]]&amp;Table7[[#This Row],[Q. No.]]</f>
        <v>P11E22</v>
      </c>
      <c r="B773" s="8"/>
      <c r="C773" s="9" t="s">
        <v>139</v>
      </c>
      <c r="D773" s="6">
        <v>22</v>
      </c>
      <c r="E773" s="6" t="s">
        <v>31</v>
      </c>
      <c r="F773" s="14">
        <v>1</v>
      </c>
      <c r="G773" s="14" t="s">
        <v>59</v>
      </c>
      <c r="H773" s="10">
        <v>2</v>
      </c>
      <c r="I773" s="13" t="s">
        <v>38</v>
      </c>
      <c r="J773" s="3" t="s">
        <v>397</v>
      </c>
      <c r="K773" s="2" t="str">
        <f>VLOOKUP(Table7[[#This Row],[CID]],ALY,2,FALSE)</f>
        <v>Word Choice</v>
      </c>
    </row>
    <row r="774" spans="1:11" x14ac:dyDescent="0.2">
      <c r="A774" s="8" t="str">
        <f>Table7[[#This Row],[Test No.]]&amp;Table7[[#This Row],[Section]]&amp;Table7[[#This Row],[Q. No.]]</f>
        <v>P11E23</v>
      </c>
      <c r="B774" s="8"/>
      <c r="C774" s="9" t="s">
        <v>139</v>
      </c>
      <c r="D774" s="6">
        <v>23</v>
      </c>
      <c r="E774" s="6" t="s">
        <v>31</v>
      </c>
      <c r="F774" s="14">
        <v>1</v>
      </c>
      <c r="G774" s="14" t="s">
        <v>59</v>
      </c>
      <c r="H774" s="10">
        <v>2</v>
      </c>
      <c r="I774" s="13" t="s">
        <v>38</v>
      </c>
      <c r="J774" s="3" t="s">
        <v>394</v>
      </c>
      <c r="K774" s="2" t="str">
        <f>VLOOKUP(Table7[[#This Row],[CID]],ALY,2,FALSE)</f>
        <v>Pronouns</v>
      </c>
    </row>
    <row r="775" spans="1:11" x14ac:dyDescent="0.2">
      <c r="A775" s="8" t="str">
        <f>Table7[[#This Row],[Test No.]]&amp;Table7[[#This Row],[Section]]&amp;Table7[[#This Row],[Q. No.]]</f>
        <v>P11E24</v>
      </c>
      <c r="B775" s="8"/>
      <c r="C775" s="9" t="s">
        <v>139</v>
      </c>
      <c r="D775" s="6">
        <v>24</v>
      </c>
      <c r="E775" s="6" t="s">
        <v>31</v>
      </c>
      <c r="F775" s="14">
        <v>1</v>
      </c>
      <c r="G775" s="14" t="s">
        <v>59</v>
      </c>
      <c r="H775" s="10">
        <v>3</v>
      </c>
      <c r="I775" s="13" t="s">
        <v>39</v>
      </c>
      <c r="J775" s="3" t="s">
        <v>399</v>
      </c>
      <c r="K775" s="2" t="str">
        <f>VLOOKUP(Table7[[#This Row],[CID]],ALY,2,FALSE)</f>
        <v>Sentence Fragment</v>
      </c>
    </row>
    <row r="776" spans="1:11" x14ac:dyDescent="0.2">
      <c r="A776" s="8" t="str">
        <f>Table7[[#This Row],[Test No.]]&amp;Table7[[#This Row],[Section]]&amp;Table7[[#This Row],[Q. No.]]</f>
        <v>P11E25</v>
      </c>
      <c r="B776" s="8"/>
      <c r="C776" s="9" t="s">
        <v>139</v>
      </c>
      <c r="D776" s="6">
        <v>25</v>
      </c>
      <c r="E776" s="6" t="s">
        <v>31</v>
      </c>
      <c r="F776" s="14">
        <v>2</v>
      </c>
      <c r="G776" s="13" t="s">
        <v>57</v>
      </c>
      <c r="H776" s="10">
        <v>5</v>
      </c>
      <c r="I776" s="13" t="s">
        <v>41</v>
      </c>
      <c r="J776" s="3" t="s">
        <v>519</v>
      </c>
      <c r="K776" s="2" t="str">
        <f>VLOOKUP(Table7[[#This Row],[CID]],ALY,2,FALSE)</f>
        <v>Opening/Transitional/Closing</v>
      </c>
    </row>
    <row r="777" spans="1:11" x14ac:dyDescent="0.2">
      <c r="A777" s="8" t="str">
        <f>Table7[[#This Row],[Test No.]]&amp;Table7[[#This Row],[Section]]&amp;Table7[[#This Row],[Q. No.]]</f>
        <v>P11E26</v>
      </c>
      <c r="B777" s="8"/>
      <c r="C777" s="9" t="s">
        <v>139</v>
      </c>
      <c r="D777" s="6">
        <v>26</v>
      </c>
      <c r="E777" s="6" t="s">
        <v>31</v>
      </c>
      <c r="F777" s="14">
        <v>1</v>
      </c>
      <c r="G777" s="14" t="s">
        <v>59</v>
      </c>
      <c r="H777" s="10">
        <v>3</v>
      </c>
      <c r="I777" s="13" t="s">
        <v>39</v>
      </c>
      <c r="J777" s="3" t="s">
        <v>400</v>
      </c>
      <c r="K777" s="2" t="str">
        <f>VLOOKUP(Table7[[#This Row],[CID]],ALY,2,FALSE)</f>
        <v>Run-On Sentence</v>
      </c>
    </row>
    <row r="778" spans="1:11" x14ac:dyDescent="0.2">
      <c r="A778" s="8" t="str">
        <f>Table7[[#This Row],[Test No.]]&amp;Table7[[#This Row],[Section]]&amp;Table7[[#This Row],[Q. No.]]</f>
        <v>P11E27</v>
      </c>
      <c r="B778" s="8"/>
      <c r="C778" s="9" t="s">
        <v>139</v>
      </c>
      <c r="D778" s="6">
        <v>27</v>
      </c>
      <c r="E778" s="6" t="s">
        <v>31</v>
      </c>
      <c r="F778" s="14">
        <v>1</v>
      </c>
      <c r="G778" s="14" t="s">
        <v>59</v>
      </c>
      <c r="H778" s="14">
        <v>1</v>
      </c>
      <c r="I778" s="14" t="s">
        <v>37</v>
      </c>
      <c r="J778" s="3" t="s">
        <v>387</v>
      </c>
      <c r="K778" s="2" t="str">
        <f>VLOOKUP(Table7[[#This Row],[CID]],ALY,2,FALSE)</f>
        <v>Commas</v>
      </c>
    </row>
    <row r="779" spans="1:11" x14ac:dyDescent="0.2">
      <c r="A779" s="8" t="str">
        <f>Table7[[#This Row],[Test No.]]&amp;Table7[[#This Row],[Section]]&amp;Table7[[#This Row],[Q. No.]]</f>
        <v>P11E28</v>
      </c>
      <c r="B779" s="8"/>
      <c r="C779" s="9" t="s">
        <v>139</v>
      </c>
      <c r="D779" s="6">
        <v>28</v>
      </c>
      <c r="E779" s="6" t="s">
        <v>31</v>
      </c>
      <c r="F779" s="14">
        <v>2</v>
      </c>
      <c r="G779" s="13" t="s">
        <v>57</v>
      </c>
      <c r="H779" s="10">
        <v>6</v>
      </c>
      <c r="I779" s="13" t="s">
        <v>42</v>
      </c>
      <c r="J779" s="3" t="s">
        <v>523</v>
      </c>
      <c r="K779" s="2" t="str">
        <f>VLOOKUP(Table7[[#This Row],[CID]],ALY,2,FALSE)</f>
        <v>Avoiding Ambiguity &amp; Redundancy</v>
      </c>
    </row>
    <row r="780" spans="1:11" x14ac:dyDescent="0.2">
      <c r="A780" s="8" t="str">
        <f>Table7[[#This Row],[Test No.]]&amp;Table7[[#This Row],[Section]]&amp;Table7[[#This Row],[Q. No.]]</f>
        <v>P11E29</v>
      </c>
      <c r="B780" s="8"/>
      <c r="C780" s="9" t="s">
        <v>139</v>
      </c>
      <c r="D780" s="6">
        <v>29</v>
      </c>
      <c r="E780" s="6" t="s">
        <v>31</v>
      </c>
      <c r="F780" s="14">
        <v>1</v>
      </c>
      <c r="G780" s="14" t="s">
        <v>59</v>
      </c>
      <c r="H780" s="10">
        <v>2</v>
      </c>
      <c r="I780" s="13" t="s">
        <v>38</v>
      </c>
      <c r="J780" s="3" t="s">
        <v>394</v>
      </c>
      <c r="K780" s="2" t="str">
        <f>VLOOKUP(Table7[[#This Row],[CID]],ALY,2,FALSE)</f>
        <v>Pronouns</v>
      </c>
    </row>
    <row r="781" spans="1:11" x14ac:dyDescent="0.2">
      <c r="A781" s="8" t="str">
        <f>Table7[[#This Row],[Test No.]]&amp;Table7[[#This Row],[Section]]&amp;Table7[[#This Row],[Q. No.]]</f>
        <v>P11E30</v>
      </c>
      <c r="B781" s="8"/>
      <c r="C781" s="9" t="s">
        <v>139</v>
      </c>
      <c r="D781" s="6">
        <v>30</v>
      </c>
      <c r="E781" s="6" t="s">
        <v>31</v>
      </c>
      <c r="F781" s="14">
        <v>2</v>
      </c>
      <c r="G781" s="13" t="s">
        <v>57</v>
      </c>
      <c r="H781" s="10">
        <v>4</v>
      </c>
      <c r="I781" s="13" t="s">
        <v>40</v>
      </c>
      <c r="J781" s="3" t="s">
        <v>513</v>
      </c>
      <c r="K781" s="2" t="str">
        <f>VLOOKUP(Table7[[#This Row],[CID]],ALY,2,FALSE)</f>
        <v>Writer's Goal</v>
      </c>
    </row>
    <row r="782" spans="1:11" x14ac:dyDescent="0.2">
      <c r="A782" s="8" t="str">
        <f>Table7[[#This Row],[Test No.]]&amp;Table7[[#This Row],[Section]]&amp;Table7[[#This Row],[Q. No.]]</f>
        <v>P11E31</v>
      </c>
      <c r="B782" s="8"/>
      <c r="C782" s="9" t="s">
        <v>139</v>
      </c>
      <c r="D782" s="6">
        <v>31</v>
      </c>
      <c r="E782" s="6" t="s">
        <v>31</v>
      </c>
      <c r="F782" s="14">
        <v>1</v>
      </c>
      <c r="G782" s="14" t="s">
        <v>59</v>
      </c>
      <c r="H782" s="10">
        <v>2</v>
      </c>
      <c r="I782" s="13" t="s">
        <v>38</v>
      </c>
      <c r="J782" s="3" t="s">
        <v>397</v>
      </c>
      <c r="K782" s="2" t="str">
        <f>VLOOKUP(Table7[[#This Row],[CID]],ALY,2,FALSE)</f>
        <v>Word Choice</v>
      </c>
    </row>
    <row r="783" spans="1:11" x14ac:dyDescent="0.2">
      <c r="A783" s="8" t="str">
        <f>Table7[[#This Row],[Test No.]]&amp;Table7[[#This Row],[Section]]&amp;Table7[[#This Row],[Q. No.]]</f>
        <v>P11E32</v>
      </c>
      <c r="B783" s="8"/>
      <c r="C783" s="9" t="s">
        <v>139</v>
      </c>
      <c r="D783" s="6">
        <v>32</v>
      </c>
      <c r="E783" s="6" t="s">
        <v>31</v>
      </c>
      <c r="F783" s="14">
        <v>1</v>
      </c>
      <c r="G783" s="14" t="s">
        <v>59</v>
      </c>
      <c r="H783" s="10">
        <v>3</v>
      </c>
      <c r="I783" s="13" t="s">
        <v>39</v>
      </c>
      <c r="J783" s="3" t="s">
        <v>399</v>
      </c>
      <c r="K783" s="2" t="str">
        <f>VLOOKUP(Table7[[#This Row],[CID]],ALY,2,FALSE)</f>
        <v>Sentence Fragment</v>
      </c>
    </row>
    <row r="784" spans="1:11" x14ac:dyDescent="0.2">
      <c r="A784" s="8" t="str">
        <f>Table7[[#This Row],[Test No.]]&amp;Table7[[#This Row],[Section]]&amp;Table7[[#This Row],[Q. No.]]</f>
        <v>P11E33</v>
      </c>
      <c r="B784" s="8"/>
      <c r="C784" s="9" t="s">
        <v>139</v>
      </c>
      <c r="D784" s="6">
        <v>33</v>
      </c>
      <c r="E784" s="6" t="s">
        <v>31</v>
      </c>
      <c r="F784" s="14">
        <v>2</v>
      </c>
      <c r="G784" s="13" t="s">
        <v>57</v>
      </c>
      <c r="H784" s="10">
        <v>5</v>
      </c>
      <c r="I784" s="13" t="s">
        <v>41</v>
      </c>
      <c r="J784" s="3" t="s">
        <v>517</v>
      </c>
      <c r="K784" s="2" t="str">
        <f>VLOOKUP(Table7[[#This Row],[CID]],ALY,2,FALSE)</f>
        <v>Logical Transitions</v>
      </c>
    </row>
    <row r="785" spans="1:11" x14ac:dyDescent="0.2">
      <c r="A785" s="8" t="str">
        <f>Table7[[#This Row],[Test No.]]&amp;Table7[[#This Row],[Section]]&amp;Table7[[#This Row],[Q. No.]]</f>
        <v>P11E34</v>
      </c>
      <c r="B785" s="8"/>
      <c r="C785" s="9" t="s">
        <v>139</v>
      </c>
      <c r="D785" s="6">
        <v>34</v>
      </c>
      <c r="E785" s="6" t="s">
        <v>31</v>
      </c>
      <c r="F785" s="14">
        <v>2</v>
      </c>
      <c r="G785" s="13" t="s">
        <v>57</v>
      </c>
      <c r="H785" s="10">
        <v>6</v>
      </c>
      <c r="I785" s="13" t="s">
        <v>42</v>
      </c>
      <c r="J785" s="3" t="s">
        <v>523</v>
      </c>
      <c r="K785" s="2" t="str">
        <f>VLOOKUP(Table7[[#This Row],[CID]],ALY,2,FALSE)</f>
        <v>Avoiding Ambiguity &amp; Redundancy</v>
      </c>
    </row>
    <row r="786" spans="1:11" x14ac:dyDescent="0.2">
      <c r="A786" s="8" t="str">
        <f>Table7[[#This Row],[Test No.]]&amp;Table7[[#This Row],[Section]]&amp;Table7[[#This Row],[Q. No.]]</f>
        <v>P11E35</v>
      </c>
      <c r="B786" s="8"/>
      <c r="C786" s="9" t="s">
        <v>139</v>
      </c>
      <c r="D786" s="6">
        <v>35</v>
      </c>
      <c r="E786" s="6" t="s">
        <v>31</v>
      </c>
      <c r="F786" s="14">
        <v>2</v>
      </c>
      <c r="G786" s="13" t="s">
        <v>57</v>
      </c>
      <c r="H786" s="10">
        <v>4</v>
      </c>
      <c r="I786" s="13" t="s">
        <v>40</v>
      </c>
      <c r="J786" s="3" t="s">
        <v>512</v>
      </c>
      <c r="K786" s="2" t="str">
        <f>VLOOKUP(Table7[[#This Row],[CID]],ALY,2,FALSE)</f>
        <v>Additional Detail &amp; Evidence</v>
      </c>
    </row>
    <row r="787" spans="1:11" x14ac:dyDescent="0.2">
      <c r="A787" s="8" t="str">
        <f>Table7[[#This Row],[Test No.]]&amp;Table7[[#This Row],[Section]]&amp;Table7[[#This Row],[Q. No.]]</f>
        <v>P11E36</v>
      </c>
      <c r="B787" s="8"/>
      <c r="C787" s="9" t="s">
        <v>139</v>
      </c>
      <c r="D787" s="6">
        <v>36</v>
      </c>
      <c r="E787" s="6" t="s">
        <v>31</v>
      </c>
      <c r="F787" s="14">
        <v>2</v>
      </c>
      <c r="G787" s="13" t="s">
        <v>57</v>
      </c>
      <c r="H787" s="10">
        <v>4</v>
      </c>
      <c r="I787" s="13" t="s">
        <v>40</v>
      </c>
      <c r="J787" s="3" t="s">
        <v>512</v>
      </c>
      <c r="K787" s="2" t="str">
        <f>VLOOKUP(Table7[[#This Row],[CID]],ALY,2,FALSE)</f>
        <v>Additional Detail &amp; Evidence</v>
      </c>
    </row>
    <row r="788" spans="1:11" x14ac:dyDescent="0.2">
      <c r="A788" s="8" t="str">
        <f>Table7[[#This Row],[Test No.]]&amp;Table7[[#This Row],[Section]]&amp;Table7[[#This Row],[Q. No.]]</f>
        <v>P11E37</v>
      </c>
      <c r="B788" s="8"/>
      <c r="C788" s="9" t="s">
        <v>139</v>
      </c>
      <c r="D788" s="6">
        <v>37</v>
      </c>
      <c r="E788" s="6" t="s">
        <v>31</v>
      </c>
      <c r="F788" s="14">
        <v>1</v>
      </c>
      <c r="G788" s="14" t="s">
        <v>59</v>
      </c>
      <c r="H788" s="10">
        <v>2</v>
      </c>
      <c r="I788" s="13" t="s">
        <v>38</v>
      </c>
      <c r="J788" s="3" t="s">
        <v>395</v>
      </c>
      <c r="K788" s="2" t="str">
        <f>VLOOKUP(Table7[[#This Row],[CID]],ALY,2,FALSE)</f>
        <v>Verb Forms/Tense Agreement</v>
      </c>
    </row>
    <row r="789" spans="1:11" x14ac:dyDescent="0.2">
      <c r="A789" s="8" t="str">
        <f>Table7[[#This Row],[Test No.]]&amp;Table7[[#This Row],[Section]]&amp;Table7[[#This Row],[Q. No.]]</f>
        <v>P11E38</v>
      </c>
      <c r="B789" s="8"/>
      <c r="C789" s="9" t="s">
        <v>139</v>
      </c>
      <c r="D789" s="6">
        <v>38</v>
      </c>
      <c r="E789" s="6" t="s">
        <v>31</v>
      </c>
      <c r="F789" s="14">
        <v>2</v>
      </c>
      <c r="G789" s="13" t="s">
        <v>57</v>
      </c>
      <c r="H789" s="10">
        <v>5</v>
      </c>
      <c r="I789" s="13" t="s">
        <v>41</v>
      </c>
      <c r="J789" s="3" t="s">
        <v>517</v>
      </c>
      <c r="K789" s="2" t="str">
        <f>VLOOKUP(Table7[[#This Row],[CID]],ALY,2,FALSE)</f>
        <v>Logical Transitions</v>
      </c>
    </row>
    <row r="790" spans="1:11" x14ac:dyDescent="0.2">
      <c r="A790" s="8" t="str">
        <f>Table7[[#This Row],[Test No.]]&amp;Table7[[#This Row],[Section]]&amp;Table7[[#This Row],[Q. No.]]</f>
        <v>P11E39</v>
      </c>
      <c r="B790" s="8"/>
      <c r="C790" s="9" t="s">
        <v>139</v>
      </c>
      <c r="D790" s="6">
        <v>39</v>
      </c>
      <c r="E790" s="6" t="s">
        <v>31</v>
      </c>
      <c r="F790" s="14">
        <v>1</v>
      </c>
      <c r="G790" s="14" t="s">
        <v>59</v>
      </c>
      <c r="H790" s="10">
        <v>2</v>
      </c>
      <c r="I790" s="13" t="s">
        <v>38</v>
      </c>
      <c r="J790" s="3" t="s">
        <v>398</v>
      </c>
      <c r="K790" s="2" t="str">
        <f>VLOOKUP(Table7[[#This Row],[CID]],ALY,2,FALSE)</f>
        <v>Idioms</v>
      </c>
    </row>
    <row r="791" spans="1:11" x14ac:dyDescent="0.2">
      <c r="A791" s="8" t="str">
        <f>Table7[[#This Row],[Test No.]]&amp;Table7[[#This Row],[Section]]&amp;Table7[[#This Row],[Q. No.]]</f>
        <v>P11E40</v>
      </c>
      <c r="B791" s="8"/>
      <c r="C791" s="9" t="s">
        <v>139</v>
      </c>
      <c r="D791" s="6">
        <v>40</v>
      </c>
      <c r="E791" s="6" t="s">
        <v>31</v>
      </c>
      <c r="F791" s="14">
        <v>2</v>
      </c>
      <c r="G791" s="13" t="s">
        <v>57</v>
      </c>
      <c r="H791" s="10">
        <v>6</v>
      </c>
      <c r="I791" s="13" t="s">
        <v>42</v>
      </c>
      <c r="J791" s="3" t="s">
        <v>523</v>
      </c>
      <c r="K791" s="2" t="str">
        <f>VLOOKUP(Table7[[#This Row],[CID]],ALY,2,FALSE)</f>
        <v>Avoiding Ambiguity &amp; Redundancy</v>
      </c>
    </row>
    <row r="792" spans="1:11" x14ac:dyDescent="0.2">
      <c r="A792" s="8" t="str">
        <f>Table7[[#This Row],[Test No.]]&amp;Table7[[#This Row],[Section]]&amp;Table7[[#This Row],[Q. No.]]</f>
        <v>P11E41</v>
      </c>
      <c r="B792" s="8"/>
      <c r="C792" s="9" t="s">
        <v>139</v>
      </c>
      <c r="D792" s="6">
        <v>41</v>
      </c>
      <c r="E792" s="6" t="s">
        <v>31</v>
      </c>
      <c r="F792" s="14">
        <v>1</v>
      </c>
      <c r="G792" s="14" t="s">
        <v>59</v>
      </c>
      <c r="H792" s="14">
        <v>1</v>
      </c>
      <c r="I792" s="14" t="s">
        <v>37</v>
      </c>
      <c r="J792" s="3" t="s">
        <v>387</v>
      </c>
      <c r="K792" s="2" t="str">
        <f>VLOOKUP(Table7[[#This Row],[CID]],ALY,2,FALSE)</f>
        <v>Commas</v>
      </c>
    </row>
    <row r="793" spans="1:11" x14ac:dyDescent="0.2">
      <c r="A793" s="8" t="str">
        <f>Table7[[#This Row],[Test No.]]&amp;Table7[[#This Row],[Section]]&amp;Table7[[#This Row],[Q. No.]]</f>
        <v>P11E42</v>
      </c>
      <c r="B793" s="8"/>
      <c r="C793" s="9" t="s">
        <v>139</v>
      </c>
      <c r="D793" s="6">
        <v>42</v>
      </c>
      <c r="E793" s="6" t="s">
        <v>31</v>
      </c>
      <c r="F793" s="14">
        <v>2</v>
      </c>
      <c r="G793" s="13" t="s">
        <v>57</v>
      </c>
      <c r="H793" s="10">
        <v>5</v>
      </c>
      <c r="I793" s="13" t="s">
        <v>41</v>
      </c>
      <c r="J793" s="3" t="s">
        <v>517</v>
      </c>
      <c r="K793" s="2" t="str">
        <f>VLOOKUP(Table7[[#This Row],[CID]],ALY,2,FALSE)</f>
        <v>Logical Transitions</v>
      </c>
    </row>
    <row r="794" spans="1:11" x14ac:dyDescent="0.2">
      <c r="A794" s="8" t="str">
        <f>Table7[[#This Row],[Test No.]]&amp;Table7[[#This Row],[Section]]&amp;Table7[[#This Row],[Q. No.]]</f>
        <v>P11E43</v>
      </c>
      <c r="B794" s="8"/>
      <c r="C794" s="9" t="s">
        <v>139</v>
      </c>
      <c r="D794" s="6">
        <v>43</v>
      </c>
      <c r="E794" s="6" t="s">
        <v>31</v>
      </c>
      <c r="F794" s="14">
        <v>2</v>
      </c>
      <c r="G794" s="13" t="s">
        <v>57</v>
      </c>
      <c r="H794" s="10">
        <v>6</v>
      </c>
      <c r="I794" s="13" t="s">
        <v>42</v>
      </c>
      <c r="J794" s="3" t="s">
        <v>523</v>
      </c>
      <c r="K794" s="2" t="str">
        <f>VLOOKUP(Table7[[#This Row],[CID]],ALY,2,FALSE)</f>
        <v>Avoiding Ambiguity &amp; Redundancy</v>
      </c>
    </row>
    <row r="795" spans="1:11" x14ac:dyDescent="0.2">
      <c r="A795" s="8" t="str">
        <f>Table7[[#This Row],[Test No.]]&amp;Table7[[#This Row],[Section]]&amp;Table7[[#This Row],[Q. No.]]</f>
        <v>P11E44</v>
      </c>
      <c r="B795" s="8"/>
      <c r="C795" s="9" t="s">
        <v>139</v>
      </c>
      <c r="D795" s="6">
        <v>44</v>
      </c>
      <c r="E795" s="6" t="s">
        <v>31</v>
      </c>
      <c r="F795" s="14">
        <v>2</v>
      </c>
      <c r="G795" s="13" t="s">
        <v>57</v>
      </c>
      <c r="H795" s="10">
        <v>5</v>
      </c>
      <c r="I795" s="13" t="s">
        <v>41</v>
      </c>
      <c r="J795" s="3" t="s">
        <v>519</v>
      </c>
      <c r="K795" s="2" t="str">
        <f>VLOOKUP(Table7[[#This Row],[CID]],ALY,2,FALSE)</f>
        <v>Opening/Transitional/Closing</v>
      </c>
    </row>
    <row r="796" spans="1:11" x14ac:dyDescent="0.2">
      <c r="A796" s="8" t="str">
        <f>Table7[[#This Row],[Test No.]]&amp;Table7[[#This Row],[Section]]&amp;Table7[[#This Row],[Q. No.]]</f>
        <v>P11E45</v>
      </c>
      <c r="B796" s="8"/>
      <c r="C796" s="9" t="s">
        <v>139</v>
      </c>
      <c r="D796" s="6">
        <v>45</v>
      </c>
      <c r="E796" s="6" t="s">
        <v>31</v>
      </c>
      <c r="F796" s="14">
        <v>2</v>
      </c>
      <c r="G796" s="13" t="s">
        <v>57</v>
      </c>
      <c r="H796" s="10">
        <v>5</v>
      </c>
      <c r="I796" s="13" t="s">
        <v>41</v>
      </c>
      <c r="J796" s="3" t="s">
        <v>520</v>
      </c>
      <c r="K796" s="2" t="str">
        <f>VLOOKUP(Table7[[#This Row],[CID]],ALY,2,FALSE)</f>
        <v>Reorganization</v>
      </c>
    </row>
    <row r="797" spans="1:11" x14ac:dyDescent="0.2">
      <c r="A797" s="8" t="str">
        <f>Table7[[#This Row],[Test No.]]&amp;Table7[[#This Row],[Section]]&amp;Table7[[#This Row],[Q. No.]]</f>
        <v>P11E46</v>
      </c>
      <c r="B797" s="8"/>
      <c r="C797" s="9" t="s">
        <v>139</v>
      </c>
      <c r="D797" s="6">
        <v>46</v>
      </c>
      <c r="E797" s="6" t="s">
        <v>31</v>
      </c>
      <c r="F797" s="14">
        <v>1</v>
      </c>
      <c r="G797" s="14" t="s">
        <v>59</v>
      </c>
      <c r="H797" s="14">
        <v>1</v>
      </c>
      <c r="I797" s="14" t="s">
        <v>37</v>
      </c>
      <c r="J797" s="3" t="s">
        <v>387</v>
      </c>
      <c r="K797" s="2" t="str">
        <f>VLOOKUP(Table7[[#This Row],[CID]],ALY,2,FALSE)</f>
        <v>Commas</v>
      </c>
    </row>
    <row r="798" spans="1:11" x14ac:dyDescent="0.2">
      <c r="A798" s="8" t="str">
        <f>Table7[[#This Row],[Test No.]]&amp;Table7[[#This Row],[Section]]&amp;Table7[[#This Row],[Q. No.]]</f>
        <v>P11E47</v>
      </c>
      <c r="B798" s="8"/>
      <c r="C798" s="9" t="s">
        <v>139</v>
      </c>
      <c r="D798" s="6">
        <v>47</v>
      </c>
      <c r="E798" s="6" t="s">
        <v>31</v>
      </c>
      <c r="F798" s="14">
        <v>1</v>
      </c>
      <c r="G798" s="14" t="s">
        <v>59</v>
      </c>
      <c r="H798" s="14">
        <v>1</v>
      </c>
      <c r="I798" s="14" t="s">
        <v>37</v>
      </c>
      <c r="J798" s="3" t="s">
        <v>387</v>
      </c>
      <c r="K798" s="2" t="str">
        <f>VLOOKUP(Table7[[#This Row],[CID]],ALY,2,FALSE)</f>
        <v>Commas</v>
      </c>
    </row>
    <row r="799" spans="1:11" x14ac:dyDescent="0.2">
      <c r="A799" s="8" t="str">
        <f>Table7[[#This Row],[Test No.]]&amp;Table7[[#This Row],[Section]]&amp;Table7[[#This Row],[Q. No.]]</f>
        <v>P11E48</v>
      </c>
      <c r="B799" s="8"/>
      <c r="C799" s="9" t="s">
        <v>139</v>
      </c>
      <c r="D799" s="6">
        <v>48</v>
      </c>
      <c r="E799" s="6" t="s">
        <v>31</v>
      </c>
      <c r="F799" s="14">
        <v>1</v>
      </c>
      <c r="G799" s="14" t="s">
        <v>59</v>
      </c>
      <c r="H799" s="14">
        <v>1</v>
      </c>
      <c r="I799" s="14" t="s">
        <v>37</v>
      </c>
      <c r="J799" s="3" t="s">
        <v>387</v>
      </c>
      <c r="K799" s="2" t="str">
        <f>VLOOKUP(Table7[[#This Row],[CID]],ALY,2,FALSE)</f>
        <v>Commas</v>
      </c>
    </row>
    <row r="800" spans="1:11" x14ac:dyDescent="0.2">
      <c r="A800" s="8" t="str">
        <f>Table7[[#This Row],[Test No.]]&amp;Table7[[#This Row],[Section]]&amp;Table7[[#This Row],[Q. No.]]</f>
        <v>P11E49</v>
      </c>
      <c r="B800" s="8"/>
      <c r="C800" s="9" t="s">
        <v>139</v>
      </c>
      <c r="D800" s="6">
        <v>49</v>
      </c>
      <c r="E800" s="6" t="s">
        <v>31</v>
      </c>
      <c r="F800" s="14">
        <v>2</v>
      </c>
      <c r="G800" s="13" t="s">
        <v>57</v>
      </c>
      <c r="H800" s="10">
        <v>4</v>
      </c>
      <c r="I800" s="13" t="s">
        <v>40</v>
      </c>
      <c r="J800" s="3" t="s">
        <v>514</v>
      </c>
      <c r="K800" s="2" t="str">
        <f>VLOOKUP(Table7[[#This Row],[CID]],ALY,2,FALSE)</f>
        <v>Relation to Paragraph/Essay</v>
      </c>
    </row>
    <row r="801" spans="1:11" x14ac:dyDescent="0.2">
      <c r="A801" s="8" t="str">
        <f>Table7[[#This Row],[Test No.]]&amp;Table7[[#This Row],[Section]]&amp;Table7[[#This Row],[Q. No.]]</f>
        <v>P11E50</v>
      </c>
      <c r="B801" s="8"/>
      <c r="C801" s="9" t="s">
        <v>139</v>
      </c>
      <c r="D801" s="6">
        <v>50</v>
      </c>
      <c r="E801" s="6" t="s">
        <v>31</v>
      </c>
      <c r="F801" s="14">
        <v>2</v>
      </c>
      <c r="G801" s="13" t="s">
        <v>57</v>
      </c>
      <c r="H801" s="10">
        <v>6</v>
      </c>
      <c r="I801" s="13" t="s">
        <v>42</v>
      </c>
      <c r="J801" s="3" t="s">
        <v>523</v>
      </c>
      <c r="K801" s="2" t="str">
        <f>VLOOKUP(Table7[[#This Row],[CID]],ALY,2,FALSE)</f>
        <v>Avoiding Ambiguity &amp; Redundancy</v>
      </c>
    </row>
    <row r="802" spans="1:11" x14ac:dyDescent="0.2">
      <c r="A802" s="8" t="str">
        <f>Table7[[#This Row],[Test No.]]&amp;Table7[[#This Row],[Section]]&amp;Table7[[#This Row],[Q. No.]]</f>
        <v>P11E51</v>
      </c>
      <c r="B802" s="8"/>
      <c r="C802" s="9" t="s">
        <v>139</v>
      </c>
      <c r="D802" s="6">
        <v>51</v>
      </c>
      <c r="E802" s="6" t="s">
        <v>31</v>
      </c>
      <c r="F802" s="14">
        <v>1</v>
      </c>
      <c r="G802" s="14" t="s">
        <v>59</v>
      </c>
      <c r="H802" s="10">
        <v>2</v>
      </c>
      <c r="I802" s="13" t="s">
        <v>38</v>
      </c>
      <c r="J802" s="3" t="s">
        <v>395</v>
      </c>
      <c r="K802" s="2" t="str">
        <f>VLOOKUP(Table7[[#This Row],[CID]],ALY,2,FALSE)</f>
        <v>Verb Forms/Tense Agreement</v>
      </c>
    </row>
    <row r="803" spans="1:11" x14ac:dyDescent="0.2">
      <c r="A803" s="8" t="str">
        <f>Table7[[#This Row],[Test No.]]&amp;Table7[[#This Row],[Section]]&amp;Table7[[#This Row],[Q. No.]]</f>
        <v>P11E52</v>
      </c>
      <c r="B803" s="8"/>
      <c r="C803" s="9" t="s">
        <v>139</v>
      </c>
      <c r="D803" s="6">
        <v>52</v>
      </c>
      <c r="E803" s="6" t="s">
        <v>31</v>
      </c>
      <c r="F803" s="14">
        <v>1</v>
      </c>
      <c r="G803" s="14" t="s">
        <v>59</v>
      </c>
      <c r="H803" s="10">
        <v>2</v>
      </c>
      <c r="I803" s="13" t="s">
        <v>38</v>
      </c>
      <c r="J803" s="3" t="s">
        <v>397</v>
      </c>
      <c r="K803" s="2" t="str">
        <f>VLOOKUP(Table7[[#This Row],[CID]],ALY,2,FALSE)</f>
        <v>Word Choice</v>
      </c>
    </row>
    <row r="804" spans="1:11" x14ac:dyDescent="0.2">
      <c r="A804" s="8" t="str">
        <f>Table7[[#This Row],[Test No.]]&amp;Table7[[#This Row],[Section]]&amp;Table7[[#This Row],[Q. No.]]</f>
        <v>P11E53</v>
      </c>
      <c r="B804" s="8"/>
      <c r="C804" s="9" t="s">
        <v>139</v>
      </c>
      <c r="D804" s="6">
        <v>53</v>
      </c>
      <c r="E804" s="6" t="s">
        <v>31</v>
      </c>
      <c r="F804" s="14">
        <v>2</v>
      </c>
      <c r="G804" s="13" t="s">
        <v>57</v>
      </c>
      <c r="H804" s="10">
        <v>4</v>
      </c>
      <c r="I804" s="13" t="s">
        <v>40</v>
      </c>
      <c r="J804" s="3" t="s">
        <v>512</v>
      </c>
      <c r="K804" s="2" t="str">
        <f>VLOOKUP(Table7[[#This Row],[CID]],ALY,2,FALSE)</f>
        <v>Additional Detail &amp; Evidence</v>
      </c>
    </row>
    <row r="805" spans="1:11" x14ac:dyDescent="0.2">
      <c r="A805" s="8" t="str">
        <f>Table7[[#This Row],[Test No.]]&amp;Table7[[#This Row],[Section]]&amp;Table7[[#This Row],[Q. No.]]</f>
        <v>P11E54</v>
      </c>
      <c r="B805" s="8"/>
      <c r="C805" s="9" t="s">
        <v>139</v>
      </c>
      <c r="D805" s="6">
        <v>54</v>
      </c>
      <c r="E805" s="6" t="s">
        <v>31</v>
      </c>
      <c r="F805" s="14">
        <v>2</v>
      </c>
      <c r="G805" s="13" t="s">
        <v>57</v>
      </c>
      <c r="H805" s="10">
        <v>5</v>
      </c>
      <c r="I805" s="13" t="s">
        <v>41</v>
      </c>
      <c r="J805" s="3" t="s">
        <v>520</v>
      </c>
      <c r="K805" s="2" t="str">
        <f>VLOOKUP(Table7[[#This Row],[CID]],ALY,2,FALSE)</f>
        <v>Reorganization</v>
      </c>
    </row>
    <row r="806" spans="1:11" x14ac:dyDescent="0.2">
      <c r="A806" s="8" t="str">
        <f>Table7[[#This Row],[Test No.]]&amp;Table7[[#This Row],[Section]]&amp;Table7[[#This Row],[Q. No.]]</f>
        <v>P11E55</v>
      </c>
      <c r="B806" s="8"/>
      <c r="C806" s="9" t="s">
        <v>139</v>
      </c>
      <c r="D806" s="6">
        <v>55</v>
      </c>
      <c r="E806" s="6" t="s">
        <v>31</v>
      </c>
      <c r="F806" s="14">
        <v>1</v>
      </c>
      <c r="G806" s="14" t="s">
        <v>59</v>
      </c>
      <c r="H806" s="10">
        <v>2</v>
      </c>
      <c r="I806" s="13" t="s">
        <v>38</v>
      </c>
      <c r="J806" s="3" t="s">
        <v>394</v>
      </c>
      <c r="K806" s="2" t="str">
        <f>VLOOKUP(Table7[[#This Row],[CID]],ALY,2,FALSE)</f>
        <v>Pronouns</v>
      </c>
    </row>
    <row r="807" spans="1:11" x14ac:dyDescent="0.2">
      <c r="A807" s="8" t="str">
        <f>Table7[[#This Row],[Test No.]]&amp;Table7[[#This Row],[Section]]&amp;Table7[[#This Row],[Q. No.]]</f>
        <v>P11E56</v>
      </c>
      <c r="B807" s="8"/>
      <c r="C807" s="9" t="s">
        <v>139</v>
      </c>
      <c r="D807" s="6">
        <v>56</v>
      </c>
      <c r="E807" s="6" t="s">
        <v>31</v>
      </c>
      <c r="F807" s="14">
        <v>2</v>
      </c>
      <c r="G807" s="13" t="s">
        <v>57</v>
      </c>
      <c r="H807" s="10">
        <v>4</v>
      </c>
      <c r="I807" s="13" t="s">
        <v>40</v>
      </c>
      <c r="J807" s="3" t="s">
        <v>512</v>
      </c>
      <c r="K807" s="2" t="str">
        <f>VLOOKUP(Table7[[#This Row],[CID]],ALY,2,FALSE)</f>
        <v>Additional Detail &amp; Evidence</v>
      </c>
    </row>
    <row r="808" spans="1:11" x14ac:dyDescent="0.2">
      <c r="A808" s="8" t="str">
        <f>Table7[[#This Row],[Test No.]]&amp;Table7[[#This Row],[Section]]&amp;Table7[[#This Row],[Q. No.]]</f>
        <v>P11E57</v>
      </c>
      <c r="B808" s="8"/>
      <c r="C808" s="9" t="s">
        <v>139</v>
      </c>
      <c r="D808" s="6">
        <v>57</v>
      </c>
      <c r="E808" s="6" t="s">
        <v>31</v>
      </c>
      <c r="F808" s="14">
        <v>1</v>
      </c>
      <c r="G808" s="14" t="s">
        <v>59</v>
      </c>
      <c r="H808" s="10">
        <v>2</v>
      </c>
      <c r="I808" s="13" t="s">
        <v>38</v>
      </c>
      <c r="J808" s="3" t="s">
        <v>395</v>
      </c>
      <c r="K808" s="2" t="str">
        <f>VLOOKUP(Table7[[#This Row],[CID]],ALY,2,FALSE)</f>
        <v>Verb Forms/Tense Agreement</v>
      </c>
    </row>
    <row r="809" spans="1:11" x14ac:dyDescent="0.2">
      <c r="A809" s="8" t="str">
        <f>Table7[[#This Row],[Test No.]]&amp;Table7[[#This Row],[Section]]&amp;Table7[[#This Row],[Q. No.]]</f>
        <v>P11E58</v>
      </c>
      <c r="B809" s="8"/>
      <c r="C809" s="9" t="s">
        <v>139</v>
      </c>
      <c r="D809" s="6">
        <v>58</v>
      </c>
      <c r="E809" s="6" t="s">
        <v>31</v>
      </c>
      <c r="F809" s="14">
        <v>1</v>
      </c>
      <c r="G809" s="14" t="s">
        <v>59</v>
      </c>
      <c r="H809" s="10">
        <v>2</v>
      </c>
      <c r="I809" s="13" t="s">
        <v>38</v>
      </c>
      <c r="J809" s="3" t="s">
        <v>397</v>
      </c>
      <c r="K809" s="2" t="str">
        <f>VLOOKUP(Table7[[#This Row],[CID]],ALY,2,FALSE)</f>
        <v>Word Choice</v>
      </c>
    </row>
    <row r="810" spans="1:11" x14ac:dyDescent="0.2">
      <c r="A810" s="8" t="str">
        <f>Table7[[#This Row],[Test No.]]&amp;Table7[[#This Row],[Section]]&amp;Table7[[#This Row],[Q. No.]]</f>
        <v>P11E59</v>
      </c>
      <c r="B810" s="8"/>
      <c r="C810" s="9" t="s">
        <v>139</v>
      </c>
      <c r="D810" s="6">
        <v>59</v>
      </c>
      <c r="E810" s="6" t="s">
        <v>31</v>
      </c>
      <c r="F810" s="14">
        <v>2</v>
      </c>
      <c r="G810" s="13" t="s">
        <v>57</v>
      </c>
      <c r="H810" s="10">
        <v>6</v>
      </c>
      <c r="I810" s="13" t="s">
        <v>42</v>
      </c>
      <c r="J810" s="3" t="s">
        <v>523</v>
      </c>
      <c r="K810" s="2" t="str">
        <f>VLOOKUP(Table7[[#This Row],[CID]],ALY,2,FALSE)</f>
        <v>Avoiding Ambiguity &amp; Redundancy</v>
      </c>
    </row>
    <row r="811" spans="1:11" x14ac:dyDescent="0.2">
      <c r="A811" s="8" t="str">
        <f>Table7[[#This Row],[Test No.]]&amp;Table7[[#This Row],[Section]]&amp;Table7[[#This Row],[Q. No.]]</f>
        <v>P11E60</v>
      </c>
      <c r="B811" s="8"/>
      <c r="C811" s="9" t="s">
        <v>139</v>
      </c>
      <c r="D811" s="6">
        <v>60</v>
      </c>
      <c r="E811" s="6" t="s">
        <v>31</v>
      </c>
      <c r="F811" s="14">
        <v>1</v>
      </c>
      <c r="G811" s="14" t="s">
        <v>59</v>
      </c>
      <c r="H811" s="10">
        <v>2</v>
      </c>
      <c r="I811" s="13" t="s">
        <v>38</v>
      </c>
      <c r="J811" s="3" t="s">
        <v>395</v>
      </c>
      <c r="K811" s="2" t="str">
        <f>VLOOKUP(Table7[[#This Row],[CID]],ALY,2,FALSE)</f>
        <v>Verb Forms/Tense Agreement</v>
      </c>
    </row>
    <row r="812" spans="1:11" x14ac:dyDescent="0.2">
      <c r="A812" s="8" t="str">
        <f>Table7[[#This Row],[Test No.]]&amp;Table7[[#This Row],[Section]]&amp;Table7[[#This Row],[Q. No.]]</f>
        <v>P11E61</v>
      </c>
      <c r="B812" s="8"/>
      <c r="C812" s="9" t="s">
        <v>139</v>
      </c>
      <c r="D812" s="6">
        <v>61</v>
      </c>
      <c r="E812" s="6" t="s">
        <v>31</v>
      </c>
      <c r="F812" s="14">
        <v>1</v>
      </c>
      <c r="G812" s="14" t="s">
        <v>59</v>
      </c>
      <c r="H812" s="10">
        <v>3</v>
      </c>
      <c r="I812" s="13" t="s">
        <v>39</v>
      </c>
      <c r="J812" s="3" t="s">
        <v>400</v>
      </c>
      <c r="K812" s="2" t="str">
        <f>VLOOKUP(Table7[[#This Row],[CID]],ALY,2,FALSE)</f>
        <v>Run-On Sentence</v>
      </c>
    </row>
    <row r="813" spans="1:11" x14ac:dyDescent="0.2">
      <c r="A813" s="8" t="str">
        <f>Table7[[#This Row],[Test No.]]&amp;Table7[[#This Row],[Section]]&amp;Table7[[#This Row],[Q. No.]]</f>
        <v>P11E62</v>
      </c>
      <c r="B813" s="8"/>
      <c r="C813" s="9" t="s">
        <v>139</v>
      </c>
      <c r="D813" s="6">
        <v>62</v>
      </c>
      <c r="E813" s="6" t="s">
        <v>31</v>
      </c>
      <c r="F813" s="14">
        <v>1</v>
      </c>
      <c r="G813" s="14" t="s">
        <v>59</v>
      </c>
      <c r="H813" s="10">
        <v>3</v>
      </c>
      <c r="I813" s="13" t="s">
        <v>39</v>
      </c>
      <c r="J813" s="3" t="s">
        <v>399</v>
      </c>
      <c r="K813" s="2" t="str">
        <f>VLOOKUP(Table7[[#This Row],[CID]],ALY,2,FALSE)</f>
        <v>Sentence Fragment</v>
      </c>
    </row>
    <row r="814" spans="1:11" x14ac:dyDescent="0.2">
      <c r="A814" s="8" t="str">
        <f>Table7[[#This Row],[Test No.]]&amp;Table7[[#This Row],[Section]]&amp;Table7[[#This Row],[Q. No.]]</f>
        <v>P11E63</v>
      </c>
      <c r="B814" s="8"/>
      <c r="C814" s="9" t="s">
        <v>139</v>
      </c>
      <c r="D814" s="6">
        <v>63</v>
      </c>
      <c r="E814" s="6" t="s">
        <v>31</v>
      </c>
      <c r="F814" s="14">
        <v>1</v>
      </c>
      <c r="G814" s="14" t="s">
        <v>59</v>
      </c>
      <c r="H814" s="14">
        <v>1</v>
      </c>
      <c r="I814" s="14" t="s">
        <v>37</v>
      </c>
      <c r="J814" s="3" t="s">
        <v>388</v>
      </c>
      <c r="K814" s="2" t="str">
        <f>VLOOKUP(Table7[[#This Row],[CID]],ALY,2,FALSE)</f>
        <v>Apostrophes</v>
      </c>
    </row>
    <row r="815" spans="1:11" x14ac:dyDescent="0.2">
      <c r="A815" s="8" t="str">
        <f>Table7[[#This Row],[Test No.]]&amp;Table7[[#This Row],[Section]]&amp;Table7[[#This Row],[Q. No.]]</f>
        <v>P11E64</v>
      </c>
      <c r="B815" s="8"/>
      <c r="C815" s="9" t="s">
        <v>139</v>
      </c>
      <c r="D815" s="6">
        <v>64</v>
      </c>
      <c r="E815" s="6" t="s">
        <v>31</v>
      </c>
      <c r="F815" s="14">
        <v>2</v>
      </c>
      <c r="G815" s="13" t="s">
        <v>57</v>
      </c>
      <c r="H815" s="10">
        <v>5</v>
      </c>
      <c r="I815" s="13" t="s">
        <v>41</v>
      </c>
      <c r="J815" s="3" t="s">
        <v>517</v>
      </c>
      <c r="K815" s="2" t="str">
        <f>VLOOKUP(Table7[[#This Row],[CID]],ALY,2,FALSE)</f>
        <v>Logical Transitions</v>
      </c>
    </row>
    <row r="816" spans="1:11" x14ac:dyDescent="0.2">
      <c r="A816" s="8" t="str">
        <f>Table7[[#This Row],[Test No.]]&amp;Table7[[#This Row],[Section]]&amp;Table7[[#This Row],[Q. No.]]</f>
        <v>P11E65</v>
      </c>
      <c r="B816" s="8"/>
      <c r="C816" s="9" t="s">
        <v>139</v>
      </c>
      <c r="D816" s="6">
        <v>65</v>
      </c>
      <c r="E816" s="6" t="s">
        <v>31</v>
      </c>
      <c r="F816" s="14">
        <v>1</v>
      </c>
      <c r="G816" s="14" t="s">
        <v>59</v>
      </c>
      <c r="H816" s="10">
        <v>3</v>
      </c>
      <c r="I816" s="13" t="s">
        <v>39</v>
      </c>
      <c r="J816" s="3" t="s">
        <v>400</v>
      </c>
      <c r="K816" s="2" t="str">
        <f>VLOOKUP(Table7[[#This Row],[CID]],ALY,2,FALSE)</f>
        <v>Run-On Sentence</v>
      </c>
    </row>
    <row r="817" spans="1:11" x14ac:dyDescent="0.2">
      <c r="A817" s="8" t="str">
        <f>Table7[[#This Row],[Test No.]]&amp;Table7[[#This Row],[Section]]&amp;Table7[[#This Row],[Q. No.]]</f>
        <v>P11E66</v>
      </c>
      <c r="B817" s="8"/>
      <c r="C817" s="9" t="s">
        <v>139</v>
      </c>
      <c r="D817" s="6">
        <v>66</v>
      </c>
      <c r="E817" s="6" t="s">
        <v>31</v>
      </c>
      <c r="F817" s="14">
        <v>1</v>
      </c>
      <c r="G817" s="14" t="s">
        <v>59</v>
      </c>
      <c r="H817" s="10">
        <v>2</v>
      </c>
      <c r="I817" s="13" t="s">
        <v>38</v>
      </c>
      <c r="J817" s="3" t="s">
        <v>395</v>
      </c>
      <c r="K817" s="2" t="str">
        <f>VLOOKUP(Table7[[#This Row],[CID]],ALY,2,FALSE)</f>
        <v>Verb Forms/Tense Agreement</v>
      </c>
    </row>
    <row r="818" spans="1:11" x14ac:dyDescent="0.2">
      <c r="A818" s="8" t="str">
        <f>Table7[[#This Row],[Test No.]]&amp;Table7[[#This Row],[Section]]&amp;Table7[[#This Row],[Q. No.]]</f>
        <v>P11E67</v>
      </c>
      <c r="B818" s="8"/>
      <c r="C818" s="9" t="s">
        <v>139</v>
      </c>
      <c r="D818" s="6">
        <v>67</v>
      </c>
      <c r="E818" s="6" t="s">
        <v>31</v>
      </c>
      <c r="F818" s="14">
        <v>1</v>
      </c>
      <c r="G818" s="14" t="s">
        <v>59</v>
      </c>
      <c r="H818" s="10">
        <v>2</v>
      </c>
      <c r="I818" s="13" t="s">
        <v>38</v>
      </c>
      <c r="J818" s="3" t="s">
        <v>398</v>
      </c>
      <c r="K818" s="2" t="str">
        <f>VLOOKUP(Table7[[#This Row],[CID]],ALY,2,FALSE)</f>
        <v>Idioms</v>
      </c>
    </row>
    <row r="819" spans="1:11" x14ac:dyDescent="0.2">
      <c r="A819" s="8" t="str">
        <f>Table7[[#This Row],[Test No.]]&amp;Table7[[#This Row],[Section]]&amp;Table7[[#This Row],[Q. No.]]</f>
        <v>P11E68</v>
      </c>
      <c r="B819" s="8"/>
      <c r="C819" s="9" t="s">
        <v>139</v>
      </c>
      <c r="D819" s="6">
        <v>68</v>
      </c>
      <c r="E819" s="6" t="s">
        <v>31</v>
      </c>
      <c r="F819" s="14">
        <v>1</v>
      </c>
      <c r="G819" s="14" t="s">
        <v>59</v>
      </c>
      <c r="H819" s="10">
        <v>2</v>
      </c>
      <c r="I819" s="13" t="s">
        <v>38</v>
      </c>
      <c r="J819" s="3" t="s">
        <v>398</v>
      </c>
      <c r="K819" s="2" t="str">
        <f>VLOOKUP(Table7[[#This Row],[CID]],ALY,2,FALSE)</f>
        <v>Idioms</v>
      </c>
    </row>
    <row r="820" spans="1:11" x14ac:dyDescent="0.2">
      <c r="A820" s="8" t="str">
        <f>Table7[[#This Row],[Test No.]]&amp;Table7[[#This Row],[Section]]&amp;Table7[[#This Row],[Q. No.]]</f>
        <v>P11E69</v>
      </c>
      <c r="B820" s="8"/>
      <c r="C820" s="9" t="s">
        <v>139</v>
      </c>
      <c r="D820" s="6">
        <v>69</v>
      </c>
      <c r="E820" s="6" t="s">
        <v>31</v>
      </c>
      <c r="F820" s="14">
        <v>2</v>
      </c>
      <c r="G820" s="13" t="s">
        <v>57</v>
      </c>
      <c r="H820" s="10">
        <v>5</v>
      </c>
      <c r="I820" s="13" t="s">
        <v>41</v>
      </c>
      <c r="J820" s="3" t="s">
        <v>517</v>
      </c>
      <c r="K820" s="2" t="str">
        <f>VLOOKUP(Table7[[#This Row],[CID]],ALY,2,FALSE)</f>
        <v>Logical Transitions</v>
      </c>
    </row>
    <row r="821" spans="1:11" x14ac:dyDescent="0.2">
      <c r="A821" s="8" t="str">
        <f>Table7[[#This Row],[Test No.]]&amp;Table7[[#This Row],[Section]]&amp;Table7[[#This Row],[Q. No.]]</f>
        <v>P11E70</v>
      </c>
      <c r="B821" s="8"/>
      <c r="C821" s="9" t="s">
        <v>139</v>
      </c>
      <c r="D821" s="6">
        <v>70</v>
      </c>
      <c r="E821" s="6" t="s">
        <v>31</v>
      </c>
      <c r="F821" s="14">
        <v>2</v>
      </c>
      <c r="G821" s="13" t="s">
        <v>57</v>
      </c>
      <c r="H821" s="10">
        <v>4</v>
      </c>
      <c r="I821" s="13" t="s">
        <v>40</v>
      </c>
      <c r="J821" s="3" t="s">
        <v>512</v>
      </c>
      <c r="K821" s="2" t="str">
        <f>VLOOKUP(Table7[[#This Row],[CID]],ALY,2,FALSE)</f>
        <v>Additional Detail &amp; Evidence</v>
      </c>
    </row>
    <row r="822" spans="1:11" x14ac:dyDescent="0.2">
      <c r="A822" s="8" t="str">
        <f>Table7[[#This Row],[Test No.]]&amp;Table7[[#This Row],[Section]]&amp;Table7[[#This Row],[Q. No.]]</f>
        <v>P11E71</v>
      </c>
      <c r="B822" s="8"/>
      <c r="C822" s="9" t="s">
        <v>139</v>
      </c>
      <c r="D822" s="6">
        <v>71</v>
      </c>
      <c r="E822" s="6" t="s">
        <v>31</v>
      </c>
      <c r="F822" s="14">
        <v>1</v>
      </c>
      <c r="G822" s="14" t="s">
        <v>59</v>
      </c>
      <c r="H822" s="10">
        <v>2</v>
      </c>
      <c r="I822" s="13" t="s">
        <v>38</v>
      </c>
      <c r="J822" s="3" t="s">
        <v>395</v>
      </c>
      <c r="K822" s="2" t="str">
        <f>VLOOKUP(Table7[[#This Row],[CID]],ALY,2,FALSE)</f>
        <v>Verb Forms/Tense Agreement</v>
      </c>
    </row>
    <row r="823" spans="1:11" x14ac:dyDescent="0.2">
      <c r="A823" s="8" t="str">
        <f>Table7[[#This Row],[Test No.]]&amp;Table7[[#This Row],[Section]]&amp;Table7[[#This Row],[Q. No.]]</f>
        <v>P11E72</v>
      </c>
      <c r="B823" s="8"/>
      <c r="C823" s="9" t="s">
        <v>139</v>
      </c>
      <c r="D823" s="6">
        <v>72</v>
      </c>
      <c r="E823" s="6" t="s">
        <v>31</v>
      </c>
      <c r="F823" s="14">
        <v>1</v>
      </c>
      <c r="G823" s="14" t="s">
        <v>59</v>
      </c>
      <c r="H823" s="10">
        <v>2</v>
      </c>
      <c r="I823" s="13" t="s">
        <v>38</v>
      </c>
      <c r="J823" s="3" t="s">
        <v>397</v>
      </c>
      <c r="K823" s="2" t="str">
        <f>VLOOKUP(Table7[[#This Row],[CID]],ALY,2,FALSE)</f>
        <v>Word Choice</v>
      </c>
    </row>
    <row r="824" spans="1:11" x14ac:dyDescent="0.2">
      <c r="A824" s="8" t="str">
        <f>Table7[[#This Row],[Test No.]]&amp;Table7[[#This Row],[Section]]&amp;Table7[[#This Row],[Q. No.]]</f>
        <v>P11E73</v>
      </c>
      <c r="B824" s="8"/>
      <c r="C824" s="9" t="s">
        <v>139</v>
      </c>
      <c r="D824" s="6">
        <v>73</v>
      </c>
      <c r="E824" s="6" t="s">
        <v>31</v>
      </c>
      <c r="F824" s="14">
        <v>1</v>
      </c>
      <c r="G824" s="14" t="s">
        <v>59</v>
      </c>
      <c r="H824" s="14">
        <v>1</v>
      </c>
      <c r="I824" s="14" t="s">
        <v>37</v>
      </c>
      <c r="J824" s="3" t="s">
        <v>387</v>
      </c>
      <c r="K824" s="2" t="str">
        <f>VLOOKUP(Table7[[#This Row],[CID]],ALY,2,FALSE)</f>
        <v>Commas</v>
      </c>
    </row>
    <row r="825" spans="1:11" x14ac:dyDescent="0.2">
      <c r="A825" s="8" t="str">
        <f>Table7[[#This Row],[Test No.]]&amp;Table7[[#This Row],[Section]]&amp;Table7[[#This Row],[Q. No.]]</f>
        <v>P11E74</v>
      </c>
      <c r="B825" s="8"/>
      <c r="C825" s="9" t="s">
        <v>139</v>
      </c>
      <c r="D825" s="6">
        <v>74</v>
      </c>
      <c r="E825" s="6" t="s">
        <v>31</v>
      </c>
      <c r="F825" s="14">
        <v>2</v>
      </c>
      <c r="G825" s="13" t="s">
        <v>57</v>
      </c>
      <c r="H825" s="10">
        <v>5</v>
      </c>
      <c r="I825" s="13" t="s">
        <v>41</v>
      </c>
      <c r="J825" s="3" t="s">
        <v>520</v>
      </c>
      <c r="K825" s="2" t="str">
        <f>VLOOKUP(Table7[[#This Row],[CID]],ALY,2,FALSE)</f>
        <v>Reorganization</v>
      </c>
    </row>
    <row r="826" spans="1:11" x14ac:dyDescent="0.2">
      <c r="A826" s="8" t="str">
        <f>Table7[[#This Row],[Test No.]]&amp;Table7[[#This Row],[Section]]&amp;Table7[[#This Row],[Q. No.]]</f>
        <v>P11E75</v>
      </c>
      <c r="B826" s="8"/>
      <c r="C826" s="9" t="s">
        <v>139</v>
      </c>
      <c r="D826" s="6">
        <v>75</v>
      </c>
      <c r="E826" s="6" t="s">
        <v>31</v>
      </c>
      <c r="F826" s="14">
        <v>2</v>
      </c>
      <c r="G826" s="13" t="s">
        <v>57</v>
      </c>
      <c r="H826" s="10">
        <v>6</v>
      </c>
      <c r="I826" s="13" t="s">
        <v>42</v>
      </c>
      <c r="J826" s="3" t="s">
        <v>523</v>
      </c>
      <c r="K826" s="2" t="str">
        <f>VLOOKUP(Table7[[#This Row],[CID]],ALY,2,FALSE)</f>
        <v>Avoiding Ambiguity &amp; Redundancy</v>
      </c>
    </row>
    <row r="827" spans="1:11" x14ac:dyDescent="0.2">
      <c r="A827" s="8" t="str">
        <f>Table7[[#This Row],[Test No.]]&amp;Table7[[#This Row],[Section]]&amp;Table7[[#This Row],[Q. No.]]</f>
        <v>P12E1</v>
      </c>
      <c r="B827" s="8"/>
      <c r="C827" s="9" t="s">
        <v>138</v>
      </c>
      <c r="D827" s="6">
        <v>1</v>
      </c>
      <c r="E827" s="6" t="s">
        <v>31</v>
      </c>
      <c r="F827" s="14">
        <v>1</v>
      </c>
      <c r="G827" s="14" t="s">
        <v>59</v>
      </c>
      <c r="H827" s="10">
        <v>2</v>
      </c>
      <c r="I827" s="13" t="s">
        <v>38</v>
      </c>
      <c r="J827" s="3" t="s">
        <v>395</v>
      </c>
      <c r="K827" s="2" t="str">
        <f>VLOOKUP(Table7[[#This Row],[CID]],ALY,2,FALSE)</f>
        <v>Verb Forms/Tense Agreement</v>
      </c>
    </row>
    <row r="828" spans="1:11" x14ac:dyDescent="0.2">
      <c r="A828" s="8" t="str">
        <f>Table7[[#This Row],[Test No.]]&amp;Table7[[#This Row],[Section]]&amp;Table7[[#This Row],[Q. No.]]</f>
        <v>P12E2</v>
      </c>
      <c r="B828" s="8"/>
      <c r="C828" s="9" t="s">
        <v>138</v>
      </c>
      <c r="D828" s="6">
        <v>2</v>
      </c>
      <c r="E828" s="6" t="s">
        <v>31</v>
      </c>
      <c r="F828" s="14">
        <v>1</v>
      </c>
      <c r="G828" s="14" t="s">
        <v>59</v>
      </c>
      <c r="H828" s="14">
        <v>1</v>
      </c>
      <c r="I828" s="14" t="s">
        <v>37</v>
      </c>
      <c r="J828" s="3" t="s">
        <v>387</v>
      </c>
      <c r="K828" s="2" t="str">
        <f>VLOOKUP(Table7[[#This Row],[CID]],ALY,2,FALSE)</f>
        <v>Commas</v>
      </c>
    </row>
    <row r="829" spans="1:11" x14ac:dyDescent="0.2">
      <c r="A829" s="8" t="str">
        <f>Table7[[#This Row],[Test No.]]&amp;Table7[[#This Row],[Section]]&amp;Table7[[#This Row],[Q. No.]]</f>
        <v>P12E3</v>
      </c>
      <c r="B829" s="8"/>
      <c r="C829" s="9" t="s">
        <v>138</v>
      </c>
      <c r="D829" s="6">
        <v>3</v>
      </c>
      <c r="E829" s="6" t="s">
        <v>31</v>
      </c>
      <c r="F829" s="14">
        <v>2</v>
      </c>
      <c r="G829" s="13" t="s">
        <v>57</v>
      </c>
      <c r="H829" s="10">
        <v>6</v>
      </c>
      <c r="I829" s="13" t="s">
        <v>42</v>
      </c>
      <c r="J829" s="3" t="s">
        <v>523</v>
      </c>
      <c r="K829" s="2" t="str">
        <f>VLOOKUP(Table7[[#This Row],[CID]],ALY,2,FALSE)</f>
        <v>Avoiding Ambiguity &amp; Redundancy</v>
      </c>
    </row>
    <row r="830" spans="1:11" x14ac:dyDescent="0.2">
      <c r="A830" s="8" t="str">
        <f>Table7[[#This Row],[Test No.]]&amp;Table7[[#This Row],[Section]]&amp;Table7[[#This Row],[Q. No.]]</f>
        <v>P12E4</v>
      </c>
      <c r="B830" s="8"/>
      <c r="C830" s="9" t="s">
        <v>138</v>
      </c>
      <c r="D830" s="6">
        <v>4</v>
      </c>
      <c r="E830" s="6" t="s">
        <v>31</v>
      </c>
      <c r="F830" s="14">
        <v>2</v>
      </c>
      <c r="G830" s="13" t="s">
        <v>57</v>
      </c>
      <c r="H830" s="10">
        <v>4</v>
      </c>
      <c r="I830" s="13" t="s">
        <v>40</v>
      </c>
      <c r="J830" s="3" t="s">
        <v>516</v>
      </c>
      <c r="K830" s="2" t="str">
        <f>VLOOKUP(Table7[[#This Row],[CID]],ALY,2,FALSE)</f>
        <v>Transitions &amp; Topic Sentences</v>
      </c>
    </row>
    <row r="831" spans="1:11" x14ac:dyDescent="0.2">
      <c r="A831" s="8" t="str">
        <f>Table7[[#This Row],[Test No.]]&amp;Table7[[#This Row],[Section]]&amp;Table7[[#This Row],[Q. No.]]</f>
        <v>P12E5</v>
      </c>
      <c r="B831" s="8"/>
      <c r="C831" s="9" t="s">
        <v>138</v>
      </c>
      <c r="D831" s="6">
        <v>5</v>
      </c>
      <c r="E831" s="6" t="s">
        <v>31</v>
      </c>
      <c r="F831" s="14">
        <v>1</v>
      </c>
      <c r="G831" s="14" t="s">
        <v>59</v>
      </c>
      <c r="H831" s="10">
        <v>2</v>
      </c>
      <c r="I831" s="13" t="s">
        <v>38</v>
      </c>
      <c r="J831" s="3" t="s">
        <v>397</v>
      </c>
      <c r="K831" s="2" t="str">
        <f>VLOOKUP(Table7[[#This Row],[CID]],ALY,2,FALSE)</f>
        <v>Word Choice</v>
      </c>
    </row>
    <row r="832" spans="1:11" x14ac:dyDescent="0.2">
      <c r="A832" s="8" t="str">
        <f>Table7[[#This Row],[Test No.]]&amp;Table7[[#This Row],[Section]]&amp;Table7[[#This Row],[Q. No.]]</f>
        <v>P12E6</v>
      </c>
      <c r="B832" s="8"/>
      <c r="C832" s="9" t="s">
        <v>138</v>
      </c>
      <c r="D832" s="6">
        <v>6</v>
      </c>
      <c r="E832" s="6" t="s">
        <v>31</v>
      </c>
      <c r="F832" s="14">
        <v>1</v>
      </c>
      <c r="G832" s="14" t="s">
        <v>59</v>
      </c>
      <c r="H832" s="14">
        <v>1</v>
      </c>
      <c r="I832" s="14" t="s">
        <v>37</v>
      </c>
      <c r="J832" s="3" t="s">
        <v>387</v>
      </c>
      <c r="K832" s="2" t="str">
        <f>VLOOKUP(Table7[[#This Row],[CID]],ALY,2,FALSE)</f>
        <v>Commas</v>
      </c>
    </row>
    <row r="833" spans="1:11" x14ac:dyDescent="0.2">
      <c r="A833" s="8" t="str">
        <f>Table7[[#This Row],[Test No.]]&amp;Table7[[#This Row],[Section]]&amp;Table7[[#This Row],[Q. No.]]</f>
        <v>P12E7</v>
      </c>
      <c r="B833" s="8"/>
      <c r="C833" s="9" t="s">
        <v>138</v>
      </c>
      <c r="D833" s="6">
        <v>7</v>
      </c>
      <c r="E833" s="6" t="s">
        <v>31</v>
      </c>
      <c r="F833" s="14">
        <v>1</v>
      </c>
      <c r="G833" s="14" t="s">
        <v>59</v>
      </c>
      <c r="H833" s="10">
        <v>2</v>
      </c>
      <c r="I833" s="13" t="s">
        <v>38</v>
      </c>
      <c r="J833" s="3" t="s">
        <v>397</v>
      </c>
      <c r="K833" s="2" t="str">
        <f>VLOOKUP(Table7[[#This Row],[CID]],ALY,2,FALSE)</f>
        <v>Word Choice</v>
      </c>
    </row>
    <row r="834" spans="1:11" x14ac:dyDescent="0.2">
      <c r="A834" s="8" t="str">
        <f>Table7[[#This Row],[Test No.]]&amp;Table7[[#This Row],[Section]]&amp;Table7[[#This Row],[Q. No.]]</f>
        <v>P12E8</v>
      </c>
      <c r="B834" s="8"/>
      <c r="C834" s="9" t="s">
        <v>138</v>
      </c>
      <c r="D834" s="6">
        <v>8</v>
      </c>
      <c r="E834" s="6" t="s">
        <v>31</v>
      </c>
      <c r="F834" s="14">
        <v>1</v>
      </c>
      <c r="G834" s="14" t="s">
        <v>59</v>
      </c>
      <c r="H834" s="10">
        <v>3</v>
      </c>
      <c r="I834" s="13" t="s">
        <v>39</v>
      </c>
      <c r="J834" s="3" t="s">
        <v>402</v>
      </c>
      <c r="K834" s="2" t="str">
        <f>VLOOKUP(Table7[[#This Row],[CID]],ALY,2,FALSE)</f>
        <v>Faulty Modifier</v>
      </c>
    </row>
    <row r="835" spans="1:11" x14ac:dyDescent="0.2">
      <c r="A835" s="8" t="str">
        <f>Table7[[#This Row],[Test No.]]&amp;Table7[[#This Row],[Section]]&amp;Table7[[#This Row],[Q. No.]]</f>
        <v>P12E9</v>
      </c>
      <c r="B835" s="8"/>
      <c r="C835" s="9" t="s">
        <v>138</v>
      </c>
      <c r="D835" s="6">
        <v>9</v>
      </c>
      <c r="E835" s="6" t="s">
        <v>31</v>
      </c>
      <c r="F835" s="14">
        <v>1</v>
      </c>
      <c r="G835" s="14" t="s">
        <v>59</v>
      </c>
      <c r="H835" s="10">
        <v>3</v>
      </c>
      <c r="I835" s="13" t="s">
        <v>39</v>
      </c>
      <c r="J835" s="3" t="s">
        <v>402</v>
      </c>
      <c r="K835" s="2" t="str">
        <f>VLOOKUP(Table7[[#This Row],[CID]],ALY,2,FALSE)</f>
        <v>Faulty Modifier</v>
      </c>
    </row>
    <row r="836" spans="1:11" x14ac:dyDescent="0.2">
      <c r="A836" s="8" t="str">
        <f>Table7[[#This Row],[Test No.]]&amp;Table7[[#This Row],[Section]]&amp;Table7[[#This Row],[Q. No.]]</f>
        <v>P12E10</v>
      </c>
      <c r="B836" s="8"/>
      <c r="C836" s="9" t="s">
        <v>138</v>
      </c>
      <c r="D836" s="6">
        <v>10</v>
      </c>
      <c r="E836" s="6" t="s">
        <v>31</v>
      </c>
      <c r="F836" s="14">
        <v>1</v>
      </c>
      <c r="G836" s="14" t="s">
        <v>59</v>
      </c>
      <c r="H836" s="10">
        <v>2</v>
      </c>
      <c r="I836" s="13" t="s">
        <v>38</v>
      </c>
      <c r="J836" s="3" t="s">
        <v>394</v>
      </c>
      <c r="K836" s="2" t="str">
        <f>VLOOKUP(Table7[[#This Row],[CID]],ALY,2,FALSE)</f>
        <v>Pronouns</v>
      </c>
    </row>
    <row r="837" spans="1:11" x14ac:dyDescent="0.2">
      <c r="A837" s="8" t="str">
        <f>Table7[[#This Row],[Test No.]]&amp;Table7[[#This Row],[Section]]&amp;Table7[[#This Row],[Q. No.]]</f>
        <v>P12E11</v>
      </c>
      <c r="B837" s="8"/>
      <c r="C837" s="9" t="s">
        <v>138</v>
      </c>
      <c r="D837" s="6">
        <v>11</v>
      </c>
      <c r="E837" s="6" t="s">
        <v>31</v>
      </c>
      <c r="F837" s="14">
        <v>1</v>
      </c>
      <c r="G837" s="14" t="s">
        <v>59</v>
      </c>
      <c r="H837" s="10">
        <v>3</v>
      </c>
      <c r="I837" s="13" t="s">
        <v>39</v>
      </c>
      <c r="J837" s="3" t="s">
        <v>400</v>
      </c>
      <c r="K837" s="2" t="str">
        <f>VLOOKUP(Table7[[#This Row],[CID]],ALY,2,FALSE)</f>
        <v>Run-On Sentence</v>
      </c>
    </row>
    <row r="838" spans="1:11" x14ac:dyDescent="0.2">
      <c r="A838" s="8" t="str">
        <f>Table7[[#This Row],[Test No.]]&amp;Table7[[#This Row],[Section]]&amp;Table7[[#This Row],[Q. No.]]</f>
        <v>P12E12</v>
      </c>
      <c r="B838" s="8"/>
      <c r="C838" s="9" t="s">
        <v>138</v>
      </c>
      <c r="D838" s="6">
        <v>12</v>
      </c>
      <c r="E838" s="6" t="s">
        <v>31</v>
      </c>
      <c r="F838" s="14">
        <v>1</v>
      </c>
      <c r="G838" s="14" t="s">
        <v>59</v>
      </c>
      <c r="H838" s="10">
        <v>2</v>
      </c>
      <c r="I838" s="13" t="s">
        <v>38</v>
      </c>
      <c r="J838" s="3" t="s">
        <v>395</v>
      </c>
      <c r="K838" s="2" t="str">
        <f>VLOOKUP(Table7[[#This Row],[CID]],ALY,2,FALSE)</f>
        <v>Verb Forms/Tense Agreement</v>
      </c>
    </row>
    <row r="839" spans="1:11" x14ac:dyDescent="0.2">
      <c r="A839" s="8" t="str">
        <f>Table7[[#This Row],[Test No.]]&amp;Table7[[#This Row],[Section]]&amp;Table7[[#This Row],[Q. No.]]</f>
        <v>P12E13</v>
      </c>
      <c r="B839" s="8"/>
      <c r="C839" s="9" t="s">
        <v>138</v>
      </c>
      <c r="D839" s="6">
        <v>13</v>
      </c>
      <c r="E839" s="6" t="s">
        <v>31</v>
      </c>
      <c r="F839" s="14">
        <v>1</v>
      </c>
      <c r="G839" s="14" t="s">
        <v>59</v>
      </c>
      <c r="H839" s="14">
        <v>1</v>
      </c>
      <c r="I839" s="14" t="s">
        <v>37</v>
      </c>
      <c r="J839" s="3" t="s">
        <v>388</v>
      </c>
      <c r="K839" s="2" t="str">
        <f>VLOOKUP(Table7[[#This Row],[CID]],ALY,2,FALSE)</f>
        <v>Apostrophes</v>
      </c>
    </row>
    <row r="840" spans="1:11" x14ac:dyDescent="0.2">
      <c r="A840" s="8" t="str">
        <f>Table7[[#This Row],[Test No.]]&amp;Table7[[#This Row],[Section]]&amp;Table7[[#This Row],[Q. No.]]</f>
        <v>P12E14</v>
      </c>
      <c r="B840" s="8"/>
      <c r="C840" s="9" t="s">
        <v>138</v>
      </c>
      <c r="D840" s="6">
        <v>14</v>
      </c>
      <c r="E840" s="6" t="s">
        <v>31</v>
      </c>
      <c r="F840" s="14">
        <v>2</v>
      </c>
      <c r="G840" s="13" t="s">
        <v>57</v>
      </c>
      <c r="H840" s="10">
        <v>5</v>
      </c>
      <c r="I840" s="13" t="s">
        <v>41</v>
      </c>
      <c r="J840" s="3" t="s">
        <v>517</v>
      </c>
      <c r="K840" s="2" t="str">
        <f>VLOOKUP(Table7[[#This Row],[CID]],ALY,2,FALSE)</f>
        <v>Logical Transitions</v>
      </c>
    </row>
    <row r="841" spans="1:11" x14ac:dyDescent="0.2">
      <c r="A841" s="8" t="str">
        <f>Table7[[#This Row],[Test No.]]&amp;Table7[[#This Row],[Section]]&amp;Table7[[#This Row],[Q. No.]]</f>
        <v>P12E15</v>
      </c>
      <c r="B841" s="8"/>
      <c r="C841" s="9" t="s">
        <v>138</v>
      </c>
      <c r="D841" s="6">
        <v>15</v>
      </c>
      <c r="E841" s="6" t="s">
        <v>31</v>
      </c>
      <c r="F841" s="14">
        <v>2</v>
      </c>
      <c r="G841" s="13" t="s">
        <v>57</v>
      </c>
      <c r="H841" s="10">
        <v>4</v>
      </c>
      <c r="I841" s="13" t="s">
        <v>40</v>
      </c>
      <c r="J841" s="3" t="s">
        <v>513</v>
      </c>
      <c r="K841" s="2" t="str">
        <f>VLOOKUP(Table7[[#This Row],[CID]],ALY,2,FALSE)</f>
        <v>Writer's Goal</v>
      </c>
    </row>
    <row r="842" spans="1:11" x14ac:dyDescent="0.2">
      <c r="A842" s="8" t="str">
        <f>Table7[[#This Row],[Test No.]]&amp;Table7[[#This Row],[Section]]&amp;Table7[[#This Row],[Q. No.]]</f>
        <v>P12E16</v>
      </c>
      <c r="B842" s="8"/>
      <c r="C842" s="9" t="s">
        <v>138</v>
      </c>
      <c r="D842" s="6">
        <v>16</v>
      </c>
      <c r="E842" s="6" t="s">
        <v>31</v>
      </c>
      <c r="F842" s="14">
        <v>2</v>
      </c>
      <c r="G842" s="13" t="s">
        <v>57</v>
      </c>
      <c r="H842" s="10">
        <v>6</v>
      </c>
      <c r="I842" s="13" t="s">
        <v>42</v>
      </c>
      <c r="J842" s="3" t="s">
        <v>523</v>
      </c>
      <c r="K842" s="2" t="str">
        <f>VLOOKUP(Table7[[#This Row],[CID]],ALY,2,FALSE)</f>
        <v>Avoiding Ambiguity &amp; Redundancy</v>
      </c>
    </row>
    <row r="843" spans="1:11" x14ac:dyDescent="0.2">
      <c r="A843" s="8" t="str">
        <f>Table7[[#This Row],[Test No.]]&amp;Table7[[#This Row],[Section]]&amp;Table7[[#This Row],[Q. No.]]</f>
        <v>P12E17</v>
      </c>
      <c r="B843" s="8"/>
      <c r="C843" s="9" t="s">
        <v>138</v>
      </c>
      <c r="D843" s="6">
        <v>17</v>
      </c>
      <c r="E843" s="6" t="s">
        <v>31</v>
      </c>
      <c r="F843" s="14">
        <v>1</v>
      </c>
      <c r="G843" s="14" t="s">
        <v>59</v>
      </c>
      <c r="H843" s="10">
        <v>2</v>
      </c>
      <c r="I843" s="13" t="s">
        <v>38</v>
      </c>
      <c r="J843" s="3" t="s">
        <v>397</v>
      </c>
      <c r="K843" s="2" t="str">
        <f>VLOOKUP(Table7[[#This Row],[CID]],ALY,2,FALSE)</f>
        <v>Word Choice</v>
      </c>
    </row>
    <row r="844" spans="1:11" x14ac:dyDescent="0.2">
      <c r="A844" s="8" t="str">
        <f>Table7[[#This Row],[Test No.]]&amp;Table7[[#This Row],[Section]]&amp;Table7[[#This Row],[Q. No.]]</f>
        <v>P12E18</v>
      </c>
      <c r="B844" s="8"/>
      <c r="C844" s="9" t="s">
        <v>138</v>
      </c>
      <c r="D844" s="6">
        <v>18</v>
      </c>
      <c r="E844" s="6" t="s">
        <v>31</v>
      </c>
      <c r="F844" s="14">
        <v>1</v>
      </c>
      <c r="G844" s="14" t="s">
        <v>59</v>
      </c>
      <c r="H844" s="10">
        <v>2</v>
      </c>
      <c r="I844" s="13" t="s">
        <v>38</v>
      </c>
      <c r="J844" s="3" t="s">
        <v>395</v>
      </c>
      <c r="K844" s="2" t="str">
        <f>VLOOKUP(Table7[[#This Row],[CID]],ALY,2,FALSE)</f>
        <v>Verb Forms/Tense Agreement</v>
      </c>
    </row>
    <row r="845" spans="1:11" x14ac:dyDescent="0.2">
      <c r="A845" s="8" t="str">
        <f>Table7[[#This Row],[Test No.]]&amp;Table7[[#This Row],[Section]]&amp;Table7[[#This Row],[Q. No.]]</f>
        <v>P12E19</v>
      </c>
      <c r="B845" s="8"/>
      <c r="C845" s="9" t="s">
        <v>138</v>
      </c>
      <c r="D845" s="6">
        <v>19</v>
      </c>
      <c r="E845" s="6" t="s">
        <v>31</v>
      </c>
      <c r="F845" s="14">
        <v>1</v>
      </c>
      <c r="G845" s="14" t="s">
        <v>59</v>
      </c>
      <c r="H845" s="10">
        <v>3</v>
      </c>
      <c r="I845" s="13" t="s">
        <v>39</v>
      </c>
      <c r="J845" s="3" t="s">
        <v>400</v>
      </c>
      <c r="K845" s="2" t="str">
        <f>VLOOKUP(Table7[[#This Row],[CID]],ALY,2,FALSE)</f>
        <v>Run-On Sentence</v>
      </c>
    </row>
    <row r="846" spans="1:11" x14ac:dyDescent="0.2">
      <c r="A846" s="8" t="str">
        <f>Table7[[#This Row],[Test No.]]&amp;Table7[[#This Row],[Section]]&amp;Table7[[#This Row],[Q. No.]]</f>
        <v>P12E20</v>
      </c>
      <c r="B846" s="8"/>
      <c r="C846" s="9" t="s">
        <v>138</v>
      </c>
      <c r="D846" s="6">
        <v>20</v>
      </c>
      <c r="E846" s="6" t="s">
        <v>31</v>
      </c>
      <c r="F846" s="14">
        <v>1</v>
      </c>
      <c r="G846" s="14" t="s">
        <v>59</v>
      </c>
      <c r="H846" s="10">
        <v>2</v>
      </c>
      <c r="I846" s="13" t="s">
        <v>38</v>
      </c>
      <c r="J846" s="3" t="s">
        <v>395</v>
      </c>
      <c r="K846" s="2" t="str">
        <f>VLOOKUP(Table7[[#This Row],[CID]],ALY,2,FALSE)</f>
        <v>Verb Forms/Tense Agreement</v>
      </c>
    </row>
    <row r="847" spans="1:11" x14ac:dyDescent="0.2">
      <c r="A847" s="8" t="str">
        <f>Table7[[#This Row],[Test No.]]&amp;Table7[[#This Row],[Section]]&amp;Table7[[#This Row],[Q. No.]]</f>
        <v>P12E21</v>
      </c>
      <c r="B847" s="8"/>
      <c r="C847" s="9" t="s">
        <v>138</v>
      </c>
      <c r="D847" s="6">
        <v>21</v>
      </c>
      <c r="E847" s="6" t="s">
        <v>31</v>
      </c>
      <c r="F847" s="14">
        <v>1</v>
      </c>
      <c r="G847" s="14" t="s">
        <v>59</v>
      </c>
      <c r="H847" s="10">
        <v>2</v>
      </c>
      <c r="I847" s="13" t="s">
        <v>38</v>
      </c>
      <c r="J847" s="3" t="s">
        <v>394</v>
      </c>
      <c r="K847" s="2" t="str">
        <f>VLOOKUP(Table7[[#This Row],[CID]],ALY,2,FALSE)</f>
        <v>Pronouns</v>
      </c>
    </row>
    <row r="848" spans="1:11" x14ac:dyDescent="0.2">
      <c r="A848" s="8" t="str">
        <f>Table7[[#This Row],[Test No.]]&amp;Table7[[#This Row],[Section]]&amp;Table7[[#This Row],[Q. No.]]</f>
        <v>P12E22</v>
      </c>
      <c r="B848" s="8"/>
      <c r="C848" s="9" t="s">
        <v>138</v>
      </c>
      <c r="D848" s="6">
        <v>22</v>
      </c>
      <c r="E848" s="6" t="s">
        <v>31</v>
      </c>
      <c r="F848" s="14">
        <v>1</v>
      </c>
      <c r="G848" s="14" t="s">
        <v>59</v>
      </c>
      <c r="H848" s="10">
        <v>3</v>
      </c>
      <c r="I848" s="13" t="s">
        <v>39</v>
      </c>
      <c r="J848" s="3" t="s">
        <v>399</v>
      </c>
      <c r="K848" s="2" t="str">
        <f>VLOOKUP(Table7[[#This Row],[CID]],ALY,2,FALSE)</f>
        <v>Sentence Fragment</v>
      </c>
    </row>
    <row r="849" spans="1:11" x14ac:dyDescent="0.2">
      <c r="A849" s="8" t="str">
        <f>Table7[[#This Row],[Test No.]]&amp;Table7[[#This Row],[Section]]&amp;Table7[[#This Row],[Q. No.]]</f>
        <v>P12E23</v>
      </c>
      <c r="B849" s="8"/>
      <c r="C849" s="9" t="s">
        <v>138</v>
      </c>
      <c r="D849" s="6">
        <v>23</v>
      </c>
      <c r="E849" s="6" t="s">
        <v>31</v>
      </c>
      <c r="F849" s="14">
        <v>2</v>
      </c>
      <c r="G849" s="13" t="s">
        <v>57</v>
      </c>
      <c r="H849" s="10">
        <v>6</v>
      </c>
      <c r="I849" s="13" t="s">
        <v>42</v>
      </c>
      <c r="J849" s="3" t="s">
        <v>523</v>
      </c>
      <c r="K849" s="2" t="str">
        <f>VLOOKUP(Table7[[#This Row],[CID]],ALY,2,FALSE)</f>
        <v>Avoiding Ambiguity &amp; Redundancy</v>
      </c>
    </row>
    <row r="850" spans="1:11" x14ac:dyDescent="0.2">
      <c r="A850" s="8" t="str">
        <f>Table7[[#This Row],[Test No.]]&amp;Table7[[#This Row],[Section]]&amp;Table7[[#This Row],[Q. No.]]</f>
        <v>P12E24</v>
      </c>
      <c r="B850" s="8"/>
      <c r="C850" s="9" t="s">
        <v>138</v>
      </c>
      <c r="D850" s="6">
        <v>24</v>
      </c>
      <c r="E850" s="6" t="s">
        <v>31</v>
      </c>
      <c r="F850" s="14">
        <v>1</v>
      </c>
      <c r="G850" s="14" t="s">
        <v>59</v>
      </c>
      <c r="H850" s="10">
        <v>3</v>
      </c>
      <c r="I850" s="13" t="s">
        <v>39</v>
      </c>
      <c r="J850" s="3" t="s">
        <v>399</v>
      </c>
      <c r="K850" s="2" t="str">
        <f>VLOOKUP(Table7[[#This Row],[CID]],ALY,2,FALSE)</f>
        <v>Sentence Fragment</v>
      </c>
    </row>
    <row r="851" spans="1:11" x14ac:dyDescent="0.2">
      <c r="A851" s="8" t="str">
        <f>Table7[[#This Row],[Test No.]]&amp;Table7[[#This Row],[Section]]&amp;Table7[[#This Row],[Q. No.]]</f>
        <v>P12E25</v>
      </c>
      <c r="B851" s="8"/>
      <c r="C851" s="9" t="s">
        <v>138</v>
      </c>
      <c r="D851" s="6">
        <v>25</v>
      </c>
      <c r="E851" s="6" t="s">
        <v>31</v>
      </c>
      <c r="F851" s="14">
        <v>1</v>
      </c>
      <c r="G851" s="14" t="s">
        <v>59</v>
      </c>
      <c r="H851" s="10">
        <v>2</v>
      </c>
      <c r="I851" s="13" t="s">
        <v>38</v>
      </c>
      <c r="J851" s="3" t="s">
        <v>395</v>
      </c>
      <c r="K851" s="2" t="str">
        <f>VLOOKUP(Table7[[#This Row],[CID]],ALY,2,FALSE)</f>
        <v>Verb Forms/Tense Agreement</v>
      </c>
    </row>
    <row r="852" spans="1:11" x14ac:dyDescent="0.2">
      <c r="A852" s="8" t="str">
        <f>Table7[[#This Row],[Test No.]]&amp;Table7[[#This Row],[Section]]&amp;Table7[[#This Row],[Q. No.]]</f>
        <v>P12E26</v>
      </c>
      <c r="B852" s="8"/>
      <c r="C852" s="9" t="s">
        <v>138</v>
      </c>
      <c r="D852" s="6">
        <v>26</v>
      </c>
      <c r="E852" s="6" t="s">
        <v>31</v>
      </c>
      <c r="F852" s="14">
        <v>2</v>
      </c>
      <c r="G852" s="13" t="s">
        <v>57</v>
      </c>
      <c r="H852" s="10">
        <v>4</v>
      </c>
      <c r="I852" s="13" t="s">
        <v>40</v>
      </c>
      <c r="J852" s="6" t="s">
        <v>516</v>
      </c>
      <c r="K852" s="10" t="str">
        <f>VLOOKUP(Table7[[#This Row],[CID]],ALY,2,FALSE)</f>
        <v>Transitions &amp; Topic Sentences</v>
      </c>
    </row>
    <row r="853" spans="1:11" x14ac:dyDescent="0.2">
      <c r="A853" s="8" t="str">
        <f>Table7[[#This Row],[Test No.]]&amp;Table7[[#This Row],[Section]]&amp;Table7[[#This Row],[Q. No.]]</f>
        <v>P12E27</v>
      </c>
      <c r="B853" s="8"/>
      <c r="C853" s="9" t="s">
        <v>138</v>
      </c>
      <c r="D853" s="6">
        <v>27</v>
      </c>
      <c r="E853" s="6" t="s">
        <v>31</v>
      </c>
      <c r="F853" s="14">
        <v>1</v>
      </c>
      <c r="G853" s="14" t="s">
        <v>59</v>
      </c>
      <c r="H853" s="10">
        <v>2</v>
      </c>
      <c r="I853" s="13" t="s">
        <v>38</v>
      </c>
      <c r="J853" s="3" t="s">
        <v>397</v>
      </c>
      <c r="K853" s="2" t="str">
        <f>VLOOKUP(Table7[[#This Row],[CID]],ALY,2,FALSE)</f>
        <v>Word Choice</v>
      </c>
    </row>
    <row r="854" spans="1:11" x14ac:dyDescent="0.2">
      <c r="A854" s="8" t="str">
        <f>Table7[[#This Row],[Test No.]]&amp;Table7[[#This Row],[Section]]&amp;Table7[[#This Row],[Q. No.]]</f>
        <v>P12E28</v>
      </c>
      <c r="B854" s="8"/>
      <c r="C854" s="9" t="s">
        <v>138</v>
      </c>
      <c r="D854" s="6">
        <v>28</v>
      </c>
      <c r="E854" s="6" t="s">
        <v>31</v>
      </c>
      <c r="F854" s="14">
        <v>1</v>
      </c>
      <c r="G854" s="14" t="s">
        <v>59</v>
      </c>
      <c r="H854" s="10">
        <v>2</v>
      </c>
      <c r="I854" s="13" t="s">
        <v>38</v>
      </c>
      <c r="J854" s="3" t="s">
        <v>395</v>
      </c>
      <c r="K854" s="2" t="str">
        <f>VLOOKUP(Table7[[#This Row],[CID]],ALY,2,FALSE)</f>
        <v>Verb Forms/Tense Agreement</v>
      </c>
    </row>
    <row r="855" spans="1:11" x14ac:dyDescent="0.2">
      <c r="A855" s="8" t="str">
        <f>Table7[[#This Row],[Test No.]]&amp;Table7[[#This Row],[Section]]&amp;Table7[[#This Row],[Q. No.]]</f>
        <v>P12E29</v>
      </c>
      <c r="B855" s="8"/>
      <c r="C855" s="9" t="s">
        <v>138</v>
      </c>
      <c r="D855" s="6">
        <v>29</v>
      </c>
      <c r="E855" s="6" t="s">
        <v>31</v>
      </c>
      <c r="F855" s="14">
        <v>2</v>
      </c>
      <c r="G855" s="13" t="s">
        <v>57</v>
      </c>
      <c r="H855" s="10">
        <v>4</v>
      </c>
      <c r="I855" s="13" t="s">
        <v>40</v>
      </c>
      <c r="J855" s="3" t="s">
        <v>514</v>
      </c>
      <c r="K855" s="2" t="str">
        <f>VLOOKUP(Table7[[#This Row],[CID]],ALY,2,FALSE)</f>
        <v>Relation to Paragraph/Essay</v>
      </c>
    </row>
    <row r="856" spans="1:11" x14ac:dyDescent="0.2">
      <c r="A856" s="8" t="str">
        <f>Table7[[#This Row],[Test No.]]&amp;Table7[[#This Row],[Section]]&amp;Table7[[#This Row],[Q. No.]]</f>
        <v>P12E30</v>
      </c>
      <c r="B856" s="8"/>
      <c r="C856" s="9" t="s">
        <v>138</v>
      </c>
      <c r="D856" s="6">
        <v>30</v>
      </c>
      <c r="E856" s="6" t="s">
        <v>31</v>
      </c>
      <c r="F856" s="14">
        <v>2</v>
      </c>
      <c r="G856" s="13" t="s">
        <v>57</v>
      </c>
      <c r="H856" s="10">
        <v>5</v>
      </c>
      <c r="I856" s="13" t="s">
        <v>41</v>
      </c>
      <c r="J856" s="3" t="s">
        <v>520</v>
      </c>
      <c r="K856" s="2" t="str">
        <f>VLOOKUP(Table7[[#This Row],[CID]],ALY,2,FALSE)</f>
        <v>Reorganization</v>
      </c>
    </row>
    <row r="857" spans="1:11" x14ac:dyDescent="0.2">
      <c r="A857" s="8" t="str">
        <f>Table7[[#This Row],[Test No.]]&amp;Table7[[#This Row],[Section]]&amp;Table7[[#This Row],[Q. No.]]</f>
        <v>P12E31</v>
      </c>
      <c r="B857" s="8"/>
      <c r="C857" s="9" t="s">
        <v>138</v>
      </c>
      <c r="D857" s="6">
        <v>31</v>
      </c>
      <c r="E857" s="6" t="s">
        <v>31</v>
      </c>
      <c r="F857" s="14">
        <v>2</v>
      </c>
      <c r="G857" s="13" t="s">
        <v>57</v>
      </c>
      <c r="H857" s="10">
        <v>6</v>
      </c>
      <c r="I857" s="13" t="s">
        <v>42</v>
      </c>
      <c r="J857" s="3" t="s">
        <v>523</v>
      </c>
      <c r="K857" s="2" t="str">
        <f>VLOOKUP(Table7[[#This Row],[CID]],ALY,2,FALSE)</f>
        <v>Avoiding Ambiguity &amp; Redundancy</v>
      </c>
    </row>
    <row r="858" spans="1:11" x14ac:dyDescent="0.2">
      <c r="A858" s="8" t="str">
        <f>Table7[[#This Row],[Test No.]]&amp;Table7[[#This Row],[Section]]&amp;Table7[[#This Row],[Q. No.]]</f>
        <v>P12E32</v>
      </c>
      <c r="B858" s="8"/>
      <c r="C858" s="9" t="s">
        <v>138</v>
      </c>
      <c r="D858" s="6">
        <v>32</v>
      </c>
      <c r="E858" s="6" t="s">
        <v>31</v>
      </c>
      <c r="F858" s="14">
        <v>1</v>
      </c>
      <c r="G858" s="14" t="s">
        <v>59</v>
      </c>
      <c r="H858" s="14">
        <v>1</v>
      </c>
      <c r="I858" s="14" t="s">
        <v>37</v>
      </c>
      <c r="J858" s="3" t="s">
        <v>388</v>
      </c>
      <c r="K858" s="2" t="str">
        <f>VLOOKUP(Table7[[#This Row],[CID]],ALY,2,FALSE)</f>
        <v>Apostrophes</v>
      </c>
    </row>
    <row r="859" spans="1:11" x14ac:dyDescent="0.2">
      <c r="A859" s="8" t="str">
        <f>Table7[[#This Row],[Test No.]]&amp;Table7[[#This Row],[Section]]&amp;Table7[[#This Row],[Q. No.]]</f>
        <v>P12E33</v>
      </c>
      <c r="B859" s="8"/>
      <c r="C859" s="9" t="s">
        <v>138</v>
      </c>
      <c r="D859" s="6">
        <v>33</v>
      </c>
      <c r="E859" s="6" t="s">
        <v>31</v>
      </c>
      <c r="F859" s="14">
        <v>2</v>
      </c>
      <c r="G859" s="13" t="s">
        <v>57</v>
      </c>
      <c r="H859" s="10">
        <v>4</v>
      </c>
      <c r="I859" s="13" t="s">
        <v>40</v>
      </c>
      <c r="J859" s="3" t="s">
        <v>512</v>
      </c>
      <c r="K859" s="2" t="str">
        <f>VLOOKUP(Table7[[#This Row],[CID]],ALY,2,FALSE)</f>
        <v>Additional Detail &amp; Evidence</v>
      </c>
    </row>
    <row r="860" spans="1:11" x14ac:dyDescent="0.2">
      <c r="A860" s="8" t="str">
        <f>Table7[[#This Row],[Test No.]]&amp;Table7[[#This Row],[Section]]&amp;Table7[[#This Row],[Q. No.]]</f>
        <v>P12E34</v>
      </c>
      <c r="B860" s="8"/>
      <c r="C860" s="9" t="s">
        <v>138</v>
      </c>
      <c r="D860" s="6">
        <v>34</v>
      </c>
      <c r="E860" s="6" t="s">
        <v>31</v>
      </c>
      <c r="F860" s="14">
        <v>2</v>
      </c>
      <c r="G860" s="13" t="s">
        <v>57</v>
      </c>
      <c r="H860" s="10">
        <v>6</v>
      </c>
      <c r="I860" s="13" t="s">
        <v>42</v>
      </c>
      <c r="J860" s="3" t="s">
        <v>523</v>
      </c>
      <c r="K860" s="2" t="str">
        <f>VLOOKUP(Table7[[#This Row],[CID]],ALY,2,FALSE)</f>
        <v>Avoiding Ambiguity &amp; Redundancy</v>
      </c>
    </row>
    <row r="861" spans="1:11" x14ac:dyDescent="0.2">
      <c r="A861" s="8" t="str">
        <f>Table7[[#This Row],[Test No.]]&amp;Table7[[#This Row],[Section]]&amp;Table7[[#This Row],[Q. No.]]</f>
        <v>P12E35</v>
      </c>
      <c r="B861" s="8"/>
      <c r="C861" s="9" t="s">
        <v>138</v>
      </c>
      <c r="D861" s="6">
        <v>35</v>
      </c>
      <c r="E861" s="6" t="s">
        <v>31</v>
      </c>
      <c r="F861" s="14">
        <v>2</v>
      </c>
      <c r="G861" s="13" t="s">
        <v>57</v>
      </c>
      <c r="H861" s="10">
        <v>6</v>
      </c>
      <c r="I861" s="13" t="s">
        <v>42</v>
      </c>
      <c r="J861" s="3" t="s">
        <v>523</v>
      </c>
      <c r="K861" s="2" t="str">
        <f>VLOOKUP(Table7[[#This Row],[CID]],ALY,2,FALSE)</f>
        <v>Avoiding Ambiguity &amp; Redundancy</v>
      </c>
    </row>
    <row r="862" spans="1:11" x14ac:dyDescent="0.2">
      <c r="A862" s="8" t="str">
        <f>Table7[[#This Row],[Test No.]]&amp;Table7[[#This Row],[Section]]&amp;Table7[[#This Row],[Q. No.]]</f>
        <v>P12E36</v>
      </c>
      <c r="B862" s="8"/>
      <c r="C862" s="9" t="s">
        <v>138</v>
      </c>
      <c r="D862" s="6">
        <v>36</v>
      </c>
      <c r="E862" s="6" t="s">
        <v>31</v>
      </c>
      <c r="F862" s="14">
        <v>2</v>
      </c>
      <c r="G862" s="13" t="s">
        <v>57</v>
      </c>
      <c r="H862" s="10">
        <v>6</v>
      </c>
      <c r="I862" s="13" t="s">
        <v>42</v>
      </c>
      <c r="J862" s="3" t="s">
        <v>522</v>
      </c>
      <c r="K862" s="2" t="str">
        <f>VLOOKUP(Table7[[#This Row],[CID]],ALY,2,FALSE)</f>
        <v>Effectiveness</v>
      </c>
    </row>
    <row r="863" spans="1:11" x14ac:dyDescent="0.2">
      <c r="A863" s="8" t="str">
        <f>Table7[[#This Row],[Test No.]]&amp;Table7[[#This Row],[Section]]&amp;Table7[[#This Row],[Q. No.]]</f>
        <v>P12E37</v>
      </c>
      <c r="B863" s="8"/>
      <c r="C863" s="9" t="s">
        <v>138</v>
      </c>
      <c r="D863" s="6">
        <v>37</v>
      </c>
      <c r="E863" s="6" t="s">
        <v>31</v>
      </c>
      <c r="F863" s="14">
        <v>1</v>
      </c>
      <c r="G863" s="14" t="s">
        <v>59</v>
      </c>
      <c r="H863" s="14">
        <v>1</v>
      </c>
      <c r="I863" s="14" t="s">
        <v>37</v>
      </c>
      <c r="J863" s="3" t="s">
        <v>387</v>
      </c>
      <c r="K863" s="2" t="str">
        <f>VLOOKUP(Table7[[#This Row],[CID]],ALY,2,FALSE)</f>
        <v>Commas</v>
      </c>
    </row>
    <row r="864" spans="1:11" x14ac:dyDescent="0.2">
      <c r="A864" s="8" t="str">
        <f>Table7[[#This Row],[Test No.]]&amp;Table7[[#This Row],[Section]]&amp;Table7[[#This Row],[Q. No.]]</f>
        <v>P12E38</v>
      </c>
      <c r="B864" s="8"/>
      <c r="C864" s="9" t="s">
        <v>138</v>
      </c>
      <c r="D864" s="6">
        <v>38</v>
      </c>
      <c r="E864" s="6" t="s">
        <v>31</v>
      </c>
      <c r="F864" s="14">
        <v>1</v>
      </c>
      <c r="G864" s="14" t="s">
        <v>59</v>
      </c>
      <c r="H864" s="10">
        <v>2</v>
      </c>
      <c r="I864" s="13" t="s">
        <v>38</v>
      </c>
      <c r="J864" s="3" t="s">
        <v>397</v>
      </c>
      <c r="K864" s="2" t="str">
        <f>VLOOKUP(Table7[[#This Row],[CID]],ALY,2,FALSE)</f>
        <v>Word Choice</v>
      </c>
    </row>
    <row r="865" spans="1:11" x14ac:dyDescent="0.2">
      <c r="A865" s="8" t="str">
        <f>Table7[[#This Row],[Test No.]]&amp;Table7[[#This Row],[Section]]&amp;Table7[[#This Row],[Q. No.]]</f>
        <v>P12E39</v>
      </c>
      <c r="B865" s="8"/>
      <c r="C865" s="9" t="s">
        <v>138</v>
      </c>
      <c r="D865" s="3">
        <v>39</v>
      </c>
      <c r="E865" s="6" t="s">
        <v>31</v>
      </c>
      <c r="F865" s="14">
        <v>2</v>
      </c>
      <c r="G865" s="13" t="s">
        <v>57</v>
      </c>
      <c r="H865" s="10">
        <v>6</v>
      </c>
      <c r="I865" s="13" t="s">
        <v>42</v>
      </c>
      <c r="J865" s="3" t="s">
        <v>523</v>
      </c>
      <c r="K865" s="2" t="str">
        <f>VLOOKUP(Table7[[#This Row],[CID]],ALY,2,FALSE)</f>
        <v>Avoiding Ambiguity &amp; Redundancy</v>
      </c>
    </row>
    <row r="866" spans="1:11" x14ac:dyDescent="0.2">
      <c r="A866" s="8" t="str">
        <f>Table7[[#This Row],[Test No.]]&amp;Table7[[#This Row],[Section]]&amp;Table7[[#This Row],[Q. No.]]</f>
        <v>P12E40</v>
      </c>
      <c r="B866" s="8"/>
      <c r="C866" s="9" t="s">
        <v>138</v>
      </c>
      <c r="D866" s="6">
        <v>40</v>
      </c>
      <c r="E866" s="6" t="s">
        <v>31</v>
      </c>
      <c r="F866" s="14">
        <v>1</v>
      </c>
      <c r="G866" s="14" t="s">
        <v>59</v>
      </c>
      <c r="H866" s="10">
        <v>3</v>
      </c>
      <c r="I866" s="13" t="s">
        <v>39</v>
      </c>
      <c r="J866" s="3" t="s">
        <v>401</v>
      </c>
      <c r="K866" s="2" t="str">
        <f>VLOOKUP(Table7[[#This Row],[CID]],ALY,2,FALSE)</f>
        <v>Parallel Construction</v>
      </c>
    </row>
    <row r="867" spans="1:11" x14ac:dyDescent="0.2">
      <c r="A867" s="8" t="str">
        <f>Table7[[#This Row],[Test No.]]&amp;Table7[[#This Row],[Section]]&amp;Table7[[#This Row],[Q. No.]]</f>
        <v>P12E41</v>
      </c>
      <c r="B867" s="8"/>
      <c r="C867" s="9" t="s">
        <v>138</v>
      </c>
      <c r="D867" s="6">
        <v>41</v>
      </c>
      <c r="E867" s="6" t="s">
        <v>31</v>
      </c>
      <c r="F867" s="14">
        <v>2</v>
      </c>
      <c r="G867" s="13" t="s">
        <v>57</v>
      </c>
      <c r="H867" s="10">
        <v>6</v>
      </c>
      <c r="I867" s="13" t="s">
        <v>42</v>
      </c>
      <c r="J867" s="3" t="s">
        <v>523</v>
      </c>
      <c r="K867" s="2" t="str">
        <f>VLOOKUP(Table7[[#This Row],[CID]],ALY,2,FALSE)</f>
        <v>Avoiding Ambiguity &amp; Redundancy</v>
      </c>
    </row>
    <row r="868" spans="1:11" x14ac:dyDescent="0.2">
      <c r="A868" s="8" t="str">
        <f>Table7[[#This Row],[Test No.]]&amp;Table7[[#This Row],[Section]]&amp;Table7[[#This Row],[Q. No.]]</f>
        <v>P12E42</v>
      </c>
      <c r="B868" s="8"/>
      <c r="C868" s="9" t="s">
        <v>138</v>
      </c>
      <c r="D868" s="6">
        <v>42</v>
      </c>
      <c r="E868" s="6" t="s">
        <v>31</v>
      </c>
      <c r="F868" s="14">
        <v>2</v>
      </c>
      <c r="G868" s="13" t="s">
        <v>57</v>
      </c>
      <c r="H868" s="10">
        <v>5</v>
      </c>
      <c r="I868" s="13" t="s">
        <v>41</v>
      </c>
      <c r="J868" s="3" t="s">
        <v>517</v>
      </c>
      <c r="K868" s="2" t="str">
        <f>VLOOKUP(Table7[[#This Row],[CID]],ALY,2,FALSE)</f>
        <v>Logical Transitions</v>
      </c>
    </row>
    <row r="869" spans="1:11" x14ac:dyDescent="0.2">
      <c r="A869" s="8" t="str">
        <f>Table7[[#This Row],[Test No.]]&amp;Table7[[#This Row],[Section]]&amp;Table7[[#This Row],[Q. No.]]</f>
        <v>P12E43</v>
      </c>
      <c r="B869" s="8"/>
      <c r="C869" s="9" t="s">
        <v>138</v>
      </c>
      <c r="D869" s="6">
        <v>43</v>
      </c>
      <c r="E869" s="6" t="s">
        <v>31</v>
      </c>
      <c r="F869" s="14">
        <v>2</v>
      </c>
      <c r="G869" s="13" t="s">
        <v>57</v>
      </c>
      <c r="H869" s="10">
        <v>5</v>
      </c>
      <c r="I869" s="13" t="s">
        <v>41</v>
      </c>
      <c r="J869" s="3" t="s">
        <v>517</v>
      </c>
      <c r="K869" s="2" t="str">
        <f>VLOOKUP(Table7[[#This Row],[CID]],ALY,2,FALSE)</f>
        <v>Logical Transitions</v>
      </c>
    </row>
    <row r="870" spans="1:11" x14ac:dyDescent="0.2">
      <c r="A870" s="8" t="str">
        <f>Table7[[#This Row],[Test No.]]&amp;Table7[[#This Row],[Section]]&amp;Table7[[#This Row],[Q. No.]]</f>
        <v>P12E44</v>
      </c>
      <c r="B870" s="8"/>
      <c r="C870" s="9" t="s">
        <v>138</v>
      </c>
      <c r="D870" s="6">
        <v>44</v>
      </c>
      <c r="E870" s="6" t="s">
        <v>31</v>
      </c>
      <c r="F870" s="14">
        <v>1</v>
      </c>
      <c r="G870" s="14" t="s">
        <v>59</v>
      </c>
      <c r="H870" s="10">
        <v>3</v>
      </c>
      <c r="I870" s="13" t="s">
        <v>39</v>
      </c>
      <c r="J870" s="3" t="s">
        <v>399</v>
      </c>
      <c r="K870" s="2" t="str">
        <f>VLOOKUP(Table7[[#This Row],[CID]],ALY,2,FALSE)</f>
        <v>Sentence Fragment</v>
      </c>
    </row>
    <row r="871" spans="1:11" x14ac:dyDescent="0.2">
      <c r="A871" s="8" t="str">
        <f>Table7[[#This Row],[Test No.]]&amp;Table7[[#This Row],[Section]]&amp;Table7[[#This Row],[Q. No.]]</f>
        <v>P12E45</v>
      </c>
      <c r="B871" s="8"/>
      <c r="C871" s="9" t="s">
        <v>138</v>
      </c>
      <c r="D871" s="6">
        <v>45</v>
      </c>
      <c r="E871" s="6" t="s">
        <v>31</v>
      </c>
      <c r="F871" s="14">
        <v>1</v>
      </c>
      <c r="G871" s="14" t="s">
        <v>59</v>
      </c>
      <c r="H871" s="10">
        <v>3</v>
      </c>
      <c r="I871" s="13" t="s">
        <v>39</v>
      </c>
      <c r="J871" s="3" t="s">
        <v>400</v>
      </c>
      <c r="K871" s="2" t="str">
        <f>VLOOKUP(Table7[[#This Row],[CID]],ALY,2,FALSE)</f>
        <v>Run-On Sentence</v>
      </c>
    </row>
    <row r="872" spans="1:11" x14ac:dyDescent="0.2">
      <c r="A872" s="8" t="str">
        <f>Table7[[#This Row],[Test No.]]&amp;Table7[[#This Row],[Section]]&amp;Table7[[#This Row],[Q. No.]]</f>
        <v>P12E46</v>
      </c>
      <c r="B872" s="8"/>
      <c r="C872" s="9" t="s">
        <v>138</v>
      </c>
      <c r="D872" s="6">
        <v>46</v>
      </c>
      <c r="E872" s="6" t="s">
        <v>31</v>
      </c>
      <c r="F872" s="14">
        <v>1</v>
      </c>
      <c r="G872" s="14" t="s">
        <v>59</v>
      </c>
      <c r="H872" s="10">
        <v>3</v>
      </c>
      <c r="I872" s="13" t="s">
        <v>39</v>
      </c>
      <c r="J872" s="3" t="s">
        <v>400</v>
      </c>
      <c r="K872" s="2" t="str">
        <f>VLOOKUP(Table7[[#This Row],[CID]],ALY,2,FALSE)</f>
        <v>Run-On Sentence</v>
      </c>
    </row>
    <row r="873" spans="1:11" x14ac:dyDescent="0.2">
      <c r="A873" s="8" t="str">
        <f>Table7[[#This Row],[Test No.]]&amp;Table7[[#This Row],[Section]]&amp;Table7[[#This Row],[Q. No.]]</f>
        <v>P12E47</v>
      </c>
      <c r="B873" s="8"/>
      <c r="C873" s="9" t="s">
        <v>138</v>
      </c>
      <c r="D873" s="6">
        <v>47</v>
      </c>
      <c r="E873" s="6" t="s">
        <v>31</v>
      </c>
      <c r="F873" s="14">
        <v>1</v>
      </c>
      <c r="G873" s="14" t="s">
        <v>59</v>
      </c>
      <c r="H873" s="10">
        <v>3</v>
      </c>
      <c r="I873" s="13" t="s">
        <v>39</v>
      </c>
      <c r="J873" s="3" t="s">
        <v>400</v>
      </c>
      <c r="K873" s="2" t="str">
        <f>VLOOKUP(Table7[[#This Row],[CID]],ALY,2,FALSE)</f>
        <v>Run-On Sentence</v>
      </c>
    </row>
    <row r="874" spans="1:11" x14ac:dyDescent="0.2">
      <c r="A874" s="8" t="str">
        <f>Table7[[#This Row],[Test No.]]&amp;Table7[[#This Row],[Section]]&amp;Table7[[#This Row],[Q. No.]]</f>
        <v>P12E48</v>
      </c>
      <c r="B874" s="8"/>
      <c r="C874" s="9" t="s">
        <v>138</v>
      </c>
      <c r="D874" s="6">
        <v>48</v>
      </c>
      <c r="E874" s="6" t="s">
        <v>31</v>
      </c>
      <c r="F874" s="14">
        <v>1</v>
      </c>
      <c r="G874" s="14" t="s">
        <v>59</v>
      </c>
      <c r="H874" s="10">
        <v>2</v>
      </c>
      <c r="I874" s="13" t="s">
        <v>38</v>
      </c>
      <c r="J874" s="3" t="s">
        <v>398</v>
      </c>
      <c r="K874" s="2" t="str">
        <f>VLOOKUP(Table7[[#This Row],[CID]],ALY,2,FALSE)</f>
        <v>Idioms</v>
      </c>
    </row>
    <row r="875" spans="1:11" x14ac:dyDescent="0.2">
      <c r="A875" s="8" t="str">
        <f>Table7[[#This Row],[Test No.]]&amp;Table7[[#This Row],[Section]]&amp;Table7[[#This Row],[Q. No.]]</f>
        <v>P12E49</v>
      </c>
      <c r="B875" s="8"/>
      <c r="C875" s="9" t="s">
        <v>138</v>
      </c>
      <c r="D875" s="6">
        <v>49</v>
      </c>
      <c r="E875" s="6" t="s">
        <v>31</v>
      </c>
      <c r="F875" s="14">
        <v>2</v>
      </c>
      <c r="G875" s="13" t="s">
        <v>57</v>
      </c>
      <c r="H875" s="10">
        <v>4</v>
      </c>
      <c r="I875" s="13" t="s">
        <v>40</v>
      </c>
      <c r="J875" s="3" t="s">
        <v>512</v>
      </c>
      <c r="K875" s="2" t="str">
        <f>VLOOKUP(Table7[[#This Row],[CID]],ALY,2,FALSE)</f>
        <v>Additional Detail &amp; Evidence</v>
      </c>
    </row>
    <row r="876" spans="1:11" x14ac:dyDescent="0.2">
      <c r="A876" s="8" t="str">
        <f>Table7[[#This Row],[Test No.]]&amp;Table7[[#This Row],[Section]]&amp;Table7[[#This Row],[Q. No.]]</f>
        <v>P12E50</v>
      </c>
      <c r="B876" s="8"/>
      <c r="C876" s="9" t="s">
        <v>138</v>
      </c>
      <c r="D876" s="6">
        <v>50</v>
      </c>
      <c r="E876" s="6" t="s">
        <v>31</v>
      </c>
      <c r="F876" s="14">
        <v>1</v>
      </c>
      <c r="G876" s="14" t="s">
        <v>59</v>
      </c>
      <c r="H876" s="10">
        <v>2</v>
      </c>
      <c r="I876" s="13" t="s">
        <v>38</v>
      </c>
      <c r="J876" s="3" t="s">
        <v>397</v>
      </c>
      <c r="K876" s="2" t="str">
        <f>VLOOKUP(Table7[[#This Row],[CID]],ALY,2,FALSE)</f>
        <v>Word Choice</v>
      </c>
    </row>
    <row r="877" spans="1:11" x14ac:dyDescent="0.2">
      <c r="A877" s="8" t="str">
        <f>Table7[[#This Row],[Test No.]]&amp;Table7[[#This Row],[Section]]&amp;Table7[[#This Row],[Q. No.]]</f>
        <v>P12E51</v>
      </c>
      <c r="B877" s="8"/>
      <c r="C877" s="9" t="s">
        <v>138</v>
      </c>
      <c r="D877" s="6">
        <v>51</v>
      </c>
      <c r="E877" s="6" t="s">
        <v>31</v>
      </c>
      <c r="F877" s="14">
        <v>2</v>
      </c>
      <c r="G877" s="13" t="s">
        <v>57</v>
      </c>
      <c r="H877" s="10">
        <v>6</v>
      </c>
      <c r="I877" s="13" t="s">
        <v>42</v>
      </c>
      <c r="J877" s="3" t="s">
        <v>523</v>
      </c>
      <c r="K877" s="2" t="str">
        <f>VLOOKUP(Table7[[#This Row],[CID]],ALY,2,FALSE)</f>
        <v>Avoiding Ambiguity &amp; Redundancy</v>
      </c>
    </row>
    <row r="878" spans="1:11" x14ac:dyDescent="0.2">
      <c r="A878" s="8" t="str">
        <f>Table7[[#This Row],[Test No.]]&amp;Table7[[#This Row],[Section]]&amp;Table7[[#This Row],[Q. No.]]</f>
        <v>P12E52</v>
      </c>
      <c r="B878" s="8"/>
      <c r="C878" s="9" t="s">
        <v>138</v>
      </c>
      <c r="D878" s="6">
        <v>52</v>
      </c>
      <c r="E878" s="6" t="s">
        <v>31</v>
      </c>
      <c r="F878" s="14">
        <v>1</v>
      </c>
      <c r="G878" s="14" t="s">
        <v>59</v>
      </c>
      <c r="H878" s="10">
        <v>3</v>
      </c>
      <c r="I878" s="13" t="s">
        <v>39</v>
      </c>
      <c r="J878" s="3" t="s">
        <v>399</v>
      </c>
      <c r="K878" s="2" t="str">
        <f>VLOOKUP(Table7[[#This Row],[CID]],ALY,2,FALSE)</f>
        <v>Sentence Fragment</v>
      </c>
    </row>
    <row r="879" spans="1:11" x14ac:dyDescent="0.2">
      <c r="A879" s="8" t="str">
        <f>Table7[[#This Row],[Test No.]]&amp;Table7[[#This Row],[Section]]&amp;Table7[[#This Row],[Q. No.]]</f>
        <v>P12E53</v>
      </c>
      <c r="B879" s="8"/>
      <c r="C879" s="9" t="s">
        <v>138</v>
      </c>
      <c r="D879" s="6">
        <v>53</v>
      </c>
      <c r="E879" s="6" t="s">
        <v>31</v>
      </c>
      <c r="F879" s="14">
        <v>1</v>
      </c>
      <c r="G879" s="14" t="s">
        <v>59</v>
      </c>
      <c r="H879" s="10">
        <v>3</v>
      </c>
      <c r="I879" s="13" t="s">
        <v>39</v>
      </c>
      <c r="J879" s="3" t="s">
        <v>400</v>
      </c>
      <c r="K879" s="2" t="str">
        <f>VLOOKUP(Table7[[#This Row],[CID]],ALY,2,FALSE)</f>
        <v>Run-On Sentence</v>
      </c>
    </row>
    <row r="880" spans="1:11" x14ac:dyDescent="0.2">
      <c r="A880" s="8" t="str">
        <f>Table7[[#This Row],[Test No.]]&amp;Table7[[#This Row],[Section]]&amp;Table7[[#This Row],[Q. No.]]</f>
        <v>P12E54</v>
      </c>
      <c r="B880" s="8"/>
      <c r="C880" s="9" t="s">
        <v>138</v>
      </c>
      <c r="D880" s="6">
        <v>54</v>
      </c>
      <c r="E880" s="6" t="s">
        <v>31</v>
      </c>
      <c r="F880" s="14">
        <v>1</v>
      </c>
      <c r="G880" s="14" t="s">
        <v>59</v>
      </c>
      <c r="H880" s="10">
        <v>2</v>
      </c>
      <c r="I880" s="13" t="s">
        <v>38</v>
      </c>
      <c r="J880" s="3" t="s">
        <v>397</v>
      </c>
      <c r="K880" s="2" t="str">
        <f>VLOOKUP(Table7[[#This Row],[CID]],ALY,2,FALSE)</f>
        <v>Word Choice</v>
      </c>
    </row>
    <row r="881" spans="1:11" x14ac:dyDescent="0.2">
      <c r="A881" s="8" t="str">
        <f>Table7[[#This Row],[Test No.]]&amp;Table7[[#This Row],[Section]]&amp;Table7[[#This Row],[Q. No.]]</f>
        <v>P12E55</v>
      </c>
      <c r="B881" s="8"/>
      <c r="C881" s="9" t="s">
        <v>138</v>
      </c>
      <c r="D881" s="6">
        <v>55</v>
      </c>
      <c r="E881" s="6" t="s">
        <v>31</v>
      </c>
      <c r="F881" s="14">
        <v>2</v>
      </c>
      <c r="G881" s="13" t="s">
        <v>57</v>
      </c>
      <c r="H881" s="10">
        <v>6</v>
      </c>
      <c r="I881" s="13" t="s">
        <v>42</v>
      </c>
      <c r="J881" s="3" t="s">
        <v>523</v>
      </c>
      <c r="K881" s="2" t="str">
        <f>VLOOKUP(Table7[[#This Row],[CID]],ALY,2,FALSE)</f>
        <v>Avoiding Ambiguity &amp; Redundancy</v>
      </c>
    </row>
    <row r="882" spans="1:11" x14ac:dyDescent="0.2">
      <c r="A882" s="8" t="str">
        <f>Table7[[#This Row],[Test No.]]&amp;Table7[[#This Row],[Section]]&amp;Table7[[#This Row],[Q. No.]]</f>
        <v>P12E56</v>
      </c>
      <c r="B882" s="8"/>
      <c r="C882" s="9" t="s">
        <v>138</v>
      </c>
      <c r="D882" s="6">
        <v>56</v>
      </c>
      <c r="E882" s="6" t="s">
        <v>31</v>
      </c>
      <c r="F882" s="14">
        <v>1</v>
      </c>
      <c r="G882" s="14" t="s">
        <v>59</v>
      </c>
      <c r="H882" s="10">
        <v>2</v>
      </c>
      <c r="I882" s="13" t="s">
        <v>38</v>
      </c>
      <c r="J882" s="3" t="s">
        <v>395</v>
      </c>
      <c r="K882" s="2" t="str">
        <f>VLOOKUP(Table7[[#This Row],[CID]],ALY,2,FALSE)</f>
        <v>Verb Forms/Tense Agreement</v>
      </c>
    </row>
    <row r="883" spans="1:11" x14ac:dyDescent="0.2">
      <c r="A883" s="8" t="str">
        <f>Table7[[#This Row],[Test No.]]&amp;Table7[[#This Row],[Section]]&amp;Table7[[#This Row],[Q. No.]]</f>
        <v>P12E57</v>
      </c>
      <c r="B883" s="8"/>
      <c r="C883" s="9" t="s">
        <v>138</v>
      </c>
      <c r="D883" s="6">
        <v>57</v>
      </c>
      <c r="E883" s="6" t="s">
        <v>31</v>
      </c>
      <c r="F883" s="14">
        <v>1</v>
      </c>
      <c r="G883" s="14" t="s">
        <v>59</v>
      </c>
      <c r="H883" s="10">
        <v>3</v>
      </c>
      <c r="I883" s="13" t="s">
        <v>39</v>
      </c>
      <c r="J883" s="3" t="s">
        <v>402</v>
      </c>
      <c r="K883" s="2" t="str">
        <f>VLOOKUP(Table7[[#This Row],[CID]],ALY,2,FALSE)</f>
        <v>Faulty Modifier</v>
      </c>
    </row>
    <row r="884" spans="1:11" x14ac:dyDescent="0.2">
      <c r="A884" s="8" t="str">
        <f>Table7[[#This Row],[Test No.]]&amp;Table7[[#This Row],[Section]]&amp;Table7[[#This Row],[Q. No.]]</f>
        <v>P12E58</v>
      </c>
      <c r="B884" s="8"/>
      <c r="C884" s="9" t="s">
        <v>138</v>
      </c>
      <c r="D884" s="6">
        <v>58</v>
      </c>
      <c r="E884" s="6" t="s">
        <v>31</v>
      </c>
      <c r="F884" s="14">
        <v>1</v>
      </c>
      <c r="G884" s="14" t="s">
        <v>59</v>
      </c>
      <c r="H884" s="10">
        <v>2</v>
      </c>
      <c r="I884" s="13" t="s">
        <v>38</v>
      </c>
      <c r="J884" s="3" t="s">
        <v>398</v>
      </c>
      <c r="K884" s="2" t="str">
        <f>VLOOKUP(Table7[[#This Row],[CID]],ALY,2,FALSE)</f>
        <v>Idioms</v>
      </c>
    </row>
    <row r="885" spans="1:11" x14ac:dyDescent="0.2">
      <c r="A885" s="8" t="str">
        <f>Table7[[#This Row],[Test No.]]&amp;Table7[[#This Row],[Section]]&amp;Table7[[#This Row],[Q. No.]]</f>
        <v>P12E59</v>
      </c>
      <c r="B885" s="8"/>
      <c r="C885" s="9" t="s">
        <v>138</v>
      </c>
      <c r="D885" s="6">
        <v>59</v>
      </c>
      <c r="E885" s="6" t="s">
        <v>31</v>
      </c>
      <c r="F885" s="14">
        <v>1</v>
      </c>
      <c r="G885" s="14" t="s">
        <v>59</v>
      </c>
      <c r="H885" s="10">
        <v>3</v>
      </c>
      <c r="I885" s="13" t="s">
        <v>39</v>
      </c>
      <c r="J885" s="3" t="s">
        <v>401</v>
      </c>
      <c r="K885" s="2" t="str">
        <f>VLOOKUP(Table7[[#This Row],[CID]],ALY,2,FALSE)</f>
        <v>Parallel Construction</v>
      </c>
    </row>
    <row r="886" spans="1:11" x14ac:dyDescent="0.2">
      <c r="A886" s="8" t="str">
        <f>Table7[[#This Row],[Test No.]]&amp;Table7[[#This Row],[Section]]&amp;Table7[[#This Row],[Q. No.]]</f>
        <v>P12E60</v>
      </c>
      <c r="B886" s="8"/>
      <c r="C886" s="9" t="s">
        <v>138</v>
      </c>
      <c r="D886" s="6">
        <v>60</v>
      </c>
      <c r="E886" s="6" t="s">
        <v>31</v>
      </c>
      <c r="F886" s="14">
        <v>2</v>
      </c>
      <c r="G886" s="13" t="s">
        <v>57</v>
      </c>
      <c r="H886" s="10">
        <v>4</v>
      </c>
      <c r="I886" s="13" t="s">
        <v>40</v>
      </c>
      <c r="J886" s="3" t="s">
        <v>513</v>
      </c>
      <c r="K886" s="2" t="str">
        <f>VLOOKUP(Table7[[#This Row],[CID]],ALY,2,FALSE)</f>
        <v>Writer's Goal</v>
      </c>
    </row>
    <row r="887" spans="1:11" x14ac:dyDescent="0.2">
      <c r="A887" s="8" t="str">
        <f>Table7[[#This Row],[Test No.]]&amp;Table7[[#This Row],[Section]]&amp;Table7[[#This Row],[Q. No.]]</f>
        <v>P12E61</v>
      </c>
      <c r="B887" s="8"/>
      <c r="C887" s="9" t="s">
        <v>138</v>
      </c>
      <c r="D887" s="6">
        <v>61</v>
      </c>
      <c r="E887" s="6" t="s">
        <v>31</v>
      </c>
      <c r="F887" s="14">
        <v>2</v>
      </c>
      <c r="G887" s="13" t="s">
        <v>57</v>
      </c>
      <c r="H887" s="10">
        <v>6</v>
      </c>
      <c r="I887" s="13" t="s">
        <v>42</v>
      </c>
      <c r="J887" s="6" t="s">
        <v>523</v>
      </c>
      <c r="K887" s="10" t="str">
        <f>VLOOKUP(Table7[[#This Row],[CID]],ALY,2,FALSE)</f>
        <v>Avoiding Ambiguity &amp; Redundancy</v>
      </c>
    </row>
    <row r="888" spans="1:11" x14ac:dyDescent="0.2">
      <c r="A888" s="8" t="str">
        <f>Table7[[#This Row],[Test No.]]&amp;Table7[[#This Row],[Section]]&amp;Table7[[#This Row],[Q. No.]]</f>
        <v>P12E62</v>
      </c>
      <c r="B888" s="8"/>
      <c r="C888" s="9" t="s">
        <v>138</v>
      </c>
      <c r="D888" s="6">
        <v>62</v>
      </c>
      <c r="E888" s="6" t="s">
        <v>31</v>
      </c>
      <c r="F888" s="14">
        <v>1</v>
      </c>
      <c r="G888" s="14" t="s">
        <v>59</v>
      </c>
      <c r="H888" s="10">
        <v>2</v>
      </c>
      <c r="I888" s="13" t="s">
        <v>38</v>
      </c>
      <c r="J888" s="6" t="s">
        <v>394</v>
      </c>
      <c r="K888" s="10" t="str">
        <f>VLOOKUP(Table7[[#This Row],[CID]],ALY,2,FALSE)</f>
        <v>Pronouns</v>
      </c>
    </row>
    <row r="889" spans="1:11" x14ac:dyDescent="0.2">
      <c r="A889" s="8" t="str">
        <f>Table7[[#This Row],[Test No.]]&amp;Table7[[#This Row],[Section]]&amp;Table7[[#This Row],[Q. No.]]</f>
        <v>P12E63</v>
      </c>
      <c r="B889" s="8"/>
      <c r="C889" s="9" t="s">
        <v>138</v>
      </c>
      <c r="D889" s="6">
        <v>63</v>
      </c>
      <c r="E889" s="6" t="s">
        <v>31</v>
      </c>
      <c r="F889" s="14">
        <v>2</v>
      </c>
      <c r="G889" s="13" t="s">
        <v>57</v>
      </c>
      <c r="H889" s="10">
        <v>4</v>
      </c>
      <c r="I889" s="13" t="s">
        <v>40</v>
      </c>
      <c r="J889" s="3" t="s">
        <v>512</v>
      </c>
      <c r="K889" s="2" t="str">
        <f>VLOOKUP(Table7[[#This Row],[CID]],ALY,2,FALSE)</f>
        <v>Additional Detail &amp; Evidence</v>
      </c>
    </row>
    <row r="890" spans="1:11" x14ac:dyDescent="0.2">
      <c r="A890" s="8" t="str">
        <f>Table7[[#This Row],[Test No.]]&amp;Table7[[#This Row],[Section]]&amp;Table7[[#This Row],[Q. No.]]</f>
        <v>P12E64</v>
      </c>
      <c r="B890" s="8"/>
      <c r="C890" s="9" t="s">
        <v>138</v>
      </c>
      <c r="D890" s="6">
        <v>64</v>
      </c>
      <c r="E890" s="6" t="s">
        <v>31</v>
      </c>
      <c r="F890" s="14">
        <v>2</v>
      </c>
      <c r="G890" s="13" t="s">
        <v>57</v>
      </c>
      <c r="H890" s="10">
        <v>4</v>
      </c>
      <c r="I890" s="13" t="s">
        <v>40</v>
      </c>
      <c r="J890" s="3" t="s">
        <v>512</v>
      </c>
      <c r="K890" s="2" t="str">
        <f>VLOOKUP(Table7[[#This Row],[CID]],ALY,2,FALSE)</f>
        <v>Additional Detail &amp; Evidence</v>
      </c>
    </row>
    <row r="891" spans="1:11" x14ac:dyDescent="0.2">
      <c r="A891" s="8" t="str">
        <f>Table7[[#This Row],[Test No.]]&amp;Table7[[#This Row],[Section]]&amp;Table7[[#This Row],[Q. No.]]</f>
        <v>P12E65</v>
      </c>
      <c r="B891" s="8"/>
      <c r="C891" s="9" t="s">
        <v>138</v>
      </c>
      <c r="D891" s="6">
        <v>65</v>
      </c>
      <c r="E891" s="6" t="s">
        <v>31</v>
      </c>
      <c r="F891" s="14">
        <v>1</v>
      </c>
      <c r="G891" s="14" t="s">
        <v>59</v>
      </c>
      <c r="H891" s="10">
        <v>2</v>
      </c>
      <c r="I891" s="13" t="s">
        <v>38</v>
      </c>
      <c r="J891" s="3" t="s">
        <v>397</v>
      </c>
      <c r="K891" s="2" t="str">
        <f>VLOOKUP(Table7[[#This Row],[CID]],ALY,2,FALSE)</f>
        <v>Word Choice</v>
      </c>
    </row>
    <row r="892" spans="1:11" x14ac:dyDescent="0.2">
      <c r="A892" s="8" t="str">
        <f>Table7[[#This Row],[Test No.]]&amp;Table7[[#This Row],[Section]]&amp;Table7[[#This Row],[Q. No.]]</f>
        <v>P12E66</v>
      </c>
      <c r="B892" s="8"/>
      <c r="C892" s="9" t="s">
        <v>138</v>
      </c>
      <c r="D892" s="6">
        <v>66</v>
      </c>
      <c r="E892" s="6" t="s">
        <v>31</v>
      </c>
      <c r="F892" s="14">
        <v>1</v>
      </c>
      <c r="G892" s="14" t="s">
        <v>59</v>
      </c>
      <c r="H892" s="10">
        <v>3</v>
      </c>
      <c r="I892" s="13" t="s">
        <v>39</v>
      </c>
      <c r="J892" s="3" t="s">
        <v>402</v>
      </c>
      <c r="K892" s="2" t="str">
        <f>VLOOKUP(Table7[[#This Row],[CID]],ALY,2,FALSE)</f>
        <v>Faulty Modifier</v>
      </c>
    </row>
    <row r="893" spans="1:11" x14ac:dyDescent="0.2">
      <c r="A893" s="8" t="str">
        <f>Table7[[#This Row],[Test No.]]&amp;Table7[[#This Row],[Section]]&amp;Table7[[#This Row],[Q. No.]]</f>
        <v>P12E67</v>
      </c>
      <c r="B893" s="8"/>
      <c r="C893" s="9" t="s">
        <v>138</v>
      </c>
      <c r="D893" s="6">
        <v>67</v>
      </c>
      <c r="E893" s="6" t="s">
        <v>31</v>
      </c>
      <c r="F893" s="14">
        <v>1</v>
      </c>
      <c r="G893" s="14" t="s">
        <v>59</v>
      </c>
      <c r="H893" s="10">
        <v>2</v>
      </c>
      <c r="I893" s="13" t="s">
        <v>38</v>
      </c>
      <c r="J893" s="3" t="s">
        <v>397</v>
      </c>
      <c r="K893" s="2" t="str">
        <f>VLOOKUP(Table7[[#This Row],[CID]],ALY,2,FALSE)</f>
        <v>Word Choice</v>
      </c>
    </row>
    <row r="894" spans="1:11" x14ac:dyDescent="0.2">
      <c r="A894" s="8" t="str">
        <f>Table7[[#This Row],[Test No.]]&amp;Table7[[#This Row],[Section]]&amp;Table7[[#This Row],[Q. No.]]</f>
        <v>P12E68</v>
      </c>
      <c r="B894" s="8"/>
      <c r="C894" s="9" t="s">
        <v>138</v>
      </c>
      <c r="D894" s="6">
        <v>68</v>
      </c>
      <c r="E894" s="6" t="s">
        <v>31</v>
      </c>
      <c r="F894" s="14">
        <v>2</v>
      </c>
      <c r="G894" s="13" t="s">
        <v>57</v>
      </c>
      <c r="H894" s="10">
        <v>5</v>
      </c>
      <c r="I894" s="13" t="s">
        <v>41</v>
      </c>
      <c r="J894" s="3" t="s">
        <v>520</v>
      </c>
      <c r="K894" s="2" t="str">
        <f>VLOOKUP(Table7[[#This Row],[CID]],ALY,2,FALSE)</f>
        <v>Reorganization</v>
      </c>
    </row>
    <row r="895" spans="1:11" x14ac:dyDescent="0.2">
      <c r="A895" s="8" t="str">
        <f>Table7[[#This Row],[Test No.]]&amp;Table7[[#This Row],[Section]]&amp;Table7[[#This Row],[Q. No.]]</f>
        <v>P12E69</v>
      </c>
      <c r="B895" s="8"/>
      <c r="C895" s="9" t="s">
        <v>138</v>
      </c>
      <c r="D895" s="6">
        <v>69</v>
      </c>
      <c r="E895" s="6" t="s">
        <v>31</v>
      </c>
      <c r="F895" s="14">
        <v>1</v>
      </c>
      <c r="G895" s="14" t="s">
        <v>59</v>
      </c>
      <c r="H895" s="10">
        <v>3</v>
      </c>
      <c r="I895" s="13" t="s">
        <v>39</v>
      </c>
      <c r="J895" s="3" t="s">
        <v>402</v>
      </c>
      <c r="K895" s="2" t="str">
        <f>VLOOKUP(Table7[[#This Row],[CID]],ALY,2,FALSE)</f>
        <v>Faulty Modifier</v>
      </c>
    </row>
    <row r="896" spans="1:11" x14ac:dyDescent="0.2">
      <c r="A896" s="8" t="str">
        <f>Table7[[#This Row],[Test No.]]&amp;Table7[[#This Row],[Section]]&amp;Table7[[#This Row],[Q. No.]]</f>
        <v>P12E70</v>
      </c>
      <c r="B896" s="8"/>
      <c r="C896" s="9" t="s">
        <v>138</v>
      </c>
      <c r="D896" s="6">
        <v>70</v>
      </c>
      <c r="E896" s="6" t="s">
        <v>31</v>
      </c>
      <c r="F896" s="14">
        <v>2</v>
      </c>
      <c r="G896" s="13" t="s">
        <v>57</v>
      </c>
      <c r="H896" s="10">
        <v>4</v>
      </c>
      <c r="I896" s="13" t="s">
        <v>40</v>
      </c>
      <c r="J896" s="3" t="s">
        <v>512</v>
      </c>
      <c r="K896" s="2" t="str">
        <f>VLOOKUP(Table7[[#This Row],[CID]],ALY,2,FALSE)</f>
        <v>Additional Detail &amp; Evidence</v>
      </c>
    </row>
    <row r="897" spans="1:11" x14ac:dyDescent="0.2">
      <c r="A897" s="8" t="str">
        <f>Table7[[#This Row],[Test No.]]&amp;Table7[[#This Row],[Section]]&amp;Table7[[#This Row],[Q. No.]]</f>
        <v>P12E71</v>
      </c>
      <c r="B897" s="8"/>
      <c r="C897" s="9" t="s">
        <v>138</v>
      </c>
      <c r="D897" s="6">
        <v>71</v>
      </c>
      <c r="E897" s="6" t="s">
        <v>31</v>
      </c>
      <c r="F897" s="14">
        <v>2</v>
      </c>
      <c r="G897" s="13" t="s">
        <v>57</v>
      </c>
      <c r="H897" s="10">
        <v>5</v>
      </c>
      <c r="I897" s="13" t="s">
        <v>41</v>
      </c>
      <c r="J897" s="3" t="s">
        <v>519</v>
      </c>
      <c r="K897" s="2" t="str">
        <f>VLOOKUP(Table7[[#This Row],[CID]],ALY,2,FALSE)</f>
        <v>Opening/Transitional/Closing</v>
      </c>
    </row>
    <row r="898" spans="1:11" x14ac:dyDescent="0.2">
      <c r="A898" s="8" t="str">
        <f>Table7[[#This Row],[Test No.]]&amp;Table7[[#This Row],[Section]]&amp;Table7[[#This Row],[Q. No.]]</f>
        <v>P12E72</v>
      </c>
      <c r="B898" s="8"/>
      <c r="C898" s="9" t="s">
        <v>138</v>
      </c>
      <c r="D898" s="6">
        <v>72</v>
      </c>
      <c r="E898" s="6" t="s">
        <v>31</v>
      </c>
      <c r="F898" s="14">
        <v>2</v>
      </c>
      <c r="G898" s="13" t="s">
        <v>57</v>
      </c>
      <c r="H898" s="10">
        <v>5</v>
      </c>
      <c r="I898" s="13" t="s">
        <v>41</v>
      </c>
      <c r="J898" s="3" t="s">
        <v>517</v>
      </c>
      <c r="K898" s="2" t="str">
        <f>VLOOKUP(Table7[[#This Row],[CID]],ALY,2,FALSE)</f>
        <v>Logical Transitions</v>
      </c>
    </row>
    <row r="899" spans="1:11" x14ac:dyDescent="0.2">
      <c r="A899" s="8" t="str">
        <f>Table7[[#This Row],[Test No.]]&amp;Table7[[#This Row],[Section]]&amp;Table7[[#This Row],[Q. No.]]</f>
        <v>P12E73</v>
      </c>
      <c r="B899" s="8"/>
      <c r="C899" s="9" t="s">
        <v>138</v>
      </c>
      <c r="D899" s="6">
        <v>73</v>
      </c>
      <c r="E899" s="6" t="s">
        <v>31</v>
      </c>
      <c r="F899" s="14">
        <v>1</v>
      </c>
      <c r="G899" s="14" t="s">
        <v>59</v>
      </c>
      <c r="H899" s="14">
        <v>1</v>
      </c>
      <c r="I899" s="14" t="s">
        <v>37</v>
      </c>
      <c r="J899" s="3" t="s">
        <v>388</v>
      </c>
      <c r="K899" s="2" t="str">
        <f>VLOOKUP(Table7[[#This Row],[CID]],ALY,2,FALSE)</f>
        <v>Apostrophes</v>
      </c>
    </row>
    <row r="900" spans="1:11" x14ac:dyDescent="0.2">
      <c r="A900" s="8" t="str">
        <f>Table7[[#This Row],[Test No.]]&amp;Table7[[#This Row],[Section]]&amp;Table7[[#This Row],[Q. No.]]</f>
        <v>P12E74</v>
      </c>
      <c r="B900" s="8"/>
      <c r="C900" s="9" t="s">
        <v>138</v>
      </c>
      <c r="D900" s="6">
        <v>74</v>
      </c>
      <c r="E900" s="6" t="s">
        <v>31</v>
      </c>
      <c r="F900" s="14">
        <v>1</v>
      </c>
      <c r="G900" s="14" t="s">
        <v>59</v>
      </c>
      <c r="H900" s="10">
        <v>3</v>
      </c>
      <c r="I900" s="13" t="s">
        <v>39</v>
      </c>
      <c r="J900" s="3" t="s">
        <v>402</v>
      </c>
      <c r="K900" s="2" t="str">
        <f>VLOOKUP(Table7[[#This Row],[CID]],ALY,2,FALSE)</f>
        <v>Faulty Modifier</v>
      </c>
    </row>
    <row r="901" spans="1:11" x14ac:dyDescent="0.2">
      <c r="A901" s="8" t="str">
        <f>Table7[[#This Row],[Test No.]]&amp;Table7[[#This Row],[Section]]&amp;Table7[[#This Row],[Q. No.]]</f>
        <v>P12E75</v>
      </c>
      <c r="B901" s="8"/>
      <c r="C901" s="9" t="s">
        <v>138</v>
      </c>
      <c r="D901" s="6">
        <v>75</v>
      </c>
      <c r="E901" s="6" t="s">
        <v>31</v>
      </c>
      <c r="F901" s="14">
        <v>1</v>
      </c>
      <c r="G901" s="14" t="s">
        <v>59</v>
      </c>
      <c r="H901" s="10">
        <v>2</v>
      </c>
      <c r="I901" s="13" t="s">
        <v>38</v>
      </c>
      <c r="J901" s="3" t="s">
        <v>394</v>
      </c>
      <c r="K901" s="2" t="str">
        <f>VLOOKUP(Table7[[#This Row],[CID]],ALY,2,FALSE)</f>
        <v>Pronouns</v>
      </c>
    </row>
    <row r="902" spans="1:11" x14ac:dyDescent="0.2">
      <c r="A902" s="8" t="str">
        <f>Table7[[#This Row],[Test No.]]&amp;Table7[[#This Row],[Section]]&amp;Table7[[#This Row],[Q. No.]]</f>
        <v>P13E1</v>
      </c>
      <c r="B902" s="8"/>
      <c r="C902" s="9" t="s">
        <v>137</v>
      </c>
      <c r="D902" s="6">
        <v>1</v>
      </c>
      <c r="E902" s="6" t="s">
        <v>31</v>
      </c>
      <c r="F902" s="14">
        <v>1</v>
      </c>
      <c r="G902" s="14" t="s">
        <v>59</v>
      </c>
      <c r="H902" s="10">
        <v>2</v>
      </c>
      <c r="I902" s="13" t="s">
        <v>38</v>
      </c>
      <c r="J902" s="3" t="s">
        <v>398</v>
      </c>
      <c r="K902" s="2" t="str">
        <f>VLOOKUP(Table7[[#This Row],[CID]],ALY,2,FALSE)</f>
        <v>Idioms</v>
      </c>
    </row>
    <row r="903" spans="1:11" x14ac:dyDescent="0.2">
      <c r="A903" s="8" t="str">
        <f>Table7[[#This Row],[Test No.]]&amp;Table7[[#This Row],[Section]]&amp;Table7[[#This Row],[Q. No.]]</f>
        <v>P13E2</v>
      </c>
      <c r="B903" s="8"/>
      <c r="C903" s="9" t="s">
        <v>137</v>
      </c>
      <c r="D903" s="6">
        <v>2</v>
      </c>
      <c r="E903" s="6" t="s">
        <v>31</v>
      </c>
      <c r="F903" s="14">
        <v>1</v>
      </c>
      <c r="G903" s="14" t="s">
        <v>59</v>
      </c>
      <c r="H903" s="10">
        <v>2</v>
      </c>
      <c r="I903" s="13" t="s">
        <v>38</v>
      </c>
      <c r="J903" s="3" t="s">
        <v>397</v>
      </c>
      <c r="K903" s="2" t="str">
        <f>VLOOKUP(Table7[[#This Row],[CID]],ALY,2,FALSE)</f>
        <v>Word Choice</v>
      </c>
    </row>
    <row r="904" spans="1:11" x14ac:dyDescent="0.2">
      <c r="A904" s="8" t="str">
        <f>Table7[[#This Row],[Test No.]]&amp;Table7[[#This Row],[Section]]&amp;Table7[[#This Row],[Q. No.]]</f>
        <v>P13E3</v>
      </c>
      <c r="B904" s="8"/>
      <c r="C904" s="9" t="s">
        <v>137</v>
      </c>
      <c r="D904" s="6">
        <v>3</v>
      </c>
      <c r="E904" s="6" t="s">
        <v>31</v>
      </c>
      <c r="F904" s="14">
        <v>1</v>
      </c>
      <c r="G904" s="14" t="s">
        <v>59</v>
      </c>
      <c r="H904" s="10">
        <v>2</v>
      </c>
      <c r="I904" s="13" t="s">
        <v>38</v>
      </c>
      <c r="J904" s="3" t="s">
        <v>395</v>
      </c>
      <c r="K904" s="2" t="str">
        <f>VLOOKUP(Table7[[#This Row],[CID]],ALY,2,FALSE)</f>
        <v>Verb Forms/Tense Agreement</v>
      </c>
    </row>
    <row r="905" spans="1:11" x14ac:dyDescent="0.2">
      <c r="A905" s="8" t="str">
        <f>Table7[[#This Row],[Test No.]]&amp;Table7[[#This Row],[Section]]&amp;Table7[[#This Row],[Q. No.]]</f>
        <v>P13E4</v>
      </c>
      <c r="B905" s="8"/>
      <c r="C905" s="9" t="s">
        <v>137</v>
      </c>
      <c r="D905" s="6">
        <v>4</v>
      </c>
      <c r="E905" s="6" t="s">
        <v>31</v>
      </c>
      <c r="F905" s="14">
        <v>1</v>
      </c>
      <c r="G905" s="14" t="s">
        <v>59</v>
      </c>
      <c r="H905" s="10">
        <v>2</v>
      </c>
      <c r="I905" s="13" t="s">
        <v>38</v>
      </c>
      <c r="J905" s="3" t="s">
        <v>397</v>
      </c>
      <c r="K905" s="2" t="str">
        <f>VLOOKUP(Table7[[#This Row],[CID]],ALY,2,FALSE)</f>
        <v>Word Choice</v>
      </c>
    </row>
    <row r="906" spans="1:11" x14ac:dyDescent="0.2">
      <c r="A906" s="8" t="str">
        <f>Table7[[#This Row],[Test No.]]&amp;Table7[[#This Row],[Section]]&amp;Table7[[#This Row],[Q. No.]]</f>
        <v>P13E5</v>
      </c>
      <c r="B906" s="8"/>
      <c r="C906" s="9" t="s">
        <v>137</v>
      </c>
      <c r="D906" s="6">
        <v>5</v>
      </c>
      <c r="E906" s="6" t="s">
        <v>31</v>
      </c>
      <c r="F906" s="14">
        <v>1</v>
      </c>
      <c r="G906" s="14" t="s">
        <v>59</v>
      </c>
      <c r="H906" s="14">
        <v>1</v>
      </c>
      <c r="I906" s="14" t="s">
        <v>37</v>
      </c>
      <c r="J906" s="3" t="s">
        <v>387</v>
      </c>
      <c r="K906" s="2" t="str">
        <f>VLOOKUP(Table7[[#This Row],[CID]],ALY,2,FALSE)</f>
        <v>Commas</v>
      </c>
    </row>
    <row r="907" spans="1:11" x14ac:dyDescent="0.2">
      <c r="A907" s="8" t="str">
        <f>Table7[[#This Row],[Test No.]]&amp;Table7[[#This Row],[Section]]&amp;Table7[[#This Row],[Q. No.]]</f>
        <v>P13E6</v>
      </c>
      <c r="B907" s="8"/>
      <c r="C907" s="9" t="s">
        <v>137</v>
      </c>
      <c r="D907" s="6">
        <v>6</v>
      </c>
      <c r="E907" s="6" t="s">
        <v>31</v>
      </c>
      <c r="F907" s="14">
        <v>1</v>
      </c>
      <c r="G907" s="14" t="s">
        <v>59</v>
      </c>
      <c r="H907" s="10">
        <v>2</v>
      </c>
      <c r="I907" s="13" t="s">
        <v>38</v>
      </c>
      <c r="J907" s="3" t="s">
        <v>394</v>
      </c>
      <c r="K907" s="2" t="str">
        <f>VLOOKUP(Table7[[#This Row],[CID]],ALY,2,FALSE)</f>
        <v>Pronouns</v>
      </c>
    </row>
    <row r="908" spans="1:11" x14ac:dyDescent="0.2">
      <c r="A908" s="8" t="str">
        <f>Table7[[#This Row],[Test No.]]&amp;Table7[[#This Row],[Section]]&amp;Table7[[#This Row],[Q. No.]]</f>
        <v>P13E7</v>
      </c>
      <c r="B908" s="8"/>
      <c r="C908" s="9" t="s">
        <v>137</v>
      </c>
      <c r="D908" s="6">
        <v>7</v>
      </c>
      <c r="E908" s="6" t="s">
        <v>31</v>
      </c>
      <c r="F908" s="14">
        <v>2</v>
      </c>
      <c r="G908" s="13" t="s">
        <v>57</v>
      </c>
      <c r="H908" s="10">
        <v>4</v>
      </c>
      <c r="I908" s="13" t="s">
        <v>40</v>
      </c>
      <c r="J908" s="3" t="s">
        <v>516</v>
      </c>
      <c r="K908" s="2" t="str">
        <f>VLOOKUP(Table7[[#This Row],[CID]],ALY,2,FALSE)</f>
        <v>Transitions &amp; Topic Sentences</v>
      </c>
    </row>
    <row r="909" spans="1:11" x14ac:dyDescent="0.2">
      <c r="A909" s="8" t="str">
        <f>Table7[[#This Row],[Test No.]]&amp;Table7[[#This Row],[Section]]&amp;Table7[[#This Row],[Q. No.]]</f>
        <v>P13E8</v>
      </c>
      <c r="B909" s="8"/>
      <c r="C909" s="9" t="s">
        <v>137</v>
      </c>
      <c r="D909" s="6">
        <v>8</v>
      </c>
      <c r="E909" s="6" t="s">
        <v>31</v>
      </c>
      <c r="F909" s="14">
        <v>1</v>
      </c>
      <c r="G909" s="14" t="s">
        <v>59</v>
      </c>
      <c r="H909" s="10">
        <v>2</v>
      </c>
      <c r="I909" s="13" t="s">
        <v>38</v>
      </c>
      <c r="J909" s="3" t="s">
        <v>397</v>
      </c>
      <c r="K909" s="2" t="str">
        <f>VLOOKUP(Table7[[#This Row],[CID]],ALY,2,FALSE)</f>
        <v>Word Choice</v>
      </c>
    </row>
    <row r="910" spans="1:11" x14ac:dyDescent="0.2">
      <c r="A910" s="8" t="str">
        <f>Table7[[#This Row],[Test No.]]&amp;Table7[[#This Row],[Section]]&amp;Table7[[#This Row],[Q. No.]]</f>
        <v>P13E9</v>
      </c>
      <c r="B910" s="8"/>
      <c r="C910" s="9" t="s">
        <v>137</v>
      </c>
      <c r="D910" s="6">
        <v>9</v>
      </c>
      <c r="E910" s="6" t="s">
        <v>31</v>
      </c>
      <c r="F910" s="14">
        <v>2</v>
      </c>
      <c r="G910" s="13" t="s">
        <v>57</v>
      </c>
      <c r="H910" s="10">
        <v>4</v>
      </c>
      <c r="I910" s="13" t="s">
        <v>40</v>
      </c>
      <c r="J910" s="3" t="s">
        <v>512</v>
      </c>
      <c r="K910" s="2" t="str">
        <f>VLOOKUP(Table7[[#This Row],[CID]],ALY,2,FALSE)</f>
        <v>Additional Detail &amp; Evidence</v>
      </c>
    </row>
    <row r="911" spans="1:11" x14ac:dyDescent="0.2">
      <c r="A911" s="8" t="str">
        <f>Table7[[#This Row],[Test No.]]&amp;Table7[[#This Row],[Section]]&amp;Table7[[#This Row],[Q. No.]]</f>
        <v>P13E10</v>
      </c>
      <c r="B911" s="8"/>
      <c r="C911" s="9" t="s">
        <v>137</v>
      </c>
      <c r="D911" s="6">
        <v>10</v>
      </c>
      <c r="E911" s="6" t="s">
        <v>31</v>
      </c>
      <c r="F911" s="14">
        <v>1</v>
      </c>
      <c r="G911" s="14" t="s">
        <v>59</v>
      </c>
      <c r="H911" s="10">
        <v>3</v>
      </c>
      <c r="I911" s="13" t="s">
        <v>39</v>
      </c>
      <c r="J911" s="3" t="s">
        <v>399</v>
      </c>
      <c r="K911" s="2" t="str">
        <f>VLOOKUP(Table7[[#This Row],[CID]],ALY,2,FALSE)</f>
        <v>Sentence Fragment</v>
      </c>
    </row>
    <row r="912" spans="1:11" x14ac:dyDescent="0.2">
      <c r="A912" s="8" t="str">
        <f>Table7[[#This Row],[Test No.]]&amp;Table7[[#This Row],[Section]]&amp;Table7[[#This Row],[Q. No.]]</f>
        <v>P13E11</v>
      </c>
      <c r="B912" s="8"/>
      <c r="C912" s="9" t="s">
        <v>137</v>
      </c>
      <c r="D912" s="6">
        <v>11</v>
      </c>
      <c r="E912" s="6" t="s">
        <v>31</v>
      </c>
      <c r="F912" s="14">
        <v>1</v>
      </c>
      <c r="G912" s="14" t="s">
        <v>59</v>
      </c>
      <c r="H912" s="10">
        <v>2</v>
      </c>
      <c r="I912" s="13" t="s">
        <v>38</v>
      </c>
      <c r="J912" s="3" t="s">
        <v>397</v>
      </c>
      <c r="K912" s="2" t="str">
        <f>VLOOKUP(Table7[[#This Row],[CID]],ALY,2,FALSE)</f>
        <v>Word Choice</v>
      </c>
    </row>
    <row r="913" spans="1:11" x14ac:dyDescent="0.2">
      <c r="A913" s="8" t="str">
        <f>Table7[[#This Row],[Test No.]]&amp;Table7[[#This Row],[Section]]&amp;Table7[[#This Row],[Q. No.]]</f>
        <v>P13E12</v>
      </c>
      <c r="B913" s="8"/>
      <c r="C913" s="9" t="s">
        <v>137</v>
      </c>
      <c r="D913" s="6">
        <v>12</v>
      </c>
      <c r="E913" s="6" t="s">
        <v>31</v>
      </c>
      <c r="F913" s="14">
        <v>1</v>
      </c>
      <c r="G913" s="14" t="s">
        <v>59</v>
      </c>
      <c r="H913" s="10">
        <v>2</v>
      </c>
      <c r="I913" s="13" t="s">
        <v>38</v>
      </c>
      <c r="J913" s="3" t="s">
        <v>395</v>
      </c>
      <c r="K913" s="2" t="str">
        <f>VLOOKUP(Table7[[#This Row],[CID]],ALY,2,FALSE)</f>
        <v>Verb Forms/Tense Agreement</v>
      </c>
    </row>
    <row r="914" spans="1:11" x14ac:dyDescent="0.2">
      <c r="A914" s="8" t="str">
        <f>Table7[[#This Row],[Test No.]]&amp;Table7[[#This Row],[Section]]&amp;Table7[[#This Row],[Q. No.]]</f>
        <v>P13E13</v>
      </c>
      <c r="B914" s="8"/>
      <c r="C914" s="9" t="s">
        <v>137</v>
      </c>
      <c r="D914" s="6">
        <v>13</v>
      </c>
      <c r="E914" s="6" t="s">
        <v>31</v>
      </c>
      <c r="F914" s="14">
        <v>1</v>
      </c>
      <c r="G914" s="14" t="s">
        <v>59</v>
      </c>
      <c r="H914" s="10">
        <v>2</v>
      </c>
      <c r="I914" s="13" t="s">
        <v>38</v>
      </c>
      <c r="J914" s="3" t="s">
        <v>398</v>
      </c>
      <c r="K914" s="2" t="str">
        <f>VLOOKUP(Table7[[#This Row],[CID]],ALY,2,FALSE)</f>
        <v>Idioms</v>
      </c>
    </row>
    <row r="915" spans="1:11" x14ac:dyDescent="0.2">
      <c r="A915" s="8" t="str">
        <f>Table7[[#This Row],[Test No.]]&amp;Table7[[#This Row],[Section]]&amp;Table7[[#This Row],[Q. No.]]</f>
        <v>P13E14</v>
      </c>
      <c r="B915" s="8"/>
      <c r="C915" s="9" t="s">
        <v>137</v>
      </c>
      <c r="D915" s="6">
        <v>14</v>
      </c>
      <c r="E915" s="6" t="s">
        <v>31</v>
      </c>
      <c r="F915" s="14">
        <v>1</v>
      </c>
      <c r="G915" s="14" t="s">
        <v>59</v>
      </c>
      <c r="H915" s="10">
        <v>2</v>
      </c>
      <c r="I915" s="13" t="s">
        <v>38</v>
      </c>
      <c r="J915" s="3" t="s">
        <v>395</v>
      </c>
      <c r="K915" s="2" t="str">
        <f>VLOOKUP(Table7[[#This Row],[CID]],ALY,2,FALSE)</f>
        <v>Verb Forms/Tense Agreement</v>
      </c>
    </row>
    <row r="916" spans="1:11" x14ac:dyDescent="0.2">
      <c r="A916" s="8" t="str">
        <f>Table7[[#This Row],[Test No.]]&amp;Table7[[#This Row],[Section]]&amp;Table7[[#This Row],[Q. No.]]</f>
        <v>P13E15</v>
      </c>
      <c r="B916" s="8"/>
      <c r="C916" s="9" t="s">
        <v>137</v>
      </c>
      <c r="D916" s="6">
        <v>15</v>
      </c>
      <c r="E916" s="6" t="s">
        <v>31</v>
      </c>
      <c r="F916" s="14">
        <v>2</v>
      </c>
      <c r="G916" s="13" t="s">
        <v>57</v>
      </c>
      <c r="H916" s="10">
        <v>5</v>
      </c>
      <c r="I916" s="13" t="s">
        <v>41</v>
      </c>
      <c r="J916" s="3" t="s">
        <v>518</v>
      </c>
      <c r="K916" s="2" t="str">
        <f>VLOOKUP(Table7[[#This Row],[CID]],ALY,2,FALSE)</f>
        <v>Unity &amp; Coherence</v>
      </c>
    </row>
    <row r="917" spans="1:11" x14ac:dyDescent="0.2">
      <c r="A917" s="8" t="str">
        <f>Table7[[#This Row],[Test No.]]&amp;Table7[[#This Row],[Section]]&amp;Table7[[#This Row],[Q. No.]]</f>
        <v>P13E16</v>
      </c>
      <c r="B917" s="8"/>
      <c r="C917" s="9" t="s">
        <v>137</v>
      </c>
      <c r="D917" s="6">
        <v>16</v>
      </c>
      <c r="E917" s="6" t="s">
        <v>31</v>
      </c>
      <c r="F917" s="14">
        <v>1</v>
      </c>
      <c r="G917" s="14" t="s">
        <v>59</v>
      </c>
      <c r="H917" s="14">
        <v>1</v>
      </c>
      <c r="I917" s="14" t="s">
        <v>37</v>
      </c>
      <c r="J917" s="3" t="s">
        <v>387</v>
      </c>
      <c r="K917" s="2" t="str">
        <f>VLOOKUP(Table7[[#This Row],[CID]],ALY,2,FALSE)</f>
        <v>Commas</v>
      </c>
    </row>
    <row r="918" spans="1:11" x14ac:dyDescent="0.2">
      <c r="A918" s="8" t="str">
        <f>Table7[[#This Row],[Test No.]]&amp;Table7[[#This Row],[Section]]&amp;Table7[[#This Row],[Q. No.]]</f>
        <v>P13E17</v>
      </c>
      <c r="B918" s="8"/>
      <c r="C918" s="9" t="s">
        <v>137</v>
      </c>
      <c r="D918" s="6">
        <v>17</v>
      </c>
      <c r="E918" s="6" t="s">
        <v>31</v>
      </c>
      <c r="F918" s="14">
        <v>2</v>
      </c>
      <c r="G918" s="13" t="s">
        <v>57</v>
      </c>
      <c r="H918" s="10">
        <v>4</v>
      </c>
      <c r="I918" s="13" t="s">
        <v>40</v>
      </c>
      <c r="J918" s="3" t="s">
        <v>514</v>
      </c>
      <c r="K918" s="2" t="str">
        <f>VLOOKUP(Table7[[#This Row],[CID]],ALY,2,FALSE)</f>
        <v>Relation to Paragraph/Essay</v>
      </c>
    </row>
    <row r="919" spans="1:11" x14ac:dyDescent="0.2">
      <c r="A919" s="8" t="str">
        <f>Table7[[#This Row],[Test No.]]&amp;Table7[[#This Row],[Section]]&amp;Table7[[#This Row],[Q. No.]]</f>
        <v>P13E18</v>
      </c>
      <c r="B919" s="8"/>
      <c r="C919" s="9" t="s">
        <v>137</v>
      </c>
      <c r="D919" s="6">
        <v>18</v>
      </c>
      <c r="E919" s="6" t="s">
        <v>31</v>
      </c>
      <c r="F919" s="14">
        <v>1</v>
      </c>
      <c r="G919" s="14" t="s">
        <v>59</v>
      </c>
      <c r="H919" s="10">
        <v>2</v>
      </c>
      <c r="I919" s="13" t="s">
        <v>38</v>
      </c>
      <c r="J919" s="3" t="s">
        <v>398</v>
      </c>
      <c r="K919" s="2" t="str">
        <f>VLOOKUP(Table7[[#This Row],[CID]],ALY,2,FALSE)</f>
        <v>Idioms</v>
      </c>
    </row>
    <row r="920" spans="1:11" x14ac:dyDescent="0.2">
      <c r="A920" s="8" t="str">
        <f>Table7[[#This Row],[Test No.]]&amp;Table7[[#This Row],[Section]]&amp;Table7[[#This Row],[Q. No.]]</f>
        <v>P13E19</v>
      </c>
      <c r="B920" s="8"/>
      <c r="C920" s="9" t="s">
        <v>137</v>
      </c>
      <c r="D920" s="6">
        <v>19</v>
      </c>
      <c r="E920" s="6" t="s">
        <v>31</v>
      </c>
      <c r="F920" s="14">
        <v>1</v>
      </c>
      <c r="G920" s="14" t="s">
        <v>59</v>
      </c>
      <c r="H920" s="10">
        <v>3</v>
      </c>
      <c r="I920" s="13" t="s">
        <v>39</v>
      </c>
      <c r="J920" s="3" t="s">
        <v>402</v>
      </c>
      <c r="K920" s="2" t="str">
        <f>VLOOKUP(Table7[[#This Row],[CID]],ALY,2,FALSE)</f>
        <v>Faulty Modifier</v>
      </c>
    </row>
    <row r="921" spans="1:11" x14ac:dyDescent="0.2">
      <c r="A921" s="8" t="str">
        <f>Table7[[#This Row],[Test No.]]&amp;Table7[[#This Row],[Section]]&amp;Table7[[#This Row],[Q. No.]]</f>
        <v>P13E20</v>
      </c>
      <c r="B921" s="8"/>
      <c r="C921" s="9" t="s">
        <v>137</v>
      </c>
      <c r="D921" s="6">
        <v>20</v>
      </c>
      <c r="E921" s="6" t="s">
        <v>31</v>
      </c>
      <c r="F921" s="14">
        <v>1</v>
      </c>
      <c r="G921" s="14" t="s">
        <v>59</v>
      </c>
      <c r="H921" s="10">
        <v>2</v>
      </c>
      <c r="I921" s="13" t="s">
        <v>38</v>
      </c>
      <c r="J921" s="3" t="s">
        <v>398</v>
      </c>
      <c r="K921" s="2" t="str">
        <f>VLOOKUP(Table7[[#This Row],[CID]],ALY,2,FALSE)</f>
        <v>Idioms</v>
      </c>
    </row>
    <row r="922" spans="1:11" x14ac:dyDescent="0.2">
      <c r="A922" s="8" t="str">
        <f>Table7[[#This Row],[Test No.]]&amp;Table7[[#This Row],[Section]]&amp;Table7[[#This Row],[Q. No.]]</f>
        <v>P13E21</v>
      </c>
      <c r="B922" s="8"/>
      <c r="C922" s="9" t="s">
        <v>137</v>
      </c>
      <c r="D922" s="6">
        <v>21</v>
      </c>
      <c r="E922" s="6" t="s">
        <v>31</v>
      </c>
      <c r="F922" s="14">
        <v>1</v>
      </c>
      <c r="G922" s="14" t="s">
        <v>59</v>
      </c>
      <c r="H922" s="10">
        <v>2</v>
      </c>
      <c r="I922" s="13" t="s">
        <v>38</v>
      </c>
      <c r="J922" s="3" t="s">
        <v>395</v>
      </c>
      <c r="K922" s="2" t="str">
        <f>VLOOKUP(Table7[[#This Row],[CID]],ALY,2,FALSE)</f>
        <v>Verb Forms/Tense Agreement</v>
      </c>
    </row>
    <row r="923" spans="1:11" x14ac:dyDescent="0.2">
      <c r="A923" s="8" t="str">
        <f>Table7[[#This Row],[Test No.]]&amp;Table7[[#This Row],[Section]]&amp;Table7[[#This Row],[Q. No.]]</f>
        <v>P13E22</v>
      </c>
      <c r="B923" s="8"/>
      <c r="C923" s="9" t="s">
        <v>137</v>
      </c>
      <c r="D923" s="6">
        <v>22</v>
      </c>
      <c r="E923" s="6" t="s">
        <v>31</v>
      </c>
      <c r="F923" s="14">
        <v>1</v>
      </c>
      <c r="G923" s="14" t="s">
        <v>59</v>
      </c>
      <c r="H923" s="10">
        <v>2</v>
      </c>
      <c r="I923" s="13" t="s">
        <v>38</v>
      </c>
      <c r="J923" s="3" t="s">
        <v>398</v>
      </c>
      <c r="K923" s="2" t="str">
        <f>VLOOKUP(Table7[[#This Row],[CID]],ALY,2,FALSE)</f>
        <v>Idioms</v>
      </c>
    </row>
    <row r="924" spans="1:11" x14ac:dyDescent="0.2">
      <c r="A924" s="8" t="str">
        <f>Table7[[#This Row],[Test No.]]&amp;Table7[[#This Row],[Section]]&amp;Table7[[#This Row],[Q. No.]]</f>
        <v>P13E23</v>
      </c>
      <c r="B924" s="8"/>
      <c r="C924" s="9" t="s">
        <v>137</v>
      </c>
      <c r="D924" s="6">
        <v>23</v>
      </c>
      <c r="E924" s="6" t="s">
        <v>31</v>
      </c>
      <c r="F924" s="14">
        <v>1</v>
      </c>
      <c r="G924" s="14" t="s">
        <v>59</v>
      </c>
      <c r="H924" s="10">
        <v>2</v>
      </c>
      <c r="I924" s="13" t="s">
        <v>38</v>
      </c>
      <c r="J924" s="3" t="s">
        <v>395</v>
      </c>
      <c r="K924" s="2" t="str">
        <f>VLOOKUP(Table7[[#This Row],[CID]],ALY,2,FALSE)</f>
        <v>Verb Forms/Tense Agreement</v>
      </c>
    </row>
    <row r="925" spans="1:11" x14ac:dyDescent="0.2">
      <c r="A925" s="8" t="str">
        <f>Table7[[#This Row],[Test No.]]&amp;Table7[[#This Row],[Section]]&amp;Table7[[#This Row],[Q. No.]]</f>
        <v>P13E24</v>
      </c>
      <c r="B925" s="8"/>
      <c r="C925" s="9" t="s">
        <v>137</v>
      </c>
      <c r="D925" s="6">
        <v>24</v>
      </c>
      <c r="E925" s="6" t="s">
        <v>31</v>
      </c>
      <c r="F925" s="14">
        <v>2</v>
      </c>
      <c r="G925" s="13" t="s">
        <v>57</v>
      </c>
      <c r="H925" s="10">
        <v>6</v>
      </c>
      <c r="I925" s="13" t="s">
        <v>42</v>
      </c>
      <c r="J925" s="3" t="s">
        <v>523</v>
      </c>
      <c r="K925" s="2" t="str">
        <f>VLOOKUP(Table7[[#This Row],[CID]],ALY,2,FALSE)</f>
        <v>Avoiding Ambiguity &amp; Redundancy</v>
      </c>
    </row>
    <row r="926" spans="1:11" x14ac:dyDescent="0.2">
      <c r="A926" s="8" t="str">
        <f>Table7[[#This Row],[Test No.]]&amp;Table7[[#This Row],[Section]]&amp;Table7[[#This Row],[Q. No.]]</f>
        <v>P13E25</v>
      </c>
      <c r="B926" s="8"/>
      <c r="C926" s="9" t="s">
        <v>137</v>
      </c>
      <c r="D926" s="6">
        <v>25</v>
      </c>
      <c r="E926" s="6" t="s">
        <v>31</v>
      </c>
      <c r="F926" s="14">
        <v>2</v>
      </c>
      <c r="G926" s="13" t="s">
        <v>57</v>
      </c>
      <c r="H926" s="10">
        <v>5</v>
      </c>
      <c r="I926" s="13" t="s">
        <v>41</v>
      </c>
      <c r="J926" s="3" t="s">
        <v>517</v>
      </c>
      <c r="K926" s="2" t="str">
        <f>VLOOKUP(Table7[[#This Row],[CID]],ALY,2,FALSE)</f>
        <v>Logical Transitions</v>
      </c>
    </row>
    <row r="927" spans="1:11" x14ac:dyDescent="0.2">
      <c r="A927" s="8" t="str">
        <f>Table7[[#This Row],[Test No.]]&amp;Table7[[#This Row],[Section]]&amp;Table7[[#This Row],[Q. No.]]</f>
        <v>P13E26</v>
      </c>
      <c r="B927" s="8"/>
      <c r="C927" s="9" t="s">
        <v>137</v>
      </c>
      <c r="D927" s="6">
        <v>26</v>
      </c>
      <c r="E927" s="6" t="s">
        <v>31</v>
      </c>
      <c r="F927" s="14">
        <v>1</v>
      </c>
      <c r="G927" s="14" t="s">
        <v>59</v>
      </c>
      <c r="H927" s="14">
        <v>1</v>
      </c>
      <c r="I927" s="14" t="s">
        <v>37</v>
      </c>
      <c r="J927" s="3" t="s">
        <v>387</v>
      </c>
      <c r="K927" s="2" t="str">
        <f>VLOOKUP(Table7[[#This Row],[CID]],ALY,2,FALSE)</f>
        <v>Commas</v>
      </c>
    </row>
    <row r="928" spans="1:11" x14ac:dyDescent="0.2">
      <c r="A928" s="8" t="str">
        <f>Table7[[#This Row],[Test No.]]&amp;Table7[[#This Row],[Section]]&amp;Table7[[#This Row],[Q. No.]]</f>
        <v>P13E27</v>
      </c>
      <c r="B928" s="8"/>
      <c r="C928" s="9" t="s">
        <v>137</v>
      </c>
      <c r="D928" s="6">
        <v>27</v>
      </c>
      <c r="E928" s="6" t="s">
        <v>31</v>
      </c>
      <c r="F928" s="14">
        <v>1</v>
      </c>
      <c r="G928" s="14" t="s">
        <v>59</v>
      </c>
      <c r="H928" s="10">
        <v>2</v>
      </c>
      <c r="I928" s="13" t="s">
        <v>38</v>
      </c>
      <c r="J928" s="3" t="s">
        <v>398</v>
      </c>
      <c r="K928" s="2" t="str">
        <f>VLOOKUP(Table7[[#This Row],[CID]],ALY,2,FALSE)</f>
        <v>Idioms</v>
      </c>
    </row>
    <row r="929" spans="1:11" x14ac:dyDescent="0.2">
      <c r="A929" s="8" t="str">
        <f>Table7[[#This Row],[Test No.]]&amp;Table7[[#This Row],[Section]]&amp;Table7[[#This Row],[Q. No.]]</f>
        <v>P13E28</v>
      </c>
      <c r="B929" s="8"/>
      <c r="C929" s="9" t="s">
        <v>137</v>
      </c>
      <c r="D929" s="6">
        <v>28</v>
      </c>
      <c r="E929" s="6" t="s">
        <v>31</v>
      </c>
      <c r="F929" s="14">
        <v>1</v>
      </c>
      <c r="G929" s="14" t="s">
        <v>59</v>
      </c>
      <c r="H929" s="10">
        <v>2</v>
      </c>
      <c r="I929" s="13" t="s">
        <v>38</v>
      </c>
      <c r="J929" s="3" t="s">
        <v>397</v>
      </c>
      <c r="K929" s="2" t="str">
        <f>VLOOKUP(Table7[[#This Row],[CID]],ALY,2,FALSE)</f>
        <v>Word Choice</v>
      </c>
    </row>
    <row r="930" spans="1:11" x14ac:dyDescent="0.2">
      <c r="A930" s="8" t="str">
        <f>Table7[[#This Row],[Test No.]]&amp;Table7[[#This Row],[Section]]&amp;Table7[[#This Row],[Q. No.]]</f>
        <v>P13E29</v>
      </c>
      <c r="B930" s="8"/>
      <c r="C930" s="9" t="s">
        <v>137</v>
      </c>
      <c r="D930" s="6">
        <v>29</v>
      </c>
      <c r="E930" s="6" t="s">
        <v>31</v>
      </c>
      <c r="F930" s="14">
        <v>1</v>
      </c>
      <c r="G930" s="14" t="s">
        <v>59</v>
      </c>
      <c r="H930" s="10">
        <v>2</v>
      </c>
      <c r="I930" s="13" t="s">
        <v>38</v>
      </c>
      <c r="J930" s="3" t="s">
        <v>397</v>
      </c>
      <c r="K930" s="2" t="str">
        <f>VLOOKUP(Table7[[#This Row],[CID]],ALY,2,FALSE)</f>
        <v>Word Choice</v>
      </c>
    </row>
    <row r="931" spans="1:11" x14ac:dyDescent="0.2">
      <c r="A931" s="8" t="str">
        <f>Table7[[#This Row],[Test No.]]&amp;Table7[[#This Row],[Section]]&amp;Table7[[#This Row],[Q. No.]]</f>
        <v>P13E30</v>
      </c>
      <c r="B931" s="8"/>
      <c r="C931" s="9" t="s">
        <v>137</v>
      </c>
      <c r="D931" s="6">
        <v>30</v>
      </c>
      <c r="E931" s="6" t="s">
        <v>31</v>
      </c>
      <c r="F931" s="14">
        <v>1</v>
      </c>
      <c r="G931" s="14" t="s">
        <v>59</v>
      </c>
      <c r="H931" s="10">
        <v>2</v>
      </c>
      <c r="I931" s="13" t="s">
        <v>38</v>
      </c>
      <c r="J931" s="3" t="s">
        <v>395</v>
      </c>
      <c r="K931" s="2" t="str">
        <f>VLOOKUP(Table7[[#This Row],[CID]],ALY,2,FALSE)</f>
        <v>Verb Forms/Tense Agreement</v>
      </c>
    </row>
    <row r="932" spans="1:11" x14ac:dyDescent="0.2">
      <c r="A932" s="8" t="str">
        <f>Table7[[#This Row],[Test No.]]&amp;Table7[[#This Row],[Section]]&amp;Table7[[#This Row],[Q. No.]]</f>
        <v>P13E31</v>
      </c>
      <c r="B932" s="8"/>
      <c r="C932" s="9" t="s">
        <v>137</v>
      </c>
      <c r="D932" s="6">
        <v>31</v>
      </c>
      <c r="E932" s="6" t="s">
        <v>31</v>
      </c>
      <c r="F932" s="14">
        <v>1</v>
      </c>
      <c r="G932" s="14" t="s">
        <v>59</v>
      </c>
      <c r="H932" s="10">
        <v>2</v>
      </c>
      <c r="I932" s="13" t="s">
        <v>38</v>
      </c>
      <c r="J932" s="3" t="s">
        <v>395</v>
      </c>
      <c r="K932" s="2" t="str">
        <f>VLOOKUP(Table7[[#This Row],[CID]],ALY,2,FALSE)</f>
        <v>Verb Forms/Tense Agreement</v>
      </c>
    </row>
    <row r="933" spans="1:11" x14ac:dyDescent="0.2">
      <c r="A933" s="8" t="str">
        <f>Table7[[#This Row],[Test No.]]&amp;Table7[[#This Row],[Section]]&amp;Table7[[#This Row],[Q. No.]]</f>
        <v>P13E32</v>
      </c>
      <c r="B933" s="8"/>
      <c r="C933" s="9" t="s">
        <v>137</v>
      </c>
      <c r="D933" s="6">
        <v>32</v>
      </c>
      <c r="E933" s="6" t="s">
        <v>31</v>
      </c>
      <c r="F933" s="14">
        <v>1</v>
      </c>
      <c r="G933" s="14" t="s">
        <v>59</v>
      </c>
      <c r="H933" s="10">
        <v>3</v>
      </c>
      <c r="I933" s="13" t="s">
        <v>39</v>
      </c>
      <c r="J933" s="3" t="s">
        <v>402</v>
      </c>
      <c r="K933" s="2" t="str">
        <f>VLOOKUP(Table7[[#This Row],[CID]],ALY,2,FALSE)</f>
        <v>Faulty Modifier</v>
      </c>
    </row>
    <row r="934" spans="1:11" x14ac:dyDescent="0.2">
      <c r="A934" s="8" t="str">
        <f>Table7[[#This Row],[Test No.]]&amp;Table7[[#This Row],[Section]]&amp;Table7[[#This Row],[Q. No.]]</f>
        <v>P13E33</v>
      </c>
      <c r="B934" s="8"/>
      <c r="C934" s="9" t="s">
        <v>137</v>
      </c>
      <c r="D934" s="6">
        <v>33</v>
      </c>
      <c r="E934" s="6" t="s">
        <v>31</v>
      </c>
      <c r="F934" s="14">
        <v>2</v>
      </c>
      <c r="G934" s="13" t="s">
        <v>57</v>
      </c>
      <c r="H934" s="10">
        <v>4</v>
      </c>
      <c r="I934" s="13" t="s">
        <v>40</v>
      </c>
      <c r="J934" s="3" t="s">
        <v>514</v>
      </c>
      <c r="K934" s="2" t="str">
        <f>VLOOKUP(Table7[[#This Row],[CID]],ALY,2,FALSE)</f>
        <v>Relation to Paragraph/Essay</v>
      </c>
    </row>
    <row r="935" spans="1:11" x14ac:dyDescent="0.2">
      <c r="A935" s="8" t="str">
        <f>Table7[[#This Row],[Test No.]]&amp;Table7[[#This Row],[Section]]&amp;Table7[[#This Row],[Q. No.]]</f>
        <v>P13E34</v>
      </c>
      <c r="B935" s="8"/>
      <c r="C935" s="9" t="s">
        <v>137</v>
      </c>
      <c r="D935" s="6">
        <v>34</v>
      </c>
      <c r="E935" s="6" t="s">
        <v>31</v>
      </c>
      <c r="F935" s="14">
        <v>1</v>
      </c>
      <c r="G935" s="14" t="s">
        <v>59</v>
      </c>
      <c r="H935" s="14">
        <v>1</v>
      </c>
      <c r="I935" s="14" t="s">
        <v>37</v>
      </c>
      <c r="J935" s="3" t="s">
        <v>387</v>
      </c>
      <c r="K935" s="2" t="str">
        <f>VLOOKUP(Table7[[#This Row],[CID]],ALY,2,FALSE)</f>
        <v>Commas</v>
      </c>
    </row>
    <row r="936" spans="1:11" x14ac:dyDescent="0.2">
      <c r="A936" s="8" t="str">
        <f>Table7[[#This Row],[Test No.]]&amp;Table7[[#This Row],[Section]]&amp;Table7[[#This Row],[Q. No.]]</f>
        <v>P13E35</v>
      </c>
      <c r="B936" s="8"/>
      <c r="C936" s="9" t="s">
        <v>137</v>
      </c>
      <c r="D936" s="6">
        <v>35</v>
      </c>
      <c r="E936" s="6" t="s">
        <v>31</v>
      </c>
      <c r="F936" s="14">
        <v>2</v>
      </c>
      <c r="G936" s="13" t="s">
        <v>57</v>
      </c>
      <c r="H936" s="10">
        <v>6</v>
      </c>
      <c r="I936" s="13" t="s">
        <v>42</v>
      </c>
      <c r="J936" s="3" t="s">
        <v>523</v>
      </c>
      <c r="K936" s="2" t="str">
        <f>VLOOKUP(Table7[[#This Row],[CID]],ALY,2,FALSE)</f>
        <v>Avoiding Ambiguity &amp; Redundancy</v>
      </c>
    </row>
    <row r="937" spans="1:11" x14ac:dyDescent="0.2">
      <c r="A937" s="8" t="str">
        <f>Table7[[#This Row],[Test No.]]&amp;Table7[[#This Row],[Section]]&amp;Table7[[#This Row],[Q. No.]]</f>
        <v>P13E36</v>
      </c>
      <c r="B937" s="8"/>
      <c r="C937" s="9" t="s">
        <v>137</v>
      </c>
      <c r="D937" s="6">
        <v>36</v>
      </c>
      <c r="E937" s="6" t="s">
        <v>31</v>
      </c>
      <c r="F937" s="14">
        <v>2</v>
      </c>
      <c r="G937" s="13" t="s">
        <v>57</v>
      </c>
      <c r="H937" s="10">
        <v>4</v>
      </c>
      <c r="I937" s="13" t="s">
        <v>40</v>
      </c>
      <c r="J937" s="3" t="s">
        <v>512</v>
      </c>
      <c r="K937" s="2" t="str">
        <f>VLOOKUP(Table7[[#This Row],[CID]],ALY,2,FALSE)</f>
        <v>Additional Detail &amp; Evidence</v>
      </c>
    </row>
    <row r="938" spans="1:11" x14ac:dyDescent="0.2">
      <c r="A938" s="8" t="str">
        <f>Table7[[#This Row],[Test No.]]&amp;Table7[[#This Row],[Section]]&amp;Table7[[#This Row],[Q. No.]]</f>
        <v>P13E37</v>
      </c>
      <c r="B938" s="8"/>
      <c r="C938" s="9" t="s">
        <v>137</v>
      </c>
      <c r="D938" s="6">
        <v>37</v>
      </c>
      <c r="E938" s="6" t="s">
        <v>31</v>
      </c>
      <c r="F938" s="14">
        <v>1</v>
      </c>
      <c r="G938" s="14" t="s">
        <v>59</v>
      </c>
      <c r="H938" s="10">
        <v>2</v>
      </c>
      <c r="I938" s="13" t="s">
        <v>38</v>
      </c>
      <c r="J938" s="3" t="s">
        <v>395</v>
      </c>
      <c r="K938" s="2" t="str">
        <f>VLOOKUP(Table7[[#This Row],[CID]],ALY,2,FALSE)</f>
        <v>Verb Forms/Tense Agreement</v>
      </c>
    </row>
    <row r="939" spans="1:11" x14ac:dyDescent="0.2">
      <c r="A939" s="8" t="str">
        <f>Table7[[#This Row],[Test No.]]&amp;Table7[[#This Row],[Section]]&amp;Table7[[#This Row],[Q. No.]]</f>
        <v>P13E38</v>
      </c>
      <c r="B939" s="8"/>
      <c r="C939" s="9" t="s">
        <v>137</v>
      </c>
      <c r="D939" s="6">
        <v>38</v>
      </c>
      <c r="E939" s="6" t="s">
        <v>31</v>
      </c>
      <c r="F939" s="14">
        <v>1</v>
      </c>
      <c r="G939" s="14" t="s">
        <v>59</v>
      </c>
      <c r="H939" s="10">
        <v>3</v>
      </c>
      <c r="I939" s="13" t="s">
        <v>39</v>
      </c>
      <c r="J939" s="3" t="s">
        <v>402</v>
      </c>
      <c r="K939" s="2" t="str">
        <f>VLOOKUP(Table7[[#This Row],[CID]],ALY,2,FALSE)</f>
        <v>Faulty Modifier</v>
      </c>
    </row>
    <row r="940" spans="1:11" x14ac:dyDescent="0.2">
      <c r="A940" s="8" t="str">
        <f>Table7[[#This Row],[Test No.]]&amp;Table7[[#This Row],[Section]]&amp;Table7[[#This Row],[Q. No.]]</f>
        <v>P13E39</v>
      </c>
      <c r="B940" s="8"/>
      <c r="C940" s="9" t="s">
        <v>137</v>
      </c>
      <c r="D940" s="6">
        <v>39</v>
      </c>
      <c r="E940" s="6" t="s">
        <v>31</v>
      </c>
      <c r="F940" s="14">
        <v>1</v>
      </c>
      <c r="G940" s="14" t="s">
        <v>59</v>
      </c>
      <c r="H940" s="10">
        <v>2</v>
      </c>
      <c r="I940" s="13" t="s">
        <v>38</v>
      </c>
      <c r="J940" s="3" t="s">
        <v>395</v>
      </c>
      <c r="K940" s="2" t="str">
        <f>VLOOKUP(Table7[[#This Row],[CID]],ALY,2,FALSE)</f>
        <v>Verb Forms/Tense Agreement</v>
      </c>
    </row>
    <row r="941" spans="1:11" x14ac:dyDescent="0.2">
      <c r="A941" s="8" t="str">
        <f>Table7[[#This Row],[Test No.]]&amp;Table7[[#This Row],[Section]]&amp;Table7[[#This Row],[Q. No.]]</f>
        <v>P13E40</v>
      </c>
      <c r="B941" s="8"/>
      <c r="C941" s="9" t="s">
        <v>137</v>
      </c>
      <c r="D941" s="6">
        <v>40</v>
      </c>
      <c r="E941" s="6" t="s">
        <v>31</v>
      </c>
      <c r="F941" s="14">
        <v>1</v>
      </c>
      <c r="G941" s="14" t="s">
        <v>59</v>
      </c>
      <c r="H941" s="14">
        <v>1</v>
      </c>
      <c r="I941" s="14" t="s">
        <v>37</v>
      </c>
      <c r="J941" s="3" t="s">
        <v>387</v>
      </c>
      <c r="K941" s="2" t="str">
        <f>VLOOKUP(Table7[[#This Row],[CID]],ALY,2,FALSE)</f>
        <v>Commas</v>
      </c>
    </row>
    <row r="942" spans="1:11" x14ac:dyDescent="0.2">
      <c r="A942" s="8" t="str">
        <f>Table7[[#This Row],[Test No.]]&amp;Table7[[#This Row],[Section]]&amp;Table7[[#This Row],[Q. No.]]</f>
        <v>P13E41</v>
      </c>
      <c r="B942" s="8"/>
      <c r="C942" s="9" t="s">
        <v>137</v>
      </c>
      <c r="D942" s="6">
        <v>41</v>
      </c>
      <c r="E942" s="6" t="s">
        <v>31</v>
      </c>
      <c r="F942" s="14">
        <v>2</v>
      </c>
      <c r="G942" s="13" t="s">
        <v>57</v>
      </c>
      <c r="H942" s="10">
        <v>6</v>
      </c>
      <c r="I942" s="13" t="s">
        <v>42</v>
      </c>
      <c r="J942" s="3" t="s">
        <v>523</v>
      </c>
      <c r="K942" s="2" t="str">
        <f>VLOOKUP(Table7[[#This Row],[CID]],ALY,2,FALSE)</f>
        <v>Avoiding Ambiguity &amp; Redundancy</v>
      </c>
    </row>
    <row r="943" spans="1:11" x14ac:dyDescent="0.2">
      <c r="A943" s="8" t="str">
        <f>Table7[[#This Row],[Test No.]]&amp;Table7[[#This Row],[Section]]&amp;Table7[[#This Row],[Q. No.]]</f>
        <v>P13E42</v>
      </c>
      <c r="B943" s="8"/>
      <c r="C943" s="9" t="s">
        <v>137</v>
      </c>
      <c r="D943" s="6">
        <v>42</v>
      </c>
      <c r="E943" s="6" t="s">
        <v>31</v>
      </c>
      <c r="F943" s="14">
        <v>1</v>
      </c>
      <c r="G943" s="14" t="s">
        <v>59</v>
      </c>
      <c r="H943" s="10">
        <v>3</v>
      </c>
      <c r="I943" s="13" t="s">
        <v>39</v>
      </c>
      <c r="J943" s="3" t="s">
        <v>400</v>
      </c>
      <c r="K943" s="2" t="str">
        <f>VLOOKUP(Table7[[#This Row],[CID]],ALY,2,FALSE)</f>
        <v>Run-On Sentence</v>
      </c>
    </row>
    <row r="944" spans="1:11" x14ac:dyDescent="0.2">
      <c r="A944" s="8" t="str">
        <f>Table7[[#This Row],[Test No.]]&amp;Table7[[#This Row],[Section]]&amp;Table7[[#This Row],[Q. No.]]</f>
        <v>P13E43</v>
      </c>
      <c r="B944" s="8"/>
      <c r="C944" s="9" t="s">
        <v>137</v>
      </c>
      <c r="D944" s="6">
        <v>43</v>
      </c>
      <c r="E944" s="6" t="s">
        <v>31</v>
      </c>
      <c r="F944" s="14">
        <v>1</v>
      </c>
      <c r="G944" s="14" t="s">
        <v>59</v>
      </c>
      <c r="H944" s="10">
        <v>2</v>
      </c>
      <c r="I944" s="13" t="s">
        <v>38</v>
      </c>
      <c r="J944" s="3" t="s">
        <v>398</v>
      </c>
      <c r="K944" s="2" t="str">
        <f>VLOOKUP(Table7[[#This Row],[CID]],ALY,2,FALSE)</f>
        <v>Idioms</v>
      </c>
    </row>
    <row r="945" spans="1:11" x14ac:dyDescent="0.2">
      <c r="A945" s="8" t="str">
        <f>Table7[[#This Row],[Test No.]]&amp;Table7[[#This Row],[Section]]&amp;Table7[[#This Row],[Q. No.]]</f>
        <v>P13E44</v>
      </c>
      <c r="B945" s="8"/>
      <c r="C945" s="9" t="s">
        <v>137</v>
      </c>
      <c r="D945" s="6">
        <v>44</v>
      </c>
      <c r="E945" s="6" t="s">
        <v>31</v>
      </c>
      <c r="F945" s="14">
        <v>1</v>
      </c>
      <c r="G945" s="14" t="s">
        <v>59</v>
      </c>
      <c r="H945" s="10">
        <v>2</v>
      </c>
      <c r="I945" s="13" t="s">
        <v>38</v>
      </c>
      <c r="J945" s="3" t="s">
        <v>395</v>
      </c>
      <c r="K945" s="2" t="str">
        <f>VLOOKUP(Table7[[#This Row],[CID]],ALY,2,FALSE)</f>
        <v>Verb Forms/Tense Agreement</v>
      </c>
    </row>
    <row r="946" spans="1:11" x14ac:dyDescent="0.2">
      <c r="A946" s="8" t="str">
        <f>Table7[[#This Row],[Test No.]]&amp;Table7[[#This Row],[Section]]&amp;Table7[[#This Row],[Q. No.]]</f>
        <v>P13E45</v>
      </c>
      <c r="B946" s="8"/>
      <c r="C946" s="9" t="s">
        <v>137</v>
      </c>
      <c r="D946" s="6">
        <v>45</v>
      </c>
      <c r="E946" s="6" t="s">
        <v>31</v>
      </c>
      <c r="F946" s="14">
        <v>2</v>
      </c>
      <c r="G946" s="13" t="s">
        <v>57</v>
      </c>
      <c r="H946" s="10">
        <v>4</v>
      </c>
      <c r="I946" s="13" t="s">
        <v>40</v>
      </c>
      <c r="J946" s="3" t="s">
        <v>513</v>
      </c>
      <c r="K946" s="2" t="str">
        <f>VLOOKUP(Table7[[#This Row],[CID]],ALY,2,FALSE)</f>
        <v>Writer's Goal</v>
      </c>
    </row>
    <row r="947" spans="1:11" x14ac:dyDescent="0.2">
      <c r="A947" s="8" t="str">
        <f>Table7[[#This Row],[Test No.]]&amp;Table7[[#This Row],[Section]]&amp;Table7[[#This Row],[Q. No.]]</f>
        <v>P13E46</v>
      </c>
      <c r="B947" s="8"/>
      <c r="C947" s="9" t="s">
        <v>137</v>
      </c>
      <c r="D947" s="6">
        <v>46</v>
      </c>
      <c r="E947" s="6" t="s">
        <v>31</v>
      </c>
      <c r="F947" s="14">
        <v>1</v>
      </c>
      <c r="G947" s="14" t="s">
        <v>59</v>
      </c>
      <c r="H947" s="10">
        <v>3</v>
      </c>
      <c r="I947" s="13" t="s">
        <v>39</v>
      </c>
      <c r="J947" s="3" t="s">
        <v>402</v>
      </c>
      <c r="K947" s="2" t="str">
        <f>VLOOKUP(Table7[[#This Row],[CID]],ALY,2,FALSE)</f>
        <v>Faulty Modifier</v>
      </c>
    </row>
    <row r="948" spans="1:11" x14ac:dyDescent="0.2">
      <c r="A948" s="8" t="str">
        <f>Table7[[#This Row],[Test No.]]&amp;Table7[[#This Row],[Section]]&amp;Table7[[#This Row],[Q. No.]]</f>
        <v>P13E47</v>
      </c>
      <c r="B948" s="8"/>
      <c r="C948" s="9" t="s">
        <v>137</v>
      </c>
      <c r="D948" s="6">
        <v>47</v>
      </c>
      <c r="E948" s="6" t="s">
        <v>31</v>
      </c>
      <c r="F948" s="14">
        <v>2</v>
      </c>
      <c r="G948" s="13" t="s">
        <v>57</v>
      </c>
      <c r="H948" s="10">
        <v>6</v>
      </c>
      <c r="I948" s="13" t="s">
        <v>42</v>
      </c>
      <c r="J948" s="3" t="s">
        <v>523</v>
      </c>
      <c r="K948" s="2" t="str">
        <f>VLOOKUP(Table7[[#This Row],[CID]],ALY,2,FALSE)</f>
        <v>Avoiding Ambiguity &amp; Redundancy</v>
      </c>
    </row>
    <row r="949" spans="1:11" x14ac:dyDescent="0.2">
      <c r="A949" s="8" t="str">
        <f>Table7[[#This Row],[Test No.]]&amp;Table7[[#This Row],[Section]]&amp;Table7[[#This Row],[Q. No.]]</f>
        <v>P13E48</v>
      </c>
      <c r="B949" s="8"/>
      <c r="C949" s="9" t="s">
        <v>137</v>
      </c>
      <c r="D949" s="6">
        <v>48</v>
      </c>
      <c r="E949" s="6" t="s">
        <v>31</v>
      </c>
      <c r="F949" s="14">
        <v>1</v>
      </c>
      <c r="G949" s="14" t="s">
        <v>59</v>
      </c>
      <c r="H949" s="10">
        <v>3</v>
      </c>
      <c r="I949" s="13" t="s">
        <v>39</v>
      </c>
      <c r="J949" s="3" t="s">
        <v>402</v>
      </c>
      <c r="K949" s="2" t="str">
        <f>VLOOKUP(Table7[[#This Row],[CID]],ALY,2,FALSE)</f>
        <v>Faulty Modifier</v>
      </c>
    </row>
    <row r="950" spans="1:11" x14ac:dyDescent="0.2">
      <c r="A950" s="8" t="str">
        <f>Table7[[#This Row],[Test No.]]&amp;Table7[[#This Row],[Section]]&amp;Table7[[#This Row],[Q. No.]]</f>
        <v>P13E49</v>
      </c>
      <c r="B950" s="8"/>
      <c r="C950" s="9" t="s">
        <v>137</v>
      </c>
      <c r="D950" s="6">
        <v>49</v>
      </c>
      <c r="E950" s="6" t="s">
        <v>31</v>
      </c>
      <c r="F950" s="14">
        <v>2</v>
      </c>
      <c r="G950" s="13" t="s">
        <v>57</v>
      </c>
      <c r="H950" s="10">
        <v>6</v>
      </c>
      <c r="I950" s="13" t="s">
        <v>42</v>
      </c>
      <c r="J950" s="3" t="s">
        <v>523</v>
      </c>
      <c r="K950" s="2" t="str">
        <f>VLOOKUP(Table7[[#This Row],[CID]],ALY,2,FALSE)</f>
        <v>Avoiding Ambiguity &amp; Redundancy</v>
      </c>
    </row>
    <row r="951" spans="1:11" x14ac:dyDescent="0.2">
      <c r="A951" s="8" t="str">
        <f>Table7[[#This Row],[Test No.]]&amp;Table7[[#This Row],[Section]]&amp;Table7[[#This Row],[Q. No.]]</f>
        <v>P13E50</v>
      </c>
      <c r="B951" s="8"/>
      <c r="C951" s="9" t="s">
        <v>137</v>
      </c>
      <c r="D951" s="6">
        <v>50</v>
      </c>
      <c r="E951" s="6" t="s">
        <v>31</v>
      </c>
      <c r="F951" s="14">
        <v>1</v>
      </c>
      <c r="G951" s="14" t="s">
        <v>59</v>
      </c>
      <c r="H951" s="10">
        <v>2</v>
      </c>
      <c r="I951" s="13" t="s">
        <v>38</v>
      </c>
      <c r="J951" s="3" t="s">
        <v>397</v>
      </c>
      <c r="K951" s="2" t="str">
        <f>VLOOKUP(Table7[[#This Row],[CID]],ALY,2,FALSE)</f>
        <v>Word Choice</v>
      </c>
    </row>
    <row r="952" spans="1:11" x14ac:dyDescent="0.2">
      <c r="A952" s="8" t="str">
        <f>Table7[[#This Row],[Test No.]]&amp;Table7[[#This Row],[Section]]&amp;Table7[[#This Row],[Q. No.]]</f>
        <v>P13E51</v>
      </c>
      <c r="B952" s="8"/>
      <c r="C952" s="9" t="s">
        <v>137</v>
      </c>
      <c r="D952" s="6">
        <v>51</v>
      </c>
      <c r="E952" s="6" t="s">
        <v>31</v>
      </c>
      <c r="F952" s="14">
        <v>1</v>
      </c>
      <c r="G952" s="14" t="s">
        <v>59</v>
      </c>
      <c r="H952" s="10">
        <v>3</v>
      </c>
      <c r="I952" s="13" t="s">
        <v>39</v>
      </c>
      <c r="J952" s="3" t="s">
        <v>400</v>
      </c>
      <c r="K952" s="2" t="str">
        <f>VLOOKUP(Table7[[#This Row],[CID]],ALY,2,FALSE)</f>
        <v>Run-On Sentence</v>
      </c>
    </row>
    <row r="953" spans="1:11" x14ac:dyDescent="0.2">
      <c r="A953" s="8" t="str">
        <f>Table7[[#This Row],[Test No.]]&amp;Table7[[#This Row],[Section]]&amp;Table7[[#This Row],[Q. No.]]</f>
        <v>P13E52</v>
      </c>
      <c r="B953" s="8"/>
      <c r="C953" s="9" t="s">
        <v>137</v>
      </c>
      <c r="D953" s="6">
        <v>52</v>
      </c>
      <c r="E953" s="6" t="s">
        <v>31</v>
      </c>
      <c r="F953" s="14">
        <v>1</v>
      </c>
      <c r="G953" s="14" t="s">
        <v>59</v>
      </c>
      <c r="H953" s="10">
        <v>2</v>
      </c>
      <c r="I953" s="13" t="s">
        <v>38</v>
      </c>
      <c r="J953" s="3" t="s">
        <v>398</v>
      </c>
      <c r="K953" s="2" t="str">
        <f>VLOOKUP(Table7[[#This Row],[CID]],ALY,2,FALSE)</f>
        <v>Idioms</v>
      </c>
    </row>
    <row r="954" spans="1:11" x14ac:dyDescent="0.2">
      <c r="A954" s="8" t="str">
        <f>Table7[[#This Row],[Test No.]]&amp;Table7[[#This Row],[Section]]&amp;Table7[[#This Row],[Q. No.]]</f>
        <v>P13E53</v>
      </c>
      <c r="B954" s="8"/>
      <c r="C954" s="9" t="s">
        <v>137</v>
      </c>
      <c r="D954" s="6">
        <v>53</v>
      </c>
      <c r="E954" s="6" t="s">
        <v>31</v>
      </c>
      <c r="F954" s="14">
        <v>1</v>
      </c>
      <c r="G954" s="14" t="s">
        <v>59</v>
      </c>
      <c r="H954" s="14">
        <v>1</v>
      </c>
      <c r="I954" s="14" t="s">
        <v>37</v>
      </c>
      <c r="J954" s="3" t="s">
        <v>387</v>
      </c>
      <c r="K954" s="2" t="str">
        <f>VLOOKUP(Table7[[#This Row],[CID]],ALY,2,FALSE)</f>
        <v>Commas</v>
      </c>
    </row>
    <row r="955" spans="1:11" x14ac:dyDescent="0.2">
      <c r="A955" s="8" t="str">
        <f>Table7[[#This Row],[Test No.]]&amp;Table7[[#This Row],[Section]]&amp;Table7[[#This Row],[Q. No.]]</f>
        <v>P13E54</v>
      </c>
      <c r="B955" s="8"/>
      <c r="C955" s="9" t="s">
        <v>137</v>
      </c>
      <c r="D955" s="6">
        <v>54</v>
      </c>
      <c r="E955" s="6" t="s">
        <v>31</v>
      </c>
      <c r="F955" s="14">
        <v>2</v>
      </c>
      <c r="G955" s="13" t="s">
        <v>57</v>
      </c>
      <c r="H955" s="10">
        <v>4</v>
      </c>
      <c r="I955" s="13" t="s">
        <v>40</v>
      </c>
      <c r="J955" s="3" t="s">
        <v>516</v>
      </c>
      <c r="K955" s="2" t="str">
        <f>VLOOKUP(Table7[[#This Row],[CID]],ALY,2,FALSE)</f>
        <v>Transitions &amp; Topic Sentences</v>
      </c>
    </row>
    <row r="956" spans="1:11" x14ac:dyDescent="0.2">
      <c r="A956" s="8" t="str">
        <f>Table7[[#This Row],[Test No.]]&amp;Table7[[#This Row],[Section]]&amp;Table7[[#This Row],[Q. No.]]</f>
        <v>P13E55</v>
      </c>
      <c r="B956" s="8"/>
      <c r="C956" s="9" t="s">
        <v>137</v>
      </c>
      <c r="D956" s="6">
        <v>55</v>
      </c>
      <c r="E956" s="6" t="s">
        <v>31</v>
      </c>
      <c r="F956" s="14">
        <v>1</v>
      </c>
      <c r="G956" s="14" t="s">
        <v>59</v>
      </c>
      <c r="H956" s="10">
        <v>2</v>
      </c>
      <c r="I956" s="13" t="s">
        <v>38</v>
      </c>
      <c r="J956" s="6" t="s">
        <v>394</v>
      </c>
      <c r="K956" s="10" t="str">
        <f>VLOOKUP(Table7[[#This Row],[CID]],ALY,2,FALSE)</f>
        <v>Pronouns</v>
      </c>
    </row>
    <row r="957" spans="1:11" x14ac:dyDescent="0.2">
      <c r="A957" s="8" t="str">
        <f>Table7[[#This Row],[Test No.]]&amp;Table7[[#This Row],[Section]]&amp;Table7[[#This Row],[Q. No.]]</f>
        <v>P13E56</v>
      </c>
      <c r="B957" s="8"/>
      <c r="C957" s="9" t="s">
        <v>137</v>
      </c>
      <c r="D957" s="6">
        <v>56</v>
      </c>
      <c r="E957" s="6" t="s">
        <v>31</v>
      </c>
      <c r="F957" s="14">
        <v>2</v>
      </c>
      <c r="G957" s="13" t="s">
        <v>57</v>
      </c>
      <c r="H957" s="10">
        <v>4</v>
      </c>
      <c r="I957" s="13" t="s">
        <v>40</v>
      </c>
      <c r="J957" s="3" t="s">
        <v>512</v>
      </c>
      <c r="K957" s="2" t="str">
        <f>VLOOKUP(Table7[[#This Row],[CID]],ALY,2,FALSE)</f>
        <v>Additional Detail &amp; Evidence</v>
      </c>
    </row>
    <row r="958" spans="1:11" x14ac:dyDescent="0.2">
      <c r="A958" s="8" t="str">
        <f>Table7[[#This Row],[Test No.]]&amp;Table7[[#This Row],[Section]]&amp;Table7[[#This Row],[Q. No.]]</f>
        <v>P13E57</v>
      </c>
      <c r="B958" s="8"/>
      <c r="C958" s="9" t="s">
        <v>137</v>
      </c>
      <c r="D958" s="6">
        <v>57</v>
      </c>
      <c r="E958" s="6" t="s">
        <v>31</v>
      </c>
      <c r="F958" s="14">
        <v>1</v>
      </c>
      <c r="G958" s="14" t="s">
        <v>59</v>
      </c>
      <c r="H958" s="10">
        <v>2</v>
      </c>
      <c r="I958" s="13" t="s">
        <v>38</v>
      </c>
      <c r="J958" s="3" t="s">
        <v>398</v>
      </c>
      <c r="K958" s="2" t="str">
        <f>VLOOKUP(Table7[[#This Row],[CID]],ALY,2,FALSE)</f>
        <v>Idioms</v>
      </c>
    </row>
    <row r="959" spans="1:11" x14ac:dyDescent="0.2">
      <c r="A959" s="8" t="str">
        <f>Table7[[#This Row],[Test No.]]&amp;Table7[[#This Row],[Section]]&amp;Table7[[#This Row],[Q. No.]]</f>
        <v>P13E58</v>
      </c>
      <c r="B959" s="8"/>
      <c r="C959" s="9" t="s">
        <v>137</v>
      </c>
      <c r="D959" s="6">
        <v>58</v>
      </c>
      <c r="E959" s="6" t="s">
        <v>31</v>
      </c>
      <c r="F959" s="14">
        <v>1</v>
      </c>
      <c r="G959" s="14" t="s">
        <v>59</v>
      </c>
      <c r="H959" s="10">
        <v>2</v>
      </c>
      <c r="I959" s="13" t="s">
        <v>38</v>
      </c>
      <c r="J959" s="3" t="s">
        <v>397</v>
      </c>
      <c r="K959" s="2" t="str">
        <f>VLOOKUP(Table7[[#This Row],[CID]],ALY,2,FALSE)</f>
        <v>Word Choice</v>
      </c>
    </row>
    <row r="960" spans="1:11" x14ac:dyDescent="0.2">
      <c r="A960" s="8" t="str">
        <f>Table7[[#This Row],[Test No.]]&amp;Table7[[#This Row],[Section]]&amp;Table7[[#This Row],[Q. No.]]</f>
        <v>P13E59</v>
      </c>
      <c r="B960" s="8"/>
      <c r="C960" s="9" t="s">
        <v>137</v>
      </c>
      <c r="D960" s="6">
        <v>59</v>
      </c>
      <c r="E960" s="6" t="s">
        <v>31</v>
      </c>
      <c r="F960" s="14">
        <v>1</v>
      </c>
      <c r="G960" s="14" t="s">
        <v>59</v>
      </c>
      <c r="H960" s="14">
        <v>1</v>
      </c>
      <c r="I960" s="14" t="s">
        <v>37</v>
      </c>
      <c r="J960" s="6" t="s">
        <v>387</v>
      </c>
      <c r="K960" s="10" t="str">
        <f>VLOOKUP(Table7[[#This Row],[CID]],ALY,2,FALSE)</f>
        <v>Commas</v>
      </c>
    </row>
    <row r="961" spans="1:11" x14ac:dyDescent="0.2">
      <c r="A961" s="8" t="str">
        <f>Table7[[#This Row],[Test No.]]&amp;Table7[[#This Row],[Section]]&amp;Table7[[#This Row],[Q. No.]]</f>
        <v>P13E60</v>
      </c>
      <c r="B961" s="8"/>
      <c r="C961" s="9" t="s">
        <v>137</v>
      </c>
      <c r="D961" s="6">
        <v>60</v>
      </c>
      <c r="E961" s="6" t="s">
        <v>31</v>
      </c>
      <c r="F961" s="14">
        <v>2</v>
      </c>
      <c r="G961" s="13" t="s">
        <v>57</v>
      </c>
      <c r="H961" s="10">
        <v>4</v>
      </c>
      <c r="I961" s="13" t="s">
        <v>40</v>
      </c>
      <c r="J961" s="3" t="s">
        <v>513</v>
      </c>
      <c r="K961" s="2" t="str">
        <f>VLOOKUP(Table7[[#This Row],[CID]],ALY,2,FALSE)</f>
        <v>Writer's Goal</v>
      </c>
    </row>
    <row r="962" spans="1:11" x14ac:dyDescent="0.2">
      <c r="A962" s="8" t="str">
        <f>Table7[[#This Row],[Test No.]]&amp;Table7[[#This Row],[Section]]&amp;Table7[[#This Row],[Q. No.]]</f>
        <v>P13E61</v>
      </c>
      <c r="B962" s="8"/>
      <c r="C962" s="9" t="s">
        <v>137</v>
      </c>
      <c r="D962" s="6">
        <v>61</v>
      </c>
      <c r="E962" s="6" t="s">
        <v>31</v>
      </c>
      <c r="F962" s="14">
        <v>2</v>
      </c>
      <c r="G962" s="13" t="s">
        <v>57</v>
      </c>
      <c r="H962" s="10">
        <v>5</v>
      </c>
      <c r="I962" s="13" t="s">
        <v>41</v>
      </c>
      <c r="J962" s="6" t="s">
        <v>517</v>
      </c>
      <c r="K962" s="10" t="str">
        <f>VLOOKUP(Table7[[#This Row],[CID]],ALY,2,FALSE)</f>
        <v>Logical Transitions</v>
      </c>
    </row>
    <row r="963" spans="1:11" x14ac:dyDescent="0.2">
      <c r="A963" s="8" t="str">
        <f>Table7[[#This Row],[Test No.]]&amp;Table7[[#This Row],[Section]]&amp;Table7[[#This Row],[Q. No.]]</f>
        <v>P13E62</v>
      </c>
      <c r="B963" s="8"/>
      <c r="C963" s="9" t="s">
        <v>137</v>
      </c>
      <c r="D963" s="6">
        <v>62</v>
      </c>
      <c r="E963" s="6" t="s">
        <v>31</v>
      </c>
      <c r="F963" s="14">
        <v>1</v>
      </c>
      <c r="G963" s="14" t="s">
        <v>59</v>
      </c>
      <c r="H963" s="10">
        <v>2</v>
      </c>
      <c r="I963" s="13" t="s">
        <v>38</v>
      </c>
      <c r="J963" s="6" t="s">
        <v>397</v>
      </c>
      <c r="K963" s="10" t="str">
        <f>VLOOKUP(Table7[[#This Row],[CID]],ALY,2,FALSE)</f>
        <v>Word Choice</v>
      </c>
    </row>
    <row r="964" spans="1:11" x14ac:dyDescent="0.2">
      <c r="A964" s="8" t="str">
        <f>Table7[[#This Row],[Test No.]]&amp;Table7[[#This Row],[Section]]&amp;Table7[[#This Row],[Q. No.]]</f>
        <v>P13E63</v>
      </c>
      <c r="B964" s="8"/>
      <c r="C964" s="9" t="s">
        <v>137</v>
      </c>
      <c r="D964" s="6">
        <v>63</v>
      </c>
      <c r="E964" s="6" t="s">
        <v>31</v>
      </c>
      <c r="F964" s="14">
        <v>1</v>
      </c>
      <c r="G964" s="14" t="s">
        <v>59</v>
      </c>
      <c r="H964" s="10">
        <v>2</v>
      </c>
      <c r="I964" s="13" t="s">
        <v>38</v>
      </c>
      <c r="J964" s="3" t="s">
        <v>395</v>
      </c>
      <c r="K964" s="2" t="str">
        <f>VLOOKUP(Table7[[#This Row],[CID]],ALY,2,FALSE)</f>
        <v>Verb Forms/Tense Agreement</v>
      </c>
    </row>
    <row r="965" spans="1:11" x14ac:dyDescent="0.2">
      <c r="A965" s="8" t="str">
        <f>Table7[[#This Row],[Test No.]]&amp;Table7[[#This Row],[Section]]&amp;Table7[[#This Row],[Q. No.]]</f>
        <v>P13E64</v>
      </c>
      <c r="B965" s="8"/>
      <c r="C965" s="9" t="s">
        <v>137</v>
      </c>
      <c r="D965" s="6">
        <v>64</v>
      </c>
      <c r="E965" s="6" t="s">
        <v>31</v>
      </c>
      <c r="F965" s="14">
        <v>2</v>
      </c>
      <c r="G965" s="13" t="s">
        <v>57</v>
      </c>
      <c r="H965" s="10">
        <v>6</v>
      </c>
      <c r="I965" s="13" t="s">
        <v>42</v>
      </c>
      <c r="J965" s="3" t="s">
        <v>522</v>
      </c>
      <c r="K965" s="2" t="str">
        <f>VLOOKUP(Table7[[#This Row],[CID]],ALY,2,FALSE)</f>
        <v>Effectiveness</v>
      </c>
    </row>
    <row r="966" spans="1:11" x14ac:dyDescent="0.2">
      <c r="A966" s="8" t="str">
        <f>Table7[[#This Row],[Test No.]]&amp;Table7[[#This Row],[Section]]&amp;Table7[[#This Row],[Q. No.]]</f>
        <v>P13E65</v>
      </c>
      <c r="B966" s="8"/>
      <c r="C966" s="9" t="s">
        <v>137</v>
      </c>
      <c r="D966" s="6">
        <v>65</v>
      </c>
      <c r="E966" s="6" t="s">
        <v>31</v>
      </c>
      <c r="F966" s="14">
        <v>2</v>
      </c>
      <c r="G966" s="13" t="s">
        <v>57</v>
      </c>
      <c r="H966" s="10">
        <v>6</v>
      </c>
      <c r="I966" s="13" t="s">
        <v>42</v>
      </c>
      <c r="J966" s="3" t="s">
        <v>523</v>
      </c>
      <c r="K966" s="2" t="str">
        <f>VLOOKUP(Table7[[#This Row],[CID]],ALY,2,FALSE)</f>
        <v>Avoiding Ambiguity &amp; Redundancy</v>
      </c>
    </row>
    <row r="967" spans="1:11" x14ac:dyDescent="0.2">
      <c r="A967" s="8" t="str">
        <f>Table7[[#This Row],[Test No.]]&amp;Table7[[#This Row],[Section]]&amp;Table7[[#This Row],[Q. No.]]</f>
        <v>P13E66</v>
      </c>
      <c r="B967" s="8"/>
      <c r="C967" s="9" t="s">
        <v>137</v>
      </c>
      <c r="D967" s="6">
        <v>66</v>
      </c>
      <c r="E967" s="6" t="s">
        <v>31</v>
      </c>
      <c r="F967" s="14">
        <v>1</v>
      </c>
      <c r="G967" s="14" t="s">
        <v>59</v>
      </c>
      <c r="H967" s="10">
        <v>2</v>
      </c>
      <c r="I967" s="13" t="s">
        <v>38</v>
      </c>
      <c r="J967" s="3" t="s">
        <v>394</v>
      </c>
      <c r="K967" s="2" t="str">
        <f>VLOOKUP(Table7[[#This Row],[CID]],ALY,2,FALSE)</f>
        <v>Pronouns</v>
      </c>
    </row>
    <row r="968" spans="1:11" x14ac:dyDescent="0.2">
      <c r="A968" s="8" t="str">
        <f>Table7[[#This Row],[Test No.]]&amp;Table7[[#This Row],[Section]]&amp;Table7[[#This Row],[Q. No.]]</f>
        <v>P13E67</v>
      </c>
      <c r="B968" s="8"/>
      <c r="C968" s="9" t="s">
        <v>137</v>
      </c>
      <c r="D968" s="6">
        <v>67</v>
      </c>
      <c r="E968" s="6" t="s">
        <v>31</v>
      </c>
      <c r="F968" s="14">
        <v>1</v>
      </c>
      <c r="G968" s="14" t="s">
        <v>59</v>
      </c>
      <c r="H968" s="10">
        <v>3</v>
      </c>
      <c r="I968" s="13" t="s">
        <v>39</v>
      </c>
      <c r="J968" s="3" t="s">
        <v>402</v>
      </c>
      <c r="K968" s="2" t="str">
        <f>VLOOKUP(Table7[[#This Row],[CID]],ALY,2,FALSE)</f>
        <v>Faulty Modifier</v>
      </c>
    </row>
    <row r="969" spans="1:11" x14ac:dyDescent="0.2">
      <c r="A969" s="8" t="str">
        <f>Table7[[#This Row],[Test No.]]&amp;Table7[[#This Row],[Section]]&amp;Table7[[#This Row],[Q. No.]]</f>
        <v>P13E68</v>
      </c>
      <c r="B969" s="8"/>
      <c r="C969" s="9" t="s">
        <v>137</v>
      </c>
      <c r="D969" s="6">
        <v>68</v>
      </c>
      <c r="E969" s="6" t="s">
        <v>31</v>
      </c>
      <c r="F969" s="14">
        <v>1</v>
      </c>
      <c r="G969" s="14" t="s">
        <v>59</v>
      </c>
      <c r="H969" s="10">
        <v>3</v>
      </c>
      <c r="I969" s="13" t="s">
        <v>39</v>
      </c>
      <c r="J969" s="3" t="s">
        <v>400</v>
      </c>
      <c r="K969" s="2" t="str">
        <f>VLOOKUP(Table7[[#This Row],[CID]],ALY,2,FALSE)</f>
        <v>Run-On Sentence</v>
      </c>
    </row>
    <row r="970" spans="1:11" x14ac:dyDescent="0.2">
      <c r="A970" s="8" t="str">
        <f>Table7[[#This Row],[Test No.]]&amp;Table7[[#This Row],[Section]]&amp;Table7[[#This Row],[Q. No.]]</f>
        <v>P13E69</v>
      </c>
      <c r="B970" s="8"/>
      <c r="C970" s="9" t="s">
        <v>137</v>
      </c>
      <c r="D970" s="6">
        <v>69</v>
      </c>
      <c r="E970" s="6" t="s">
        <v>31</v>
      </c>
      <c r="F970" s="14">
        <v>1</v>
      </c>
      <c r="G970" s="14" t="s">
        <v>59</v>
      </c>
      <c r="H970" s="10">
        <v>2</v>
      </c>
      <c r="I970" s="13" t="s">
        <v>38</v>
      </c>
      <c r="J970" s="3" t="s">
        <v>397</v>
      </c>
      <c r="K970" s="2" t="str">
        <f>VLOOKUP(Table7[[#This Row],[CID]],ALY,2,FALSE)</f>
        <v>Word Choice</v>
      </c>
    </row>
    <row r="971" spans="1:11" x14ac:dyDescent="0.2">
      <c r="A971" s="8" t="str">
        <f>Table7[[#This Row],[Test No.]]&amp;Table7[[#This Row],[Section]]&amp;Table7[[#This Row],[Q. No.]]</f>
        <v>P13E70</v>
      </c>
      <c r="B971" s="8"/>
      <c r="C971" s="9" t="s">
        <v>137</v>
      </c>
      <c r="D971" s="6">
        <v>70</v>
      </c>
      <c r="E971" s="6" t="s">
        <v>31</v>
      </c>
      <c r="F971" s="14">
        <v>1</v>
      </c>
      <c r="G971" s="14" t="s">
        <v>59</v>
      </c>
      <c r="H971" s="14">
        <v>1</v>
      </c>
      <c r="I971" s="14" t="s">
        <v>37</v>
      </c>
      <c r="J971" s="3" t="s">
        <v>387</v>
      </c>
      <c r="K971" s="2" t="str">
        <f>VLOOKUP(Table7[[#This Row],[CID]],ALY,2,FALSE)</f>
        <v>Commas</v>
      </c>
    </row>
    <row r="972" spans="1:11" x14ac:dyDescent="0.2">
      <c r="A972" s="8" t="str">
        <f>Table7[[#This Row],[Test No.]]&amp;Table7[[#This Row],[Section]]&amp;Table7[[#This Row],[Q. No.]]</f>
        <v>P13E71</v>
      </c>
      <c r="B972" s="8"/>
      <c r="C972" s="9" t="s">
        <v>137</v>
      </c>
      <c r="D972" s="6">
        <v>71</v>
      </c>
      <c r="E972" s="6" t="s">
        <v>31</v>
      </c>
      <c r="F972" s="14">
        <v>1</v>
      </c>
      <c r="G972" s="14" t="s">
        <v>59</v>
      </c>
      <c r="H972" s="10">
        <v>2</v>
      </c>
      <c r="I972" s="13" t="s">
        <v>38</v>
      </c>
      <c r="J972" s="3" t="s">
        <v>395</v>
      </c>
      <c r="K972" s="2" t="str">
        <f>VLOOKUP(Table7[[#This Row],[CID]],ALY,2,FALSE)</f>
        <v>Verb Forms/Tense Agreement</v>
      </c>
    </row>
    <row r="973" spans="1:11" x14ac:dyDescent="0.2">
      <c r="A973" s="8" t="str">
        <f>Table7[[#This Row],[Test No.]]&amp;Table7[[#This Row],[Section]]&amp;Table7[[#This Row],[Q. No.]]</f>
        <v>P13E72</v>
      </c>
      <c r="B973" s="8"/>
      <c r="C973" s="9" t="s">
        <v>137</v>
      </c>
      <c r="D973" s="6">
        <v>72</v>
      </c>
      <c r="E973" s="6" t="s">
        <v>31</v>
      </c>
      <c r="F973" s="14">
        <v>2</v>
      </c>
      <c r="G973" s="13" t="s">
        <v>57</v>
      </c>
      <c r="H973" s="10">
        <v>5</v>
      </c>
      <c r="I973" s="13" t="s">
        <v>41</v>
      </c>
      <c r="J973" s="3" t="s">
        <v>518</v>
      </c>
      <c r="K973" s="2" t="str">
        <f>VLOOKUP(Table7[[#This Row],[CID]],ALY,2,FALSE)</f>
        <v>Unity &amp; Coherence</v>
      </c>
    </row>
    <row r="974" spans="1:11" x14ac:dyDescent="0.2">
      <c r="A974" s="8" t="str">
        <f>Table7[[#This Row],[Test No.]]&amp;Table7[[#This Row],[Section]]&amp;Table7[[#This Row],[Q. No.]]</f>
        <v>P13E73</v>
      </c>
      <c r="B974" s="8"/>
      <c r="C974" s="9" t="s">
        <v>137</v>
      </c>
      <c r="D974" s="6">
        <v>73</v>
      </c>
      <c r="E974" s="6" t="s">
        <v>31</v>
      </c>
      <c r="F974" s="14">
        <v>2</v>
      </c>
      <c r="G974" s="13" t="s">
        <v>57</v>
      </c>
      <c r="H974" s="10">
        <v>4</v>
      </c>
      <c r="I974" s="13" t="s">
        <v>40</v>
      </c>
      <c r="J974" s="3" t="s">
        <v>512</v>
      </c>
      <c r="K974" s="2" t="str">
        <f>VLOOKUP(Table7[[#This Row],[CID]],ALY,2,FALSE)</f>
        <v>Additional Detail &amp; Evidence</v>
      </c>
    </row>
    <row r="975" spans="1:11" x14ac:dyDescent="0.2">
      <c r="A975" s="8" t="str">
        <f>Table7[[#This Row],[Test No.]]&amp;Table7[[#This Row],[Section]]&amp;Table7[[#This Row],[Q. No.]]</f>
        <v>P13E74</v>
      </c>
      <c r="B975" s="8"/>
      <c r="C975" s="9" t="s">
        <v>137</v>
      </c>
      <c r="D975" s="6">
        <v>74</v>
      </c>
      <c r="E975" s="6" t="s">
        <v>31</v>
      </c>
      <c r="F975" s="14">
        <v>2</v>
      </c>
      <c r="G975" s="13" t="s">
        <v>57</v>
      </c>
      <c r="H975" s="10">
        <v>4</v>
      </c>
      <c r="I975" s="13" t="s">
        <v>40</v>
      </c>
      <c r="J975" s="3" t="s">
        <v>514</v>
      </c>
      <c r="K975" s="2" t="str">
        <f>VLOOKUP(Table7[[#This Row],[CID]],ALY,2,FALSE)</f>
        <v>Relation to Paragraph/Essay</v>
      </c>
    </row>
    <row r="976" spans="1:11" x14ac:dyDescent="0.2">
      <c r="A976" s="8" t="str">
        <f>Table7[[#This Row],[Test No.]]&amp;Table7[[#This Row],[Section]]&amp;Table7[[#This Row],[Q. No.]]</f>
        <v>P13E75</v>
      </c>
      <c r="B976" s="8"/>
      <c r="C976" s="9" t="s">
        <v>137</v>
      </c>
      <c r="D976" s="6">
        <v>75</v>
      </c>
      <c r="E976" s="6" t="s">
        <v>31</v>
      </c>
      <c r="F976" s="14">
        <v>2</v>
      </c>
      <c r="G976" s="13" t="s">
        <v>57</v>
      </c>
      <c r="H976" s="10">
        <v>4</v>
      </c>
      <c r="I976" s="13" t="s">
        <v>40</v>
      </c>
      <c r="J976" s="3" t="s">
        <v>513</v>
      </c>
      <c r="K976" s="2" t="str">
        <f>VLOOKUP(Table7[[#This Row],[CID]],ALY,2,FALSE)</f>
        <v>Writer's Goal</v>
      </c>
    </row>
    <row r="977" spans="1:11" x14ac:dyDescent="0.2">
      <c r="A977" s="8" t="str">
        <f>Table7[[#This Row],[Test No.]]&amp;Table7[[#This Row],[Section]]&amp;Table7[[#This Row],[Q. No.]]</f>
        <v>P14E1</v>
      </c>
      <c r="B977" s="8"/>
      <c r="C977" s="9" t="s">
        <v>136</v>
      </c>
      <c r="D977" s="6">
        <v>1</v>
      </c>
      <c r="E977" s="6" t="s">
        <v>31</v>
      </c>
      <c r="F977" s="14">
        <v>1</v>
      </c>
      <c r="G977" s="14" t="s">
        <v>59</v>
      </c>
      <c r="H977" s="10">
        <v>3</v>
      </c>
      <c r="I977" s="13" t="s">
        <v>39</v>
      </c>
      <c r="J977" s="3" t="s">
        <v>399</v>
      </c>
      <c r="K977" s="2" t="str">
        <f>VLOOKUP(Table7[[#This Row],[CID]],ALY,2,FALSE)</f>
        <v>Sentence Fragment</v>
      </c>
    </row>
    <row r="978" spans="1:11" x14ac:dyDescent="0.2">
      <c r="A978" s="8" t="str">
        <f>Table7[[#This Row],[Test No.]]&amp;Table7[[#This Row],[Section]]&amp;Table7[[#This Row],[Q. No.]]</f>
        <v>P14E2</v>
      </c>
      <c r="B978" s="8"/>
      <c r="C978" s="9" t="s">
        <v>136</v>
      </c>
      <c r="D978" s="6">
        <v>2</v>
      </c>
      <c r="E978" s="6" t="s">
        <v>31</v>
      </c>
      <c r="F978" s="14">
        <v>1</v>
      </c>
      <c r="G978" s="14" t="s">
        <v>59</v>
      </c>
      <c r="H978" s="10">
        <v>2</v>
      </c>
      <c r="I978" s="13" t="s">
        <v>38</v>
      </c>
      <c r="J978" s="3" t="s">
        <v>395</v>
      </c>
      <c r="K978" s="2" t="str">
        <f>VLOOKUP(Table7[[#This Row],[CID]],ALY,2,FALSE)</f>
        <v>Verb Forms/Tense Agreement</v>
      </c>
    </row>
    <row r="979" spans="1:11" x14ac:dyDescent="0.2">
      <c r="A979" s="8" t="str">
        <f>Table7[[#This Row],[Test No.]]&amp;Table7[[#This Row],[Section]]&amp;Table7[[#This Row],[Q. No.]]</f>
        <v>P14E3</v>
      </c>
      <c r="B979" s="8"/>
      <c r="C979" s="9" t="s">
        <v>136</v>
      </c>
      <c r="D979" s="6">
        <v>3</v>
      </c>
      <c r="E979" s="6" t="s">
        <v>31</v>
      </c>
      <c r="F979" s="14">
        <v>1</v>
      </c>
      <c r="G979" s="14" t="s">
        <v>59</v>
      </c>
      <c r="H979" s="10">
        <v>2</v>
      </c>
      <c r="I979" s="13" t="s">
        <v>38</v>
      </c>
      <c r="J979" s="3" t="s">
        <v>397</v>
      </c>
      <c r="K979" s="2" t="str">
        <f>VLOOKUP(Table7[[#This Row],[CID]],ALY,2,FALSE)</f>
        <v>Word Choice</v>
      </c>
    </row>
    <row r="980" spans="1:11" x14ac:dyDescent="0.2">
      <c r="A980" s="8" t="str">
        <f>Table7[[#This Row],[Test No.]]&amp;Table7[[#This Row],[Section]]&amp;Table7[[#This Row],[Q. No.]]</f>
        <v>P14E4</v>
      </c>
      <c r="B980" s="8"/>
      <c r="C980" s="9" t="s">
        <v>136</v>
      </c>
      <c r="D980" s="6">
        <v>4</v>
      </c>
      <c r="E980" s="6" t="s">
        <v>31</v>
      </c>
      <c r="F980" s="14">
        <v>1</v>
      </c>
      <c r="G980" s="14" t="s">
        <v>59</v>
      </c>
      <c r="H980" s="10">
        <v>3</v>
      </c>
      <c r="I980" s="13" t="s">
        <v>39</v>
      </c>
      <c r="J980" s="3" t="s">
        <v>399</v>
      </c>
      <c r="K980" s="2" t="str">
        <f>VLOOKUP(Table7[[#This Row],[CID]],ALY,2,FALSE)</f>
        <v>Sentence Fragment</v>
      </c>
    </row>
    <row r="981" spans="1:11" x14ac:dyDescent="0.2">
      <c r="A981" s="8" t="str">
        <f>Table7[[#This Row],[Test No.]]&amp;Table7[[#This Row],[Section]]&amp;Table7[[#This Row],[Q. No.]]</f>
        <v>P14E5</v>
      </c>
      <c r="B981" s="8"/>
      <c r="C981" s="9" t="s">
        <v>136</v>
      </c>
      <c r="D981" s="6">
        <v>5</v>
      </c>
      <c r="E981" s="6" t="s">
        <v>31</v>
      </c>
      <c r="F981" s="14">
        <v>2</v>
      </c>
      <c r="G981" s="13" t="s">
        <v>57</v>
      </c>
      <c r="H981" s="10">
        <v>6</v>
      </c>
      <c r="I981" s="13" t="s">
        <v>42</v>
      </c>
      <c r="J981" s="3" t="s">
        <v>522</v>
      </c>
      <c r="K981" s="2" t="str">
        <f>VLOOKUP(Table7[[#This Row],[CID]],ALY,2,FALSE)</f>
        <v>Effectiveness</v>
      </c>
    </row>
    <row r="982" spans="1:11" x14ac:dyDescent="0.2">
      <c r="A982" s="8" t="str">
        <f>Table7[[#This Row],[Test No.]]&amp;Table7[[#This Row],[Section]]&amp;Table7[[#This Row],[Q. No.]]</f>
        <v>P14E6</v>
      </c>
      <c r="B982" s="8"/>
      <c r="C982" s="9" t="s">
        <v>136</v>
      </c>
      <c r="D982" s="6">
        <v>6</v>
      </c>
      <c r="E982" s="6" t="s">
        <v>31</v>
      </c>
      <c r="F982" s="14">
        <v>1</v>
      </c>
      <c r="G982" s="14" t="s">
        <v>59</v>
      </c>
      <c r="H982" s="10">
        <v>2</v>
      </c>
      <c r="I982" s="13" t="s">
        <v>38</v>
      </c>
      <c r="J982" s="3" t="s">
        <v>395</v>
      </c>
      <c r="K982" s="2" t="str">
        <f>VLOOKUP(Table7[[#This Row],[CID]],ALY,2,FALSE)</f>
        <v>Verb Forms/Tense Agreement</v>
      </c>
    </row>
    <row r="983" spans="1:11" x14ac:dyDescent="0.2">
      <c r="A983" s="8" t="str">
        <f>Table7[[#This Row],[Test No.]]&amp;Table7[[#This Row],[Section]]&amp;Table7[[#This Row],[Q. No.]]</f>
        <v>P14E7</v>
      </c>
      <c r="B983" s="8"/>
      <c r="C983" s="9" t="s">
        <v>136</v>
      </c>
      <c r="D983" s="6">
        <v>7</v>
      </c>
      <c r="E983" s="6" t="s">
        <v>31</v>
      </c>
      <c r="F983" s="14">
        <v>1</v>
      </c>
      <c r="G983" s="14" t="s">
        <v>59</v>
      </c>
      <c r="H983" s="10">
        <v>3</v>
      </c>
      <c r="I983" s="13" t="s">
        <v>39</v>
      </c>
      <c r="J983" s="3" t="s">
        <v>399</v>
      </c>
      <c r="K983" s="2" t="str">
        <f>VLOOKUP(Table7[[#This Row],[CID]],ALY,2,FALSE)</f>
        <v>Sentence Fragment</v>
      </c>
    </row>
    <row r="984" spans="1:11" x14ac:dyDescent="0.2">
      <c r="A984" s="8" t="str">
        <f>Table7[[#This Row],[Test No.]]&amp;Table7[[#This Row],[Section]]&amp;Table7[[#This Row],[Q. No.]]</f>
        <v>P14E8</v>
      </c>
      <c r="B984" s="8"/>
      <c r="C984" s="9" t="s">
        <v>136</v>
      </c>
      <c r="D984" s="6">
        <v>8</v>
      </c>
      <c r="E984" s="6" t="s">
        <v>31</v>
      </c>
      <c r="F984" s="14">
        <v>2</v>
      </c>
      <c r="G984" s="13" t="s">
        <v>57</v>
      </c>
      <c r="H984" s="10">
        <v>4</v>
      </c>
      <c r="I984" s="13" t="s">
        <v>40</v>
      </c>
      <c r="J984" s="3" t="s">
        <v>514</v>
      </c>
      <c r="K984" s="2" t="str">
        <f>VLOOKUP(Table7[[#This Row],[CID]],ALY,2,FALSE)</f>
        <v>Relation to Paragraph/Essay</v>
      </c>
    </row>
    <row r="985" spans="1:11" x14ac:dyDescent="0.2">
      <c r="A985" s="8" t="str">
        <f>Table7[[#This Row],[Test No.]]&amp;Table7[[#This Row],[Section]]&amp;Table7[[#This Row],[Q. No.]]</f>
        <v>P14E9</v>
      </c>
      <c r="B985" s="8"/>
      <c r="C985" s="9" t="s">
        <v>136</v>
      </c>
      <c r="D985" s="6">
        <v>9</v>
      </c>
      <c r="E985" s="6" t="s">
        <v>31</v>
      </c>
      <c r="F985" s="14">
        <v>2</v>
      </c>
      <c r="G985" s="13" t="s">
        <v>57</v>
      </c>
      <c r="H985" s="10">
        <v>5</v>
      </c>
      <c r="I985" s="13" t="s">
        <v>41</v>
      </c>
      <c r="J985" s="3" t="s">
        <v>517</v>
      </c>
      <c r="K985" s="2" t="str">
        <f>VLOOKUP(Table7[[#This Row],[CID]],ALY,2,FALSE)</f>
        <v>Logical Transitions</v>
      </c>
    </row>
    <row r="986" spans="1:11" x14ac:dyDescent="0.2">
      <c r="A986" s="8" t="str">
        <f>Table7[[#This Row],[Test No.]]&amp;Table7[[#This Row],[Section]]&amp;Table7[[#This Row],[Q. No.]]</f>
        <v>P14E10</v>
      </c>
      <c r="B986" s="8"/>
      <c r="C986" s="9" t="s">
        <v>136</v>
      </c>
      <c r="D986" s="6">
        <v>10</v>
      </c>
      <c r="E986" s="6" t="s">
        <v>31</v>
      </c>
      <c r="F986" s="14">
        <v>1</v>
      </c>
      <c r="G986" s="14" t="s">
        <v>59</v>
      </c>
      <c r="H986" s="10">
        <v>2</v>
      </c>
      <c r="I986" s="13" t="s">
        <v>38</v>
      </c>
      <c r="J986" s="3" t="s">
        <v>395</v>
      </c>
      <c r="K986" s="2" t="str">
        <f>VLOOKUP(Table7[[#This Row],[CID]],ALY,2,FALSE)</f>
        <v>Verb Forms/Tense Agreement</v>
      </c>
    </row>
    <row r="987" spans="1:11" x14ac:dyDescent="0.2">
      <c r="A987" s="8" t="str">
        <f>Table7[[#This Row],[Test No.]]&amp;Table7[[#This Row],[Section]]&amp;Table7[[#This Row],[Q. No.]]</f>
        <v>P14E11</v>
      </c>
      <c r="B987" s="8"/>
      <c r="C987" s="9" t="s">
        <v>136</v>
      </c>
      <c r="D987" s="6">
        <v>11</v>
      </c>
      <c r="E987" s="6" t="s">
        <v>31</v>
      </c>
      <c r="F987" s="14">
        <v>2</v>
      </c>
      <c r="G987" s="13" t="s">
        <v>57</v>
      </c>
      <c r="H987" s="10">
        <v>6</v>
      </c>
      <c r="I987" s="13" t="s">
        <v>42</v>
      </c>
      <c r="J987" s="3" t="s">
        <v>523</v>
      </c>
      <c r="K987" s="2" t="str">
        <f>VLOOKUP(Table7[[#This Row],[CID]],ALY,2,FALSE)</f>
        <v>Avoiding Ambiguity &amp; Redundancy</v>
      </c>
    </row>
    <row r="988" spans="1:11" x14ac:dyDescent="0.2">
      <c r="A988" s="8" t="str">
        <f>Table7[[#This Row],[Test No.]]&amp;Table7[[#This Row],[Section]]&amp;Table7[[#This Row],[Q. No.]]</f>
        <v>P14E12</v>
      </c>
      <c r="B988" s="8"/>
      <c r="C988" s="9" t="s">
        <v>136</v>
      </c>
      <c r="D988" s="6">
        <v>12</v>
      </c>
      <c r="E988" s="6" t="s">
        <v>31</v>
      </c>
      <c r="F988" s="14">
        <v>2</v>
      </c>
      <c r="G988" s="13" t="s">
        <v>57</v>
      </c>
      <c r="H988" s="10">
        <v>4</v>
      </c>
      <c r="I988" s="13" t="s">
        <v>40</v>
      </c>
      <c r="J988" s="3" t="s">
        <v>512</v>
      </c>
      <c r="K988" s="2" t="str">
        <f>VLOOKUP(Table7[[#This Row],[CID]],ALY,2,FALSE)</f>
        <v>Additional Detail &amp; Evidence</v>
      </c>
    </row>
    <row r="989" spans="1:11" x14ac:dyDescent="0.2">
      <c r="A989" s="8" t="str">
        <f>Table7[[#This Row],[Test No.]]&amp;Table7[[#This Row],[Section]]&amp;Table7[[#This Row],[Q. No.]]</f>
        <v>P14E13</v>
      </c>
      <c r="B989" s="8"/>
      <c r="C989" s="9" t="s">
        <v>136</v>
      </c>
      <c r="D989" s="6">
        <v>13</v>
      </c>
      <c r="E989" s="6" t="s">
        <v>31</v>
      </c>
      <c r="F989" s="14">
        <v>1</v>
      </c>
      <c r="G989" s="14" t="s">
        <v>59</v>
      </c>
      <c r="H989" s="10">
        <v>3</v>
      </c>
      <c r="I989" s="13" t="s">
        <v>39</v>
      </c>
      <c r="J989" s="3" t="s">
        <v>402</v>
      </c>
      <c r="K989" s="2" t="str">
        <f>VLOOKUP(Table7[[#This Row],[CID]],ALY,2,FALSE)</f>
        <v>Faulty Modifier</v>
      </c>
    </row>
    <row r="990" spans="1:11" x14ac:dyDescent="0.2">
      <c r="A990" s="8" t="str">
        <f>Table7[[#This Row],[Test No.]]&amp;Table7[[#This Row],[Section]]&amp;Table7[[#This Row],[Q. No.]]</f>
        <v>P14E14</v>
      </c>
      <c r="B990" s="8"/>
      <c r="C990" s="9" t="s">
        <v>136</v>
      </c>
      <c r="D990" s="6">
        <v>14</v>
      </c>
      <c r="E990" s="6" t="s">
        <v>31</v>
      </c>
      <c r="F990" s="14">
        <v>1</v>
      </c>
      <c r="G990" s="14" t="s">
        <v>59</v>
      </c>
      <c r="H990" s="10">
        <v>3</v>
      </c>
      <c r="I990" s="13" t="s">
        <v>39</v>
      </c>
      <c r="J990" s="3" t="s">
        <v>400</v>
      </c>
      <c r="K990" s="2" t="str">
        <f>VLOOKUP(Table7[[#This Row],[CID]],ALY,2,FALSE)</f>
        <v>Run-On Sentence</v>
      </c>
    </row>
    <row r="991" spans="1:11" x14ac:dyDescent="0.2">
      <c r="A991" s="8" t="str">
        <f>Table7[[#This Row],[Test No.]]&amp;Table7[[#This Row],[Section]]&amp;Table7[[#This Row],[Q. No.]]</f>
        <v>P14E15</v>
      </c>
      <c r="B991" s="8"/>
      <c r="C991" s="9" t="s">
        <v>136</v>
      </c>
      <c r="D991" s="6">
        <v>15</v>
      </c>
      <c r="E991" s="6" t="s">
        <v>31</v>
      </c>
      <c r="F991" s="14">
        <v>1</v>
      </c>
      <c r="G991" s="14" t="s">
        <v>59</v>
      </c>
      <c r="H991" s="14">
        <v>1</v>
      </c>
      <c r="I991" s="14" t="s">
        <v>37</v>
      </c>
      <c r="J991" s="3" t="s">
        <v>387</v>
      </c>
      <c r="K991" s="2" t="str">
        <f>VLOOKUP(Table7[[#This Row],[CID]],ALY,2,FALSE)</f>
        <v>Commas</v>
      </c>
    </row>
    <row r="992" spans="1:11" x14ac:dyDescent="0.2">
      <c r="A992" s="8" t="str">
        <f>Table7[[#This Row],[Test No.]]&amp;Table7[[#This Row],[Section]]&amp;Table7[[#This Row],[Q. No.]]</f>
        <v>P14E16</v>
      </c>
      <c r="B992" s="8"/>
      <c r="C992" s="9" t="s">
        <v>136</v>
      </c>
      <c r="D992" s="6">
        <v>16</v>
      </c>
      <c r="E992" s="6" t="s">
        <v>31</v>
      </c>
      <c r="F992" s="14">
        <v>1</v>
      </c>
      <c r="G992" s="14" t="s">
        <v>59</v>
      </c>
      <c r="H992" s="14">
        <v>1</v>
      </c>
      <c r="I992" s="14" t="s">
        <v>37</v>
      </c>
      <c r="J992" s="3" t="s">
        <v>388</v>
      </c>
      <c r="K992" s="2" t="str">
        <f>VLOOKUP(Table7[[#This Row],[CID]],ALY,2,FALSE)</f>
        <v>Apostrophes</v>
      </c>
    </row>
    <row r="993" spans="1:11" x14ac:dyDescent="0.2">
      <c r="A993" s="8" t="str">
        <f>Table7[[#This Row],[Test No.]]&amp;Table7[[#This Row],[Section]]&amp;Table7[[#This Row],[Q. No.]]</f>
        <v>P14E17</v>
      </c>
      <c r="B993" s="8"/>
      <c r="C993" s="9" t="s">
        <v>136</v>
      </c>
      <c r="D993" s="6">
        <v>17</v>
      </c>
      <c r="E993" s="6" t="s">
        <v>31</v>
      </c>
      <c r="F993" s="14">
        <v>2</v>
      </c>
      <c r="G993" s="13" t="s">
        <v>57</v>
      </c>
      <c r="H993" s="10">
        <v>4</v>
      </c>
      <c r="I993" s="13" t="s">
        <v>40</v>
      </c>
      <c r="J993" s="3" t="s">
        <v>512</v>
      </c>
      <c r="K993" s="2" t="str">
        <f>VLOOKUP(Table7[[#This Row],[CID]],ALY,2,FALSE)</f>
        <v>Additional Detail &amp; Evidence</v>
      </c>
    </row>
    <row r="994" spans="1:11" x14ac:dyDescent="0.2">
      <c r="A994" s="8" t="str">
        <f>Table7[[#This Row],[Test No.]]&amp;Table7[[#This Row],[Section]]&amp;Table7[[#This Row],[Q. No.]]</f>
        <v>P14E18</v>
      </c>
      <c r="B994" s="8"/>
      <c r="C994" s="9" t="s">
        <v>136</v>
      </c>
      <c r="D994" s="6">
        <v>18</v>
      </c>
      <c r="E994" s="6" t="s">
        <v>31</v>
      </c>
      <c r="F994" s="14">
        <v>1</v>
      </c>
      <c r="G994" s="14" t="s">
        <v>59</v>
      </c>
      <c r="H994" s="14">
        <v>1</v>
      </c>
      <c r="I994" s="14" t="s">
        <v>37</v>
      </c>
      <c r="J994" s="3" t="s">
        <v>388</v>
      </c>
      <c r="K994" s="2" t="str">
        <f>VLOOKUP(Table7[[#This Row],[CID]],ALY,2,FALSE)</f>
        <v>Apostrophes</v>
      </c>
    </row>
    <row r="995" spans="1:11" x14ac:dyDescent="0.2">
      <c r="A995" s="8" t="str">
        <f>Table7[[#This Row],[Test No.]]&amp;Table7[[#This Row],[Section]]&amp;Table7[[#This Row],[Q. No.]]</f>
        <v>P14E19</v>
      </c>
      <c r="B995" s="8"/>
      <c r="C995" s="9" t="s">
        <v>136</v>
      </c>
      <c r="D995" s="6">
        <v>19</v>
      </c>
      <c r="E995" s="6" t="s">
        <v>31</v>
      </c>
      <c r="F995" s="14">
        <v>2</v>
      </c>
      <c r="G995" s="13" t="s">
        <v>57</v>
      </c>
      <c r="H995" s="10">
        <v>6</v>
      </c>
      <c r="I995" s="13" t="s">
        <v>42</v>
      </c>
      <c r="J995" s="3" t="s">
        <v>523</v>
      </c>
      <c r="K995" s="2" t="str">
        <f>VLOOKUP(Table7[[#This Row],[CID]],ALY,2,FALSE)</f>
        <v>Avoiding Ambiguity &amp; Redundancy</v>
      </c>
    </row>
    <row r="996" spans="1:11" x14ac:dyDescent="0.2">
      <c r="A996" s="8" t="str">
        <f>Table7[[#This Row],[Test No.]]&amp;Table7[[#This Row],[Section]]&amp;Table7[[#This Row],[Q. No.]]</f>
        <v>P14E20</v>
      </c>
      <c r="B996" s="8"/>
      <c r="C996" s="9" t="s">
        <v>136</v>
      </c>
      <c r="D996" s="6">
        <v>20</v>
      </c>
      <c r="E996" s="6" t="s">
        <v>31</v>
      </c>
      <c r="F996" s="14">
        <v>2</v>
      </c>
      <c r="G996" s="13" t="s">
        <v>57</v>
      </c>
      <c r="H996" s="10">
        <v>4</v>
      </c>
      <c r="I996" s="13" t="s">
        <v>40</v>
      </c>
      <c r="J996" s="3" t="s">
        <v>512</v>
      </c>
      <c r="K996" s="2" t="str">
        <f>VLOOKUP(Table7[[#This Row],[CID]],ALY,2,FALSE)</f>
        <v>Additional Detail &amp; Evidence</v>
      </c>
    </row>
    <row r="997" spans="1:11" x14ac:dyDescent="0.2">
      <c r="A997" s="8" t="str">
        <f>Table7[[#This Row],[Test No.]]&amp;Table7[[#This Row],[Section]]&amp;Table7[[#This Row],[Q. No.]]</f>
        <v>P14E21</v>
      </c>
      <c r="B997" s="8"/>
      <c r="C997" s="9" t="s">
        <v>136</v>
      </c>
      <c r="D997" s="6">
        <v>21</v>
      </c>
      <c r="E997" s="6" t="s">
        <v>31</v>
      </c>
      <c r="F997" s="14">
        <v>1</v>
      </c>
      <c r="G997" s="14" t="s">
        <v>59</v>
      </c>
      <c r="H997" s="10">
        <v>2</v>
      </c>
      <c r="I997" s="13" t="s">
        <v>38</v>
      </c>
      <c r="J997" s="3" t="s">
        <v>394</v>
      </c>
      <c r="K997" s="2" t="str">
        <f>VLOOKUP(Table7[[#This Row],[CID]],ALY,2,FALSE)</f>
        <v>Pronouns</v>
      </c>
    </row>
    <row r="998" spans="1:11" x14ac:dyDescent="0.2">
      <c r="A998" s="8" t="str">
        <f>Table7[[#This Row],[Test No.]]&amp;Table7[[#This Row],[Section]]&amp;Table7[[#This Row],[Q. No.]]</f>
        <v>P14E22</v>
      </c>
      <c r="B998" s="8"/>
      <c r="C998" s="9" t="s">
        <v>136</v>
      </c>
      <c r="D998" s="6">
        <v>22</v>
      </c>
      <c r="E998" s="6" t="s">
        <v>31</v>
      </c>
      <c r="F998" s="14">
        <v>2</v>
      </c>
      <c r="G998" s="13" t="s">
        <v>57</v>
      </c>
      <c r="H998" s="10">
        <v>6</v>
      </c>
      <c r="I998" s="13" t="s">
        <v>42</v>
      </c>
      <c r="J998" s="3" t="s">
        <v>521</v>
      </c>
      <c r="K998" s="2" t="str">
        <f>VLOOKUP(Table7[[#This Row],[CID]],ALY,2,FALSE)</f>
        <v>Word Choice</v>
      </c>
    </row>
    <row r="999" spans="1:11" x14ac:dyDescent="0.2">
      <c r="A999" s="8" t="str">
        <f>Table7[[#This Row],[Test No.]]&amp;Table7[[#This Row],[Section]]&amp;Table7[[#This Row],[Q. No.]]</f>
        <v>P14E23</v>
      </c>
      <c r="B999" s="8"/>
      <c r="C999" s="9" t="s">
        <v>136</v>
      </c>
      <c r="D999" s="6">
        <v>23</v>
      </c>
      <c r="E999" s="6" t="s">
        <v>31</v>
      </c>
      <c r="F999" s="14">
        <v>2</v>
      </c>
      <c r="G999" s="13" t="s">
        <v>57</v>
      </c>
      <c r="H999" s="10">
        <v>6</v>
      </c>
      <c r="I999" s="13" t="s">
        <v>42</v>
      </c>
      <c r="J999" s="3" t="s">
        <v>522</v>
      </c>
      <c r="K999" s="2" t="str">
        <f>VLOOKUP(Table7[[#This Row],[CID]],ALY,2,FALSE)</f>
        <v>Effectiveness</v>
      </c>
    </row>
    <row r="1000" spans="1:11" x14ac:dyDescent="0.2">
      <c r="A1000" s="8" t="str">
        <f>Table7[[#This Row],[Test No.]]&amp;Table7[[#This Row],[Section]]&amp;Table7[[#This Row],[Q. No.]]</f>
        <v>P14E24</v>
      </c>
      <c r="B1000" s="8"/>
      <c r="C1000" s="9" t="s">
        <v>136</v>
      </c>
      <c r="D1000" s="6">
        <v>24</v>
      </c>
      <c r="E1000" s="6" t="s">
        <v>31</v>
      </c>
      <c r="F1000" s="14">
        <v>2</v>
      </c>
      <c r="G1000" s="13" t="s">
        <v>57</v>
      </c>
      <c r="H1000" s="10">
        <v>5</v>
      </c>
      <c r="I1000" s="13" t="s">
        <v>41</v>
      </c>
      <c r="J1000" s="3" t="s">
        <v>517</v>
      </c>
      <c r="K1000" s="2" t="str">
        <f>VLOOKUP(Table7[[#This Row],[CID]],ALY,2,FALSE)</f>
        <v>Logical Transitions</v>
      </c>
    </row>
    <row r="1001" spans="1:11" x14ac:dyDescent="0.2">
      <c r="A1001" s="8" t="str">
        <f>Table7[[#This Row],[Test No.]]&amp;Table7[[#This Row],[Section]]&amp;Table7[[#This Row],[Q. No.]]</f>
        <v>P14E25</v>
      </c>
      <c r="B1001" s="8"/>
      <c r="C1001" s="9" t="s">
        <v>136</v>
      </c>
      <c r="D1001" s="6">
        <v>25</v>
      </c>
      <c r="E1001" s="6" t="s">
        <v>31</v>
      </c>
      <c r="F1001" s="14">
        <v>1</v>
      </c>
      <c r="G1001" s="14" t="s">
        <v>59</v>
      </c>
      <c r="H1001" s="10">
        <v>2</v>
      </c>
      <c r="I1001" s="13" t="s">
        <v>38</v>
      </c>
      <c r="J1001" s="3" t="s">
        <v>393</v>
      </c>
      <c r="K1001" s="2" t="str">
        <f>VLOOKUP(Table7[[#This Row],[CID]],ALY,2,FALSE)</f>
        <v>SVA</v>
      </c>
    </row>
    <row r="1002" spans="1:11" x14ac:dyDescent="0.2">
      <c r="A1002" s="8" t="str">
        <f>Table7[[#This Row],[Test No.]]&amp;Table7[[#This Row],[Section]]&amp;Table7[[#This Row],[Q. No.]]</f>
        <v>P14E26</v>
      </c>
      <c r="B1002" s="8"/>
      <c r="C1002" s="9" t="s">
        <v>136</v>
      </c>
      <c r="D1002" s="6">
        <v>26</v>
      </c>
      <c r="E1002" s="6" t="s">
        <v>31</v>
      </c>
      <c r="F1002" s="14">
        <v>2</v>
      </c>
      <c r="G1002" s="13" t="s">
        <v>57</v>
      </c>
      <c r="H1002" s="10">
        <v>4</v>
      </c>
      <c r="I1002" s="13" t="s">
        <v>40</v>
      </c>
      <c r="J1002" s="3" t="s">
        <v>516</v>
      </c>
      <c r="K1002" s="2" t="str">
        <f>VLOOKUP(Table7[[#This Row],[CID]],ALY,2,FALSE)</f>
        <v>Transitions &amp; Topic Sentences</v>
      </c>
    </row>
    <row r="1003" spans="1:11" x14ac:dyDescent="0.2">
      <c r="A1003" s="8" t="str">
        <f>Table7[[#This Row],[Test No.]]&amp;Table7[[#This Row],[Section]]&amp;Table7[[#This Row],[Q. No.]]</f>
        <v>P14E27</v>
      </c>
      <c r="B1003" s="8"/>
      <c r="C1003" s="9" t="s">
        <v>136</v>
      </c>
      <c r="D1003" s="6">
        <v>27</v>
      </c>
      <c r="E1003" s="6" t="s">
        <v>31</v>
      </c>
      <c r="F1003" s="14">
        <v>2</v>
      </c>
      <c r="G1003" s="13" t="s">
        <v>57</v>
      </c>
      <c r="H1003" s="10">
        <v>5</v>
      </c>
      <c r="I1003" s="13" t="s">
        <v>41</v>
      </c>
      <c r="J1003" s="3" t="s">
        <v>517</v>
      </c>
      <c r="K1003" s="2" t="str">
        <f>VLOOKUP(Table7[[#This Row],[CID]],ALY,2,FALSE)</f>
        <v>Logical Transitions</v>
      </c>
    </row>
    <row r="1004" spans="1:11" x14ac:dyDescent="0.2">
      <c r="A1004" s="8" t="str">
        <f>Table7[[#This Row],[Test No.]]&amp;Table7[[#This Row],[Section]]&amp;Table7[[#This Row],[Q. No.]]</f>
        <v>P14E28</v>
      </c>
      <c r="B1004" s="8"/>
      <c r="C1004" s="9" t="s">
        <v>136</v>
      </c>
      <c r="D1004" s="6">
        <v>28</v>
      </c>
      <c r="E1004" s="6" t="s">
        <v>31</v>
      </c>
      <c r="F1004" s="14">
        <v>1</v>
      </c>
      <c r="G1004" s="14" t="s">
        <v>59</v>
      </c>
      <c r="H1004" s="10">
        <v>2</v>
      </c>
      <c r="I1004" s="13" t="s">
        <v>38</v>
      </c>
      <c r="J1004" s="3" t="s">
        <v>397</v>
      </c>
      <c r="K1004" s="2" t="str">
        <f>VLOOKUP(Table7[[#This Row],[CID]],ALY,2,FALSE)</f>
        <v>Word Choice</v>
      </c>
    </row>
    <row r="1005" spans="1:11" x14ac:dyDescent="0.2">
      <c r="A1005" s="8" t="str">
        <f>Table7[[#This Row],[Test No.]]&amp;Table7[[#This Row],[Section]]&amp;Table7[[#This Row],[Q. No.]]</f>
        <v>P14E29</v>
      </c>
      <c r="B1005" s="8"/>
      <c r="C1005" s="9" t="s">
        <v>136</v>
      </c>
      <c r="D1005" s="6">
        <v>29</v>
      </c>
      <c r="E1005" s="6" t="s">
        <v>31</v>
      </c>
      <c r="F1005" s="14">
        <v>2</v>
      </c>
      <c r="G1005" s="13" t="s">
        <v>57</v>
      </c>
      <c r="H1005" s="10">
        <v>6</v>
      </c>
      <c r="I1005" s="13" t="s">
        <v>42</v>
      </c>
      <c r="J1005" s="3" t="s">
        <v>523</v>
      </c>
      <c r="K1005" s="2" t="str">
        <f>VLOOKUP(Table7[[#This Row],[CID]],ALY,2,FALSE)</f>
        <v>Avoiding Ambiguity &amp; Redundancy</v>
      </c>
    </row>
    <row r="1006" spans="1:11" x14ac:dyDescent="0.2">
      <c r="A1006" s="8" t="str">
        <f>Table7[[#This Row],[Test No.]]&amp;Table7[[#This Row],[Section]]&amp;Table7[[#This Row],[Q. No.]]</f>
        <v>P14E30</v>
      </c>
      <c r="B1006" s="8"/>
      <c r="C1006" s="9" t="s">
        <v>136</v>
      </c>
      <c r="D1006" s="6">
        <v>30</v>
      </c>
      <c r="E1006" s="6" t="s">
        <v>31</v>
      </c>
      <c r="F1006" s="14">
        <v>1</v>
      </c>
      <c r="G1006" s="14" t="s">
        <v>59</v>
      </c>
      <c r="H1006" s="10">
        <v>3</v>
      </c>
      <c r="I1006" s="13" t="s">
        <v>39</v>
      </c>
      <c r="J1006" s="3" t="s">
        <v>401</v>
      </c>
      <c r="K1006" s="2" t="str">
        <f>VLOOKUP(Table7[[#This Row],[CID]],ALY,2,FALSE)</f>
        <v>Parallel Construction</v>
      </c>
    </row>
    <row r="1007" spans="1:11" x14ac:dyDescent="0.2">
      <c r="A1007" s="8" t="str">
        <f>Table7[[#This Row],[Test No.]]&amp;Table7[[#This Row],[Section]]&amp;Table7[[#This Row],[Q. No.]]</f>
        <v>P14E31</v>
      </c>
      <c r="B1007" s="8"/>
      <c r="C1007" s="9" t="s">
        <v>136</v>
      </c>
      <c r="D1007" s="6">
        <v>31</v>
      </c>
      <c r="E1007" s="6" t="s">
        <v>31</v>
      </c>
      <c r="F1007" s="14">
        <v>2</v>
      </c>
      <c r="G1007" s="13" t="s">
        <v>57</v>
      </c>
      <c r="H1007" s="10">
        <v>5</v>
      </c>
      <c r="I1007" s="13" t="s">
        <v>41</v>
      </c>
      <c r="J1007" s="3" t="s">
        <v>517</v>
      </c>
      <c r="K1007" s="2" t="str">
        <f>VLOOKUP(Table7[[#This Row],[CID]],ALY,2,FALSE)</f>
        <v>Logical Transitions</v>
      </c>
    </row>
    <row r="1008" spans="1:11" x14ac:dyDescent="0.2">
      <c r="A1008" s="8" t="str">
        <f>Table7[[#This Row],[Test No.]]&amp;Table7[[#This Row],[Section]]&amp;Table7[[#This Row],[Q. No.]]</f>
        <v>P14E32</v>
      </c>
      <c r="B1008" s="8"/>
      <c r="C1008" s="9" t="s">
        <v>136</v>
      </c>
      <c r="D1008" s="6">
        <v>32</v>
      </c>
      <c r="E1008" s="6" t="s">
        <v>31</v>
      </c>
      <c r="F1008" s="14">
        <v>2</v>
      </c>
      <c r="G1008" s="13" t="s">
        <v>57</v>
      </c>
      <c r="H1008" s="10">
        <v>4</v>
      </c>
      <c r="I1008" s="13" t="s">
        <v>40</v>
      </c>
      <c r="J1008" s="3" t="s">
        <v>512</v>
      </c>
      <c r="K1008" s="2" t="str">
        <f>VLOOKUP(Table7[[#This Row],[CID]],ALY,2,FALSE)</f>
        <v>Additional Detail &amp; Evidence</v>
      </c>
    </row>
    <row r="1009" spans="1:11" x14ac:dyDescent="0.2">
      <c r="A1009" s="8" t="str">
        <f>Table7[[#This Row],[Test No.]]&amp;Table7[[#This Row],[Section]]&amp;Table7[[#This Row],[Q. No.]]</f>
        <v>P14E33</v>
      </c>
      <c r="B1009" s="8"/>
      <c r="C1009" s="9" t="s">
        <v>136</v>
      </c>
      <c r="D1009" s="6">
        <v>33</v>
      </c>
      <c r="E1009" s="6" t="s">
        <v>31</v>
      </c>
      <c r="F1009" s="14">
        <v>2</v>
      </c>
      <c r="G1009" s="13" t="s">
        <v>57</v>
      </c>
      <c r="H1009" s="10">
        <v>6</v>
      </c>
      <c r="I1009" s="13" t="s">
        <v>42</v>
      </c>
      <c r="J1009" s="6" t="s">
        <v>523</v>
      </c>
      <c r="K1009" s="10" t="str">
        <f>VLOOKUP(Table7[[#This Row],[CID]],ALY,2,FALSE)</f>
        <v>Avoiding Ambiguity &amp; Redundancy</v>
      </c>
    </row>
    <row r="1010" spans="1:11" x14ac:dyDescent="0.2">
      <c r="A1010" s="8" t="str">
        <f>Table7[[#This Row],[Test No.]]&amp;Table7[[#This Row],[Section]]&amp;Table7[[#This Row],[Q. No.]]</f>
        <v>P14E34</v>
      </c>
      <c r="B1010" s="8"/>
      <c r="C1010" s="9" t="s">
        <v>136</v>
      </c>
      <c r="D1010" s="6">
        <v>34</v>
      </c>
      <c r="E1010" s="6" t="s">
        <v>31</v>
      </c>
      <c r="F1010" s="14">
        <v>2</v>
      </c>
      <c r="G1010" s="13" t="s">
        <v>57</v>
      </c>
      <c r="H1010" s="10">
        <v>6</v>
      </c>
      <c r="I1010" s="13" t="s">
        <v>42</v>
      </c>
      <c r="J1010" s="3" t="s">
        <v>521</v>
      </c>
      <c r="K1010" s="2" t="str">
        <f>VLOOKUP(Table7[[#This Row],[CID]],ALY,2,FALSE)</f>
        <v>Word Choice</v>
      </c>
    </row>
    <row r="1011" spans="1:11" x14ac:dyDescent="0.2">
      <c r="A1011" s="8" t="str">
        <f>Table7[[#This Row],[Test No.]]&amp;Table7[[#This Row],[Section]]&amp;Table7[[#This Row],[Q. No.]]</f>
        <v>P14E35</v>
      </c>
      <c r="B1011" s="8"/>
      <c r="C1011" s="9" t="s">
        <v>136</v>
      </c>
      <c r="D1011" s="6">
        <v>35</v>
      </c>
      <c r="E1011" s="6" t="s">
        <v>31</v>
      </c>
      <c r="F1011" s="14">
        <v>1</v>
      </c>
      <c r="G1011" s="14" t="s">
        <v>59</v>
      </c>
      <c r="H1011" s="10">
        <v>2</v>
      </c>
      <c r="I1011" s="13" t="s">
        <v>38</v>
      </c>
      <c r="J1011" s="3" t="s">
        <v>395</v>
      </c>
      <c r="K1011" s="2" t="str">
        <f>VLOOKUP(Table7[[#This Row],[CID]],ALY,2,FALSE)</f>
        <v>Verb Forms/Tense Agreement</v>
      </c>
    </row>
    <row r="1012" spans="1:11" x14ac:dyDescent="0.2">
      <c r="A1012" s="8" t="str">
        <f>Table7[[#This Row],[Test No.]]&amp;Table7[[#This Row],[Section]]&amp;Table7[[#This Row],[Q. No.]]</f>
        <v>P14E36</v>
      </c>
      <c r="B1012" s="8"/>
      <c r="C1012" s="9" t="s">
        <v>136</v>
      </c>
      <c r="D1012" s="6">
        <v>36</v>
      </c>
      <c r="E1012" s="6" t="s">
        <v>31</v>
      </c>
      <c r="F1012" s="14">
        <v>2</v>
      </c>
      <c r="G1012" s="13" t="s">
        <v>57</v>
      </c>
      <c r="H1012" s="10">
        <v>5</v>
      </c>
      <c r="I1012" s="13" t="s">
        <v>41</v>
      </c>
      <c r="J1012" s="3" t="s">
        <v>517</v>
      </c>
      <c r="K1012" s="2" t="str">
        <f>VLOOKUP(Table7[[#This Row],[CID]],ALY,2,FALSE)</f>
        <v>Logical Transitions</v>
      </c>
    </row>
    <row r="1013" spans="1:11" x14ac:dyDescent="0.2">
      <c r="A1013" s="8" t="str">
        <f>Table7[[#This Row],[Test No.]]&amp;Table7[[#This Row],[Section]]&amp;Table7[[#This Row],[Q. No.]]</f>
        <v>P14E37</v>
      </c>
      <c r="B1013" s="8"/>
      <c r="C1013" s="9" t="s">
        <v>136</v>
      </c>
      <c r="D1013" s="6">
        <v>37</v>
      </c>
      <c r="E1013" s="6" t="s">
        <v>31</v>
      </c>
      <c r="F1013" s="14">
        <v>1</v>
      </c>
      <c r="G1013" s="14" t="s">
        <v>59</v>
      </c>
      <c r="H1013" s="10">
        <v>2</v>
      </c>
      <c r="I1013" s="13" t="s">
        <v>38</v>
      </c>
      <c r="J1013" s="3" t="s">
        <v>397</v>
      </c>
      <c r="K1013" s="2" t="str">
        <f>VLOOKUP(Table7[[#This Row],[CID]],ALY,2,FALSE)</f>
        <v>Word Choice</v>
      </c>
    </row>
    <row r="1014" spans="1:11" x14ac:dyDescent="0.2">
      <c r="A1014" s="8" t="str">
        <f>Table7[[#This Row],[Test No.]]&amp;Table7[[#This Row],[Section]]&amp;Table7[[#This Row],[Q. No.]]</f>
        <v>P14E38</v>
      </c>
      <c r="B1014" s="8"/>
      <c r="C1014" s="9" t="s">
        <v>136</v>
      </c>
      <c r="D1014" s="6">
        <v>38</v>
      </c>
      <c r="E1014" s="6" t="s">
        <v>31</v>
      </c>
      <c r="F1014" s="14">
        <v>1</v>
      </c>
      <c r="G1014" s="14" t="s">
        <v>59</v>
      </c>
      <c r="H1014" s="14">
        <v>1</v>
      </c>
      <c r="I1014" s="14" t="s">
        <v>37</v>
      </c>
      <c r="J1014" s="3" t="s">
        <v>387</v>
      </c>
      <c r="K1014" s="2" t="str">
        <f>VLOOKUP(Table7[[#This Row],[CID]],ALY,2,FALSE)</f>
        <v>Commas</v>
      </c>
    </row>
    <row r="1015" spans="1:11" x14ac:dyDescent="0.2">
      <c r="A1015" s="8" t="str">
        <f>Table7[[#This Row],[Test No.]]&amp;Table7[[#This Row],[Section]]&amp;Table7[[#This Row],[Q. No.]]</f>
        <v>P14E39</v>
      </c>
      <c r="B1015" s="8"/>
      <c r="C1015" s="9" t="s">
        <v>136</v>
      </c>
      <c r="D1015" s="6">
        <v>39</v>
      </c>
      <c r="E1015" s="6" t="s">
        <v>31</v>
      </c>
      <c r="F1015" s="14">
        <v>1</v>
      </c>
      <c r="G1015" s="14" t="s">
        <v>59</v>
      </c>
      <c r="H1015" s="10">
        <v>3</v>
      </c>
      <c r="I1015" s="13" t="s">
        <v>39</v>
      </c>
      <c r="J1015" s="6" t="s">
        <v>399</v>
      </c>
      <c r="K1015" s="10" t="str">
        <f>VLOOKUP(Table7[[#This Row],[CID]],ALY,2,FALSE)</f>
        <v>Sentence Fragment</v>
      </c>
    </row>
    <row r="1016" spans="1:11" x14ac:dyDescent="0.2">
      <c r="A1016" s="8" t="str">
        <f>Table7[[#This Row],[Test No.]]&amp;Table7[[#This Row],[Section]]&amp;Table7[[#This Row],[Q. No.]]</f>
        <v>P14E40</v>
      </c>
      <c r="B1016" s="8"/>
      <c r="C1016" s="9" t="s">
        <v>136</v>
      </c>
      <c r="D1016" s="6">
        <v>40</v>
      </c>
      <c r="E1016" s="6" t="s">
        <v>31</v>
      </c>
      <c r="F1016" s="14">
        <v>1</v>
      </c>
      <c r="G1016" s="14" t="s">
        <v>59</v>
      </c>
      <c r="H1016" s="10">
        <v>3</v>
      </c>
      <c r="I1016" s="13" t="s">
        <v>39</v>
      </c>
      <c r="J1016" s="3" t="s">
        <v>400</v>
      </c>
      <c r="K1016" s="2" t="str">
        <f>VLOOKUP(Table7[[#This Row],[CID]],ALY,2,FALSE)</f>
        <v>Run-On Sentence</v>
      </c>
    </row>
    <row r="1017" spans="1:11" x14ac:dyDescent="0.2">
      <c r="A1017" s="8" t="str">
        <f>Table7[[#This Row],[Test No.]]&amp;Table7[[#This Row],[Section]]&amp;Table7[[#This Row],[Q. No.]]</f>
        <v>P14E41</v>
      </c>
      <c r="B1017" s="8"/>
      <c r="C1017" s="9" t="s">
        <v>136</v>
      </c>
      <c r="D1017" s="6">
        <v>41</v>
      </c>
      <c r="E1017" s="6" t="s">
        <v>31</v>
      </c>
      <c r="F1017" s="14">
        <v>1</v>
      </c>
      <c r="G1017" s="14" t="s">
        <v>59</v>
      </c>
      <c r="H1017" s="10">
        <v>3</v>
      </c>
      <c r="I1017" s="13" t="s">
        <v>39</v>
      </c>
      <c r="J1017" s="3" t="s">
        <v>402</v>
      </c>
      <c r="K1017" s="2" t="str">
        <f>VLOOKUP(Table7[[#This Row],[CID]],ALY,2,FALSE)</f>
        <v>Faulty Modifier</v>
      </c>
    </row>
    <row r="1018" spans="1:11" x14ac:dyDescent="0.2">
      <c r="A1018" s="8" t="str">
        <f>Table7[[#This Row],[Test No.]]&amp;Table7[[#This Row],[Section]]&amp;Table7[[#This Row],[Q. No.]]</f>
        <v>P14E42</v>
      </c>
      <c r="B1018" s="8"/>
      <c r="C1018" s="9" t="s">
        <v>136</v>
      </c>
      <c r="D1018" s="6">
        <v>42</v>
      </c>
      <c r="E1018" s="6" t="s">
        <v>31</v>
      </c>
      <c r="F1018" s="14">
        <v>1</v>
      </c>
      <c r="G1018" s="14" t="s">
        <v>59</v>
      </c>
      <c r="H1018" s="10">
        <v>2</v>
      </c>
      <c r="I1018" s="13" t="s">
        <v>38</v>
      </c>
      <c r="J1018" s="3" t="s">
        <v>394</v>
      </c>
      <c r="K1018" s="2" t="str">
        <f>VLOOKUP(Table7[[#This Row],[CID]],ALY,2,FALSE)</f>
        <v>Pronouns</v>
      </c>
    </row>
    <row r="1019" spans="1:11" x14ac:dyDescent="0.2">
      <c r="A1019" s="8" t="str">
        <f>Table7[[#This Row],[Test No.]]&amp;Table7[[#This Row],[Section]]&amp;Table7[[#This Row],[Q. No.]]</f>
        <v>P14E43</v>
      </c>
      <c r="B1019" s="8"/>
      <c r="C1019" s="9" t="s">
        <v>136</v>
      </c>
      <c r="D1019" s="6">
        <v>43</v>
      </c>
      <c r="E1019" s="6" t="s">
        <v>31</v>
      </c>
      <c r="F1019" s="14">
        <v>1</v>
      </c>
      <c r="G1019" s="14" t="s">
        <v>59</v>
      </c>
      <c r="H1019" s="10">
        <v>3</v>
      </c>
      <c r="I1019" s="13" t="s">
        <v>39</v>
      </c>
      <c r="J1019" s="3" t="s">
        <v>399</v>
      </c>
      <c r="K1019" s="2" t="str">
        <f>VLOOKUP(Table7[[#This Row],[CID]],ALY,2,FALSE)</f>
        <v>Sentence Fragment</v>
      </c>
    </row>
    <row r="1020" spans="1:11" x14ac:dyDescent="0.2">
      <c r="A1020" s="8" t="str">
        <f>Table7[[#This Row],[Test No.]]&amp;Table7[[#This Row],[Section]]&amp;Table7[[#This Row],[Q. No.]]</f>
        <v>P14E44</v>
      </c>
      <c r="B1020" s="8"/>
      <c r="C1020" s="9" t="s">
        <v>136</v>
      </c>
      <c r="D1020" s="6">
        <v>44</v>
      </c>
      <c r="E1020" s="6" t="s">
        <v>31</v>
      </c>
      <c r="F1020" s="14">
        <v>1</v>
      </c>
      <c r="G1020" s="14" t="s">
        <v>59</v>
      </c>
      <c r="H1020" s="10">
        <v>2</v>
      </c>
      <c r="I1020" s="13" t="s">
        <v>38</v>
      </c>
      <c r="J1020" s="3" t="s">
        <v>395</v>
      </c>
      <c r="K1020" s="2" t="str">
        <f>VLOOKUP(Table7[[#This Row],[CID]],ALY,2,FALSE)</f>
        <v>Verb Forms/Tense Agreement</v>
      </c>
    </row>
    <row r="1021" spans="1:11" x14ac:dyDescent="0.2">
      <c r="A1021" s="8" t="str">
        <f>Table7[[#This Row],[Test No.]]&amp;Table7[[#This Row],[Section]]&amp;Table7[[#This Row],[Q. No.]]</f>
        <v>P14E45</v>
      </c>
      <c r="B1021" s="8"/>
      <c r="C1021" s="9" t="s">
        <v>136</v>
      </c>
      <c r="D1021" s="6">
        <v>45</v>
      </c>
      <c r="E1021" s="6" t="s">
        <v>31</v>
      </c>
      <c r="F1021" s="14">
        <v>2</v>
      </c>
      <c r="G1021" s="13" t="s">
        <v>57</v>
      </c>
      <c r="H1021" s="10">
        <v>5</v>
      </c>
      <c r="I1021" s="13" t="s">
        <v>41</v>
      </c>
      <c r="J1021" s="3" t="s">
        <v>520</v>
      </c>
      <c r="K1021" s="2" t="str">
        <f>VLOOKUP(Table7[[#This Row],[CID]],ALY,2,FALSE)</f>
        <v>Reorganization</v>
      </c>
    </row>
    <row r="1022" spans="1:11" x14ac:dyDescent="0.2">
      <c r="A1022" s="8" t="str">
        <f>Table7[[#This Row],[Test No.]]&amp;Table7[[#This Row],[Section]]&amp;Table7[[#This Row],[Q. No.]]</f>
        <v>P14E46</v>
      </c>
      <c r="B1022" s="8"/>
      <c r="C1022" s="9" t="s">
        <v>136</v>
      </c>
      <c r="D1022" s="6">
        <v>46</v>
      </c>
      <c r="E1022" s="6" t="s">
        <v>31</v>
      </c>
      <c r="F1022" s="14">
        <v>1</v>
      </c>
      <c r="G1022" s="14" t="s">
        <v>59</v>
      </c>
      <c r="H1022" s="10">
        <v>2</v>
      </c>
      <c r="I1022" s="13" t="s">
        <v>38</v>
      </c>
      <c r="J1022" s="3" t="s">
        <v>394</v>
      </c>
      <c r="K1022" s="2" t="str">
        <f>VLOOKUP(Table7[[#This Row],[CID]],ALY,2,FALSE)</f>
        <v>Pronouns</v>
      </c>
    </row>
    <row r="1023" spans="1:11" x14ac:dyDescent="0.2">
      <c r="A1023" s="8" t="str">
        <f>Table7[[#This Row],[Test No.]]&amp;Table7[[#This Row],[Section]]&amp;Table7[[#This Row],[Q. No.]]</f>
        <v>P14E47</v>
      </c>
      <c r="B1023" s="8"/>
      <c r="C1023" s="9" t="s">
        <v>136</v>
      </c>
      <c r="D1023" s="6">
        <v>47</v>
      </c>
      <c r="E1023" s="6" t="s">
        <v>31</v>
      </c>
      <c r="F1023" s="14">
        <v>1</v>
      </c>
      <c r="G1023" s="14" t="s">
        <v>59</v>
      </c>
      <c r="H1023" s="10">
        <v>2</v>
      </c>
      <c r="I1023" s="13" t="s">
        <v>38</v>
      </c>
      <c r="J1023" s="3" t="s">
        <v>395</v>
      </c>
      <c r="K1023" s="2" t="str">
        <f>VLOOKUP(Table7[[#This Row],[CID]],ALY,2,FALSE)</f>
        <v>Verb Forms/Tense Agreement</v>
      </c>
    </row>
    <row r="1024" spans="1:11" x14ac:dyDescent="0.2">
      <c r="A1024" s="8" t="str">
        <f>Table7[[#This Row],[Test No.]]&amp;Table7[[#This Row],[Section]]&amp;Table7[[#This Row],[Q. No.]]</f>
        <v>P14E48</v>
      </c>
      <c r="B1024" s="8"/>
      <c r="C1024" s="9" t="s">
        <v>136</v>
      </c>
      <c r="D1024" s="6">
        <v>48</v>
      </c>
      <c r="E1024" s="6" t="s">
        <v>31</v>
      </c>
      <c r="F1024" s="14">
        <v>1</v>
      </c>
      <c r="G1024" s="14" t="s">
        <v>59</v>
      </c>
      <c r="H1024" s="10">
        <v>2</v>
      </c>
      <c r="I1024" s="13" t="s">
        <v>38</v>
      </c>
      <c r="J1024" s="3" t="s">
        <v>397</v>
      </c>
      <c r="K1024" s="2" t="str">
        <f>VLOOKUP(Table7[[#This Row],[CID]],ALY,2,FALSE)</f>
        <v>Word Choice</v>
      </c>
    </row>
    <row r="1025" spans="1:11" x14ac:dyDescent="0.2">
      <c r="A1025" s="8" t="str">
        <f>Table7[[#This Row],[Test No.]]&amp;Table7[[#This Row],[Section]]&amp;Table7[[#This Row],[Q. No.]]</f>
        <v>P14E49</v>
      </c>
      <c r="B1025" s="8"/>
      <c r="C1025" s="9" t="s">
        <v>136</v>
      </c>
      <c r="D1025" s="6">
        <v>49</v>
      </c>
      <c r="E1025" s="6" t="s">
        <v>31</v>
      </c>
      <c r="F1025" s="14">
        <v>1</v>
      </c>
      <c r="G1025" s="14" t="s">
        <v>59</v>
      </c>
      <c r="H1025" s="10">
        <v>2</v>
      </c>
      <c r="I1025" s="13" t="s">
        <v>38</v>
      </c>
      <c r="J1025" s="3" t="s">
        <v>397</v>
      </c>
      <c r="K1025" s="2" t="str">
        <f>VLOOKUP(Table7[[#This Row],[CID]],ALY,2,FALSE)</f>
        <v>Word Choice</v>
      </c>
    </row>
    <row r="1026" spans="1:11" x14ac:dyDescent="0.2">
      <c r="A1026" s="8" t="str">
        <f>Table7[[#This Row],[Test No.]]&amp;Table7[[#This Row],[Section]]&amp;Table7[[#This Row],[Q. No.]]</f>
        <v>P14E50</v>
      </c>
      <c r="B1026" s="8"/>
      <c r="C1026" s="9" t="s">
        <v>136</v>
      </c>
      <c r="D1026" s="6">
        <v>50</v>
      </c>
      <c r="E1026" s="6" t="s">
        <v>31</v>
      </c>
      <c r="F1026" s="14">
        <v>1</v>
      </c>
      <c r="G1026" s="14" t="s">
        <v>59</v>
      </c>
      <c r="H1026" s="10">
        <v>2</v>
      </c>
      <c r="I1026" s="13" t="s">
        <v>38</v>
      </c>
      <c r="J1026" s="6" t="s">
        <v>398</v>
      </c>
      <c r="K1026" s="10" t="str">
        <f>VLOOKUP(Table7[[#This Row],[CID]],ALY,2,FALSE)</f>
        <v>Idioms</v>
      </c>
    </row>
    <row r="1027" spans="1:11" x14ac:dyDescent="0.2">
      <c r="A1027" s="8" t="str">
        <f>Table7[[#This Row],[Test No.]]&amp;Table7[[#This Row],[Section]]&amp;Table7[[#This Row],[Q. No.]]</f>
        <v>P14E51</v>
      </c>
      <c r="B1027" s="8"/>
      <c r="C1027" s="9" t="s">
        <v>136</v>
      </c>
      <c r="D1027" s="6">
        <v>51</v>
      </c>
      <c r="E1027" s="6" t="s">
        <v>31</v>
      </c>
      <c r="F1027" s="14">
        <v>1</v>
      </c>
      <c r="G1027" s="14" t="s">
        <v>59</v>
      </c>
      <c r="H1027" s="10">
        <v>3</v>
      </c>
      <c r="I1027" s="13" t="s">
        <v>39</v>
      </c>
      <c r="J1027" s="3" t="s">
        <v>399</v>
      </c>
      <c r="K1027" s="2" t="str">
        <f>VLOOKUP(Table7[[#This Row],[CID]],ALY,2,FALSE)</f>
        <v>Sentence Fragment</v>
      </c>
    </row>
    <row r="1028" spans="1:11" x14ac:dyDescent="0.2">
      <c r="A1028" s="8" t="str">
        <f>Table7[[#This Row],[Test No.]]&amp;Table7[[#This Row],[Section]]&amp;Table7[[#This Row],[Q. No.]]</f>
        <v>P14E52</v>
      </c>
      <c r="B1028" s="8"/>
      <c r="C1028" s="9" t="s">
        <v>136</v>
      </c>
      <c r="D1028" s="6">
        <v>52</v>
      </c>
      <c r="E1028" s="6" t="s">
        <v>31</v>
      </c>
      <c r="F1028" s="14">
        <v>1</v>
      </c>
      <c r="G1028" s="14" t="s">
        <v>59</v>
      </c>
      <c r="H1028" s="10">
        <v>2</v>
      </c>
      <c r="I1028" s="13" t="s">
        <v>38</v>
      </c>
      <c r="J1028" s="3" t="s">
        <v>397</v>
      </c>
      <c r="K1028" s="2" t="str">
        <f>VLOOKUP(Table7[[#This Row],[CID]],ALY,2,FALSE)</f>
        <v>Word Choice</v>
      </c>
    </row>
    <row r="1029" spans="1:11" x14ac:dyDescent="0.2">
      <c r="A1029" s="8" t="str">
        <f>Table7[[#This Row],[Test No.]]&amp;Table7[[#This Row],[Section]]&amp;Table7[[#This Row],[Q. No.]]</f>
        <v>P14E53</v>
      </c>
      <c r="B1029" s="8"/>
      <c r="C1029" s="9" t="s">
        <v>136</v>
      </c>
      <c r="D1029" s="6">
        <v>53</v>
      </c>
      <c r="E1029" s="6" t="s">
        <v>31</v>
      </c>
      <c r="F1029" s="14">
        <v>1</v>
      </c>
      <c r="G1029" s="14" t="s">
        <v>59</v>
      </c>
      <c r="H1029" s="14">
        <v>1</v>
      </c>
      <c r="I1029" s="14" t="s">
        <v>37</v>
      </c>
      <c r="J1029" s="3" t="s">
        <v>387</v>
      </c>
      <c r="K1029" s="2" t="str">
        <f>VLOOKUP(Table7[[#This Row],[CID]],ALY,2,FALSE)</f>
        <v>Commas</v>
      </c>
    </row>
    <row r="1030" spans="1:11" x14ac:dyDescent="0.2">
      <c r="A1030" s="8" t="str">
        <f>Table7[[#This Row],[Test No.]]&amp;Table7[[#This Row],[Section]]&amp;Table7[[#This Row],[Q. No.]]</f>
        <v>P14E54</v>
      </c>
      <c r="B1030" s="8"/>
      <c r="C1030" s="9" t="s">
        <v>136</v>
      </c>
      <c r="D1030" s="6">
        <v>54</v>
      </c>
      <c r="E1030" s="6" t="s">
        <v>31</v>
      </c>
      <c r="F1030" s="14">
        <v>1</v>
      </c>
      <c r="G1030" s="14" t="s">
        <v>59</v>
      </c>
      <c r="H1030" s="14">
        <v>1</v>
      </c>
      <c r="I1030" s="14" t="s">
        <v>37</v>
      </c>
      <c r="J1030" s="3" t="s">
        <v>387</v>
      </c>
      <c r="K1030" s="2" t="str">
        <f>VLOOKUP(Table7[[#This Row],[CID]],ALY,2,FALSE)</f>
        <v>Commas</v>
      </c>
    </row>
    <row r="1031" spans="1:11" x14ac:dyDescent="0.2">
      <c r="A1031" s="8" t="str">
        <f>Table7[[#This Row],[Test No.]]&amp;Table7[[#This Row],[Section]]&amp;Table7[[#This Row],[Q. No.]]</f>
        <v>P14E55</v>
      </c>
      <c r="B1031" s="8"/>
      <c r="C1031" s="9" t="s">
        <v>136</v>
      </c>
      <c r="D1031" s="6">
        <v>55</v>
      </c>
      <c r="E1031" s="6" t="s">
        <v>31</v>
      </c>
      <c r="F1031" s="14">
        <v>2</v>
      </c>
      <c r="G1031" s="13" t="s">
        <v>57</v>
      </c>
      <c r="H1031" s="10">
        <v>6</v>
      </c>
      <c r="I1031" s="13" t="s">
        <v>42</v>
      </c>
      <c r="J1031" s="3" t="s">
        <v>522</v>
      </c>
      <c r="K1031" s="2" t="str">
        <f>VLOOKUP(Table7[[#This Row],[CID]],ALY,2,FALSE)</f>
        <v>Effectiveness</v>
      </c>
    </row>
    <row r="1032" spans="1:11" x14ac:dyDescent="0.2">
      <c r="A1032" s="8" t="str">
        <f>Table7[[#This Row],[Test No.]]&amp;Table7[[#This Row],[Section]]&amp;Table7[[#This Row],[Q. No.]]</f>
        <v>P14E56</v>
      </c>
      <c r="B1032" s="8"/>
      <c r="C1032" s="9" t="s">
        <v>136</v>
      </c>
      <c r="D1032" s="6">
        <v>56</v>
      </c>
      <c r="E1032" s="6" t="s">
        <v>31</v>
      </c>
      <c r="F1032" s="14">
        <v>2</v>
      </c>
      <c r="G1032" s="13" t="s">
        <v>57</v>
      </c>
      <c r="H1032" s="10">
        <v>4</v>
      </c>
      <c r="I1032" s="13" t="s">
        <v>40</v>
      </c>
      <c r="J1032" s="3" t="s">
        <v>512</v>
      </c>
      <c r="K1032" s="2" t="str">
        <f>VLOOKUP(Table7[[#This Row],[CID]],ALY,2,FALSE)</f>
        <v>Additional Detail &amp; Evidence</v>
      </c>
    </row>
    <row r="1033" spans="1:11" x14ac:dyDescent="0.2">
      <c r="A1033" s="8" t="str">
        <f>Table7[[#This Row],[Test No.]]&amp;Table7[[#This Row],[Section]]&amp;Table7[[#This Row],[Q. No.]]</f>
        <v>P14E57</v>
      </c>
      <c r="B1033" s="8"/>
      <c r="C1033" s="9" t="s">
        <v>136</v>
      </c>
      <c r="D1033" s="6">
        <v>57</v>
      </c>
      <c r="E1033" s="6" t="s">
        <v>31</v>
      </c>
      <c r="F1033" s="14">
        <v>2</v>
      </c>
      <c r="G1033" s="13" t="s">
        <v>57</v>
      </c>
      <c r="H1033" s="10">
        <v>6</v>
      </c>
      <c r="I1033" s="13" t="s">
        <v>42</v>
      </c>
      <c r="J1033" s="3" t="s">
        <v>521</v>
      </c>
      <c r="K1033" s="2" t="str">
        <f>VLOOKUP(Table7[[#This Row],[CID]],ALY,2,FALSE)</f>
        <v>Word Choice</v>
      </c>
    </row>
    <row r="1034" spans="1:11" x14ac:dyDescent="0.2">
      <c r="A1034" s="8" t="str">
        <f>Table7[[#This Row],[Test No.]]&amp;Table7[[#This Row],[Section]]&amp;Table7[[#This Row],[Q. No.]]</f>
        <v>P14E58</v>
      </c>
      <c r="B1034" s="8"/>
      <c r="C1034" s="9" t="s">
        <v>136</v>
      </c>
      <c r="D1034" s="6">
        <v>58</v>
      </c>
      <c r="E1034" s="6" t="s">
        <v>31</v>
      </c>
      <c r="F1034" s="14">
        <v>1</v>
      </c>
      <c r="G1034" s="14" t="s">
        <v>59</v>
      </c>
      <c r="H1034" s="14">
        <v>1</v>
      </c>
      <c r="I1034" s="14" t="s">
        <v>37</v>
      </c>
      <c r="J1034" s="6" t="s">
        <v>387</v>
      </c>
      <c r="K1034" s="10" t="str">
        <f>VLOOKUP(Table7[[#This Row],[CID]],ALY,2,FALSE)</f>
        <v>Commas</v>
      </c>
    </row>
    <row r="1035" spans="1:11" x14ac:dyDescent="0.2">
      <c r="A1035" s="8" t="str">
        <f>Table7[[#This Row],[Test No.]]&amp;Table7[[#This Row],[Section]]&amp;Table7[[#This Row],[Q. No.]]</f>
        <v>P14E59</v>
      </c>
      <c r="B1035" s="8"/>
      <c r="C1035" s="9" t="s">
        <v>136</v>
      </c>
      <c r="D1035" s="6">
        <v>59</v>
      </c>
      <c r="E1035" s="6" t="s">
        <v>31</v>
      </c>
      <c r="F1035" s="14">
        <v>2</v>
      </c>
      <c r="G1035" s="13" t="s">
        <v>57</v>
      </c>
      <c r="H1035" s="10">
        <v>5</v>
      </c>
      <c r="I1035" s="13" t="s">
        <v>41</v>
      </c>
      <c r="J1035" s="3" t="s">
        <v>520</v>
      </c>
      <c r="K1035" s="2" t="str">
        <f>VLOOKUP(Table7[[#This Row],[CID]],ALY,2,FALSE)</f>
        <v>Reorganization</v>
      </c>
    </row>
    <row r="1036" spans="1:11" x14ac:dyDescent="0.2">
      <c r="A1036" s="8" t="str">
        <f>Table7[[#This Row],[Test No.]]&amp;Table7[[#This Row],[Section]]&amp;Table7[[#This Row],[Q. No.]]</f>
        <v>P14E60</v>
      </c>
      <c r="B1036" s="8"/>
      <c r="C1036" s="9" t="s">
        <v>136</v>
      </c>
      <c r="D1036" s="6">
        <v>60</v>
      </c>
      <c r="E1036" s="6" t="s">
        <v>31</v>
      </c>
      <c r="F1036" s="14">
        <v>2</v>
      </c>
      <c r="G1036" s="13" t="s">
        <v>57</v>
      </c>
      <c r="H1036" s="10">
        <v>4</v>
      </c>
      <c r="I1036" s="13" t="s">
        <v>40</v>
      </c>
      <c r="J1036" s="3" t="s">
        <v>513</v>
      </c>
      <c r="K1036" s="2" t="str">
        <f>VLOOKUP(Table7[[#This Row],[CID]],ALY,2,FALSE)</f>
        <v>Writer's Goal</v>
      </c>
    </row>
    <row r="1037" spans="1:11" x14ac:dyDescent="0.2">
      <c r="A1037" s="8" t="str">
        <f>Table7[[#This Row],[Test No.]]&amp;Table7[[#This Row],[Section]]&amp;Table7[[#This Row],[Q. No.]]</f>
        <v>P14E61</v>
      </c>
      <c r="B1037" s="8"/>
      <c r="C1037" s="9" t="s">
        <v>136</v>
      </c>
      <c r="D1037" s="6">
        <v>61</v>
      </c>
      <c r="E1037" s="6" t="s">
        <v>31</v>
      </c>
      <c r="F1037" s="14">
        <v>2</v>
      </c>
      <c r="G1037" s="13" t="s">
        <v>57</v>
      </c>
      <c r="H1037" s="10">
        <v>6</v>
      </c>
      <c r="I1037" s="13" t="s">
        <v>42</v>
      </c>
      <c r="J1037" s="6" t="s">
        <v>523</v>
      </c>
      <c r="K1037" s="10" t="str">
        <f>VLOOKUP(Table7[[#This Row],[CID]],ALY,2,FALSE)</f>
        <v>Avoiding Ambiguity &amp; Redundancy</v>
      </c>
    </row>
    <row r="1038" spans="1:11" x14ac:dyDescent="0.2">
      <c r="A1038" s="8" t="str">
        <f>Table7[[#This Row],[Test No.]]&amp;Table7[[#This Row],[Section]]&amp;Table7[[#This Row],[Q. No.]]</f>
        <v>P14E62</v>
      </c>
      <c r="B1038" s="8"/>
      <c r="C1038" s="9" t="s">
        <v>136</v>
      </c>
      <c r="D1038" s="6">
        <v>62</v>
      </c>
      <c r="E1038" s="6" t="s">
        <v>31</v>
      </c>
      <c r="F1038" s="14">
        <v>1</v>
      </c>
      <c r="G1038" s="14" t="s">
        <v>59</v>
      </c>
      <c r="H1038" s="10">
        <v>2</v>
      </c>
      <c r="I1038" s="13" t="s">
        <v>38</v>
      </c>
      <c r="J1038" s="3" t="s">
        <v>395</v>
      </c>
      <c r="K1038" s="2" t="str">
        <f>VLOOKUP(Table7[[#This Row],[CID]],ALY,2,FALSE)</f>
        <v>Verb Forms/Tense Agreement</v>
      </c>
    </row>
    <row r="1039" spans="1:11" x14ac:dyDescent="0.2">
      <c r="A1039" s="8" t="str">
        <f>Table7[[#This Row],[Test No.]]&amp;Table7[[#This Row],[Section]]&amp;Table7[[#This Row],[Q. No.]]</f>
        <v>P14E63</v>
      </c>
      <c r="B1039" s="8"/>
      <c r="C1039" s="9" t="s">
        <v>136</v>
      </c>
      <c r="D1039" s="6">
        <v>63</v>
      </c>
      <c r="E1039" s="6" t="s">
        <v>31</v>
      </c>
      <c r="F1039" s="14">
        <v>1</v>
      </c>
      <c r="G1039" s="14" t="s">
        <v>59</v>
      </c>
      <c r="H1039" s="10">
        <v>3</v>
      </c>
      <c r="I1039" s="13" t="s">
        <v>39</v>
      </c>
      <c r="J1039" s="3" t="s">
        <v>399</v>
      </c>
      <c r="K1039" s="2" t="str">
        <f>VLOOKUP(Table7[[#This Row],[CID]],ALY,2,FALSE)</f>
        <v>Sentence Fragment</v>
      </c>
    </row>
    <row r="1040" spans="1:11" x14ac:dyDescent="0.2">
      <c r="A1040" s="8" t="str">
        <f>Table7[[#This Row],[Test No.]]&amp;Table7[[#This Row],[Section]]&amp;Table7[[#This Row],[Q. No.]]</f>
        <v>P14E64</v>
      </c>
      <c r="B1040" s="8"/>
      <c r="C1040" s="9" t="s">
        <v>136</v>
      </c>
      <c r="D1040" s="6">
        <v>64</v>
      </c>
      <c r="E1040" s="6" t="s">
        <v>31</v>
      </c>
      <c r="F1040" s="14">
        <v>2</v>
      </c>
      <c r="G1040" s="13" t="s">
        <v>57</v>
      </c>
      <c r="H1040" s="10">
        <v>6</v>
      </c>
      <c r="I1040" s="13" t="s">
        <v>42</v>
      </c>
      <c r="J1040" s="3" t="s">
        <v>521</v>
      </c>
      <c r="K1040" s="2" t="str">
        <f>VLOOKUP(Table7[[#This Row],[CID]],ALY,2,FALSE)</f>
        <v>Word Choice</v>
      </c>
    </row>
    <row r="1041" spans="1:11" x14ac:dyDescent="0.2">
      <c r="A1041" s="8" t="str">
        <f>Table7[[#This Row],[Test No.]]&amp;Table7[[#This Row],[Section]]&amp;Table7[[#This Row],[Q. No.]]</f>
        <v>P14E65</v>
      </c>
      <c r="B1041" s="8"/>
      <c r="C1041" s="9" t="s">
        <v>136</v>
      </c>
      <c r="D1041" s="6">
        <v>65</v>
      </c>
      <c r="E1041" s="6" t="s">
        <v>31</v>
      </c>
      <c r="F1041" s="14">
        <v>1</v>
      </c>
      <c r="G1041" s="14" t="s">
        <v>59</v>
      </c>
      <c r="H1041" s="10">
        <v>3</v>
      </c>
      <c r="I1041" s="13" t="s">
        <v>39</v>
      </c>
      <c r="J1041" s="3" t="s">
        <v>399</v>
      </c>
      <c r="K1041" s="2" t="str">
        <f>VLOOKUP(Table7[[#This Row],[CID]],ALY,2,FALSE)</f>
        <v>Sentence Fragment</v>
      </c>
    </row>
    <row r="1042" spans="1:11" x14ac:dyDescent="0.2">
      <c r="A1042" s="8" t="str">
        <f>Table7[[#This Row],[Test No.]]&amp;Table7[[#This Row],[Section]]&amp;Table7[[#This Row],[Q. No.]]</f>
        <v>P14E66</v>
      </c>
      <c r="B1042" s="8"/>
      <c r="C1042" s="9" t="s">
        <v>136</v>
      </c>
      <c r="D1042" s="6">
        <v>66</v>
      </c>
      <c r="E1042" s="6" t="s">
        <v>31</v>
      </c>
      <c r="F1042" s="14">
        <v>2</v>
      </c>
      <c r="G1042" s="13" t="s">
        <v>57</v>
      </c>
      <c r="H1042" s="10">
        <v>6</v>
      </c>
      <c r="I1042" s="13" t="s">
        <v>42</v>
      </c>
      <c r="J1042" s="3" t="s">
        <v>523</v>
      </c>
      <c r="K1042" s="2" t="str">
        <f>VLOOKUP(Table7[[#This Row],[CID]],ALY,2,FALSE)</f>
        <v>Avoiding Ambiguity &amp; Redundancy</v>
      </c>
    </row>
    <row r="1043" spans="1:11" x14ac:dyDescent="0.2">
      <c r="A1043" s="8" t="str">
        <f>Table7[[#This Row],[Test No.]]&amp;Table7[[#This Row],[Section]]&amp;Table7[[#This Row],[Q. No.]]</f>
        <v>P14E67</v>
      </c>
      <c r="B1043" s="8"/>
      <c r="C1043" s="9" t="s">
        <v>136</v>
      </c>
      <c r="D1043" s="6">
        <v>67</v>
      </c>
      <c r="E1043" s="6" t="s">
        <v>31</v>
      </c>
      <c r="F1043" s="14">
        <v>1</v>
      </c>
      <c r="G1043" s="14" t="s">
        <v>59</v>
      </c>
      <c r="H1043" s="10">
        <v>2</v>
      </c>
      <c r="I1043" s="13" t="s">
        <v>38</v>
      </c>
      <c r="J1043" s="3" t="s">
        <v>393</v>
      </c>
      <c r="K1043" s="2" t="str">
        <f>VLOOKUP(Table7[[#This Row],[CID]],ALY,2,FALSE)</f>
        <v>SVA</v>
      </c>
    </row>
    <row r="1044" spans="1:11" x14ac:dyDescent="0.2">
      <c r="A1044" s="8" t="str">
        <f>Table7[[#This Row],[Test No.]]&amp;Table7[[#This Row],[Section]]&amp;Table7[[#This Row],[Q. No.]]</f>
        <v>P14E68</v>
      </c>
      <c r="B1044" s="8"/>
      <c r="C1044" s="9" t="s">
        <v>136</v>
      </c>
      <c r="D1044" s="6">
        <v>68</v>
      </c>
      <c r="E1044" s="6" t="s">
        <v>31</v>
      </c>
      <c r="F1044" s="14">
        <v>2</v>
      </c>
      <c r="G1044" s="13" t="s">
        <v>57</v>
      </c>
      <c r="H1044" s="10">
        <v>4</v>
      </c>
      <c r="I1044" s="13" t="s">
        <v>40</v>
      </c>
      <c r="J1044" s="3" t="s">
        <v>512</v>
      </c>
      <c r="K1044" s="2" t="str">
        <f>VLOOKUP(Table7[[#This Row],[CID]],ALY,2,FALSE)</f>
        <v>Additional Detail &amp; Evidence</v>
      </c>
    </row>
    <row r="1045" spans="1:11" x14ac:dyDescent="0.2">
      <c r="A1045" s="8" t="str">
        <f>Table7[[#This Row],[Test No.]]&amp;Table7[[#This Row],[Section]]&amp;Table7[[#This Row],[Q. No.]]</f>
        <v>P14E69</v>
      </c>
      <c r="B1045" s="8"/>
      <c r="C1045" s="9" t="s">
        <v>136</v>
      </c>
      <c r="D1045" s="6">
        <v>69</v>
      </c>
      <c r="E1045" s="6" t="s">
        <v>31</v>
      </c>
      <c r="F1045" s="14">
        <v>2</v>
      </c>
      <c r="G1045" s="13" t="s">
        <v>57</v>
      </c>
      <c r="H1045" s="10">
        <v>4</v>
      </c>
      <c r="I1045" s="13" t="s">
        <v>40</v>
      </c>
      <c r="J1045" s="3" t="s">
        <v>516</v>
      </c>
      <c r="K1045" s="2" t="str">
        <f>VLOOKUP(Table7[[#This Row],[CID]],ALY,2,FALSE)</f>
        <v>Transitions &amp; Topic Sentences</v>
      </c>
    </row>
    <row r="1046" spans="1:11" x14ac:dyDescent="0.2">
      <c r="A1046" s="8" t="str">
        <f>Table7[[#This Row],[Test No.]]&amp;Table7[[#This Row],[Section]]&amp;Table7[[#This Row],[Q. No.]]</f>
        <v>P14E70</v>
      </c>
      <c r="B1046" s="8"/>
      <c r="C1046" s="9" t="s">
        <v>136</v>
      </c>
      <c r="D1046" s="6">
        <v>70</v>
      </c>
      <c r="E1046" s="6" t="s">
        <v>31</v>
      </c>
      <c r="F1046" s="14">
        <v>1</v>
      </c>
      <c r="G1046" s="14" t="s">
        <v>59</v>
      </c>
      <c r="H1046" s="14">
        <v>1</v>
      </c>
      <c r="I1046" s="14" t="s">
        <v>37</v>
      </c>
      <c r="J1046" s="3" t="s">
        <v>387</v>
      </c>
      <c r="K1046" s="2" t="str">
        <f>VLOOKUP(Table7[[#This Row],[CID]],ALY,2,FALSE)</f>
        <v>Commas</v>
      </c>
    </row>
    <row r="1047" spans="1:11" x14ac:dyDescent="0.2">
      <c r="A1047" s="8" t="str">
        <f>Table7[[#This Row],[Test No.]]&amp;Table7[[#This Row],[Section]]&amp;Table7[[#This Row],[Q. No.]]</f>
        <v>P14E71</v>
      </c>
      <c r="B1047" s="8"/>
      <c r="C1047" s="9" t="s">
        <v>136</v>
      </c>
      <c r="D1047" s="6">
        <v>71</v>
      </c>
      <c r="E1047" s="6" t="s">
        <v>31</v>
      </c>
      <c r="F1047" s="14">
        <v>2</v>
      </c>
      <c r="G1047" s="13" t="s">
        <v>57</v>
      </c>
      <c r="H1047" s="10">
        <v>6</v>
      </c>
      <c r="I1047" s="13" t="s">
        <v>42</v>
      </c>
      <c r="J1047" s="3" t="s">
        <v>522</v>
      </c>
      <c r="K1047" s="2" t="str">
        <f>VLOOKUP(Table7[[#This Row],[CID]],ALY,2,FALSE)</f>
        <v>Effectiveness</v>
      </c>
    </row>
    <row r="1048" spans="1:11" x14ac:dyDescent="0.2">
      <c r="A1048" s="8" t="str">
        <f>Table7[[#This Row],[Test No.]]&amp;Table7[[#This Row],[Section]]&amp;Table7[[#This Row],[Q. No.]]</f>
        <v>P14E72</v>
      </c>
      <c r="B1048" s="8"/>
      <c r="C1048" s="9" t="s">
        <v>136</v>
      </c>
      <c r="D1048" s="6">
        <v>72</v>
      </c>
      <c r="E1048" s="6" t="s">
        <v>31</v>
      </c>
      <c r="F1048" s="14">
        <v>1</v>
      </c>
      <c r="G1048" s="14" t="s">
        <v>59</v>
      </c>
      <c r="H1048" s="10">
        <v>2</v>
      </c>
      <c r="I1048" s="13" t="s">
        <v>38</v>
      </c>
      <c r="J1048" s="3" t="s">
        <v>397</v>
      </c>
      <c r="K1048" s="2" t="str">
        <f>VLOOKUP(Table7[[#This Row],[CID]],ALY,2,FALSE)</f>
        <v>Word Choice</v>
      </c>
    </row>
    <row r="1049" spans="1:11" x14ac:dyDescent="0.2">
      <c r="A1049" s="8" t="str">
        <f>Table7[[#This Row],[Test No.]]&amp;Table7[[#This Row],[Section]]&amp;Table7[[#This Row],[Q. No.]]</f>
        <v>P14E73</v>
      </c>
      <c r="B1049" s="8"/>
      <c r="C1049" s="9" t="s">
        <v>136</v>
      </c>
      <c r="D1049" s="6">
        <v>73</v>
      </c>
      <c r="E1049" s="6" t="s">
        <v>31</v>
      </c>
      <c r="F1049" s="14">
        <v>2</v>
      </c>
      <c r="G1049" s="13" t="s">
        <v>57</v>
      </c>
      <c r="H1049" s="10">
        <v>6</v>
      </c>
      <c r="I1049" s="13" t="s">
        <v>42</v>
      </c>
      <c r="J1049" s="3" t="s">
        <v>522</v>
      </c>
      <c r="K1049" s="2" t="str">
        <f>VLOOKUP(Table7[[#This Row],[CID]],ALY,2,FALSE)</f>
        <v>Effectiveness</v>
      </c>
    </row>
    <row r="1050" spans="1:11" x14ac:dyDescent="0.2">
      <c r="A1050" s="8" t="str">
        <f>Table7[[#This Row],[Test No.]]&amp;Table7[[#This Row],[Section]]&amp;Table7[[#This Row],[Q. No.]]</f>
        <v>P14E74</v>
      </c>
      <c r="B1050" s="8"/>
      <c r="C1050" s="9" t="s">
        <v>136</v>
      </c>
      <c r="D1050" s="6">
        <v>74</v>
      </c>
      <c r="E1050" s="6" t="s">
        <v>31</v>
      </c>
      <c r="F1050" s="14">
        <v>1</v>
      </c>
      <c r="G1050" s="14" t="s">
        <v>59</v>
      </c>
      <c r="H1050" s="10">
        <v>2</v>
      </c>
      <c r="I1050" s="13" t="s">
        <v>38</v>
      </c>
      <c r="J1050" s="3" t="s">
        <v>394</v>
      </c>
      <c r="K1050" s="2" t="str">
        <f>VLOOKUP(Table7[[#This Row],[CID]],ALY,2,FALSE)</f>
        <v>Pronouns</v>
      </c>
    </row>
    <row r="1051" spans="1:11" x14ac:dyDescent="0.2">
      <c r="A1051" s="8" t="str">
        <f>Table7[[#This Row],[Test No.]]&amp;Table7[[#This Row],[Section]]&amp;Table7[[#This Row],[Q. No.]]</f>
        <v>P14E75</v>
      </c>
      <c r="B1051" s="8"/>
      <c r="C1051" s="9" t="s">
        <v>136</v>
      </c>
      <c r="D1051" s="6">
        <v>75</v>
      </c>
      <c r="E1051" s="6" t="s">
        <v>31</v>
      </c>
      <c r="F1051" s="14">
        <v>2</v>
      </c>
      <c r="G1051" s="13" t="s">
        <v>57</v>
      </c>
      <c r="H1051" s="10">
        <v>4</v>
      </c>
      <c r="I1051" s="13" t="s">
        <v>40</v>
      </c>
      <c r="J1051" s="3" t="s">
        <v>513</v>
      </c>
      <c r="K1051" s="2" t="str">
        <f>VLOOKUP(Table7[[#This Row],[CID]],ALY,2,FALSE)</f>
        <v>Writer's Goal</v>
      </c>
    </row>
    <row r="1052" spans="1:11" x14ac:dyDescent="0.2">
      <c r="A1052" s="8" t="str">
        <f>Table7[[#This Row],[Test No.]]&amp;Table7[[#This Row],[Section]]&amp;Table7[[#This Row],[Q. No.]]</f>
        <v>P15E1</v>
      </c>
      <c r="B1052" s="8"/>
      <c r="C1052" s="9" t="s">
        <v>135</v>
      </c>
      <c r="D1052" s="6">
        <v>1</v>
      </c>
      <c r="E1052" s="6" t="s">
        <v>31</v>
      </c>
      <c r="F1052" s="14">
        <v>1</v>
      </c>
      <c r="G1052" s="14" t="s">
        <v>59</v>
      </c>
      <c r="H1052" s="10">
        <v>3</v>
      </c>
      <c r="I1052" s="13" t="s">
        <v>39</v>
      </c>
      <c r="J1052" s="3" t="s">
        <v>399</v>
      </c>
      <c r="K1052" s="2" t="str">
        <f>VLOOKUP(Table7[[#This Row],[CID]],ALY,2,FALSE)</f>
        <v>Sentence Fragment</v>
      </c>
    </row>
    <row r="1053" spans="1:11" x14ac:dyDescent="0.2">
      <c r="A1053" s="8" t="str">
        <f>Table7[[#This Row],[Test No.]]&amp;Table7[[#This Row],[Section]]&amp;Table7[[#This Row],[Q. No.]]</f>
        <v>P15E2</v>
      </c>
      <c r="B1053" s="8"/>
      <c r="C1053" s="9" t="s">
        <v>135</v>
      </c>
      <c r="D1053" s="6">
        <v>2</v>
      </c>
      <c r="E1053" s="6" t="s">
        <v>31</v>
      </c>
      <c r="F1053" s="14">
        <v>2</v>
      </c>
      <c r="G1053" s="13" t="s">
        <v>57</v>
      </c>
      <c r="H1053" s="10">
        <v>6</v>
      </c>
      <c r="I1053" s="13" t="s">
        <v>42</v>
      </c>
      <c r="J1053" s="3" t="s">
        <v>522</v>
      </c>
      <c r="K1053" s="2" t="str">
        <f>VLOOKUP(Table7[[#This Row],[CID]],ALY,2,FALSE)</f>
        <v>Effectiveness</v>
      </c>
    </row>
    <row r="1054" spans="1:11" x14ac:dyDescent="0.2">
      <c r="A1054" s="8" t="str">
        <f>Table7[[#This Row],[Test No.]]&amp;Table7[[#This Row],[Section]]&amp;Table7[[#This Row],[Q. No.]]</f>
        <v>P15E3</v>
      </c>
      <c r="B1054" s="8"/>
      <c r="C1054" s="9" t="s">
        <v>135</v>
      </c>
      <c r="D1054" s="6">
        <v>3</v>
      </c>
      <c r="E1054" s="6" t="s">
        <v>31</v>
      </c>
      <c r="F1054" s="14">
        <v>2</v>
      </c>
      <c r="G1054" s="13" t="s">
        <v>57</v>
      </c>
      <c r="H1054" s="10">
        <v>5</v>
      </c>
      <c r="I1054" s="13" t="s">
        <v>41</v>
      </c>
      <c r="J1054" s="3" t="s">
        <v>517</v>
      </c>
      <c r="K1054" s="2" t="str">
        <f>VLOOKUP(Table7[[#This Row],[CID]],ALY,2,FALSE)</f>
        <v>Logical Transitions</v>
      </c>
    </row>
    <row r="1055" spans="1:11" x14ac:dyDescent="0.2">
      <c r="A1055" s="8" t="str">
        <f>Table7[[#This Row],[Test No.]]&amp;Table7[[#This Row],[Section]]&amp;Table7[[#This Row],[Q. No.]]</f>
        <v>P15E4</v>
      </c>
      <c r="B1055" s="8"/>
      <c r="C1055" s="9" t="s">
        <v>135</v>
      </c>
      <c r="D1055" s="6">
        <v>4</v>
      </c>
      <c r="E1055" s="6" t="s">
        <v>31</v>
      </c>
      <c r="F1055" s="14">
        <v>1</v>
      </c>
      <c r="G1055" s="14" t="s">
        <v>59</v>
      </c>
      <c r="H1055" s="10">
        <v>3</v>
      </c>
      <c r="I1055" s="13" t="s">
        <v>39</v>
      </c>
      <c r="J1055" s="3" t="s">
        <v>401</v>
      </c>
      <c r="K1055" s="2" t="str">
        <f>VLOOKUP(Table7[[#This Row],[CID]],ALY,2,FALSE)</f>
        <v>Parallel Construction</v>
      </c>
    </row>
    <row r="1056" spans="1:11" x14ac:dyDescent="0.2">
      <c r="A1056" s="8" t="str">
        <f>Table7[[#This Row],[Test No.]]&amp;Table7[[#This Row],[Section]]&amp;Table7[[#This Row],[Q. No.]]</f>
        <v>P15E5</v>
      </c>
      <c r="B1056" s="8"/>
      <c r="C1056" s="9" t="s">
        <v>135</v>
      </c>
      <c r="D1056" s="6">
        <v>5</v>
      </c>
      <c r="E1056" s="6" t="s">
        <v>31</v>
      </c>
      <c r="F1056" s="14">
        <v>1</v>
      </c>
      <c r="G1056" s="14" t="s">
        <v>59</v>
      </c>
      <c r="H1056" s="10">
        <v>2</v>
      </c>
      <c r="I1056" s="13" t="s">
        <v>38</v>
      </c>
      <c r="J1056" s="3" t="s">
        <v>397</v>
      </c>
      <c r="K1056" s="2" t="str">
        <f>VLOOKUP(Table7[[#This Row],[CID]],ALY,2,FALSE)</f>
        <v>Word Choice</v>
      </c>
    </row>
    <row r="1057" spans="1:11" x14ac:dyDescent="0.2">
      <c r="A1057" s="8" t="str">
        <f>Table7[[#This Row],[Test No.]]&amp;Table7[[#This Row],[Section]]&amp;Table7[[#This Row],[Q. No.]]</f>
        <v>P15E6</v>
      </c>
      <c r="B1057" s="8"/>
      <c r="C1057" s="9" t="s">
        <v>135</v>
      </c>
      <c r="D1057" s="6">
        <v>6</v>
      </c>
      <c r="E1057" s="6" t="s">
        <v>31</v>
      </c>
      <c r="F1057" s="14">
        <v>2</v>
      </c>
      <c r="G1057" s="13" t="s">
        <v>57</v>
      </c>
      <c r="H1057" s="10">
        <v>6</v>
      </c>
      <c r="I1057" s="13" t="s">
        <v>42</v>
      </c>
      <c r="J1057" s="3" t="s">
        <v>521</v>
      </c>
      <c r="K1057" s="2" t="str">
        <f>VLOOKUP(Table7[[#This Row],[CID]],ALY,2,FALSE)</f>
        <v>Word Choice</v>
      </c>
    </row>
    <row r="1058" spans="1:11" x14ac:dyDescent="0.2">
      <c r="A1058" s="8" t="str">
        <f>Table7[[#This Row],[Test No.]]&amp;Table7[[#This Row],[Section]]&amp;Table7[[#This Row],[Q. No.]]</f>
        <v>P15E7</v>
      </c>
      <c r="B1058" s="8"/>
      <c r="C1058" s="9" t="s">
        <v>135</v>
      </c>
      <c r="D1058" s="6">
        <v>7</v>
      </c>
      <c r="E1058" s="6" t="s">
        <v>31</v>
      </c>
      <c r="F1058" s="14">
        <v>1</v>
      </c>
      <c r="G1058" s="14" t="s">
        <v>59</v>
      </c>
      <c r="H1058" s="14">
        <v>1</v>
      </c>
      <c r="I1058" s="14" t="s">
        <v>37</v>
      </c>
      <c r="J1058" s="3" t="s">
        <v>387</v>
      </c>
      <c r="K1058" s="2" t="str">
        <f>VLOOKUP(Table7[[#This Row],[CID]],ALY,2,FALSE)</f>
        <v>Commas</v>
      </c>
    </row>
    <row r="1059" spans="1:11" x14ac:dyDescent="0.2">
      <c r="A1059" s="8" t="str">
        <f>Table7[[#This Row],[Test No.]]&amp;Table7[[#This Row],[Section]]&amp;Table7[[#This Row],[Q. No.]]</f>
        <v>P15E8</v>
      </c>
      <c r="B1059" s="8"/>
      <c r="C1059" s="9" t="s">
        <v>135</v>
      </c>
      <c r="D1059" s="6">
        <v>8</v>
      </c>
      <c r="E1059" s="6" t="s">
        <v>31</v>
      </c>
      <c r="F1059" s="14">
        <v>1</v>
      </c>
      <c r="G1059" s="14" t="s">
        <v>59</v>
      </c>
      <c r="H1059" s="10">
        <v>3</v>
      </c>
      <c r="I1059" s="13" t="s">
        <v>39</v>
      </c>
      <c r="J1059" s="3" t="s">
        <v>399</v>
      </c>
      <c r="K1059" s="2" t="str">
        <f>VLOOKUP(Table7[[#This Row],[CID]],ALY,2,FALSE)</f>
        <v>Sentence Fragment</v>
      </c>
    </row>
    <row r="1060" spans="1:11" x14ac:dyDescent="0.2">
      <c r="A1060" s="8" t="str">
        <f>Table7[[#This Row],[Test No.]]&amp;Table7[[#This Row],[Section]]&amp;Table7[[#This Row],[Q. No.]]</f>
        <v>P15E9</v>
      </c>
      <c r="B1060" s="8"/>
      <c r="C1060" s="9" t="s">
        <v>135</v>
      </c>
      <c r="D1060" s="6">
        <v>9</v>
      </c>
      <c r="E1060" s="6" t="s">
        <v>31</v>
      </c>
      <c r="F1060" s="14">
        <v>1</v>
      </c>
      <c r="G1060" s="14" t="s">
        <v>59</v>
      </c>
      <c r="H1060" s="10">
        <v>3</v>
      </c>
      <c r="I1060" s="13" t="s">
        <v>39</v>
      </c>
      <c r="J1060" s="3" t="s">
        <v>402</v>
      </c>
      <c r="K1060" s="2" t="str">
        <f>VLOOKUP(Table7[[#This Row],[CID]],ALY,2,FALSE)</f>
        <v>Faulty Modifier</v>
      </c>
    </row>
    <row r="1061" spans="1:11" x14ac:dyDescent="0.2">
      <c r="A1061" s="8" t="str">
        <f>Table7[[#This Row],[Test No.]]&amp;Table7[[#This Row],[Section]]&amp;Table7[[#This Row],[Q. No.]]</f>
        <v>P15E10</v>
      </c>
      <c r="B1061" s="8"/>
      <c r="C1061" s="9" t="s">
        <v>135</v>
      </c>
      <c r="D1061" s="6">
        <v>10</v>
      </c>
      <c r="E1061" s="6" t="s">
        <v>31</v>
      </c>
      <c r="F1061" s="14">
        <v>2</v>
      </c>
      <c r="G1061" s="13" t="s">
        <v>57</v>
      </c>
      <c r="H1061" s="10">
        <v>6</v>
      </c>
      <c r="I1061" s="13" t="s">
        <v>42</v>
      </c>
      <c r="J1061" s="3" t="s">
        <v>521</v>
      </c>
      <c r="K1061" s="2" t="str">
        <f>VLOOKUP(Table7[[#This Row],[CID]],ALY,2,FALSE)</f>
        <v>Word Choice</v>
      </c>
    </row>
    <row r="1062" spans="1:11" x14ac:dyDescent="0.2">
      <c r="A1062" s="8" t="str">
        <f>Table7[[#This Row],[Test No.]]&amp;Table7[[#This Row],[Section]]&amp;Table7[[#This Row],[Q. No.]]</f>
        <v>P15E11</v>
      </c>
      <c r="B1062" s="8"/>
      <c r="C1062" s="9" t="s">
        <v>135</v>
      </c>
      <c r="D1062" s="6">
        <v>11</v>
      </c>
      <c r="E1062" s="6" t="s">
        <v>31</v>
      </c>
      <c r="F1062" s="14">
        <v>2</v>
      </c>
      <c r="G1062" s="13" t="s">
        <v>57</v>
      </c>
      <c r="H1062" s="10">
        <v>6</v>
      </c>
      <c r="I1062" s="13" t="s">
        <v>42</v>
      </c>
      <c r="J1062" s="3" t="s">
        <v>523</v>
      </c>
      <c r="K1062" s="2" t="str">
        <f>VLOOKUP(Table7[[#This Row],[CID]],ALY,2,FALSE)</f>
        <v>Avoiding Ambiguity &amp; Redundancy</v>
      </c>
    </row>
    <row r="1063" spans="1:11" x14ac:dyDescent="0.2">
      <c r="A1063" s="8" t="str">
        <f>Table7[[#This Row],[Test No.]]&amp;Table7[[#This Row],[Section]]&amp;Table7[[#This Row],[Q. No.]]</f>
        <v>P15E12</v>
      </c>
      <c r="B1063" s="8"/>
      <c r="C1063" s="9" t="s">
        <v>135</v>
      </c>
      <c r="D1063" s="6">
        <v>12</v>
      </c>
      <c r="E1063" s="6" t="s">
        <v>31</v>
      </c>
      <c r="F1063" s="14">
        <v>1</v>
      </c>
      <c r="G1063" s="14" t="s">
        <v>59</v>
      </c>
      <c r="H1063" s="10">
        <v>2</v>
      </c>
      <c r="I1063" s="13" t="s">
        <v>38</v>
      </c>
      <c r="J1063" s="3" t="s">
        <v>395</v>
      </c>
      <c r="K1063" s="2" t="str">
        <f>VLOOKUP(Table7[[#This Row],[CID]],ALY,2,FALSE)</f>
        <v>Verb Forms/Tense Agreement</v>
      </c>
    </row>
    <row r="1064" spans="1:11" x14ac:dyDescent="0.2">
      <c r="A1064" s="8" t="str">
        <f>Table7[[#This Row],[Test No.]]&amp;Table7[[#This Row],[Section]]&amp;Table7[[#This Row],[Q. No.]]</f>
        <v>P15E13</v>
      </c>
      <c r="B1064" s="8"/>
      <c r="C1064" s="9" t="s">
        <v>135</v>
      </c>
      <c r="D1064" s="6">
        <v>13</v>
      </c>
      <c r="E1064" s="6" t="s">
        <v>31</v>
      </c>
      <c r="F1064" s="14">
        <v>2</v>
      </c>
      <c r="G1064" s="13" t="s">
        <v>57</v>
      </c>
      <c r="H1064" s="10">
        <v>6</v>
      </c>
      <c r="I1064" s="13" t="s">
        <v>42</v>
      </c>
      <c r="J1064" s="3" t="s">
        <v>522</v>
      </c>
      <c r="K1064" s="2" t="str">
        <f>VLOOKUP(Table7[[#This Row],[CID]],ALY,2,FALSE)</f>
        <v>Effectiveness</v>
      </c>
    </row>
    <row r="1065" spans="1:11" x14ac:dyDescent="0.2">
      <c r="A1065" s="8" t="str">
        <f>Table7[[#This Row],[Test No.]]&amp;Table7[[#This Row],[Section]]&amp;Table7[[#This Row],[Q. No.]]</f>
        <v>P15E14</v>
      </c>
      <c r="B1065" s="8"/>
      <c r="C1065" s="9" t="s">
        <v>135</v>
      </c>
      <c r="D1065" s="6">
        <v>14</v>
      </c>
      <c r="E1065" s="6" t="s">
        <v>31</v>
      </c>
      <c r="F1065" s="14">
        <v>1</v>
      </c>
      <c r="G1065" s="14" t="s">
        <v>59</v>
      </c>
      <c r="H1065" s="10">
        <v>2</v>
      </c>
      <c r="I1065" s="13" t="s">
        <v>38</v>
      </c>
      <c r="J1065" s="3" t="s">
        <v>397</v>
      </c>
      <c r="K1065" s="2" t="str">
        <f>VLOOKUP(Table7[[#This Row],[CID]],ALY,2,FALSE)</f>
        <v>Word Choice</v>
      </c>
    </row>
    <row r="1066" spans="1:11" x14ac:dyDescent="0.2">
      <c r="A1066" s="8" t="str">
        <f>Table7[[#This Row],[Test No.]]&amp;Table7[[#This Row],[Section]]&amp;Table7[[#This Row],[Q. No.]]</f>
        <v>P15E15</v>
      </c>
      <c r="B1066" s="8"/>
      <c r="C1066" s="9" t="s">
        <v>135</v>
      </c>
      <c r="D1066" s="6">
        <v>15</v>
      </c>
      <c r="E1066" s="6" t="s">
        <v>31</v>
      </c>
      <c r="F1066" s="14">
        <v>2</v>
      </c>
      <c r="G1066" s="13" t="s">
        <v>57</v>
      </c>
      <c r="H1066" s="10">
        <v>4</v>
      </c>
      <c r="I1066" s="13" t="s">
        <v>40</v>
      </c>
      <c r="J1066" s="3" t="s">
        <v>514</v>
      </c>
      <c r="K1066" s="2" t="str">
        <f>VLOOKUP(Table7[[#This Row],[CID]],ALY,2,FALSE)</f>
        <v>Relation to Paragraph/Essay</v>
      </c>
    </row>
    <row r="1067" spans="1:11" x14ac:dyDescent="0.2">
      <c r="A1067" s="8" t="str">
        <f>Table7[[#This Row],[Test No.]]&amp;Table7[[#This Row],[Section]]&amp;Table7[[#This Row],[Q. No.]]</f>
        <v>P15E16</v>
      </c>
      <c r="B1067" s="8"/>
      <c r="C1067" s="9" t="s">
        <v>135</v>
      </c>
      <c r="D1067" s="6">
        <v>16</v>
      </c>
      <c r="E1067" s="6" t="s">
        <v>31</v>
      </c>
      <c r="F1067" s="14">
        <v>1</v>
      </c>
      <c r="G1067" s="14" t="s">
        <v>59</v>
      </c>
      <c r="H1067" s="10">
        <v>2</v>
      </c>
      <c r="I1067" s="13" t="s">
        <v>38</v>
      </c>
      <c r="J1067" s="3" t="s">
        <v>395</v>
      </c>
      <c r="K1067" s="2" t="str">
        <f>VLOOKUP(Table7[[#This Row],[CID]],ALY,2,FALSE)</f>
        <v>Verb Forms/Tense Agreement</v>
      </c>
    </row>
    <row r="1068" spans="1:11" x14ac:dyDescent="0.2">
      <c r="A1068" s="8" t="str">
        <f>Table7[[#This Row],[Test No.]]&amp;Table7[[#This Row],[Section]]&amp;Table7[[#This Row],[Q. No.]]</f>
        <v>P15E17</v>
      </c>
      <c r="B1068" s="8"/>
      <c r="C1068" s="9" t="s">
        <v>135</v>
      </c>
      <c r="D1068" s="6">
        <v>17</v>
      </c>
      <c r="E1068" s="6" t="s">
        <v>31</v>
      </c>
      <c r="F1068" s="14">
        <v>1</v>
      </c>
      <c r="G1068" s="14" t="s">
        <v>59</v>
      </c>
      <c r="H1068" s="10">
        <v>3</v>
      </c>
      <c r="I1068" s="13" t="s">
        <v>39</v>
      </c>
      <c r="J1068" s="3" t="s">
        <v>399</v>
      </c>
      <c r="K1068" s="2" t="str">
        <f>VLOOKUP(Table7[[#This Row],[CID]],ALY,2,FALSE)</f>
        <v>Sentence Fragment</v>
      </c>
    </row>
    <row r="1069" spans="1:11" x14ac:dyDescent="0.2">
      <c r="A1069" s="8" t="str">
        <f>Table7[[#This Row],[Test No.]]&amp;Table7[[#This Row],[Section]]&amp;Table7[[#This Row],[Q. No.]]</f>
        <v>P15E18</v>
      </c>
      <c r="B1069" s="8"/>
      <c r="C1069" s="9" t="s">
        <v>135</v>
      </c>
      <c r="D1069" s="6">
        <v>18</v>
      </c>
      <c r="E1069" s="6" t="s">
        <v>31</v>
      </c>
      <c r="F1069" s="14">
        <v>1</v>
      </c>
      <c r="G1069" s="14" t="s">
        <v>59</v>
      </c>
      <c r="H1069" s="10">
        <v>3</v>
      </c>
      <c r="I1069" s="13" t="s">
        <v>39</v>
      </c>
      <c r="J1069" s="3" t="s">
        <v>400</v>
      </c>
      <c r="K1069" s="2" t="str">
        <f>VLOOKUP(Table7[[#This Row],[CID]],ALY,2,FALSE)</f>
        <v>Run-On Sentence</v>
      </c>
    </row>
    <row r="1070" spans="1:11" x14ac:dyDescent="0.2">
      <c r="A1070" s="8" t="str">
        <f>Table7[[#This Row],[Test No.]]&amp;Table7[[#This Row],[Section]]&amp;Table7[[#This Row],[Q. No.]]</f>
        <v>P15E19</v>
      </c>
      <c r="B1070" s="8"/>
      <c r="C1070" s="9" t="s">
        <v>135</v>
      </c>
      <c r="D1070" s="6">
        <v>19</v>
      </c>
      <c r="E1070" s="6" t="s">
        <v>31</v>
      </c>
      <c r="F1070" s="14">
        <v>1</v>
      </c>
      <c r="G1070" s="14" t="s">
        <v>59</v>
      </c>
      <c r="H1070" s="10">
        <v>2</v>
      </c>
      <c r="I1070" s="13" t="s">
        <v>38</v>
      </c>
      <c r="J1070" s="3" t="s">
        <v>395</v>
      </c>
      <c r="K1070" s="2" t="str">
        <f>VLOOKUP(Table7[[#This Row],[CID]],ALY,2,FALSE)</f>
        <v>Verb Forms/Tense Agreement</v>
      </c>
    </row>
    <row r="1071" spans="1:11" x14ac:dyDescent="0.2">
      <c r="A1071" s="8" t="str">
        <f>Table7[[#This Row],[Test No.]]&amp;Table7[[#This Row],[Section]]&amp;Table7[[#This Row],[Q. No.]]</f>
        <v>P15E20</v>
      </c>
      <c r="B1071" s="8"/>
      <c r="C1071" s="9" t="s">
        <v>135</v>
      </c>
      <c r="D1071" s="6">
        <v>20</v>
      </c>
      <c r="E1071" s="6" t="s">
        <v>31</v>
      </c>
      <c r="F1071" s="14">
        <v>1</v>
      </c>
      <c r="G1071" s="14" t="s">
        <v>59</v>
      </c>
      <c r="H1071" s="14">
        <v>1</v>
      </c>
      <c r="I1071" s="14" t="s">
        <v>37</v>
      </c>
      <c r="J1071" s="3" t="s">
        <v>387</v>
      </c>
      <c r="K1071" s="2" t="str">
        <f>VLOOKUP(Table7[[#This Row],[CID]],ALY,2,FALSE)</f>
        <v>Commas</v>
      </c>
    </row>
    <row r="1072" spans="1:11" x14ac:dyDescent="0.2">
      <c r="A1072" s="8" t="str">
        <f>Table7[[#This Row],[Test No.]]&amp;Table7[[#This Row],[Section]]&amp;Table7[[#This Row],[Q. No.]]</f>
        <v>P15E21</v>
      </c>
      <c r="B1072" s="8"/>
      <c r="C1072" s="9" t="s">
        <v>135</v>
      </c>
      <c r="D1072" s="6">
        <v>21</v>
      </c>
      <c r="E1072" s="6" t="s">
        <v>31</v>
      </c>
      <c r="F1072" s="14">
        <v>2</v>
      </c>
      <c r="G1072" s="13" t="s">
        <v>57</v>
      </c>
      <c r="H1072" s="10">
        <v>5</v>
      </c>
      <c r="I1072" s="13" t="s">
        <v>41</v>
      </c>
      <c r="J1072" s="3" t="s">
        <v>520</v>
      </c>
      <c r="K1072" s="2" t="str">
        <f>VLOOKUP(Table7[[#This Row],[CID]],ALY,2,FALSE)</f>
        <v>Reorganization</v>
      </c>
    </row>
    <row r="1073" spans="1:11" x14ac:dyDescent="0.2">
      <c r="A1073" s="8" t="str">
        <f>Table7[[#This Row],[Test No.]]&amp;Table7[[#This Row],[Section]]&amp;Table7[[#This Row],[Q. No.]]</f>
        <v>P15E22</v>
      </c>
      <c r="B1073" s="8"/>
      <c r="C1073" s="9" t="s">
        <v>135</v>
      </c>
      <c r="D1073" s="6">
        <v>22</v>
      </c>
      <c r="E1073" s="6" t="s">
        <v>31</v>
      </c>
      <c r="F1073" s="14">
        <v>1</v>
      </c>
      <c r="G1073" s="14" t="s">
        <v>59</v>
      </c>
      <c r="H1073" s="14">
        <v>1</v>
      </c>
      <c r="I1073" s="14" t="s">
        <v>37</v>
      </c>
      <c r="J1073" s="3" t="s">
        <v>387</v>
      </c>
      <c r="K1073" s="2" t="str">
        <f>VLOOKUP(Table7[[#This Row],[CID]],ALY,2,FALSE)</f>
        <v>Commas</v>
      </c>
    </row>
    <row r="1074" spans="1:11" x14ac:dyDescent="0.2">
      <c r="A1074" s="8" t="str">
        <f>Table7[[#This Row],[Test No.]]&amp;Table7[[#This Row],[Section]]&amp;Table7[[#This Row],[Q. No.]]</f>
        <v>P15E23</v>
      </c>
      <c r="B1074" s="8"/>
      <c r="C1074" s="9" t="s">
        <v>135</v>
      </c>
      <c r="D1074" s="6">
        <v>23</v>
      </c>
      <c r="E1074" s="6" t="s">
        <v>31</v>
      </c>
      <c r="F1074" s="14">
        <v>1</v>
      </c>
      <c r="G1074" s="14" t="s">
        <v>59</v>
      </c>
      <c r="H1074" s="10">
        <v>3</v>
      </c>
      <c r="I1074" s="13" t="s">
        <v>39</v>
      </c>
      <c r="J1074" s="3" t="s">
        <v>402</v>
      </c>
      <c r="K1074" s="2" t="str">
        <f>VLOOKUP(Table7[[#This Row],[CID]],ALY,2,FALSE)</f>
        <v>Faulty Modifier</v>
      </c>
    </row>
    <row r="1075" spans="1:11" x14ac:dyDescent="0.2">
      <c r="A1075" s="8" t="str">
        <f>Table7[[#This Row],[Test No.]]&amp;Table7[[#This Row],[Section]]&amp;Table7[[#This Row],[Q. No.]]</f>
        <v>P15E24</v>
      </c>
      <c r="B1075" s="8"/>
      <c r="C1075" s="9" t="s">
        <v>135</v>
      </c>
      <c r="D1075" s="6">
        <v>24</v>
      </c>
      <c r="E1075" s="6" t="s">
        <v>31</v>
      </c>
      <c r="F1075" s="14">
        <v>1</v>
      </c>
      <c r="G1075" s="14" t="s">
        <v>59</v>
      </c>
      <c r="H1075" s="10">
        <v>2</v>
      </c>
      <c r="I1075" s="13" t="s">
        <v>38</v>
      </c>
      <c r="J1075" s="3" t="s">
        <v>397</v>
      </c>
      <c r="K1075" s="2" t="str">
        <f>VLOOKUP(Table7[[#This Row],[CID]],ALY,2,FALSE)</f>
        <v>Word Choice</v>
      </c>
    </row>
    <row r="1076" spans="1:11" x14ac:dyDescent="0.2">
      <c r="A1076" s="8" t="str">
        <f>Table7[[#This Row],[Test No.]]&amp;Table7[[#This Row],[Section]]&amp;Table7[[#This Row],[Q. No.]]</f>
        <v>P15E25</v>
      </c>
      <c r="B1076" s="8"/>
      <c r="C1076" s="9" t="s">
        <v>135</v>
      </c>
      <c r="D1076" s="6">
        <v>25</v>
      </c>
      <c r="E1076" s="6" t="s">
        <v>31</v>
      </c>
      <c r="F1076" s="14">
        <v>1</v>
      </c>
      <c r="G1076" s="14" t="s">
        <v>59</v>
      </c>
      <c r="H1076" s="10">
        <v>2</v>
      </c>
      <c r="I1076" s="13" t="s">
        <v>38</v>
      </c>
      <c r="J1076" s="3" t="s">
        <v>398</v>
      </c>
      <c r="K1076" s="2" t="str">
        <f>VLOOKUP(Table7[[#This Row],[CID]],ALY,2,FALSE)</f>
        <v>Idioms</v>
      </c>
    </row>
    <row r="1077" spans="1:11" x14ac:dyDescent="0.2">
      <c r="A1077" s="8" t="str">
        <f>Table7[[#This Row],[Test No.]]&amp;Table7[[#This Row],[Section]]&amp;Table7[[#This Row],[Q. No.]]</f>
        <v>P15E26</v>
      </c>
      <c r="B1077" s="8"/>
      <c r="C1077" s="9" t="s">
        <v>135</v>
      </c>
      <c r="D1077" s="6">
        <v>26</v>
      </c>
      <c r="E1077" s="6" t="s">
        <v>31</v>
      </c>
      <c r="F1077" s="14">
        <v>2</v>
      </c>
      <c r="G1077" s="13" t="s">
        <v>57</v>
      </c>
      <c r="H1077" s="10">
        <v>6</v>
      </c>
      <c r="I1077" s="13" t="s">
        <v>42</v>
      </c>
      <c r="J1077" s="3" t="s">
        <v>521</v>
      </c>
      <c r="K1077" s="2" t="str">
        <f>VLOOKUP(Table7[[#This Row],[CID]],ALY,2,FALSE)</f>
        <v>Word Choice</v>
      </c>
    </row>
    <row r="1078" spans="1:11" x14ac:dyDescent="0.2">
      <c r="A1078" s="8" t="str">
        <f>Table7[[#This Row],[Test No.]]&amp;Table7[[#This Row],[Section]]&amp;Table7[[#This Row],[Q. No.]]</f>
        <v>P15E27</v>
      </c>
      <c r="B1078" s="8"/>
      <c r="C1078" s="9" t="s">
        <v>135</v>
      </c>
      <c r="D1078" s="6">
        <v>27</v>
      </c>
      <c r="E1078" s="6" t="s">
        <v>31</v>
      </c>
      <c r="F1078" s="14">
        <v>1</v>
      </c>
      <c r="G1078" s="14" t="s">
        <v>59</v>
      </c>
      <c r="H1078" s="14">
        <v>1</v>
      </c>
      <c r="I1078" s="14" t="s">
        <v>37</v>
      </c>
      <c r="J1078" s="3" t="s">
        <v>387</v>
      </c>
      <c r="K1078" s="2" t="str">
        <f>VLOOKUP(Table7[[#This Row],[CID]],ALY,2,FALSE)</f>
        <v>Commas</v>
      </c>
    </row>
    <row r="1079" spans="1:11" x14ac:dyDescent="0.2">
      <c r="A1079" s="8" t="str">
        <f>Table7[[#This Row],[Test No.]]&amp;Table7[[#This Row],[Section]]&amp;Table7[[#This Row],[Q. No.]]</f>
        <v>P15E28</v>
      </c>
      <c r="B1079" s="8"/>
      <c r="C1079" s="9" t="s">
        <v>135</v>
      </c>
      <c r="D1079" s="6">
        <v>28</v>
      </c>
      <c r="E1079" s="6" t="s">
        <v>31</v>
      </c>
      <c r="F1079" s="14">
        <v>1</v>
      </c>
      <c r="G1079" s="14" t="s">
        <v>59</v>
      </c>
      <c r="H1079" s="10">
        <v>2</v>
      </c>
      <c r="I1079" s="13" t="s">
        <v>38</v>
      </c>
      <c r="J1079" s="3" t="s">
        <v>394</v>
      </c>
      <c r="K1079" s="2" t="str">
        <f>VLOOKUP(Table7[[#This Row],[CID]],ALY,2,FALSE)</f>
        <v>Pronouns</v>
      </c>
    </row>
    <row r="1080" spans="1:11" x14ac:dyDescent="0.2">
      <c r="A1080" s="8" t="str">
        <f>Table7[[#This Row],[Test No.]]&amp;Table7[[#This Row],[Section]]&amp;Table7[[#This Row],[Q. No.]]</f>
        <v>P15E29</v>
      </c>
      <c r="B1080" s="8"/>
      <c r="C1080" s="9" t="s">
        <v>135</v>
      </c>
      <c r="D1080" s="6">
        <v>29</v>
      </c>
      <c r="E1080" s="6" t="s">
        <v>31</v>
      </c>
      <c r="F1080" s="14">
        <v>2</v>
      </c>
      <c r="G1080" s="13" t="s">
        <v>57</v>
      </c>
      <c r="H1080" s="10">
        <v>6</v>
      </c>
      <c r="I1080" s="13" t="s">
        <v>42</v>
      </c>
      <c r="J1080" s="3" t="s">
        <v>522</v>
      </c>
      <c r="K1080" s="2" t="str">
        <f>VLOOKUP(Table7[[#This Row],[CID]],ALY,2,FALSE)</f>
        <v>Effectiveness</v>
      </c>
    </row>
    <row r="1081" spans="1:11" x14ac:dyDescent="0.2">
      <c r="A1081" s="8" t="str">
        <f>Table7[[#This Row],[Test No.]]&amp;Table7[[#This Row],[Section]]&amp;Table7[[#This Row],[Q. No.]]</f>
        <v>P15E30</v>
      </c>
      <c r="B1081" s="8"/>
      <c r="C1081" s="9" t="s">
        <v>135</v>
      </c>
      <c r="D1081" s="6">
        <v>30</v>
      </c>
      <c r="E1081" s="6" t="s">
        <v>31</v>
      </c>
      <c r="F1081" s="14">
        <v>2</v>
      </c>
      <c r="G1081" s="13" t="s">
        <v>57</v>
      </c>
      <c r="H1081" s="10">
        <v>4</v>
      </c>
      <c r="I1081" s="13" t="s">
        <v>40</v>
      </c>
      <c r="J1081" s="3" t="s">
        <v>514</v>
      </c>
      <c r="K1081" s="2" t="str">
        <f>VLOOKUP(Table7[[#This Row],[CID]],ALY,2,FALSE)</f>
        <v>Relation to Paragraph/Essay</v>
      </c>
    </row>
    <row r="1082" spans="1:11" x14ac:dyDescent="0.2">
      <c r="A1082" s="8" t="str">
        <f>Table7[[#This Row],[Test No.]]&amp;Table7[[#This Row],[Section]]&amp;Table7[[#This Row],[Q. No.]]</f>
        <v>P15E31</v>
      </c>
      <c r="B1082" s="8"/>
      <c r="C1082" s="9" t="s">
        <v>135</v>
      </c>
      <c r="D1082" s="6">
        <v>31</v>
      </c>
      <c r="E1082" s="6" t="s">
        <v>31</v>
      </c>
      <c r="F1082" s="14">
        <v>1</v>
      </c>
      <c r="G1082" s="14" t="s">
        <v>59</v>
      </c>
      <c r="H1082" s="10">
        <v>2</v>
      </c>
      <c r="I1082" s="13" t="s">
        <v>38</v>
      </c>
      <c r="J1082" s="3" t="s">
        <v>396</v>
      </c>
      <c r="K1082" s="2" t="str">
        <f>VLOOKUP(Table7[[#This Row],[CID]],ALY,2,FALSE)</f>
        <v>Comparisons</v>
      </c>
    </row>
    <row r="1083" spans="1:11" x14ac:dyDescent="0.2">
      <c r="A1083" s="8" t="str">
        <f>Table7[[#This Row],[Test No.]]&amp;Table7[[#This Row],[Section]]&amp;Table7[[#This Row],[Q. No.]]</f>
        <v>P15E32</v>
      </c>
      <c r="B1083" s="8"/>
      <c r="C1083" s="9" t="s">
        <v>135</v>
      </c>
      <c r="D1083" s="6">
        <v>32</v>
      </c>
      <c r="E1083" s="6" t="s">
        <v>31</v>
      </c>
      <c r="F1083" s="14">
        <v>2</v>
      </c>
      <c r="G1083" s="13" t="s">
        <v>57</v>
      </c>
      <c r="H1083" s="10">
        <v>4</v>
      </c>
      <c r="I1083" s="13" t="s">
        <v>40</v>
      </c>
      <c r="J1083" s="3" t="s">
        <v>512</v>
      </c>
      <c r="K1083" s="2" t="str">
        <f>VLOOKUP(Table7[[#This Row],[CID]],ALY,2,FALSE)</f>
        <v>Additional Detail &amp; Evidence</v>
      </c>
    </row>
    <row r="1084" spans="1:11" x14ac:dyDescent="0.2">
      <c r="A1084" s="8" t="str">
        <f>Table7[[#This Row],[Test No.]]&amp;Table7[[#This Row],[Section]]&amp;Table7[[#This Row],[Q. No.]]</f>
        <v>P15E33</v>
      </c>
      <c r="B1084" s="8"/>
      <c r="C1084" s="9" t="s">
        <v>135</v>
      </c>
      <c r="D1084" s="6">
        <v>33</v>
      </c>
      <c r="E1084" s="6" t="s">
        <v>31</v>
      </c>
      <c r="F1084" s="14">
        <v>2</v>
      </c>
      <c r="G1084" s="13" t="s">
        <v>57</v>
      </c>
      <c r="H1084" s="10">
        <v>6</v>
      </c>
      <c r="I1084" s="13" t="s">
        <v>42</v>
      </c>
      <c r="J1084" s="3" t="s">
        <v>523</v>
      </c>
      <c r="K1084" s="2" t="str">
        <f>VLOOKUP(Table7[[#This Row],[CID]],ALY,2,FALSE)</f>
        <v>Avoiding Ambiguity &amp; Redundancy</v>
      </c>
    </row>
    <row r="1085" spans="1:11" x14ac:dyDescent="0.2">
      <c r="A1085" s="8" t="str">
        <f>Table7[[#This Row],[Test No.]]&amp;Table7[[#This Row],[Section]]&amp;Table7[[#This Row],[Q. No.]]</f>
        <v>P15E34</v>
      </c>
      <c r="B1085" s="8"/>
      <c r="C1085" s="9" t="s">
        <v>135</v>
      </c>
      <c r="D1085" s="6">
        <v>34</v>
      </c>
      <c r="E1085" s="6" t="s">
        <v>31</v>
      </c>
      <c r="F1085" s="14">
        <v>1</v>
      </c>
      <c r="G1085" s="14" t="s">
        <v>59</v>
      </c>
      <c r="H1085" s="10">
        <v>2</v>
      </c>
      <c r="I1085" s="13" t="s">
        <v>38</v>
      </c>
      <c r="J1085" s="3" t="s">
        <v>394</v>
      </c>
      <c r="K1085" s="2" t="str">
        <f>VLOOKUP(Table7[[#This Row],[CID]],ALY,2,FALSE)</f>
        <v>Pronouns</v>
      </c>
    </row>
    <row r="1086" spans="1:11" x14ac:dyDescent="0.2">
      <c r="A1086" s="8" t="str">
        <f>Table7[[#This Row],[Test No.]]&amp;Table7[[#This Row],[Section]]&amp;Table7[[#This Row],[Q. No.]]</f>
        <v>P15E35</v>
      </c>
      <c r="B1086" s="8"/>
      <c r="C1086" s="9" t="s">
        <v>135</v>
      </c>
      <c r="D1086" s="6">
        <v>35</v>
      </c>
      <c r="E1086" s="6" t="s">
        <v>31</v>
      </c>
      <c r="F1086" s="14">
        <v>1</v>
      </c>
      <c r="G1086" s="14" t="s">
        <v>59</v>
      </c>
      <c r="H1086" s="10">
        <v>3</v>
      </c>
      <c r="I1086" s="13" t="s">
        <v>39</v>
      </c>
      <c r="J1086" s="3" t="s">
        <v>402</v>
      </c>
      <c r="K1086" s="2" t="str">
        <f>VLOOKUP(Table7[[#This Row],[CID]],ALY,2,FALSE)</f>
        <v>Faulty Modifier</v>
      </c>
    </row>
    <row r="1087" spans="1:11" x14ac:dyDescent="0.2">
      <c r="A1087" s="8" t="str">
        <f>Table7[[#This Row],[Test No.]]&amp;Table7[[#This Row],[Section]]&amp;Table7[[#This Row],[Q. No.]]</f>
        <v>P15E36</v>
      </c>
      <c r="B1087" s="8"/>
      <c r="C1087" s="9" t="s">
        <v>135</v>
      </c>
      <c r="D1087" s="6">
        <v>36</v>
      </c>
      <c r="E1087" s="6" t="s">
        <v>31</v>
      </c>
      <c r="F1087" s="14">
        <v>1</v>
      </c>
      <c r="G1087" s="14" t="s">
        <v>59</v>
      </c>
      <c r="H1087" s="10">
        <v>3</v>
      </c>
      <c r="I1087" s="13" t="s">
        <v>39</v>
      </c>
      <c r="J1087" s="3" t="s">
        <v>399</v>
      </c>
      <c r="K1087" s="2" t="str">
        <f>VLOOKUP(Table7[[#This Row],[CID]],ALY,2,FALSE)</f>
        <v>Sentence Fragment</v>
      </c>
    </row>
    <row r="1088" spans="1:11" x14ac:dyDescent="0.2">
      <c r="A1088" s="8" t="str">
        <f>Table7[[#This Row],[Test No.]]&amp;Table7[[#This Row],[Section]]&amp;Table7[[#This Row],[Q. No.]]</f>
        <v>P15E37</v>
      </c>
      <c r="B1088" s="8"/>
      <c r="C1088" s="9" t="s">
        <v>135</v>
      </c>
      <c r="D1088" s="6">
        <v>37</v>
      </c>
      <c r="E1088" s="6" t="s">
        <v>31</v>
      </c>
      <c r="F1088" s="14">
        <v>2</v>
      </c>
      <c r="G1088" s="13" t="s">
        <v>57</v>
      </c>
      <c r="H1088" s="10">
        <v>6</v>
      </c>
      <c r="I1088" s="13" t="s">
        <v>42</v>
      </c>
      <c r="J1088" s="3" t="s">
        <v>521</v>
      </c>
      <c r="K1088" s="2" t="str">
        <f>VLOOKUP(Table7[[#This Row],[CID]],ALY,2,FALSE)</f>
        <v>Word Choice</v>
      </c>
    </row>
    <row r="1089" spans="1:11" x14ac:dyDescent="0.2">
      <c r="A1089" s="8" t="str">
        <f>Table7[[#This Row],[Test No.]]&amp;Table7[[#This Row],[Section]]&amp;Table7[[#This Row],[Q. No.]]</f>
        <v>P15E38</v>
      </c>
      <c r="B1089" s="8"/>
      <c r="C1089" s="9" t="s">
        <v>135</v>
      </c>
      <c r="D1089" s="6">
        <v>38</v>
      </c>
      <c r="E1089" s="6" t="s">
        <v>31</v>
      </c>
      <c r="F1089" s="14">
        <v>2</v>
      </c>
      <c r="G1089" s="13" t="s">
        <v>57</v>
      </c>
      <c r="H1089" s="10">
        <v>6</v>
      </c>
      <c r="I1089" s="13" t="s">
        <v>42</v>
      </c>
      <c r="J1089" s="3" t="s">
        <v>522</v>
      </c>
      <c r="K1089" s="2" t="str">
        <f>VLOOKUP(Table7[[#This Row],[CID]],ALY,2,FALSE)</f>
        <v>Effectiveness</v>
      </c>
    </row>
    <row r="1090" spans="1:11" x14ac:dyDescent="0.2">
      <c r="A1090" s="8" t="str">
        <f>Table7[[#This Row],[Test No.]]&amp;Table7[[#This Row],[Section]]&amp;Table7[[#This Row],[Q. No.]]</f>
        <v>P15E39</v>
      </c>
      <c r="B1090" s="8"/>
      <c r="C1090" s="9" t="s">
        <v>135</v>
      </c>
      <c r="D1090" s="6">
        <v>39</v>
      </c>
      <c r="E1090" s="6" t="s">
        <v>31</v>
      </c>
      <c r="F1090" s="14">
        <v>1</v>
      </c>
      <c r="G1090" s="14" t="s">
        <v>59</v>
      </c>
      <c r="H1090" s="10">
        <v>2</v>
      </c>
      <c r="I1090" s="13" t="s">
        <v>38</v>
      </c>
      <c r="J1090" s="3" t="s">
        <v>397</v>
      </c>
      <c r="K1090" s="2" t="str">
        <f>VLOOKUP(Table7[[#This Row],[CID]],ALY,2,FALSE)</f>
        <v>Word Choice</v>
      </c>
    </row>
    <row r="1091" spans="1:11" x14ac:dyDescent="0.2">
      <c r="A1091" s="8" t="str">
        <f>Table7[[#This Row],[Test No.]]&amp;Table7[[#This Row],[Section]]&amp;Table7[[#This Row],[Q. No.]]</f>
        <v>P15E40</v>
      </c>
      <c r="B1091" s="8"/>
      <c r="C1091" s="9" t="s">
        <v>135</v>
      </c>
      <c r="D1091" s="6">
        <v>40</v>
      </c>
      <c r="E1091" s="6" t="s">
        <v>31</v>
      </c>
      <c r="F1091" s="14">
        <v>1</v>
      </c>
      <c r="G1091" s="14" t="s">
        <v>59</v>
      </c>
      <c r="H1091" s="10">
        <v>2</v>
      </c>
      <c r="I1091" s="13" t="s">
        <v>38</v>
      </c>
      <c r="J1091" s="3" t="s">
        <v>397</v>
      </c>
      <c r="K1091" s="2" t="str">
        <f>VLOOKUP(Table7[[#This Row],[CID]],ALY,2,FALSE)</f>
        <v>Word Choice</v>
      </c>
    </row>
    <row r="1092" spans="1:11" x14ac:dyDescent="0.2">
      <c r="A1092" s="8" t="str">
        <f>Table7[[#This Row],[Test No.]]&amp;Table7[[#This Row],[Section]]&amp;Table7[[#This Row],[Q. No.]]</f>
        <v>P15E41</v>
      </c>
      <c r="B1092" s="8"/>
      <c r="C1092" s="9" t="s">
        <v>135</v>
      </c>
      <c r="D1092" s="6">
        <v>41</v>
      </c>
      <c r="E1092" s="6" t="s">
        <v>31</v>
      </c>
      <c r="F1092" s="14">
        <v>1</v>
      </c>
      <c r="G1092" s="14" t="s">
        <v>59</v>
      </c>
      <c r="H1092" s="10">
        <v>2</v>
      </c>
      <c r="I1092" s="13" t="s">
        <v>38</v>
      </c>
      <c r="J1092" s="3" t="s">
        <v>395</v>
      </c>
      <c r="K1092" s="2" t="str">
        <f>VLOOKUP(Table7[[#This Row],[CID]],ALY,2,FALSE)</f>
        <v>Verb Forms/Tense Agreement</v>
      </c>
    </row>
    <row r="1093" spans="1:11" x14ac:dyDescent="0.2">
      <c r="A1093" s="8" t="str">
        <f>Table7[[#This Row],[Test No.]]&amp;Table7[[#This Row],[Section]]&amp;Table7[[#This Row],[Q. No.]]</f>
        <v>P15E42</v>
      </c>
      <c r="B1093" s="8"/>
      <c r="C1093" s="9" t="s">
        <v>135</v>
      </c>
      <c r="D1093" s="6">
        <v>42</v>
      </c>
      <c r="E1093" s="6" t="s">
        <v>31</v>
      </c>
      <c r="F1093" s="14">
        <v>1</v>
      </c>
      <c r="G1093" s="14" t="s">
        <v>59</v>
      </c>
      <c r="H1093" s="10">
        <v>3</v>
      </c>
      <c r="I1093" s="13" t="s">
        <v>39</v>
      </c>
      <c r="J1093" s="3" t="s">
        <v>400</v>
      </c>
      <c r="K1093" s="2" t="str">
        <f>VLOOKUP(Table7[[#This Row],[CID]],ALY,2,FALSE)</f>
        <v>Run-On Sentence</v>
      </c>
    </row>
    <row r="1094" spans="1:11" x14ac:dyDescent="0.2">
      <c r="A1094" s="8" t="str">
        <f>Table7[[#This Row],[Test No.]]&amp;Table7[[#This Row],[Section]]&amp;Table7[[#This Row],[Q. No.]]</f>
        <v>P15E43</v>
      </c>
      <c r="B1094" s="8"/>
      <c r="C1094" s="9" t="s">
        <v>135</v>
      </c>
      <c r="D1094" s="6">
        <v>43</v>
      </c>
      <c r="E1094" s="6" t="s">
        <v>31</v>
      </c>
      <c r="F1094" s="14">
        <v>2</v>
      </c>
      <c r="G1094" s="13" t="s">
        <v>57</v>
      </c>
      <c r="H1094" s="10">
        <v>5</v>
      </c>
      <c r="I1094" s="13" t="s">
        <v>41</v>
      </c>
      <c r="J1094" s="3" t="s">
        <v>519</v>
      </c>
      <c r="K1094" s="2" t="str">
        <f>VLOOKUP(Table7[[#This Row],[CID]],ALY,2,FALSE)</f>
        <v>Opening/Transitional/Closing</v>
      </c>
    </row>
    <row r="1095" spans="1:11" x14ac:dyDescent="0.2">
      <c r="A1095" s="8" t="str">
        <f>Table7[[#This Row],[Test No.]]&amp;Table7[[#This Row],[Section]]&amp;Table7[[#This Row],[Q. No.]]</f>
        <v>P15E44</v>
      </c>
      <c r="B1095" s="8"/>
      <c r="C1095" s="9" t="s">
        <v>135</v>
      </c>
      <c r="D1095" s="6">
        <v>44</v>
      </c>
      <c r="E1095" s="6" t="s">
        <v>31</v>
      </c>
      <c r="F1095" s="14">
        <v>2</v>
      </c>
      <c r="G1095" s="13" t="s">
        <v>57</v>
      </c>
      <c r="H1095" s="10">
        <v>6</v>
      </c>
      <c r="I1095" s="13" t="s">
        <v>42</v>
      </c>
      <c r="J1095" s="3" t="s">
        <v>522</v>
      </c>
      <c r="K1095" s="2" t="str">
        <f>VLOOKUP(Table7[[#This Row],[CID]],ALY,2,FALSE)</f>
        <v>Effectiveness</v>
      </c>
    </row>
    <row r="1096" spans="1:11" x14ac:dyDescent="0.2">
      <c r="A1096" s="8" t="str">
        <f>Table7[[#This Row],[Test No.]]&amp;Table7[[#This Row],[Section]]&amp;Table7[[#This Row],[Q. No.]]</f>
        <v>P15E45</v>
      </c>
      <c r="B1096" s="8"/>
      <c r="C1096" s="9" t="s">
        <v>135</v>
      </c>
      <c r="D1096" s="6">
        <v>45</v>
      </c>
      <c r="E1096" s="6" t="s">
        <v>31</v>
      </c>
      <c r="F1096" s="14">
        <v>2</v>
      </c>
      <c r="G1096" s="13" t="s">
        <v>57</v>
      </c>
      <c r="H1096" s="10">
        <v>4</v>
      </c>
      <c r="I1096" s="13" t="s">
        <v>40</v>
      </c>
      <c r="J1096" s="3" t="s">
        <v>513</v>
      </c>
      <c r="K1096" s="2" t="str">
        <f>VLOOKUP(Table7[[#This Row],[CID]],ALY,2,FALSE)</f>
        <v>Writer's Goal</v>
      </c>
    </row>
    <row r="1097" spans="1:11" x14ac:dyDescent="0.2">
      <c r="A1097" s="8" t="str">
        <f>Table7[[#This Row],[Test No.]]&amp;Table7[[#This Row],[Section]]&amp;Table7[[#This Row],[Q. No.]]</f>
        <v>P15E46</v>
      </c>
      <c r="B1097" s="8"/>
      <c r="C1097" s="9" t="s">
        <v>135</v>
      </c>
      <c r="D1097" s="6">
        <v>46</v>
      </c>
      <c r="E1097" s="6" t="s">
        <v>31</v>
      </c>
      <c r="F1097" s="14">
        <v>1</v>
      </c>
      <c r="G1097" s="14" t="s">
        <v>59</v>
      </c>
      <c r="H1097" s="10">
        <v>2</v>
      </c>
      <c r="I1097" s="13" t="s">
        <v>38</v>
      </c>
      <c r="J1097" s="3" t="s">
        <v>397</v>
      </c>
      <c r="K1097" s="2" t="str">
        <f>VLOOKUP(Table7[[#This Row],[CID]],ALY,2,FALSE)</f>
        <v>Word Choice</v>
      </c>
    </row>
    <row r="1098" spans="1:11" x14ac:dyDescent="0.2">
      <c r="A1098" s="8" t="str">
        <f>Table7[[#This Row],[Test No.]]&amp;Table7[[#This Row],[Section]]&amp;Table7[[#This Row],[Q. No.]]</f>
        <v>P15E47</v>
      </c>
      <c r="B1098" s="8"/>
      <c r="C1098" s="9" t="s">
        <v>135</v>
      </c>
      <c r="D1098" s="6">
        <v>47</v>
      </c>
      <c r="E1098" s="6" t="s">
        <v>31</v>
      </c>
      <c r="F1098" s="14">
        <v>2</v>
      </c>
      <c r="G1098" s="13" t="s">
        <v>57</v>
      </c>
      <c r="H1098" s="10">
        <v>5</v>
      </c>
      <c r="I1098" s="13" t="s">
        <v>41</v>
      </c>
      <c r="J1098" s="3" t="s">
        <v>517</v>
      </c>
      <c r="K1098" s="2" t="str">
        <f>VLOOKUP(Table7[[#This Row],[CID]],ALY,2,FALSE)</f>
        <v>Logical Transitions</v>
      </c>
    </row>
    <row r="1099" spans="1:11" x14ac:dyDescent="0.2">
      <c r="A1099" s="8" t="str">
        <f>Table7[[#This Row],[Test No.]]&amp;Table7[[#This Row],[Section]]&amp;Table7[[#This Row],[Q. No.]]</f>
        <v>P15E48</v>
      </c>
      <c r="B1099" s="8"/>
      <c r="C1099" s="9" t="s">
        <v>135</v>
      </c>
      <c r="D1099" s="6">
        <v>48</v>
      </c>
      <c r="E1099" s="6" t="s">
        <v>31</v>
      </c>
      <c r="F1099" s="14">
        <v>1</v>
      </c>
      <c r="G1099" s="14" t="s">
        <v>59</v>
      </c>
      <c r="H1099" s="10">
        <v>2</v>
      </c>
      <c r="I1099" s="13" t="s">
        <v>38</v>
      </c>
      <c r="J1099" s="3" t="s">
        <v>397</v>
      </c>
      <c r="K1099" s="2" t="str">
        <f>VLOOKUP(Table7[[#This Row],[CID]],ALY,2,FALSE)</f>
        <v>Word Choice</v>
      </c>
    </row>
    <row r="1100" spans="1:11" x14ac:dyDescent="0.2">
      <c r="A1100" s="8" t="str">
        <f>Table7[[#This Row],[Test No.]]&amp;Table7[[#This Row],[Section]]&amp;Table7[[#This Row],[Q. No.]]</f>
        <v>P15E49</v>
      </c>
      <c r="B1100" s="8"/>
      <c r="C1100" s="9" t="s">
        <v>135</v>
      </c>
      <c r="D1100" s="6">
        <v>49</v>
      </c>
      <c r="E1100" s="6" t="s">
        <v>31</v>
      </c>
      <c r="F1100" s="14">
        <v>2</v>
      </c>
      <c r="G1100" s="13" t="s">
        <v>57</v>
      </c>
      <c r="H1100" s="10">
        <v>6</v>
      </c>
      <c r="I1100" s="13" t="s">
        <v>42</v>
      </c>
      <c r="J1100" s="6" t="s">
        <v>522</v>
      </c>
      <c r="K1100" s="10" t="str">
        <f>VLOOKUP(Table7[[#This Row],[CID]],ALY,2,FALSE)</f>
        <v>Effectiveness</v>
      </c>
    </row>
    <row r="1101" spans="1:11" x14ac:dyDescent="0.2">
      <c r="A1101" s="8" t="str">
        <f>Table7[[#This Row],[Test No.]]&amp;Table7[[#This Row],[Section]]&amp;Table7[[#This Row],[Q. No.]]</f>
        <v>P15E50</v>
      </c>
      <c r="B1101" s="8"/>
      <c r="C1101" s="9" t="s">
        <v>135</v>
      </c>
      <c r="D1101" s="6">
        <v>50</v>
      </c>
      <c r="E1101" s="6" t="s">
        <v>31</v>
      </c>
      <c r="F1101" s="14">
        <v>1</v>
      </c>
      <c r="G1101" s="14" t="s">
        <v>59</v>
      </c>
      <c r="H1101" s="10">
        <v>2</v>
      </c>
      <c r="I1101" s="13" t="s">
        <v>38</v>
      </c>
      <c r="J1101" s="3" t="s">
        <v>397</v>
      </c>
      <c r="K1101" s="2" t="str">
        <f>VLOOKUP(Table7[[#This Row],[CID]],ALY,2,FALSE)</f>
        <v>Word Choice</v>
      </c>
    </row>
    <row r="1102" spans="1:11" x14ac:dyDescent="0.2">
      <c r="A1102" s="8" t="str">
        <f>Table7[[#This Row],[Test No.]]&amp;Table7[[#This Row],[Section]]&amp;Table7[[#This Row],[Q. No.]]</f>
        <v>P15E51</v>
      </c>
      <c r="B1102" s="8"/>
      <c r="C1102" s="9" t="s">
        <v>135</v>
      </c>
      <c r="D1102" s="6">
        <v>51</v>
      </c>
      <c r="E1102" s="6" t="s">
        <v>31</v>
      </c>
      <c r="F1102" s="14">
        <v>1</v>
      </c>
      <c r="G1102" s="14" t="s">
        <v>59</v>
      </c>
      <c r="H1102" s="14">
        <v>1</v>
      </c>
      <c r="I1102" s="14" t="s">
        <v>37</v>
      </c>
      <c r="J1102" s="3" t="s">
        <v>387</v>
      </c>
      <c r="K1102" s="2" t="str">
        <f>VLOOKUP(Table7[[#This Row],[CID]],ALY,2,FALSE)</f>
        <v>Commas</v>
      </c>
    </row>
    <row r="1103" spans="1:11" x14ac:dyDescent="0.2">
      <c r="A1103" s="8" t="str">
        <f>Table7[[#This Row],[Test No.]]&amp;Table7[[#This Row],[Section]]&amp;Table7[[#This Row],[Q. No.]]</f>
        <v>P15E52</v>
      </c>
      <c r="B1103" s="8"/>
      <c r="C1103" s="9" t="s">
        <v>135</v>
      </c>
      <c r="D1103" s="6">
        <v>52</v>
      </c>
      <c r="E1103" s="6" t="s">
        <v>31</v>
      </c>
      <c r="F1103" s="14">
        <v>1</v>
      </c>
      <c r="G1103" s="14" t="s">
        <v>59</v>
      </c>
      <c r="H1103" s="14">
        <v>1</v>
      </c>
      <c r="I1103" s="14" t="s">
        <v>37</v>
      </c>
      <c r="J1103" s="3" t="s">
        <v>387</v>
      </c>
      <c r="K1103" s="2" t="str">
        <f>VLOOKUP(Table7[[#This Row],[CID]],ALY,2,FALSE)</f>
        <v>Commas</v>
      </c>
    </row>
    <row r="1104" spans="1:11" x14ac:dyDescent="0.2">
      <c r="A1104" s="8" t="str">
        <f>Table7[[#This Row],[Test No.]]&amp;Table7[[#This Row],[Section]]&amp;Table7[[#This Row],[Q. No.]]</f>
        <v>P15E53</v>
      </c>
      <c r="B1104" s="8"/>
      <c r="C1104" s="9" t="s">
        <v>135</v>
      </c>
      <c r="D1104" s="6">
        <v>53</v>
      </c>
      <c r="E1104" s="6" t="s">
        <v>31</v>
      </c>
      <c r="F1104" s="14">
        <v>2</v>
      </c>
      <c r="G1104" s="13" t="s">
        <v>57</v>
      </c>
      <c r="H1104" s="10">
        <v>6</v>
      </c>
      <c r="I1104" s="13" t="s">
        <v>42</v>
      </c>
      <c r="J1104" s="3" t="s">
        <v>523</v>
      </c>
      <c r="K1104" s="2" t="str">
        <f>VLOOKUP(Table7[[#This Row],[CID]],ALY,2,FALSE)</f>
        <v>Avoiding Ambiguity &amp; Redundancy</v>
      </c>
    </row>
    <row r="1105" spans="1:11" x14ac:dyDescent="0.2">
      <c r="A1105" s="8" t="str">
        <f>Table7[[#This Row],[Test No.]]&amp;Table7[[#This Row],[Section]]&amp;Table7[[#This Row],[Q. No.]]</f>
        <v>P15E54</v>
      </c>
      <c r="B1105" s="8"/>
      <c r="C1105" s="9" t="s">
        <v>135</v>
      </c>
      <c r="D1105" s="6">
        <v>54</v>
      </c>
      <c r="E1105" s="6" t="s">
        <v>31</v>
      </c>
      <c r="F1105" s="14">
        <v>1</v>
      </c>
      <c r="G1105" s="14" t="s">
        <v>59</v>
      </c>
      <c r="H1105" s="10">
        <v>2</v>
      </c>
      <c r="I1105" s="13" t="s">
        <v>38</v>
      </c>
      <c r="J1105" s="3" t="s">
        <v>398</v>
      </c>
      <c r="K1105" s="2" t="str">
        <f>VLOOKUP(Table7[[#This Row],[CID]],ALY,2,FALSE)</f>
        <v>Idioms</v>
      </c>
    </row>
    <row r="1106" spans="1:11" x14ac:dyDescent="0.2">
      <c r="A1106" s="8" t="str">
        <f>Table7[[#This Row],[Test No.]]&amp;Table7[[#This Row],[Section]]&amp;Table7[[#This Row],[Q. No.]]</f>
        <v>P15E55</v>
      </c>
      <c r="B1106" s="8"/>
      <c r="C1106" s="9" t="s">
        <v>135</v>
      </c>
      <c r="D1106" s="6">
        <v>55</v>
      </c>
      <c r="E1106" s="6" t="s">
        <v>31</v>
      </c>
      <c r="F1106" s="14">
        <v>2</v>
      </c>
      <c r="G1106" s="13" t="s">
        <v>57</v>
      </c>
      <c r="H1106" s="10">
        <v>4</v>
      </c>
      <c r="I1106" s="13" t="s">
        <v>40</v>
      </c>
      <c r="J1106" s="3" t="s">
        <v>512</v>
      </c>
      <c r="K1106" s="2" t="str">
        <f>VLOOKUP(Table7[[#This Row],[CID]],ALY,2,FALSE)</f>
        <v>Additional Detail &amp; Evidence</v>
      </c>
    </row>
    <row r="1107" spans="1:11" x14ac:dyDescent="0.2">
      <c r="A1107" s="8" t="str">
        <f>Table7[[#This Row],[Test No.]]&amp;Table7[[#This Row],[Section]]&amp;Table7[[#This Row],[Q. No.]]</f>
        <v>P15E56</v>
      </c>
      <c r="B1107" s="8"/>
      <c r="C1107" s="9" t="s">
        <v>135</v>
      </c>
      <c r="D1107" s="6">
        <v>56</v>
      </c>
      <c r="E1107" s="6" t="s">
        <v>31</v>
      </c>
      <c r="F1107" s="14">
        <v>1</v>
      </c>
      <c r="G1107" s="14" t="s">
        <v>59</v>
      </c>
      <c r="H1107" s="10">
        <v>2</v>
      </c>
      <c r="I1107" s="13" t="s">
        <v>38</v>
      </c>
      <c r="J1107" s="3" t="s">
        <v>397</v>
      </c>
      <c r="K1107" s="2" t="str">
        <f>VLOOKUP(Table7[[#This Row],[CID]],ALY,2,FALSE)</f>
        <v>Word Choice</v>
      </c>
    </row>
    <row r="1108" spans="1:11" x14ac:dyDescent="0.2">
      <c r="A1108" s="8" t="str">
        <f>Table7[[#This Row],[Test No.]]&amp;Table7[[#This Row],[Section]]&amp;Table7[[#This Row],[Q. No.]]</f>
        <v>P15E57</v>
      </c>
      <c r="B1108" s="8"/>
      <c r="C1108" s="9" t="s">
        <v>135</v>
      </c>
      <c r="D1108" s="6">
        <v>57</v>
      </c>
      <c r="E1108" s="6" t="s">
        <v>31</v>
      </c>
      <c r="F1108" s="14">
        <v>2</v>
      </c>
      <c r="G1108" s="13" t="s">
        <v>57</v>
      </c>
      <c r="H1108" s="10">
        <v>6</v>
      </c>
      <c r="I1108" s="13" t="s">
        <v>42</v>
      </c>
      <c r="J1108" s="3" t="s">
        <v>523</v>
      </c>
      <c r="K1108" s="2" t="str">
        <f>VLOOKUP(Table7[[#This Row],[CID]],ALY,2,FALSE)</f>
        <v>Avoiding Ambiguity &amp; Redundancy</v>
      </c>
    </row>
    <row r="1109" spans="1:11" x14ac:dyDescent="0.2">
      <c r="A1109" s="8" t="str">
        <f>Table7[[#This Row],[Test No.]]&amp;Table7[[#This Row],[Section]]&amp;Table7[[#This Row],[Q. No.]]</f>
        <v>P15E58</v>
      </c>
      <c r="B1109" s="8"/>
      <c r="C1109" s="9" t="s">
        <v>135</v>
      </c>
      <c r="D1109" s="6">
        <v>58</v>
      </c>
      <c r="E1109" s="6" t="s">
        <v>31</v>
      </c>
      <c r="F1109" s="14">
        <v>2</v>
      </c>
      <c r="G1109" s="13" t="s">
        <v>57</v>
      </c>
      <c r="H1109" s="10">
        <v>4</v>
      </c>
      <c r="I1109" s="13" t="s">
        <v>40</v>
      </c>
      <c r="J1109" s="3" t="s">
        <v>516</v>
      </c>
      <c r="K1109" s="2" t="str">
        <f>VLOOKUP(Table7[[#This Row],[CID]],ALY,2,FALSE)</f>
        <v>Transitions &amp; Topic Sentences</v>
      </c>
    </row>
    <row r="1110" spans="1:11" x14ac:dyDescent="0.2">
      <c r="A1110" s="8" t="str">
        <f>Table7[[#This Row],[Test No.]]&amp;Table7[[#This Row],[Section]]&amp;Table7[[#This Row],[Q. No.]]</f>
        <v>P15E59</v>
      </c>
      <c r="B1110" s="8"/>
      <c r="C1110" s="9" t="s">
        <v>135</v>
      </c>
      <c r="D1110" s="6">
        <v>59</v>
      </c>
      <c r="E1110" s="6" t="s">
        <v>31</v>
      </c>
      <c r="F1110" s="14">
        <v>2</v>
      </c>
      <c r="G1110" s="13" t="s">
        <v>57</v>
      </c>
      <c r="H1110" s="10">
        <v>5</v>
      </c>
      <c r="I1110" s="13" t="s">
        <v>41</v>
      </c>
      <c r="J1110" s="3" t="s">
        <v>517</v>
      </c>
      <c r="K1110" s="2" t="str">
        <f>VLOOKUP(Table7[[#This Row],[CID]],ALY,2,FALSE)</f>
        <v>Logical Transitions</v>
      </c>
    </row>
    <row r="1111" spans="1:11" x14ac:dyDescent="0.2">
      <c r="A1111" s="8" t="str">
        <f>Table7[[#This Row],[Test No.]]&amp;Table7[[#This Row],[Section]]&amp;Table7[[#This Row],[Q. No.]]</f>
        <v>P15E60</v>
      </c>
      <c r="B1111" s="8"/>
      <c r="C1111" s="9" t="s">
        <v>135</v>
      </c>
      <c r="D1111" s="6">
        <v>60</v>
      </c>
      <c r="E1111" s="6" t="s">
        <v>31</v>
      </c>
      <c r="F1111" s="14">
        <v>1</v>
      </c>
      <c r="G1111" s="14" t="s">
        <v>59</v>
      </c>
      <c r="H1111" s="10">
        <v>2</v>
      </c>
      <c r="I1111" s="13" t="s">
        <v>38</v>
      </c>
      <c r="J1111" s="3" t="s">
        <v>396</v>
      </c>
      <c r="K1111" s="2" t="str">
        <f>VLOOKUP(Table7[[#This Row],[CID]],ALY,2,FALSE)</f>
        <v>Comparisons</v>
      </c>
    </row>
    <row r="1112" spans="1:11" x14ac:dyDescent="0.2">
      <c r="A1112" s="8" t="str">
        <f>Table7[[#This Row],[Test No.]]&amp;Table7[[#This Row],[Section]]&amp;Table7[[#This Row],[Q. No.]]</f>
        <v>P15E61</v>
      </c>
      <c r="B1112" s="8"/>
      <c r="C1112" s="9" t="s">
        <v>135</v>
      </c>
      <c r="D1112" s="6">
        <v>61</v>
      </c>
      <c r="E1112" s="6" t="s">
        <v>31</v>
      </c>
      <c r="F1112" s="14">
        <v>1</v>
      </c>
      <c r="G1112" s="14" t="s">
        <v>59</v>
      </c>
      <c r="H1112" s="10">
        <v>3</v>
      </c>
      <c r="I1112" s="13" t="s">
        <v>39</v>
      </c>
      <c r="J1112" s="6" t="s">
        <v>402</v>
      </c>
      <c r="K1112" s="10" t="str">
        <f>VLOOKUP(Table7[[#This Row],[CID]],ALY,2,FALSE)</f>
        <v>Faulty Modifier</v>
      </c>
    </row>
    <row r="1113" spans="1:11" x14ac:dyDescent="0.2">
      <c r="A1113" s="8" t="str">
        <f>Table7[[#This Row],[Test No.]]&amp;Table7[[#This Row],[Section]]&amp;Table7[[#This Row],[Q. No.]]</f>
        <v>P15E62</v>
      </c>
      <c r="B1113" s="8"/>
      <c r="C1113" s="9" t="s">
        <v>135</v>
      </c>
      <c r="D1113" s="6">
        <v>62</v>
      </c>
      <c r="E1113" s="6" t="s">
        <v>31</v>
      </c>
      <c r="F1113" s="14">
        <v>1</v>
      </c>
      <c r="G1113" s="14" t="s">
        <v>59</v>
      </c>
      <c r="H1113" s="14">
        <v>1</v>
      </c>
      <c r="I1113" s="14" t="s">
        <v>37</v>
      </c>
      <c r="J1113" s="3" t="s">
        <v>391</v>
      </c>
      <c r="K1113" s="2" t="str">
        <f>VLOOKUP(Table7[[#This Row],[CID]],ALY,2,FALSE)</f>
        <v>Dashes</v>
      </c>
    </row>
    <row r="1114" spans="1:11" x14ac:dyDescent="0.2">
      <c r="A1114" s="8" t="str">
        <f>Table7[[#This Row],[Test No.]]&amp;Table7[[#This Row],[Section]]&amp;Table7[[#This Row],[Q. No.]]</f>
        <v>P15E63</v>
      </c>
      <c r="B1114" s="8"/>
      <c r="C1114" s="9" t="s">
        <v>135</v>
      </c>
      <c r="D1114" s="6">
        <v>63</v>
      </c>
      <c r="E1114" s="6" t="s">
        <v>31</v>
      </c>
      <c r="F1114" s="14">
        <v>1</v>
      </c>
      <c r="G1114" s="14" t="s">
        <v>59</v>
      </c>
      <c r="H1114" s="14">
        <v>1</v>
      </c>
      <c r="I1114" s="14" t="s">
        <v>37</v>
      </c>
      <c r="J1114" s="3" t="s">
        <v>388</v>
      </c>
      <c r="K1114" s="2" t="str">
        <f>VLOOKUP(Table7[[#This Row],[CID]],ALY,2,FALSE)</f>
        <v>Apostrophes</v>
      </c>
    </row>
    <row r="1115" spans="1:11" x14ac:dyDescent="0.2">
      <c r="A1115" s="8" t="str">
        <f>Table7[[#This Row],[Test No.]]&amp;Table7[[#This Row],[Section]]&amp;Table7[[#This Row],[Q. No.]]</f>
        <v>P15E64</v>
      </c>
      <c r="B1115" s="8"/>
      <c r="C1115" s="9" t="s">
        <v>135</v>
      </c>
      <c r="D1115" s="6">
        <v>64</v>
      </c>
      <c r="E1115" s="6" t="s">
        <v>31</v>
      </c>
      <c r="F1115" s="14">
        <v>1</v>
      </c>
      <c r="G1115" s="14" t="s">
        <v>59</v>
      </c>
      <c r="H1115" s="10">
        <v>2</v>
      </c>
      <c r="I1115" s="13" t="s">
        <v>38</v>
      </c>
      <c r="J1115" s="3" t="s">
        <v>394</v>
      </c>
      <c r="K1115" s="2" t="str">
        <f>VLOOKUP(Table7[[#This Row],[CID]],ALY,2,FALSE)</f>
        <v>Pronouns</v>
      </c>
    </row>
    <row r="1116" spans="1:11" x14ac:dyDescent="0.2">
      <c r="A1116" s="8" t="str">
        <f>Table7[[#This Row],[Test No.]]&amp;Table7[[#This Row],[Section]]&amp;Table7[[#This Row],[Q. No.]]</f>
        <v>P15E65</v>
      </c>
      <c r="B1116" s="8"/>
      <c r="C1116" s="9" t="s">
        <v>135</v>
      </c>
      <c r="D1116" s="6">
        <v>65</v>
      </c>
      <c r="E1116" s="6" t="s">
        <v>31</v>
      </c>
      <c r="F1116" s="14">
        <v>2</v>
      </c>
      <c r="G1116" s="13" t="s">
        <v>57</v>
      </c>
      <c r="H1116" s="10">
        <v>6</v>
      </c>
      <c r="I1116" s="13" t="s">
        <v>42</v>
      </c>
      <c r="J1116" s="3" t="s">
        <v>523</v>
      </c>
      <c r="K1116" s="2" t="str">
        <f>VLOOKUP(Table7[[#This Row],[CID]],ALY,2,FALSE)</f>
        <v>Avoiding Ambiguity &amp; Redundancy</v>
      </c>
    </row>
    <row r="1117" spans="1:11" x14ac:dyDescent="0.2">
      <c r="A1117" s="8" t="str">
        <f>Table7[[#This Row],[Test No.]]&amp;Table7[[#This Row],[Section]]&amp;Table7[[#This Row],[Q. No.]]</f>
        <v>P15E66</v>
      </c>
      <c r="B1117" s="8"/>
      <c r="C1117" s="9" t="s">
        <v>135</v>
      </c>
      <c r="D1117" s="6">
        <v>66</v>
      </c>
      <c r="E1117" s="6" t="s">
        <v>31</v>
      </c>
      <c r="F1117" s="14">
        <v>1</v>
      </c>
      <c r="G1117" s="14" t="s">
        <v>59</v>
      </c>
      <c r="H1117" s="10">
        <v>2</v>
      </c>
      <c r="I1117" s="13" t="s">
        <v>38</v>
      </c>
      <c r="J1117" s="3" t="s">
        <v>397</v>
      </c>
      <c r="K1117" s="2" t="str">
        <f>VLOOKUP(Table7[[#This Row],[CID]],ALY,2,FALSE)</f>
        <v>Word Choice</v>
      </c>
    </row>
    <row r="1118" spans="1:11" x14ac:dyDescent="0.2">
      <c r="A1118" s="8" t="str">
        <f>Table7[[#This Row],[Test No.]]&amp;Table7[[#This Row],[Section]]&amp;Table7[[#This Row],[Q. No.]]</f>
        <v>P15E67</v>
      </c>
      <c r="B1118" s="8"/>
      <c r="C1118" s="9" t="s">
        <v>135</v>
      </c>
      <c r="D1118" s="6">
        <v>67</v>
      </c>
      <c r="E1118" s="6" t="s">
        <v>31</v>
      </c>
      <c r="F1118" s="14">
        <v>2</v>
      </c>
      <c r="G1118" s="13" t="s">
        <v>57</v>
      </c>
      <c r="H1118" s="10">
        <v>6</v>
      </c>
      <c r="I1118" s="13" t="s">
        <v>42</v>
      </c>
      <c r="J1118" s="3" t="s">
        <v>521</v>
      </c>
      <c r="K1118" s="2" t="str">
        <f>VLOOKUP(Table7[[#This Row],[CID]],ALY,2,FALSE)</f>
        <v>Word Choice</v>
      </c>
    </row>
    <row r="1119" spans="1:11" x14ac:dyDescent="0.2">
      <c r="A1119" s="8" t="str">
        <f>Table7[[#This Row],[Test No.]]&amp;Table7[[#This Row],[Section]]&amp;Table7[[#This Row],[Q. No.]]</f>
        <v>P15E68</v>
      </c>
      <c r="B1119" s="8"/>
      <c r="C1119" s="9" t="s">
        <v>135</v>
      </c>
      <c r="D1119" s="6">
        <v>68</v>
      </c>
      <c r="E1119" s="6" t="s">
        <v>31</v>
      </c>
      <c r="F1119" s="14">
        <v>2</v>
      </c>
      <c r="G1119" s="13" t="s">
        <v>57</v>
      </c>
      <c r="H1119" s="10">
        <v>5</v>
      </c>
      <c r="I1119" s="13" t="s">
        <v>41</v>
      </c>
      <c r="J1119" s="3" t="s">
        <v>517</v>
      </c>
      <c r="K1119" s="2" t="str">
        <f>VLOOKUP(Table7[[#This Row],[CID]],ALY,2,FALSE)</f>
        <v>Logical Transitions</v>
      </c>
    </row>
    <row r="1120" spans="1:11" x14ac:dyDescent="0.2">
      <c r="A1120" s="8" t="str">
        <f>Table7[[#This Row],[Test No.]]&amp;Table7[[#This Row],[Section]]&amp;Table7[[#This Row],[Q. No.]]</f>
        <v>P15E69</v>
      </c>
      <c r="B1120" s="8"/>
      <c r="C1120" s="9" t="s">
        <v>135</v>
      </c>
      <c r="D1120" s="6">
        <v>69</v>
      </c>
      <c r="E1120" s="6" t="s">
        <v>31</v>
      </c>
      <c r="F1120" s="14">
        <v>2</v>
      </c>
      <c r="G1120" s="13" t="s">
        <v>57</v>
      </c>
      <c r="H1120" s="10">
        <v>6</v>
      </c>
      <c r="I1120" s="13" t="s">
        <v>42</v>
      </c>
      <c r="J1120" s="3" t="s">
        <v>523</v>
      </c>
      <c r="K1120" s="2" t="str">
        <f>VLOOKUP(Table7[[#This Row],[CID]],ALY,2,FALSE)</f>
        <v>Avoiding Ambiguity &amp; Redundancy</v>
      </c>
    </row>
    <row r="1121" spans="1:11" x14ac:dyDescent="0.2">
      <c r="A1121" s="8" t="str">
        <f>Table7[[#This Row],[Test No.]]&amp;Table7[[#This Row],[Section]]&amp;Table7[[#This Row],[Q. No.]]</f>
        <v>P15E70</v>
      </c>
      <c r="B1121" s="8"/>
      <c r="C1121" s="9" t="s">
        <v>135</v>
      </c>
      <c r="D1121" s="6">
        <v>70</v>
      </c>
      <c r="E1121" s="6" t="s">
        <v>31</v>
      </c>
      <c r="F1121" s="14">
        <v>2</v>
      </c>
      <c r="G1121" s="13" t="s">
        <v>57</v>
      </c>
      <c r="H1121" s="10">
        <v>6</v>
      </c>
      <c r="I1121" s="13" t="s">
        <v>42</v>
      </c>
      <c r="J1121" s="3" t="s">
        <v>523</v>
      </c>
      <c r="K1121" s="2" t="str">
        <f>VLOOKUP(Table7[[#This Row],[CID]],ALY,2,FALSE)</f>
        <v>Avoiding Ambiguity &amp; Redundancy</v>
      </c>
    </row>
    <row r="1122" spans="1:11" x14ac:dyDescent="0.2">
      <c r="A1122" s="8" t="str">
        <f>Table7[[#This Row],[Test No.]]&amp;Table7[[#This Row],[Section]]&amp;Table7[[#This Row],[Q. No.]]</f>
        <v>P15E71</v>
      </c>
      <c r="B1122" s="8"/>
      <c r="C1122" s="9" t="s">
        <v>135</v>
      </c>
      <c r="D1122" s="6">
        <v>71</v>
      </c>
      <c r="E1122" s="6" t="s">
        <v>31</v>
      </c>
      <c r="F1122" s="14">
        <v>2</v>
      </c>
      <c r="G1122" s="13" t="s">
        <v>57</v>
      </c>
      <c r="H1122" s="10">
        <v>6</v>
      </c>
      <c r="I1122" s="13" t="s">
        <v>42</v>
      </c>
      <c r="J1122" s="3" t="s">
        <v>521</v>
      </c>
      <c r="K1122" s="2" t="str">
        <f>VLOOKUP(Table7[[#This Row],[CID]],ALY,2,FALSE)</f>
        <v>Word Choice</v>
      </c>
    </row>
    <row r="1123" spans="1:11" x14ac:dyDescent="0.2">
      <c r="A1123" s="8" t="str">
        <f>Table7[[#This Row],[Test No.]]&amp;Table7[[#This Row],[Section]]&amp;Table7[[#This Row],[Q. No.]]</f>
        <v>P15E72</v>
      </c>
      <c r="B1123" s="8"/>
      <c r="C1123" s="9" t="s">
        <v>135</v>
      </c>
      <c r="D1123" s="6">
        <v>72</v>
      </c>
      <c r="E1123" s="6" t="s">
        <v>31</v>
      </c>
      <c r="F1123" s="14">
        <v>2</v>
      </c>
      <c r="G1123" s="13" t="s">
        <v>57</v>
      </c>
      <c r="H1123" s="10">
        <v>5</v>
      </c>
      <c r="I1123" s="13" t="s">
        <v>41</v>
      </c>
      <c r="J1123" s="3" t="s">
        <v>520</v>
      </c>
      <c r="K1123" s="2" t="str">
        <f>VLOOKUP(Table7[[#This Row],[CID]],ALY,2,FALSE)</f>
        <v>Reorganization</v>
      </c>
    </row>
    <row r="1124" spans="1:11" x14ac:dyDescent="0.2">
      <c r="A1124" s="8" t="str">
        <f>Table7[[#This Row],[Test No.]]&amp;Table7[[#This Row],[Section]]&amp;Table7[[#This Row],[Q. No.]]</f>
        <v>P15E73</v>
      </c>
      <c r="B1124" s="8"/>
      <c r="C1124" s="9" t="s">
        <v>135</v>
      </c>
      <c r="D1124" s="6">
        <v>73</v>
      </c>
      <c r="E1124" s="6" t="s">
        <v>31</v>
      </c>
      <c r="F1124" s="14">
        <v>1</v>
      </c>
      <c r="G1124" s="14" t="s">
        <v>59</v>
      </c>
      <c r="H1124" s="10">
        <v>2</v>
      </c>
      <c r="I1124" s="13" t="s">
        <v>38</v>
      </c>
      <c r="J1124" s="3" t="s">
        <v>398</v>
      </c>
      <c r="K1124" s="2" t="str">
        <f>VLOOKUP(Table7[[#This Row],[CID]],ALY,2,FALSE)</f>
        <v>Idioms</v>
      </c>
    </row>
    <row r="1125" spans="1:11" x14ac:dyDescent="0.2">
      <c r="A1125" s="8" t="str">
        <f>Table7[[#This Row],[Test No.]]&amp;Table7[[#This Row],[Section]]&amp;Table7[[#This Row],[Q. No.]]</f>
        <v>P15E74</v>
      </c>
      <c r="B1125" s="8"/>
      <c r="C1125" s="9" t="s">
        <v>135</v>
      </c>
      <c r="D1125" s="6">
        <v>74</v>
      </c>
      <c r="E1125" s="6" t="s">
        <v>31</v>
      </c>
      <c r="F1125" s="14">
        <v>2</v>
      </c>
      <c r="G1125" s="13" t="s">
        <v>57</v>
      </c>
      <c r="H1125" s="10">
        <v>6</v>
      </c>
      <c r="I1125" s="13" t="s">
        <v>42</v>
      </c>
      <c r="J1125" s="3" t="s">
        <v>522</v>
      </c>
      <c r="K1125" s="2" t="str">
        <f>VLOOKUP(Table7[[#This Row],[CID]],ALY,2,FALSE)</f>
        <v>Effectiveness</v>
      </c>
    </row>
    <row r="1126" spans="1:11" x14ac:dyDescent="0.2">
      <c r="A1126" s="8" t="str">
        <f>Table7[[#This Row],[Test No.]]&amp;Table7[[#This Row],[Section]]&amp;Table7[[#This Row],[Q. No.]]</f>
        <v>P15E75</v>
      </c>
      <c r="B1126" s="8"/>
      <c r="C1126" s="9" t="s">
        <v>135</v>
      </c>
      <c r="D1126" s="6">
        <v>75</v>
      </c>
      <c r="E1126" s="6" t="s">
        <v>31</v>
      </c>
      <c r="F1126" s="14">
        <v>2</v>
      </c>
      <c r="G1126" s="13" t="s">
        <v>57</v>
      </c>
      <c r="H1126" s="10">
        <v>4</v>
      </c>
      <c r="I1126" s="13" t="s">
        <v>40</v>
      </c>
      <c r="J1126" s="3" t="s">
        <v>512</v>
      </c>
      <c r="K1126" s="2" t="str">
        <f>VLOOKUP(Table7[[#This Row],[CID]],ALY,2,FALSE)</f>
        <v>Additional Detail &amp; Evidence</v>
      </c>
    </row>
    <row r="1127" spans="1:11" x14ac:dyDescent="0.2">
      <c r="A1127" s="8" t="str">
        <f>Table7[[#This Row],[Test No.]]&amp;Table7[[#This Row],[Section]]&amp;Table7[[#This Row],[Q. No.]]</f>
        <v>P16E1</v>
      </c>
      <c r="B1127" s="8"/>
      <c r="C1127" s="18" t="s">
        <v>134</v>
      </c>
      <c r="D1127" s="6">
        <v>1</v>
      </c>
      <c r="E1127" s="6" t="s">
        <v>31</v>
      </c>
      <c r="F1127" s="14">
        <v>1</v>
      </c>
      <c r="G1127" s="14" t="s">
        <v>59</v>
      </c>
      <c r="H1127" s="10">
        <v>2</v>
      </c>
      <c r="I1127" s="13" t="s">
        <v>38</v>
      </c>
      <c r="J1127" s="3" t="s">
        <v>395</v>
      </c>
      <c r="K1127" s="2" t="str">
        <f>VLOOKUP(Table7[[#This Row],[CID]],ALY,2,FALSE)</f>
        <v>Verb Forms/Tense Agreement</v>
      </c>
    </row>
    <row r="1128" spans="1:11" x14ac:dyDescent="0.2">
      <c r="A1128" s="8" t="str">
        <f>Table7[[#This Row],[Test No.]]&amp;Table7[[#This Row],[Section]]&amp;Table7[[#This Row],[Q. No.]]</f>
        <v>P16E2</v>
      </c>
      <c r="B1128" s="8"/>
      <c r="C1128" s="18" t="s">
        <v>134</v>
      </c>
      <c r="D1128" s="6">
        <v>2</v>
      </c>
      <c r="E1128" s="6" t="s">
        <v>31</v>
      </c>
      <c r="F1128" s="14">
        <v>2</v>
      </c>
      <c r="G1128" s="13" t="s">
        <v>57</v>
      </c>
      <c r="H1128" s="10">
        <v>5</v>
      </c>
      <c r="I1128" s="13" t="s">
        <v>41</v>
      </c>
      <c r="J1128" s="3" t="s">
        <v>517</v>
      </c>
      <c r="K1128" s="2" t="str">
        <f>VLOOKUP(Table7[[#This Row],[CID]],ALY,2,FALSE)</f>
        <v>Logical Transitions</v>
      </c>
    </row>
    <row r="1129" spans="1:11" x14ac:dyDescent="0.2">
      <c r="A1129" s="8" t="str">
        <f>Table7[[#This Row],[Test No.]]&amp;Table7[[#This Row],[Section]]&amp;Table7[[#This Row],[Q. No.]]</f>
        <v>P16E3</v>
      </c>
      <c r="B1129" s="8"/>
      <c r="C1129" s="18" t="s">
        <v>134</v>
      </c>
      <c r="D1129" s="6">
        <v>3</v>
      </c>
      <c r="E1129" s="6" t="s">
        <v>31</v>
      </c>
      <c r="F1129" s="14">
        <v>1</v>
      </c>
      <c r="G1129" s="14" t="s">
        <v>59</v>
      </c>
      <c r="H1129" s="10">
        <v>2</v>
      </c>
      <c r="I1129" s="13" t="s">
        <v>38</v>
      </c>
      <c r="J1129" s="3" t="s">
        <v>395</v>
      </c>
      <c r="K1129" s="2" t="str">
        <f>VLOOKUP(Table7[[#This Row],[CID]],ALY,2,FALSE)</f>
        <v>Verb Forms/Tense Agreement</v>
      </c>
    </row>
    <row r="1130" spans="1:11" x14ac:dyDescent="0.2">
      <c r="A1130" s="8" t="str">
        <f>Table7[[#This Row],[Test No.]]&amp;Table7[[#This Row],[Section]]&amp;Table7[[#This Row],[Q. No.]]</f>
        <v>P16E4</v>
      </c>
      <c r="B1130" s="8"/>
      <c r="C1130" s="18" t="s">
        <v>134</v>
      </c>
      <c r="D1130" s="6">
        <v>4</v>
      </c>
      <c r="E1130" s="6" t="s">
        <v>31</v>
      </c>
      <c r="F1130" s="14">
        <v>2</v>
      </c>
      <c r="G1130" s="13" t="s">
        <v>57</v>
      </c>
      <c r="H1130" s="10">
        <v>4</v>
      </c>
      <c r="I1130" s="13" t="s">
        <v>40</v>
      </c>
      <c r="J1130" s="3" t="s">
        <v>516</v>
      </c>
      <c r="K1130" s="2" t="str">
        <f>VLOOKUP(Table7[[#This Row],[CID]],ALY,2,FALSE)</f>
        <v>Transitions &amp; Topic Sentences</v>
      </c>
    </row>
    <row r="1131" spans="1:11" x14ac:dyDescent="0.2">
      <c r="A1131" s="8" t="str">
        <f>Table7[[#This Row],[Test No.]]&amp;Table7[[#This Row],[Section]]&amp;Table7[[#This Row],[Q. No.]]</f>
        <v>P16E5</v>
      </c>
      <c r="B1131" s="8"/>
      <c r="C1131" s="18" t="s">
        <v>134</v>
      </c>
      <c r="D1131" s="6">
        <v>5</v>
      </c>
      <c r="E1131" s="6" t="s">
        <v>31</v>
      </c>
      <c r="F1131" s="14">
        <v>1</v>
      </c>
      <c r="G1131" s="14" t="s">
        <v>59</v>
      </c>
      <c r="H1131" s="10">
        <v>3</v>
      </c>
      <c r="I1131" s="13" t="s">
        <v>39</v>
      </c>
      <c r="J1131" s="3" t="s">
        <v>402</v>
      </c>
      <c r="K1131" s="2" t="str">
        <f>VLOOKUP(Table7[[#This Row],[CID]],ALY,2,FALSE)</f>
        <v>Faulty Modifier</v>
      </c>
    </row>
    <row r="1132" spans="1:11" x14ac:dyDescent="0.2">
      <c r="A1132" s="8" t="str">
        <f>Table7[[#This Row],[Test No.]]&amp;Table7[[#This Row],[Section]]&amp;Table7[[#This Row],[Q. No.]]</f>
        <v>P16E6</v>
      </c>
      <c r="B1132" s="8"/>
      <c r="C1132" s="18" t="s">
        <v>134</v>
      </c>
      <c r="D1132" s="6">
        <v>6</v>
      </c>
      <c r="E1132" s="6" t="s">
        <v>31</v>
      </c>
      <c r="F1132" s="14">
        <v>1</v>
      </c>
      <c r="G1132" s="14" t="s">
        <v>59</v>
      </c>
      <c r="H1132" s="10">
        <v>2</v>
      </c>
      <c r="I1132" s="13" t="s">
        <v>38</v>
      </c>
      <c r="J1132" s="3" t="s">
        <v>393</v>
      </c>
      <c r="K1132" s="2" t="str">
        <f>VLOOKUP(Table7[[#This Row],[CID]],ALY,2,FALSE)</f>
        <v>SVA</v>
      </c>
    </row>
    <row r="1133" spans="1:11" x14ac:dyDescent="0.2">
      <c r="A1133" s="8" t="str">
        <f>Table7[[#This Row],[Test No.]]&amp;Table7[[#This Row],[Section]]&amp;Table7[[#This Row],[Q. No.]]</f>
        <v>P16E7</v>
      </c>
      <c r="B1133" s="8"/>
      <c r="C1133" s="18" t="s">
        <v>134</v>
      </c>
      <c r="D1133" s="6">
        <v>7</v>
      </c>
      <c r="E1133" s="6" t="s">
        <v>31</v>
      </c>
      <c r="F1133" s="14">
        <v>2</v>
      </c>
      <c r="G1133" s="13" t="s">
        <v>57</v>
      </c>
      <c r="H1133" s="10">
        <v>6</v>
      </c>
      <c r="I1133" s="13" t="s">
        <v>42</v>
      </c>
      <c r="J1133" s="3" t="s">
        <v>522</v>
      </c>
      <c r="K1133" s="2" t="str">
        <f>VLOOKUP(Table7[[#This Row],[CID]],ALY,2,FALSE)</f>
        <v>Effectiveness</v>
      </c>
    </row>
    <row r="1134" spans="1:11" x14ac:dyDescent="0.2">
      <c r="A1134" s="8" t="str">
        <f>Table7[[#This Row],[Test No.]]&amp;Table7[[#This Row],[Section]]&amp;Table7[[#This Row],[Q. No.]]</f>
        <v>P16E8</v>
      </c>
      <c r="B1134" s="8"/>
      <c r="C1134" s="18" t="s">
        <v>134</v>
      </c>
      <c r="D1134" s="6">
        <v>8</v>
      </c>
      <c r="E1134" s="6" t="s">
        <v>31</v>
      </c>
      <c r="F1134" s="14">
        <v>2</v>
      </c>
      <c r="G1134" s="13" t="s">
        <v>57</v>
      </c>
      <c r="H1134" s="10">
        <v>5</v>
      </c>
      <c r="I1134" s="13" t="s">
        <v>41</v>
      </c>
      <c r="J1134" s="3" t="s">
        <v>519</v>
      </c>
      <c r="K1134" s="2" t="str">
        <f>VLOOKUP(Table7[[#This Row],[CID]],ALY,2,FALSE)</f>
        <v>Opening/Transitional/Closing</v>
      </c>
    </row>
    <row r="1135" spans="1:11" x14ac:dyDescent="0.2">
      <c r="A1135" s="8" t="str">
        <f>Table7[[#This Row],[Test No.]]&amp;Table7[[#This Row],[Section]]&amp;Table7[[#This Row],[Q. No.]]</f>
        <v>P16E9</v>
      </c>
      <c r="B1135" s="8"/>
      <c r="C1135" s="18" t="s">
        <v>134</v>
      </c>
      <c r="D1135" s="6">
        <v>9</v>
      </c>
      <c r="E1135" s="6" t="s">
        <v>31</v>
      </c>
      <c r="F1135" s="14">
        <v>2</v>
      </c>
      <c r="G1135" s="13" t="s">
        <v>57</v>
      </c>
      <c r="H1135" s="10">
        <v>6</v>
      </c>
      <c r="I1135" s="13" t="s">
        <v>42</v>
      </c>
      <c r="J1135" s="3" t="s">
        <v>523</v>
      </c>
      <c r="K1135" s="2" t="str">
        <f>VLOOKUP(Table7[[#This Row],[CID]],ALY,2,FALSE)</f>
        <v>Avoiding Ambiguity &amp; Redundancy</v>
      </c>
    </row>
    <row r="1136" spans="1:11" x14ac:dyDescent="0.2">
      <c r="A1136" s="8" t="str">
        <f>Table7[[#This Row],[Test No.]]&amp;Table7[[#This Row],[Section]]&amp;Table7[[#This Row],[Q. No.]]</f>
        <v>P16E10</v>
      </c>
      <c r="B1136" s="8"/>
      <c r="C1136" s="18" t="s">
        <v>134</v>
      </c>
      <c r="D1136" s="6">
        <v>10</v>
      </c>
      <c r="E1136" s="6" t="s">
        <v>31</v>
      </c>
      <c r="F1136" s="14">
        <v>1</v>
      </c>
      <c r="G1136" s="14" t="s">
        <v>59</v>
      </c>
      <c r="H1136" s="10">
        <v>2</v>
      </c>
      <c r="I1136" s="13" t="s">
        <v>38</v>
      </c>
      <c r="J1136" s="3" t="s">
        <v>396</v>
      </c>
      <c r="K1136" s="2" t="str">
        <f>VLOOKUP(Table7[[#This Row],[CID]],ALY,2,FALSE)</f>
        <v>Comparisons</v>
      </c>
    </row>
    <row r="1137" spans="1:11" x14ac:dyDescent="0.2">
      <c r="A1137" s="8" t="str">
        <f>Table7[[#This Row],[Test No.]]&amp;Table7[[#This Row],[Section]]&amp;Table7[[#This Row],[Q. No.]]</f>
        <v>P16E11</v>
      </c>
      <c r="B1137" s="8"/>
      <c r="C1137" s="18" t="s">
        <v>134</v>
      </c>
      <c r="D1137" s="6">
        <v>11</v>
      </c>
      <c r="E1137" s="6" t="s">
        <v>31</v>
      </c>
      <c r="F1137" s="14">
        <v>1</v>
      </c>
      <c r="G1137" s="14" t="s">
        <v>59</v>
      </c>
      <c r="H1137" s="14">
        <v>1</v>
      </c>
      <c r="I1137" s="14" t="s">
        <v>37</v>
      </c>
      <c r="J1137" s="3" t="s">
        <v>387</v>
      </c>
      <c r="K1137" s="2" t="str">
        <f>VLOOKUP(Table7[[#This Row],[CID]],ALY,2,FALSE)</f>
        <v>Commas</v>
      </c>
    </row>
    <row r="1138" spans="1:11" x14ac:dyDescent="0.2">
      <c r="A1138" s="8" t="str">
        <f>Table7[[#This Row],[Test No.]]&amp;Table7[[#This Row],[Section]]&amp;Table7[[#This Row],[Q. No.]]</f>
        <v>P16E12</v>
      </c>
      <c r="B1138" s="8"/>
      <c r="C1138" s="18" t="s">
        <v>134</v>
      </c>
      <c r="D1138" s="6">
        <v>12</v>
      </c>
      <c r="E1138" s="6" t="s">
        <v>31</v>
      </c>
      <c r="F1138" s="14">
        <v>2</v>
      </c>
      <c r="G1138" s="13" t="s">
        <v>57</v>
      </c>
      <c r="H1138" s="10">
        <v>5</v>
      </c>
      <c r="I1138" s="13" t="s">
        <v>41</v>
      </c>
      <c r="J1138" s="3" t="s">
        <v>520</v>
      </c>
      <c r="K1138" s="2" t="str">
        <f>VLOOKUP(Table7[[#This Row],[CID]],ALY,2,FALSE)</f>
        <v>Reorganization</v>
      </c>
    </row>
    <row r="1139" spans="1:11" x14ac:dyDescent="0.2">
      <c r="A1139" s="8" t="str">
        <f>Table7[[#This Row],[Test No.]]&amp;Table7[[#This Row],[Section]]&amp;Table7[[#This Row],[Q. No.]]</f>
        <v>P16E13</v>
      </c>
      <c r="B1139" s="8"/>
      <c r="C1139" s="18" t="s">
        <v>134</v>
      </c>
      <c r="D1139" s="6">
        <v>13</v>
      </c>
      <c r="E1139" s="6" t="s">
        <v>31</v>
      </c>
      <c r="F1139" s="14">
        <v>1</v>
      </c>
      <c r="G1139" s="14" t="s">
        <v>59</v>
      </c>
      <c r="H1139" s="10">
        <v>3</v>
      </c>
      <c r="I1139" s="13" t="s">
        <v>39</v>
      </c>
      <c r="J1139" s="3" t="s">
        <v>399</v>
      </c>
      <c r="K1139" s="2" t="str">
        <f>VLOOKUP(Table7[[#This Row],[CID]],ALY,2,FALSE)</f>
        <v>Sentence Fragment</v>
      </c>
    </row>
    <row r="1140" spans="1:11" x14ac:dyDescent="0.2">
      <c r="A1140" s="8" t="str">
        <f>Table7[[#This Row],[Test No.]]&amp;Table7[[#This Row],[Section]]&amp;Table7[[#This Row],[Q. No.]]</f>
        <v>P16E14</v>
      </c>
      <c r="B1140" s="8"/>
      <c r="C1140" s="18" t="s">
        <v>134</v>
      </c>
      <c r="D1140" s="6">
        <v>14</v>
      </c>
      <c r="E1140" s="6" t="s">
        <v>31</v>
      </c>
      <c r="F1140" s="14">
        <v>2</v>
      </c>
      <c r="G1140" s="13" t="s">
        <v>57</v>
      </c>
      <c r="H1140" s="10">
        <v>6</v>
      </c>
      <c r="I1140" s="13" t="s">
        <v>42</v>
      </c>
      <c r="J1140" s="3" t="s">
        <v>523</v>
      </c>
      <c r="K1140" s="2" t="str">
        <f>VLOOKUP(Table7[[#This Row],[CID]],ALY,2,FALSE)</f>
        <v>Avoiding Ambiguity &amp; Redundancy</v>
      </c>
    </row>
    <row r="1141" spans="1:11" x14ac:dyDescent="0.2">
      <c r="A1141" s="8" t="str">
        <f>Table7[[#This Row],[Test No.]]&amp;Table7[[#This Row],[Section]]&amp;Table7[[#This Row],[Q. No.]]</f>
        <v>P16E15</v>
      </c>
      <c r="B1141" s="8"/>
      <c r="C1141" s="18" t="s">
        <v>134</v>
      </c>
      <c r="D1141" s="6">
        <v>15</v>
      </c>
      <c r="E1141" s="6" t="s">
        <v>31</v>
      </c>
      <c r="F1141" s="14">
        <v>2</v>
      </c>
      <c r="G1141" s="13" t="s">
        <v>57</v>
      </c>
      <c r="H1141" s="10">
        <v>4</v>
      </c>
      <c r="I1141" s="13" t="s">
        <v>40</v>
      </c>
      <c r="J1141" s="3" t="s">
        <v>513</v>
      </c>
      <c r="K1141" s="2" t="str">
        <f>VLOOKUP(Table7[[#This Row],[CID]],ALY,2,FALSE)</f>
        <v>Writer's Goal</v>
      </c>
    </row>
    <row r="1142" spans="1:11" x14ac:dyDescent="0.2">
      <c r="A1142" s="8" t="str">
        <f>Table7[[#This Row],[Test No.]]&amp;Table7[[#This Row],[Section]]&amp;Table7[[#This Row],[Q. No.]]</f>
        <v>P16E16</v>
      </c>
      <c r="B1142" s="8"/>
      <c r="C1142" s="18" t="s">
        <v>134</v>
      </c>
      <c r="D1142" s="6">
        <v>16</v>
      </c>
      <c r="E1142" s="6" t="s">
        <v>31</v>
      </c>
      <c r="F1142" s="14">
        <v>2</v>
      </c>
      <c r="G1142" s="13" t="s">
        <v>57</v>
      </c>
      <c r="H1142" s="10">
        <v>6</v>
      </c>
      <c r="I1142" s="13" t="s">
        <v>42</v>
      </c>
      <c r="J1142" s="3" t="s">
        <v>523</v>
      </c>
      <c r="K1142" s="2" t="str">
        <f>VLOOKUP(Table7[[#This Row],[CID]],ALY,2,FALSE)</f>
        <v>Avoiding Ambiguity &amp; Redundancy</v>
      </c>
    </row>
    <row r="1143" spans="1:11" x14ac:dyDescent="0.2">
      <c r="A1143" s="8" t="str">
        <f>Table7[[#This Row],[Test No.]]&amp;Table7[[#This Row],[Section]]&amp;Table7[[#This Row],[Q. No.]]</f>
        <v>P16E17</v>
      </c>
      <c r="B1143" s="8"/>
      <c r="C1143" s="18" t="s">
        <v>134</v>
      </c>
      <c r="D1143" s="6">
        <v>17</v>
      </c>
      <c r="E1143" s="6" t="s">
        <v>31</v>
      </c>
      <c r="F1143" s="14">
        <v>1</v>
      </c>
      <c r="G1143" s="14" t="s">
        <v>59</v>
      </c>
      <c r="H1143" s="10">
        <v>3</v>
      </c>
      <c r="I1143" s="13" t="s">
        <v>39</v>
      </c>
      <c r="J1143" s="3" t="s">
        <v>400</v>
      </c>
      <c r="K1143" s="2" t="str">
        <f>VLOOKUP(Table7[[#This Row],[CID]],ALY,2,FALSE)</f>
        <v>Run-On Sentence</v>
      </c>
    </row>
    <row r="1144" spans="1:11" x14ac:dyDescent="0.2">
      <c r="A1144" s="8" t="str">
        <f>Table7[[#This Row],[Test No.]]&amp;Table7[[#This Row],[Section]]&amp;Table7[[#This Row],[Q. No.]]</f>
        <v>P16E18</v>
      </c>
      <c r="B1144" s="8"/>
      <c r="C1144" s="18" t="s">
        <v>134</v>
      </c>
      <c r="D1144" s="6">
        <v>18</v>
      </c>
      <c r="E1144" s="6" t="s">
        <v>31</v>
      </c>
      <c r="F1144" s="14">
        <v>1</v>
      </c>
      <c r="G1144" s="14" t="s">
        <v>59</v>
      </c>
      <c r="H1144" s="14">
        <v>1</v>
      </c>
      <c r="I1144" s="14" t="s">
        <v>37</v>
      </c>
      <c r="J1144" s="3" t="s">
        <v>387</v>
      </c>
      <c r="K1144" s="2" t="str">
        <f>VLOOKUP(Table7[[#This Row],[CID]],ALY,2,FALSE)</f>
        <v>Commas</v>
      </c>
    </row>
    <row r="1145" spans="1:11" x14ac:dyDescent="0.2">
      <c r="A1145" s="8" t="str">
        <f>Table7[[#This Row],[Test No.]]&amp;Table7[[#This Row],[Section]]&amp;Table7[[#This Row],[Q. No.]]</f>
        <v>P16E19</v>
      </c>
      <c r="B1145" s="8"/>
      <c r="C1145" s="18" t="s">
        <v>134</v>
      </c>
      <c r="D1145" s="6">
        <v>19</v>
      </c>
      <c r="E1145" s="6" t="s">
        <v>31</v>
      </c>
      <c r="F1145" s="14">
        <v>2</v>
      </c>
      <c r="G1145" s="13" t="s">
        <v>57</v>
      </c>
      <c r="H1145" s="10">
        <v>6</v>
      </c>
      <c r="I1145" s="13" t="s">
        <v>42</v>
      </c>
      <c r="J1145" s="3" t="s">
        <v>521</v>
      </c>
      <c r="K1145" s="2" t="str">
        <f>VLOOKUP(Table7[[#This Row],[CID]],ALY,2,FALSE)</f>
        <v>Word Choice</v>
      </c>
    </row>
    <row r="1146" spans="1:11" x14ac:dyDescent="0.2">
      <c r="A1146" s="8" t="str">
        <f>Table7[[#This Row],[Test No.]]&amp;Table7[[#This Row],[Section]]&amp;Table7[[#This Row],[Q. No.]]</f>
        <v>P16E20</v>
      </c>
      <c r="B1146" s="8"/>
      <c r="C1146" s="18" t="s">
        <v>134</v>
      </c>
      <c r="D1146" s="6">
        <v>20</v>
      </c>
      <c r="E1146" s="6" t="s">
        <v>31</v>
      </c>
      <c r="F1146" s="14">
        <v>2</v>
      </c>
      <c r="G1146" s="13" t="s">
        <v>57</v>
      </c>
      <c r="H1146" s="10">
        <v>6</v>
      </c>
      <c r="I1146" s="13" t="s">
        <v>42</v>
      </c>
      <c r="J1146" s="3" t="s">
        <v>522</v>
      </c>
      <c r="K1146" s="2" t="str">
        <f>VLOOKUP(Table7[[#This Row],[CID]],ALY,2,FALSE)</f>
        <v>Effectiveness</v>
      </c>
    </row>
    <row r="1147" spans="1:11" x14ac:dyDescent="0.2">
      <c r="A1147" s="8" t="str">
        <f>Table7[[#This Row],[Test No.]]&amp;Table7[[#This Row],[Section]]&amp;Table7[[#This Row],[Q. No.]]</f>
        <v>P16E21</v>
      </c>
      <c r="B1147" s="8"/>
      <c r="C1147" s="18" t="s">
        <v>134</v>
      </c>
      <c r="D1147" s="6">
        <v>21</v>
      </c>
      <c r="E1147" s="6" t="s">
        <v>31</v>
      </c>
      <c r="F1147" s="14">
        <v>2</v>
      </c>
      <c r="G1147" s="13" t="s">
        <v>57</v>
      </c>
      <c r="H1147" s="10">
        <v>4</v>
      </c>
      <c r="I1147" s="13" t="s">
        <v>40</v>
      </c>
      <c r="J1147" s="3" t="s">
        <v>516</v>
      </c>
      <c r="K1147" s="2" t="str">
        <f>VLOOKUP(Table7[[#This Row],[CID]],ALY,2,FALSE)</f>
        <v>Transitions &amp; Topic Sentences</v>
      </c>
    </row>
    <row r="1148" spans="1:11" x14ac:dyDescent="0.2">
      <c r="A1148" s="8" t="str">
        <f>Table7[[#This Row],[Test No.]]&amp;Table7[[#This Row],[Section]]&amp;Table7[[#This Row],[Q. No.]]</f>
        <v>P16E22</v>
      </c>
      <c r="B1148" s="8"/>
      <c r="C1148" s="18" t="s">
        <v>134</v>
      </c>
      <c r="D1148" s="6">
        <v>22</v>
      </c>
      <c r="E1148" s="6" t="s">
        <v>31</v>
      </c>
      <c r="F1148" s="14">
        <v>1</v>
      </c>
      <c r="G1148" s="14" t="s">
        <v>59</v>
      </c>
      <c r="H1148" s="10">
        <v>2</v>
      </c>
      <c r="I1148" s="13" t="s">
        <v>38</v>
      </c>
      <c r="J1148" s="3" t="s">
        <v>397</v>
      </c>
      <c r="K1148" s="2" t="str">
        <f>VLOOKUP(Table7[[#This Row],[CID]],ALY,2,FALSE)</f>
        <v>Word Choice</v>
      </c>
    </row>
    <row r="1149" spans="1:11" x14ac:dyDescent="0.2">
      <c r="A1149" s="8" t="str">
        <f>Table7[[#This Row],[Test No.]]&amp;Table7[[#This Row],[Section]]&amp;Table7[[#This Row],[Q. No.]]</f>
        <v>P16E23</v>
      </c>
      <c r="B1149" s="8"/>
      <c r="C1149" s="18" t="s">
        <v>134</v>
      </c>
      <c r="D1149" s="6">
        <v>23</v>
      </c>
      <c r="E1149" s="6" t="s">
        <v>31</v>
      </c>
      <c r="F1149" s="14">
        <v>1</v>
      </c>
      <c r="G1149" s="14" t="s">
        <v>59</v>
      </c>
      <c r="H1149" s="14">
        <v>1</v>
      </c>
      <c r="I1149" s="14" t="s">
        <v>37</v>
      </c>
      <c r="J1149" s="3" t="s">
        <v>388</v>
      </c>
      <c r="K1149" s="2" t="str">
        <f>VLOOKUP(Table7[[#This Row],[CID]],ALY,2,FALSE)</f>
        <v>Apostrophes</v>
      </c>
    </row>
    <row r="1150" spans="1:11" x14ac:dyDescent="0.2">
      <c r="A1150" s="8" t="str">
        <f>Table7[[#This Row],[Test No.]]&amp;Table7[[#This Row],[Section]]&amp;Table7[[#This Row],[Q. No.]]</f>
        <v>P16E24</v>
      </c>
      <c r="B1150" s="8"/>
      <c r="C1150" s="18" t="s">
        <v>134</v>
      </c>
      <c r="D1150" s="6">
        <v>24</v>
      </c>
      <c r="E1150" s="6" t="s">
        <v>31</v>
      </c>
      <c r="F1150" s="14">
        <v>1</v>
      </c>
      <c r="G1150" s="14" t="s">
        <v>59</v>
      </c>
      <c r="H1150" s="10">
        <v>2</v>
      </c>
      <c r="I1150" s="13" t="s">
        <v>38</v>
      </c>
      <c r="J1150" s="3" t="s">
        <v>397</v>
      </c>
      <c r="K1150" s="2" t="str">
        <f>VLOOKUP(Table7[[#This Row],[CID]],ALY,2,FALSE)</f>
        <v>Word Choice</v>
      </c>
    </row>
    <row r="1151" spans="1:11" x14ac:dyDescent="0.2">
      <c r="A1151" s="8" t="str">
        <f>Table7[[#This Row],[Test No.]]&amp;Table7[[#This Row],[Section]]&amp;Table7[[#This Row],[Q. No.]]</f>
        <v>P16E25</v>
      </c>
      <c r="B1151" s="8"/>
      <c r="C1151" s="18" t="s">
        <v>134</v>
      </c>
      <c r="D1151" s="6">
        <v>25</v>
      </c>
      <c r="E1151" s="6" t="s">
        <v>31</v>
      </c>
      <c r="F1151" s="14">
        <v>2</v>
      </c>
      <c r="G1151" s="13" t="s">
        <v>57</v>
      </c>
      <c r="H1151" s="10">
        <v>4</v>
      </c>
      <c r="I1151" s="13" t="s">
        <v>40</v>
      </c>
      <c r="J1151" s="3" t="s">
        <v>514</v>
      </c>
      <c r="K1151" s="2" t="str">
        <f>VLOOKUP(Table7[[#This Row],[CID]],ALY,2,FALSE)</f>
        <v>Relation to Paragraph/Essay</v>
      </c>
    </row>
    <row r="1152" spans="1:11" x14ac:dyDescent="0.2">
      <c r="A1152" s="8" t="str">
        <f>Table7[[#This Row],[Test No.]]&amp;Table7[[#This Row],[Section]]&amp;Table7[[#This Row],[Q. No.]]</f>
        <v>P16E26</v>
      </c>
      <c r="B1152" s="8"/>
      <c r="C1152" s="18" t="s">
        <v>134</v>
      </c>
      <c r="D1152" s="6">
        <v>26</v>
      </c>
      <c r="E1152" s="6" t="s">
        <v>31</v>
      </c>
      <c r="F1152" s="14">
        <v>1</v>
      </c>
      <c r="G1152" s="14" t="s">
        <v>59</v>
      </c>
      <c r="H1152" s="10">
        <v>3</v>
      </c>
      <c r="I1152" s="13" t="s">
        <v>39</v>
      </c>
      <c r="J1152" s="3" t="s">
        <v>400</v>
      </c>
      <c r="K1152" s="2" t="str">
        <f>VLOOKUP(Table7[[#This Row],[CID]],ALY,2,FALSE)</f>
        <v>Run-On Sentence</v>
      </c>
    </row>
    <row r="1153" spans="1:11" x14ac:dyDescent="0.2">
      <c r="A1153" s="8" t="str">
        <f>Table7[[#This Row],[Test No.]]&amp;Table7[[#This Row],[Section]]&amp;Table7[[#This Row],[Q. No.]]</f>
        <v>P16E27</v>
      </c>
      <c r="B1153" s="8"/>
      <c r="C1153" s="18" t="s">
        <v>134</v>
      </c>
      <c r="D1153" s="6">
        <v>27</v>
      </c>
      <c r="E1153" s="6" t="s">
        <v>31</v>
      </c>
      <c r="F1153" s="14">
        <v>2</v>
      </c>
      <c r="G1153" s="13" t="s">
        <v>57</v>
      </c>
      <c r="H1153" s="10">
        <v>6</v>
      </c>
      <c r="I1153" s="13" t="s">
        <v>42</v>
      </c>
      <c r="J1153" s="3" t="s">
        <v>521</v>
      </c>
      <c r="K1153" s="2" t="str">
        <f>VLOOKUP(Table7[[#This Row],[CID]],ALY,2,FALSE)</f>
        <v>Word Choice</v>
      </c>
    </row>
    <row r="1154" spans="1:11" x14ac:dyDescent="0.2">
      <c r="A1154" s="8" t="str">
        <f>Table7[[#This Row],[Test No.]]&amp;Table7[[#This Row],[Section]]&amp;Table7[[#This Row],[Q. No.]]</f>
        <v>P16E28</v>
      </c>
      <c r="B1154" s="8"/>
      <c r="C1154" s="18" t="s">
        <v>134</v>
      </c>
      <c r="D1154" s="6">
        <v>28</v>
      </c>
      <c r="E1154" s="6" t="s">
        <v>31</v>
      </c>
      <c r="F1154" s="14">
        <v>1</v>
      </c>
      <c r="G1154" s="14" t="s">
        <v>59</v>
      </c>
      <c r="H1154" s="10">
        <v>3</v>
      </c>
      <c r="I1154" s="13" t="s">
        <v>39</v>
      </c>
      <c r="J1154" s="3" t="s">
        <v>402</v>
      </c>
      <c r="K1154" s="2" t="str">
        <f>VLOOKUP(Table7[[#This Row],[CID]],ALY,2,FALSE)</f>
        <v>Faulty Modifier</v>
      </c>
    </row>
    <row r="1155" spans="1:11" x14ac:dyDescent="0.2">
      <c r="A1155" s="8" t="str">
        <f>Table7[[#This Row],[Test No.]]&amp;Table7[[#This Row],[Section]]&amp;Table7[[#This Row],[Q. No.]]</f>
        <v>P16E29</v>
      </c>
      <c r="B1155" s="8"/>
      <c r="C1155" s="18" t="s">
        <v>134</v>
      </c>
      <c r="D1155" s="6">
        <v>29</v>
      </c>
      <c r="E1155" s="6" t="s">
        <v>31</v>
      </c>
      <c r="F1155" s="14">
        <v>1</v>
      </c>
      <c r="G1155" s="14" t="s">
        <v>59</v>
      </c>
      <c r="H1155" s="10">
        <v>3</v>
      </c>
      <c r="I1155" s="13" t="s">
        <v>39</v>
      </c>
      <c r="J1155" s="3" t="s">
        <v>400</v>
      </c>
      <c r="K1155" s="2" t="str">
        <f>VLOOKUP(Table7[[#This Row],[CID]],ALY,2,FALSE)</f>
        <v>Run-On Sentence</v>
      </c>
    </row>
    <row r="1156" spans="1:11" x14ac:dyDescent="0.2">
      <c r="A1156" s="8" t="str">
        <f>Table7[[#This Row],[Test No.]]&amp;Table7[[#This Row],[Section]]&amp;Table7[[#This Row],[Q. No.]]</f>
        <v>P16E30</v>
      </c>
      <c r="B1156" s="8"/>
      <c r="C1156" s="18" t="s">
        <v>134</v>
      </c>
      <c r="D1156" s="6">
        <v>30</v>
      </c>
      <c r="E1156" s="6" t="s">
        <v>31</v>
      </c>
      <c r="F1156" s="14">
        <v>1</v>
      </c>
      <c r="G1156" s="14" t="s">
        <v>59</v>
      </c>
      <c r="H1156" s="10">
        <v>2</v>
      </c>
      <c r="I1156" s="13" t="s">
        <v>38</v>
      </c>
      <c r="J1156" s="3" t="s">
        <v>394</v>
      </c>
      <c r="K1156" s="2" t="str">
        <f>VLOOKUP(Table7[[#This Row],[CID]],ALY,2,FALSE)</f>
        <v>Pronouns</v>
      </c>
    </row>
    <row r="1157" spans="1:11" x14ac:dyDescent="0.2">
      <c r="A1157" s="8" t="str">
        <f>Table7[[#This Row],[Test No.]]&amp;Table7[[#This Row],[Section]]&amp;Table7[[#This Row],[Q. No.]]</f>
        <v>P16E31</v>
      </c>
      <c r="B1157" s="8"/>
      <c r="C1157" s="18" t="s">
        <v>134</v>
      </c>
      <c r="D1157" s="6">
        <v>31</v>
      </c>
      <c r="E1157" s="6" t="s">
        <v>31</v>
      </c>
      <c r="F1157" s="14">
        <v>1</v>
      </c>
      <c r="G1157" s="14" t="s">
        <v>59</v>
      </c>
      <c r="H1157" s="10">
        <v>2</v>
      </c>
      <c r="I1157" s="13" t="s">
        <v>38</v>
      </c>
      <c r="J1157" s="3" t="s">
        <v>395</v>
      </c>
      <c r="K1157" s="2" t="str">
        <f>VLOOKUP(Table7[[#This Row],[CID]],ALY,2,FALSE)</f>
        <v>Verb Forms/Tense Agreement</v>
      </c>
    </row>
    <row r="1158" spans="1:11" x14ac:dyDescent="0.2">
      <c r="A1158" s="8" t="str">
        <f>Table7[[#This Row],[Test No.]]&amp;Table7[[#This Row],[Section]]&amp;Table7[[#This Row],[Q. No.]]</f>
        <v>P16E32</v>
      </c>
      <c r="B1158" s="8"/>
      <c r="C1158" s="18" t="s">
        <v>134</v>
      </c>
      <c r="D1158" s="6">
        <v>32</v>
      </c>
      <c r="E1158" s="6" t="s">
        <v>31</v>
      </c>
      <c r="F1158" s="14">
        <v>1</v>
      </c>
      <c r="G1158" s="14" t="s">
        <v>59</v>
      </c>
      <c r="H1158" s="10">
        <v>2</v>
      </c>
      <c r="I1158" s="13" t="s">
        <v>38</v>
      </c>
      <c r="J1158" s="3" t="s">
        <v>397</v>
      </c>
      <c r="K1158" s="2" t="str">
        <f>VLOOKUP(Table7[[#This Row],[CID]],ALY,2,FALSE)</f>
        <v>Word Choice</v>
      </c>
    </row>
    <row r="1159" spans="1:11" x14ac:dyDescent="0.2">
      <c r="A1159" s="8" t="str">
        <f>Table7[[#This Row],[Test No.]]&amp;Table7[[#This Row],[Section]]&amp;Table7[[#This Row],[Q. No.]]</f>
        <v>P16E33</v>
      </c>
      <c r="B1159" s="8"/>
      <c r="C1159" s="18" t="s">
        <v>134</v>
      </c>
      <c r="D1159" s="6">
        <v>33</v>
      </c>
      <c r="E1159" s="6" t="s">
        <v>31</v>
      </c>
      <c r="F1159" s="14">
        <v>1</v>
      </c>
      <c r="G1159" s="14" t="s">
        <v>59</v>
      </c>
      <c r="H1159" s="10">
        <v>2</v>
      </c>
      <c r="I1159" s="13" t="s">
        <v>38</v>
      </c>
      <c r="J1159" s="3" t="s">
        <v>395</v>
      </c>
      <c r="K1159" s="2" t="str">
        <f>VLOOKUP(Table7[[#This Row],[CID]],ALY,2,FALSE)</f>
        <v>Verb Forms/Tense Agreement</v>
      </c>
    </row>
    <row r="1160" spans="1:11" x14ac:dyDescent="0.2">
      <c r="A1160" s="8" t="str">
        <f>Table7[[#This Row],[Test No.]]&amp;Table7[[#This Row],[Section]]&amp;Table7[[#This Row],[Q. No.]]</f>
        <v>P16E34</v>
      </c>
      <c r="B1160" s="8"/>
      <c r="C1160" s="18" t="s">
        <v>134</v>
      </c>
      <c r="D1160" s="6">
        <v>34</v>
      </c>
      <c r="E1160" s="6" t="s">
        <v>31</v>
      </c>
      <c r="F1160" s="14">
        <v>2</v>
      </c>
      <c r="G1160" s="13" t="s">
        <v>57</v>
      </c>
      <c r="H1160" s="10">
        <v>4</v>
      </c>
      <c r="I1160" s="13" t="s">
        <v>40</v>
      </c>
      <c r="J1160" s="3" t="s">
        <v>514</v>
      </c>
      <c r="K1160" s="2" t="str">
        <f>VLOOKUP(Table7[[#This Row],[CID]],ALY,2,FALSE)</f>
        <v>Relation to Paragraph/Essay</v>
      </c>
    </row>
    <row r="1161" spans="1:11" x14ac:dyDescent="0.2">
      <c r="A1161" s="8" t="str">
        <f>Table7[[#This Row],[Test No.]]&amp;Table7[[#This Row],[Section]]&amp;Table7[[#This Row],[Q. No.]]</f>
        <v>P16E35</v>
      </c>
      <c r="B1161" s="8"/>
      <c r="C1161" s="18" t="s">
        <v>134</v>
      </c>
      <c r="D1161" s="6">
        <v>35</v>
      </c>
      <c r="E1161" s="6" t="s">
        <v>31</v>
      </c>
      <c r="F1161" s="14">
        <v>2</v>
      </c>
      <c r="G1161" s="13" t="s">
        <v>57</v>
      </c>
      <c r="H1161" s="10">
        <v>4</v>
      </c>
      <c r="I1161" s="13" t="s">
        <v>40</v>
      </c>
      <c r="J1161" s="3" t="s">
        <v>512</v>
      </c>
      <c r="K1161" s="2" t="str">
        <f>VLOOKUP(Table7[[#This Row],[CID]],ALY,2,FALSE)</f>
        <v>Additional Detail &amp; Evidence</v>
      </c>
    </row>
    <row r="1162" spans="1:11" x14ac:dyDescent="0.2">
      <c r="A1162" s="8" t="str">
        <f>Table7[[#This Row],[Test No.]]&amp;Table7[[#This Row],[Section]]&amp;Table7[[#This Row],[Q. No.]]</f>
        <v>P16E36</v>
      </c>
      <c r="B1162" s="8"/>
      <c r="C1162" s="18" t="s">
        <v>134</v>
      </c>
      <c r="D1162" s="6">
        <v>36</v>
      </c>
      <c r="E1162" s="6" t="s">
        <v>31</v>
      </c>
      <c r="F1162" s="14">
        <v>1</v>
      </c>
      <c r="G1162" s="14" t="s">
        <v>59</v>
      </c>
      <c r="H1162" s="14">
        <v>1</v>
      </c>
      <c r="I1162" s="14" t="s">
        <v>37</v>
      </c>
      <c r="J1162" s="3" t="s">
        <v>390</v>
      </c>
      <c r="K1162" s="2" t="str">
        <f>VLOOKUP(Table7[[#This Row],[CID]],ALY,2,FALSE)</f>
        <v>Semicolons</v>
      </c>
    </row>
    <row r="1163" spans="1:11" x14ac:dyDescent="0.2">
      <c r="A1163" s="8" t="str">
        <f>Table7[[#This Row],[Test No.]]&amp;Table7[[#This Row],[Section]]&amp;Table7[[#This Row],[Q. No.]]</f>
        <v>P16E37</v>
      </c>
      <c r="B1163" s="8"/>
      <c r="C1163" s="18" t="s">
        <v>134</v>
      </c>
      <c r="D1163" s="6">
        <v>37</v>
      </c>
      <c r="E1163" s="6" t="s">
        <v>31</v>
      </c>
      <c r="F1163" s="14">
        <v>1</v>
      </c>
      <c r="G1163" s="14" t="s">
        <v>59</v>
      </c>
      <c r="H1163" s="10">
        <v>2</v>
      </c>
      <c r="I1163" s="13" t="s">
        <v>38</v>
      </c>
      <c r="J1163" s="3" t="s">
        <v>397</v>
      </c>
      <c r="K1163" s="2" t="str">
        <f>VLOOKUP(Table7[[#This Row],[CID]],ALY,2,FALSE)</f>
        <v>Word Choice</v>
      </c>
    </row>
    <row r="1164" spans="1:11" x14ac:dyDescent="0.2">
      <c r="A1164" s="8" t="str">
        <f>Table7[[#This Row],[Test No.]]&amp;Table7[[#This Row],[Section]]&amp;Table7[[#This Row],[Q. No.]]</f>
        <v>P16E38</v>
      </c>
      <c r="B1164" s="8"/>
      <c r="C1164" s="18" t="s">
        <v>134</v>
      </c>
      <c r="D1164" s="6">
        <v>38</v>
      </c>
      <c r="E1164" s="6" t="s">
        <v>31</v>
      </c>
      <c r="F1164" s="14">
        <v>2</v>
      </c>
      <c r="G1164" s="13" t="s">
        <v>57</v>
      </c>
      <c r="H1164" s="10">
        <v>6</v>
      </c>
      <c r="I1164" s="13" t="s">
        <v>42</v>
      </c>
      <c r="J1164" s="3" t="s">
        <v>521</v>
      </c>
      <c r="K1164" s="2" t="str">
        <f>VLOOKUP(Table7[[#This Row],[CID]],ALY,2,FALSE)</f>
        <v>Word Choice</v>
      </c>
    </row>
    <row r="1165" spans="1:11" x14ac:dyDescent="0.2">
      <c r="A1165" s="8" t="str">
        <f>Table7[[#This Row],[Test No.]]&amp;Table7[[#This Row],[Section]]&amp;Table7[[#This Row],[Q. No.]]</f>
        <v>P16E39</v>
      </c>
      <c r="B1165" s="8"/>
      <c r="C1165" s="18" t="s">
        <v>134</v>
      </c>
      <c r="D1165" s="6">
        <v>39</v>
      </c>
      <c r="E1165" s="6" t="s">
        <v>31</v>
      </c>
      <c r="F1165" s="14">
        <v>1</v>
      </c>
      <c r="G1165" s="14" t="s">
        <v>59</v>
      </c>
      <c r="H1165" s="10">
        <v>2</v>
      </c>
      <c r="I1165" s="13" t="s">
        <v>38</v>
      </c>
      <c r="J1165" s="3" t="s">
        <v>393</v>
      </c>
      <c r="K1165" s="2" t="str">
        <f>VLOOKUP(Table7[[#This Row],[CID]],ALY,2,FALSE)</f>
        <v>SVA</v>
      </c>
    </row>
    <row r="1166" spans="1:11" x14ac:dyDescent="0.2">
      <c r="A1166" s="8" t="str">
        <f>Table7[[#This Row],[Test No.]]&amp;Table7[[#This Row],[Section]]&amp;Table7[[#This Row],[Q. No.]]</f>
        <v>P16E40</v>
      </c>
      <c r="B1166" s="8"/>
      <c r="C1166" s="18" t="s">
        <v>134</v>
      </c>
      <c r="D1166" s="6">
        <v>40</v>
      </c>
      <c r="E1166" s="6" t="s">
        <v>31</v>
      </c>
      <c r="F1166" s="14">
        <v>2</v>
      </c>
      <c r="G1166" s="13" t="s">
        <v>57</v>
      </c>
      <c r="H1166" s="10">
        <v>5</v>
      </c>
      <c r="I1166" s="13" t="s">
        <v>41</v>
      </c>
      <c r="J1166" s="3" t="s">
        <v>518</v>
      </c>
      <c r="K1166" s="2" t="str">
        <f>VLOOKUP(Table7[[#This Row],[CID]],ALY,2,FALSE)</f>
        <v>Unity &amp; Coherence</v>
      </c>
    </row>
    <row r="1167" spans="1:11" x14ac:dyDescent="0.2">
      <c r="A1167" s="8" t="str">
        <f>Table7[[#This Row],[Test No.]]&amp;Table7[[#This Row],[Section]]&amp;Table7[[#This Row],[Q. No.]]</f>
        <v>P16E41</v>
      </c>
      <c r="B1167" s="8"/>
      <c r="C1167" s="18" t="s">
        <v>134</v>
      </c>
      <c r="D1167" s="6">
        <v>41</v>
      </c>
      <c r="E1167" s="6" t="s">
        <v>31</v>
      </c>
      <c r="F1167" s="14">
        <v>1</v>
      </c>
      <c r="G1167" s="14" t="s">
        <v>59</v>
      </c>
      <c r="H1167" s="10">
        <v>3</v>
      </c>
      <c r="I1167" s="13" t="s">
        <v>39</v>
      </c>
      <c r="J1167" s="3" t="s">
        <v>400</v>
      </c>
      <c r="K1167" s="2" t="str">
        <f>VLOOKUP(Table7[[#This Row],[CID]],ALY,2,FALSE)</f>
        <v>Run-On Sentence</v>
      </c>
    </row>
    <row r="1168" spans="1:11" x14ac:dyDescent="0.2">
      <c r="A1168" s="8" t="str">
        <f>Table7[[#This Row],[Test No.]]&amp;Table7[[#This Row],[Section]]&amp;Table7[[#This Row],[Q. No.]]</f>
        <v>P16E42</v>
      </c>
      <c r="B1168" s="8"/>
      <c r="C1168" s="18" t="s">
        <v>134</v>
      </c>
      <c r="D1168" s="6">
        <v>42</v>
      </c>
      <c r="E1168" s="6" t="s">
        <v>31</v>
      </c>
      <c r="F1168" s="14">
        <v>1</v>
      </c>
      <c r="G1168" s="14" t="s">
        <v>59</v>
      </c>
      <c r="H1168" s="10">
        <v>2</v>
      </c>
      <c r="I1168" s="13" t="s">
        <v>38</v>
      </c>
      <c r="J1168" s="3" t="s">
        <v>393</v>
      </c>
      <c r="K1168" s="2" t="str">
        <f>VLOOKUP(Table7[[#This Row],[CID]],ALY,2,FALSE)</f>
        <v>SVA</v>
      </c>
    </row>
    <row r="1169" spans="1:11" x14ac:dyDescent="0.2">
      <c r="A1169" s="8" t="str">
        <f>Table7[[#This Row],[Test No.]]&amp;Table7[[#This Row],[Section]]&amp;Table7[[#This Row],[Q. No.]]</f>
        <v>P16E43</v>
      </c>
      <c r="B1169" s="8"/>
      <c r="C1169" s="18" t="s">
        <v>134</v>
      </c>
      <c r="D1169" s="6">
        <v>43</v>
      </c>
      <c r="E1169" s="6" t="s">
        <v>31</v>
      </c>
      <c r="F1169" s="14">
        <v>1</v>
      </c>
      <c r="G1169" s="14" t="s">
        <v>59</v>
      </c>
      <c r="H1169" s="10">
        <v>2</v>
      </c>
      <c r="I1169" s="13" t="s">
        <v>38</v>
      </c>
      <c r="J1169" s="3" t="s">
        <v>397</v>
      </c>
      <c r="K1169" s="2" t="str">
        <f>VLOOKUP(Table7[[#This Row],[CID]],ALY,2,FALSE)</f>
        <v>Word Choice</v>
      </c>
    </row>
    <row r="1170" spans="1:11" x14ac:dyDescent="0.2">
      <c r="A1170" s="8" t="str">
        <f>Table7[[#This Row],[Test No.]]&amp;Table7[[#This Row],[Section]]&amp;Table7[[#This Row],[Q. No.]]</f>
        <v>P16E44</v>
      </c>
      <c r="B1170" s="8"/>
      <c r="C1170" s="18" t="s">
        <v>134</v>
      </c>
      <c r="D1170" s="6">
        <v>44</v>
      </c>
      <c r="E1170" s="6" t="s">
        <v>31</v>
      </c>
      <c r="F1170" s="14">
        <v>2</v>
      </c>
      <c r="G1170" s="13" t="s">
        <v>57</v>
      </c>
      <c r="H1170" s="10">
        <v>4</v>
      </c>
      <c r="I1170" s="13" t="s">
        <v>40</v>
      </c>
      <c r="J1170" s="3" t="s">
        <v>515</v>
      </c>
      <c r="K1170" s="2" t="str">
        <f>VLOOKUP(Table7[[#This Row],[CID]],ALY,2,FALSE)</f>
        <v>Big Picture</v>
      </c>
    </row>
    <row r="1171" spans="1:11" x14ac:dyDescent="0.2">
      <c r="A1171" s="8" t="str">
        <f>Table7[[#This Row],[Test No.]]&amp;Table7[[#This Row],[Section]]&amp;Table7[[#This Row],[Q. No.]]</f>
        <v>P16E45</v>
      </c>
      <c r="B1171" s="8"/>
      <c r="C1171" s="18" t="s">
        <v>134</v>
      </c>
      <c r="D1171" s="6">
        <v>45</v>
      </c>
      <c r="E1171" s="6" t="s">
        <v>31</v>
      </c>
      <c r="F1171" s="14">
        <v>2</v>
      </c>
      <c r="G1171" s="13" t="s">
        <v>57</v>
      </c>
      <c r="H1171" s="10">
        <v>4</v>
      </c>
      <c r="I1171" s="13" t="s">
        <v>40</v>
      </c>
      <c r="J1171" s="3" t="s">
        <v>513</v>
      </c>
      <c r="K1171" s="2" t="str">
        <f>VLOOKUP(Table7[[#This Row],[CID]],ALY,2,FALSE)</f>
        <v>Writer's Goal</v>
      </c>
    </row>
    <row r="1172" spans="1:11" x14ac:dyDescent="0.2">
      <c r="A1172" s="8" t="str">
        <f>Table7[[#This Row],[Test No.]]&amp;Table7[[#This Row],[Section]]&amp;Table7[[#This Row],[Q. No.]]</f>
        <v>P16E46</v>
      </c>
      <c r="B1172" s="8"/>
      <c r="C1172" s="18" t="s">
        <v>134</v>
      </c>
      <c r="D1172" s="6">
        <v>46</v>
      </c>
      <c r="E1172" s="6" t="s">
        <v>31</v>
      </c>
      <c r="F1172" s="14">
        <v>2</v>
      </c>
      <c r="G1172" s="13" t="s">
        <v>57</v>
      </c>
      <c r="H1172" s="10">
        <v>6</v>
      </c>
      <c r="I1172" s="13" t="s">
        <v>42</v>
      </c>
      <c r="J1172" s="3" t="s">
        <v>523</v>
      </c>
      <c r="K1172" s="2" t="str">
        <f>VLOOKUP(Table7[[#This Row],[CID]],ALY,2,FALSE)</f>
        <v>Avoiding Ambiguity &amp; Redundancy</v>
      </c>
    </row>
    <row r="1173" spans="1:11" x14ac:dyDescent="0.2">
      <c r="A1173" s="8" t="str">
        <f>Table7[[#This Row],[Test No.]]&amp;Table7[[#This Row],[Section]]&amp;Table7[[#This Row],[Q. No.]]</f>
        <v>P16E47</v>
      </c>
      <c r="B1173" s="8"/>
      <c r="C1173" s="18" t="s">
        <v>134</v>
      </c>
      <c r="D1173" s="6">
        <v>47</v>
      </c>
      <c r="E1173" s="6" t="s">
        <v>31</v>
      </c>
      <c r="F1173" s="14">
        <v>1</v>
      </c>
      <c r="G1173" s="14" t="s">
        <v>59</v>
      </c>
      <c r="H1173" s="10">
        <v>2</v>
      </c>
      <c r="I1173" s="13" t="s">
        <v>38</v>
      </c>
      <c r="J1173" s="3" t="s">
        <v>397</v>
      </c>
      <c r="K1173" s="2" t="str">
        <f>VLOOKUP(Table7[[#This Row],[CID]],ALY,2,FALSE)</f>
        <v>Word Choice</v>
      </c>
    </row>
    <row r="1174" spans="1:11" x14ac:dyDescent="0.2">
      <c r="A1174" s="8" t="str">
        <f>Table7[[#This Row],[Test No.]]&amp;Table7[[#This Row],[Section]]&amp;Table7[[#This Row],[Q. No.]]</f>
        <v>P16E48</v>
      </c>
      <c r="B1174" s="8"/>
      <c r="C1174" s="18" t="s">
        <v>134</v>
      </c>
      <c r="D1174" s="6">
        <v>48</v>
      </c>
      <c r="E1174" s="6" t="s">
        <v>31</v>
      </c>
      <c r="F1174" s="14">
        <v>1</v>
      </c>
      <c r="G1174" s="14" t="s">
        <v>59</v>
      </c>
      <c r="H1174" s="14">
        <v>1</v>
      </c>
      <c r="I1174" s="14" t="s">
        <v>37</v>
      </c>
      <c r="J1174" s="3" t="s">
        <v>387</v>
      </c>
      <c r="K1174" s="2" t="str">
        <f>VLOOKUP(Table7[[#This Row],[CID]],ALY,2,FALSE)</f>
        <v>Commas</v>
      </c>
    </row>
    <row r="1175" spans="1:11" x14ac:dyDescent="0.2">
      <c r="A1175" s="8" t="str">
        <f>Table7[[#This Row],[Test No.]]&amp;Table7[[#This Row],[Section]]&amp;Table7[[#This Row],[Q. No.]]</f>
        <v>P16E49</v>
      </c>
      <c r="B1175" s="8"/>
      <c r="C1175" s="18" t="s">
        <v>134</v>
      </c>
      <c r="D1175" s="6">
        <v>49</v>
      </c>
      <c r="E1175" s="6" t="s">
        <v>31</v>
      </c>
      <c r="F1175" s="14">
        <v>1</v>
      </c>
      <c r="G1175" s="14" t="s">
        <v>59</v>
      </c>
      <c r="H1175" s="10">
        <v>2</v>
      </c>
      <c r="I1175" s="13" t="s">
        <v>38</v>
      </c>
      <c r="J1175" s="3" t="s">
        <v>393</v>
      </c>
      <c r="K1175" s="2" t="str">
        <f>VLOOKUP(Table7[[#This Row],[CID]],ALY,2,FALSE)</f>
        <v>SVA</v>
      </c>
    </row>
    <row r="1176" spans="1:11" x14ac:dyDescent="0.2">
      <c r="A1176" s="8" t="str">
        <f>Table7[[#This Row],[Test No.]]&amp;Table7[[#This Row],[Section]]&amp;Table7[[#This Row],[Q. No.]]</f>
        <v>P16E50</v>
      </c>
      <c r="B1176" s="8"/>
      <c r="C1176" s="18" t="s">
        <v>134</v>
      </c>
      <c r="D1176" s="6">
        <v>50</v>
      </c>
      <c r="E1176" s="6" t="s">
        <v>31</v>
      </c>
      <c r="F1176" s="14">
        <v>2</v>
      </c>
      <c r="G1176" s="13" t="s">
        <v>57</v>
      </c>
      <c r="H1176" s="10">
        <v>6</v>
      </c>
      <c r="I1176" s="13" t="s">
        <v>42</v>
      </c>
      <c r="J1176" s="3" t="s">
        <v>521</v>
      </c>
      <c r="K1176" s="2" t="str">
        <f>VLOOKUP(Table7[[#This Row],[CID]],ALY,2,FALSE)</f>
        <v>Word Choice</v>
      </c>
    </row>
    <row r="1177" spans="1:11" x14ac:dyDescent="0.2">
      <c r="A1177" s="8" t="str">
        <f>Table7[[#This Row],[Test No.]]&amp;Table7[[#This Row],[Section]]&amp;Table7[[#This Row],[Q. No.]]</f>
        <v>P16E51</v>
      </c>
      <c r="B1177" s="8"/>
      <c r="C1177" s="18" t="s">
        <v>134</v>
      </c>
      <c r="D1177" s="6">
        <v>51</v>
      </c>
      <c r="E1177" s="6" t="s">
        <v>31</v>
      </c>
      <c r="F1177" s="14">
        <v>1</v>
      </c>
      <c r="G1177" s="14" t="s">
        <v>59</v>
      </c>
      <c r="H1177" s="10">
        <v>2</v>
      </c>
      <c r="I1177" s="13" t="s">
        <v>38</v>
      </c>
      <c r="J1177" s="3" t="s">
        <v>395</v>
      </c>
      <c r="K1177" s="2" t="str">
        <f>VLOOKUP(Table7[[#This Row],[CID]],ALY,2,FALSE)</f>
        <v>Verb Forms/Tense Agreement</v>
      </c>
    </row>
    <row r="1178" spans="1:11" x14ac:dyDescent="0.2">
      <c r="A1178" s="8" t="str">
        <f>Table7[[#This Row],[Test No.]]&amp;Table7[[#This Row],[Section]]&amp;Table7[[#This Row],[Q. No.]]</f>
        <v>P16E52</v>
      </c>
      <c r="B1178" s="8"/>
      <c r="C1178" s="18" t="s">
        <v>134</v>
      </c>
      <c r="D1178" s="6">
        <v>52</v>
      </c>
      <c r="E1178" s="6" t="s">
        <v>31</v>
      </c>
      <c r="F1178" s="14">
        <v>2</v>
      </c>
      <c r="G1178" s="13" t="s">
        <v>57</v>
      </c>
      <c r="H1178" s="10">
        <v>6</v>
      </c>
      <c r="I1178" s="13" t="s">
        <v>42</v>
      </c>
      <c r="J1178" s="3" t="s">
        <v>521</v>
      </c>
      <c r="K1178" s="2" t="str">
        <f>VLOOKUP(Table7[[#This Row],[CID]],ALY,2,FALSE)</f>
        <v>Word Choice</v>
      </c>
    </row>
    <row r="1179" spans="1:11" x14ac:dyDescent="0.2">
      <c r="A1179" s="8" t="str">
        <f>Table7[[#This Row],[Test No.]]&amp;Table7[[#This Row],[Section]]&amp;Table7[[#This Row],[Q. No.]]</f>
        <v>P16E53</v>
      </c>
      <c r="B1179" s="8"/>
      <c r="C1179" s="18" t="s">
        <v>134</v>
      </c>
      <c r="D1179" s="6">
        <v>53</v>
      </c>
      <c r="E1179" s="6" t="s">
        <v>31</v>
      </c>
      <c r="F1179" s="14">
        <v>2</v>
      </c>
      <c r="G1179" s="13" t="s">
        <v>57</v>
      </c>
      <c r="H1179" s="10">
        <v>4</v>
      </c>
      <c r="I1179" s="13" t="s">
        <v>40</v>
      </c>
      <c r="J1179" s="3" t="s">
        <v>512</v>
      </c>
      <c r="K1179" s="2" t="str">
        <f>VLOOKUP(Table7[[#This Row],[CID]],ALY,2,FALSE)</f>
        <v>Additional Detail &amp; Evidence</v>
      </c>
    </row>
    <row r="1180" spans="1:11" x14ac:dyDescent="0.2">
      <c r="A1180" s="8" t="str">
        <f>Table7[[#This Row],[Test No.]]&amp;Table7[[#This Row],[Section]]&amp;Table7[[#This Row],[Q. No.]]</f>
        <v>P16E54</v>
      </c>
      <c r="B1180" s="8"/>
      <c r="C1180" s="18" t="s">
        <v>134</v>
      </c>
      <c r="D1180" s="6">
        <v>54</v>
      </c>
      <c r="E1180" s="6" t="s">
        <v>31</v>
      </c>
      <c r="F1180" s="14">
        <v>2</v>
      </c>
      <c r="G1180" s="13" t="s">
        <v>57</v>
      </c>
      <c r="H1180" s="10">
        <v>4</v>
      </c>
      <c r="I1180" s="13" t="s">
        <v>40</v>
      </c>
      <c r="J1180" s="3" t="s">
        <v>513</v>
      </c>
      <c r="K1180" s="2" t="str">
        <f>VLOOKUP(Table7[[#This Row],[CID]],ALY,2,FALSE)</f>
        <v>Writer's Goal</v>
      </c>
    </row>
    <row r="1181" spans="1:11" x14ac:dyDescent="0.2">
      <c r="A1181" s="8" t="str">
        <f>Table7[[#This Row],[Test No.]]&amp;Table7[[#This Row],[Section]]&amp;Table7[[#This Row],[Q. No.]]</f>
        <v>P16E55</v>
      </c>
      <c r="B1181" s="8"/>
      <c r="C1181" s="18" t="s">
        <v>134</v>
      </c>
      <c r="D1181" s="6">
        <v>55</v>
      </c>
      <c r="E1181" s="6" t="s">
        <v>31</v>
      </c>
      <c r="F1181" s="14">
        <v>1</v>
      </c>
      <c r="G1181" s="14" t="s">
        <v>59</v>
      </c>
      <c r="H1181" s="14">
        <v>1</v>
      </c>
      <c r="I1181" s="11" t="s">
        <v>37</v>
      </c>
      <c r="J1181" s="3" t="s">
        <v>390</v>
      </c>
      <c r="K1181" s="2" t="str">
        <f>VLOOKUP(Table7[[#This Row],[CID]],ALY,2,FALSE)</f>
        <v>Semicolons</v>
      </c>
    </row>
    <row r="1182" spans="1:11" x14ac:dyDescent="0.2">
      <c r="A1182" s="8" t="str">
        <f>Table7[[#This Row],[Test No.]]&amp;Table7[[#This Row],[Section]]&amp;Table7[[#This Row],[Q. No.]]</f>
        <v>P16E56</v>
      </c>
      <c r="B1182" s="8"/>
      <c r="C1182" s="18" t="s">
        <v>134</v>
      </c>
      <c r="D1182" s="6">
        <v>56</v>
      </c>
      <c r="E1182" s="6" t="s">
        <v>31</v>
      </c>
      <c r="F1182" s="14">
        <v>2</v>
      </c>
      <c r="G1182" s="13" t="s">
        <v>57</v>
      </c>
      <c r="H1182" s="10">
        <v>5</v>
      </c>
      <c r="I1182" s="13" t="s">
        <v>41</v>
      </c>
      <c r="J1182" s="3" t="s">
        <v>517</v>
      </c>
      <c r="K1182" s="2" t="str">
        <f>VLOOKUP(Table7[[#This Row],[CID]],ALY,2,FALSE)</f>
        <v>Logical Transitions</v>
      </c>
    </row>
    <row r="1183" spans="1:11" x14ac:dyDescent="0.2">
      <c r="A1183" s="8" t="str">
        <f>Table7[[#This Row],[Test No.]]&amp;Table7[[#This Row],[Section]]&amp;Table7[[#This Row],[Q. No.]]</f>
        <v>P16E57</v>
      </c>
      <c r="B1183" s="8"/>
      <c r="C1183" s="18" t="s">
        <v>134</v>
      </c>
      <c r="D1183" s="6">
        <v>57</v>
      </c>
      <c r="E1183" s="6" t="s">
        <v>31</v>
      </c>
      <c r="F1183" s="14">
        <v>1</v>
      </c>
      <c r="G1183" s="14" t="s">
        <v>59</v>
      </c>
      <c r="H1183" s="14">
        <v>1</v>
      </c>
      <c r="I1183" s="14" t="s">
        <v>37</v>
      </c>
      <c r="J1183" s="3" t="s">
        <v>387</v>
      </c>
      <c r="K1183" s="2" t="str">
        <f>VLOOKUP(Table7[[#This Row],[CID]],ALY,2,FALSE)</f>
        <v>Commas</v>
      </c>
    </row>
    <row r="1184" spans="1:11" x14ac:dyDescent="0.2">
      <c r="A1184" s="8" t="str">
        <f>Table7[[#This Row],[Test No.]]&amp;Table7[[#This Row],[Section]]&amp;Table7[[#This Row],[Q. No.]]</f>
        <v>P16E58</v>
      </c>
      <c r="B1184" s="8"/>
      <c r="C1184" s="18" t="s">
        <v>134</v>
      </c>
      <c r="D1184" s="6">
        <v>58</v>
      </c>
      <c r="E1184" s="6" t="s">
        <v>31</v>
      </c>
      <c r="F1184" s="14">
        <v>2</v>
      </c>
      <c r="G1184" s="13" t="s">
        <v>57</v>
      </c>
      <c r="H1184" s="10">
        <v>5</v>
      </c>
      <c r="I1184" s="13" t="s">
        <v>41</v>
      </c>
      <c r="J1184" s="3" t="s">
        <v>518</v>
      </c>
      <c r="K1184" s="2" t="str">
        <f>VLOOKUP(Table7[[#This Row],[CID]],ALY,2,FALSE)</f>
        <v>Unity &amp; Coherence</v>
      </c>
    </row>
    <row r="1185" spans="1:11" x14ac:dyDescent="0.2">
      <c r="A1185" s="8" t="str">
        <f>Table7[[#This Row],[Test No.]]&amp;Table7[[#This Row],[Section]]&amp;Table7[[#This Row],[Q. No.]]</f>
        <v>P16E59</v>
      </c>
      <c r="B1185" s="8"/>
      <c r="C1185" s="18" t="s">
        <v>134</v>
      </c>
      <c r="D1185" s="6">
        <v>59</v>
      </c>
      <c r="E1185" s="6" t="s">
        <v>31</v>
      </c>
      <c r="F1185" s="14">
        <v>2</v>
      </c>
      <c r="G1185" s="13" t="s">
        <v>57</v>
      </c>
      <c r="H1185" s="10">
        <v>6</v>
      </c>
      <c r="I1185" s="13" t="s">
        <v>42</v>
      </c>
      <c r="J1185" s="6" t="s">
        <v>522</v>
      </c>
      <c r="K1185" s="10" t="str">
        <f>VLOOKUP(Table7[[#This Row],[CID]],ALY,2,FALSE)</f>
        <v>Effectiveness</v>
      </c>
    </row>
    <row r="1186" spans="1:11" x14ac:dyDescent="0.2">
      <c r="A1186" s="8" t="str">
        <f>Table7[[#This Row],[Test No.]]&amp;Table7[[#This Row],[Section]]&amp;Table7[[#This Row],[Q. No.]]</f>
        <v>P16E60</v>
      </c>
      <c r="B1186" s="8"/>
      <c r="C1186" s="18" t="s">
        <v>134</v>
      </c>
      <c r="D1186" s="6">
        <v>60</v>
      </c>
      <c r="E1186" s="6" t="s">
        <v>31</v>
      </c>
      <c r="F1186" s="14">
        <v>1</v>
      </c>
      <c r="G1186" s="14" t="s">
        <v>59</v>
      </c>
      <c r="H1186" s="14">
        <v>1</v>
      </c>
      <c r="I1186" s="11" t="s">
        <v>37</v>
      </c>
      <c r="J1186" s="3" t="s">
        <v>390</v>
      </c>
      <c r="K1186" s="2" t="str">
        <f>VLOOKUP(Table7[[#This Row],[CID]],ALY,2,FALSE)</f>
        <v>Semicolons</v>
      </c>
    </row>
    <row r="1187" spans="1:11" x14ac:dyDescent="0.2">
      <c r="A1187" s="8" t="str">
        <f>Table7[[#This Row],[Test No.]]&amp;Table7[[#This Row],[Section]]&amp;Table7[[#This Row],[Q. No.]]</f>
        <v>P16E61</v>
      </c>
      <c r="B1187" s="8"/>
      <c r="C1187" s="18" t="s">
        <v>134</v>
      </c>
      <c r="D1187" s="6">
        <v>61</v>
      </c>
      <c r="E1187" s="6" t="s">
        <v>31</v>
      </c>
      <c r="F1187" s="14">
        <v>2</v>
      </c>
      <c r="G1187" s="13" t="s">
        <v>57</v>
      </c>
      <c r="H1187" s="10">
        <v>6</v>
      </c>
      <c r="I1187" s="13" t="s">
        <v>42</v>
      </c>
      <c r="J1187" s="6" t="s">
        <v>521</v>
      </c>
      <c r="K1187" s="10" t="str">
        <f>VLOOKUP(Table7[[#This Row],[CID]],ALY,2,FALSE)</f>
        <v>Word Choice</v>
      </c>
    </row>
    <row r="1188" spans="1:11" x14ac:dyDescent="0.2">
      <c r="A1188" s="8" t="str">
        <f>Table7[[#This Row],[Test No.]]&amp;Table7[[#This Row],[Section]]&amp;Table7[[#This Row],[Q. No.]]</f>
        <v>P16E62</v>
      </c>
      <c r="B1188" s="8"/>
      <c r="C1188" s="18" t="s">
        <v>134</v>
      </c>
      <c r="D1188" s="6">
        <v>62</v>
      </c>
      <c r="E1188" s="6" t="s">
        <v>31</v>
      </c>
      <c r="F1188" s="14">
        <v>2</v>
      </c>
      <c r="G1188" s="13" t="s">
        <v>57</v>
      </c>
      <c r="H1188" s="10">
        <v>6</v>
      </c>
      <c r="I1188" s="13" t="s">
        <v>42</v>
      </c>
      <c r="J1188" s="3" t="s">
        <v>521</v>
      </c>
      <c r="K1188" s="2" t="str">
        <f>VLOOKUP(Table7[[#This Row],[CID]],ALY,2,FALSE)</f>
        <v>Word Choice</v>
      </c>
    </row>
    <row r="1189" spans="1:11" x14ac:dyDescent="0.2">
      <c r="A1189" s="8" t="str">
        <f>Table7[[#This Row],[Test No.]]&amp;Table7[[#This Row],[Section]]&amp;Table7[[#This Row],[Q. No.]]</f>
        <v>P16E63</v>
      </c>
      <c r="B1189" s="8"/>
      <c r="C1189" s="18" t="s">
        <v>134</v>
      </c>
      <c r="D1189" s="6">
        <v>63</v>
      </c>
      <c r="E1189" s="6" t="s">
        <v>31</v>
      </c>
      <c r="F1189" s="14">
        <v>2</v>
      </c>
      <c r="G1189" s="13" t="s">
        <v>57</v>
      </c>
      <c r="H1189" s="10">
        <v>4</v>
      </c>
      <c r="I1189" s="13" t="s">
        <v>40</v>
      </c>
      <c r="J1189" s="3" t="s">
        <v>514</v>
      </c>
      <c r="K1189" s="2" t="str">
        <f>VLOOKUP(Table7[[#This Row],[CID]],ALY,2,FALSE)</f>
        <v>Relation to Paragraph/Essay</v>
      </c>
    </row>
    <row r="1190" spans="1:11" x14ac:dyDescent="0.2">
      <c r="A1190" s="8" t="str">
        <f>Table7[[#This Row],[Test No.]]&amp;Table7[[#This Row],[Section]]&amp;Table7[[#This Row],[Q. No.]]</f>
        <v>P16E64</v>
      </c>
      <c r="B1190" s="8"/>
      <c r="C1190" s="18" t="s">
        <v>134</v>
      </c>
      <c r="D1190" s="6">
        <v>64</v>
      </c>
      <c r="E1190" s="6" t="s">
        <v>31</v>
      </c>
      <c r="F1190" s="14">
        <v>2</v>
      </c>
      <c r="G1190" s="13" t="s">
        <v>57</v>
      </c>
      <c r="H1190" s="10">
        <v>4</v>
      </c>
      <c r="I1190" s="13" t="s">
        <v>40</v>
      </c>
      <c r="J1190" s="3" t="s">
        <v>512</v>
      </c>
      <c r="K1190" s="2" t="str">
        <f>VLOOKUP(Table7[[#This Row],[CID]],ALY,2,FALSE)</f>
        <v>Additional Detail &amp; Evidence</v>
      </c>
    </row>
    <row r="1191" spans="1:11" x14ac:dyDescent="0.2">
      <c r="A1191" s="8" t="str">
        <f>Table7[[#This Row],[Test No.]]&amp;Table7[[#This Row],[Section]]&amp;Table7[[#This Row],[Q. No.]]</f>
        <v>P16E65</v>
      </c>
      <c r="B1191" s="8"/>
      <c r="C1191" s="18" t="s">
        <v>134</v>
      </c>
      <c r="D1191" s="6">
        <v>65</v>
      </c>
      <c r="E1191" s="6" t="s">
        <v>31</v>
      </c>
      <c r="F1191" s="14">
        <v>2</v>
      </c>
      <c r="G1191" s="13" t="s">
        <v>57</v>
      </c>
      <c r="H1191" s="10">
        <v>4</v>
      </c>
      <c r="I1191" s="13" t="s">
        <v>40</v>
      </c>
      <c r="J1191" s="3" t="s">
        <v>516</v>
      </c>
      <c r="K1191" s="2" t="str">
        <f>VLOOKUP(Table7[[#This Row],[CID]],ALY,2,FALSE)</f>
        <v>Transitions &amp; Topic Sentences</v>
      </c>
    </row>
    <row r="1192" spans="1:11" x14ac:dyDescent="0.2">
      <c r="A1192" s="8" t="str">
        <f>Table7[[#This Row],[Test No.]]&amp;Table7[[#This Row],[Section]]&amp;Table7[[#This Row],[Q. No.]]</f>
        <v>P16E66</v>
      </c>
      <c r="B1192" s="8"/>
      <c r="C1192" s="18" t="s">
        <v>134</v>
      </c>
      <c r="D1192" s="6">
        <v>66</v>
      </c>
      <c r="E1192" s="6" t="s">
        <v>31</v>
      </c>
      <c r="F1192" s="14">
        <v>1</v>
      </c>
      <c r="G1192" s="14" t="s">
        <v>59</v>
      </c>
      <c r="H1192" s="10">
        <v>2</v>
      </c>
      <c r="I1192" s="13" t="s">
        <v>38</v>
      </c>
      <c r="J1192" s="3" t="s">
        <v>397</v>
      </c>
      <c r="K1192" s="2" t="str">
        <f>VLOOKUP(Table7[[#This Row],[CID]],ALY,2,FALSE)</f>
        <v>Word Choice</v>
      </c>
    </row>
    <row r="1193" spans="1:11" x14ac:dyDescent="0.2">
      <c r="A1193" s="8" t="str">
        <f>Table7[[#This Row],[Test No.]]&amp;Table7[[#This Row],[Section]]&amp;Table7[[#This Row],[Q. No.]]</f>
        <v>P16E67</v>
      </c>
      <c r="B1193" s="8"/>
      <c r="C1193" s="18" t="s">
        <v>134</v>
      </c>
      <c r="D1193" s="6">
        <v>67</v>
      </c>
      <c r="E1193" s="6" t="s">
        <v>31</v>
      </c>
      <c r="F1193" s="14">
        <v>2</v>
      </c>
      <c r="G1193" s="13" t="s">
        <v>57</v>
      </c>
      <c r="H1193" s="10">
        <v>6</v>
      </c>
      <c r="I1193" s="13" t="s">
        <v>42</v>
      </c>
      <c r="J1193" s="3" t="s">
        <v>521</v>
      </c>
      <c r="K1193" s="2" t="str">
        <f>VLOOKUP(Table7[[#This Row],[CID]],ALY,2,FALSE)</f>
        <v>Word Choice</v>
      </c>
    </row>
    <row r="1194" spans="1:11" x14ac:dyDescent="0.2">
      <c r="A1194" s="8" t="str">
        <f>Table7[[#This Row],[Test No.]]&amp;Table7[[#This Row],[Section]]&amp;Table7[[#This Row],[Q. No.]]</f>
        <v>P16E68</v>
      </c>
      <c r="B1194" s="8"/>
      <c r="C1194" s="18" t="s">
        <v>134</v>
      </c>
      <c r="D1194" s="6">
        <v>68</v>
      </c>
      <c r="E1194" s="6" t="s">
        <v>31</v>
      </c>
      <c r="F1194" s="14">
        <v>1</v>
      </c>
      <c r="G1194" s="14" t="s">
        <v>59</v>
      </c>
      <c r="H1194" s="10">
        <v>2</v>
      </c>
      <c r="I1194" s="13" t="s">
        <v>38</v>
      </c>
      <c r="J1194" s="3" t="s">
        <v>395</v>
      </c>
      <c r="K1194" s="2" t="str">
        <f>VLOOKUP(Table7[[#This Row],[CID]],ALY,2,FALSE)</f>
        <v>Verb Forms/Tense Agreement</v>
      </c>
    </row>
    <row r="1195" spans="1:11" x14ac:dyDescent="0.2">
      <c r="A1195" s="8" t="str">
        <f>Table7[[#This Row],[Test No.]]&amp;Table7[[#This Row],[Section]]&amp;Table7[[#This Row],[Q. No.]]</f>
        <v>P16E69</v>
      </c>
      <c r="B1195" s="8"/>
      <c r="C1195" s="18" t="s">
        <v>134</v>
      </c>
      <c r="D1195" s="6">
        <v>69</v>
      </c>
      <c r="E1195" s="6" t="s">
        <v>31</v>
      </c>
      <c r="F1195" s="14">
        <v>2</v>
      </c>
      <c r="G1195" s="13" t="s">
        <v>57</v>
      </c>
      <c r="H1195" s="10">
        <v>4</v>
      </c>
      <c r="I1195" s="13" t="s">
        <v>40</v>
      </c>
      <c r="J1195" s="3" t="s">
        <v>514</v>
      </c>
      <c r="K1195" s="2" t="str">
        <f>VLOOKUP(Table7[[#This Row],[CID]],ALY,2,FALSE)</f>
        <v>Relation to Paragraph/Essay</v>
      </c>
    </row>
    <row r="1196" spans="1:11" x14ac:dyDescent="0.2">
      <c r="A1196" s="8" t="str">
        <f>Table7[[#This Row],[Test No.]]&amp;Table7[[#This Row],[Section]]&amp;Table7[[#This Row],[Q. No.]]</f>
        <v>P16E70</v>
      </c>
      <c r="B1196" s="8"/>
      <c r="C1196" s="18" t="s">
        <v>134</v>
      </c>
      <c r="D1196" s="6">
        <v>70</v>
      </c>
      <c r="E1196" s="6" t="s">
        <v>31</v>
      </c>
      <c r="F1196" s="14">
        <v>1</v>
      </c>
      <c r="G1196" s="14" t="s">
        <v>59</v>
      </c>
      <c r="H1196" s="14">
        <v>1</v>
      </c>
      <c r="I1196" s="11" t="s">
        <v>37</v>
      </c>
      <c r="J1196" s="3" t="s">
        <v>387</v>
      </c>
      <c r="K1196" s="2" t="str">
        <f>VLOOKUP(Table7[[#This Row],[CID]],ALY,2,FALSE)</f>
        <v>Commas</v>
      </c>
    </row>
    <row r="1197" spans="1:11" x14ac:dyDescent="0.2">
      <c r="A1197" s="8" t="str">
        <f>Table7[[#This Row],[Test No.]]&amp;Table7[[#This Row],[Section]]&amp;Table7[[#This Row],[Q. No.]]</f>
        <v>P16E71</v>
      </c>
      <c r="B1197" s="8"/>
      <c r="C1197" s="18" t="s">
        <v>134</v>
      </c>
      <c r="D1197" s="6">
        <v>71</v>
      </c>
      <c r="E1197" s="6" t="s">
        <v>31</v>
      </c>
      <c r="F1197" s="14">
        <v>1</v>
      </c>
      <c r="G1197" s="14" t="s">
        <v>59</v>
      </c>
      <c r="H1197" s="14">
        <v>1</v>
      </c>
      <c r="I1197" s="14" t="s">
        <v>37</v>
      </c>
      <c r="J1197" s="3" t="s">
        <v>392</v>
      </c>
      <c r="K1197" s="2" t="str">
        <f>VLOOKUP(Table7[[#This Row],[CID]],ALY,2,FALSE)</f>
        <v>Periods</v>
      </c>
    </row>
    <row r="1198" spans="1:11" x14ac:dyDescent="0.2">
      <c r="A1198" s="8" t="str">
        <f>Table7[[#This Row],[Test No.]]&amp;Table7[[#This Row],[Section]]&amp;Table7[[#This Row],[Q. No.]]</f>
        <v>P16E72</v>
      </c>
      <c r="B1198" s="8"/>
      <c r="C1198" s="18" t="s">
        <v>134</v>
      </c>
      <c r="D1198" s="6">
        <v>72</v>
      </c>
      <c r="E1198" s="6" t="s">
        <v>31</v>
      </c>
      <c r="F1198" s="14">
        <v>1</v>
      </c>
      <c r="G1198" s="14" t="s">
        <v>59</v>
      </c>
      <c r="H1198" s="10">
        <v>2</v>
      </c>
      <c r="I1198" s="13" t="s">
        <v>38</v>
      </c>
      <c r="J1198" s="3" t="s">
        <v>397</v>
      </c>
      <c r="K1198" s="2" t="str">
        <f>VLOOKUP(Table7[[#This Row],[CID]],ALY,2,FALSE)</f>
        <v>Word Choice</v>
      </c>
    </row>
    <row r="1199" spans="1:11" x14ac:dyDescent="0.2">
      <c r="A1199" s="8" t="str">
        <f>Table7[[#This Row],[Test No.]]&amp;Table7[[#This Row],[Section]]&amp;Table7[[#This Row],[Q. No.]]</f>
        <v>P16E73</v>
      </c>
      <c r="B1199" s="8"/>
      <c r="C1199" s="18" t="s">
        <v>134</v>
      </c>
      <c r="D1199" s="6">
        <v>73</v>
      </c>
      <c r="E1199" s="6" t="s">
        <v>31</v>
      </c>
      <c r="F1199" s="14">
        <v>2</v>
      </c>
      <c r="G1199" s="13" t="s">
        <v>57</v>
      </c>
      <c r="H1199" s="10">
        <v>6</v>
      </c>
      <c r="I1199" s="13" t="s">
        <v>42</v>
      </c>
      <c r="J1199" s="3" t="s">
        <v>521</v>
      </c>
      <c r="K1199" s="2" t="str">
        <f>VLOOKUP(Table7[[#This Row],[CID]],ALY,2,FALSE)</f>
        <v>Word Choice</v>
      </c>
    </row>
    <row r="1200" spans="1:11" x14ac:dyDescent="0.2">
      <c r="A1200" s="8" t="str">
        <f>Table7[[#This Row],[Test No.]]&amp;Table7[[#This Row],[Section]]&amp;Table7[[#This Row],[Q. No.]]</f>
        <v>P16E74</v>
      </c>
      <c r="B1200" s="8"/>
      <c r="C1200" s="18" t="s">
        <v>134</v>
      </c>
      <c r="D1200" s="6">
        <v>74</v>
      </c>
      <c r="E1200" s="6" t="s">
        <v>31</v>
      </c>
      <c r="F1200" s="14">
        <v>2</v>
      </c>
      <c r="G1200" s="13" t="s">
        <v>57</v>
      </c>
      <c r="H1200" s="10">
        <v>6</v>
      </c>
      <c r="I1200" s="13" t="s">
        <v>42</v>
      </c>
      <c r="J1200" s="3" t="s">
        <v>521</v>
      </c>
      <c r="K1200" s="2" t="str">
        <f>VLOOKUP(Table7[[#This Row],[CID]],ALY,2,FALSE)</f>
        <v>Word Choice</v>
      </c>
    </row>
    <row r="1201" spans="1:11" x14ac:dyDescent="0.2">
      <c r="A1201" s="8" t="str">
        <f>Table7[[#This Row],[Test No.]]&amp;Table7[[#This Row],[Section]]&amp;Table7[[#This Row],[Q. No.]]</f>
        <v>P16E75</v>
      </c>
      <c r="B1201" s="8"/>
      <c r="C1201" s="9" t="s">
        <v>134</v>
      </c>
      <c r="D1201" s="6">
        <v>75</v>
      </c>
      <c r="E1201" s="6" t="s">
        <v>31</v>
      </c>
      <c r="F1201" s="14">
        <v>2</v>
      </c>
      <c r="G1201" s="13" t="s">
        <v>57</v>
      </c>
      <c r="H1201" s="10">
        <v>4</v>
      </c>
      <c r="I1201" s="13" t="s">
        <v>40</v>
      </c>
      <c r="J1201" s="6" t="s">
        <v>512</v>
      </c>
      <c r="K1201" s="10" t="str">
        <f>VLOOKUP(Table7[[#This Row],[CID]],ALY,2,FALSE)</f>
        <v>Additional Detail &amp; Evidence</v>
      </c>
    </row>
    <row r="1202" spans="1:11" x14ac:dyDescent="0.2">
      <c r="A1202" s="8" t="str">
        <f>Table7[[#This Row],[Test No.]]&amp;Table7[[#This Row],[Section]]&amp;Table7[[#This Row],[Q. No.]]</f>
        <v>P17E1</v>
      </c>
      <c r="B1202" s="8"/>
      <c r="C1202" s="9" t="s">
        <v>133</v>
      </c>
      <c r="D1202" s="6">
        <v>1</v>
      </c>
      <c r="E1202" s="6" t="s">
        <v>31</v>
      </c>
      <c r="F1202" s="14">
        <v>1</v>
      </c>
      <c r="G1202" s="14" t="s">
        <v>59</v>
      </c>
      <c r="H1202" s="14">
        <v>1</v>
      </c>
      <c r="I1202" s="14" t="s">
        <v>37</v>
      </c>
      <c r="J1202" s="6" t="s">
        <v>387</v>
      </c>
      <c r="K1202" s="10" t="str">
        <f>VLOOKUP(Table7[[#This Row],[CID]],ALY,2,FALSE)</f>
        <v>Commas</v>
      </c>
    </row>
    <row r="1203" spans="1:11" x14ac:dyDescent="0.2">
      <c r="A1203" s="8" t="str">
        <f>Table7[[#This Row],[Test No.]]&amp;Table7[[#This Row],[Section]]&amp;Table7[[#This Row],[Q. No.]]</f>
        <v>P17E2</v>
      </c>
      <c r="B1203" s="8"/>
      <c r="C1203" s="9" t="s">
        <v>133</v>
      </c>
      <c r="D1203" s="6">
        <v>2</v>
      </c>
      <c r="E1203" s="6" t="s">
        <v>31</v>
      </c>
      <c r="F1203" s="14">
        <v>1</v>
      </c>
      <c r="G1203" s="14" t="s">
        <v>59</v>
      </c>
      <c r="H1203" s="10">
        <v>2</v>
      </c>
      <c r="I1203" s="13" t="s">
        <v>38</v>
      </c>
      <c r="J1203" s="3" t="s">
        <v>393</v>
      </c>
      <c r="K1203" s="2" t="str">
        <f>VLOOKUP(Table7[[#This Row],[CID]],ALY,2,FALSE)</f>
        <v>SVA</v>
      </c>
    </row>
    <row r="1204" spans="1:11" x14ac:dyDescent="0.2">
      <c r="A1204" s="8" t="str">
        <f>Table7[[#This Row],[Test No.]]&amp;Table7[[#This Row],[Section]]&amp;Table7[[#This Row],[Q. No.]]</f>
        <v>P17E3</v>
      </c>
      <c r="B1204" s="8"/>
      <c r="C1204" s="9" t="s">
        <v>133</v>
      </c>
      <c r="D1204" s="6">
        <v>3</v>
      </c>
      <c r="E1204" s="6" t="s">
        <v>31</v>
      </c>
      <c r="F1204" s="14">
        <v>1</v>
      </c>
      <c r="G1204" s="14" t="s">
        <v>59</v>
      </c>
      <c r="H1204" s="14">
        <v>1</v>
      </c>
      <c r="I1204" s="14" t="s">
        <v>37</v>
      </c>
      <c r="J1204" s="3" t="s">
        <v>390</v>
      </c>
      <c r="K1204" s="2" t="str">
        <f>VLOOKUP(Table7[[#This Row],[CID]],ALY,2,FALSE)</f>
        <v>Semicolons</v>
      </c>
    </row>
    <row r="1205" spans="1:11" x14ac:dyDescent="0.2">
      <c r="A1205" s="8" t="str">
        <f>Table7[[#This Row],[Test No.]]&amp;Table7[[#This Row],[Section]]&amp;Table7[[#This Row],[Q. No.]]</f>
        <v>P17E4</v>
      </c>
      <c r="B1205" s="8"/>
      <c r="C1205" s="9" t="s">
        <v>133</v>
      </c>
      <c r="D1205" s="6">
        <v>4</v>
      </c>
      <c r="E1205" s="6" t="s">
        <v>31</v>
      </c>
      <c r="F1205" s="14">
        <v>2</v>
      </c>
      <c r="G1205" s="13" t="s">
        <v>57</v>
      </c>
      <c r="H1205" s="10">
        <v>6</v>
      </c>
      <c r="I1205" s="13" t="s">
        <v>42</v>
      </c>
      <c r="J1205" s="3" t="s">
        <v>521</v>
      </c>
      <c r="K1205" s="2" t="str">
        <f>VLOOKUP(Table7[[#This Row],[CID]],ALY,2,FALSE)</f>
        <v>Word Choice</v>
      </c>
    </row>
    <row r="1206" spans="1:11" x14ac:dyDescent="0.2">
      <c r="A1206" s="8" t="str">
        <f>Table7[[#This Row],[Test No.]]&amp;Table7[[#This Row],[Section]]&amp;Table7[[#This Row],[Q. No.]]</f>
        <v>P17E5</v>
      </c>
      <c r="B1206" s="8"/>
      <c r="C1206" s="9" t="s">
        <v>133</v>
      </c>
      <c r="D1206" s="6">
        <v>5</v>
      </c>
      <c r="E1206" s="6" t="s">
        <v>31</v>
      </c>
      <c r="F1206" s="14">
        <v>1</v>
      </c>
      <c r="G1206" s="14" t="s">
        <v>59</v>
      </c>
      <c r="H1206" s="10">
        <v>2</v>
      </c>
      <c r="I1206" s="13" t="s">
        <v>38</v>
      </c>
      <c r="J1206" s="3" t="s">
        <v>393</v>
      </c>
      <c r="K1206" s="2" t="str">
        <f>VLOOKUP(Table7[[#This Row],[CID]],ALY,2,FALSE)</f>
        <v>SVA</v>
      </c>
    </row>
    <row r="1207" spans="1:11" x14ac:dyDescent="0.2">
      <c r="A1207" s="8" t="str">
        <f>Table7[[#This Row],[Test No.]]&amp;Table7[[#This Row],[Section]]&amp;Table7[[#This Row],[Q. No.]]</f>
        <v>P17E6</v>
      </c>
      <c r="B1207" s="8"/>
      <c r="C1207" s="9" t="s">
        <v>133</v>
      </c>
      <c r="D1207" s="6">
        <v>6</v>
      </c>
      <c r="E1207" s="6" t="s">
        <v>31</v>
      </c>
      <c r="F1207" s="14">
        <v>1</v>
      </c>
      <c r="G1207" s="14" t="s">
        <v>59</v>
      </c>
      <c r="H1207" s="10">
        <v>2</v>
      </c>
      <c r="I1207" s="13" t="s">
        <v>38</v>
      </c>
      <c r="J1207" s="3" t="s">
        <v>393</v>
      </c>
      <c r="K1207" s="2" t="str">
        <f>VLOOKUP(Table7[[#This Row],[CID]],ALY,2,FALSE)</f>
        <v>SVA</v>
      </c>
    </row>
    <row r="1208" spans="1:11" x14ac:dyDescent="0.2">
      <c r="A1208" s="8" t="str">
        <f>Table7[[#This Row],[Test No.]]&amp;Table7[[#This Row],[Section]]&amp;Table7[[#This Row],[Q. No.]]</f>
        <v>P17E7</v>
      </c>
      <c r="B1208" s="8"/>
      <c r="C1208" s="9" t="s">
        <v>133</v>
      </c>
      <c r="D1208" s="6">
        <v>7</v>
      </c>
      <c r="E1208" s="6" t="s">
        <v>31</v>
      </c>
      <c r="F1208" s="14">
        <v>1</v>
      </c>
      <c r="G1208" s="14" t="s">
        <v>59</v>
      </c>
      <c r="H1208" s="14">
        <v>1</v>
      </c>
      <c r="I1208" s="14" t="s">
        <v>37</v>
      </c>
      <c r="J1208" s="3" t="s">
        <v>388</v>
      </c>
      <c r="K1208" s="2" t="str">
        <f>VLOOKUP(Table7[[#This Row],[CID]],ALY,2,FALSE)</f>
        <v>Apostrophes</v>
      </c>
    </row>
    <row r="1209" spans="1:11" x14ac:dyDescent="0.2">
      <c r="A1209" s="8" t="str">
        <f>Table7[[#This Row],[Test No.]]&amp;Table7[[#This Row],[Section]]&amp;Table7[[#This Row],[Q. No.]]</f>
        <v>P17E8</v>
      </c>
      <c r="B1209" s="8"/>
      <c r="C1209" s="9" t="s">
        <v>133</v>
      </c>
      <c r="D1209" s="6">
        <v>8</v>
      </c>
      <c r="E1209" s="6" t="s">
        <v>31</v>
      </c>
      <c r="F1209" s="14">
        <v>2</v>
      </c>
      <c r="G1209" s="13" t="s">
        <v>57</v>
      </c>
      <c r="H1209" s="10">
        <v>4</v>
      </c>
      <c r="I1209" s="13" t="s">
        <v>40</v>
      </c>
      <c r="J1209" s="3" t="s">
        <v>512</v>
      </c>
      <c r="K1209" s="2" t="str">
        <f>VLOOKUP(Table7[[#This Row],[CID]],ALY,2,FALSE)</f>
        <v>Additional Detail &amp; Evidence</v>
      </c>
    </row>
    <row r="1210" spans="1:11" x14ac:dyDescent="0.2">
      <c r="A1210" s="8" t="str">
        <f>Table7[[#This Row],[Test No.]]&amp;Table7[[#This Row],[Section]]&amp;Table7[[#This Row],[Q. No.]]</f>
        <v>P17E9</v>
      </c>
      <c r="B1210" s="8"/>
      <c r="C1210" s="9" t="s">
        <v>133</v>
      </c>
      <c r="D1210" s="6">
        <v>9</v>
      </c>
      <c r="E1210" s="6" t="s">
        <v>31</v>
      </c>
      <c r="F1210" s="14">
        <v>2</v>
      </c>
      <c r="G1210" s="13" t="s">
        <v>57</v>
      </c>
      <c r="H1210" s="10">
        <v>4</v>
      </c>
      <c r="I1210" s="13" t="s">
        <v>40</v>
      </c>
      <c r="J1210" s="3" t="s">
        <v>513</v>
      </c>
      <c r="K1210" s="2" t="str">
        <f>VLOOKUP(Table7[[#This Row],[CID]],ALY,2,FALSE)</f>
        <v>Writer's Goal</v>
      </c>
    </row>
    <row r="1211" spans="1:11" x14ac:dyDescent="0.2">
      <c r="A1211" s="8" t="str">
        <f>Table7[[#This Row],[Test No.]]&amp;Table7[[#This Row],[Section]]&amp;Table7[[#This Row],[Q. No.]]</f>
        <v>P17E10</v>
      </c>
      <c r="B1211" s="8"/>
      <c r="C1211" s="9" t="s">
        <v>133</v>
      </c>
      <c r="D1211" s="6">
        <v>10</v>
      </c>
      <c r="E1211" s="6" t="s">
        <v>31</v>
      </c>
      <c r="F1211" s="14">
        <v>2</v>
      </c>
      <c r="G1211" s="13" t="s">
        <v>57</v>
      </c>
      <c r="H1211" s="10">
        <v>6</v>
      </c>
      <c r="I1211" s="13" t="s">
        <v>42</v>
      </c>
      <c r="J1211" s="3" t="s">
        <v>521</v>
      </c>
      <c r="K1211" s="2" t="str">
        <f>VLOOKUP(Table7[[#This Row],[CID]],ALY,2,FALSE)</f>
        <v>Word Choice</v>
      </c>
    </row>
    <row r="1212" spans="1:11" x14ac:dyDescent="0.2">
      <c r="A1212" s="8" t="str">
        <f>Table7[[#This Row],[Test No.]]&amp;Table7[[#This Row],[Section]]&amp;Table7[[#This Row],[Q. No.]]</f>
        <v>P17E11</v>
      </c>
      <c r="B1212" s="8"/>
      <c r="C1212" s="9" t="s">
        <v>133</v>
      </c>
      <c r="D1212" s="6">
        <v>11</v>
      </c>
      <c r="E1212" s="6" t="s">
        <v>31</v>
      </c>
      <c r="F1212" s="14">
        <v>1</v>
      </c>
      <c r="G1212" s="14" t="s">
        <v>59</v>
      </c>
      <c r="H1212" s="10">
        <v>2</v>
      </c>
      <c r="I1212" s="13" t="s">
        <v>38</v>
      </c>
      <c r="J1212" s="3" t="s">
        <v>397</v>
      </c>
      <c r="K1212" s="2" t="str">
        <f>VLOOKUP(Table7[[#This Row],[CID]],ALY,2,FALSE)</f>
        <v>Word Choice</v>
      </c>
    </row>
    <row r="1213" spans="1:11" x14ac:dyDescent="0.2">
      <c r="A1213" s="8" t="str">
        <f>Table7[[#This Row],[Test No.]]&amp;Table7[[#This Row],[Section]]&amp;Table7[[#This Row],[Q. No.]]</f>
        <v>P17E12</v>
      </c>
      <c r="B1213" s="8"/>
      <c r="C1213" s="9" t="s">
        <v>133</v>
      </c>
      <c r="D1213" s="6">
        <v>12</v>
      </c>
      <c r="E1213" s="6" t="s">
        <v>31</v>
      </c>
      <c r="F1213" s="14">
        <v>1</v>
      </c>
      <c r="G1213" s="14" t="s">
        <v>59</v>
      </c>
      <c r="H1213" s="10">
        <v>3</v>
      </c>
      <c r="I1213" s="13" t="s">
        <v>39</v>
      </c>
      <c r="J1213" s="3" t="s">
        <v>400</v>
      </c>
      <c r="K1213" s="2" t="str">
        <f>VLOOKUP(Table7[[#This Row],[CID]],ALY,2,FALSE)</f>
        <v>Run-On Sentence</v>
      </c>
    </row>
    <row r="1214" spans="1:11" x14ac:dyDescent="0.2">
      <c r="A1214" s="8" t="str">
        <f>Table7[[#This Row],[Test No.]]&amp;Table7[[#This Row],[Section]]&amp;Table7[[#This Row],[Q. No.]]</f>
        <v>P17E13</v>
      </c>
      <c r="B1214" s="8"/>
      <c r="C1214" s="9" t="s">
        <v>133</v>
      </c>
      <c r="D1214" s="6">
        <v>13</v>
      </c>
      <c r="E1214" s="6" t="s">
        <v>31</v>
      </c>
      <c r="F1214" s="14">
        <v>1</v>
      </c>
      <c r="G1214" s="14" t="s">
        <v>59</v>
      </c>
      <c r="H1214" s="10">
        <v>2</v>
      </c>
      <c r="I1214" s="13" t="s">
        <v>38</v>
      </c>
      <c r="J1214" s="3" t="s">
        <v>393</v>
      </c>
      <c r="K1214" s="2" t="str">
        <f>VLOOKUP(Table7[[#This Row],[CID]],ALY,2,FALSE)</f>
        <v>SVA</v>
      </c>
    </row>
    <row r="1215" spans="1:11" x14ac:dyDescent="0.2">
      <c r="A1215" s="8" t="str">
        <f>Table7[[#This Row],[Test No.]]&amp;Table7[[#This Row],[Section]]&amp;Table7[[#This Row],[Q. No.]]</f>
        <v>P17E14</v>
      </c>
      <c r="B1215" s="8"/>
      <c r="C1215" s="9" t="s">
        <v>133</v>
      </c>
      <c r="D1215" s="6">
        <v>14</v>
      </c>
      <c r="E1215" s="6" t="s">
        <v>31</v>
      </c>
      <c r="F1215" s="14">
        <v>1</v>
      </c>
      <c r="G1215" s="14" t="s">
        <v>59</v>
      </c>
      <c r="H1215" s="14">
        <v>1</v>
      </c>
      <c r="I1215" s="14" t="s">
        <v>37</v>
      </c>
      <c r="J1215" s="3" t="s">
        <v>387</v>
      </c>
      <c r="K1215" s="2" t="str">
        <f>VLOOKUP(Table7[[#This Row],[CID]],ALY,2,FALSE)</f>
        <v>Commas</v>
      </c>
    </row>
    <row r="1216" spans="1:11" x14ac:dyDescent="0.2">
      <c r="A1216" s="8" t="str">
        <f>Table7[[#This Row],[Test No.]]&amp;Table7[[#This Row],[Section]]&amp;Table7[[#This Row],[Q. No.]]</f>
        <v>P17E15</v>
      </c>
      <c r="B1216" s="8"/>
      <c r="C1216" s="9" t="s">
        <v>133</v>
      </c>
      <c r="D1216" s="6">
        <v>15</v>
      </c>
      <c r="E1216" s="6" t="s">
        <v>31</v>
      </c>
      <c r="F1216" s="14">
        <v>2</v>
      </c>
      <c r="G1216" s="13" t="s">
        <v>57</v>
      </c>
      <c r="H1216" s="10">
        <v>4</v>
      </c>
      <c r="I1216" s="13" t="s">
        <v>40</v>
      </c>
      <c r="J1216" s="3" t="s">
        <v>512</v>
      </c>
      <c r="K1216" s="2" t="str">
        <f>VLOOKUP(Table7[[#This Row],[CID]],ALY,2,FALSE)</f>
        <v>Additional Detail &amp; Evidence</v>
      </c>
    </row>
    <row r="1217" spans="1:11" x14ac:dyDescent="0.2">
      <c r="A1217" s="8" t="str">
        <f>Table7[[#This Row],[Test No.]]&amp;Table7[[#This Row],[Section]]&amp;Table7[[#This Row],[Q. No.]]</f>
        <v>P17E16</v>
      </c>
      <c r="B1217" s="8"/>
      <c r="C1217" s="9" t="s">
        <v>133</v>
      </c>
      <c r="D1217" s="6">
        <v>16</v>
      </c>
      <c r="E1217" s="6" t="s">
        <v>31</v>
      </c>
      <c r="F1217" s="14">
        <v>1</v>
      </c>
      <c r="G1217" s="14" t="s">
        <v>59</v>
      </c>
      <c r="H1217" s="10">
        <v>2</v>
      </c>
      <c r="I1217" s="13" t="s">
        <v>38</v>
      </c>
      <c r="J1217" s="3" t="s">
        <v>393</v>
      </c>
      <c r="K1217" s="2" t="str">
        <f>VLOOKUP(Table7[[#This Row],[CID]],ALY,2,FALSE)</f>
        <v>SVA</v>
      </c>
    </row>
    <row r="1218" spans="1:11" x14ac:dyDescent="0.2">
      <c r="A1218" s="8" t="str">
        <f>Table7[[#This Row],[Test No.]]&amp;Table7[[#This Row],[Section]]&amp;Table7[[#This Row],[Q. No.]]</f>
        <v>P17E17</v>
      </c>
      <c r="B1218" s="8"/>
      <c r="C1218" s="9" t="s">
        <v>133</v>
      </c>
      <c r="D1218" s="6">
        <v>17</v>
      </c>
      <c r="E1218" s="6" t="s">
        <v>31</v>
      </c>
      <c r="F1218" s="14">
        <v>1</v>
      </c>
      <c r="G1218" s="14" t="s">
        <v>59</v>
      </c>
      <c r="H1218" s="10">
        <v>2</v>
      </c>
      <c r="I1218" s="13" t="s">
        <v>38</v>
      </c>
      <c r="J1218" s="3" t="s">
        <v>397</v>
      </c>
      <c r="K1218" s="2" t="str">
        <f>VLOOKUP(Table7[[#This Row],[CID]],ALY,2,FALSE)</f>
        <v>Word Choice</v>
      </c>
    </row>
    <row r="1219" spans="1:11" x14ac:dyDescent="0.2">
      <c r="A1219" s="8" t="str">
        <f>Table7[[#This Row],[Test No.]]&amp;Table7[[#This Row],[Section]]&amp;Table7[[#This Row],[Q. No.]]</f>
        <v>P17E18</v>
      </c>
      <c r="B1219" s="8"/>
      <c r="C1219" s="9" t="s">
        <v>133</v>
      </c>
      <c r="D1219" s="6">
        <v>18</v>
      </c>
      <c r="E1219" s="6" t="s">
        <v>31</v>
      </c>
      <c r="F1219" s="14">
        <v>2</v>
      </c>
      <c r="G1219" s="13" t="s">
        <v>57</v>
      </c>
      <c r="H1219" s="10">
        <v>5</v>
      </c>
      <c r="I1219" s="13" t="s">
        <v>41</v>
      </c>
      <c r="J1219" s="3" t="s">
        <v>519</v>
      </c>
      <c r="K1219" s="2" t="str">
        <f>VLOOKUP(Table7[[#This Row],[CID]],ALY,2,FALSE)</f>
        <v>Opening/Transitional/Closing</v>
      </c>
    </row>
    <row r="1220" spans="1:11" x14ac:dyDescent="0.2">
      <c r="A1220" s="8" t="str">
        <f>Table7[[#This Row],[Test No.]]&amp;Table7[[#This Row],[Section]]&amp;Table7[[#This Row],[Q. No.]]</f>
        <v>P17E19</v>
      </c>
      <c r="B1220" s="8"/>
      <c r="C1220" s="9" t="s">
        <v>133</v>
      </c>
      <c r="D1220" s="6">
        <v>19</v>
      </c>
      <c r="E1220" s="6" t="s">
        <v>31</v>
      </c>
      <c r="F1220" s="14">
        <v>2</v>
      </c>
      <c r="G1220" s="13" t="s">
        <v>57</v>
      </c>
      <c r="H1220" s="10">
        <v>5</v>
      </c>
      <c r="I1220" s="13" t="s">
        <v>41</v>
      </c>
      <c r="J1220" s="3" t="s">
        <v>519</v>
      </c>
      <c r="K1220" s="2" t="str">
        <f>VLOOKUP(Table7[[#This Row],[CID]],ALY,2,FALSE)</f>
        <v>Opening/Transitional/Closing</v>
      </c>
    </row>
    <row r="1221" spans="1:11" x14ac:dyDescent="0.2">
      <c r="A1221" s="8" t="str">
        <f>Table7[[#This Row],[Test No.]]&amp;Table7[[#This Row],[Section]]&amp;Table7[[#This Row],[Q. No.]]</f>
        <v>P17E20</v>
      </c>
      <c r="B1221" s="8"/>
      <c r="C1221" s="9" t="s">
        <v>133</v>
      </c>
      <c r="D1221" s="6">
        <v>20</v>
      </c>
      <c r="E1221" s="6" t="s">
        <v>31</v>
      </c>
      <c r="F1221" s="14">
        <v>2</v>
      </c>
      <c r="G1221" s="13" t="s">
        <v>57</v>
      </c>
      <c r="H1221" s="10">
        <v>5</v>
      </c>
      <c r="I1221" s="13" t="s">
        <v>41</v>
      </c>
      <c r="J1221" s="3" t="s">
        <v>519</v>
      </c>
      <c r="K1221" s="2" t="str">
        <f>VLOOKUP(Table7[[#This Row],[CID]],ALY,2,FALSE)</f>
        <v>Opening/Transitional/Closing</v>
      </c>
    </row>
    <row r="1222" spans="1:11" x14ac:dyDescent="0.2">
      <c r="A1222" s="8" t="str">
        <f>Table7[[#This Row],[Test No.]]&amp;Table7[[#This Row],[Section]]&amp;Table7[[#This Row],[Q. No.]]</f>
        <v>P17E21</v>
      </c>
      <c r="B1222" s="8"/>
      <c r="C1222" s="9" t="s">
        <v>133</v>
      </c>
      <c r="D1222" s="6">
        <v>21</v>
      </c>
      <c r="E1222" s="6" t="s">
        <v>31</v>
      </c>
      <c r="F1222" s="14">
        <v>1</v>
      </c>
      <c r="G1222" s="14" t="s">
        <v>59</v>
      </c>
      <c r="H1222" s="10">
        <v>2</v>
      </c>
      <c r="I1222" s="13" t="s">
        <v>38</v>
      </c>
      <c r="J1222" s="3" t="s">
        <v>397</v>
      </c>
      <c r="K1222" s="2" t="str">
        <f>VLOOKUP(Table7[[#This Row],[CID]],ALY,2,FALSE)</f>
        <v>Word Choice</v>
      </c>
    </row>
    <row r="1223" spans="1:11" x14ac:dyDescent="0.2">
      <c r="A1223" s="8" t="str">
        <f>Table7[[#This Row],[Test No.]]&amp;Table7[[#This Row],[Section]]&amp;Table7[[#This Row],[Q. No.]]</f>
        <v>P17E22</v>
      </c>
      <c r="B1223" s="8"/>
      <c r="C1223" s="9" t="s">
        <v>133</v>
      </c>
      <c r="D1223" s="6">
        <v>22</v>
      </c>
      <c r="E1223" s="6" t="s">
        <v>31</v>
      </c>
      <c r="F1223" s="14">
        <v>1</v>
      </c>
      <c r="G1223" s="14" t="s">
        <v>59</v>
      </c>
      <c r="H1223" s="10">
        <v>3</v>
      </c>
      <c r="I1223" s="13" t="s">
        <v>39</v>
      </c>
      <c r="J1223" s="3" t="s">
        <v>399</v>
      </c>
      <c r="K1223" s="2" t="str">
        <f>VLOOKUP(Table7[[#This Row],[CID]],ALY,2,FALSE)</f>
        <v>Sentence Fragment</v>
      </c>
    </row>
    <row r="1224" spans="1:11" x14ac:dyDescent="0.2">
      <c r="A1224" s="8" t="str">
        <f>Table7[[#This Row],[Test No.]]&amp;Table7[[#This Row],[Section]]&amp;Table7[[#This Row],[Q. No.]]</f>
        <v>P17E23</v>
      </c>
      <c r="B1224" s="8"/>
      <c r="C1224" s="9" t="s">
        <v>133</v>
      </c>
      <c r="D1224" s="6">
        <v>23</v>
      </c>
      <c r="E1224" s="6" t="s">
        <v>31</v>
      </c>
      <c r="F1224" s="14">
        <v>1</v>
      </c>
      <c r="G1224" s="14" t="s">
        <v>59</v>
      </c>
      <c r="H1224" s="10">
        <v>2</v>
      </c>
      <c r="I1224" s="13" t="s">
        <v>38</v>
      </c>
      <c r="J1224" s="3" t="s">
        <v>397</v>
      </c>
      <c r="K1224" s="2" t="str">
        <f>VLOOKUP(Table7[[#This Row],[CID]],ALY,2,FALSE)</f>
        <v>Word Choice</v>
      </c>
    </row>
    <row r="1225" spans="1:11" x14ac:dyDescent="0.2">
      <c r="A1225" s="8" t="str">
        <f>Table7[[#This Row],[Test No.]]&amp;Table7[[#This Row],[Section]]&amp;Table7[[#This Row],[Q. No.]]</f>
        <v>P17E24</v>
      </c>
      <c r="B1225" s="8"/>
      <c r="C1225" s="9" t="s">
        <v>133</v>
      </c>
      <c r="D1225" s="6">
        <v>24</v>
      </c>
      <c r="E1225" s="6" t="s">
        <v>31</v>
      </c>
      <c r="F1225" s="14">
        <v>1</v>
      </c>
      <c r="G1225" s="14" t="s">
        <v>59</v>
      </c>
      <c r="H1225" s="14">
        <v>1</v>
      </c>
      <c r="I1225" s="14" t="s">
        <v>37</v>
      </c>
      <c r="J1225" s="3" t="s">
        <v>388</v>
      </c>
      <c r="K1225" s="2" t="str">
        <f>VLOOKUP(Table7[[#This Row],[CID]],ALY,2,FALSE)</f>
        <v>Apostrophes</v>
      </c>
    </row>
    <row r="1226" spans="1:11" x14ac:dyDescent="0.2">
      <c r="A1226" s="8" t="str">
        <f>Table7[[#This Row],[Test No.]]&amp;Table7[[#This Row],[Section]]&amp;Table7[[#This Row],[Q. No.]]</f>
        <v>P17E25</v>
      </c>
      <c r="B1226" s="8"/>
      <c r="C1226" s="9" t="s">
        <v>133</v>
      </c>
      <c r="D1226" s="6">
        <v>25</v>
      </c>
      <c r="E1226" s="6" t="s">
        <v>31</v>
      </c>
      <c r="F1226" s="14">
        <v>1</v>
      </c>
      <c r="G1226" s="14" t="s">
        <v>59</v>
      </c>
      <c r="H1226" s="10">
        <v>2</v>
      </c>
      <c r="I1226" s="13" t="s">
        <v>38</v>
      </c>
      <c r="J1226" s="3" t="s">
        <v>397</v>
      </c>
      <c r="K1226" s="2" t="str">
        <f>VLOOKUP(Table7[[#This Row],[CID]],ALY,2,FALSE)</f>
        <v>Word Choice</v>
      </c>
    </row>
    <row r="1227" spans="1:11" x14ac:dyDescent="0.2">
      <c r="A1227" s="8" t="str">
        <f>Table7[[#This Row],[Test No.]]&amp;Table7[[#This Row],[Section]]&amp;Table7[[#This Row],[Q. No.]]</f>
        <v>P17E26</v>
      </c>
      <c r="B1227" s="8"/>
      <c r="C1227" s="9" t="s">
        <v>133</v>
      </c>
      <c r="D1227" s="6">
        <v>26</v>
      </c>
      <c r="E1227" s="6" t="s">
        <v>31</v>
      </c>
      <c r="F1227" s="14">
        <v>1</v>
      </c>
      <c r="G1227" s="14" t="s">
        <v>59</v>
      </c>
      <c r="H1227" s="10">
        <v>3</v>
      </c>
      <c r="I1227" s="13" t="s">
        <v>39</v>
      </c>
      <c r="J1227" s="3" t="s">
        <v>399</v>
      </c>
      <c r="K1227" s="2" t="str">
        <f>VLOOKUP(Table7[[#This Row],[CID]],ALY,2,FALSE)</f>
        <v>Sentence Fragment</v>
      </c>
    </row>
    <row r="1228" spans="1:11" x14ac:dyDescent="0.2">
      <c r="A1228" s="8" t="str">
        <f>Table7[[#This Row],[Test No.]]&amp;Table7[[#This Row],[Section]]&amp;Table7[[#This Row],[Q. No.]]</f>
        <v>P17E27</v>
      </c>
      <c r="B1228" s="8"/>
      <c r="C1228" s="9" t="s">
        <v>133</v>
      </c>
      <c r="D1228" s="6">
        <v>27</v>
      </c>
      <c r="E1228" s="6" t="s">
        <v>31</v>
      </c>
      <c r="F1228" s="14">
        <v>1</v>
      </c>
      <c r="G1228" s="14" t="s">
        <v>59</v>
      </c>
      <c r="H1228" s="10">
        <v>3</v>
      </c>
      <c r="I1228" s="13" t="s">
        <v>39</v>
      </c>
      <c r="J1228" s="3" t="s">
        <v>400</v>
      </c>
      <c r="K1228" s="2" t="str">
        <f>VLOOKUP(Table7[[#This Row],[CID]],ALY,2,FALSE)</f>
        <v>Run-On Sentence</v>
      </c>
    </row>
    <row r="1229" spans="1:11" x14ac:dyDescent="0.2">
      <c r="A1229" s="8" t="str">
        <f>Table7[[#This Row],[Test No.]]&amp;Table7[[#This Row],[Section]]&amp;Table7[[#This Row],[Q. No.]]</f>
        <v>P17E28</v>
      </c>
      <c r="B1229" s="8"/>
      <c r="C1229" s="9" t="s">
        <v>133</v>
      </c>
      <c r="D1229" s="6">
        <v>28</v>
      </c>
      <c r="E1229" s="6" t="s">
        <v>31</v>
      </c>
      <c r="F1229" s="14">
        <v>1</v>
      </c>
      <c r="G1229" s="14" t="s">
        <v>59</v>
      </c>
      <c r="H1229" s="10">
        <v>2</v>
      </c>
      <c r="I1229" s="13" t="s">
        <v>38</v>
      </c>
      <c r="J1229" s="3" t="s">
        <v>396</v>
      </c>
      <c r="K1229" s="2" t="str">
        <f>VLOOKUP(Table7[[#This Row],[CID]],ALY,2,FALSE)</f>
        <v>Comparisons</v>
      </c>
    </row>
    <row r="1230" spans="1:11" x14ac:dyDescent="0.2">
      <c r="A1230" s="8" t="str">
        <f>Table7[[#This Row],[Test No.]]&amp;Table7[[#This Row],[Section]]&amp;Table7[[#This Row],[Q. No.]]</f>
        <v>P17E29</v>
      </c>
      <c r="B1230" s="8"/>
      <c r="C1230" s="9" t="s">
        <v>133</v>
      </c>
      <c r="D1230" s="6">
        <v>29</v>
      </c>
      <c r="E1230" s="6" t="s">
        <v>31</v>
      </c>
      <c r="F1230" s="14">
        <v>1</v>
      </c>
      <c r="G1230" s="14" t="s">
        <v>59</v>
      </c>
      <c r="H1230" s="10">
        <v>2</v>
      </c>
      <c r="I1230" s="13" t="s">
        <v>38</v>
      </c>
      <c r="J1230" s="3" t="s">
        <v>397</v>
      </c>
      <c r="K1230" s="2" t="str">
        <f>VLOOKUP(Table7[[#This Row],[CID]],ALY,2,FALSE)</f>
        <v>Word Choice</v>
      </c>
    </row>
    <row r="1231" spans="1:11" x14ac:dyDescent="0.2">
      <c r="A1231" s="8" t="str">
        <f>Table7[[#This Row],[Test No.]]&amp;Table7[[#This Row],[Section]]&amp;Table7[[#This Row],[Q. No.]]</f>
        <v>P17E30</v>
      </c>
      <c r="B1231" s="8"/>
      <c r="C1231" s="9" t="s">
        <v>133</v>
      </c>
      <c r="D1231" s="6">
        <v>30</v>
      </c>
      <c r="E1231" s="6" t="s">
        <v>31</v>
      </c>
      <c r="F1231" s="14">
        <v>2</v>
      </c>
      <c r="G1231" s="13" t="s">
        <v>57</v>
      </c>
      <c r="H1231" s="10">
        <v>4</v>
      </c>
      <c r="I1231" s="13" t="s">
        <v>40</v>
      </c>
      <c r="J1231" s="3" t="s">
        <v>513</v>
      </c>
      <c r="K1231" s="2" t="str">
        <f>VLOOKUP(Table7[[#This Row],[CID]],ALY,2,FALSE)</f>
        <v>Writer's Goal</v>
      </c>
    </row>
    <row r="1232" spans="1:11" x14ac:dyDescent="0.2">
      <c r="A1232" s="8" t="str">
        <f>Table7[[#This Row],[Test No.]]&amp;Table7[[#This Row],[Section]]&amp;Table7[[#This Row],[Q. No.]]</f>
        <v>P17E31</v>
      </c>
      <c r="B1232" s="8"/>
      <c r="C1232" s="9" t="s">
        <v>133</v>
      </c>
      <c r="D1232" s="6">
        <v>31</v>
      </c>
      <c r="E1232" s="6" t="s">
        <v>31</v>
      </c>
      <c r="F1232" s="14">
        <v>1</v>
      </c>
      <c r="G1232" s="14" t="s">
        <v>59</v>
      </c>
      <c r="H1232" s="10">
        <v>2</v>
      </c>
      <c r="I1232" s="13" t="s">
        <v>38</v>
      </c>
      <c r="J1232" s="3" t="s">
        <v>395</v>
      </c>
      <c r="K1232" s="2" t="str">
        <f>VLOOKUP(Table7[[#This Row],[CID]],ALY,2,FALSE)</f>
        <v>Verb Forms/Tense Agreement</v>
      </c>
    </row>
    <row r="1233" spans="1:11" x14ac:dyDescent="0.2">
      <c r="A1233" s="8" t="str">
        <f>Table7[[#This Row],[Test No.]]&amp;Table7[[#This Row],[Section]]&amp;Table7[[#This Row],[Q. No.]]</f>
        <v>P17E32</v>
      </c>
      <c r="B1233" s="8"/>
      <c r="C1233" s="9" t="s">
        <v>133</v>
      </c>
      <c r="D1233" s="6">
        <v>32</v>
      </c>
      <c r="E1233" s="6" t="s">
        <v>31</v>
      </c>
      <c r="F1233" s="14">
        <v>1</v>
      </c>
      <c r="G1233" s="14" t="s">
        <v>59</v>
      </c>
      <c r="H1233" s="14">
        <v>1</v>
      </c>
      <c r="I1233" s="14" t="s">
        <v>37</v>
      </c>
      <c r="J1233" s="3" t="s">
        <v>387</v>
      </c>
      <c r="K1233" s="2" t="str">
        <f>VLOOKUP(Table7[[#This Row],[CID]],ALY,2,FALSE)</f>
        <v>Commas</v>
      </c>
    </row>
    <row r="1234" spans="1:11" x14ac:dyDescent="0.2">
      <c r="A1234" s="8" t="str">
        <f>Table7[[#This Row],[Test No.]]&amp;Table7[[#This Row],[Section]]&amp;Table7[[#This Row],[Q. No.]]</f>
        <v>P17E33</v>
      </c>
      <c r="B1234" s="8"/>
      <c r="C1234" s="9" t="s">
        <v>133</v>
      </c>
      <c r="D1234" s="6">
        <v>33</v>
      </c>
      <c r="E1234" s="6" t="s">
        <v>31</v>
      </c>
      <c r="F1234" s="14">
        <v>1</v>
      </c>
      <c r="G1234" s="14" t="s">
        <v>59</v>
      </c>
      <c r="H1234" s="14">
        <v>1</v>
      </c>
      <c r="I1234" s="14" t="s">
        <v>37</v>
      </c>
      <c r="J1234" s="3" t="s">
        <v>387</v>
      </c>
      <c r="K1234" s="2" t="str">
        <f>VLOOKUP(Table7[[#This Row],[CID]],ALY,2,FALSE)</f>
        <v>Commas</v>
      </c>
    </row>
    <row r="1235" spans="1:11" x14ac:dyDescent="0.2">
      <c r="A1235" s="8" t="str">
        <f>Table7[[#This Row],[Test No.]]&amp;Table7[[#This Row],[Section]]&amp;Table7[[#This Row],[Q. No.]]</f>
        <v>P17E34</v>
      </c>
      <c r="B1235" s="8"/>
      <c r="C1235" s="9" t="s">
        <v>133</v>
      </c>
      <c r="D1235" s="6">
        <v>34</v>
      </c>
      <c r="E1235" s="6" t="s">
        <v>31</v>
      </c>
      <c r="F1235" s="14">
        <v>2</v>
      </c>
      <c r="G1235" s="13" t="s">
        <v>57</v>
      </c>
      <c r="H1235" s="10">
        <v>4</v>
      </c>
      <c r="I1235" s="13" t="s">
        <v>40</v>
      </c>
      <c r="J1235" s="3" t="s">
        <v>512</v>
      </c>
      <c r="K1235" s="2" t="str">
        <f>VLOOKUP(Table7[[#This Row],[CID]],ALY,2,FALSE)</f>
        <v>Additional Detail &amp; Evidence</v>
      </c>
    </row>
    <row r="1236" spans="1:11" x14ac:dyDescent="0.2">
      <c r="A1236" s="8" t="str">
        <f>Table7[[#This Row],[Test No.]]&amp;Table7[[#This Row],[Section]]&amp;Table7[[#This Row],[Q. No.]]</f>
        <v>P17E35</v>
      </c>
      <c r="B1236" s="8"/>
      <c r="C1236" s="9" t="s">
        <v>133</v>
      </c>
      <c r="D1236" s="6">
        <v>35</v>
      </c>
      <c r="E1236" s="6" t="s">
        <v>31</v>
      </c>
      <c r="F1236" s="14">
        <v>2</v>
      </c>
      <c r="G1236" s="13" t="s">
        <v>57</v>
      </c>
      <c r="H1236" s="10">
        <v>4</v>
      </c>
      <c r="I1236" s="13" t="s">
        <v>40</v>
      </c>
      <c r="J1236" s="3" t="s">
        <v>516</v>
      </c>
      <c r="K1236" s="2" t="str">
        <f>VLOOKUP(Table7[[#This Row],[CID]],ALY,2,FALSE)</f>
        <v>Transitions &amp; Topic Sentences</v>
      </c>
    </row>
    <row r="1237" spans="1:11" x14ac:dyDescent="0.2">
      <c r="A1237" s="8" t="str">
        <f>Table7[[#This Row],[Test No.]]&amp;Table7[[#This Row],[Section]]&amp;Table7[[#This Row],[Q. No.]]</f>
        <v>P17E36</v>
      </c>
      <c r="B1237" s="8"/>
      <c r="C1237" s="9" t="s">
        <v>133</v>
      </c>
      <c r="D1237" s="6">
        <v>36</v>
      </c>
      <c r="E1237" s="6" t="s">
        <v>31</v>
      </c>
      <c r="F1237" s="14">
        <v>1</v>
      </c>
      <c r="G1237" s="14" t="s">
        <v>59</v>
      </c>
      <c r="H1237" s="10">
        <v>2</v>
      </c>
      <c r="I1237" s="13" t="s">
        <v>38</v>
      </c>
      <c r="J1237" s="3" t="s">
        <v>395</v>
      </c>
      <c r="K1237" s="2" t="str">
        <f>VLOOKUP(Table7[[#This Row],[CID]],ALY,2,FALSE)</f>
        <v>Verb Forms/Tense Agreement</v>
      </c>
    </row>
    <row r="1238" spans="1:11" x14ac:dyDescent="0.2">
      <c r="A1238" s="8" t="str">
        <f>Table7[[#This Row],[Test No.]]&amp;Table7[[#This Row],[Section]]&amp;Table7[[#This Row],[Q. No.]]</f>
        <v>P17E37</v>
      </c>
      <c r="B1238" s="8"/>
      <c r="C1238" s="9" t="s">
        <v>133</v>
      </c>
      <c r="D1238" s="6">
        <v>37</v>
      </c>
      <c r="E1238" s="6" t="s">
        <v>31</v>
      </c>
      <c r="F1238" s="14">
        <v>1</v>
      </c>
      <c r="G1238" s="14" t="s">
        <v>59</v>
      </c>
      <c r="H1238" s="10">
        <v>2</v>
      </c>
      <c r="I1238" s="13" t="s">
        <v>38</v>
      </c>
      <c r="J1238" s="3" t="s">
        <v>397</v>
      </c>
      <c r="K1238" s="2" t="str">
        <f>VLOOKUP(Table7[[#This Row],[CID]],ALY,2,FALSE)</f>
        <v>Word Choice</v>
      </c>
    </row>
    <row r="1239" spans="1:11" x14ac:dyDescent="0.2">
      <c r="A1239" s="8" t="str">
        <f>Table7[[#This Row],[Test No.]]&amp;Table7[[#This Row],[Section]]&amp;Table7[[#This Row],[Q. No.]]</f>
        <v>P17E38</v>
      </c>
      <c r="B1239" s="8"/>
      <c r="C1239" s="9" t="s">
        <v>133</v>
      </c>
      <c r="D1239" s="6">
        <v>38</v>
      </c>
      <c r="E1239" s="6" t="s">
        <v>31</v>
      </c>
      <c r="F1239" s="14">
        <v>2</v>
      </c>
      <c r="G1239" s="13" t="s">
        <v>57</v>
      </c>
      <c r="H1239" s="10">
        <v>6</v>
      </c>
      <c r="I1239" s="13" t="s">
        <v>42</v>
      </c>
      <c r="J1239" s="3" t="s">
        <v>522</v>
      </c>
      <c r="K1239" s="2" t="str">
        <f>VLOOKUP(Table7[[#This Row],[CID]],ALY,2,FALSE)</f>
        <v>Effectiveness</v>
      </c>
    </row>
    <row r="1240" spans="1:11" x14ac:dyDescent="0.2">
      <c r="A1240" s="8" t="str">
        <f>Table7[[#This Row],[Test No.]]&amp;Table7[[#This Row],[Section]]&amp;Table7[[#This Row],[Q. No.]]</f>
        <v>P17E39</v>
      </c>
      <c r="B1240" s="8"/>
      <c r="C1240" s="9" t="s">
        <v>133</v>
      </c>
      <c r="D1240" s="6">
        <v>39</v>
      </c>
      <c r="E1240" s="6" t="s">
        <v>31</v>
      </c>
      <c r="F1240" s="14">
        <v>2</v>
      </c>
      <c r="G1240" s="13" t="s">
        <v>57</v>
      </c>
      <c r="H1240" s="10">
        <v>5</v>
      </c>
      <c r="I1240" s="13" t="s">
        <v>41</v>
      </c>
      <c r="J1240" s="3" t="s">
        <v>520</v>
      </c>
      <c r="K1240" s="2" t="str">
        <f>VLOOKUP(Table7[[#This Row],[CID]],ALY,2,FALSE)</f>
        <v>Reorganization</v>
      </c>
    </row>
    <row r="1241" spans="1:11" x14ac:dyDescent="0.2">
      <c r="A1241" s="8" t="str">
        <f>Table7[[#This Row],[Test No.]]&amp;Table7[[#This Row],[Section]]&amp;Table7[[#This Row],[Q. No.]]</f>
        <v>P17E40</v>
      </c>
      <c r="B1241" s="8"/>
      <c r="C1241" s="9" t="s">
        <v>133</v>
      </c>
      <c r="D1241" s="6">
        <v>40</v>
      </c>
      <c r="E1241" s="6" t="s">
        <v>31</v>
      </c>
      <c r="F1241" s="14">
        <v>2</v>
      </c>
      <c r="G1241" s="13" t="s">
        <v>57</v>
      </c>
      <c r="H1241" s="10">
        <v>5</v>
      </c>
      <c r="I1241" s="13" t="s">
        <v>41</v>
      </c>
      <c r="J1241" s="3" t="s">
        <v>519</v>
      </c>
      <c r="K1241" s="2" t="str">
        <f>VLOOKUP(Table7[[#This Row],[CID]],ALY,2,FALSE)</f>
        <v>Opening/Transitional/Closing</v>
      </c>
    </row>
    <row r="1242" spans="1:11" x14ac:dyDescent="0.2">
      <c r="A1242" s="8" t="str">
        <f>Table7[[#This Row],[Test No.]]&amp;Table7[[#This Row],[Section]]&amp;Table7[[#This Row],[Q. No.]]</f>
        <v>P17E41</v>
      </c>
      <c r="B1242" s="8"/>
      <c r="C1242" s="9" t="s">
        <v>133</v>
      </c>
      <c r="D1242" s="6">
        <v>41</v>
      </c>
      <c r="E1242" s="6" t="s">
        <v>31</v>
      </c>
      <c r="F1242" s="14">
        <v>1</v>
      </c>
      <c r="G1242" s="14" t="s">
        <v>59</v>
      </c>
      <c r="H1242" s="10">
        <v>2</v>
      </c>
      <c r="I1242" s="13" t="s">
        <v>38</v>
      </c>
      <c r="J1242" s="3" t="s">
        <v>397</v>
      </c>
      <c r="K1242" s="2" t="str">
        <f>VLOOKUP(Table7[[#This Row],[CID]],ALY,2,FALSE)</f>
        <v>Word Choice</v>
      </c>
    </row>
    <row r="1243" spans="1:11" x14ac:dyDescent="0.2">
      <c r="A1243" s="8" t="str">
        <f>Table7[[#This Row],[Test No.]]&amp;Table7[[#This Row],[Section]]&amp;Table7[[#This Row],[Q. No.]]</f>
        <v>P17E42</v>
      </c>
      <c r="B1243" s="8"/>
      <c r="C1243" s="9" t="s">
        <v>133</v>
      </c>
      <c r="D1243" s="6">
        <v>42</v>
      </c>
      <c r="E1243" s="6" t="s">
        <v>31</v>
      </c>
      <c r="F1243" s="14">
        <v>1</v>
      </c>
      <c r="G1243" s="14" t="s">
        <v>59</v>
      </c>
      <c r="H1243" s="14">
        <v>1</v>
      </c>
      <c r="I1243" s="14" t="s">
        <v>37</v>
      </c>
      <c r="J1243" s="3" t="s">
        <v>387</v>
      </c>
      <c r="K1243" s="2" t="str">
        <f>VLOOKUP(Table7[[#This Row],[CID]],ALY,2,FALSE)</f>
        <v>Commas</v>
      </c>
    </row>
    <row r="1244" spans="1:11" x14ac:dyDescent="0.2">
      <c r="A1244" s="8" t="str">
        <f>Table7[[#This Row],[Test No.]]&amp;Table7[[#This Row],[Section]]&amp;Table7[[#This Row],[Q. No.]]</f>
        <v>P17E43</v>
      </c>
      <c r="B1244" s="8"/>
      <c r="C1244" s="9" t="s">
        <v>133</v>
      </c>
      <c r="D1244" s="6">
        <v>43</v>
      </c>
      <c r="E1244" s="6" t="s">
        <v>31</v>
      </c>
      <c r="F1244" s="14">
        <v>1</v>
      </c>
      <c r="G1244" s="14" t="s">
        <v>59</v>
      </c>
      <c r="H1244" s="10">
        <v>2</v>
      </c>
      <c r="I1244" s="13" t="s">
        <v>38</v>
      </c>
      <c r="J1244" s="3" t="s">
        <v>395</v>
      </c>
      <c r="K1244" s="2" t="str">
        <f>VLOOKUP(Table7[[#This Row],[CID]],ALY,2,FALSE)</f>
        <v>Verb Forms/Tense Agreement</v>
      </c>
    </row>
    <row r="1245" spans="1:11" x14ac:dyDescent="0.2">
      <c r="A1245" s="8" t="str">
        <f>Table7[[#This Row],[Test No.]]&amp;Table7[[#This Row],[Section]]&amp;Table7[[#This Row],[Q. No.]]</f>
        <v>P17E44</v>
      </c>
      <c r="B1245" s="8"/>
      <c r="C1245" s="9" t="s">
        <v>133</v>
      </c>
      <c r="D1245" s="6">
        <v>44</v>
      </c>
      <c r="E1245" s="6" t="s">
        <v>31</v>
      </c>
      <c r="F1245" s="14">
        <v>1</v>
      </c>
      <c r="G1245" s="14" t="s">
        <v>59</v>
      </c>
      <c r="H1245" s="10">
        <v>2</v>
      </c>
      <c r="I1245" s="13" t="s">
        <v>38</v>
      </c>
      <c r="J1245" s="3" t="s">
        <v>394</v>
      </c>
      <c r="K1245" s="2" t="str">
        <f>VLOOKUP(Table7[[#This Row],[CID]],ALY,2,FALSE)</f>
        <v>Pronouns</v>
      </c>
    </row>
    <row r="1246" spans="1:11" x14ac:dyDescent="0.2">
      <c r="A1246" s="8" t="str">
        <f>Table7[[#This Row],[Test No.]]&amp;Table7[[#This Row],[Section]]&amp;Table7[[#This Row],[Q. No.]]</f>
        <v>P17E45</v>
      </c>
      <c r="B1246" s="8"/>
      <c r="C1246" s="9" t="s">
        <v>133</v>
      </c>
      <c r="D1246" s="6">
        <v>45</v>
      </c>
      <c r="E1246" s="6" t="s">
        <v>31</v>
      </c>
      <c r="F1246" s="14">
        <v>2</v>
      </c>
      <c r="G1246" s="13" t="s">
        <v>57</v>
      </c>
      <c r="H1246" s="10">
        <v>4</v>
      </c>
      <c r="I1246" s="13" t="s">
        <v>40</v>
      </c>
      <c r="J1246" s="3" t="s">
        <v>513</v>
      </c>
      <c r="K1246" s="2" t="str">
        <f>VLOOKUP(Table7[[#This Row],[CID]],ALY,2,FALSE)</f>
        <v>Writer's Goal</v>
      </c>
    </row>
    <row r="1247" spans="1:11" x14ac:dyDescent="0.2">
      <c r="A1247" s="8" t="str">
        <f>Table7[[#This Row],[Test No.]]&amp;Table7[[#This Row],[Section]]&amp;Table7[[#This Row],[Q. No.]]</f>
        <v>P17E46</v>
      </c>
      <c r="B1247" s="8"/>
      <c r="C1247" s="9" t="s">
        <v>133</v>
      </c>
      <c r="D1247" s="6">
        <v>46</v>
      </c>
      <c r="E1247" s="6" t="s">
        <v>31</v>
      </c>
      <c r="F1247" s="14">
        <v>1</v>
      </c>
      <c r="G1247" s="14" t="s">
        <v>59</v>
      </c>
      <c r="H1247" s="10">
        <v>2</v>
      </c>
      <c r="I1247" s="13" t="s">
        <v>38</v>
      </c>
      <c r="J1247" s="3" t="s">
        <v>397</v>
      </c>
      <c r="K1247" s="2" t="str">
        <f>VLOOKUP(Table7[[#This Row],[CID]],ALY,2,FALSE)</f>
        <v>Word Choice</v>
      </c>
    </row>
    <row r="1248" spans="1:11" x14ac:dyDescent="0.2">
      <c r="A1248" s="8" t="str">
        <f>Table7[[#This Row],[Test No.]]&amp;Table7[[#This Row],[Section]]&amp;Table7[[#This Row],[Q. No.]]</f>
        <v>P17E47</v>
      </c>
      <c r="B1248" s="8"/>
      <c r="C1248" s="9" t="s">
        <v>133</v>
      </c>
      <c r="D1248" s="6">
        <v>47</v>
      </c>
      <c r="E1248" s="6" t="s">
        <v>31</v>
      </c>
      <c r="F1248" s="14">
        <v>1</v>
      </c>
      <c r="G1248" s="14" t="s">
        <v>59</v>
      </c>
      <c r="H1248" s="10">
        <v>2</v>
      </c>
      <c r="I1248" s="13" t="s">
        <v>38</v>
      </c>
      <c r="J1248" s="3" t="s">
        <v>397</v>
      </c>
      <c r="K1248" s="2" t="str">
        <f>VLOOKUP(Table7[[#This Row],[CID]],ALY,2,FALSE)</f>
        <v>Word Choice</v>
      </c>
    </row>
    <row r="1249" spans="1:11" x14ac:dyDescent="0.2">
      <c r="A1249" s="8" t="str">
        <f>Table7[[#This Row],[Test No.]]&amp;Table7[[#This Row],[Section]]&amp;Table7[[#This Row],[Q. No.]]</f>
        <v>P17E48</v>
      </c>
      <c r="B1249" s="8"/>
      <c r="C1249" s="9" t="s">
        <v>133</v>
      </c>
      <c r="D1249" s="6">
        <v>48</v>
      </c>
      <c r="E1249" s="6" t="s">
        <v>31</v>
      </c>
      <c r="F1249" s="14">
        <v>1</v>
      </c>
      <c r="G1249" s="14" t="s">
        <v>59</v>
      </c>
      <c r="H1249" s="10">
        <v>2</v>
      </c>
      <c r="I1249" s="13" t="s">
        <v>38</v>
      </c>
      <c r="J1249" s="3" t="s">
        <v>394</v>
      </c>
      <c r="K1249" s="2" t="str">
        <f>VLOOKUP(Table7[[#This Row],[CID]],ALY,2,FALSE)</f>
        <v>Pronouns</v>
      </c>
    </row>
    <row r="1250" spans="1:11" x14ac:dyDescent="0.2">
      <c r="A1250" s="8" t="str">
        <f>Table7[[#This Row],[Test No.]]&amp;Table7[[#This Row],[Section]]&amp;Table7[[#This Row],[Q. No.]]</f>
        <v>P17E49</v>
      </c>
      <c r="B1250" s="8"/>
      <c r="C1250" s="9" t="s">
        <v>133</v>
      </c>
      <c r="D1250" s="6">
        <v>49</v>
      </c>
      <c r="E1250" s="6" t="s">
        <v>31</v>
      </c>
      <c r="F1250" s="14">
        <v>2</v>
      </c>
      <c r="G1250" s="13" t="s">
        <v>57</v>
      </c>
      <c r="H1250" s="10">
        <v>4</v>
      </c>
      <c r="I1250" s="13" t="s">
        <v>40</v>
      </c>
      <c r="J1250" s="3" t="s">
        <v>512</v>
      </c>
      <c r="K1250" s="2" t="str">
        <f>VLOOKUP(Table7[[#This Row],[CID]],ALY,2,FALSE)</f>
        <v>Additional Detail &amp; Evidence</v>
      </c>
    </row>
    <row r="1251" spans="1:11" x14ac:dyDescent="0.2">
      <c r="A1251" s="8" t="str">
        <f>Table7[[#This Row],[Test No.]]&amp;Table7[[#This Row],[Section]]&amp;Table7[[#This Row],[Q. No.]]</f>
        <v>P17E50</v>
      </c>
      <c r="B1251" s="8"/>
      <c r="C1251" s="9" t="s">
        <v>133</v>
      </c>
      <c r="D1251" s="6">
        <v>50</v>
      </c>
      <c r="E1251" s="6" t="s">
        <v>31</v>
      </c>
      <c r="F1251" s="14">
        <v>2</v>
      </c>
      <c r="G1251" s="13" t="s">
        <v>57</v>
      </c>
      <c r="H1251" s="10">
        <v>5</v>
      </c>
      <c r="I1251" s="13" t="s">
        <v>41</v>
      </c>
      <c r="J1251" s="3" t="s">
        <v>519</v>
      </c>
      <c r="K1251" s="2" t="str">
        <f>VLOOKUP(Table7[[#This Row],[CID]],ALY,2,FALSE)</f>
        <v>Opening/Transitional/Closing</v>
      </c>
    </row>
    <row r="1252" spans="1:11" x14ac:dyDescent="0.2">
      <c r="A1252" s="8" t="str">
        <f>Table7[[#This Row],[Test No.]]&amp;Table7[[#This Row],[Section]]&amp;Table7[[#This Row],[Q. No.]]</f>
        <v>P17E51</v>
      </c>
      <c r="B1252" s="8"/>
      <c r="C1252" s="9" t="s">
        <v>133</v>
      </c>
      <c r="D1252" s="6">
        <v>51</v>
      </c>
      <c r="E1252" s="6" t="s">
        <v>31</v>
      </c>
      <c r="F1252" s="14">
        <v>2</v>
      </c>
      <c r="G1252" s="13" t="s">
        <v>57</v>
      </c>
      <c r="H1252" s="10">
        <v>5</v>
      </c>
      <c r="I1252" s="13" t="s">
        <v>41</v>
      </c>
      <c r="J1252" s="3" t="s">
        <v>518</v>
      </c>
      <c r="K1252" s="2" t="str">
        <f>VLOOKUP(Table7[[#This Row],[CID]],ALY,2,FALSE)</f>
        <v>Unity &amp; Coherence</v>
      </c>
    </row>
    <row r="1253" spans="1:11" x14ac:dyDescent="0.2">
      <c r="A1253" s="8" t="str">
        <f>Table7[[#This Row],[Test No.]]&amp;Table7[[#This Row],[Section]]&amp;Table7[[#This Row],[Q. No.]]</f>
        <v>P17E52</v>
      </c>
      <c r="B1253" s="8"/>
      <c r="C1253" s="9" t="s">
        <v>133</v>
      </c>
      <c r="D1253" s="6">
        <v>52</v>
      </c>
      <c r="E1253" s="6" t="s">
        <v>31</v>
      </c>
      <c r="F1253" s="14">
        <v>1</v>
      </c>
      <c r="G1253" s="14" t="s">
        <v>59</v>
      </c>
      <c r="H1253" s="10">
        <v>2</v>
      </c>
      <c r="I1253" s="13" t="s">
        <v>38</v>
      </c>
      <c r="J1253" s="3" t="s">
        <v>394</v>
      </c>
      <c r="K1253" s="2" t="str">
        <f>VLOOKUP(Table7[[#This Row],[CID]],ALY,2,FALSE)</f>
        <v>Pronouns</v>
      </c>
    </row>
    <row r="1254" spans="1:11" x14ac:dyDescent="0.2">
      <c r="A1254" s="8" t="str">
        <f>Table7[[#This Row],[Test No.]]&amp;Table7[[#This Row],[Section]]&amp;Table7[[#This Row],[Q. No.]]</f>
        <v>P17E53</v>
      </c>
      <c r="B1254" s="8"/>
      <c r="C1254" s="9" t="s">
        <v>133</v>
      </c>
      <c r="D1254" s="6">
        <v>53</v>
      </c>
      <c r="E1254" s="6" t="s">
        <v>31</v>
      </c>
      <c r="F1254" s="14">
        <v>1</v>
      </c>
      <c r="G1254" s="14" t="s">
        <v>59</v>
      </c>
      <c r="H1254" s="10">
        <v>3</v>
      </c>
      <c r="I1254" s="13" t="s">
        <v>39</v>
      </c>
      <c r="J1254" s="3" t="s">
        <v>399</v>
      </c>
      <c r="K1254" s="2" t="str">
        <f>VLOOKUP(Table7[[#This Row],[CID]],ALY,2,FALSE)</f>
        <v>Sentence Fragment</v>
      </c>
    </row>
    <row r="1255" spans="1:11" x14ac:dyDescent="0.2">
      <c r="A1255" s="8" t="str">
        <f>Table7[[#This Row],[Test No.]]&amp;Table7[[#This Row],[Section]]&amp;Table7[[#This Row],[Q. No.]]</f>
        <v>P17E54</v>
      </c>
      <c r="B1255" s="8"/>
      <c r="C1255" s="9" t="s">
        <v>133</v>
      </c>
      <c r="D1255" s="6">
        <v>54</v>
      </c>
      <c r="E1255" s="6" t="s">
        <v>31</v>
      </c>
      <c r="F1255" s="14">
        <v>1</v>
      </c>
      <c r="G1255" s="14" t="s">
        <v>59</v>
      </c>
      <c r="H1255" s="10">
        <v>2</v>
      </c>
      <c r="I1255" s="13" t="s">
        <v>38</v>
      </c>
      <c r="J1255" s="3" t="s">
        <v>394</v>
      </c>
      <c r="K1255" s="2" t="str">
        <f>VLOOKUP(Table7[[#This Row],[CID]],ALY,2,FALSE)</f>
        <v>Pronouns</v>
      </c>
    </row>
    <row r="1256" spans="1:11" x14ac:dyDescent="0.2">
      <c r="A1256" s="8" t="str">
        <f>Table7[[#This Row],[Test No.]]&amp;Table7[[#This Row],[Section]]&amp;Table7[[#This Row],[Q. No.]]</f>
        <v>P17E55</v>
      </c>
      <c r="B1256" s="8"/>
      <c r="C1256" s="9" t="s">
        <v>133</v>
      </c>
      <c r="D1256" s="6">
        <v>55</v>
      </c>
      <c r="E1256" s="6" t="s">
        <v>31</v>
      </c>
      <c r="F1256" s="14">
        <v>1</v>
      </c>
      <c r="G1256" s="14" t="s">
        <v>59</v>
      </c>
      <c r="H1256" s="10">
        <v>2</v>
      </c>
      <c r="I1256" s="13" t="s">
        <v>38</v>
      </c>
      <c r="J1256" s="3" t="s">
        <v>397</v>
      </c>
      <c r="K1256" s="2" t="str">
        <f>VLOOKUP(Table7[[#This Row],[CID]],ALY,2,FALSE)</f>
        <v>Word Choice</v>
      </c>
    </row>
    <row r="1257" spans="1:11" x14ac:dyDescent="0.2">
      <c r="A1257" s="8" t="str">
        <f>Table7[[#This Row],[Test No.]]&amp;Table7[[#This Row],[Section]]&amp;Table7[[#This Row],[Q. No.]]</f>
        <v>P17E56</v>
      </c>
      <c r="B1257" s="8"/>
      <c r="C1257" s="9" t="s">
        <v>133</v>
      </c>
      <c r="D1257" s="6">
        <v>56</v>
      </c>
      <c r="E1257" s="6" t="s">
        <v>31</v>
      </c>
      <c r="F1257" s="14">
        <v>2</v>
      </c>
      <c r="G1257" s="13" t="s">
        <v>57</v>
      </c>
      <c r="H1257" s="10">
        <v>5</v>
      </c>
      <c r="I1257" s="13" t="s">
        <v>41</v>
      </c>
      <c r="J1257" s="3" t="s">
        <v>518</v>
      </c>
      <c r="K1257" s="2" t="str">
        <f>VLOOKUP(Table7[[#This Row],[CID]],ALY,2,FALSE)</f>
        <v>Unity &amp; Coherence</v>
      </c>
    </row>
    <row r="1258" spans="1:11" x14ac:dyDescent="0.2">
      <c r="A1258" s="8" t="str">
        <f>Table7[[#This Row],[Test No.]]&amp;Table7[[#This Row],[Section]]&amp;Table7[[#This Row],[Q. No.]]</f>
        <v>P17E57</v>
      </c>
      <c r="B1258" s="8"/>
      <c r="C1258" s="9" t="s">
        <v>133</v>
      </c>
      <c r="D1258" s="6">
        <v>57</v>
      </c>
      <c r="E1258" s="6" t="s">
        <v>31</v>
      </c>
      <c r="F1258" s="14">
        <v>1</v>
      </c>
      <c r="G1258" s="14" t="s">
        <v>59</v>
      </c>
      <c r="H1258" s="10">
        <v>3</v>
      </c>
      <c r="I1258" s="13" t="s">
        <v>39</v>
      </c>
      <c r="J1258" s="3" t="s">
        <v>402</v>
      </c>
      <c r="K1258" s="2" t="str">
        <f>VLOOKUP(Table7[[#This Row],[CID]],ALY,2,FALSE)</f>
        <v>Faulty Modifier</v>
      </c>
    </row>
    <row r="1259" spans="1:11" x14ac:dyDescent="0.2">
      <c r="A1259" s="8" t="str">
        <f>Table7[[#This Row],[Test No.]]&amp;Table7[[#This Row],[Section]]&amp;Table7[[#This Row],[Q. No.]]</f>
        <v>P17E58</v>
      </c>
      <c r="B1259" s="8"/>
      <c r="C1259" s="9" t="s">
        <v>133</v>
      </c>
      <c r="D1259" s="6">
        <v>58</v>
      </c>
      <c r="E1259" s="6" t="s">
        <v>31</v>
      </c>
      <c r="F1259" s="14">
        <v>1</v>
      </c>
      <c r="G1259" s="14" t="s">
        <v>59</v>
      </c>
      <c r="H1259" s="14">
        <v>1</v>
      </c>
      <c r="I1259" s="14" t="s">
        <v>37</v>
      </c>
      <c r="J1259" s="3" t="s">
        <v>387</v>
      </c>
      <c r="K1259" s="2" t="str">
        <f>VLOOKUP(Table7[[#This Row],[CID]],ALY,2,FALSE)</f>
        <v>Commas</v>
      </c>
    </row>
    <row r="1260" spans="1:11" x14ac:dyDescent="0.2">
      <c r="A1260" s="8" t="str">
        <f>Table7[[#This Row],[Test No.]]&amp;Table7[[#This Row],[Section]]&amp;Table7[[#This Row],[Q. No.]]</f>
        <v>P17E59</v>
      </c>
      <c r="B1260" s="8"/>
      <c r="C1260" s="9" t="s">
        <v>133</v>
      </c>
      <c r="D1260" s="6">
        <v>59</v>
      </c>
      <c r="E1260" s="6" t="s">
        <v>31</v>
      </c>
      <c r="F1260" s="14">
        <v>1</v>
      </c>
      <c r="G1260" s="14" t="s">
        <v>59</v>
      </c>
      <c r="H1260" s="10">
        <v>2</v>
      </c>
      <c r="I1260" s="13" t="s">
        <v>38</v>
      </c>
      <c r="J1260" s="3" t="s">
        <v>395</v>
      </c>
      <c r="K1260" s="2" t="str">
        <f>VLOOKUP(Table7[[#This Row],[CID]],ALY,2,FALSE)</f>
        <v>Verb Forms/Tense Agreement</v>
      </c>
    </row>
    <row r="1261" spans="1:11" x14ac:dyDescent="0.2">
      <c r="A1261" s="8" t="str">
        <f>Table7[[#This Row],[Test No.]]&amp;Table7[[#This Row],[Section]]&amp;Table7[[#This Row],[Q. No.]]</f>
        <v>P17E60</v>
      </c>
      <c r="B1261" s="8"/>
      <c r="C1261" s="9" t="s">
        <v>133</v>
      </c>
      <c r="D1261" s="6">
        <v>60</v>
      </c>
      <c r="E1261" s="6" t="s">
        <v>31</v>
      </c>
      <c r="F1261" s="14">
        <v>2</v>
      </c>
      <c r="G1261" s="13" t="s">
        <v>57</v>
      </c>
      <c r="H1261" s="10">
        <v>5</v>
      </c>
      <c r="I1261" s="13" t="s">
        <v>41</v>
      </c>
      <c r="J1261" s="3" t="s">
        <v>519</v>
      </c>
      <c r="K1261" s="2" t="str">
        <f>VLOOKUP(Table7[[#This Row],[CID]],ALY,2,FALSE)</f>
        <v>Opening/Transitional/Closing</v>
      </c>
    </row>
    <row r="1262" spans="1:11" x14ac:dyDescent="0.2">
      <c r="A1262" s="8" t="str">
        <f>Table7[[#This Row],[Test No.]]&amp;Table7[[#This Row],[Section]]&amp;Table7[[#This Row],[Q. No.]]</f>
        <v>P17E61</v>
      </c>
      <c r="B1262" s="8"/>
      <c r="C1262" s="9" t="s">
        <v>133</v>
      </c>
      <c r="D1262" s="6">
        <v>61</v>
      </c>
      <c r="E1262" s="6" t="s">
        <v>31</v>
      </c>
      <c r="F1262" s="14">
        <v>1</v>
      </c>
      <c r="G1262" s="14" t="s">
        <v>59</v>
      </c>
      <c r="H1262" s="14">
        <v>1</v>
      </c>
      <c r="I1262" s="14" t="s">
        <v>37</v>
      </c>
      <c r="J1262" s="3" t="s">
        <v>387</v>
      </c>
      <c r="K1262" s="2" t="str">
        <f>VLOOKUP(Table7[[#This Row],[CID]],ALY,2,FALSE)</f>
        <v>Commas</v>
      </c>
    </row>
    <row r="1263" spans="1:11" x14ac:dyDescent="0.2">
      <c r="A1263" s="8" t="str">
        <f>Table7[[#This Row],[Test No.]]&amp;Table7[[#This Row],[Section]]&amp;Table7[[#This Row],[Q. No.]]</f>
        <v>P17E62</v>
      </c>
      <c r="B1263" s="8"/>
      <c r="C1263" s="9" t="s">
        <v>133</v>
      </c>
      <c r="D1263" s="6">
        <v>62</v>
      </c>
      <c r="E1263" s="6" t="s">
        <v>31</v>
      </c>
      <c r="F1263" s="14">
        <v>1</v>
      </c>
      <c r="G1263" s="14" t="s">
        <v>59</v>
      </c>
      <c r="H1263" s="10">
        <v>2</v>
      </c>
      <c r="I1263" s="13" t="s">
        <v>38</v>
      </c>
      <c r="J1263" s="3" t="s">
        <v>394</v>
      </c>
      <c r="K1263" s="2" t="str">
        <f>VLOOKUP(Table7[[#This Row],[CID]],ALY,2,FALSE)</f>
        <v>Pronouns</v>
      </c>
    </row>
    <row r="1264" spans="1:11" x14ac:dyDescent="0.2">
      <c r="A1264" s="8" t="str">
        <f>Table7[[#This Row],[Test No.]]&amp;Table7[[#This Row],[Section]]&amp;Table7[[#This Row],[Q. No.]]</f>
        <v>P17E63</v>
      </c>
      <c r="B1264" s="8"/>
      <c r="C1264" s="9" t="s">
        <v>133</v>
      </c>
      <c r="D1264" s="6">
        <v>63</v>
      </c>
      <c r="E1264" s="6" t="s">
        <v>31</v>
      </c>
      <c r="F1264" s="14">
        <v>1</v>
      </c>
      <c r="G1264" s="14" t="s">
        <v>59</v>
      </c>
      <c r="H1264" s="10">
        <v>2</v>
      </c>
      <c r="I1264" s="13" t="s">
        <v>38</v>
      </c>
      <c r="J1264" s="3" t="s">
        <v>397</v>
      </c>
      <c r="K1264" s="2" t="str">
        <f>VLOOKUP(Table7[[#This Row],[CID]],ALY,2,FALSE)</f>
        <v>Word Choice</v>
      </c>
    </row>
    <row r="1265" spans="1:11" x14ac:dyDescent="0.2">
      <c r="A1265" s="8" t="str">
        <f>Table7[[#This Row],[Test No.]]&amp;Table7[[#This Row],[Section]]&amp;Table7[[#This Row],[Q. No.]]</f>
        <v>P17E64</v>
      </c>
      <c r="B1265" s="8"/>
      <c r="C1265" s="9" t="s">
        <v>133</v>
      </c>
      <c r="D1265" s="6">
        <v>64</v>
      </c>
      <c r="E1265" s="6" t="s">
        <v>31</v>
      </c>
      <c r="F1265" s="14">
        <v>2</v>
      </c>
      <c r="G1265" s="13" t="s">
        <v>57</v>
      </c>
      <c r="H1265" s="10">
        <v>6</v>
      </c>
      <c r="I1265" s="13" t="s">
        <v>42</v>
      </c>
      <c r="J1265" s="3" t="s">
        <v>523</v>
      </c>
      <c r="K1265" s="2" t="str">
        <f>VLOOKUP(Table7[[#This Row],[CID]],ALY,2,FALSE)</f>
        <v>Avoiding Ambiguity &amp; Redundancy</v>
      </c>
    </row>
    <row r="1266" spans="1:11" x14ac:dyDescent="0.2">
      <c r="A1266" s="8" t="str">
        <f>Table7[[#This Row],[Test No.]]&amp;Table7[[#This Row],[Section]]&amp;Table7[[#This Row],[Q. No.]]</f>
        <v>P17E65</v>
      </c>
      <c r="B1266" s="8"/>
      <c r="C1266" s="9" t="s">
        <v>133</v>
      </c>
      <c r="D1266" s="6">
        <v>65</v>
      </c>
      <c r="E1266" s="6" t="s">
        <v>31</v>
      </c>
      <c r="F1266" s="14">
        <v>2</v>
      </c>
      <c r="G1266" s="13" t="s">
        <v>57</v>
      </c>
      <c r="H1266" s="10">
        <v>4</v>
      </c>
      <c r="I1266" s="13" t="s">
        <v>40</v>
      </c>
      <c r="J1266" s="3" t="s">
        <v>512</v>
      </c>
      <c r="K1266" s="2" t="str">
        <f>VLOOKUP(Table7[[#This Row],[CID]],ALY,2,FALSE)</f>
        <v>Additional Detail &amp; Evidence</v>
      </c>
    </row>
    <row r="1267" spans="1:11" x14ac:dyDescent="0.2">
      <c r="A1267" s="8" t="str">
        <f>Table7[[#This Row],[Test No.]]&amp;Table7[[#This Row],[Section]]&amp;Table7[[#This Row],[Q. No.]]</f>
        <v>P17E66</v>
      </c>
      <c r="B1267" s="8"/>
      <c r="C1267" s="9" t="s">
        <v>133</v>
      </c>
      <c r="D1267" s="6">
        <v>66</v>
      </c>
      <c r="E1267" s="6" t="s">
        <v>31</v>
      </c>
      <c r="F1267" s="14">
        <v>2</v>
      </c>
      <c r="G1267" s="13" t="s">
        <v>57</v>
      </c>
      <c r="H1267" s="10">
        <v>5</v>
      </c>
      <c r="I1267" s="13" t="s">
        <v>41</v>
      </c>
      <c r="J1267" s="3" t="s">
        <v>519</v>
      </c>
      <c r="K1267" s="2" t="str">
        <f>VLOOKUP(Table7[[#This Row],[CID]],ALY,2,FALSE)</f>
        <v>Opening/Transitional/Closing</v>
      </c>
    </row>
    <row r="1268" spans="1:11" x14ac:dyDescent="0.2">
      <c r="A1268" s="8" t="str">
        <f>Table7[[#This Row],[Test No.]]&amp;Table7[[#This Row],[Section]]&amp;Table7[[#This Row],[Q. No.]]</f>
        <v>P17E67</v>
      </c>
      <c r="B1268" s="8"/>
      <c r="C1268" s="9" t="s">
        <v>133</v>
      </c>
      <c r="D1268" s="6">
        <v>67</v>
      </c>
      <c r="E1268" s="6" t="s">
        <v>31</v>
      </c>
      <c r="F1268" s="14">
        <v>1</v>
      </c>
      <c r="G1268" s="14" t="s">
        <v>59</v>
      </c>
      <c r="H1268" s="10">
        <v>3</v>
      </c>
      <c r="I1268" s="13" t="s">
        <v>39</v>
      </c>
      <c r="J1268" s="3" t="s">
        <v>401</v>
      </c>
      <c r="K1268" s="2" t="str">
        <f>VLOOKUP(Table7[[#This Row],[CID]],ALY,2,FALSE)</f>
        <v>Parallel Construction</v>
      </c>
    </row>
    <row r="1269" spans="1:11" x14ac:dyDescent="0.2">
      <c r="A1269" s="8" t="str">
        <f>Table7[[#This Row],[Test No.]]&amp;Table7[[#This Row],[Section]]&amp;Table7[[#This Row],[Q. No.]]</f>
        <v>P17E68</v>
      </c>
      <c r="B1269" s="8"/>
      <c r="C1269" s="9" t="s">
        <v>133</v>
      </c>
      <c r="D1269" s="6">
        <v>68</v>
      </c>
      <c r="E1269" s="6" t="s">
        <v>31</v>
      </c>
      <c r="F1269" s="14">
        <v>1</v>
      </c>
      <c r="G1269" s="14" t="s">
        <v>59</v>
      </c>
      <c r="H1269" s="10">
        <v>3</v>
      </c>
      <c r="I1269" s="13" t="s">
        <v>39</v>
      </c>
      <c r="J1269" s="3" t="s">
        <v>402</v>
      </c>
      <c r="K1269" s="2" t="str">
        <f>VLOOKUP(Table7[[#This Row],[CID]],ALY,2,FALSE)</f>
        <v>Faulty Modifier</v>
      </c>
    </row>
    <row r="1270" spans="1:11" x14ac:dyDescent="0.2">
      <c r="A1270" s="8" t="str">
        <f>Table7[[#This Row],[Test No.]]&amp;Table7[[#This Row],[Section]]&amp;Table7[[#This Row],[Q. No.]]</f>
        <v>P17E69</v>
      </c>
      <c r="B1270" s="8"/>
      <c r="C1270" s="9" t="s">
        <v>133</v>
      </c>
      <c r="D1270" s="6">
        <v>69</v>
      </c>
      <c r="E1270" s="6" t="s">
        <v>31</v>
      </c>
      <c r="F1270" s="14">
        <v>1</v>
      </c>
      <c r="G1270" s="14" t="s">
        <v>59</v>
      </c>
      <c r="H1270" s="10">
        <v>2</v>
      </c>
      <c r="I1270" s="13" t="s">
        <v>38</v>
      </c>
      <c r="J1270" s="3" t="s">
        <v>394</v>
      </c>
      <c r="K1270" s="2" t="str">
        <f>VLOOKUP(Table7[[#This Row],[CID]],ALY,2,FALSE)</f>
        <v>Pronouns</v>
      </c>
    </row>
    <row r="1271" spans="1:11" x14ac:dyDescent="0.2">
      <c r="A1271" s="8" t="str">
        <f>Table7[[#This Row],[Test No.]]&amp;Table7[[#This Row],[Section]]&amp;Table7[[#This Row],[Q. No.]]</f>
        <v>P17E70</v>
      </c>
      <c r="B1271" s="8"/>
      <c r="C1271" s="9" t="s">
        <v>133</v>
      </c>
      <c r="D1271" s="6">
        <v>70</v>
      </c>
      <c r="E1271" s="6" t="s">
        <v>31</v>
      </c>
      <c r="F1271" s="14">
        <v>2</v>
      </c>
      <c r="G1271" s="13" t="s">
        <v>57</v>
      </c>
      <c r="H1271" s="10">
        <v>6</v>
      </c>
      <c r="I1271" s="13" t="s">
        <v>42</v>
      </c>
      <c r="J1271" s="3" t="s">
        <v>522</v>
      </c>
      <c r="K1271" s="2" t="str">
        <f>VLOOKUP(Table7[[#This Row],[CID]],ALY,2,FALSE)</f>
        <v>Effectiveness</v>
      </c>
    </row>
    <row r="1272" spans="1:11" x14ac:dyDescent="0.2">
      <c r="A1272" s="8" t="str">
        <f>Table7[[#This Row],[Test No.]]&amp;Table7[[#This Row],[Section]]&amp;Table7[[#This Row],[Q. No.]]</f>
        <v>P17E71</v>
      </c>
      <c r="B1272" s="8"/>
      <c r="C1272" s="9" t="s">
        <v>133</v>
      </c>
      <c r="D1272" s="6">
        <v>71</v>
      </c>
      <c r="E1272" s="6" t="s">
        <v>31</v>
      </c>
      <c r="F1272" s="14">
        <v>1</v>
      </c>
      <c r="G1272" s="14" t="s">
        <v>59</v>
      </c>
      <c r="H1272" s="10">
        <v>2</v>
      </c>
      <c r="I1272" s="13" t="s">
        <v>38</v>
      </c>
      <c r="J1272" s="3" t="s">
        <v>395</v>
      </c>
      <c r="K1272" s="2" t="str">
        <f>VLOOKUP(Table7[[#This Row],[CID]],ALY,2,FALSE)</f>
        <v>Verb Forms/Tense Agreement</v>
      </c>
    </row>
    <row r="1273" spans="1:11" x14ac:dyDescent="0.2">
      <c r="A1273" s="8" t="str">
        <f>Table7[[#This Row],[Test No.]]&amp;Table7[[#This Row],[Section]]&amp;Table7[[#This Row],[Q. No.]]</f>
        <v>P17E72</v>
      </c>
      <c r="B1273" s="8"/>
      <c r="C1273" s="9" t="s">
        <v>133</v>
      </c>
      <c r="D1273" s="6">
        <v>72</v>
      </c>
      <c r="E1273" s="6" t="s">
        <v>31</v>
      </c>
      <c r="F1273" s="14">
        <v>2</v>
      </c>
      <c r="G1273" s="13" t="s">
        <v>57</v>
      </c>
      <c r="H1273" s="10">
        <v>6</v>
      </c>
      <c r="I1273" s="13" t="s">
        <v>42</v>
      </c>
      <c r="J1273" s="3" t="s">
        <v>522</v>
      </c>
      <c r="K1273" s="2" t="str">
        <f>VLOOKUP(Table7[[#This Row],[CID]],ALY,2,FALSE)</f>
        <v>Effectiveness</v>
      </c>
    </row>
    <row r="1274" spans="1:11" x14ac:dyDescent="0.2">
      <c r="A1274" s="8" t="str">
        <f>Table7[[#This Row],[Test No.]]&amp;Table7[[#This Row],[Section]]&amp;Table7[[#This Row],[Q. No.]]</f>
        <v>P17E73</v>
      </c>
      <c r="B1274" s="8"/>
      <c r="C1274" s="9" t="s">
        <v>133</v>
      </c>
      <c r="D1274" s="6">
        <v>73</v>
      </c>
      <c r="E1274" s="6" t="s">
        <v>31</v>
      </c>
      <c r="F1274" s="14">
        <v>2</v>
      </c>
      <c r="G1274" s="13" t="s">
        <v>57</v>
      </c>
      <c r="H1274" s="10">
        <v>4</v>
      </c>
      <c r="I1274" s="13" t="s">
        <v>40</v>
      </c>
      <c r="J1274" s="3" t="s">
        <v>516</v>
      </c>
      <c r="K1274" s="2" t="str">
        <f>VLOOKUP(Table7[[#This Row],[CID]],ALY,2,FALSE)</f>
        <v>Transitions &amp; Topic Sentences</v>
      </c>
    </row>
    <row r="1275" spans="1:11" x14ac:dyDescent="0.2">
      <c r="A1275" s="8" t="str">
        <f>Table7[[#This Row],[Test No.]]&amp;Table7[[#This Row],[Section]]&amp;Table7[[#This Row],[Q. No.]]</f>
        <v>P17E74</v>
      </c>
      <c r="B1275" s="8"/>
      <c r="C1275" s="9" t="s">
        <v>133</v>
      </c>
      <c r="D1275" s="6">
        <v>74</v>
      </c>
      <c r="E1275" s="6" t="s">
        <v>31</v>
      </c>
      <c r="F1275" s="14">
        <v>2</v>
      </c>
      <c r="G1275" s="13" t="s">
        <v>57</v>
      </c>
      <c r="H1275" s="10">
        <v>6</v>
      </c>
      <c r="I1275" s="13" t="s">
        <v>42</v>
      </c>
      <c r="J1275" s="3" t="s">
        <v>522</v>
      </c>
      <c r="K1275" s="2" t="str">
        <f>VLOOKUP(Table7[[#This Row],[CID]],ALY,2,FALSE)</f>
        <v>Effectiveness</v>
      </c>
    </row>
    <row r="1276" spans="1:11" x14ac:dyDescent="0.2">
      <c r="A1276" s="8" t="str">
        <f>Table7[[#This Row],[Test No.]]&amp;Table7[[#This Row],[Section]]&amp;Table7[[#This Row],[Q. No.]]</f>
        <v>P17E75</v>
      </c>
      <c r="B1276" s="8"/>
      <c r="C1276" s="9" t="s">
        <v>133</v>
      </c>
      <c r="D1276" s="6">
        <v>75</v>
      </c>
      <c r="E1276" s="6" t="s">
        <v>31</v>
      </c>
      <c r="F1276" s="14">
        <v>1</v>
      </c>
      <c r="G1276" s="14" t="s">
        <v>59</v>
      </c>
      <c r="H1276" s="10">
        <v>2</v>
      </c>
      <c r="I1276" s="13" t="s">
        <v>38</v>
      </c>
      <c r="J1276" s="3" t="s">
        <v>395</v>
      </c>
      <c r="K1276" s="2" t="str">
        <f>VLOOKUP(Table7[[#This Row],[CID]],ALY,2,FALSE)</f>
        <v>Verb Forms/Tense Agreement</v>
      </c>
    </row>
    <row r="1277" spans="1:11" x14ac:dyDescent="0.2">
      <c r="A1277" s="8" t="str">
        <f>Table7[[#This Row],[Test No.]]&amp;Table7[[#This Row],[Section]]&amp;Table7[[#This Row],[Q. No.]]</f>
        <v>P18E1</v>
      </c>
      <c r="B1277" s="8"/>
      <c r="C1277" s="9" t="s">
        <v>132</v>
      </c>
      <c r="D1277" s="6">
        <v>1</v>
      </c>
      <c r="E1277" s="6" t="s">
        <v>31</v>
      </c>
      <c r="F1277" s="14">
        <v>1</v>
      </c>
      <c r="G1277" s="14" t="s">
        <v>59</v>
      </c>
      <c r="H1277" s="14">
        <v>1</v>
      </c>
      <c r="I1277" s="14" t="s">
        <v>37</v>
      </c>
      <c r="J1277" s="6" t="s">
        <v>387</v>
      </c>
      <c r="K1277" s="10" t="str">
        <f>VLOOKUP(Table7[[#This Row],[CID]],ALY,2,FALSE)</f>
        <v>Commas</v>
      </c>
    </row>
    <row r="1278" spans="1:11" x14ac:dyDescent="0.2">
      <c r="A1278" s="8" t="str">
        <f>Table7[[#This Row],[Test No.]]&amp;Table7[[#This Row],[Section]]&amp;Table7[[#This Row],[Q. No.]]</f>
        <v>P18E2</v>
      </c>
      <c r="B1278" s="8"/>
      <c r="C1278" s="7" t="s">
        <v>132</v>
      </c>
      <c r="D1278" s="6">
        <v>2</v>
      </c>
      <c r="E1278" s="6" t="s">
        <v>31</v>
      </c>
      <c r="F1278" s="14">
        <v>1</v>
      </c>
      <c r="G1278" s="14" t="s">
        <v>59</v>
      </c>
      <c r="H1278" s="10">
        <v>2</v>
      </c>
      <c r="I1278" s="13" t="s">
        <v>38</v>
      </c>
      <c r="J1278" s="3" t="s">
        <v>395</v>
      </c>
      <c r="K1278" s="2" t="str">
        <f>VLOOKUP(Table7[[#This Row],[CID]],ALY,2,FALSE)</f>
        <v>Verb Forms/Tense Agreement</v>
      </c>
    </row>
    <row r="1279" spans="1:11" x14ac:dyDescent="0.2">
      <c r="A1279" s="8" t="str">
        <f>Table7[[#This Row],[Test No.]]&amp;Table7[[#This Row],[Section]]&amp;Table7[[#This Row],[Q. No.]]</f>
        <v>P18E3</v>
      </c>
      <c r="B1279" s="8"/>
      <c r="C1279" s="7" t="s">
        <v>132</v>
      </c>
      <c r="D1279" s="6">
        <v>3</v>
      </c>
      <c r="E1279" s="6" t="s">
        <v>31</v>
      </c>
      <c r="F1279" s="14">
        <v>1</v>
      </c>
      <c r="G1279" s="14" t="s">
        <v>59</v>
      </c>
      <c r="H1279" s="10">
        <v>2</v>
      </c>
      <c r="I1279" s="13" t="s">
        <v>38</v>
      </c>
      <c r="J1279" s="3" t="s">
        <v>395</v>
      </c>
      <c r="K1279" s="2" t="str">
        <f>VLOOKUP(Table7[[#This Row],[CID]],ALY,2,FALSE)</f>
        <v>Verb Forms/Tense Agreement</v>
      </c>
    </row>
    <row r="1280" spans="1:11" x14ac:dyDescent="0.2">
      <c r="A1280" s="8" t="str">
        <f>Table7[[#This Row],[Test No.]]&amp;Table7[[#This Row],[Section]]&amp;Table7[[#This Row],[Q. No.]]</f>
        <v>P18E4</v>
      </c>
      <c r="B1280" s="8"/>
      <c r="C1280" s="7" t="s">
        <v>132</v>
      </c>
      <c r="D1280" s="6">
        <v>4</v>
      </c>
      <c r="E1280" s="6" t="s">
        <v>31</v>
      </c>
      <c r="F1280" s="14">
        <v>1</v>
      </c>
      <c r="G1280" s="14" t="s">
        <v>59</v>
      </c>
      <c r="H1280" s="10">
        <v>3</v>
      </c>
      <c r="I1280" s="13" t="s">
        <v>39</v>
      </c>
      <c r="J1280" s="3" t="s">
        <v>402</v>
      </c>
      <c r="K1280" s="2" t="str">
        <f>VLOOKUP(Table7[[#This Row],[CID]],ALY,2,FALSE)</f>
        <v>Faulty Modifier</v>
      </c>
    </row>
    <row r="1281" spans="1:11" x14ac:dyDescent="0.2">
      <c r="A1281" s="8" t="str">
        <f>Table7[[#This Row],[Test No.]]&amp;Table7[[#This Row],[Section]]&amp;Table7[[#This Row],[Q. No.]]</f>
        <v>P18E5</v>
      </c>
      <c r="B1281" s="8"/>
      <c r="C1281" s="7" t="s">
        <v>132</v>
      </c>
      <c r="D1281" s="6">
        <v>5</v>
      </c>
      <c r="E1281" s="6" t="s">
        <v>31</v>
      </c>
      <c r="F1281" s="14">
        <v>2</v>
      </c>
      <c r="G1281" s="13" t="s">
        <v>57</v>
      </c>
      <c r="H1281" s="10">
        <v>5</v>
      </c>
      <c r="I1281" s="13" t="s">
        <v>41</v>
      </c>
      <c r="J1281" s="3" t="s">
        <v>519</v>
      </c>
      <c r="K1281" s="2" t="str">
        <f>VLOOKUP(Table7[[#This Row],[CID]],ALY,2,FALSE)</f>
        <v>Opening/Transitional/Closing</v>
      </c>
    </row>
    <row r="1282" spans="1:11" x14ac:dyDescent="0.2">
      <c r="A1282" s="8" t="str">
        <f>Table7[[#This Row],[Test No.]]&amp;Table7[[#This Row],[Section]]&amp;Table7[[#This Row],[Q. No.]]</f>
        <v>P18E6</v>
      </c>
      <c r="B1282" s="8"/>
      <c r="C1282" s="7" t="s">
        <v>132</v>
      </c>
      <c r="D1282" s="6">
        <v>6</v>
      </c>
      <c r="E1282" s="6" t="s">
        <v>31</v>
      </c>
      <c r="F1282" s="14">
        <v>1</v>
      </c>
      <c r="G1282" s="14" t="s">
        <v>59</v>
      </c>
      <c r="H1282" s="14">
        <v>1</v>
      </c>
      <c r="I1282" s="14" t="s">
        <v>37</v>
      </c>
      <c r="J1282" s="3" t="s">
        <v>391</v>
      </c>
      <c r="K1282" s="2" t="str">
        <f>VLOOKUP(Table7[[#This Row],[CID]],ALY,2,FALSE)</f>
        <v>Dashes</v>
      </c>
    </row>
    <row r="1283" spans="1:11" x14ac:dyDescent="0.2">
      <c r="A1283" s="8" t="str">
        <f>Table7[[#This Row],[Test No.]]&amp;Table7[[#This Row],[Section]]&amp;Table7[[#This Row],[Q. No.]]</f>
        <v>P18E7</v>
      </c>
      <c r="B1283" s="8"/>
      <c r="C1283" s="7" t="s">
        <v>132</v>
      </c>
      <c r="D1283" s="6">
        <v>7</v>
      </c>
      <c r="E1283" s="6" t="s">
        <v>31</v>
      </c>
      <c r="F1283" s="14">
        <v>1</v>
      </c>
      <c r="G1283" s="14" t="s">
        <v>59</v>
      </c>
      <c r="H1283" s="10">
        <v>2</v>
      </c>
      <c r="I1283" s="13" t="s">
        <v>38</v>
      </c>
      <c r="J1283" s="3" t="s">
        <v>395</v>
      </c>
      <c r="K1283" s="2" t="str">
        <f>VLOOKUP(Table7[[#This Row],[CID]],ALY,2,FALSE)</f>
        <v>Verb Forms/Tense Agreement</v>
      </c>
    </row>
    <row r="1284" spans="1:11" x14ac:dyDescent="0.2">
      <c r="A1284" s="8" t="str">
        <f>Table7[[#This Row],[Test No.]]&amp;Table7[[#This Row],[Section]]&amp;Table7[[#This Row],[Q. No.]]</f>
        <v>P18E8</v>
      </c>
      <c r="B1284" s="8"/>
      <c r="C1284" s="7" t="s">
        <v>132</v>
      </c>
      <c r="D1284" s="6">
        <v>8</v>
      </c>
      <c r="E1284" s="6" t="s">
        <v>31</v>
      </c>
      <c r="F1284" s="14">
        <v>2</v>
      </c>
      <c r="G1284" s="13" t="s">
        <v>57</v>
      </c>
      <c r="H1284" s="10">
        <v>6</v>
      </c>
      <c r="I1284" s="13" t="s">
        <v>42</v>
      </c>
      <c r="J1284" s="3" t="s">
        <v>522</v>
      </c>
      <c r="K1284" s="2" t="str">
        <f>VLOOKUP(Table7[[#This Row],[CID]],ALY,2,FALSE)</f>
        <v>Effectiveness</v>
      </c>
    </row>
    <row r="1285" spans="1:11" x14ac:dyDescent="0.2">
      <c r="A1285" s="8" t="str">
        <f>Table7[[#This Row],[Test No.]]&amp;Table7[[#This Row],[Section]]&amp;Table7[[#This Row],[Q. No.]]</f>
        <v>P18E9</v>
      </c>
      <c r="B1285" s="8"/>
      <c r="C1285" s="7" t="s">
        <v>132</v>
      </c>
      <c r="D1285" s="6">
        <v>9</v>
      </c>
      <c r="E1285" s="6" t="s">
        <v>31</v>
      </c>
      <c r="F1285" s="14">
        <v>1</v>
      </c>
      <c r="G1285" s="14" t="s">
        <v>59</v>
      </c>
      <c r="H1285" s="14">
        <v>1</v>
      </c>
      <c r="I1285" s="14" t="s">
        <v>37</v>
      </c>
      <c r="J1285" s="3" t="s">
        <v>387</v>
      </c>
      <c r="K1285" s="2" t="str">
        <f>VLOOKUP(Table7[[#This Row],[CID]],ALY,2,FALSE)</f>
        <v>Commas</v>
      </c>
    </row>
    <row r="1286" spans="1:11" x14ac:dyDescent="0.2">
      <c r="A1286" s="8" t="str">
        <f>Table7[[#This Row],[Test No.]]&amp;Table7[[#This Row],[Section]]&amp;Table7[[#This Row],[Q. No.]]</f>
        <v>P18E10</v>
      </c>
      <c r="B1286" s="8"/>
      <c r="C1286" s="7" t="s">
        <v>132</v>
      </c>
      <c r="D1286" s="6">
        <v>10</v>
      </c>
      <c r="E1286" s="6" t="s">
        <v>31</v>
      </c>
      <c r="F1286" s="14">
        <v>1</v>
      </c>
      <c r="G1286" s="14" t="s">
        <v>59</v>
      </c>
      <c r="H1286" s="14">
        <v>1</v>
      </c>
      <c r="I1286" s="14" t="s">
        <v>37</v>
      </c>
      <c r="J1286" s="3" t="s">
        <v>387</v>
      </c>
      <c r="K1286" s="2" t="str">
        <f>VLOOKUP(Table7[[#This Row],[CID]],ALY,2,FALSE)</f>
        <v>Commas</v>
      </c>
    </row>
    <row r="1287" spans="1:11" x14ac:dyDescent="0.2">
      <c r="A1287" s="8" t="str">
        <f>Table7[[#This Row],[Test No.]]&amp;Table7[[#This Row],[Section]]&amp;Table7[[#This Row],[Q. No.]]</f>
        <v>P18E11</v>
      </c>
      <c r="B1287" s="8"/>
      <c r="C1287" s="7" t="s">
        <v>132</v>
      </c>
      <c r="D1287" s="6">
        <v>11</v>
      </c>
      <c r="E1287" s="6" t="s">
        <v>31</v>
      </c>
      <c r="F1287" s="14">
        <v>1</v>
      </c>
      <c r="G1287" s="14" t="s">
        <v>59</v>
      </c>
      <c r="H1287" s="10">
        <v>2</v>
      </c>
      <c r="I1287" s="13" t="s">
        <v>38</v>
      </c>
      <c r="J1287" s="3" t="s">
        <v>397</v>
      </c>
      <c r="K1287" s="2" t="str">
        <f>VLOOKUP(Table7[[#This Row],[CID]],ALY,2,FALSE)</f>
        <v>Word Choice</v>
      </c>
    </row>
    <row r="1288" spans="1:11" x14ac:dyDescent="0.2">
      <c r="A1288" s="8" t="str">
        <f>Table7[[#This Row],[Test No.]]&amp;Table7[[#This Row],[Section]]&amp;Table7[[#This Row],[Q. No.]]</f>
        <v>P18E12</v>
      </c>
      <c r="B1288" s="8"/>
      <c r="C1288" s="7" t="s">
        <v>132</v>
      </c>
      <c r="D1288" s="6">
        <v>12</v>
      </c>
      <c r="E1288" s="6" t="s">
        <v>31</v>
      </c>
      <c r="F1288" s="14">
        <v>1</v>
      </c>
      <c r="G1288" s="14" t="s">
        <v>59</v>
      </c>
      <c r="H1288" s="10">
        <v>3</v>
      </c>
      <c r="I1288" s="13" t="s">
        <v>39</v>
      </c>
      <c r="J1288" s="3" t="s">
        <v>399</v>
      </c>
      <c r="K1288" s="2" t="str">
        <f>VLOOKUP(Table7[[#This Row],[CID]],ALY,2,FALSE)</f>
        <v>Sentence Fragment</v>
      </c>
    </row>
    <row r="1289" spans="1:11" x14ac:dyDescent="0.2">
      <c r="A1289" s="8" t="str">
        <f>Table7[[#This Row],[Test No.]]&amp;Table7[[#This Row],[Section]]&amp;Table7[[#This Row],[Q. No.]]</f>
        <v>P18E13</v>
      </c>
      <c r="B1289" s="8"/>
      <c r="C1289" s="7" t="s">
        <v>132</v>
      </c>
      <c r="D1289" s="6">
        <v>13</v>
      </c>
      <c r="E1289" s="6" t="s">
        <v>31</v>
      </c>
      <c r="F1289" s="14">
        <v>2</v>
      </c>
      <c r="G1289" s="13" t="s">
        <v>57</v>
      </c>
      <c r="H1289" s="10">
        <v>5</v>
      </c>
      <c r="I1289" s="13" t="s">
        <v>41</v>
      </c>
      <c r="J1289" s="3" t="s">
        <v>519</v>
      </c>
      <c r="K1289" s="2" t="str">
        <f>VLOOKUP(Table7[[#This Row],[CID]],ALY,2,FALSE)</f>
        <v>Opening/Transitional/Closing</v>
      </c>
    </row>
    <row r="1290" spans="1:11" x14ac:dyDescent="0.2">
      <c r="A1290" s="8" t="str">
        <f>Table7[[#This Row],[Test No.]]&amp;Table7[[#This Row],[Section]]&amp;Table7[[#This Row],[Q. No.]]</f>
        <v>P18E14</v>
      </c>
      <c r="B1290" s="8"/>
      <c r="C1290" s="7" t="s">
        <v>132</v>
      </c>
      <c r="D1290" s="6">
        <v>14</v>
      </c>
      <c r="E1290" s="6" t="s">
        <v>31</v>
      </c>
      <c r="F1290" s="14">
        <v>2</v>
      </c>
      <c r="G1290" s="13" t="s">
        <v>57</v>
      </c>
      <c r="H1290" s="10">
        <v>4</v>
      </c>
      <c r="I1290" s="13" t="s">
        <v>40</v>
      </c>
      <c r="J1290" s="3" t="s">
        <v>512</v>
      </c>
      <c r="K1290" s="2" t="str">
        <f>VLOOKUP(Table7[[#This Row],[CID]],ALY,2,FALSE)</f>
        <v>Additional Detail &amp; Evidence</v>
      </c>
    </row>
    <row r="1291" spans="1:11" x14ac:dyDescent="0.2">
      <c r="A1291" s="8" t="str">
        <f>Table7[[#This Row],[Test No.]]&amp;Table7[[#This Row],[Section]]&amp;Table7[[#This Row],[Q. No.]]</f>
        <v>P18E15</v>
      </c>
      <c r="B1291" s="8"/>
      <c r="C1291" s="7" t="s">
        <v>132</v>
      </c>
      <c r="D1291" s="6">
        <v>15</v>
      </c>
      <c r="E1291" s="6" t="s">
        <v>31</v>
      </c>
      <c r="F1291" s="14">
        <v>2</v>
      </c>
      <c r="G1291" s="13" t="s">
        <v>57</v>
      </c>
      <c r="H1291" s="10">
        <v>4</v>
      </c>
      <c r="I1291" s="13" t="s">
        <v>40</v>
      </c>
      <c r="J1291" s="3" t="s">
        <v>513</v>
      </c>
      <c r="K1291" s="2" t="str">
        <f>VLOOKUP(Table7[[#This Row],[CID]],ALY,2,FALSE)</f>
        <v>Writer's Goal</v>
      </c>
    </row>
    <row r="1292" spans="1:11" x14ac:dyDescent="0.2">
      <c r="A1292" s="8" t="str">
        <f>Table7[[#This Row],[Test No.]]&amp;Table7[[#This Row],[Section]]&amp;Table7[[#This Row],[Q. No.]]</f>
        <v>P18E16</v>
      </c>
      <c r="B1292" s="8"/>
      <c r="C1292" s="7" t="s">
        <v>132</v>
      </c>
      <c r="D1292" s="6">
        <v>16</v>
      </c>
      <c r="E1292" s="6" t="s">
        <v>31</v>
      </c>
      <c r="F1292" s="14">
        <v>1</v>
      </c>
      <c r="G1292" s="14" t="s">
        <v>59</v>
      </c>
      <c r="H1292" s="10">
        <v>3</v>
      </c>
      <c r="I1292" s="13" t="s">
        <v>39</v>
      </c>
      <c r="J1292" s="3" t="s">
        <v>399</v>
      </c>
      <c r="K1292" s="2" t="str">
        <f>VLOOKUP(Table7[[#This Row],[CID]],ALY,2,FALSE)</f>
        <v>Sentence Fragment</v>
      </c>
    </row>
    <row r="1293" spans="1:11" x14ac:dyDescent="0.2">
      <c r="A1293" s="8" t="str">
        <f>Table7[[#This Row],[Test No.]]&amp;Table7[[#This Row],[Section]]&amp;Table7[[#This Row],[Q. No.]]</f>
        <v>P18E17</v>
      </c>
      <c r="B1293" s="8"/>
      <c r="C1293" s="7" t="s">
        <v>132</v>
      </c>
      <c r="D1293" s="6">
        <v>17</v>
      </c>
      <c r="E1293" s="6" t="s">
        <v>31</v>
      </c>
      <c r="F1293" s="14">
        <v>1</v>
      </c>
      <c r="G1293" s="14" t="s">
        <v>59</v>
      </c>
      <c r="H1293" s="10">
        <v>2</v>
      </c>
      <c r="I1293" s="13" t="s">
        <v>38</v>
      </c>
      <c r="J1293" s="3" t="s">
        <v>398</v>
      </c>
      <c r="K1293" s="2" t="str">
        <f>VLOOKUP(Table7[[#This Row],[CID]],ALY,2,FALSE)</f>
        <v>Idioms</v>
      </c>
    </row>
    <row r="1294" spans="1:11" x14ac:dyDescent="0.2">
      <c r="A1294" s="8" t="str">
        <f>Table7[[#This Row],[Test No.]]&amp;Table7[[#This Row],[Section]]&amp;Table7[[#This Row],[Q. No.]]</f>
        <v>P18E18</v>
      </c>
      <c r="B1294" s="8"/>
      <c r="C1294" s="7" t="s">
        <v>132</v>
      </c>
      <c r="D1294" s="6">
        <v>18</v>
      </c>
      <c r="E1294" s="6" t="s">
        <v>31</v>
      </c>
      <c r="F1294" s="14">
        <v>1</v>
      </c>
      <c r="G1294" s="14" t="s">
        <v>59</v>
      </c>
      <c r="H1294" s="10">
        <v>3</v>
      </c>
      <c r="I1294" s="13" t="s">
        <v>39</v>
      </c>
      <c r="J1294" s="3" t="s">
        <v>400</v>
      </c>
      <c r="K1294" s="2" t="str">
        <f>VLOOKUP(Table7[[#This Row],[CID]],ALY,2,FALSE)</f>
        <v>Run-On Sentence</v>
      </c>
    </row>
    <row r="1295" spans="1:11" x14ac:dyDescent="0.2">
      <c r="A1295" s="8" t="str">
        <f>Table7[[#This Row],[Test No.]]&amp;Table7[[#This Row],[Section]]&amp;Table7[[#This Row],[Q. No.]]</f>
        <v>P18E19</v>
      </c>
      <c r="B1295" s="8"/>
      <c r="C1295" s="7" t="s">
        <v>132</v>
      </c>
      <c r="D1295" s="6">
        <v>19</v>
      </c>
      <c r="E1295" s="6" t="s">
        <v>31</v>
      </c>
      <c r="F1295" s="14">
        <v>1</v>
      </c>
      <c r="G1295" s="14" t="s">
        <v>59</v>
      </c>
      <c r="H1295" s="10">
        <v>3</v>
      </c>
      <c r="I1295" s="13" t="s">
        <v>39</v>
      </c>
      <c r="J1295" s="3" t="s">
        <v>399</v>
      </c>
      <c r="K1295" s="2" t="str">
        <f>VLOOKUP(Table7[[#This Row],[CID]],ALY,2,FALSE)</f>
        <v>Sentence Fragment</v>
      </c>
    </row>
    <row r="1296" spans="1:11" x14ac:dyDescent="0.2">
      <c r="A1296" s="8" t="str">
        <f>Table7[[#This Row],[Test No.]]&amp;Table7[[#This Row],[Section]]&amp;Table7[[#This Row],[Q. No.]]</f>
        <v>P18E20</v>
      </c>
      <c r="B1296" s="8"/>
      <c r="C1296" s="7" t="s">
        <v>132</v>
      </c>
      <c r="D1296" s="6">
        <v>20</v>
      </c>
      <c r="E1296" s="6" t="s">
        <v>31</v>
      </c>
      <c r="F1296" s="14">
        <v>2</v>
      </c>
      <c r="G1296" s="13" t="s">
        <v>57</v>
      </c>
      <c r="H1296" s="10">
        <v>4</v>
      </c>
      <c r="I1296" s="13" t="s">
        <v>40</v>
      </c>
      <c r="J1296" s="3" t="s">
        <v>512</v>
      </c>
      <c r="K1296" s="2" t="str">
        <f>VLOOKUP(Table7[[#This Row],[CID]],ALY,2,FALSE)</f>
        <v>Additional Detail &amp; Evidence</v>
      </c>
    </row>
    <row r="1297" spans="1:11" x14ac:dyDescent="0.2">
      <c r="A1297" s="8" t="str">
        <f>Table7[[#This Row],[Test No.]]&amp;Table7[[#This Row],[Section]]&amp;Table7[[#This Row],[Q. No.]]</f>
        <v>P18E21</v>
      </c>
      <c r="B1297" s="8"/>
      <c r="C1297" s="7" t="s">
        <v>132</v>
      </c>
      <c r="D1297" s="6">
        <v>21</v>
      </c>
      <c r="E1297" s="6" t="s">
        <v>31</v>
      </c>
      <c r="F1297" s="14">
        <v>1</v>
      </c>
      <c r="G1297" s="14" t="s">
        <v>59</v>
      </c>
      <c r="H1297" s="10">
        <v>3</v>
      </c>
      <c r="I1297" s="13" t="s">
        <v>39</v>
      </c>
      <c r="J1297" s="3" t="s">
        <v>402</v>
      </c>
      <c r="K1297" s="2" t="str">
        <f>VLOOKUP(Table7[[#This Row],[CID]],ALY,2,FALSE)</f>
        <v>Faulty Modifier</v>
      </c>
    </row>
    <row r="1298" spans="1:11" x14ac:dyDescent="0.2">
      <c r="A1298" s="8" t="str">
        <f>Table7[[#This Row],[Test No.]]&amp;Table7[[#This Row],[Section]]&amp;Table7[[#This Row],[Q. No.]]</f>
        <v>P18E22</v>
      </c>
      <c r="B1298" s="8"/>
      <c r="C1298" s="7" t="s">
        <v>132</v>
      </c>
      <c r="D1298" s="6">
        <v>22</v>
      </c>
      <c r="E1298" s="6" t="s">
        <v>31</v>
      </c>
      <c r="F1298" s="14">
        <v>1</v>
      </c>
      <c r="G1298" s="14" t="s">
        <v>59</v>
      </c>
      <c r="H1298" s="10">
        <v>2</v>
      </c>
      <c r="I1298" s="13" t="s">
        <v>38</v>
      </c>
      <c r="J1298" s="3" t="s">
        <v>397</v>
      </c>
      <c r="K1298" s="2" t="str">
        <f>VLOOKUP(Table7[[#This Row],[CID]],ALY,2,FALSE)</f>
        <v>Word Choice</v>
      </c>
    </row>
    <row r="1299" spans="1:11" x14ac:dyDescent="0.2">
      <c r="A1299" s="8" t="str">
        <f>Table7[[#This Row],[Test No.]]&amp;Table7[[#This Row],[Section]]&amp;Table7[[#This Row],[Q. No.]]</f>
        <v>P18E23</v>
      </c>
      <c r="B1299" s="8"/>
      <c r="C1299" s="7" t="s">
        <v>132</v>
      </c>
      <c r="D1299" s="6">
        <v>23</v>
      </c>
      <c r="E1299" s="6" t="s">
        <v>31</v>
      </c>
      <c r="F1299" s="14">
        <v>1</v>
      </c>
      <c r="G1299" s="14" t="s">
        <v>59</v>
      </c>
      <c r="H1299" s="14">
        <v>1</v>
      </c>
      <c r="I1299" s="14" t="s">
        <v>37</v>
      </c>
      <c r="J1299" s="3" t="s">
        <v>387</v>
      </c>
      <c r="K1299" s="2" t="str">
        <f>VLOOKUP(Table7[[#This Row],[CID]],ALY,2,FALSE)</f>
        <v>Commas</v>
      </c>
    </row>
    <row r="1300" spans="1:11" x14ac:dyDescent="0.2">
      <c r="A1300" s="8" t="str">
        <f>Table7[[#This Row],[Test No.]]&amp;Table7[[#This Row],[Section]]&amp;Table7[[#This Row],[Q. No.]]</f>
        <v>P18E24</v>
      </c>
      <c r="B1300" s="8"/>
      <c r="C1300" s="7" t="s">
        <v>132</v>
      </c>
      <c r="D1300" s="6">
        <v>24</v>
      </c>
      <c r="E1300" s="6" t="s">
        <v>31</v>
      </c>
      <c r="F1300" s="14">
        <v>2</v>
      </c>
      <c r="G1300" s="13" t="s">
        <v>57</v>
      </c>
      <c r="H1300" s="10">
        <v>4</v>
      </c>
      <c r="I1300" s="13" t="s">
        <v>40</v>
      </c>
      <c r="J1300" s="3" t="s">
        <v>516</v>
      </c>
      <c r="K1300" s="2" t="str">
        <f>VLOOKUP(Table7[[#This Row],[CID]],ALY,2,FALSE)</f>
        <v>Transitions &amp; Topic Sentences</v>
      </c>
    </row>
    <row r="1301" spans="1:11" x14ac:dyDescent="0.2">
      <c r="A1301" s="8" t="str">
        <f>Table7[[#This Row],[Test No.]]&amp;Table7[[#This Row],[Section]]&amp;Table7[[#This Row],[Q. No.]]</f>
        <v>P18E25</v>
      </c>
      <c r="B1301" s="8"/>
      <c r="C1301" s="7" t="s">
        <v>132</v>
      </c>
      <c r="D1301" s="6">
        <v>25</v>
      </c>
      <c r="E1301" s="6" t="s">
        <v>31</v>
      </c>
      <c r="F1301" s="14">
        <v>1</v>
      </c>
      <c r="G1301" s="14" t="s">
        <v>59</v>
      </c>
      <c r="H1301" s="10">
        <v>2</v>
      </c>
      <c r="I1301" s="13" t="s">
        <v>38</v>
      </c>
      <c r="J1301" s="3" t="s">
        <v>395</v>
      </c>
      <c r="K1301" s="2" t="str">
        <f>VLOOKUP(Table7[[#This Row],[CID]],ALY,2,FALSE)</f>
        <v>Verb Forms/Tense Agreement</v>
      </c>
    </row>
    <row r="1302" spans="1:11" x14ac:dyDescent="0.2">
      <c r="A1302" s="8" t="str">
        <f>Table7[[#This Row],[Test No.]]&amp;Table7[[#This Row],[Section]]&amp;Table7[[#This Row],[Q. No.]]</f>
        <v>P18E26</v>
      </c>
      <c r="B1302" s="8"/>
      <c r="C1302" s="7" t="s">
        <v>132</v>
      </c>
      <c r="D1302" s="6">
        <v>26</v>
      </c>
      <c r="E1302" s="6" t="s">
        <v>31</v>
      </c>
      <c r="F1302" s="14">
        <v>1</v>
      </c>
      <c r="G1302" s="14" t="s">
        <v>59</v>
      </c>
      <c r="H1302" s="10">
        <v>2</v>
      </c>
      <c r="I1302" s="13" t="s">
        <v>38</v>
      </c>
      <c r="J1302" s="3" t="s">
        <v>397</v>
      </c>
      <c r="K1302" s="2" t="str">
        <f>VLOOKUP(Table7[[#This Row],[CID]],ALY,2,FALSE)</f>
        <v>Word Choice</v>
      </c>
    </row>
    <row r="1303" spans="1:11" x14ac:dyDescent="0.2">
      <c r="A1303" s="8" t="str">
        <f>Table7[[#This Row],[Test No.]]&amp;Table7[[#This Row],[Section]]&amp;Table7[[#This Row],[Q. No.]]</f>
        <v>P18E27</v>
      </c>
      <c r="B1303" s="8"/>
      <c r="C1303" s="7" t="s">
        <v>132</v>
      </c>
      <c r="D1303" s="6">
        <v>27</v>
      </c>
      <c r="E1303" s="6" t="s">
        <v>31</v>
      </c>
      <c r="F1303" s="14">
        <v>1</v>
      </c>
      <c r="G1303" s="14" t="s">
        <v>59</v>
      </c>
      <c r="H1303" s="14">
        <v>1</v>
      </c>
      <c r="I1303" s="14" t="s">
        <v>37</v>
      </c>
      <c r="J1303" s="3" t="s">
        <v>387</v>
      </c>
      <c r="K1303" s="2" t="str">
        <f>VLOOKUP(Table7[[#This Row],[CID]],ALY,2,FALSE)</f>
        <v>Commas</v>
      </c>
    </row>
    <row r="1304" spans="1:11" x14ac:dyDescent="0.2">
      <c r="A1304" s="8" t="str">
        <f>Table7[[#This Row],[Test No.]]&amp;Table7[[#This Row],[Section]]&amp;Table7[[#This Row],[Q. No.]]</f>
        <v>P18E28</v>
      </c>
      <c r="B1304" s="8"/>
      <c r="C1304" s="7" t="s">
        <v>132</v>
      </c>
      <c r="D1304" s="6">
        <v>28</v>
      </c>
      <c r="E1304" s="6" t="s">
        <v>31</v>
      </c>
      <c r="F1304" s="14">
        <v>1</v>
      </c>
      <c r="G1304" s="14" t="s">
        <v>59</v>
      </c>
      <c r="H1304" s="10">
        <v>2</v>
      </c>
      <c r="I1304" s="13" t="s">
        <v>38</v>
      </c>
      <c r="J1304" s="3" t="s">
        <v>395</v>
      </c>
      <c r="K1304" s="2" t="str">
        <f>VLOOKUP(Table7[[#This Row],[CID]],ALY,2,FALSE)</f>
        <v>Verb Forms/Tense Agreement</v>
      </c>
    </row>
    <row r="1305" spans="1:11" x14ac:dyDescent="0.2">
      <c r="A1305" s="8" t="str">
        <f>Table7[[#This Row],[Test No.]]&amp;Table7[[#This Row],[Section]]&amp;Table7[[#This Row],[Q. No.]]</f>
        <v>P18E29</v>
      </c>
      <c r="B1305" s="8"/>
      <c r="C1305" s="7" t="s">
        <v>132</v>
      </c>
      <c r="D1305" s="6">
        <v>29</v>
      </c>
      <c r="E1305" s="6" t="s">
        <v>31</v>
      </c>
      <c r="F1305" s="14">
        <v>2</v>
      </c>
      <c r="G1305" s="13" t="s">
        <v>57</v>
      </c>
      <c r="H1305" s="10">
        <v>4</v>
      </c>
      <c r="I1305" s="13" t="s">
        <v>40</v>
      </c>
      <c r="J1305" s="3" t="s">
        <v>513</v>
      </c>
      <c r="K1305" s="2" t="str">
        <f>VLOOKUP(Table7[[#This Row],[CID]],ALY,2,FALSE)</f>
        <v>Writer's Goal</v>
      </c>
    </row>
    <row r="1306" spans="1:11" x14ac:dyDescent="0.2">
      <c r="A1306" s="8" t="str">
        <f>Table7[[#This Row],[Test No.]]&amp;Table7[[#This Row],[Section]]&amp;Table7[[#This Row],[Q. No.]]</f>
        <v>P18E30</v>
      </c>
      <c r="B1306" s="8"/>
      <c r="C1306" s="7" t="s">
        <v>132</v>
      </c>
      <c r="D1306" s="6">
        <v>30</v>
      </c>
      <c r="E1306" s="6" t="s">
        <v>31</v>
      </c>
      <c r="F1306" s="14">
        <v>2</v>
      </c>
      <c r="G1306" s="13" t="s">
        <v>57</v>
      </c>
      <c r="H1306" s="10">
        <v>4</v>
      </c>
      <c r="I1306" s="13" t="s">
        <v>40</v>
      </c>
      <c r="J1306" s="3" t="s">
        <v>513</v>
      </c>
      <c r="K1306" s="2" t="str">
        <f>VLOOKUP(Table7[[#This Row],[CID]],ALY,2,FALSE)</f>
        <v>Writer's Goal</v>
      </c>
    </row>
    <row r="1307" spans="1:11" x14ac:dyDescent="0.2">
      <c r="A1307" s="8" t="str">
        <f>Table7[[#This Row],[Test No.]]&amp;Table7[[#This Row],[Section]]&amp;Table7[[#This Row],[Q. No.]]</f>
        <v>P18E31</v>
      </c>
      <c r="B1307" s="8"/>
      <c r="C1307" s="7" t="s">
        <v>132</v>
      </c>
      <c r="D1307" s="6">
        <v>31</v>
      </c>
      <c r="E1307" s="6" t="s">
        <v>31</v>
      </c>
      <c r="F1307" s="14">
        <v>1</v>
      </c>
      <c r="G1307" s="14" t="s">
        <v>59</v>
      </c>
      <c r="H1307" s="10">
        <v>3</v>
      </c>
      <c r="I1307" s="13" t="s">
        <v>39</v>
      </c>
      <c r="J1307" s="3" t="s">
        <v>399</v>
      </c>
      <c r="K1307" s="2" t="str">
        <f>VLOOKUP(Table7[[#This Row],[CID]],ALY,2,FALSE)</f>
        <v>Sentence Fragment</v>
      </c>
    </row>
    <row r="1308" spans="1:11" x14ac:dyDescent="0.2">
      <c r="A1308" s="8" t="str">
        <f>Table7[[#This Row],[Test No.]]&amp;Table7[[#This Row],[Section]]&amp;Table7[[#This Row],[Q. No.]]</f>
        <v>P18E32</v>
      </c>
      <c r="B1308" s="8"/>
      <c r="C1308" s="7" t="s">
        <v>132</v>
      </c>
      <c r="D1308" s="6">
        <v>32</v>
      </c>
      <c r="E1308" s="6" t="s">
        <v>31</v>
      </c>
      <c r="F1308" s="14">
        <v>1</v>
      </c>
      <c r="G1308" s="14" t="s">
        <v>59</v>
      </c>
      <c r="H1308" s="14">
        <v>1</v>
      </c>
      <c r="I1308" s="14" t="s">
        <v>37</v>
      </c>
      <c r="J1308" s="3" t="s">
        <v>387</v>
      </c>
      <c r="K1308" s="2" t="str">
        <f>VLOOKUP(Table7[[#This Row],[CID]],ALY,2,FALSE)</f>
        <v>Commas</v>
      </c>
    </row>
    <row r="1309" spans="1:11" x14ac:dyDescent="0.2">
      <c r="A1309" s="8" t="str">
        <f>Table7[[#This Row],[Test No.]]&amp;Table7[[#This Row],[Section]]&amp;Table7[[#This Row],[Q. No.]]</f>
        <v>P18E33</v>
      </c>
      <c r="B1309" s="8"/>
      <c r="C1309" s="7" t="s">
        <v>132</v>
      </c>
      <c r="D1309" s="6">
        <v>33</v>
      </c>
      <c r="E1309" s="6" t="s">
        <v>31</v>
      </c>
      <c r="F1309" s="14">
        <v>1</v>
      </c>
      <c r="G1309" s="14" t="s">
        <v>59</v>
      </c>
      <c r="H1309" s="10">
        <v>2</v>
      </c>
      <c r="I1309" s="13" t="s">
        <v>38</v>
      </c>
      <c r="J1309" s="3" t="s">
        <v>395</v>
      </c>
      <c r="K1309" s="2" t="str">
        <f>VLOOKUP(Table7[[#This Row],[CID]],ALY,2,FALSE)</f>
        <v>Verb Forms/Tense Agreement</v>
      </c>
    </row>
    <row r="1310" spans="1:11" x14ac:dyDescent="0.2">
      <c r="A1310" s="8" t="str">
        <f>Table7[[#This Row],[Test No.]]&amp;Table7[[#This Row],[Section]]&amp;Table7[[#This Row],[Q. No.]]</f>
        <v>P18E34</v>
      </c>
      <c r="B1310" s="8"/>
      <c r="C1310" s="7" t="s">
        <v>132</v>
      </c>
      <c r="D1310" s="6">
        <v>34</v>
      </c>
      <c r="E1310" s="6" t="s">
        <v>31</v>
      </c>
      <c r="F1310" s="14">
        <v>2</v>
      </c>
      <c r="G1310" s="13" t="s">
        <v>57</v>
      </c>
      <c r="H1310" s="10">
        <v>6</v>
      </c>
      <c r="I1310" s="13" t="s">
        <v>42</v>
      </c>
      <c r="J1310" s="3" t="s">
        <v>522</v>
      </c>
      <c r="K1310" s="2" t="str">
        <f>VLOOKUP(Table7[[#This Row],[CID]],ALY,2,FALSE)</f>
        <v>Effectiveness</v>
      </c>
    </row>
    <row r="1311" spans="1:11" x14ac:dyDescent="0.2">
      <c r="A1311" s="8" t="str">
        <f>Table7[[#This Row],[Test No.]]&amp;Table7[[#This Row],[Section]]&amp;Table7[[#This Row],[Q. No.]]</f>
        <v>P18E35</v>
      </c>
      <c r="B1311" s="8"/>
      <c r="C1311" s="7" t="s">
        <v>132</v>
      </c>
      <c r="D1311" s="6">
        <v>35</v>
      </c>
      <c r="E1311" s="6" t="s">
        <v>31</v>
      </c>
      <c r="F1311" s="14">
        <v>1</v>
      </c>
      <c r="G1311" s="14" t="s">
        <v>59</v>
      </c>
      <c r="H1311" s="10">
        <v>3</v>
      </c>
      <c r="I1311" s="13" t="s">
        <v>39</v>
      </c>
      <c r="J1311" s="3" t="s">
        <v>400</v>
      </c>
      <c r="K1311" s="2" t="str">
        <f>VLOOKUP(Table7[[#This Row],[CID]],ALY,2,FALSE)</f>
        <v>Run-On Sentence</v>
      </c>
    </row>
    <row r="1312" spans="1:11" x14ac:dyDescent="0.2">
      <c r="A1312" s="8" t="str">
        <f>Table7[[#This Row],[Test No.]]&amp;Table7[[#This Row],[Section]]&amp;Table7[[#This Row],[Q. No.]]</f>
        <v>P18E36</v>
      </c>
      <c r="B1312" s="8"/>
      <c r="C1312" s="7" t="s">
        <v>132</v>
      </c>
      <c r="D1312" s="6">
        <v>36</v>
      </c>
      <c r="E1312" s="6" t="s">
        <v>31</v>
      </c>
      <c r="F1312" s="14">
        <v>2</v>
      </c>
      <c r="G1312" s="13" t="s">
        <v>57</v>
      </c>
      <c r="H1312" s="10">
        <v>6</v>
      </c>
      <c r="I1312" s="13" t="s">
        <v>42</v>
      </c>
      <c r="J1312" s="3" t="s">
        <v>523</v>
      </c>
      <c r="K1312" s="2" t="str">
        <f>VLOOKUP(Table7[[#This Row],[CID]],ALY,2,FALSE)</f>
        <v>Avoiding Ambiguity &amp; Redundancy</v>
      </c>
    </row>
    <row r="1313" spans="1:11" x14ac:dyDescent="0.2">
      <c r="A1313" s="8" t="str">
        <f>Table7[[#This Row],[Test No.]]&amp;Table7[[#This Row],[Section]]&amp;Table7[[#This Row],[Q. No.]]</f>
        <v>P18E37</v>
      </c>
      <c r="B1313" s="8"/>
      <c r="C1313" s="7" t="s">
        <v>132</v>
      </c>
      <c r="D1313" s="6">
        <v>37</v>
      </c>
      <c r="E1313" s="6" t="s">
        <v>31</v>
      </c>
      <c r="F1313" s="14">
        <v>1</v>
      </c>
      <c r="G1313" s="14" t="s">
        <v>59</v>
      </c>
      <c r="H1313" s="14">
        <v>1</v>
      </c>
      <c r="I1313" s="14" t="s">
        <v>37</v>
      </c>
      <c r="J1313" s="3" t="s">
        <v>388</v>
      </c>
      <c r="K1313" s="2" t="str">
        <f>VLOOKUP(Table7[[#This Row],[CID]],ALY,2,FALSE)</f>
        <v>Apostrophes</v>
      </c>
    </row>
    <row r="1314" spans="1:11" x14ac:dyDescent="0.2">
      <c r="A1314" s="8" t="str">
        <f>Table7[[#This Row],[Test No.]]&amp;Table7[[#This Row],[Section]]&amp;Table7[[#This Row],[Q. No.]]</f>
        <v>P18E38</v>
      </c>
      <c r="B1314" s="8"/>
      <c r="C1314" s="7" t="s">
        <v>132</v>
      </c>
      <c r="D1314" s="6">
        <v>38</v>
      </c>
      <c r="E1314" s="6" t="s">
        <v>31</v>
      </c>
      <c r="F1314" s="14">
        <v>1</v>
      </c>
      <c r="G1314" s="14" t="s">
        <v>59</v>
      </c>
      <c r="H1314" s="10">
        <v>3</v>
      </c>
      <c r="I1314" s="13" t="s">
        <v>39</v>
      </c>
      <c r="J1314" s="3" t="s">
        <v>400</v>
      </c>
      <c r="K1314" s="2" t="str">
        <f>VLOOKUP(Table7[[#This Row],[CID]],ALY,2,FALSE)</f>
        <v>Run-On Sentence</v>
      </c>
    </row>
    <row r="1315" spans="1:11" x14ac:dyDescent="0.2">
      <c r="A1315" s="8" t="str">
        <f>Table7[[#This Row],[Test No.]]&amp;Table7[[#This Row],[Section]]&amp;Table7[[#This Row],[Q. No.]]</f>
        <v>P18E39</v>
      </c>
      <c r="B1315" s="8"/>
      <c r="C1315" s="7" t="s">
        <v>132</v>
      </c>
      <c r="D1315" s="6">
        <v>39</v>
      </c>
      <c r="E1315" s="6" t="s">
        <v>31</v>
      </c>
      <c r="F1315" s="14">
        <v>1</v>
      </c>
      <c r="G1315" s="14" t="s">
        <v>59</v>
      </c>
      <c r="H1315" s="10">
        <v>3</v>
      </c>
      <c r="I1315" s="13" t="s">
        <v>39</v>
      </c>
      <c r="J1315" s="3" t="s">
        <v>402</v>
      </c>
      <c r="K1315" s="2" t="str">
        <f>VLOOKUP(Table7[[#This Row],[CID]],ALY,2,FALSE)</f>
        <v>Faulty Modifier</v>
      </c>
    </row>
    <row r="1316" spans="1:11" x14ac:dyDescent="0.2">
      <c r="A1316" s="8" t="str">
        <f>Table7[[#This Row],[Test No.]]&amp;Table7[[#This Row],[Section]]&amp;Table7[[#This Row],[Q. No.]]</f>
        <v>P18E40</v>
      </c>
      <c r="B1316" s="8"/>
      <c r="C1316" s="7" t="s">
        <v>132</v>
      </c>
      <c r="D1316" s="6">
        <v>40</v>
      </c>
      <c r="E1316" s="6" t="s">
        <v>31</v>
      </c>
      <c r="F1316" s="14">
        <v>2</v>
      </c>
      <c r="G1316" s="13" t="s">
        <v>57</v>
      </c>
      <c r="H1316" s="10">
        <v>4</v>
      </c>
      <c r="I1316" s="13" t="s">
        <v>40</v>
      </c>
      <c r="J1316" s="3" t="s">
        <v>512</v>
      </c>
      <c r="K1316" s="2" t="str">
        <f>VLOOKUP(Table7[[#This Row],[CID]],ALY,2,FALSE)</f>
        <v>Additional Detail &amp; Evidence</v>
      </c>
    </row>
    <row r="1317" spans="1:11" x14ac:dyDescent="0.2">
      <c r="A1317" s="8" t="str">
        <f>Table7[[#This Row],[Test No.]]&amp;Table7[[#This Row],[Section]]&amp;Table7[[#This Row],[Q. No.]]</f>
        <v>P18E41</v>
      </c>
      <c r="B1317" s="8"/>
      <c r="C1317" s="7" t="s">
        <v>132</v>
      </c>
      <c r="D1317" s="6">
        <v>41</v>
      </c>
      <c r="E1317" s="6" t="s">
        <v>31</v>
      </c>
      <c r="F1317" s="14">
        <v>1</v>
      </c>
      <c r="G1317" s="14" t="s">
        <v>59</v>
      </c>
      <c r="H1317" s="10">
        <v>2</v>
      </c>
      <c r="I1317" s="13" t="s">
        <v>38</v>
      </c>
      <c r="J1317" s="3" t="s">
        <v>394</v>
      </c>
      <c r="K1317" s="2" t="str">
        <f>VLOOKUP(Table7[[#This Row],[CID]],ALY,2,FALSE)</f>
        <v>Pronouns</v>
      </c>
    </row>
    <row r="1318" spans="1:11" x14ac:dyDescent="0.2">
      <c r="A1318" s="8" t="str">
        <f>Table7[[#This Row],[Test No.]]&amp;Table7[[#This Row],[Section]]&amp;Table7[[#This Row],[Q. No.]]</f>
        <v>P18E42</v>
      </c>
      <c r="B1318" s="8"/>
      <c r="C1318" s="7" t="s">
        <v>132</v>
      </c>
      <c r="D1318" s="6">
        <v>42</v>
      </c>
      <c r="E1318" s="6" t="s">
        <v>31</v>
      </c>
      <c r="F1318" s="14">
        <v>1</v>
      </c>
      <c r="G1318" s="14" t="s">
        <v>59</v>
      </c>
      <c r="H1318" s="14">
        <v>1</v>
      </c>
      <c r="I1318" s="14" t="s">
        <v>37</v>
      </c>
      <c r="J1318" s="3" t="s">
        <v>391</v>
      </c>
      <c r="K1318" s="2" t="str">
        <f>VLOOKUP(Table7[[#This Row],[CID]],ALY,2,FALSE)</f>
        <v>Dashes</v>
      </c>
    </row>
    <row r="1319" spans="1:11" x14ac:dyDescent="0.2">
      <c r="A1319" s="8" t="str">
        <f>Table7[[#This Row],[Test No.]]&amp;Table7[[#This Row],[Section]]&amp;Table7[[#This Row],[Q. No.]]</f>
        <v>P18E43</v>
      </c>
      <c r="B1319" s="8"/>
      <c r="C1319" s="7" t="s">
        <v>132</v>
      </c>
      <c r="D1319" s="6">
        <v>43</v>
      </c>
      <c r="E1319" s="6" t="s">
        <v>31</v>
      </c>
      <c r="F1319" s="14">
        <v>2</v>
      </c>
      <c r="G1319" s="13" t="s">
        <v>57</v>
      </c>
      <c r="H1319" s="10">
        <v>5</v>
      </c>
      <c r="I1319" s="13" t="s">
        <v>41</v>
      </c>
      <c r="J1319" s="3" t="s">
        <v>519</v>
      </c>
      <c r="K1319" s="2" t="str">
        <f>VLOOKUP(Table7[[#This Row],[CID]],ALY,2,FALSE)</f>
        <v>Opening/Transitional/Closing</v>
      </c>
    </row>
    <row r="1320" spans="1:11" x14ac:dyDescent="0.2">
      <c r="A1320" s="8" t="str">
        <f>Table7[[#This Row],[Test No.]]&amp;Table7[[#This Row],[Section]]&amp;Table7[[#This Row],[Q. No.]]</f>
        <v>P18E44</v>
      </c>
      <c r="B1320" s="8"/>
      <c r="C1320" s="7" t="s">
        <v>132</v>
      </c>
      <c r="D1320" s="6">
        <v>44</v>
      </c>
      <c r="E1320" s="6" t="s">
        <v>31</v>
      </c>
      <c r="F1320" s="14">
        <v>1</v>
      </c>
      <c r="G1320" s="14" t="s">
        <v>59</v>
      </c>
      <c r="H1320" s="10">
        <v>2</v>
      </c>
      <c r="I1320" s="13" t="s">
        <v>38</v>
      </c>
      <c r="J1320" s="3" t="s">
        <v>395</v>
      </c>
      <c r="K1320" s="2" t="str">
        <f>VLOOKUP(Table7[[#This Row],[CID]],ALY,2,FALSE)</f>
        <v>Verb Forms/Tense Agreement</v>
      </c>
    </row>
    <row r="1321" spans="1:11" x14ac:dyDescent="0.2">
      <c r="A1321" s="8" t="str">
        <f>Table7[[#This Row],[Test No.]]&amp;Table7[[#This Row],[Section]]&amp;Table7[[#This Row],[Q. No.]]</f>
        <v>P18E45</v>
      </c>
      <c r="B1321" s="8"/>
      <c r="C1321" s="7" t="s">
        <v>132</v>
      </c>
      <c r="D1321" s="6">
        <v>45</v>
      </c>
      <c r="E1321" s="6" t="s">
        <v>31</v>
      </c>
      <c r="F1321" s="14">
        <v>2</v>
      </c>
      <c r="G1321" s="13" t="s">
        <v>57</v>
      </c>
      <c r="H1321" s="10">
        <v>5</v>
      </c>
      <c r="I1321" s="13" t="s">
        <v>41</v>
      </c>
      <c r="J1321" s="3" t="s">
        <v>520</v>
      </c>
      <c r="K1321" s="2" t="str">
        <f>VLOOKUP(Table7[[#This Row],[CID]],ALY,2,FALSE)</f>
        <v>Reorganization</v>
      </c>
    </row>
    <row r="1322" spans="1:11" x14ac:dyDescent="0.2">
      <c r="A1322" s="8" t="str">
        <f>Table7[[#This Row],[Test No.]]&amp;Table7[[#This Row],[Section]]&amp;Table7[[#This Row],[Q. No.]]</f>
        <v>P18E46</v>
      </c>
      <c r="B1322" s="8"/>
      <c r="C1322" s="7" t="s">
        <v>132</v>
      </c>
      <c r="D1322" s="6">
        <v>46</v>
      </c>
      <c r="E1322" s="6" t="s">
        <v>31</v>
      </c>
      <c r="F1322" s="14">
        <v>1</v>
      </c>
      <c r="G1322" s="14" t="s">
        <v>59</v>
      </c>
      <c r="H1322" s="10">
        <v>2</v>
      </c>
      <c r="I1322" s="13" t="s">
        <v>38</v>
      </c>
      <c r="J1322" s="3" t="s">
        <v>395</v>
      </c>
      <c r="K1322" s="2" t="str">
        <f>VLOOKUP(Table7[[#This Row],[CID]],ALY,2,FALSE)</f>
        <v>Verb Forms/Tense Agreement</v>
      </c>
    </row>
    <row r="1323" spans="1:11" x14ac:dyDescent="0.2">
      <c r="A1323" s="8" t="str">
        <f>Table7[[#This Row],[Test No.]]&amp;Table7[[#This Row],[Section]]&amp;Table7[[#This Row],[Q. No.]]</f>
        <v>P18E47</v>
      </c>
      <c r="B1323" s="8"/>
      <c r="C1323" s="7" t="s">
        <v>132</v>
      </c>
      <c r="D1323" s="6">
        <v>47</v>
      </c>
      <c r="E1323" s="6" t="s">
        <v>31</v>
      </c>
      <c r="F1323" s="14">
        <v>1</v>
      </c>
      <c r="G1323" s="14" t="s">
        <v>59</v>
      </c>
      <c r="H1323" s="10">
        <v>2</v>
      </c>
      <c r="I1323" s="13" t="s">
        <v>38</v>
      </c>
      <c r="J1323" s="3" t="s">
        <v>397</v>
      </c>
      <c r="K1323" s="2" t="str">
        <f>VLOOKUP(Table7[[#This Row],[CID]],ALY,2,FALSE)</f>
        <v>Word Choice</v>
      </c>
    </row>
    <row r="1324" spans="1:11" x14ac:dyDescent="0.2">
      <c r="A1324" s="8" t="str">
        <f>Table7[[#This Row],[Test No.]]&amp;Table7[[#This Row],[Section]]&amp;Table7[[#This Row],[Q. No.]]</f>
        <v>P18E48</v>
      </c>
      <c r="B1324" s="8"/>
      <c r="C1324" s="7" t="s">
        <v>132</v>
      </c>
      <c r="D1324" s="6">
        <v>48</v>
      </c>
      <c r="E1324" s="6" t="s">
        <v>31</v>
      </c>
      <c r="F1324" s="14">
        <v>2</v>
      </c>
      <c r="G1324" s="13" t="s">
        <v>57</v>
      </c>
      <c r="H1324" s="10">
        <v>4</v>
      </c>
      <c r="I1324" s="13" t="s">
        <v>40</v>
      </c>
      <c r="J1324" s="3" t="s">
        <v>512</v>
      </c>
      <c r="K1324" s="2" t="str">
        <f>VLOOKUP(Table7[[#This Row],[CID]],ALY,2,FALSE)</f>
        <v>Additional Detail &amp; Evidence</v>
      </c>
    </row>
    <row r="1325" spans="1:11" x14ac:dyDescent="0.2">
      <c r="A1325" s="8" t="str">
        <f>Table7[[#This Row],[Test No.]]&amp;Table7[[#This Row],[Section]]&amp;Table7[[#This Row],[Q. No.]]</f>
        <v>P18E49</v>
      </c>
      <c r="B1325" s="8"/>
      <c r="C1325" s="7" t="s">
        <v>132</v>
      </c>
      <c r="D1325" s="6">
        <v>49</v>
      </c>
      <c r="E1325" s="6" t="s">
        <v>31</v>
      </c>
      <c r="F1325" s="14">
        <v>2</v>
      </c>
      <c r="G1325" s="13" t="s">
        <v>57</v>
      </c>
      <c r="H1325" s="10">
        <v>6</v>
      </c>
      <c r="I1325" s="13" t="s">
        <v>42</v>
      </c>
      <c r="J1325" s="3" t="s">
        <v>522</v>
      </c>
      <c r="K1325" s="2" t="str">
        <f>VLOOKUP(Table7[[#This Row],[CID]],ALY,2,FALSE)</f>
        <v>Effectiveness</v>
      </c>
    </row>
    <row r="1326" spans="1:11" x14ac:dyDescent="0.2">
      <c r="A1326" s="8" t="str">
        <f>Table7[[#This Row],[Test No.]]&amp;Table7[[#This Row],[Section]]&amp;Table7[[#This Row],[Q. No.]]</f>
        <v>P18E50</v>
      </c>
      <c r="B1326" s="8"/>
      <c r="C1326" s="7" t="s">
        <v>132</v>
      </c>
      <c r="D1326" s="6">
        <v>50</v>
      </c>
      <c r="E1326" s="6" t="s">
        <v>31</v>
      </c>
      <c r="F1326" s="14">
        <v>2</v>
      </c>
      <c r="G1326" s="13" t="s">
        <v>57</v>
      </c>
      <c r="H1326" s="10">
        <v>6</v>
      </c>
      <c r="I1326" s="13" t="s">
        <v>42</v>
      </c>
      <c r="J1326" s="3" t="s">
        <v>521</v>
      </c>
      <c r="K1326" s="2" t="str">
        <f>VLOOKUP(Table7[[#This Row],[CID]],ALY,2,FALSE)</f>
        <v>Word Choice</v>
      </c>
    </row>
    <row r="1327" spans="1:11" x14ac:dyDescent="0.2">
      <c r="A1327" s="8" t="str">
        <f>Table7[[#This Row],[Test No.]]&amp;Table7[[#This Row],[Section]]&amp;Table7[[#This Row],[Q. No.]]</f>
        <v>P18E51</v>
      </c>
      <c r="B1327" s="8"/>
      <c r="C1327" s="7" t="s">
        <v>132</v>
      </c>
      <c r="D1327" s="6">
        <v>51</v>
      </c>
      <c r="E1327" s="6" t="s">
        <v>31</v>
      </c>
      <c r="F1327" s="14">
        <v>1</v>
      </c>
      <c r="G1327" s="14" t="s">
        <v>59</v>
      </c>
      <c r="H1327" s="14">
        <v>1</v>
      </c>
      <c r="I1327" s="14" t="s">
        <v>37</v>
      </c>
      <c r="J1327" s="3" t="s">
        <v>388</v>
      </c>
      <c r="K1327" s="2" t="str">
        <f>VLOOKUP(Table7[[#This Row],[CID]],ALY,2,FALSE)</f>
        <v>Apostrophes</v>
      </c>
    </row>
    <row r="1328" spans="1:11" x14ac:dyDescent="0.2">
      <c r="A1328" s="8" t="str">
        <f>Table7[[#This Row],[Test No.]]&amp;Table7[[#This Row],[Section]]&amp;Table7[[#This Row],[Q. No.]]</f>
        <v>P18E52</v>
      </c>
      <c r="B1328" s="8"/>
      <c r="C1328" s="7" t="s">
        <v>132</v>
      </c>
      <c r="D1328" s="6">
        <v>52</v>
      </c>
      <c r="E1328" s="6" t="s">
        <v>31</v>
      </c>
      <c r="F1328" s="14">
        <v>1</v>
      </c>
      <c r="G1328" s="14" t="s">
        <v>59</v>
      </c>
      <c r="H1328" s="14">
        <v>1</v>
      </c>
      <c r="I1328" s="14" t="s">
        <v>37</v>
      </c>
      <c r="J1328" s="3" t="s">
        <v>391</v>
      </c>
      <c r="K1328" s="2" t="str">
        <f>VLOOKUP(Table7[[#This Row],[CID]],ALY,2,FALSE)</f>
        <v>Dashes</v>
      </c>
    </row>
    <row r="1329" spans="1:11" x14ac:dyDescent="0.2">
      <c r="A1329" s="8" t="str">
        <f>Table7[[#This Row],[Test No.]]&amp;Table7[[#This Row],[Section]]&amp;Table7[[#This Row],[Q. No.]]</f>
        <v>P18E53</v>
      </c>
      <c r="B1329" s="8"/>
      <c r="C1329" s="7" t="s">
        <v>132</v>
      </c>
      <c r="D1329" s="6">
        <v>53</v>
      </c>
      <c r="E1329" s="6" t="s">
        <v>31</v>
      </c>
      <c r="F1329" s="14">
        <v>2</v>
      </c>
      <c r="G1329" s="13" t="s">
        <v>57</v>
      </c>
      <c r="H1329" s="10">
        <v>5</v>
      </c>
      <c r="I1329" s="13" t="s">
        <v>41</v>
      </c>
      <c r="J1329" s="3" t="s">
        <v>520</v>
      </c>
      <c r="K1329" s="2" t="str">
        <f>VLOOKUP(Table7[[#This Row],[CID]],ALY,2,FALSE)</f>
        <v>Reorganization</v>
      </c>
    </row>
    <row r="1330" spans="1:11" x14ac:dyDescent="0.2">
      <c r="A1330" s="8" t="str">
        <f>Table7[[#This Row],[Test No.]]&amp;Table7[[#This Row],[Section]]&amp;Table7[[#This Row],[Q. No.]]</f>
        <v>P18E54</v>
      </c>
      <c r="B1330" s="8"/>
      <c r="C1330" s="7" t="s">
        <v>132</v>
      </c>
      <c r="D1330" s="6">
        <v>54</v>
      </c>
      <c r="E1330" s="6" t="s">
        <v>31</v>
      </c>
      <c r="F1330" s="14">
        <v>2</v>
      </c>
      <c r="G1330" s="13" t="s">
        <v>57</v>
      </c>
      <c r="H1330" s="10">
        <v>4</v>
      </c>
      <c r="I1330" s="13" t="s">
        <v>40</v>
      </c>
      <c r="J1330" s="3" t="s">
        <v>516</v>
      </c>
      <c r="K1330" s="2" t="str">
        <f>VLOOKUP(Table7[[#This Row],[CID]],ALY,2,FALSE)</f>
        <v>Transitions &amp; Topic Sentences</v>
      </c>
    </row>
    <row r="1331" spans="1:11" x14ac:dyDescent="0.2">
      <c r="A1331" s="8" t="str">
        <f>Table7[[#This Row],[Test No.]]&amp;Table7[[#This Row],[Section]]&amp;Table7[[#This Row],[Q. No.]]</f>
        <v>P18E55</v>
      </c>
      <c r="B1331" s="8"/>
      <c r="C1331" s="7" t="s">
        <v>132</v>
      </c>
      <c r="D1331" s="6">
        <v>55</v>
      </c>
      <c r="E1331" s="6" t="s">
        <v>31</v>
      </c>
      <c r="F1331" s="14">
        <v>1</v>
      </c>
      <c r="G1331" s="14" t="s">
        <v>59</v>
      </c>
      <c r="H1331" s="10">
        <v>2</v>
      </c>
      <c r="I1331" s="13" t="s">
        <v>38</v>
      </c>
      <c r="J1331" s="3" t="s">
        <v>398</v>
      </c>
      <c r="K1331" s="2" t="str">
        <f>VLOOKUP(Table7[[#This Row],[CID]],ALY,2,FALSE)</f>
        <v>Idioms</v>
      </c>
    </row>
    <row r="1332" spans="1:11" x14ac:dyDescent="0.2">
      <c r="A1332" s="8" t="str">
        <f>Table7[[#This Row],[Test No.]]&amp;Table7[[#This Row],[Section]]&amp;Table7[[#This Row],[Q. No.]]</f>
        <v>P18E56</v>
      </c>
      <c r="B1332" s="8"/>
      <c r="C1332" s="7" t="s">
        <v>132</v>
      </c>
      <c r="D1332" s="6">
        <v>56</v>
      </c>
      <c r="E1332" s="6" t="s">
        <v>31</v>
      </c>
      <c r="F1332" s="14">
        <v>1</v>
      </c>
      <c r="G1332" s="14" t="s">
        <v>59</v>
      </c>
      <c r="H1332" s="14">
        <v>1</v>
      </c>
      <c r="I1332" s="14" t="s">
        <v>37</v>
      </c>
      <c r="J1332" s="3" t="s">
        <v>387</v>
      </c>
      <c r="K1332" s="2" t="str">
        <f>VLOOKUP(Table7[[#This Row],[CID]],ALY,2,FALSE)</f>
        <v>Commas</v>
      </c>
    </row>
    <row r="1333" spans="1:11" x14ac:dyDescent="0.2">
      <c r="A1333" s="8" t="str">
        <f>Table7[[#This Row],[Test No.]]&amp;Table7[[#This Row],[Section]]&amp;Table7[[#This Row],[Q. No.]]</f>
        <v>P18E57</v>
      </c>
      <c r="B1333" s="8"/>
      <c r="C1333" s="7" t="s">
        <v>132</v>
      </c>
      <c r="D1333" s="6">
        <v>57</v>
      </c>
      <c r="E1333" s="6" t="s">
        <v>31</v>
      </c>
      <c r="F1333" s="14">
        <v>1</v>
      </c>
      <c r="G1333" s="14" t="s">
        <v>59</v>
      </c>
      <c r="H1333" s="10">
        <v>2</v>
      </c>
      <c r="I1333" s="13" t="s">
        <v>38</v>
      </c>
      <c r="J1333" s="3" t="s">
        <v>397</v>
      </c>
      <c r="K1333" s="2" t="str">
        <f>VLOOKUP(Table7[[#This Row],[CID]],ALY,2,FALSE)</f>
        <v>Word Choice</v>
      </c>
    </row>
    <row r="1334" spans="1:11" x14ac:dyDescent="0.2">
      <c r="A1334" s="8" t="str">
        <f>Table7[[#This Row],[Test No.]]&amp;Table7[[#This Row],[Section]]&amp;Table7[[#This Row],[Q. No.]]</f>
        <v>P18E58</v>
      </c>
      <c r="B1334" s="8"/>
      <c r="C1334" s="7" t="s">
        <v>132</v>
      </c>
      <c r="D1334" s="6">
        <v>58</v>
      </c>
      <c r="E1334" s="6" t="s">
        <v>31</v>
      </c>
      <c r="F1334" s="14">
        <v>2</v>
      </c>
      <c r="G1334" s="13" t="s">
        <v>57</v>
      </c>
      <c r="H1334" s="10">
        <v>6</v>
      </c>
      <c r="I1334" s="13" t="s">
        <v>42</v>
      </c>
      <c r="J1334" s="3" t="s">
        <v>523</v>
      </c>
      <c r="K1334" s="2" t="str">
        <f>VLOOKUP(Table7[[#This Row],[CID]],ALY,2,FALSE)</f>
        <v>Avoiding Ambiguity &amp; Redundancy</v>
      </c>
    </row>
    <row r="1335" spans="1:11" x14ac:dyDescent="0.2">
      <c r="A1335" s="8" t="str">
        <f>Table7[[#This Row],[Test No.]]&amp;Table7[[#This Row],[Section]]&amp;Table7[[#This Row],[Q. No.]]</f>
        <v>P18E59</v>
      </c>
      <c r="B1335" s="8"/>
      <c r="C1335" s="7" t="s">
        <v>132</v>
      </c>
      <c r="D1335" s="6">
        <v>59</v>
      </c>
      <c r="E1335" s="6" t="s">
        <v>31</v>
      </c>
      <c r="F1335" s="14">
        <v>2</v>
      </c>
      <c r="G1335" s="13" t="s">
        <v>57</v>
      </c>
      <c r="H1335" s="10">
        <v>6</v>
      </c>
      <c r="I1335" s="13" t="s">
        <v>42</v>
      </c>
      <c r="J1335" s="3" t="s">
        <v>522</v>
      </c>
      <c r="K1335" s="2" t="str">
        <f>VLOOKUP(Table7[[#This Row],[CID]],ALY,2,FALSE)</f>
        <v>Effectiveness</v>
      </c>
    </row>
    <row r="1336" spans="1:11" x14ac:dyDescent="0.2">
      <c r="A1336" s="8" t="str">
        <f>Table7[[#This Row],[Test No.]]&amp;Table7[[#This Row],[Section]]&amp;Table7[[#This Row],[Q. No.]]</f>
        <v>P18E60</v>
      </c>
      <c r="B1336" s="8"/>
      <c r="C1336" s="7" t="s">
        <v>132</v>
      </c>
      <c r="D1336" s="6">
        <v>60</v>
      </c>
      <c r="E1336" s="6" t="s">
        <v>31</v>
      </c>
      <c r="F1336" s="14">
        <v>2</v>
      </c>
      <c r="G1336" s="13" t="s">
        <v>57</v>
      </c>
      <c r="H1336" s="10">
        <v>4</v>
      </c>
      <c r="I1336" s="13" t="s">
        <v>40</v>
      </c>
      <c r="J1336" s="3" t="s">
        <v>513</v>
      </c>
      <c r="K1336" s="2" t="str">
        <f>VLOOKUP(Table7[[#This Row],[CID]],ALY,2,FALSE)</f>
        <v>Writer's Goal</v>
      </c>
    </row>
    <row r="1337" spans="1:11" x14ac:dyDescent="0.2">
      <c r="A1337" s="8" t="str">
        <f>Table7[[#This Row],[Test No.]]&amp;Table7[[#This Row],[Section]]&amp;Table7[[#This Row],[Q. No.]]</f>
        <v>P18E61</v>
      </c>
      <c r="B1337" s="8"/>
      <c r="C1337" s="7" t="s">
        <v>132</v>
      </c>
      <c r="D1337" s="6">
        <v>61</v>
      </c>
      <c r="E1337" s="6" t="s">
        <v>31</v>
      </c>
      <c r="F1337" s="14">
        <v>1</v>
      </c>
      <c r="G1337" s="14" t="s">
        <v>59</v>
      </c>
      <c r="H1337" s="10">
        <v>2</v>
      </c>
      <c r="I1337" s="13" t="s">
        <v>38</v>
      </c>
      <c r="J1337" s="3" t="s">
        <v>398</v>
      </c>
      <c r="K1337" s="2" t="str">
        <f>VLOOKUP(Table7[[#This Row],[CID]],ALY,2,FALSE)</f>
        <v>Idioms</v>
      </c>
    </row>
    <row r="1338" spans="1:11" x14ac:dyDescent="0.2">
      <c r="A1338" s="8" t="str">
        <f>Table7[[#This Row],[Test No.]]&amp;Table7[[#This Row],[Section]]&amp;Table7[[#This Row],[Q. No.]]</f>
        <v>P18E62</v>
      </c>
      <c r="B1338" s="8"/>
      <c r="C1338" s="7" t="s">
        <v>132</v>
      </c>
      <c r="D1338" s="6">
        <v>62</v>
      </c>
      <c r="E1338" s="6" t="s">
        <v>31</v>
      </c>
      <c r="F1338" s="14">
        <v>1</v>
      </c>
      <c r="G1338" s="14" t="s">
        <v>59</v>
      </c>
      <c r="H1338" s="14">
        <v>1</v>
      </c>
      <c r="I1338" s="14" t="s">
        <v>37</v>
      </c>
      <c r="J1338" s="3" t="s">
        <v>387</v>
      </c>
      <c r="K1338" s="2" t="str">
        <f>VLOOKUP(Table7[[#This Row],[CID]],ALY,2,FALSE)</f>
        <v>Commas</v>
      </c>
    </row>
    <row r="1339" spans="1:11" x14ac:dyDescent="0.2">
      <c r="A1339" s="8" t="str">
        <f>Table7[[#This Row],[Test No.]]&amp;Table7[[#This Row],[Section]]&amp;Table7[[#This Row],[Q. No.]]</f>
        <v>P18E63</v>
      </c>
      <c r="B1339" s="8"/>
      <c r="C1339" s="7" t="s">
        <v>132</v>
      </c>
      <c r="D1339" s="6">
        <v>63</v>
      </c>
      <c r="E1339" s="6" t="s">
        <v>31</v>
      </c>
      <c r="F1339" s="14">
        <v>1</v>
      </c>
      <c r="G1339" s="14" t="s">
        <v>59</v>
      </c>
      <c r="H1339" s="14">
        <v>1</v>
      </c>
      <c r="I1339" s="14" t="s">
        <v>37</v>
      </c>
      <c r="J1339" s="3" t="s">
        <v>387</v>
      </c>
      <c r="K1339" s="2" t="str">
        <f>VLOOKUP(Table7[[#This Row],[CID]],ALY,2,FALSE)</f>
        <v>Commas</v>
      </c>
    </row>
    <row r="1340" spans="1:11" x14ac:dyDescent="0.2">
      <c r="A1340" s="8" t="str">
        <f>Table7[[#This Row],[Test No.]]&amp;Table7[[#This Row],[Section]]&amp;Table7[[#This Row],[Q. No.]]</f>
        <v>P18E64</v>
      </c>
      <c r="B1340" s="8"/>
      <c r="C1340" s="7" t="s">
        <v>132</v>
      </c>
      <c r="D1340" s="6">
        <v>64</v>
      </c>
      <c r="E1340" s="6" t="s">
        <v>31</v>
      </c>
      <c r="F1340" s="14">
        <v>1</v>
      </c>
      <c r="G1340" s="14" t="s">
        <v>59</v>
      </c>
      <c r="H1340" s="14">
        <v>1</v>
      </c>
      <c r="I1340" s="14" t="s">
        <v>37</v>
      </c>
      <c r="J1340" s="3" t="s">
        <v>387</v>
      </c>
      <c r="K1340" s="2" t="str">
        <f>VLOOKUP(Table7[[#This Row],[CID]],ALY,2,FALSE)</f>
        <v>Commas</v>
      </c>
    </row>
    <row r="1341" spans="1:11" x14ac:dyDescent="0.2">
      <c r="A1341" s="8" t="str">
        <f>Table7[[#This Row],[Test No.]]&amp;Table7[[#This Row],[Section]]&amp;Table7[[#This Row],[Q. No.]]</f>
        <v>P18E65</v>
      </c>
      <c r="B1341" s="8"/>
      <c r="C1341" s="7" t="s">
        <v>132</v>
      </c>
      <c r="D1341" s="6">
        <v>65</v>
      </c>
      <c r="E1341" s="6" t="s">
        <v>31</v>
      </c>
      <c r="F1341" s="14">
        <v>1</v>
      </c>
      <c r="G1341" s="14" t="s">
        <v>59</v>
      </c>
      <c r="H1341" s="10">
        <v>2</v>
      </c>
      <c r="I1341" s="13" t="s">
        <v>38</v>
      </c>
      <c r="J1341" s="3" t="s">
        <v>397</v>
      </c>
      <c r="K1341" s="2" t="str">
        <f>VLOOKUP(Table7[[#This Row],[CID]],ALY,2,FALSE)</f>
        <v>Word Choice</v>
      </c>
    </row>
    <row r="1342" spans="1:11" x14ac:dyDescent="0.2">
      <c r="A1342" s="8" t="str">
        <f>Table7[[#This Row],[Test No.]]&amp;Table7[[#This Row],[Section]]&amp;Table7[[#This Row],[Q. No.]]</f>
        <v>P18E66</v>
      </c>
      <c r="B1342" s="8"/>
      <c r="C1342" s="7" t="s">
        <v>132</v>
      </c>
      <c r="D1342" s="6">
        <v>66</v>
      </c>
      <c r="E1342" s="6" t="s">
        <v>31</v>
      </c>
      <c r="F1342" s="14">
        <v>2</v>
      </c>
      <c r="G1342" s="13" t="s">
        <v>57</v>
      </c>
      <c r="H1342" s="10">
        <v>4</v>
      </c>
      <c r="I1342" s="13" t="s">
        <v>40</v>
      </c>
      <c r="J1342" s="3" t="s">
        <v>512</v>
      </c>
      <c r="K1342" s="2" t="str">
        <f>VLOOKUP(Table7[[#This Row],[CID]],ALY,2,FALSE)</f>
        <v>Additional Detail &amp; Evidence</v>
      </c>
    </row>
    <row r="1343" spans="1:11" x14ac:dyDescent="0.2">
      <c r="A1343" s="8" t="str">
        <f>Table7[[#This Row],[Test No.]]&amp;Table7[[#This Row],[Section]]&amp;Table7[[#This Row],[Q. No.]]</f>
        <v>P18E67</v>
      </c>
      <c r="B1343" s="8"/>
      <c r="C1343" s="7" t="s">
        <v>132</v>
      </c>
      <c r="D1343" s="6">
        <v>67</v>
      </c>
      <c r="E1343" s="6" t="s">
        <v>31</v>
      </c>
      <c r="F1343" s="14">
        <v>1</v>
      </c>
      <c r="G1343" s="14" t="s">
        <v>59</v>
      </c>
      <c r="H1343" s="10">
        <v>2</v>
      </c>
      <c r="I1343" s="13" t="s">
        <v>38</v>
      </c>
      <c r="J1343" s="3" t="s">
        <v>395</v>
      </c>
      <c r="K1343" s="2" t="str">
        <f>VLOOKUP(Table7[[#This Row],[CID]],ALY,2,FALSE)</f>
        <v>Verb Forms/Tense Agreement</v>
      </c>
    </row>
    <row r="1344" spans="1:11" x14ac:dyDescent="0.2">
      <c r="A1344" s="8" t="str">
        <f>Table7[[#This Row],[Test No.]]&amp;Table7[[#This Row],[Section]]&amp;Table7[[#This Row],[Q. No.]]</f>
        <v>P18E68</v>
      </c>
      <c r="B1344" s="8"/>
      <c r="C1344" s="7" t="s">
        <v>132</v>
      </c>
      <c r="D1344" s="6">
        <v>68</v>
      </c>
      <c r="E1344" s="6" t="s">
        <v>31</v>
      </c>
      <c r="F1344" s="14">
        <v>1</v>
      </c>
      <c r="G1344" s="14" t="s">
        <v>59</v>
      </c>
      <c r="H1344" s="14">
        <v>1</v>
      </c>
      <c r="I1344" s="14" t="s">
        <v>37</v>
      </c>
      <c r="J1344" s="3" t="s">
        <v>390</v>
      </c>
      <c r="K1344" s="2" t="str">
        <f>VLOOKUP(Table7[[#This Row],[CID]],ALY,2,FALSE)</f>
        <v>Semicolons</v>
      </c>
    </row>
    <row r="1345" spans="1:11" x14ac:dyDescent="0.2">
      <c r="A1345" s="8" t="str">
        <f>Table7[[#This Row],[Test No.]]&amp;Table7[[#This Row],[Section]]&amp;Table7[[#This Row],[Q. No.]]</f>
        <v>P18E69</v>
      </c>
      <c r="B1345" s="8"/>
      <c r="C1345" s="7" t="s">
        <v>132</v>
      </c>
      <c r="D1345" s="6">
        <v>69</v>
      </c>
      <c r="E1345" s="6" t="s">
        <v>31</v>
      </c>
      <c r="F1345" s="14">
        <v>1</v>
      </c>
      <c r="G1345" s="14" t="s">
        <v>59</v>
      </c>
      <c r="H1345" s="10">
        <v>2</v>
      </c>
      <c r="I1345" s="13" t="s">
        <v>38</v>
      </c>
      <c r="J1345" s="3" t="s">
        <v>397</v>
      </c>
      <c r="K1345" s="2" t="str">
        <f>VLOOKUP(Table7[[#This Row],[CID]],ALY,2,FALSE)</f>
        <v>Word Choice</v>
      </c>
    </row>
    <row r="1346" spans="1:11" x14ac:dyDescent="0.2">
      <c r="A1346" s="8" t="str">
        <f>Table7[[#This Row],[Test No.]]&amp;Table7[[#This Row],[Section]]&amp;Table7[[#This Row],[Q. No.]]</f>
        <v>P18E70</v>
      </c>
      <c r="B1346" s="8"/>
      <c r="C1346" s="7" t="s">
        <v>132</v>
      </c>
      <c r="D1346" s="6">
        <v>70</v>
      </c>
      <c r="E1346" s="6" t="s">
        <v>31</v>
      </c>
      <c r="F1346" s="14">
        <v>1</v>
      </c>
      <c r="G1346" s="14" t="s">
        <v>59</v>
      </c>
      <c r="H1346" s="10">
        <v>2</v>
      </c>
      <c r="I1346" s="13" t="s">
        <v>38</v>
      </c>
      <c r="J1346" s="3" t="s">
        <v>398</v>
      </c>
      <c r="K1346" s="2" t="str">
        <f>VLOOKUP(Table7[[#This Row],[CID]],ALY,2,FALSE)</f>
        <v>Idioms</v>
      </c>
    </row>
    <row r="1347" spans="1:11" x14ac:dyDescent="0.2">
      <c r="A1347" s="8" t="str">
        <f>Table7[[#This Row],[Test No.]]&amp;Table7[[#This Row],[Section]]&amp;Table7[[#This Row],[Q. No.]]</f>
        <v>P18E71</v>
      </c>
      <c r="B1347" s="8"/>
      <c r="C1347" s="7" t="s">
        <v>132</v>
      </c>
      <c r="D1347" s="6">
        <v>71</v>
      </c>
      <c r="E1347" s="6" t="s">
        <v>31</v>
      </c>
      <c r="F1347" s="14">
        <v>1</v>
      </c>
      <c r="G1347" s="14" t="s">
        <v>59</v>
      </c>
      <c r="H1347" s="10">
        <v>3</v>
      </c>
      <c r="I1347" s="13" t="s">
        <v>39</v>
      </c>
      <c r="J1347" s="3" t="s">
        <v>399</v>
      </c>
      <c r="K1347" s="2" t="str">
        <f>VLOOKUP(Table7[[#This Row],[CID]],ALY,2,FALSE)</f>
        <v>Sentence Fragment</v>
      </c>
    </row>
    <row r="1348" spans="1:11" x14ac:dyDescent="0.2">
      <c r="A1348" s="8" t="str">
        <f>Table7[[#This Row],[Test No.]]&amp;Table7[[#This Row],[Section]]&amp;Table7[[#This Row],[Q. No.]]</f>
        <v>P18E72</v>
      </c>
      <c r="B1348" s="8"/>
      <c r="C1348" s="7" t="s">
        <v>132</v>
      </c>
      <c r="D1348" s="6">
        <v>72</v>
      </c>
      <c r="E1348" s="6" t="s">
        <v>31</v>
      </c>
      <c r="F1348" s="14">
        <v>1</v>
      </c>
      <c r="G1348" s="14" t="s">
        <v>59</v>
      </c>
      <c r="H1348" s="10">
        <v>2</v>
      </c>
      <c r="I1348" s="13" t="s">
        <v>38</v>
      </c>
      <c r="J1348" s="3" t="s">
        <v>395</v>
      </c>
      <c r="K1348" s="2" t="str">
        <f>VLOOKUP(Table7[[#This Row],[CID]],ALY,2,FALSE)</f>
        <v>Verb Forms/Tense Agreement</v>
      </c>
    </row>
    <row r="1349" spans="1:11" x14ac:dyDescent="0.2">
      <c r="A1349" s="8" t="str">
        <f>Table7[[#This Row],[Test No.]]&amp;Table7[[#This Row],[Section]]&amp;Table7[[#This Row],[Q. No.]]</f>
        <v>P18E73</v>
      </c>
      <c r="B1349" s="8"/>
      <c r="C1349" s="7" t="s">
        <v>132</v>
      </c>
      <c r="D1349" s="6">
        <v>73</v>
      </c>
      <c r="E1349" s="6" t="s">
        <v>31</v>
      </c>
      <c r="F1349" s="14">
        <v>1</v>
      </c>
      <c r="G1349" s="14" t="s">
        <v>59</v>
      </c>
      <c r="H1349" s="14">
        <v>1</v>
      </c>
      <c r="I1349" s="14" t="s">
        <v>37</v>
      </c>
      <c r="J1349" s="3" t="s">
        <v>388</v>
      </c>
      <c r="K1349" s="2" t="str">
        <f>VLOOKUP(Table7[[#This Row],[CID]],ALY,2,FALSE)</f>
        <v>Apostrophes</v>
      </c>
    </row>
    <row r="1350" spans="1:11" x14ac:dyDescent="0.2">
      <c r="A1350" s="8" t="str">
        <f>Table7[[#This Row],[Test No.]]&amp;Table7[[#This Row],[Section]]&amp;Table7[[#This Row],[Q. No.]]</f>
        <v>P18E74</v>
      </c>
      <c r="B1350" s="8"/>
      <c r="C1350" s="7" t="s">
        <v>132</v>
      </c>
      <c r="D1350" s="6">
        <v>74</v>
      </c>
      <c r="E1350" s="6" t="s">
        <v>31</v>
      </c>
      <c r="F1350" s="14">
        <v>1</v>
      </c>
      <c r="G1350" s="14" t="s">
        <v>59</v>
      </c>
      <c r="H1350" s="10">
        <v>2</v>
      </c>
      <c r="I1350" s="13" t="s">
        <v>38</v>
      </c>
      <c r="J1350" s="3" t="s">
        <v>394</v>
      </c>
      <c r="K1350" s="2" t="str">
        <f>VLOOKUP(Table7[[#This Row],[CID]],ALY,2,FALSE)</f>
        <v>Pronouns</v>
      </c>
    </row>
    <row r="1351" spans="1:11" x14ac:dyDescent="0.2">
      <c r="A1351" s="8" t="str">
        <f>Table7[[#This Row],[Test No.]]&amp;Table7[[#This Row],[Section]]&amp;Table7[[#This Row],[Q. No.]]</f>
        <v>P18E75</v>
      </c>
      <c r="B1351" s="8"/>
      <c r="C1351" s="7" t="s">
        <v>132</v>
      </c>
      <c r="D1351" s="6">
        <v>75</v>
      </c>
      <c r="E1351" s="6" t="s">
        <v>31</v>
      </c>
      <c r="F1351" s="14">
        <v>1</v>
      </c>
      <c r="G1351" s="14" t="s">
        <v>59</v>
      </c>
      <c r="H1351" s="10">
        <v>2</v>
      </c>
      <c r="I1351" s="13" t="s">
        <v>38</v>
      </c>
      <c r="J1351" s="3" t="s">
        <v>395</v>
      </c>
      <c r="K1351" s="2" t="str">
        <f>VLOOKUP(Table7[[#This Row],[CID]],ALY,2,FALSE)</f>
        <v>Verb Forms/Tense Agreement</v>
      </c>
    </row>
    <row r="1352" spans="1:11" x14ac:dyDescent="0.2">
      <c r="A1352" s="8" t="str">
        <f>Table7[[#This Row],[Test No.]]&amp;Table7[[#This Row],[Section]]&amp;Table7[[#This Row],[Q. No.]]</f>
        <v>P19E1</v>
      </c>
      <c r="B1352" s="8"/>
      <c r="C1352" s="9" t="s">
        <v>131</v>
      </c>
      <c r="D1352" s="6">
        <v>1</v>
      </c>
      <c r="E1352" s="6" t="s">
        <v>31</v>
      </c>
      <c r="F1352" s="14">
        <v>1</v>
      </c>
      <c r="G1352" s="14" t="s">
        <v>59</v>
      </c>
      <c r="H1352" s="10">
        <v>2</v>
      </c>
      <c r="I1352" s="13" t="s">
        <v>38</v>
      </c>
      <c r="J1352" s="6" t="s">
        <v>397</v>
      </c>
      <c r="K1352" s="10" t="str">
        <f>VLOOKUP(Table7[[#This Row],[CID]],ALY,2,FALSE)</f>
        <v>Word Choice</v>
      </c>
    </row>
    <row r="1353" spans="1:11" x14ac:dyDescent="0.2">
      <c r="A1353" s="8" t="str">
        <f>Table7[[#This Row],[Test No.]]&amp;Table7[[#This Row],[Section]]&amp;Table7[[#This Row],[Q. No.]]</f>
        <v>P19E2</v>
      </c>
      <c r="B1353" s="8"/>
      <c r="C1353" s="7" t="s">
        <v>131</v>
      </c>
      <c r="D1353" s="6">
        <v>2</v>
      </c>
      <c r="E1353" s="6" t="s">
        <v>31</v>
      </c>
      <c r="F1353" s="14">
        <v>1</v>
      </c>
      <c r="G1353" s="14" t="s">
        <v>59</v>
      </c>
      <c r="H1353" s="10">
        <v>2</v>
      </c>
      <c r="I1353" s="13" t="s">
        <v>38</v>
      </c>
      <c r="J1353" s="3" t="s">
        <v>395</v>
      </c>
      <c r="K1353" s="2" t="str">
        <f>VLOOKUP(Table7[[#This Row],[CID]],ALY,2,FALSE)</f>
        <v>Verb Forms/Tense Agreement</v>
      </c>
    </row>
    <row r="1354" spans="1:11" x14ac:dyDescent="0.2">
      <c r="A1354" s="8" t="str">
        <f>Table7[[#This Row],[Test No.]]&amp;Table7[[#This Row],[Section]]&amp;Table7[[#This Row],[Q. No.]]</f>
        <v>P19E3</v>
      </c>
      <c r="B1354" s="8"/>
      <c r="C1354" s="7" t="s">
        <v>131</v>
      </c>
      <c r="D1354" s="6">
        <v>3</v>
      </c>
      <c r="E1354" s="6" t="s">
        <v>31</v>
      </c>
      <c r="F1354" s="14">
        <v>2</v>
      </c>
      <c r="G1354" s="13" t="s">
        <v>57</v>
      </c>
      <c r="H1354" s="10">
        <v>6</v>
      </c>
      <c r="I1354" s="13" t="s">
        <v>42</v>
      </c>
      <c r="J1354" s="3" t="s">
        <v>523</v>
      </c>
      <c r="K1354" s="2" t="str">
        <f>VLOOKUP(Table7[[#This Row],[CID]],ALY,2,FALSE)</f>
        <v>Avoiding Ambiguity &amp; Redundancy</v>
      </c>
    </row>
    <row r="1355" spans="1:11" x14ac:dyDescent="0.2">
      <c r="A1355" s="8" t="str">
        <f>Table7[[#This Row],[Test No.]]&amp;Table7[[#This Row],[Section]]&amp;Table7[[#This Row],[Q. No.]]</f>
        <v>P19E4</v>
      </c>
      <c r="B1355" s="8"/>
      <c r="C1355" s="7" t="s">
        <v>131</v>
      </c>
      <c r="D1355" s="6">
        <v>4</v>
      </c>
      <c r="E1355" s="6" t="s">
        <v>31</v>
      </c>
      <c r="F1355" s="14">
        <v>1</v>
      </c>
      <c r="G1355" s="14" t="s">
        <v>59</v>
      </c>
      <c r="H1355" s="10">
        <v>2</v>
      </c>
      <c r="I1355" s="13" t="s">
        <v>38</v>
      </c>
      <c r="J1355" s="3" t="s">
        <v>397</v>
      </c>
      <c r="K1355" s="2" t="str">
        <f>VLOOKUP(Table7[[#This Row],[CID]],ALY,2,FALSE)</f>
        <v>Word Choice</v>
      </c>
    </row>
    <row r="1356" spans="1:11" x14ac:dyDescent="0.2">
      <c r="A1356" s="8" t="str">
        <f>Table7[[#This Row],[Test No.]]&amp;Table7[[#This Row],[Section]]&amp;Table7[[#This Row],[Q. No.]]</f>
        <v>P19E5</v>
      </c>
      <c r="B1356" s="8"/>
      <c r="C1356" s="7" t="s">
        <v>131</v>
      </c>
      <c r="D1356" s="6">
        <v>5</v>
      </c>
      <c r="E1356" s="6" t="s">
        <v>31</v>
      </c>
      <c r="F1356" s="14">
        <v>2</v>
      </c>
      <c r="G1356" s="13" t="s">
        <v>57</v>
      </c>
      <c r="H1356" s="10">
        <v>4</v>
      </c>
      <c r="I1356" s="13" t="s">
        <v>40</v>
      </c>
      <c r="J1356" s="3" t="s">
        <v>516</v>
      </c>
      <c r="K1356" s="2" t="str">
        <f>VLOOKUP(Table7[[#This Row],[CID]],ALY,2,FALSE)</f>
        <v>Transitions &amp; Topic Sentences</v>
      </c>
    </row>
    <row r="1357" spans="1:11" x14ac:dyDescent="0.2">
      <c r="A1357" s="8" t="str">
        <f>Table7[[#This Row],[Test No.]]&amp;Table7[[#This Row],[Section]]&amp;Table7[[#This Row],[Q. No.]]</f>
        <v>P19E6</v>
      </c>
      <c r="B1357" s="8"/>
      <c r="C1357" s="7" t="s">
        <v>131</v>
      </c>
      <c r="D1357" s="6">
        <v>6</v>
      </c>
      <c r="E1357" s="6" t="s">
        <v>31</v>
      </c>
      <c r="F1357" s="14">
        <v>1</v>
      </c>
      <c r="G1357" s="14" t="s">
        <v>59</v>
      </c>
      <c r="H1357" s="10">
        <v>2</v>
      </c>
      <c r="I1357" s="13" t="s">
        <v>38</v>
      </c>
      <c r="J1357" s="3" t="s">
        <v>395</v>
      </c>
      <c r="K1357" s="2" t="str">
        <f>VLOOKUP(Table7[[#This Row],[CID]],ALY,2,FALSE)</f>
        <v>Verb Forms/Tense Agreement</v>
      </c>
    </row>
    <row r="1358" spans="1:11" x14ac:dyDescent="0.2">
      <c r="A1358" s="8" t="str">
        <f>Table7[[#This Row],[Test No.]]&amp;Table7[[#This Row],[Section]]&amp;Table7[[#This Row],[Q. No.]]</f>
        <v>P19E7</v>
      </c>
      <c r="B1358" s="8"/>
      <c r="C1358" s="7" t="s">
        <v>131</v>
      </c>
      <c r="D1358" s="6">
        <v>7</v>
      </c>
      <c r="E1358" s="6" t="s">
        <v>31</v>
      </c>
      <c r="F1358" s="14">
        <v>2</v>
      </c>
      <c r="G1358" s="13" t="s">
        <v>57</v>
      </c>
      <c r="H1358" s="10">
        <v>6</v>
      </c>
      <c r="I1358" s="13" t="s">
        <v>42</v>
      </c>
      <c r="J1358" s="3" t="s">
        <v>522</v>
      </c>
      <c r="K1358" s="2" t="str">
        <f>VLOOKUP(Table7[[#This Row],[CID]],ALY,2,FALSE)</f>
        <v>Effectiveness</v>
      </c>
    </row>
    <row r="1359" spans="1:11" x14ac:dyDescent="0.2">
      <c r="A1359" s="8" t="str">
        <f>Table7[[#This Row],[Test No.]]&amp;Table7[[#This Row],[Section]]&amp;Table7[[#This Row],[Q. No.]]</f>
        <v>P19E8</v>
      </c>
      <c r="B1359" s="8"/>
      <c r="C1359" s="7" t="s">
        <v>131</v>
      </c>
      <c r="D1359" s="6">
        <v>8</v>
      </c>
      <c r="E1359" s="6" t="s">
        <v>31</v>
      </c>
      <c r="F1359" s="14">
        <v>1</v>
      </c>
      <c r="G1359" s="14" t="s">
        <v>59</v>
      </c>
      <c r="H1359" s="10">
        <v>3</v>
      </c>
      <c r="I1359" s="13" t="s">
        <v>39</v>
      </c>
      <c r="J1359" s="3" t="s">
        <v>402</v>
      </c>
      <c r="K1359" s="2" t="str">
        <f>VLOOKUP(Table7[[#This Row],[CID]],ALY,2,FALSE)</f>
        <v>Faulty Modifier</v>
      </c>
    </row>
    <row r="1360" spans="1:11" x14ac:dyDescent="0.2">
      <c r="A1360" s="8" t="str">
        <f>Table7[[#This Row],[Test No.]]&amp;Table7[[#This Row],[Section]]&amp;Table7[[#This Row],[Q. No.]]</f>
        <v>P19E9</v>
      </c>
      <c r="B1360" s="8"/>
      <c r="C1360" s="7" t="s">
        <v>131</v>
      </c>
      <c r="D1360" s="6">
        <v>9</v>
      </c>
      <c r="E1360" s="6" t="s">
        <v>31</v>
      </c>
      <c r="F1360" s="14">
        <v>2</v>
      </c>
      <c r="G1360" s="13" t="s">
        <v>57</v>
      </c>
      <c r="H1360" s="10">
        <v>4</v>
      </c>
      <c r="I1360" s="13" t="s">
        <v>40</v>
      </c>
      <c r="J1360" s="3" t="s">
        <v>512</v>
      </c>
      <c r="K1360" s="2" t="str">
        <f>VLOOKUP(Table7[[#This Row],[CID]],ALY,2,FALSE)</f>
        <v>Additional Detail &amp; Evidence</v>
      </c>
    </row>
    <row r="1361" spans="1:11" x14ac:dyDescent="0.2">
      <c r="A1361" s="8" t="str">
        <f>Table7[[#This Row],[Test No.]]&amp;Table7[[#This Row],[Section]]&amp;Table7[[#This Row],[Q. No.]]</f>
        <v>P19E10</v>
      </c>
      <c r="B1361" s="8"/>
      <c r="C1361" s="7" t="s">
        <v>131</v>
      </c>
      <c r="D1361" s="6">
        <v>10</v>
      </c>
      <c r="E1361" s="6" t="s">
        <v>31</v>
      </c>
      <c r="F1361" s="14">
        <v>2</v>
      </c>
      <c r="G1361" s="13" t="s">
        <v>57</v>
      </c>
      <c r="H1361" s="10">
        <v>6</v>
      </c>
      <c r="I1361" s="13" t="s">
        <v>42</v>
      </c>
      <c r="J1361" s="3" t="s">
        <v>522</v>
      </c>
      <c r="K1361" s="2" t="str">
        <f>VLOOKUP(Table7[[#This Row],[CID]],ALY,2,FALSE)</f>
        <v>Effectiveness</v>
      </c>
    </row>
    <row r="1362" spans="1:11" x14ac:dyDescent="0.2">
      <c r="A1362" s="8" t="str">
        <f>Table7[[#This Row],[Test No.]]&amp;Table7[[#This Row],[Section]]&amp;Table7[[#This Row],[Q. No.]]</f>
        <v>P19E11</v>
      </c>
      <c r="B1362" s="8"/>
      <c r="C1362" s="7" t="s">
        <v>131</v>
      </c>
      <c r="D1362" s="6">
        <v>11</v>
      </c>
      <c r="E1362" s="6" t="s">
        <v>31</v>
      </c>
      <c r="F1362" s="14">
        <v>2</v>
      </c>
      <c r="G1362" s="13" t="s">
        <v>57</v>
      </c>
      <c r="H1362" s="10">
        <v>4</v>
      </c>
      <c r="I1362" s="13" t="s">
        <v>40</v>
      </c>
      <c r="J1362" s="3" t="s">
        <v>516</v>
      </c>
      <c r="K1362" s="2" t="str">
        <f>VLOOKUP(Table7[[#This Row],[CID]],ALY,2,FALSE)</f>
        <v>Transitions &amp; Topic Sentences</v>
      </c>
    </row>
    <row r="1363" spans="1:11" x14ac:dyDescent="0.2">
      <c r="A1363" s="8" t="str">
        <f>Table7[[#This Row],[Test No.]]&amp;Table7[[#This Row],[Section]]&amp;Table7[[#This Row],[Q. No.]]</f>
        <v>P19E12</v>
      </c>
      <c r="B1363" s="8"/>
      <c r="C1363" s="7" t="s">
        <v>131</v>
      </c>
      <c r="D1363" s="6">
        <v>12</v>
      </c>
      <c r="E1363" s="6" t="s">
        <v>31</v>
      </c>
      <c r="F1363" s="14">
        <v>1</v>
      </c>
      <c r="G1363" s="14" t="s">
        <v>59</v>
      </c>
      <c r="H1363" s="10">
        <v>3</v>
      </c>
      <c r="I1363" s="13" t="s">
        <v>39</v>
      </c>
      <c r="J1363" s="3" t="s">
        <v>402</v>
      </c>
      <c r="K1363" s="2" t="str">
        <f>VLOOKUP(Table7[[#This Row],[CID]],ALY,2,FALSE)</f>
        <v>Faulty Modifier</v>
      </c>
    </row>
    <row r="1364" spans="1:11" x14ac:dyDescent="0.2">
      <c r="A1364" s="8" t="str">
        <f>Table7[[#This Row],[Test No.]]&amp;Table7[[#This Row],[Section]]&amp;Table7[[#This Row],[Q. No.]]</f>
        <v>P19E13</v>
      </c>
      <c r="B1364" s="8"/>
      <c r="C1364" s="7" t="s">
        <v>131</v>
      </c>
      <c r="D1364" s="6">
        <v>13</v>
      </c>
      <c r="E1364" s="6" t="s">
        <v>31</v>
      </c>
      <c r="F1364" s="14">
        <v>2</v>
      </c>
      <c r="G1364" s="13" t="s">
        <v>57</v>
      </c>
      <c r="H1364" s="10">
        <v>5</v>
      </c>
      <c r="I1364" s="13" t="s">
        <v>41</v>
      </c>
      <c r="J1364" s="3" t="s">
        <v>519</v>
      </c>
      <c r="K1364" s="2" t="str">
        <f>VLOOKUP(Table7[[#This Row],[CID]],ALY,2,FALSE)</f>
        <v>Opening/Transitional/Closing</v>
      </c>
    </row>
    <row r="1365" spans="1:11" x14ac:dyDescent="0.2">
      <c r="A1365" s="8" t="str">
        <f>Table7[[#This Row],[Test No.]]&amp;Table7[[#This Row],[Section]]&amp;Table7[[#This Row],[Q. No.]]</f>
        <v>P19E14</v>
      </c>
      <c r="B1365" s="8"/>
      <c r="C1365" s="7" t="s">
        <v>131</v>
      </c>
      <c r="D1365" s="6">
        <v>14</v>
      </c>
      <c r="E1365" s="6" t="s">
        <v>31</v>
      </c>
      <c r="F1365" s="14">
        <v>2</v>
      </c>
      <c r="G1365" s="13" t="s">
        <v>57</v>
      </c>
      <c r="H1365" s="10">
        <v>5</v>
      </c>
      <c r="I1365" s="13" t="s">
        <v>41</v>
      </c>
      <c r="J1365" s="3" t="s">
        <v>520</v>
      </c>
      <c r="K1365" s="2" t="str">
        <f>VLOOKUP(Table7[[#This Row],[CID]],ALY,2,FALSE)</f>
        <v>Reorganization</v>
      </c>
    </row>
    <row r="1366" spans="1:11" x14ac:dyDescent="0.2">
      <c r="A1366" s="8" t="str">
        <f>Table7[[#This Row],[Test No.]]&amp;Table7[[#This Row],[Section]]&amp;Table7[[#This Row],[Q. No.]]</f>
        <v>P19E15</v>
      </c>
      <c r="B1366" s="8"/>
      <c r="C1366" s="7" t="s">
        <v>131</v>
      </c>
      <c r="D1366" s="6">
        <v>15</v>
      </c>
      <c r="E1366" s="6" t="s">
        <v>31</v>
      </c>
      <c r="F1366" s="14">
        <v>2</v>
      </c>
      <c r="G1366" s="13" t="s">
        <v>57</v>
      </c>
      <c r="H1366" s="10">
        <v>4</v>
      </c>
      <c r="I1366" s="13" t="s">
        <v>40</v>
      </c>
      <c r="J1366" s="3" t="s">
        <v>513</v>
      </c>
      <c r="K1366" s="2" t="str">
        <f>VLOOKUP(Table7[[#This Row],[CID]],ALY,2,FALSE)</f>
        <v>Writer's Goal</v>
      </c>
    </row>
    <row r="1367" spans="1:11" x14ac:dyDescent="0.2">
      <c r="A1367" s="8" t="str">
        <f>Table7[[#This Row],[Test No.]]&amp;Table7[[#This Row],[Section]]&amp;Table7[[#This Row],[Q. No.]]</f>
        <v>P19E16</v>
      </c>
      <c r="B1367" s="8"/>
      <c r="C1367" s="7" t="s">
        <v>131</v>
      </c>
      <c r="D1367" s="6">
        <v>16</v>
      </c>
      <c r="E1367" s="6" t="s">
        <v>31</v>
      </c>
      <c r="F1367" s="14">
        <v>1</v>
      </c>
      <c r="G1367" s="14" t="s">
        <v>59</v>
      </c>
      <c r="H1367" s="10">
        <v>2</v>
      </c>
      <c r="I1367" s="13" t="s">
        <v>38</v>
      </c>
      <c r="J1367" s="3" t="s">
        <v>398</v>
      </c>
      <c r="K1367" s="2" t="str">
        <f>VLOOKUP(Table7[[#This Row],[CID]],ALY,2,FALSE)</f>
        <v>Idioms</v>
      </c>
    </row>
    <row r="1368" spans="1:11" x14ac:dyDescent="0.2">
      <c r="A1368" s="8" t="str">
        <f>Table7[[#This Row],[Test No.]]&amp;Table7[[#This Row],[Section]]&amp;Table7[[#This Row],[Q. No.]]</f>
        <v>P19E17</v>
      </c>
      <c r="B1368" s="8"/>
      <c r="C1368" s="7" t="s">
        <v>131</v>
      </c>
      <c r="D1368" s="6">
        <v>17</v>
      </c>
      <c r="E1368" s="6" t="s">
        <v>31</v>
      </c>
      <c r="F1368" s="14">
        <v>2</v>
      </c>
      <c r="G1368" s="13" t="s">
        <v>57</v>
      </c>
      <c r="H1368" s="10">
        <v>6</v>
      </c>
      <c r="I1368" s="13" t="s">
        <v>42</v>
      </c>
      <c r="J1368" s="3" t="s">
        <v>523</v>
      </c>
      <c r="K1368" s="2" t="str">
        <f>VLOOKUP(Table7[[#This Row],[CID]],ALY,2,FALSE)</f>
        <v>Avoiding Ambiguity &amp; Redundancy</v>
      </c>
    </row>
    <row r="1369" spans="1:11" x14ac:dyDescent="0.2">
      <c r="A1369" s="8" t="str">
        <f>Table7[[#This Row],[Test No.]]&amp;Table7[[#This Row],[Section]]&amp;Table7[[#This Row],[Q. No.]]</f>
        <v>P19E18</v>
      </c>
      <c r="B1369" s="8"/>
      <c r="C1369" s="7" t="s">
        <v>131</v>
      </c>
      <c r="D1369" s="6">
        <v>18</v>
      </c>
      <c r="E1369" s="6" t="s">
        <v>31</v>
      </c>
      <c r="F1369" s="14">
        <v>2</v>
      </c>
      <c r="G1369" s="13" t="s">
        <v>57</v>
      </c>
      <c r="H1369" s="10">
        <v>4</v>
      </c>
      <c r="I1369" s="13" t="s">
        <v>40</v>
      </c>
      <c r="J1369" s="3" t="s">
        <v>512</v>
      </c>
      <c r="K1369" s="2" t="str">
        <f>VLOOKUP(Table7[[#This Row],[CID]],ALY,2,FALSE)</f>
        <v>Additional Detail &amp; Evidence</v>
      </c>
    </row>
    <row r="1370" spans="1:11" x14ac:dyDescent="0.2">
      <c r="A1370" s="8" t="str">
        <f>Table7[[#This Row],[Test No.]]&amp;Table7[[#This Row],[Section]]&amp;Table7[[#This Row],[Q. No.]]</f>
        <v>P19E19</v>
      </c>
      <c r="B1370" s="8"/>
      <c r="C1370" s="7" t="s">
        <v>131</v>
      </c>
      <c r="D1370" s="6">
        <v>19</v>
      </c>
      <c r="E1370" s="6" t="s">
        <v>31</v>
      </c>
      <c r="F1370" s="14">
        <v>1</v>
      </c>
      <c r="G1370" s="14" t="s">
        <v>59</v>
      </c>
      <c r="H1370" s="10">
        <v>3</v>
      </c>
      <c r="I1370" s="13" t="s">
        <v>39</v>
      </c>
      <c r="J1370" s="3" t="s">
        <v>402</v>
      </c>
      <c r="K1370" s="2" t="str">
        <f>VLOOKUP(Table7[[#This Row],[CID]],ALY,2,FALSE)</f>
        <v>Faulty Modifier</v>
      </c>
    </row>
    <row r="1371" spans="1:11" x14ac:dyDescent="0.2">
      <c r="A1371" s="8" t="str">
        <f>Table7[[#This Row],[Test No.]]&amp;Table7[[#This Row],[Section]]&amp;Table7[[#This Row],[Q. No.]]</f>
        <v>P19E20</v>
      </c>
      <c r="B1371" s="8"/>
      <c r="C1371" s="7" t="s">
        <v>131</v>
      </c>
      <c r="D1371" s="6">
        <v>20</v>
      </c>
      <c r="E1371" s="6" t="s">
        <v>31</v>
      </c>
      <c r="F1371" s="14">
        <v>2</v>
      </c>
      <c r="G1371" s="13" t="s">
        <v>57</v>
      </c>
      <c r="H1371" s="10">
        <v>4</v>
      </c>
      <c r="I1371" s="13" t="s">
        <v>40</v>
      </c>
      <c r="J1371" s="3" t="s">
        <v>512</v>
      </c>
      <c r="K1371" s="2" t="str">
        <f>VLOOKUP(Table7[[#This Row],[CID]],ALY,2,FALSE)</f>
        <v>Additional Detail &amp; Evidence</v>
      </c>
    </row>
    <row r="1372" spans="1:11" x14ac:dyDescent="0.2">
      <c r="A1372" s="8" t="str">
        <f>Table7[[#This Row],[Test No.]]&amp;Table7[[#This Row],[Section]]&amp;Table7[[#This Row],[Q. No.]]</f>
        <v>P19E21</v>
      </c>
      <c r="B1372" s="8"/>
      <c r="C1372" s="7" t="s">
        <v>131</v>
      </c>
      <c r="D1372" s="6">
        <v>21</v>
      </c>
      <c r="E1372" s="6" t="s">
        <v>31</v>
      </c>
      <c r="F1372" s="14">
        <v>1</v>
      </c>
      <c r="G1372" s="14" t="s">
        <v>59</v>
      </c>
      <c r="H1372" s="10">
        <v>3</v>
      </c>
      <c r="I1372" s="13" t="s">
        <v>39</v>
      </c>
      <c r="J1372" s="3" t="s">
        <v>400</v>
      </c>
      <c r="K1372" s="2" t="str">
        <f>VLOOKUP(Table7[[#This Row],[CID]],ALY,2,FALSE)</f>
        <v>Run-On Sentence</v>
      </c>
    </row>
    <row r="1373" spans="1:11" x14ac:dyDescent="0.2">
      <c r="A1373" s="8" t="str">
        <f>Table7[[#This Row],[Test No.]]&amp;Table7[[#This Row],[Section]]&amp;Table7[[#This Row],[Q. No.]]</f>
        <v>P19E22</v>
      </c>
      <c r="B1373" s="8"/>
      <c r="C1373" s="7" t="s">
        <v>131</v>
      </c>
      <c r="D1373" s="6">
        <v>22</v>
      </c>
      <c r="E1373" s="6" t="s">
        <v>31</v>
      </c>
      <c r="F1373" s="14">
        <v>1</v>
      </c>
      <c r="G1373" s="14" t="s">
        <v>59</v>
      </c>
      <c r="H1373" s="10">
        <v>2</v>
      </c>
      <c r="I1373" s="13" t="s">
        <v>38</v>
      </c>
      <c r="J1373" s="3" t="s">
        <v>397</v>
      </c>
      <c r="K1373" s="2" t="str">
        <f>VLOOKUP(Table7[[#This Row],[CID]],ALY,2,FALSE)</f>
        <v>Word Choice</v>
      </c>
    </row>
    <row r="1374" spans="1:11" x14ac:dyDescent="0.2">
      <c r="A1374" s="8" t="str">
        <f>Table7[[#This Row],[Test No.]]&amp;Table7[[#This Row],[Section]]&amp;Table7[[#This Row],[Q. No.]]</f>
        <v>P19E23</v>
      </c>
      <c r="B1374" s="8"/>
      <c r="C1374" s="7" t="s">
        <v>131</v>
      </c>
      <c r="D1374" s="6">
        <v>23</v>
      </c>
      <c r="E1374" s="6" t="s">
        <v>31</v>
      </c>
      <c r="F1374" s="14">
        <v>1</v>
      </c>
      <c r="G1374" s="14" t="s">
        <v>59</v>
      </c>
      <c r="H1374" s="10">
        <v>2</v>
      </c>
      <c r="I1374" s="13" t="s">
        <v>38</v>
      </c>
      <c r="J1374" s="3" t="s">
        <v>397</v>
      </c>
      <c r="K1374" s="2" t="str">
        <f>VLOOKUP(Table7[[#This Row],[CID]],ALY,2,FALSE)</f>
        <v>Word Choice</v>
      </c>
    </row>
    <row r="1375" spans="1:11" x14ac:dyDescent="0.2">
      <c r="A1375" s="8" t="str">
        <f>Table7[[#This Row],[Test No.]]&amp;Table7[[#This Row],[Section]]&amp;Table7[[#This Row],[Q. No.]]</f>
        <v>P19E24</v>
      </c>
      <c r="B1375" s="8"/>
      <c r="C1375" s="7" t="s">
        <v>131</v>
      </c>
      <c r="D1375" s="6">
        <v>24</v>
      </c>
      <c r="E1375" s="6" t="s">
        <v>31</v>
      </c>
      <c r="F1375" s="14">
        <v>2</v>
      </c>
      <c r="G1375" s="13" t="s">
        <v>57</v>
      </c>
      <c r="H1375" s="10">
        <v>5</v>
      </c>
      <c r="I1375" s="13" t="s">
        <v>41</v>
      </c>
      <c r="J1375" s="3" t="s">
        <v>520</v>
      </c>
      <c r="K1375" s="2" t="str">
        <f>VLOOKUP(Table7[[#This Row],[CID]],ALY,2,FALSE)</f>
        <v>Reorganization</v>
      </c>
    </row>
    <row r="1376" spans="1:11" x14ac:dyDescent="0.2">
      <c r="A1376" s="8" t="str">
        <f>Table7[[#This Row],[Test No.]]&amp;Table7[[#This Row],[Section]]&amp;Table7[[#This Row],[Q. No.]]</f>
        <v>P19E25</v>
      </c>
      <c r="B1376" s="8"/>
      <c r="C1376" s="7" t="s">
        <v>131</v>
      </c>
      <c r="D1376" s="6">
        <v>25</v>
      </c>
      <c r="E1376" s="6" t="s">
        <v>31</v>
      </c>
      <c r="F1376" s="14">
        <v>1</v>
      </c>
      <c r="G1376" s="14" t="s">
        <v>59</v>
      </c>
      <c r="H1376" s="14">
        <v>1</v>
      </c>
      <c r="I1376" s="14" t="s">
        <v>37</v>
      </c>
      <c r="J1376" s="3" t="s">
        <v>391</v>
      </c>
      <c r="K1376" s="2" t="str">
        <f>VLOOKUP(Table7[[#This Row],[CID]],ALY,2,FALSE)</f>
        <v>Dashes</v>
      </c>
    </row>
    <row r="1377" spans="1:11" x14ac:dyDescent="0.2">
      <c r="A1377" s="8" t="str">
        <f>Table7[[#This Row],[Test No.]]&amp;Table7[[#This Row],[Section]]&amp;Table7[[#This Row],[Q. No.]]</f>
        <v>P19E26</v>
      </c>
      <c r="B1377" s="8"/>
      <c r="C1377" s="7" t="s">
        <v>131</v>
      </c>
      <c r="D1377" s="6">
        <v>26</v>
      </c>
      <c r="E1377" s="6" t="s">
        <v>31</v>
      </c>
      <c r="F1377" s="14">
        <v>2</v>
      </c>
      <c r="G1377" s="13" t="s">
        <v>57</v>
      </c>
      <c r="H1377" s="10">
        <v>4</v>
      </c>
      <c r="I1377" s="13" t="s">
        <v>40</v>
      </c>
      <c r="J1377" s="3" t="s">
        <v>512</v>
      </c>
      <c r="K1377" s="2" t="str">
        <f>VLOOKUP(Table7[[#This Row],[CID]],ALY,2,FALSE)</f>
        <v>Additional Detail &amp; Evidence</v>
      </c>
    </row>
    <row r="1378" spans="1:11" x14ac:dyDescent="0.2">
      <c r="A1378" s="8" t="str">
        <f>Table7[[#This Row],[Test No.]]&amp;Table7[[#This Row],[Section]]&amp;Table7[[#This Row],[Q. No.]]</f>
        <v>P19E27</v>
      </c>
      <c r="B1378" s="8"/>
      <c r="C1378" s="7" t="s">
        <v>131</v>
      </c>
      <c r="D1378" s="6">
        <v>27</v>
      </c>
      <c r="E1378" s="6" t="s">
        <v>31</v>
      </c>
      <c r="F1378" s="14">
        <v>1</v>
      </c>
      <c r="G1378" s="14" t="s">
        <v>59</v>
      </c>
      <c r="H1378" s="14">
        <v>1</v>
      </c>
      <c r="I1378" s="14" t="s">
        <v>37</v>
      </c>
      <c r="J1378" s="3" t="s">
        <v>388</v>
      </c>
      <c r="K1378" s="2" t="str">
        <f>VLOOKUP(Table7[[#This Row],[CID]],ALY,2,FALSE)</f>
        <v>Apostrophes</v>
      </c>
    </row>
    <row r="1379" spans="1:11" x14ac:dyDescent="0.2">
      <c r="A1379" s="8" t="str">
        <f>Table7[[#This Row],[Test No.]]&amp;Table7[[#This Row],[Section]]&amp;Table7[[#This Row],[Q. No.]]</f>
        <v>P19E28</v>
      </c>
      <c r="B1379" s="8"/>
      <c r="C1379" s="7" t="s">
        <v>131</v>
      </c>
      <c r="D1379" s="6">
        <v>28</v>
      </c>
      <c r="E1379" s="6" t="s">
        <v>31</v>
      </c>
      <c r="F1379" s="14">
        <v>2</v>
      </c>
      <c r="G1379" s="13" t="s">
        <v>57</v>
      </c>
      <c r="H1379" s="10">
        <v>6</v>
      </c>
      <c r="I1379" s="13" t="s">
        <v>42</v>
      </c>
      <c r="J1379" s="3" t="s">
        <v>522</v>
      </c>
      <c r="K1379" s="2" t="str">
        <f>VLOOKUP(Table7[[#This Row],[CID]],ALY,2,FALSE)</f>
        <v>Effectiveness</v>
      </c>
    </row>
    <row r="1380" spans="1:11" x14ac:dyDescent="0.2">
      <c r="A1380" s="8" t="str">
        <f>Table7[[#This Row],[Test No.]]&amp;Table7[[#This Row],[Section]]&amp;Table7[[#This Row],[Q. No.]]</f>
        <v>P19E29</v>
      </c>
      <c r="B1380" s="8"/>
      <c r="C1380" s="7" t="s">
        <v>131</v>
      </c>
      <c r="D1380" s="6">
        <v>29</v>
      </c>
      <c r="E1380" s="6" t="s">
        <v>31</v>
      </c>
      <c r="F1380" s="14">
        <v>2</v>
      </c>
      <c r="G1380" s="13" t="s">
        <v>57</v>
      </c>
      <c r="H1380" s="10">
        <v>4</v>
      </c>
      <c r="I1380" s="13" t="s">
        <v>40</v>
      </c>
      <c r="J1380" s="3" t="s">
        <v>512</v>
      </c>
      <c r="K1380" s="2" t="str">
        <f>VLOOKUP(Table7[[#This Row],[CID]],ALY,2,FALSE)</f>
        <v>Additional Detail &amp; Evidence</v>
      </c>
    </row>
    <row r="1381" spans="1:11" x14ac:dyDescent="0.2">
      <c r="A1381" s="8" t="str">
        <f>Table7[[#This Row],[Test No.]]&amp;Table7[[#This Row],[Section]]&amp;Table7[[#This Row],[Q. No.]]</f>
        <v>P19E30</v>
      </c>
      <c r="B1381" s="8"/>
      <c r="C1381" s="7" t="s">
        <v>131</v>
      </c>
      <c r="D1381" s="6">
        <v>30</v>
      </c>
      <c r="E1381" s="6" t="s">
        <v>31</v>
      </c>
      <c r="F1381" s="14">
        <v>2</v>
      </c>
      <c r="G1381" s="13" t="s">
        <v>57</v>
      </c>
      <c r="H1381" s="10">
        <v>6</v>
      </c>
      <c r="I1381" s="13" t="s">
        <v>42</v>
      </c>
      <c r="J1381" s="3" t="s">
        <v>522</v>
      </c>
      <c r="K1381" s="2" t="str">
        <f>VLOOKUP(Table7[[#This Row],[CID]],ALY,2,FALSE)</f>
        <v>Effectiveness</v>
      </c>
    </row>
    <row r="1382" spans="1:11" x14ac:dyDescent="0.2">
      <c r="A1382" s="8" t="str">
        <f>Table7[[#This Row],[Test No.]]&amp;Table7[[#This Row],[Section]]&amp;Table7[[#This Row],[Q. No.]]</f>
        <v>P19E31</v>
      </c>
      <c r="B1382" s="8"/>
      <c r="C1382" s="7" t="s">
        <v>131</v>
      </c>
      <c r="D1382" s="6">
        <v>31</v>
      </c>
      <c r="E1382" s="6" t="s">
        <v>31</v>
      </c>
      <c r="F1382" s="14">
        <v>1</v>
      </c>
      <c r="G1382" s="14" t="s">
        <v>59</v>
      </c>
      <c r="H1382" s="10">
        <v>2</v>
      </c>
      <c r="I1382" s="13" t="s">
        <v>38</v>
      </c>
      <c r="J1382" s="3" t="s">
        <v>395</v>
      </c>
      <c r="K1382" s="2" t="str">
        <f>VLOOKUP(Table7[[#This Row],[CID]],ALY,2,FALSE)</f>
        <v>Verb Forms/Tense Agreement</v>
      </c>
    </row>
    <row r="1383" spans="1:11" x14ac:dyDescent="0.2">
      <c r="A1383" s="8" t="str">
        <f>Table7[[#This Row],[Test No.]]&amp;Table7[[#This Row],[Section]]&amp;Table7[[#This Row],[Q. No.]]</f>
        <v>P19E32</v>
      </c>
      <c r="B1383" s="8"/>
      <c r="C1383" s="7" t="s">
        <v>131</v>
      </c>
      <c r="D1383" s="6">
        <v>32</v>
      </c>
      <c r="E1383" s="6" t="s">
        <v>31</v>
      </c>
      <c r="F1383" s="14">
        <v>1</v>
      </c>
      <c r="G1383" s="14" t="s">
        <v>59</v>
      </c>
      <c r="H1383" s="14">
        <v>1</v>
      </c>
      <c r="I1383" s="14" t="s">
        <v>37</v>
      </c>
      <c r="J1383" s="3" t="s">
        <v>391</v>
      </c>
      <c r="K1383" s="2" t="str">
        <f>VLOOKUP(Table7[[#This Row],[CID]],ALY,2,FALSE)</f>
        <v>Dashes</v>
      </c>
    </row>
    <row r="1384" spans="1:11" x14ac:dyDescent="0.2">
      <c r="A1384" s="8" t="str">
        <f>Table7[[#This Row],[Test No.]]&amp;Table7[[#This Row],[Section]]&amp;Table7[[#This Row],[Q. No.]]</f>
        <v>P19E33</v>
      </c>
      <c r="B1384" s="8"/>
      <c r="C1384" s="7" t="s">
        <v>131</v>
      </c>
      <c r="D1384" s="6">
        <v>33</v>
      </c>
      <c r="E1384" s="6" t="s">
        <v>31</v>
      </c>
      <c r="F1384" s="14">
        <v>1</v>
      </c>
      <c r="G1384" s="14" t="s">
        <v>59</v>
      </c>
      <c r="H1384" s="14">
        <v>1</v>
      </c>
      <c r="I1384" s="14" t="s">
        <v>37</v>
      </c>
      <c r="J1384" s="3" t="s">
        <v>388</v>
      </c>
      <c r="K1384" s="2" t="str">
        <f>VLOOKUP(Table7[[#This Row],[CID]],ALY,2,FALSE)</f>
        <v>Apostrophes</v>
      </c>
    </row>
    <row r="1385" spans="1:11" x14ac:dyDescent="0.2">
      <c r="A1385" s="8" t="str">
        <f>Table7[[#This Row],[Test No.]]&amp;Table7[[#This Row],[Section]]&amp;Table7[[#This Row],[Q. No.]]</f>
        <v>P19E34</v>
      </c>
      <c r="B1385" s="8"/>
      <c r="C1385" s="7" t="s">
        <v>131</v>
      </c>
      <c r="D1385" s="6">
        <v>34</v>
      </c>
      <c r="E1385" s="6" t="s">
        <v>31</v>
      </c>
      <c r="F1385" s="14">
        <v>1</v>
      </c>
      <c r="G1385" s="14" t="s">
        <v>59</v>
      </c>
      <c r="H1385" s="10">
        <v>3</v>
      </c>
      <c r="I1385" s="13" t="s">
        <v>39</v>
      </c>
      <c r="J1385" s="3" t="s">
        <v>400</v>
      </c>
      <c r="K1385" s="2" t="str">
        <f>VLOOKUP(Table7[[#This Row],[CID]],ALY,2,FALSE)</f>
        <v>Run-On Sentence</v>
      </c>
    </row>
    <row r="1386" spans="1:11" x14ac:dyDescent="0.2">
      <c r="A1386" s="8" t="str">
        <f>Table7[[#This Row],[Test No.]]&amp;Table7[[#This Row],[Section]]&amp;Table7[[#This Row],[Q. No.]]</f>
        <v>P19E35</v>
      </c>
      <c r="B1386" s="8"/>
      <c r="C1386" s="7" t="s">
        <v>131</v>
      </c>
      <c r="D1386" s="6">
        <v>35</v>
      </c>
      <c r="E1386" s="6" t="s">
        <v>31</v>
      </c>
      <c r="F1386" s="14">
        <v>1</v>
      </c>
      <c r="G1386" s="14" t="s">
        <v>59</v>
      </c>
      <c r="H1386" s="14">
        <v>1</v>
      </c>
      <c r="I1386" s="14" t="s">
        <v>37</v>
      </c>
      <c r="J1386" s="3" t="s">
        <v>387</v>
      </c>
      <c r="K1386" s="2" t="str">
        <f>VLOOKUP(Table7[[#This Row],[CID]],ALY,2,FALSE)</f>
        <v>Commas</v>
      </c>
    </row>
    <row r="1387" spans="1:11" x14ac:dyDescent="0.2">
      <c r="A1387" s="8" t="str">
        <f>Table7[[#This Row],[Test No.]]&amp;Table7[[#This Row],[Section]]&amp;Table7[[#This Row],[Q. No.]]</f>
        <v>P19E36</v>
      </c>
      <c r="B1387" s="8"/>
      <c r="C1387" s="7" t="s">
        <v>131</v>
      </c>
      <c r="D1387" s="6">
        <v>36</v>
      </c>
      <c r="E1387" s="6" t="s">
        <v>31</v>
      </c>
      <c r="F1387" s="14">
        <v>2</v>
      </c>
      <c r="G1387" s="13" t="s">
        <v>57</v>
      </c>
      <c r="H1387" s="10">
        <v>4</v>
      </c>
      <c r="I1387" s="13" t="s">
        <v>40</v>
      </c>
      <c r="J1387" s="3" t="s">
        <v>512</v>
      </c>
      <c r="K1387" s="2" t="str">
        <f>VLOOKUP(Table7[[#This Row],[CID]],ALY,2,FALSE)</f>
        <v>Additional Detail &amp; Evidence</v>
      </c>
    </row>
    <row r="1388" spans="1:11" x14ac:dyDescent="0.2">
      <c r="A1388" s="8" t="str">
        <f>Table7[[#This Row],[Test No.]]&amp;Table7[[#This Row],[Section]]&amp;Table7[[#This Row],[Q. No.]]</f>
        <v>P19E37</v>
      </c>
      <c r="B1388" s="8"/>
      <c r="C1388" s="7" t="s">
        <v>131</v>
      </c>
      <c r="D1388" s="6">
        <v>37</v>
      </c>
      <c r="E1388" s="6" t="s">
        <v>31</v>
      </c>
      <c r="F1388" s="14">
        <v>1</v>
      </c>
      <c r="G1388" s="14" t="s">
        <v>59</v>
      </c>
      <c r="H1388" s="10">
        <v>3</v>
      </c>
      <c r="I1388" s="13" t="s">
        <v>39</v>
      </c>
      <c r="J1388" s="3" t="s">
        <v>402</v>
      </c>
      <c r="K1388" s="2" t="str">
        <f>VLOOKUP(Table7[[#This Row],[CID]],ALY,2,FALSE)</f>
        <v>Faulty Modifier</v>
      </c>
    </row>
    <row r="1389" spans="1:11" x14ac:dyDescent="0.2">
      <c r="A1389" s="8" t="str">
        <f>Table7[[#This Row],[Test No.]]&amp;Table7[[#This Row],[Section]]&amp;Table7[[#This Row],[Q. No.]]</f>
        <v>P19E38</v>
      </c>
      <c r="B1389" s="8"/>
      <c r="C1389" s="7" t="s">
        <v>131</v>
      </c>
      <c r="D1389" s="6">
        <v>38</v>
      </c>
      <c r="E1389" s="6" t="s">
        <v>31</v>
      </c>
      <c r="F1389" s="14">
        <v>1</v>
      </c>
      <c r="G1389" s="14" t="s">
        <v>59</v>
      </c>
      <c r="H1389" s="14">
        <v>1</v>
      </c>
      <c r="I1389" s="14" t="s">
        <v>37</v>
      </c>
      <c r="J1389" s="3" t="s">
        <v>387</v>
      </c>
      <c r="K1389" s="2" t="str">
        <f>VLOOKUP(Table7[[#This Row],[CID]],ALY,2,FALSE)</f>
        <v>Commas</v>
      </c>
    </row>
    <row r="1390" spans="1:11" x14ac:dyDescent="0.2">
      <c r="A1390" s="8" t="str">
        <f>Table7[[#This Row],[Test No.]]&amp;Table7[[#This Row],[Section]]&amp;Table7[[#This Row],[Q. No.]]</f>
        <v>P19E39</v>
      </c>
      <c r="B1390" s="8"/>
      <c r="C1390" s="7" t="s">
        <v>131</v>
      </c>
      <c r="D1390" s="6">
        <v>39</v>
      </c>
      <c r="E1390" s="6" t="s">
        <v>31</v>
      </c>
      <c r="F1390" s="14">
        <v>1</v>
      </c>
      <c r="G1390" s="14" t="s">
        <v>59</v>
      </c>
      <c r="H1390" s="10">
        <v>2</v>
      </c>
      <c r="I1390" s="13" t="s">
        <v>38</v>
      </c>
      <c r="J1390" s="3" t="s">
        <v>395</v>
      </c>
      <c r="K1390" s="2" t="str">
        <f>VLOOKUP(Table7[[#This Row],[CID]],ALY,2,FALSE)</f>
        <v>Verb Forms/Tense Agreement</v>
      </c>
    </row>
    <row r="1391" spans="1:11" x14ac:dyDescent="0.2">
      <c r="A1391" s="8" t="str">
        <f>Table7[[#This Row],[Test No.]]&amp;Table7[[#This Row],[Section]]&amp;Table7[[#This Row],[Q. No.]]</f>
        <v>P19E40</v>
      </c>
      <c r="B1391" s="8"/>
      <c r="C1391" s="7" t="s">
        <v>131</v>
      </c>
      <c r="D1391" s="6">
        <v>40</v>
      </c>
      <c r="E1391" s="6" t="s">
        <v>31</v>
      </c>
      <c r="F1391" s="14">
        <v>2</v>
      </c>
      <c r="G1391" s="13" t="s">
        <v>57</v>
      </c>
      <c r="H1391" s="10">
        <v>4</v>
      </c>
      <c r="I1391" s="13" t="s">
        <v>40</v>
      </c>
      <c r="J1391" s="3" t="s">
        <v>516</v>
      </c>
      <c r="K1391" s="2" t="str">
        <f>VLOOKUP(Table7[[#This Row],[CID]],ALY,2,FALSE)</f>
        <v>Transitions &amp; Topic Sentences</v>
      </c>
    </row>
    <row r="1392" spans="1:11" x14ac:dyDescent="0.2">
      <c r="A1392" s="8" t="str">
        <f>Table7[[#This Row],[Test No.]]&amp;Table7[[#This Row],[Section]]&amp;Table7[[#This Row],[Q. No.]]</f>
        <v>P19E41</v>
      </c>
      <c r="B1392" s="8"/>
      <c r="C1392" s="7" t="s">
        <v>131</v>
      </c>
      <c r="D1392" s="6">
        <v>41</v>
      </c>
      <c r="E1392" s="6" t="s">
        <v>31</v>
      </c>
      <c r="F1392" s="14">
        <v>1</v>
      </c>
      <c r="G1392" s="14" t="s">
        <v>59</v>
      </c>
      <c r="H1392" s="10">
        <v>3</v>
      </c>
      <c r="I1392" s="13" t="s">
        <v>39</v>
      </c>
      <c r="J1392" s="3" t="s">
        <v>399</v>
      </c>
      <c r="K1392" s="2" t="str">
        <f>VLOOKUP(Table7[[#This Row],[CID]],ALY,2,FALSE)</f>
        <v>Sentence Fragment</v>
      </c>
    </row>
    <row r="1393" spans="1:11" x14ac:dyDescent="0.2">
      <c r="A1393" s="8" t="str">
        <f>Table7[[#This Row],[Test No.]]&amp;Table7[[#This Row],[Section]]&amp;Table7[[#This Row],[Q. No.]]</f>
        <v>P19E42</v>
      </c>
      <c r="B1393" s="8"/>
      <c r="C1393" s="7" t="s">
        <v>131</v>
      </c>
      <c r="D1393" s="6">
        <v>42</v>
      </c>
      <c r="E1393" s="6" t="s">
        <v>31</v>
      </c>
      <c r="F1393" s="14">
        <v>2</v>
      </c>
      <c r="G1393" s="13" t="s">
        <v>57</v>
      </c>
      <c r="H1393" s="10">
        <v>6</v>
      </c>
      <c r="I1393" s="13" t="s">
        <v>42</v>
      </c>
      <c r="J1393" s="3" t="s">
        <v>522</v>
      </c>
      <c r="K1393" s="2" t="str">
        <f>VLOOKUP(Table7[[#This Row],[CID]],ALY,2,FALSE)</f>
        <v>Effectiveness</v>
      </c>
    </row>
    <row r="1394" spans="1:11" x14ac:dyDescent="0.2">
      <c r="A1394" s="8" t="str">
        <f>Table7[[#This Row],[Test No.]]&amp;Table7[[#This Row],[Section]]&amp;Table7[[#This Row],[Q. No.]]</f>
        <v>P19E43</v>
      </c>
      <c r="B1394" s="8"/>
      <c r="C1394" s="7" t="s">
        <v>131</v>
      </c>
      <c r="D1394" s="6">
        <v>43</v>
      </c>
      <c r="E1394" s="6" t="s">
        <v>31</v>
      </c>
      <c r="F1394" s="14">
        <v>1</v>
      </c>
      <c r="G1394" s="14" t="s">
        <v>59</v>
      </c>
      <c r="H1394" s="10">
        <v>2</v>
      </c>
      <c r="I1394" s="13" t="s">
        <v>38</v>
      </c>
      <c r="J1394" s="3" t="s">
        <v>397</v>
      </c>
      <c r="K1394" s="2" t="str">
        <f>VLOOKUP(Table7[[#This Row],[CID]],ALY,2,FALSE)</f>
        <v>Word Choice</v>
      </c>
    </row>
    <row r="1395" spans="1:11" x14ac:dyDescent="0.2">
      <c r="A1395" s="8" t="str">
        <f>Table7[[#This Row],[Test No.]]&amp;Table7[[#This Row],[Section]]&amp;Table7[[#This Row],[Q. No.]]</f>
        <v>P19E44</v>
      </c>
      <c r="B1395" s="8"/>
      <c r="C1395" s="7" t="s">
        <v>131</v>
      </c>
      <c r="D1395" s="6">
        <v>44</v>
      </c>
      <c r="E1395" s="6" t="s">
        <v>31</v>
      </c>
      <c r="F1395" s="14">
        <v>1</v>
      </c>
      <c r="G1395" s="14" t="s">
        <v>59</v>
      </c>
      <c r="H1395" s="10">
        <v>2</v>
      </c>
      <c r="I1395" s="13" t="s">
        <v>38</v>
      </c>
      <c r="J1395" s="3" t="s">
        <v>394</v>
      </c>
      <c r="K1395" s="2" t="str">
        <f>VLOOKUP(Table7[[#This Row],[CID]],ALY,2,FALSE)</f>
        <v>Pronouns</v>
      </c>
    </row>
    <row r="1396" spans="1:11" x14ac:dyDescent="0.2">
      <c r="A1396" s="8" t="str">
        <f>Table7[[#This Row],[Test No.]]&amp;Table7[[#This Row],[Section]]&amp;Table7[[#This Row],[Q. No.]]</f>
        <v>P19E45</v>
      </c>
      <c r="B1396" s="8"/>
      <c r="C1396" s="7" t="s">
        <v>131</v>
      </c>
      <c r="D1396" s="6">
        <v>45</v>
      </c>
      <c r="E1396" s="6" t="s">
        <v>31</v>
      </c>
      <c r="F1396" s="14">
        <v>2</v>
      </c>
      <c r="G1396" s="13" t="s">
        <v>57</v>
      </c>
      <c r="H1396" s="10">
        <v>5</v>
      </c>
      <c r="I1396" s="13" t="s">
        <v>41</v>
      </c>
      <c r="J1396" s="3" t="s">
        <v>520</v>
      </c>
      <c r="K1396" s="2" t="str">
        <f>VLOOKUP(Table7[[#This Row],[CID]],ALY,2,FALSE)</f>
        <v>Reorganization</v>
      </c>
    </row>
    <row r="1397" spans="1:11" x14ac:dyDescent="0.2">
      <c r="A1397" s="8" t="str">
        <f>Table7[[#This Row],[Test No.]]&amp;Table7[[#This Row],[Section]]&amp;Table7[[#This Row],[Q. No.]]</f>
        <v>P19E46</v>
      </c>
      <c r="B1397" s="8"/>
      <c r="C1397" s="7" t="s">
        <v>131</v>
      </c>
      <c r="D1397" s="6">
        <v>46</v>
      </c>
      <c r="E1397" s="6" t="s">
        <v>31</v>
      </c>
      <c r="F1397" s="14">
        <v>1</v>
      </c>
      <c r="G1397" s="14" t="s">
        <v>59</v>
      </c>
      <c r="H1397" s="10">
        <v>2</v>
      </c>
      <c r="I1397" s="13" t="s">
        <v>38</v>
      </c>
      <c r="J1397" s="3" t="s">
        <v>397</v>
      </c>
      <c r="K1397" s="2" t="str">
        <f>VLOOKUP(Table7[[#This Row],[CID]],ALY,2,FALSE)</f>
        <v>Word Choice</v>
      </c>
    </row>
    <row r="1398" spans="1:11" x14ac:dyDescent="0.2">
      <c r="A1398" s="8" t="str">
        <f>Table7[[#This Row],[Test No.]]&amp;Table7[[#This Row],[Section]]&amp;Table7[[#This Row],[Q. No.]]</f>
        <v>P19E47</v>
      </c>
      <c r="B1398" s="8"/>
      <c r="C1398" s="7" t="s">
        <v>131</v>
      </c>
      <c r="D1398" s="6">
        <v>47</v>
      </c>
      <c r="E1398" s="6" t="s">
        <v>31</v>
      </c>
      <c r="F1398" s="14">
        <v>1</v>
      </c>
      <c r="G1398" s="14" t="s">
        <v>59</v>
      </c>
      <c r="H1398" s="14">
        <v>1</v>
      </c>
      <c r="I1398" s="14" t="s">
        <v>37</v>
      </c>
      <c r="J1398" s="3" t="s">
        <v>388</v>
      </c>
      <c r="K1398" s="2" t="str">
        <f>VLOOKUP(Table7[[#This Row],[CID]],ALY,2,FALSE)</f>
        <v>Apostrophes</v>
      </c>
    </row>
    <row r="1399" spans="1:11" x14ac:dyDescent="0.2">
      <c r="A1399" s="8" t="str">
        <f>Table7[[#This Row],[Test No.]]&amp;Table7[[#This Row],[Section]]&amp;Table7[[#This Row],[Q. No.]]</f>
        <v>P19E48</v>
      </c>
      <c r="B1399" s="8"/>
      <c r="C1399" s="7" t="s">
        <v>131</v>
      </c>
      <c r="D1399" s="6">
        <v>48</v>
      </c>
      <c r="E1399" s="6" t="s">
        <v>31</v>
      </c>
      <c r="F1399" s="14">
        <v>1</v>
      </c>
      <c r="G1399" s="14" t="s">
        <v>59</v>
      </c>
      <c r="H1399" s="14">
        <v>1</v>
      </c>
      <c r="I1399" s="14" t="s">
        <v>37</v>
      </c>
      <c r="J1399" s="3" t="s">
        <v>387</v>
      </c>
      <c r="K1399" s="2" t="str">
        <f>VLOOKUP(Table7[[#This Row],[CID]],ALY,2,FALSE)</f>
        <v>Commas</v>
      </c>
    </row>
    <row r="1400" spans="1:11" x14ac:dyDescent="0.2">
      <c r="A1400" s="8" t="str">
        <f>Table7[[#This Row],[Test No.]]&amp;Table7[[#This Row],[Section]]&amp;Table7[[#This Row],[Q. No.]]</f>
        <v>P19E49</v>
      </c>
      <c r="B1400" s="8"/>
      <c r="C1400" s="7" t="s">
        <v>131</v>
      </c>
      <c r="D1400" s="6">
        <v>49</v>
      </c>
      <c r="E1400" s="6" t="s">
        <v>31</v>
      </c>
      <c r="F1400" s="14">
        <v>2</v>
      </c>
      <c r="G1400" s="13" t="s">
        <v>57</v>
      </c>
      <c r="H1400" s="10">
        <v>6</v>
      </c>
      <c r="I1400" s="13" t="s">
        <v>42</v>
      </c>
      <c r="J1400" s="3" t="s">
        <v>523</v>
      </c>
      <c r="K1400" s="2" t="str">
        <f>VLOOKUP(Table7[[#This Row],[CID]],ALY,2,FALSE)</f>
        <v>Avoiding Ambiguity &amp; Redundancy</v>
      </c>
    </row>
    <row r="1401" spans="1:11" x14ac:dyDescent="0.2">
      <c r="A1401" s="8" t="str">
        <f>Table7[[#This Row],[Test No.]]&amp;Table7[[#This Row],[Section]]&amp;Table7[[#This Row],[Q. No.]]</f>
        <v>P19E50</v>
      </c>
      <c r="B1401" s="8"/>
      <c r="C1401" s="7" t="s">
        <v>131</v>
      </c>
      <c r="D1401" s="6">
        <v>50</v>
      </c>
      <c r="E1401" s="6" t="s">
        <v>31</v>
      </c>
      <c r="F1401" s="14">
        <v>1</v>
      </c>
      <c r="G1401" s="14" t="s">
        <v>59</v>
      </c>
      <c r="H1401" s="10">
        <v>2</v>
      </c>
      <c r="I1401" s="13" t="s">
        <v>38</v>
      </c>
      <c r="J1401" s="3" t="s">
        <v>398</v>
      </c>
      <c r="K1401" s="2" t="str">
        <f>VLOOKUP(Table7[[#This Row],[CID]],ALY,2,FALSE)</f>
        <v>Idioms</v>
      </c>
    </row>
    <row r="1402" spans="1:11" x14ac:dyDescent="0.2">
      <c r="A1402" s="8" t="str">
        <f>Table7[[#This Row],[Test No.]]&amp;Table7[[#This Row],[Section]]&amp;Table7[[#This Row],[Q. No.]]</f>
        <v>P19E51</v>
      </c>
      <c r="B1402" s="8"/>
      <c r="C1402" s="7" t="s">
        <v>131</v>
      </c>
      <c r="D1402" s="6">
        <v>51</v>
      </c>
      <c r="E1402" s="6" t="s">
        <v>31</v>
      </c>
      <c r="F1402" s="14">
        <v>1</v>
      </c>
      <c r="G1402" s="14" t="s">
        <v>59</v>
      </c>
      <c r="H1402" s="10">
        <v>3</v>
      </c>
      <c r="I1402" s="13" t="s">
        <v>39</v>
      </c>
      <c r="J1402" s="3" t="s">
        <v>399</v>
      </c>
      <c r="K1402" s="2" t="str">
        <f>VLOOKUP(Table7[[#This Row],[CID]],ALY,2,FALSE)</f>
        <v>Sentence Fragment</v>
      </c>
    </row>
    <row r="1403" spans="1:11" x14ac:dyDescent="0.2">
      <c r="A1403" s="8" t="str">
        <f>Table7[[#This Row],[Test No.]]&amp;Table7[[#This Row],[Section]]&amp;Table7[[#This Row],[Q. No.]]</f>
        <v>P19E52</v>
      </c>
      <c r="B1403" s="8"/>
      <c r="C1403" s="7" t="s">
        <v>131</v>
      </c>
      <c r="D1403" s="6">
        <v>52</v>
      </c>
      <c r="E1403" s="6" t="s">
        <v>31</v>
      </c>
      <c r="F1403" s="14">
        <v>2</v>
      </c>
      <c r="G1403" s="13" t="s">
        <v>57</v>
      </c>
      <c r="H1403" s="10">
        <v>6</v>
      </c>
      <c r="I1403" s="13" t="s">
        <v>42</v>
      </c>
      <c r="J1403" s="3" t="s">
        <v>523</v>
      </c>
      <c r="K1403" s="2" t="str">
        <f>VLOOKUP(Table7[[#This Row],[CID]],ALY,2,FALSE)</f>
        <v>Avoiding Ambiguity &amp; Redundancy</v>
      </c>
    </row>
    <row r="1404" spans="1:11" x14ac:dyDescent="0.2">
      <c r="A1404" s="8" t="str">
        <f>Table7[[#This Row],[Test No.]]&amp;Table7[[#This Row],[Section]]&amp;Table7[[#This Row],[Q. No.]]</f>
        <v>P19E53</v>
      </c>
      <c r="B1404" s="8"/>
      <c r="C1404" s="7" t="s">
        <v>131</v>
      </c>
      <c r="D1404" s="6">
        <v>53</v>
      </c>
      <c r="E1404" s="6" t="s">
        <v>31</v>
      </c>
      <c r="F1404" s="14">
        <v>1</v>
      </c>
      <c r="G1404" s="14" t="s">
        <v>59</v>
      </c>
      <c r="H1404" s="10">
        <v>2</v>
      </c>
      <c r="I1404" s="13" t="s">
        <v>38</v>
      </c>
      <c r="J1404" s="3" t="s">
        <v>397</v>
      </c>
      <c r="K1404" s="2" t="str">
        <f>VLOOKUP(Table7[[#This Row],[CID]],ALY,2,FALSE)</f>
        <v>Word Choice</v>
      </c>
    </row>
    <row r="1405" spans="1:11" x14ac:dyDescent="0.2">
      <c r="A1405" s="8" t="str">
        <f>Table7[[#This Row],[Test No.]]&amp;Table7[[#This Row],[Section]]&amp;Table7[[#This Row],[Q. No.]]</f>
        <v>P19E54</v>
      </c>
      <c r="B1405" s="8"/>
      <c r="C1405" s="7" t="s">
        <v>131</v>
      </c>
      <c r="D1405" s="6">
        <v>54</v>
      </c>
      <c r="E1405" s="6" t="s">
        <v>31</v>
      </c>
      <c r="F1405" s="14">
        <v>2</v>
      </c>
      <c r="G1405" s="13" t="s">
        <v>57</v>
      </c>
      <c r="H1405" s="10">
        <v>6</v>
      </c>
      <c r="I1405" s="13" t="s">
        <v>42</v>
      </c>
      <c r="J1405" s="3" t="s">
        <v>522</v>
      </c>
      <c r="K1405" s="2" t="str">
        <f>VLOOKUP(Table7[[#This Row],[CID]],ALY,2,FALSE)</f>
        <v>Effectiveness</v>
      </c>
    </row>
    <row r="1406" spans="1:11" x14ac:dyDescent="0.2">
      <c r="A1406" s="8" t="str">
        <f>Table7[[#This Row],[Test No.]]&amp;Table7[[#This Row],[Section]]&amp;Table7[[#This Row],[Q. No.]]</f>
        <v>P19E55</v>
      </c>
      <c r="B1406" s="8"/>
      <c r="C1406" s="7" t="s">
        <v>131</v>
      </c>
      <c r="D1406" s="6">
        <v>55</v>
      </c>
      <c r="E1406" s="6" t="s">
        <v>31</v>
      </c>
      <c r="F1406" s="14">
        <v>2</v>
      </c>
      <c r="G1406" s="13" t="s">
        <v>57</v>
      </c>
      <c r="H1406" s="10">
        <v>6</v>
      </c>
      <c r="I1406" s="13" t="s">
        <v>42</v>
      </c>
      <c r="J1406" s="3" t="s">
        <v>523</v>
      </c>
      <c r="K1406" s="2" t="str">
        <f>VLOOKUP(Table7[[#This Row],[CID]],ALY,2,FALSE)</f>
        <v>Avoiding Ambiguity &amp; Redundancy</v>
      </c>
    </row>
    <row r="1407" spans="1:11" x14ac:dyDescent="0.2">
      <c r="A1407" s="8" t="str">
        <f>Table7[[#This Row],[Test No.]]&amp;Table7[[#This Row],[Section]]&amp;Table7[[#This Row],[Q. No.]]</f>
        <v>P19E56</v>
      </c>
      <c r="B1407" s="8"/>
      <c r="C1407" s="7" t="s">
        <v>131</v>
      </c>
      <c r="D1407" s="6">
        <v>56</v>
      </c>
      <c r="E1407" s="6" t="s">
        <v>31</v>
      </c>
      <c r="F1407" s="14">
        <v>2</v>
      </c>
      <c r="G1407" s="13" t="s">
        <v>57</v>
      </c>
      <c r="H1407" s="10">
        <v>5</v>
      </c>
      <c r="I1407" s="13" t="s">
        <v>41</v>
      </c>
      <c r="J1407" s="3" t="s">
        <v>520</v>
      </c>
      <c r="K1407" s="2" t="str">
        <f>VLOOKUP(Table7[[#This Row],[CID]],ALY,2,FALSE)</f>
        <v>Reorganization</v>
      </c>
    </row>
    <row r="1408" spans="1:11" x14ac:dyDescent="0.2">
      <c r="A1408" s="8" t="str">
        <f>Table7[[#This Row],[Test No.]]&amp;Table7[[#This Row],[Section]]&amp;Table7[[#This Row],[Q. No.]]</f>
        <v>P19E57</v>
      </c>
      <c r="B1408" s="8"/>
      <c r="C1408" s="7" t="s">
        <v>131</v>
      </c>
      <c r="D1408" s="6">
        <v>57</v>
      </c>
      <c r="E1408" s="6" t="s">
        <v>31</v>
      </c>
      <c r="F1408" s="14">
        <v>2</v>
      </c>
      <c r="G1408" s="13" t="s">
        <v>57</v>
      </c>
      <c r="H1408" s="10">
        <v>5</v>
      </c>
      <c r="I1408" s="13" t="s">
        <v>41</v>
      </c>
      <c r="J1408" s="3" t="s">
        <v>519</v>
      </c>
      <c r="K1408" s="2" t="str">
        <f>VLOOKUP(Table7[[#This Row],[CID]],ALY,2,FALSE)</f>
        <v>Opening/Transitional/Closing</v>
      </c>
    </row>
    <row r="1409" spans="1:11" x14ac:dyDescent="0.2">
      <c r="A1409" s="8" t="str">
        <f>Table7[[#This Row],[Test No.]]&amp;Table7[[#This Row],[Section]]&amp;Table7[[#This Row],[Q. No.]]</f>
        <v>P19E58</v>
      </c>
      <c r="B1409" s="8"/>
      <c r="C1409" s="7" t="s">
        <v>131</v>
      </c>
      <c r="D1409" s="6">
        <v>58</v>
      </c>
      <c r="E1409" s="6" t="s">
        <v>31</v>
      </c>
      <c r="F1409" s="14">
        <v>1</v>
      </c>
      <c r="G1409" s="14" t="s">
        <v>59</v>
      </c>
      <c r="H1409" s="10">
        <v>2</v>
      </c>
      <c r="I1409" s="13" t="s">
        <v>38</v>
      </c>
      <c r="J1409" s="3" t="s">
        <v>397</v>
      </c>
      <c r="K1409" s="2" t="str">
        <f>VLOOKUP(Table7[[#This Row],[CID]],ALY,2,FALSE)</f>
        <v>Word Choice</v>
      </c>
    </row>
    <row r="1410" spans="1:11" x14ac:dyDescent="0.2">
      <c r="A1410" s="8" t="str">
        <f>Table7[[#This Row],[Test No.]]&amp;Table7[[#This Row],[Section]]&amp;Table7[[#This Row],[Q. No.]]</f>
        <v>P19E59</v>
      </c>
      <c r="B1410" s="8"/>
      <c r="C1410" s="7" t="s">
        <v>131</v>
      </c>
      <c r="D1410" s="6">
        <v>59</v>
      </c>
      <c r="E1410" s="6" t="s">
        <v>31</v>
      </c>
      <c r="F1410" s="14">
        <v>2</v>
      </c>
      <c r="G1410" s="13" t="s">
        <v>57</v>
      </c>
      <c r="H1410" s="10">
        <v>4</v>
      </c>
      <c r="I1410" s="13" t="s">
        <v>40</v>
      </c>
      <c r="J1410" s="3" t="s">
        <v>513</v>
      </c>
      <c r="K1410" s="2" t="str">
        <f>VLOOKUP(Table7[[#This Row],[CID]],ALY,2,FALSE)</f>
        <v>Writer's Goal</v>
      </c>
    </row>
    <row r="1411" spans="1:11" x14ac:dyDescent="0.2">
      <c r="A1411" s="8" t="str">
        <f>Table7[[#This Row],[Test No.]]&amp;Table7[[#This Row],[Section]]&amp;Table7[[#This Row],[Q. No.]]</f>
        <v>P19E60</v>
      </c>
      <c r="B1411" s="8"/>
      <c r="C1411" s="7" t="s">
        <v>131</v>
      </c>
      <c r="D1411" s="6">
        <v>60</v>
      </c>
      <c r="E1411" s="6" t="s">
        <v>31</v>
      </c>
      <c r="F1411" s="14">
        <v>1</v>
      </c>
      <c r="G1411" s="14" t="s">
        <v>59</v>
      </c>
      <c r="H1411" s="10">
        <v>2</v>
      </c>
      <c r="I1411" s="13" t="s">
        <v>38</v>
      </c>
      <c r="J1411" s="3" t="s">
        <v>395</v>
      </c>
      <c r="K1411" s="2" t="str">
        <f>VLOOKUP(Table7[[#This Row],[CID]],ALY,2,FALSE)</f>
        <v>Verb Forms/Tense Agreement</v>
      </c>
    </row>
    <row r="1412" spans="1:11" x14ac:dyDescent="0.2">
      <c r="A1412" s="8" t="str">
        <f>Table7[[#This Row],[Test No.]]&amp;Table7[[#This Row],[Section]]&amp;Table7[[#This Row],[Q. No.]]</f>
        <v>P19E61</v>
      </c>
      <c r="B1412" s="8"/>
      <c r="C1412" s="7" t="s">
        <v>131</v>
      </c>
      <c r="D1412" s="6">
        <v>61</v>
      </c>
      <c r="E1412" s="6" t="s">
        <v>31</v>
      </c>
      <c r="F1412" s="14">
        <v>1</v>
      </c>
      <c r="G1412" s="14" t="s">
        <v>59</v>
      </c>
      <c r="H1412" s="10">
        <v>3</v>
      </c>
      <c r="I1412" s="13" t="s">
        <v>39</v>
      </c>
      <c r="J1412" s="3" t="s">
        <v>400</v>
      </c>
      <c r="K1412" s="2" t="str">
        <f>VLOOKUP(Table7[[#This Row],[CID]],ALY,2,FALSE)</f>
        <v>Run-On Sentence</v>
      </c>
    </row>
    <row r="1413" spans="1:11" x14ac:dyDescent="0.2">
      <c r="A1413" s="8" t="str">
        <f>Table7[[#This Row],[Test No.]]&amp;Table7[[#This Row],[Section]]&amp;Table7[[#This Row],[Q. No.]]</f>
        <v>P19E62</v>
      </c>
      <c r="B1413" s="8"/>
      <c r="C1413" s="7" t="s">
        <v>131</v>
      </c>
      <c r="D1413" s="6">
        <v>62</v>
      </c>
      <c r="E1413" s="6" t="s">
        <v>31</v>
      </c>
      <c r="F1413" s="14">
        <v>1</v>
      </c>
      <c r="G1413" s="14" t="s">
        <v>59</v>
      </c>
      <c r="H1413" s="10">
        <v>2</v>
      </c>
      <c r="I1413" s="13" t="s">
        <v>38</v>
      </c>
      <c r="J1413" s="3" t="s">
        <v>396</v>
      </c>
      <c r="K1413" s="2" t="str">
        <f>VLOOKUP(Table7[[#This Row],[CID]],ALY,2,FALSE)</f>
        <v>Comparisons</v>
      </c>
    </row>
    <row r="1414" spans="1:11" x14ac:dyDescent="0.2">
      <c r="A1414" s="8" t="str">
        <f>Table7[[#This Row],[Test No.]]&amp;Table7[[#This Row],[Section]]&amp;Table7[[#This Row],[Q. No.]]</f>
        <v>P19E63</v>
      </c>
      <c r="B1414" s="8"/>
      <c r="C1414" s="7" t="s">
        <v>131</v>
      </c>
      <c r="D1414" s="6">
        <v>63</v>
      </c>
      <c r="E1414" s="6" t="s">
        <v>31</v>
      </c>
      <c r="F1414" s="14">
        <v>1</v>
      </c>
      <c r="G1414" s="14" t="s">
        <v>59</v>
      </c>
      <c r="H1414" s="14">
        <v>1</v>
      </c>
      <c r="I1414" s="14" t="s">
        <v>37</v>
      </c>
      <c r="J1414" s="3" t="s">
        <v>387</v>
      </c>
      <c r="K1414" s="2" t="str">
        <f>VLOOKUP(Table7[[#This Row],[CID]],ALY,2,FALSE)</f>
        <v>Commas</v>
      </c>
    </row>
    <row r="1415" spans="1:11" x14ac:dyDescent="0.2">
      <c r="A1415" s="8" t="str">
        <f>Table7[[#This Row],[Test No.]]&amp;Table7[[#This Row],[Section]]&amp;Table7[[#This Row],[Q. No.]]</f>
        <v>P19E64</v>
      </c>
      <c r="B1415" s="8"/>
      <c r="C1415" s="7" t="s">
        <v>131</v>
      </c>
      <c r="D1415" s="6">
        <v>64</v>
      </c>
      <c r="E1415" s="6" t="s">
        <v>31</v>
      </c>
      <c r="F1415" s="14">
        <v>2</v>
      </c>
      <c r="G1415" s="13" t="s">
        <v>57</v>
      </c>
      <c r="H1415" s="10">
        <v>4</v>
      </c>
      <c r="I1415" s="13" t="s">
        <v>40</v>
      </c>
      <c r="J1415" s="3" t="s">
        <v>516</v>
      </c>
      <c r="K1415" s="2" t="str">
        <f>VLOOKUP(Table7[[#This Row],[CID]],ALY,2,FALSE)</f>
        <v>Transitions &amp; Topic Sentences</v>
      </c>
    </row>
    <row r="1416" spans="1:11" x14ac:dyDescent="0.2">
      <c r="A1416" s="8" t="str">
        <f>Table7[[#This Row],[Test No.]]&amp;Table7[[#This Row],[Section]]&amp;Table7[[#This Row],[Q. No.]]</f>
        <v>P19E65</v>
      </c>
      <c r="B1416" s="8"/>
      <c r="C1416" s="7" t="s">
        <v>131</v>
      </c>
      <c r="D1416" s="6">
        <v>65</v>
      </c>
      <c r="E1416" s="6" t="s">
        <v>31</v>
      </c>
      <c r="F1416" s="14">
        <v>1</v>
      </c>
      <c r="G1416" s="14" t="s">
        <v>59</v>
      </c>
      <c r="H1416" s="10">
        <v>3</v>
      </c>
      <c r="I1416" s="13" t="s">
        <v>39</v>
      </c>
      <c r="J1416" s="3" t="s">
        <v>402</v>
      </c>
      <c r="K1416" s="2" t="str">
        <f>VLOOKUP(Table7[[#This Row],[CID]],ALY,2,FALSE)</f>
        <v>Faulty Modifier</v>
      </c>
    </row>
    <row r="1417" spans="1:11" x14ac:dyDescent="0.2">
      <c r="A1417" s="8" t="str">
        <f>Table7[[#This Row],[Test No.]]&amp;Table7[[#This Row],[Section]]&amp;Table7[[#This Row],[Q. No.]]</f>
        <v>P19E66</v>
      </c>
      <c r="B1417" s="8"/>
      <c r="C1417" s="7" t="s">
        <v>131</v>
      </c>
      <c r="D1417" s="6">
        <v>66</v>
      </c>
      <c r="E1417" s="6" t="s">
        <v>31</v>
      </c>
      <c r="F1417" s="14">
        <v>1</v>
      </c>
      <c r="G1417" s="14" t="s">
        <v>59</v>
      </c>
      <c r="H1417" s="10">
        <v>2</v>
      </c>
      <c r="I1417" s="13" t="s">
        <v>38</v>
      </c>
      <c r="J1417" s="3" t="s">
        <v>395</v>
      </c>
      <c r="K1417" s="2" t="str">
        <f>VLOOKUP(Table7[[#This Row],[CID]],ALY,2,FALSE)</f>
        <v>Verb Forms/Tense Agreement</v>
      </c>
    </row>
    <row r="1418" spans="1:11" x14ac:dyDescent="0.2">
      <c r="A1418" s="8" t="str">
        <f>Table7[[#This Row],[Test No.]]&amp;Table7[[#This Row],[Section]]&amp;Table7[[#This Row],[Q. No.]]</f>
        <v>P19E67</v>
      </c>
      <c r="B1418" s="8"/>
      <c r="C1418" s="7" t="s">
        <v>131</v>
      </c>
      <c r="D1418" s="6">
        <v>67</v>
      </c>
      <c r="E1418" s="6" t="s">
        <v>31</v>
      </c>
      <c r="F1418" s="14">
        <v>1</v>
      </c>
      <c r="G1418" s="14" t="s">
        <v>59</v>
      </c>
      <c r="H1418" s="10">
        <v>2</v>
      </c>
      <c r="I1418" s="13" t="s">
        <v>38</v>
      </c>
      <c r="J1418" s="3" t="s">
        <v>396</v>
      </c>
      <c r="K1418" s="2" t="str">
        <f>VLOOKUP(Table7[[#This Row],[CID]],ALY,2,FALSE)</f>
        <v>Comparisons</v>
      </c>
    </row>
    <row r="1419" spans="1:11" x14ac:dyDescent="0.2">
      <c r="A1419" s="8" t="str">
        <f>Table7[[#This Row],[Test No.]]&amp;Table7[[#This Row],[Section]]&amp;Table7[[#This Row],[Q. No.]]</f>
        <v>P19E68</v>
      </c>
      <c r="B1419" s="8"/>
      <c r="C1419" s="7" t="s">
        <v>131</v>
      </c>
      <c r="D1419" s="6">
        <v>68</v>
      </c>
      <c r="E1419" s="6" t="s">
        <v>31</v>
      </c>
      <c r="F1419" s="14">
        <v>2</v>
      </c>
      <c r="G1419" s="13" t="s">
        <v>57</v>
      </c>
      <c r="H1419" s="10">
        <v>6</v>
      </c>
      <c r="I1419" s="13" t="s">
        <v>42</v>
      </c>
      <c r="J1419" s="3" t="s">
        <v>522</v>
      </c>
      <c r="K1419" s="2" t="str">
        <f>VLOOKUP(Table7[[#This Row],[CID]],ALY,2,FALSE)</f>
        <v>Effectiveness</v>
      </c>
    </row>
    <row r="1420" spans="1:11" x14ac:dyDescent="0.2">
      <c r="A1420" s="8" t="str">
        <f>Table7[[#This Row],[Test No.]]&amp;Table7[[#This Row],[Section]]&amp;Table7[[#This Row],[Q. No.]]</f>
        <v>P19E69</v>
      </c>
      <c r="B1420" s="8"/>
      <c r="C1420" s="7" t="s">
        <v>131</v>
      </c>
      <c r="D1420" s="6">
        <v>69</v>
      </c>
      <c r="E1420" s="6" t="s">
        <v>31</v>
      </c>
      <c r="F1420" s="14">
        <v>1</v>
      </c>
      <c r="G1420" s="14" t="s">
        <v>59</v>
      </c>
      <c r="H1420" s="10">
        <v>2</v>
      </c>
      <c r="I1420" s="13" t="s">
        <v>38</v>
      </c>
      <c r="J1420" s="3" t="s">
        <v>397</v>
      </c>
      <c r="K1420" s="2" t="str">
        <f>VLOOKUP(Table7[[#This Row],[CID]],ALY,2,FALSE)</f>
        <v>Word Choice</v>
      </c>
    </row>
    <row r="1421" spans="1:11" x14ac:dyDescent="0.2">
      <c r="A1421" s="8" t="str">
        <f>Table7[[#This Row],[Test No.]]&amp;Table7[[#This Row],[Section]]&amp;Table7[[#This Row],[Q. No.]]</f>
        <v>P19E70</v>
      </c>
      <c r="B1421" s="8"/>
      <c r="C1421" s="7" t="s">
        <v>131</v>
      </c>
      <c r="D1421" s="6">
        <v>70</v>
      </c>
      <c r="E1421" s="6" t="s">
        <v>31</v>
      </c>
      <c r="F1421" s="14">
        <v>2</v>
      </c>
      <c r="G1421" s="13" t="s">
        <v>57</v>
      </c>
      <c r="H1421" s="10">
        <v>5</v>
      </c>
      <c r="I1421" s="13" t="s">
        <v>41</v>
      </c>
      <c r="J1421" s="3" t="s">
        <v>519</v>
      </c>
      <c r="K1421" s="2" t="str">
        <f>VLOOKUP(Table7[[#This Row],[CID]],ALY,2,FALSE)</f>
        <v>Opening/Transitional/Closing</v>
      </c>
    </row>
    <row r="1422" spans="1:11" x14ac:dyDescent="0.2">
      <c r="A1422" s="8" t="str">
        <f>Table7[[#This Row],[Test No.]]&amp;Table7[[#This Row],[Section]]&amp;Table7[[#This Row],[Q. No.]]</f>
        <v>P19E71</v>
      </c>
      <c r="B1422" s="8"/>
      <c r="C1422" s="7" t="s">
        <v>131</v>
      </c>
      <c r="D1422" s="6">
        <v>71</v>
      </c>
      <c r="E1422" s="6" t="s">
        <v>31</v>
      </c>
      <c r="F1422" s="14">
        <v>2</v>
      </c>
      <c r="G1422" s="13" t="s">
        <v>57</v>
      </c>
      <c r="H1422" s="10">
        <v>6</v>
      </c>
      <c r="I1422" s="13" t="s">
        <v>42</v>
      </c>
      <c r="J1422" s="3" t="s">
        <v>523</v>
      </c>
      <c r="K1422" s="2" t="str">
        <f>VLOOKUP(Table7[[#This Row],[CID]],ALY,2,FALSE)</f>
        <v>Avoiding Ambiguity &amp; Redundancy</v>
      </c>
    </row>
    <row r="1423" spans="1:11" x14ac:dyDescent="0.2">
      <c r="A1423" s="8" t="str">
        <f>Table7[[#This Row],[Test No.]]&amp;Table7[[#This Row],[Section]]&amp;Table7[[#This Row],[Q. No.]]</f>
        <v>P19E72</v>
      </c>
      <c r="B1423" s="8"/>
      <c r="C1423" s="7" t="s">
        <v>131</v>
      </c>
      <c r="D1423" s="6">
        <v>72</v>
      </c>
      <c r="E1423" s="6" t="s">
        <v>31</v>
      </c>
      <c r="F1423" s="14">
        <v>1</v>
      </c>
      <c r="G1423" s="14" t="s">
        <v>59</v>
      </c>
      <c r="H1423" s="14">
        <v>1</v>
      </c>
      <c r="I1423" s="14" t="s">
        <v>37</v>
      </c>
      <c r="J1423" s="3" t="s">
        <v>390</v>
      </c>
      <c r="K1423" s="2" t="str">
        <f>VLOOKUP(Table7[[#This Row],[CID]],ALY,2,FALSE)</f>
        <v>Semicolons</v>
      </c>
    </row>
    <row r="1424" spans="1:11" x14ac:dyDescent="0.2">
      <c r="A1424" s="8" t="str">
        <f>Table7[[#This Row],[Test No.]]&amp;Table7[[#This Row],[Section]]&amp;Table7[[#This Row],[Q. No.]]</f>
        <v>P19E73</v>
      </c>
      <c r="B1424" s="8"/>
      <c r="C1424" s="7" t="s">
        <v>131</v>
      </c>
      <c r="D1424" s="6">
        <v>73</v>
      </c>
      <c r="E1424" s="6" t="s">
        <v>31</v>
      </c>
      <c r="F1424" s="14">
        <v>2</v>
      </c>
      <c r="G1424" s="13" t="s">
        <v>57</v>
      </c>
      <c r="H1424" s="10">
        <v>6</v>
      </c>
      <c r="I1424" s="13" t="s">
        <v>42</v>
      </c>
      <c r="J1424" s="3" t="s">
        <v>522</v>
      </c>
      <c r="K1424" s="2" t="str">
        <f>VLOOKUP(Table7[[#This Row],[CID]],ALY,2,FALSE)</f>
        <v>Effectiveness</v>
      </c>
    </row>
    <row r="1425" spans="1:11" x14ac:dyDescent="0.2">
      <c r="A1425" s="8" t="str">
        <f>Table7[[#This Row],[Test No.]]&amp;Table7[[#This Row],[Section]]&amp;Table7[[#This Row],[Q. No.]]</f>
        <v>P19E74</v>
      </c>
      <c r="B1425" s="8"/>
      <c r="C1425" s="7" t="s">
        <v>131</v>
      </c>
      <c r="D1425" s="6">
        <v>74</v>
      </c>
      <c r="E1425" s="6" t="s">
        <v>31</v>
      </c>
      <c r="F1425" s="14">
        <v>2</v>
      </c>
      <c r="G1425" s="13" t="s">
        <v>57</v>
      </c>
      <c r="H1425" s="10">
        <v>4</v>
      </c>
      <c r="I1425" s="13" t="s">
        <v>40</v>
      </c>
      <c r="J1425" s="3" t="s">
        <v>516</v>
      </c>
      <c r="K1425" s="2" t="str">
        <f>VLOOKUP(Table7[[#This Row],[CID]],ALY,2,FALSE)</f>
        <v>Transitions &amp; Topic Sentences</v>
      </c>
    </row>
    <row r="1426" spans="1:11" x14ac:dyDescent="0.2">
      <c r="A1426" s="8" t="str">
        <f>Table7[[#This Row],[Test No.]]&amp;Table7[[#This Row],[Section]]&amp;Table7[[#This Row],[Q. No.]]</f>
        <v>P19E75</v>
      </c>
      <c r="B1426" s="8"/>
      <c r="C1426" s="7" t="s">
        <v>131</v>
      </c>
      <c r="D1426" s="6">
        <v>75</v>
      </c>
      <c r="E1426" s="6" t="s">
        <v>31</v>
      </c>
      <c r="F1426" s="14">
        <v>2</v>
      </c>
      <c r="G1426" s="13" t="s">
        <v>57</v>
      </c>
      <c r="H1426" s="10">
        <v>5</v>
      </c>
      <c r="I1426" s="13" t="s">
        <v>41</v>
      </c>
      <c r="J1426" s="3" t="s">
        <v>520</v>
      </c>
      <c r="K1426" s="2" t="str">
        <f>VLOOKUP(Table7[[#This Row],[CID]],ALY,2,FALSE)</f>
        <v>Reorganization</v>
      </c>
    </row>
    <row r="1427" spans="1:11" x14ac:dyDescent="0.2">
      <c r="A1427" s="8" t="str">
        <f>Table7[[#This Row],[Test No.]]&amp;Table7[[#This Row],[Section]]&amp;Table7[[#This Row],[Q. No.]]</f>
        <v>P20E1</v>
      </c>
      <c r="B1427" s="8"/>
      <c r="C1427" s="9" t="s">
        <v>130</v>
      </c>
      <c r="D1427" s="6">
        <v>1</v>
      </c>
      <c r="E1427" s="6" t="s">
        <v>31</v>
      </c>
      <c r="F1427" s="14">
        <v>1</v>
      </c>
      <c r="G1427" s="14" t="s">
        <v>59</v>
      </c>
      <c r="H1427" s="14">
        <v>1</v>
      </c>
      <c r="I1427" s="14" t="s">
        <v>37</v>
      </c>
      <c r="J1427" s="6" t="s">
        <v>387</v>
      </c>
      <c r="K1427" s="10" t="str">
        <f>VLOOKUP(Table7[[#This Row],[CID]],ALY,2,FALSE)</f>
        <v>Commas</v>
      </c>
    </row>
    <row r="1428" spans="1:11" x14ac:dyDescent="0.2">
      <c r="A1428" s="8" t="str">
        <f>Table7[[#This Row],[Test No.]]&amp;Table7[[#This Row],[Section]]&amp;Table7[[#This Row],[Q. No.]]</f>
        <v>P20E2</v>
      </c>
      <c r="B1428" s="8"/>
      <c r="C1428" s="7" t="s">
        <v>130</v>
      </c>
      <c r="D1428" s="6">
        <v>2</v>
      </c>
      <c r="E1428" s="6" t="s">
        <v>31</v>
      </c>
      <c r="F1428" s="14">
        <v>1</v>
      </c>
      <c r="G1428" s="14" t="s">
        <v>59</v>
      </c>
      <c r="H1428" s="10">
        <v>2</v>
      </c>
      <c r="I1428" s="13" t="s">
        <v>38</v>
      </c>
      <c r="J1428" s="3" t="s">
        <v>395</v>
      </c>
      <c r="K1428" s="2" t="str">
        <f>VLOOKUP(Table7[[#This Row],[CID]],ALY,2,FALSE)</f>
        <v>Verb Forms/Tense Agreement</v>
      </c>
    </row>
    <row r="1429" spans="1:11" x14ac:dyDescent="0.2">
      <c r="A1429" s="8" t="str">
        <f>Table7[[#This Row],[Test No.]]&amp;Table7[[#This Row],[Section]]&amp;Table7[[#This Row],[Q. No.]]</f>
        <v>P20E3</v>
      </c>
      <c r="B1429" s="8"/>
      <c r="C1429" s="7" t="s">
        <v>130</v>
      </c>
      <c r="D1429" s="6">
        <v>3</v>
      </c>
      <c r="E1429" s="6" t="s">
        <v>31</v>
      </c>
      <c r="F1429" s="14">
        <v>2</v>
      </c>
      <c r="G1429" s="13" t="s">
        <v>57</v>
      </c>
      <c r="H1429" s="10">
        <v>6</v>
      </c>
      <c r="I1429" s="13" t="s">
        <v>42</v>
      </c>
      <c r="J1429" s="3" t="s">
        <v>523</v>
      </c>
      <c r="K1429" s="2" t="str">
        <f>VLOOKUP(Table7[[#This Row],[CID]],ALY,2,FALSE)</f>
        <v>Avoiding Ambiguity &amp; Redundancy</v>
      </c>
    </row>
    <row r="1430" spans="1:11" x14ac:dyDescent="0.2">
      <c r="A1430" s="8" t="str">
        <f>Table7[[#This Row],[Test No.]]&amp;Table7[[#This Row],[Section]]&amp;Table7[[#This Row],[Q. No.]]</f>
        <v>P20E4</v>
      </c>
      <c r="B1430" s="8"/>
      <c r="C1430" s="7" t="s">
        <v>130</v>
      </c>
      <c r="D1430" s="6">
        <v>4</v>
      </c>
      <c r="E1430" s="6" t="s">
        <v>31</v>
      </c>
      <c r="F1430" s="14">
        <v>1</v>
      </c>
      <c r="G1430" s="14" t="s">
        <v>59</v>
      </c>
      <c r="H1430" s="14">
        <v>1</v>
      </c>
      <c r="I1430" s="14" t="s">
        <v>37</v>
      </c>
      <c r="J1430" s="3" t="s">
        <v>387</v>
      </c>
      <c r="K1430" s="2" t="str">
        <f>VLOOKUP(Table7[[#This Row],[CID]],ALY,2,FALSE)</f>
        <v>Commas</v>
      </c>
    </row>
    <row r="1431" spans="1:11" x14ac:dyDescent="0.2">
      <c r="A1431" s="8" t="str">
        <f>Table7[[#This Row],[Test No.]]&amp;Table7[[#This Row],[Section]]&amp;Table7[[#This Row],[Q. No.]]</f>
        <v>P20E5</v>
      </c>
      <c r="B1431" s="8"/>
      <c r="C1431" s="7" t="s">
        <v>130</v>
      </c>
      <c r="D1431" s="6">
        <v>5</v>
      </c>
      <c r="E1431" s="6" t="s">
        <v>31</v>
      </c>
      <c r="F1431" s="14">
        <v>1</v>
      </c>
      <c r="G1431" s="14" t="s">
        <v>59</v>
      </c>
      <c r="H1431" s="10">
        <v>2</v>
      </c>
      <c r="I1431" s="13" t="s">
        <v>38</v>
      </c>
      <c r="J1431" s="3" t="s">
        <v>394</v>
      </c>
      <c r="K1431" s="2" t="str">
        <f>VLOOKUP(Table7[[#This Row],[CID]],ALY,2,FALSE)</f>
        <v>Pronouns</v>
      </c>
    </row>
    <row r="1432" spans="1:11" x14ac:dyDescent="0.2">
      <c r="A1432" s="8" t="str">
        <f>Table7[[#This Row],[Test No.]]&amp;Table7[[#This Row],[Section]]&amp;Table7[[#This Row],[Q. No.]]</f>
        <v>P20E6</v>
      </c>
      <c r="B1432" s="8"/>
      <c r="C1432" s="7" t="s">
        <v>130</v>
      </c>
      <c r="D1432" s="6">
        <v>6</v>
      </c>
      <c r="E1432" s="6" t="s">
        <v>31</v>
      </c>
      <c r="F1432" s="14">
        <v>1</v>
      </c>
      <c r="G1432" s="14" t="s">
        <v>59</v>
      </c>
      <c r="H1432" s="10">
        <v>3</v>
      </c>
      <c r="I1432" s="13" t="s">
        <v>39</v>
      </c>
      <c r="J1432" s="3" t="s">
        <v>399</v>
      </c>
      <c r="K1432" s="2" t="str">
        <f>VLOOKUP(Table7[[#This Row],[CID]],ALY,2,FALSE)</f>
        <v>Sentence Fragment</v>
      </c>
    </row>
    <row r="1433" spans="1:11" x14ac:dyDescent="0.2">
      <c r="A1433" s="8" t="str">
        <f>Table7[[#This Row],[Test No.]]&amp;Table7[[#This Row],[Section]]&amp;Table7[[#This Row],[Q. No.]]</f>
        <v>P20E7</v>
      </c>
      <c r="B1433" s="8"/>
      <c r="C1433" s="7" t="s">
        <v>130</v>
      </c>
      <c r="D1433" s="6">
        <v>7</v>
      </c>
      <c r="E1433" s="6" t="s">
        <v>31</v>
      </c>
      <c r="F1433" s="14">
        <v>1</v>
      </c>
      <c r="G1433" s="14" t="s">
        <v>59</v>
      </c>
      <c r="H1433" s="10">
        <v>2</v>
      </c>
      <c r="I1433" s="13" t="s">
        <v>38</v>
      </c>
      <c r="J1433" s="3" t="s">
        <v>396</v>
      </c>
      <c r="K1433" s="2" t="str">
        <f>VLOOKUP(Table7[[#This Row],[CID]],ALY,2,FALSE)</f>
        <v>Comparisons</v>
      </c>
    </row>
    <row r="1434" spans="1:11" x14ac:dyDescent="0.2">
      <c r="A1434" s="8" t="str">
        <f>Table7[[#This Row],[Test No.]]&amp;Table7[[#This Row],[Section]]&amp;Table7[[#This Row],[Q. No.]]</f>
        <v>P20E8</v>
      </c>
      <c r="B1434" s="8"/>
      <c r="C1434" s="7" t="s">
        <v>130</v>
      </c>
      <c r="D1434" s="6">
        <v>8</v>
      </c>
      <c r="E1434" s="6" t="s">
        <v>31</v>
      </c>
      <c r="F1434" s="14">
        <v>2</v>
      </c>
      <c r="G1434" s="13" t="s">
        <v>57</v>
      </c>
      <c r="H1434" s="10">
        <v>4</v>
      </c>
      <c r="I1434" s="13" t="s">
        <v>40</v>
      </c>
      <c r="J1434" s="3" t="s">
        <v>514</v>
      </c>
      <c r="K1434" s="2" t="str">
        <f>VLOOKUP(Table7[[#This Row],[CID]],ALY,2,FALSE)</f>
        <v>Relation to Paragraph/Essay</v>
      </c>
    </row>
    <row r="1435" spans="1:11" x14ac:dyDescent="0.2">
      <c r="A1435" s="8" t="str">
        <f>Table7[[#This Row],[Test No.]]&amp;Table7[[#This Row],[Section]]&amp;Table7[[#This Row],[Q. No.]]</f>
        <v>P20E9</v>
      </c>
      <c r="B1435" s="8"/>
      <c r="C1435" s="7" t="s">
        <v>130</v>
      </c>
      <c r="D1435" s="6">
        <v>9</v>
      </c>
      <c r="E1435" s="6" t="s">
        <v>31</v>
      </c>
      <c r="F1435" s="14">
        <v>2</v>
      </c>
      <c r="G1435" s="13" t="s">
        <v>57</v>
      </c>
      <c r="H1435" s="10">
        <v>4</v>
      </c>
      <c r="I1435" s="13" t="s">
        <v>40</v>
      </c>
      <c r="J1435" s="3" t="s">
        <v>516</v>
      </c>
      <c r="K1435" s="2" t="str">
        <f>VLOOKUP(Table7[[#This Row],[CID]],ALY,2,FALSE)</f>
        <v>Transitions &amp; Topic Sentences</v>
      </c>
    </row>
    <row r="1436" spans="1:11" x14ac:dyDescent="0.2">
      <c r="A1436" s="8" t="str">
        <f>Table7[[#This Row],[Test No.]]&amp;Table7[[#This Row],[Section]]&amp;Table7[[#This Row],[Q. No.]]</f>
        <v>P20E10</v>
      </c>
      <c r="B1436" s="8"/>
      <c r="C1436" s="7" t="s">
        <v>130</v>
      </c>
      <c r="D1436" s="6">
        <v>10</v>
      </c>
      <c r="E1436" s="6" t="s">
        <v>31</v>
      </c>
      <c r="F1436" s="14">
        <v>2</v>
      </c>
      <c r="G1436" s="13" t="s">
        <v>57</v>
      </c>
      <c r="H1436" s="10">
        <v>6</v>
      </c>
      <c r="I1436" s="13" t="s">
        <v>42</v>
      </c>
      <c r="J1436" s="3" t="s">
        <v>523</v>
      </c>
      <c r="K1436" s="2" t="str">
        <f>VLOOKUP(Table7[[#This Row],[CID]],ALY,2,FALSE)</f>
        <v>Avoiding Ambiguity &amp; Redundancy</v>
      </c>
    </row>
    <row r="1437" spans="1:11" x14ac:dyDescent="0.2">
      <c r="A1437" s="8" t="str">
        <f>Table7[[#This Row],[Test No.]]&amp;Table7[[#This Row],[Section]]&amp;Table7[[#This Row],[Q. No.]]</f>
        <v>P20E11</v>
      </c>
      <c r="B1437" s="8"/>
      <c r="C1437" s="7" t="s">
        <v>130</v>
      </c>
      <c r="D1437" s="6">
        <v>11</v>
      </c>
      <c r="E1437" s="6" t="s">
        <v>31</v>
      </c>
      <c r="F1437" s="14">
        <v>1</v>
      </c>
      <c r="G1437" s="14" t="s">
        <v>59</v>
      </c>
      <c r="H1437" s="10">
        <v>3</v>
      </c>
      <c r="I1437" s="13" t="s">
        <v>39</v>
      </c>
      <c r="J1437" s="3" t="s">
        <v>402</v>
      </c>
      <c r="K1437" s="2" t="str">
        <f>VLOOKUP(Table7[[#This Row],[CID]],ALY,2,FALSE)</f>
        <v>Faulty Modifier</v>
      </c>
    </row>
    <row r="1438" spans="1:11" x14ac:dyDescent="0.2">
      <c r="A1438" s="8" t="str">
        <f>Table7[[#This Row],[Test No.]]&amp;Table7[[#This Row],[Section]]&amp;Table7[[#This Row],[Q. No.]]</f>
        <v>P20E12</v>
      </c>
      <c r="B1438" s="8"/>
      <c r="C1438" s="7" t="s">
        <v>130</v>
      </c>
      <c r="D1438" s="6">
        <v>12</v>
      </c>
      <c r="E1438" s="6" t="s">
        <v>31</v>
      </c>
      <c r="F1438" s="14">
        <v>2</v>
      </c>
      <c r="G1438" s="13" t="s">
        <v>57</v>
      </c>
      <c r="H1438" s="10">
        <v>6</v>
      </c>
      <c r="I1438" s="13" t="s">
        <v>42</v>
      </c>
      <c r="J1438" s="3" t="s">
        <v>523</v>
      </c>
      <c r="K1438" s="2" t="str">
        <f>VLOOKUP(Table7[[#This Row],[CID]],ALY,2,FALSE)</f>
        <v>Avoiding Ambiguity &amp; Redundancy</v>
      </c>
    </row>
    <row r="1439" spans="1:11" x14ac:dyDescent="0.2">
      <c r="A1439" s="8" t="str">
        <f>Table7[[#This Row],[Test No.]]&amp;Table7[[#This Row],[Section]]&amp;Table7[[#This Row],[Q. No.]]</f>
        <v>P20E13</v>
      </c>
      <c r="B1439" s="8"/>
      <c r="C1439" s="7" t="s">
        <v>130</v>
      </c>
      <c r="D1439" s="6">
        <v>13</v>
      </c>
      <c r="E1439" s="6" t="s">
        <v>31</v>
      </c>
      <c r="F1439" s="14">
        <v>2</v>
      </c>
      <c r="G1439" s="13" t="s">
        <v>57</v>
      </c>
      <c r="H1439" s="10">
        <v>6</v>
      </c>
      <c r="I1439" s="13" t="s">
        <v>42</v>
      </c>
      <c r="J1439" s="3" t="s">
        <v>522</v>
      </c>
      <c r="K1439" s="2" t="str">
        <f>VLOOKUP(Table7[[#This Row],[CID]],ALY,2,FALSE)</f>
        <v>Effectiveness</v>
      </c>
    </row>
    <row r="1440" spans="1:11" x14ac:dyDescent="0.2">
      <c r="A1440" s="8" t="str">
        <f>Table7[[#This Row],[Test No.]]&amp;Table7[[#This Row],[Section]]&amp;Table7[[#This Row],[Q. No.]]</f>
        <v>P20E14</v>
      </c>
      <c r="B1440" s="8"/>
      <c r="C1440" s="7" t="s">
        <v>130</v>
      </c>
      <c r="D1440" s="6">
        <v>14</v>
      </c>
      <c r="E1440" s="6" t="s">
        <v>31</v>
      </c>
      <c r="F1440" s="14">
        <v>2</v>
      </c>
      <c r="G1440" s="13" t="s">
        <v>57</v>
      </c>
      <c r="H1440" s="10">
        <v>6</v>
      </c>
      <c r="I1440" s="13" t="s">
        <v>42</v>
      </c>
      <c r="J1440" s="3" t="s">
        <v>522</v>
      </c>
      <c r="K1440" s="2" t="str">
        <f>VLOOKUP(Table7[[#This Row],[CID]],ALY,2,FALSE)</f>
        <v>Effectiveness</v>
      </c>
    </row>
    <row r="1441" spans="1:11" x14ac:dyDescent="0.2">
      <c r="A1441" s="8" t="str">
        <f>Table7[[#This Row],[Test No.]]&amp;Table7[[#This Row],[Section]]&amp;Table7[[#This Row],[Q. No.]]</f>
        <v>P20E15</v>
      </c>
      <c r="B1441" s="8"/>
      <c r="C1441" s="7" t="s">
        <v>130</v>
      </c>
      <c r="D1441" s="6">
        <v>15</v>
      </c>
      <c r="E1441" s="6" t="s">
        <v>31</v>
      </c>
      <c r="F1441" s="14">
        <v>2</v>
      </c>
      <c r="G1441" s="13" t="s">
        <v>57</v>
      </c>
      <c r="H1441" s="10">
        <v>5</v>
      </c>
      <c r="I1441" s="13" t="s">
        <v>41</v>
      </c>
      <c r="J1441" s="3" t="s">
        <v>520</v>
      </c>
      <c r="K1441" s="2" t="str">
        <f>VLOOKUP(Table7[[#This Row],[CID]],ALY,2,FALSE)</f>
        <v>Reorganization</v>
      </c>
    </row>
    <row r="1442" spans="1:11" x14ac:dyDescent="0.2">
      <c r="A1442" s="8" t="str">
        <f>Table7[[#This Row],[Test No.]]&amp;Table7[[#This Row],[Section]]&amp;Table7[[#This Row],[Q. No.]]</f>
        <v>P20E16</v>
      </c>
      <c r="B1442" s="8"/>
      <c r="C1442" s="7" t="s">
        <v>130</v>
      </c>
      <c r="D1442" s="6">
        <v>16</v>
      </c>
      <c r="E1442" s="6" t="s">
        <v>31</v>
      </c>
      <c r="F1442" s="14">
        <v>1</v>
      </c>
      <c r="G1442" s="14" t="s">
        <v>59</v>
      </c>
      <c r="H1442" s="10">
        <v>2</v>
      </c>
      <c r="I1442" s="13" t="s">
        <v>38</v>
      </c>
      <c r="J1442" s="3" t="s">
        <v>394</v>
      </c>
      <c r="K1442" s="2" t="str">
        <f>VLOOKUP(Table7[[#This Row],[CID]],ALY,2,FALSE)</f>
        <v>Pronouns</v>
      </c>
    </row>
    <row r="1443" spans="1:11" x14ac:dyDescent="0.2">
      <c r="A1443" s="8" t="str">
        <f>Table7[[#This Row],[Test No.]]&amp;Table7[[#This Row],[Section]]&amp;Table7[[#This Row],[Q. No.]]</f>
        <v>P20E17</v>
      </c>
      <c r="B1443" s="8"/>
      <c r="C1443" s="7" t="s">
        <v>130</v>
      </c>
      <c r="D1443" s="6">
        <v>17</v>
      </c>
      <c r="E1443" s="6" t="s">
        <v>31</v>
      </c>
      <c r="F1443" s="14">
        <v>1</v>
      </c>
      <c r="G1443" s="14" t="s">
        <v>59</v>
      </c>
      <c r="H1443" s="10">
        <v>3</v>
      </c>
      <c r="I1443" s="13" t="s">
        <v>39</v>
      </c>
      <c r="J1443" s="3" t="s">
        <v>402</v>
      </c>
      <c r="K1443" s="2" t="str">
        <f>VLOOKUP(Table7[[#This Row],[CID]],ALY,2,FALSE)</f>
        <v>Faulty Modifier</v>
      </c>
    </row>
    <row r="1444" spans="1:11" x14ac:dyDescent="0.2">
      <c r="A1444" s="8" t="str">
        <f>Table7[[#This Row],[Test No.]]&amp;Table7[[#This Row],[Section]]&amp;Table7[[#This Row],[Q. No.]]</f>
        <v>P20E18</v>
      </c>
      <c r="B1444" s="8"/>
      <c r="C1444" s="7" t="s">
        <v>130</v>
      </c>
      <c r="D1444" s="6">
        <v>18</v>
      </c>
      <c r="E1444" s="6" t="s">
        <v>31</v>
      </c>
      <c r="F1444" s="14">
        <v>1</v>
      </c>
      <c r="G1444" s="14" t="s">
        <v>59</v>
      </c>
      <c r="H1444" s="14">
        <v>1</v>
      </c>
      <c r="I1444" s="14" t="s">
        <v>37</v>
      </c>
      <c r="J1444" s="3" t="s">
        <v>387</v>
      </c>
      <c r="K1444" s="2" t="str">
        <f>VLOOKUP(Table7[[#This Row],[CID]],ALY,2,FALSE)</f>
        <v>Commas</v>
      </c>
    </row>
    <row r="1445" spans="1:11" x14ac:dyDescent="0.2">
      <c r="A1445" s="8" t="str">
        <f>Table7[[#This Row],[Test No.]]&amp;Table7[[#This Row],[Section]]&amp;Table7[[#This Row],[Q. No.]]</f>
        <v>P20E19</v>
      </c>
      <c r="B1445" s="8"/>
      <c r="C1445" s="7" t="s">
        <v>130</v>
      </c>
      <c r="D1445" s="6">
        <v>19</v>
      </c>
      <c r="E1445" s="6" t="s">
        <v>31</v>
      </c>
      <c r="F1445" s="14">
        <v>1</v>
      </c>
      <c r="G1445" s="14" t="s">
        <v>59</v>
      </c>
      <c r="H1445" s="10">
        <v>2</v>
      </c>
      <c r="I1445" s="13" t="s">
        <v>38</v>
      </c>
      <c r="J1445" s="3" t="s">
        <v>394</v>
      </c>
      <c r="K1445" s="2" t="str">
        <f>VLOOKUP(Table7[[#This Row],[CID]],ALY,2,FALSE)</f>
        <v>Pronouns</v>
      </c>
    </row>
    <row r="1446" spans="1:11" x14ac:dyDescent="0.2">
      <c r="A1446" s="8" t="str">
        <f>Table7[[#This Row],[Test No.]]&amp;Table7[[#This Row],[Section]]&amp;Table7[[#This Row],[Q. No.]]</f>
        <v>P20E20</v>
      </c>
      <c r="B1446" s="8"/>
      <c r="C1446" s="7" t="s">
        <v>130</v>
      </c>
      <c r="D1446" s="6">
        <v>20</v>
      </c>
      <c r="E1446" s="6" t="s">
        <v>31</v>
      </c>
      <c r="F1446" s="14">
        <v>1</v>
      </c>
      <c r="G1446" s="14" t="s">
        <v>59</v>
      </c>
      <c r="H1446" s="10">
        <v>2</v>
      </c>
      <c r="I1446" s="13" t="s">
        <v>38</v>
      </c>
      <c r="J1446" s="3" t="s">
        <v>397</v>
      </c>
      <c r="K1446" s="2" t="str">
        <f>VLOOKUP(Table7[[#This Row],[CID]],ALY,2,FALSE)</f>
        <v>Word Choice</v>
      </c>
    </row>
    <row r="1447" spans="1:11" x14ac:dyDescent="0.2">
      <c r="A1447" s="8" t="str">
        <f>Table7[[#This Row],[Test No.]]&amp;Table7[[#This Row],[Section]]&amp;Table7[[#This Row],[Q. No.]]</f>
        <v>P20E21</v>
      </c>
      <c r="B1447" s="8"/>
      <c r="C1447" s="7" t="s">
        <v>130</v>
      </c>
      <c r="D1447" s="6">
        <v>21</v>
      </c>
      <c r="E1447" s="6" t="s">
        <v>31</v>
      </c>
      <c r="F1447" s="14">
        <v>1</v>
      </c>
      <c r="G1447" s="14" t="s">
        <v>59</v>
      </c>
      <c r="H1447" s="10">
        <v>3</v>
      </c>
      <c r="I1447" s="13" t="s">
        <v>39</v>
      </c>
      <c r="J1447" s="3" t="s">
        <v>402</v>
      </c>
      <c r="K1447" s="2" t="str">
        <f>VLOOKUP(Table7[[#This Row],[CID]],ALY,2,FALSE)</f>
        <v>Faulty Modifier</v>
      </c>
    </row>
    <row r="1448" spans="1:11" x14ac:dyDescent="0.2">
      <c r="A1448" s="8" t="str">
        <f>Table7[[#This Row],[Test No.]]&amp;Table7[[#This Row],[Section]]&amp;Table7[[#This Row],[Q. No.]]</f>
        <v>P20E22</v>
      </c>
      <c r="B1448" s="8"/>
      <c r="C1448" s="7" t="s">
        <v>130</v>
      </c>
      <c r="D1448" s="6">
        <v>22</v>
      </c>
      <c r="E1448" s="6" t="s">
        <v>31</v>
      </c>
      <c r="F1448" s="14">
        <v>1</v>
      </c>
      <c r="G1448" s="14" t="s">
        <v>59</v>
      </c>
      <c r="H1448" s="10">
        <v>3</v>
      </c>
      <c r="I1448" s="13" t="s">
        <v>39</v>
      </c>
      <c r="J1448" s="3" t="s">
        <v>402</v>
      </c>
      <c r="K1448" s="2" t="str">
        <f>VLOOKUP(Table7[[#This Row],[CID]],ALY,2,FALSE)</f>
        <v>Faulty Modifier</v>
      </c>
    </row>
    <row r="1449" spans="1:11" x14ac:dyDescent="0.2">
      <c r="A1449" s="8" t="str">
        <f>Table7[[#This Row],[Test No.]]&amp;Table7[[#This Row],[Section]]&amp;Table7[[#This Row],[Q. No.]]</f>
        <v>P20E23</v>
      </c>
      <c r="B1449" s="8"/>
      <c r="C1449" s="7" t="s">
        <v>130</v>
      </c>
      <c r="D1449" s="6">
        <v>23</v>
      </c>
      <c r="E1449" s="6" t="s">
        <v>31</v>
      </c>
      <c r="F1449" s="14">
        <v>2</v>
      </c>
      <c r="G1449" s="13" t="s">
        <v>57</v>
      </c>
      <c r="H1449" s="10">
        <v>6</v>
      </c>
      <c r="I1449" s="13" t="s">
        <v>42</v>
      </c>
      <c r="J1449" s="3" t="s">
        <v>523</v>
      </c>
      <c r="K1449" s="2" t="str">
        <f>VLOOKUP(Table7[[#This Row],[CID]],ALY,2,FALSE)</f>
        <v>Avoiding Ambiguity &amp; Redundancy</v>
      </c>
    </row>
    <row r="1450" spans="1:11" x14ac:dyDescent="0.2">
      <c r="A1450" s="8" t="str">
        <f>Table7[[#This Row],[Test No.]]&amp;Table7[[#This Row],[Section]]&amp;Table7[[#This Row],[Q. No.]]</f>
        <v>P20E24</v>
      </c>
      <c r="B1450" s="8"/>
      <c r="C1450" s="7" t="s">
        <v>130</v>
      </c>
      <c r="D1450" s="6">
        <v>24</v>
      </c>
      <c r="E1450" s="6" t="s">
        <v>31</v>
      </c>
      <c r="F1450" s="14">
        <v>1</v>
      </c>
      <c r="G1450" s="14" t="s">
        <v>59</v>
      </c>
      <c r="H1450" s="10">
        <v>2</v>
      </c>
      <c r="I1450" s="13" t="s">
        <v>38</v>
      </c>
      <c r="J1450" s="3" t="s">
        <v>395</v>
      </c>
      <c r="K1450" s="2" t="str">
        <f>VLOOKUP(Table7[[#This Row],[CID]],ALY,2,FALSE)</f>
        <v>Verb Forms/Tense Agreement</v>
      </c>
    </row>
    <row r="1451" spans="1:11" x14ac:dyDescent="0.2">
      <c r="A1451" s="8" t="str">
        <f>Table7[[#This Row],[Test No.]]&amp;Table7[[#This Row],[Section]]&amp;Table7[[#This Row],[Q. No.]]</f>
        <v>P20E25</v>
      </c>
      <c r="B1451" s="8"/>
      <c r="C1451" s="7" t="s">
        <v>130</v>
      </c>
      <c r="D1451" s="6">
        <v>25</v>
      </c>
      <c r="E1451" s="6" t="s">
        <v>31</v>
      </c>
      <c r="F1451" s="14">
        <v>2</v>
      </c>
      <c r="G1451" s="13" t="s">
        <v>57</v>
      </c>
      <c r="H1451" s="10">
        <v>4</v>
      </c>
      <c r="I1451" s="13" t="s">
        <v>40</v>
      </c>
      <c r="J1451" s="3" t="s">
        <v>516</v>
      </c>
      <c r="K1451" s="2" t="str">
        <f>VLOOKUP(Table7[[#This Row],[CID]],ALY,2,FALSE)</f>
        <v>Transitions &amp; Topic Sentences</v>
      </c>
    </row>
    <row r="1452" spans="1:11" x14ac:dyDescent="0.2">
      <c r="A1452" s="8" t="str">
        <f>Table7[[#This Row],[Test No.]]&amp;Table7[[#This Row],[Section]]&amp;Table7[[#This Row],[Q. No.]]</f>
        <v>P20E26</v>
      </c>
      <c r="B1452" s="8"/>
      <c r="C1452" s="7" t="s">
        <v>130</v>
      </c>
      <c r="D1452" s="6">
        <v>26</v>
      </c>
      <c r="E1452" s="6" t="s">
        <v>31</v>
      </c>
      <c r="F1452" s="14">
        <v>2</v>
      </c>
      <c r="G1452" s="13" t="s">
        <v>57</v>
      </c>
      <c r="H1452" s="10">
        <v>6</v>
      </c>
      <c r="I1452" s="13" t="s">
        <v>42</v>
      </c>
      <c r="J1452" s="3" t="s">
        <v>523</v>
      </c>
      <c r="K1452" s="2" t="str">
        <f>VLOOKUP(Table7[[#This Row],[CID]],ALY,2,FALSE)</f>
        <v>Avoiding Ambiguity &amp; Redundancy</v>
      </c>
    </row>
    <row r="1453" spans="1:11" x14ac:dyDescent="0.2">
      <c r="A1453" s="8" t="str">
        <f>Table7[[#This Row],[Test No.]]&amp;Table7[[#This Row],[Section]]&amp;Table7[[#This Row],[Q. No.]]</f>
        <v>P20E27</v>
      </c>
      <c r="B1453" s="8"/>
      <c r="C1453" s="7" t="s">
        <v>130</v>
      </c>
      <c r="D1453" s="6">
        <v>27</v>
      </c>
      <c r="E1453" s="6" t="s">
        <v>31</v>
      </c>
      <c r="F1453" s="14">
        <v>1</v>
      </c>
      <c r="G1453" s="14" t="s">
        <v>59</v>
      </c>
      <c r="H1453" s="10">
        <v>3</v>
      </c>
      <c r="I1453" s="13" t="s">
        <v>39</v>
      </c>
      <c r="J1453" s="3" t="s">
        <v>402</v>
      </c>
      <c r="K1453" s="2" t="str">
        <f>VLOOKUP(Table7[[#This Row],[CID]],ALY,2,FALSE)</f>
        <v>Faulty Modifier</v>
      </c>
    </row>
    <row r="1454" spans="1:11" x14ac:dyDescent="0.2">
      <c r="A1454" s="8" t="str">
        <f>Table7[[#This Row],[Test No.]]&amp;Table7[[#This Row],[Section]]&amp;Table7[[#This Row],[Q. No.]]</f>
        <v>P20E28</v>
      </c>
      <c r="B1454" s="8"/>
      <c r="C1454" s="7" t="s">
        <v>130</v>
      </c>
      <c r="D1454" s="6">
        <v>28</v>
      </c>
      <c r="E1454" s="6" t="s">
        <v>31</v>
      </c>
      <c r="F1454" s="14">
        <v>2</v>
      </c>
      <c r="G1454" s="13" t="s">
        <v>57</v>
      </c>
      <c r="H1454" s="10">
        <v>6</v>
      </c>
      <c r="I1454" s="13" t="s">
        <v>42</v>
      </c>
      <c r="J1454" s="3" t="s">
        <v>523</v>
      </c>
      <c r="K1454" s="2" t="str">
        <f>VLOOKUP(Table7[[#This Row],[CID]],ALY,2,FALSE)</f>
        <v>Avoiding Ambiguity &amp; Redundancy</v>
      </c>
    </row>
    <row r="1455" spans="1:11" x14ac:dyDescent="0.2">
      <c r="A1455" s="8" t="str">
        <f>Table7[[#This Row],[Test No.]]&amp;Table7[[#This Row],[Section]]&amp;Table7[[#This Row],[Q. No.]]</f>
        <v>P20E29</v>
      </c>
      <c r="B1455" s="8"/>
      <c r="C1455" s="7" t="s">
        <v>130</v>
      </c>
      <c r="D1455" s="6">
        <v>29</v>
      </c>
      <c r="E1455" s="6" t="s">
        <v>31</v>
      </c>
      <c r="F1455" s="14">
        <v>2</v>
      </c>
      <c r="G1455" s="13" t="s">
        <v>57</v>
      </c>
      <c r="H1455" s="10">
        <v>5</v>
      </c>
      <c r="I1455" s="13" t="s">
        <v>41</v>
      </c>
      <c r="J1455" s="3" t="s">
        <v>520</v>
      </c>
      <c r="K1455" s="2" t="str">
        <f>VLOOKUP(Table7[[#This Row],[CID]],ALY,2,FALSE)</f>
        <v>Reorganization</v>
      </c>
    </row>
    <row r="1456" spans="1:11" x14ac:dyDescent="0.2">
      <c r="A1456" s="8" t="str">
        <f>Table7[[#This Row],[Test No.]]&amp;Table7[[#This Row],[Section]]&amp;Table7[[#This Row],[Q. No.]]</f>
        <v>P20E30</v>
      </c>
      <c r="B1456" s="8"/>
      <c r="C1456" s="7" t="s">
        <v>130</v>
      </c>
      <c r="D1456" s="6">
        <v>30</v>
      </c>
      <c r="E1456" s="6" t="s">
        <v>31</v>
      </c>
      <c r="F1456" s="14">
        <v>2</v>
      </c>
      <c r="G1456" s="13" t="s">
        <v>57</v>
      </c>
      <c r="H1456" s="10">
        <v>4</v>
      </c>
      <c r="I1456" s="13" t="s">
        <v>40</v>
      </c>
      <c r="J1456" s="3" t="s">
        <v>513</v>
      </c>
      <c r="K1456" s="2" t="str">
        <f>VLOOKUP(Table7[[#This Row],[CID]],ALY,2,FALSE)</f>
        <v>Writer's Goal</v>
      </c>
    </row>
    <row r="1457" spans="1:11" x14ac:dyDescent="0.2">
      <c r="A1457" s="8" t="str">
        <f>Table7[[#This Row],[Test No.]]&amp;Table7[[#This Row],[Section]]&amp;Table7[[#This Row],[Q. No.]]</f>
        <v>P20E31</v>
      </c>
      <c r="B1457" s="8"/>
      <c r="C1457" s="7" t="s">
        <v>130</v>
      </c>
      <c r="D1457" s="6">
        <v>31</v>
      </c>
      <c r="E1457" s="6" t="s">
        <v>31</v>
      </c>
      <c r="F1457" s="14">
        <v>1</v>
      </c>
      <c r="G1457" s="14" t="s">
        <v>59</v>
      </c>
      <c r="H1457" s="10">
        <v>3</v>
      </c>
      <c r="I1457" s="13" t="s">
        <v>39</v>
      </c>
      <c r="J1457" s="3" t="s">
        <v>402</v>
      </c>
      <c r="K1457" s="2" t="str">
        <f>VLOOKUP(Table7[[#This Row],[CID]],ALY,2,FALSE)</f>
        <v>Faulty Modifier</v>
      </c>
    </row>
    <row r="1458" spans="1:11" x14ac:dyDescent="0.2">
      <c r="A1458" s="8" t="str">
        <f>Table7[[#This Row],[Test No.]]&amp;Table7[[#This Row],[Section]]&amp;Table7[[#This Row],[Q. No.]]</f>
        <v>P20E32</v>
      </c>
      <c r="B1458" s="8"/>
      <c r="C1458" s="7" t="s">
        <v>130</v>
      </c>
      <c r="D1458" s="6">
        <v>32</v>
      </c>
      <c r="E1458" s="6" t="s">
        <v>31</v>
      </c>
      <c r="F1458" s="14">
        <v>1</v>
      </c>
      <c r="G1458" s="14" t="s">
        <v>59</v>
      </c>
      <c r="H1458" s="10">
        <v>3</v>
      </c>
      <c r="I1458" s="13" t="s">
        <v>39</v>
      </c>
      <c r="J1458" s="3" t="s">
        <v>402</v>
      </c>
      <c r="K1458" s="2" t="str">
        <f>VLOOKUP(Table7[[#This Row],[CID]],ALY,2,FALSE)</f>
        <v>Faulty Modifier</v>
      </c>
    </row>
    <row r="1459" spans="1:11" x14ac:dyDescent="0.2">
      <c r="A1459" s="8" t="str">
        <f>Table7[[#This Row],[Test No.]]&amp;Table7[[#This Row],[Section]]&amp;Table7[[#This Row],[Q. No.]]</f>
        <v>P20E33</v>
      </c>
      <c r="B1459" s="8"/>
      <c r="C1459" s="7" t="s">
        <v>130</v>
      </c>
      <c r="D1459" s="6">
        <v>33</v>
      </c>
      <c r="E1459" s="6" t="s">
        <v>31</v>
      </c>
      <c r="F1459" s="14">
        <v>1</v>
      </c>
      <c r="G1459" s="14" t="s">
        <v>59</v>
      </c>
      <c r="H1459" s="10">
        <v>3</v>
      </c>
      <c r="I1459" s="13" t="s">
        <v>39</v>
      </c>
      <c r="J1459" s="3" t="s">
        <v>399</v>
      </c>
      <c r="K1459" s="2" t="str">
        <f>VLOOKUP(Table7[[#This Row],[CID]],ALY,2,FALSE)</f>
        <v>Sentence Fragment</v>
      </c>
    </row>
    <row r="1460" spans="1:11" x14ac:dyDescent="0.2">
      <c r="A1460" s="8" t="str">
        <f>Table7[[#This Row],[Test No.]]&amp;Table7[[#This Row],[Section]]&amp;Table7[[#This Row],[Q. No.]]</f>
        <v>P20E34</v>
      </c>
      <c r="B1460" s="8"/>
      <c r="C1460" s="7" t="s">
        <v>130</v>
      </c>
      <c r="D1460" s="6">
        <v>34</v>
      </c>
      <c r="E1460" s="6" t="s">
        <v>31</v>
      </c>
      <c r="F1460" s="14">
        <v>2</v>
      </c>
      <c r="G1460" s="13" t="s">
        <v>57</v>
      </c>
      <c r="H1460" s="10">
        <v>6</v>
      </c>
      <c r="I1460" s="13" t="s">
        <v>42</v>
      </c>
      <c r="J1460" s="3" t="s">
        <v>523</v>
      </c>
      <c r="K1460" s="2" t="str">
        <f>VLOOKUP(Table7[[#This Row],[CID]],ALY,2,FALSE)</f>
        <v>Avoiding Ambiguity &amp; Redundancy</v>
      </c>
    </row>
    <row r="1461" spans="1:11" x14ac:dyDescent="0.2">
      <c r="A1461" s="8" t="str">
        <f>Table7[[#This Row],[Test No.]]&amp;Table7[[#This Row],[Section]]&amp;Table7[[#This Row],[Q. No.]]</f>
        <v>P20E35</v>
      </c>
      <c r="B1461" s="8"/>
      <c r="C1461" s="7" t="s">
        <v>130</v>
      </c>
      <c r="D1461" s="6">
        <v>35</v>
      </c>
      <c r="E1461" s="6" t="s">
        <v>31</v>
      </c>
      <c r="F1461" s="14">
        <v>1</v>
      </c>
      <c r="G1461" s="14" t="s">
        <v>59</v>
      </c>
      <c r="H1461" s="10">
        <v>2</v>
      </c>
      <c r="I1461" s="13" t="s">
        <v>38</v>
      </c>
      <c r="J1461" s="3" t="s">
        <v>395</v>
      </c>
      <c r="K1461" s="2" t="str">
        <f>VLOOKUP(Table7[[#This Row],[CID]],ALY,2,FALSE)</f>
        <v>Verb Forms/Tense Agreement</v>
      </c>
    </row>
    <row r="1462" spans="1:11" x14ac:dyDescent="0.2">
      <c r="A1462" s="8" t="str">
        <f>Table7[[#This Row],[Test No.]]&amp;Table7[[#This Row],[Section]]&amp;Table7[[#This Row],[Q. No.]]</f>
        <v>P20E36</v>
      </c>
      <c r="B1462" s="8"/>
      <c r="C1462" s="7" t="s">
        <v>130</v>
      </c>
      <c r="D1462" s="6">
        <v>36</v>
      </c>
      <c r="E1462" s="6" t="s">
        <v>31</v>
      </c>
      <c r="F1462" s="14">
        <v>1</v>
      </c>
      <c r="G1462" s="14" t="s">
        <v>59</v>
      </c>
      <c r="H1462" s="10">
        <v>3</v>
      </c>
      <c r="I1462" s="13" t="s">
        <v>39</v>
      </c>
      <c r="J1462" s="3" t="s">
        <v>400</v>
      </c>
      <c r="K1462" s="2" t="str">
        <f>VLOOKUP(Table7[[#This Row],[CID]],ALY,2,FALSE)</f>
        <v>Run-On Sentence</v>
      </c>
    </row>
    <row r="1463" spans="1:11" x14ac:dyDescent="0.2">
      <c r="A1463" s="8" t="str">
        <f>Table7[[#This Row],[Test No.]]&amp;Table7[[#This Row],[Section]]&amp;Table7[[#This Row],[Q. No.]]</f>
        <v>P20E37</v>
      </c>
      <c r="B1463" s="8"/>
      <c r="C1463" s="7" t="s">
        <v>130</v>
      </c>
      <c r="D1463" s="6">
        <v>37</v>
      </c>
      <c r="E1463" s="6" t="s">
        <v>31</v>
      </c>
      <c r="F1463" s="14">
        <v>2</v>
      </c>
      <c r="G1463" s="13" t="s">
        <v>57</v>
      </c>
      <c r="H1463" s="10">
        <v>4</v>
      </c>
      <c r="I1463" s="13" t="s">
        <v>40</v>
      </c>
      <c r="J1463" s="3" t="s">
        <v>512</v>
      </c>
      <c r="K1463" s="2" t="str">
        <f>VLOOKUP(Table7[[#This Row],[CID]],ALY,2,FALSE)</f>
        <v>Additional Detail &amp; Evidence</v>
      </c>
    </row>
    <row r="1464" spans="1:11" x14ac:dyDescent="0.2">
      <c r="A1464" s="8" t="str">
        <f>Table7[[#This Row],[Test No.]]&amp;Table7[[#This Row],[Section]]&amp;Table7[[#This Row],[Q. No.]]</f>
        <v>P20E38</v>
      </c>
      <c r="B1464" s="8"/>
      <c r="C1464" s="7" t="s">
        <v>130</v>
      </c>
      <c r="D1464" s="6">
        <v>38</v>
      </c>
      <c r="E1464" s="6" t="s">
        <v>31</v>
      </c>
      <c r="F1464" s="14">
        <v>1</v>
      </c>
      <c r="G1464" s="14" t="s">
        <v>59</v>
      </c>
      <c r="H1464" s="14">
        <v>1</v>
      </c>
      <c r="I1464" s="14" t="s">
        <v>37</v>
      </c>
      <c r="J1464" s="3" t="s">
        <v>387</v>
      </c>
      <c r="K1464" s="2" t="str">
        <f>VLOOKUP(Table7[[#This Row],[CID]],ALY,2,FALSE)</f>
        <v>Commas</v>
      </c>
    </row>
    <row r="1465" spans="1:11" x14ac:dyDescent="0.2">
      <c r="A1465" s="8" t="str">
        <f>Table7[[#This Row],[Test No.]]&amp;Table7[[#This Row],[Section]]&amp;Table7[[#This Row],[Q. No.]]</f>
        <v>P20E39</v>
      </c>
      <c r="B1465" s="8"/>
      <c r="C1465" s="7" t="s">
        <v>130</v>
      </c>
      <c r="D1465" s="6">
        <v>39</v>
      </c>
      <c r="E1465" s="6" t="s">
        <v>31</v>
      </c>
      <c r="F1465" s="14">
        <v>2</v>
      </c>
      <c r="G1465" s="13" t="s">
        <v>57</v>
      </c>
      <c r="H1465" s="10">
        <v>4</v>
      </c>
      <c r="I1465" s="13" t="s">
        <v>40</v>
      </c>
      <c r="J1465" s="3" t="s">
        <v>516</v>
      </c>
      <c r="K1465" s="2" t="str">
        <f>VLOOKUP(Table7[[#This Row],[CID]],ALY,2,FALSE)</f>
        <v>Transitions &amp; Topic Sentences</v>
      </c>
    </row>
    <row r="1466" spans="1:11" x14ac:dyDescent="0.2">
      <c r="A1466" s="8" t="str">
        <f>Table7[[#This Row],[Test No.]]&amp;Table7[[#This Row],[Section]]&amp;Table7[[#This Row],[Q. No.]]</f>
        <v>P20E40</v>
      </c>
      <c r="B1466" s="8"/>
      <c r="C1466" s="7" t="s">
        <v>130</v>
      </c>
      <c r="D1466" s="6">
        <v>40</v>
      </c>
      <c r="E1466" s="6" t="s">
        <v>31</v>
      </c>
      <c r="F1466" s="14">
        <v>2</v>
      </c>
      <c r="G1466" s="13" t="s">
        <v>57</v>
      </c>
      <c r="H1466" s="10">
        <v>6</v>
      </c>
      <c r="I1466" s="13" t="s">
        <v>42</v>
      </c>
      <c r="J1466" s="3" t="s">
        <v>523</v>
      </c>
      <c r="K1466" s="2" t="str">
        <f>VLOOKUP(Table7[[#This Row],[CID]],ALY,2,FALSE)</f>
        <v>Avoiding Ambiguity &amp; Redundancy</v>
      </c>
    </row>
    <row r="1467" spans="1:11" x14ac:dyDescent="0.2">
      <c r="A1467" s="8" t="str">
        <f>Table7[[#This Row],[Test No.]]&amp;Table7[[#This Row],[Section]]&amp;Table7[[#This Row],[Q. No.]]</f>
        <v>P20E41</v>
      </c>
      <c r="B1467" s="8"/>
      <c r="C1467" s="7" t="s">
        <v>130</v>
      </c>
      <c r="D1467" s="6">
        <v>41</v>
      </c>
      <c r="E1467" s="6" t="s">
        <v>31</v>
      </c>
      <c r="F1467" s="14">
        <v>1</v>
      </c>
      <c r="G1467" s="14" t="s">
        <v>59</v>
      </c>
      <c r="H1467" s="14">
        <v>1</v>
      </c>
      <c r="I1467" s="14" t="s">
        <v>37</v>
      </c>
      <c r="J1467" s="3" t="s">
        <v>389</v>
      </c>
      <c r="K1467" s="2" t="str">
        <f>VLOOKUP(Table7[[#This Row],[CID]],ALY,2,FALSE)</f>
        <v>Colons</v>
      </c>
    </row>
    <row r="1468" spans="1:11" x14ac:dyDescent="0.2">
      <c r="A1468" s="8" t="str">
        <f>Table7[[#This Row],[Test No.]]&amp;Table7[[#This Row],[Section]]&amp;Table7[[#This Row],[Q. No.]]</f>
        <v>P20E42</v>
      </c>
      <c r="B1468" s="8"/>
      <c r="C1468" s="7" t="s">
        <v>130</v>
      </c>
      <c r="D1468" s="6">
        <v>42</v>
      </c>
      <c r="E1468" s="6" t="s">
        <v>31</v>
      </c>
      <c r="F1468" s="14">
        <v>2</v>
      </c>
      <c r="G1468" s="13" t="s">
        <v>57</v>
      </c>
      <c r="H1468" s="10">
        <v>4</v>
      </c>
      <c r="I1468" s="13" t="s">
        <v>40</v>
      </c>
      <c r="J1468" s="3" t="s">
        <v>514</v>
      </c>
      <c r="K1468" s="2" t="str">
        <f>VLOOKUP(Table7[[#This Row],[CID]],ALY,2,FALSE)</f>
        <v>Relation to Paragraph/Essay</v>
      </c>
    </row>
    <row r="1469" spans="1:11" x14ac:dyDescent="0.2">
      <c r="A1469" s="8" t="str">
        <f>Table7[[#This Row],[Test No.]]&amp;Table7[[#This Row],[Section]]&amp;Table7[[#This Row],[Q. No.]]</f>
        <v>P20E43</v>
      </c>
      <c r="B1469" s="8"/>
      <c r="C1469" s="7" t="s">
        <v>130</v>
      </c>
      <c r="D1469" s="6">
        <v>43</v>
      </c>
      <c r="E1469" s="6" t="s">
        <v>31</v>
      </c>
      <c r="F1469" s="14">
        <v>1</v>
      </c>
      <c r="G1469" s="14" t="s">
        <v>59</v>
      </c>
      <c r="H1469" s="10">
        <v>2</v>
      </c>
      <c r="I1469" s="13" t="s">
        <v>38</v>
      </c>
      <c r="J1469" s="3" t="s">
        <v>398</v>
      </c>
      <c r="K1469" s="2" t="str">
        <f>VLOOKUP(Table7[[#This Row],[CID]],ALY,2,FALSE)</f>
        <v>Idioms</v>
      </c>
    </row>
    <row r="1470" spans="1:11" x14ac:dyDescent="0.2">
      <c r="A1470" s="8" t="str">
        <f>Table7[[#This Row],[Test No.]]&amp;Table7[[#This Row],[Section]]&amp;Table7[[#This Row],[Q. No.]]</f>
        <v>P20E44</v>
      </c>
      <c r="B1470" s="8"/>
      <c r="C1470" s="7" t="s">
        <v>130</v>
      </c>
      <c r="D1470" s="6">
        <v>44</v>
      </c>
      <c r="E1470" s="6" t="s">
        <v>31</v>
      </c>
      <c r="F1470" s="14">
        <v>1</v>
      </c>
      <c r="G1470" s="14" t="s">
        <v>59</v>
      </c>
      <c r="H1470" s="10">
        <v>2</v>
      </c>
      <c r="I1470" s="13" t="s">
        <v>38</v>
      </c>
      <c r="J1470" s="3" t="s">
        <v>396</v>
      </c>
      <c r="K1470" s="2" t="str">
        <f>VLOOKUP(Table7[[#This Row],[CID]],ALY,2,FALSE)</f>
        <v>Comparisons</v>
      </c>
    </row>
    <row r="1471" spans="1:11" x14ac:dyDescent="0.2">
      <c r="A1471" s="8" t="str">
        <f>Table7[[#This Row],[Test No.]]&amp;Table7[[#This Row],[Section]]&amp;Table7[[#This Row],[Q. No.]]</f>
        <v>P20E45</v>
      </c>
      <c r="B1471" s="8"/>
      <c r="C1471" s="7" t="s">
        <v>130</v>
      </c>
      <c r="D1471" s="6">
        <v>45</v>
      </c>
      <c r="E1471" s="6" t="s">
        <v>31</v>
      </c>
      <c r="F1471" s="14">
        <v>2</v>
      </c>
      <c r="G1471" s="13" t="s">
        <v>57</v>
      </c>
      <c r="H1471" s="10">
        <v>4</v>
      </c>
      <c r="I1471" s="13" t="s">
        <v>40</v>
      </c>
      <c r="J1471" s="3" t="s">
        <v>513</v>
      </c>
      <c r="K1471" s="2" t="str">
        <f>VLOOKUP(Table7[[#This Row],[CID]],ALY,2,FALSE)</f>
        <v>Writer's Goal</v>
      </c>
    </row>
    <row r="1472" spans="1:11" x14ac:dyDescent="0.2">
      <c r="A1472" s="8" t="str">
        <f>Table7[[#This Row],[Test No.]]&amp;Table7[[#This Row],[Section]]&amp;Table7[[#This Row],[Q. No.]]</f>
        <v>P20E46</v>
      </c>
      <c r="B1472" s="8"/>
      <c r="C1472" s="7" t="s">
        <v>130</v>
      </c>
      <c r="D1472" s="6">
        <v>46</v>
      </c>
      <c r="E1472" s="6" t="s">
        <v>31</v>
      </c>
      <c r="F1472" s="14">
        <v>1</v>
      </c>
      <c r="G1472" s="14" t="s">
        <v>59</v>
      </c>
      <c r="H1472" s="10">
        <v>2</v>
      </c>
      <c r="I1472" s="13" t="s">
        <v>38</v>
      </c>
      <c r="J1472" s="3" t="s">
        <v>398</v>
      </c>
      <c r="K1472" s="2" t="str">
        <f>VLOOKUP(Table7[[#This Row],[CID]],ALY,2,FALSE)</f>
        <v>Idioms</v>
      </c>
    </row>
    <row r="1473" spans="1:11" x14ac:dyDescent="0.2">
      <c r="A1473" s="8" t="str">
        <f>Table7[[#This Row],[Test No.]]&amp;Table7[[#This Row],[Section]]&amp;Table7[[#This Row],[Q. No.]]</f>
        <v>P20E47</v>
      </c>
      <c r="B1473" s="8"/>
      <c r="C1473" s="7" t="s">
        <v>130</v>
      </c>
      <c r="D1473" s="6">
        <v>47</v>
      </c>
      <c r="E1473" s="6" t="s">
        <v>31</v>
      </c>
      <c r="F1473" s="14">
        <v>1</v>
      </c>
      <c r="G1473" s="14" t="s">
        <v>59</v>
      </c>
      <c r="H1473" s="10">
        <v>3</v>
      </c>
      <c r="I1473" s="13" t="s">
        <v>39</v>
      </c>
      <c r="J1473" s="3" t="s">
        <v>401</v>
      </c>
      <c r="K1473" s="2" t="str">
        <f>VLOOKUP(Table7[[#This Row],[CID]],ALY,2,FALSE)</f>
        <v>Parallel Construction</v>
      </c>
    </row>
    <row r="1474" spans="1:11" x14ac:dyDescent="0.2">
      <c r="A1474" s="8" t="str">
        <f>Table7[[#This Row],[Test No.]]&amp;Table7[[#This Row],[Section]]&amp;Table7[[#This Row],[Q. No.]]</f>
        <v>P20E48</v>
      </c>
      <c r="B1474" s="8"/>
      <c r="C1474" s="7" t="s">
        <v>130</v>
      </c>
      <c r="D1474" s="6">
        <v>48</v>
      </c>
      <c r="E1474" s="6" t="s">
        <v>31</v>
      </c>
      <c r="F1474" s="14">
        <v>1</v>
      </c>
      <c r="G1474" s="14" t="s">
        <v>59</v>
      </c>
      <c r="H1474" s="10">
        <v>2</v>
      </c>
      <c r="I1474" s="13" t="s">
        <v>38</v>
      </c>
      <c r="J1474" s="3" t="s">
        <v>394</v>
      </c>
      <c r="K1474" s="2" t="str">
        <f>VLOOKUP(Table7[[#This Row],[CID]],ALY,2,FALSE)</f>
        <v>Pronouns</v>
      </c>
    </row>
    <row r="1475" spans="1:11" x14ac:dyDescent="0.2">
      <c r="A1475" s="8" t="str">
        <f>Table7[[#This Row],[Test No.]]&amp;Table7[[#This Row],[Section]]&amp;Table7[[#This Row],[Q. No.]]</f>
        <v>P20E49</v>
      </c>
      <c r="B1475" s="8"/>
      <c r="C1475" s="7" t="s">
        <v>130</v>
      </c>
      <c r="D1475" s="6">
        <v>49</v>
      </c>
      <c r="E1475" s="6" t="s">
        <v>31</v>
      </c>
      <c r="F1475" s="14">
        <v>1</v>
      </c>
      <c r="G1475" s="14" t="s">
        <v>59</v>
      </c>
      <c r="H1475" s="10">
        <v>2</v>
      </c>
      <c r="I1475" s="13" t="s">
        <v>38</v>
      </c>
      <c r="J1475" s="3" t="s">
        <v>395</v>
      </c>
      <c r="K1475" s="2" t="str">
        <f>VLOOKUP(Table7[[#This Row],[CID]],ALY,2,FALSE)</f>
        <v>Verb Forms/Tense Agreement</v>
      </c>
    </row>
    <row r="1476" spans="1:11" x14ac:dyDescent="0.2">
      <c r="A1476" s="8" t="str">
        <f>Table7[[#This Row],[Test No.]]&amp;Table7[[#This Row],[Section]]&amp;Table7[[#This Row],[Q. No.]]</f>
        <v>P20E50</v>
      </c>
      <c r="B1476" s="8"/>
      <c r="C1476" s="7" t="s">
        <v>130</v>
      </c>
      <c r="D1476" s="6">
        <v>50</v>
      </c>
      <c r="E1476" s="6" t="s">
        <v>31</v>
      </c>
      <c r="F1476" s="14">
        <v>1</v>
      </c>
      <c r="G1476" s="14" t="s">
        <v>59</v>
      </c>
      <c r="H1476" s="14">
        <v>1</v>
      </c>
      <c r="I1476" s="14" t="s">
        <v>37</v>
      </c>
      <c r="J1476" s="3" t="s">
        <v>387</v>
      </c>
      <c r="K1476" s="2" t="str">
        <f>VLOOKUP(Table7[[#This Row],[CID]],ALY,2,FALSE)</f>
        <v>Commas</v>
      </c>
    </row>
    <row r="1477" spans="1:11" x14ac:dyDescent="0.2">
      <c r="A1477" s="8" t="str">
        <f>Table7[[#This Row],[Test No.]]&amp;Table7[[#This Row],[Section]]&amp;Table7[[#This Row],[Q. No.]]</f>
        <v>P20E51</v>
      </c>
      <c r="B1477" s="8"/>
      <c r="C1477" s="7" t="s">
        <v>130</v>
      </c>
      <c r="D1477" s="6">
        <v>51</v>
      </c>
      <c r="E1477" s="6" t="s">
        <v>31</v>
      </c>
      <c r="F1477" s="14">
        <v>1</v>
      </c>
      <c r="G1477" s="14" t="s">
        <v>59</v>
      </c>
      <c r="H1477" s="10">
        <v>3</v>
      </c>
      <c r="I1477" s="13" t="s">
        <v>39</v>
      </c>
      <c r="J1477" s="3" t="s">
        <v>399</v>
      </c>
      <c r="K1477" s="2" t="str">
        <f>VLOOKUP(Table7[[#This Row],[CID]],ALY,2,FALSE)</f>
        <v>Sentence Fragment</v>
      </c>
    </row>
    <row r="1478" spans="1:11" x14ac:dyDescent="0.2">
      <c r="A1478" s="8" t="str">
        <f>Table7[[#This Row],[Test No.]]&amp;Table7[[#This Row],[Section]]&amp;Table7[[#This Row],[Q. No.]]</f>
        <v>P20E52</v>
      </c>
      <c r="B1478" s="8"/>
      <c r="C1478" s="7" t="s">
        <v>130</v>
      </c>
      <c r="D1478" s="6">
        <v>52</v>
      </c>
      <c r="E1478" s="6" t="s">
        <v>31</v>
      </c>
      <c r="F1478" s="14">
        <v>2</v>
      </c>
      <c r="G1478" s="13" t="s">
        <v>57</v>
      </c>
      <c r="H1478" s="10">
        <v>6</v>
      </c>
      <c r="I1478" s="13" t="s">
        <v>42</v>
      </c>
      <c r="J1478" s="3" t="s">
        <v>523</v>
      </c>
      <c r="K1478" s="2" t="str">
        <f>VLOOKUP(Table7[[#This Row],[CID]],ALY,2,FALSE)</f>
        <v>Avoiding Ambiguity &amp; Redundancy</v>
      </c>
    </row>
    <row r="1479" spans="1:11" x14ac:dyDescent="0.2">
      <c r="A1479" s="8" t="str">
        <f>Table7[[#This Row],[Test No.]]&amp;Table7[[#This Row],[Section]]&amp;Table7[[#This Row],[Q. No.]]</f>
        <v>P20E53</v>
      </c>
      <c r="B1479" s="8"/>
      <c r="C1479" s="7" t="s">
        <v>130</v>
      </c>
      <c r="D1479" s="6">
        <v>53</v>
      </c>
      <c r="E1479" s="6" t="s">
        <v>31</v>
      </c>
      <c r="F1479" s="14">
        <v>1</v>
      </c>
      <c r="G1479" s="14" t="s">
        <v>59</v>
      </c>
      <c r="H1479" s="10">
        <v>2</v>
      </c>
      <c r="I1479" s="13" t="s">
        <v>38</v>
      </c>
      <c r="J1479" s="3" t="s">
        <v>397</v>
      </c>
      <c r="K1479" s="2" t="str">
        <f>VLOOKUP(Table7[[#This Row],[CID]],ALY,2,FALSE)</f>
        <v>Word Choice</v>
      </c>
    </row>
    <row r="1480" spans="1:11" x14ac:dyDescent="0.2">
      <c r="A1480" s="8" t="str">
        <f>Table7[[#This Row],[Test No.]]&amp;Table7[[#This Row],[Section]]&amp;Table7[[#This Row],[Q. No.]]</f>
        <v>P20E54</v>
      </c>
      <c r="B1480" s="8"/>
      <c r="C1480" s="7" t="s">
        <v>130</v>
      </c>
      <c r="D1480" s="6">
        <v>54</v>
      </c>
      <c r="E1480" s="6" t="s">
        <v>31</v>
      </c>
      <c r="F1480" s="14">
        <v>2</v>
      </c>
      <c r="G1480" s="13" t="s">
        <v>57</v>
      </c>
      <c r="H1480" s="10">
        <v>4</v>
      </c>
      <c r="I1480" s="13" t="s">
        <v>40</v>
      </c>
      <c r="J1480" s="3" t="s">
        <v>514</v>
      </c>
      <c r="K1480" s="2" t="str">
        <f>VLOOKUP(Table7[[#This Row],[CID]],ALY,2,FALSE)</f>
        <v>Relation to Paragraph/Essay</v>
      </c>
    </row>
    <row r="1481" spans="1:11" x14ac:dyDescent="0.2">
      <c r="A1481" s="8" t="str">
        <f>Table7[[#This Row],[Test No.]]&amp;Table7[[#This Row],[Section]]&amp;Table7[[#This Row],[Q. No.]]</f>
        <v>P20E55</v>
      </c>
      <c r="B1481" s="8"/>
      <c r="C1481" s="7" t="s">
        <v>130</v>
      </c>
      <c r="D1481" s="6">
        <v>55</v>
      </c>
      <c r="E1481" s="6" t="s">
        <v>31</v>
      </c>
      <c r="F1481" s="14">
        <v>2</v>
      </c>
      <c r="G1481" s="13" t="s">
        <v>57</v>
      </c>
      <c r="H1481" s="10">
        <v>6</v>
      </c>
      <c r="I1481" s="13" t="s">
        <v>42</v>
      </c>
      <c r="J1481" s="3" t="s">
        <v>523</v>
      </c>
      <c r="K1481" s="2" t="str">
        <f>VLOOKUP(Table7[[#This Row],[CID]],ALY,2,FALSE)</f>
        <v>Avoiding Ambiguity &amp; Redundancy</v>
      </c>
    </row>
    <row r="1482" spans="1:11" x14ac:dyDescent="0.2">
      <c r="A1482" s="8" t="str">
        <f>Table7[[#This Row],[Test No.]]&amp;Table7[[#This Row],[Section]]&amp;Table7[[#This Row],[Q. No.]]</f>
        <v>P20E56</v>
      </c>
      <c r="B1482" s="8"/>
      <c r="C1482" s="7" t="s">
        <v>130</v>
      </c>
      <c r="D1482" s="6">
        <v>56</v>
      </c>
      <c r="E1482" s="6" t="s">
        <v>31</v>
      </c>
      <c r="F1482" s="14">
        <v>1</v>
      </c>
      <c r="G1482" s="14" t="s">
        <v>59</v>
      </c>
      <c r="H1482" s="10">
        <v>2</v>
      </c>
      <c r="I1482" s="13" t="s">
        <v>38</v>
      </c>
      <c r="J1482" s="3" t="s">
        <v>394</v>
      </c>
      <c r="K1482" s="2" t="str">
        <f>VLOOKUP(Table7[[#This Row],[CID]],ALY,2,FALSE)</f>
        <v>Pronouns</v>
      </c>
    </row>
    <row r="1483" spans="1:11" x14ac:dyDescent="0.2">
      <c r="A1483" s="8" t="str">
        <f>Table7[[#This Row],[Test No.]]&amp;Table7[[#This Row],[Section]]&amp;Table7[[#This Row],[Q. No.]]</f>
        <v>P20E57</v>
      </c>
      <c r="B1483" s="8"/>
      <c r="C1483" s="7" t="s">
        <v>130</v>
      </c>
      <c r="D1483" s="6">
        <v>57</v>
      </c>
      <c r="E1483" s="6" t="s">
        <v>31</v>
      </c>
      <c r="F1483" s="14">
        <v>2</v>
      </c>
      <c r="G1483" s="13" t="s">
        <v>57</v>
      </c>
      <c r="H1483" s="10">
        <v>4</v>
      </c>
      <c r="I1483" s="13" t="s">
        <v>40</v>
      </c>
      <c r="J1483" s="3" t="s">
        <v>516</v>
      </c>
      <c r="K1483" s="2" t="str">
        <f>VLOOKUP(Table7[[#This Row],[CID]],ALY,2,FALSE)</f>
        <v>Transitions &amp; Topic Sentences</v>
      </c>
    </row>
    <row r="1484" spans="1:11" x14ac:dyDescent="0.2">
      <c r="A1484" s="8" t="str">
        <f>Table7[[#This Row],[Test No.]]&amp;Table7[[#This Row],[Section]]&amp;Table7[[#This Row],[Q. No.]]</f>
        <v>P20E58</v>
      </c>
      <c r="B1484" s="8"/>
      <c r="C1484" s="7" t="s">
        <v>130</v>
      </c>
      <c r="D1484" s="6">
        <v>58</v>
      </c>
      <c r="E1484" s="6" t="s">
        <v>31</v>
      </c>
      <c r="F1484" s="14">
        <v>1</v>
      </c>
      <c r="G1484" s="14" t="s">
        <v>59</v>
      </c>
      <c r="H1484" s="10">
        <v>3</v>
      </c>
      <c r="I1484" s="13" t="s">
        <v>39</v>
      </c>
      <c r="J1484" s="3" t="s">
        <v>400</v>
      </c>
      <c r="K1484" s="2" t="str">
        <f>VLOOKUP(Table7[[#This Row],[CID]],ALY,2,FALSE)</f>
        <v>Run-On Sentence</v>
      </c>
    </row>
    <row r="1485" spans="1:11" x14ac:dyDescent="0.2">
      <c r="A1485" s="8" t="str">
        <f>Table7[[#This Row],[Test No.]]&amp;Table7[[#This Row],[Section]]&amp;Table7[[#This Row],[Q. No.]]</f>
        <v>P20E59</v>
      </c>
      <c r="B1485" s="8"/>
      <c r="C1485" s="7" t="s">
        <v>130</v>
      </c>
      <c r="D1485" s="6">
        <v>59</v>
      </c>
      <c r="E1485" s="6" t="s">
        <v>31</v>
      </c>
      <c r="F1485" s="14">
        <v>2</v>
      </c>
      <c r="G1485" s="13" t="s">
        <v>57</v>
      </c>
      <c r="H1485" s="10">
        <v>5</v>
      </c>
      <c r="I1485" s="13" t="s">
        <v>41</v>
      </c>
      <c r="J1485" s="3" t="s">
        <v>520</v>
      </c>
      <c r="K1485" s="2" t="str">
        <f>VLOOKUP(Table7[[#This Row],[CID]],ALY,2,FALSE)</f>
        <v>Reorganization</v>
      </c>
    </row>
    <row r="1486" spans="1:11" x14ac:dyDescent="0.2">
      <c r="A1486" s="8" t="str">
        <f>Table7[[#This Row],[Test No.]]&amp;Table7[[#This Row],[Section]]&amp;Table7[[#This Row],[Q. No.]]</f>
        <v>P20E60</v>
      </c>
      <c r="B1486" s="8"/>
      <c r="C1486" s="7" t="s">
        <v>130</v>
      </c>
      <c r="D1486" s="6">
        <v>60</v>
      </c>
      <c r="E1486" s="6" t="s">
        <v>31</v>
      </c>
      <c r="F1486" s="14">
        <v>2</v>
      </c>
      <c r="G1486" s="13" t="s">
        <v>57</v>
      </c>
      <c r="H1486" s="10">
        <v>4</v>
      </c>
      <c r="I1486" s="13" t="s">
        <v>40</v>
      </c>
      <c r="J1486" s="3" t="s">
        <v>512</v>
      </c>
      <c r="K1486" s="2" t="str">
        <f>VLOOKUP(Table7[[#This Row],[CID]],ALY,2,FALSE)</f>
        <v>Additional Detail &amp; Evidence</v>
      </c>
    </row>
    <row r="1487" spans="1:11" x14ac:dyDescent="0.2">
      <c r="A1487" s="8" t="str">
        <f>Table7[[#This Row],[Test No.]]&amp;Table7[[#This Row],[Section]]&amp;Table7[[#This Row],[Q. No.]]</f>
        <v>P20E61</v>
      </c>
      <c r="B1487" s="8"/>
      <c r="C1487" s="7" t="s">
        <v>130</v>
      </c>
      <c r="D1487" s="6">
        <v>61</v>
      </c>
      <c r="E1487" s="6" t="s">
        <v>31</v>
      </c>
      <c r="F1487" s="14">
        <v>1</v>
      </c>
      <c r="G1487" s="14" t="s">
        <v>59</v>
      </c>
      <c r="H1487" s="10">
        <v>3</v>
      </c>
      <c r="I1487" s="13" t="s">
        <v>39</v>
      </c>
      <c r="J1487" s="3" t="s">
        <v>401</v>
      </c>
      <c r="K1487" s="2" t="str">
        <f>VLOOKUP(Table7[[#This Row],[CID]],ALY,2,FALSE)</f>
        <v>Parallel Construction</v>
      </c>
    </row>
    <row r="1488" spans="1:11" x14ac:dyDescent="0.2">
      <c r="A1488" s="8" t="str">
        <f>Table7[[#This Row],[Test No.]]&amp;Table7[[#This Row],[Section]]&amp;Table7[[#This Row],[Q. No.]]</f>
        <v>P20E62</v>
      </c>
      <c r="B1488" s="8"/>
      <c r="C1488" s="7" t="s">
        <v>130</v>
      </c>
      <c r="D1488" s="6">
        <v>62</v>
      </c>
      <c r="E1488" s="6" t="s">
        <v>31</v>
      </c>
      <c r="F1488" s="14">
        <v>1</v>
      </c>
      <c r="G1488" s="14" t="s">
        <v>59</v>
      </c>
      <c r="H1488" s="14">
        <v>1</v>
      </c>
      <c r="I1488" s="14" t="s">
        <v>37</v>
      </c>
      <c r="J1488" s="3" t="s">
        <v>389</v>
      </c>
      <c r="K1488" s="2" t="str">
        <f>VLOOKUP(Table7[[#This Row],[CID]],ALY,2,FALSE)</f>
        <v>Colons</v>
      </c>
    </row>
    <row r="1489" spans="1:11" x14ac:dyDescent="0.2">
      <c r="A1489" s="8" t="str">
        <f>Table7[[#This Row],[Test No.]]&amp;Table7[[#This Row],[Section]]&amp;Table7[[#This Row],[Q. No.]]</f>
        <v>P20E63</v>
      </c>
      <c r="B1489" s="8"/>
      <c r="C1489" s="7" t="s">
        <v>130</v>
      </c>
      <c r="D1489" s="6">
        <v>63</v>
      </c>
      <c r="E1489" s="6" t="s">
        <v>31</v>
      </c>
      <c r="F1489" s="14">
        <v>1</v>
      </c>
      <c r="G1489" s="14" t="s">
        <v>59</v>
      </c>
      <c r="H1489" s="10">
        <v>2</v>
      </c>
      <c r="I1489" s="13" t="s">
        <v>38</v>
      </c>
      <c r="J1489" s="3" t="s">
        <v>395</v>
      </c>
      <c r="K1489" s="2" t="str">
        <f>VLOOKUP(Table7[[#This Row],[CID]],ALY,2,FALSE)</f>
        <v>Verb Forms/Tense Agreement</v>
      </c>
    </row>
    <row r="1490" spans="1:11" x14ac:dyDescent="0.2">
      <c r="A1490" s="8" t="str">
        <f>Table7[[#This Row],[Test No.]]&amp;Table7[[#This Row],[Section]]&amp;Table7[[#This Row],[Q. No.]]</f>
        <v>P20E64</v>
      </c>
      <c r="B1490" s="8"/>
      <c r="C1490" s="7" t="s">
        <v>130</v>
      </c>
      <c r="D1490" s="6">
        <v>64</v>
      </c>
      <c r="E1490" s="6" t="s">
        <v>31</v>
      </c>
      <c r="F1490" s="14">
        <v>1</v>
      </c>
      <c r="G1490" s="14" t="s">
        <v>59</v>
      </c>
      <c r="H1490" s="10">
        <v>3</v>
      </c>
      <c r="I1490" s="13" t="s">
        <v>39</v>
      </c>
      <c r="J1490" s="3" t="s">
        <v>402</v>
      </c>
      <c r="K1490" s="2" t="str">
        <f>VLOOKUP(Table7[[#This Row],[CID]],ALY,2,FALSE)</f>
        <v>Faulty Modifier</v>
      </c>
    </row>
    <row r="1491" spans="1:11" x14ac:dyDescent="0.2">
      <c r="A1491" s="8" t="str">
        <f>Table7[[#This Row],[Test No.]]&amp;Table7[[#This Row],[Section]]&amp;Table7[[#This Row],[Q. No.]]</f>
        <v>P20E65</v>
      </c>
      <c r="B1491" s="8"/>
      <c r="C1491" s="7" t="s">
        <v>130</v>
      </c>
      <c r="D1491" s="6">
        <v>65</v>
      </c>
      <c r="E1491" s="6" t="s">
        <v>31</v>
      </c>
      <c r="F1491" s="14">
        <v>1</v>
      </c>
      <c r="G1491" s="14" t="s">
        <v>59</v>
      </c>
      <c r="H1491" s="10">
        <v>2</v>
      </c>
      <c r="I1491" s="13" t="s">
        <v>38</v>
      </c>
      <c r="J1491" s="3" t="s">
        <v>397</v>
      </c>
      <c r="K1491" s="2" t="str">
        <f>VLOOKUP(Table7[[#This Row],[CID]],ALY,2,FALSE)</f>
        <v>Word Choice</v>
      </c>
    </row>
    <row r="1492" spans="1:11" x14ac:dyDescent="0.2">
      <c r="A1492" s="8" t="str">
        <f>Table7[[#This Row],[Test No.]]&amp;Table7[[#This Row],[Section]]&amp;Table7[[#This Row],[Q. No.]]</f>
        <v>P20E66</v>
      </c>
      <c r="B1492" s="8"/>
      <c r="C1492" s="7" t="s">
        <v>130</v>
      </c>
      <c r="D1492" s="6">
        <v>66</v>
      </c>
      <c r="E1492" s="6" t="s">
        <v>31</v>
      </c>
      <c r="F1492" s="14">
        <v>1</v>
      </c>
      <c r="G1492" s="14" t="s">
        <v>59</v>
      </c>
      <c r="H1492" s="10">
        <v>3</v>
      </c>
      <c r="I1492" s="13" t="s">
        <v>39</v>
      </c>
      <c r="J1492" s="3" t="s">
        <v>402</v>
      </c>
      <c r="K1492" s="2" t="str">
        <f>VLOOKUP(Table7[[#This Row],[CID]],ALY,2,FALSE)</f>
        <v>Faulty Modifier</v>
      </c>
    </row>
    <row r="1493" spans="1:11" x14ac:dyDescent="0.2">
      <c r="A1493" s="8" t="str">
        <f>Table7[[#This Row],[Test No.]]&amp;Table7[[#This Row],[Section]]&amp;Table7[[#This Row],[Q. No.]]</f>
        <v>P20E67</v>
      </c>
      <c r="B1493" s="8"/>
      <c r="C1493" s="7" t="s">
        <v>130</v>
      </c>
      <c r="D1493" s="6">
        <v>67</v>
      </c>
      <c r="E1493" s="6" t="s">
        <v>31</v>
      </c>
      <c r="F1493" s="14">
        <v>1</v>
      </c>
      <c r="G1493" s="14" t="s">
        <v>59</v>
      </c>
      <c r="H1493" s="10">
        <v>2</v>
      </c>
      <c r="I1493" s="13" t="s">
        <v>38</v>
      </c>
      <c r="J1493" s="3" t="s">
        <v>395</v>
      </c>
      <c r="K1493" s="2" t="str">
        <f>VLOOKUP(Table7[[#This Row],[CID]],ALY,2,FALSE)</f>
        <v>Verb Forms/Tense Agreement</v>
      </c>
    </row>
    <row r="1494" spans="1:11" x14ac:dyDescent="0.2">
      <c r="A1494" s="8" t="str">
        <f>Table7[[#This Row],[Test No.]]&amp;Table7[[#This Row],[Section]]&amp;Table7[[#This Row],[Q. No.]]</f>
        <v>P20E68</v>
      </c>
      <c r="B1494" s="8"/>
      <c r="C1494" s="7" t="s">
        <v>130</v>
      </c>
      <c r="D1494" s="6">
        <v>68</v>
      </c>
      <c r="E1494" s="6" t="s">
        <v>31</v>
      </c>
      <c r="F1494" s="14">
        <v>1</v>
      </c>
      <c r="G1494" s="14" t="s">
        <v>59</v>
      </c>
      <c r="H1494" s="10">
        <v>3</v>
      </c>
      <c r="I1494" s="13" t="s">
        <v>39</v>
      </c>
      <c r="J1494" s="3" t="s">
        <v>402</v>
      </c>
      <c r="K1494" s="2" t="str">
        <f>VLOOKUP(Table7[[#This Row],[CID]],ALY,2,FALSE)</f>
        <v>Faulty Modifier</v>
      </c>
    </row>
    <row r="1495" spans="1:11" x14ac:dyDescent="0.2">
      <c r="A1495" s="8" t="str">
        <f>Table7[[#This Row],[Test No.]]&amp;Table7[[#This Row],[Section]]&amp;Table7[[#This Row],[Q. No.]]</f>
        <v>P20E69</v>
      </c>
      <c r="B1495" s="8"/>
      <c r="C1495" s="7" t="s">
        <v>130</v>
      </c>
      <c r="D1495" s="6">
        <v>69</v>
      </c>
      <c r="E1495" s="6" t="s">
        <v>31</v>
      </c>
      <c r="F1495" s="14">
        <v>2</v>
      </c>
      <c r="G1495" s="13" t="s">
        <v>57</v>
      </c>
      <c r="H1495" s="10">
        <v>4</v>
      </c>
      <c r="I1495" s="13" t="s">
        <v>40</v>
      </c>
      <c r="J1495" s="3" t="s">
        <v>516</v>
      </c>
      <c r="K1495" s="2" t="str">
        <f>VLOOKUP(Table7[[#This Row],[CID]],ALY,2,FALSE)</f>
        <v>Transitions &amp; Topic Sentences</v>
      </c>
    </row>
    <row r="1496" spans="1:11" x14ac:dyDescent="0.2">
      <c r="A1496" s="8" t="str">
        <f>Table7[[#This Row],[Test No.]]&amp;Table7[[#This Row],[Section]]&amp;Table7[[#This Row],[Q. No.]]</f>
        <v>P20E70</v>
      </c>
      <c r="B1496" s="8"/>
      <c r="C1496" s="7" t="s">
        <v>130</v>
      </c>
      <c r="D1496" s="6">
        <v>70</v>
      </c>
      <c r="E1496" s="6" t="s">
        <v>31</v>
      </c>
      <c r="F1496" s="14">
        <v>2</v>
      </c>
      <c r="G1496" s="13" t="s">
        <v>57</v>
      </c>
      <c r="H1496" s="10">
        <v>6</v>
      </c>
      <c r="I1496" s="13" t="s">
        <v>42</v>
      </c>
      <c r="J1496" s="3" t="s">
        <v>522</v>
      </c>
      <c r="K1496" s="2" t="str">
        <f>VLOOKUP(Table7[[#This Row],[CID]],ALY,2,FALSE)</f>
        <v>Effectiveness</v>
      </c>
    </row>
    <row r="1497" spans="1:11" x14ac:dyDescent="0.2">
      <c r="A1497" s="8" t="str">
        <f>Table7[[#This Row],[Test No.]]&amp;Table7[[#This Row],[Section]]&amp;Table7[[#This Row],[Q. No.]]</f>
        <v>P20E71</v>
      </c>
      <c r="B1497" s="8"/>
      <c r="C1497" s="7" t="s">
        <v>130</v>
      </c>
      <c r="D1497" s="6">
        <v>71</v>
      </c>
      <c r="E1497" s="6" t="s">
        <v>31</v>
      </c>
      <c r="F1497" s="14">
        <v>2</v>
      </c>
      <c r="G1497" s="13" t="s">
        <v>57</v>
      </c>
      <c r="H1497" s="10">
        <v>6</v>
      </c>
      <c r="I1497" s="13" t="s">
        <v>42</v>
      </c>
      <c r="J1497" s="3" t="s">
        <v>523</v>
      </c>
      <c r="K1497" s="2" t="str">
        <f>VLOOKUP(Table7[[#This Row],[CID]],ALY,2,FALSE)</f>
        <v>Avoiding Ambiguity &amp; Redundancy</v>
      </c>
    </row>
    <row r="1498" spans="1:11" x14ac:dyDescent="0.2">
      <c r="A1498" s="8" t="str">
        <f>Table7[[#This Row],[Test No.]]&amp;Table7[[#This Row],[Section]]&amp;Table7[[#This Row],[Q. No.]]</f>
        <v>P20E72</v>
      </c>
      <c r="B1498" s="8"/>
      <c r="C1498" s="7" t="s">
        <v>130</v>
      </c>
      <c r="D1498" s="6">
        <v>72</v>
      </c>
      <c r="E1498" s="6" t="s">
        <v>31</v>
      </c>
      <c r="F1498" s="14">
        <v>2</v>
      </c>
      <c r="G1498" s="13" t="s">
        <v>57</v>
      </c>
      <c r="H1498" s="10">
        <v>4</v>
      </c>
      <c r="I1498" s="13" t="s">
        <v>40</v>
      </c>
      <c r="J1498" s="3" t="s">
        <v>516</v>
      </c>
      <c r="K1498" s="2" t="str">
        <f>VLOOKUP(Table7[[#This Row],[CID]],ALY,2,FALSE)</f>
        <v>Transitions &amp; Topic Sentences</v>
      </c>
    </row>
    <row r="1499" spans="1:11" x14ac:dyDescent="0.2">
      <c r="A1499" s="8" t="str">
        <f>Table7[[#This Row],[Test No.]]&amp;Table7[[#This Row],[Section]]&amp;Table7[[#This Row],[Q. No.]]</f>
        <v>P20E73</v>
      </c>
      <c r="B1499" s="8"/>
      <c r="C1499" s="7" t="s">
        <v>130</v>
      </c>
      <c r="D1499" s="6">
        <v>73</v>
      </c>
      <c r="E1499" s="6" t="s">
        <v>31</v>
      </c>
      <c r="F1499" s="14">
        <v>1</v>
      </c>
      <c r="G1499" s="14" t="s">
        <v>59</v>
      </c>
      <c r="H1499" s="10">
        <v>2</v>
      </c>
      <c r="I1499" s="13" t="s">
        <v>38</v>
      </c>
      <c r="J1499" s="3" t="s">
        <v>398</v>
      </c>
      <c r="K1499" s="2" t="str">
        <f>VLOOKUP(Table7[[#This Row],[CID]],ALY,2,FALSE)</f>
        <v>Idioms</v>
      </c>
    </row>
    <row r="1500" spans="1:11" x14ac:dyDescent="0.2">
      <c r="A1500" s="8" t="str">
        <f>Table7[[#This Row],[Test No.]]&amp;Table7[[#This Row],[Section]]&amp;Table7[[#This Row],[Q. No.]]</f>
        <v>P20E74</v>
      </c>
      <c r="B1500" s="8"/>
      <c r="C1500" s="7" t="s">
        <v>130</v>
      </c>
      <c r="D1500" s="6">
        <v>74</v>
      </c>
      <c r="E1500" s="6" t="s">
        <v>31</v>
      </c>
      <c r="F1500" s="14">
        <v>1</v>
      </c>
      <c r="G1500" s="14" t="s">
        <v>59</v>
      </c>
      <c r="H1500" s="10">
        <v>3</v>
      </c>
      <c r="I1500" s="13" t="s">
        <v>39</v>
      </c>
      <c r="J1500" s="3" t="s">
        <v>402</v>
      </c>
      <c r="K1500" s="2" t="str">
        <f>VLOOKUP(Table7[[#This Row],[CID]],ALY,2,FALSE)</f>
        <v>Faulty Modifier</v>
      </c>
    </row>
    <row r="1501" spans="1:11" x14ac:dyDescent="0.2">
      <c r="A1501" s="8" t="str">
        <f>Table7[[#This Row],[Test No.]]&amp;Table7[[#This Row],[Section]]&amp;Table7[[#This Row],[Q. No.]]</f>
        <v>P20E75</v>
      </c>
      <c r="B1501" s="8"/>
      <c r="C1501" s="7" t="s">
        <v>130</v>
      </c>
      <c r="D1501" s="6">
        <v>75</v>
      </c>
      <c r="E1501" s="6" t="s">
        <v>31</v>
      </c>
      <c r="F1501" s="14">
        <v>2</v>
      </c>
      <c r="G1501" s="13" t="s">
        <v>57</v>
      </c>
      <c r="H1501" s="10">
        <v>4</v>
      </c>
      <c r="I1501" s="13" t="s">
        <v>40</v>
      </c>
      <c r="J1501" s="3" t="s">
        <v>513</v>
      </c>
      <c r="K1501" s="2" t="str">
        <f>VLOOKUP(Table7[[#This Row],[CID]],ALY,2,FALSE)</f>
        <v>Writer's Goal</v>
      </c>
    </row>
    <row r="1502" spans="1:11" x14ac:dyDescent="0.2">
      <c r="A1502" s="8" t="str">
        <f>Table7[[#This Row],[Test No.]]&amp;Table7[[#This Row],[Section]]&amp;Table7[[#This Row],[Q. No.]]</f>
        <v>P21E1</v>
      </c>
      <c r="B1502" s="8"/>
      <c r="C1502" s="16" t="s">
        <v>129</v>
      </c>
      <c r="D1502" s="14">
        <v>1</v>
      </c>
      <c r="E1502" s="14" t="s">
        <v>31</v>
      </c>
      <c r="F1502" s="14">
        <v>1</v>
      </c>
      <c r="G1502" s="14" t="s">
        <v>59</v>
      </c>
      <c r="H1502" s="10">
        <v>2</v>
      </c>
      <c r="I1502" s="13" t="s">
        <v>38</v>
      </c>
      <c r="J1502" s="14" t="s">
        <v>397</v>
      </c>
      <c r="K1502" s="13" t="str">
        <f>VLOOKUP(Table7[[#This Row],[CID]],ALY,2,FALSE)</f>
        <v>Word Choice</v>
      </c>
    </row>
    <row r="1503" spans="1:11" x14ac:dyDescent="0.2">
      <c r="A1503" s="8" t="str">
        <f>Table7[[#This Row],[Test No.]]&amp;Table7[[#This Row],[Section]]&amp;Table7[[#This Row],[Q. No.]]</f>
        <v>P21E2</v>
      </c>
      <c r="B1503" s="8"/>
      <c r="C1503" s="15" t="s">
        <v>129</v>
      </c>
      <c r="D1503" s="6">
        <v>2</v>
      </c>
      <c r="E1503" s="12" t="s">
        <v>31</v>
      </c>
      <c r="F1503" s="14">
        <v>1</v>
      </c>
      <c r="G1503" s="14" t="s">
        <v>59</v>
      </c>
      <c r="H1503" s="10">
        <v>3</v>
      </c>
      <c r="I1503" s="13" t="s">
        <v>39</v>
      </c>
      <c r="J1503" s="12" t="s">
        <v>400</v>
      </c>
      <c r="K1503" s="11" t="str">
        <f>VLOOKUP(Table7[[#This Row],[CID]],ALY,2,FALSE)</f>
        <v>Run-On Sentence</v>
      </c>
    </row>
    <row r="1504" spans="1:11" x14ac:dyDescent="0.2">
      <c r="A1504" s="8" t="str">
        <f>Table7[[#This Row],[Test No.]]&amp;Table7[[#This Row],[Section]]&amp;Table7[[#This Row],[Q. No.]]</f>
        <v>P21E3</v>
      </c>
      <c r="B1504" s="8"/>
      <c r="C1504" s="15" t="s">
        <v>129</v>
      </c>
      <c r="D1504" s="14">
        <v>3</v>
      </c>
      <c r="E1504" s="12" t="s">
        <v>31</v>
      </c>
      <c r="F1504" s="14">
        <v>1</v>
      </c>
      <c r="G1504" s="14" t="s">
        <v>59</v>
      </c>
      <c r="H1504" s="10">
        <v>2</v>
      </c>
      <c r="I1504" s="13" t="s">
        <v>38</v>
      </c>
      <c r="J1504" s="12" t="s">
        <v>395</v>
      </c>
      <c r="K1504" s="11" t="str">
        <f>VLOOKUP(Table7[[#This Row],[CID]],ALY,2,FALSE)</f>
        <v>Verb Forms/Tense Agreement</v>
      </c>
    </row>
    <row r="1505" spans="1:11" x14ac:dyDescent="0.2">
      <c r="A1505" s="8" t="str">
        <f>Table7[[#This Row],[Test No.]]&amp;Table7[[#This Row],[Section]]&amp;Table7[[#This Row],[Q. No.]]</f>
        <v>P21E4</v>
      </c>
      <c r="B1505" s="8"/>
      <c r="C1505" s="15" t="s">
        <v>129</v>
      </c>
      <c r="D1505" s="6">
        <v>4</v>
      </c>
      <c r="E1505" s="12" t="s">
        <v>31</v>
      </c>
      <c r="F1505" s="14">
        <v>1</v>
      </c>
      <c r="G1505" s="14" t="s">
        <v>59</v>
      </c>
      <c r="H1505" s="10">
        <v>3</v>
      </c>
      <c r="I1505" s="13" t="s">
        <v>39</v>
      </c>
      <c r="J1505" s="12" t="s">
        <v>400</v>
      </c>
      <c r="K1505" s="11" t="str">
        <f>VLOOKUP(Table7[[#This Row],[CID]],ALY,2,FALSE)</f>
        <v>Run-On Sentence</v>
      </c>
    </row>
    <row r="1506" spans="1:11" x14ac:dyDescent="0.2">
      <c r="A1506" s="8" t="str">
        <f>Table7[[#This Row],[Test No.]]&amp;Table7[[#This Row],[Section]]&amp;Table7[[#This Row],[Q. No.]]</f>
        <v>P21E5</v>
      </c>
      <c r="B1506" s="8"/>
      <c r="C1506" s="15" t="s">
        <v>129</v>
      </c>
      <c r="D1506" s="14">
        <v>5</v>
      </c>
      <c r="E1506" s="12" t="s">
        <v>31</v>
      </c>
      <c r="F1506" s="14">
        <v>1</v>
      </c>
      <c r="G1506" s="14" t="s">
        <v>59</v>
      </c>
      <c r="H1506" s="10">
        <v>2</v>
      </c>
      <c r="I1506" s="13" t="s">
        <v>38</v>
      </c>
      <c r="J1506" s="12" t="s">
        <v>398</v>
      </c>
      <c r="K1506" s="11" t="str">
        <f>VLOOKUP(Table7[[#This Row],[CID]],ALY,2,FALSE)</f>
        <v>Idioms</v>
      </c>
    </row>
    <row r="1507" spans="1:11" x14ac:dyDescent="0.2">
      <c r="A1507" s="8" t="str">
        <f>Table7[[#This Row],[Test No.]]&amp;Table7[[#This Row],[Section]]&amp;Table7[[#This Row],[Q. No.]]</f>
        <v>P21E6</v>
      </c>
      <c r="B1507" s="8"/>
      <c r="C1507" s="15" t="s">
        <v>129</v>
      </c>
      <c r="D1507" s="6">
        <v>6</v>
      </c>
      <c r="E1507" s="12" t="s">
        <v>31</v>
      </c>
      <c r="F1507" s="14">
        <v>1</v>
      </c>
      <c r="G1507" s="14" t="s">
        <v>59</v>
      </c>
      <c r="H1507" s="10">
        <v>3</v>
      </c>
      <c r="I1507" s="13" t="s">
        <v>39</v>
      </c>
      <c r="J1507" s="12" t="s">
        <v>402</v>
      </c>
      <c r="K1507" s="11" t="str">
        <f>VLOOKUP(Table7[[#This Row],[CID]],ALY,2,FALSE)</f>
        <v>Faulty Modifier</v>
      </c>
    </row>
    <row r="1508" spans="1:11" x14ac:dyDescent="0.2">
      <c r="A1508" s="8" t="str">
        <f>Table7[[#This Row],[Test No.]]&amp;Table7[[#This Row],[Section]]&amp;Table7[[#This Row],[Q. No.]]</f>
        <v>P21E7</v>
      </c>
      <c r="B1508" s="8"/>
      <c r="C1508" s="15" t="s">
        <v>129</v>
      </c>
      <c r="D1508" s="14">
        <v>7</v>
      </c>
      <c r="E1508" s="12" t="s">
        <v>31</v>
      </c>
      <c r="F1508" s="14">
        <v>2</v>
      </c>
      <c r="G1508" s="13" t="s">
        <v>57</v>
      </c>
      <c r="H1508" s="10">
        <v>6</v>
      </c>
      <c r="I1508" s="13" t="s">
        <v>42</v>
      </c>
      <c r="J1508" s="12" t="s">
        <v>522</v>
      </c>
      <c r="K1508" s="11" t="str">
        <f>VLOOKUP(Table7[[#This Row],[CID]],ALY,2,FALSE)</f>
        <v>Effectiveness</v>
      </c>
    </row>
    <row r="1509" spans="1:11" x14ac:dyDescent="0.2">
      <c r="A1509" s="8" t="str">
        <f>Table7[[#This Row],[Test No.]]&amp;Table7[[#This Row],[Section]]&amp;Table7[[#This Row],[Q. No.]]</f>
        <v>P21E8</v>
      </c>
      <c r="B1509" s="8"/>
      <c r="C1509" s="15" t="s">
        <v>129</v>
      </c>
      <c r="D1509" s="6">
        <v>8</v>
      </c>
      <c r="E1509" s="12" t="s">
        <v>31</v>
      </c>
      <c r="F1509" s="14">
        <v>2</v>
      </c>
      <c r="G1509" s="13" t="s">
        <v>57</v>
      </c>
      <c r="H1509" s="10">
        <v>6</v>
      </c>
      <c r="I1509" s="13" t="s">
        <v>42</v>
      </c>
      <c r="J1509" s="12" t="s">
        <v>521</v>
      </c>
      <c r="K1509" s="11" t="str">
        <f>VLOOKUP(Table7[[#This Row],[CID]],ALY,2,FALSE)</f>
        <v>Word Choice</v>
      </c>
    </row>
    <row r="1510" spans="1:11" x14ac:dyDescent="0.2">
      <c r="A1510" s="8" t="str">
        <f>Table7[[#This Row],[Test No.]]&amp;Table7[[#This Row],[Section]]&amp;Table7[[#This Row],[Q. No.]]</f>
        <v>P21E9</v>
      </c>
      <c r="B1510" s="8"/>
      <c r="C1510" s="15" t="s">
        <v>129</v>
      </c>
      <c r="D1510" s="14">
        <v>9</v>
      </c>
      <c r="E1510" s="12" t="s">
        <v>31</v>
      </c>
      <c r="F1510" s="14">
        <v>1</v>
      </c>
      <c r="G1510" s="14" t="s">
        <v>59</v>
      </c>
      <c r="H1510" s="14">
        <v>1</v>
      </c>
      <c r="I1510" s="14" t="s">
        <v>37</v>
      </c>
      <c r="J1510" s="12" t="s">
        <v>387</v>
      </c>
      <c r="K1510" s="11" t="str">
        <f>VLOOKUP(Table7[[#This Row],[CID]],ALY,2,FALSE)</f>
        <v>Commas</v>
      </c>
    </row>
    <row r="1511" spans="1:11" x14ac:dyDescent="0.2">
      <c r="A1511" s="8" t="str">
        <f>Table7[[#This Row],[Test No.]]&amp;Table7[[#This Row],[Section]]&amp;Table7[[#This Row],[Q. No.]]</f>
        <v>P21E10</v>
      </c>
      <c r="B1511" s="8"/>
      <c r="C1511" s="15" t="s">
        <v>129</v>
      </c>
      <c r="D1511" s="6">
        <v>10</v>
      </c>
      <c r="E1511" s="12" t="s">
        <v>31</v>
      </c>
      <c r="F1511" s="14">
        <v>2</v>
      </c>
      <c r="G1511" s="13" t="s">
        <v>57</v>
      </c>
      <c r="H1511" s="10">
        <v>6</v>
      </c>
      <c r="I1511" s="13" t="s">
        <v>42</v>
      </c>
      <c r="J1511" s="12" t="s">
        <v>523</v>
      </c>
      <c r="K1511" s="11" t="str">
        <f>VLOOKUP(Table7[[#This Row],[CID]],ALY,2,FALSE)</f>
        <v>Avoiding Ambiguity &amp; Redundancy</v>
      </c>
    </row>
    <row r="1512" spans="1:11" x14ac:dyDescent="0.2">
      <c r="A1512" s="8" t="str">
        <f>Table7[[#This Row],[Test No.]]&amp;Table7[[#This Row],[Section]]&amp;Table7[[#This Row],[Q. No.]]</f>
        <v>P21E11</v>
      </c>
      <c r="B1512" s="8"/>
      <c r="C1512" s="15" t="s">
        <v>129</v>
      </c>
      <c r="D1512" s="14">
        <v>11</v>
      </c>
      <c r="E1512" s="12" t="s">
        <v>31</v>
      </c>
      <c r="F1512" s="14">
        <v>2</v>
      </c>
      <c r="G1512" s="13" t="s">
        <v>57</v>
      </c>
      <c r="H1512" s="10">
        <v>6</v>
      </c>
      <c r="I1512" s="13" t="s">
        <v>42</v>
      </c>
      <c r="J1512" s="12" t="s">
        <v>523</v>
      </c>
      <c r="K1512" s="11" t="str">
        <f>VLOOKUP(Table7[[#This Row],[CID]],ALY,2,FALSE)</f>
        <v>Avoiding Ambiguity &amp; Redundancy</v>
      </c>
    </row>
    <row r="1513" spans="1:11" x14ac:dyDescent="0.2">
      <c r="A1513" s="8" t="str">
        <f>Table7[[#This Row],[Test No.]]&amp;Table7[[#This Row],[Section]]&amp;Table7[[#This Row],[Q. No.]]</f>
        <v>P21E12</v>
      </c>
      <c r="B1513" s="8"/>
      <c r="C1513" s="15" t="s">
        <v>129</v>
      </c>
      <c r="D1513" s="6">
        <v>12</v>
      </c>
      <c r="E1513" s="12" t="s">
        <v>31</v>
      </c>
      <c r="F1513" s="14">
        <v>1</v>
      </c>
      <c r="G1513" s="14" t="s">
        <v>59</v>
      </c>
      <c r="H1513" s="10">
        <v>3</v>
      </c>
      <c r="I1513" s="13" t="s">
        <v>39</v>
      </c>
      <c r="J1513" s="12" t="s">
        <v>402</v>
      </c>
      <c r="K1513" s="11" t="str">
        <f>VLOOKUP(Table7[[#This Row],[CID]],ALY,2,FALSE)</f>
        <v>Faulty Modifier</v>
      </c>
    </row>
    <row r="1514" spans="1:11" x14ac:dyDescent="0.2">
      <c r="A1514" s="8" t="str">
        <f>Table7[[#This Row],[Test No.]]&amp;Table7[[#This Row],[Section]]&amp;Table7[[#This Row],[Q. No.]]</f>
        <v>P21E13</v>
      </c>
      <c r="B1514" s="8"/>
      <c r="C1514" s="15" t="s">
        <v>129</v>
      </c>
      <c r="D1514" s="14">
        <v>13</v>
      </c>
      <c r="E1514" s="12" t="s">
        <v>31</v>
      </c>
      <c r="F1514" s="14">
        <v>1</v>
      </c>
      <c r="G1514" s="14" t="s">
        <v>59</v>
      </c>
      <c r="H1514" s="10">
        <v>2</v>
      </c>
      <c r="I1514" s="13" t="s">
        <v>38</v>
      </c>
      <c r="J1514" s="12" t="s">
        <v>395</v>
      </c>
      <c r="K1514" s="11" t="str">
        <f>VLOOKUP(Table7[[#This Row],[CID]],ALY,2,FALSE)</f>
        <v>Verb Forms/Tense Agreement</v>
      </c>
    </row>
    <row r="1515" spans="1:11" x14ac:dyDescent="0.2">
      <c r="A1515" s="8" t="str">
        <f>Table7[[#This Row],[Test No.]]&amp;Table7[[#This Row],[Section]]&amp;Table7[[#This Row],[Q. No.]]</f>
        <v>P21E14</v>
      </c>
      <c r="B1515" s="8"/>
      <c r="C1515" s="15" t="s">
        <v>129</v>
      </c>
      <c r="D1515" s="6">
        <v>14</v>
      </c>
      <c r="E1515" s="12" t="s">
        <v>31</v>
      </c>
      <c r="F1515" s="14">
        <v>1</v>
      </c>
      <c r="G1515" s="14" t="s">
        <v>59</v>
      </c>
      <c r="H1515" s="14">
        <v>1</v>
      </c>
      <c r="I1515" s="14" t="s">
        <v>37</v>
      </c>
      <c r="J1515" s="12" t="s">
        <v>388</v>
      </c>
      <c r="K1515" s="11" t="str">
        <f>VLOOKUP(Table7[[#This Row],[CID]],ALY,2,FALSE)</f>
        <v>Apostrophes</v>
      </c>
    </row>
    <row r="1516" spans="1:11" x14ac:dyDescent="0.2">
      <c r="A1516" s="8" t="str">
        <f>Table7[[#This Row],[Test No.]]&amp;Table7[[#This Row],[Section]]&amp;Table7[[#This Row],[Q. No.]]</f>
        <v>P21E15</v>
      </c>
      <c r="B1516" s="8"/>
      <c r="C1516" s="15" t="s">
        <v>129</v>
      </c>
      <c r="D1516" s="14">
        <v>15</v>
      </c>
      <c r="E1516" s="12" t="s">
        <v>31</v>
      </c>
      <c r="F1516" s="14">
        <v>2</v>
      </c>
      <c r="G1516" s="13" t="s">
        <v>57</v>
      </c>
      <c r="H1516" s="10">
        <v>5</v>
      </c>
      <c r="I1516" s="13" t="s">
        <v>41</v>
      </c>
      <c r="J1516" s="12" t="s">
        <v>519</v>
      </c>
      <c r="K1516" s="11" t="str">
        <f>VLOOKUP(Table7[[#This Row],[CID]],ALY,2,FALSE)</f>
        <v>Opening/Transitional/Closing</v>
      </c>
    </row>
    <row r="1517" spans="1:11" x14ac:dyDescent="0.2">
      <c r="A1517" s="8" t="str">
        <f>Table7[[#This Row],[Test No.]]&amp;Table7[[#This Row],[Section]]&amp;Table7[[#This Row],[Q. No.]]</f>
        <v>P21E16</v>
      </c>
      <c r="B1517" s="8"/>
      <c r="C1517" s="15" t="s">
        <v>129</v>
      </c>
      <c r="D1517" s="6">
        <v>16</v>
      </c>
      <c r="E1517" s="12" t="s">
        <v>31</v>
      </c>
      <c r="F1517" s="14">
        <v>1</v>
      </c>
      <c r="G1517" s="14" t="s">
        <v>59</v>
      </c>
      <c r="H1517" s="14">
        <v>1</v>
      </c>
      <c r="I1517" s="14" t="s">
        <v>37</v>
      </c>
      <c r="J1517" s="12" t="s">
        <v>387</v>
      </c>
      <c r="K1517" s="11" t="str">
        <f>VLOOKUP(Table7[[#This Row],[CID]],ALY,2,FALSE)</f>
        <v>Commas</v>
      </c>
    </row>
    <row r="1518" spans="1:11" x14ac:dyDescent="0.2">
      <c r="A1518" s="8" t="str">
        <f>Table7[[#This Row],[Test No.]]&amp;Table7[[#This Row],[Section]]&amp;Table7[[#This Row],[Q. No.]]</f>
        <v>P21E17</v>
      </c>
      <c r="B1518" s="8"/>
      <c r="C1518" s="15" t="s">
        <v>129</v>
      </c>
      <c r="D1518" s="14">
        <v>17</v>
      </c>
      <c r="E1518" s="12" t="s">
        <v>31</v>
      </c>
      <c r="F1518" s="14">
        <v>2</v>
      </c>
      <c r="G1518" s="13" t="s">
        <v>57</v>
      </c>
      <c r="H1518" s="10">
        <v>6</v>
      </c>
      <c r="I1518" s="13" t="s">
        <v>42</v>
      </c>
      <c r="J1518" s="12" t="s">
        <v>523</v>
      </c>
      <c r="K1518" s="11" t="str">
        <f>VLOOKUP(Table7[[#This Row],[CID]],ALY,2,FALSE)</f>
        <v>Avoiding Ambiguity &amp; Redundancy</v>
      </c>
    </row>
    <row r="1519" spans="1:11" x14ac:dyDescent="0.2">
      <c r="A1519" s="8" t="str">
        <f>Table7[[#This Row],[Test No.]]&amp;Table7[[#This Row],[Section]]&amp;Table7[[#This Row],[Q. No.]]</f>
        <v>P21E18</v>
      </c>
      <c r="B1519" s="8"/>
      <c r="C1519" s="15" t="s">
        <v>129</v>
      </c>
      <c r="D1519" s="6">
        <v>18</v>
      </c>
      <c r="E1519" s="12" t="s">
        <v>31</v>
      </c>
      <c r="F1519" s="14">
        <v>1</v>
      </c>
      <c r="G1519" s="14" t="s">
        <v>59</v>
      </c>
      <c r="H1519" s="10">
        <v>2</v>
      </c>
      <c r="I1519" s="13" t="s">
        <v>38</v>
      </c>
      <c r="J1519" s="12" t="s">
        <v>395</v>
      </c>
      <c r="K1519" s="11" t="str">
        <f>VLOOKUP(Table7[[#This Row],[CID]],ALY,2,FALSE)</f>
        <v>Verb Forms/Tense Agreement</v>
      </c>
    </row>
    <row r="1520" spans="1:11" x14ac:dyDescent="0.2">
      <c r="A1520" s="8" t="str">
        <f>Table7[[#This Row],[Test No.]]&amp;Table7[[#This Row],[Section]]&amp;Table7[[#This Row],[Q. No.]]</f>
        <v>P21E19</v>
      </c>
      <c r="B1520" s="8"/>
      <c r="C1520" s="15" t="s">
        <v>129</v>
      </c>
      <c r="D1520" s="14">
        <v>19</v>
      </c>
      <c r="E1520" s="12" t="s">
        <v>31</v>
      </c>
      <c r="F1520" s="14">
        <v>2</v>
      </c>
      <c r="G1520" s="13" t="s">
        <v>57</v>
      </c>
      <c r="H1520" s="10">
        <v>4</v>
      </c>
      <c r="I1520" s="13" t="s">
        <v>40</v>
      </c>
      <c r="J1520" s="12" t="s">
        <v>513</v>
      </c>
      <c r="K1520" s="11" t="str">
        <f>VLOOKUP(Table7[[#This Row],[CID]],ALY,2,FALSE)</f>
        <v>Writer's Goal</v>
      </c>
    </row>
    <row r="1521" spans="1:11" x14ac:dyDescent="0.2">
      <c r="A1521" s="8" t="str">
        <f>Table7[[#This Row],[Test No.]]&amp;Table7[[#This Row],[Section]]&amp;Table7[[#This Row],[Q. No.]]</f>
        <v>P21E20</v>
      </c>
      <c r="B1521" s="8"/>
      <c r="C1521" s="15" t="s">
        <v>129</v>
      </c>
      <c r="D1521" s="6">
        <v>20</v>
      </c>
      <c r="E1521" s="12" t="s">
        <v>31</v>
      </c>
      <c r="F1521" s="14">
        <v>1</v>
      </c>
      <c r="G1521" s="14" t="s">
        <v>59</v>
      </c>
      <c r="H1521" s="10">
        <v>3</v>
      </c>
      <c r="I1521" s="13" t="s">
        <v>39</v>
      </c>
      <c r="J1521" s="12" t="s">
        <v>399</v>
      </c>
      <c r="K1521" s="11" t="str">
        <f>VLOOKUP(Table7[[#This Row],[CID]],ALY,2,FALSE)</f>
        <v>Sentence Fragment</v>
      </c>
    </row>
    <row r="1522" spans="1:11" x14ac:dyDescent="0.2">
      <c r="A1522" s="8" t="str">
        <f>Table7[[#This Row],[Test No.]]&amp;Table7[[#This Row],[Section]]&amp;Table7[[#This Row],[Q. No.]]</f>
        <v>P21E21</v>
      </c>
      <c r="B1522" s="8"/>
      <c r="C1522" s="15" t="s">
        <v>129</v>
      </c>
      <c r="D1522" s="14">
        <v>21</v>
      </c>
      <c r="E1522" s="12" t="s">
        <v>31</v>
      </c>
      <c r="F1522" s="14">
        <v>2</v>
      </c>
      <c r="G1522" s="13" t="s">
        <v>57</v>
      </c>
      <c r="H1522" s="10">
        <v>4</v>
      </c>
      <c r="I1522" s="13" t="s">
        <v>40</v>
      </c>
      <c r="J1522" s="12" t="s">
        <v>516</v>
      </c>
      <c r="K1522" s="11" t="str">
        <f>VLOOKUP(Table7[[#This Row],[CID]],ALY,2,FALSE)</f>
        <v>Transitions &amp; Topic Sentences</v>
      </c>
    </row>
    <row r="1523" spans="1:11" x14ac:dyDescent="0.2">
      <c r="A1523" s="8" t="str">
        <f>Table7[[#This Row],[Test No.]]&amp;Table7[[#This Row],[Section]]&amp;Table7[[#This Row],[Q. No.]]</f>
        <v>P21E22</v>
      </c>
      <c r="B1523" s="8"/>
      <c r="C1523" s="15" t="s">
        <v>129</v>
      </c>
      <c r="D1523" s="6">
        <v>22</v>
      </c>
      <c r="E1523" s="12" t="s">
        <v>31</v>
      </c>
      <c r="F1523" s="14">
        <v>1</v>
      </c>
      <c r="G1523" s="14" t="s">
        <v>59</v>
      </c>
      <c r="H1523" s="10">
        <v>2</v>
      </c>
      <c r="I1523" s="13" t="s">
        <v>38</v>
      </c>
      <c r="J1523" s="12" t="s">
        <v>397</v>
      </c>
      <c r="K1523" s="11" t="str">
        <f>VLOOKUP(Table7[[#This Row],[CID]],ALY,2,FALSE)</f>
        <v>Word Choice</v>
      </c>
    </row>
    <row r="1524" spans="1:11" x14ac:dyDescent="0.2">
      <c r="A1524" s="8" t="str">
        <f>Table7[[#This Row],[Test No.]]&amp;Table7[[#This Row],[Section]]&amp;Table7[[#This Row],[Q. No.]]</f>
        <v>P21E23</v>
      </c>
      <c r="B1524" s="8"/>
      <c r="C1524" s="15" t="s">
        <v>129</v>
      </c>
      <c r="D1524" s="14">
        <v>23</v>
      </c>
      <c r="E1524" s="12" t="s">
        <v>31</v>
      </c>
      <c r="F1524" s="14">
        <v>1</v>
      </c>
      <c r="G1524" s="14" t="s">
        <v>59</v>
      </c>
      <c r="H1524" s="10">
        <v>2</v>
      </c>
      <c r="I1524" s="13" t="s">
        <v>38</v>
      </c>
      <c r="J1524" s="12" t="s">
        <v>395</v>
      </c>
      <c r="K1524" s="11" t="str">
        <f>VLOOKUP(Table7[[#This Row],[CID]],ALY,2,FALSE)</f>
        <v>Verb Forms/Tense Agreement</v>
      </c>
    </row>
    <row r="1525" spans="1:11" x14ac:dyDescent="0.2">
      <c r="A1525" s="8" t="str">
        <f>Table7[[#This Row],[Test No.]]&amp;Table7[[#This Row],[Section]]&amp;Table7[[#This Row],[Q. No.]]</f>
        <v>P21E24</v>
      </c>
      <c r="B1525" s="8"/>
      <c r="C1525" s="15" t="s">
        <v>129</v>
      </c>
      <c r="D1525" s="6">
        <v>24</v>
      </c>
      <c r="E1525" s="12" t="s">
        <v>31</v>
      </c>
      <c r="F1525" s="14">
        <v>2</v>
      </c>
      <c r="G1525" s="13" t="s">
        <v>57</v>
      </c>
      <c r="H1525" s="10">
        <v>6</v>
      </c>
      <c r="I1525" s="13" t="s">
        <v>42</v>
      </c>
      <c r="J1525" s="12" t="s">
        <v>522</v>
      </c>
      <c r="K1525" s="11" t="str">
        <f>VLOOKUP(Table7[[#This Row],[CID]],ALY,2,FALSE)</f>
        <v>Effectiveness</v>
      </c>
    </row>
    <row r="1526" spans="1:11" x14ac:dyDescent="0.2">
      <c r="A1526" s="8" t="str">
        <f>Table7[[#This Row],[Test No.]]&amp;Table7[[#This Row],[Section]]&amp;Table7[[#This Row],[Q. No.]]</f>
        <v>P21E25</v>
      </c>
      <c r="B1526" s="8"/>
      <c r="C1526" s="15" t="s">
        <v>129</v>
      </c>
      <c r="D1526" s="14">
        <v>25</v>
      </c>
      <c r="E1526" s="12" t="s">
        <v>31</v>
      </c>
      <c r="F1526" s="14">
        <v>1</v>
      </c>
      <c r="G1526" s="14" t="s">
        <v>59</v>
      </c>
      <c r="H1526" s="14">
        <v>1</v>
      </c>
      <c r="I1526" s="14" t="s">
        <v>37</v>
      </c>
      <c r="J1526" s="12" t="s">
        <v>387</v>
      </c>
      <c r="K1526" s="11" t="str">
        <f>VLOOKUP(Table7[[#This Row],[CID]],ALY,2,FALSE)</f>
        <v>Commas</v>
      </c>
    </row>
    <row r="1527" spans="1:11" x14ac:dyDescent="0.2">
      <c r="A1527" s="8" t="str">
        <f>Table7[[#This Row],[Test No.]]&amp;Table7[[#This Row],[Section]]&amp;Table7[[#This Row],[Q. No.]]</f>
        <v>P21E26</v>
      </c>
      <c r="B1527" s="8"/>
      <c r="C1527" s="15" t="s">
        <v>129</v>
      </c>
      <c r="D1527" s="6">
        <v>26</v>
      </c>
      <c r="E1527" s="12" t="s">
        <v>31</v>
      </c>
      <c r="F1527" s="14">
        <v>1</v>
      </c>
      <c r="G1527" s="14" t="s">
        <v>59</v>
      </c>
      <c r="H1527" s="10">
        <v>2</v>
      </c>
      <c r="I1527" s="13" t="s">
        <v>38</v>
      </c>
      <c r="J1527" s="12" t="s">
        <v>396</v>
      </c>
      <c r="K1527" s="11" t="str">
        <f>VLOOKUP(Table7[[#This Row],[CID]],ALY,2,FALSE)</f>
        <v>Comparisons</v>
      </c>
    </row>
    <row r="1528" spans="1:11" x14ac:dyDescent="0.2">
      <c r="A1528" s="8" t="str">
        <f>Table7[[#This Row],[Test No.]]&amp;Table7[[#This Row],[Section]]&amp;Table7[[#This Row],[Q. No.]]</f>
        <v>P21E27</v>
      </c>
      <c r="B1528" s="8"/>
      <c r="C1528" s="15" t="s">
        <v>129</v>
      </c>
      <c r="D1528" s="14">
        <v>27</v>
      </c>
      <c r="E1528" s="12" t="s">
        <v>31</v>
      </c>
      <c r="F1528" s="14">
        <v>1</v>
      </c>
      <c r="G1528" s="14" t="s">
        <v>59</v>
      </c>
      <c r="H1528" s="10">
        <v>3</v>
      </c>
      <c r="I1528" s="13" t="s">
        <v>39</v>
      </c>
      <c r="J1528" s="12" t="s">
        <v>402</v>
      </c>
      <c r="K1528" s="11" t="str">
        <f>VLOOKUP(Table7[[#This Row],[CID]],ALY,2,FALSE)</f>
        <v>Faulty Modifier</v>
      </c>
    </row>
    <row r="1529" spans="1:11" x14ac:dyDescent="0.2">
      <c r="A1529" s="8" t="str">
        <f>Table7[[#This Row],[Test No.]]&amp;Table7[[#This Row],[Section]]&amp;Table7[[#This Row],[Q. No.]]</f>
        <v>P21E28</v>
      </c>
      <c r="B1529" s="8"/>
      <c r="C1529" s="15" t="s">
        <v>129</v>
      </c>
      <c r="D1529" s="6">
        <v>28</v>
      </c>
      <c r="E1529" s="12" t="s">
        <v>31</v>
      </c>
      <c r="F1529" s="14">
        <v>1</v>
      </c>
      <c r="G1529" s="14" t="s">
        <v>59</v>
      </c>
      <c r="H1529" s="10">
        <v>2</v>
      </c>
      <c r="I1529" s="13" t="s">
        <v>38</v>
      </c>
      <c r="J1529" s="12" t="s">
        <v>395</v>
      </c>
      <c r="K1529" s="11" t="str">
        <f>VLOOKUP(Table7[[#This Row],[CID]],ALY,2,FALSE)</f>
        <v>Verb Forms/Tense Agreement</v>
      </c>
    </row>
    <row r="1530" spans="1:11" x14ac:dyDescent="0.2">
      <c r="A1530" s="8" t="str">
        <f>Table7[[#This Row],[Test No.]]&amp;Table7[[#This Row],[Section]]&amp;Table7[[#This Row],[Q. No.]]</f>
        <v>P21E29</v>
      </c>
      <c r="B1530" s="8"/>
      <c r="C1530" s="15" t="s">
        <v>129</v>
      </c>
      <c r="D1530" s="14">
        <v>29</v>
      </c>
      <c r="E1530" s="12" t="s">
        <v>31</v>
      </c>
      <c r="F1530" s="14">
        <v>1</v>
      </c>
      <c r="G1530" s="14" t="s">
        <v>59</v>
      </c>
      <c r="H1530" s="10">
        <v>3</v>
      </c>
      <c r="I1530" s="13" t="s">
        <v>39</v>
      </c>
      <c r="J1530" s="12" t="s">
        <v>399</v>
      </c>
      <c r="K1530" s="11" t="str">
        <f>VLOOKUP(Table7[[#This Row],[CID]],ALY,2,FALSE)</f>
        <v>Sentence Fragment</v>
      </c>
    </row>
    <row r="1531" spans="1:11" x14ac:dyDescent="0.2">
      <c r="A1531" s="8" t="str">
        <f>Table7[[#This Row],[Test No.]]&amp;Table7[[#This Row],[Section]]&amp;Table7[[#This Row],[Q. No.]]</f>
        <v>P21E30</v>
      </c>
      <c r="B1531" s="8"/>
      <c r="C1531" s="15" t="s">
        <v>129</v>
      </c>
      <c r="D1531" s="6">
        <v>30</v>
      </c>
      <c r="E1531" s="12" t="s">
        <v>31</v>
      </c>
      <c r="F1531" s="14">
        <v>2</v>
      </c>
      <c r="G1531" s="13" t="s">
        <v>57</v>
      </c>
      <c r="H1531" s="10">
        <v>5</v>
      </c>
      <c r="I1531" s="13" t="s">
        <v>41</v>
      </c>
      <c r="J1531" s="12" t="s">
        <v>520</v>
      </c>
      <c r="K1531" s="11" t="str">
        <f>VLOOKUP(Table7[[#This Row],[CID]],ALY,2,FALSE)</f>
        <v>Reorganization</v>
      </c>
    </row>
    <row r="1532" spans="1:11" x14ac:dyDescent="0.2">
      <c r="A1532" s="8" t="str">
        <f>Table7[[#This Row],[Test No.]]&amp;Table7[[#This Row],[Section]]&amp;Table7[[#This Row],[Q. No.]]</f>
        <v>P21E31</v>
      </c>
      <c r="B1532" s="8"/>
      <c r="C1532" s="15" t="s">
        <v>129</v>
      </c>
      <c r="D1532" s="14">
        <v>31</v>
      </c>
      <c r="E1532" s="12" t="s">
        <v>31</v>
      </c>
      <c r="F1532" s="14">
        <v>1</v>
      </c>
      <c r="G1532" s="14" t="s">
        <v>59</v>
      </c>
      <c r="H1532" s="14">
        <v>1</v>
      </c>
      <c r="I1532" s="14" t="s">
        <v>37</v>
      </c>
      <c r="J1532" s="12" t="s">
        <v>387</v>
      </c>
      <c r="K1532" s="11" t="str">
        <f>VLOOKUP(Table7[[#This Row],[CID]],ALY,2,FALSE)</f>
        <v>Commas</v>
      </c>
    </row>
    <row r="1533" spans="1:11" x14ac:dyDescent="0.2">
      <c r="A1533" s="8" t="str">
        <f>Table7[[#This Row],[Test No.]]&amp;Table7[[#This Row],[Section]]&amp;Table7[[#This Row],[Q. No.]]</f>
        <v>P21E32</v>
      </c>
      <c r="B1533" s="8"/>
      <c r="C1533" s="15" t="s">
        <v>129</v>
      </c>
      <c r="D1533" s="6">
        <v>32</v>
      </c>
      <c r="E1533" s="12" t="s">
        <v>31</v>
      </c>
      <c r="F1533" s="14">
        <v>2</v>
      </c>
      <c r="G1533" s="13" t="s">
        <v>57</v>
      </c>
      <c r="H1533" s="10">
        <v>6</v>
      </c>
      <c r="I1533" s="13" t="s">
        <v>42</v>
      </c>
      <c r="J1533" s="12" t="s">
        <v>523</v>
      </c>
      <c r="K1533" s="11" t="str">
        <f>VLOOKUP(Table7[[#This Row],[CID]],ALY,2,FALSE)</f>
        <v>Avoiding Ambiguity &amp; Redundancy</v>
      </c>
    </row>
    <row r="1534" spans="1:11" x14ac:dyDescent="0.2">
      <c r="A1534" s="8" t="str">
        <f>Table7[[#This Row],[Test No.]]&amp;Table7[[#This Row],[Section]]&amp;Table7[[#This Row],[Q. No.]]</f>
        <v>P21E33</v>
      </c>
      <c r="B1534" s="8"/>
      <c r="C1534" s="15" t="s">
        <v>129</v>
      </c>
      <c r="D1534" s="14">
        <v>33</v>
      </c>
      <c r="E1534" s="12" t="s">
        <v>31</v>
      </c>
      <c r="F1534" s="14">
        <v>1</v>
      </c>
      <c r="G1534" s="14" t="s">
        <v>59</v>
      </c>
      <c r="H1534" s="10">
        <v>2</v>
      </c>
      <c r="I1534" s="13" t="s">
        <v>38</v>
      </c>
      <c r="J1534" s="12" t="s">
        <v>394</v>
      </c>
      <c r="K1534" s="11" t="str">
        <f>VLOOKUP(Table7[[#This Row],[CID]],ALY,2,FALSE)</f>
        <v>Pronouns</v>
      </c>
    </row>
    <row r="1535" spans="1:11" x14ac:dyDescent="0.2">
      <c r="A1535" s="8" t="str">
        <f>Table7[[#This Row],[Test No.]]&amp;Table7[[#This Row],[Section]]&amp;Table7[[#This Row],[Q. No.]]</f>
        <v>P21E34</v>
      </c>
      <c r="B1535" s="8"/>
      <c r="C1535" s="15" t="s">
        <v>129</v>
      </c>
      <c r="D1535" s="6">
        <v>34</v>
      </c>
      <c r="E1535" s="12" t="s">
        <v>31</v>
      </c>
      <c r="F1535" s="14">
        <v>1</v>
      </c>
      <c r="G1535" s="14" t="s">
        <v>59</v>
      </c>
      <c r="H1535" s="10">
        <v>2</v>
      </c>
      <c r="I1535" s="13" t="s">
        <v>38</v>
      </c>
      <c r="J1535" s="12" t="s">
        <v>397</v>
      </c>
      <c r="K1535" s="11" t="str">
        <f>VLOOKUP(Table7[[#This Row],[CID]],ALY,2,FALSE)</f>
        <v>Word Choice</v>
      </c>
    </row>
    <row r="1536" spans="1:11" x14ac:dyDescent="0.2">
      <c r="A1536" s="8" t="str">
        <f>Table7[[#This Row],[Test No.]]&amp;Table7[[#This Row],[Section]]&amp;Table7[[#This Row],[Q. No.]]</f>
        <v>P21E35</v>
      </c>
      <c r="B1536" s="8"/>
      <c r="C1536" s="15" t="s">
        <v>129</v>
      </c>
      <c r="D1536" s="14">
        <v>35</v>
      </c>
      <c r="E1536" s="12" t="s">
        <v>31</v>
      </c>
      <c r="F1536" s="14">
        <v>2</v>
      </c>
      <c r="G1536" s="13" t="s">
        <v>57</v>
      </c>
      <c r="H1536" s="10">
        <v>6</v>
      </c>
      <c r="I1536" s="13" t="s">
        <v>42</v>
      </c>
      <c r="J1536" s="12" t="s">
        <v>522</v>
      </c>
      <c r="K1536" s="11" t="str">
        <f>VLOOKUP(Table7[[#This Row],[CID]],ALY,2,FALSE)</f>
        <v>Effectiveness</v>
      </c>
    </row>
    <row r="1537" spans="1:11" x14ac:dyDescent="0.2">
      <c r="A1537" s="8" t="str">
        <f>Table7[[#This Row],[Test No.]]&amp;Table7[[#This Row],[Section]]&amp;Table7[[#This Row],[Q. No.]]</f>
        <v>P21E36</v>
      </c>
      <c r="B1537" s="8"/>
      <c r="C1537" s="15" t="s">
        <v>129</v>
      </c>
      <c r="D1537" s="6">
        <v>36</v>
      </c>
      <c r="E1537" s="12" t="s">
        <v>31</v>
      </c>
      <c r="F1537" s="14">
        <v>2</v>
      </c>
      <c r="G1537" s="13" t="s">
        <v>57</v>
      </c>
      <c r="H1537" s="10">
        <v>4</v>
      </c>
      <c r="I1537" s="13" t="s">
        <v>40</v>
      </c>
      <c r="J1537" s="12" t="s">
        <v>512</v>
      </c>
      <c r="K1537" s="11" t="str">
        <f>VLOOKUP(Table7[[#This Row],[CID]],ALY,2,FALSE)</f>
        <v>Additional Detail &amp; Evidence</v>
      </c>
    </row>
    <row r="1538" spans="1:11" x14ac:dyDescent="0.2">
      <c r="A1538" s="8" t="str">
        <f>Table7[[#This Row],[Test No.]]&amp;Table7[[#This Row],[Section]]&amp;Table7[[#This Row],[Q. No.]]</f>
        <v>P21E37</v>
      </c>
      <c r="B1538" s="8"/>
      <c r="C1538" s="15" t="s">
        <v>129</v>
      </c>
      <c r="D1538" s="14">
        <v>37</v>
      </c>
      <c r="E1538" s="12" t="s">
        <v>31</v>
      </c>
      <c r="F1538" s="14">
        <v>1</v>
      </c>
      <c r="G1538" s="14" t="s">
        <v>59</v>
      </c>
      <c r="H1538" s="10">
        <v>2</v>
      </c>
      <c r="I1538" s="13" t="s">
        <v>38</v>
      </c>
      <c r="J1538" s="12" t="s">
        <v>397</v>
      </c>
      <c r="K1538" s="11" t="str">
        <f>VLOOKUP(Table7[[#This Row],[CID]],ALY,2,FALSE)</f>
        <v>Word Choice</v>
      </c>
    </row>
    <row r="1539" spans="1:11" x14ac:dyDescent="0.2">
      <c r="A1539" s="8" t="str">
        <f>Table7[[#This Row],[Test No.]]&amp;Table7[[#This Row],[Section]]&amp;Table7[[#This Row],[Q. No.]]</f>
        <v>P21E38</v>
      </c>
      <c r="B1539" s="8"/>
      <c r="C1539" s="15" t="s">
        <v>129</v>
      </c>
      <c r="D1539" s="6">
        <v>38</v>
      </c>
      <c r="E1539" s="12" t="s">
        <v>31</v>
      </c>
      <c r="F1539" s="14">
        <v>2</v>
      </c>
      <c r="G1539" s="13" t="s">
        <v>57</v>
      </c>
      <c r="H1539" s="10">
        <v>5</v>
      </c>
      <c r="I1539" s="13" t="s">
        <v>41</v>
      </c>
      <c r="J1539" s="12" t="s">
        <v>520</v>
      </c>
      <c r="K1539" s="11" t="str">
        <f>VLOOKUP(Table7[[#This Row],[CID]],ALY,2,FALSE)</f>
        <v>Reorganization</v>
      </c>
    </row>
    <row r="1540" spans="1:11" x14ac:dyDescent="0.2">
      <c r="A1540" s="8" t="str">
        <f>Table7[[#This Row],[Test No.]]&amp;Table7[[#This Row],[Section]]&amp;Table7[[#This Row],[Q. No.]]</f>
        <v>P21E39</v>
      </c>
      <c r="B1540" s="8"/>
      <c r="C1540" s="15" t="s">
        <v>129</v>
      </c>
      <c r="D1540" s="14">
        <v>39</v>
      </c>
      <c r="E1540" s="12" t="s">
        <v>31</v>
      </c>
      <c r="F1540" s="14">
        <v>1</v>
      </c>
      <c r="G1540" s="14" t="s">
        <v>59</v>
      </c>
      <c r="H1540" s="14">
        <v>1</v>
      </c>
      <c r="I1540" s="14" t="s">
        <v>37</v>
      </c>
      <c r="J1540" s="12" t="s">
        <v>387</v>
      </c>
      <c r="K1540" s="11" t="str">
        <f>VLOOKUP(Table7[[#This Row],[CID]],ALY,2,FALSE)</f>
        <v>Commas</v>
      </c>
    </row>
    <row r="1541" spans="1:11" x14ac:dyDescent="0.2">
      <c r="A1541" s="8" t="str">
        <f>Table7[[#This Row],[Test No.]]&amp;Table7[[#This Row],[Section]]&amp;Table7[[#This Row],[Q. No.]]</f>
        <v>P21E40</v>
      </c>
      <c r="B1541" s="8"/>
      <c r="C1541" s="15" t="s">
        <v>129</v>
      </c>
      <c r="D1541" s="6">
        <v>40</v>
      </c>
      <c r="E1541" s="12" t="s">
        <v>31</v>
      </c>
      <c r="F1541" s="14">
        <v>1</v>
      </c>
      <c r="G1541" s="14" t="s">
        <v>59</v>
      </c>
      <c r="H1541" s="10">
        <v>2</v>
      </c>
      <c r="I1541" s="13" t="s">
        <v>38</v>
      </c>
      <c r="J1541" s="12" t="s">
        <v>395</v>
      </c>
      <c r="K1541" s="11" t="str">
        <f>VLOOKUP(Table7[[#This Row],[CID]],ALY,2,FALSE)</f>
        <v>Verb Forms/Tense Agreement</v>
      </c>
    </row>
    <row r="1542" spans="1:11" x14ac:dyDescent="0.2">
      <c r="A1542" s="8" t="str">
        <f>Table7[[#This Row],[Test No.]]&amp;Table7[[#This Row],[Section]]&amp;Table7[[#This Row],[Q. No.]]</f>
        <v>P21E41</v>
      </c>
      <c r="B1542" s="8"/>
      <c r="C1542" s="15" t="s">
        <v>129</v>
      </c>
      <c r="D1542" s="14">
        <v>41</v>
      </c>
      <c r="E1542" s="12" t="s">
        <v>31</v>
      </c>
      <c r="F1542" s="14">
        <v>1</v>
      </c>
      <c r="G1542" s="14" t="s">
        <v>59</v>
      </c>
      <c r="H1542" s="10">
        <v>3</v>
      </c>
      <c r="I1542" s="13" t="s">
        <v>39</v>
      </c>
      <c r="J1542" s="12" t="s">
        <v>402</v>
      </c>
      <c r="K1542" s="11" t="str">
        <f>VLOOKUP(Table7[[#This Row],[CID]],ALY,2,FALSE)</f>
        <v>Faulty Modifier</v>
      </c>
    </row>
    <row r="1543" spans="1:11" x14ac:dyDescent="0.2">
      <c r="A1543" s="8" t="str">
        <f>Table7[[#This Row],[Test No.]]&amp;Table7[[#This Row],[Section]]&amp;Table7[[#This Row],[Q. No.]]</f>
        <v>P21E42</v>
      </c>
      <c r="B1543" s="8"/>
      <c r="C1543" s="15" t="s">
        <v>129</v>
      </c>
      <c r="D1543" s="6">
        <v>42</v>
      </c>
      <c r="E1543" s="12" t="s">
        <v>31</v>
      </c>
      <c r="F1543" s="14">
        <v>2</v>
      </c>
      <c r="G1543" s="13" t="s">
        <v>57</v>
      </c>
      <c r="H1543" s="10">
        <v>5</v>
      </c>
      <c r="I1543" s="13" t="s">
        <v>41</v>
      </c>
      <c r="J1543" s="12" t="s">
        <v>519</v>
      </c>
      <c r="K1543" s="11" t="str">
        <f>VLOOKUP(Table7[[#This Row],[CID]],ALY,2,FALSE)</f>
        <v>Opening/Transitional/Closing</v>
      </c>
    </row>
    <row r="1544" spans="1:11" x14ac:dyDescent="0.2">
      <c r="A1544" s="8" t="str">
        <f>Table7[[#This Row],[Test No.]]&amp;Table7[[#This Row],[Section]]&amp;Table7[[#This Row],[Q. No.]]</f>
        <v>P21E43</v>
      </c>
      <c r="B1544" s="8"/>
      <c r="C1544" s="15" t="s">
        <v>129</v>
      </c>
      <c r="D1544" s="14">
        <v>43</v>
      </c>
      <c r="E1544" s="12" t="s">
        <v>31</v>
      </c>
      <c r="F1544" s="14">
        <v>2</v>
      </c>
      <c r="G1544" s="13" t="s">
        <v>57</v>
      </c>
      <c r="H1544" s="10">
        <v>4</v>
      </c>
      <c r="I1544" s="13" t="s">
        <v>40</v>
      </c>
      <c r="J1544" s="12" t="s">
        <v>516</v>
      </c>
      <c r="K1544" s="11" t="str">
        <f>VLOOKUP(Table7[[#This Row],[CID]],ALY,2,FALSE)</f>
        <v>Transitions &amp; Topic Sentences</v>
      </c>
    </row>
    <row r="1545" spans="1:11" x14ac:dyDescent="0.2">
      <c r="A1545" s="8" t="str">
        <f>Table7[[#This Row],[Test No.]]&amp;Table7[[#This Row],[Section]]&amp;Table7[[#This Row],[Q. No.]]</f>
        <v>P21E44</v>
      </c>
      <c r="B1545" s="8"/>
      <c r="C1545" s="15" t="s">
        <v>129</v>
      </c>
      <c r="D1545" s="6">
        <v>44</v>
      </c>
      <c r="E1545" s="12" t="s">
        <v>31</v>
      </c>
      <c r="F1545" s="14">
        <v>1</v>
      </c>
      <c r="G1545" s="14" t="s">
        <v>59</v>
      </c>
      <c r="H1545" s="10">
        <v>2</v>
      </c>
      <c r="I1545" s="13" t="s">
        <v>38</v>
      </c>
      <c r="J1545" s="12" t="s">
        <v>398</v>
      </c>
      <c r="K1545" s="11" t="str">
        <f>VLOOKUP(Table7[[#This Row],[CID]],ALY,2,FALSE)</f>
        <v>Idioms</v>
      </c>
    </row>
    <row r="1546" spans="1:11" x14ac:dyDescent="0.2">
      <c r="A1546" s="8" t="str">
        <f>Table7[[#This Row],[Test No.]]&amp;Table7[[#This Row],[Section]]&amp;Table7[[#This Row],[Q. No.]]</f>
        <v>P21E45</v>
      </c>
      <c r="B1546" s="8"/>
      <c r="C1546" s="15" t="s">
        <v>129</v>
      </c>
      <c r="D1546" s="14">
        <v>45</v>
      </c>
      <c r="E1546" s="12" t="s">
        <v>31</v>
      </c>
      <c r="F1546" s="14">
        <v>2</v>
      </c>
      <c r="G1546" s="13" t="s">
        <v>57</v>
      </c>
      <c r="H1546" s="10">
        <v>5</v>
      </c>
      <c r="I1546" s="13" t="s">
        <v>41</v>
      </c>
      <c r="J1546" s="12" t="s">
        <v>520</v>
      </c>
      <c r="K1546" s="11" t="str">
        <f>VLOOKUP(Table7[[#This Row],[CID]],ALY,2,FALSE)</f>
        <v>Reorganization</v>
      </c>
    </row>
    <row r="1547" spans="1:11" x14ac:dyDescent="0.2">
      <c r="A1547" s="8" t="str">
        <f>Table7[[#This Row],[Test No.]]&amp;Table7[[#This Row],[Section]]&amp;Table7[[#This Row],[Q. No.]]</f>
        <v>P21E46</v>
      </c>
      <c r="B1547" s="8"/>
      <c r="C1547" s="15" t="s">
        <v>129</v>
      </c>
      <c r="D1547" s="6">
        <v>46</v>
      </c>
      <c r="E1547" s="12" t="s">
        <v>31</v>
      </c>
      <c r="F1547" s="14">
        <v>2</v>
      </c>
      <c r="G1547" s="13" t="s">
        <v>57</v>
      </c>
      <c r="H1547" s="10">
        <v>4</v>
      </c>
      <c r="I1547" s="13" t="s">
        <v>40</v>
      </c>
      <c r="J1547" s="12" t="s">
        <v>514</v>
      </c>
      <c r="K1547" s="11" t="str">
        <f>VLOOKUP(Table7[[#This Row],[CID]],ALY,2,FALSE)</f>
        <v>Relation to Paragraph/Essay</v>
      </c>
    </row>
    <row r="1548" spans="1:11" x14ac:dyDescent="0.2">
      <c r="A1548" s="8" t="str">
        <f>Table7[[#This Row],[Test No.]]&amp;Table7[[#This Row],[Section]]&amp;Table7[[#This Row],[Q. No.]]</f>
        <v>P21E47</v>
      </c>
      <c r="B1548" s="8"/>
      <c r="C1548" s="15" t="s">
        <v>129</v>
      </c>
      <c r="D1548" s="14">
        <v>47</v>
      </c>
      <c r="E1548" s="12" t="s">
        <v>31</v>
      </c>
      <c r="F1548" s="14">
        <v>1</v>
      </c>
      <c r="G1548" s="14" t="s">
        <v>59</v>
      </c>
      <c r="H1548" s="10">
        <v>3</v>
      </c>
      <c r="I1548" s="13" t="s">
        <v>39</v>
      </c>
      <c r="J1548" s="12" t="s">
        <v>399</v>
      </c>
      <c r="K1548" s="11" t="str">
        <f>VLOOKUP(Table7[[#This Row],[CID]],ALY,2,FALSE)</f>
        <v>Sentence Fragment</v>
      </c>
    </row>
    <row r="1549" spans="1:11" x14ac:dyDescent="0.2">
      <c r="A1549" s="8" t="str">
        <f>Table7[[#This Row],[Test No.]]&amp;Table7[[#This Row],[Section]]&amp;Table7[[#This Row],[Q. No.]]</f>
        <v>P21E48</v>
      </c>
      <c r="B1549" s="8"/>
      <c r="C1549" s="15" t="s">
        <v>129</v>
      </c>
      <c r="D1549" s="6">
        <v>48</v>
      </c>
      <c r="E1549" s="12" t="s">
        <v>31</v>
      </c>
      <c r="F1549" s="14">
        <v>1</v>
      </c>
      <c r="G1549" s="14" t="s">
        <v>59</v>
      </c>
      <c r="H1549" s="10">
        <v>2</v>
      </c>
      <c r="I1549" s="13" t="s">
        <v>38</v>
      </c>
      <c r="J1549" s="12" t="s">
        <v>397</v>
      </c>
      <c r="K1549" s="11" t="str">
        <f>VLOOKUP(Table7[[#This Row],[CID]],ALY,2,FALSE)</f>
        <v>Word Choice</v>
      </c>
    </row>
    <row r="1550" spans="1:11" x14ac:dyDescent="0.2">
      <c r="A1550" s="8" t="str">
        <f>Table7[[#This Row],[Test No.]]&amp;Table7[[#This Row],[Section]]&amp;Table7[[#This Row],[Q. No.]]</f>
        <v>P21E49</v>
      </c>
      <c r="B1550" s="8"/>
      <c r="C1550" s="15" t="s">
        <v>129</v>
      </c>
      <c r="D1550" s="14">
        <v>49</v>
      </c>
      <c r="E1550" s="12" t="s">
        <v>31</v>
      </c>
      <c r="F1550" s="14">
        <v>1</v>
      </c>
      <c r="G1550" s="14" t="s">
        <v>59</v>
      </c>
      <c r="H1550" s="14">
        <v>1</v>
      </c>
      <c r="I1550" s="14" t="s">
        <v>37</v>
      </c>
      <c r="J1550" s="12" t="s">
        <v>387</v>
      </c>
      <c r="K1550" s="11" t="str">
        <f>VLOOKUP(Table7[[#This Row],[CID]],ALY,2,FALSE)</f>
        <v>Commas</v>
      </c>
    </row>
    <row r="1551" spans="1:11" x14ac:dyDescent="0.2">
      <c r="A1551" s="8" t="str">
        <f>Table7[[#This Row],[Test No.]]&amp;Table7[[#This Row],[Section]]&amp;Table7[[#This Row],[Q. No.]]</f>
        <v>P21E50</v>
      </c>
      <c r="B1551" s="8"/>
      <c r="C1551" s="15" t="s">
        <v>129</v>
      </c>
      <c r="D1551" s="6">
        <v>50</v>
      </c>
      <c r="E1551" s="12" t="s">
        <v>31</v>
      </c>
      <c r="F1551" s="14">
        <v>1</v>
      </c>
      <c r="G1551" s="14" t="s">
        <v>59</v>
      </c>
      <c r="H1551" s="10">
        <v>2</v>
      </c>
      <c r="I1551" s="13" t="s">
        <v>38</v>
      </c>
      <c r="J1551" s="12" t="s">
        <v>395</v>
      </c>
      <c r="K1551" s="11" t="str">
        <f>VLOOKUP(Table7[[#This Row],[CID]],ALY,2,FALSE)</f>
        <v>Verb Forms/Tense Agreement</v>
      </c>
    </row>
    <row r="1552" spans="1:11" x14ac:dyDescent="0.2">
      <c r="A1552" s="8" t="str">
        <f>Table7[[#This Row],[Test No.]]&amp;Table7[[#This Row],[Section]]&amp;Table7[[#This Row],[Q. No.]]</f>
        <v>P21E51</v>
      </c>
      <c r="B1552" s="8"/>
      <c r="C1552" s="15" t="s">
        <v>129</v>
      </c>
      <c r="D1552" s="14">
        <v>51</v>
      </c>
      <c r="E1552" s="12" t="s">
        <v>31</v>
      </c>
      <c r="F1552" s="14">
        <v>2</v>
      </c>
      <c r="G1552" s="13" t="s">
        <v>57</v>
      </c>
      <c r="H1552" s="10">
        <v>5</v>
      </c>
      <c r="I1552" s="13" t="s">
        <v>41</v>
      </c>
      <c r="J1552" s="12" t="s">
        <v>520</v>
      </c>
      <c r="K1552" s="11" t="str">
        <f>VLOOKUP(Table7[[#This Row],[CID]],ALY,2,FALSE)</f>
        <v>Reorganization</v>
      </c>
    </row>
    <row r="1553" spans="1:11" x14ac:dyDescent="0.2">
      <c r="A1553" s="8" t="str">
        <f>Table7[[#This Row],[Test No.]]&amp;Table7[[#This Row],[Section]]&amp;Table7[[#This Row],[Q. No.]]</f>
        <v>P21E52</v>
      </c>
      <c r="B1553" s="8"/>
      <c r="C1553" s="15" t="s">
        <v>129</v>
      </c>
      <c r="D1553" s="6">
        <v>52</v>
      </c>
      <c r="E1553" s="12" t="s">
        <v>31</v>
      </c>
      <c r="F1553" s="14">
        <v>1</v>
      </c>
      <c r="G1553" s="14" t="s">
        <v>59</v>
      </c>
      <c r="H1553" s="14">
        <v>1</v>
      </c>
      <c r="I1553" s="14" t="s">
        <v>37</v>
      </c>
      <c r="J1553" s="12" t="s">
        <v>387</v>
      </c>
      <c r="K1553" s="11" t="str">
        <f>VLOOKUP(Table7[[#This Row],[CID]],ALY,2,FALSE)</f>
        <v>Commas</v>
      </c>
    </row>
    <row r="1554" spans="1:11" x14ac:dyDescent="0.2">
      <c r="A1554" s="8" t="str">
        <f>Table7[[#This Row],[Test No.]]&amp;Table7[[#This Row],[Section]]&amp;Table7[[#This Row],[Q. No.]]</f>
        <v>P21E53</v>
      </c>
      <c r="B1554" s="8"/>
      <c r="C1554" s="15" t="s">
        <v>129</v>
      </c>
      <c r="D1554" s="14">
        <v>53</v>
      </c>
      <c r="E1554" s="12" t="s">
        <v>31</v>
      </c>
      <c r="F1554" s="14">
        <v>2</v>
      </c>
      <c r="G1554" s="13" t="s">
        <v>57</v>
      </c>
      <c r="H1554" s="10">
        <v>6</v>
      </c>
      <c r="I1554" s="13" t="s">
        <v>42</v>
      </c>
      <c r="J1554" s="12" t="s">
        <v>523</v>
      </c>
      <c r="K1554" s="11" t="str">
        <f>VLOOKUP(Table7[[#This Row],[CID]],ALY,2,FALSE)</f>
        <v>Avoiding Ambiguity &amp; Redundancy</v>
      </c>
    </row>
    <row r="1555" spans="1:11" x14ac:dyDescent="0.2">
      <c r="A1555" s="8" t="str">
        <f>Table7[[#This Row],[Test No.]]&amp;Table7[[#This Row],[Section]]&amp;Table7[[#This Row],[Q. No.]]</f>
        <v>P21E54</v>
      </c>
      <c r="B1555" s="8"/>
      <c r="C1555" s="15" t="s">
        <v>129</v>
      </c>
      <c r="D1555" s="6">
        <v>54</v>
      </c>
      <c r="E1555" s="12" t="s">
        <v>31</v>
      </c>
      <c r="F1555" s="14">
        <v>2</v>
      </c>
      <c r="G1555" s="13" t="s">
        <v>57</v>
      </c>
      <c r="H1555" s="10">
        <v>6</v>
      </c>
      <c r="I1555" s="13" t="s">
        <v>42</v>
      </c>
      <c r="J1555" s="12" t="s">
        <v>523</v>
      </c>
      <c r="K1555" s="11" t="str">
        <f>VLOOKUP(Table7[[#This Row],[CID]],ALY,2,FALSE)</f>
        <v>Avoiding Ambiguity &amp; Redundancy</v>
      </c>
    </row>
    <row r="1556" spans="1:11" x14ac:dyDescent="0.2">
      <c r="A1556" s="8" t="str">
        <f>Table7[[#This Row],[Test No.]]&amp;Table7[[#This Row],[Section]]&amp;Table7[[#This Row],[Q. No.]]</f>
        <v>P21E55</v>
      </c>
      <c r="B1556" s="8"/>
      <c r="C1556" s="15" t="s">
        <v>129</v>
      </c>
      <c r="D1556" s="14">
        <v>55</v>
      </c>
      <c r="E1556" s="12" t="s">
        <v>31</v>
      </c>
      <c r="F1556" s="14">
        <v>2</v>
      </c>
      <c r="G1556" s="13" t="s">
        <v>57</v>
      </c>
      <c r="H1556" s="10">
        <v>6</v>
      </c>
      <c r="I1556" s="13" t="s">
        <v>42</v>
      </c>
      <c r="J1556" s="12" t="s">
        <v>523</v>
      </c>
      <c r="K1556" s="11" t="str">
        <f>VLOOKUP(Table7[[#This Row],[CID]],ALY,2,FALSE)</f>
        <v>Avoiding Ambiguity &amp; Redundancy</v>
      </c>
    </row>
    <row r="1557" spans="1:11" x14ac:dyDescent="0.2">
      <c r="A1557" s="8" t="str">
        <f>Table7[[#This Row],[Test No.]]&amp;Table7[[#This Row],[Section]]&amp;Table7[[#This Row],[Q. No.]]</f>
        <v>P21E56</v>
      </c>
      <c r="B1557" s="8"/>
      <c r="C1557" s="15" t="s">
        <v>129</v>
      </c>
      <c r="D1557" s="6">
        <v>56</v>
      </c>
      <c r="E1557" s="12" t="s">
        <v>31</v>
      </c>
      <c r="F1557" s="14">
        <v>2</v>
      </c>
      <c r="G1557" s="13" t="s">
        <v>57</v>
      </c>
      <c r="H1557" s="10">
        <v>4</v>
      </c>
      <c r="I1557" s="13" t="s">
        <v>40</v>
      </c>
      <c r="J1557" s="12" t="s">
        <v>516</v>
      </c>
      <c r="K1557" s="11" t="str">
        <f>VLOOKUP(Table7[[#This Row],[CID]],ALY,2,FALSE)</f>
        <v>Transitions &amp; Topic Sentences</v>
      </c>
    </row>
    <row r="1558" spans="1:11" x14ac:dyDescent="0.2">
      <c r="A1558" s="8" t="str">
        <f>Table7[[#This Row],[Test No.]]&amp;Table7[[#This Row],[Section]]&amp;Table7[[#This Row],[Q. No.]]</f>
        <v>P21E57</v>
      </c>
      <c r="B1558" s="8"/>
      <c r="C1558" s="15" t="s">
        <v>129</v>
      </c>
      <c r="D1558" s="14">
        <v>57</v>
      </c>
      <c r="E1558" s="12" t="s">
        <v>31</v>
      </c>
      <c r="F1558" s="14">
        <v>2</v>
      </c>
      <c r="G1558" s="13" t="s">
        <v>57</v>
      </c>
      <c r="H1558" s="10">
        <v>4</v>
      </c>
      <c r="I1558" s="13" t="s">
        <v>40</v>
      </c>
      <c r="J1558" s="12" t="s">
        <v>516</v>
      </c>
      <c r="K1558" s="11" t="str">
        <f>VLOOKUP(Table7[[#This Row],[CID]],ALY,2,FALSE)</f>
        <v>Transitions &amp; Topic Sentences</v>
      </c>
    </row>
    <row r="1559" spans="1:11" x14ac:dyDescent="0.2">
      <c r="A1559" s="8" t="str">
        <f>Table7[[#This Row],[Test No.]]&amp;Table7[[#This Row],[Section]]&amp;Table7[[#This Row],[Q. No.]]</f>
        <v>P21E58</v>
      </c>
      <c r="B1559" s="8"/>
      <c r="C1559" s="15" t="s">
        <v>129</v>
      </c>
      <c r="D1559" s="6">
        <v>58</v>
      </c>
      <c r="E1559" s="12" t="s">
        <v>31</v>
      </c>
      <c r="F1559" s="14">
        <v>1</v>
      </c>
      <c r="G1559" s="14" t="s">
        <v>59</v>
      </c>
      <c r="H1559" s="10">
        <v>2</v>
      </c>
      <c r="I1559" s="13" t="s">
        <v>38</v>
      </c>
      <c r="J1559" s="12" t="s">
        <v>393</v>
      </c>
      <c r="K1559" s="11" t="str">
        <f>VLOOKUP(Table7[[#This Row],[CID]],ALY,2,FALSE)</f>
        <v>SVA</v>
      </c>
    </row>
    <row r="1560" spans="1:11" x14ac:dyDescent="0.2">
      <c r="A1560" s="8" t="str">
        <f>Table7[[#This Row],[Test No.]]&amp;Table7[[#This Row],[Section]]&amp;Table7[[#This Row],[Q. No.]]</f>
        <v>P21E59</v>
      </c>
      <c r="B1560" s="8"/>
      <c r="C1560" s="15" t="s">
        <v>129</v>
      </c>
      <c r="D1560" s="14">
        <v>59</v>
      </c>
      <c r="E1560" s="12" t="s">
        <v>31</v>
      </c>
      <c r="F1560" s="14">
        <v>1</v>
      </c>
      <c r="G1560" s="14" t="s">
        <v>59</v>
      </c>
      <c r="H1560" s="10">
        <v>2</v>
      </c>
      <c r="I1560" s="13" t="s">
        <v>38</v>
      </c>
      <c r="J1560" s="12" t="s">
        <v>394</v>
      </c>
      <c r="K1560" s="11" t="str">
        <f>VLOOKUP(Table7[[#This Row],[CID]],ALY,2,FALSE)</f>
        <v>Pronouns</v>
      </c>
    </row>
    <row r="1561" spans="1:11" x14ac:dyDescent="0.2">
      <c r="A1561" s="8" t="str">
        <f>Table7[[#This Row],[Test No.]]&amp;Table7[[#This Row],[Section]]&amp;Table7[[#This Row],[Q. No.]]</f>
        <v>P21E60</v>
      </c>
      <c r="B1561" s="8"/>
      <c r="C1561" s="15" t="s">
        <v>129</v>
      </c>
      <c r="D1561" s="6">
        <v>60</v>
      </c>
      <c r="E1561" s="12" t="s">
        <v>31</v>
      </c>
      <c r="F1561" s="14">
        <v>2</v>
      </c>
      <c r="G1561" s="13" t="s">
        <v>57</v>
      </c>
      <c r="H1561" s="10">
        <v>4</v>
      </c>
      <c r="I1561" s="13" t="s">
        <v>40</v>
      </c>
      <c r="J1561" s="12" t="s">
        <v>513</v>
      </c>
      <c r="K1561" s="11" t="str">
        <f>VLOOKUP(Table7[[#This Row],[CID]],ALY,2,FALSE)</f>
        <v>Writer's Goal</v>
      </c>
    </row>
    <row r="1562" spans="1:11" x14ac:dyDescent="0.2">
      <c r="A1562" s="8" t="str">
        <f>Table7[[#This Row],[Test No.]]&amp;Table7[[#This Row],[Section]]&amp;Table7[[#This Row],[Q. No.]]</f>
        <v>P21E61</v>
      </c>
      <c r="B1562" s="8"/>
      <c r="C1562" s="15" t="s">
        <v>129</v>
      </c>
      <c r="D1562" s="14">
        <v>61</v>
      </c>
      <c r="E1562" s="12" t="s">
        <v>31</v>
      </c>
      <c r="F1562" s="14">
        <v>1</v>
      </c>
      <c r="G1562" s="14" t="s">
        <v>59</v>
      </c>
      <c r="H1562" s="14">
        <v>1</v>
      </c>
      <c r="I1562" s="14" t="s">
        <v>37</v>
      </c>
      <c r="J1562" s="12" t="s">
        <v>387</v>
      </c>
      <c r="K1562" s="11" t="str">
        <f>VLOOKUP(Table7[[#This Row],[CID]],ALY,2,FALSE)</f>
        <v>Commas</v>
      </c>
    </row>
    <row r="1563" spans="1:11" x14ac:dyDescent="0.2">
      <c r="A1563" s="8" t="str">
        <f>Table7[[#This Row],[Test No.]]&amp;Table7[[#This Row],[Section]]&amp;Table7[[#This Row],[Q. No.]]</f>
        <v>P21E62</v>
      </c>
      <c r="B1563" s="8"/>
      <c r="C1563" s="15" t="s">
        <v>129</v>
      </c>
      <c r="D1563" s="6">
        <v>62</v>
      </c>
      <c r="E1563" s="12" t="s">
        <v>31</v>
      </c>
      <c r="F1563" s="14">
        <v>2</v>
      </c>
      <c r="G1563" s="13" t="s">
        <v>57</v>
      </c>
      <c r="H1563" s="10">
        <v>5</v>
      </c>
      <c r="I1563" s="13" t="s">
        <v>41</v>
      </c>
      <c r="J1563" s="12" t="s">
        <v>520</v>
      </c>
      <c r="K1563" s="11" t="str">
        <f>VLOOKUP(Table7[[#This Row],[CID]],ALY,2,FALSE)</f>
        <v>Reorganization</v>
      </c>
    </row>
    <row r="1564" spans="1:11" x14ac:dyDescent="0.2">
      <c r="A1564" s="8" t="str">
        <f>Table7[[#This Row],[Test No.]]&amp;Table7[[#This Row],[Section]]&amp;Table7[[#This Row],[Q. No.]]</f>
        <v>P21E63</v>
      </c>
      <c r="B1564" s="8"/>
      <c r="C1564" s="15" t="s">
        <v>129</v>
      </c>
      <c r="D1564" s="14">
        <v>63</v>
      </c>
      <c r="E1564" s="12" t="s">
        <v>31</v>
      </c>
      <c r="F1564" s="14">
        <v>1</v>
      </c>
      <c r="G1564" s="14" t="s">
        <v>59</v>
      </c>
      <c r="H1564" s="10">
        <v>3</v>
      </c>
      <c r="I1564" s="13" t="s">
        <v>39</v>
      </c>
      <c r="J1564" s="12" t="s">
        <v>399</v>
      </c>
      <c r="K1564" s="11" t="str">
        <f>VLOOKUP(Table7[[#This Row],[CID]],ALY,2,FALSE)</f>
        <v>Sentence Fragment</v>
      </c>
    </row>
    <row r="1565" spans="1:11" x14ac:dyDescent="0.2">
      <c r="A1565" s="8" t="str">
        <f>Table7[[#This Row],[Test No.]]&amp;Table7[[#This Row],[Section]]&amp;Table7[[#This Row],[Q. No.]]</f>
        <v>P21E64</v>
      </c>
      <c r="B1565" s="8"/>
      <c r="C1565" s="15" t="s">
        <v>129</v>
      </c>
      <c r="D1565" s="6">
        <v>64</v>
      </c>
      <c r="E1565" s="12" t="s">
        <v>31</v>
      </c>
      <c r="F1565" s="14">
        <v>1</v>
      </c>
      <c r="G1565" s="14" t="s">
        <v>59</v>
      </c>
      <c r="H1565" s="10">
        <v>2</v>
      </c>
      <c r="I1565" s="13" t="s">
        <v>38</v>
      </c>
      <c r="J1565" s="12" t="s">
        <v>397</v>
      </c>
      <c r="K1565" s="11" t="str">
        <f>VLOOKUP(Table7[[#This Row],[CID]],ALY,2,FALSE)</f>
        <v>Word Choice</v>
      </c>
    </row>
    <row r="1566" spans="1:11" x14ac:dyDescent="0.2">
      <c r="A1566" s="8" t="str">
        <f>Table7[[#This Row],[Test No.]]&amp;Table7[[#This Row],[Section]]&amp;Table7[[#This Row],[Q. No.]]</f>
        <v>P21E65</v>
      </c>
      <c r="B1566" s="8"/>
      <c r="C1566" s="15" t="s">
        <v>129</v>
      </c>
      <c r="D1566" s="14">
        <v>65</v>
      </c>
      <c r="E1566" s="12" t="s">
        <v>31</v>
      </c>
      <c r="F1566" s="14">
        <v>1</v>
      </c>
      <c r="G1566" s="14" t="s">
        <v>59</v>
      </c>
      <c r="H1566" s="10">
        <v>2</v>
      </c>
      <c r="I1566" s="13" t="s">
        <v>38</v>
      </c>
      <c r="J1566" s="12" t="s">
        <v>393</v>
      </c>
      <c r="K1566" s="11" t="str">
        <f>VLOOKUP(Table7[[#This Row],[CID]],ALY,2,FALSE)</f>
        <v>SVA</v>
      </c>
    </row>
    <row r="1567" spans="1:11" x14ac:dyDescent="0.2">
      <c r="A1567" s="8" t="str">
        <f>Table7[[#This Row],[Test No.]]&amp;Table7[[#This Row],[Section]]&amp;Table7[[#This Row],[Q. No.]]</f>
        <v>P21E66</v>
      </c>
      <c r="B1567" s="8"/>
      <c r="C1567" s="15" t="s">
        <v>129</v>
      </c>
      <c r="D1567" s="6">
        <v>66</v>
      </c>
      <c r="E1567" s="12" t="s">
        <v>31</v>
      </c>
      <c r="F1567" s="14">
        <v>2</v>
      </c>
      <c r="G1567" s="13" t="s">
        <v>57</v>
      </c>
      <c r="H1567" s="10">
        <v>6</v>
      </c>
      <c r="I1567" s="13" t="s">
        <v>42</v>
      </c>
      <c r="J1567" s="12" t="s">
        <v>523</v>
      </c>
      <c r="K1567" s="11" t="str">
        <f>VLOOKUP(Table7[[#This Row],[CID]],ALY,2,FALSE)</f>
        <v>Avoiding Ambiguity &amp; Redundancy</v>
      </c>
    </row>
    <row r="1568" spans="1:11" x14ac:dyDescent="0.2">
      <c r="A1568" s="8" t="str">
        <f>Table7[[#This Row],[Test No.]]&amp;Table7[[#This Row],[Section]]&amp;Table7[[#This Row],[Q. No.]]</f>
        <v>P21E67</v>
      </c>
      <c r="B1568" s="8"/>
      <c r="C1568" s="15" t="s">
        <v>129</v>
      </c>
      <c r="D1568" s="14">
        <v>67</v>
      </c>
      <c r="E1568" s="12" t="s">
        <v>31</v>
      </c>
      <c r="F1568" s="14">
        <v>1</v>
      </c>
      <c r="G1568" s="14" t="s">
        <v>59</v>
      </c>
      <c r="H1568" s="10">
        <v>2</v>
      </c>
      <c r="I1568" s="13" t="s">
        <v>38</v>
      </c>
      <c r="J1568" s="12" t="s">
        <v>398</v>
      </c>
      <c r="K1568" s="11" t="str">
        <f>VLOOKUP(Table7[[#This Row],[CID]],ALY,2,FALSE)</f>
        <v>Idioms</v>
      </c>
    </row>
    <row r="1569" spans="1:11" x14ac:dyDescent="0.2">
      <c r="A1569" s="8" t="str">
        <f>Table7[[#This Row],[Test No.]]&amp;Table7[[#This Row],[Section]]&amp;Table7[[#This Row],[Q. No.]]</f>
        <v>P21E68</v>
      </c>
      <c r="B1569" s="8"/>
      <c r="C1569" s="15" t="s">
        <v>129</v>
      </c>
      <c r="D1569" s="6">
        <v>68</v>
      </c>
      <c r="E1569" s="12" t="s">
        <v>31</v>
      </c>
      <c r="F1569" s="14">
        <v>1</v>
      </c>
      <c r="G1569" s="14" t="s">
        <v>59</v>
      </c>
      <c r="H1569" s="14">
        <v>1</v>
      </c>
      <c r="I1569" s="14" t="s">
        <v>37</v>
      </c>
      <c r="J1569" s="12" t="s">
        <v>387</v>
      </c>
      <c r="K1569" s="11" t="str">
        <f>VLOOKUP(Table7[[#This Row],[CID]],ALY,2,FALSE)</f>
        <v>Commas</v>
      </c>
    </row>
    <row r="1570" spans="1:11" x14ac:dyDescent="0.2">
      <c r="A1570" s="8" t="str">
        <f>Table7[[#This Row],[Test No.]]&amp;Table7[[#This Row],[Section]]&amp;Table7[[#This Row],[Q. No.]]</f>
        <v>P21E69</v>
      </c>
      <c r="B1570" s="8"/>
      <c r="C1570" s="15" t="s">
        <v>129</v>
      </c>
      <c r="D1570" s="14">
        <v>69</v>
      </c>
      <c r="E1570" s="12" t="s">
        <v>31</v>
      </c>
      <c r="F1570" s="14">
        <v>1</v>
      </c>
      <c r="G1570" s="14" t="s">
        <v>59</v>
      </c>
      <c r="H1570" s="14">
        <v>1</v>
      </c>
      <c r="I1570" s="14" t="s">
        <v>37</v>
      </c>
      <c r="J1570" s="12" t="s">
        <v>389</v>
      </c>
      <c r="K1570" s="11" t="str">
        <f>VLOOKUP(Table7[[#This Row],[CID]],ALY,2,FALSE)</f>
        <v>Colons</v>
      </c>
    </row>
    <row r="1571" spans="1:11" x14ac:dyDescent="0.2">
      <c r="A1571" s="8" t="str">
        <f>Table7[[#This Row],[Test No.]]&amp;Table7[[#This Row],[Section]]&amp;Table7[[#This Row],[Q. No.]]</f>
        <v>P21E70</v>
      </c>
      <c r="B1571" s="8"/>
      <c r="C1571" s="15" t="s">
        <v>129</v>
      </c>
      <c r="D1571" s="6">
        <v>70</v>
      </c>
      <c r="E1571" s="12" t="s">
        <v>31</v>
      </c>
      <c r="F1571" s="14">
        <v>2</v>
      </c>
      <c r="G1571" s="13" t="s">
        <v>57</v>
      </c>
      <c r="H1571" s="10">
        <v>5</v>
      </c>
      <c r="I1571" s="13" t="s">
        <v>41</v>
      </c>
      <c r="J1571" s="12" t="s">
        <v>519</v>
      </c>
      <c r="K1571" s="11" t="str">
        <f>VLOOKUP(Table7[[#This Row],[CID]],ALY,2,FALSE)</f>
        <v>Opening/Transitional/Closing</v>
      </c>
    </row>
    <row r="1572" spans="1:11" x14ac:dyDescent="0.2">
      <c r="A1572" s="8" t="str">
        <f>Table7[[#This Row],[Test No.]]&amp;Table7[[#This Row],[Section]]&amp;Table7[[#This Row],[Q. No.]]</f>
        <v>P21E71</v>
      </c>
      <c r="B1572" s="8"/>
      <c r="C1572" s="15" t="s">
        <v>129</v>
      </c>
      <c r="D1572" s="14">
        <v>71</v>
      </c>
      <c r="E1572" s="12" t="s">
        <v>31</v>
      </c>
      <c r="F1572" s="14">
        <v>2</v>
      </c>
      <c r="G1572" s="13" t="s">
        <v>57</v>
      </c>
      <c r="H1572" s="10">
        <v>4</v>
      </c>
      <c r="I1572" s="13" t="s">
        <v>40</v>
      </c>
      <c r="J1572" s="12" t="s">
        <v>516</v>
      </c>
      <c r="K1572" s="11" t="str">
        <f>VLOOKUP(Table7[[#This Row],[CID]],ALY,2,FALSE)</f>
        <v>Transitions &amp; Topic Sentences</v>
      </c>
    </row>
    <row r="1573" spans="1:11" x14ac:dyDescent="0.2">
      <c r="A1573" s="8" t="str">
        <f>Table7[[#This Row],[Test No.]]&amp;Table7[[#This Row],[Section]]&amp;Table7[[#This Row],[Q. No.]]</f>
        <v>P21E72</v>
      </c>
      <c r="B1573" s="8"/>
      <c r="C1573" s="15" t="s">
        <v>129</v>
      </c>
      <c r="D1573" s="6">
        <v>72</v>
      </c>
      <c r="E1573" s="12" t="s">
        <v>31</v>
      </c>
      <c r="F1573" s="14">
        <v>2</v>
      </c>
      <c r="G1573" s="13" t="s">
        <v>57</v>
      </c>
      <c r="H1573" s="10">
        <v>4</v>
      </c>
      <c r="I1573" s="13" t="s">
        <v>40</v>
      </c>
      <c r="J1573" s="12" t="s">
        <v>512</v>
      </c>
      <c r="K1573" s="11" t="str">
        <f>VLOOKUP(Table7[[#This Row],[CID]],ALY,2,FALSE)</f>
        <v>Additional Detail &amp; Evidence</v>
      </c>
    </row>
    <row r="1574" spans="1:11" x14ac:dyDescent="0.2">
      <c r="A1574" s="8" t="str">
        <f>Table7[[#This Row],[Test No.]]&amp;Table7[[#This Row],[Section]]&amp;Table7[[#This Row],[Q. No.]]</f>
        <v>P21E73</v>
      </c>
      <c r="B1574" s="8"/>
      <c r="C1574" s="15" t="s">
        <v>129</v>
      </c>
      <c r="D1574" s="14">
        <v>73</v>
      </c>
      <c r="E1574" s="12" t="s">
        <v>31</v>
      </c>
      <c r="F1574" s="14">
        <v>2</v>
      </c>
      <c r="G1574" s="13" t="s">
        <v>57</v>
      </c>
      <c r="H1574" s="10">
        <v>6</v>
      </c>
      <c r="I1574" s="13" t="s">
        <v>42</v>
      </c>
      <c r="J1574" s="12" t="s">
        <v>522</v>
      </c>
      <c r="K1574" s="11" t="str">
        <f>VLOOKUP(Table7[[#This Row],[CID]],ALY,2,FALSE)</f>
        <v>Effectiveness</v>
      </c>
    </row>
    <row r="1575" spans="1:11" x14ac:dyDescent="0.2">
      <c r="A1575" s="8" t="str">
        <f>Table7[[#This Row],[Test No.]]&amp;Table7[[#This Row],[Section]]&amp;Table7[[#This Row],[Q. No.]]</f>
        <v>P21E74</v>
      </c>
      <c r="B1575" s="8"/>
      <c r="C1575" s="15" t="s">
        <v>129</v>
      </c>
      <c r="D1575" s="6">
        <v>74</v>
      </c>
      <c r="E1575" s="12" t="s">
        <v>31</v>
      </c>
      <c r="F1575" s="14">
        <v>2</v>
      </c>
      <c r="G1575" s="13" t="s">
        <v>57</v>
      </c>
      <c r="H1575" s="10">
        <v>5</v>
      </c>
      <c r="I1575" s="13" t="s">
        <v>41</v>
      </c>
      <c r="J1575" s="12" t="s">
        <v>520</v>
      </c>
      <c r="K1575" s="11" t="str">
        <f>VLOOKUP(Table7[[#This Row],[CID]],ALY,2,FALSE)</f>
        <v>Reorganization</v>
      </c>
    </row>
    <row r="1576" spans="1:11" x14ac:dyDescent="0.2">
      <c r="A1576" s="8" t="str">
        <f>Table7[[#This Row],[Test No.]]&amp;Table7[[#This Row],[Section]]&amp;Table7[[#This Row],[Q. No.]]</f>
        <v>P21E75</v>
      </c>
      <c r="B1576" s="8"/>
      <c r="C1576" s="15" t="s">
        <v>129</v>
      </c>
      <c r="D1576" s="14">
        <v>75</v>
      </c>
      <c r="E1576" s="12" t="s">
        <v>31</v>
      </c>
      <c r="F1576" s="14">
        <v>2</v>
      </c>
      <c r="G1576" s="13" t="s">
        <v>57</v>
      </c>
      <c r="H1576" s="10">
        <v>4</v>
      </c>
      <c r="I1576" s="13" t="s">
        <v>40</v>
      </c>
      <c r="J1576" s="12" t="s">
        <v>513</v>
      </c>
      <c r="K1576" s="11" t="str">
        <f>VLOOKUP(Table7[[#This Row],[CID]],ALY,2,FALSE)</f>
        <v>Writer's Goal</v>
      </c>
    </row>
    <row r="1577" spans="1:11" x14ac:dyDescent="0.2">
      <c r="A1577" s="8" t="str">
        <f>Table7[[#This Row],[Test No.]]&amp;Table7[[#This Row],[Section]]&amp;Table7[[#This Row],[Q. No.]]</f>
        <v>P22E1</v>
      </c>
      <c r="B1577" s="8"/>
      <c r="C1577" s="15" t="s">
        <v>128</v>
      </c>
      <c r="D1577" s="6">
        <v>1</v>
      </c>
      <c r="E1577" s="12" t="s">
        <v>31</v>
      </c>
      <c r="F1577" s="14">
        <v>1</v>
      </c>
      <c r="G1577" s="14" t="s">
        <v>59</v>
      </c>
      <c r="H1577" s="10">
        <v>3</v>
      </c>
      <c r="I1577" s="13" t="s">
        <v>39</v>
      </c>
      <c r="J1577" s="12" t="s">
        <v>399</v>
      </c>
      <c r="K1577" s="11" t="str">
        <f>VLOOKUP(Table7[[#This Row],[CID]],ALY,2,FALSE)</f>
        <v>Sentence Fragment</v>
      </c>
    </row>
    <row r="1578" spans="1:11" x14ac:dyDescent="0.2">
      <c r="A1578" s="8" t="str">
        <f>Table7[[#This Row],[Test No.]]&amp;Table7[[#This Row],[Section]]&amp;Table7[[#This Row],[Q. No.]]</f>
        <v>P22E2</v>
      </c>
      <c r="B1578" s="8"/>
      <c r="C1578" s="15" t="s">
        <v>128</v>
      </c>
      <c r="D1578" s="6">
        <v>2</v>
      </c>
      <c r="E1578" s="12" t="s">
        <v>31</v>
      </c>
      <c r="F1578" s="14">
        <v>1</v>
      </c>
      <c r="G1578" s="14" t="s">
        <v>59</v>
      </c>
      <c r="H1578" s="10">
        <v>2</v>
      </c>
      <c r="I1578" s="13" t="s">
        <v>38</v>
      </c>
      <c r="J1578" s="12" t="s">
        <v>394</v>
      </c>
      <c r="K1578" s="11" t="str">
        <f>VLOOKUP(Table7[[#This Row],[CID]],ALY,2,FALSE)</f>
        <v>Pronouns</v>
      </c>
    </row>
    <row r="1579" spans="1:11" x14ac:dyDescent="0.2">
      <c r="A1579" s="8" t="str">
        <f>Table7[[#This Row],[Test No.]]&amp;Table7[[#This Row],[Section]]&amp;Table7[[#This Row],[Q. No.]]</f>
        <v>P22E3</v>
      </c>
      <c r="B1579" s="8"/>
      <c r="C1579" s="15" t="s">
        <v>128</v>
      </c>
      <c r="D1579" s="6">
        <v>3</v>
      </c>
      <c r="E1579" s="12" t="s">
        <v>31</v>
      </c>
      <c r="F1579" s="14">
        <v>1</v>
      </c>
      <c r="G1579" s="14" t="s">
        <v>59</v>
      </c>
      <c r="H1579" s="14">
        <v>1</v>
      </c>
      <c r="I1579" s="14" t="s">
        <v>37</v>
      </c>
      <c r="J1579" s="12" t="s">
        <v>387</v>
      </c>
      <c r="K1579" s="11" t="str">
        <f>VLOOKUP(Table7[[#This Row],[CID]],ALY,2,FALSE)</f>
        <v>Commas</v>
      </c>
    </row>
    <row r="1580" spans="1:11" x14ac:dyDescent="0.2">
      <c r="A1580" s="8" t="str">
        <f>Table7[[#This Row],[Test No.]]&amp;Table7[[#This Row],[Section]]&amp;Table7[[#This Row],[Q. No.]]</f>
        <v>P22E4</v>
      </c>
      <c r="B1580" s="8"/>
      <c r="C1580" s="15" t="s">
        <v>128</v>
      </c>
      <c r="D1580" s="6">
        <v>4</v>
      </c>
      <c r="E1580" s="12" t="s">
        <v>31</v>
      </c>
      <c r="F1580" s="14">
        <v>1</v>
      </c>
      <c r="G1580" s="14" t="s">
        <v>59</v>
      </c>
      <c r="H1580" s="10">
        <v>2</v>
      </c>
      <c r="I1580" s="13" t="s">
        <v>38</v>
      </c>
      <c r="J1580" s="12" t="s">
        <v>397</v>
      </c>
      <c r="K1580" s="11" t="str">
        <f>VLOOKUP(Table7[[#This Row],[CID]],ALY,2,FALSE)</f>
        <v>Word Choice</v>
      </c>
    </row>
    <row r="1581" spans="1:11" x14ac:dyDescent="0.2">
      <c r="A1581" s="8" t="str">
        <f>Table7[[#This Row],[Test No.]]&amp;Table7[[#This Row],[Section]]&amp;Table7[[#This Row],[Q. No.]]</f>
        <v>P22E5</v>
      </c>
      <c r="B1581" s="8"/>
      <c r="C1581" s="15" t="s">
        <v>128</v>
      </c>
      <c r="D1581" s="6">
        <v>5</v>
      </c>
      <c r="E1581" s="12" t="s">
        <v>31</v>
      </c>
      <c r="F1581" s="14">
        <v>1</v>
      </c>
      <c r="G1581" s="14" t="s">
        <v>59</v>
      </c>
      <c r="H1581" s="10">
        <v>2</v>
      </c>
      <c r="I1581" s="13" t="s">
        <v>38</v>
      </c>
      <c r="J1581" s="12" t="s">
        <v>397</v>
      </c>
      <c r="K1581" s="11" t="str">
        <f>VLOOKUP(Table7[[#This Row],[CID]],ALY,2,FALSE)</f>
        <v>Word Choice</v>
      </c>
    </row>
    <row r="1582" spans="1:11" x14ac:dyDescent="0.2">
      <c r="A1582" s="8" t="str">
        <f>Table7[[#This Row],[Test No.]]&amp;Table7[[#This Row],[Section]]&amp;Table7[[#This Row],[Q. No.]]</f>
        <v>P22E6</v>
      </c>
      <c r="B1582" s="8"/>
      <c r="C1582" s="15" t="s">
        <v>128</v>
      </c>
      <c r="D1582" s="6">
        <v>6</v>
      </c>
      <c r="E1582" s="12" t="s">
        <v>31</v>
      </c>
      <c r="F1582" s="14">
        <v>1</v>
      </c>
      <c r="G1582" s="14" t="s">
        <v>59</v>
      </c>
      <c r="H1582" s="10">
        <v>2</v>
      </c>
      <c r="I1582" s="13" t="s">
        <v>38</v>
      </c>
      <c r="J1582" s="12" t="s">
        <v>398</v>
      </c>
      <c r="K1582" s="11" t="str">
        <f>VLOOKUP(Table7[[#This Row],[CID]],ALY,2,FALSE)</f>
        <v>Idioms</v>
      </c>
    </row>
    <row r="1583" spans="1:11" x14ac:dyDescent="0.2">
      <c r="A1583" s="8" t="str">
        <f>Table7[[#This Row],[Test No.]]&amp;Table7[[#This Row],[Section]]&amp;Table7[[#This Row],[Q. No.]]</f>
        <v>P22E7</v>
      </c>
      <c r="B1583" s="8"/>
      <c r="C1583" s="15" t="s">
        <v>128</v>
      </c>
      <c r="D1583" s="6">
        <v>7</v>
      </c>
      <c r="E1583" s="12" t="s">
        <v>31</v>
      </c>
      <c r="F1583" s="14">
        <v>1</v>
      </c>
      <c r="G1583" s="14" t="s">
        <v>59</v>
      </c>
      <c r="H1583" s="10">
        <v>2</v>
      </c>
      <c r="I1583" s="13" t="s">
        <v>38</v>
      </c>
      <c r="J1583" s="12" t="s">
        <v>395</v>
      </c>
      <c r="K1583" s="11" t="str">
        <f>VLOOKUP(Table7[[#This Row],[CID]],ALY,2,FALSE)</f>
        <v>Verb Forms/Tense Agreement</v>
      </c>
    </row>
    <row r="1584" spans="1:11" x14ac:dyDescent="0.2">
      <c r="A1584" s="8" t="str">
        <f>Table7[[#This Row],[Test No.]]&amp;Table7[[#This Row],[Section]]&amp;Table7[[#This Row],[Q. No.]]</f>
        <v>P22E8</v>
      </c>
      <c r="B1584" s="8"/>
      <c r="C1584" s="15" t="s">
        <v>128</v>
      </c>
      <c r="D1584" s="6">
        <v>8</v>
      </c>
      <c r="E1584" s="12" t="s">
        <v>31</v>
      </c>
      <c r="F1584" s="14">
        <v>2</v>
      </c>
      <c r="G1584" s="13" t="s">
        <v>57</v>
      </c>
      <c r="H1584" s="10">
        <v>5</v>
      </c>
      <c r="I1584" s="13" t="s">
        <v>41</v>
      </c>
      <c r="J1584" s="12" t="s">
        <v>520</v>
      </c>
      <c r="K1584" s="11" t="str">
        <f>VLOOKUP(Table7[[#This Row],[CID]],ALY,2,FALSE)</f>
        <v>Reorganization</v>
      </c>
    </row>
    <row r="1585" spans="1:11" x14ac:dyDescent="0.2">
      <c r="A1585" s="8" t="str">
        <f>Table7[[#This Row],[Test No.]]&amp;Table7[[#This Row],[Section]]&amp;Table7[[#This Row],[Q. No.]]</f>
        <v>P22E9</v>
      </c>
      <c r="B1585" s="8"/>
      <c r="C1585" s="15" t="s">
        <v>128</v>
      </c>
      <c r="D1585" s="6">
        <v>9</v>
      </c>
      <c r="E1585" s="12" t="s">
        <v>31</v>
      </c>
      <c r="F1585" s="14">
        <v>1</v>
      </c>
      <c r="G1585" s="14" t="s">
        <v>59</v>
      </c>
      <c r="H1585" s="14">
        <v>1</v>
      </c>
      <c r="I1585" s="14" t="s">
        <v>37</v>
      </c>
      <c r="J1585" s="12" t="s">
        <v>388</v>
      </c>
      <c r="K1585" s="11" t="str">
        <f>VLOOKUP(Table7[[#This Row],[CID]],ALY,2,FALSE)</f>
        <v>Apostrophes</v>
      </c>
    </row>
    <row r="1586" spans="1:11" x14ac:dyDescent="0.2">
      <c r="A1586" s="8" t="str">
        <f>Table7[[#This Row],[Test No.]]&amp;Table7[[#This Row],[Section]]&amp;Table7[[#This Row],[Q. No.]]</f>
        <v>P22E10</v>
      </c>
      <c r="B1586" s="8"/>
      <c r="C1586" s="15" t="s">
        <v>128</v>
      </c>
      <c r="D1586" s="6">
        <v>10</v>
      </c>
      <c r="E1586" s="12" t="s">
        <v>31</v>
      </c>
      <c r="F1586" s="14">
        <v>2</v>
      </c>
      <c r="G1586" s="13" t="s">
        <v>57</v>
      </c>
      <c r="H1586" s="10">
        <v>5</v>
      </c>
      <c r="I1586" s="13" t="s">
        <v>41</v>
      </c>
      <c r="J1586" s="12" t="s">
        <v>520</v>
      </c>
      <c r="K1586" s="11" t="str">
        <f>VLOOKUP(Table7[[#This Row],[CID]],ALY,2,FALSE)</f>
        <v>Reorganization</v>
      </c>
    </row>
    <row r="1587" spans="1:11" x14ac:dyDescent="0.2">
      <c r="A1587" s="8" t="str">
        <f>Table7[[#This Row],[Test No.]]&amp;Table7[[#This Row],[Section]]&amp;Table7[[#This Row],[Q. No.]]</f>
        <v>P22E11</v>
      </c>
      <c r="B1587" s="8"/>
      <c r="C1587" s="15" t="s">
        <v>128</v>
      </c>
      <c r="D1587" s="6">
        <v>11</v>
      </c>
      <c r="E1587" s="12" t="s">
        <v>31</v>
      </c>
      <c r="F1587" s="14">
        <v>2</v>
      </c>
      <c r="G1587" s="13" t="s">
        <v>57</v>
      </c>
      <c r="H1587" s="10">
        <v>6</v>
      </c>
      <c r="I1587" s="13" t="s">
        <v>42</v>
      </c>
      <c r="J1587" s="12" t="s">
        <v>523</v>
      </c>
      <c r="K1587" s="11" t="str">
        <f>VLOOKUP(Table7[[#This Row],[CID]],ALY,2,FALSE)</f>
        <v>Avoiding Ambiguity &amp; Redundancy</v>
      </c>
    </row>
    <row r="1588" spans="1:11" x14ac:dyDescent="0.2">
      <c r="A1588" s="8" t="str">
        <f>Table7[[#This Row],[Test No.]]&amp;Table7[[#This Row],[Section]]&amp;Table7[[#This Row],[Q. No.]]</f>
        <v>P22E12</v>
      </c>
      <c r="B1588" s="8"/>
      <c r="C1588" s="15" t="s">
        <v>128</v>
      </c>
      <c r="D1588" s="6">
        <v>12</v>
      </c>
      <c r="E1588" s="12" t="s">
        <v>31</v>
      </c>
      <c r="F1588" s="14">
        <v>2</v>
      </c>
      <c r="G1588" s="13" t="s">
        <v>57</v>
      </c>
      <c r="H1588" s="10">
        <v>4</v>
      </c>
      <c r="I1588" s="13" t="s">
        <v>40</v>
      </c>
      <c r="J1588" s="12" t="s">
        <v>516</v>
      </c>
      <c r="K1588" s="11" t="str">
        <f>VLOOKUP(Table7[[#This Row],[CID]],ALY,2,FALSE)</f>
        <v>Transitions &amp; Topic Sentences</v>
      </c>
    </row>
    <row r="1589" spans="1:11" x14ac:dyDescent="0.2">
      <c r="A1589" s="8" t="str">
        <f>Table7[[#This Row],[Test No.]]&amp;Table7[[#This Row],[Section]]&amp;Table7[[#This Row],[Q. No.]]</f>
        <v>P22E13</v>
      </c>
      <c r="B1589" s="8"/>
      <c r="C1589" s="15" t="s">
        <v>128</v>
      </c>
      <c r="D1589" s="6">
        <v>13</v>
      </c>
      <c r="E1589" s="12" t="s">
        <v>31</v>
      </c>
      <c r="F1589" s="14">
        <v>2</v>
      </c>
      <c r="G1589" s="13" t="s">
        <v>57</v>
      </c>
      <c r="H1589" s="10">
        <v>6</v>
      </c>
      <c r="I1589" s="13" t="s">
        <v>42</v>
      </c>
      <c r="J1589" s="12" t="s">
        <v>521</v>
      </c>
      <c r="K1589" s="11" t="str">
        <f>VLOOKUP(Table7[[#This Row],[CID]],ALY,2,FALSE)</f>
        <v>Word Choice</v>
      </c>
    </row>
    <row r="1590" spans="1:11" x14ac:dyDescent="0.2">
      <c r="A1590" s="8" t="str">
        <f>Table7[[#This Row],[Test No.]]&amp;Table7[[#This Row],[Section]]&amp;Table7[[#This Row],[Q. No.]]</f>
        <v>P22E14</v>
      </c>
      <c r="B1590" s="8"/>
      <c r="C1590" s="15" t="s">
        <v>128</v>
      </c>
      <c r="D1590" s="6">
        <v>14</v>
      </c>
      <c r="E1590" s="12" t="s">
        <v>31</v>
      </c>
      <c r="F1590" s="14">
        <v>2</v>
      </c>
      <c r="G1590" s="13" t="s">
        <v>57</v>
      </c>
      <c r="H1590" s="10">
        <v>6</v>
      </c>
      <c r="I1590" s="13" t="s">
        <v>42</v>
      </c>
      <c r="J1590" s="12" t="s">
        <v>521</v>
      </c>
      <c r="K1590" s="11" t="str">
        <f>VLOOKUP(Table7[[#This Row],[CID]],ALY,2,FALSE)</f>
        <v>Word Choice</v>
      </c>
    </row>
    <row r="1591" spans="1:11" x14ac:dyDescent="0.2">
      <c r="A1591" s="8" t="str">
        <f>Table7[[#This Row],[Test No.]]&amp;Table7[[#This Row],[Section]]&amp;Table7[[#This Row],[Q. No.]]</f>
        <v>P22E15</v>
      </c>
      <c r="B1591" s="8"/>
      <c r="C1591" s="15" t="s">
        <v>128</v>
      </c>
      <c r="D1591" s="6">
        <v>15</v>
      </c>
      <c r="E1591" s="12" t="s">
        <v>31</v>
      </c>
      <c r="F1591" s="14">
        <v>2</v>
      </c>
      <c r="G1591" s="13" t="s">
        <v>57</v>
      </c>
      <c r="H1591" s="10">
        <v>4</v>
      </c>
      <c r="I1591" s="13" t="s">
        <v>40</v>
      </c>
      <c r="J1591" s="12" t="s">
        <v>515</v>
      </c>
      <c r="K1591" s="11" t="str">
        <f>VLOOKUP(Table7[[#This Row],[CID]],ALY,2,FALSE)</f>
        <v>Big Picture</v>
      </c>
    </row>
    <row r="1592" spans="1:11" x14ac:dyDescent="0.2">
      <c r="A1592" s="8" t="str">
        <f>Table7[[#This Row],[Test No.]]&amp;Table7[[#This Row],[Section]]&amp;Table7[[#This Row],[Q. No.]]</f>
        <v>P22E16</v>
      </c>
      <c r="B1592" s="8"/>
      <c r="C1592" s="15" t="s">
        <v>128</v>
      </c>
      <c r="D1592" s="6">
        <v>16</v>
      </c>
      <c r="E1592" s="12" t="s">
        <v>31</v>
      </c>
      <c r="F1592" s="14">
        <v>1</v>
      </c>
      <c r="G1592" s="14" t="s">
        <v>59</v>
      </c>
      <c r="H1592" s="10">
        <v>2</v>
      </c>
      <c r="I1592" s="13" t="s">
        <v>38</v>
      </c>
      <c r="J1592" s="12" t="s">
        <v>397</v>
      </c>
      <c r="K1592" s="11" t="str">
        <f>VLOOKUP(Table7[[#This Row],[CID]],ALY,2,FALSE)</f>
        <v>Word Choice</v>
      </c>
    </row>
    <row r="1593" spans="1:11" x14ac:dyDescent="0.2">
      <c r="A1593" s="8" t="str">
        <f>Table7[[#This Row],[Test No.]]&amp;Table7[[#This Row],[Section]]&amp;Table7[[#This Row],[Q. No.]]</f>
        <v>P22E17</v>
      </c>
      <c r="B1593" s="8"/>
      <c r="C1593" s="15" t="s">
        <v>128</v>
      </c>
      <c r="D1593" s="6">
        <v>17</v>
      </c>
      <c r="E1593" s="12" t="s">
        <v>31</v>
      </c>
      <c r="F1593" s="14">
        <v>1</v>
      </c>
      <c r="G1593" s="14" t="s">
        <v>59</v>
      </c>
      <c r="H1593" s="14">
        <v>1</v>
      </c>
      <c r="I1593" s="14" t="s">
        <v>37</v>
      </c>
      <c r="J1593" s="12" t="s">
        <v>387</v>
      </c>
      <c r="K1593" s="11" t="str">
        <f>VLOOKUP(Table7[[#This Row],[CID]],ALY,2,FALSE)</f>
        <v>Commas</v>
      </c>
    </row>
    <row r="1594" spans="1:11" x14ac:dyDescent="0.2">
      <c r="A1594" s="8" t="str">
        <f>Table7[[#This Row],[Test No.]]&amp;Table7[[#This Row],[Section]]&amp;Table7[[#This Row],[Q. No.]]</f>
        <v>P22E18</v>
      </c>
      <c r="B1594" s="8"/>
      <c r="C1594" s="15" t="s">
        <v>128</v>
      </c>
      <c r="D1594" s="6">
        <v>18</v>
      </c>
      <c r="E1594" s="12" t="s">
        <v>31</v>
      </c>
      <c r="F1594" s="14">
        <v>1</v>
      </c>
      <c r="G1594" s="14" t="s">
        <v>59</v>
      </c>
      <c r="H1594" s="14">
        <v>1</v>
      </c>
      <c r="I1594" s="14" t="s">
        <v>37</v>
      </c>
      <c r="J1594" s="12" t="s">
        <v>387</v>
      </c>
      <c r="K1594" s="11" t="str">
        <f>VLOOKUP(Table7[[#This Row],[CID]],ALY,2,FALSE)</f>
        <v>Commas</v>
      </c>
    </row>
    <row r="1595" spans="1:11" x14ac:dyDescent="0.2">
      <c r="A1595" s="8" t="str">
        <f>Table7[[#This Row],[Test No.]]&amp;Table7[[#This Row],[Section]]&amp;Table7[[#This Row],[Q. No.]]</f>
        <v>P22E19</v>
      </c>
      <c r="B1595" s="8"/>
      <c r="C1595" s="15" t="s">
        <v>128</v>
      </c>
      <c r="D1595" s="6">
        <v>19</v>
      </c>
      <c r="E1595" s="12" t="s">
        <v>31</v>
      </c>
      <c r="F1595" s="14">
        <v>1</v>
      </c>
      <c r="G1595" s="14" t="s">
        <v>59</v>
      </c>
      <c r="H1595" s="10">
        <v>2</v>
      </c>
      <c r="I1595" s="13" t="s">
        <v>38</v>
      </c>
      <c r="J1595" s="12" t="s">
        <v>395</v>
      </c>
      <c r="K1595" s="11" t="str">
        <f>VLOOKUP(Table7[[#This Row],[CID]],ALY,2,FALSE)</f>
        <v>Verb Forms/Tense Agreement</v>
      </c>
    </row>
    <row r="1596" spans="1:11" x14ac:dyDescent="0.2">
      <c r="A1596" s="8" t="str">
        <f>Table7[[#This Row],[Test No.]]&amp;Table7[[#This Row],[Section]]&amp;Table7[[#This Row],[Q. No.]]</f>
        <v>P22E20</v>
      </c>
      <c r="B1596" s="8"/>
      <c r="C1596" s="15" t="s">
        <v>128</v>
      </c>
      <c r="D1596" s="6">
        <v>20</v>
      </c>
      <c r="E1596" s="12" t="s">
        <v>31</v>
      </c>
      <c r="F1596" s="14">
        <v>2</v>
      </c>
      <c r="G1596" s="13" t="s">
        <v>57</v>
      </c>
      <c r="H1596" s="10">
        <v>5</v>
      </c>
      <c r="I1596" s="13" t="s">
        <v>41</v>
      </c>
      <c r="J1596" s="12" t="s">
        <v>518</v>
      </c>
      <c r="K1596" s="11" t="str">
        <f>VLOOKUP(Table7[[#This Row],[CID]],ALY,2,FALSE)</f>
        <v>Unity &amp; Coherence</v>
      </c>
    </row>
    <row r="1597" spans="1:11" x14ac:dyDescent="0.2">
      <c r="A1597" s="8" t="str">
        <f>Table7[[#This Row],[Test No.]]&amp;Table7[[#This Row],[Section]]&amp;Table7[[#This Row],[Q. No.]]</f>
        <v>P22E21</v>
      </c>
      <c r="B1597" s="8"/>
      <c r="C1597" s="15" t="s">
        <v>128</v>
      </c>
      <c r="D1597" s="6">
        <v>21</v>
      </c>
      <c r="E1597" s="12" t="s">
        <v>31</v>
      </c>
      <c r="F1597" s="14">
        <v>2</v>
      </c>
      <c r="G1597" s="13" t="s">
        <v>57</v>
      </c>
      <c r="H1597" s="10">
        <v>6</v>
      </c>
      <c r="I1597" s="13" t="s">
        <v>42</v>
      </c>
      <c r="J1597" s="12" t="s">
        <v>523</v>
      </c>
      <c r="K1597" s="11" t="str">
        <f>VLOOKUP(Table7[[#This Row],[CID]],ALY,2,FALSE)</f>
        <v>Avoiding Ambiguity &amp; Redundancy</v>
      </c>
    </row>
    <row r="1598" spans="1:11" x14ac:dyDescent="0.2">
      <c r="A1598" s="8" t="str">
        <f>Table7[[#This Row],[Test No.]]&amp;Table7[[#This Row],[Section]]&amp;Table7[[#This Row],[Q. No.]]</f>
        <v>P22E22</v>
      </c>
      <c r="B1598" s="8"/>
      <c r="C1598" s="15" t="s">
        <v>128</v>
      </c>
      <c r="D1598" s="6">
        <v>22</v>
      </c>
      <c r="E1598" s="12" t="s">
        <v>31</v>
      </c>
      <c r="F1598" s="14">
        <v>2</v>
      </c>
      <c r="G1598" s="13" t="s">
        <v>57</v>
      </c>
      <c r="H1598" s="10">
        <v>4</v>
      </c>
      <c r="I1598" s="13" t="s">
        <v>40</v>
      </c>
      <c r="J1598" s="12" t="s">
        <v>512</v>
      </c>
      <c r="K1598" s="11" t="str">
        <f>VLOOKUP(Table7[[#This Row],[CID]],ALY,2,FALSE)</f>
        <v>Additional Detail &amp; Evidence</v>
      </c>
    </row>
    <row r="1599" spans="1:11" x14ac:dyDescent="0.2">
      <c r="A1599" s="8" t="str">
        <f>Table7[[#This Row],[Test No.]]&amp;Table7[[#This Row],[Section]]&amp;Table7[[#This Row],[Q. No.]]</f>
        <v>P22E23</v>
      </c>
      <c r="B1599" s="8"/>
      <c r="C1599" s="15" t="s">
        <v>128</v>
      </c>
      <c r="D1599" s="6">
        <v>23</v>
      </c>
      <c r="E1599" s="12" t="s">
        <v>31</v>
      </c>
      <c r="F1599" s="14">
        <v>1</v>
      </c>
      <c r="G1599" s="14" t="s">
        <v>59</v>
      </c>
      <c r="H1599" s="14">
        <v>1</v>
      </c>
      <c r="I1599" s="14" t="s">
        <v>37</v>
      </c>
      <c r="J1599" s="12" t="s">
        <v>387</v>
      </c>
      <c r="K1599" s="11" t="str">
        <f>VLOOKUP(Table7[[#This Row],[CID]],ALY,2,FALSE)</f>
        <v>Commas</v>
      </c>
    </row>
    <row r="1600" spans="1:11" x14ac:dyDescent="0.2">
      <c r="A1600" s="8" t="str">
        <f>Table7[[#This Row],[Test No.]]&amp;Table7[[#This Row],[Section]]&amp;Table7[[#This Row],[Q. No.]]</f>
        <v>P22E24</v>
      </c>
      <c r="B1600" s="8"/>
      <c r="C1600" s="15" t="s">
        <v>128</v>
      </c>
      <c r="D1600" s="6">
        <v>24</v>
      </c>
      <c r="E1600" s="12" t="s">
        <v>31</v>
      </c>
      <c r="F1600" s="14">
        <v>1</v>
      </c>
      <c r="G1600" s="14" t="s">
        <v>59</v>
      </c>
      <c r="H1600" s="10">
        <v>2</v>
      </c>
      <c r="I1600" s="13" t="s">
        <v>38</v>
      </c>
      <c r="J1600" s="12" t="s">
        <v>395</v>
      </c>
      <c r="K1600" s="11" t="str">
        <f>VLOOKUP(Table7[[#This Row],[CID]],ALY,2,FALSE)</f>
        <v>Verb Forms/Tense Agreement</v>
      </c>
    </row>
    <row r="1601" spans="1:11" x14ac:dyDescent="0.2">
      <c r="A1601" s="8" t="str">
        <f>Table7[[#This Row],[Test No.]]&amp;Table7[[#This Row],[Section]]&amp;Table7[[#This Row],[Q. No.]]</f>
        <v>P22E25</v>
      </c>
      <c r="B1601" s="8"/>
      <c r="C1601" s="15" t="s">
        <v>128</v>
      </c>
      <c r="D1601" s="6">
        <v>25</v>
      </c>
      <c r="E1601" s="12" t="s">
        <v>31</v>
      </c>
      <c r="F1601" s="14">
        <v>1</v>
      </c>
      <c r="G1601" s="14" t="s">
        <v>59</v>
      </c>
      <c r="H1601" s="10">
        <v>2</v>
      </c>
      <c r="I1601" s="13" t="s">
        <v>38</v>
      </c>
      <c r="J1601" s="12" t="s">
        <v>398</v>
      </c>
      <c r="K1601" s="11" t="str">
        <f>VLOOKUP(Table7[[#This Row],[CID]],ALY,2,FALSE)</f>
        <v>Idioms</v>
      </c>
    </row>
    <row r="1602" spans="1:11" x14ac:dyDescent="0.2">
      <c r="A1602" s="8" t="str">
        <f>Table7[[#This Row],[Test No.]]&amp;Table7[[#This Row],[Section]]&amp;Table7[[#This Row],[Q. No.]]</f>
        <v>P22E26</v>
      </c>
      <c r="B1602" s="8"/>
      <c r="C1602" s="15" t="s">
        <v>128</v>
      </c>
      <c r="D1602" s="6">
        <v>26</v>
      </c>
      <c r="E1602" s="12" t="s">
        <v>31</v>
      </c>
      <c r="F1602" s="14">
        <v>1</v>
      </c>
      <c r="G1602" s="14" t="s">
        <v>59</v>
      </c>
      <c r="H1602" s="10">
        <v>2</v>
      </c>
      <c r="I1602" s="13" t="s">
        <v>38</v>
      </c>
      <c r="J1602" s="12" t="s">
        <v>397</v>
      </c>
      <c r="K1602" s="11" t="str">
        <f>VLOOKUP(Table7[[#This Row],[CID]],ALY,2,FALSE)</f>
        <v>Word Choice</v>
      </c>
    </row>
    <row r="1603" spans="1:11" x14ac:dyDescent="0.2">
      <c r="A1603" s="8" t="str">
        <f>Table7[[#This Row],[Test No.]]&amp;Table7[[#This Row],[Section]]&amp;Table7[[#This Row],[Q. No.]]</f>
        <v>P22E27</v>
      </c>
      <c r="B1603" s="8"/>
      <c r="C1603" s="15" t="s">
        <v>128</v>
      </c>
      <c r="D1603" s="6">
        <v>27</v>
      </c>
      <c r="E1603" s="12" t="s">
        <v>31</v>
      </c>
      <c r="F1603" s="14">
        <v>2</v>
      </c>
      <c r="G1603" s="13" t="s">
        <v>57</v>
      </c>
      <c r="H1603" s="10">
        <v>4</v>
      </c>
      <c r="I1603" s="13" t="s">
        <v>40</v>
      </c>
      <c r="J1603" s="12" t="s">
        <v>512</v>
      </c>
      <c r="K1603" s="11" t="str">
        <f>VLOOKUP(Table7[[#This Row],[CID]],ALY,2,FALSE)</f>
        <v>Additional Detail &amp; Evidence</v>
      </c>
    </row>
    <row r="1604" spans="1:11" x14ac:dyDescent="0.2">
      <c r="A1604" s="8" t="str">
        <f>Table7[[#This Row],[Test No.]]&amp;Table7[[#This Row],[Section]]&amp;Table7[[#This Row],[Q. No.]]</f>
        <v>P22E28</v>
      </c>
      <c r="B1604" s="8"/>
      <c r="C1604" s="15" t="s">
        <v>128</v>
      </c>
      <c r="D1604" s="6">
        <v>28</v>
      </c>
      <c r="E1604" s="12" t="s">
        <v>31</v>
      </c>
      <c r="F1604" s="14">
        <v>1</v>
      </c>
      <c r="G1604" s="14" t="s">
        <v>59</v>
      </c>
      <c r="H1604" s="10">
        <v>3</v>
      </c>
      <c r="I1604" s="13" t="s">
        <v>39</v>
      </c>
      <c r="J1604" s="12" t="s">
        <v>402</v>
      </c>
      <c r="K1604" s="11" t="str">
        <f>VLOOKUP(Table7[[#This Row],[CID]],ALY,2,FALSE)</f>
        <v>Faulty Modifier</v>
      </c>
    </row>
    <row r="1605" spans="1:11" x14ac:dyDescent="0.2">
      <c r="A1605" s="8" t="str">
        <f>Table7[[#This Row],[Test No.]]&amp;Table7[[#This Row],[Section]]&amp;Table7[[#This Row],[Q. No.]]</f>
        <v>P22E29</v>
      </c>
      <c r="B1605" s="8"/>
      <c r="C1605" s="15" t="s">
        <v>128</v>
      </c>
      <c r="D1605" s="6">
        <v>29</v>
      </c>
      <c r="E1605" s="12" t="s">
        <v>31</v>
      </c>
      <c r="F1605" s="14">
        <v>1</v>
      </c>
      <c r="G1605" s="14" t="s">
        <v>59</v>
      </c>
      <c r="H1605" s="10">
        <v>2</v>
      </c>
      <c r="I1605" s="13" t="s">
        <v>38</v>
      </c>
      <c r="J1605" s="12" t="s">
        <v>394</v>
      </c>
      <c r="K1605" s="11" t="str">
        <f>VLOOKUP(Table7[[#This Row],[CID]],ALY,2,FALSE)</f>
        <v>Pronouns</v>
      </c>
    </row>
    <row r="1606" spans="1:11" x14ac:dyDescent="0.2">
      <c r="A1606" s="8" t="str">
        <f>Table7[[#This Row],[Test No.]]&amp;Table7[[#This Row],[Section]]&amp;Table7[[#This Row],[Q. No.]]</f>
        <v>P22E30</v>
      </c>
      <c r="B1606" s="8"/>
      <c r="C1606" s="15" t="s">
        <v>128</v>
      </c>
      <c r="D1606" s="6">
        <v>30</v>
      </c>
      <c r="E1606" s="12" t="s">
        <v>31</v>
      </c>
      <c r="F1606" s="14">
        <v>2</v>
      </c>
      <c r="G1606" s="13" t="s">
        <v>57</v>
      </c>
      <c r="H1606" s="10">
        <v>6</v>
      </c>
      <c r="I1606" s="13" t="s">
        <v>42</v>
      </c>
      <c r="J1606" s="12" t="s">
        <v>523</v>
      </c>
      <c r="K1606" s="11" t="str">
        <f>VLOOKUP(Table7[[#This Row],[CID]],ALY,2,FALSE)</f>
        <v>Avoiding Ambiguity &amp; Redundancy</v>
      </c>
    </row>
    <row r="1607" spans="1:11" x14ac:dyDescent="0.2">
      <c r="A1607" s="8" t="str">
        <f>Table7[[#This Row],[Test No.]]&amp;Table7[[#This Row],[Section]]&amp;Table7[[#This Row],[Q. No.]]</f>
        <v>P22E31</v>
      </c>
      <c r="B1607" s="8"/>
      <c r="C1607" s="15" t="s">
        <v>128</v>
      </c>
      <c r="D1607" s="6">
        <v>31</v>
      </c>
      <c r="E1607" s="12" t="s">
        <v>31</v>
      </c>
      <c r="F1607" s="14">
        <v>1</v>
      </c>
      <c r="G1607" s="14" t="s">
        <v>59</v>
      </c>
      <c r="H1607" s="10">
        <v>2</v>
      </c>
      <c r="I1607" s="13" t="s">
        <v>38</v>
      </c>
      <c r="J1607" s="12" t="s">
        <v>397</v>
      </c>
      <c r="K1607" s="11" t="str">
        <f>VLOOKUP(Table7[[#This Row],[CID]],ALY,2,FALSE)</f>
        <v>Word Choice</v>
      </c>
    </row>
    <row r="1608" spans="1:11" x14ac:dyDescent="0.2">
      <c r="A1608" s="8" t="str">
        <f>Table7[[#This Row],[Test No.]]&amp;Table7[[#This Row],[Section]]&amp;Table7[[#This Row],[Q. No.]]</f>
        <v>P22E32</v>
      </c>
      <c r="B1608" s="8"/>
      <c r="C1608" s="15" t="s">
        <v>128</v>
      </c>
      <c r="D1608" s="6">
        <v>32</v>
      </c>
      <c r="E1608" s="12" t="s">
        <v>31</v>
      </c>
      <c r="F1608" s="14">
        <v>2</v>
      </c>
      <c r="G1608" s="13" t="s">
        <v>57</v>
      </c>
      <c r="H1608" s="10">
        <v>6</v>
      </c>
      <c r="I1608" s="13" t="s">
        <v>42</v>
      </c>
      <c r="J1608" s="12" t="s">
        <v>522</v>
      </c>
      <c r="K1608" s="11" t="str">
        <f>VLOOKUP(Table7[[#This Row],[CID]],ALY,2,FALSE)</f>
        <v>Effectiveness</v>
      </c>
    </row>
    <row r="1609" spans="1:11" x14ac:dyDescent="0.2">
      <c r="A1609" s="8" t="str">
        <f>Table7[[#This Row],[Test No.]]&amp;Table7[[#This Row],[Section]]&amp;Table7[[#This Row],[Q. No.]]</f>
        <v>P22E33</v>
      </c>
      <c r="B1609" s="8"/>
      <c r="C1609" s="15" t="s">
        <v>128</v>
      </c>
      <c r="D1609" s="6">
        <v>33</v>
      </c>
      <c r="E1609" s="12" t="s">
        <v>31</v>
      </c>
      <c r="F1609" s="14">
        <v>1</v>
      </c>
      <c r="G1609" s="14" t="s">
        <v>59</v>
      </c>
      <c r="H1609" s="10">
        <v>2</v>
      </c>
      <c r="I1609" s="13" t="s">
        <v>38</v>
      </c>
      <c r="J1609" s="12" t="s">
        <v>395</v>
      </c>
      <c r="K1609" s="11" t="str">
        <f>VLOOKUP(Table7[[#This Row],[CID]],ALY,2,FALSE)</f>
        <v>Verb Forms/Tense Agreement</v>
      </c>
    </row>
    <row r="1610" spans="1:11" x14ac:dyDescent="0.2">
      <c r="A1610" s="8" t="str">
        <f>Table7[[#This Row],[Test No.]]&amp;Table7[[#This Row],[Section]]&amp;Table7[[#This Row],[Q. No.]]</f>
        <v>P22E34</v>
      </c>
      <c r="B1610" s="8"/>
      <c r="C1610" s="15" t="s">
        <v>128</v>
      </c>
      <c r="D1610" s="6">
        <v>34</v>
      </c>
      <c r="E1610" s="12" t="s">
        <v>31</v>
      </c>
      <c r="F1610" s="14">
        <v>2</v>
      </c>
      <c r="G1610" s="13" t="s">
        <v>57</v>
      </c>
      <c r="H1610" s="10">
        <v>4</v>
      </c>
      <c r="I1610" s="13" t="s">
        <v>40</v>
      </c>
      <c r="J1610" s="12" t="s">
        <v>516</v>
      </c>
      <c r="K1610" s="11" t="str">
        <f>VLOOKUP(Table7[[#This Row],[CID]],ALY,2,FALSE)</f>
        <v>Transitions &amp; Topic Sentences</v>
      </c>
    </row>
    <row r="1611" spans="1:11" x14ac:dyDescent="0.2">
      <c r="A1611" s="8" t="str">
        <f>Table7[[#This Row],[Test No.]]&amp;Table7[[#This Row],[Section]]&amp;Table7[[#This Row],[Q. No.]]</f>
        <v>P22E35</v>
      </c>
      <c r="B1611" s="8"/>
      <c r="C1611" s="15" t="s">
        <v>128</v>
      </c>
      <c r="D1611" s="6">
        <v>35</v>
      </c>
      <c r="E1611" s="12" t="s">
        <v>31</v>
      </c>
      <c r="F1611" s="14">
        <v>1</v>
      </c>
      <c r="G1611" s="14" t="s">
        <v>59</v>
      </c>
      <c r="H1611" s="10">
        <v>3</v>
      </c>
      <c r="I1611" s="13" t="s">
        <v>39</v>
      </c>
      <c r="J1611" s="12" t="s">
        <v>401</v>
      </c>
      <c r="K1611" s="11" t="str">
        <f>VLOOKUP(Table7[[#This Row],[CID]],ALY,2,FALSE)</f>
        <v>Parallel Construction</v>
      </c>
    </row>
    <row r="1612" spans="1:11" x14ac:dyDescent="0.2">
      <c r="A1612" s="8" t="str">
        <f>Table7[[#This Row],[Test No.]]&amp;Table7[[#This Row],[Section]]&amp;Table7[[#This Row],[Q. No.]]</f>
        <v>P22E36</v>
      </c>
      <c r="B1612" s="8"/>
      <c r="C1612" s="15" t="s">
        <v>128</v>
      </c>
      <c r="D1612" s="6">
        <v>36</v>
      </c>
      <c r="E1612" s="12" t="s">
        <v>31</v>
      </c>
      <c r="F1612" s="14">
        <v>1</v>
      </c>
      <c r="G1612" s="14" t="s">
        <v>59</v>
      </c>
      <c r="H1612" s="10">
        <v>3</v>
      </c>
      <c r="I1612" s="13" t="s">
        <v>39</v>
      </c>
      <c r="J1612" s="12" t="s">
        <v>400</v>
      </c>
      <c r="K1612" s="11" t="str">
        <f>VLOOKUP(Table7[[#This Row],[CID]],ALY,2,FALSE)</f>
        <v>Run-On Sentence</v>
      </c>
    </row>
    <row r="1613" spans="1:11" x14ac:dyDescent="0.2">
      <c r="A1613" s="8" t="str">
        <f>Table7[[#This Row],[Test No.]]&amp;Table7[[#This Row],[Section]]&amp;Table7[[#This Row],[Q. No.]]</f>
        <v>P22E37</v>
      </c>
      <c r="B1613" s="8"/>
      <c r="C1613" s="15" t="s">
        <v>128</v>
      </c>
      <c r="D1613" s="6">
        <v>37</v>
      </c>
      <c r="E1613" s="12" t="s">
        <v>31</v>
      </c>
      <c r="F1613" s="14">
        <v>2</v>
      </c>
      <c r="G1613" s="13" t="s">
        <v>57</v>
      </c>
      <c r="H1613" s="10">
        <v>5</v>
      </c>
      <c r="I1613" s="13" t="s">
        <v>41</v>
      </c>
      <c r="J1613" s="12" t="s">
        <v>520</v>
      </c>
      <c r="K1613" s="11" t="str">
        <f>VLOOKUP(Table7[[#This Row],[CID]],ALY,2,FALSE)</f>
        <v>Reorganization</v>
      </c>
    </row>
    <row r="1614" spans="1:11" x14ac:dyDescent="0.2">
      <c r="A1614" s="8" t="str">
        <f>Table7[[#This Row],[Test No.]]&amp;Table7[[#This Row],[Section]]&amp;Table7[[#This Row],[Q. No.]]</f>
        <v>P22E38</v>
      </c>
      <c r="B1614" s="8"/>
      <c r="C1614" s="15" t="s">
        <v>128</v>
      </c>
      <c r="D1614" s="6">
        <v>38</v>
      </c>
      <c r="E1614" s="12" t="s">
        <v>31</v>
      </c>
      <c r="F1614" s="14">
        <v>1</v>
      </c>
      <c r="G1614" s="14" t="s">
        <v>59</v>
      </c>
      <c r="H1614" s="10">
        <v>3</v>
      </c>
      <c r="I1614" s="13" t="s">
        <v>39</v>
      </c>
      <c r="J1614" s="12" t="s">
        <v>402</v>
      </c>
      <c r="K1614" s="11" t="str">
        <f>VLOOKUP(Table7[[#This Row],[CID]],ALY,2,FALSE)</f>
        <v>Faulty Modifier</v>
      </c>
    </row>
    <row r="1615" spans="1:11" x14ac:dyDescent="0.2">
      <c r="A1615" s="8" t="str">
        <f>Table7[[#This Row],[Test No.]]&amp;Table7[[#This Row],[Section]]&amp;Table7[[#This Row],[Q. No.]]</f>
        <v>P22E39</v>
      </c>
      <c r="B1615" s="8"/>
      <c r="C1615" s="15" t="s">
        <v>128</v>
      </c>
      <c r="D1615" s="6">
        <v>39</v>
      </c>
      <c r="E1615" s="12" t="s">
        <v>31</v>
      </c>
      <c r="F1615" s="14">
        <v>1</v>
      </c>
      <c r="G1615" s="14" t="s">
        <v>59</v>
      </c>
      <c r="H1615" s="10">
        <v>2</v>
      </c>
      <c r="I1615" s="13" t="s">
        <v>38</v>
      </c>
      <c r="J1615" s="12" t="s">
        <v>398</v>
      </c>
      <c r="K1615" s="11" t="str">
        <f>VLOOKUP(Table7[[#This Row],[CID]],ALY,2,FALSE)</f>
        <v>Idioms</v>
      </c>
    </row>
    <row r="1616" spans="1:11" x14ac:dyDescent="0.2">
      <c r="A1616" s="8" t="str">
        <f>Table7[[#This Row],[Test No.]]&amp;Table7[[#This Row],[Section]]&amp;Table7[[#This Row],[Q. No.]]</f>
        <v>P22E40</v>
      </c>
      <c r="B1616" s="8"/>
      <c r="C1616" s="15" t="s">
        <v>128</v>
      </c>
      <c r="D1616" s="6">
        <v>40</v>
      </c>
      <c r="E1616" s="12" t="s">
        <v>31</v>
      </c>
      <c r="F1616" s="14">
        <v>1</v>
      </c>
      <c r="G1616" s="14" t="s">
        <v>59</v>
      </c>
      <c r="H1616" s="10">
        <v>2</v>
      </c>
      <c r="I1616" s="13" t="s">
        <v>38</v>
      </c>
      <c r="J1616" s="12" t="s">
        <v>397</v>
      </c>
      <c r="K1616" s="11" t="str">
        <f>VLOOKUP(Table7[[#This Row],[CID]],ALY,2,FALSE)</f>
        <v>Word Choice</v>
      </c>
    </row>
    <row r="1617" spans="1:11" x14ac:dyDescent="0.2">
      <c r="A1617" s="8" t="str">
        <f>Table7[[#This Row],[Test No.]]&amp;Table7[[#This Row],[Section]]&amp;Table7[[#This Row],[Q. No.]]</f>
        <v>P22E41</v>
      </c>
      <c r="B1617" s="8"/>
      <c r="C1617" s="15" t="s">
        <v>128</v>
      </c>
      <c r="D1617" s="6">
        <v>41</v>
      </c>
      <c r="E1617" s="12" t="s">
        <v>31</v>
      </c>
      <c r="F1617" s="14">
        <v>2</v>
      </c>
      <c r="G1617" s="13" t="s">
        <v>57</v>
      </c>
      <c r="H1617" s="10">
        <v>6</v>
      </c>
      <c r="I1617" s="13" t="s">
        <v>42</v>
      </c>
      <c r="J1617" s="12" t="s">
        <v>521</v>
      </c>
      <c r="K1617" s="11" t="str">
        <f>VLOOKUP(Table7[[#This Row],[CID]],ALY,2,FALSE)</f>
        <v>Word Choice</v>
      </c>
    </row>
    <row r="1618" spans="1:11" x14ac:dyDescent="0.2">
      <c r="A1618" s="8" t="str">
        <f>Table7[[#This Row],[Test No.]]&amp;Table7[[#This Row],[Section]]&amp;Table7[[#This Row],[Q. No.]]</f>
        <v>P22E42</v>
      </c>
      <c r="B1618" s="8"/>
      <c r="C1618" s="15" t="s">
        <v>128</v>
      </c>
      <c r="D1618" s="6">
        <v>42</v>
      </c>
      <c r="E1618" s="12" t="s">
        <v>31</v>
      </c>
      <c r="F1618" s="14">
        <v>1</v>
      </c>
      <c r="G1618" s="14" t="s">
        <v>59</v>
      </c>
      <c r="H1618" s="14">
        <v>1</v>
      </c>
      <c r="I1618" s="14" t="s">
        <v>37</v>
      </c>
      <c r="J1618" s="12" t="s">
        <v>387</v>
      </c>
      <c r="K1618" s="11" t="str">
        <f>VLOOKUP(Table7[[#This Row],[CID]],ALY,2,FALSE)</f>
        <v>Commas</v>
      </c>
    </row>
    <row r="1619" spans="1:11" x14ac:dyDescent="0.2">
      <c r="A1619" s="8" t="str">
        <f>Table7[[#This Row],[Test No.]]&amp;Table7[[#This Row],[Section]]&amp;Table7[[#This Row],[Q. No.]]</f>
        <v>P22E43</v>
      </c>
      <c r="B1619" s="8"/>
      <c r="C1619" s="15" t="s">
        <v>128</v>
      </c>
      <c r="D1619" s="6">
        <v>43</v>
      </c>
      <c r="E1619" s="12" t="s">
        <v>31</v>
      </c>
      <c r="F1619" s="14">
        <v>1</v>
      </c>
      <c r="G1619" s="14" t="s">
        <v>59</v>
      </c>
      <c r="H1619" s="10">
        <v>2</v>
      </c>
      <c r="I1619" s="13" t="s">
        <v>38</v>
      </c>
      <c r="J1619" s="12" t="s">
        <v>395</v>
      </c>
      <c r="K1619" s="11" t="str">
        <f>VLOOKUP(Table7[[#This Row],[CID]],ALY,2,FALSE)</f>
        <v>Verb Forms/Tense Agreement</v>
      </c>
    </row>
    <row r="1620" spans="1:11" x14ac:dyDescent="0.2">
      <c r="A1620" s="8" t="str">
        <f>Table7[[#This Row],[Test No.]]&amp;Table7[[#This Row],[Section]]&amp;Table7[[#This Row],[Q. No.]]</f>
        <v>P22E44</v>
      </c>
      <c r="B1620" s="8"/>
      <c r="C1620" s="15" t="s">
        <v>128</v>
      </c>
      <c r="D1620" s="6">
        <v>44</v>
      </c>
      <c r="E1620" s="12" t="s">
        <v>31</v>
      </c>
      <c r="F1620" s="14">
        <v>2</v>
      </c>
      <c r="G1620" s="13" t="s">
        <v>57</v>
      </c>
      <c r="H1620" s="10">
        <v>4</v>
      </c>
      <c r="I1620" s="13" t="s">
        <v>40</v>
      </c>
      <c r="J1620" s="12" t="s">
        <v>514</v>
      </c>
      <c r="K1620" s="11" t="str">
        <f>VLOOKUP(Table7[[#This Row],[CID]],ALY,2,FALSE)</f>
        <v>Relation to Paragraph/Essay</v>
      </c>
    </row>
    <row r="1621" spans="1:11" x14ac:dyDescent="0.2">
      <c r="A1621" s="8" t="str">
        <f>Table7[[#This Row],[Test No.]]&amp;Table7[[#This Row],[Section]]&amp;Table7[[#This Row],[Q. No.]]</f>
        <v>P22E45</v>
      </c>
      <c r="B1621" s="8"/>
      <c r="C1621" s="15" t="s">
        <v>128</v>
      </c>
      <c r="D1621" s="6">
        <v>45</v>
      </c>
      <c r="E1621" s="12" t="s">
        <v>31</v>
      </c>
      <c r="F1621" s="14">
        <v>2</v>
      </c>
      <c r="G1621" s="13" t="s">
        <v>57</v>
      </c>
      <c r="H1621" s="10">
        <v>4</v>
      </c>
      <c r="I1621" s="13" t="s">
        <v>40</v>
      </c>
      <c r="J1621" s="12" t="s">
        <v>512</v>
      </c>
      <c r="K1621" s="11" t="str">
        <f>VLOOKUP(Table7[[#This Row],[CID]],ALY,2,FALSE)</f>
        <v>Additional Detail &amp; Evidence</v>
      </c>
    </row>
    <row r="1622" spans="1:11" x14ac:dyDescent="0.2">
      <c r="A1622" s="8" t="str">
        <f>Table7[[#This Row],[Test No.]]&amp;Table7[[#This Row],[Section]]&amp;Table7[[#This Row],[Q. No.]]</f>
        <v>P22E46</v>
      </c>
      <c r="B1622" s="8"/>
      <c r="C1622" s="15" t="s">
        <v>128</v>
      </c>
      <c r="D1622" s="6">
        <v>46</v>
      </c>
      <c r="E1622" s="12" t="s">
        <v>31</v>
      </c>
      <c r="F1622" s="14">
        <v>1</v>
      </c>
      <c r="G1622" s="14" t="s">
        <v>59</v>
      </c>
      <c r="H1622" s="14">
        <v>1</v>
      </c>
      <c r="I1622" s="14" t="s">
        <v>37</v>
      </c>
      <c r="J1622" s="12" t="s">
        <v>388</v>
      </c>
      <c r="K1622" s="11" t="str">
        <f>VLOOKUP(Table7[[#This Row],[CID]],ALY,2,FALSE)</f>
        <v>Apostrophes</v>
      </c>
    </row>
    <row r="1623" spans="1:11" x14ac:dyDescent="0.2">
      <c r="A1623" s="8" t="str">
        <f>Table7[[#This Row],[Test No.]]&amp;Table7[[#This Row],[Section]]&amp;Table7[[#This Row],[Q. No.]]</f>
        <v>P22E47</v>
      </c>
      <c r="B1623" s="8"/>
      <c r="C1623" s="15" t="s">
        <v>128</v>
      </c>
      <c r="D1623" s="6">
        <v>47</v>
      </c>
      <c r="E1623" s="12" t="s">
        <v>31</v>
      </c>
      <c r="F1623" s="14">
        <v>1</v>
      </c>
      <c r="G1623" s="14" t="s">
        <v>59</v>
      </c>
      <c r="H1623" s="14">
        <v>1</v>
      </c>
      <c r="I1623" s="14" t="s">
        <v>37</v>
      </c>
      <c r="J1623" s="12" t="s">
        <v>389</v>
      </c>
      <c r="K1623" s="11" t="str">
        <f>VLOOKUP(Table7[[#This Row],[CID]],ALY,2,FALSE)</f>
        <v>Colons</v>
      </c>
    </row>
    <row r="1624" spans="1:11" x14ac:dyDescent="0.2">
      <c r="A1624" s="8" t="str">
        <f>Table7[[#This Row],[Test No.]]&amp;Table7[[#This Row],[Section]]&amp;Table7[[#This Row],[Q. No.]]</f>
        <v>P22E48</v>
      </c>
      <c r="B1624" s="8"/>
      <c r="C1624" s="15" t="s">
        <v>128</v>
      </c>
      <c r="D1624" s="6">
        <v>48</v>
      </c>
      <c r="E1624" s="12" t="s">
        <v>31</v>
      </c>
      <c r="F1624" s="14">
        <v>1</v>
      </c>
      <c r="G1624" s="14" t="s">
        <v>59</v>
      </c>
      <c r="H1624" s="10">
        <v>3</v>
      </c>
      <c r="I1624" s="13" t="s">
        <v>39</v>
      </c>
      <c r="J1624" s="12" t="s">
        <v>402</v>
      </c>
      <c r="K1624" s="11" t="str">
        <f>VLOOKUP(Table7[[#This Row],[CID]],ALY,2,FALSE)</f>
        <v>Faulty Modifier</v>
      </c>
    </row>
    <row r="1625" spans="1:11" x14ac:dyDescent="0.2">
      <c r="A1625" s="8" t="str">
        <f>Table7[[#This Row],[Test No.]]&amp;Table7[[#This Row],[Section]]&amp;Table7[[#This Row],[Q. No.]]</f>
        <v>P22E49</v>
      </c>
      <c r="B1625" s="8"/>
      <c r="C1625" s="15" t="s">
        <v>128</v>
      </c>
      <c r="D1625" s="6">
        <v>49</v>
      </c>
      <c r="E1625" s="12" t="s">
        <v>31</v>
      </c>
      <c r="F1625" s="14">
        <v>1</v>
      </c>
      <c r="G1625" s="14" t="s">
        <v>59</v>
      </c>
      <c r="H1625" s="10">
        <v>2</v>
      </c>
      <c r="I1625" s="13" t="s">
        <v>38</v>
      </c>
      <c r="J1625" s="12" t="s">
        <v>397</v>
      </c>
      <c r="K1625" s="11" t="str">
        <f>VLOOKUP(Table7[[#This Row],[CID]],ALY,2,FALSE)</f>
        <v>Word Choice</v>
      </c>
    </row>
    <row r="1626" spans="1:11" x14ac:dyDescent="0.2">
      <c r="A1626" s="8" t="str">
        <f>Table7[[#This Row],[Test No.]]&amp;Table7[[#This Row],[Section]]&amp;Table7[[#This Row],[Q. No.]]</f>
        <v>P22E50</v>
      </c>
      <c r="B1626" s="8"/>
      <c r="C1626" s="15" t="s">
        <v>128</v>
      </c>
      <c r="D1626" s="6">
        <v>50</v>
      </c>
      <c r="E1626" s="12" t="s">
        <v>31</v>
      </c>
      <c r="F1626" s="14">
        <v>1</v>
      </c>
      <c r="G1626" s="14" t="s">
        <v>59</v>
      </c>
      <c r="H1626" s="10">
        <v>3</v>
      </c>
      <c r="I1626" s="13" t="s">
        <v>39</v>
      </c>
      <c r="J1626" s="12" t="s">
        <v>400</v>
      </c>
      <c r="K1626" s="11" t="str">
        <f>VLOOKUP(Table7[[#This Row],[CID]],ALY,2,FALSE)</f>
        <v>Run-On Sentence</v>
      </c>
    </row>
    <row r="1627" spans="1:11" x14ac:dyDescent="0.2">
      <c r="A1627" s="8" t="str">
        <f>Table7[[#This Row],[Test No.]]&amp;Table7[[#This Row],[Section]]&amp;Table7[[#This Row],[Q. No.]]</f>
        <v>P22E51</v>
      </c>
      <c r="B1627" s="8"/>
      <c r="C1627" s="15" t="s">
        <v>128</v>
      </c>
      <c r="D1627" s="6">
        <v>51</v>
      </c>
      <c r="E1627" s="12" t="s">
        <v>31</v>
      </c>
      <c r="F1627" s="14">
        <v>1</v>
      </c>
      <c r="G1627" s="14" t="s">
        <v>59</v>
      </c>
      <c r="H1627" s="10">
        <v>2</v>
      </c>
      <c r="I1627" s="13" t="s">
        <v>38</v>
      </c>
      <c r="J1627" s="12" t="s">
        <v>394</v>
      </c>
      <c r="K1627" s="11" t="str">
        <f>VLOOKUP(Table7[[#This Row],[CID]],ALY,2,FALSE)</f>
        <v>Pronouns</v>
      </c>
    </row>
    <row r="1628" spans="1:11" x14ac:dyDescent="0.2">
      <c r="A1628" s="8" t="str">
        <f>Table7[[#This Row],[Test No.]]&amp;Table7[[#This Row],[Section]]&amp;Table7[[#This Row],[Q. No.]]</f>
        <v>P22E52</v>
      </c>
      <c r="B1628" s="8"/>
      <c r="C1628" s="15" t="s">
        <v>128</v>
      </c>
      <c r="D1628" s="6">
        <v>52</v>
      </c>
      <c r="E1628" s="12" t="s">
        <v>31</v>
      </c>
      <c r="F1628" s="14">
        <v>2</v>
      </c>
      <c r="G1628" s="13" t="s">
        <v>57</v>
      </c>
      <c r="H1628" s="10">
        <v>6</v>
      </c>
      <c r="I1628" s="13" t="s">
        <v>42</v>
      </c>
      <c r="J1628" s="12" t="s">
        <v>523</v>
      </c>
      <c r="K1628" s="11" t="str">
        <f>VLOOKUP(Table7[[#This Row],[CID]],ALY,2,FALSE)</f>
        <v>Avoiding Ambiguity &amp; Redundancy</v>
      </c>
    </row>
    <row r="1629" spans="1:11" x14ac:dyDescent="0.2">
      <c r="A1629" s="8" t="str">
        <f>Table7[[#This Row],[Test No.]]&amp;Table7[[#This Row],[Section]]&amp;Table7[[#This Row],[Q. No.]]</f>
        <v>P22E53</v>
      </c>
      <c r="B1629" s="8"/>
      <c r="C1629" s="15" t="s">
        <v>128</v>
      </c>
      <c r="D1629" s="6">
        <v>53</v>
      </c>
      <c r="E1629" s="12" t="s">
        <v>31</v>
      </c>
      <c r="F1629" s="14">
        <v>1</v>
      </c>
      <c r="G1629" s="14" t="s">
        <v>59</v>
      </c>
      <c r="H1629" s="10">
        <v>3</v>
      </c>
      <c r="I1629" s="13" t="s">
        <v>39</v>
      </c>
      <c r="J1629" s="12" t="s">
        <v>399</v>
      </c>
      <c r="K1629" s="11" t="str">
        <f>VLOOKUP(Table7[[#This Row],[CID]],ALY,2,FALSE)</f>
        <v>Sentence Fragment</v>
      </c>
    </row>
    <row r="1630" spans="1:11" x14ac:dyDescent="0.2">
      <c r="A1630" s="8" t="str">
        <f>Table7[[#This Row],[Test No.]]&amp;Table7[[#This Row],[Section]]&amp;Table7[[#This Row],[Q. No.]]</f>
        <v>P22E54</v>
      </c>
      <c r="B1630" s="8"/>
      <c r="C1630" s="15" t="s">
        <v>128</v>
      </c>
      <c r="D1630" s="6">
        <v>54</v>
      </c>
      <c r="E1630" s="12" t="s">
        <v>31</v>
      </c>
      <c r="F1630" s="14">
        <v>2</v>
      </c>
      <c r="G1630" s="13" t="s">
        <v>57</v>
      </c>
      <c r="H1630" s="10">
        <v>4</v>
      </c>
      <c r="I1630" s="13" t="s">
        <v>40</v>
      </c>
      <c r="J1630" s="12" t="s">
        <v>514</v>
      </c>
      <c r="K1630" s="11" t="str">
        <f>VLOOKUP(Table7[[#This Row],[CID]],ALY,2,FALSE)</f>
        <v>Relation to Paragraph/Essay</v>
      </c>
    </row>
    <row r="1631" spans="1:11" x14ac:dyDescent="0.2">
      <c r="A1631" s="8" t="str">
        <f>Table7[[#This Row],[Test No.]]&amp;Table7[[#This Row],[Section]]&amp;Table7[[#This Row],[Q. No.]]</f>
        <v>P22E55</v>
      </c>
      <c r="B1631" s="8"/>
      <c r="C1631" s="15" t="s">
        <v>128</v>
      </c>
      <c r="D1631" s="6">
        <v>55</v>
      </c>
      <c r="E1631" s="12" t="s">
        <v>31</v>
      </c>
      <c r="F1631" s="14">
        <v>2</v>
      </c>
      <c r="G1631" s="13" t="s">
        <v>57</v>
      </c>
      <c r="H1631" s="10">
        <v>6</v>
      </c>
      <c r="I1631" s="13" t="s">
        <v>42</v>
      </c>
      <c r="J1631" s="12" t="s">
        <v>523</v>
      </c>
      <c r="K1631" s="11" t="str">
        <f>VLOOKUP(Table7[[#This Row],[CID]],ALY,2,FALSE)</f>
        <v>Avoiding Ambiguity &amp; Redundancy</v>
      </c>
    </row>
    <row r="1632" spans="1:11" x14ac:dyDescent="0.2">
      <c r="A1632" s="8" t="str">
        <f>Table7[[#This Row],[Test No.]]&amp;Table7[[#This Row],[Section]]&amp;Table7[[#This Row],[Q. No.]]</f>
        <v>P22E56</v>
      </c>
      <c r="B1632" s="8"/>
      <c r="C1632" s="15" t="s">
        <v>128</v>
      </c>
      <c r="D1632" s="6">
        <v>56</v>
      </c>
      <c r="E1632" s="12" t="s">
        <v>31</v>
      </c>
      <c r="F1632" s="14">
        <v>1</v>
      </c>
      <c r="G1632" s="14" t="s">
        <v>59</v>
      </c>
      <c r="H1632" s="10">
        <v>2</v>
      </c>
      <c r="I1632" s="13" t="s">
        <v>38</v>
      </c>
      <c r="J1632" s="12" t="s">
        <v>395</v>
      </c>
      <c r="K1632" s="11" t="str">
        <f>VLOOKUP(Table7[[#This Row],[CID]],ALY,2,FALSE)</f>
        <v>Verb Forms/Tense Agreement</v>
      </c>
    </row>
    <row r="1633" spans="1:11" x14ac:dyDescent="0.2">
      <c r="A1633" s="8" t="str">
        <f>Table7[[#This Row],[Test No.]]&amp;Table7[[#This Row],[Section]]&amp;Table7[[#This Row],[Q. No.]]</f>
        <v>P22E57</v>
      </c>
      <c r="B1633" s="8"/>
      <c r="C1633" s="15" t="s">
        <v>128</v>
      </c>
      <c r="D1633" s="6">
        <v>57</v>
      </c>
      <c r="E1633" s="12" t="s">
        <v>31</v>
      </c>
      <c r="F1633" s="14">
        <v>1</v>
      </c>
      <c r="G1633" s="14" t="s">
        <v>59</v>
      </c>
      <c r="H1633" s="10">
        <v>2</v>
      </c>
      <c r="I1633" s="13" t="s">
        <v>38</v>
      </c>
      <c r="J1633" s="12" t="s">
        <v>397</v>
      </c>
      <c r="K1633" s="11" t="str">
        <f>VLOOKUP(Table7[[#This Row],[CID]],ALY,2,FALSE)</f>
        <v>Word Choice</v>
      </c>
    </row>
    <row r="1634" spans="1:11" x14ac:dyDescent="0.2">
      <c r="A1634" s="8" t="str">
        <f>Table7[[#This Row],[Test No.]]&amp;Table7[[#This Row],[Section]]&amp;Table7[[#This Row],[Q. No.]]</f>
        <v>P22E58</v>
      </c>
      <c r="B1634" s="8"/>
      <c r="C1634" s="15" t="s">
        <v>128</v>
      </c>
      <c r="D1634" s="6">
        <v>58</v>
      </c>
      <c r="E1634" s="12" t="s">
        <v>31</v>
      </c>
      <c r="F1634" s="14">
        <v>1</v>
      </c>
      <c r="G1634" s="14" t="s">
        <v>59</v>
      </c>
      <c r="H1634" s="10">
        <v>2</v>
      </c>
      <c r="I1634" s="13" t="s">
        <v>38</v>
      </c>
      <c r="J1634" s="12" t="s">
        <v>397</v>
      </c>
      <c r="K1634" s="11" t="str">
        <f>VLOOKUP(Table7[[#This Row],[CID]],ALY,2,FALSE)</f>
        <v>Word Choice</v>
      </c>
    </row>
    <row r="1635" spans="1:11" x14ac:dyDescent="0.2">
      <c r="A1635" s="8" t="str">
        <f>Table7[[#This Row],[Test No.]]&amp;Table7[[#This Row],[Section]]&amp;Table7[[#This Row],[Q. No.]]</f>
        <v>P22E59</v>
      </c>
      <c r="B1635" s="8"/>
      <c r="C1635" s="15" t="s">
        <v>128</v>
      </c>
      <c r="D1635" s="6">
        <v>59</v>
      </c>
      <c r="E1635" s="12" t="s">
        <v>31</v>
      </c>
      <c r="F1635" s="14">
        <v>1</v>
      </c>
      <c r="G1635" s="14" t="s">
        <v>59</v>
      </c>
      <c r="H1635" s="10">
        <v>2</v>
      </c>
      <c r="I1635" s="13" t="s">
        <v>38</v>
      </c>
      <c r="J1635" s="12" t="s">
        <v>394</v>
      </c>
      <c r="K1635" s="11" t="str">
        <f>VLOOKUP(Table7[[#This Row],[CID]],ALY,2,FALSE)</f>
        <v>Pronouns</v>
      </c>
    </row>
    <row r="1636" spans="1:11" x14ac:dyDescent="0.2">
      <c r="A1636" s="8" t="str">
        <f>Table7[[#This Row],[Test No.]]&amp;Table7[[#This Row],[Section]]&amp;Table7[[#This Row],[Q. No.]]</f>
        <v>P22E60</v>
      </c>
      <c r="B1636" s="8"/>
      <c r="C1636" s="15" t="s">
        <v>128</v>
      </c>
      <c r="D1636" s="6">
        <v>60</v>
      </c>
      <c r="E1636" s="12" t="s">
        <v>31</v>
      </c>
      <c r="F1636" s="14">
        <v>1</v>
      </c>
      <c r="G1636" s="14" t="s">
        <v>59</v>
      </c>
      <c r="H1636" s="10">
        <v>2</v>
      </c>
      <c r="I1636" s="13" t="s">
        <v>38</v>
      </c>
      <c r="J1636" s="12" t="s">
        <v>397</v>
      </c>
      <c r="K1636" s="11" t="str">
        <f>VLOOKUP(Table7[[#This Row],[CID]],ALY,2,FALSE)</f>
        <v>Word Choice</v>
      </c>
    </row>
    <row r="1637" spans="1:11" x14ac:dyDescent="0.2">
      <c r="A1637" s="8" t="str">
        <f>Table7[[#This Row],[Test No.]]&amp;Table7[[#This Row],[Section]]&amp;Table7[[#This Row],[Q. No.]]</f>
        <v>P22E61</v>
      </c>
      <c r="B1637" s="8"/>
      <c r="C1637" s="15" t="s">
        <v>128</v>
      </c>
      <c r="D1637" s="6">
        <v>61</v>
      </c>
      <c r="E1637" s="12" t="s">
        <v>31</v>
      </c>
      <c r="F1637" s="14">
        <v>2</v>
      </c>
      <c r="G1637" s="13" t="s">
        <v>57</v>
      </c>
      <c r="H1637" s="10">
        <v>6</v>
      </c>
      <c r="I1637" s="13" t="s">
        <v>42</v>
      </c>
      <c r="J1637" s="12" t="s">
        <v>521</v>
      </c>
      <c r="K1637" s="11" t="str">
        <f>VLOOKUP(Table7[[#This Row],[CID]],ALY,2,FALSE)</f>
        <v>Word Choice</v>
      </c>
    </row>
    <row r="1638" spans="1:11" x14ac:dyDescent="0.2">
      <c r="A1638" s="8" t="str">
        <f>Table7[[#This Row],[Test No.]]&amp;Table7[[#This Row],[Section]]&amp;Table7[[#This Row],[Q. No.]]</f>
        <v>P22E62</v>
      </c>
      <c r="B1638" s="8"/>
      <c r="C1638" s="15" t="s">
        <v>128</v>
      </c>
      <c r="D1638" s="6">
        <v>62</v>
      </c>
      <c r="E1638" s="12" t="s">
        <v>31</v>
      </c>
      <c r="F1638" s="14">
        <v>2</v>
      </c>
      <c r="G1638" s="13" t="s">
        <v>57</v>
      </c>
      <c r="H1638" s="10">
        <v>5</v>
      </c>
      <c r="I1638" s="13" t="s">
        <v>41</v>
      </c>
      <c r="J1638" s="12" t="s">
        <v>520</v>
      </c>
      <c r="K1638" s="11" t="str">
        <f>VLOOKUP(Table7[[#This Row],[CID]],ALY,2,FALSE)</f>
        <v>Reorganization</v>
      </c>
    </row>
    <row r="1639" spans="1:11" x14ac:dyDescent="0.2">
      <c r="A1639" s="8" t="str">
        <f>Table7[[#This Row],[Test No.]]&amp;Table7[[#This Row],[Section]]&amp;Table7[[#This Row],[Q. No.]]</f>
        <v>P22E63</v>
      </c>
      <c r="B1639" s="8"/>
      <c r="C1639" s="15" t="s">
        <v>128</v>
      </c>
      <c r="D1639" s="6">
        <v>63</v>
      </c>
      <c r="E1639" s="12" t="s">
        <v>31</v>
      </c>
      <c r="F1639" s="14">
        <v>1</v>
      </c>
      <c r="G1639" s="14" t="s">
        <v>59</v>
      </c>
      <c r="H1639" s="14">
        <v>1</v>
      </c>
      <c r="I1639" s="14" t="s">
        <v>37</v>
      </c>
      <c r="J1639" s="12" t="s">
        <v>387</v>
      </c>
      <c r="K1639" s="11" t="str">
        <f>VLOOKUP(Table7[[#This Row],[CID]],ALY,2,FALSE)</f>
        <v>Commas</v>
      </c>
    </row>
    <row r="1640" spans="1:11" x14ac:dyDescent="0.2">
      <c r="A1640" s="8" t="str">
        <f>Table7[[#This Row],[Test No.]]&amp;Table7[[#This Row],[Section]]&amp;Table7[[#This Row],[Q. No.]]</f>
        <v>P22E64</v>
      </c>
      <c r="B1640" s="8"/>
      <c r="C1640" s="15" t="s">
        <v>128</v>
      </c>
      <c r="D1640" s="6">
        <v>64</v>
      </c>
      <c r="E1640" s="12" t="s">
        <v>31</v>
      </c>
      <c r="F1640" s="14">
        <v>1</v>
      </c>
      <c r="G1640" s="14" t="s">
        <v>59</v>
      </c>
      <c r="H1640" s="10">
        <v>2</v>
      </c>
      <c r="I1640" s="13" t="s">
        <v>38</v>
      </c>
      <c r="J1640" s="12" t="s">
        <v>395</v>
      </c>
      <c r="K1640" s="11" t="str">
        <f>VLOOKUP(Table7[[#This Row],[CID]],ALY,2,FALSE)</f>
        <v>Verb Forms/Tense Agreement</v>
      </c>
    </row>
    <row r="1641" spans="1:11" x14ac:dyDescent="0.2">
      <c r="A1641" s="8" t="str">
        <f>Table7[[#This Row],[Test No.]]&amp;Table7[[#This Row],[Section]]&amp;Table7[[#This Row],[Q. No.]]</f>
        <v>P22E65</v>
      </c>
      <c r="B1641" s="8"/>
      <c r="C1641" s="15" t="s">
        <v>128</v>
      </c>
      <c r="D1641" s="6">
        <v>65</v>
      </c>
      <c r="E1641" s="12" t="s">
        <v>31</v>
      </c>
      <c r="F1641" s="14">
        <v>1</v>
      </c>
      <c r="G1641" s="14" t="s">
        <v>59</v>
      </c>
      <c r="H1641" s="10">
        <v>2</v>
      </c>
      <c r="I1641" s="13" t="s">
        <v>38</v>
      </c>
      <c r="J1641" s="12" t="s">
        <v>397</v>
      </c>
      <c r="K1641" s="11" t="str">
        <f>VLOOKUP(Table7[[#This Row],[CID]],ALY,2,FALSE)</f>
        <v>Word Choice</v>
      </c>
    </row>
    <row r="1642" spans="1:11" x14ac:dyDescent="0.2">
      <c r="A1642" s="8" t="str">
        <f>Table7[[#This Row],[Test No.]]&amp;Table7[[#This Row],[Section]]&amp;Table7[[#This Row],[Q. No.]]</f>
        <v>P22E66</v>
      </c>
      <c r="B1642" s="8"/>
      <c r="C1642" s="15" t="s">
        <v>128</v>
      </c>
      <c r="D1642" s="6">
        <v>66</v>
      </c>
      <c r="E1642" s="12" t="s">
        <v>31</v>
      </c>
      <c r="F1642" s="14">
        <v>2</v>
      </c>
      <c r="G1642" s="13" t="s">
        <v>57</v>
      </c>
      <c r="H1642" s="10">
        <v>4</v>
      </c>
      <c r="I1642" s="13" t="s">
        <v>40</v>
      </c>
      <c r="J1642" s="12" t="s">
        <v>516</v>
      </c>
      <c r="K1642" s="11" t="str">
        <f>VLOOKUP(Table7[[#This Row],[CID]],ALY,2,FALSE)</f>
        <v>Transitions &amp; Topic Sentences</v>
      </c>
    </row>
    <row r="1643" spans="1:11" x14ac:dyDescent="0.2">
      <c r="A1643" s="8" t="str">
        <f>Table7[[#This Row],[Test No.]]&amp;Table7[[#This Row],[Section]]&amp;Table7[[#This Row],[Q. No.]]</f>
        <v>P22E67</v>
      </c>
      <c r="B1643" s="8"/>
      <c r="C1643" s="15" t="s">
        <v>128</v>
      </c>
      <c r="D1643" s="6">
        <v>67</v>
      </c>
      <c r="E1643" s="12" t="s">
        <v>31</v>
      </c>
      <c r="F1643" s="14">
        <v>2</v>
      </c>
      <c r="G1643" s="13" t="s">
        <v>57</v>
      </c>
      <c r="H1643" s="10">
        <v>6</v>
      </c>
      <c r="I1643" s="13" t="s">
        <v>42</v>
      </c>
      <c r="J1643" s="12" t="s">
        <v>523</v>
      </c>
      <c r="K1643" s="11" t="str">
        <f>VLOOKUP(Table7[[#This Row],[CID]],ALY,2,FALSE)</f>
        <v>Avoiding Ambiguity &amp; Redundancy</v>
      </c>
    </row>
    <row r="1644" spans="1:11" x14ac:dyDescent="0.2">
      <c r="A1644" s="8" t="str">
        <f>Table7[[#This Row],[Test No.]]&amp;Table7[[#This Row],[Section]]&amp;Table7[[#This Row],[Q. No.]]</f>
        <v>P22E68</v>
      </c>
      <c r="B1644" s="8"/>
      <c r="C1644" s="15" t="s">
        <v>128</v>
      </c>
      <c r="D1644" s="6">
        <v>68</v>
      </c>
      <c r="E1644" s="12" t="s">
        <v>31</v>
      </c>
      <c r="F1644" s="14">
        <v>1</v>
      </c>
      <c r="G1644" s="14" t="s">
        <v>59</v>
      </c>
      <c r="H1644" s="14">
        <v>1</v>
      </c>
      <c r="I1644" s="14" t="s">
        <v>37</v>
      </c>
      <c r="J1644" s="12" t="s">
        <v>390</v>
      </c>
      <c r="K1644" s="11" t="str">
        <f>VLOOKUP(Table7[[#This Row],[CID]],ALY,2,FALSE)</f>
        <v>Semicolons</v>
      </c>
    </row>
    <row r="1645" spans="1:11" x14ac:dyDescent="0.2">
      <c r="A1645" s="8" t="str">
        <f>Table7[[#This Row],[Test No.]]&amp;Table7[[#This Row],[Section]]&amp;Table7[[#This Row],[Q. No.]]</f>
        <v>P22E69</v>
      </c>
      <c r="B1645" s="8"/>
      <c r="C1645" s="15" t="s">
        <v>128</v>
      </c>
      <c r="D1645" s="6">
        <v>69</v>
      </c>
      <c r="E1645" s="12" t="s">
        <v>31</v>
      </c>
      <c r="F1645" s="14">
        <v>2</v>
      </c>
      <c r="G1645" s="13" t="s">
        <v>57</v>
      </c>
      <c r="H1645" s="10">
        <v>4</v>
      </c>
      <c r="I1645" s="13" t="s">
        <v>40</v>
      </c>
      <c r="J1645" s="12" t="s">
        <v>516</v>
      </c>
      <c r="K1645" s="11" t="str">
        <f>VLOOKUP(Table7[[#This Row],[CID]],ALY,2,FALSE)</f>
        <v>Transitions &amp; Topic Sentences</v>
      </c>
    </row>
    <row r="1646" spans="1:11" x14ac:dyDescent="0.2">
      <c r="A1646" s="8" t="str">
        <f>Table7[[#This Row],[Test No.]]&amp;Table7[[#This Row],[Section]]&amp;Table7[[#This Row],[Q. No.]]</f>
        <v>P22E70</v>
      </c>
      <c r="B1646" s="8"/>
      <c r="C1646" s="15" t="s">
        <v>128</v>
      </c>
      <c r="D1646" s="6">
        <v>70</v>
      </c>
      <c r="E1646" s="12" t="s">
        <v>31</v>
      </c>
      <c r="F1646" s="14">
        <v>1</v>
      </c>
      <c r="G1646" s="14" t="s">
        <v>59</v>
      </c>
      <c r="H1646" s="10">
        <v>3</v>
      </c>
      <c r="I1646" s="13" t="s">
        <v>39</v>
      </c>
      <c r="J1646" s="12" t="s">
        <v>400</v>
      </c>
      <c r="K1646" s="11" t="str">
        <f>VLOOKUP(Table7[[#This Row],[CID]],ALY,2,FALSE)</f>
        <v>Run-On Sentence</v>
      </c>
    </row>
    <row r="1647" spans="1:11" x14ac:dyDescent="0.2">
      <c r="A1647" s="8" t="str">
        <f>Table7[[#This Row],[Test No.]]&amp;Table7[[#This Row],[Section]]&amp;Table7[[#This Row],[Q. No.]]</f>
        <v>P22E71</v>
      </c>
      <c r="B1647" s="8"/>
      <c r="C1647" s="15" t="s">
        <v>128</v>
      </c>
      <c r="D1647" s="6">
        <v>71</v>
      </c>
      <c r="E1647" s="12" t="s">
        <v>31</v>
      </c>
      <c r="F1647" s="14">
        <v>2</v>
      </c>
      <c r="G1647" s="13" t="s">
        <v>57</v>
      </c>
      <c r="H1647" s="10">
        <v>6</v>
      </c>
      <c r="I1647" s="13" t="s">
        <v>42</v>
      </c>
      <c r="J1647" s="12" t="s">
        <v>522</v>
      </c>
      <c r="K1647" s="11" t="str">
        <f>VLOOKUP(Table7[[#This Row],[CID]],ALY,2,FALSE)</f>
        <v>Effectiveness</v>
      </c>
    </row>
    <row r="1648" spans="1:11" x14ac:dyDescent="0.2">
      <c r="A1648" s="8" t="str">
        <f>Table7[[#This Row],[Test No.]]&amp;Table7[[#This Row],[Section]]&amp;Table7[[#This Row],[Q. No.]]</f>
        <v>P22E72</v>
      </c>
      <c r="B1648" s="8"/>
      <c r="C1648" s="15" t="s">
        <v>128</v>
      </c>
      <c r="D1648" s="6">
        <v>72</v>
      </c>
      <c r="E1648" s="12" t="s">
        <v>31</v>
      </c>
      <c r="F1648" s="14">
        <v>1</v>
      </c>
      <c r="G1648" s="14" t="s">
        <v>59</v>
      </c>
      <c r="H1648" s="10">
        <v>2</v>
      </c>
      <c r="I1648" s="13" t="s">
        <v>38</v>
      </c>
      <c r="J1648" s="12" t="s">
        <v>397</v>
      </c>
      <c r="K1648" s="11" t="str">
        <f>VLOOKUP(Table7[[#This Row],[CID]],ALY,2,FALSE)</f>
        <v>Word Choice</v>
      </c>
    </row>
    <row r="1649" spans="1:11" x14ac:dyDescent="0.2">
      <c r="A1649" s="8" t="str">
        <f>Table7[[#This Row],[Test No.]]&amp;Table7[[#This Row],[Section]]&amp;Table7[[#This Row],[Q. No.]]</f>
        <v>P22E73</v>
      </c>
      <c r="B1649" s="8"/>
      <c r="C1649" s="15" t="s">
        <v>128</v>
      </c>
      <c r="D1649" s="6">
        <v>73</v>
      </c>
      <c r="E1649" s="12" t="s">
        <v>31</v>
      </c>
      <c r="F1649" s="14">
        <v>2</v>
      </c>
      <c r="G1649" s="13" t="s">
        <v>57</v>
      </c>
      <c r="H1649" s="10">
        <v>6</v>
      </c>
      <c r="I1649" s="13" t="s">
        <v>42</v>
      </c>
      <c r="J1649" s="12" t="s">
        <v>523</v>
      </c>
      <c r="K1649" s="11" t="str">
        <f>VLOOKUP(Table7[[#This Row],[CID]],ALY,2,FALSE)</f>
        <v>Avoiding Ambiguity &amp; Redundancy</v>
      </c>
    </row>
    <row r="1650" spans="1:11" x14ac:dyDescent="0.2">
      <c r="A1650" s="8" t="str">
        <f>Table7[[#This Row],[Test No.]]&amp;Table7[[#This Row],[Section]]&amp;Table7[[#This Row],[Q. No.]]</f>
        <v>P22E74</v>
      </c>
      <c r="B1650" s="8"/>
      <c r="C1650" s="15" t="s">
        <v>128</v>
      </c>
      <c r="D1650" s="6">
        <v>74</v>
      </c>
      <c r="E1650" s="12" t="s">
        <v>31</v>
      </c>
      <c r="F1650" s="14">
        <v>1</v>
      </c>
      <c r="G1650" s="14" t="s">
        <v>59</v>
      </c>
      <c r="H1650" s="10">
        <v>2</v>
      </c>
      <c r="I1650" s="13" t="s">
        <v>38</v>
      </c>
      <c r="J1650" s="12" t="s">
        <v>395</v>
      </c>
      <c r="K1650" s="11" t="str">
        <f>VLOOKUP(Table7[[#This Row],[CID]],ALY,2,FALSE)</f>
        <v>Verb Forms/Tense Agreement</v>
      </c>
    </row>
    <row r="1651" spans="1:11" x14ac:dyDescent="0.2">
      <c r="A1651" s="8" t="str">
        <f>Table7[[#This Row],[Test No.]]&amp;Table7[[#This Row],[Section]]&amp;Table7[[#This Row],[Q. No.]]</f>
        <v>P22E75</v>
      </c>
      <c r="B1651" s="8"/>
      <c r="C1651" s="15" t="s">
        <v>128</v>
      </c>
      <c r="D1651" s="6">
        <v>75</v>
      </c>
      <c r="E1651" s="12" t="s">
        <v>31</v>
      </c>
      <c r="F1651" s="14">
        <v>2</v>
      </c>
      <c r="G1651" s="13" t="s">
        <v>57</v>
      </c>
      <c r="H1651" s="10">
        <v>4</v>
      </c>
      <c r="I1651" s="13" t="s">
        <v>40</v>
      </c>
      <c r="J1651" s="12" t="s">
        <v>514</v>
      </c>
      <c r="K1651" s="11" t="str">
        <f>VLOOKUP(Table7[[#This Row],[CID]],ALY,2,FALSE)</f>
        <v>Relation to Paragraph/Essay</v>
      </c>
    </row>
    <row r="1652" spans="1:11" x14ac:dyDescent="0.2">
      <c r="A1652" s="8" t="str">
        <f>Table7[[#This Row],[Test No.]]&amp;Table7[[#This Row],[Section]]&amp;Table7[[#This Row],[Q. No.]]</f>
        <v>P23E1</v>
      </c>
      <c r="B1652" s="8"/>
      <c r="C1652" s="15" t="s">
        <v>127</v>
      </c>
      <c r="D1652" s="6">
        <v>1</v>
      </c>
      <c r="E1652" s="12" t="s">
        <v>31</v>
      </c>
      <c r="F1652" s="14">
        <v>1</v>
      </c>
      <c r="G1652" s="14" t="s">
        <v>59</v>
      </c>
      <c r="H1652" s="10">
        <v>2</v>
      </c>
      <c r="I1652" s="13" t="s">
        <v>38</v>
      </c>
      <c r="J1652" s="12" t="s">
        <v>395</v>
      </c>
      <c r="K1652" s="11" t="str">
        <f>VLOOKUP(Table7[[#This Row],[CID]],ALY,2,FALSE)</f>
        <v>Verb Forms/Tense Agreement</v>
      </c>
    </row>
    <row r="1653" spans="1:11" x14ac:dyDescent="0.2">
      <c r="A1653" s="8" t="str">
        <f>Table7[[#This Row],[Test No.]]&amp;Table7[[#This Row],[Section]]&amp;Table7[[#This Row],[Q. No.]]</f>
        <v>P23E2</v>
      </c>
      <c r="B1653" s="8"/>
      <c r="C1653" s="15" t="s">
        <v>127</v>
      </c>
      <c r="D1653" s="6">
        <v>2</v>
      </c>
      <c r="E1653" s="12" t="s">
        <v>31</v>
      </c>
      <c r="F1653" s="14">
        <v>1</v>
      </c>
      <c r="G1653" s="14" t="s">
        <v>59</v>
      </c>
      <c r="H1653" s="10">
        <v>2</v>
      </c>
      <c r="I1653" s="13" t="s">
        <v>38</v>
      </c>
      <c r="J1653" s="12" t="s">
        <v>397</v>
      </c>
      <c r="K1653" s="11" t="str">
        <f>VLOOKUP(Table7[[#This Row],[CID]],ALY,2,FALSE)</f>
        <v>Word Choice</v>
      </c>
    </row>
    <row r="1654" spans="1:11" x14ac:dyDescent="0.2">
      <c r="A1654" s="8" t="str">
        <f>Table7[[#This Row],[Test No.]]&amp;Table7[[#This Row],[Section]]&amp;Table7[[#This Row],[Q. No.]]</f>
        <v>P23E3</v>
      </c>
      <c r="B1654" s="8"/>
      <c r="C1654" s="15" t="s">
        <v>127</v>
      </c>
      <c r="D1654" s="6">
        <v>3</v>
      </c>
      <c r="E1654" s="12" t="s">
        <v>31</v>
      </c>
      <c r="F1654" s="14">
        <v>1</v>
      </c>
      <c r="G1654" s="14" t="s">
        <v>59</v>
      </c>
      <c r="H1654" s="10">
        <v>3</v>
      </c>
      <c r="I1654" s="13" t="s">
        <v>39</v>
      </c>
      <c r="J1654" s="12" t="s">
        <v>400</v>
      </c>
      <c r="K1654" s="11" t="str">
        <f>VLOOKUP(Table7[[#This Row],[CID]],ALY,2,FALSE)</f>
        <v>Run-On Sentence</v>
      </c>
    </row>
    <row r="1655" spans="1:11" x14ac:dyDescent="0.2">
      <c r="A1655" s="8" t="str">
        <f>Table7[[#This Row],[Test No.]]&amp;Table7[[#This Row],[Section]]&amp;Table7[[#This Row],[Q. No.]]</f>
        <v>P23E4</v>
      </c>
      <c r="B1655" s="8"/>
      <c r="C1655" s="15" t="s">
        <v>127</v>
      </c>
      <c r="D1655" s="6">
        <v>4</v>
      </c>
      <c r="E1655" s="12" t="s">
        <v>31</v>
      </c>
      <c r="F1655" s="14">
        <v>1</v>
      </c>
      <c r="G1655" s="14" t="s">
        <v>59</v>
      </c>
      <c r="H1655" s="10">
        <v>2</v>
      </c>
      <c r="I1655" s="13" t="s">
        <v>38</v>
      </c>
      <c r="J1655" s="12" t="s">
        <v>395</v>
      </c>
      <c r="K1655" s="11" t="str">
        <f>VLOOKUP(Table7[[#This Row],[CID]],ALY,2,FALSE)</f>
        <v>Verb Forms/Tense Agreement</v>
      </c>
    </row>
    <row r="1656" spans="1:11" x14ac:dyDescent="0.2">
      <c r="A1656" s="8" t="str">
        <f>Table7[[#This Row],[Test No.]]&amp;Table7[[#This Row],[Section]]&amp;Table7[[#This Row],[Q. No.]]</f>
        <v>P23E5</v>
      </c>
      <c r="B1656" s="8"/>
      <c r="C1656" s="15" t="s">
        <v>127</v>
      </c>
      <c r="D1656" s="6">
        <v>5</v>
      </c>
      <c r="E1656" s="12" t="s">
        <v>31</v>
      </c>
      <c r="F1656" s="14">
        <v>1</v>
      </c>
      <c r="G1656" s="14" t="s">
        <v>59</v>
      </c>
      <c r="H1656" s="10">
        <v>2</v>
      </c>
      <c r="I1656" s="13" t="s">
        <v>38</v>
      </c>
      <c r="J1656" s="12" t="s">
        <v>397</v>
      </c>
      <c r="K1656" s="11" t="str">
        <f>VLOOKUP(Table7[[#This Row],[CID]],ALY,2,FALSE)</f>
        <v>Word Choice</v>
      </c>
    </row>
    <row r="1657" spans="1:11" x14ac:dyDescent="0.2">
      <c r="A1657" s="8" t="str">
        <f>Table7[[#This Row],[Test No.]]&amp;Table7[[#This Row],[Section]]&amp;Table7[[#This Row],[Q. No.]]</f>
        <v>P23E6</v>
      </c>
      <c r="B1657" s="8"/>
      <c r="C1657" s="15" t="s">
        <v>127</v>
      </c>
      <c r="D1657" s="6">
        <v>6</v>
      </c>
      <c r="E1657" s="12" t="s">
        <v>31</v>
      </c>
      <c r="F1657" s="14">
        <v>1</v>
      </c>
      <c r="G1657" s="14" t="s">
        <v>59</v>
      </c>
      <c r="H1657" s="14">
        <v>1</v>
      </c>
      <c r="I1657" s="14" t="s">
        <v>37</v>
      </c>
      <c r="J1657" s="12" t="s">
        <v>388</v>
      </c>
      <c r="K1657" s="11" t="str">
        <f>VLOOKUP(Table7[[#This Row],[CID]],ALY,2,FALSE)</f>
        <v>Apostrophes</v>
      </c>
    </row>
    <row r="1658" spans="1:11" x14ac:dyDescent="0.2">
      <c r="A1658" s="8" t="str">
        <f>Table7[[#This Row],[Test No.]]&amp;Table7[[#This Row],[Section]]&amp;Table7[[#This Row],[Q. No.]]</f>
        <v>P23E7</v>
      </c>
      <c r="B1658" s="8"/>
      <c r="C1658" s="15" t="s">
        <v>127</v>
      </c>
      <c r="D1658" s="6">
        <v>7</v>
      </c>
      <c r="E1658" s="12" t="s">
        <v>31</v>
      </c>
      <c r="F1658" s="14">
        <v>2</v>
      </c>
      <c r="G1658" s="13" t="s">
        <v>57</v>
      </c>
      <c r="H1658" s="10">
        <v>6</v>
      </c>
      <c r="I1658" s="13" t="s">
        <v>42</v>
      </c>
      <c r="J1658" s="12" t="s">
        <v>523</v>
      </c>
      <c r="K1658" s="11" t="str">
        <f>VLOOKUP(Table7[[#This Row],[CID]],ALY,2,FALSE)</f>
        <v>Avoiding Ambiguity &amp; Redundancy</v>
      </c>
    </row>
    <row r="1659" spans="1:11" x14ac:dyDescent="0.2">
      <c r="A1659" s="8" t="str">
        <f>Table7[[#This Row],[Test No.]]&amp;Table7[[#This Row],[Section]]&amp;Table7[[#This Row],[Q. No.]]</f>
        <v>P23E8</v>
      </c>
      <c r="B1659" s="8"/>
      <c r="C1659" s="15" t="s">
        <v>127</v>
      </c>
      <c r="D1659" s="6">
        <v>8</v>
      </c>
      <c r="E1659" s="12" t="s">
        <v>31</v>
      </c>
      <c r="F1659" s="14">
        <v>2</v>
      </c>
      <c r="G1659" s="13" t="s">
        <v>57</v>
      </c>
      <c r="H1659" s="10">
        <v>6</v>
      </c>
      <c r="I1659" s="13" t="s">
        <v>42</v>
      </c>
      <c r="J1659" s="12" t="s">
        <v>523</v>
      </c>
      <c r="K1659" s="11" t="str">
        <f>VLOOKUP(Table7[[#This Row],[CID]],ALY,2,FALSE)</f>
        <v>Avoiding Ambiguity &amp; Redundancy</v>
      </c>
    </row>
    <row r="1660" spans="1:11" x14ac:dyDescent="0.2">
      <c r="A1660" s="8" t="str">
        <f>Table7[[#This Row],[Test No.]]&amp;Table7[[#This Row],[Section]]&amp;Table7[[#This Row],[Q. No.]]</f>
        <v>P23E9</v>
      </c>
      <c r="B1660" s="8"/>
      <c r="C1660" s="15" t="s">
        <v>127</v>
      </c>
      <c r="D1660" s="6">
        <v>9</v>
      </c>
      <c r="E1660" s="12" t="s">
        <v>31</v>
      </c>
      <c r="F1660" s="14">
        <v>2</v>
      </c>
      <c r="G1660" s="13" t="s">
        <v>57</v>
      </c>
      <c r="H1660" s="10">
        <v>6</v>
      </c>
      <c r="I1660" s="13" t="s">
        <v>42</v>
      </c>
      <c r="J1660" s="12" t="s">
        <v>523</v>
      </c>
      <c r="K1660" s="11" t="str">
        <f>VLOOKUP(Table7[[#This Row],[CID]],ALY,2,FALSE)</f>
        <v>Avoiding Ambiguity &amp; Redundancy</v>
      </c>
    </row>
    <row r="1661" spans="1:11" x14ac:dyDescent="0.2">
      <c r="A1661" s="8" t="str">
        <f>Table7[[#This Row],[Test No.]]&amp;Table7[[#This Row],[Section]]&amp;Table7[[#This Row],[Q. No.]]</f>
        <v>P23E10</v>
      </c>
      <c r="B1661" s="8"/>
      <c r="C1661" s="15" t="s">
        <v>127</v>
      </c>
      <c r="D1661" s="6">
        <v>10</v>
      </c>
      <c r="E1661" s="12" t="s">
        <v>31</v>
      </c>
      <c r="F1661" s="14">
        <v>1</v>
      </c>
      <c r="G1661" s="14" t="s">
        <v>59</v>
      </c>
      <c r="H1661" s="10">
        <v>2</v>
      </c>
      <c r="I1661" s="13" t="s">
        <v>38</v>
      </c>
      <c r="J1661" s="12" t="s">
        <v>397</v>
      </c>
      <c r="K1661" s="11" t="str">
        <f>VLOOKUP(Table7[[#This Row],[CID]],ALY,2,FALSE)</f>
        <v>Word Choice</v>
      </c>
    </row>
    <row r="1662" spans="1:11" x14ac:dyDescent="0.2">
      <c r="A1662" s="8" t="str">
        <f>Table7[[#This Row],[Test No.]]&amp;Table7[[#This Row],[Section]]&amp;Table7[[#This Row],[Q. No.]]</f>
        <v>P23E11</v>
      </c>
      <c r="B1662" s="8"/>
      <c r="C1662" s="15" t="s">
        <v>127</v>
      </c>
      <c r="D1662" s="6">
        <v>11</v>
      </c>
      <c r="E1662" s="12" t="s">
        <v>31</v>
      </c>
      <c r="F1662" s="14">
        <v>2</v>
      </c>
      <c r="G1662" s="13" t="s">
        <v>57</v>
      </c>
      <c r="H1662" s="10">
        <v>4</v>
      </c>
      <c r="I1662" s="13" t="s">
        <v>40</v>
      </c>
      <c r="J1662" s="12" t="s">
        <v>514</v>
      </c>
      <c r="K1662" s="11" t="str">
        <f>VLOOKUP(Table7[[#This Row],[CID]],ALY,2,FALSE)</f>
        <v>Relation to Paragraph/Essay</v>
      </c>
    </row>
    <row r="1663" spans="1:11" x14ac:dyDescent="0.2">
      <c r="A1663" s="8" t="str">
        <f>Table7[[#This Row],[Test No.]]&amp;Table7[[#This Row],[Section]]&amp;Table7[[#This Row],[Q. No.]]</f>
        <v>P23E12</v>
      </c>
      <c r="B1663" s="8"/>
      <c r="C1663" s="15" t="s">
        <v>127</v>
      </c>
      <c r="D1663" s="6">
        <v>12</v>
      </c>
      <c r="E1663" s="12" t="s">
        <v>31</v>
      </c>
      <c r="F1663" s="14">
        <v>1</v>
      </c>
      <c r="G1663" s="14" t="s">
        <v>59</v>
      </c>
      <c r="H1663" s="14">
        <v>1</v>
      </c>
      <c r="I1663" s="14" t="s">
        <v>37</v>
      </c>
      <c r="J1663" s="12" t="s">
        <v>387</v>
      </c>
      <c r="K1663" s="11" t="str">
        <f>VLOOKUP(Table7[[#This Row],[CID]],ALY,2,FALSE)</f>
        <v>Commas</v>
      </c>
    </row>
    <row r="1664" spans="1:11" x14ac:dyDescent="0.2">
      <c r="A1664" s="8" t="str">
        <f>Table7[[#This Row],[Test No.]]&amp;Table7[[#This Row],[Section]]&amp;Table7[[#This Row],[Q. No.]]</f>
        <v>P23E13</v>
      </c>
      <c r="B1664" s="8"/>
      <c r="C1664" s="15" t="s">
        <v>127</v>
      </c>
      <c r="D1664" s="6">
        <v>13</v>
      </c>
      <c r="E1664" s="12" t="s">
        <v>31</v>
      </c>
      <c r="F1664" s="14">
        <v>1</v>
      </c>
      <c r="G1664" s="14" t="s">
        <v>59</v>
      </c>
      <c r="H1664" s="10">
        <v>3</v>
      </c>
      <c r="I1664" s="13" t="s">
        <v>39</v>
      </c>
      <c r="J1664" s="12" t="s">
        <v>399</v>
      </c>
      <c r="K1664" s="11" t="str">
        <f>VLOOKUP(Table7[[#This Row],[CID]],ALY,2,FALSE)</f>
        <v>Sentence Fragment</v>
      </c>
    </row>
    <row r="1665" spans="1:11" x14ac:dyDescent="0.2">
      <c r="A1665" s="8" t="str">
        <f>Table7[[#This Row],[Test No.]]&amp;Table7[[#This Row],[Section]]&amp;Table7[[#This Row],[Q. No.]]</f>
        <v>P23E14</v>
      </c>
      <c r="B1665" s="8"/>
      <c r="C1665" s="15" t="s">
        <v>127</v>
      </c>
      <c r="D1665" s="6">
        <v>14</v>
      </c>
      <c r="E1665" s="12" t="s">
        <v>31</v>
      </c>
      <c r="F1665" s="14">
        <v>2</v>
      </c>
      <c r="G1665" s="13" t="s">
        <v>57</v>
      </c>
      <c r="H1665" s="10">
        <v>6</v>
      </c>
      <c r="I1665" s="13" t="s">
        <v>42</v>
      </c>
      <c r="J1665" s="12" t="s">
        <v>521</v>
      </c>
      <c r="K1665" s="11" t="str">
        <f>VLOOKUP(Table7[[#This Row],[CID]],ALY,2,FALSE)</f>
        <v>Word Choice</v>
      </c>
    </row>
    <row r="1666" spans="1:11" x14ac:dyDescent="0.2">
      <c r="A1666" s="8" t="str">
        <f>Table7[[#This Row],[Test No.]]&amp;Table7[[#This Row],[Section]]&amp;Table7[[#This Row],[Q. No.]]</f>
        <v>P23E15</v>
      </c>
      <c r="B1666" s="8"/>
      <c r="C1666" s="15" t="s">
        <v>127</v>
      </c>
      <c r="D1666" s="6">
        <v>15</v>
      </c>
      <c r="E1666" s="12" t="s">
        <v>31</v>
      </c>
      <c r="F1666" s="14">
        <v>2</v>
      </c>
      <c r="G1666" s="13" t="s">
        <v>57</v>
      </c>
      <c r="H1666" s="10">
        <v>5</v>
      </c>
      <c r="I1666" s="13" t="s">
        <v>41</v>
      </c>
      <c r="J1666" s="12" t="s">
        <v>519</v>
      </c>
      <c r="K1666" s="11" t="str">
        <f>VLOOKUP(Table7[[#This Row],[CID]],ALY,2,FALSE)</f>
        <v>Opening/Transitional/Closing</v>
      </c>
    </row>
    <row r="1667" spans="1:11" x14ac:dyDescent="0.2">
      <c r="A1667" s="8" t="str">
        <f>Table7[[#This Row],[Test No.]]&amp;Table7[[#This Row],[Section]]&amp;Table7[[#This Row],[Q. No.]]</f>
        <v>P23E16</v>
      </c>
      <c r="B1667" s="8"/>
      <c r="C1667" s="15" t="s">
        <v>127</v>
      </c>
      <c r="D1667" s="6">
        <v>16</v>
      </c>
      <c r="E1667" s="12" t="s">
        <v>31</v>
      </c>
      <c r="F1667" s="14">
        <v>1</v>
      </c>
      <c r="G1667" s="14" t="s">
        <v>59</v>
      </c>
      <c r="H1667" s="10">
        <v>3</v>
      </c>
      <c r="I1667" s="13" t="s">
        <v>39</v>
      </c>
      <c r="J1667" s="12" t="s">
        <v>402</v>
      </c>
      <c r="K1667" s="11" t="str">
        <f>VLOOKUP(Table7[[#This Row],[CID]],ALY,2,FALSE)</f>
        <v>Faulty Modifier</v>
      </c>
    </row>
    <row r="1668" spans="1:11" x14ac:dyDescent="0.2">
      <c r="A1668" s="8" t="str">
        <f>Table7[[#This Row],[Test No.]]&amp;Table7[[#This Row],[Section]]&amp;Table7[[#This Row],[Q. No.]]</f>
        <v>P23E17</v>
      </c>
      <c r="B1668" s="8"/>
      <c r="C1668" s="15" t="s">
        <v>127</v>
      </c>
      <c r="D1668" s="6">
        <v>17</v>
      </c>
      <c r="E1668" s="12" t="s">
        <v>31</v>
      </c>
      <c r="F1668" s="14">
        <v>1</v>
      </c>
      <c r="G1668" s="14" t="s">
        <v>59</v>
      </c>
      <c r="H1668" s="10">
        <v>2</v>
      </c>
      <c r="I1668" s="13" t="s">
        <v>38</v>
      </c>
      <c r="J1668" s="12" t="s">
        <v>395</v>
      </c>
      <c r="K1668" s="11" t="str">
        <f>VLOOKUP(Table7[[#This Row],[CID]],ALY,2,FALSE)</f>
        <v>Verb Forms/Tense Agreement</v>
      </c>
    </row>
    <row r="1669" spans="1:11" x14ac:dyDescent="0.2">
      <c r="A1669" s="8" t="str">
        <f>Table7[[#This Row],[Test No.]]&amp;Table7[[#This Row],[Section]]&amp;Table7[[#This Row],[Q. No.]]</f>
        <v>P23E18</v>
      </c>
      <c r="B1669" s="8"/>
      <c r="C1669" s="15" t="s">
        <v>127</v>
      </c>
      <c r="D1669" s="6">
        <v>18</v>
      </c>
      <c r="E1669" s="12" t="s">
        <v>31</v>
      </c>
      <c r="F1669" s="14">
        <v>1</v>
      </c>
      <c r="G1669" s="14" t="s">
        <v>59</v>
      </c>
      <c r="H1669" s="14">
        <v>1</v>
      </c>
      <c r="I1669" s="14" t="s">
        <v>37</v>
      </c>
      <c r="J1669" s="12" t="s">
        <v>387</v>
      </c>
      <c r="K1669" s="11" t="str">
        <f>VLOOKUP(Table7[[#This Row],[CID]],ALY,2,FALSE)</f>
        <v>Commas</v>
      </c>
    </row>
    <row r="1670" spans="1:11" x14ac:dyDescent="0.2">
      <c r="A1670" s="8" t="str">
        <f>Table7[[#This Row],[Test No.]]&amp;Table7[[#This Row],[Section]]&amp;Table7[[#This Row],[Q. No.]]</f>
        <v>P23E19</v>
      </c>
      <c r="B1670" s="8"/>
      <c r="C1670" s="15" t="s">
        <v>127</v>
      </c>
      <c r="D1670" s="6">
        <v>19</v>
      </c>
      <c r="E1670" s="12" t="s">
        <v>31</v>
      </c>
      <c r="F1670" s="14">
        <v>1</v>
      </c>
      <c r="G1670" s="14" t="s">
        <v>59</v>
      </c>
      <c r="H1670" s="14">
        <v>1</v>
      </c>
      <c r="I1670" s="14" t="s">
        <v>37</v>
      </c>
      <c r="J1670" s="12" t="s">
        <v>387</v>
      </c>
      <c r="K1670" s="11" t="str">
        <f>VLOOKUP(Table7[[#This Row],[CID]],ALY,2,FALSE)</f>
        <v>Commas</v>
      </c>
    </row>
    <row r="1671" spans="1:11" x14ac:dyDescent="0.2">
      <c r="A1671" s="8" t="str">
        <f>Table7[[#This Row],[Test No.]]&amp;Table7[[#This Row],[Section]]&amp;Table7[[#This Row],[Q. No.]]</f>
        <v>P23E20</v>
      </c>
      <c r="B1671" s="8"/>
      <c r="C1671" s="15" t="s">
        <v>127</v>
      </c>
      <c r="D1671" s="6">
        <v>20</v>
      </c>
      <c r="E1671" s="12" t="s">
        <v>31</v>
      </c>
      <c r="F1671" s="14">
        <v>2</v>
      </c>
      <c r="G1671" s="13" t="s">
        <v>57</v>
      </c>
      <c r="H1671" s="10">
        <v>6</v>
      </c>
      <c r="I1671" s="13" t="s">
        <v>42</v>
      </c>
      <c r="J1671" s="12" t="s">
        <v>523</v>
      </c>
      <c r="K1671" s="11" t="str">
        <f>VLOOKUP(Table7[[#This Row],[CID]],ALY,2,FALSE)</f>
        <v>Avoiding Ambiguity &amp; Redundancy</v>
      </c>
    </row>
    <row r="1672" spans="1:11" x14ac:dyDescent="0.2">
      <c r="A1672" s="8" t="str">
        <f>Table7[[#This Row],[Test No.]]&amp;Table7[[#This Row],[Section]]&amp;Table7[[#This Row],[Q. No.]]</f>
        <v>P23E21</v>
      </c>
      <c r="B1672" s="8"/>
      <c r="C1672" s="15" t="s">
        <v>127</v>
      </c>
      <c r="D1672" s="6">
        <v>21</v>
      </c>
      <c r="E1672" s="12" t="s">
        <v>31</v>
      </c>
      <c r="F1672" s="14">
        <v>1</v>
      </c>
      <c r="G1672" s="14" t="s">
        <v>59</v>
      </c>
      <c r="H1672" s="14">
        <v>1</v>
      </c>
      <c r="I1672" s="14" t="s">
        <v>37</v>
      </c>
      <c r="J1672" s="12" t="s">
        <v>387</v>
      </c>
      <c r="K1672" s="11" t="str">
        <f>VLOOKUP(Table7[[#This Row],[CID]],ALY,2,FALSE)</f>
        <v>Commas</v>
      </c>
    </row>
    <row r="1673" spans="1:11" x14ac:dyDescent="0.2">
      <c r="A1673" s="8" t="str">
        <f>Table7[[#This Row],[Test No.]]&amp;Table7[[#This Row],[Section]]&amp;Table7[[#This Row],[Q. No.]]</f>
        <v>P23E22</v>
      </c>
      <c r="B1673" s="8"/>
      <c r="C1673" s="15" t="s">
        <v>127</v>
      </c>
      <c r="D1673" s="6">
        <v>22</v>
      </c>
      <c r="E1673" s="12" t="s">
        <v>31</v>
      </c>
      <c r="F1673" s="14">
        <v>2</v>
      </c>
      <c r="G1673" s="13" t="s">
        <v>57</v>
      </c>
      <c r="H1673" s="10">
        <v>5</v>
      </c>
      <c r="I1673" s="13" t="s">
        <v>41</v>
      </c>
      <c r="J1673" s="12" t="s">
        <v>520</v>
      </c>
      <c r="K1673" s="11" t="str">
        <f>VLOOKUP(Table7[[#This Row],[CID]],ALY,2,FALSE)</f>
        <v>Reorganization</v>
      </c>
    </row>
    <row r="1674" spans="1:11" x14ac:dyDescent="0.2">
      <c r="A1674" s="8" t="str">
        <f>Table7[[#This Row],[Test No.]]&amp;Table7[[#This Row],[Section]]&amp;Table7[[#This Row],[Q. No.]]</f>
        <v>P23E23</v>
      </c>
      <c r="B1674" s="8"/>
      <c r="C1674" s="15" t="s">
        <v>127</v>
      </c>
      <c r="D1674" s="6">
        <v>23</v>
      </c>
      <c r="E1674" s="12" t="s">
        <v>31</v>
      </c>
      <c r="F1674" s="14">
        <v>2</v>
      </c>
      <c r="G1674" s="13" t="s">
        <v>57</v>
      </c>
      <c r="H1674" s="10">
        <v>4</v>
      </c>
      <c r="I1674" s="13" t="s">
        <v>40</v>
      </c>
      <c r="J1674" s="12" t="s">
        <v>516</v>
      </c>
      <c r="K1674" s="11" t="str">
        <f>VLOOKUP(Table7[[#This Row],[CID]],ALY,2,FALSE)</f>
        <v>Transitions &amp; Topic Sentences</v>
      </c>
    </row>
    <row r="1675" spans="1:11" x14ac:dyDescent="0.2">
      <c r="A1675" s="8" t="str">
        <f>Table7[[#This Row],[Test No.]]&amp;Table7[[#This Row],[Section]]&amp;Table7[[#This Row],[Q. No.]]</f>
        <v>P23E24</v>
      </c>
      <c r="B1675" s="8"/>
      <c r="C1675" s="15" t="s">
        <v>127</v>
      </c>
      <c r="D1675" s="6">
        <v>24</v>
      </c>
      <c r="E1675" s="12" t="s">
        <v>31</v>
      </c>
      <c r="F1675" s="14">
        <v>1</v>
      </c>
      <c r="G1675" s="14" t="s">
        <v>59</v>
      </c>
      <c r="H1675" s="14">
        <v>1</v>
      </c>
      <c r="I1675" s="14" t="s">
        <v>37</v>
      </c>
      <c r="J1675" s="12" t="s">
        <v>387</v>
      </c>
      <c r="K1675" s="11" t="str">
        <f>VLOOKUP(Table7[[#This Row],[CID]],ALY,2,FALSE)</f>
        <v>Commas</v>
      </c>
    </row>
    <row r="1676" spans="1:11" x14ac:dyDescent="0.2">
      <c r="A1676" s="8" t="str">
        <f>Table7[[#This Row],[Test No.]]&amp;Table7[[#This Row],[Section]]&amp;Table7[[#This Row],[Q. No.]]</f>
        <v>P23E25</v>
      </c>
      <c r="B1676" s="8"/>
      <c r="C1676" s="15" t="s">
        <v>127</v>
      </c>
      <c r="D1676" s="6">
        <v>25</v>
      </c>
      <c r="E1676" s="12" t="s">
        <v>31</v>
      </c>
      <c r="F1676" s="14">
        <v>1</v>
      </c>
      <c r="G1676" s="14" t="s">
        <v>59</v>
      </c>
      <c r="H1676" s="10">
        <v>3</v>
      </c>
      <c r="I1676" s="13" t="s">
        <v>39</v>
      </c>
      <c r="J1676" s="12" t="s">
        <v>401</v>
      </c>
      <c r="K1676" s="11" t="str">
        <f>VLOOKUP(Table7[[#This Row],[CID]],ALY,2,FALSE)</f>
        <v>Parallel Construction</v>
      </c>
    </row>
    <row r="1677" spans="1:11" x14ac:dyDescent="0.2">
      <c r="A1677" s="8" t="str">
        <f>Table7[[#This Row],[Test No.]]&amp;Table7[[#This Row],[Section]]&amp;Table7[[#This Row],[Q. No.]]</f>
        <v>P23E26</v>
      </c>
      <c r="B1677" s="8"/>
      <c r="C1677" s="15" t="s">
        <v>127</v>
      </c>
      <c r="D1677" s="6">
        <v>26</v>
      </c>
      <c r="E1677" s="12" t="s">
        <v>31</v>
      </c>
      <c r="F1677" s="14">
        <v>2</v>
      </c>
      <c r="G1677" s="13" t="s">
        <v>57</v>
      </c>
      <c r="H1677" s="10">
        <v>4</v>
      </c>
      <c r="I1677" s="13" t="s">
        <v>40</v>
      </c>
      <c r="J1677" s="12" t="s">
        <v>512</v>
      </c>
      <c r="K1677" s="11" t="str">
        <f>VLOOKUP(Table7[[#This Row],[CID]],ALY,2,FALSE)</f>
        <v>Additional Detail &amp; Evidence</v>
      </c>
    </row>
    <row r="1678" spans="1:11" x14ac:dyDescent="0.2">
      <c r="A1678" s="8" t="str">
        <f>Table7[[#This Row],[Test No.]]&amp;Table7[[#This Row],[Section]]&amp;Table7[[#This Row],[Q. No.]]</f>
        <v>P23E27</v>
      </c>
      <c r="B1678" s="8"/>
      <c r="C1678" s="15" t="s">
        <v>127</v>
      </c>
      <c r="D1678" s="6">
        <v>27</v>
      </c>
      <c r="E1678" s="12" t="s">
        <v>31</v>
      </c>
      <c r="F1678" s="14">
        <v>1</v>
      </c>
      <c r="G1678" s="14" t="s">
        <v>59</v>
      </c>
      <c r="H1678" s="10">
        <v>2</v>
      </c>
      <c r="I1678" s="13" t="s">
        <v>38</v>
      </c>
      <c r="J1678" s="12" t="s">
        <v>396</v>
      </c>
      <c r="K1678" s="11" t="str">
        <f>VLOOKUP(Table7[[#This Row],[CID]],ALY,2,FALSE)</f>
        <v>Comparisons</v>
      </c>
    </row>
    <row r="1679" spans="1:11" x14ac:dyDescent="0.2">
      <c r="A1679" s="8" t="str">
        <f>Table7[[#This Row],[Test No.]]&amp;Table7[[#This Row],[Section]]&amp;Table7[[#This Row],[Q. No.]]</f>
        <v>P23E28</v>
      </c>
      <c r="B1679" s="8"/>
      <c r="C1679" s="15" t="s">
        <v>127</v>
      </c>
      <c r="D1679" s="6">
        <v>28</v>
      </c>
      <c r="E1679" s="12" t="s">
        <v>31</v>
      </c>
      <c r="F1679" s="14">
        <v>2</v>
      </c>
      <c r="G1679" s="13" t="s">
        <v>57</v>
      </c>
      <c r="H1679" s="10">
        <v>6</v>
      </c>
      <c r="I1679" s="13" t="s">
        <v>42</v>
      </c>
      <c r="J1679" s="12" t="s">
        <v>522</v>
      </c>
      <c r="K1679" s="11" t="str">
        <f>VLOOKUP(Table7[[#This Row],[CID]],ALY,2,FALSE)</f>
        <v>Effectiveness</v>
      </c>
    </row>
    <row r="1680" spans="1:11" x14ac:dyDescent="0.2">
      <c r="A1680" s="8" t="str">
        <f>Table7[[#This Row],[Test No.]]&amp;Table7[[#This Row],[Section]]&amp;Table7[[#This Row],[Q. No.]]</f>
        <v>P23E29</v>
      </c>
      <c r="B1680" s="8"/>
      <c r="C1680" s="15" t="s">
        <v>127</v>
      </c>
      <c r="D1680" s="6">
        <v>29</v>
      </c>
      <c r="E1680" s="12" t="s">
        <v>31</v>
      </c>
      <c r="F1680" s="14">
        <v>1</v>
      </c>
      <c r="G1680" s="14" t="s">
        <v>59</v>
      </c>
      <c r="H1680" s="10">
        <v>3</v>
      </c>
      <c r="I1680" s="13" t="s">
        <v>39</v>
      </c>
      <c r="J1680" s="12" t="s">
        <v>402</v>
      </c>
      <c r="K1680" s="11" t="str">
        <f>VLOOKUP(Table7[[#This Row],[CID]],ALY,2,FALSE)</f>
        <v>Faulty Modifier</v>
      </c>
    </row>
    <row r="1681" spans="1:11" x14ac:dyDescent="0.2">
      <c r="A1681" s="8" t="str">
        <f>Table7[[#This Row],[Test No.]]&amp;Table7[[#This Row],[Section]]&amp;Table7[[#This Row],[Q. No.]]</f>
        <v>P23E30</v>
      </c>
      <c r="B1681" s="8"/>
      <c r="C1681" s="15" t="s">
        <v>127</v>
      </c>
      <c r="D1681" s="6">
        <v>30</v>
      </c>
      <c r="E1681" s="12" t="s">
        <v>31</v>
      </c>
      <c r="F1681" s="14">
        <v>1</v>
      </c>
      <c r="G1681" s="14" t="s">
        <v>59</v>
      </c>
      <c r="H1681" s="10">
        <v>3</v>
      </c>
      <c r="I1681" s="13" t="s">
        <v>39</v>
      </c>
      <c r="J1681" s="12" t="s">
        <v>399</v>
      </c>
      <c r="K1681" s="11" t="str">
        <f>VLOOKUP(Table7[[#This Row],[CID]],ALY,2,FALSE)</f>
        <v>Sentence Fragment</v>
      </c>
    </row>
    <row r="1682" spans="1:11" x14ac:dyDescent="0.2">
      <c r="A1682" s="8" t="str">
        <f>Table7[[#This Row],[Test No.]]&amp;Table7[[#This Row],[Section]]&amp;Table7[[#This Row],[Q. No.]]</f>
        <v>P23E31</v>
      </c>
      <c r="B1682" s="8"/>
      <c r="C1682" s="15" t="s">
        <v>127</v>
      </c>
      <c r="D1682" s="6">
        <v>31</v>
      </c>
      <c r="E1682" s="12" t="s">
        <v>31</v>
      </c>
      <c r="F1682" s="14">
        <v>1</v>
      </c>
      <c r="G1682" s="14" t="s">
        <v>59</v>
      </c>
      <c r="H1682" s="10">
        <v>2</v>
      </c>
      <c r="I1682" s="13" t="s">
        <v>38</v>
      </c>
      <c r="J1682" s="12" t="s">
        <v>395</v>
      </c>
      <c r="K1682" s="11" t="str">
        <f>VLOOKUP(Table7[[#This Row],[CID]],ALY,2,FALSE)</f>
        <v>Verb Forms/Tense Agreement</v>
      </c>
    </row>
    <row r="1683" spans="1:11" x14ac:dyDescent="0.2">
      <c r="A1683" s="8" t="str">
        <f>Table7[[#This Row],[Test No.]]&amp;Table7[[#This Row],[Section]]&amp;Table7[[#This Row],[Q. No.]]</f>
        <v>P23E32</v>
      </c>
      <c r="B1683" s="8"/>
      <c r="C1683" s="15" t="s">
        <v>127</v>
      </c>
      <c r="D1683" s="6">
        <v>32</v>
      </c>
      <c r="E1683" s="12" t="s">
        <v>31</v>
      </c>
      <c r="F1683" s="14">
        <v>1</v>
      </c>
      <c r="G1683" s="14" t="s">
        <v>59</v>
      </c>
      <c r="H1683" s="14">
        <v>1</v>
      </c>
      <c r="I1683" s="14" t="s">
        <v>37</v>
      </c>
      <c r="J1683" s="12" t="s">
        <v>387</v>
      </c>
      <c r="K1683" s="11" t="str">
        <f>VLOOKUP(Table7[[#This Row],[CID]],ALY,2,FALSE)</f>
        <v>Commas</v>
      </c>
    </row>
    <row r="1684" spans="1:11" x14ac:dyDescent="0.2">
      <c r="A1684" s="8" t="str">
        <f>Table7[[#This Row],[Test No.]]&amp;Table7[[#This Row],[Section]]&amp;Table7[[#This Row],[Q. No.]]</f>
        <v>P23E33</v>
      </c>
      <c r="B1684" s="8"/>
      <c r="C1684" s="15" t="s">
        <v>127</v>
      </c>
      <c r="D1684" s="6">
        <v>33</v>
      </c>
      <c r="E1684" s="12" t="s">
        <v>31</v>
      </c>
      <c r="F1684" s="14">
        <v>1</v>
      </c>
      <c r="G1684" s="14" t="s">
        <v>59</v>
      </c>
      <c r="H1684" s="10">
        <v>2</v>
      </c>
      <c r="I1684" s="13" t="s">
        <v>38</v>
      </c>
      <c r="J1684" s="12" t="s">
        <v>395</v>
      </c>
      <c r="K1684" s="11" t="str">
        <f>VLOOKUP(Table7[[#This Row],[CID]],ALY,2,FALSE)</f>
        <v>Verb Forms/Tense Agreement</v>
      </c>
    </row>
    <row r="1685" spans="1:11" x14ac:dyDescent="0.2">
      <c r="A1685" s="8" t="str">
        <f>Table7[[#This Row],[Test No.]]&amp;Table7[[#This Row],[Section]]&amp;Table7[[#This Row],[Q. No.]]</f>
        <v>P23E34</v>
      </c>
      <c r="B1685" s="8"/>
      <c r="C1685" s="15" t="s">
        <v>127</v>
      </c>
      <c r="D1685" s="6">
        <v>34</v>
      </c>
      <c r="E1685" s="12" t="s">
        <v>31</v>
      </c>
      <c r="F1685" s="14">
        <v>1</v>
      </c>
      <c r="G1685" s="14" t="s">
        <v>59</v>
      </c>
      <c r="H1685" s="10">
        <v>2</v>
      </c>
      <c r="I1685" s="13" t="s">
        <v>38</v>
      </c>
      <c r="J1685" s="12" t="s">
        <v>398</v>
      </c>
      <c r="K1685" s="11" t="str">
        <f>VLOOKUP(Table7[[#This Row],[CID]],ALY,2,FALSE)</f>
        <v>Idioms</v>
      </c>
    </row>
    <row r="1686" spans="1:11" x14ac:dyDescent="0.2">
      <c r="A1686" s="8" t="str">
        <f>Table7[[#This Row],[Test No.]]&amp;Table7[[#This Row],[Section]]&amp;Table7[[#This Row],[Q. No.]]</f>
        <v>P23E35</v>
      </c>
      <c r="B1686" s="8"/>
      <c r="C1686" s="15" t="s">
        <v>127</v>
      </c>
      <c r="D1686" s="6">
        <v>35</v>
      </c>
      <c r="E1686" s="12" t="s">
        <v>31</v>
      </c>
      <c r="F1686" s="14">
        <v>2</v>
      </c>
      <c r="G1686" s="13" t="s">
        <v>57</v>
      </c>
      <c r="H1686" s="10">
        <v>6</v>
      </c>
      <c r="I1686" s="13" t="s">
        <v>42</v>
      </c>
      <c r="J1686" s="12" t="s">
        <v>522</v>
      </c>
      <c r="K1686" s="11" t="str">
        <f>VLOOKUP(Table7[[#This Row],[CID]],ALY,2,FALSE)</f>
        <v>Effectiveness</v>
      </c>
    </row>
    <row r="1687" spans="1:11" x14ac:dyDescent="0.2">
      <c r="A1687" s="8" t="str">
        <f>Table7[[#This Row],[Test No.]]&amp;Table7[[#This Row],[Section]]&amp;Table7[[#This Row],[Q. No.]]</f>
        <v>P23E36</v>
      </c>
      <c r="B1687" s="8"/>
      <c r="C1687" s="15" t="s">
        <v>127</v>
      </c>
      <c r="D1687" s="6">
        <v>36</v>
      </c>
      <c r="E1687" s="12" t="s">
        <v>31</v>
      </c>
      <c r="F1687" s="14">
        <v>1</v>
      </c>
      <c r="G1687" s="14" t="s">
        <v>59</v>
      </c>
      <c r="H1687" s="10">
        <v>2</v>
      </c>
      <c r="I1687" s="13" t="s">
        <v>38</v>
      </c>
      <c r="J1687" s="12" t="s">
        <v>398</v>
      </c>
      <c r="K1687" s="11" t="str">
        <f>VLOOKUP(Table7[[#This Row],[CID]],ALY,2,FALSE)</f>
        <v>Idioms</v>
      </c>
    </row>
    <row r="1688" spans="1:11" x14ac:dyDescent="0.2">
      <c r="A1688" s="8" t="str">
        <f>Table7[[#This Row],[Test No.]]&amp;Table7[[#This Row],[Section]]&amp;Table7[[#This Row],[Q. No.]]</f>
        <v>P23E37</v>
      </c>
      <c r="B1688" s="8"/>
      <c r="C1688" s="15" t="s">
        <v>127</v>
      </c>
      <c r="D1688" s="6">
        <v>37</v>
      </c>
      <c r="E1688" s="12" t="s">
        <v>31</v>
      </c>
      <c r="F1688" s="14">
        <v>1</v>
      </c>
      <c r="G1688" s="14" t="s">
        <v>59</v>
      </c>
      <c r="H1688" s="10">
        <v>3</v>
      </c>
      <c r="I1688" s="13" t="s">
        <v>39</v>
      </c>
      <c r="J1688" s="12" t="s">
        <v>400</v>
      </c>
      <c r="K1688" s="11" t="str">
        <f>VLOOKUP(Table7[[#This Row],[CID]],ALY,2,FALSE)</f>
        <v>Run-On Sentence</v>
      </c>
    </row>
    <row r="1689" spans="1:11" x14ac:dyDescent="0.2">
      <c r="A1689" s="8" t="str">
        <f>Table7[[#This Row],[Test No.]]&amp;Table7[[#This Row],[Section]]&amp;Table7[[#This Row],[Q. No.]]</f>
        <v>P23E38</v>
      </c>
      <c r="B1689" s="8"/>
      <c r="C1689" s="15" t="s">
        <v>127</v>
      </c>
      <c r="D1689" s="6">
        <v>38</v>
      </c>
      <c r="E1689" s="12" t="s">
        <v>31</v>
      </c>
      <c r="F1689" s="14">
        <v>1</v>
      </c>
      <c r="G1689" s="14" t="s">
        <v>59</v>
      </c>
      <c r="H1689" s="10">
        <v>2</v>
      </c>
      <c r="I1689" s="13" t="s">
        <v>38</v>
      </c>
      <c r="J1689" s="12" t="s">
        <v>394</v>
      </c>
      <c r="K1689" s="11" t="str">
        <f>VLOOKUP(Table7[[#This Row],[CID]],ALY,2,FALSE)</f>
        <v>Pronouns</v>
      </c>
    </row>
    <row r="1690" spans="1:11" x14ac:dyDescent="0.2">
      <c r="A1690" s="8" t="str">
        <f>Table7[[#This Row],[Test No.]]&amp;Table7[[#This Row],[Section]]&amp;Table7[[#This Row],[Q. No.]]</f>
        <v>P23E39</v>
      </c>
      <c r="B1690" s="8"/>
      <c r="C1690" s="15" t="s">
        <v>127</v>
      </c>
      <c r="D1690" s="6">
        <v>39</v>
      </c>
      <c r="E1690" s="12" t="s">
        <v>31</v>
      </c>
      <c r="F1690" s="14">
        <v>1</v>
      </c>
      <c r="G1690" s="14" t="s">
        <v>59</v>
      </c>
      <c r="H1690" s="14">
        <v>1</v>
      </c>
      <c r="I1690" s="14" t="s">
        <v>37</v>
      </c>
      <c r="J1690" s="12" t="s">
        <v>387</v>
      </c>
      <c r="K1690" s="11" t="str">
        <f>VLOOKUP(Table7[[#This Row],[CID]],ALY,2,FALSE)</f>
        <v>Commas</v>
      </c>
    </row>
    <row r="1691" spans="1:11" x14ac:dyDescent="0.2">
      <c r="A1691" s="8" t="str">
        <f>Table7[[#This Row],[Test No.]]&amp;Table7[[#This Row],[Section]]&amp;Table7[[#This Row],[Q. No.]]</f>
        <v>P23E40</v>
      </c>
      <c r="B1691" s="8"/>
      <c r="C1691" s="15" t="s">
        <v>127</v>
      </c>
      <c r="D1691" s="6">
        <v>40</v>
      </c>
      <c r="E1691" s="12" t="s">
        <v>31</v>
      </c>
      <c r="F1691" s="14">
        <v>2</v>
      </c>
      <c r="G1691" s="13" t="s">
        <v>57</v>
      </c>
      <c r="H1691" s="10">
        <v>6</v>
      </c>
      <c r="I1691" s="13" t="s">
        <v>42</v>
      </c>
      <c r="J1691" s="12" t="s">
        <v>522</v>
      </c>
      <c r="K1691" s="11" t="str">
        <f>VLOOKUP(Table7[[#This Row],[CID]],ALY,2,FALSE)</f>
        <v>Effectiveness</v>
      </c>
    </row>
    <row r="1692" spans="1:11" x14ac:dyDescent="0.2">
      <c r="A1692" s="8" t="str">
        <f>Table7[[#This Row],[Test No.]]&amp;Table7[[#This Row],[Section]]&amp;Table7[[#This Row],[Q. No.]]</f>
        <v>P23E41</v>
      </c>
      <c r="B1692" s="8"/>
      <c r="C1692" s="15" t="s">
        <v>127</v>
      </c>
      <c r="D1692" s="6">
        <v>41</v>
      </c>
      <c r="E1692" s="12" t="s">
        <v>31</v>
      </c>
      <c r="F1692" s="14">
        <v>1</v>
      </c>
      <c r="G1692" s="14" t="s">
        <v>59</v>
      </c>
      <c r="H1692" s="10">
        <v>3</v>
      </c>
      <c r="I1692" s="13" t="s">
        <v>39</v>
      </c>
      <c r="J1692" s="12" t="s">
        <v>402</v>
      </c>
      <c r="K1692" s="11" t="str">
        <f>VLOOKUP(Table7[[#This Row],[CID]],ALY,2,FALSE)</f>
        <v>Faulty Modifier</v>
      </c>
    </row>
    <row r="1693" spans="1:11" x14ac:dyDescent="0.2">
      <c r="A1693" s="8" t="str">
        <f>Table7[[#This Row],[Test No.]]&amp;Table7[[#This Row],[Section]]&amp;Table7[[#This Row],[Q. No.]]</f>
        <v>P23E42</v>
      </c>
      <c r="B1693" s="8"/>
      <c r="C1693" s="15" t="s">
        <v>127</v>
      </c>
      <c r="D1693" s="6">
        <v>42</v>
      </c>
      <c r="E1693" s="12" t="s">
        <v>31</v>
      </c>
      <c r="F1693" s="14">
        <v>2</v>
      </c>
      <c r="G1693" s="13" t="s">
        <v>57</v>
      </c>
      <c r="H1693" s="10">
        <v>4</v>
      </c>
      <c r="I1693" s="13" t="s">
        <v>40</v>
      </c>
      <c r="J1693" s="12" t="s">
        <v>516</v>
      </c>
      <c r="K1693" s="11" t="str">
        <f>VLOOKUP(Table7[[#This Row],[CID]],ALY,2,FALSE)</f>
        <v>Transitions &amp; Topic Sentences</v>
      </c>
    </row>
    <row r="1694" spans="1:11" x14ac:dyDescent="0.2">
      <c r="A1694" s="8" t="str">
        <f>Table7[[#This Row],[Test No.]]&amp;Table7[[#This Row],[Section]]&amp;Table7[[#This Row],[Q. No.]]</f>
        <v>P23E43</v>
      </c>
      <c r="B1694" s="8"/>
      <c r="C1694" s="15" t="s">
        <v>127</v>
      </c>
      <c r="D1694" s="6">
        <v>43</v>
      </c>
      <c r="E1694" s="12" t="s">
        <v>31</v>
      </c>
      <c r="F1694" s="14">
        <v>2</v>
      </c>
      <c r="G1694" s="13" t="s">
        <v>57</v>
      </c>
      <c r="H1694" s="10">
        <v>6</v>
      </c>
      <c r="I1694" s="13" t="s">
        <v>42</v>
      </c>
      <c r="J1694" s="12" t="s">
        <v>523</v>
      </c>
      <c r="K1694" s="11" t="str">
        <f>VLOOKUP(Table7[[#This Row],[CID]],ALY,2,FALSE)</f>
        <v>Avoiding Ambiguity &amp; Redundancy</v>
      </c>
    </row>
    <row r="1695" spans="1:11" x14ac:dyDescent="0.2">
      <c r="A1695" s="8" t="str">
        <f>Table7[[#This Row],[Test No.]]&amp;Table7[[#This Row],[Section]]&amp;Table7[[#This Row],[Q. No.]]</f>
        <v>P23E44</v>
      </c>
      <c r="B1695" s="8"/>
      <c r="C1695" s="15" t="s">
        <v>127</v>
      </c>
      <c r="D1695" s="6">
        <v>44</v>
      </c>
      <c r="E1695" s="12" t="s">
        <v>31</v>
      </c>
      <c r="F1695" s="14">
        <v>2</v>
      </c>
      <c r="G1695" s="13" t="s">
        <v>57</v>
      </c>
      <c r="H1695" s="10">
        <v>6</v>
      </c>
      <c r="I1695" s="13" t="s">
        <v>42</v>
      </c>
      <c r="J1695" s="12" t="s">
        <v>522</v>
      </c>
      <c r="K1695" s="11" t="str">
        <f>VLOOKUP(Table7[[#This Row],[CID]],ALY,2,FALSE)</f>
        <v>Effectiveness</v>
      </c>
    </row>
    <row r="1696" spans="1:11" x14ac:dyDescent="0.2">
      <c r="A1696" s="8" t="str">
        <f>Table7[[#This Row],[Test No.]]&amp;Table7[[#This Row],[Section]]&amp;Table7[[#This Row],[Q. No.]]</f>
        <v>P23E45</v>
      </c>
      <c r="B1696" s="8"/>
      <c r="C1696" s="15" t="s">
        <v>127</v>
      </c>
      <c r="D1696" s="6">
        <v>45</v>
      </c>
      <c r="E1696" s="12" t="s">
        <v>31</v>
      </c>
      <c r="F1696" s="14">
        <v>2</v>
      </c>
      <c r="G1696" s="13" t="s">
        <v>57</v>
      </c>
      <c r="H1696" s="10">
        <v>4</v>
      </c>
      <c r="I1696" s="13" t="s">
        <v>40</v>
      </c>
      <c r="J1696" s="12" t="s">
        <v>513</v>
      </c>
      <c r="K1696" s="11" t="str">
        <f>VLOOKUP(Table7[[#This Row],[CID]],ALY,2,FALSE)</f>
        <v>Writer's Goal</v>
      </c>
    </row>
    <row r="1697" spans="1:11" x14ac:dyDescent="0.2">
      <c r="A1697" s="8" t="str">
        <f>Table7[[#This Row],[Test No.]]&amp;Table7[[#This Row],[Section]]&amp;Table7[[#This Row],[Q. No.]]</f>
        <v>P23E46</v>
      </c>
      <c r="B1697" s="8"/>
      <c r="C1697" s="15" t="s">
        <v>127</v>
      </c>
      <c r="D1697" s="6">
        <v>46</v>
      </c>
      <c r="E1697" s="12" t="s">
        <v>31</v>
      </c>
      <c r="F1697" s="14">
        <v>2</v>
      </c>
      <c r="G1697" s="13" t="s">
        <v>57</v>
      </c>
      <c r="H1697" s="10">
        <v>4</v>
      </c>
      <c r="I1697" s="13" t="s">
        <v>40</v>
      </c>
      <c r="J1697" s="12" t="s">
        <v>514</v>
      </c>
      <c r="K1697" s="11" t="str">
        <f>VLOOKUP(Table7[[#This Row],[CID]],ALY,2,FALSE)</f>
        <v>Relation to Paragraph/Essay</v>
      </c>
    </row>
    <row r="1698" spans="1:11" x14ac:dyDescent="0.2">
      <c r="A1698" s="8" t="str">
        <f>Table7[[#This Row],[Test No.]]&amp;Table7[[#This Row],[Section]]&amp;Table7[[#This Row],[Q. No.]]</f>
        <v>P23E47</v>
      </c>
      <c r="B1698" s="8"/>
      <c r="C1698" s="15" t="s">
        <v>127</v>
      </c>
      <c r="D1698" s="6">
        <v>47</v>
      </c>
      <c r="E1698" s="12" t="s">
        <v>31</v>
      </c>
      <c r="F1698" s="14">
        <v>1</v>
      </c>
      <c r="G1698" s="14" t="s">
        <v>59</v>
      </c>
      <c r="H1698" s="10">
        <v>2</v>
      </c>
      <c r="I1698" s="13" t="s">
        <v>38</v>
      </c>
      <c r="J1698" s="12" t="s">
        <v>395</v>
      </c>
      <c r="K1698" s="11" t="str">
        <f>VLOOKUP(Table7[[#This Row],[CID]],ALY,2,FALSE)</f>
        <v>Verb Forms/Tense Agreement</v>
      </c>
    </row>
    <row r="1699" spans="1:11" x14ac:dyDescent="0.2">
      <c r="A1699" s="8" t="str">
        <f>Table7[[#This Row],[Test No.]]&amp;Table7[[#This Row],[Section]]&amp;Table7[[#This Row],[Q. No.]]</f>
        <v>P23E48</v>
      </c>
      <c r="B1699" s="8"/>
      <c r="C1699" s="15" t="s">
        <v>127</v>
      </c>
      <c r="D1699" s="6">
        <v>48</v>
      </c>
      <c r="E1699" s="12" t="s">
        <v>31</v>
      </c>
      <c r="F1699" s="14">
        <v>1</v>
      </c>
      <c r="G1699" s="14" t="s">
        <v>59</v>
      </c>
      <c r="H1699" s="14">
        <v>1</v>
      </c>
      <c r="I1699" s="14" t="s">
        <v>37</v>
      </c>
      <c r="J1699" s="12" t="s">
        <v>387</v>
      </c>
      <c r="K1699" s="11" t="str">
        <f>VLOOKUP(Table7[[#This Row],[CID]],ALY,2,FALSE)</f>
        <v>Commas</v>
      </c>
    </row>
    <row r="1700" spans="1:11" x14ac:dyDescent="0.2">
      <c r="A1700" s="8" t="str">
        <f>Table7[[#This Row],[Test No.]]&amp;Table7[[#This Row],[Section]]&amp;Table7[[#This Row],[Q. No.]]</f>
        <v>P23E49</v>
      </c>
      <c r="B1700" s="8"/>
      <c r="C1700" s="15" t="s">
        <v>127</v>
      </c>
      <c r="D1700" s="6">
        <v>49</v>
      </c>
      <c r="E1700" s="12" t="s">
        <v>31</v>
      </c>
      <c r="F1700" s="14">
        <v>1</v>
      </c>
      <c r="G1700" s="14" t="s">
        <v>59</v>
      </c>
      <c r="H1700" s="10">
        <v>2</v>
      </c>
      <c r="I1700" s="13" t="s">
        <v>38</v>
      </c>
      <c r="J1700" s="12" t="s">
        <v>395</v>
      </c>
      <c r="K1700" s="11" t="str">
        <f>VLOOKUP(Table7[[#This Row],[CID]],ALY,2,FALSE)</f>
        <v>Verb Forms/Tense Agreement</v>
      </c>
    </row>
    <row r="1701" spans="1:11" x14ac:dyDescent="0.2">
      <c r="A1701" s="8" t="str">
        <f>Table7[[#This Row],[Test No.]]&amp;Table7[[#This Row],[Section]]&amp;Table7[[#This Row],[Q. No.]]</f>
        <v>P23E50</v>
      </c>
      <c r="B1701" s="8"/>
      <c r="C1701" s="15" t="s">
        <v>127</v>
      </c>
      <c r="D1701" s="6">
        <v>50</v>
      </c>
      <c r="E1701" s="12" t="s">
        <v>31</v>
      </c>
      <c r="F1701" s="14">
        <v>2</v>
      </c>
      <c r="G1701" s="13" t="s">
        <v>57</v>
      </c>
      <c r="H1701" s="10">
        <v>4</v>
      </c>
      <c r="I1701" s="13" t="s">
        <v>40</v>
      </c>
      <c r="J1701" s="12" t="s">
        <v>516</v>
      </c>
      <c r="K1701" s="11" t="str">
        <f>VLOOKUP(Table7[[#This Row],[CID]],ALY,2,FALSE)</f>
        <v>Transitions &amp; Topic Sentences</v>
      </c>
    </row>
    <row r="1702" spans="1:11" x14ac:dyDescent="0.2">
      <c r="A1702" s="8" t="str">
        <f>Table7[[#This Row],[Test No.]]&amp;Table7[[#This Row],[Section]]&amp;Table7[[#This Row],[Q. No.]]</f>
        <v>P23E51</v>
      </c>
      <c r="B1702" s="8"/>
      <c r="C1702" s="15" t="s">
        <v>127</v>
      </c>
      <c r="D1702" s="6">
        <v>51</v>
      </c>
      <c r="E1702" s="12" t="s">
        <v>31</v>
      </c>
      <c r="F1702" s="14">
        <v>2</v>
      </c>
      <c r="G1702" s="13" t="s">
        <v>57</v>
      </c>
      <c r="H1702" s="10">
        <v>4</v>
      </c>
      <c r="I1702" s="13" t="s">
        <v>40</v>
      </c>
      <c r="J1702" s="12" t="s">
        <v>516</v>
      </c>
      <c r="K1702" s="11" t="str">
        <f>VLOOKUP(Table7[[#This Row],[CID]],ALY,2,FALSE)</f>
        <v>Transitions &amp; Topic Sentences</v>
      </c>
    </row>
    <row r="1703" spans="1:11" x14ac:dyDescent="0.2">
      <c r="A1703" s="8" t="str">
        <f>Table7[[#This Row],[Test No.]]&amp;Table7[[#This Row],[Section]]&amp;Table7[[#This Row],[Q. No.]]</f>
        <v>P23E52</v>
      </c>
      <c r="B1703" s="8"/>
      <c r="C1703" s="15" t="s">
        <v>127</v>
      </c>
      <c r="D1703" s="6">
        <v>52</v>
      </c>
      <c r="E1703" s="12" t="s">
        <v>31</v>
      </c>
      <c r="F1703" s="14">
        <v>2</v>
      </c>
      <c r="G1703" s="13" t="s">
        <v>57</v>
      </c>
      <c r="H1703" s="10">
        <v>5</v>
      </c>
      <c r="I1703" s="13" t="s">
        <v>41</v>
      </c>
      <c r="J1703" s="12" t="s">
        <v>520</v>
      </c>
      <c r="K1703" s="11" t="str">
        <f>VLOOKUP(Table7[[#This Row],[CID]],ALY,2,FALSE)</f>
        <v>Reorganization</v>
      </c>
    </row>
    <row r="1704" spans="1:11" x14ac:dyDescent="0.2">
      <c r="A1704" s="8" t="str">
        <f>Table7[[#This Row],[Test No.]]&amp;Table7[[#This Row],[Section]]&amp;Table7[[#This Row],[Q. No.]]</f>
        <v>P23E53</v>
      </c>
      <c r="B1704" s="8"/>
      <c r="C1704" s="15" t="s">
        <v>127</v>
      </c>
      <c r="D1704" s="6">
        <v>53</v>
      </c>
      <c r="E1704" s="12" t="s">
        <v>31</v>
      </c>
      <c r="F1704" s="14">
        <v>2</v>
      </c>
      <c r="G1704" s="13" t="s">
        <v>57</v>
      </c>
      <c r="H1704" s="10">
        <v>6</v>
      </c>
      <c r="I1704" s="13" t="s">
        <v>42</v>
      </c>
      <c r="J1704" s="12" t="s">
        <v>523</v>
      </c>
      <c r="K1704" s="11" t="str">
        <f>VLOOKUP(Table7[[#This Row],[CID]],ALY,2,FALSE)</f>
        <v>Avoiding Ambiguity &amp; Redundancy</v>
      </c>
    </row>
    <row r="1705" spans="1:11" x14ac:dyDescent="0.2">
      <c r="A1705" s="8" t="str">
        <f>Table7[[#This Row],[Test No.]]&amp;Table7[[#This Row],[Section]]&amp;Table7[[#This Row],[Q. No.]]</f>
        <v>P23E54</v>
      </c>
      <c r="B1705" s="8"/>
      <c r="C1705" s="15" t="s">
        <v>127</v>
      </c>
      <c r="D1705" s="6">
        <v>54</v>
      </c>
      <c r="E1705" s="12" t="s">
        <v>31</v>
      </c>
      <c r="F1705" s="14">
        <v>1</v>
      </c>
      <c r="G1705" s="14" t="s">
        <v>59</v>
      </c>
      <c r="H1705" s="10">
        <v>2</v>
      </c>
      <c r="I1705" s="13" t="s">
        <v>38</v>
      </c>
      <c r="J1705" s="12" t="s">
        <v>394</v>
      </c>
      <c r="K1705" s="11" t="str">
        <f>VLOOKUP(Table7[[#This Row],[CID]],ALY,2,FALSE)</f>
        <v>Pronouns</v>
      </c>
    </row>
    <row r="1706" spans="1:11" x14ac:dyDescent="0.2">
      <c r="A1706" s="8" t="str">
        <f>Table7[[#This Row],[Test No.]]&amp;Table7[[#This Row],[Section]]&amp;Table7[[#This Row],[Q. No.]]</f>
        <v>P23E55</v>
      </c>
      <c r="B1706" s="8"/>
      <c r="C1706" s="15" t="s">
        <v>127</v>
      </c>
      <c r="D1706" s="6">
        <v>55</v>
      </c>
      <c r="E1706" s="12" t="s">
        <v>31</v>
      </c>
      <c r="F1706" s="14">
        <v>1</v>
      </c>
      <c r="G1706" s="14" t="s">
        <v>59</v>
      </c>
      <c r="H1706" s="10">
        <v>3</v>
      </c>
      <c r="I1706" s="13" t="s">
        <v>39</v>
      </c>
      <c r="J1706" s="12" t="s">
        <v>402</v>
      </c>
      <c r="K1706" s="11" t="str">
        <f>VLOOKUP(Table7[[#This Row],[CID]],ALY,2,FALSE)</f>
        <v>Faulty Modifier</v>
      </c>
    </row>
    <row r="1707" spans="1:11" x14ac:dyDescent="0.2">
      <c r="A1707" s="8" t="str">
        <f>Table7[[#This Row],[Test No.]]&amp;Table7[[#This Row],[Section]]&amp;Table7[[#This Row],[Q. No.]]</f>
        <v>P23E56</v>
      </c>
      <c r="B1707" s="8"/>
      <c r="C1707" s="15" t="s">
        <v>127</v>
      </c>
      <c r="D1707" s="6">
        <v>56</v>
      </c>
      <c r="E1707" s="12" t="s">
        <v>31</v>
      </c>
      <c r="F1707" s="14">
        <v>1</v>
      </c>
      <c r="G1707" s="14" t="s">
        <v>59</v>
      </c>
      <c r="H1707" s="14">
        <v>1</v>
      </c>
      <c r="I1707" s="14" t="s">
        <v>37</v>
      </c>
      <c r="J1707" s="12" t="s">
        <v>387</v>
      </c>
      <c r="K1707" s="11" t="str">
        <f>VLOOKUP(Table7[[#This Row],[CID]],ALY,2,FALSE)</f>
        <v>Commas</v>
      </c>
    </row>
    <row r="1708" spans="1:11" x14ac:dyDescent="0.2">
      <c r="A1708" s="8" t="str">
        <f>Table7[[#This Row],[Test No.]]&amp;Table7[[#This Row],[Section]]&amp;Table7[[#This Row],[Q. No.]]</f>
        <v>P23E57</v>
      </c>
      <c r="B1708" s="8"/>
      <c r="C1708" s="15" t="s">
        <v>127</v>
      </c>
      <c r="D1708" s="6">
        <v>57</v>
      </c>
      <c r="E1708" s="12" t="s">
        <v>31</v>
      </c>
      <c r="F1708" s="14">
        <v>2</v>
      </c>
      <c r="G1708" s="13" t="s">
        <v>57</v>
      </c>
      <c r="H1708" s="10">
        <v>6</v>
      </c>
      <c r="I1708" s="13" t="s">
        <v>42</v>
      </c>
      <c r="J1708" s="12" t="s">
        <v>523</v>
      </c>
      <c r="K1708" s="11" t="str">
        <f>VLOOKUP(Table7[[#This Row],[CID]],ALY,2,FALSE)</f>
        <v>Avoiding Ambiguity &amp; Redundancy</v>
      </c>
    </row>
    <row r="1709" spans="1:11" x14ac:dyDescent="0.2">
      <c r="A1709" s="8" t="str">
        <f>Table7[[#This Row],[Test No.]]&amp;Table7[[#This Row],[Section]]&amp;Table7[[#This Row],[Q. No.]]</f>
        <v>P23E58</v>
      </c>
      <c r="B1709" s="8"/>
      <c r="C1709" s="15" t="s">
        <v>127</v>
      </c>
      <c r="D1709" s="6">
        <v>58</v>
      </c>
      <c r="E1709" s="12" t="s">
        <v>31</v>
      </c>
      <c r="F1709" s="14">
        <v>1</v>
      </c>
      <c r="G1709" s="14" t="s">
        <v>59</v>
      </c>
      <c r="H1709" s="10">
        <v>2</v>
      </c>
      <c r="I1709" s="13" t="s">
        <v>38</v>
      </c>
      <c r="J1709" s="12" t="s">
        <v>394</v>
      </c>
      <c r="K1709" s="11" t="str">
        <f>VLOOKUP(Table7[[#This Row],[CID]],ALY,2,FALSE)</f>
        <v>Pronouns</v>
      </c>
    </row>
    <row r="1710" spans="1:11" x14ac:dyDescent="0.2">
      <c r="A1710" s="8" t="str">
        <f>Table7[[#This Row],[Test No.]]&amp;Table7[[#This Row],[Section]]&amp;Table7[[#This Row],[Q. No.]]</f>
        <v>P23E59</v>
      </c>
      <c r="B1710" s="8"/>
      <c r="C1710" s="15" t="s">
        <v>127</v>
      </c>
      <c r="D1710" s="6">
        <v>59</v>
      </c>
      <c r="E1710" s="12" t="s">
        <v>31</v>
      </c>
      <c r="F1710" s="14">
        <v>1</v>
      </c>
      <c r="G1710" s="14" t="s">
        <v>59</v>
      </c>
      <c r="H1710" s="10">
        <v>2</v>
      </c>
      <c r="I1710" s="13" t="s">
        <v>38</v>
      </c>
      <c r="J1710" s="12" t="s">
        <v>397</v>
      </c>
      <c r="K1710" s="11" t="str">
        <f>VLOOKUP(Table7[[#This Row],[CID]],ALY,2,FALSE)</f>
        <v>Word Choice</v>
      </c>
    </row>
    <row r="1711" spans="1:11" x14ac:dyDescent="0.2">
      <c r="A1711" s="8" t="str">
        <f>Table7[[#This Row],[Test No.]]&amp;Table7[[#This Row],[Section]]&amp;Table7[[#This Row],[Q. No.]]</f>
        <v>P23E60</v>
      </c>
      <c r="B1711" s="8"/>
      <c r="C1711" s="15" t="s">
        <v>127</v>
      </c>
      <c r="D1711" s="6">
        <v>60</v>
      </c>
      <c r="E1711" s="12" t="s">
        <v>31</v>
      </c>
      <c r="F1711" s="14">
        <v>2</v>
      </c>
      <c r="G1711" s="13" t="s">
        <v>57</v>
      </c>
      <c r="H1711" s="10">
        <v>4</v>
      </c>
      <c r="I1711" s="13" t="s">
        <v>40</v>
      </c>
      <c r="J1711" s="12" t="s">
        <v>513</v>
      </c>
      <c r="K1711" s="11" t="str">
        <f>VLOOKUP(Table7[[#This Row],[CID]],ALY,2,FALSE)</f>
        <v>Writer's Goal</v>
      </c>
    </row>
    <row r="1712" spans="1:11" x14ac:dyDescent="0.2">
      <c r="A1712" s="8" t="str">
        <f>Table7[[#This Row],[Test No.]]&amp;Table7[[#This Row],[Section]]&amp;Table7[[#This Row],[Q. No.]]</f>
        <v>P23E61</v>
      </c>
      <c r="B1712" s="8"/>
      <c r="C1712" s="15" t="s">
        <v>127</v>
      </c>
      <c r="D1712" s="6">
        <v>61</v>
      </c>
      <c r="E1712" s="12" t="s">
        <v>31</v>
      </c>
      <c r="F1712" s="14">
        <v>1</v>
      </c>
      <c r="G1712" s="14" t="s">
        <v>59</v>
      </c>
      <c r="H1712" s="14">
        <v>1</v>
      </c>
      <c r="I1712" s="14" t="s">
        <v>37</v>
      </c>
      <c r="J1712" s="12" t="s">
        <v>387</v>
      </c>
      <c r="K1712" s="11" t="str">
        <f>VLOOKUP(Table7[[#This Row],[CID]],ALY,2,FALSE)</f>
        <v>Commas</v>
      </c>
    </row>
    <row r="1713" spans="1:11" x14ac:dyDescent="0.2">
      <c r="A1713" s="8" t="str">
        <f>Table7[[#This Row],[Test No.]]&amp;Table7[[#This Row],[Section]]&amp;Table7[[#This Row],[Q. No.]]</f>
        <v>P23E62</v>
      </c>
      <c r="B1713" s="8"/>
      <c r="C1713" s="15" t="s">
        <v>127</v>
      </c>
      <c r="D1713" s="6">
        <v>62</v>
      </c>
      <c r="E1713" s="12" t="s">
        <v>31</v>
      </c>
      <c r="F1713" s="14">
        <v>1</v>
      </c>
      <c r="G1713" s="14" t="s">
        <v>59</v>
      </c>
      <c r="H1713" s="10">
        <v>3</v>
      </c>
      <c r="I1713" s="13" t="s">
        <v>39</v>
      </c>
      <c r="J1713" s="12" t="s">
        <v>402</v>
      </c>
      <c r="K1713" s="11" t="str">
        <f>VLOOKUP(Table7[[#This Row],[CID]],ALY,2,FALSE)</f>
        <v>Faulty Modifier</v>
      </c>
    </row>
    <row r="1714" spans="1:11" x14ac:dyDescent="0.2">
      <c r="A1714" s="8" t="str">
        <f>Table7[[#This Row],[Test No.]]&amp;Table7[[#This Row],[Section]]&amp;Table7[[#This Row],[Q. No.]]</f>
        <v>P23E63</v>
      </c>
      <c r="B1714" s="8"/>
      <c r="C1714" s="15" t="s">
        <v>127</v>
      </c>
      <c r="D1714" s="6">
        <v>63</v>
      </c>
      <c r="E1714" s="12" t="s">
        <v>31</v>
      </c>
      <c r="F1714" s="14">
        <v>2</v>
      </c>
      <c r="G1714" s="13" t="s">
        <v>57</v>
      </c>
      <c r="H1714" s="10">
        <v>4</v>
      </c>
      <c r="I1714" s="13" t="s">
        <v>40</v>
      </c>
      <c r="J1714" s="12" t="s">
        <v>516</v>
      </c>
      <c r="K1714" s="11" t="str">
        <f>VLOOKUP(Table7[[#This Row],[CID]],ALY,2,FALSE)</f>
        <v>Transitions &amp; Topic Sentences</v>
      </c>
    </row>
    <row r="1715" spans="1:11" x14ac:dyDescent="0.2">
      <c r="A1715" s="8" t="str">
        <f>Table7[[#This Row],[Test No.]]&amp;Table7[[#This Row],[Section]]&amp;Table7[[#This Row],[Q. No.]]</f>
        <v>P23E64</v>
      </c>
      <c r="B1715" s="8"/>
      <c r="C1715" s="15" t="s">
        <v>127</v>
      </c>
      <c r="D1715" s="6">
        <v>64</v>
      </c>
      <c r="E1715" s="12" t="s">
        <v>31</v>
      </c>
      <c r="F1715" s="14">
        <v>1</v>
      </c>
      <c r="G1715" s="14" t="s">
        <v>59</v>
      </c>
      <c r="H1715" s="10">
        <v>2</v>
      </c>
      <c r="I1715" s="13" t="s">
        <v>38</v>
      </c>
      <c r="J1715" s="12" t="s">
        <v>397</v>
      </c>
      <c r="K1715" s="11" t="str">
        <f>VLOOKUP(Table7[[#This Row],[CID]],ALY,2,FALSE)</f>
        <v>Word Choice</v>
      </c>
    </row>
    <row r="1716" spans="1:11" x14ac:dyDescent="0.2">
      <c r="A1716" s="8" t="str">
        <f>Table7[[#This Row],[Test No.]]&amp;Table7[[#This Row],[Section]]&amp;Table7[[#This Row],[Q. No.]]</f>
        <v>P23E65</v>
      </c>
      <c r="B1716" s="8"/>
      <c r="C1716" s="15" t="s">
        <v>127</v>
      </c>
      <c r="D1716" s="6">
        <v>65</v>
      </c>
      <c r="E1716" s="12" t="s">
        <v>31</v>
      </c>
      <c r="F1716" s="14">
        <v>1</v>
      </c>
      <c r="G1716" s="14" t="s">
        <v>59</v>
      </c>
      <c r="H1716" s="14">
        <v>1</v>
      </c>
      <c r="I1716" s="14" t="s">
        <v>37</v>
      </c>
      <c r="J1716" s="12" t="s">
        <v>387</v>
      </c>
      <c r="K1716" s="11" t="str">
        <f>VLOOKUP(Table7[[#This Row],[CID]],ALY,2,FALSE)</f>
        <v>Commas</v>
      </c>
    </row>
    <row r="1717" spans="1:11" x14ac:dyDescent="0.2">
      <c r="A1717" s="8" t="str">
        <f>Table7[[#This Row],[Test No.]]&amp;Table7[[#This Row],[Section]]&amp;Table7[[#This Row],[Q. No.]]</f>
        <v>P23E66</v>
      </c>
      <c r="B1717" s="8"/>
      <c r="C1717" s="15" t="s">
        <v>127</v>
      </c>
      <c r="D1717" s="6">
        <v>66</v>
      </c>
      <c r="E1717" s="12" t="s">
        <v>31</v>
      </c>
      <c r="F1717" s="14">
        <v>2</v>
      </c>
      <c r="G1717" s="13" t="s">
        <v>57</v>
      </c>
      <c r="H1717" s="10">
        <v>4</v>
      </c>
      <c r="I1717" s="13" t="s">
        <v>40</v>
      </c>
      <c r="J1717" s="12" t="s">
        <v>516</v>
      </c>
      <c r="K1717" s="11" t="str">
        <f>VLOOKUP(Table7[[#This Row],[CID]],ALY,2,FALSE)</f>
        <v>Transitions &amp; Topic Sentences</v>
      </c>
    </row>
    <row r="1718" spans="1:11" x14ac:dyDescent="0.2">
      <c r="A1718" s="8" t="str">
        <f>Table7[[#This Row],[Test No.]]&amp;Table7[[#This Row],[Section]]&amp;Table7[[#This Row],[Q. No.]]</f>
        <v>P23E67</v>
      </c>
      <c r="B1718" s="8"/>
      <c r="C1718" s="15" t="s">
        <v>127</v>
      </c>
      <c r="D1718" s="6">
        <v>67</v>
      </c>
      <c r="E1718" s="12" t="s">
        <v>31</v>
      </c>
      <c r="F1718" s="14">
        <v>2</v>
      </c>
      <c r="G1718" s="13" t="s">
        <v>57</v>
      </c>
      <c r="H1718" s="10">
        <v>6</v>
      </c>
      <c r="I1718" s="13" t="s">
        <v>42</v>
      </c>
      <c r="J1718" s="12" t="s">
        <v>523</v>
      </c>
      <c r="K1718" s="11" t="str">
        <f>VLOOKUP(Table7[[#This Row],[CID]],ALY,2,FALSE)</f>
        <v>Avoiding Ambiguity &amp; Redundancy</v>
      </c>
    </row>
    <row r="1719" spans="1:11" x14ac:dyDescent="0.2">
      <c r="A1719" s="8" t="str">
        <f>Table7[[#This Row],[Test No.]]&amp;Table7[[#This Row],[Section]]&amp;Table7[[#This Row],[Q. No.]]</f>
        <v>P23E68</v>
      </c>
      <c r="B1719" s="8"/>
      <c r="C1719" s="15" t="s">
        <v>127</v>
      </c>
      <c r="D1719" s="6">
        <v>68</v>
      </c>
      <c r="E1719" s="12" t="s">
        <v>31</v>
      </c>
      <c r="F1719" s="14">
        <v>2</v>
      </c>
      <c r="G1719" s="13" t="s">
        <v>57</v>
      </c>
      <c r="H1719" s="10">
        <v>5</v>
      </c>
      <c r="I1719" s="13" t="s">
        <v>41</v>
      </c>
      <c r="J1719" s="12" t="s">
        <v>518</v>
      </c>
      <c r="K1719" s="11" t="str">
        <f>VLOOKUP(Table7[[#This Row],[CID]],ALY,2,FALSE)</f>
        <v>Unity &amp; Coherence</v>
      </c>
    </row>
    <row r="1720" spans="1:11" x14ac:dyDescent="0.2">
      <c r="A1720" s="8" t="str">
        <f>Table7[[#This Row],[Test No.]]&amp;Table7[[#This Row],[Section]]&amp;Table7[[#This Row],[Q. No.]]</f>
        <v>P23E69</v>
      </c>
      <c r="B1720" s="8"/>
      <c r="C1720" s="15" t="s">
        <v>127</v>
      </c>
      <c r="D1720" s="6">
        <v>69</v>
      </c>
      <c r="E1720" s="12" t="s">
        <v>31</v>
      </c>
      <c r="F1720" s="14">
        <v>1</v>
      </c>
      <c r="G1720" s="14" t="s">
        <v>59</v>
      </c>
      <c r="H1720" s="10">
        <v>2</v>
      </c>
      <c r="I1720" s="13" t="s">
        <v>38</v>
      </c>
      <c r="J1720" s="12" t="s">
        <v>395</v>
      </c>
      <c r="K1720" s="11" t="str">
        <f>VLOOKUP(Table7[[#This Row],[CID]],ALY,2,FALSE)</f>
        <v>Verb Forms/Tense Agreement</v>
      </c>
    </row>
    <row r="1721" spans="1:11" x14ac:dyDescent="0.2">
      <c r="A1721" s="8" t="str">
        <f>Table7[[#This Row],[Test No.]]&amp;Table7[[#This Row],[Section]]&amp;Table7[[#This Row],[Q. No.]]</f>
        <v>P23E70</v>
      </c>
      <c r="B1721" s="8"/>
      <c r="C1721" s="15" t="s">
        <v>127</v>
      </c>
      <c r="D1721" s="6">
        <v>70</v>
      </c>
      <c r="E1721" s="12" t="s">
        <v>31</v>
      </c>
      <c r="F1721" s="14">
        <v>1</v>
      </c>
      <c r="G1721" s="14" t="s">
        <v>59</v>
      </c>
      <c r="H1721" s="10">
        <v>2</v>
      </c>
      <c r="I1721" s="13" t="s">
        <v>38</v>
      </c>
      <c r="J1721" s="12" t="s">
        <v>395</v>
      </c>
      <c r="K1721" s="11" t="str">
        <f>VLOOKUP(Table7[[#This Row],[CID]],ALY,2,FALSE)</f>
        <v>Verb Forms/Tense Agreement</v>
      </c>
    </row>
    <row r="1722" spans="1:11" x14ac:dyDescent="0.2">
      <c r="A1722" s="8" t="str">
        <f>Table7[[#This Row],[Test No.]]&amp;Table7[[#This Row],[Section]]&amp;Table7[[#This Row],[Q. No.]]</f>
        <v>P23E71</v>
      </c>
      <c r="B1722" s="8"/>
      <c r="C1722" s="15" t="s">
        <v>127</v>
      </c>
      <c r="D1722" s="6">
        <v>71</v>
      </c>
      <c r="E1722" s="12" t="s">
        <v>31</v>
      </c>
      <c r="F1722" s="14">
        <v>2</v>
      </c>
      <c r="G1722" s="13" t="s">
        <v>57</v>
      </c>
      <c r="H1722" s="10">
        <v>4</v>
      </c>
      <c r="I1722" s="13" t="s">
        <v>40</v>
      </c>
      <c r="J1722" s="12" t="s">
        <v>512</v>
      </c>
      <c r="K1722" s="11" t="str">
        <f>VLOOKUP(Table7[[#This Row],[CID]],ALY,2,FALSE)</f>
        <v>Additional Detail &amp; Evidence</v>
      </c>
    </row>
    <row r="1723" spans="1:11" x14ac:dyDescent="0.2">
      <c r="A1723" s="8" t="str">
        <f>Table7[[#This Row],[Test No.]]&amp;Table7[[#This Row],[Section]]&amp;Table7[[#This Row],[Q. No.]]</f>
        <v>P23E72</v>
      </c>
      <c r="B1723" s="8"/>
      <c r="C1723" s="15" t="s">
        <v>127</v>
      </c>
      <c r="D1723" s="6">
        <v>72</v>
      </c>
      <c r="E1723" s="12" t="s">
        <v>31</v>
      </c>
      <c r="F1723" s="14">
        <v>2</v>
      </c>
      <c r="G1723" s="13" t="s">
        <v>57</v>
      </c>
      <c r="H1723" s="10">
        <v>5</v>
      </c>
      <c r="I1723" s="13" t="s">
        <v>41</v>
      </c>
      <c r="J1723" s="12" t="s">
        <v>520</v>
      </c>
      <c r="K1723" s="11" t="str">
        <f>VLOOKUP(Table7[[#This Row],[CID]],ALY,2,FALSE)</f>
        <v>Reorganization</v>
      </c>
    </row>
    <row r="1724" spans="1:11" x14ac:dyDescent="0.2">
      <c r="A1724" s="8" t="str">
        <f>Table7[[#This Row],[Test No.]]&amp;Table7[[#This Row],[Section]]&amp;Table7[[#This Row],[Q. No.]]</f>
        <v>P23E73</v>
      </c>
      <c r="B1724" s="8"/>
      <c r="C1724" s="15" t="s">
        <v>127</v>
      </c>
      <c r="D1724" s="6">
        <v>73</v>
      </c>
      <c r="E1724" s="12" t="s">
        <v>31</v>
      </c>
      <c r="F1724" s="14">
        <v>1</v>
      </c>
      <c r="G1724" s="14" t="s">
        <v>59</v>
      </c>
      <c r="H1724" s="10">
        <v>3</v>
      </c>
      <c r="I1724" s="13" t="s">
        <v>39</v>
      </c>
      <c r="J1724" s="12" t="s">
        <v>402</v>
      </c>
      <c r="K1724" s="11" t="str">
        <f>VLOOKUP(Table7[[#This Row],[CID]],ALY,2,FALSE)</f>
        <v>Faulty Modifier</v>
      </c>
    </row>
    <row r="1725" spans="1:11" x14ac:dyDescent="0.2">
      <c r="A1725" s="8" t="str">
        <f>Table7[[#This Row],[Test No.]]&amp;Table7[[#This Row],[Section]]&amp;Table7[[#This Row],[Q. No.]]</f>
        <v>P23E74</v>
      </c>
      <c r="B1725" s="8"/>
      <c r="C1725" s="15" t="s">
        <v>127</v>
      </c>
      <c r="D1725" s="6">
        <v>74</v>
      </c>
      <c r="E1725" s="12" t="s">
        <v>31</v>
      </c>
      <c r="F1725" s="14">
        <v>2</v>
      </c>
      <c r="G1725" s="13" t="s">
        <v>57</v>
      </c>
      <c r="H1725" s="10">
        <v>5</v>
      </c>
      <c r="I1725" s="13" t="s">
        <v>41</v>
      </c>
      <c r="J1725" s="12" t="s">
        <v>519</v>
      </c>
      <c r="K1725" s="11" t="str">
        <f>VLOOKUP(Table7[[#This Row],[CID]],ALY,2,FALSE)</f>
        <v>Opening/Transitional/Closing</v>
      </c>
    </row>
    <row r="1726" spans="1:11" x14ac:dyDescent="0.2">
      <c r="A1726" s="8" t="str">
        <f>Table7[[#This Row],[Test No.]]&amp;Table7[[#This Row],[Section]]&amp;Table7[[#This Row],[Q. No.]]</f>
        <v>P23E75</v>
      </c>
      <c r="B1726" s="8"/>
      <c r="C1726" s="15" t="s">
        <v>127</v>
      </c>
      <c r="D1726" s="6">
        <v>75</v>
      </c>
      <c r="E1726" s="12" t="s">
        <v>31</v>
      </c>
      <c r="F1726" s="14">
        <v>2</v>
      </c>
      <c r="G1726" s="13" t="s">
        <v>57</v>
      </c>
      <c r="H1726" s="10">
        <v>4</v>
      </c>
      <c r="I1726" s="13" t="s">
        <v>40</v>
      </c>
      <c r="J1726" s="12" t="s">
        <v>513</v>
      </c>
      <c r="K1726" s="11" t="str">
        <f>VLOOKUP(Table7[[#This Row],[CID]],ALY,2,FALSE)</f>
        <v>Writer's Goal</v>
      </c>
    </row>
    <row r="1727" spans="1:11" x14ac:dyDescent="0.2">
      <c r="A1727" s="8" t="str">
        <f>Table7[[#This Row],[Test No.]]&amp;Table7[[#This Row],[Section]]&amp;Table7[[#This Row],[Q. No.]]</f>
        <v>P24E1</v>
      </c>
      <c r="B1727" s="8"/>
      <c r="C1727" s="15" t="s">
        <v>126</v>
      </c>
      <c r="D1727" s="6">
        <v>1</v>
      </c>
      <c r="E1727" s="12" t="s">
        <v>31</v>
      </c>
      <c r="F1727" s="14">
        <v>2</v>
      </c>
      <c r="G1727" s="13" t="s">
        <v>57</v>
      </c>
      <c r="H1727" s="10">
        <v>6</v>
      </c>
      <c r="I1727" s="13" t="s">
        <v>42</v>
      </c>
      <c r="J1727" s="12" t="s">
        <v>523</v>
      </c>
      <c r="K1727" s="11" t="str">
        <f>VLOOKUP(Table7[[#This Row],[CID]],ALY,2,FALSE)</f>
        <v>Avoiding Ambiguity &amp; Redundancy</v>
      </c>
    </row>
    <row r="1728" spans="1:11" x14ac:dyDescent="0.2">
      <c r="A1728" s="8" t="str">
        <f>Table7[[#This Row],[Test No.]]&amp;Table7[[#This Row],[Section]]&amp;Table7[[#This Row],[Q. No.]]</f>
        <v>P24E2</v>
      </c>
      <c r="B1728" s="8"/>
      <c r="C1728" s="15" t="s">
        <v>126</v>
      </c>
      <c r="D1728" s="6">
        <v>2</v>
      </c>
      <c r="E1728" s="12" t="s">
        <v>31</v>
      </c>
      <c r="F1728" s="14">
        <v>1</v>
      </c>
      <c r="G1728" s="14" t="s">
        <v>59</v>
      </c>
      <c r="H1728" s="10">
        <v>2</v>
      </c>
      <c r="I1728" s="13" t="s">
        <v>38</v>
      </c>
      <c r="J1728" s="12" t="s">
        <v>397</v>
      </c>
      <c r="K1728" s="11" t="str">
        <f>VLOOKUP(Table7[[#This Row],[CID]],ALY,2,FALSE)</f>
        <v>Word Choice</v>
      </c>
    </row>
    <row r="1729" spans="1:11" x14ac:dyDescent="0.2">
      <c r="A1729" s="8" t="str">
        <f>Table7[[#This Row],[Test No.]]&amp;Table7[[#This Row],[Section]]&amp;Table7[[#This Row],[Q. No.]]</f>
        <v>P24E3</v>
      </c>
      <c r="B1729" s="8"/>
      <c r="C1729" s="15" t="s">
        <v>126</v>
      </c>
      <c r="D1729" s="6">
        <v>3</v>
      </c>
      <c r="E1729" s="12" t="s">
        <v>31</v>
      </c>
      <c r="F1729" s="14">
        <v>1</v>
      </c>
      <c r="G1729" s="14" t="s">
        <v>59</v>
      </c>
      <c r="H1729" s="10">
        <v>2</v>
      </c>
      <c r="I1729" s="13" t="s">
        <v>38</v>
      </c>
      <c r="J1729" s="12" t="s">
        <v>397</v>
      </c>
      <c r="K1729" s="11" t="str">
        <f>VLOOKUP(Table7[[#This Row],[CID]],ALY,2,FALSE)</f>
        <v>Word Choice</v>
      </c>
    </row>
    <row r="1730" spans="1:11" x14ac:dyDescent="0.2">
      <c r="A1730" s="8" t="str">
        <f>Table7[[#This Row],[Test No.]]&amp;Table7[[#This Row],[Section]]&amp;Table7[[#This Row],[Q. No.]]</f>
        <v>P24E4</v>
      </c>
      <c r="B1730" s="8"/>
      <c r="C1730" s="15" t="s">
        <v>126</v>
      </c>
      <c r="D1730" s="6">
        <v>4</v>
      </c>
      <c r="E1730" s="12" t="s">
        <v>31</v>
      </c>
      <c r="F1730" s="14">
        <v>1</v>
      </c>
      <c r="G1730" s="14" t="s">
        <v>59</v>
      </c>
      <c r="H1730" s="10">
        <v>2</v>
      </c>
      <c r="I1730" s="13" t="s">
        <v>38</v>
      </c>
      <c r="J1730" s="12" t="s">
        <v>398</v>
      </c>
      <c r="K1730" s="11" t="str">
        <f>VLOOKUP(Table7[[#This Row],[CID]],ALY,2,FALSE)</f>
        <v>Idioms</v>
      </c>
    </row>
    <row r="1731" spans="1:11" x14ac:dyDescent="0.2">
      <c r="A1731" s="8" t="str">
        <f>Table7[[#This Row],[Test No.]]&amp;Table7[[#This Row],[Section]]&amp;Table7[[#This Row],[Q. No.]]</f>
        <v>P24E5</v>
      </c>
      <c r="B1731" s="8"/>
      <c r="C1731" s="15" t="s">
        <v>126</v>
      </c>
      <c r="D1731" s="6">
        <v>5</v>
      </c>
      <c r="E1731" s="12" t="s">
        <v>31</v>
      </c>
      <c r="F1731" s="14">
        <v>2</v>
      </c>
      <c r="G1731" s="13" t="s">
        <v>57</v>
      </c>
      <c r="H1731" s="10">
        <v>6</v>
      </c>
      <c r="I1731" s="13" t="s">
        <v>42</v>
      </c>
      <c r="J1731" s="12" t="s">
        <v>521</v>
      </c>
      <c r="K1731" s="11" t="str">
        <f>VLOOKUP(Table7[[#This Row],[CID]],ALY,2,FALSE)</f>
        <v>Word Choice</v>
      </c>
    </row>
    <row r="1732" spans="1:11" x14ac:dyDescent="0.2">
      <c r="A1732" s="8" t="str">
        <f>Table7[[#This Row],[Test No.]]&amp;Table7[[#This Row],[Section]]&amp;Table7[[#This Row],[Q. No.]]</f>
        <v>P24E6</v>
      </c>
      <c r="B1732" s="8"/>
      <c r="C1732" s="15" t="s">
        <v>126</v>
      </c>
      <c r="D1732" s="6">
        <v>6</v>
      </c>
      <c r="E1732" s="12" t="s">
        <v>31</v>
      </c>
      <c r="F1732" s="14">
        <v>1</v>
      </c>
      <c r="G1732" s="14" t="s">
        <v>59</v>
      </c>
      <c r="H1732" s="10">
        <v>2</v>
      </c>
      <c r="I1732" s="13" t="s">
        <v>38</v>
      </c>
      <c r="J1732" s="12" t="s">
        <v>395</v>
      </c>
      <c r="K1732" s="11" t="str">
        <f>VLOOKUP(Table7[[#This Row],[CID]],ALY,2,FALSE)</f>
        <v>Verb Forms/Tense Agreement</v>
      </c>
    </row>
    <row r="1733" spans="1:11" x14ac:dyDescent="0.2">
      <c r="A1733" s="8" t="str">
        <f>Table7[[#This Row],[Test No.]]&amp;Table7[[#This Row],[Section]]&amp;Table7[[#This Row],[Q. No.]]</f>
        <v>P24E7</v>
      </c>
      <c r="B1733" s="8"/>
      <c r="C1733" s="15" t="s">
        <v>126</v>
      </c>
      <c r="D1733" s="6">
        <v>7</v>
      </c>
      <c r="E1733" s="12" t="s">
        <v>31</v>
      </c>
      <c r="F1733" s="14">
        <v>1</v>
      </c>
      <c r="G1733" s="14" t="s">
        <v>59</v>
      </c>
      <c r="H1733" s="14">
        <v>1</v>
      </c>
      <c r="I1733" s="14" t="s">
        <v>37</v>
      </c>
      <c r="J1733" s="12" t="s">
        <v>387</v>
      </c>
      <c r="K1733" s="11" t="str">
        <f>VLOOKUP(Table7[[#This Row],[CID]],ALY,2,FALSE)</f>
        <v>Commas</v>
      </c>
    </row>
    <row r="1734" spans="1:11" x14ac:dyDescent="0.2">
      <c r="A1734" s="8" t="str">
        <f>Table7[[#This Row],[Test No.]]&amp;Table7[[#This Row],[Section]]&amp;Table7[[#This Row],[Q. No.]]</f>
        <v>P24E8</v>
      </c>
      <c r="B1734" s="8"/>
      <c r="C1734" s="15" t="s">
        <v>126</v>
      </c>
      <c r="D1734" s="6">
        <v>8</v>
      </c>
      <c r="E1734" s="12" t="s">
        <v>31</v>
      </c>
      <c r="F1734" s="14">
        <v>1</v>
      </c>
      <c r="G1734" s="14" t="s">
        <v>59</v>
      </c>
      <c r="H1734" s="10">
        <v>2</v>
      </c>
      <c r="I1734" s="13" t="s">
        <v>38</v>
      </c>
      <c r="J1734" s="12" t="s">
        <v>397</v>
      </c>
      <c r="K1734" s="11" t="str">
        <f>VLOOKUP(Table7[[#This Row],[CID]],ALY,2,FALSE)</f>
        <v>Word Choice</v>
      </c>
    </row>
    <row r="1735" spans="1:11" x14ac:dyDescent="0.2">
      <c r="A1735" s="8" t="str">
        <f>Table7[[#This Row],[Test No.]]&amp;Table7[[#This Row],[Section]]&amp;Table7[[#This Row],[Q. No.]]</f>
        <v>P24E9</v>
      </c>
      <c r="B1735" s="8"/>
      <c r="C1735" s="15" t="s">
        <v>126</v>
      </c>
      <c r="D1735" s="6">
        <v>9</v>
      </c>
      <c r="E1735" s="12" t="s">
        <v>31</v>
      </c>
      <c r="F1735" s="14">
        <v>1</v>
      </c>
      <c r="G1735" s="14" t="s">
        <v>59</v>
      </c>
      <c r="H1735" s="14">
        <v>1</v>
      </c>
      <c r="I1735" s="14" t="s">
        <v>37</v>
      </c>
      <c r="J1735" s="12" t="s">
        <v>387</v>
      </c>
      <c r="K1735" s="11" t="str">
        <f>VLOOKUP(Table7[[#This Row],[CID]],ALY,2,FALSE)</f>
        <v>Commas</v>
      </c>
    </row>
    <row r="1736" spans="1:11" x14ac:dyDescent="0.2">
      <c r="A1736" s="8" t="str">
        <f>Table7[[#This Row],[Test No.]]&amp;Table7[[#This Row],[Section]]&amp;Table7[[#This Row],[Q. No.]]</f>
        <v>P24E10</v>
      </c>
      <c r="B1736" s="8"/>
      <c r="C1736" s="15" t="s">
        <v>126</v>
      </c>
      <c r="D1736" s="6">
        <v>10</v>
      </c>
      <c r="E1736" s="12" t="s">
        <v>31</v>
      </c>
      <c r="F1736" s="14">
        <v>1</v>
      </c>
      <c r="G1736" s="14" t="s">
        <v>59</v>
      </c>
      <c r="H1736" s="10">
        <v>2</v>
      </c>
      <c r="I1736" s="13" t="s">
        <v>38</v>
      </c>
      <c r="J1736" s="12" t="s">
        <v>395</v>
      </c>
      <c r="K1736" s="11" t="str">
        <f>VLOOKUP(Table7[[#This Row],[CID]],ALY,2,FALSE)</f>
        <v>Verb Forms/Tense Agreement</v>
      </c>
    </row>
    <row r="1737" spans="1:11" x14ac:dyDescent="0.2">
      <c r="A1737" s="8" t="str">
        <f>Table7[[#This Row],[Test No.]]&amp;Table7[[#This Row],[Section]]&amp;Table7[[#This Row],[Q. No.]]</f>
        <v>P24E11</v>
      </c>
      <c r="B1737" s="8"/>
      <c r="C1737" s="15" t="s">
        <v>126</v>
      </c>
      <c r="D1737" s="6">
        <v>11</v>
      </c>
      <c r="E1737" s="12" t="s">
        <v>31</v>
      </c>
      <c r="F1737" s="14">
        <v>2</v>
      </c>
      <c r="G1737" s="13" t="s">
        <v>57</v>
      </c>
      <c r="H1737" s="10">
        <v>5</v>
      </c>
      <c r="I1737" s="13" t="s">
        <v>41</v>
      </c>
      <c r="J1737" s="12" t="s">
        <v>520</v>
      </c>
      <c r="K1737" s="11" t="str">
        <f>VLOOKUP(Table7[[#This Row],[CID]],ALY,2,FALSE)</f>
        <v>Reorganization</v>
      </c>
    </row>
    <row r="1738" spans="1:11" x14ac:dyDescent="0.2">
      <c r="A1738" s="8" t="str">
        <f>Table7[[#This Row],[Test No.]]&amp;Table7[[#This Row],[Section]]&amp;Table7[[#This Row],[Q. No.]]</f>
        <v>P24E12</v>
      </c>
      <c r="B1738" s="8"/>
      <c r="C1738" s="15" t="s">
        <v>126</v>
      </c>
      <c r="D1738" s="6">
        <v>12</v>
      </c>
      <c r="E1738" s="12" t="s">
        <v>31</v>
      </c>
      <c r="F1738" s="14">
        <v>1</v>
      </c>
      <c r="G1738" s="14" t="s">
        <v>59</v>
      </c>
      <c r="H1738" s="10">
        <v>2</v>
      </c>
      <c r="I1738" s="13" t="s">
        <v>38</v>
      </c>
      <c r="J1738" s="12" t="s">
        <v>395</v>
      </c>
      <c r="K1738" s="11" t="str">
        <f>VLOOKUP(Table7[[#This Row],[CID]],ALY,2,FALSE)</f>
        <v>Verb Forms/Tense Agreement</v>
      </c>
    </row>
    <row r="1739" spans="1:11" x14ac:dyDescent="0.2">
      <c r="A1739" s="8" t="str">
        <f>Table7[[#This Row],[Test No.]]&amp;Table7[[#This Row],[Section]]&amp;Table7[[#This Row],[Q. No.]]</f>
        <v>P24E13</v>
      </c>
      <c r="B1739" s="8"/>
      <c r="C1739" s="15" t="s">
        <v>126</v>
      </c>
      <c r="D1739" s="6">
        <v>13</v>
      </c>
      <c r="E1739" s="12" t="s">
        <v>31</v>
      </c>
      <c r="F1739" s="14">
        <v>1</v>
      </c>
      <c r="G1739" s="14" t="s">
        <v>59</v>
      </c>
      <c r="H1739" s="14">
        <v>1</v>
      </c>
      <c r="I1739" s="14" t="s">
        <v>37</v>
      </c>
      <c r="J1739" s="12" t="s">
        <v>388</v>
      </c>
      <c r="K1739" s="11" t="str">
        <f>VLOOKUP(Table7[[#This Row],[CID]],ALY,2,FALSE)</f>
        <v>Apostrophes</v>
      </c>
    </row>
    <row r="1740" spans="1:11" x14ac:dyDescent="0.2">
      <c r="A1740" s="8" t="str">
        <f>Table7[[#This Row],[Test No.]]&amp;Table7[[#This Row],[Section]]&amp;Table7[[#This Row],[Q. No.]]</f>
        <v>P24E14</v>
      </c>
      <c r="B1740" s="8"/>
      <c r="C1740" s="15" t="s">
        <v>126</v>
      </c>
      <c r="D1740" s="6">
        <v>14</v>
      </c>
      <c r="E1740" s="12" t="s">
        <v>31</v>
      </c>
      <c r="F1740" s="14">
        <v>2</v>
      </c>
      <c r="G1740" s="13" t="s">
        <v>57</v>
      </c>
      <c r="H1740" s="10">
        <v>6</v>
      </c>
      <c r="I1740" s="13" t="s">
        <v>42</v>
      </c>
      <c r="J1740" s="12" t="s">
        <v>522</v>
      </c>
      <c r="K1740" s="11" t="str">
        <f>VLOOKUP(Table7[[#This Row],[CID]],ALY,2,FALSE)</f>
        <v>Effectiveness</v>
      </c>
    </row>
    <row r="1741" spans="1:11" x14ac:dyDescent="0.2">
      <c r="A1741" s="8" t="str">
        <f>Table7[[#This Row],[Test No.]]&amp;Table7[[#This Row],[Section]]&amp;Table7[[#This Row],[Q. No.]]</f>
        <v>P24E15</v>
      </c>
      <c r="B1741" s="8"/>
      <c r="C1741" s="15" t="s">
        <v>126</v>
      </c>
      <c r="D1741" s="6">
        <v>15</v>
      </c>
      <c r="E1741" s="12" t="s">
        <v>31</v>
      </c>
      <c r="F1741" s="14">
        <v>2</v>
      </c>
      <c r="G1741" s="13" t="s">
        <v>57</v>
      </c>
      <c r="H1741" s="10">
        <v>4</v>
      </c>
      <c r="I1741" s="13" t="s">
        <v>40</v>
      </c>
      <c r="J1741" s="12" t="s">
        <v>513</v>
      </c>
      <c r="K1741" s="11" t="str">
        <f>VLOOKUP(Table7[[#This Row],[CID]],ALY,2,FALSE)</f>
        <v>Writer's Goal</v>
      </c>
    </row>
    <row r="1742" spans="1:11" x14ac:dyDescent="0.2">
      <c r="A1742" s="8" t="str">
        <f>Table7[[#This Row],[Test No.]]&amp;Table7[[#This Row],[Section]]&amp;Table7[[#This Row],[Q. No.]]</f>
        <v>P24E16</v>
      </c>
      <c r="B1742" s="8"/>
      <c r="C1742" s="15" t="s">
        <v>126</v>
      </c>
      <c r="D1742" s="6">
        <v>16</v>
      </c>
      <c r="E1742" s="12" t="s">
        <v>31</v>
      </c>
      <c r="F1742" s="14">
        <v>1</v>
      </c>
      <c r="G1742" s="14" t="s">
        <v>59</v>
      </c>
      <c r="H1742" s="10">
        <v>2</v>
      </c>
      <c r="I1742" s="13" t="s">
        <v>38</v>
      </c>
      <c r="J1742" s="12" t="s">
        <v>394</v>
      </c>
      <c r="K1742" s="11" t="str">
        <f>VLOOKUP(Table7[[#This Row],[CID]],ALY,2,FALSE)</f>
        <v>Pronouns</v>
      </c>
    </row>
    <row r="1743" spans="1:11" x14ac:dyDescent="0.2">
      <c r="A1743" s="8" t="str">
        <f>Table7[[#This Row],[Test No.]]&amp;Table7[[#This Row],[Section]]&amp;Table7[[#This Row],[Q. No.]]</f>
        <v>P24E17</v>
      </c>
      <c r="B1743" s="8"/>
      <c r="C1743" s="15" t="s">
        <v>126</v>
      </c>
      <c r="D1743" s="6">
        <v>17</v>
      </c>
      <c r="E1743" s="12" t="s">
        <v>31</v>
      </c>
      <c r="F1743" s="14">
        <v>1</v>
      </c>
      <c r="G1743" s="14" t="s">
        <v>59</v>
      </c>
      <c r="H1743" s="10">
        <v>2</v>
      </c>
      <c r="I1743" s="13" t="s">
        <v>38</v>
      </c>
      <c r="J1743" s="12" t="s">
        <v>394</v>
      </c>
      <c r="K1743" s="11" t="str">
        <f>VLOOKUP(Table7[[#This Row],[CID]],ALY,2,FALSE)</f>
        <v>Pronouns</v>
      </c>
    </row>
    <row r="1744" spans="1:11" x14ac:dyDescent="0.2">
      <c r="A1744" s="8" t="str">
        <f>Table7[[#This Row],[Test No.]]&amp;Table7[[#This Row],[Section]]&amp;Table7[[#This Row],[Q. No.]]</f>
        <v>P24E18</v>
      </c>
      <c r="B1744" s="8"/>
      <c r="C1744" s="15" t="s">
        <v>126</v>
      </c>
      <c r="D1744" s="6">
        <v>18</v>
      </c>
      <c r="E1744" s="12" t="s">
        <v>31</v>
      </c>
      <c r="F1744" s="14">
        <v>1</v>
      </c>
      <c r="G1744" s="14" t="s">
        <v>59</v>
      </c>
      <c r="H1744" s="10">
        <v>2</v>
      </c>
      <c r="I1744" s="13" t="s">
        <v>38</v>
      </c>
      <c r="J1744" s="12" t="s">
        <v>395</v>
      </c>
      <c r="K1744" s="11" t="str">
        <f>VLOOKUP(Table7[[#This Row],[CID]],ALY,2,FALSE)</f>
        <v>Verb Forms/Tense Agreement</v>
      </c>
    </row>
    <row r="1745" spans="1:11" x14ac:dyDescent="0.2">
      <c r="A1745" s="8" t="str">
        <f>Table7[[#This Row],[Test No.]]&amp;Table7[[#This Row],[Section]]&amp;Table7[[#This Row],[Q. No.]]</f>
        <v>P24E19</v>
      </c>
      <c r="B1745" s="8"/>
      <c r="C1745" s="15" t="s">
        <v>126</v>
      </c>
      <c r="D1745" s="6">
        <v>19</v>
      </c>
      <c r="E1745" s="12" t="s">
        <v>31</v>
      </c>
      <c r="F1745" s="14">
        <v>1</v>
      </c>
      <c r="G1745" s="14" t="s">
        <v>59</v>
      </c>
      <c r="H1745" s="14">
        <v>1</v>
      </c>
      <c r="I1745" s="14" t="s">
        <v>37</v>
      </c>
      <c r="J1745" s="12" t="s">
        <v>388</v>
      </c>
      <c r="K1745" s="11" t="str">
        <f>VLOOKUP(Table7[[#This Row],[CID]],ALY,2,FALSE)</f>
        <v>Apostrophes</v>
      </c>
    </row>
    <row r="1746" spans="1:11" x14ac:dyDescent="0.2">
      <c r="A1746" s="8" t="str">
        <f>Table7[[#This Row],[Test No.]]&amp;Table7[[#This Row],[Section]]&amp;Table7[[#This Row],[Q. No.]]</f>
        <v>P24E20</v>
      </c>
      <c r="B1746" s="8"/>
      <c r="C1746" s="15" t="s">
        <v>126</v>
      </c>
      <c r="D1746" s="6">
        <v>20</v>
      </c>
      <c r="E1746" s="12" t="s">
        <v>31</v>
      </c>
      <c r="F1746" s="14">
        <v>1</v>
      </c>
      <c r="G1746" s="14" t="s">
        <v>59</v>
      </c>
      <c r="H1746" s="10">
        <v>2</v>
      </c>
      <c r="I1746" s="13" t="s">
        <v>38</v>
      </c>
      <c r="J1746" s="12" t="s">
        <v>395</v>
      </c>
      <c r="K1746" s="11" t="str">
        <f>VLOOKUP(Table7[[#This Row],[CID]],ALY,2,FALSE)</f>
        <v>Verb Forms/Tense Agreement</v>
      </c>
    </row>
    <row r="1747" spans="1:11" x14ac:dyDescent="0.2">
      <c r="A1747" s="8" t="str">
        <f>Table7[[#This Row],[Test No.]]&amp;Table7[[#This Row],[Section]]&amp;Table7[[#This Row],[Q. No.]]</f>
        <v>P24E21</v>
      </c>
      <c r="B1747" s="8"/>
      <c r="C1747" s="15" t="s">
        <v>126</v>
      </c>
      <c r="D1747" s="6">
        <v>21</v>
      </c>
      <c r="E1747" s="12" t="s">
        <v>31</v>
      </c>
      <c r="F1747" s="14">
        <v>1</v>
      </c>
      <c r="G1747" s="14" t="s">
        <v>59</v>
      </c>
      <c r="H1747" s="10">
        <v>2</v>
      </c>
      <c r="I1747" s="13" t="s">
        <v>38</v>
      </c>
      <c r="J1747" s="12" t="s">
        <v>394</v>
      </c>
      <c r="K1747" s="11" t="str">
        <f>VLOOKUP(Table7[[#This Row],[CID]],ALY,2,FALSE)</f>
        <v>Pronouns</v>
      </c>
    </row>
    <row r="1748" spans="1:11" x14ac:dyDescent="0.2">
      <c r="A1748" s="8" t="str">
        <f>Table7[[#This Row],[Test No.]]&amp;Table7[[#This Row],[Section]]&amp;Table7[[#This Row],[Q. No.]]</f>
        <v>P24E22</v>
      </c>
      <c r="B1748" s="8"/>
      <c r="C1748" s="15" t="s">
        <v>126</v>
      </c>
      <c r="D1748" s="6">
        <v>22</v>
      </c>
      <c r="E1748" s="12" t="s">
        <v>31</v>
      </c>
      <c r="F1748" s="14">
        <v>2</v>
      </c>
      <c r="G1748" s="13" t="s">
        <v>57</v>
      </c>
      <c r="H1748" s="10">
        <v>6</v>
      </c>
      <c r="I1748" s="13" t="s">
        <v>42</v>
      </c>
      <c r="J1748" s="12" t="s">
        <v>522</v>
      </c>
      <c r="K1748" s="11" t="str">
        <f>VLOOKUP(Table7[[#This Row],[CID]],ALY,2,FALSE)</f>
        <v>Effectiveness</v>
      </c>
    </row>
    <row r="1749" spans="1:11" x14ac:dyDescent="0.2">
      <c r="A1749" s="8" t="str">
        <f>Table7[[#This Row],[Test No.]]&amp;Table7[[#This Row],[Section]]&amp;Table7[[#This Row],[Q. No.]]</f>
        <v>P24E23</v>
      </c>
      <c r="B1749" s="8"/>
      <c r="C1749" s="15" t="s">
        <v>126</v>
      </c>
      <c r="D1749" s="6">
        <v>23</v>
      </c>
      <c r="E1749" s="12" t="s">
        <v>31</v>
      </c>
      <c r="F1749" s="14">
        <v>1</v>
      </c>
      <c r="G1749" s="14" t="s">
        <v>59</v>
      </c>
      <c r="H1749" s="10">
        <v>2</v>
      </c>
      <c r="I1749" s="13" t="s">
        <v>38</v>
      </c>
      <c r="J1749" s="12" t="s">
        <v>397</v>
      </c>
      <c r="K1749" s="11" t="str">
        <f>VLOOKUP(Table7[[#This Row],[CID]],ALY,2,FALSE)</f>
        <v>Word Choice</v>
      </c>
    </row>
    <row r="1750" spans="1:11" x14ac:dyDescent="0.2">
      <c r="A1750" s="8" t="str">
        <f>Table7[[#This Row],[Test No.]]&amp;Table7[[#This Row],[Section]]&amp;Table7[[#This Row],[Q. No.]]</f>
        <v>P24E24</v>
      </c>
      <c r="B1750" s="8"/>
      <c r="C1750" s="15" t="s">
        <v>126</v>
      </c>
      <c r="D1750" s="6">
        <v>24</v>
      </c>
      <c r="E1750" s="12" t="s">
        <v>31</v>
      </c>
      <c r="F1750" s="14">
        <v>2</v>
      </c>
      <c r="G1750" s="13" t="s">
        <v>57</v>
      </c>
      <c r="H1750" s="10">
        <v>4</v>
      </c>
      <c r="I1750" s="13" t="s">
        <v>40</v>
      </c>
      <c r="J1750" s="12" t="s">
        <v>512</v>
      </c>
      <c r="K1750" s="11" t="str">
        <f>VLOOKUP(Table7[[#This Row],[CID]],ALY,2,FALSE)</f>
        <v>Additional Detail &amp; Evidence</v>
      </c>
    </row>
    <row r="1751" spans="1:11" x14ac:dyDescent="0.2">
      <c r="A1751" s="8" t="str">
        <f>Table7[[#This Row],[Test No.]]&amp;Table7[[#This Row],[Section]]&amp;Table7[[#This Row],[Q. No.]]</f>
        <v>P24E25</v>
      </c>
      <c r="B1751" s="8"/>
      <c r="C1751" s="15" t="s">
        <v>126</v>
      </c>
      <c r="D1751" s="6">
        <v>25</v>
      </c>
      <c r="E1751" s="12" t="s">
        <v>31</v>
      </c>
      <c r="F1751" s="14">
        <v>2</v>
      </c>
      <c r="G1751" s="13" t="s">
        <v>57</v>
      </c>
      <c r="H1751" s="10">
        <v>5</v>
      </c>
      <c r="I1751" s="13" t="s">
        <v>41</v>
      </c>
      <c r="J1751" s="12" t="s">
        <v>519</v>
      </c>
      <c r="K1751" s="11" t="str">
        <f>VLOOKUP(Table7[[#This Row],[CID]],ALY,2,FALSE)</f>
        <v>Opening/Transitional/Closing</v>
      </c>
    </row>
    <row r="1752" spans="1:11" x14ac:dyDescent="0.2">
      <c r="A1752" s="8" t="str">
        <f>Table7[[#This Row],[Test No.]]&amp;Table7[[#This Row],[Section]]&amp;Table7[[#This Row],[Q. No.]]</f>
        <v>P24E26</v>
      </c>
      <c r="B1752" s="8"/>
      <c r="C1752" s="15" t="s">
        <v>126</v>
      </c>
      <c r="D1752" s="6">
        <v>26</v>
      </c>
      <c r="E1752" s="12" t="s">
        <v>31</v>
      </c>
      <c r="F1752" s="14">
        <v>1</v>
      </c>
      <c r="G1752" s="14" t="s">
        <v>59</v>
      </c>
      <c r="H1752" s="14">
        <v>1</v>
      </c>
      <c r="I1752" s="14" t="s">
        <v>37</v>
      </c>
      <c r="J1752" s="12" t="s">
        <v>387</v>
      </c>
      <c r="K1752" s="11" t="str">
        <f>VLOOKUP(Table7[[#This Row],[CID]],ALY,2,FALSE)</f>
        <v>Commas</v>
      </c>
    </row>
    <row r="1753" spans="1:11" x14ac:dyDescent="0.2">
      <c r="A1753" s="8" t="str">
        <f>Table7[[#This Row],[Test No.]]&amp;Table7[[#This Row],[Section]]&amp;Table7[[#This Row],[Q. No.]]</f>
        <v>P24E27</v>
      </c>
      <c r="B1753" s="8"/>
      <c r="C1753" s="15" t="s">
        <v>126</v>
      </c>
      <c r="D1753" s="6">
        <v>27</v>
      </c>
      <c r="E1753" s="12" t="s">
        <v>31</v>
      </c>
      <c r="F1753" s="14">
        <v>2</v>
      </c>
      <c r="G1753" s="13" t="s">
        <v>57</v>
      </c>
      <c r="H1753" s="10">
        <v>4</v>
      </c>
      <c r="I1753" s="13" t="s">
        <v>40</v>
      </c>
      <c r="J1753" s="12" t="s">
        <v>514</v>
      </c>
      <c r="K1753" s="11" t="str">
        <f>VLOOKUP(Table7[[#This Row],[CID]],ALY,2,FALSE)</f>
        <v>Relation to Paragraph/Essay</v>
      </c>
    </row>
    <row r="1754" spans="1:11" x14ac:dyDescent="0.2">
      <c r="A1754" s="8" t="str">
        <f>Table7[[#This Row],[Test No.]]&amp;Table7[[#This Row],[Section]]&amp;Table7[[#This Row],[Q. No.]]</f>
        <v>P24E28</v>
      </c>
      <c r="B1754" s="8"/>
      <c r="C1754" s="15" t="s">
        <v>126</v>
      </c>
      <c r="D1754" s="6">
        <v>28</v>
      </c>
      <c r="E1754" s="12" t="s">
        <v>31</v>
      </c>
      <c r="F1754" s="14">
        <v>1</v>
      </c>
      <c r="G1754" s="14" t="s">
        <v>59</v>
      </c>
      <c r="H1754" s="14">
        <v>1</v>
      </c>
      <c r="I1754" s="14" t="s">
        <v>37</v>
      </c>
      <c r="J1754" s="12" t="s">
        <v>387</v>
      </c>
      <c r="K1754" s="11" t="str">
        <f>VLOOKUP(Table7[[#This Row],[CID]],ALY,2,FALSE)</f>
        <v>Commas</v>
      </c>
    </row>
    <row r="1755" spans="1:11" x14ac:dyDescent="0.2">
      <c r="A1755" s="8" t="str">
        <f>Table7[[#This Row],[Test No.]]&amp;Table7[[#This Row],[Section]]&amp;Table7[[#This Row],[Q. No.]]</f>
        <v>P24E29</v>
      </c>
      <c r="B1755" s="8"/>
      <c r="C1755" s="15" t="s">
        <v>126</v>
      </c>
      <c r="D1755" s="6">
        <v>29</v>
      </c>
      <c r="E1755" s="12" t="s">
        <v>31</v>
      </c>
      <c r="F1755" s="14">
        <v>1</v>
      </c>
      <c r="G1755" s="14" t="s">
        <v>59</v>
      </c>
      <c r="H1755" s="10">
        <v>2</v>
      </c>
      <c r="I1755" s="13" t="s">
        <v>38</v>
      </c>
      <c r="J1755" s="12" t="s">
        <v>398</v>
      </c>
      <c r="K1755" s="11" t="str">
        <f>VLOOKUP(Table7[[#This Row],[CID]],ALY,2,FALSE)</f>
        <v>Idioms</v>
      </c>
    </row>
    <row r="1756" spans="1:11" x14ac:dyDescent="0.2">
      <c r="A1756" s="8" t="str">
        <f>Table7[[#This Row],[Test No.]]&amp;Table7[[#This Row],[Section]]&amp;Table7[[#This Row],[Q. No.]]</f>
        <v>P24E30</v>
      </c>
      <c r="B1756" s="8"/>
      <c r="C1756" s="15" t="s">
        <v>126</v>
      </c>
      <c r="D1756" s="6">
        <v>30</v>
      </c>
      <c r="E1756" s="12" t="s">
        <v>31</v>
      </c>
      <c r="F1756" s="14">
        <v>1</v>
      </c>
      <c r="G1756" s="14" t="s">
        <v>59</v>
      </c>
      <c r="H1756" s="10">
        <v>2</v>
      </c>
      <c r="I1756" s="13" t="s">
        <v>38</v>
      </c>
      <c r="J1756" s="12" t="s">
        <v>398</v>
      </c>
      <c r="K1756" s="11" t="str">
        <f>VLOOKUP(Table7[[#This Row],[CID]],ALY,2,FALSE)</f>
        <v>Idioms</v>
      </c>
    </row>
    <row r="1757" spans="1:11" x14ac:dyDescent="0.2">
      <c r="A1757" s="8" t="str">
        <f>Table7[[#This Row],[Test No.]]&amp;Table7[[#This Row],[Section]]&amp;Table7[[#This Row],[Q. No.]]</f>
        <v>P24E31</v>
      </c>
      <c r="B1757" s="8"/>
      <c r="C1757" s="15" t="s">
        <v>126</v>
      </c>
      <c r="D1757" s="6">
        <v>31</v>
      </c>
      <c r="E1757" s="12" t="s">
        <v>31</v>
      </c>
      <c r="F1757" s="14">
        <v>1</v>
      </c>
      <c r="G1757" s="14" t="s">
        <v>59</v>
      </c>
      <c r="H1757" s="10">
        <v>3</v>
      </c>
      <c r="I1757" s="13" t="s">
        <v>39</v>
      </c>
      <c r="J1757" s="12" t="s">
        <v>402</v>
      </c>
      <c r="K1757" s="11" t="str">
        <f>VLOOKUP(Table7[[#This Row],[CID]],ALY,2,FALSE)</f>
        <v>Faulty Modifier</v>
      </c>
    </row>
    <row r="1758" spans="1:11" x14ac:dyDescent="0.2">
      <c r="A1758" s="8" t="str">
        <f>Table7[[#This Row],[Test No.]]&amp;Table7[[#This Row],[Section]]&amp;Table7[[#This Row],[Q. No.]]</f>
        <v>P24E32</v>
      </c>
      <c r="B1758" s="8"/>
      <c r="C1758" s="15" t="s">
        <v>126</v>
      </c>
      <c r="D1758" s="6">
        <v>32</v>
      </c>
      <c r="E1758" s="12" t="s">
        <v>31</v>
      </c>
      <c r="F1758" s="14">
        <v>1</v>
      </c>
      <c r="G1758" s="14" t="s">
        <v>59</v>
      </c>
      <c r="H1758" s="10">
        <v>2</v>
      </c>
      <c r="I1758" s="13" t="s">
        <v>38</v>
      </c>
      <c r="J1758" s="12" t="s">
        <v>397</v>
      </c>
      <c r="K1758" s="11" t="str">
        <f>VLOOKUP(Table7[[#This Row],[CID]],ALY,2,FALSE)</f>
        <v>Word Choice</v>
      </c>
    </row>
    <row r="1759" spans="1:11" x14ac:dyDescent="0.2">
      <c r="A1759" s="8" t="str">
        <f>Table7[[#This Row],[Test No.]]&amp;Table7[[#This Row],[Section]]&amp;Table7[[#This Row],[Q. No.]]</f>
        <v>P24E33</v>
      </c>
      <c r="B1759" s="8"/>
      <c r="C1759" s="15" t="s">
        <v>126</v>
      </c>
      <c r="D1759" s="6">
        <v>33</v>
      </c>
      <c r="E1759" s="12" t="s">
        <v>31</v>
      </c>
      <c r="F1759" s="14">
        <v>2</v>
      </c>
      <c r="G1759" s="13" t="s">
        <v>57</v>
      </c>
      <c r="H1759" s="10">
        <v>6</v>
      </c>
      <c r="I1759" s="13" t="s">
        <v>42</v>
      </c>
      <c r="J1759" s="12" t="s">
        <v>523</v>
      </c>
      <c r="K1759" s="11" t="str">
        <f>VLOOKUP(Table7[[#This Row],[CID]],ALY,2,FALSE)</f>
        <v>Avoiding Ambiguity &amp; Redundancy</v>
      </c>
    </row>
    <row r="1760" spans="1:11" x14ac:dyDescent="0.2">
      <c r="A1760" s="8" t="str">
        <f>Table7[[#This Row],[Test No.]]&amp;Table7[[#This Row],[Section]]&amp;Table7[[#This Row],[Q. No.]]</f>
        <v>P24E34</v>
      </c>
      <c r="B1760" s="8"/>
      <c r="C1760" s="15" t="s">
        <v>126</v>
      </c>
      <c r="D1760" s="6">
        <v>34</v>
      </c>
      <c r="E1760" s="12" t="s">
        <v>31</v>
      </c>
      <c r="F1760" s="14">
        <v>1</v>
      </c>
      <c r="G1760" s="14" t="s">
        <v>59</v>
      </c>
      <c r="H1760" s="10">
        <v>2</v>
      </c>
      <c r="I1760" s="13" t="s">
        <v>38</v>
      </c>
      <c r="J1760" s="12" t="s">
        <v>395</v>
      </c>
      <c r="K1760" s="11" t="str">
        <f>VLOOKUP(Table7[[#This Row],[CID]],ALY,2,FALSE)</f>
        <v>Verb Forms/Tense Agreement</v>
      </c>
    </row>
    <row r="1761" spans="1:11" x14ac:dyDescent="0.2">
      <c r="A1761" s="8" t="str">
        <f>Table7[[#This Row],[Test No.]]&amp;Table7[[#This Row],[Section]]&amp;Table7[[#This Row],[Q. No.]]</f>
        <v>P24E35</v>
      </c>
      <c r="B1761" s="8"/>
      <c r="C1761" s="15" t="s">
        <v>126</v>
      </c>
      <c r="D1761" s="6">
        <v>35</v>
      </c>
      <c r="E1761" s="12" t="s">
        <v>31</v>
      </c>
      <c r="F1761" s="14">
        <v>1</v>
      </c>
      <c r="G1761" s="14" t="s">
        <v>59</v>
      </c>
      <c r="H1761" s="14">
        <v>1</v>
      </c>
      <c r="I1761" s="14" t="s">
        <v>37</v>
      </c>
      <c r="J1761" s="12" t="s">
        <v>387</v>
      </c>
      <c r="K1761" s="11" t="str">
        <f>VLOOKUP(Table7[[#This Row],[CID]],ALY,2,FALSE)</f>
        <v>Commas</v>
      </c>
    </row>
    <row r="1762" spans="1:11" x14ac:dyDescent="0.2">
      <c r="A1762" s="8" t="str">
        <f>Table7[[#This Row],[Test No.]]&amp;Table7[[#This Row],[Section]]&amp;Table7[[#This Row],[Q. No.]]</f>
        <v>P24E36</v>
      </c>
      <c r="B1762" s="8"/>
      <c r="C1762" s="15" t="s">
        <v>126</v>
      </c>
      <c r="D1762" s="6">
        <v>36</v>
      </c>
      <c r="E1762" s="12" t="s">
        <v>31</v>
      </c>
      <c r="F1762" s="14">
        <v>2</v>
      </c>
      <c r="G1762" s="13" t="s">
        <v>57</v>
      </c>
      <c r="H1762" s="10">
        <v>4</v>
      </c>
      <c r="I1762" s="13" t="s">
        <v>40</v>
      </c>
      <c r="J1762" s="12" t="s">
        <v>512</v>
      </c>
      <c r="K1762" s="11" t="str">
        <f>VLOOKUP(Table7[[#This Row],[CID]],ALY,2,FALSE)</f>
        <v>Additional Detail &amp; Evidence</v>
      </c>
    </row>
    <row r="1763" spans="1:11" x14ac:dyDescent="0.2">
      <c r="A1763" s="8" t="str">
        <f>Table7[[#This Row],[Test No.]]&amp;Table7[[#This Row],[Section]]&amp;Table7[[#This Row],[Q. No.]]</f>
        <v>P24E37</v>
      </c>
      <c r="B1763" s="8"/>
      <c r="C1763" s="15" t="s">
        <v>126</v>
      </c>
      <c r="D1763" s="6">
        <v>37</v>
      </c>
      <c r="E1763" s="12" t="s">
        <v>31</v>
      </c>
      <c r="F1763" s="14">
        <v>2</v>
      </c>
      <c r="G1763" s="13" t="s">
        <v>57</v>
      </c>
      <c r="H1763" s="10">
        <v>6</v>
      </c>
      <c r="I1763" s="13" t="s">
        <v>42</v>
      </c>
      <c r="J1763" s="12" t="s">
        <v>523</v>
      </c>
      <c r="K1763" s="11" t="str">
        <f>VLOOKUP(Table7[[#This Row],[CID]],ALY,2,FALSE)</f>
        <v>Avoiding Ambiguity &amp; Redundancy</v>
      </c>
    </row>
    <row r="1764" spans="1:11" x14ac:dyDescent="0.2">
      <c r="A1764" s="8" t="str">
        <f>Table7[[#This Row],[Test No.]]&amp;Table7[[#This Row],[Section]]&amp;Table7[[#This Row],[Q. No.]]</f>
        <v>P24E38</v>
      </c>
      <c r="B1764" s="8"/>
      <c r="C1764" s="15" t="s">
        <v>126</v>
      </c>
      <c r="D1764" s="6">
        <v>38</v>
      </c>
      <c r="E1764" s="12" t="s">
        <v>31</v>
      </c>
      <c r="F1764" s="14">
        <v>1</v>
      </c>
      <c r="G1764" s="14" t="s">
        <v>59</v>
      </c>
      <c r="H1764" s="14">
        <v>1</v>
      </c>
      <c r="I1764" s="14" t="s">
        <v>37</v>
      </c>
      <c r="J1764" s="12" t="s">
        <v>387</v>
      </c>
      <c r="K1764" s="11" t="str">
        <f>VLOOKUP(Table7[[#This Row],[CID]],ALY,2,FALSE)</f>
        <v>Commas</v>
      </c>
    </row>
    <row r="1765" spans="1:11" x14ac:dyDescent="0.2">
      <c r="A1765" s="8" t="str">
        <f>Table7[[#This Row],[Test No.]]&amp;Table7[[#This Row],[Section]]&amp;Table7[[#This Row],[Q. No.]]</f>
        <v>P24E39</v>
      </c>
      <c r="B1765" s="8"/>
      <c r="C1765" s="15" t="s">
        <v>126</v>
      </c>
      <c r="D1765" s="6">
        <v>39</v>
      </c>
      <c r="E1765" s="12" t="s">
        <v>31</v>
      </c>
      <c r="F1765" s="14">
        <v>1</v>
      </c>
      <c r="G1765" s="14" t="s">
        <v>59</v>
      </c>
      <c r="H1765" s="10">
        <v>2</v>
      </c>
      <c r="I1765" s="13" t="s">
        <v>38</v>
      </c>
      <c r="J1765" s="12" t="s">
        <v>395</v>
      </c>
      <c r="K1765" s="11" t="str">
        <f>VLOOKUP(Table7[[#This Row],[CID]],ALY,2,FALSE)</f>
        <v>Verb Forms/Tense Agreement</v>
      </c>
    </row>
    <row r="1766" spans="1:11" x14ac:dyDescent="0.2">
      <c r="A1766" s="8" t="str">
        <f>Table7[[#This Row],[Test No.]]&amp;Table7[[#This Row],[Section]]&amp;Table7[[#This Row],[Q. No.]]</f>
        <v>P24E40</v>
      </c>
      <c r="B1766" s="8"/>
      <c r="C1766" s="15" t="s">
        <v>126</v>
      </c>
      <c r="D1766" s="6">
        <v>40</v>
      </c>
      <c r="E1766" s="12" t="s">
        <v>31</v>
      </c>
      <c r="F1766" s="14">
        <v>2</v>
      </c>
      <c r="G1766" s="13" t="s">
        <v>57</v>
      </c>
      <c r="H1766" s="10">
        <v>5</v>
      </c>
      <c r="I1766" s="13" t="s">
        <v>41</v>
      </c>
      <c r="J1766" s="12" t="s">
        <v>518</v>
      </c>
      <c r="K1766" s="11" t="str">
        <f>VLOOKUP(Table7[[#This Row],[CID]],ALY,2,FALSE)</f>
        <v>Unity &amp; Coherence</v>
      </c>
    </row>
    <row r="1767" spans="1:11" x14ac:dyDescent="0.2">
      <c r="A1767" s="8" t="str">
        <f>Table7[[#This Row],[Test No.]]&amp;Table7[[#This Row],[Section]]&amp;Table7[[#This Row],[Q. No.]]</f>
        <v>P24E41</v>
      </c>
      <c r="B1767" s="8"/>
      <c r="C1767" s="15" t="s">
        <v>126</v>
      </c>
      <c r="D1767" s="6">
        <v>41</v>
      </c>
      <c r="E1767" s="12" t="s">
        <v>31</v>
      </c>
      <c r="F1767" s="14">
        <v>1</v>
      </c>
      <c r="G1767" s="14" t="s">
        <v>59</v>
      </c>
      <c r="H1767" s="14">
        <v>1</v>
      </c>
      <c r="I1767" s="14" t="s">
        <v>37</v>
      </c>
      <c r="J1767" s="12" t="s">
        <v>388</v>
      </c>
      <c r="K1767" s="11" t="str">
        <f>VLOOKUP(Table7[[#This Row],[CID]],ALY,2,FALSE)</f>
        <v>Apostrophes</v>
      </c>
    </row>
    <row r="1768" spans="1:11" x14ac:dyDescent="0.2">
      <c r="A1768" s="8" t="str">
        <f>Table7[[#This Row],[Test No.]]&amp;Table7[[#This Row],[Section]]&amp;Table7[[#This Row],[Q. No.]]</f>
        <v>P24E42</v>
      </c>
      <c r="B1768" s="8"/>
      <c r="C1768" s="15" t="s">
        <v>126</v>
      </c>
      <c r="D1768" s="6">
        <v>42</v>
      </c>
      <c r="E1768" s="12" t="s">
        <v>31</v>
      </c>
      <c r="F1768" s="14">
        <v>1</v>
      </c>
      <c r="G1768" s="14" t="s">
        <v>59</v>
      </c>
      <c r="H1768" s="10">
        <v>2</v>
      </c>
      <c r="I1768" s="13" t="s">
        <v>38</v>
      </c>
      <c r="J1768" s="12" t="s">
        <v>394</v>
      </c>
      <c r="K1768" s="11" t="str">
        <f>VLOOKUP(Table7[[#This Row],[CID]],ALY,2,FALSE)</f>
        <v>Pronouns</v>
      </c>
    </row>
    <row r="1769" spans="1:11" x14ac:dyDescent="0.2">
      <c r="A1769" s="8" t="str">
        <f>Table7[[#This Row],[Test No.]]&amp;Table7[[#This Row],[Section]]&amp;Table7[[#This Row],[Q. No.]]</f>
        <v>P24E43</v>
      </c>
      <c r="B1769" s="8"/>
      <c r="C1769" s="15" t="s">
        <v>126</v>
      </c>
      <c r="D1769" s="6">
        <v>43</v>
      </c>
      <c r="E1769" s="12" t="s">
        <v>31</v>
      </c>
      <c r="F1769" s="14">
        <v>1</v>
      </c>
      <c r="G1769" s="14" t="s">
        <v>59</v>
      </c>
      <c r="H1769" s="14">
        <v>1</v>
      </c>
      <c r="I1769" s="14" t="s">
        <v>37</v>
      </c>
      <c r="J1769" s="12" t="s">
        <v>387</v>
      </c>
      <c r="K1769" s="11" t="str">
        <f>VLOOKUP(Table7[[#This Row],[CID]],ALY,2,FALSE)</f>
        <v>Commas</v>
      </c>
    </row>
    <row r="1770" spans="1:11" x14ac:dyDescent="0.2">
      <c r="A1770" s="8" t="str">
        <f>Table7[[#This Row],[Test No.]]&amp;Table7[[#This Row],[Section]]&amp;Table7[[#This Row],[Q. No.]]</f>
        <v>P24E44</v>
      </c>
      <c r="B1770" s="8"/>
      <c r="C1770" s="15" t="s">
        <v>126</v>
      </c>
      <c r="D1770" s="6">
        <v>44</v>
      </c>
      <c r="E1770" s="12" t="s">
        <v>31</v>
      </c>
      <c r="F1770" s="14">
        <v>2</v>
      </c>
      <c r="G1770" s="13" t="s">
        <v>57</v>
      </c>
      <c r="H1770" s="10">
        <v>6</v>
      </c>
      <c r="I1770" s="13" t="s">
        <v>42</v>
      </c>
      <c r="J1770" s="12" t="s">
        <v>521</v>
      </c>
      <c r="K1770" s="11" t="str">
        <f>VLOOKUP(Table7[[#This Row],[CID]],ALY,2,FALSE)</f>
        <v>Word Choice</v>
      </c>
    </row>
    <row r="1771" spans="1:11" x14ac:dyDescent="0.2">
      <c r="A1771" s="8" t="str">
        <f>Table7[[#This Row],[Test No.]]&amp;Table7[[#This Row],[Section]]&amp;Table7[[#This Row],[Q. No.]]</f>
        <v>P24E45</v>
      </c>
      <c r="B1771" s="8"/>
      <c r="C1771" s="15" t="s">
        <v>126</v>
      </c>
      <c r="D1771" s="6">
        <v>45</v>
      </c>
      <c r="E1771" s="12" t="s">
        <v>31</v>
      </c>
      <c r="F1771" s="14">
        <v>2</v>
      </c>
      <c r="G1771" s="13" t="s">
        <v>57</v>
      </c>
      <c r="H1771" s="10">
        <v>5</v>
      </c>
      <c r="I1771" s="13" t="s">
        <v>41</v>
      </c>
      <c r="J1771" s="12" t="s">
        <v>518</v>
      </c>
      <c r="K1771" s="11" t="str">
        <f>VLOOKUP(Table7[[#This Row],[CID]],ALY,2,FALSE)</f>
        <v>Unity &amp; Coherence</v>
      </c>
    </row>
    <row r="1772" spans="1:11" x14ac:dyDescent="0.2">
      <c r="A1772" s="8" t="str">
        <f>Table7[[#This Row],[Test No.]]&amp;Table7[[#This Row],[Section]]&amp;Table7[[#This Row],[Q. No.]]</f>
        <v>P24E46</v>
      </c>
      <c r="B1772" s="8"/>
      <c r="C1772" s="15" t="s">
        <v>126</v>
      </c>
      <c r="D1772" s="6">
        <v>46</v>
      </c>
      <c r="E1772" s="12" t="s">
        <v>31</v>
      </c>
      <c r="F1772" s="14">
        <v>1</v>
      </c>
      <c r="G1772" s="14" t="s">
        <v>59</v>
      </c>
      <c r="H1772" s="14">
        <v>1</v>
      </c>
      <c r="I1772" s="14" t="s">
        <v>37</v>
      </c>
      <c r="J1772" s="12" t="s">
        <v>387</v>
      </c>
      <c r="K1772" s="11" t="str">
        <f>VLOOKUP(Table7[[#This Row],[CID]],ALY,2,FALSE)</f>
        <v>Commas</v>
      </c>
    </row>
    <row r="1773" spans="1:11" x14ac:dyDescent="0.2">
      <c r="A1773" s="8" t="str">
        <f>Table7[[#This Row],[Test No.]]&amp;Table7[[#This Row],[Section]]&amp;Table7[[#This Row],[Q. No.]]</f>
        <v>P24E47</v>
      </c>
      <c r="B1773" s="8"/>
      <c r="C1773" s="15" t="s">
        <v>126</v>
      </c>
      <c r="D1773" s="6">
        <v>47</v>
      </c>
      <c r="E1773" s="12" t="s">
        <v>31</v>
      </c>
      <c r="F1773" s="14">
        <v>2</v>
      </c>
      <c r="G1773" s="13" t="s">
        <v>57</v>
      </c>
      <c r="H1773" s="10">
        <v>5</v>
      </c>
      <c r="I1773" s="13" t="s">
        <v>41</v>
      </c>
      <c r="J1773" s="12" t="s">
        <v>518</v>
      </c>
      <c r="K1773" s="11" t="str">
        <f>VLOOKUP(Table7[[#This Row],[CID]],ALY,2,FALSE)</f>
        <v>Unity &amp; Coherence</v>
      </c>
    </row>
    <row r="1774" spans="1:11" x14ac:dyDescent="0.2">
      <c r="A1774" s="8" t="str">
        <f>Table7[[#This Row],[Test No.]]&amp;Table7[[#This Row],[Section]]&amp;Table7[[#This Row],[Q. No.]]</f>
        <v>P24E48</v>
      </c>
      <c r="B1774" s="8"/>
      <c r="C1774" s="15" t="s">
        <v>126</v>
      </c>
      <c r="D1774" s="6">
        <v>48</v>
      </c>
      <c r="E1774" s="12" t="s">
        <v>31</v>
      </c>
      <c r="F1774" s="14">
        <v>1</v>
      </c>
      <c r="G1774" s="14" t="s">
        <v>59</v>
      </c>
      <c r="H1774" s="14">
        <v>1</v>
      </c>
      <c r="I1774" s="14" t="s">
        <v>37</v>
      </c>
      <c r="J1774" s="12" t="s">
        <v>387</v>
      </c>
      <c r="K1774" s="11" t="str">
        <f>VLOOKUP(Table7[[#This Row],[CID]],ALY,2,FALSE)</f>
        <v>Commas</v>
      </c>
    </row>
    <row r="1775" spans="1:11" x14ac:dyDescent="0.2">
      <c r="A1775" s="8" t="str">
        <f>Table7[[#This Row],[Test No.]]&amp;Table7[[#This Row],[Section]]&amp;Table7[[#This Row],[Q. No.]]</f>
        <v>P24E49</v>
      </c>
      <c r="B1775" s="8"/>
      <c r="C1775" s="15" t="s">
        <v>126</v>
      </c>
      <c r="D1775" s="6">
        <v>49</v>
      </c>
      <c r="E1775" s="12" t="s">
        <v>31</v>
      </c>
      <c r="F1775" s="14">
        <v>1</v>
      </c>
      <c r="G1775" s="14" t="s">
        <v>59</v>
      </c>
      <c r="H1775" s="10">
        <v>2</v>
      </c>
      <c r="I1775" s="13" t="s">
        <v>38</v>
      </c>
      <c r="J1775" s="12" t="s">
        <v>397</v>
      </c>
      <c r="K1775" s="11" t="str">
        <f>VLOOKUP(Table7[[#This Row],[CID]],ALY,2,FALSE)</f>
        <v>Word Choice</v>
      </c>
    </row>
    <row r="1776" spans="1:11" x14ac:dyDescent="0.2">
      <c r="A1776" s="8" t="str">
        <f>Table7[[#This Row],[Test No.]]&amp;Table7[[#This Row],[Section]]&amp;Table7[[#This Row],[Q. No.]]</f>
        <v>P24E50</v>
      </c>
      <c r="B1776" s="8"/>
      <c r="C1776" s="15" t="s">
        <v>126</v>
      </c>
      <c r="D1776" s="6">
        <v>50</v>
      </c>
      <c r="E1776" s="12" t="s">
        <v>31</v>
      </c>
      <c r="F1776" s="14">
        <v>2</v>
      </c>
      <c r="G1776" s="13" t="s">
        <v>57</v>
      </c>
      <c r="H1776" s="10">
        <v>6</v>
      </c>
      <c r="I1776" s="13" t="s">
        <v>42</v>
      </c>
      <c r="J1776" s="12" t="s">
        <v>523</v>
      </c>
      <c r="K1776" s="11" t="str">
        <f>VLOOKUP(Table7[[#This Row],[CID]],ALY,2,FALSE)</f>
        <v>Avoiding Ambiguity &amp; Redundancy</v>
      </c>
    </row>
    <row r="1777" spans="1:11" x14ac:dyDescent="0.2">
      <c r="A1777" s="8" t="str">
        <f>Table7[[#This Row],[Test No.]]&amp;Table7[[#This Row],[Section]]&amp;Table7[[#This Row],[Q. No.]]</f>
        <v>P24E51</v>
      </c>
      <c r="B1777" s="8"/>
      <c r="C1777" s="15" t="s">
        <v>126</v>
      </c>
      <c r="D1777" s="6">
        <v>51</v>
      </c>
      <c r="E1777" s="12" t="s">
        <v>31</v>
      </c>
      <c r="F1777" s="14">
        <v>1</v>
      </c>
      <c r="G1777" s="14" t="s">
        <v>59</v>
      </c>
      <c r="H1777" s="10">
        <v>2</v>
      </c>
      <c r="I1777" s="13" t="s">
        <v>38</v>
      </c>
      <c r="J1777" s="12" t="s">
        <v>398</v>
      </c>
      <c r="K1777" s="11" t="str">
        <f>VLOOKUP(Table7[[#This Row],[CID]],ALY,2,FALSE)</f>
        <v>Idioms</v>
      </c>
    </row>
    <row r="1778" spans="1:11" x14ac:dyDescent="0.2">
      <c r="A1778" s="8" t="str">
        <f>Table7[[#This Row],[Test No.]]&amp;Table7[[#This Row],[Section]]&amp;Table7[[#This Row],[Q. No.]]</f>
        <v>P24E52</v>
      </c>
      <c r="B1778" s="8"/>
      <c r="C1778" s="15" t="s">
        <v>126</v>
      </c>
      <c r="D1778" s="6">
        <v>52</v>
      </c>
      <c r="E1778" s="12" t="s">
        <v>31</v>
      </c>
      <c r="F1778" s="14">
        <v>1</v>
      </c>
      <c r="G1778" s="14" t="s">
        <v>59</v>
      </c>
      <c r="H1778" s="10">
        <v>3</v>
      </c>
      <c r="I1778" s="13" t="s">
        <v>39</v>
      </c>
      <c r="J1778" s="12" t="s">
        <v>401</v>
      </c>
      <c r="K1778" s="11" t="str">
        <f>VLOOKUP(Table7[[#This Row],[CID]],ALY,2,FALSE)</f>
        <v>Parallel Construction</v>
      </c>
    </row>
    <row r="1779" spans="1:11" x14ac:dyDescent="0.2">
      <c r="A1779" s="8" t="str">
        <f>Table7[[#This Row],[Test No.]]&amp;Table7[[#This Row],[Section]]&amp;Table7[[#This Row],[Q. No.]]</f>
        <v>P24E53</v>
      </c>
      <c r="B1779" s="8"/>
      <c r="C1779" s="15" t="s">
        <v>126</v>
      </c>
      <c r="D1779" s="6">
        <v>53</v>
      </c>
      <c r="E1779" s="12" t="s">
        <v>31</v>
      </c>
      <c r="F1779" s="14">
        <v>1</v>
      </c>
      <c r="G1779" s="14" t="s">
        <v>59</v>
      </c>
      <c r="H1779" s="14">
        <v>1</v>
      </c>
      <c r="I1779" s="14" t="s">
        <v>37</v>
      </c>
      <c r="J1779" s="12" t="s">
        <v>387</v>
      </c>
      <c r="K1779" s="11" t="str">
        <f>VLOOKUP(Table7[[#This Row],[CID]],ALY,2,FALSE)</f>
        <v>Commas</v>
      </c>
    </row>
    <row r="1780" spans="1:11" x14ac:dyDescent="0.2">
      <c r="A1780" s="8" t="str">
        <f>Table7[[#This Row],[Test No.]]&amp;Table7[[#This Row],[Section]]&amp;Table7[[#This Row],[Q. No.]]</f>
        <v>P24E54</v>
      </c>
      <c r="B1780" s="8"/>
      <c r="C1780" s="15" t="s">
        <v>126</v>
      </c>
      <c r="D1780" s="6">
        <v>54</v>
      </c>
      <c r="E1780" s="12" t="s">
        <v>31</v>
      </c>
      <c r="F1780" s="14">
        <v>2</v>
      </c>
      <c r="G1780" s="13" t="s">
        <v>57</v>
      </c>
      <c r="H1780" s="10">
        <v>6</v>
      </c>
      <c r="I1780" s="13" t="s">
        <v>42</v>
      </c>
      <c r="J1780" s="12" t="s">
        <v>523</v>
      </c>
      <c r="K1780" s="11" t="str">
        <f>VLOOKUP(Table7[[#This Row],[CID]],ALY,2,FALSE)</f>
        <v>Avoiding Ambiguity &amp; Redundancy</v>
      </c>
    </row>
    <row r="1781" spans="1:11" x14ac:dyDescent="0.2">
      <c r="A1781" s="8" t="str">
        <f>Table7[[#This Row],[Test No.]]&amp;Table7[[#This Row],[Section]]&amp;Table7[[#This Row],[Q. No.]]</f>
        <v>P24E55</v>
      </c>
      <c r="B1781" s="8"/>
      <c r="C1781" s="15" t="s">
        <v>126</v>
      </c>
      <c r="D1781" s="6">
        <v>55</v>
      </c>
      <c r="E1781" s="12" t="s">
        <v>31</v>
      </c>
      <c r="F1781" s="14">
        <v>2</v>
      </c>
      <c r="G1781" s="13" t="s">
        <v>57</v>
      </c>
      <c r="H1781" s="10">
        <v>5</v>
      </c>
      <c r="I1781" s="13" t="s">
        <v>41</v>
      </c>
      <c r="J1781" s="12" t="s">
        <v>520</v>
      </c>
      <c r="K1781" s="11" t="str">
        <f>VLOOKUP(Table7[[#This Row],[CID]],ALY,2,FALSE)</f>
        <v>Reorganization</v>
      </c>
    </row>
    <row r="1782" spans="1:11" x14ac:dyDescent="0.2">
      <c r="A1782" s="8" t="str">
        <f>Table7[[#This Row],[Test No.]]&amp;Table7[[#This Row],[Section]]&amp;Table7[[#This Row],[Q. No.]]</f>
        <v>P24E56</v>
      </c>
      <c r="B1782" s="8"/>
      <c r="C1782" s="15" t="s">
        <v>126</v>
      </c>
      <c r="D1782" s="6">
        <v>56</v>
      </c>
      <c r="E1782" s="12" t="s">
        <v>31</v>
      </c>
      <c r="F1782" s="14">
        <v>1</v>
      </c>
      <c r="G1782" s="14" t="s">
        <v>59</v>
      </c>
      <c r="H1782" s="10">
        <v>3</v>
      </c>
      <c r="I1782" s="13" t="s">
        <v>39</v>
      </c>
      <c r="J1782" s="12" t="s">
        <v>402</v>
      </c>
      <c r="K1782" s="11" t="str">
        <f>VLOOKUP(Table7[[#This Row],[CID]],ALY,2,FALSE)</f>
        <v>Faulty Modifier</v>
      </c>
    </row>
    <row r="1783" spans="1:11" x14ac:dyDescent="0.2">
      <c r="A1783" s="8" t="str">
        <f>Table7[[#This Row],[Test No.]]&amp;Table7[[#This Row],[Section]]&amp;Table7[[#This Row],[Q. No.]]</f>
        <v>P24E57</v>
      </c>
      <c r="B1783" s="8"/>
      <c r="C1783" s="15" t="s">
        <v>126</v>
      </c>
      <c r="D1783" s="6">
        <v>57</v>
      </c>
      <c r="E1783" s="12" t="s">
        <v>31</v>
      </c>
      <c r="F1783" s="14">
        <v>1</v>
      </c>
      <c r="G1783" s="14" t="s">
        <v>59</v>
      </c>
      <c r="H1783" s="10">
        <v>2</v>
      </c>
      <c r="I1783" s="13" t="s">
        <v>38</v>
      </c>
      <c r="J1783" s="12" t="s">
        <v>397</v>
      </c>
      <c r="K1783" s="11" t="str">
        <f>VLOOKUP(Table7[[#This Row],[CID]],ALY,2,FALSE)</f>
        <v>Word Choice</v>
      </c>
    </row>
    <row r="1784" spans="1:11" x14ac:dyDescent="0.2">
      <c r="A1784" s="8" t="str">
        <f>Table7[[#This Row],[Test No.]]&amp;Table7[[#This Row],[Section]]&amp;Table7[[#This Row],[Q. No.]]</f>
        <v>P24E58</v>
      </c>
      <c r="B1784" s="8"/>
      <c r="C1784" s="15" t="s">
        <v>126</v>
      </c>
      <c r="D1784" s="6">
        <v>58</v>
      </c>
      <c r="E1784" s="12" t="s">
        <v>31</v>
      </c>
      <c r="F1784" s="14">
        <v>1</v>
      </c>
      <c r="G1784" s="14" t="s">
        <v>59</v>
      </c>
      <c r="H1784" s="10">
        <v>2</v>
      </c>
      <c r="I1784" s="13" t="s">
        <v>38</v>
      </c>
      <c r="J1784" s="12" t="s">
        <v>397</v>
      </c>
      <c r="K1784" s="11" t="str">
        <f>VLOOKUP(Table7[[#This Row],[CID]],ALY,2,FALSE)</f>
        <v>Word Choice</v>
      </c>
    </row>
    <row r="1785" spans="1:11" x14ac:dyDescent="0.2">
      <c r="A1785" s="8" t="str">
        <f>Table7[[#This Row],[Test No.]]&amp;Table7[[#This Row],[Section]]&amp;Table7[[#This Row],[Q. No.]]</f>
        <v>P24E59</v>
      </c>
      <c r="B1785" s="8"/>
      <c r="C1785" s="15" t="s">
        <v>126</v>
      </c>
      <c r="D1785" s="6">
        <v>59</v>
      </c>
      <c r="E1785" s="12" t="s">
        <v>31</v>
      </c>
      <c r="F1785" s="14">
        <v>2</v>
      </c>
      <c r="G1785" s="13" t="s">
        <v>57</v>
      </c>
      <c r="H1785" s="10">
        <v>5</v>
      </c>
      <c r="I1785" s="13" t="s">
        <v>41</v>
      </c>
      <c r="J1785" s="12" t="s">
        <v>519</v>
      </c>
      <c r="K1785" s="11" t="str">
        <f>VLOOKUP(Table7[[#This Row],[CID]],ALY,2,FALSE)</f>
        <v>Opening/Transitional/Closing</v>
      </c>
    </row>
    <row r="1786" spans="1:11" x14ac:dyDescent="0.2">
      <c r="A1786" s="8" t="str">
        <f>Table7[[#This Row],[Test No.]]&amp;Table7[[#This Row],[Section]]&amp;Table7[[#This Row],[Q. No.]]</f>
        <v>P24E60</v>
      </c>
      <c r="B1786" s="8"/>
      <c r="C1786" s="15" t="s">
        <v>126</v>
      </c>
      <c r="D1786" s="6">
        <v>60</v>
      </c>
      <c r="E1786" s="12" t="s">
        <v>31</v>
      </c>
      <c r="F1786" s="14">
        <v>2</v>
      </c>
      <c r="G1786" s="13" t="s">
        <v>57</v>
      </c>
      <c r="H1786" s="10">
        <v>4</v>
      </c>
      <c r="I1786" s="13" t="s">
        <v>40</v>
      </c>
      <c r="J1786" s="12" t="s">
        <v>512</v>
      </c>
      <c r="K1786" s="11" t="str">
        <f>VLOOKUP(Table7[[#This Row],[CID]],ALY,2,FALSE)</f>
        <v>Additional Detail &amp; Evidence</v>
      </c>
    </row>
    <row r="1787" spans="1:11" x14ac:dyDescent="0.2">
      <c r="A1787" s="8" t="str">
        <f>Table7[[#This Row],[Test No.]]&amp;Table7[[#This Row],[Section]]&amp;Table7[[#This Row],[Q. No.]]</f>
        <v>P24E61</v>
      </c>
      <c r="B1787" s="8"/>
      <c r="C1787" s="15" t="s">
        <v>126</v>
      </c>
      <c r="D1787" s="6">
        <v>61</v>
      </c>
      <c r="E1787" s="12" t="s">
        <v>31</v>
      </c>
      <c r="F1787" s="14">
        <v>1</v>
      </c>
      <c r="G1787" s="14" t="s">
        <v>59</v>
      </c>
      <c r="H1787" s="14">
        <v>1</v>
      </c>
      <c r="I1787" s="14" t="s">
        <v>37</v>
      </c>
      <c r="J1787" s="12" t="s">
        <v>387</v>
      </c>
      <c r="K1787" s="11" t="str">
        <f>VLOOKUP(Table7[[#This Row],[CID]],ALY,2,FALSE)</f>
        <v>Commas</v>
      </c>
    </row>
    <row r="1788" spans="1:11" x14ac:dyDescent="0.2">
      <c r="A1788" s="8" t="str">
        <f>Table7[[#This Row],[Test No.]]&amp;Table7[[#This Row],[Section]]&amp;Table7[[#This Row],[Q. No.]]</f>
        <v>P24E62</v>
      </c>
      <c r="B1788" s="8"/>
      <c r="C1788" s="15" t="s">
        <v>126</v>
      </c>
      <c r="D1788" s="6">
        <v>62</v>
      </c>
      <c r="E1788" s="12" t="s">
        <v>31</v>
      </c>
      <c r="F1788" s="14">
        <v>2</v>
      </c>
      <c r="G1788" s="13" t="s">
        <v>57</v>
      </c>
      <c r="H1788" s="10">
        <v>4</v>
      </c>
      <c r="I1788" s="13" t="s">
        <v>40</v>
      </c>
      <c r="J1788" s="12" t="s">
        <v>512</v>
      </c>
      <c r="K1788" s="11" t="str">
        <f>VLOOKUP(Table7[[#This Row],[CID]],ALY,2,FALSE)</f>
        <v>Additional Detail &amp; Evidence</v>
      </c>
    </row>
    <row r="1789" spans="1:11" x14ac:dyDescent="0.2">
      <c r="A1789" s="8" t="str">
        <f>Table7[[#This Row],[Test No.]]&amp;Table7[[#This Row],[Section]]&amp;Table7[[#This Row],[Q. No.]]</f>
        <v>P24E63</v>
      </c>
      <c r="B1789" s="8"/>
      <c r="C1789" s="15" t="s">
        <v>126</v>
      </c>
      <c r="D1789" s="6">
        <v>63</v>
      </c>
      <c r="E1789" s="12" t="s">
        <v>31</v>
      </c>
      <c r="F1789" s="14">
        <v>1</v>
      </c>
      <c r="G1789" s="14" t="s">
        <v>59</v>
      </c>
      <c r="H1789" s="10">
        <v>2</v>
      </c>
      <c r="I1789" s="13" t="s">
        <v>38</v>
      </c>
      <c r="J1789" s="12" t="s">
        <v>393</v>
      </c>
      <c r="K1789" s="11" t="str">
        <f>VLOOKUP(Table7[[#This Row],[CID]],ALY,2,FALSE)</f>
        <v>SVA</v>
      </c>
    </row>
    <row r="1790" spans="1:11" x14ac:dyDescent="0.2">
      <c r="A1790" s="8" t="str">
        <f>Table7[[#This Row],[Test No.]]&amp;Table7[[#This Row],[Section]]&amp;Table7[[#This Row],[Q. No.]]</f>
        <v>P24E64</v>
      </c>
      <c r="B1790" s="8"/>
      <c r="C1790" s="15" t="s">
        <v>126</v>
      </c>
      <c r="D1790" s="6">
        <v>64</v>
      </c>
      <c r="E1790" s="12" t="s">
        <v>31</v>
      </c>
      <c r="F1790" s="14">
        <v>2</v>
      </c>
      <c r="G1790" s="13" t="s">
        <v>57</v>
      </c>
      <c r="H1790" s="10">
        <v>4</v>
      </c>
      <c r="I1790" s="13" t="s">
        <v>40</v>
      </c>
      <c r="J1790" s="12" t="s">
        <v>516</v>
      </c>
      <c r="K1790" s="11" t="str">
        <f>VLOOKUP(Table7[[#This Row],[CID]],ALY,2,FALSE)</f>
        <v>Transitions &amp; Topic Sentences</v>
      </c>
    </row>
    <row r="1791" spans="1:11" x14ac:dyDescent="0.2">
      <c r="A1791" s="8" t="str">
        <f>Table7[[#This Row],[Test No.]]&amp;Table7[[#This Row],[Section]]&amp;Table7[[#This Row],[Q. No.]]</f>
        <v>P24E65</v>
      </c>
      <c r="B1791" s="8"/>
      <c r="C1791" s="15" t="s">
        <v>126</v>
      </c>
      <c r="D1791" s="6">
        <v>65</v>
      </c>
      <c r="E1791" s="12" t="s">
        <v>31</v>
      </c>
      <c r="F1791" s="14">
        <v>1</v>
      </c>
      <c r="G1791" s="14" t="s">
        <v>59</v>
      </c>
      <c r="H1791" s="10">
        <v>2</v>
      </c>
      <c r="I1791" s="13" t="s">
        <v>38</v>
      </c>
      <c r="J1791" s="12" t="s">
        <v>398</v>
      </c>
      <c r="K1791" s="11" t="str">
        <f>VLOOKUP(Table7[[#This Row],[CID]],ALY,2,FALSE)</f>
        <v>Idioms</v>
      </c>
    </row>
    <row r="1792" spans="1:11" x14ac:dyDescent="0.2">
      <c r="A1792" s="8" t="str">
        <f>Table7[[#This Row],[Test No.]]&amp;Table7[[#This Row],[Section]]&amp;Table7[[#This Row],[Q. No.]]</f>
        <v>P24E66</v>
      </c>
      <c r="B1792" s="8"/>
      <c r="C1792" s="15" t="s">
        <v>126</v>
      </c>
      <c r="D1792" s="6">
        <v>66</v>
      </c>
      <c r="E1792" s="12" t="s">
        <v>31</v>
      </c>
      <c r="F1792" s="14">
        <v>1</v>
      </c>
      <c r="G1792" s="14" t="s">
        <v>59</v>
      </c>
      <c r="H1792" s="10">
        <v>2</v>
      </c>
      <c r="I1792" s="13" t="s">
        <v>38</v>
      </c>
      <c r="J1792" s="12" t="s">
        <v>395</v>
      </c>
      <c r="K1792" s="11" t="str">
        <f>VLOOKUP(Table7[[#This Row],[CID]],ALY,2,FALSE)</f>
        <v>Verb Forms/Tense Agreement</v>
      </c>
    </row>
    <row r="1793" spans="1:11" x14ac:dyDescent="0.2">
      <c r="A1793" s="8" t="str">
        <f>Table7[[#This Row],[Test No.]]&amp;Table7[[#This Row],[Section]]&amp;Table7[[#This Row],[Q. No.]]</f>
        <v>P24E67</v>
      </c>
      <c r="B1793" s="8"/>
      <c r="C1793" s="15" t="s">
        <v>126</v>
      </c>
      <c r="D1793" s="6">
        <v>67</v>
      </c>
      <c r="E1793" s="12" t="s">
        <v>31</v>
      </c>
      <c r="F1793" s="14">
        <v>1</v>
      </c>
      <c r="G1793" s="14" t="s">
        <v>59</v>
      </c>
      <c r="H1793" s="10">
        <v>3</v>
      </c>
      <c r="I1793" s="13" t="s">
        <v>39</v>
      </c>
      <c r="J1793" s="12" t="s">
        <v>400</v>
      </c>
      <c r="K1793" s="11" t="str">
        <f>VLOOKUP(Table7[[#This Row],[CID]],ALY,2,FALSE)</f>
        <v>Run-On Sentence</v>
      </c>
    </row>
    <row r="1794" spans="1:11" x14ac:dyDescent="0.2">
      <c r="A1794" s="8" t="str">
        <f>Table7[[#This Row],[Test No.]]&amp;Table7[[#This Row],[Section]]&amp;Table7[[#This Row],[Q. No.]]</f>
        <v>P24E68</v>
      </c>
      <c r="B1794" s="8"/>
      <c r="C1794" s="15" t="s">
        <v>126</v>
      </c>
      <c r="D1794" s="6">
        <v>68</v>
      </c>
      <c r="E1794" s="12" t="s">
        <v>31</v>
      </c>
      <c r="F1794" s="14">
        <v>2</v>
      </c>
      <c r="G1794" s="13" t="s">
        <v>57</v>
      </c>
      <c r="H1794" s="10">
        <v>6</v>
      </c>
      <c r="I1794" s="13" t="s">
        <v>42</v>
      </c>
      <c r="J1794" s="12" t="s">
        <v>523</v>
      </c>
      <c r="K1794" s="11" t="str">
        <f>VLOOKUP(Table7[[#This Row],[CID]],ALY,2,FALSE)</f>
        <v>Avoiding Ambiguity &amp; Redundancy</v>
      </c>
    </row>
    <row r="1795" spans="1:11" x14ac:dyDescent="0.2">
      <c r="A1795" s="8" t="str">
        <f>Table7[[#This Row],[Test No.]]&amp;Table7[[#This Row],[Section]]&amp;Table7[[#This Row],[Q. No.]]</f>
        <v>P24E69</v>
      </c>
      <c r="B1795" s="8"/>
      <c r="C1795" s="15" t="s">
        <v>126</v>
      </c>
      <c r="D1795" s="6">
        <v>69</v>
      </c>
      <c r="E1795" s="12" t="s">
        <v>31</v>
      </c>
      <c r="F1795" s="14">
        <v>1</v>
      </c>
      <c r="G1795" s="14" t="s">
        <v>59</v>
      </c>
      <c r="H1795" s="10">
        <v>2</v>
      </c>
      <c r="I1795" s="13" t="s">
        <v>38</v>
      </c>
      <c r="J1795" s="12" t="s">
        <v>393</v>
      </c>
      <c r="K1795" s="11" t="str">
        <f>VLOOKUP(Table7[[#This Row],[CID]],ALY,2,FALSE)</f>
        <v>SVA</v>
      </c>
    </row>
    <row r="1796" spans="1:11" x14ac:dyDescent="0.2">
      <c r="A1796" s="8" t="str">
        <f>Table7[[#This Row],[Test No.]]&amp;Table7[[#This Row],[Section]]&amp;Table7[[#This Row],[Q. No.]]</f>
        <v>P24E70</v>
      </c>
      <c r="B1796" s="8"/>
      <c r="C1796" s="15" t="s">
        <v>126</v>
      </c>
      <c r="D1796" s="6">
        <v>70</v>
      </c>
      <c r="E1796" s="12" t="s">
        <v>31</v>
      </c>
      <c r="F1796" s="14">
        <v>1</v>
      </c>
      <c r="G1796" s="14" t="s">
        <v>59</v>
      </c>
      <c r="H1796" s="14">
        <v>1</v>
      </c>
      <c r="I1796" s="14" t="s">
        <v>37</v>
      </c>
      <c r="J1796" s="12" t="s">
        <v>389</v>
      </c>
      <c r="K1796" s="11" t="str">
        <f>VLOOKUP(Table7[[#This Row],[CID]],ALY,2,FALSE)</f>
        <v>Colons</v>
      </c>
    </row>
    <row r="1797" spans="1:11" x14ac:dyDescent="0.2">
      <c r="A1797" s="8" t="str">
        <f>Table7[[#This Row],[Test No.]]&amp;Table7[[#This Row],[Section]]&amp;Table7[[#This Row],[Q. No.]]</f>
        <v>P24E71</v>
      </c>
      <c r="B1797" s="8"/>
      <c r="C1797" s="15" t="s">
        <v>126</v>
      </c>
      <c r="D1797" s="6">
        <v>71</v>
      </c>
      <c r="E1797" s="12" t="s">
        <v>31</v>
      </c>
      <c r="F1797" s="14">
        <v>1</v>
      </c>
      <c r="G1797" s="14" t="s">
        <v>59</v>
      </c>
      <c r="H1797" s="10">
        <v>2</v>
      </c>
      <c r="I1797" s="13" t="s">
        <v>38</v>
      </c>
      <c r="J1797" s="12" t="s">
        <v>395</v>
      </c>
      <c r="K1797" s="11" t="str">
        <f>VLOOKUP(Table7[[#This Row],[CID]],ALY,2,FALSE)</f>
        <v>Verb Forms/Tense Agreement</v>
      </c>
    </row>
    <row r="1798" spans="1:11" x14ac:dyDescent="0.2">
      <c r="A1798" s="8" t="str">
        <f>Table7[[#This Row],[Test No.]]&amp;Table7[[#This Row],[Section]]&amp;Table7[[#This Row],[Q. No.]]</f>
        <v>P24E72</v>
      </c>
      <c r="B1798" s="8"/>
      <c r="C1798" s="15" t="s">
        <v>126</v>
      </c>
      <c r="D1798" s="6">
        <v>72</v>
      </c>
      <c r="E1798" s="12" t="s">
        <v>31</v>
      </c>
      <c r="F1798" s="14">
        <v>2</v>
      </c>
      <c r="G1798" s="13" t="s">
        <v>57</v>
      </c>
      <c r="H1798" s="10">
        <v>5</v>
      </c>
      <c r="I1798" s="13" t="s">
        <v>41</v>
      </c>
      <c r="J1798" s="12" t="s">
        <v>520</v>
      </c>
      <c r="K1798" s="11" t="str">
        <f>VLOOKUP(Table7[[#This Row],[CID]],ALY,2,FALSE)</f>
        <v>Reorganization</v>
      </c>
    </row>
    <row r="1799" spans="1:11" x14ac:dyDescent="0.2">
      <c r="A1799" s="8" t="str">
        <f>Table7[[#This Row],[Test No.]]&amp;Table7[[#This Row],[Section]]&amp;Table7[[#This Row],[Q. No.]]</f>
        <v>P24E73</v>
      </c>
      <c r="B1799" s="8"/>
      <c r="C1799" s="15" t="s">
        <v>126</v>
      </c>
      <c r="D1799" s="6">
        <v>73</v>
      </c>
      <c r="E1799" s="12" t="s">
        <v>31</v>
      </c>
      <c r="F1799" s="14">
        <v>1</v>
      </c>
      <c r="G1799" s="14" t="s">
        <v>59</v>
      </c>
      <c r="H1799" s="14">
        <v>1</v>
      </c>
      <c r="I1799" s="14" t="s">
        <v>37</v>
      </c>
      <c r="J1799" s="12" t="s">
        <v>387</v>
      </c>
      <c r="K1799" s="11" t="str">
        <f>VLOOKUP(Table7[[#This Row],[CID]],ALY,2,FALSE)</f>
        <v>Commas</v>
      </c>
    </row>
    <row r="1800" spans="1:11" x14ac:dyDescent="0.2">
      <c r="A1800" s="8" t="str">
        <f>Table7[[#This Row],[Test No.]]&amp;Table7[[#This Row],[Section]]&amp;Table7[[#This Row],[Q. No.]]</f>
        <v>P24E74</v>
      </c>
      <c r="B1800" s="8"/>
      <c r="C1800" s="15" t="s">
        <v>126</v>
      </c>
      <c r="D1800" s="6">
        <v>74</v>
      </c>
      <c r="E1800" s="12" t="s">
        <v>31</v>
      </c>
      <c r="F1800" s="14">
        <v>1</v>
      </c>
      <c r="G1800" s="14" t="s">
        <v>59</v>
      </c>
      <c r="H1800" s="14">
        <v>1</v>
      </c>
      <c r="I1800" s="14" t="s">
        <v>37</v>
      </c>
      <c r="J1800" s="12" t="s">
        <v>387</v>
      </c>
      <c r="K1800" s="11" t="str">
        <f>VLOOKUP(Table7[[#This Row],[CID]],ALY,2,FALSE)</f>
        <v>Commas</v>
      </c>
    </row>
    <row r="1801" spans="1:11" x14ac:dyDescent="0.2">
      <c r="A1801" s="8" t="str">
        <f>Table7[[#This Row],[Test No.]]&amp;Table7[[#This Row],[Section]]&amp;Table7[[#This Row],[Q. No.]]</f>
        <v>P24E75</v>
      </c>
      <c r="B1801" s="8"/>
      <c r="C1801" s="15" t="s">
        <v>126</v>
      </c>
      <c r="D1801" s="6">
        <v>75</v>
      </c>
      <c r="E1801" s="12" t="s">
        <v>31</v>
      </c>
      <c r="F1801" s="14">
        <v>2</v>
      </c>
      <c r="G1801" s="13" t="s">
        <v>57</v>
      </c>
      <c r="H1801" s="10">
        <v>4</v>
      </c>
      <c r="I1801" s="13" t="s">
        <v>40</v>
      </c>
      <c r="J1801" s="12" t="s">
        <v>512</v>
      </c>
      <c r="K1801" s="11" t="str">
        <f>VLOOKUP(Table7[[#This Row],[CID]],ALY,2,FALSE)</f>
        <v>Additional Detail &amp; Evidence</v>
      </c>
    </row>
    <row r="1802" spans="1:11" x14ac:dyDescent="0.2">
      <c r="A1802" s="8" t="str">
        <f>Table7[[#This Row],[Test No.]]&amp;Table7[[#This Row],[Section]]&amp;Table7[[#This Row],[Q. No.]]</f>
        <v>P25E1</v>
      </c>
      <c r="B1802" s="8"/>
      <c r="C1802" s="15" t="s">
        <v>125</v>
      </c>
      <c r="D1802" s="6">
        <v>1</v>
      </c>
      <c r="E1802" s="12" t="s">
        <v>31</v>
      </c>
      <c r="F1802" s="14">
        <v>1</v>
      </c>
      <c r="G1802" s="14" t="s">
        <v>59</v>
      </c>
      <c r="H1802" s="14">
        <v>1</v>
      </c>
      <c r="I1802" s="14" t="s">
        <v>37</v>
      </c>
      <c r="J1802" s="12" t="s">
        <v>387</v>
      </c>
      <c r="K1802" s="11" t="str">
        <f>VLOOKUP(Table7[[#This Row],[CID]],ALY,2,FALSE)</f>
        <v>Commas</v>
      </c>
    </row>
    <row r="1803" spans="1:11" x14ac:dyDescent="0.2">
      <c r="A1803" s="8" t="str">
        <f>Table7[[#This Row],[Test No.]]&amp;Table7[[#This Row],[Section]]&amp;Table7[[#This Row],[Q. No.]]</f>
        <v>P25E2</v>
      </c>
      <c r="B1803" s="8"/>
      <c r="C1803" s="15" t="s">
        <v>125</v>
      </c>
      <c r="D1803" s="6">
        <v>2</v>
      </c>
      <c r="E1803" s="12" t="s">
        <v>31</v>
      </c>
      <c r="F1803" s="14">
        <v>1</v>
      </c>
      <c r="G1803" s="14" t="s">
        <v>59</v>
      </c>
      <c r="H1803" s="10">
        <v>2</v>
      </c>
      <c r="I1803" s="13" t="s">
        <v>38</v>
      </c>
      <c r="J1803" s="12" t="s">
        <v>396</v>
      </c>
      <c r="K1803" s="11" t="str">
        <f>VLOOKUP(Table7[[#This Row],[CID]],ALY,2,FALSE)</f>
        <v>Comparisons</v>
      </c>
    </row>
    <row r="1804" spans="1:11" x14ac:dyDescent="0.2">
      <c r="A1804" s="8" t="str">
        <f>Table7[[#This Row],[Test No.]]&amp;Table7[[#This Row],[Section]]&amp;Table7[[#This Row],[Q. No.]]</f>
        <v>P25E3</v>
      </c>
      <c r="B1804" s="8"/>
      <c r="C1804" s="15" t="s">
        <v>125</v>
      </c>
      <c r="D1804" s="6">
        <v>3</v>
      </c>
      <c r="E1804" s="12" t="s">
        <v>31</v>
      </c>
      <c r="F1804" s="14">
        <v>1</v>
      </c>
      <c r="G1804" s="14" t="s">
        <v>59</v>
      </c>
      <c r="H1804" s="10">
        <v>2</v>
      </c>
      <c r="I1804" s="13" t="s">
        <v>38</v>
      </c>
      <c r="J1804" s="12" t="s">
        <v>395</v>
      </c>
      <c r="K1804" s="11" t="str">
        <f>VLOOKUP(Table7[[#This Row],[CID]],ALY,2,FALSE)</f>
        <v>Verb Forms/Tense Agreement</v>
      </c>
    </row>
    <row r="1805" spans="1:11" x14ac:dyDescent="0.2">
      <c r="A1805" s="8" t="str">
        <f>Table7[[#This Row],[Test No.]]&amp;Table7[[#This Row],[Section]]&amp;Table7[[#This Row],[Q. No.]]</f>
        <v>P25E4</v>
      </c>
      <c r="B1805" s="8"/>
      <c r="C1805" s="15" t="s">
        <v>125</v>
      </c>
      <c r="D1805" s="6">
        <v>4</v>
      </c>
      <c r="E1805" s="12" t="s">
        <v>31</v>
      </c>
      <c r="F1805" s="14">
        <v>1</v>
      </c>
      <c r="G1805" s="14" t="s">
        <v>59</v>
      </c>
      <c r="H1805" s="10">
        <v>2</v>
      </c>
      <c r="I1805" s="13" t="s">
        <v>38</v>
      </c>
      <c r="J1805" s="12" t="s">
        <v>394</v>
      </c>
      <c r="K1805" s="11" t="str">
        <f>VLOOKUP(Table7[[#This Row],[CID]],ALY,2,FALSE)</f>
        <v>Pronouns</v>
      </c>
    </row>
    <row r="1806" spans="1:11" x14ac:dyDescent="0.2">
      <c r="A1806" s="8" t="str">
        <f>Table7[[#This Row],[Test No.]]&amp;Table7[[#This Row],[Section]]&amp;Table7[[#This Row],[Q. No.]]</f>
        <v>P25E5</v>
      </c>
      <c r="B1806" s="8"/>
      <c r="C1806" s="15" t="s">
        <v>125</v>
      </c>
      <c r="D1806" s="6">
        <v>5</v>
      </c>
      <c r="E1806" s="12" t="s">
        <v>31</v>
      </c>
      <c r="F1806" s="14">
        <v>2</v>
      </c>
      <c r="G1806" s="13" t="s">
        <v>57</v>
      </c>
      <c r="H1806" s="10">
        <v>6</v>
      </c>
      <c r="I1806" s="13" t="s">
        <v>42</v>
      </c>
      <c r="J1806" s="12" t="s">
        <v>523</v>
      </c>
      <c r="K1806" s="11" t="str">
        <f>VLOOKUP(Table7[[#This Row],[CID]],ALY,2,FALSE)</f>
        <v>Avoiding Ambiguity &amp; Redundancy</v>
      </c>
    </row>
    <row r="1807" spans="1:11" x14ac:dyDescent="0.2">
      <c r="A1807" s="8" t="str">
        <f>Table7[[#This Row],[Test No.]]&amp;Table7[[#This Row],[Section]]&amp;Table7[[#This Row],[Q. No.]]</f>
        <v>P25E6</v>
      </c>
      <c r="B1807" s="8"/>
      <c r="C1807" s="15" t="s">
        <v>125</v>
      </c>
      <c r="D1807" s="6">
        <v>6</v>
      </c>
      <c r="E1807" s="12" t="s">
        <v>31</v>
      </c>
      <c r="F1807" s="14">
        <v>1</v>
      </c>
      <c r="G1807" s="14" t="s">
        <v>59</v>
      </c>
      <c r="H1807" s="14">
        <v>1</v>
      </c>
      <c r="I1807" s="14" t="s">
        <v>37</v>
      </c>
      <c r="J1807" s="12" t="s">
        <v>387</v>
      </c>
      <c r="K1807" s="11" t="str">
        <f>VLOOKUP(Table7[[#This Row],[CID]],ALY,2,FALSE)</f>
        <v>Commas</v>
      </c>
    </row>
    <row r="1808" spans="1:11" x14ac:dyDescent="0.2">
      <c r="A1808" s="8" t="str">
        <f>Table7[[#This Row],[Test No.]]&amp;Table7[[#This Row],[Section]]&amp;Table7[[#This Row],[Q. No.]]</f>
        <v>P25E7</v>
      </c>
      <c r="B1808" s="8"/>
      <c r="C1808" s="15" t="s">
        <v>125</v>
      </c>
      <c r="D1808" s="6">
        <v>7</v>
      </c>
      <c r="E1808" s="12" t="s">
        <v>31</v>
      </c>
      <c r="F1808" s="14">
        <v>1</v>
      </c>
      <c r="G1808" s="14" t="s">
        <v>59</v>
      </c>
      <c r="H1808" s="14">
        <v>1</v>
      </c>
      <c r="I1808" s="14" t="s">
        <v>37</v>
      </c>
      <c r="J1808" s="12" t="s">
        <v>388</v>
      </c>
      <c r="K1808" s="11" t="str">
        <f>VLOOKUP(Table7[[#This Row],[CID]],ALY,2,FALSE)</f>
        <v>Apostrophes</v>
      </c>
    </row>
    <row r="1809" spans="1:11" x14ac:dyDescent="0.2">
      <c r="A1809" s="8" t="str">
        <f>Table7[[#This Row],[Test No.]]&amp;Table7[[#This Row],[Section]]&amp;Table7[[#This Row],[Q. No.]]</f>
        <v>P25E8</v>
      </c>
      <c r="B1809" s="8"/>
      <c r="C1809" s="15" t="s">
        <v>125</v>
      </c>
      <c r="D1809" s="6">
        <v>8</v>
      </c>
      <c r="E1809" s="12" t="s">
        <v>31</v>
      </c>
      <c r="F1809" s="14">
        <v>2</v>
      </c>
      <c r="G1809" s="13" t="s">
        <v>57</v>
      </c>
      <c r="H1809" s="10">
        <v>4</v>
      </c>
      <c r="I1809" s="13" t="s">
        <v>40</v>
      </c>
      <c r="J1809" s="12" t="s">
        <v>512</v>
      </c>
      <c r="K1809" s="11" t="str">
        <f>VLOOKUP(Table7[[#This Row],[CID]],ALY,2,FALSE)</f>
        <v>Additional Detail &amp; Evidence</v>
      </c>
    </row>
    <row r="1810" spans="1:11" x14ac:dyDescent="0.2">
      <c r="A1810" s="8" t="str">
        <f>Table7[[#This Row],[Test No.]]&amp;Table7[[#This Row],[Section]]&amp;Table7[[#This Row],[Q. No.]]</f>
        <v>P25E9</v>
      </c>
      <c r="B1810" s="8"/>
      <c r="C1810" s="15" t="s">
        <v>125</v>
      </c>
      <c r="D1810" s="6">
        <v>9</v>
      </c>
      <c r="E1810" s="12" t="s">
        <v>31</v>
      </c>
      <c r="F1810" s="14">
        <v>1</v>
      </c>
      <c r="G1810" s="14" t="s">
        <v>59</v>
      </c>
      <c r="H1810" s="10">
        <v>3</v>
      </c>
      <c r="I1810" s="13" t="s">
        <v>39</v>
      </c>
      <c r="J1810" s="12" t="s">
        <v>399</v>
      </c>
      <c r="K1810" s="11" t="str">
        <f>VLOOKUP(Table7[[#This Row],[CID]],ALY,2,FALSE)</f>
        <v>Sentence Fragment</v>
      </c>
    </row>
    <row r="1811" spans="1:11" x14ac:dyDescent="0.2">
      <c r="A1811" s="8" t="str">
        <f>Table7[[#This Row],[Test No.]]&amp;Table7[[#This Row],[Section]]&amp;Table7[[#This Row],[Q. No.]]</f>
        <v>P25E10</v>
      </c>
      <c r="B1811" s="8"/>
      <c r="C1811" s="15" t="s">
        <v>125</v>
      </c>
      <c r="D1811" s="6">
        <v>10</v>
      </c>
      <c r="E1811" s="12" t="s">
        <v>31</v>
      </c>
      <c r="F1811" s="14">
        <v>2</v>
      </c>
      <c r="G1811" s="13" t="s">
        <v>57</v>
      </c>
      <c r="H1811" s="10">
        <v>5</v>
      </c>
      <c r="I1811" s="13" t="s">
        <v>41</v>
      </c>
      <c r="J1811" s="12" t="s">
        <v>520</v>
      </c>
      <c r="K1811" s="11" t="str">
        <f>VLOOKUP(Table7[[#This Row],[CID]],ALY,2,FALSE)</f>
        <v>Reorganization</v>
      </c>
    </row>
    <row r="1812" spans="1:11" x14ac:dyDescent="0.2">
      <c r="A1812" s="8" t="str">
        <f>Table7[[#This Row],[Test No.]]&amp;Table7[[#This Row],[Section]]&amp;Table7[[#This Row],[Q. No.]]</f>
        <v>P25E11</v>
      </c>
      <c r="B1812" s="8"/>
      <c r="C1812" s="15" t="s">
        <v>125</v>
      </c>
      <c r="D1812" s="6">
        <v>11</v>
      </c>
      <c r="E1812" s="12" t="s">
        <v>31</v>
      </c>
      <c r="F1812" s="14">
        <v>1</v>
      </c>
      <c r="G1812" s="14" t="s">
        <v>59</v>
      </c>
      <c r="H1812" s="10">
        <v>3</v>
      </c>
      <c r="I1812" s="13" t="s">
        <v>39</v>
      </c>
      <c r="J1812" s="12" t="s">
        <v>400</v>
      </c>
      <c r="K1812" s="11" t="str">
        <f>VLOOKUP(Table7[[#This Row],[CID]],ALY,2,FALSE)</f>
        <v>Run-On Sentence</v>
      </c>
    </row>
    <row r="1813" spans="1:11" x14ac:dyDescent="0.2">
      <c r="A1813" s="8" t="str">
        <f>Table7[[#This Row],[Test No.]]&amp;Table7[[#This Row],[Section]]&amp;Table7[[#This Row],[Q. No.]]</f>
        <v>P25E12</v>
      </c>
      <c r="B1813" s="8"/>
      <c r="C1813" s="15" t="s">
        <v>125</v>
      </c>
      <c r="D1813" s="6">
        <v>12</v>
      </c>
      <c r="E1813" s="12" t="s">
        <v>31</v>
      </c>
      <c r="F1813" s="14">
        <v>1</v>
      </c>
      <c r="G1813" s="14" t="s">
        <v>59</v>
      </c>
      <c r="H1813" s="14">
        <v>1</v>
      </c>
      <c r="I1813" s="14" t="s">
        <v>37</v>
      </c>
      <c r="J1813" s="12" t="s">
        <v>387</v>
      </c>
      <c r="K1813" s="11" t="str">
        <f>VLOOKUP(Table7[[#This Row],[CID]],ALY,2,FALSE)</f>
        <v>Commas</v>
      </c>
    </row>
    <row r="1814" spans="1:11" x14ac:dyDescent="0.2">
      <c r="A1814" s="8" t="str">
        <f>Table7[[#This Row],[Test No.]]&amp;Table7[[#This Row],[Section]]&amp;Table7[[#This Row],[Q. No.]]</f>
        <v>P25E13</v>
      </c>
      <c r="B1814" s="8"/>
      <c r="C1814" s="15" t="s">
        <v>125</v>
      </c>
      <c r="D1814" s="6">
        <v>13</v>
      </c>
      <c r="E1814" s="12" t="s">
        <v>31</v>
      </c>
      <c r="F1814" s="14">
        <v>1</v>
      </c>
      <c r="G1814" s="14" t="s">
        <v>59</v>
      </c>
      <c r="H1814" s="10">
        <v>3</v>
      </c>
      <c r="I1814" s="13" t="s">
        <v>39</v>
      </c>
      <c r="J1814" s="12" t="s">
        <v>402</v>
      </c>
      <c r="K1814" s="11" t="str">
        <f>VLOOKUP(Table7[[#This Row],[CID]],ALY,2,FALSE)</f>
        <v>Faulty Modifier</v>
      </c>
    </row>
    <row r="1815" spans="1:11" x14ac:dyDescent="0.2">
      <c r="A1815" s="8" t="str">
        <f>Table7[[#This Row],[Test No.]]&amp;Table7[[#This Row],[Section]]&amp;Table7[[#This Row],[Q. No.]]</f>
        <v>P25E14</v>
      </c>
      <c r="B1815" s="8"/>
      <c r="C1815" s="15" t="s">
        <v>125</v>
      </c>
      <c r="D1815" s="6">
        <v>14</v>
      </c>
      <c r="E1815" s="12" t="s">
        <v>31</v>
      </c>
      <c r="F1815" s="14">
        <v>1</v>
      </c>
      <c r="G1815" s="14" t="s">
        <v>59</v>
      </c>
      <c r="H1815" s="10">
        <v>2</v>
      </c>
      <c r="I1815" s="13" t="s">
        <v>38</v>
      </c>
      <c r="J1815" s="12" t="s">
        <v>395</v>
      </c>
      <c r="K1815" s="11" t="str">
        <f>VLOOKUP(Table7[[#This Row],[CID]],ALY,2,FALSE)</f>
        <v>Verb Forms/Tense Agreement</v>
      </c>
    </row>
    <row r="1816" spans="1:11" x14ac:dyDescent="0.2">
      <c r="A1816" s="8" t="str">
        <f>Table7[[#This Row],[Test No.]]&amp;Table7[[#This Row],[Section]]&amp;Table7[[#This Row],[Q. No.]]</f>
        <v>P25E15</v>
      </c>
      <c r="B1816" s="8"/>
      <c r="C1816" s="15" t="s">
        <v>125</v>
      </c>
      <c r="D1816" s="6">
        <v>15</v>
      </c>
      <c r="E1816" s="12" t="s">
        <v>31</v>
      </c>
      <c r="F1816" s="14">
        <v>2</v>
      </c>
      <c r="G1816" s="13" t="s">
        <v>57</v>
      </c>
      <c r="H1816" s="10">
        <v>4</v>
      </c>
      <c r="I1816" s="13" t="s">
        <v>40</v>
      </c>
      <c r="J1816" s="12" t="s">
        <v>512</v>
      </c>
      <c r="K1816" s="11" t="str">
        <f>VLOOKUP(Table7[[#This Row],[CID]],ALY,2,FALSE)</f>
        <v>Additional Detail &amp; Evidence</v>
      </c>
    </row>
    <row r="1817" spans="1:11" x14ac:dyDescent="0.2">
      <c r="A1817" s="8" t="str">
        <f>Table7[[#This Row],[Test No.]]&amp;Table7[[#This Row],[Section]]&amp;Table7[[#This Row],[Q. No.]]</f>
        <v>P25E16</v>
      </c>
      <c r="B1817" s="8"/>
      <c r="C1817" s="15" t="s">
        <v>125</v>
      </c>
      <c r="D1817" s="6">
        <v>16</v>
      </c>
      <c r="E1817" s="12" t="s">
        <v>31</v>
      </c>
      <c r="F1817" s="14">
        <v>1</v>
      </c>
      <c r="G1817" s="14" t="s">
        <v>59</v>
      </c>
      <c r="H1817" s="10">
        <v>3</v>
      </c>
      <c r="I1817" s="13" t="s">
        <v>39</v>
      </c>
      <c r="J1817" s="12" t="s">
        <v>400</v>
      </c>
      <c r="K1817" s="11" t="str">
        <f>VLOOKUP(Table7[[#This Row],[CID]],ALY,2,FALSE)</f>
        <v>Run-On Sentence</v>
      </c>
    </row>
    <row r="1818" spans="1:11" x14ac:dyDescent="0.2">
      <c r="A1818" s="8" t="str">
        <f>Table7[[#This Row],[Test No.]]&amp;Table7[[#This Row],[Section]]&amp;Table7[[#This Row],[Q. No.]]</f>
        <v>P25E17</v>
      </c>
      <c r="B1818" s="8"/>
      <c r="C1818" s="15" t="s">
        <v>125</v>
      </c>
      <c r="D1818" s="6">
        <v>17</v>
      </c>
      <c r="E1818" s="12" t="s">
        <v>31</v>
      </c>
      <c r="F1818" s="14">
        <v>1</v>
      </c>
      <c r="G1818" s="14" t="s">
        <v>59</v>
      </c>
      <c r="H1818" s="10">
        <v>2</v>
      </c>
      <c r="I1818" s="13" t="s">
        <v>38</v>
      </c>
      <c r="J1818" s="12" t="s">
        <v>395</v>
      </c>
      <c r="K1818" s="11" t="str">
        <f>VLOOKUP(Table7[[#This Row],[CID]],ALY,2,FALSE)</f>
        <v>Verb Forms/Tense Agreement</v>
      </c>
    </row>
    <row r="1819" spans="1:11" x14ac:dyDescent="0.2">
      <c r="A1819" s="8" t="str">
        <f>Table7[[#This Row],[Test No.]]&amp;Table7[[#This Row],[Section]]&amp;Table7[[#This Row],[Q. No.]]</f>
        <v>P25E18</v>
      </c>
      <c r="B1819" s="8"/>
      <c r="C1819" s="15" t="s">
        <v>125</v>
      </c>
      <c r="D1819" s="6">
        <v>18</v>
      </c>
      <c r="E1819" s="12" t="s">
        <v>31</v>
      </c>
      <c r="F1819" s="14">
        <v>1</v>
      </c>
      <c r="G1819" s="14" t="s">
        <v>59</v>
      </c>
      <c r="H1819" s="10">
        <v>3</v>
      </c>
      <c r="I1819" s="13" t="s">
        <v>39</v>
      </c>
      <c r="J1819" s="12" t="s">
        <v>402</v>
      </c>
      <c r="K1819" s="11" t="str">
        <f>VLOOKUP(Table7[[#This Row],[CID]],ALY,2,FALSE)</f>
        <v>Faulty Modifier</v>
      </c>
    </row>
    <row r="1820" spans="1:11" x14ac:dyDescent="0.2">
      <c r="A1820" s="8" t="str">
        <f>Table7[[#This Row],[Test No.]]&amp;Table7[[#This Row],[Section]]&amp;Table7[[#This Row],[Q. No.]]</f>
        <v>P25E19</v>
      </c>
      <c r="B1820" s="8"/>
      <c r="C1820" s="15" t="s">
        <v>125</v>
      </c>
      <c r="D1820" s="6">
        <v>19</v>
      </c>
      <c r="E1820" s="12" t="s">
        <v>31</v>
      </c>
      <c r="F1820" s="14">
        <v>1</v>
      </c>
      <c r="G1820" s="14" t="s">
        <v>59</v>
      </c>
      <c r="H1820" s="10">
        <v>3</v>
      </c>
      <c r="I1820" s="13" t="s">
        <v>39</v>
      </c>
      <c r="J1820" s="12" t="s">
        <v>402</v>
      </c>
      <c r="K1820" s="11" t="str">
        <f>VLOOKUP(Table7[[#This Row],[CID]],ALY,2,FALSE)</f>
        <v>Faulty Modifier</v>
      </c>
    </row>
    <row r="1821" spans="1:11" x14ac:dyDescent="0.2">
      <c r="A1821" s="8" t="str">
        <f>Table7[[#This Row],[Test No.]]&amp;Table7[[#This Row],[Section]]&amp;Table7[[#This Row],[Q. No.]]</f>
        <v>P25E20</v>
      </c>
      <c r="B1821" s="8"/>
      <c r="C1821" s="15" t="s">
        <v>125</v>
      </c>
      <c r="D1821" s="6">
        <v>20</v>
      </c>
      <c r="E1821" s="12" t="s">
        <v>31</v>
      </c>
      <c r="F1821" s="14">
        <v>1</v>
      </c>
      <c r="G1821" s="14" t="s">
        <v>59</v>
      </c>
      <c r="H1821" s="14">
        <v>1</v>
      </c>
      <c r="I1821" s="14" t="s">
        <v>37</v>
      </c>
      <c r="J1821" s="12" t="s">
        <v>387</v>
      </c>
      <c r="K1821" s="11" t="str">
        <f>VLOOKUP(Table7[[#This Row],[CID]],ALY,2,FALSE)</f>
        <v>Commas</v>
      </c>
    </row>
    <row r="1822" spans="1:11" x14ac:dyDescent="0.2">
      <c r="A1822" s="8" t="str">
        <f>Table7[[#This Row],[Test No.]]&amp;Table7[[#This Row],[Section]]&amp;Table7[[#This Row],[Q. No.]]</f>
        <v>P25E21</v>
      </c>
      <c r="B1822" s="8"/>
      <c r="C1822" s="15" t="s">
        <v>125</v>
      </c>
      <c r="D1822" s="6">
        <v>21</v>
      </c>
      <c r="E1822" s="12" t="s">
        <v>31</v>
      </c>
      <c r="F1822" s="14">
        <v>1</v>
      </c>
      <c r="G1822" s="14" t="s">
        <v>59</v>
      </c>
      <c r="H1822" s="10">
        <v>2</v>
      </c>
      <c r="I1822" s="13" t="s">
        <v>38</v>
      </c>
      <c r="J1822" s="12" t="s">
        <v>394</v>
      </c>
      <c r="K1822" s="11" t="str">
        <f>VLOOKUP(Table7[[#This Row],[CID]],ALY,2,FALSE)</f>
        <v>Pronouns</v>
      </c>
    </row>
    <row r="1823" spans="1:11" x14ac:dyDescent="0.2">
      <c r="A1823" s="8" t="str">
        <f>Table7[[#This Row],[Test No.]]&amp;Table7[[#This Row],[Section]]&amp;Table7[[#This Row],[Q. No.]]</f>
        <v>P25E22</v>
      </c>
      <c r="B1823" s="8"/>
      <c r="C1823" s="15" t="s">
        <v>125</v>
      </c>
      <c r="D1823" s="6">
        <v>22</v>
      </c>
      <c r="E1823" s="12" t="s">
        <v>31</v>
      </c>
      <c r="F1823" s="14">
        <v>1</v>
      </c>
      <c r="G1823" s="14" t="s">
        <v>59</v>
      </c>
      <c r="H1823" s="10">
        <v>3</v>
      </c>
      <c r="I1823" s="13" t="s">
        <v>39</v>
      </c>
      <c r="J1823" s="12" t="s">
        <v>401</v>
      </c>
      <c r="K1823" s="11" t="str">
        <f>VLOOKUP(Table7[[#This Row],[CID]],ALY,2,FALSE)</f>
        <v>Parallel Construction</v>
      </c>
    </row>
    <row r="1824" spans="1:11" x14ac:dyDescent="0.2">
      <c r="A1824" s="8" t="str">
        <f>Table7[[#This Row],[Test No.]]&amp;Table7[[#This Row],[Section]]&amp;Table7[[#This Row],[Q. No.]]</f>
        <v>P25E23</v>
      </c>
      <c r="B1824" s="8"/>
      <c r="C1824" s="15" t="s">
        <v>125</v>
      </c>
      <c r="D1824" s="6">
        <v>23</v>
      </c>
      <c r="E1824" s="12" t="s">
        <v>31</v>
      </c>
      <c r="F1824" s="14">
        <v>1</v>
      </c>
      <c r="G1824" s="14" t="s">
        <v>59</v>
      </c>
      <c r="H1824" s="10">
        <v>2</v>
      </c>
      <c r="I1824" s="13" t="s">
        <v>38</v>
      </c>
      <c r="J1824" s="12" t="s">
        <v>397</v>
      </c>
      <c r="K1824" s="11" t="str">
        <f>VLOOKUP(Table7[[#This Row],[CID]],ALY,2,FALSE)</f>
        <v>Word Choice</v>
      </c>
    </row>
    <row r="1825" spans="1:11" x14ac:dyDescent="0.2">
      <c r="A1825" s="8" t="str">
        <f>Table7[[#This Row],[Test No.]]&amp;Table7[[#This Row],[Section]]&amp;Table7[[#This Row],[Q. No.]]</f>
        <v>P25E24</v>
      </c>
      <c r="B1825" s="8"/>
      <c r="C1825" s="15" t="s">
        <v>125</v>
      </c>
      <c r="D1825" s="6">
        <v>24</v>
      </c>
      <c r="E1825" s="12" t="s">
        <v>31</v>
      </c>
      <c r="F1825" s="14">
        <v>2</v>
      </c>
      <c r="G1825" s="13" t="s">
        <v>57</v>
      </c>
      <c r="H1825" s="10">
        <v>4</v>
      </c>
      <c r="I1825" s="13" t="s">
        <v>40</v>
      </c>
      <c r="J1825" s="12" t="s">
        <v>512</v>
      </c>
      <c r="K1825" s="11" t="str">
        <f>VLOOKUP(Table7[[#This Row],[CID]],ALY,2,FALSE)</f>
        <v>Additional Detail &amp; Evidence</v>
      </c>
    </row>
    <row r="1826" spans="1:11" x14ac:dyDescent="0.2">
      <c r="A1826" s="8" t="str">
        <f>Table7[[#This Row],[Test No.]]&amp;Table7[[#This Row],[Section]]&amp;Table7[[#This Row],[Q. No.]]</f>
        <v>P25E25</v>
      </c>
      <c r="B1826" s="8"/>
      <c r="C1826" s="15" t="s">
        <v>125</v>
      </c>
      <c r="D1826" s="6">
        <v>25</v>
      </c>
      <c r="E1826" s="12" t="s">
        <v>31</v>
      </c>
      <c r="F1826" s="14">
        <v>1</v>
      </c>
      <c r="G1826" s="14" t="s">
        <v>59</v>
      </c>
      <c r="H1826" s="10">
        <v>2</v>
      </c>
      <c r="I1826" s="13" t="s">
        <v>38</v>
      </c>
      <c r="J1826" s="12" t="s">
        <v>397</v>
      </c>
      <c r="K1826" s="11" t="str">
        <f>VLOOKUP(Table7[[#This Row],[CID]],ALY,2,FALSE)</f>
        <v>Word Choice</v>
      </c>
    </row>
    <row r="1827" spans="1:11" x14ac:dyDescent="0.2">
      <c r="A1827" s="8" t="str">
        <f>Table7[[#This Row],[Test No.]]&amp;Table7[[#This Row],[Section]]&amp;Table7[[#This Row],[Q. No.]]</f>
        <v>P25E26</v>
      </c>
      <c r="B1827" s="8"/>
      <c r="C1827" s="15" t="s">
        <v>125</v>
      </c>
      <c r="D1827" s="6">
        <v>26</v>
      </c>
      <c r="E1827" s="12" t="s">
        <v>31</v>
      </c>
      <c r="F1827" s="14">
        <v>2</v>
      </c>
      <c r="G1827" s="13" t="s">
        <v>57</v>
      </c>
      <c r="H1827" s="10">
        <v>4</v>
      </c>
      <c r="I1827" s="13" t="s">
        <v>40</v>
      </c>
      <c r="J1827" s="12" t="s">
        <v>516</v>
      </c>
      <c r="K1827" s="11" t="str">
        <f>VLOOKUP(Table7[[#This Row],[CID]],ALY,2,FALSE)</f>
        <v>Transitions &amp; Topic Sentences</v>
      </c>
    </row>
    <row r="1828" spans="1:11" x14ac:dyDescent="0.2">
      <c r="A1828" s="8" t="str">
        <f>Table7[[#This Row],[Test No.]]&amp;Table7[[#This Row],[Section]]&amp;Table7[[#This Row],[Q. No.]]</f>
        <v>P25E27</v>
      </c>
      <c r="B1828" s="8"/>
      <c r="C1828" s="15" t="s">
        <v>125</v>
      </c>
      <c r="D1828" s="6">
        <v>27</v>
      </c>
      <c r="E1828" s="12" t="s">
        <v>31</v>
      </c>
      <c r="F1828" s="14">
        <v>2</v>
      </c>
      <c r="G1828" s="13" t="s">
        <v>57</v>
      </c>
      <c r="H1828" s="10">
        <v>5</v>
      </c>
      <c r="I1828" s="13" t="s">
        <v>41</v>
      </c>
      <c r="J1828" s="12" t="s">
        <v>518</v>
      </c>
      <c r="K1828" s="11" t="str">
        <f>VLOOKUP(Table7[[#This Row],[CID]],ALY,2,FALSE)</f>
        <v>Unity &amp; Coherence</v>
      </c>
    </row>
    <row r="1829" spans="1:11" x14ac:dyDescent="0.2">
      <c r="A1829" s="8" t="str">
        <f>Table7[[#This Row],[Test No.]]&amp;Table7[[#This Row],[Section]]&amp;Table7[[#This Row],[Q. No.]]</f>
        <v>P25E28</v>
      </c>
      <c r="B1829" s="8"/>
      <c r="C1829" s="15" t="s">
        <v>125</v>
      </c>
      <c r="D1829" s="6">
        <v>28</v>
      </c>
      <c r="E1829" s="12" t="s">
        <v>31</v>
      </c>
      <c r="F1829" s="14">
        <v>1</v>
      </c>
      <c r="G1829" s="14" t="s">
        <v>59</v>
      </c>
      <c r="H1829" s="10">
        <v>3</v>
      </c>
      <c r="I1829" s="13" t="s">
        <v>39</v>
      </c>
      <c r="J1829" s="12" t="s">
        <v>402</v>
      </c>
      <c r="K1829" s="11" t="str">
        <f>VLOOKUP(Table7[[#This Row],[CID]],ALY,2,FALSE)</f>
        <v>Faulty Modifier</v>
      </c>
    </row>
    <row r="1830" spans="1:11" x14ac:dyDescent="0.2">
      <c r="A1830" s="8" t="str">
        <f>Table7[[#This Row],[Test No.]]&amp;Table7[[#This Row],[Section]]&amp;Table7[[#This Row],[Q. No.]]</f>
        <v>P25E29</v>
      </c>
      <c r="B1830" s="8"/>
      <c r="C1830" s="15" t="s">
        <v>125</v>
      </c>
      <c r="D1830" s="6">
        <v>29</v>
      </c>
      <c r="E1830" s="12" t="s">
        <v>31</v>
      </c>
      <c r="F1830" s="14">
        <v>1</v>
      </c>
      <c r="G1830" s="14" t="s">
        <v>59</v>
      </c>
      <c r="H1830" s="10">
        <v>2</v>
      </c>
      <c r="I1830" s="13" t="s">
        <v>38</v>
      </c>
      <c r="J1830" s="12" t="s">
        <v>393</v>
      </c>
      <c r="K1830" s="11" t="str">
        <f>VLOOKUP(Table7[[#This Row],[CID]],ALY,2,FALSE)</f>
        <v>SVA</v>
      </c>
    </row>
    <row r="1831" spans="1:11" x14ac:dyDescent="0.2">
      <c r="A1831" s="8" t="str">
        <f>Table7[[#This Row],[Test No.]]&amp;Table7[[#This Row],[Section]]&amp;Table7[[#This Row],[Q. No.]]</f>
        <v>P25E30</v>
      </c>
      <c r="B1831" s="8"/>
      <c r="C1831" s="15" t="s">
        <v>125</v>
      </c>
      <c r="D1831" s="6">
        <v>30</v>
      </c>
      <c r="E1831" s="12" t="s">
        <v>31</v>
      </c>
      <c r="F1831" s="14">
        <v>2</v>
      </c>
      <c r="G1831" s="13" t="s">
        <v>57</v>
      </c>
      <c r="H1831" s="10">
        <v>5</v>
      </c>
      <c r="I1831" s="13" t="s">
        <v>41</v>
      </c>
      <c r="J1831" s="12" t="s">
        <v>518</v>
      </c>
      <c r="K1831" s="11" t="str">
        <f>VLOOKUP(Table7[[#This Row],[CID]],ALY,2,FALSE)</f>
        <v>Unity &amp; Coherence</v>
      </c>
    </row>
    <row r="1832" spans="1:11" x14ac:dyDescent="0.2">
      <c r="A1832" s="8" t="str">
        <f>Table7[[#This Row],[Test No.]]&amp;Table7[[#This Row],[Section]]&amp;Table7[[#This Row],[Q. No.]]</f>
        <v>P25E31</v>
      </c>
      <c r="B1832" s="8"/>
      <c r="C1832" s="15" t="s">
        <v>125</v>
      </c>
      <c r="D1832" s="6">
        <v>31</v>
      </c>
      <c r="E1832" s="12" t="s">
        <v>31</v>
      </c>
      <c r="F1832" s="14">
        <v>1</v>
      </c>
      <c r="G1832" s="14" t="s">
        <v>59</v>
      </c>
      <c r="H1832" s="14">
        <v>1</v>
      </c>
      <c r="I1832" s="14" t="s">
        <v>37</v>
      </c>
      <c r="J1832" s="12" t="s">
        <v>388</v>
      </c>
      <c r="K1832" s="11" t="str">
        <f>VLOOKUP(Table7[[#This Row],[CID]],ALY,2,FALSE)</f>
        <v>Apostrophes</v>
      </c>
    </row>
    <row r="1833" spans="1:11" x14ac:dyDescent="0.2">
      <c r="A1833" s="8" t="str">
        <f>Table7[[#This Row],[Test No.]]&amp;Table7[[#This Row],[Section]]&amp;Table7[[#This Row],[Q. No.]]</f>
        <v>P25E32</v>
      </c>
      <c r="B1833" s="8"/>
      <c r="C1833" s="15" t="s">
        <v>125</v>
      </c>
      <c r="D1833" s="6">
        <v>32</v>
      </c>
      <c r="E1833" s="12" t="s">
        <v>31</v>
      </c>
      <c r="F1833" s="14">
        <v>1</v>
      </c>
      <c r="G1833" s="14" t="s">
        <v>59</v>
      </c>
      <c r="H1833" s="10">
        <v>2</v>
      </c>
      <c r="I1833" s="13" t="s">
        <v>38</v>
      </c>
      <c r="J1833" s="12" t="s">
        <v>398</v>
      </c>
      <c r="K1833" s="11" t="str">
        <f>VLOOKUP(Table7[[#This Row],[CID]],ALY,2,FALSE)</f>
        <v>Idioms</v>
      </c>
    </row>
    <row r="1834" spans="1:11" x14ac:dyDescent="0.2">
      <c r="A1834" s="8" t="str">
        <f>Table7[[#This Row],[Test No.]]&amp;Table7[[#This Row],[Section]]&amp;Table7[[#This Row],[Q. No.]]</f>
        <v>P25E33</v>
      </c>
      <c r="B1834" s="8"/>
      <c r="C1834" s="15" t="s">
        <v>125</v>
      </c>
      <c r="D1834" s="6">
        <v>33</v>
      </c>
      <c r="E1834" s="12" t="s">
        <v>31</v>
      </c>
      <c r="F1834" s="14">
        <v>1</v>
      </c>
      <c r="G1834" s="14" t="s">
        <v>59</v>
      </c>
      <c r="H1834" s="14">
        <v>1</v>
      </c>
      <c r="I1834" s="14" t="s">
        <v>37</v>
      </c>
      <c r="J1834" s="12" t="s">
        <v>389</v>
      </c>
      <c r="K1834" s="11" t="str">
        <f>VLOOKUP(Table7[[#This Row],[CID]],ALY,2,FALSE)</f>
        <v>Colons</v>
      </c>
    </row>
    <row r="1835" spans="1:11" x14ac:dyDescent="0.2">
      <c r="A1835" s="8" t="str">
        <f>Table7[[#This Row],[Test No.]]&amp;Table7[[#This Row],[Section]]&amp;Table7[[#This Row],[Q. No.]]</f>
        <v>P25E34</v>
      </c>
      <c r="B1835" s="8"/>
      <c r="C1835" s="15" t="s">
        <v>125</v>
      </c>
      <c r="D1835" s="6">
        <v>34</v>
      </c>
      <c r="E1835" s="12" t="s">
        <v>31</v>
      </c>
      <c r="F1835" s="14">
        <v>2</v>
      </c>
      <c r="G1835" s="13" t="s">
        <v>57</v>
      </c>
      <c r="H1835" s="10">
        <v>6</v>
      </c>
      <c r="I1835" s="13" t="s">
        <v>42</v>
      </c>
      <c r="J1835" s="12" t="s">
        <v>521</v>
      </c>
      <c r="K1835" s="11" t="str">
        <f>VLOOKUP(Table7[[#This Row],[CID]],ALY,2,FALSE)</f>
        <v>Word Choice</v>
      </c>
    </row>
    <row r="1836" spans="1:11" x14ac:dyDescent="0.2">
      <c r="A1836" s="8" t="str">
        <f>Table7[[#This Row],[Test No.]]&amp;Table7[[#This Row],[Section]]&amp;Table7[[#This Row],[Q. No.]]</f>
        <v>P25E35</v>
      </c>
      <c r="B1836" s="8"/>
      <c r="C1836" s="15" t="s">
        <v>125</v>
      </c>
      <c r="D1836" s="6">
        <v>35</v>
      </c>
      <c r="E1836" s="12" t="s">
        <v>31</v>
      </c>
      <c r="F1836" s="14">
        <v>1</v>
      </c>
      <c r="G1836" s="14" t="s">
        <v>59</v>
      </c>
      <c r="H1836" s="10">
        <v>3</v>
      </c>
      <c r="I1836" s="13" t="s">
        <v>39</v>
      </c>
      <c r="J1836" s="12" t="s">
        <v>401</v>
      </c>
      <c r="K1836" s="11" t="str">
        <f>VLOOKUP(Table7[[#This Row],[CID]],ALY,2,FALSE)</f>
        <v>Parallel Construction</v>
      </c>
    </row>
    <row r="1837" spans="1:11" x14ac:dyDescent="0.2">
      <c r="A1837" s="8" t="str">
        <f>Table7[[#This Row],[Test No.]]&amp;Table7[[#This Row],[Section]]&amp;Table7[[#This Row],[Q. No.]]</f>
        <v>P25E36</v>
      </c>
      <c r="B1837" s="8"/>
      <c r="C1837" s="15" t="s">
        <v>125</v>
      </c>
      <c r="D1837" s="6">
        <v>36</v>
      </c>
      <c r="E1837" s="12" t="s">
        <v>31</v>
      </c>
      <c r="F1837" s="14">
        <v>1</v>
      </c>
      <c r="G1837" s="14" t="s">
        <v>59</v>
      </c>
      <c r="H1837" s="10">
        <v>3</v>
      </c>
      <c r="I1837" s="13" t="s">
        <v>39</v>
      </c>
      <c r="J1837" s="12" t="s">
        <v>402</v>
      </c>
      <c r="K1837" s="11" t="str">
        <f>VLOOKUP(Table7[[#This Row],[CID]],ALY,2,FALSE)</f>
        <v>Faulty Modifier</v>
      </c>
    </row>
    <row r="1838" spans="1:11" x14ac:dyDescent="0.2">
      <c r="A1838" s="8" t="str">
        <f>Table7[[#This Row],[Test No.]]&amp;Table7[[#This Row],[Section]]&amp;Table7[[#This Row],[Q. No.]]</f>
        <v>P25E37</v>
      </c>
      <c r="B1838" s="8"/>
      <c r="C1838" s="15" t="s">
        <v>125</v>
      </c>
      <c r="D1838" s="6">
        <v>37</v>
      </c>
      <c r="E1838" s="12" t="s">
        <v>31</v>
      </c>
      <c r="F1838" s="14">
        <v>1</v>
      </c>
      <c r="G1838" s="14" t="s">
        <v>59</v>
      </c>
      <c r="H1838" s="10">
        <v>2</v>
      </c>
      <c r="I1838" s="13" t="s">
        <v>38</v>
      </c>
      <c r="J1838" s="12" t="s">
        <v>397</v>
      </c>
      <c r="K1838" s="11" t="str">
        <f>VLOOKUP(Table7[[#This Row],[CID]],ALY,2,FALSE)</f>
        <v>Word Choice</v>
      </c>
    </row>
    <row r="1839" spans="1:11" x14ac:dyDescent="0.2">
      <c r="A1839" s="8" t="str">
        <f>Table7[[#This Row],[Test No.]]&amp;Table7[[#This Row],[Section]]&amp;Table7[[#This Row],[Q. No.]]</f>
        <v>P25E38</v>
      </c>
      <c r="B1839" s="8"/>
      <c r="C1839" s="15" t="s">
        <v>125</v>
      </c>
      <c r="D1839" s="6">
        <v>38</v>
      </c>
      <c r="E1839" s="12" t="s">
        <v>31</v>
      </c>
      <c r="F1839" s="14">
        <v>2</v>
      </c>
      <c r="G1839" s="13" t="s">
        <v>57</v>
      </c>
      <c r="H1839" s="10">
        <v>5</v>
      </c>
      <c r="I1839" s="13" t="s">
        <v>41</v>
      </c>
      <c r="J1839" s="12" t="s">
        <v>520</v>
      </c>
      <c r="K1839" s="11" t="str">
        <f>VLOOKUP(Table7[[#This Row],[CID]],ALY,2,FALSE)</f>
        <v>Reorganization</v>
      </c>
    </row>
    <row r="1840" spans="1:11" x14ac:dyDescent="0.2">
      <c r="A1840" s="8" t="str">
        <f>Table7[[#This Row],[Test No.]]&amp;Table7[[#This Row],[Section]]&amp;Table7[[#This Row],[Q. No.]]</f>
        <v>P25E39</v>
      </c>
      <c r="B1840" s="8"/>
      <c r="C1840" s="15" t="s">
        <v>125</v>
      </c>
      <c r="D1840" s="6">
        <v>39</v>
      </c>
      <c r="E1840" s="12" t="s">
        <v>31</v>
      </c>
      <c r="F1840" s="14">
        <v>2</v>
      </c>
      <c r="G1840" s="13" t="s">
        <v>57</v>
      </c>
      <c r="H1840" s="10">
        <v>4</v>
      </c>
      <c r="I1840" s="13" t="s">
        <v>40</v>
      </c>
      <c r="J1840" s="12" t="s">
        <v>512</v>
      </c>
      <c r="K1840" s="11" t="str">
        <f>VLOOKUP(Table7[[#This Row],[CID]],ALY,2,FALSE)</f>
        <v>Additional Detail &amp; Evidence</v>
      </c>
    </row>
    <row r="1841" spans="1:11" x14ac:dyDescent="0.2">
      <c r="A1841" s="8" t="str">
        <f>Table7[[#This Row],[Test No.]]&amp;Table7[[#This Row],[Section]]&amp;Table7[[#This Row],[Q. No.]]</f>
        <v>P25E40</v>
      </c>
      <c r="B1841" s="8"/>
      <c r="C1841" s="15" t="s">
        <v>125</v>
      </c>
      <c r="D1841" s="6">
        <v>40</v>
      </c>
      <c r="E1841" s="12" t="s">
        <v>31</v>
      </c>
      <c r="F1841" s="14">
        <v>1</v>
      </c>
      <c r="G1841" s="14" t="s">
        <v>59</v>
      </c>
      <c r="H1841" s="14">
        <v>1</v>
      </c>
      <c r="I1841" s="14" t="s">
        <v>37</v>
      </c>
      <c r="J1841" s="12" t="s">
        <v>388</v>
      </c>
      <c r="K1841" s="11" t="str">
        <f>VLOOKUP(Table7[[#This Row],[CID]],ALY,2,FALSE)</f>
        <v>Apostrophes</v>
      </c>
    </row>
    <row r="1842" spans="1:11" x14ac:dyDescent="0.2">
      <c r="A1842" s="8" t="str">
        <f>Table7[[#This Row],[Test No.]]&amp;Table7[[#This Row],[Section]]&amp;Table7[[#This Row],[Q. No.]]</f>
        <v>P25E41</v>
      </c>
      <c r="B1842" s="8"/>
      <c r="C1842" s="15" t="s">
        <v>125</v>
      </c>
      <c r="D1842" s="6">
        <v>41</v>
      </c>
      <c r="E1842" s="12" t="s">
        <v>31</v>
      </c>
      <c r="F1842" s="14">
        <v>1</v>
      </c>
      <c r="G1842" s="14" t="s">
        <v>59</v>
      </c>
      <c r="H1842" s="14">
        <v>1</v>
      </c>
      <c r="I1842" s="14" t="s">
        <v>37</v>
      </c>
      <c r="J1842" s="12" t="s">
        <v>387</v>
      </c>
      <c r="K1842" s="11" t="str">
        <f>VLOOKUP(Table7[[#This Row],[CID]],ALY,2,FALSE)</f>
        <v>Commas</v>
      </c>
    </row>
    <row r="1843" spans="1:11" x14ac:dyDescent="0.2">
      <c r="A1843" s="8" t="str">
        <f>Table7[[#This Row],[Test No.]]&amp;Table7[[#This Row],[Section]]&amp;Table7[[#This Row],[Q. No.]]</f>
        <v>P25E42</v>
      </c>
      <c r="B1843" s="8"/>
      <c r="C1843" s="15" t="s">
        <v>125</v>
      </c>
      <c r="D1843" s="6">
        <v>42</v>
      </c>
      <c r="E1843" s="12" t="s">
        <v>31</v>
      </c>
      <c r="F1843" s="14">
        <v>1</v>
      </c>
      <c r="G1843" s="14" t="s">
        <v>59</v>
      </c>
      <c r="H1843" s="10">
        <v>2</v>
      </c>
      <c r="I1843" s="13" t="s">
        <v>38</v>
      </c>
      <c r="J1843" s="12" t="s">
        <v>395</v>
      </c>
      <c r="K1843" s="11" t="str">
        <f>VLOOKUP(Table7[[#This Row],[CID]],ALY,2,FALSE)</f>
        <v>Verb Forms/Tense Agreement</v>
      </c>
    </row>
    <row r="1844" spans="1:11" x14ac:dyDescent="0.2">
      <c r="A1844" s="8" t="str">
        <f>Table7[[#This Row],[Test No.]]&amp;Table7[[#This Row],[Section]]&amp;Table7[[#This Row],[Q. No.]]</f>
        <v>P25E43</v>
      </c>
      <c r="B1844" s="8"/>
      <c r="C1844" s="15" t="s">
        <v>125</v>
      </c>
      <c r="D1844" s="6">
        <v>43</v>
      </c>
      <c r="E1844" s="12" t="s">
        <v>31</v>
      </c>
      <c r="F1844" s="14">
        <v>1</v>
      </c>
      <c r="G1844" s="14" t="s">
        <v>59</v>
      </c>
      <c r="H1844" s="10">
        <v>2</v>
      </c>
      <c r="I1844" s="13" t="s">
        <v>38</v>
      </c>
      <c r="J1844" s="12" t="s">
        <v>397</v>
      </c>
      <c r="K1844" s="11" t="str">
        <f>VLOOKUP(Table7[[#This Row],[CID]],ALY,2,FALSE)</f>
        <v>Word Choice</v>
      </c>
    </row>
    <row r="1845" spans="1:11" x14ac:dyDescent="0.2">
      <c r="A1845" s="8" t="str">
        <f>Table7[[#This Row],[Test No.]]&amp;Table7[[#This Row],[Section]]&amp;Table7[[#This Row],[Q. No.]]</f>
        <v>P25E44</v>
      </c>
      <c r="B1845" s="8"/>
      <c r="C1845" s="15" t="s">
        <v>125</v>
      </c>
      <c r="D1845" s="6">
        <v>44</v>
      </c>
      <c r="E1845" s="12" t="s">
        <v>31</v>
      </c>
      <c r="F1845" s="14">
        <v>2</v>
      </c>
      <c r="G1845" s="13" t="s">
        <v>57</v>
      </c>
      <c r="H1845" s="10">
        <v>5</v>
      </c>
      <c r="I1845" s="13" t="s">
        <v>41</v>
      </c>
      <c r="J1845" s="12" t="s">
        <v>518</v>
      </c>
      <c r="K1845" s="11" t="str">
        <f>VLOOKUP(Table7[[#This Row],[CID]],ALY,2,FALSE)</f>
        <v>Unity &amp; Coherence</v>
      </c>
    </row>
    <row r="1846" spans="1:11" x14ac:dyDescent="0.2">
      <c r="A1846" s="8" t="str">
        <f>Table7[[#This Row],[Test No.]]&amp;Table7[[#This Row],[Section]]&amp;Table7[[#This Row],[Q. No.]]</f>
        <v>P25E45</v>
      </c>
      <c r="B1846" s="8"/>
      <c r="C1846" s="15" t="s">
        <v>125</v>
      </c>
      <c r="D1846" s="6">
        <v>45</v>
      </c>
      <c r="E1846" s="12" t="s">
        <v>31</v>
      </c>
      <c r="F1846" s="14">
        <v>2</v>
      </c>
      <c r="G1846" s="13" t="s">
        <v>57</v>
      </c>
      <c r="H1846" s="10">
        <v>6</v>
      </c>
      <c r="I1846" s="13" t="s">
        <v>42</v>
      </c>
      <c r="J1846" s="12" t="s">
        <v>522</v>
      </c>
      <c r="K1846" s="11" t="str">
        <f>VLOOKUP(Table7[[#This Row],[CID]],ALY,2,FALSE)</f>
        <v>Effectiveness</v>
      </c>
    </row>
    <row r="1847" spans="1:11" x14ac:dyDescent="0.2">
      <c r="A1847" s="8" t="str">
        <f>Table7[[#This Row],[Test No.]]&amp;Table7[[#This Row],[Section]]&amp;Table7[[#This Row],[Q. No.]]</f>
        <v>P25E46</v>
      </c>
      <c r="B1847" s="8"/>
      <c r="C1847" s="15" t="s">
        <v>125</v>
      </c>
      <c r="D1847" s="6">
        <v>46</v>
      </c>
      <c r="E1847" s="12" t="s">
        <v>31</v>
      </c>
      <c r="F1847" s="14">
        <v>1</v>
      </c>
      <c r="G1847" s="14" t="s">
        <v>59</v>
      </c>
      <c r="H1847" s="10">
        <v>2</v>
      </c>
      <c r="I1847" s="13" t="s">
        <v>38</v>
      </c>
      <c r="J1847" s="12" t="s">
        <v>395</v>
      </c>
      <c r="K1847" s="11" t="str">
        <f>VLOOKUP(Table7[[#This Row],[CID]],ALY,2,FALSE)</f>
        <v>Verb Forms/Tense Agreement</v>
      </c>
    </row>
    <row r="1848" spans="1:11" x14ac:dyDescent="0.2">
      <c r="A1848" s="8" t="str">
        <f>Table7[[#This Row],[Test No.]]&amp;Table7[[#This Row],[Section]]&amp;Table7[[#This Row],[Q. No.]]</f>
        <v>P25E47</v>
      </c>
      <c r="B1848" s="8"/>
      <c r="C1848" s="15" t="s">
        <v>125</v>
      </c>
      <c r="D1848" s="3">
        <v>47</v>
      </c>
      <c r="E1848" s="12" t="s">
        <v>31</v>
      </c>
      <c r="F1848" s="14">
        <v>1</v>
      </c>
      <c r="G1848" s="14" t="s">
        <v>59</v>
      </c>
      <c r="H1848" s="10">
        <v>3</v>
      </c>
      <c r="I1848" s="13" t="s">
        <v>39</v>
      </c>
      <c r="J1848" s="12" t="s">
        <v>399</v>
      </c>
      <c r="K1848" s="11" t="str">
        <f>VLOOKUP(Table7[[#This Row],[CID]],ALY,2,FALSE)</f>
        <v>Sentence Fragment</v>
      </c>
    </row>
    <row r="1849" spans="1:11" x14ac:dyDescent="0.2">
      <c r="A1849" s="8" t="str">
        <f>Table7[[#This Row],[Test No.]]&amp;Table7[[#This Row],[Section]]&amp;Table7[[#This Row],[Q. No.]]</f>
        <v>P25E48</v>
      </c>
      <c r="B1849" s="8"/>
      <c r="C1849" s="15" t="s">
        <v>125</v>
      </c>
      <c r="D1849" s="3">
        <v>48</v>
      </c>
      <c r="E1849" s="12" t="s">
        <v>31</v>
      </c>
      <c r="F1849" s="14">
        <v>1</v>
      </c>
      <c r="G1849" s="14" t="s">
        <v>59</v>
      </c>
      <c r="H1849" s="10">
        <v>2</v>
      </c>
      <c r="I1849" s="13" t="s">
        <v>38</v>
      </c>
      <c r="J1849" s="12" t="s">
        <v>397</v>
      </c>
      <c r="K1849" s="11" t="str">
        <f>VLOOKUP(Table7[[#This Row],[CID]],ALY,2,FALSE)</f>
        <v>Word Choice</v>
      </c>
    </row>
    <row r="1850" spans="1:11" x14ac:dyDescent="0.2">
      <c r="A1850" s="8" t="str">
        <f>Table7[[#This Row],[Test No.]]&amp;Table7[[#This Row],[Section]]&amp;Table7[[#This Row],[Q. No.]]</f>
        <v>P25E49</v>
      </c>
      <c r="B1850" s="8"/>
      <c r="C1850" s="15" t="s">
        <v>125</v>
      </c>
      <c r="D1850" s="6">
        <v>49</v>
      </c>
      <c r="E1850" s="12" t="s">
        <v>31</v>
      </c>
      <c r="F1850" s="14">
        <v>1</v>
      </c>
      <c r="G1850" s="14" t="s">
        <v>59</v>
      </c>
      <c r="H1850" s="10">
        <v>3</v>
      </c>
      <c r="I1850" s="13" t="s">
        <v>39</v>
      </c>
      <c r="J1850" s="12" t="s">
        <v>402</v>
      </c>
      <c r="K1850" s="11" t="str">
        <f>VLOOKUP(Table7[[#This Row],[CID]],ALY,2,FALSE)</f>
        <v>Faulty Modifier</v>
      </c>
    </row>
    <row r="1851" spans="1:11" x14ac:dyDescent="0.2">
      <c r="A1851" s="8" t="str">
        <f>Table7[[#This Row],[Test No.]]&amp;Table7[[#This Row],[Section]]&amp;Table7[[#This Row],[Q. No.]]</f>
        <v>P25E50</v>
      </c>
      <c r="B1851" s="8"/>
      <c r="C1851" s="15" t="s">
        <v>125</v>
      </c>
      <c r="D1851" s="3">
        <v>50</v>
      </c>
      <c r="E1851" s="12" t="s">
        <v>31</v>
      </c>
      <c r="F1851" s="14">
        <v>1</v>
      </c>
      <c r="G1851" s="14" t="s">
        <v>59</v>
      </c>
      <c r="H1851" s="10">
        <v>3</v>
      </c>
      <c r="I1851" s="13" t="s">
        <v>39</v>
      </c>
      <c r="J1851" s="12" t="s">
        <v>399</v>
      </c>
      <c r="K1851" s="11" t="str">
        <f>VLOOKUP(Table7[[#This Row],[CID]],ALY,2,FALSE)</f>
        <v>Sentence Fragment</v>
      </c>
    </row>
    <row r="1852" spans="1:11" x14ac:dyDescent="0.2">
      <c r="A1852" s="8" t="str">
        <f>Table7[[#This Row],[Test No.]]&amp;Table7[[#This Row],[Section]]&amp;Table7[[#This Row],[Q. No.]]</f>
        <v>P25E51</v>
      </c>
      <c r="B1852" s="8"/>
      <c r="C1852" s="15" t="s">
        <v>125</v>
      </c>
      <c r="D1852" s="3">
        <v>51</v>
      </c>
      <c r="E1852" s="12" t="s">
        <v>31</v>
      </c>
      <c r="F1852" s="14">
        <v>2</v>
      </c>
      <c r="G1852" s="13" t="s">
        <v>57</v>
      </c>
      <c r="H1852" s="10">
        <v>4</v>
      </c>
      <c r="I1852" s="13" t="s">
        <v>40</v>
      </c>
      <c r="J1852" s="12" t="s">
        <v>512</v>
      </c>
      <c r="K1852" s="11" t="str">
        <f>VLOOKUP(Table7[[#This Row],[CID]],ALY,2,FALSE)</f>
        <v>Additional Detail &amp; Evidence</v>
      </c>
    </row>
    <row r="1853" spans="1:11" x14ac:dyDescent="0.2">
      <c r="A1853" s="8" t="str">
        <f>Table7[[#This Row],[Test No.]]&amp;Table7[[#This Row],[Section]]&amp;Table7[[#This Row],[Q. No.]]</f>
        <v>P25E52</v>
      </c>
      <c r="B1853" s="8"/>
      <c r="C1853" s="15" t="s">
        <v>125</v>
      </c>
      <c r="D1853" s="6">
        <v>52</v>
      </c>
      <c r="E1853" s="12" t="s">
        <v>31</v>
      </c>
      <c r="F1853" s="14">
        <v>2</v>
      </c>
      <c r="G1853" s="13" t="s">
        <v>57</v>
      </c>
      <c r="H1853" s="10">
        <v>6</v>
      </c>
      <c r="I1853" s="13" t="s">
        <v>42</v>
      </c>
      <c r="J1853" s="12" t="s">
        <v>523</v>
      </c>
      <c r="K1853" s="11" t="str">
        <f>VLOOKUP(Table7[[#This Row],[CID]],ALY,2,FALSE)</f>
        <v>Avoiding Ambiguity &amp; Redundancy</v>
      </c>
    </row>
    <row r="1854" spans="1:11" x14ac:dyDescent="0.2">
      <c r="A1854" s="8" t="str">
        <f>Table7[[#This Row],[Test No.]]&amp;Table7[[#This Row],[Section]]&amp;Table7[[#This Row],[Q. No.]]</f>
        <v>P25E53</v>
      </c>
      <c r="B1854" s="8"/>
      <c r="C1854" s="15" t="s">
        <v>125</v>
      </c>
      <c r="D1854" s="3">
        <v>53</v>
      </c>
      <c r="E1854" s="12" t="s">
        <v>31</v>
      </c>
      <c r="F1854" s="14">
        <v>1</v>
      </c>
      <c r="G1854" s="14" t="s">
        <v>59</v>
      </c>
      <c r="H1854" s="10">
        <v>2</v>
      </c>
      <c r="I1854" s="13" t="s">
        <v>38</v>
      </c>
      <c r="J1854" s="12" t="s">
        <v>398</v>
      </c>
      <c r="K1854" s="11" t="str">
        <f>VLOOKUP(Table7[[#This Row],[CID]],ALY,2,FALSE)</f>
        <v>Idioms</v>
      </c>
    </row>
    <row r="1855" spans="1:11" x14ac:dyDescent="0.2">
      <c r="A1855" s="8" t="str">
        <f>Table7[[#This Row],[Test No.]]&amp;Table7[[#This Row],[Section]]&amp;Table7[[#This Row],[Q. No.]]</f>
        <v>P25E54</v>
      </c>
      <c r="B1855" s="8"/>
      <c r="C1855" s="15" t="s">
        <v>125</v>
      </c>
      <c r="D1855" s="3">
        <v>54</v>
      </c>
      <c r="E1855" s="12" t="s">
        <v>31</v>
      </c>
      <c r="F1855" s="14">
        <v>1</v>
      </c>
      <c r="G1855" s="14" t="s">
        <v>59</v>
      </c>
      <c r="H1855" s="10">
        <v>3</v>
      </c>
      <c r="I1855" s="13" t="s">
        <v>39</v>
      </c>
      <c r="J1855" s="12" t="s">
        <v>401</v>
      </c>
      <c r="K1855" s="11" t="str">
        <f>VLOOKUP(Table7[[#This Row],[CID]],ALY,2,FALSE)</f>
        <v>Parallel Construction</v>
      </c>
    </row>
    <row r="1856" spans="1:11" x14ac:dyDescent="0.2">
      <c r="A1856" s="8" t="str">
        <f>Table7[[#This Row],[Test No.]]&amp;Table7[[#This Row],[Section]]&amp;Table7[[#This Row],[Q. No.]]</f>
        <v>P25E55</v>
      </c>
      <c r="B1856" s="8"/>
      <c r="C1856" s="15" t="s">
        <v>125</v>
      </c>
      <c r="D1856" s="6">
        <v>55</v>
      </c>
      <c r="E1856" s="12" t="s">
        <v>31</v>
      </c>
      <c r="F1856" s="14">
        <v>1</v>
      </c>
      <c r="G1856" s="14" t="s">
        <v>59</v>
      </c>
      <c r="H1856" s="10">
        <v>3</v>
      </c>
      <c r="I1856" s="13" t="s">
        <v>39</v>
      </c>
      <c r="J1856" s="12" t="s">
        <v>401</v>
      </c>
      <c r="K1856" s="11" t="str">
        <f>VLOOKUP(Table7[[#This Row],[CID]],ALY,2,FALSE)</f>
        <v>Parallel Construction</v>
      </c>
    </row>
    <row r="1857" spans="1:11" x14ac:dyDescent="0.2">
      <c r="A1857" s="8" t="str">
        <f>Table7[[#This Row],[Test No.]]&amp;Table7[[#This Row],[Section]]&amp;Table7[[#This Row],[Q. No.]]</f>
        <v>P25E56</v>
      </c>
      <c r="B1857" s="8"/>
      <c r="C1857" s="15" t="s">
        <v>125</v>
      </c>
      <c r="D1857" s="3">
        <v>56</v>
      </c>
      <c r="E1857" s="12" t="s">
        <v>31</v>
      </c>
      <c r="F1857" s="14">
        <v>2</v>
      </c>
      <c r="G1857" s="13" t="s">
        <v>57</v>
      </c>
      <c r="H1857" s="10">
        <v>4</v>
      </c>
      <c r="I1857" s="13" t="s">
        <v>40</v>
      </c>
      <c r="J1857" s="12" t="s">
        <v>512</v>
      </c>
      <c r="K1857" s="11" t="str">
        <f>VLOOKUP(Table7[[#This Row],[CID]],ALY,2,FALSE)</f>
        <v>Additional Detail &amp; Evidence</v>
      </c>
    </row>
    <row r="1858" spans="1:11" x14ac:dyDescent="0.2">
      <c r="A1858" s="8" t="str">
        <f>Table7[[#This Row],[Test No.]]&amp;Table7[[#This Row],[Section]]&amp;Table7[[#This Row],[Q. No.]]</f>
        <v>P25E57</v>
      </c>
      <c r="B1858" s="8"/>
      <c r="C1858" s="15" t="s">
        <v>125</v>
      </c>
      <c r="D1858" s="3">
        <v>57</v>
      </c>
      <c r="E1858" s="12" t="s">
        <v>31</v>
      </c>
      <c r="F1858" s="14">
        <v>1</v>
      </c>
      <c r="G1858" s="14" t="s">
        <v>59</v>
      </c>
      <c r="H1858" s="14">
        <v>1</v>
      </c>
      <c r="I1858" s="14" t="s">
        <v>37</v>
      </c>
      <c r="J1858" s="12" t="s">
        <v>387</v>
      </c>
      <c r="K1858" s="11" t="str">
        <f>VLOOKUP(Table7[[#This Row],[CID]],ALY,2,FALSE)</f>
        <v>Commas</v>
      </c>
    </row>
    <row r="1859" spans="1:11" x14ac:dyDescent="0.2">
      <c r="A1859" s="8" t="str">
        <f>Table7[[#This Row],[Test No.]]&amp;Table7[[#This Row],[Section]]&amp;Table7[[#This Row],[Q. No.]]</f>
        <v>P25E58</v>
      </c>
      <c r="B1859" s="8"/>
      <c r="C1859" s="15" t="s">
        <v>125</v>
      </c>
      <c r="D1859" s="6">
        <v>58</v>
      </c>
      <c r="E1859" s="12" t="s">
        <v>31</v>
      </c>
      <c r="F1859" s="14">
        <v>1</v>
      </c>
      <c r="G1859" s="14" t="s">
        <v>59</v>
      </c>
      <c r="H1859" s="10">
        <v>2</v>
      </c>
      <c r="I1859" s="13" t="s">
        <v>38</v>
      </c>
      <c r="J1859" s="12" t="s">
        <v>397</v>
      </c>
      <c r="K1859" s="11" t="str">
        <f>VLOOKUP(Table7[[#This Row],[CID]],ALY,2,FALSE)</f>
        <v>Word Choice</v>
      </c>
    </row>
    <row r="1860" spans="1:11" x14ac:dyDescent="0.2">
      <c r="A1860" s="8" t="str">
        <f>Table7[[#This Row],[Test No.]]&amp;Table7[[#This Row],[Section]]&amp;Table7[[#This Row],[Q. No.]]</f>
        <v>P25E59</v>
      </c>
      <c r="B1860" s="8"/>
      <c r="C1860" s="15" t="s">
        <v>125</v>
      </c>
      <c r="D1860" s="3">
        <v>59</v>
      </c>
      <c r="E1860" s="12" t="s">
        <v>31</v>
      </c>
      <c r="F1860" s="14">
        <v>1</v>
      </c>
      <c r="G1860" s="14" t="s">
        <v>59</v>
      </c>
      <c r="H1860" s="10">
        <v>3</v>
      </c>
      <c r="I1860" s="13" t="s">
        <v>39</v>
      </c>
      <c r="J1860" s="12" t="s">
        <v>402</v>
      </c>
      <c r="K1860" s="11" t="str">
        <f>VLOOKUP(Table7[[#This Row],[CID]],ALY,2,FALSE)</f>
        <v>Faulty Modifier</v>
      </c>
    </row>
    <row r="1861" spans="1:11" x14ac:dyDescent="0.2">
      <c r="A1861" s="8" t="str">
        <f>Table7[[#This Row],[Test No.]]&amp;Table7[[#This Row],[Section]]&amp;Table7[[#This Row],[Q. No.]]</f>
        <v>P25E60</v>
      </c>
      <c r="B1861" s="8"/>
      <c r="C1861" s="15" t="s">
        <v>125</v>
      </c>
      <c r="D1861" s="3">
        <v>60</v>
      </c>
      <c r="E1861" s="12" t="s">
        <v>31</v>
      </c>
      <c r="F1861" s="14">
        <v>2</v>
      </c>
      <c r="G1861" s="13" t="s">
        <v>57</v>
      </c>
      <c r="H1861" s="10">
        <v>4</v>
      </c>
      <c r="I1861" s="13" t="s">
        <v>40</v>
      </c>
      <c r="J1861" s="12" t="s">
        <v>512</v>
      </c>
      <c r="K1861" s="11" t="str">
        <f>VLOOKUP(Table7[[#This Row],[CID]],ALY,2,FALSE)</f>
        <v>Additional Detail &amp; Evidence</v>
      </c>
    </row>
    <row r="1862" spans="1:11" x14ac:dyDescent="0.2">
      <c r="A1862" s="8" t="str">
        <f>Table7[[#This Row],[Test No.]]&amp;Table7[[#This Row],[Section]]&amp;Table7[[#This Row],[Q. No.]]</f>
        <v>P25E61</v>
      </c>
      <c r="B1862" s="8"/>
      <c r="C1862" s="15" t="s">
        <v>125</v>
      </c>
      <c r="D1862" s="6">
        <v>61</v>
      </c>
      <c r="E1862" s="12" t="s">
        <v>31</v>
      </c>
      <c r="F1862" s="14">
        <v>2</v>
      </c>
      <c r="G1862" s="13" t="s">
        <v>57</v>
      </c>
      <c r="H1862" s="10">
        <v>6</v>
      </c>
      <c r="I1862" s="13" t="s">
        <v>42</v>
      </c>
      <c r="J1862" s="12" t="s">
        <v>523</v>
      </c>
      <c r="K1862" s="11" t="str">
        <f>VLOOKUP(Table7[[#This Row],[CID]],ALY,2,FALSE)</f>
        <v>Avoiding Ambiguity &amp; Redundancy</v>
      </c>
    </row>
    <row r="1863" spans="1:11" x14ac:dyDescent="0.2">
      <c r="A1863" s="8" t="str">
        <f>Table7[[#This Row],[Test No.]]&amp;Table7[[#This Row],[Section]]&amp;Table7[[#This Row],[Q. No.]]</f>
        <v>P25E62</v>
      </c>
      <c r="B1863" s="8"/>
      <c r="C1863" s="15" t="s">
        <v>125</v>
      </c>
      <c r="D1863" s="3">
        <v>62</v>
      </c>
      <c r="E1863" s="12" t="s">
        <v>31</v>
      </c>
      <c r="F1863" s="14">
        <v>1</v>
      </c>
      <c r="G1863" s="14" t="s">
        <v>59</v>
      </c>
      <c r="H1863" s="10">
        <v>3</v>
      </c>
      <c r="I1863" s="13" t="s">
        <v>39</v>
      </c>
      <c r="J1863" s="12" t="s">
        <v>399</v>
      </c>
      <c r="K1863" s="11" t="str">
        <f>VLOOKUP(Table7[[#This Row],[CID]],ALY,2,FALSE)</f>
        <v>Sentence Fragment</v>
      </c>
    </row>
    <row r="1864" spans="1:11" x14ac:dyDescent="0.2">
      <c r="A1864" s="8" t="str">
        <f>Table7[[#This Row],[Test No.]]&amp;Table7[[#This Row],[Section]]&amp;Table7[[#This Row],[Q. No.]]</f>
        <v>P25E63</v>
      </c>
      <c r="B1864" s="8"/>
      <c r="C1864" s="15" t="s">
        <v>125</v>
      </c>
      <c r="D1864" s="3">
        <v>63</v>
      </c>
      <c r="E1864" s="12" t="s">
        <v>31</v>
      </c>
      <c r="F1864" s="14">
        <v>1</v>
      </c>
      <c r="G1864" s="14" t="s">
        <v>59</v>
      </c>
      <c r="H1864" s="10">
        <v>2</v>
      </c>
      <c r="I1864" s="13" t="s">
        <v>38</v>
      </c>
      <c r="J1864" s="12" t="s">
        <v>398</v>
      </c>
      <c r="K1864" s="11" t="str">
        <f>VLOOKUP(Table7[[#This Row],[CID]],ALY,2,FALSE)</f>
        <v>Idioms</v>
      </c>
    </row>
    <row r="1865" spans="1:11" x14ac:dyDescent="0.2">
      <c r="A1865" s="8" t="str">
        <f>Table7[[#This Row],[Test No.]]&amp;Table7[[#This Row],[Section]]&amp;Table7[[#This Row],[Q. No.]]</f>
        <v>P25E64</v>
      </c>
      <c r="B1865" s="8"/>
      <c r="C1865" s="15" t="s">
        <v>125</v>
      </c>
      <c r="D1865" s="6">
        <v>64</v>
      </c>
      <c r="E1865" s="12" t="s">
        <v>31</v>
      </c>
      <c r="F1865" s="14">
        <v>1</v>
      </c>
      <c r="G1865" s="14" t="s">
        <v>59</v>
      </c>
      <c r="H1865" s="10">
        <v>3</v>
      </c>
      <c r="I1865" s="13" t="s">
        <v>39</v>
      </c>
      <c r="J1865" s="12" t="s">
        <v>402</v>
      </c>
      <c r="K1865" s="11" t="str">
        <f>VLOOKUP(Table7[[#This Row],[CID]],ALY,2,FALSE)</f>
        <v>Faulty Modifier</v>
      </c>
    </row>
    <row r="1866" spans="1:11" x14ac:dyDescent="0.2">
      <c r="A1866" s="8" t="str">
        <f>Table7[[#This Row],[Test No.]]&amp;Table7[[#This Row],[Section]]&amp;Table7[[#This Row],[Q. No.]]</f>
        <v>P25E65</v>
      </c>
      <c r="B1866" s="8"/>
      <c r="C1866" s="15" t="s">
        <v>125</v>
      </c>
      <c r="D1866" s="3">
        <v>65</v>
      </c>
      <c r="E1866" s="12" t="s">
        <v>31</v>
      </c>
      <c r="F1866" s="14">
        <v>1</v>
      </c>
      <c r="G1866" s="14" t="s">
        <v>59</v>
      </c>
      <c r="H1866" s="10">
        <v>2</v>
      </c>
      <c r="I1866" s="13" t="s">
        <v>38</v>
      </c>
      <c r="J1866" s="12" t="s">
        <v>395</v>
      </c>
      <c r="K1866" s="11" t="str">
        <f>VLOOKUP(Table7[[#This Row],[CID]],ALY,2,FALSE)</f>
        <v>Verb Forms/Tense Agreement</v>
      </c>
    </row>
    <row r="1867" spans="1:11" x14ac:dyDescent="0.2">
      <c r="A1867" s="8" t="str">
        <f>Table7[[#This Row],[Test No.]]&amp;Table7[[#This Row],[Section]]&amp;Table7[[#This Row],[Q. No.]]</f>
        <v>P25E66</v>
      </c>
      <c r="B1867" s="8"/>
      <c r="C1867" s="15" t="s">
        <v>125</v>
      </c>
      <c r="D1867" s="3">
        <v>66</v>
      </c>
      <c r="E1867" s="12" t="s">
        <v>31</v>
      </c>
      <c r="F1867" s="14">
        <v>2</v>
      </c>
      <c r="G1867" s="13" t="s">
        <v>57</v>
      </c>
      <c r="H1867" s="10">
        <v>4</v>
      </c>
      <c r="I1867" s="13" t="s">
        <v>40</v>
      </c>
      <c r="J1867" s="12" t="s">
        <v>514</v>
      </c>
      <c r="K1867" s="11" t="str">
        <f>VLOOKUP(Table7[[#This Row],[CID]],ALY,2,FALSE)</f>
        <v>Relation to Paragraph/Essay</v>
      </c>
    </row>
    <row r="1868" spans="1:11" x14ac:dyDescent="0.2">
      <c r="A1868" s="8" t="str">
        <f>Table7[[#This Row],[Test No.]]&amp;Table7[[#This Row],[Section]]&amp;Table7[[#This Row],[Q. No.]]</f>
        <v>P25E67</v>
      </c>
      <c r="B1868" s="8"/>
      <c r="C1868" s="15" t="s">
        <v>125</v>
      </c>
      <c r="D1868" s="6">
        <v>67</v>
      </c>
      <c r="E1868" s="12" t="s">
        <v>31</v>
      </c>
      <c r="F1868" s="14">
        <v>1</v>
      </c>
      <c r="G1868" s="14" t="s">
        <v>59</v>
      </c>
      <c r="H1868" s="10">
        <v>2</v>
      </c>
      <c r="I1868" s="13" t="s">
        <v>38</v>
      </c>
      <c r="J1868" s="12" t="s">
        <v>395</v>
      </c>
      <c r="K1868" s="11" t="str">
        <f>VLOOKUP(Table7[[#This Row],[CID]],ALY,2,FALSE)</f>
        <v>Verb Forms/Tense Agreement</v>
      </c>
    </row>
    <row r="1869" spans="1:11" x14ac:dyDescent="0.2">
      <c r="A1869" s="8" t="str">
        <f>Table7[[#This Row],[Test No.]]&amp;Table7[[#This Row],[Section]]&amp;Table7[[#This Row],[Q. No.]]</f>
        <v>P25E68</v>
      </c>
      <c r="B1869" s="8"/>
      <c r="C1869" s="15" t="s">
        <v>125</v>
      </c>
      <c r="D1869" s="3">
        <v>68</v>
      </c>
      <c r="E1869" s="12" t="s">
        <v>31</v>
      </c>
      <c r="F1869" s="14">
        <v>1</v>
      </c>
      <c r="G1869" s="14" t="s">
        <v>59</v>
      </c>
      <c r="H1869" s="10">
        <v>3</v>
      </c>
      <c r="I1869" s="13" t="s">
        <v>39</v>
      </c>
      <c r="J1869" s="12" t="s">
        <v>399</v>
      </c>
      <c r="K1869" s="11" t="str">
        <f>VLOOKUP(Table7[[#This Row],[CID]],ALY,2,FALSE)</f>
        <v>Sentence Fragment</v>
      </c>
    </row>
    <row r="1870" spans="1:11" x14ac:dyDescent="0.2">
      <c r="A1870" s="8" t="str">
        <f>Table7[[#This Row],[Test No.]]&amp;Table7[[#This Row],[Section]]&amp;Table7[[#This Row],[Q. No.]]</f>
        <v>P25E69</v>
      </c>
      <c r="B1870" s="8"/>
      <c r="C1870" s="15" t="s">
        <v>125</v>
      </c>
      <c r="D1870" s="3">
        <v>69</v>
      </c>
      <c r="E1870" s="12" t="s">
        <v>31</v>
      </c>
      <c r="F1870" s="14">
        <v>1</v>
      </c>
      <c r="G1870" s="14" t="s">
        <v>59</v>
      </c>
      <c r="H1870" s="10">
        <v>3</v>
      </c>
      <c r="I1870" s="13" t="s">
        <v>39</v>
      </c>
      <c r="J1870" s="12" t="s">
        <v>400</v>
      </c>
      <c r="K1870" s="11" t="str">
        <f>VLOOKUP(Table7[[#This Row],[CID]],ALY,2,FALSE)</f>
        <v>Run-On Sentence</v>
      </c>
    </row>
    <row r="1871" spans="1:11" x14ac:dyDescent="0.2">
      <c r="A1871" s="8" t="str">
        <f>Table7[[#This Row],[Test No.]]&amp;Table7[[#This Row],[Section]]&amp;Table7[[#This Row],[Q. No.]]</f>
        <v>P25E70</v>
      </c>
      <c r="B1871" s="8"/>
      <c r="C1871" s="15" t="s">
        <v>125</v>
      </c>
      <c r="D1871" s="6">
        <v>70</v>
      </c>
      <c r="E1871" s="12" t="s">
        <v>31</v>
      </c>
      <c r="F1871" s="14">
        <v>2</v>
      </c>
      <c r="G1871" s="13" t="s">
        <v>57</v>
      </c>
      <c r="H1871" s="10">
        <v>6</v>
      </c>
      <c r="I1871" s="13" t="s">
        <v>42</v>
      </c>
      <c r="J1871" s="12" t="s">
        <v>523</v>
      </c>
      <c r="K1871" s="11" t="str">
        <f>VLOOKUP(Table7[[#This Row],[CID]],ALY,2,FALSE)</f>
        <v>Avoiding Ambiguity &amp; Redundancy</v>
      </c>
    </row>
    <row r="1872" spans="1:11" x14ac:dyDescent="0.2">
      <c r="A1872" s="8" t="str">
        <f>Table7[[#This Row],[Test No.]]&amp;Table7[[#This Row],[Section]]&amp;Table7[[#This Row],[Q. No.]]</f>
        <v>P25E71</v>
      </c>
      <c r="B1872" s="8"/>
      <c r="C1872" s="15" t="s">
        <v>125</v>
      </c>
      <c r="D1872" s="3">
        <v>71</v>
      </c>
      <c r="E1872" s="12" t="s">
        <v>31</v>
      </c>
      <c r="F1872" s="14">
        <v>1</v>
      </c>
      <c r="G1872" s="14" t="s">
        <v>59</v>
      </c>
      <c r="H1872" s="10">
        <v>2</v>
      </c>
      <c r="I1872" s="13" t="s">
        <v>38</v>
      </c>
      <c r="J1872" s="12" t="s">
        <v>395</v>
      </c>
      <c r="K1872" s="11" t="str">
        <f>VLOOKUP(Table7[[#This Row],[CID]],ALY,2,FALSE)</f>
        <v>Verb Forms/Tense Agreement</v>
      </c>
    </row>
    <row r="1873" spans="1:11" x14ac:dyDescent="0.2">
      <c r="A1873" s="8" t="str">
        <f>Table7[[#This Row],[Test No.]]&amp;Table7[[#This Row],[Section]]&amp;Table7[[#This Row],[Q. No.]]</f>
        <v>P25E72</v>
      </c>
      <c r="B1873" s="8"/>
      <c r="C1873" s="15" t="s">
        <v>125</v>
      </c>
      <c r="D1873" s="3">
        <v>72</v>
      </c>
      <c r="E1873" s="12" t="s">
        <v>31</v>
      </c>
      <c r="F1873" s="14">
        <v>1</v>
      </c>
      <c r="G1873" s="14" t="s">
        <v>59</v>
      </c>
      <c r="H1873" s="10">
        <v>3</v>
      </c>
      <c r="I1873" s="13" t="s">
        <v>39</v>
      </c>
      <c r="J1873" s="12" t="s">
        <v>402</v>
      </c>
      <c r="K1873" s="11" t="str">
        <f>VLOOKUP(Table7[[#This Row],[CID]],ALY,2,FALSE)</f>
        <v>Faulty Modifier</v>
      </c>
    </row>
    <row r="1874" spans="1:11" x14ac:dyDescent="0.2">
      <c r="A1874" s="8" t="str">
        <f>Table7[[#This Row],[Test No.]]&amp;Table7[[#This Row],[Section]]&amp;Table7[[#This Row],[Q. No.]]</f>
        <v>P25E73</v>
      </c>
      <c r="B1874" s="8"/>
      <c r="C1874" s="15" t="s">
        <v>125</v>
      </c>
      <c r="D1874" s="6">
        <v>73</v>
      </c>
      <c r="E1874" s="12" t="s">
        <v>31</v>
      </c>
      <c r="F1874" s="14">
        <v>1</v>
      </c>
      <c r="G1874" s="14" t="s">
        <v>59</v>
      </c>
      <c r="H1874" s="10">
        <v>2</v>
      </c>
      <c r="I1874" s="13" t="s">
        <v>38</v>
      </c>
      <c r="J1874" s="12" t="s">
        <v>394</v>
      </c>
      <c r="K1874" s="11" t="str">
        <f>VLOOKUP(Table7[[#This Row],[CID]],ALY,2,FALSE)</f>
        <v>Pronouns</v>
      </c>
    </row>
    <row r="1875" spans="1:11" x14ac:dyDescent="0.2">
      <c r="A1875" s="8" t="str">
        <f>Table7[[#This Row],[Test No.]]&amp;Table7[[#This Row],[Section]]&amp;Table7[[#This Row],[Q. No.]]</f>
        <v>P25E74</v>
      </c>
      <c r="B1875" s="8"/>
      <c r="C1875" s="15" t="s">
        <v>125</v>
      </c>
      <c r="D1875" s="3">
        <v>74</v>
      </c>
      <c r="E1875" s="12" t="s">
        <v>31</v>
      </c>
      <c r="F1875" s="14">
        <v>2</v>
      </c>
      <c r="G1875" s="13" t="s">
        <v>57</v>
      </c>
      <c r="H1875" s="10">
        <v>4</v>
      </c>
      <c r="I1875" s="13" t="s">
        <v>40</v>
      </c>
      <c r="J1875" s="12" t="s">
        <v>512</v>
      </c>
      <c r="K1875" s="11" t="str">
        <f>VLOOKUP(Table7[[#This Row],[CID]],ALY,2,FALSE)</f>
        <v>Additional Detail &amp; Evidence</v>
      </c>
    </row>
    <row r="1876" spans="1:11" x14ac:dyDescent="0.2">
      <c r="A1876" s="8" t="str">
        <f>Table7[[#This Row],[Test No.]]&amp;Table7[[#This Row],[Section]]&amp;Table7[[#This Row],[Q. No.]]</f>
        <v>P25E75</v>
      </c>
      <c r="B1876" s="8"/>
      <c r="C1876" s="15" t="s">
        <v>125</v>
      </c>
      <c r="D1876" s="3">
        <v>75</v>
      </c>
      <c r="E1876" s="12" t="s">
        <v>31</v>
      </c>
      <c r="F1876" s="14">
        <v>2</v>
      </c>
      <c r="G1876" s="13" t="s">
        <v>57</v>
      </c>
      <c r="H1876" s="10">
        <v>4</v>
      </c>
      <c r="I1876" s="13" t="s">
        <v>40</v>
      </c>
      <c r="J1876" s="12" t="s">
        <v>513</v>
      </c>
      <c r="K1876" s="11" t="str">
        <f>VLOOKUP(Table7[[#This Row],[CID]],ALY,2,FALSE)</f>
        <v>Writer's Goal</v>
      </c>
    </row>
    <row r="1877" spans="1:11" x14ac:dyDescent="0.2">
      <c r="A1877" s="8" t="str">
        <f>Table7[[#This Row],[Test No.]]&amp;Table7[[#This Row],[Section]]&amp;Table7[[#This Row],[Q. No.]]</f>
        <v>P26E1</v>
      </c>
      <c r="B1877" s="8"/>
      <c r="C1877" s="15" t="s">
        <v>124</v>
      </c>
      <c r="D1877" s="6">
        <v>1</v>
      </c>
      <c r="E1877" s="12" t="s">
        <v>31</v>
      </c>
      <c r="F1877" s="14">
        <v>1</v>
      </c>
      <c r="G1877" s="14" t="s">
        <v>59</v>
      </c>
      <c r="H1877" s="10">
        <v>2</v>
      </c>
      <c r="I1877" s="13" t="s">
        <v>38</v>
      </c>
      <c r="J1877" s="12" t="s">
        <v>397</v>
      </c>
      <c r="K1877" s="11" t="str">
        <f>VLOOKUP(Table7[[#This Row],[CID]],ALY,2,FALSE)</f>
        <v>Word Choice</v>
      </c>
    </row>
    <row r="1878" spans="1:11" x14ac:dyDescent="0.2">
      <c r="A1878" s="8" t="str">
        <f>Table7[[#This Row],[Test No.]]&amp;Table7[[#This Row],[Section]]&amp;Table7[[#This Row],[Q. No.]]</f>
        <v>P26E2</v>
      </c>
      <c r="B1878" s="8"/>
      <c r="C1878" s="15" t="s">
        <v>124</v>
      </c>
      <c r="D1878" s="3">
        <v>2</v>
      </c>
      <c r="E1878" s="12" t="s">
        <v>31</v>
      </c>
      <c r="F1878" s="14">
        <v>2</v>
      </c>
      <c r="G1878" s="13" t="s">
        <v>57</v>
      </c>
      <c r="H1878" s="10">
        <v>4</v>
      </c>
      <c r="I1878" s="13" t="s">
        <v>40</v>
      </c>
      <c r="J1878" s="12" t="s">
        <v>513</v>
      </c>
      <c r="K1878" s="11" t="str">
        <f>VLOOKUP(Table7[[#This Row],[CID]],ALY,2,FALSE)</f>
        <v>Writer's Goal</v>
      </c>
    </row>
    <row r="1879" spans="1:11" x14ac:dyDescent="0.2">
      <c r="A1879" s="8" t="str">
        <f>Table7[[#This Row],[Test No.]]&amp;Table7[[#This Row],[Section]]&amp;Table7[[#This Row],[Q. No.]]</f>
        <v>P26E3</v>
      </c>
      <c r="B1879" s="8"/>
      <c r="C1879" s="15" t="s">
        <v>124</v>
      </c>
      <c r="D1879" s="3">
        <v>3</v>
      </c>
      <c r="E1879" s="12" t="s">
        <v>31</v>
      </c>
      <c r="F1879" s="14">
        <v>1</v>
      </c>
      <c r="G1879" s="14" t="s">
        <v>59</v>
      </c>
      <c r="H1879" s="10">
        <v>2</v>
      </c>
      <c r="I1879" s="13" t="s">
        <v>38</v>
      </c>
      <c r="J1879" s="12" t="s">
        <v>395</v>
      </c>
      <c r="K1879" s="11" t="str">
        <f>VLOOKUP(Table7[[#This Row],[CID]],ALY,2,FALSE)</f>
        <v>Verb Forms/Tense Agreement</v>
      </c>
    </row>
    <row r="1880" spans="1:11" x14ac:dyDescent="0.2">
      <c r="A1880" s="8" t="str">
        <f>Table7[[#This Row],[Test No.]]&amp;Table7[[#This Row],[Section]]&amp;Table7[[#This Row],[Q. No.]]</f>
        <v>P26E4</v>
      </c>
      <c r="B1880" s="8"/>
      <c r="C1880" s="15" t="s">
        <v>124</v>
      </c>
      <c r="D1880" s="6">
        <v>4</v>
      </c>
      <c r="E1880" s="12" t="s">
        <v>31</v>
      </c>
      <c r="F1880" s="14">
        <v>1</v>
      </c>
      <c r="G1880" s="14" t="s">
        <v>59</v>
      </c>
      <c r="H1880" s="10">
        <v>2</v>
      </c>
      <c r="I1880" s="13" t="s">
        <v>38</v>
      </c>
      <c r="J1880" s="12" t="s">
        <v>398</v>
      </c>
      <c r="K1880" s="11" t="str">
        <f>VLOOKUP(Table7[[#This Row],[CID]],ALY,2,FALSE)</f>
        <v>Idioms</v>
      </c>
    </row>
    <row r="1881" spans="1:11" x14ac:dyDescent="0.2">
      <c r="A1881" s="8" t="str">
        <f>Table7[[#This Row],[Test No.]]&amp;Table7[[#This Row],[Section]]&amp;Table7[[#This Row],[Q. No.]]</f>
        <v>P26E5</v>
      </c>
      <c r="B1881" s="8"/>
      <c r="C1881" s="15" t="s">
        <v>124</v>
      </c>
      <c r="D1881" s="3">
        <v>5</v>
      </c>
      <c r="E1881" s="12" t="s">
        <v>31</v>
      </c>
      <c r="F1881" s="14">
        <v>2</v>
      </c>
      <c r="G1881" s="13" t="s">
        <v>57</v>
      </c>
      <c r="H1881" s="10">
        <v>6</v>
      </c>
      <c r="I1881" s="13" t="s">
        <v>42</v>
      </c>
      <c r="J1881" s="12" t="s">
        <v>523</v>
      </c>
      <c r="K1881" s="11" t="str">
        <f>VLOOKUP(Table7[[#This Row],[CID]],ALY,2,FALSE)</f>
        <v>Avoiding Ambiguity &amp; Redundancy</v>
      </c>
    </row>
    <row r="1882" spans="1:11" x14ac:dyDescent="0.2">
      <c r="A1882" s="8" t="str">
        <f>Table7[[#This Row],[Test No.]]&amp;Table7[[#This Row],[Section]]&amp;Table7[[#This Row],[Q. No.]]</f>
        <v>P26E6</v>
      </c>
      <c r="B1882" s="8"/>
      <c r="C1882" s="15" t="s">
        <v>124</v>
      </c>
      <c r="D1882" s="3">
        <v>6</v>
      </c>
      <c r="E1882" s="12" t="s">
        <v>31</v>
      </c>
      <c r="F1882" s="14">
        <v>1</v>
      </c>
      <c r="G1882" s="14" t="s">
        <v>59</v>
      </c>
      <c r="H1882" s="10">
        <v>2</v>
      </c>
      <c r="I1882" s="13" t="s">
        <v>38</v>
      </c>
      <c r="J1882" s="12" t="s">
        <v>394</v>
      </c>
      <c r="K1882" s="11" t="str">
        <f>VLOOKUP(Table7[[#This Row],[CID]],ALY,2,FALSE)</f>
        <v>Pronouns</v>
      </c>
    </row>
    <row r="1883" spans="1:11" x14ac:dyDescent="0.2">
      <c r="A1883" s="8" t="str">
        <f>Table7[[#This Row],[Test No.]]&amp;Table7[[#This Row],[Section]]&amp;Table7[[#This Row],[Q. No.]]</f>
        <v>P26E7</v>
      </c>
      <c r="B1883" s="8"/>
      <c r="C1883" s="15" t="s">
        <v>124</v>
      </c>
      <c r="D1883" s="6">
        <v>7</v>
      </c>
      <c r="E1883" s="12" t="s">
        <v>31</v>
      </c>
      <c r="F1883" s="14">
        <v>2</v>
      </c>
      <c r="G1883" s="13" t="s">
        <v>57</v>
      </c>
      <c r="H1883" s="10">
        <v>6</v>
      </c>
      <c r="I1883" s="13" t="s">
        <v>42</v>
      </c>
      <c r="J1883" s="12" t="s">
        <v>522</v>
      </c>
      <c r="K1883" s="11" t="str">
        <f>VLOOKUP(Table7[[#This Row],[CID]],ALY,2,FALSE)</f>
        <v>Effectiveness</v>
      </c>
    </row>
    <row r="1884" spans="1:11" x14ac:dyDescent="0.2">
      <c r="A1884" s="8" t="str">
        <f>Table7[[#This Row],[Test No.]]&amp;Table7[[#This Row],[Section]]&amp;Table7[[#This Row],[Q. No.]]</f>
        <v>P26E8</v>
      </c>
      <c r="B1884" s="8"/>
      <c r="C1884" s="15" t="s">
        <v>124</v>
      </c>
      <c r="D1884" s="3">
        <v>8</v>
      </c>
      <c r="E1884" s="12" t="s">
        <v>31</v>
      </c>
      <c r="F1884" s="14">
        <v>2</v>
      </c>
      <c r="G1884" s="13" t="s">
        <v>57</v>
      </c>
      <c r="H1884" s="10">
        <v>6</v>
      </c>
      <c r="I1884" s="13" t="s">
        <v>42</v>
      </c>
      <c r="J1884" s="12" t="s">
        <v>523</v>
      </c>
      <c r="K1884" s="11" t="str">
        <f>VLOOKUP(Table7[[#This Row],[CID]],ALY,2,FALSE)</f>
        <v>Avoiding Ambiguity &amp; Redundancy</v>
      </c>
    </row>
    <row r="1885" spans="1:11" x14ac:dyDescent="0.2">
      <c r="A1885" s="8" t="str">
        <f>Table7[[#This Row],[Test No.]]&amp;Table7[[#This Row],[Section]]&amp;Table7[[#This Row],[Q. No.]]</f>
        <v>P26E9</v>
      </c>
      <c r="B1885" s="8"/>
      <c r="C1885" s="15" t="s">
        <v>124</v>
      </c>
      <c r="D1885" s="3">
        <v>9</v>
      </c>
      <c r="E1885" s="12" t="s">
        <v>31</v>
      </c>
      <c r="F1885" s="14">
        <v>1</v>
      </c>
      <c r="G1885" s="14" t="s">
        <v>59</v>
      </c>
      <c r="H1885" s="10">
        <v>2</v>
      </c>
      <c r="I1885" s="13" t="s">
        <v>38</v>
      </c>
      <c r="J1885" s="12" t="s">
        <v>397</v>
      </c>
      <c r="K1885" s="11" t="str">
        <f>VLOOKUP(Table7[[#This Row],[CID]],ALY,2,FALSE)</f>
        <v>Word Choice</v>
      </c>
    </row>
    <row r="1886" spans="1:11" x14ac:dyDescent="0.2">
      <c r="A1886" s="8" t="str">
        <f>Table7[[#This Row],[Test No.]]&amp;Table7[[#This Row],[Section]]&amp;Table7[[#This Row],[Q. No.]]</f>
        <v>P26E10</v>
      </c>
      <c r="B1886" s="8"/>
      <c r="C1886" s="15" t="s">
        <v>124</v>
      </c>
      <c r="D1886" s="6">
        <v>10</v>
      </c>
      <c r="E1886" s="12" t="s">
        <v>31</v>
      </c>
      <c r="F1886" s="14">
        <v>2</v>
      </c>
      <c r="G1886" s="13" t="s">
        <v>57</v>
      </c>
      <c r="H1886" s="10">
        <v>4</v>
      </c>
      <c r="I1886" s="13" t="s">
        <v>40</v>
      </c>
      <c r="J1886" s="12" t="s">
        <v>513</v>
      </c>
      <c r="K1886" s="11" t="str">
        <f>VLOOKUP(Table7[[#This Row],[CID]],ALY,2,FALSE)</f>
        <v>Writer's Goal</v>
      </c>
    </row>
    <row r="1887" spans="1:11" x14ac:dyDescent="0.2">
      <c r="A1887" s="8" t="str">
        <f>Table7[[#This Row],[Test No.]]&amp;Table7[[#This Row],[Section]]&amp;Table7[[#This Row],[Q. No.]]</f>
        <v>P26E11</v>
      </c>
      <c r="B1887" s="8"/>
      <c r="C1887" s="15" t="s">
        <v>124</v>
      </c>
      <c r="D1887" s="3">
        <v>11</v>
      </c>
      <c r="E1887" s="12" t="s">
        <v>31</v>
      </c>
      <c r="F1887" s="14">
        <v>2</v>
      </c>
      <c r="G1887" s="13" t="s">
        <v>57</v>
      </c>
      <c r="H1887" s="10">
        <v>4</v>
      </c>
      <c r="I1887" s="13" t="s">
        <v>40</v>
      </c>
      <c r="J1887" s="12" t="s">
        <v>516</v>
      </c>
      <c r="K1887" s="11" t="str">
        <f>VLOOKUP(Table7[[#This Row],[CID]],ALY,2,FALSE)</f>
        <v>Transitions &amp; Topic Sentences</v>
      </c>
    </row>
    <row r="1888" spans="1:11" x14ac:dyDescent="0.2">
      <c r="A1888" s="8" t="str">
        <f>Table7[[#This Row],[Test No.]]&amp;Table7[[#This Row],[Section]]&amp;Table7[[#This Row],[Q. No.]]</f>
        <v>P26E12</v>
      </c>
      <c r="B1888" s="8"/>
      <c r="C1888" s="15" t="s">
        <v>124</v>
      </c>
      <c r="D1888" s="3">
        <v>12</v>
      </c>
      <c r="E1888" s="12" t="s">
        <v>31</v>
      </c>
      <c r="F1888" s="14">
        <v>1</v>
      </c>
      <c r="G1888" s="14" t="s">
        <v>59</v>
      </c>
      <c r="H1888" s="10">
        <v>2</v>
      </c>
      <c r="I1888" s="13" t="s">
        <v>38</v>
      </c>
      <c r="J1888" s="12" t="s">
        <v>398</v>
      </c>
      <c r="K1888" s="11" t="str">
        <f>VLOOKUP(Table7[[#This Row],[CID]],ALY,2,FALSE)</f>
        <v>Idioms</v>
      </c>
    </row>
    <row r="1889" spans="1:11" x14ac:dyDescent="0.2">
      <c r="A1889" s="8" t="str">
        <f>Table7[[#This Row],[Test No.]]&amp;Table7[[#This Row],[Section]]&amp;Table7[[#This Row],[Q. No.]]</f>
        <v>P26E13</v>
      </c>
      <c r="B1889" s="8"/>
      <c r="C1889" s="15" t="s">
        <v>124</v>
      </c>
      <c r="D1889" s="6">
        <v>13</v>
      </c>
      <c r="E1889" s="12" t="s">
        <v>31</v>
      </c>
      <c r="F1889" s="14">
        <v>2</v>
      </c>
      <c r="G1889" s="13" t="s">
        <v>57</v>
      </c>
      <c r="H1889" s="10">
        <v>4</v>
      </c>
      <c r="I1889" s="13" t="s">
        <v>40</v>
      </c>
      <c r="J1889" s="12" t="s">
        <v>514</v>
      </c>
      <c r="K1889" s="11" t="str">
        <f>VLOOKUP(Table7[[#This Row],[CID]],ALY,2,FALSE)</f>
        <v>Relation to Paragraph/Essay</v>
      </c>
    </row>
    <row r="1890" spans="1:11" x14ac:dyDescent="0.2">
      <c r="A1890" s="8" t="str">
        <f>Table7[[#This Row],[Test No.]]&amp;Table7[[#This Row],[Section]]&amp;Table7[[#This Row],[Q. No.]]</f>
        <v>P26E14</v>
      </c>
      <c r="B1890" s="8"/>
      <c r="C1890" s="15" t="s">
        <v>124</v>
      </c>
      <c r="D1890" s="3">
        <v>14</v>
      </c>
      <c r="E1890" s="12" t="s">
        <v>31</v>
      </c>
      <c r="F1890" s="14">
        <v>1</v>
      </c>
      <c r="G1890" s="14" t="s">
        <v>59</v>
      </c>
      <c r="H1890" s="10">
        <v>3</v>
      </c>
      <c r="I1890" s="13" t="s">
        <v>39</v>
      </c>
      <c r="J1890" s="12" t="s">
        <v>402</v>
      </c>
      <c r="K1890" s="11" t="str">
        <f>VLOOKUP(Table7[[#This Row],[CID]],ALY,2,FALSE)</f>
        <v>Faulty Modifier</v>
      </c>
    </row>
    <row r="1891" spans="1:11" x14ac:dyDescent="0.2">
      <c r="A1891" s="8" t="str">
        <f>Table7[[#This Row],[Test No.]]&amp;Table7[[#This Row],[Section]]&amp;Table7[[#This Row],[Q. No.]]</f>
        <v>P26E15</v>
      </c>
      <c r="B1891" s="8"/>
      <c r="C1891" s="15" t="s">
        <v>124</v>
      </c>
      <c r="D1891" s="3">
        <v>15</v>
      </c>
      <c r="E1891" s="12" t="s">
        <v>31</v>
      </c>
      <c r="F1891" s="14">
        <v>1</v>
      </c>
      <c r="G1891" s="14" t="s">
        <v>59</v>
      </c>
      <c r="H1891" s="10">
        <v>2</v>
      </c>
      <c r="I1891" s="13" t="s">
        <v>38</v>
      </c>
      <c r="J1891" s="12" t="s">
        <v>398</v>
      </c>
      <c r="K1891" s="11" t="str">
        <f>VLOOKUP(Table7[[#This Row],[CID]],ALY,2,FALSE)</f>
        <v>Idioms</v>
      </c>
    </row>
    <row r="1892" spans="1:11" x14ac:dyDescent="0.2">
      <c r="A1892" s="8" t="str">
        <f>Table7[[#This Row],[Test No.]]&amp;Table7[[#This Row],[Section]]&amp;Table7[[#This Row],[Q. No.]]</f>
        <v>P26E16</v>
      </c>
      <c r="B1892" s="8"/>
      <c r="C1892" s="15" t="s">
        <v>124</v>
      </c>
      <c r="D1892" s="6">
        <v>16</v>
      </c>
      <c r="E1892" s="12" t="s">
        <v>31</v>
      </c>
      <c r="F1892" s="14">
        <v>2</v>
      </c>
      <c r="G1892" s="13" t="s">
        <v>57</v>
      </c>
      <c r="H1892" s="10">
        <v>6</v>
      </c>
      <c r="I1892" s="13" t="s">
        <v>42</v>
      </c>
      <c r="J1892" s="12" t="s">
        <v>523</v>
      </c>
      <c r="K1892" s="11" t="str">
        <f>VLOOKUP(Table7[[#This Row],[CID]],ALY,2,FALSE)</f>
        <v>Avoiding Ambiguity &amp; Redundancy</v>
      </c>
    </row>
    <row r="1893" spans="1:11" x14ac:dyDescent="0.2">
      <c r="A1893" s="8" t="str">
        <f>Table7[[#This Row],[Test No.]]&amp;Table7[[#This Row],[Section]]&amp;Table7[[#This Row],[Q. No.]]</f>
        <v>P26E17</v>
      </c>
      <c r="B1893" s="8"/>
      <c r="C1893" s="15" t="s">
        <v>124</v>
      </c>
      <c r="D1893" s="3">
        <v>17</v>
      </c>
      <c r="E1893" s="12" t="s">
        <v>31</v>
      </c>
      <c r="F1893" s="14">
        <v>2</v>
      </c>
      <c r="G1893" s="13" t="s">
        <v>57</v>
      </c>
      <c r="H1893" s="10">
        <v>6</v>
      </c>
      <c r="I1893" s="13" t="s">
        <v>42</v>
      </c>
      <c r="J1893" s="12" t="s">
        <v>521</v>
      </c>
      <c r="K1893" s="11" t="str">
        <f>VLOOKUP(Table7[[#This Row],[CID]],ALY,2,FALSE)</f>
        <v>Word Choice</v>
      </c>
    </row>
    <row r="1894" spans="1:11" x14ac:dyDescent="0.2">
      <c r="A1894" s="8" t="str">
        <f>Table7[[#This Row],[Test No.]]&amp;Table7[[#This Row],[Section]]&amp;Table7[[#This Row],[Q. No.]]</f>
        <v>P26E18</v>
      </c>
      <c r="B1894" s="8"/>
      <c r="C1894" s="15" t="s">
        <v>124</v>
      </c>
      <c r="D1894" s="3">
        <v>18</v>
      </c>
      <c r="E1894" s="12" t="s">
        <v>31</v>
      </c>
      <c r="F1894" s="14">
        <v>1</v>
      </c>
      <c r="G1894" s="14" t="s">
        <v>59</v>
      </c>
      <c r="H1894" s="10">
        <v>3</v>
      </c>
      <c r="I1894" s="13" t="s">
        <v>39</v>
      </c>
      <c r="J1894" s="12" t="s">
        <v>400</v>
      </c>
      <c r="K1894" s="11" t="str">
        <f>VLOOKUP(Table7[[#This Row],[CID]],ALY,2,FALSE)</f>
        <v>Run-On Sentence</v>
      </c>
    </row>
    <row r="1895" spans="1:11" x14ac:dyDescent="0.2">
      <c r="A1895" s="8" t="str">
        <f>Table7[[#This Row],[Test No.]]&amp;Table7[[#This Row],[Section]]&amp;Table7[[#This Row],[Q. No.]]</f>
        <v>P26E19</v>
      </c>
      <c r="B1895" s="8"/>
      <c r="C1895" s="15" t="s">
        <v>124</v>
      </c>
      <c r="D1895" s="6">
        <v>19</v>
      </c>
      <c r="E1895" s="12" t="s">
        <v>31</v>
      </c>
      <c r="F1895" s="14">
        <v>2</v>
      </c>
      <c r="G1895" s="13" t="s">
        <v>57</v>
      </c>
      <c r="H1895" s="10">
        <v>6</v>
      </c>
      <c r="I1895" s="13" t="s">
        <v>42</v>
      </c>
      <c r="J1895" s="12" t="s">
        <v>522</v>
      </c>
      <c r="K1895" s="11" t="str">
        <f>VLOOKUP(Table7[[#This Row],[CID]],ALY,2,FALSE)</f>
        <v>Effectiveness</v>
      </c>
    </row>
    <row r="1896" spans="1:11" x14ac:dyDescent="0.2">
      <c r="A1896" s="8" t="str">
        <f>Table7[[#This Row],[Test No.]]&amp;Table7[[#This Row],[Section]]&amp;Table7[[#This Row],[Q. No.]]</f>
        <v>P26E20</v>
      </c>
      <c r="B1896" s="8"/>
      <c r="C1896" s="15" t="s">
        <v>124</v>
      </c>
      <c r="D1896" s="3">
        <v>20</v>
      </c>
      <c r="E1896" s="12" t="s">
        <v>31</v>
      </c>
      <c r="F1896" s="14">
        <v>1</v>
      </c>
      <c r="G1896" s="14" t="s">
        <v>59</v>
      </c>
      <c r="H1896" s="10">
        <v>2</v>
      </c>
      <c r="I1896" s="13" t="s">
        <v>38</v>
      </c>
      <c r="J1896" s="12" t="s">
        <v>394</v>
      </c>
      <c r="K1896" s="11" t="str">
        <f>VLOOKUP(Table7[[#This Row],[CID]],ALY,2,FALSE)</f>
        <v>Pronouns</v>
      </c>
    </row>
    <row r="1897" spans="1:11" x14ac:dyDescent="0.2">
      <c r="A1897" s="8" t="str">
        <f>Table7[[#This Row],[Test No.]]&amp;Table7[[#This Row],[Section]]&amp;Table7[[#This Row],[Q. No.]]</f>
        <v>P26E21</v>
      </c>
      <c r="B1897" s="8"/>
      <c r="C1897" s="15" t="s">
        <v>124</v>
      </c>
      <c r="D1897" s="3">
        <v>21</v>
      </c>
      <c r="E1897" s="12" t="s">
        <v>31</v>
      </c>
      <c r="F1897" s="14">
        <v>1</v>
      </c>
      <c r="G1897" s="14" t="s">
        <v>59</v>
      </c>
      <c r="H1897" s="10">
        <v>3</v>
      </c>
      <c r="I1897" s="13" t="s">
        <v>39</v>
      </c>
      <c r="J1897" s="12" t="s">
        <v>402</v>
      </c>
      <c r="K1897" s="11" t="str">
        <f>VLOOKUP(Table7[[#This Row],[CID]],ALY,2,FALSE)</f>
        <v>Faulty Modifier</v>
      </c>
    </row>
    <row r="1898" spans="1:11" x14ac:dyDescent="0.2">
      <c r="A1898" s="8" t="str">
        <f>Table7[[#This Row],[Test No.]]&amp;Table7[[#This Row],[Section]]&amp;Table7[[#This Row],[Q. No.]]</f>
        <v>P26E22</v>
      </c>
      <c r="B1898" s="8"/>
      <c r="C1898" s="15" t="s">
        <v>124</v>
      </c>
      <c r="D1898" s="6">
        <v>22</v>
      </c>
      <c r="E1898" s="12" t="s">
        <v>31</v>
      </c>
      <c r="F1898" s="14">
        <v>1</v>
      </c>
      <c r="G1898" s="14" t="s">
        <v>59</v>
      </c>
      <c r="H1898" s="14">
        <v>1</v>
      </c>
      <c r="I1898" s="14" t="s">
        <v>37</v>
      </c>
      <c r="J1898" s="12" t="s">
        <v>387</v>
      </c>
      <c r="K1898" s="11" t="str">
        <f>VLOOKUP(Table7[[#This Row],[CID]],ALY,2,FALSE)</f>
        <v>Commas</v>
      </c>
    </row>
    <row r="1899" spans="1:11" x14ac:dyDescent="0.2">
      <c r="A1899" s="8" t="str">
        <f>Table7[[#This Row],[Test No.]]&amp;Table7[[#This Row],[Section]]&amp;Table7[[#This Row],[Q. No.]]</f>
        <v>P26E23</v>
      </c>
      <c r="B1899" s="8"/>
      <c r="C1899" s="15" t="s">
        <v>124</v>
      </c>
      <c r="D1899" s="3">
        <v>23</v>
      </c>
      <c r="E1899" s="12" t="s">
        <v>31</v>
      </c>
      <c r="F1899" s="14">
        <v>1</v>
      </c>
      <c r="G1899" s="14" t="s">
        <v>59</v>
      </c>
      <c r="H1899" s="10">
        <v>2</v>
      </c>
      <c r="I1899" s="13" t="s">
        <v>38</v>
      </c>
      <c r="J1899" s="12" t="s">
        <v>397</v>
      </c>
      <c r="K1899" s="11" t="str">
        <f>VLOOKUP(Table7[[#This Row],[CID]],ALY,2,FALSE)</f>
        <v>Word Choice</v>
      </c>
    </row>
    <row r="1900" spans="1:11" x14ac:dyDescent="0.2">
      <c r="A1900" s="8" t="str">
        <f>Table7[[#This Row],[Test No.]]&amp;Table7[[#This Row],[Section]]&amp;Table7[[#This Row],[Q. No.]]</f>
        <v>P26E24</v>
      </c>
      <c r="B1900" s="8"/>
      <c r="C1900" s="15" t="s">
        <v>124</v>
      </c>
      <c r="D1900" s="3">
        <v>24</v>
      </c>
      <c r="E1900" s="12" t="s">
        <v>31</v>
      </c>
      <c r="F1900" s="14">
        <v>1</v>
      </c>
      <c r="G1900" s="14" t="s">
        <v>59</v>
      </c>
      <c r="H1900" s="10">
        <v>2</v>
      </c>
      <c r="I1900" s="13" t="s">
        <v>38</v>
      </c>
      <c r="J1900" s="12" t="s">
        <v>395</v>
      </c>
      <c r="K1900" s="11" t="str">
        <f>VLOOKUP(Table7[[#This Row],[CID]],ALY,2,FALSE)</f>
        <v>Verb Forms/Tense Agreement</v>
      </c>
    </row>
    <row r="1901" spans="1:11" x14ac:dyDescent="0.2">
      <c r="A1901" s="8" t="str">
        <f>Table7[[#This Row],[Test No.]]&amp;Table7[[#This Row],[Section]]&amp;Table7[[#This Row],[Q. No.]]</f>
        <v>P26E25</v>
      </c>
      <c r="B1901" s="8"/>
      <c r="C1901" s="15" t="s">
        <v>124</v>
      </c>
      <c r="D1901" s="6">
        <v>25</v>
      </c>
      <c r="E1901" s="12" t="s">
        <v>31</v>
      </c>
      <c r="F1901" s="14">
        <v>2</v>
      </c>
      <c r="G1901" s="13" t="s">
        <v>57</v>
      </c>
      <c r="H1901" s="10">
        <v>4</v>
      </c>
      <c r="I1901" s="13" t="s">
        <v>40</v>
      </c>
      <c r="J1901" s="12" t="s">
        <v>512</v>
      </c>
      <c r="K1901" s="11" t="str">
        <f>VLOOKUP(Table7[[#This Row],[CID]],ALY,2,FALSE)</f>
        <v>Additional Detail &amp; Evidence</v>
      </c>
    </row>
    <row r="1902" spans="1:11" x14ac:dyDescent="0.2">
      <c r="A1902" s="8" t="str">
        <f>Table7[[#This Row],[Test No.]]&amp;Table7[[#This Row],[Section]]&amp;Table7[[#This Row],[Q. No.]]</f>
        <v>P26E26</v>
      </c>
      <c r="B1902" s="8"/>
      <c r="C1902" s="15" t="s">
        <v>124</v>
      </c>
      <c r="D1902" s="3">
        <v>26</v>
      </c>
      <c r="E1902" s="12" t="s">
        <v>31</v>
      </c>
      <c r="F1902" s="14">
        <v>2</v>
      </c>
      <c r="G1902" s="13" t="s">
        <v>57</v>
      </c>
      <c r="H1902" s="10">
        <v>4</v>
      </c>
      <c r="I1902" s="13" t="s">
        <v>40</v>
      </c>
      <c r="J1902" s="12" t="s">
        <v>516</v>
      </c>
      <c r="K1902" s="11" t="str">
        <f>VLOOKUP(Table7[[#This Row],[CID]],ALY,2,FALSE)</f>
        <v>Transitions &amp; Topic Sentences</v>
      </c>
    </row>
    <row r="1903" spans="1:11" x14ac:dyDescent="0.2">
      <c r="A1903" s="8" t="str">
        <f>Table7[[#This Row],[Test No.]]&amp;Table7[[#This Row],[Section]]&amp;Table7[[#This Row],[Q. No.]]</f>
        <v>P26E27</v>
      </c>
      <c r="B1903" s="8"/>
      <c r="C1903" s="15" t="s">
        <v>124</v>
      </c>
      <c r="D1903" s="3">
        <v>27</v>
      </c>
      <c r="E1903" s="12" t="s">
        <v>31</v>
      </c>
      <c r="F1903" s="14">
        <v>1</v>
      </c>
      <c r="G1903" s="14" t="s">
        <v>59</v>
      </c>
      <c r="H1903" s="10">
        <v>2</v>
      </c>
      <c r="I1903" s="13" t="s">
        <v>38</v>
      </c>
      <c r="J1903" s="12" t="s">
        <v>395</v>
      </c>
      <c r="K1903" s="11" t="str">
        <f>VLOOKUP(Table7[[#This Row],[CID]],ALY,2,FALSE)</f>
        <v>Verb Forms/Tense Agreement</v>
      </c>
    </row>
    <row r="1904" spans="1:11" x14ac:dyDescent="0.2">
      <c r="A1904" s="8" t="str">
        <f>Table7[[#This Row],[Test No.]]&amp;Table7[[#This Row],[Section]]&amp;Table7[[#This Row],[Q. No.]]</f>
        <v>P26E28</v>
      </c>
      <c r="B1904" s="8"/>
      <c r="C1904" s="15" t="s">
        <v>124</v>
      </c>
      <c r="D1904" s="6">
        <v>28</v>
      </c>
      <c r="E1904" s="12" t="s">
        <v>31</v>
      </c>
      <c r="F1904" s="14">
        <v>2</v>
      </c>
      <c r="G1904" s="13" t="s">
        <v>57</v>
      </c>
      <c r="H1904" s="10">
        <v>6</v>
      </c>
      <c r="I1904" s="13" t="s">
        <v>42</v>
      </c>
      <c r="J1904" s="12" t="s">
        <v>521</v>
      </c>
      <c r="K1904" s="11" t="str">
        <f>VLOOKUP(Table7[[#This Row],[CID]],ALY,2,FALSE)</f>
        <v>Word Choice</v>
      </c>
    </row>
    <row r="1905" spans="1:11" x14ac:dyDescent="0.2">
      <c r="A1905" s="8" t="str">
        <f>Table7[[#This Row],[Test No.]]&amp;Table7[[#This Row],[Section]]&amp;Table7[[#This Row],[Q. No.]]</f>
        <v>P26E29</v>
      </c>
      <c r="B1905" s="8"/>
      <c r="C1905" s="15" t="s">
        <v>124</v>
      </c>
      <c r="D1905" s="3">
        <v>29</v>
      </c>
      <c r="E1905" s="12" t="s">
        <v>31</v>
      </c>
      <c r="F1905" s="14">
        <v>1</v>
      </c>
      <c r="G1905" s="14" t="s">
        <v>59</v>
      </c>
      <c r="H1905" s="14">
        <v>1</v>
      </c>
      <c r="I1905" s="14" t="s">
        <v>37</v>
      </c>
      <c r="J1905" s="12" t="s">
        <v>388</v>
      </c>
      <c r="K1905" s="11" t="str">
        <f>VLOOKUP(Table7[[#This Row],[CID]],ALY,2,FALSE)</f>
        <v>Apostrophes</v>
      </c>
    </row>
    <row r="1906" spans="1:11" x14ac:dyDescent="0.2">
      <c r="A1906" s="8" t="str">
        <f>Table7[[#This Row],[Test No.]]&amp;Table7[[#This Row],[Section]]&amp;Table7[[#This Row],[Q. No.]]</f>
        <v>P26E30</v>
      </c>
      <c r="B1906" s="8"/>
      <c r="C1906" s="15" t="s">
        <v>124</v>
      </c>
      <c r="D1906" s="3">
        <v>30</v>
      </c>
      <c r="E1906" s="12" t="s">
        <v>31</v>
      </c>
      <c r="F1906" s="14">
        <v>1</v>
      </c>
      <c r="G1906" s="14" t="s">
        <v>59</v>
      </c>
      <c r="H1906" s="10">
        <v>2</v>
      </c>
      <c r="I1906" s="13" t="s">
        <v>38</v>
      </c>
      <c r="J1906" s="12" t="s">
        <v>398</v>
      </c>
      <c r="K1906" s="11" t="str">
        <f>VLOOKUP(Table7[[#This Row],[CID]],ALY,2,FALSE)</f>
        <v>Idioms</v>
      </c>
    </row>
    <row r="1907" spans="1:11" x14ac:dyDescent="0.2">
      <c r="A1907" s="8" t="str">
        <f>Table7[[#This Row],[Test No.]]&amp;Table7[[#This Row],[Section]]&amp;Table7[[#This Row],[Q. No.]]</f>
        <v>P26E31</v>
      </c>
      <c r="B1907" s="8"/>
      <c r="C1907" s="15" t="s">
        <v>124</v>
      </c>
      <c r="D1907" s="6">
        <v>31</v>
      </c>
      <c r="E1907" s="12" t="s">
        <v>31</v>
      </c>
      <c r="F1907" s="14">
        <v>1</v>
      </c>
      <c r="G1907" s="14" t="s">
        <v>59</v>
      </c>
      <c r="H1907" s="14">
        <v>1</v>
      </c>
      <c r="I1907" s="14" t="s">
        <v>37</v>
      </c>
      <c r="J1907" s="12" t="s">
        <v>388</v>
      </c>
      <c r="K1907" s="11" t="str">
        <f>VLOOKUP(Table7[[#This Row],[CID]],ALY,2,FALSE)</f>
        <v>Apostrophes</v>
      </c>
    </row>
    <row r="1908" spans="1:11" x14ac:dyDescent="0.2">
      <c r="A1908" s="8" t="str">
        <f>Table7[[#This Row],[Test No.]]&amp;Table7[[#This Row],[Section]]&amp;Table7[[#This Row],[Q. No.]]</f>
        <v>P26E32</v>
      </c>
      <c r="B1908" s="8"/>
      <c r="C1908" s="15" t="s">
        <v>124</v>
      </c>
      <c r="D1908" s="6">
        <v>32</v>
      </c>
      <c r="E1908" s="12" t="s">
        <v>31</v>
      </c>
      <c r="F1908" s="14">
        <v>1</v>
      </c>
      <c r="G1908" s="14" t="s">
        <v>59</v>
      </c>
      <c r="H1908" s="10">
        <v>3</v>
      </c>
      <c r="I1908" s="13" t="s">
        <v>39</v>
      </c>
      <c r="J1908" s="12" t="s">
        <v>399</v>
      </c>
      <c r="K1908" s="11" t="str">
        <f>VLOOKUP(Table7[[#This Row],[CID]],ALY,2,FALSE)</f>
        <v>Sentence Fragment</v>
      </c>
    </row>
    <row r="1909" spans="1:11" x14ac:dyDescent="0.2">
      <c r="A1909" s="8" t="str">
        <f>Table7[[#This Row],[Test No.]]&amp;Table7[[#This Row],[Section]]&amp;Table7[[#This Row],[Q. No.]]</f>
        <v>P26E33</v>
      </c>
      <c r="B1909" s="8"/>
      <c r="C1909" s="15" t="s">
        <v>124</v>
      </c>
      <c r="D1909" s="6">
        <v>33</v>
      </c>
      <c r="E1909" s="12" t="s">
        <v>31</v>
      </c>
      <c r="F1909" s="14">
        <v>1</v>
      </c>
      <c r="G1909" s="14" t="s">
        <v>59</v>
      </c>
      <c r="H1909" s="10">
        <v>2</v>
      </c>
      <c r="I1909" s="13" t="s">
        <v>38</v>
      </c>
      <c r="J1909" s="12" t="s">
        <v>394</v>
      </c>
      <c r="K1909" s="11" t="str">
        <f>VLOOKUP(Table7[[#This Row],[CID]],ALY,2,FALSE)</f>
        <v>Pronouns</v>
      </c>
    </row>
    <row r="1910" spans="1:11" x14ac:dyDescent="0.2">
      <c r="A1910" s="8" t="str">
        <f>Table7[[#This Row],[Test No.]]&amp;Table7[[#This Row],[Section]]&amp;Table7[[#This Row],[Q. No.]]</f>
        <v>P26E34</v>
      </c>
      <c r="B1910" s="8"/>
      <c r="C1910" s="15" t="s">
        <v>124</v>
      </c>
      <c r="D1910" s="6">
        <v>34</v>
      </c>
      <c r="E1910" s="12" t="s">
        <v>31</v>
      </c>
      <c r="F1910" s="14">
        <v>2</v>
      </c>
      <c r="G1910" s="13" t="s">
        <v>57</v>
      </c>
      <c r="H1910" s="10">
        <v>4</v>
      </c>
      <c r="I1910" s="13" t="s">
        <v>40</v>
      </c>
      <c r="J1910" s="12" t="s">
        <v>512</v>
      </c>
      <c r="K1910" s="11" t="str">
        <f>VLOOKUP(Table7[[#This Row],[CID]],ALY,2,FALSE)</f>
        <v>Additional Detail &amp; Evidence</v>
      </c>
    </row>
    <row r="1911" spans="1:11" x14ac:dyDescent="0.2">
      <c r="A1911" s="8" t="str">
        <f>Table7[[#This Row],[Test No.]]&amp;Table7[[#This Row],[Section]]&amp;Table7[[#This Row],[Q. No.]]</f>
        <v>P26E35</v>
      </c>
      <c r="B1911" s="8"/>
      <c r="C1911" s="15" t="s">
        <v>124</v>
      </c>
      <c r="D1911" s="6">
        <v>35</v>
      </c>
      <c r="E1911" s="12" t="s">
        <v>31</v>
      </c>
      <c r="F1911" s="14">
        <v>1</v>
      </c>
      <c r="G1911" s="14" t="s">
        <v>59</v>
      </c>
      <c r="H1911" s="10">
        <v>3</v>
      </c>
      <c r="I1911" s="13" t="s">
        <v>39</v>
      </c>
      <c r="J1911" s="12" t="s">
        <v>400</v>
      </c>
      <c r="K1911" s="11" t="str">
        <f>VLOOKUP(Table7[[#This Row],[CID]],ALY,2,FALSE)</f>
        <v>Run-On Sentence</v>
      </c>
    </row>
    <row r="1912" spans="1:11" x14ac:dyDescent="0.2">
      <c r="A1912" s="8" t="str">
        <f>Table7[[#This Row],[Test No.]]&amp;Table7[[#This Row],[Section]]&amp;Table7[[#This Row],[Q. No.]]</f>
        <v>P26E36</v>
      </c>
      <c r="B1912" s="8"/>
      <c r="C1912" s="15" t="s">
        <v>124</v>
      </c>
      <c r="D1912" s="6">
        <v>36</v>
      </c>
      <c r="E1912" s="12" t="s">
        <v>31</v>
      </c>
      <c r="F1912" s="14">
        <v>2</v>
      </c>
      <c r="G1912" s="13" t="s">
        <v>57</v>
      </c>
      <c r="H1912" s="10">
        <v>5</v>
      </c>
      <c r="I1912" s="13" t="s">
        <v>41</v>
      </c>
      <c r="J1912" s="12" t="s">
        <v>518</v>
      </c>
      <c r="K1912" s="11" t="str">
        <f>VLOOKUP(Table7[[#This Row],[CID]],ALY,2,FALSE)</f>
        <v>Unity &amp; Coherence</v>
      </c>
    </row>
    <row r="1913" spans="1:11" x14ac:dyDescent="0.2">
      <c r="A1913" s="8" t="str">
        <f>Table7[[#This Row],[Test No.]]&amp;Table7[[#This Row],[Section]]&amp;Table7[[#This Row],[Q. No.]]</f>
        <v>P26E37</v>
      </c>
      <c r="B1913" s="8"/>
      <c r="C1913" s="15" t="s">
        <v>124</v>
      </c>
      <c r="D1913" s="6">
        <v>37</v>
      </c>
      <c r="E1913" s="12" t="s">
        <v>31</v>
      </c>
      <c r="F1913" s="14">
        <v>1</v>
      </c>
      <c r="G1913" s="14" t="s">
        <v>59</v>
      </c>
      <c r="H1913" s="10">
        <v>2</v>
      </c>
      <c r="I1913" s="13" t="s">
        <v>38</v>
      </c>
      <c r="J1913" s="12" t="s">
        <v>394</v>
      </c>
      <c r="K1913" s="11" t="str">
        <f>VLOOKUP(Table7[[#This Row],[CID]],ALY,2,FALSE)</f>
        <v>Pronouns</v>
      </c>
    </row>
    <row r="1914" spans="1:11" x14ac:dyDescent="0.2">
      <c r="A1914" s="8" t="str">
        <f>Table7[[#This Row],[Test No.]]&amp;Table7[[#This Row],[Section]]&amp;Table7[[#This Row],[Q. No.]]</f>
        <v>P26E38</v>
      </c>
      <c r="B1914" s="8"/>
      <c r="C1914" s="15" t="s">
        <v>124</v>
      </c>
      <c r="D1914" s="6">
        <v>38</v>
      </c>
      <c r="E1914" s="12" t="s">
        <v>31</v>
      </c>
      <c r="F1914" s="14">
        <v>1</v>
      </c>
      <c r="G1914" s="14" t="s">
        <v>59</v>
      </c>
      <c r="H1914" s="10">
        <v>2</v>
      </c>
      <c r="I1914" s="13" t="s">
        <v>38</v>
      </c>
      <c r="J1914" s="12" t="s">
        <v>395</v>
      </c>
      <c r="K1914" s="11" t="str">
        <f>VLOOKUP(Table7[[#This Row],[CID]],ALY,2,FALSE)</f>
        <v>Verb Forms/Tense Agreement</v>
      </c>
    </row>
    <row r="1915" spans="1:11" x14ac:dyDescent="0.2">
      <c r="A1915" s="8" t="str">
        <f>Table7[[#This Row],[Test No.]]&amp;Table7[[#This Row],[Section]]&amp;Table7[[#This Row],[Q. No.]]</f>
        <v>P26E39</v>
      </c>
      <c r="B1915" s="8"/>
      <c r="C1915" s="15" t="s">
        <v>124</v>
      </c>
      <c r="D1915" s="6">
        <v>39</v>
      </c>
      <c r="E1915" s="12" t="s">
        <v>31</v>
      </c>
      <c r="F1915" s="14">
        <v>2</v>
      </c>
      <c r="G1915" s="13" t="s">
        <v>57</v>
      </c>
      <c r="H1915" s="10">
        <v>6</v>
      </c>
      <c r="I1915" s="13" t="s">
        <v>42</v>
      </c>
      <c r="J1915" s="12" t="s">
        <v>523</v>
      </c>
      <c r="K1915" s="11" t="str">
        <f>VLOOKUP(Table7[[#This Row],[CID]],ALY,2,FALSE)</f>
        <v>Avoiding Ambiguity &amp; Redundancy</v>
      </c>
    </row>
    <row r="1916" spans="1:11" x14ac:dyDescent="0.2">
      <c r="A1916" s="8" t="str">
        <f>Table7[[#This Row],[Test No.]]&amp;Table7[[#This Row],[Section]]&amp;Table7[[#This Row],[Q. No.]]</f>
        <v>P26E40</v>
      </c>
      <c r="B1916" s="8"/>
      <c r="C1916" s="15" t="s">
        <v>124</v>
      </c>
      <c r="D1916" s="6">
        <v>40</v>
      </c>
      <c r="E1916" s="12" t="s">
        <v>31</v>
      </c>
      <c r="F1916" s="14">
        <v>1</v>
      </c>
      <c r="G1916" s="14" t="s">
        <v>59</v>
      </c>
      <c r="H1916" s="10">
        <v>3</v>
      </c>
      <c r="I1916" s="13" t="s">
        <v>39</v>
      </c>
      <c r="J1916" s="12" t="s">
        <v>399</v>
      </c>
      <c r="K1916" s="11" t="str">
        <f>VLOOKUP(Table7[[#This Row],[CID]],ALY,2,FALSE)</f>
        <v>Sentence Fragment</v>
      </c>
    </row>
    <row r="1917" spans="1:11" x14ac:dyDescent="0.2">
      <c r="A1917" s="8" t="str">
        <f>Table7[[#This Row],[Test No.]]&amp;Table7[[#This Row],[Section]]&amp;Table7[[#This Row],[Q. No.]]</f>
        <v>P26E41</v>
      </c>
      <c r="B1917" s="8"/>
      <c r="C1917" s="15" t="s">
        <v>124</v>
      </c>
      <c r="D1917" s="6">
        <v>41</v>
      </c>
      <c r="E1917" s="12" t="s">
        <v>31</v>
      </c>
      <c r="F1917" s="14">
        <v>2</v>
      </c>
      <c r="G1917" s="13" t="s">
        <v>57</v>
      </c>
      <c r="H1917" s="10">
        <v>6</v>
      </c>
      <c r="I1917" s="13" t="s">
        <v>42</v>
      </c>
      <c r="J1917" s="12" t="s">
        <v>522</v>
      </c>
      <c r="K1917" s="11" t="str">
        <f>VLOOKUP(Table7[[#This Row],[CID]],ALY,2,FALSE)</f>
        <v>Effectiveness</v>
      </c>
    </row>
    <row r="1918" spans="1:11" x14ac:dyDescent="0.2">
      <c r="A1918" s="8" t="str">
        <f>Table7[[#This Row],[Test No.]]&amp;Table7[[#This Row],[Section]]&amp;Table7[[#This Row],[Q. No.]]</f>
        <v>P26E42</v>
      </c>
      <c r="B1918" s="8"/>
      <c r="C1918" s="15" t="s">
        <v>124</v>
      </c>
      <c r="D1918" s="6">
        <v>42</v>
      </c>
      <c r="E1918" s="12" t="s">
        <v>31</v>
      </c>
      <c r="F1918" s="14">
        <v>2</v>
      </c>
      <c r="G1918" s="13" t="s">
        <v>57</v>
      </c>
      <c r="H1918" s="10">
        <v>6</v>
      </c>
      <c r="I1918" s="13" t="s">
        <v>42</v>
      </c>
      <c r="J1918" s="12" t="s">
        <v>523</v>
      </c>
      <c r="K1918" s="11" t="str">
        <f>VLOOKUP(Table7[[#This Row],[CID]],ALY,2,FALSE)</f>
        <v>Avoiding Ambiguity &amp; Redundancy</v>
      </c>
    </row>
    <row r="1919" spans="1:11" x14ac:dyDescent="0.2">
      <c r="A1919" s="8" t="str">
        <f>Table7[[#This Row],[Test No.]]&amp;Table7[[#This Row],[Section]]&amp;Table7[[#This Row],[Q. No.]]</f>
        <v>P26E43</v>
      </c>
      <c r="B1919" s="8"/>
      <c r="C1919" s="15" t="s">
        <v>124</v>
      </c>
      <c r="D1919" s="6">
        <v>43</v>
      </c>
      <c r="E1919" s="12" t="s">
        <v>31</v>
      </c>
      <c r="F1919" s="14">
        <v>2</v>
      </c>
      <c r="G1919" s="13" t="s">
        <v>57</v>
      </c>
      <c r="H1919" s="10">
        <v>6</v>
      </c>
      <c r="I1919" s="13" t="s">
        <v>42</v>
      </c>
      <c r="J1919" s="12" t="s">
        <v>523</v>
      </c>
      <c r="K1919" s="11" t="str">
        <f>VLOOKUP(Table7[[#This Row],[CID]],ALY,2,FALSE)</f>
        <v>Avoiding Ambiguity &amp; Redundancy</v>
      </c>
    </row>
    <row r="1920" spans="1:11" x14ac:dyDescent="0.2">
      <c r="A1920" s="8" t="str">
        <f>Table7[[#This Row],[Test No.]]&amp;Table7[[#This Row],[Section]]&amp;Table7[[#This Row],[Q. No.]]</f>
        <v>P26E44</v>
      </c>
      <c r="B1920" s="8"/>
      <c r="C1920" s="15" t="s">
        <v>124</v>
      </c>
      <c r="D1920" s="6">
        <v>44</v>
      </c>
      <c r="E1920" s="12" t="s">
        <v>31</v>
      </c>
      <c r="F1920" s="14">
        <v>2</v>
      </c>
      <c r="G1920" s="13" t="s">
        <v>57</v>
      </c>
      <c r="H1920" s="10">
        <v>5</v>
      </c>
      <c r="I1920" s="13" t="s">
        <v>41</v>
      </c>
      <c r="J1920" s="12" t="s">
        <v>519</v>
      </c>
      <c r="K1920" s="11" t="str">
        <f>VLOOKUP(Table7[[#This Row],[CID]],ALY,2,FALSE)</f>
        <v>Opening/Transitional/Closing</v>
      </c>
    </row>
    <row r="1921" spans="1:11" x14ac:dyDescent="0.2">
      <c r="A1921" s="8" t="str">
        <f>Table7[[#This Row],[Test No.]]&amp;Table7[[#This Row],[Section]]&amp;Table7[[#This Row],[Q. No.]]</f>
        <v>P26E45</v>
      </c>
      <c r="B1921" s="8"/>
      <c r="C1921" s="15" t="s">
        <v>124</v>
      </c>
      <c r="D1921" s="6">
        <v>45</v>
      </c>
      <c r="E1921" s="12" t="s">
        <v>31</v>
      </c>
      <c r="F1921" s="14">
        <v>2</v>
      </c>
      <c r="G1921" s="13" t="s">
        <v>57</v>
      </c>
      <c r="H1921" s="10">
        <v>5</v>
      </c>
      <c r="I1921" s="13" t="s">
        <v>41</v>
      </c>
      <c r="J1921" s="12" t="s">
        <v>520</v>
      </c>
      <c r="K1921" s="11" t="str">
        <f>VLOOKUP(Table7[[#This Row],[CID]],ALY,2,FALSE)</f>
        <v>Reorganization</v>
      </c>
    </row>
    <row r="1922" spans="1:11" x14ac:dyDescent="0.2">
      <c r="A1922" s="8" t="str">
        <f>Table7[[#This Row],[Test No.]]&amp;Table7[[#This Row],[Section]]&amp;Table7[[#This Row],[Q. No.]]</f>
        <v>P26E46</v>
      </c>
      <c r="B1922" s="8"/>
      <c r="C1922" s="15" t="s">
        <v>124</v>
      </c>
      <c r="D1922" s="6">
        <v>46</v>
      </c>
      <c r="E1922" s="12" t="s">
        <v>31</v>
      </c>
      <c r="F1922" s="14">
        <v>1</v>
      </c>
      <c r="G1922" s="14" t="s">
        <v>59</v>
      </c>
      <c r="H1922" s="10">
        <v>2</v>
      </c>
      <c r="I1922" s="13" t="s">
        <v>38</v>
      </c>
      <c r="J1922" s="12" t="s">
        <v>398</v>
      </c>
      <c r="K1922" s="11" t="str">
        <f>VLOOKUP(Table7[[#This Row],[CID]],ALY,2,FALSE)</f>
        <v>Idioms</v>
      </c>
    </row>
    <row r="1923" spans="1:11" x14ac:dyDescent="0.2">
      <c r="A1923" s="8" t="str">
        <f>Table7[[#This Row],[Test No.]]&amp;Table7[[#This Row],[Section]]&amp;Table7[[#This Row],[Q. No.]]</f>
        <v>P26E47</v>
      </c>
      <c r="B1923" s="8"/>
      <c r="C1923" s="15" t="s">
        <v>124</v>
      </c>
      <c r="D1923" s="6">
        <v>47</v>
      </c>
      <c r="E1923" s="12" t="s">
        <v>31</v>
      </c>
      <c r="F1923" s="14">
        <v>1</v>
      </c>
      <c r="G1923" s="14" t="s">
        <v>59</v>
      </c>
      <c r="H1923" s="10">
        <v>2</v>
      </c>
      <c r="I1923" s="13" t="s">
        <v>38</v>
      </c>
      <c r="J1923" s="12" t="s">
        <v>394</v>
      </c>
      <c r="K1923" s="11" t="str">
        <f>VLOOKUP(Table7[[#This Row],[CID]],ALY,2,FALSE)</f>
        <v>Pronouns</v>
      </c>
    </row>
    <row r="1924" spans="1:11" x14ac:dyDescent="0.2">
      <c r="A1924" s="8" t="str">
        <f>Table7[[#This Row],[Test No.]]&amp;Table7[[#This Row],[Section]]&amp;Table7[[#This Row],[Q. No.]]</f>
        <v>P26E48</v>
      </c>
      <c r="B1924" s="8"/>
      <c r="C1924" s="15" t="s">
        <v>124</v>
      </c>
      <c r="D1924" s="6">
        <v>48</v>
      </c>
      <c r="E1924" s="12" t="s">
        <v>31</v>
      </c>
      <c r="F1924" s="14">
        <v>2</v>
      </c>
      <c r="G1924" s="13" t="s">
        <v>57</v>
      </c>
      <c r="H1924" s="10">
        <v>6</v>
      </c>
      <c r="I1924" s="13" t="s">
        <v>42</v>
      </c>
      <c r="J1924" s="12" t="s">
        <v>522</v>
      </c>
      <c r="K1924" s="11" t="str">
        <f>VLOOKUP(Table7[[#This Row],[CID]],ALY,2,FALSE)</f>
        <v>Effectiveness</v>
      </c>
    </row>
    <row r="1925" spans="1:11" x14ac:dyDescent="0.2">
      <c r="A1925" s="8" t="str">
        <f>Table7[[#This Row],[Test No.]]&amp;Table7[[#This Row],[Section]]&amp;Table7[[#This Row],[Q. No.]]</f>
        <v>P26E49</v>
      </c>
      <c r="B1925" s="8"/>
      <c r="C1925" s="15" t="s">
        <v>124</v>
      </c>
      <c r="D1925" s="6">
        <v>49</v>
      </c>
      <c r="E1925" s="12" t="s">
        <v>31</v>
      </c>
      <c r="F1925" s="14">
        <v>1</v>
      </c>
      <c r="G1925" s="14" t="s">
        <v>59</v>
      </c>
      <c r="H1925" s="14">
        <v>1</v>
      </c>
      <c r="I1925" s="14" t="s">
        <v>37</v>
      </c>
      <c r="J1925" s="12" t="s">
        <v>388</v>
      </c>
      <c r="K1925" s="11" t="str">
        <f>VLOOKUP(Table7[[#This Row],[CID]],ALY,2,FALSE)</f>
        <v>Apostrophes</v>
      </c>
    </row>
    <row r="1926" spans="1:11" x14ac:dyDescent="0.2">
      <c r="A1926" s="8" t="str">
        <f>Table7[[#This Row],[Test No.]]&amp;Table7[[#This Row],[Section]]&amp;Table7[[#This Row],[Q. No.]]</f>
        <v>P26E50</v>
      </c>
      <c r="B1926" s="8"/>
      <c r="C1926" s="15" t="s">
        <v>124</v>
      </c>
      <c r="D1926" s="6">
        <v>50</v>
      </c>
      <c r="E1926" s="12" t="s">
        <v>31</v>
      </c>
      <c r="F1926" s="14">
        <v>1</v>
      </c>
      <c r="G1926" s="14" t="s">
        <v>59</v>
      </c>
      <c r="H1926" s="10">
        <v>2</v>
      </c>
      <c r="I1926" s="13" t="s">
        <v>38</v>
      </c>
      <c r="J1926" s="12" t="s">
        <v>393</v>
      </c>
      <c r="K1926" s="11" t="str">
        <f>VLOOKUP(Table7[[#This Row],[CID]],ALY,2,FALSE)</f>
        <v>SVA</v>
      </c>
    </row>
    <row r="1927" spans="1:11" x14ac:dyDescent="0.2">
      <c r="A1927" s="8" t="str">
        <f>Table7[[#This Row],[Test No.]]&amp;Table7[[#This Row],[Section]]&amp;Table7[[#This Row],[Q. No.]]</f>
        <v>P26E51</v>
      </c>
      <c r="B1927" s="8"/>
      <c r="C1927" s="15" t="s">
        <v>124</v>
      </c>
      <c r="D1927" s="6">
        <v>51</v>
      </c>
      <c r="E1927" s="12" t="s">
        <v>31</v>
      </c>
      <c r="F1927" s="14">
        <v>1</v>
      </c>
      <c r="G1927" s="14" t="s">
        <v>59</v>
      </c>
      <c r="H1927" s="10">
        <v>2</v>
      </c>
      <c r="I1927" s="13" t="s">
        <v>38</v>
      </c>
      <c r="J1927" s="12" t="s">
        <v>397</v>
      </c>
      <c r="K1927" s="11" t="str">
        <f>VLOOKUP(Table7[[#This Row],[CID]],ALY,2,FALSE)</f>
        <v>Word Choice</v>
      </c>
    </row>
    <row r="1928" spans="1:11" x14ac:dyDescent="0.2">
      <c r="A1928" s="8" t="str">
        <f>Table7[[#This Row],[Test No.]]&amp;Table7[[#This Row],[Section]]&amp;Table7[[#This Row],[Q. No.]]</f>
        <v>P26E52</v>
      </c>
      <c r="B1928" s="8"/>
      <c r="C1928" s="15" t="s">
        <v>124</v>
      </c>
      <c r="D1928" s="6">
        <v>52</v>
      </c>
      <c r="E1928" s="12" t="s">
        <v>31</v>
      </c>
      <c r="F1928" s="14">
        <v>2</v>
      </c>
      <c r="G1928" s="13" t="s">
        <v>57</v>
      </c>
      <c r="H1928" s="10">
        <v>4</v>
      </c>
      <c r="I1928" s="13" t="s">
        <v>40</v>
      </c>
      <c r="J1928" s="12" t="s">
        <v>516</v>
      </c>
      <c r="K1928" s="11" t="str">
        <f>VLOOKUP(Table7[[#This Row],[CID]],ALY,2,FALSE)</f>
        <v>Transitions &amp; Topic Sentences</v>
      </c>
    </row>
    <row r="1929" spans="1:11" x14ac:dyDescent="0.2">
      <c r="A1929" s="8" t="str">
        <f>Table7[[#This Row],[Test No.]]&amp;Table7[[#This Row],[Section]]&amp;Table7[[#This Row],[Q. No.]]</f>
        <v>P26E53</v>
      </c>
      <c r="B1929" s="8"/>
      <c r="C1929" s="15" t="s">
        <v>124</v>
      </c>
      <c r="D1929" s="6">
        <v>53</v>
      </c>
      <c r="E1929" s="12" t="s">
        <v>31</v>
      </c>
      <c r="F1929" s="14">
        <v>2</v>
      </c>
      <c r="G1929" s="13" t="s">
        <v>57</v>
      </c>
      <c r="H1929" s="10">
        <v>6</v>
      </c>
      <c r="I1929" s="13" t="s">
        <v>42</v>
      </c>
      <c r="J1929" s="12" t="s">
        <v>521</v>
      </c>
      <c r="K1929" s="11" t="str">
        <f>VLOOKUP(Table7[[#This Row],[CID]],ALY,2,FALSE)</f>
        <v>Word Choice</v>
      </c>
    </row>
    <row r="1930" spans="1:11" x14ac:dyDescent="0.2">
      <c r="A1930" s="8" t="str">
        <f>Table7[[#This Row],[Test No.]]&amp;Table7[[#This Row],[Section]]&amp;Table7[[#This Row],[Q. No.]]</f>
        <v>P26E54</v>
      </c>
      <c r="B1930" s="8"/>
      <c r="C1930" s="15" t="s">
        <v>124</v>
      </c>
      <c r="D1930" s="6">
        <v>54</v>
      </c>
      <c r="E1930" s="12" t="s">
        <v>31</v>
      </c>
      <c r="F1930" s="14">
        <v>1</v>
      </c>
      <c r="G1930" s="14" t="s">
        <v>59</v>
      </c>
      <c r="H1930" s="10">
        <v>2</v>
      </c>
      <c r="I1930" s="13" t="s">
        <v>38</v>
      </c>
      <c r="J1930" s="12" t="s">
        <v>395</v>
      </c>
      <c r="K1930" s="11" t="str">
        <f>VLOOKUP(Table7[[#This Row],[CID]],ALY,2,FALSE)</f>
        <v>Verb Forms/Tense Agreement</v>
      </c>
    </row>
    <row r="1931" spans="1:11" x14ac:dyDescent="0.2">
      <c r="A1931" s="8" t="str">
        <f>Table7[[#This Row],[Test No.]]&amp;Table7[[#This Row],[Section]]&amp;Table7[[#This Row],[Q. No.]]</f>
        <v>P26E55</v>
      </c>
      <c r="B1931" s="8"/>
      <c r="C1931" s="15" t="s">
        <v>124</v>
      </c>
      <c r="D1931" s="6">
        <v>55</v>
      </c>
      <c r="E1931" s="12" t="s">
        <v>31</v>
      </c>
      <c r="F1931" s="14">
        <v>1</v>
      </c>
      <c r="G1931" s="14" t="s">
        <v>59</v>
      </c>
      <c r="H1931" s="10">
        <v>2</v>
      </c>
      <c r="I1931" s="13" t="s">
        <v>38</v>
      </c>
      <c r="J1931" s="12" t="s">
        <v>397</v>
      </c>
      <c r="K1931" s="11" t="str">
        <f>VLOOKUP(Table7[[#This Row],[CID]],ALY,2,FALSE)</f>
        <v>Word Choice</v>
      </c>
    </row>
    <row r="1932" spans="1:11" x14ac:dyDescent="0.2">
      <c r="A1932" s="8" t="str">
        <f>Table7[[#This Row],[Test No.]]&amp;Table7[[#This Row],[Section]]&amp;Table7[[#This Row],[Q. No.]]</f>
        <v>P26E56</v>
      </c>
      <c r="B1932" s="8"/>
      <c r="C1932" s="15" t="s">
        <v>124</v>
      </c>
      <c r="D1932" s="6">
        <v>56</v>
      </c>
      <c r="E1932" s="12" t="s">
        <v>31</v>
      </c>
      <c r="F1932" s="14">
        <v>2</v>
      </c>
      <c r="G1932" s="13" t="s">
        <v>57</v>
      </c>
      <c r="H1932" s="10">
        <v>5</v>
      </c>
      <c r="I1932" s="13" t="s">
        <v>41</v>
      </c>
      <c r="J1932" s="12" t="s">
        <v>518</v>
      </c>
      <c r="K1932" s="11" t="str">
        <f>VLOOKUP(Table7[[#This Row],[CID]],ALY,2,FALSE)</f>
        <v>Unity &amp; Coherence</v>
      </c>
    </row>
    <row r="1933" spans="1:11" x14ac:dyDescent="0.2">
      <c r="A1933" s="8" t="str">
        <f>Table7[[#This Row],[Test No.]]&amp;Table7[[#This Row],[Section]]&amp;Table7[[#This Row],[Q. No.]]</f>
        <v>P26E57</v>
      </c>
      <c r="B1933" s="8"/>
      <c r="C1933" s="15" t="s">
        <v>124</v>
      </c>
      <c r="D1933" s="6">
        <v>57</v>
      </c>
      <c r="E1933" s="12" t="s">
        <v>31</v>
      </c>
      <c r="F1933" s="14">
        <v>1</v>
      </c>
      <c r="G1933" s="14" t="s">
        <v>59</v>
      </c>
      <c r="H1933" s="10">
        <v>3</v>
      </c>
      <c r="I1933" s="13" t="s">
        <v>39</v>
      </c>
      <c r="J1933" s="12" t="s">
        <v>402</v>
      </c>
      <c r="K1933" s="11" t="str">
        <f>VLOOKUP(Table7[[#This Row],[CID]],ALY,2,FALSE)</f>
        <v>Faulty Modifier</v>
      </c>
    </row>
    <row r="1934" spans="1:11" x14ac:dyDescent="0.2">
      <c r="A1934" s="8" t="str">
        <f>Table7[[#This Row],[Test No.]]&amp;Table7[[#This Row],[Section]]&amp;Table7[[#This Row],[Q. No.]]</f>
        <v>P26E58</v>
      </c>
      <c r="B1934" s="8"/>
      <c r="C1934" s="15" t="s">
        <v>124</v>
      </c>
      <c r="D1934" s="6">
        <v>58</v>
      </c>
      <c r="E1934" s="12" t="s">
        <v>31</v>
      </c>
      <c r="F1934" s="14">
        <v>2</v>
      </c>
      <c r="G1934" s="13" t="s">
        <v>57</v>
      </c>
      <c r="H1934" s="10">
        <v>5</v>
      </c>
      <c r="I1934" s="13" t="s">
        <v>41</v>
      </c>
      <c r="J1934" s="12" t="s">
        <v>520</v>
      </c>
      <c r="K1934" s="11" t="str">
        <f>VLOOKUP(Table7[[#This Row],[CID]],ALY,2,FALSE)</f>
        <v>Reorganization</v>
      </c>
    </row>
    <row r="1935" spans="1:11" x14ac:dyDescent="0.2">
      <c r="A1935" s="8" t="str">
        <f>Table7[[#This Row],[Test No.]]&amp;Table7[[#This Row],[Section]]&amp;Table7[[#This Row],[Q. No.]]</f>
        <v>P26E59</v>
      </c>
      <c r="B1935" s="8"/>
      <c r="C1935" s="15" t="s">
        <v>124</v>
      </c>
      <c r="D1935" s="6">
        <v>59</v>
      </c>
      <c r="E1935" s="12" t="s">
        <v>31</v>
      </c>
      <c r="F1935" s="14">
        <v>2</v>
      </c>
      <c r="G1935" s="13" t="s">
        <v>57</v>
      </c>
      <c r="H1935" s="10">
        <v>4</v>
      </c>
      <c r="I1935" s="13" t="s">
        <v>40</v>
      </c>
      <c r="J1935" s="12" t="s">
        <v>513</v>
      </c>
      <c r="K1935" s="11" t="str">
        <f>VLOOKUP(Table7[[#This Row],[CID]],ALY,2,FALSE)</f>
        <v>Writer's Goal</v>
      </c>
    </row>
    <row r="1936" spans="1:11" x14ac:dyDescent="0.2">
      <c r="A1936" s="8" t="str">
        <f>Table7[[#This Row],[Test No.]]&amp;Table7[[#This Row],[Section]]&amp;Table7[[#This Row],[Q. No.]]</f>
        <v>P26E60</v>
      </c>
      <c r="B1936" s="8"/>
      <c r="C1936" s="15" t="s">
        <v>124</v>
      </c>
      <c r="D1936" s="6">
        <v>60</v>
      </c>
      <c r="E1936" s="12" t="s">
        <v>31</v>
      </c>
      <c r="F1936" s="14">
        <v>2</v>
      </c>
      <c r="G1936" s="13" t="s">
        <v>57</v>
      </c>
      <c r="H1936" s="10">
        <v>6</v>
      </c>
      <c r="I1936" s="13" t="s">
        <v>42</v>
      </c>
      <c r="J1936" s="12" t="s">
        <v>522</v>
      </c>
      <c r="K1936" s="11" t="str">
        <f>VLOOKUP(Table7[[#This Row],[CID]],ALY,2,FALSE)</f>
        <v>Effectiveness</v>
      </c>
    </row>
    <row r="1937" spans="1:11" x14ac:dyDescent="0.2">
      <c r="A1937" s="8" t="str">
        <f>Table7[[#This Row],[Test No.]]&amp;Table7[[#This Row],[Section]]&amp;Table7[[#This Row],[Q. No.]]</f>
        <v>P26E61</v>
      </c>
      <c r="B1937" s="8"/>
      <c r="C1937" s="15" t="s">
        <v>124</v>
      </c>
      <c r="D1937" s="6">
        <v>61</v>
      </c>
      <c r="E1937" s="12" t="s">
        <v>31</v>
      </c>
      <c r="F1937" s="14">
        <v>1</v>
      </c>
      <c r="G1937" s="14" t="s">
        <v>59</v>
      </c>
      <c r="H1937" s="14">
        <v>1</v>
      </c>
      <c r="I1937" s="14" t="s">
        <v>37</v>
      </c>
      <c r="J1937" s="12" t="s">
        <v>388</v>
      </c>
      <c r="K1937" s="11" t="str">
        <f>VLOOKUP(Table7[[#This Row],[CID]],ALY,2,FALSE)</f>
        <v>Apostrophes</v>
      </c>
    </row>
    <row r="1938" spans="1:11" x14ac:dyDescent="0.2">
      <c r="A1938" s="8" t="str">
        <f>Table7[[#This Row],[Test No.]]&amp;Table7[[#This Row],[Section]]&amp;Table7[[#This Row],[Q. No.]]</f>
        <v>P26E62</v>
      </c>
      <c r="B1938" s="8"/>
      <c r="C1938" s="15" t="s">
        <v>124</v>
      </c>
      <c r="D1938" s="6">
        <v>62</v>
      </c>
      <c r="E1938" s="12" t="s">
        <v>31</v>
      </c>
      <c r="F1938" s="14">
        <v>1</v>
      </c>
      <c r="G1938" s="14" t="s">
        <v>59</v>
      </c>
      <c r="H1938" s="10">
        <v>3</v>
      </c>
      <c r="I1938" s="13" t="s">
        <v>39</v>
      </c>
      <c r="J1938" s="12" t="s">
        <v>400</v>
      </c>
      <c r="K1938" s="11" t="str">
        <f>VLOOKUP(Table7[[#This Row],[CID]],ALY,2,FALSE)</f>
        <v>Run-On Sentence</v>
      </c>
    </row>
    <row r="1939" spans="1:11" x14ac:dyDescent="0.2">
      <c r="A1939" s="8" t="str">
        <f>Table7[[#This Row],[Test No.]]&amp;Table7[[#This Row],[Section]]&amp;Table7[[#This Row],[Q. No.]]</f>
        <v>P26E63</v>
      </c>
      <c r="B1939" s="8"/>
      <c r="C1939" s="15" t="s">
        <v>124</v>
      </c>
      <c r="D1939" s="6">
        <v>63</v>
      </c>
      <c r="E1939" s="12" t="s">
        <v>31</v>
      </c>
      <c r="F1939" s="14">
        <v>1</v>
      </c>
      <c r="G1939" s="14" t="s">
        <v>59</v>
      </c>
      <c r="H1939" s="10">
        <v>3</v>
      </c>
      <c r="I1939" s="13" t="s">
        <v>39</v>
      </c>
      <c r="J1939" s="12" t="s">
        <v>401</v>
      </c>
      <c r="K1939" s="11" t="str">
        <f>VLOOKUP(Table7[[#This Row],[CID]],ALY,2,FALSE)</f>
        <v>Parallel Construction</v>
      </c>
    </row>
    <row r="1940" spans="1:11" x14ac:dyDescent="0.2">
      <c r="A1940" s="8" t="str">
        <f>Table7[[#This Row],[Test No.]]&amp;Table7[[#This Row],[Section]]&amp;Table7[[#This Row],[Q. No.]]</f>
        <v>P26E64</v>
      </c>
      <c r="B1940" s="8"/>
      <c r="C1940" s="15" t="s">
        <v>124</v>
      </c>
      <c r="D1940" s="6">
        <v>64</v>
      </c>
      <c r="E1940" s="12" t="s">
        <v>31</v>
      </c>
      <c r="F1940" s="14">
        <v>2</v>
      </c>
      <c r="G1940" s="13" t="s">
        <v>57</v>
      </c>
      <c r="H1940" s="10">
        <v>6</v>
      </c>
      <c r="I1940" s="13" t="s">
        <v>42</v>
      </c>
      <c r="J1940" s="12" t="s">
        <v>523</v>
      </c>
      <c r="K1940" s="11" t="str">
        <f>VLOOKUP(Table7[[#This Row],[CID]],ALY,2,FALSE)</f>
        <v>Avoiding Ambiguity &amp; Redundancy</v>
      </c>
    </row>
    <row r="1941" spans="1:11" x14ac:dyDescent="0.2">
      <c r="A1941" s="8" t="str">
        <f>Table7[[#This Row],[Test No.]]&amp;Table7[[#This Row],[Section]]&amp;Table7[[#This Row],[Q. No.]]</f>
        <v>P26E65</v>
      </c>
      <c r="B1941" s="8"/>
      <c r="C1941" s="15" t="s">
        <v>124</v>
      </c>
      <c r="D1941" s="6">
        <v>65</v>
      </c>
      <c r="E1941" s="12" t="s">
        <v>31</v>
      </c>
      <c r="F1941" s="14">
        <v>1</v>
      </c>
      <c r="G1941" s="14" t="s">
        <v>59</v>
      </c>
      <c r="H1941" s="14">
        <v>1</v>
      </c>
      <c r="I1941" s="14" t="s">
        <v>37</v>
      </c>
      <c r="J1941" s="12" t="s">
        <v>387</v>
      </c>
      <c r="K1941" s="11" t="str">
        <f>VLOOKUP(Table7[[#This Row],[CID]],ALY,2,FALSE)</f>
        <v>Commas</v>
      </c>
    </row>
    <row r="1942" spans="1:11" x14ac:dyDescent="0.2">
      <c r="A1942" s="8" t="str">
        <f>Table7[[#This Row],[Test No.]]&amp;Table7[[#This Row],[Section]]&amp;Table7[[#This Row],[Q. No.]]</f>
        <v>P26E66</v>
      </c>
      <c r="B1942" s="8"/>
      <c r="C1942" s="15" t="s">
        <v>124</v>
      </c>
      <c r="D1942" s="6">
        <v>66</v>
      </c>
      <c r="E1942" s="12" t="s">
        <v>31</v>
      </c>
      <c r="F1942" s="14">
        <v>1</v>
      </c>
      <c r="G1942" s="14" t="s">
        <v>59</v>
      </c>
      <c r="H1942" s="10">
        <v>2</v>
      </c>
      <c r="I1942" s="13" t="s">
        <v>38</v>
      </c>
      <c r="J1942" s="12" t="s">
        <v>393</v>
      </c>
      <c r="K1942" s="11" t="str">
        <f>VLOOKUP(Table7[[#This Row],[CID]],ALY,2,FALSE)</f>
        <v>SVA</v>
      </c>
    </row>
    <row r="1943" spans="1:11" x14ac:dyDescent="0.2">
      <c r="A1943" s="8" t="str">
        <f>Table7[[#This Row],[Test No.]]&amp;Table7[[#This Row],[Section]]&amp;Table7[[#This Row],[Q. No.]]</f>
        <v>P26E67</v>
      </c>
      <c r="B1943" s="8"/>
      <c r="C1943" s="15" t="s">
        <v>124</v>
      </c>
      <c r="D1943" s="6">
        <v>67</v>
      </c>
      <c r="E1943" s="12" t="s">
        <v>31</v>
      </c>
      <c r="F1943" s="14">
        <v>1</v>
      </c>
      <c r="G1943" s="14" t="s">
        <v>59</v>
      </c>
      <c r="H1943" s="10">
        <v>2</v>
      </c>
      <c r="I1943" s="13" t="s">
        <v>38</v>
      </c>
      <c r="J1943" s="12" t="s">
        <v>397</v>
      </c>
      <c r="K1943" s="11" t="str">
        <f>VLOOKUP(Table7[[#This Row],[CID]],ALY,2,FALSE)</f>
        <v>Word Choice</v>
      </c>
    </row>
    <row r="1944" spans="1:11" x14ac:dyDescent="0.2">
      <c r="A1944" s="8" t="str">
        <f>Table7[[#This Row],[Test No.]]&amp;Table7[[#This Row],[Section]]&amp;Table7[[#This Row],[Q. No.]]</f>
        <v>P26E68</v>
      </c>
      <c r="B1944" s="8"/>
      <c r="C1944" s="15" t="s">
        <v>124</v>
      </c>
      <c r="D1944" s="6">
        <v>68</v>
      </c>
      <c r="E1944" s="12" t="s">
        <v>31</v>
      </c>
      <c r="F1944" s="14">
        <v>2</v>
      </c>
      <c r="G1944" s="13" t="s">
        <v>57</v>
      </c>
      <c r="H1944" s="10">
        <v>4</v>
      </c>
      <c r="I1944" s="13" t="s">
        <v>40</v>
      </c>
      <c r="J1944" s="12" t="s">
        <v>516</v>
      </c>
      <c r="K1944" s="11" t="str">
        <f>VLOOKUP(Table7[[#This Row],[CID]],ALY,2,FALSE)</f>
        <v>Transitions &amp; Topic Sentences</v>
      </c>
    </row>
    <row r="1945" spans="1:11" x14ac:dyDescent="0.2">
      <c r="A1945" s="8" t="str">
        <f>Table7[[#This Row],[Test No.]]&amp;Table7[[#This Row],[Section]]&amp;Table7[[#This Row],[Q. No.]]</f>
        <v>P26E69</v>
      </c>
      <c r="B1945" s="8"/>
      <c r="C1945" s="15" t="s">
        <v>124</v>
      </c>
      <c r="D1945" s="6">
        <v>69</v>
      </c>
      <c r="E1945" s="12" t="s">
        <v>31</v>
      </c>
      <c r="F1945" s="14">
        <v>2</v>
      </c>
      <c r="G1945" s="13" t="s">
        <v>57</v>
      </c>
      <c r="H1945" s="10">
        <v>6</v>
      </c>
      <c r="I1945" s="13" t="s">
        <v>42</v>
      </c>
      <c r="J1945" s="12" t="s">
        <v>523</v>
      </c>
      <c r="K1945" s="11" t="str">
        <f>VLOOKUP(Table7[[#This Row],[CID]],ALY,2,FALSE)</f>
        <v>Avoiding Ambiguity &amp; Redundancy</v>
      </c>
    </row>
    <row r="1946" spans="1:11" x14ac:dyDescent="0.2">
      <c r="A1946" s="8" t="str">
        <f>Table7[[#This Row],[Test No.]]&amp;Table7[[#This Row],[Section]]&amp;Table7[[#This Row],[Q. No.]]</f>
        <v>P26E70</v>
      </c>
      <c r="B1946" s="8"/>
      <c r="C1946" s="15" t="s">
        <v>124</v>
      </c>
      <c r="D1946" s="6">
        <v>70</v>
      </c>
      <c r="E1946" s="12" t="s">
        <v>31</v>
      </c>
      <c r="F1946" s="14">
        <v>2</v>
      </c>
      <c r="G1946" s="13" t="s">
        <v>57</v>
      </c>
      <c r="H1946" s="10">
        <v>6</v>
      </c>
      <c r="I1946" s="13" t="s">
        <v>42</v>
      </c>
      <c r="J1946" s="12" t="s">
        <v>522</v>
      </c>
      <c r="K1946" s="11" t="str">
        <f>VLOOKUP(Table7[[#This Row],[CID]],ALY,2,FALSE)</f>
        <v>Effectiveness</v>
      </c>
    </row>
    <row r="1947" spans="1:11" x14ac:dyDescent="0.2">
      <c r="A1947" s="8" t="str">
        <f>Table7[[#This Row],[Test No.]]&amp;Table7[[#This Row],[Section]]&amp;Table7[[#This Row],[Q. No.]]</f>
        <v>P26E71</v>
      </c>
      <c r="B1947" s="8"/>
      <c r="C1947" s="15" t="s">
        <v>124</v>
      </c>
      <c r="D1947" s="6">
        <v>71</v>
      </c>
      <c r="E1947" s="12" t="s">
        <v>31</v>
      </c>
      <c r="F1947" s="14">
        <v>2</v>
      </c>
      <c r="G1947" s="13" t="s">
        <v>57</v>
      </c>
      <c r="H1947" s="10">
        <v>6</v>
      </c>
      <c r="I1947" s="13" t="s">
        <v>42</v>
      </c>
      <c r="J1947" s="12" t="s">
        <v>522</v>
      </c>
      <c r="K1947" s="11" t="str">
        <f>VLOOKUP(Table7[[#This Row],[CID]],ALY,2,FALSE)</f>
        <v>Effectiveness</v>
      </c>
    </row>
    <row r="1948" spans="1:11" x14ac:dyDescent="0.2">
      <c r="A1948" s="8" t="str">
        <f>Table7[[#This Row],[Test No.]]&amp;Table7[[#This Row],[Section]]&amp;Table7[[#This Row],[Q. No.]]</f>
        <v>P26E72</v>
      </c>
      <c r="B1948" s="8"/>
      <c r="C1948" s="15" t="s">
        <v>124</v>
      </c>
      <c r="D1948" s="6">
        <v>72</v>
      </c>
      <c r="E1948" s="12" t="s">
        <v>31</v>
      </c>
      <c r="F1948" s="14">
        <v>2</v>
      </c>
      <c r="G1948" s="13" t="s">
        <v>57</v>
      </c>
      <c r="H1948" s="10">
        <v>5</v>
      </c>
      <c r="I1948" s="13" t="s">
        <v>41</v>
      </c>
      <c r="J1948" s="12" t="s">
        <v>520</v>
      </c>
      <c r="K1948" s="11" t="str">
        <f>VLOOKUP(Table7[[#This Row],[CID]],ALY,2,FALSE)</f>
        <v>Reorganization</v>
      </c>
    </row>
    <row r="1949" spans="1:11" x14ac:dyDescent="0.2">
      <c r="A1949" s="8" t="str">
        <f>Table7[[#This Row],[Test No.]]&amp;Table7[[#This Row],[Section]]&amp;Table7[[#This Row],[Q. No.]]</f>
        <v>P26E73</v>
      </c>
      <c r="B1949" s="8"/>
      <c r="C1949" s="15" t="s">
        <v>124</v>
      </c>
      <c r="D1949" s="6">
        <v>73</v>
      </c>
      <c r="E1949" s="12" t="s">
        <v>31</v>
      </c>
      <c r="F1949" s="14">
        <v>1</v>
      </c>
      <c r="G1949" s="14" t="s">
        <v>59</v>
      </c>
      <c r="H1949" s="10">
        <v>2</v>
      </c>
      <c r="I1949" s="13" t="s">
        <v>38</v>
      </c>
      <c r="J1949" s="12" t="s">
        <v>395</v>
      </c>
      <c r="K1949" s="11" t="str">
        <f>VLOOKUP(Table7[[#This Row],[CID]],ALY,2,FALSE)</f>
        <v>Verb Forms/Tense Agreement</v>
      </c>
    </row>
    <row r="1950" spans="1:11" x14ac:dyDescent="0.2">
      <c r="A1950" s="8" t="str">
        <f>Table7[[#This Row],[Test No.]]&amp;Table7[[#This Row],[Section]]&amp;Table7[[#This Row],[Q. No.]]</f>
        <v>P26E74</v>
      </c>
      <c r="B1950" s="8"/>
      <c r="C1950" s="15" t="s">
        <v>124</v>
      </c>
      <c r="D1950" s="6">
        <v>74</v>
      </c>
      <c r="E1950" s="12" t="s">
        <v>31</v>
      </c>
      <c r="F1950" s="14">
        <v>2</v>
      </c>
      <c r="G1950" s="13" t="s">
        <v>57</v>
      </c>
      <c r="H1950" s="10">
        <v>6</v>
      </c>
      <c r="I1950" s="13" t="s">
        <v>42</v>
      </c>
      <c r="J1950" s="12" t="s">
        <v>522</v>
      </c>
      <c r="K1950" s="11" t="str">
        <f>VLOOKUP(Table7[[#This Row],[CID]],ALY,2,FALSE)</f>
        <v>Effectiveness</v>
      </c>
    </row>
    <row r="1951" spans="1:11" x14ac:dyDescent="0.2">
      <c r="A1951" s="8" t="str">
        <f>Table7[[#This Row],[Test No.]]&amp;Table7[[#This Row],[Section]]&amp;Table7[[#This Row],[Q. No.]]</f>
        <v>P26E75</v>
      </c>
      <c r="B1951" s="8"/>
      <c r="C1951" s="15" t="s">
        <v>124</v>
      </c>
      <c r="D1951" s="6">
        <v>75</v>
      </c>
      <c r="E1951" s="12" t="s">
        <v>31</v>
      </c>
      <c r="F1951" s="14">
        <v>2</v>
      </c>
      <c r="G1951" s="13" t="s">
        <v>57</v>
      </c>
      <c r="H1951" s="10">
        <v>4</v>
      </c>
      <c r="I1951" s="13" t="s">
        <v>40</v>
      </c>
      <c r="J1951" s="12" t="s">
        <v>516</v>
      </c>
      <c r="K1951" s="11" t="str">
        <f>VLOOKUP(Table7[[#This Row],[CID]],ALY,2,FALSE)</f>
        <v>Transitions &amp; Topic Sentences</v>
      </c>
    </row>
    <row r="1952" spans="1:11" x14ac:dyDescent="0.2">
      <c r="A1952" s="8" t="str">
        <f>Table7[[#This Row],[Test No.]]&amp;Table7[[#This Row],[Section]]&amp;Table7[[#This Row],[Q. No.]]</f>
        <v>P27E1</v>
      </c>
      <c r="B1952" s="8"/>
      <c r="C1952" s="15" t="s">
        <v>123</v>
      </c>
      <c r="D1952" s="6">
        <v>1</v>
      </c>
      <c r="E1952" s="12" t="s">
        <v>31</v>
      </c>
      <c r="F1952" s="14">
        <v>1</v>
      </c>
      <c r="G1952" s="14" t="s">
        <v>59</v>
      </c>
      <c r="H1952" s="14">
        <v>1</v>
      </c>
      <c r="I1952" s="14" t="s">
        <v>37</v>
      </c>
      <c r="J1952" s="12" t="s">
        <v>387</v>
      </c>
      <c r="K1952" s="11" t="str">
        <f>VLOOKUP(Table7[[#This Row],[CID]],ALY,2,FALSE)</f>
        <v>Commas</v>
      </c>
    </row>
    <row r="1953" spans="1:11" x14ac:dyDescent="0.2">
      <c r="A1953" s="8" t="str">
        <f>Table7[[#This Row],[Test No.]]&amp;Table7[[#This Row],[Section]]&amp;Table7[[#This Row],[Q. No.]]</f>
        <v>P27E2</v>
      </c>
      <c r="B1953" s="8"/>
      <c r="C1953" s="15" t="s">
        <v>123</v>
      </c>
      <c r="D1953" s="6">
        <v>2</v>
      </c>
      <c r="E1953" s="12" t="s">
        <v>31</v>
      </c>
      <c r="F1953" s="14">
        <v>2</v>
      </c>
      <c r="G1953" s="13" t="s">
        <v>57</v>
      </c>
      <c r="H1953" s="10">
        <v>5</v>
      </c>
      <c r="I1953" s="13" t="s">
        <v>41</v>
      </c>
      <c r="J1953" s="12" t="s">
        <v>518</v>
      </c>
      <c r="K1953" s="11" t="str">
        <f>VLOOKUP(Table7[[#This Row],[CID]],ALY,2,FALSE)</f>
        <v>Unity &amp; Coherence</v>
      </c>
    </row>
    <row r="1954" spans="1:11" x14ac:dyDescent="0.2">
      <c r="A1954" s="8" t="str">
        <f>Table7[[#This Row],[Test No.]]&amp;Table7[[#This Row],[Section]]&amp;Table7[[#This Row],[Q. No.]]</f>
        <v>P27E3</v>
      </c>
      <c r="B1954" s="8"/>
      <c r="C1954" s="15" t="s">
        <v>123</v>
      </c>
      <c r="D1954" s="6">
        <v>3</v>
      </c>
      <c r="E1954" s="12" t="s">
        <v>31</v>
      </c>
      <c r="F1954" s="14">
        <v>1</v>
      </c>
      <c r="G1954" s="14" t="s">
        <v>59</v>
      </c>
      <c r="H1954" s="10">
        <v>2</v>
      </c>
      <c r="I1954" s="13" t="s">
        <v>38</v>
      </c>
      <c r="J1954" s="12" t="s">
        <v>397</v>
      </c>
      <c r="K1954" s="11" t="str">
        <f>VLOOKUP(Table7[[#This Row],[CID]],ALY,2,FALSE)</f>
        <v>Word Choice</v>
      </c>
    </row>
    <row r="1955" spans="1:11" x14ac:dyDescent="0.2">
      <c r="A1955" s="8" t="str">
        <f>Table7[[#This Row],[Test No.]]&amp;Table7[[#This Row],[Section]]&amp;Table7[[#This Row],[Q. No.]]</f>
        <v>P27E4</v>
      </c>
      <c r="B1955" s="8"/>
      <c r="C1955" s="15" t="s">
        <v>123</v>
      </c>
      <c r="D1955" s="6">
        <v>4</v>
      </c>
      <c r="E1955" s="12" t="s">
        <v>31</v>
      </c>
      <c r="F1955" s="14">
        <v>2</v>
      </c>
      <c r="G1955" s="13" t="s">
        <v>57</v>
      </c>
      <c r="H1955" s="10">
        <v>5</v>
      </c>
      <c r="I1955" s="13" t="s">
        <v>41</v>
      </c>
      <c r="J1955" s="12" t="s">
        <v>518</v>
      </c>
      <c r="K1955" s="11" t="str">
        <f>VLOOKUP(Table7[[#This Row],[CID]],ALY,2,FALSE)</f>
        <v>Unity &amp; Coherence</v>
      </c>
    </row>
    <row r="1956" spans="1:11" x14ac:dyDescent="0.2">
      <c r="A1956" s="8" t="str">
        <f>Table7[[#This Row],[Test No.]]&amp;Table7[[#This Row],[Section]]&amp;Table7[[#This Row],[Q. No.]]</f>
        <v>P27E5</v>
      </c>
      <c r="B1956" s="8"/>
      <c r="C1956" s="15" t="s">
        <v>123</v>
      </c>
      <c r="D1956" s="6">
        <v>5</v>
      </c>
      <c r="E1956" s="12" t="s">
        <v>31</v>
      </c>
      <c r="F1956" s="14">
        <v>1</v>
      </c>
      <c r="G1956" s="14" t="s">
        <v>59</v>
      </c>
      <c r="H1956" s="10">
        <v>3</v>
      </c>
      <c r="I1956" s="13" t="s">
        <v>39</v>
      </c>
      <c r="J1956" s="12" t="s">
        <v>399</v>
      </c>
      <c r="K1956" s="11" t="str">
        <f>VLOOKUP(Table7[[#This Row],[CID]],ALY,2,FALSE)</f>
        <v>Sentence Fragment</v>
      </c>
    </row>
    <row r="1957" spans="1:11" x14ac:dyDescent="0.2">
      <c r="A1957" s="8" t="str">
        <f>Table7[[#This Row],[Test No.]]&amp;Table7[[#This Row],[Section]]&amp;Table7[[#This Row],[Q. No.]]</f>
        <v>P27E6</v>
      </c>
      <c r="B1957" s="8"/>
      <c r="C1957" s="15" t="s">
        <v>123</v>
      </c>
      <c r="D1957" s="6">
        <v>6</v>
      </c>
      <c r="E1957" s="12" t="s">
        <v>31</v>
      </c>
      <c r="F1957" s="14">
        <v>2</v>
      </c>
      <c r="G1957" s="13" t="s">
        <v>57</v>
      </c>
      <c r="H1957" s="10">
        <v>4</v>
      </c>
      <c r="I1957" s="13" t="s">
        <v>40</v>
      </c>
      <c r="J1957" s="12" t="s">
        <v>512</v>
      </c>
      <c r="K1957" s="11" t="str">
        <f>VLOOKUP(Table7[[#This Row],[CID]],ALY,2,FALSE)</f>
        <v>Additional Detail &amp; Evidence</v>
      </c>
    </row>
    <row r="1958" spans="1:11" x14ac:dyDescent="0.2">
      <c r="A1958" s="8" t="str">
        <f>Table7[[#This Row],[Test No.]]&amp;Table7[[#This Row],[Section]]&amp;Table7[[#This Row],[Q. No.]]</f>
        <v>P27E7</v>
      </c>
      <c r="B1958" s="8"/>
      <c r="C1958" s="15" t="s">
        <v>123</v>
      </c>
      <c r="D1958" s="6">
        <v>7</v>
      </c>
      <c r="E1958" s="12" t="s">
        <v>31</v>
      </c>
      <c r="F1958" s="14">
        <v>1</v>
      </c>
      <c r="G1958" s="14" t="s">
        <v>59</v>
      </c>
      <c r="H1958" s="14">
        <v>1</v>
      </c>
      <c r="I1958" s="14" t="s">
        <v>37</v>
      </c>
      <c r="J1958" s="12" t="s">
        <v>388</v>
      </c>
      <c r="K1958" s="11" t="str">
        <f>VLOOKUP(Table7[[#This Row],[CID]],ALY,2,FALSE)</f>
        <v>Apostrophes</v>
      </c>
    </row>
    <row r="1959" spans="1:11" x14ac:dyDescent="0.2">
      <c r="A1959" s="8" t="str">
        <f>Table7[[#This Row],[Test No.]]&amp;Table7[[#This Row],[Section]]&amp;Table7[[#This Row],[Q. No.]]</f>
        <v>P27E8</v>
      </c>
      <c r="B1959" s="8"/>
      <c r="C1959" s="15" t="s">
        <v>123</v>
      </c>
      <c r="D1959" s="6">
        <v>8</v>
      </c>
      <c r="E1959" s="12" t="s">
        <v>31</v>
      </c>
      <c r="F1959" s="14">
        <v>2</v>
      </c>
      <c r="G1959" s="13" t="s">
        <v>57</v>
      </c>
      <c r="H1959" s="10">
        <v>6</v>
      </c>
      <c r="I1959" s="13" t="s">
        <v>42</v>
      </c>
      <c r="J1959" s="12" t="s">
        <v>523</v>
      </c>
      <c r="K1959" s="11" t="str">
        <f>VLOOKUP(Table7[[#This Row],[CID]],ALY,2,FALSE)</f>
        <v>Avoiding Ambiguity &amp; Redundancy</v>
      </c>
    </row>
    <row r="1960" spans="1:11" x14ac:dyDescent="0.2">
      <c r="A1960" s="8" t="str">
        <f>Table7[[#This Row],[Test No.]]&amp;Table7[[#This Row],[Section]]&amp;Table7[[#This Row],[Q. No.]]</f>
        <v>P27E9</v>
      </c>
      <c r="B1960" s="8"/>
      <c r="C1960" s="15" t="s">
        <v>123</v>
      </c>
      <c r="D1960" s="6">
        <v>9</v>
      </c>
      <c r="E1960" s="12" t="s">
        <v>31</v>
      </c>
      <c r="F1960" s="14">
        <v>2</v>
      </c>
      <c r="G1960" s="13" t="s">
        <v>57</v>
      </c>
      <c r="H1960" s="10">
        <v>6</v>
      </c>
      <c r="I1960" s="13" t="s">
        <v>42</v>
      </c>
      <c r="J1960" s="12" t="s">
        <v>521</v>
      </c>
      <c r="K1960" s="11" t="str">
        <f>VLOOKUP(Table7[[#This Row],[CID]],ALY,2,FALSE)</f>
        <v>Word Choice</v>
      </c>
    </row>
    <row r="1961" spans="1:11" x14ac:dyDescent="0.2">
      <c r="A1961" s="8" t="str">
        <f>Table7[[#This Row],[Test No.]]&amp;Table7[[#This Row],[Section]]&amp;Table7[[#This Row],[Q. No.]]</f>
        <v>P27E10</v>
      </c>
      <c r="B1961" s="8"/>
      <c r="C1961" s="15" t="s">
        <v>123</v>
      </c>
      <c r="D1961" s="6">
        <v>10</v>
      </c>
      <c r="E1961" s="12" t="s">
        <v>31</v>
      </c>
      <c r="F1961" s="14">
        <v>2</v>
      </c>
      <c r="G1961" s="13" t="s">
        <v>57</v>
      </c>
      <c r="H1961" s="10">
        <v>6</v>
      </c>
      <c r="I1961" s="13" t="s">
        <v>42</v>
      </c>
      <c r="J1961" s="12" t="s">
        <v>523</v>
      </c>
      <c r="K1961" s="11" t="str">
        <f>VLOOKUP(Table7[[#This Row],[CID]],ALY,2,FALSE)</f>
        <v>Avoiding Ambiguity &amp; Redundancy</v>
      </c>
    </row>
    <row r="1962" spans="1:11" x14ac:dyDescent="0.2">
      <c r="A1962" s="8" t="str">
        <f>Table7[[#This Row],[Test No.]]&amp;Table7[[#This Row],[Section]]&amp;Table7[[#This Row],[Q. No.]]</f>
        <v>P27E11</v>
      </c>
      <c r="B1962" s="8"/>
      <c r="C1962" s="15" t="s">
        <v>123</v>
      </c>
      <c r="D1962" s="6">
        <v>11</v>
      </c>
      <c r="E1962" s="12" t="s">
        <v>31</v>
      </c>
      <c r="F1962" s="14">
        <v>1</v>
      </c>
      <c r="G1962" s="14" t="s">
        <v>59</v>
      </c>
      <c r="H1962" s="10">
        <v>2</v>
      </c>
      <c r="I1962" s="13" t="s">
        <v>38</v>
      </c>
      <c r="J1962" s="12" t="s">
        <v>395</v>
      </c>
      <c r="K1962" s="11" t="str">
        <f>VLOOKUP(Table7[[#This Row],[CID]],ALY,2,FALSE)</f>
        <v>Verb Forms/Tense Agreement</v>
      </c>
    </row>
    <row r="1963" spans="1:11" x14ac:dyDescent="0.2">
      <c r="A1963" s="8" t="str">
        <f>Table7[[#This Row],[Test No.]]&amp;Table7[[#This Row],[Section]]&amp;Table7[[#This Row],[Q. No.]]</f>
        <v>P27E12</v>
      </c>
      <c r="B1963" s="8"/>
      <c r="C1963" s="15" t="s">
        <v>123</v>
      </c>
      <c r="D1963" s="6">
        <v>12</v>
      </c>
      <c r="E1963" s="12" t="s">
        <v>31</v>
      </c>
      <c r="F1963" s="14">
        <v>1</v>
      </c>
      <c r="G1963" s="14" t="s">
        <v>59</v>
      </c>
      <c r="H1963" s="10">
        <v>3</v>
      </c>
      <c r="I1963" s="13" t="s">
        <v>39</v>
      </c>
      <c r="J1963" s="12" t="s">
        <v>400</v>
      </c>
      <c r="K1963" s="11" t="str">
        <f>VLOOKUP(Table7[[#This Row],[CID]],ALY,2,FALSE)</f>
        <v>Run-On Sentence</v>
      </c>
    </row>
    <row r="1964" spans="1:11" x14ac:dyDescent="0.2">
      <c r="A1964" s="8" t="str">
        <f>Table7[[#This Row],[Test No.]]&amp;Table7[[#This Row],[Section]]&amp;Table7[[#This Row],[Q. No.]]</f>
        <v>P27E13</v>
      </c>
      <c r="B1964" s="8"/>
      <c r="C1964" s="15" t="s">
        <v>123</v>
      </c>
      <c r="D1964" s="6">
        <v>13</v>
      </c>
      <c r="E1964" s="12" t="s">
        <v>31</v>
      </c>
      <c r="F1964" s="14">
        <v>1</v>
      </c>
      <c r="G1964" s="14" t="s">
        <v>59</v>
      </c>
      <c r="H1964" s="10">
        <v>2</v>
      </c>
      <c r="I1964" s="13" t="s">
        <v>38</v>
      </c>
      <c r="J1964" s="12" t="s">
        <v>395</v>
      </c>
      <c r="K1964" s="11" t="str">
        <f>VLOOKUP(Table7[[#This Row],[CID]],ALY,2,FALSE)</f>
        <v>Verb Forms/Tense Agreement</v>
      </c>
    </row>
    <row r="1965" spans="1:11" x14ac:dyDescent="0.2">
      <c r="A1965" s="8" t="str">
        <f>Table7[[#This Row],[Test No.]]&amp;Table7[[#This Row],[Section]]&amp;Table7[[#This Row],[Q. No.]]</f>
        <v>P27E14</v>
      </c>
      <c r="B1965" s="8"/>
      <c r="C1965" s="15" t="s">
        <v>123</v>
      </c>
      <c r="D1965" s="6">
        <v>14</v>
      </c>
      <c r="E1965" s="12" t="s">
        <v>31</v>
      </c>
      <c r="F1965" s="14">
        <v>2</v>
      </c>
      <c r="G1965" s="13" t="s">
        <v>57</v>
      </c>
      <c r="H1965" s="10">
        <v>5</v>
      </c>
      <c r="I1965" s="13" t="s">
        <v>41</v>
      </c>
      <c r="J1965" s="12" t="s">
        <v>519</v>
      </c>
      <c r="K1965" s="11" t="str">
        <f>VLOOKUP(Table7[[#This Row],[CID]],ALY,2,FALSE)</f>
        <v>Opening/Transitional/Closing</v>
      </c>
    </row>
    <row r="1966" spans="1:11" x14ac:dyDescent="0.2">
      <c r="A1966" s="8" t="str">
        <f>Table7[[#This Row],[Test No.]]&amp;Table7[[#This Row],[Section]]&amp;Table7[[#This Row],[Q. No.]]</f>
        <v>P27E15</v>
      </c>
      <c r="B1966" s="8"/>
      <c r="C1966" s="15" t="s">
        <v>123</v>
      </c>
      <c r="D1966" s="6">
        <v>15</v>
      </c>
      <c r="E1966" s="12" t="s">
        <v>31</v>
      </c>
      <c r="F1966" s="14">
        <v>2</v>
      </c>
      <c r="G1966" s="13" t="s">
        <v>57</v>
      </c>
      <c r="H1966" s="10">
        <v>5</v>
      </c>
      <c r="I1966" s="13" t="s">
        <v>41</v>
      </c>
      <c r="J1966" s="12" t="s">
        <v>518</v>
      </c>
      <c r="K1966" s="11" t="str">
        <f>VLOOKUP(Table7[[#This Row],[CID]],ALY,2,FALSE)</f>
        <v>Unity &amp; Coherence</v>
      </c>
    </row>
    <row r="1967" spans="1:11" x14ac:dyDescent="0.2">
      <c r="A1967" s="8" t="str">
        <f>Table7[[#This Row],[Test No.]]&amp;Table7[[#This Row],[Section]]&amp;Table7[[#This Row],[Q. No.]]</f>
        <v>P27E16</v>
      </c>
      <c r="B1967" s="8"/>
      <c r="C1967" s="15" t="s">
        <v>123</v>
      </c>
      <c r="D1967" s="6">
        <v>16</v>
      </c>
      <c r="E1967" s="12" t="s">
        <v>31</v>
      </c>
      <c r="F1967" s="14">
        <v>1</v>
      </c>
      <c r="G1967" s="14" t="s">
        <v>59</v>
      </c>
      <c r="H1967" s="10">
        <v>2</v>
      </c>
      <c r="I1967" s="13" t="s">
        <v>38</v>
      </c>
      <c r="J1967" s="12" t="s">
        <v>394</v>
      </c>
      <c r="K1967" s="11" t="str">
        <f>VLOOKUP(Table7[[#This Row],[CID]],ALY,2,FALSE)</f>
        <v>Pronouns</v>
      </c>
    </row>
    <row r="1968" spans="1:11" x14ac:dyDescent="0.2">
      <c r="A1968" s="8" t="str">
        <f>Table7[[#This Row],[Test No.]]&amp;Table7[[#This Row],[Section]]&amp;Table7[[#This Row],[Q. No.]]</f>
        <v>P27E17</v>
      </c>
      <c r="B1968" s="8"/>
      <c r="C1968" s="15" t="s">
        <v>123</v>
      </c>
      <c r="D1968" s="6">
        <v>17</v>
      </c>
      <c r="E1968" s="12" t="s">
        <v>31</v>
      </c>
      <c r="F1968" s="14">
        <v>2</v>
      </c>
      <c r="G1968" s="13" t="s">
        <v>57</v>
      </c>
      <c r="H1968" s="10">
        <v>4</v>
      </c>
      <c r="I1968" s="13" t="s">
        <v>40</v>
      </c>
      <c r="J1968" s="12" t="s">
        <v>516</v>
      </c>
      <c r="K1968" s="11" t="str">
        <f>VLOOKUP(Table7[[#This Row],[CID]],ALY,2,FALSE)</f>
        <v>Transitions &amp; Topic Sentences</v>
      </c>
    </row>
    <row r="1969" spans="1:11" x14ac:dyDescent="0.2">
      <c r="A1969" s="8" t="str">
        <f>Table7[[#This Row],[Test No.]]&amp;Table7[[#This Row],[Section]]&amp;Table7[[#This Row],[Q. No.]]</f>
        <v>P27E18</v>
      </c>
      <c r="B1969" s="8"/>
      <c r="C1969" s="15" t="s">
        <v>123</v>
      </c>
      <c r="D1969" s="6">
        <v>18</v>
      </c>
      <c r="E1969" s="12" t="s">
        <v>31</v>
      </c>
      <c r="F1969" s="14">
        <v>1</v>
      </c>
      <c r="G1969" s="14" t="s">
        <v>59</v>
      </c>
      <c r="H1969" s="10">
        <v>2</v>
      </c>
      <c r="I1969" s="13" t="s">
        <v>38</v>
      </c>
      <c r="J1969" s="12" t="s">
        <v>395</v>
      </c>
      <c r="K1969" s="11" t="str">
        <f>VLOOKUP(Table7[[#This Row],[CID]],ALY,2,FALSE)</f>
        <v>Verb Forms/Tense Agreement</v>
      </c>
    </row>
    <row r="1970" spans="1:11" x14ac:dyDescent="0.2">
      <c r="A1970" s="8" t="str">
        <f>Table7[[#This Row],[Test No.]]&amp;Table7[[#This Row],[Section]]&amp;Table7[[#This Row],[Q. No.]]</f>
        <v>P27E19</v>
      </c>
      <c r="B1970" s="8"/>
      <c r="C1970" s="15" t="s">
        <v>123</v>
      </c>
      <c r="D1970" s="6">
        <v>19</v>
      </c>
      <c r="E1970" s="12" t="s">
        <v>31</v>
      </c>
      <c r="F1970" s="14">
        <v>1</v>
      </c>
      <c r="G1970" s="14" t="s">
        <v>59</v>
      </c>
      <c r="H1970" s="14">
        <v>1</v>
      </c>
      <c r="I1970" s="14" t="s">
        <v>37</v>
      </c>
      <c r="J1970" s="12" t="s">
        <v>387</v>
      </c>
      <c r="K1970" s="11" t="str">
        <f>VLOOKUP(Table7[[#This Row],[CID]],ALY,2,FALSE)</f>
        <v>Commas</v>
      </c>
    </row>
    <row r="1971" spans="1:11" x14ac:dyDescent="0.2">
      <c r="A1971" s="8" t="str">
        <f>Table7[[#This Row],[Test No.]]&amp;Table7[[#This Row],[Section]]&amp;Table7[[#This Row],[Q. No.]]</f>
        <v>P27E20</v>
      </c>
      <c r="B1971" s="8"/>
      <c r="C1971" s="15" t="s">
        <v>123</v>
      </c>
      <c r="D1971" s="6">
        <v>20</v>
      </c>
      <c r="E1971" s="12" t="s">
        <v>31</v>
      </c>
      <c r="F1971" s="14">
        <v>1</v>
      </c>
      <c r="G1971" s="14" t="s">
        <v>59</v>
      </c>
      <c r="H1971" s="10">
        <v>2</v>
      </c>
      <c r="I1971" s="13" t="s">
        <v>38</v>
      </c>
      <c r="J1971" s="12" t="s">
        <v>394</v>
      </c>
      <c r="K1971" s="11" t="str">
        <f>VLOOKUP(Table7[[#This Row],[CID]],ALY,2,FALSE)</f>
        <v>Pronouns</v>
      </c>
    </row>
    <row r="1972" spans="1:11" x14ac:dyDescent="0.2">
      <c r="A1972" s="8" t="str">
        <f>Table7[[#This Row],[Test No.]]&amp;Table7[[#This Row],[Section]]&amp;Table7[[#This Row],[Q. No.]]</f>
        <v>P27E21</v>
      </c>
      <c r="B1972" s="8"/>
      <c r="C1972" s="15" t="s">
        <v>123</v>
      </c>
      <c r="D1972" s="6">
        <v>21</v>
      </c>
      <c r="E1972" s="12" t="s">
        <v>31</v>
      </c>
      <c r="F1972" s="14">
        <v>2</v>
      </c>
      <c r="G1972" s="13" t="s">
        <v>57</v>
      </c>
      <c r="H1972" s="10">
        <v>5</v>
      </c>
      <c r="I1972" s="13" t="s">
        <v>41</v>
      </c>
      <c r="J1972" s="12" t="s">
        <v>518</v>
      </c>
      <c r="K1972" s="11" t="str">
        <f>VLOOKUP(Table7[[#This Row],[CID]],ALY,2,FALSE)</f>
        <v>Unity &amp; Coherence</v>
      </c>
    </row>
    <row r="1973" spans="1:11" x14ac:dyDescent="0.2">
      <c r="A1973" s="8" t="str">
        <f>Table7[[#This Row],[Test No.]]&amp;Table7[[#This Row],[Section]]&amp;Table7[[#This Row],[Q. No.]]</f>
        <v>P27E22</v>
      </c>
      <c r="B1973" s="8"/>
      <c r="C1973" s="15" t="s">
        <v>123</v>
      </c>
      <c r="D1973" s="6">
        <v>22</v>
      </c>
      <c r="E1973" s="12" t="s">
        <v>31</v>
      </c>
      <c r="F1973" s="14">
        <v>1</v>
      </c>
      <c r="G1973" s="14" t="s">
        <v>59</v>
      </c>
      <c r="H1973" s="10">
        <v>3</v>
      </c>
      <c r="I1973" s="13" t="s">
        <v>39</v>
      </c>
      <c r="J1973" s="12" t="s">
        <v>399</v>
      </c>
      <c r="K1973" s="11" t="str">
        <f>VLOOKUP(Table7[[#This Row],[CID]],ALY,2,FALSE)</f>
        <v>Sentence Fragment</v>
      </c>
    </row>
    <row r="1974" spans="1:11" x14ac:dyDescent="0.2">
      <c r="A1974" s="8" t="str">
        <f>Table7[[#This Row],[Test No.]]&amp;Table7[[#This Row],[Section]]&amp;Table7[[#This Row],[Q. No.]]</f>
        <v>P27E23</v>
      </c>
      <c r="B1974" s="8"/>
      <c r="C1974" s="15" t="s">
        <v>123</v>
      </c>
      <c r="D1974" s="6">
        <v>23</v>
      </c>
      <c r="E1974" s="12" t="s">
        <v>31</v>
      </c>
      <c r="F1974" s="14">
        <v>2</v>
      </c>
      <c r="G1974" s="13" t="s">
        <v>57</v>
      </c>
      <c r="H1974" s="10">
        <v>6</v>
      </c>
      <c r="I1974" s="13" t="s">
        <v>42</v>
      </c>
      <c r="J1974" s="12" t="s">
        <v>523</v>
      </c>
      <c r="K1974" s="11" t="str">
        <f>VLOOKUP(Table7[[#This Row],[CID]],ALY,2,FALSE)</f>
        <v>Avoiding Ambiguity &amp; Redundancy</v>
      </c>
    </row>
    <row r="1975" spans="1:11" x14ac:dyDescent="0.2">
      <c r="A1975" s="8" t="str">
        <f>Table7[[#This Row],[Test No.]]&amp;Table7[[#This Row],[Section]]&amp;Table7[[#This Row],[Q. No.]]</f>
        <v>P27E24</v>
      </c>
      <c r="B1975" s="8"/>
      <c r="C1975" s="15" t="s">
        <v>123</v>
      </c>
      <c r="D1975" s="6">
        <v>24</v>
      </c>
      <c r="E1975" s="12" t="s">
        <v>31</v>
      </c>
      <c r="F1975" s="14">
        <v>1</v>
      </c>
      <c r="G1975" s="14" t="s">
        <v>59</v>
      </c>
      <c r="H1975" s="14">
        <v>1</v>
      </c>
      <c r="I1975" s="14" t="s">
        <v>37</v>
      </c>
      <c r="J1975" s="12" t="s">
        <v>387</v>
      </c>
      <c r="K1975" s="11" t="str">
        <f>VLOOKUP(Table7[[#This Row],[CID]],ALY,2,FALSE)</f>
        <v>Commas</v>
      </c>
    </row>
    <row r="1976" spans="1:11" x14ac:dyDescent="0.2">
      <c r="A1976" s="8" t="str">
        <f>Table7[[#This Row],[Test No.]]&amp;Table7[[#This Row],[Section]]&amp;Table7[[#This Row],[Q. No.]]</f>
        <v>P27E25</v>
      </c>
      <c r="B1976" s="8"/>
      <c r="C1976" s="15" t="s">
        <v>123</v>
      </c>
      <c r="D1976" s="6">
        <v>25</v>
      </c>
      <c r="E1976" s="12" t="s">
        <v>31</v>
      </c>
      <c r="F1976" s="14">
        <v>1</v>
      </c>
      <c r="G1976" s="14" t="s">
        <v>59</v>
      </c>
      <c r="H1976" s="14">
        <v>1</v>
      </c>
      <c r="I1976" s="14" t="s">
        <v>37</v>
      </c>
      <c r="J1976" s="12" t="s">
        <v>387</v>
      </c>
      <c r="K1976" s="11" t="str">
        <f>VLOOKUP(Table7[[#This Row],[CID]],ALY,2,FALSE)</f>
        <v>Commas</v>
      </c>
    </row>
    <row r="1977" spans="1:11" x14ac:dyDescent="0.2">
      <c r="A1977" s="8" t="str">
        <f>Table7[[#This Row],[Test No.]]&amp;Table7[[#This Row],[Section]]&amp;Table7[[#This Row],[Q. No.]]</f>
        <v>P27E26</v>
      </c>
      <c r="B1977" s="8"/>
      <c r="C1977" s="15" t="s">
        <v>123</v>
      </c>
      <c r="D1977" s="6">
        <v>26</v>
      </c>
      <c r="E1977" s="12" t="s">
        <v>31</v>
      </c>
      <c r="F1977" s="14">
        <v>1</v>
      </c>
      <c r="G1977" s="14" t="s">
        <v>59</v>
      </c>
      <c r="H1977" s="10">
        <v>2</v>
      </c>
      <c r="I1977" s="13" t="s">
        <v>38</v>
      </c>
      <c r="J1977" s="12" t="s">
        <v>395</v>
      </c>
      <c r="K1977" s="11" t="str">
        <f>VLOOKUP(Table7[[#This Row],[CID]],ALY,2,FALSE)</f>
        <v>Verb Forms/Tense Agreement</v>
      </c>
    </row>
    <row r="1978" spans="1:11" x14ac:dyDescent="0.2">
      <c r="A1978" s="8" t="str">
        <f>Table7[[#This Row],[Test No.]]&amp;Table7[[#This Row],[Section]]&amp;Table7[[#This Row],[Q. No.]]</f>
        <v>P27E27</v>
      </c>
      <c r="B1978" s="8"/>
      <c r="C1978" s="15" t="s">
        <v>123</v>
      </c>
      <c r="D1978" s="6">
        <v>27</v>
      </c>
      <c r="E1978" s="12" t="s">
        <v>31</v>
      </c>
      <c r="F1978" s="14">
        <v>1</v>
      </c>
      <c r="G1978" s="14" t="s">
        <v>59</v>
      </c>
      <c r="H1978" s="10">
        <v>2</v>
      </c>
      <c r="I1978" s="13" t="s">
        <v>38</v>
      </c>
      <c r="J1978" s="12" t="s">
        <v>397</v>
      </c>
      <c r="K1978" s="11" t="str">
        <f>VLOOKUP(Table7[[#This Row],[CID]],ALY,2,FALSE)</f>
        <v>Word Choice</v>
      </c>
    </row>
    <row r="1979" spans="1:11" x14ac:dyDescent="0.2">
      <c r="A1979" s="8" t="str">
        <f>Table7[[#This Row],[Test No.]]&amp;Table7[[#This Row],[Section]]&amp;Table7[[#This Row],[Q. No.]]</f>
        <v>P27E28</v>
      </c>
      <c r="B1979" s="8"/>
      <c r="C1979" s="15" t="s">
        <v>123</v>
      </c>
      <c r="D1979" s="6">
        <v>28</v>
      </c>
      <c r="E1979" s="12" t="s">
        <v>31</v>
      </c>
      <c r="F1979" s="14">
        <v>2</v>
      </c>
      <c r="G1979" s="13" t="s">
        <v>57</v>
      </c>
      <c r="H1979" s="10">
        <v>6</v>
      </c>
      <c r="I1979" s="13" t="s">
        <v>42</v>
      </c>
      <c r="J1979" s="12" t="s">
        <v>523</v>
      </c>
      <c r="K1979" s="11" t="str">
        <f>VLOOKUP(Table7[[#This Row],[CID]],ALY,2,FALSE)</f>
        <v>Avoiding Ambiguity &amp; Redundancy</v>
      </c>
    </row>
    <row r="1980" spans="1:11" x14ac:dyDescent="0.2">
      <c r="A1980" s="8" t="str">
        <f>Table7[[#This Row],[Test No.]]&amp;Table7[[#This Row],[Section]]&amp;Table7[[#This Row],[Q. No.]]</f>
        <v>P27E29</v>
      </c>
      <c r="B1980" s="8"/>
      <c r="C1980" s="15" t="s">
        <v>123</v>
      </c>
      <c r="D1980" s="6">
        <v>29</v>
      </c>
      <c r="E1980" s="12" t="s">
        <v>31</v>
      </c>
      <c r="F1980" s="14">
        <v>2</v>
      </c>
      <c r="G1980" s="13" t="s">
        <v>57</v>
      </c>
      <c r="H1980" s="10">
        <v>5</v>
      </c>
      <c r="I1980" s="13" t="s">
        <v>41</v>
      </c>
      <c r="J1980" s="12" t="s">
        <v>519</v>
      </c>
      <c r="K1980" s="11" t="str">
        <f>VLOOKUP(Table7[[#This Row],[CID]],ALY,2,FALSE)</f>
        <v>Opening/Transitional/Closing</v>
      </c>
    </row>
    <row r="1981" spans="1:11" x14ac:dyDescent="0.2">
      <c r="A1981" s="8" t="str">
        <f>Table7[[#This Row],[Test No.]]&amp;Table7[[#This Row],[Section]]&amp;Table7[[#This Row],[Q. No.]]</f>
        <v>P27E30</v>
      </c>
      <c r="B1981" s="8"/>
      <c r="C1981" s="15" t="s">
        <v>123</v>
      </c>
      <c r="D1981" s="6">
        <v>30</v>
      </c>
      <c r="E1981" s="12" t="s">
        <v>31</v>
      </c>
      <c r="F1981" s="14">
        <v>1</v>
      </c>
      <c r="G1981" s="14" t="s">
        <v>59</v>
      </c>
      <c r="H1981" s="10">
        <v>2</v>
      </c>
      <c r="I1981" s="13" t="s">
        <v>38</v>
      </c>
      <c r="J1981" s="12" t="s">
        <v>395</v>
      </c>
      <c r="K1981" s="11" t="str">
        <f>VLOOKUP(Table7[[#This Row],[CID]],ALY,2,FALSE)</f>
        <v>Verb Forms/Tense Agreement</v>
      </c>
    </row>
    <row r="1982" spans="1:11" x14ac:dyDescent="0.2">
      <c r="A1982" s="8" t="str">
        <f>Table7[[#This Row],[Test No.]]&amp;Table7[[#This Row],[Section]]&amp;Table7[[#This Row],[Q. No.]]</f>
        <v>P27E31</v>
      </c>
      <c r="B1982" s="8"/>
      <c r="C1982" s="15" t="s">
        <v>123</v>
      </c>
      <c r="D1982" s="6">
        <v>31</v>
      </c>
      <c r="E1982" s="12" t="s">
        <v>31</v>
      </c>
      <c r="F1982" s="14">
        <v>1</v>
      </c>
      <c r="G1982" s="14" t="s">
        <v>59</v>
      </c>
      <c r="H1982" s="10">
        <v>2</v>
      </c>
      <c r="I1982" s="13" t="s">
        <v>38</v>
      </c>
      <c r="J1982" s="12" t="s">
        <v>398</v>
      </c>
      <c r="K1982" s="11" t="str">
        <f>VLOOKUP(Table7[[#This Row],[CID]],ALY,2,FALSE)</f>
        <v>Idioms</v>
      </c>
    </row>
    <row r="1983" spans="1:11" x14ac:dyDescent="0.2">
      <c r="A1983" s="8" t="str">
        <f>Table7[[#This Row],[Test No.]]&amp;Table7[[#This Row],[Section]]&amp;Table7[[#This Row],[Q. No.]]</f>
        <v>P27E32</v>
      </c>
      <c r="B1983" s="8"/>
      <c r="C1983" s="15" t="s">
        <v>123</v>
      </c>
      <c r="D1983" s="6">
        <v>32</v>
      </c>
      <c r="E1983" s="12" t="s">
        <v>31</v>
      </c>
      <c r="F1983" s="14">
        <v>1</v>
      </c>
      <c r="G1983" s="14" t="s">
        <v>59</v>
      </c>
      <c r="H1983" s="10">
        <v>2</v>
      </c>
      <c r="I1983" s="13" t="s">
        <v>38</v>
      </c>
      <c r="J1983" s="12" t="s">
        <v>398</v>
      </c>
      <c r="K1983" s="11" t="str">
        <f>VLOOKUP(Table7[[#This Row],[CID]],ALY,2,FALSE)</f>
        <v>Idioms</v>
      </c>
    </row>
    <row r="1984" spans="1:11" x14ac:dyDescent="0.2">
      <c r="A1984" s="8" t="str">
        <f>Table7[[#This Row],[Test No.]]&amp;Table7[[#This Row],[Section]]&amp;Table7[[#This Row],[Q. No.]]</f>
        <v>P27E33</v>
      </c>
      <c r="B1984" s="8"/>
      <c r="C1984" s="15" t="s">
        <v>123</v>
      </c>
      <c r="D1984" s="6">
        <v>33</v>
      </c>
      <c r="E1984" s="12" t="s">
        <v>31</v>
      </c>
      <c r="F1984" s="14">
        <v>1</v>
      </c>
      <c r="G1984" s="14" t="s">
        <v>59</v>
      </c>
      <c r="H1984" s="10">
        <v>2</v>
      </c>
      <c r="I1984" s="13" t="s">
        <v>38</v>
      </c>
      <c r="J1984" s="12" t="s">
        <v>395</v>
      </c>
      <c r="K1984" s="11" t="str">
        <f>VLOOKUP(Table7[[#This Row],[CID]],ALY,2,FALSE)</f>
        <v>Verb Forms/Tense Agreement</v>
      </c>
    </row>
    <row r="1985" spans="1:11" x14ac:dyDescent="0.2">
      <c r="A1985" s="8" t="str">
        <f>Table7[[#This Row],[Test No.]]&amp;Table7[[#This Row],[Section]]&amp;Table7[[#This Row],[Q. No.]]</f>
        <v>P27E34</v>
      </c>
      <c r="B1985" s="8"/>
      <c r="C1985" s="15" t="s">
        <v>123</v>
      </c>
      <c r="D1985" s="6">
        <v>34</v>
      </c>
      <c r="E1985" s="12" t="s">
        <v>31</v>
      </c>
      <c r="F1985" s="14">
        <v>2</v>
      </c>
      <c r="G1985" s="13" t="s">
        <v>57</v>
      </c>
      <c r="H1985" s="10">
        <v>4</v>
      </c>
      <c r="I1985" s="13" t="s">
        <v>40</v>
      </c>
      <c r="J1985" s="12" t="s">
        <v>512</v>
      </c>
      <c r="K1985" s="11" t="str">
        <f>VLOOKUP(Table7[[#This Row],[CID]],ALY,2,FALSE)</f>
        <v>Additional Detail &amp; Evidence</v>
      </c>
    </row>
    <row r="1986" spans="1:11" x14ac:dyDescent="0.2">
      <c r="A1986" s="8" t="str">
        <f>Table7[[#This Row],[Test No.]]&amp;Table7[[#This Row],[Section]]&amp;Table7[[#This Row],[Q. No.]]</f>
        <v>P27E35</v>
      </c>
      <c r="B1986" s="8"/>
      <c r="C1986" s="15" t="s">
        <v>123</v>
      </c>
      <c r="D1986" s="6">
        <v>35</v>
      </c>
      <c r="E1986" s="12" t="s">
        <v>31</v>
      </c>
      <c r="F1986" s="14">
        <v>2</v>
      </c>
      <c r="G1986" s="13" t="s">
        <v>57</v>
      </c>
      <c r="H1986" s="10">
        <v>6</v>
      </c>
      <c r="I1986" s="13" t="s">
        <v>42</v>
      </c>
      <c r="J1986" s="12" t="s">
        <v>523</v>
      </c>
      <c r="K1986" s="11" t="str">
        <f>VLOOKUP(Table7[[#This Row],[CID]],ALY,2,FALSE)</f>
        <v>Avoiding Ambiguity &amp; Redundancy</v>
      </c>
    </row>
    <row r="1987" spans="1:11" x14ac:dyDescent="0.2">
      <c r="A1987" s="8" t="str">
        <f>Table7[[#This Row],[Test No.]]&amp;Table7[[#This Row],[Section]]&amp;Table7[[#This Row],[Q. No.]]</f>
        <v>P27E36</v>
      </c>
      <c r="B1987" s="8"/>
      <c r="C1987" s="15" t="s">
        <v>123</v>
      </c>
      <c r="D1987" s="6">
        <v>36</v>
      </c>
      <c r="E1987" s="12" t="s">
        <v>31</v>
      </c>
      <c r="F1987" s="14">
        <v>2</v>
      </c>
      <c r="G1987" s="13" t="s">
        <v>57</v>
      </c>
      <c r="H1987" s="10">
        <v>6</v>
      </c>
      <c r="I1987" s="13" t="s">
        <v>42</v>
      </c>
      <c r="J1987" s="12" t="s">
        <v>523</v>
      </c>
      <c r="K1987" s="11" t="str">
        <f>VLOOKUP(Table7[[#This Row],[CID]],ALY,2,FALSE)</f>
        <v>Avoiding Ambiguity &amp; Redundancy</v>
      </c>
    </row>
    <row r="1988" spans="1:11" x14ac:dyDescent="0.2">
      <c r="A1988" s="8" t="str">
        <f>Table7[[#This Row],[Test No.]]&amp;Table7[[#This Row],[Section]]&amp;Table7[[#This Row],[Q. No.]]</f>
        <v>P27E37</v>
      </c>
      <c r="B1988" s="8"/>
      <c r="C1988" s="15" t="s">
        <v>123</v>
      </c>
      <c r="D1988" s="6">
        <v>37</v>
      </c>
      <c r="E1988" s="12" t="s">
        <v>31</v>
      </c>
      <c r="F1988" s="14">
        <v>1</v>
      </c>
      <c r="G1988" s="14" t="s">
        <v>59</v>
      </c>
      <c r="H1988" s="10">
        <v>2</v>
      </c>
      <c r="I1988" s="13" t="s">
        <v>38</v>
      </c>
      <c r="J1988" s="12" t="s">
        <v>397</v>
      </c>
      <c r="K1988" s="11" t="str">
        <f>VLOOKUP(Table7[[#This Row],[CID]],ALY,2,FALSE)</f>
        <v>Word Choice</v>
      </c>
    </row>
    <row r="1989" spans="1:11" x14ac:dyDescent="0.2">
      <c r="A1989" s="8" t="str">
        <f>Table7[[#This Row],[Test No.]]&amp;Table7[[#This Row],[Section]]&amp;Table7[[#This Row],[Q. No.]]</f>
        <v>P27E38</v>
      </c>
      <c r="B1989" s="8"/>
      <c r="C1989" s="15" t="s">
        <v>123</v>
      </c>
      <c r="D1989" s="6">
        <v>38</v>
      </c>
      <c r="E1989" s="12" t="s">
        <v>31</v>
      </c>
      <c r="F1989" s="14">
        <v>1</v>
      </c>
      <c r="G1989" s="14" t="s">
        <v>59</v>
      </c>
      <c r="H1989" s="14">
        <v>1</v>
      </c>
      <c r="I1989" s="14" t="s">
        <v>37</v>
      </c>
      <c r="J1989" s="12" t="s">
        <v>388</v>
      </c>
      <c r="K1989" s="11" t="str">
        <f>VLOOKUP(Table7[[#This Row],[CID]],ALY,2,FALSE)</f>
        <v>Apostrophes</v>
      </c>
    </row>
    <row r="1990" spans="1:11" x14ac:dyDescent="0.2">
      <c r="A1990" s="8" t="str">
        <f>Table7[[#This Row],[Test No.]]&amp;Table7[[#This Row],[Section]]&amp;Table7[[#This Row],[Q. No.]]</f>
        <v>P27E39</v>
      </c>
      <c r="B1990" s="8"/>
      <c r="C1990" s="15" t="s">
        <v>123</v>
      </c>
      <c r="D1990" s="6">
        <v>39</v>
      </c>
      <c r="E1990" s="12" t="s">
        <v>31</v>
      </c>
      <c r="F1990" s="14">
        <v>2</v>
      </c>
      <c r="G1990" s="13" t="s">
        <v>57</v>
      </c>
      <c r="H1990" s="10">
        <v>5</v>
      </c>
      <c r="I1990" s="13" t="s">
        <v>41</v>
      </c>
      <c r="J1990" s="12" t="s">
        <v>520</v>
      </c>
      <c r="K1990" s="11" t="str">
        <f>VLOOKUP(Table7[[#This Row],[CID]],ALY,2,FALSE)</f>
        <v>Reorganization</v>
      </c>
    </row>
    <row r="1991" spans="1:11" x14ac:dyDescent="0.2">
      <c r="A1991" s="8" t="str">
        <f>Table7[[#This Row],[Test No.]]&amp;Table7[[#This Row],[Section]]&amp;Table7[[#This Row],[Q. No.]]</f>
        <v>P27E40</v>
      </c>
      <c r="B1991" s="8"/>
      <c r="C1991" s="15" t="s">
        <v>123</v>
      </c>
      <c r="D1991" s="6">
        <v>40</v>
      </c>
      <c r="E1991" s="12" t="s">
        <v>31</v>
      </c>
      <c r="F1991" s="14">
        <v>1</v>
      </c>
      <c r="G1991" s="14" t="s">
        <v>59</v>
      </c>
      <c r="H1991" s="10">
        <v>2</v>
      </c>
      <c r="I1991" s="13" t="s">
        <v>38</v>
      </c>
      <c r="J1991" s="12" t="s">
        <v>397</v>
      </c>
      <c r="K1991" s="11" t="str">
        <f>VLOOKUP(Table7[[#This Row],[CID]],ALY,2,FALSE)</f>
        <v>Word Choice</v>
      </c>
    </row>
    <row r="1992" spans="1:11" x14ac:dyDescent="0.2">
      <c r="A1992" s="8" t="str">
        <f>Table7[[#This Row],[Test No.]]&amp;Table7[[#This Row],[Section]]&amp;Table7[[#This Row],[Q. No.]]</f>
        <v>P27E41</v>
      </c>
      <c r="B1992" s="8"/>
      <c r="C1992" s="15" t="s">
        <v>123</v>
      </c>
      <c r="D1992" s="6">
        <v>41</v>
      </c>
      <c r="E1992" s="12" t="s">
        <v>31</v>
      </c>
      <c r="F1992" s="14">
        <v>1</v>
      </c>
      <c r="G1992" s="14" t="s">
        <v>59</v>
      </c>
      <c r="H1992" s="10">
        <v>2</v>
      </c>
      <c r="I1992" s="13" t="s">
        <v>38</v>
      </c>
      <c r="J1992" s="12" t="s">
        <v>397</v>
      </c>
      <c r="K1992" s="11" t="str">
        <f>VLOOKUP(Table7[[#This Row],[CID]],ALY,2,FALSE)</f>
        <v>Word Choice</v>
      </c>
    </row>
    <row r="1993" spans="1:11" x14ac:dyDescent="0.2">
      <c r="A1993" s="8" t="str">
        <f>Table7[[#This Row],[Test No.]]&amp;Table7[[#This Row],[Section]]&amp;Table7[[#This Row],[Q. No.]]</f>
        <v>P27E42</v>
      </c>
      <c r="B1993" s="8"/>
      <c r="C1993" s="15" t="s">
        <v>123</v>
      </c>
      <c r="D1993" s="6">
        <v>42</v>
      </c>
      <c r="E1993" s="12" t="s">
        <v>31</v>
      </c>
      <c r="F1993" s="14">
        <v>1</v>
      </c>
      <c r="G1993" s="14" t="s">
        <v>59</v>
      </c>
      <c r="H1993" s="10">
        <v>3</v>
      </c>
      <c r="I1993" s="13" t="s">
        <v>39</v>
      </c>
      <c r="J1993" s="12" t="s">
        <v>402</v>
      </c>
      <c r="K1993" s="11" t="str">
        <f>VLOOKUP(Table7[[#This Row],[CID]],ALY,2,FALSE)</f>
        <v>Faulty Modifier</v>
      </c>
    </row>
    <row r="1994" spans="1:11" x14ac:dyDescent="0.2">
      <c r="A1994" s="8" t="str">
        <f>Table7[[#This Row],[Test No.]]&amp;Table7[[#This Row],[Section]]&amp;Table7[[#This Row],[Q. No.]]</f>
        <v>P27E43</v>
      </c>
      <c r="B1994" s="8"/>
      <c r="C1994" s="15" t="s">
        <v>123</v>
      </c>
      <c r="D1994" s="6">
        <v>43</v>
      </c>
      <c r="E1994" s="12" t="s">
        <v>31</v>
      </c>
      <c r="F1994" s="14">
        <v>1</v>
      </c>
      <c r="G1994" s="14" t="s">
        <v>59</v>
      </c>
      <c r="H1994" s="10">
        <v>2</v>
      </c>
      <c r="I1994" s="13" t="s">
        <v>38</v>
      </c>
      <c r="J1994" s="12" t="s">
        <v>395</v>
      </c>
      <c r="K1994" s="11" t="str">
        <f>VLOOKUP(Table7[[#This Row],[CID]],ALY,2,FALSE)</f>
        <v>Verb Forms/Tense Agreement</v>
      </c>
    </row>
    <row r="1995" spans="1:11" x14ac:dyDescent="0.2">
      <c r="A1995" s="8" t="str">
        <f>Table7[[#This Row],[Test No.]]&amp;Table7[[#This Row],[Section]]&amp;Table7[[#This Row],[Q. No.]]</f>
        <v>P27E44</v>
      </c>
      <c r="B1995" s="8"/>
      <c r="C1995" s="15" t="s">
        <v>123</v>
      </c>
      <c r="D1995" s="6">
        <v>44</v>
      </c>
      <c r="E1995" s="12" t="s">
        <v>31</v>
      </c>
      <c r="F1995" s="14">
        <v>1</v>
      </c>
      <c r="G1995" s="14" t="s">
        <v>59</v>
      </c>
      <c r="H1995" s="14">
        <v>1</v>
      </c>
      <c r="I1995" s="14" t="s">
        <v>37</v>
      </c>
      <c r="J1995" s="12" t="s">
        <v>388</v>
      </c>
      <c r="K1995" s="11" t="str">
        <f>VLOOKUP(Table7[[#This Row],[CID]],ALY,2,FALSE)</f>
        <v>Apostrophes</v>
      </c>
    </row>
    <row r="1996" spans="1:11" x14ac:dyDescent="0.2">
      <c r="A1996" s="8" t="str">
        <f>Table7[[#This Row],[Test No.]]&amp;Table7[[#This Row],[Section]]&amp;Table7[[#This Row],[Q. No.]]</f>
        <v>P27E45</v>
      </c>
      <c r="B1996" s="8"/>
      <c r="C1996" s="15" t="s">
        <v>123</v>
      </c>
      <c r="D1996" s="6">
        <v>45</v>
      </c>
      <c r="E1996" s="12" t="s">
        <v>31</v>
      </c>
      <c r="F1996" s="14">
        <v>2</v>
      </c>
      <c r="G1996" s="13" t="s">
        <v>57</v>
      </c>
      <c r="H1996" s="10">
        <v>6</v>
      </c>
      <c r="I1996" s="13" t="s">
        <v>42</v>
      </c>
      <c r="J1996" s="12" t="s">
        <v>523</v>
      </c>
      <c r="K1996" s="11" t="str">
        <f>VLOOKUP(Table7[[#This Row],[CID]],ALY,2,FALSE)</f>
        <v>Avoiding Ambiguity &amp; Redundancy</v>
      </c>
    </row>
    <row r="1997" spans="1:11" x14ac:dyDescent="0.2">
      <c r="A1997" s="8" t="str">
        <f>Table7[[#This Row],[Test No.]]&amp;Table7[[#This Row],[Section]]&amp;Table7[[#This Row],[Q. No.]]</f>
        <v>P27E46</v>
      </c>
      <c r="B1997" s="8"/>
      <c r="C1997" s="15" t="s">
        <v>123</v>
      </c>
      <c r="D1997" s="6">
        <v>46</v>
      </c>
      <c r="E1997" s="12" t="s">
        <v>31</v>
      </c>
      <c r="F1997" s="14">
        <v>2</v>
      </c>
      <c r="G1997" s="13" t="s">
        <v>57</v>
      </c>
      <c r="H1997" s="10">
        <v>6</v>
      </c>
      <c r="I1997" s="13" t="s">
        <v>42</v>
      </c>
      <c r="J1997" s="12" t="s">
        <v>523</v>
      </c>
      <c r="K1997" s="11" t="str">
        <f>VLOOKUP(Table7[[#This Row],[CID]],ALY,2,FALSE)</f>
        <v>Avoiding Ambiguity &amp; Redundancy</v>
      </c>
    </row>
    <row r="1998" spans="1:11" x14ac:dyDescent="0.2">
      <c r="A1998" s="8" t="str">
        <f>Table7[[#This Row],[Test No.]]&amp;Table7[[#This Row],[Section]]&amp;Table7[[#This Row],[Q. No.]]</f>
        <v>P27E47</v>
      </c>
      <c r="B1998" s="8"/>
      <c r="C1998" s="15" t="s">
        <v>123</v>
      </c>
      <c r="D1998" s="6">
        <v>47</v>
      </c>
      <c r="E1998" s="12" t="s">
        <v>31</v>
      </c>
      <c r="F1998" s="14">
        <v>1</v>
      </c>
      <c r="G1998" s="14" t="s">
        <v>59</v>
      </c>
      <c r="H1998" s="10">
        <v>2</v>
      </c>
      <c r="I1998" s="13" t="s">
        <v>38</v>
      </c>
      <c r="J1998" s="12" t="s">
        <v>398</v>
      </c>
      <c r="K1998" s="11" t="str">
        <f>VLOOKUP(Table7[[#This Row],[CID]],ALY,2,FALSE)</f>
        <v>Idioms</v>
      </c>
    </row>
    <row r="1999" spans="1:11" x14ac:dyDescent="0.2">
      <c r="A1999" s="8" t="str">
        <f>Table7[[#This Row],[Test No.]]&amp;Table7[[#This Row],[Section]]&amp;Table7[[#This Row],[Q. No.]]</f>
        <v>P27E48</v>
      </c>
      <c r="B1999" s="8"/>
      <c r="C1999" s="15" t="s">
        <v>123</v>
      </c>
      <c r="D1999" s="6">
        <v>48</v>
      </c>
      <c r="E1999" s="12" t="s">
        <v>31</v>
      </c>
      <c r="F1999" s="14">
        <v>2</v>
      </c>
      <c r="G1999" s="13" t="s">
        <v>57</v>
      </c>
      <c r="H1999" s="10">
        <v>6</v>
      </c>
      <c r="I1999" s="13" t="s">
        <v>42</v>
      </c>
      <c r="J1999" s="12" t="s">
        <v>521</v>
      </c>
      <c r="K1999" s="11" t="str">
        <f>VLOOKUP(Table7[[#This Row],[CID]],ALY,2,FALSE)</f>
        <v>Word Choice</v>
      </c>
    </row>
    <row r="2000" spans="1:11" x14ac:dyDescent="0.2">
      <c r="A2000" s="8" t="str">
        <f>Table7[[#This Row],[Test No.]]&amp;Table7[[#This Row],[Section]]&amp;Table7[[#This Row],[Q. No.]]</f>
        <v>P27E49</v>
      </c>
      <c r="B2000" s="8"/>
      <c r="C2000" s="15" t="s">
        <v>123</v>
      </c>
      <c r="D2000" s="6">
        <v>49</v>
      </c>
      <c r="E2000" s="12" t="s">
        <v>31</v>
      </c>
      <c r="F2000" s="14">
        <v>1</v>
      </c>
      <c r="G2000" s="14" t="s">
        <v>59</v>
      </c>
      <c r="H2000" s="10">
        <v>2</v>
      </c>
      <c r="I2000" s="13" t="s">
        <v>38</v>
      </c>
      <c r="J2000" s="12" t="s">
        <v>395</v>
      </c>
      <c r="K2000" s="11" t="str">
        <f>VLOOKUP(Table7[[#This Row],[CID]],ALY,2,FALSE)</f>
        <v>Verb Forms/Tense Agreement</v>
      </c>
    </row>
    <row r="2001" spans="1:11" x14ac:dyDescent="0.2">
      <c r="A2001" s="8" t="str">
        <f>Table7[[#This Row],[Test No.]]&amp;Table7[[#This Row],[Section]]&amp;Table7[[#This Row],[Q. No.]]</f>
        <v>P27E50</v>
      </c>
      <c r="B2001" s="8"/>
      <c r="C2001" s="15" t="s">
        <v>123</v>
      </c>
      <c r="D2001" s="6">
        <v>50</v>
      </c>
      <c r="E2001" s="12" t="s">
        <v>31</v>
      </c>
      <c r="F2001" s="14">
        <v>2</v>
      </c>
      <c r="G2001" s="13" t="s">
        <v>57</v>
      </c>
      <c r="H2001" s="10">
        <v>6</v>
      </c>
      <c r="I2001" s="13" t="s">
        <v>42</v>
      </c>
      <c r="J2001" s="12" t="s">
        <v>523</v>
      </c>
      <c r="K2001" s="11" t="str">
        <f>VLOOKUP(Table7[[#This Row],[CID]],ALY,2,FALSE)</f>
        <v>Avoiding Ambiguity &amp; Redundancy</v>
      </c>
    </row>
    <row r="2002" spans="1:11" x14ac:dyDescent="0.2">
      <c r="A2002" s="8" t="str">
        <f>Table7[[#This Row],[Test No.]]&amp;Table7[[#This Row],[Section]]&amp;Table7[[#This Row],[Q. No.]]</f>
        <v>P27E51</v>
      </c>
      <c r="B2002" s="8"/>
      <c r="C2002" s="15" t="s">
        <v>123</v>
      </c>
      <c r="D2002" s="6">
        <v>51</v>
      </c>
      <c r="E2002" s="12" t="s">
        <v>31</v>
      </c>
      <c r="F2002" s="14">
        <v>1</v>
      </c>
      <c r="G2002" s="14" t="s">
        <v>59</v>
      </c>
      <c r="H2002" s="10">
        <v>2</v>
      </c>
      <c r="I2002" s="13" t="s">
        <v>38</v>
      </c>
      <c r="J2002" s="12" t="s">
        <v>397</v>
      </c>
      <c r="K2002" s="11" t="str">
        <f>VLOOKUP(Table7[[#This Row],[CID]],ALY,2,FALSE)</f>
        <v>Word Choice</v>
      </c>
    </row>
    <row r="2003" spans="1:11" x14ac:dyDescent="0.2">
      <c r="A2003" s="8" t="str">
        <f>Table7[[#This Row],[Test No.]]&amp;Table7[[#This Row],[Section]]&amp;Table7[[#This Row],[Q. No.]]</f>
        <v>P27E52</v>
      </c>
      <c r="B2003" s="8"/>
      <c r="C2003" s="15" t="s">
        <v>123</v>
      </c>
      <c r="D2003" s="6">
        <v>52</v>
      </c>
      <c r="E2003" s="12" t="s">
        <v>31</v>
      </c>
      <c r="F2003" s="14">
        <v>2</v>
      </c>
      <c r="G2003" s="13" t="s">
        <v>57</v>
      </c>
      <c r="H2003" s="10">
        <v>6</v>
      </c>
      <c r="I2003" s="13" t="s">
        <v>42</v>
      </c>
      <c r="J2003" s="12" t="s">
        <v>523</v>
      </c>
      <c r="K2003" s="11" t="str">
        <f>VLOOKUP(Table7[[#This Row],[CID]],ALY,2,FALSE)</f>
        <v>Avoiding Ambiguity &amp; Redundancy</v>
      </c>
    </row>
    <row r="2004" spans="1:11" x14ac:dyDescent="0.2">
      <c r="A2004" s="8" t="str">
        <f>Table7[[#This Row],[Test No.]]&amp;Table7[[#This Row],[Section]]&amp;Table7[[#This Row],[Q. No.]]</f>
        <v>P27E53</v>
      </c>
      <c r="B2004" s="8"/>
      <c r="C2004" s="15" t="s">
        <v>123</v>
      </c>
      <c r="D2004" s="6">
        <v>53</v>
      </c>
      <c r="E2004" s="12" t="s">
        <v>31</v>
      </c>
      <c r="F2004" s="14">
        <v>2</v>
      </c>
      <c r="G2004" s="13" t="s">
        <v>57</v>
      </c>
      <c r="H2004" s="10">
        <v>6</v>
      </c>
      <c r="I2004" s="13" t="s">
        <v>42</v>
      </c>
      <c r="J2004" s="12" t="s">
        <v>523</v>
      </c>
      <c r="K2004" s="11" t="str">
        <f>VLOOKUP(Table7[[#This Row],[CID]],ALY,2,FALSE)</f>
        <v>Avoiding Ambiguity &amp; Redundancy</v>
      </c>
    </row>
    <row r="2005" spans="1:11" x14ac:dyDescent="0.2">
      <c r="A2005" s="8" t="str">
        <f>Table7[[#This Row],[Test No.]]&amp;Table7[[#This Row],[Section]]&amp;Table7[[#This Row],[Q. No.]]</f>
        <v>P27E54</v>
      </c>
      <c r="B2005" s="8"/>
      <c r="C2005" s="15" t="s">
        <v>123</v>
      </c>
      <c r="D2005" s="6">
        <v>54</v>
      </c>
      <c r="E2005" s="12" t="s">
        <v>31</v>
      </c>
      <c r="F2005" s="14">
        <v>1</v>
      </c>
      <c r="G2005" s="14" t="s">
        <v>59</v>
      </c>
      <c r="H2005" s="10">
        <v>2</v>
      </c>
      <c r="I2005" s="13" t="s">
        <v>38</v>
      </c>
      <c r="J2005" s="12" t="s">
        <v>395</v>
      </c>
      <c r="K2005" s="11" t="str">
        <f>VLOOKUP(Table7[[#This Row],[CID]],ALY,2,FALSE)</f>
        <v>Verb Forms/Tense Agreement</v>
      </c>
    </row>
    <row r="2006" spans="1:11" x14ac:dyDescent="0.2">
      <c r="A2006" s="8" t="str">
        <f>Table7[[#This Row],[Test No.]]&amp;Table7[[#This Row],[Section]]&amp;Table7[[#This Row],[Q. No.]]</f>
        <v>P27E55</v>
      </c>
      <c r="B2006" s="8"/>
      <c r="C2006" s="15" t="s">
        <v>123</v>
      </c>
      <c r="D2006" s="6">
        <v>55</v>
      </c>
      <c r="E2006" s="12" t="s">
        <v>31</v>
      </c>
      <c r="F2006" s="14">
        <v>1</v>
      </c>
      <c r="G2006" s="14" t="s">
        <v>59</v>
      </c>
      <c r="H2006" s="10">
        <v>2</v>
      </c>
      <c r="I2006" s="13" t="s">
        <v>38</v>
      </c>
      <c r="J2006" s="12" t="s">
        <v>393</v>
      </c>
      <c r="K2006" s="11" t="str">
        <f>VLOOKUP(Table7[[#This Row],[CID]],ALY,2,FALSE)</f>
        <v>SVA</v>
      </c>
    </row>
    <row r="2007" spans="1:11" x14ac:dyDescent="0.2">
      <c r="A2007" s="8" t="str">
        <f>Table7[[#This Row],[Test No.]]&amp;Table7[[#This Row],[Section]]&amp;Table7[[#This Row],[Q. No.]]</f>
        <v>P27E56</v>
      </c>
      <c r="B2007" s="8"/>
      <c r="C2007" s="15" t="s">
        <v>123</v>
      </c>
      <c r="D2007" s="6">
        <v>56</v>
      </c>
      <c r="E2007" s="12" t="s">
        <v>31</v>
      </c>
      <c r="F2007" s="14">
        <v>1</v>
      </c>
      <c r="G2007" s="14" t="s">
        <v>59</v>
      </c>
      <c r="H2007" s="10">
        <v>2</v>
      </c>
      <c r="I2007" s="13" t="s">
        <v>38</v>
      </c>
      <c r="J2007" s="12" t="s">
        <v>393</v>
      </c>
      <c r="K2007" s="11" t="str">
        <f>VLOOKUP(Table7[[#This Row],[CID]],ALY,2,FALSE)</f>
        <v>SVA</v>
      </c>
    </row>
    <row r="2008" spans="1:11" x14ac:dyDescent="0.2">
      <c r="A2008" s="8" t="str">
        <f>Table7[[#This Row],[Test No.]]&amp;Table7[[#This Row],[Section]]&amp;Table7[[#This Row],[Q. No.]]</f>
        <v>P27E57</v>
      </c>
      <c r="B2008" s="8"/>
      <c r="C2008" s="15" t="s">
        <v>123</v>
      </c>
      <c r="D2008" s="6">
        <v>57</v>
      </c>
      <c r="E2008" s="12" t="s">
        <v>31</v>
      </c>
      <c r="F2008" s="14">
        <v>1</v>
      </c>
      <c r="G2008" s="14" t="s">
        <v>59</v>
      </c>
      <c r="H2008" s="14">
        <v>1</v>
      </c>
      <c r="I2008" s="14" t="s">
        <v>37</v>
      </c>
      <c r="J2008" s="12" t="s">
        <v>387</v>
      </c>
      <c r="K2008" s="11" t="str">
        <f>VLOOKUP(Table7[[#This Row],[CID]],ALY,2,FALSE)</f>
        <v>Commas</v>
      </c>
    </row>
    <row r="2009" spans="1:11" x14ac:dyDescent="0.2">
      <c r="A2009" s="8" t="str">
        <f>Table7[[#This Row],[Test No.]]&amp;Table7[[#This Row],[Section]]&amp;Table7[[#This Row],[Q. No.]]</f>
        <v>P27E58</v>
      </c>
      <c r="B2009" s="8"/>
      <c r="C2009" s="15" t="s">
        <v>123</v>
      </c>
      <c r="D2009" s="6">
        <v>58</v>
      </c>
      <c r="E2009" s="12" t="s">
        <v>31</v>
      </c>
      <c r="F2009" s="14">
        <v>2</v>
      </c>
      <c r="G2009" s="13" t="s">
        <v>57</v>
      </c>
      <c r="H2009" s="10">
        <v>5</v>
      </c>
      <c r="I2009" s="13" t="s">
        <v>41</v>
      </c>
      <c r="J2009" s="12" t="s">
        <v>519</v>
      </c>
      <c r="K2009" s="11" t="str">
        <f>VLOOKUP(Table7[[#This Row],[CID]],ALY,2,FALSE)</f>
        <v>Opening/Transitional/Closing</v>
      </c>
    </row>
    <row r="2010" spans="1:11" x14ac:dyDescent="0.2">
      <c r="A2010" s="8" t="str">
        <f>Table7[[#This Row],[Test No.]]&amp;Table7[[#This Row],[Section]]&amp;Table7[[#This Row],[Q. No.]]</f>
        <v>P27E59</v>
      </c>
      <c r="B2010" s="8"/>
      <c r="C2010" s="15" t="s">
        <v>123</v>
      </c>
      <c r="D2010" s="6">
        <v>59</v>
      </c>
      <c r="E2010" s="12" t="s">
        <v>31</v>
      </c>
      <c r="F2010" s="14">
        <v>2</v>
      </c>
      <c r="G2010" s="13" t="s">
        <v>57</v>
      </c>
      <c r="H2010" s="10">
        <v>5</v>
      </c>
      <c r="I2010" s="13" t="s">
        <v>41</v>
      </c>
      <c r="J2010" s="12" t="s">
        <v>520</v>
      </c>
      <c r="K2010" s="11" t="str">
        <f>VLOOKUP(Table7[[#This Row],[CID]],ALY,2,FALSE)</f>
        <v>Reorganization</v>
      </c>
    </row>
    <row r="2011" spans="1:11" x14ac:dyDescent="0.2">
      <c r="A2011" s="8" t="str">
        <f>Table7[[#This Row],[Test No.]]&amp;Table7[[#This Row],[Section]]&amp;Table7[[#This Row],[Q. No.]]</f>
        <v>P27E60</v>
      </c>
      <c r="B2011" s="8"/>
      <c r="C2011" s="15" t="s">
        <v>123</v>
      </c>
      <c r="D2011" s="6">
        <v>60</v>
      </c>
      <c r="E2011" s="12" t="s">
        <v>31</v>
      </c>
      <c r="F2011" s="14">
        <v>2</v>
      </c>
      <c r="G2011" s="13" t="s">
        <v>57</v>
      </c>
      <c r="H2011" s="10">
        <v>4</v>
      </c>
      <c r="I2011" s="13" t="s">
        <v>40</v>
      </c>
      <c r="J2011" s="12" t="s">
        <v>513</v>
      </c>
      <c r="K2011" s="11" t="str">
        <f>VLOOKUP(Table7[[#This Row],[CID]],ALY,2,FALSE)</f>
        <v>Writer's Goal</v>
      </c>
    </row>
    <row r="2012" spans="1:11" x14ac:dyDescent="0.2">
      <c r="A2012" s="8" t="str">
        <f>Table7[[#This Row],[Test No.]]&amp;Table7[[#This Row],[Section]]&amp;Table7[[#This Row],[Q. No.]]</f>
        <v>P27E61</v>
      </c>
      <c r="B2012" s="8"/>
      <c r="C2012" s="15" t="s">
        <v>123</v>
      </c>
      <c r="D2012" s="6">
        <v>61</v>
      </c>
      <c r="E2012" s="12" t="s">
        <v>31</v>
      </c>
      <c r="F2012" s="14">
        <v>2</v>
      </c>
      <c r="G2012" s="13" t="s">
        <v>57</v>
      </c>
      <c r="H2012" s="10">
        <v>6</v>
      </c>
      <c r="I2012" s="13" t="s">
        <v>42</v>
      </c>
      <c r="J2012" s="12" t="s">
        <v>523</v>
      </c>
      <c r="K2012" s="11" t="str">
        <f>VLOOKUP(Table7[[#This Row],[CID]],ALY,2,FALSE)</f>
        <v>Avoiding Ambiguity &amp; Redundancy</v>
      </c>
    </row>
    <row r="2013" spans="1:11" x14ac:dyDescent="0.2">
      <c r="A2013" s="8" t="str">
        <f>Table7[[#This Row],[Test No.]]&amp;Table7[[#This Row],[Section]]&amp;Table7[[#This Row],[Q. No.]]</f>
        <v>P27E62</v>
      </c>
      <c r="B2013" s="8"/>
      <c r="C2013" s="15" t="s">
        <v>123</v>
      </c>
      <c r="D2013" s="6">
        <v>62</v>
      </c>
      <c r="E2013" s="12" t="s">
        <v>31</v>
      </c>
      <c r="F2013" s="14">
        <v>1</v>
      </c>
      <c r="G2013" s="14" t="s">
        <v>59</v>
      </c>
      <c r="H2013" s="10">
        <v>2</v>
      </c>
      <c r="I2013" s="13" t="s">
        <v>38</v>
      </c>
      <c r="J2013" s="12" t="s">
        <v>398</v>
      </c>
      <c r="K2013" s="11" t="str">
        <f>VLOOKUP(Table7[[#This Row],[CID]],ALY,2,FALSE)</f>
        <v>Idioms</v>
      </c>
    </row>
    <row r="2014" spans="1:11" x14ac:dyDescent="0.2">
      <c r="A2014" s="8" t="str">
        <f>Table7[[#This Row],[Test No.]]&amp;Table7[[#This Row],[Section]]&amp;Table7[[#This Row],[Q. No.]]</f>
        <v>P27E63</v>
      </c>
      <c r="B2014" s="8"/>
      <c r="C2014" s="15" t="s">
        <v>123</v>
      </c>
      <c r="D2014" s="6">
        <v>63</v>
      </c>
      <c r="E2014" s="12" t="s">
        <v>31</v>
      </c>
      <c r="F2014" s="14">
        <v>2</v>
      </c>
      <c r="G2014" s="13" t="s">
        <v>57</v>
      </c>
      <c r="H2014" s="10">
        <v>5</v>
      </c>
      <c r="I2014" s="13" t="s">
        <v>41</v>
      </c>
      <c r="J2014" s="12" t="s">
        <v>518</v>
      </c>
      <c r="K2014" s="11" t="str">
        <f>VLOOKUP(Table7[[#This Row],[CID]],ALY,2,FALSE)</f>
        <v>Unity &amp; Coherence</v>
      </c>
    </row>
    <row r="2015" spans="1:11" x14ac:dyDescent="0.2">
      <c r="A2015" s="8" t="str">
        <f>Table7[[#This Row],[Test No.]]&amp;Table7[[#This Row],[Section]]&amp;Table7[[#This Row],[Q. No.]]</f>
        <v>P27E64</v>
      </c>
      <c r="B2015" s="8"/>
      <c r="C2015" s="15" t="s">
        <v>123</v>
      </c>
      <c r="D2015" s="6">
        <v>64</v>
      </c>
      <c r="E2015" s="12" t="s">
        <v>31</v>
      </c>
      <c r="F2015" s="14">
        <v>1</v>
      </c>
      <c r="G2015" s="14" t="s">
        <v>59</v>
      </c>
      <c r="H2015" s="10">
        <v>3</v>
      </c>
      <c r="I2015" s="13" t="s">
        <v>39</v>
      </c>
      <c r="J2015" s="12" t="s">
        <v>402</v>
      </c>
      <c r="K2015" s="11" t="str">
        <f>VLOOKUP(Table7[[#This Row],[CID]],ALY,2,FALSE)</f>
        <v>Faulty Modifier</v>
      </c>
    </row>
    <row r="2016" spans="1:11" x14ac:dyDescent="0.2">
      <c r="A2016" s="8" t="str">
        <f>Table7[[#This Row],[Test No.]]&amp;Table7[[#This Row],[Section]]&amp;Table7[[#This Row],[Q. No.]]</f>
        <v>P27E65</v>
      </c>
      <c r="B2016" s="8"/>
      <c r="C2016" s="15" t="s">
        <v>123</v>
      </c>
      <c r="D2016" s="6">
        <v>65</v>
      </c>
      <c r="E2016" s="12" t="s">
        <v>31</v>
      </c>
      <c r="F2016" s="14">
        <v>2</v>
      </c>
      <c r="G2016" s="13" t="s">
        <v>57</v>
      </c>
      <c r="H2016" s="10">
        <v>5</v>
      </c>
      <c r="I2016" s="13" t="s">
        <v>41</v>
      </c>
      <c r="J2016" s="12" t="s">
        <v>520</v>
      </c>
      <c r="K2016" s="11" t="str">
        <f>VLOOKUP(Table7[[#This Row],[CID]],ALY,2,FALSE)</f>
        <v>Reorganization</v>
      </c>
    </row>
    <row r="2017" spans="1:11" x14ac:dyDescent="0.2">
      <c r="A2017" s="8" t="str">
        <f>Table7[[#This Row],[Test No.]]&amp;Table7[[#This Row],[Section]]&amp;Table7[[#This Row],[Q. No.]]</f>
        <v>P27E66</v>
      </c>
      <c r="B2017" s="8"/>
      <c r="C2017" s="15" t="s">
        <v>123</v>
      </c>
      <c r="D2017" s="6">
        <v>66</v>
      </c>
      <c r="E2017" s="12" t="s">
        <v>31</v>
      </c>
      <c r="F2017" s="14">
        <v>2</v>
      </c>
      <c r="G2017" s="13" t="s">
        <v>57</v>
      </c>
      <c r="H2017" s="10">
        <v>4</v>
      </c>
      <c r="I2017" s="13" t="s">
        <v>40</v>
      </c>
      <c r="J2017" s="12" t="s">
        <v>516</v>
      </c>
      <c r="K2017" s="11" t="str">
        <f>VLOOKUP(Table7[[#This Row],[CID]],ALY,2,FALSE)</f>
        <v>Transitions &amp; Topic Sentences</v>
      </c>
    </row>
    <row r="2018" spans="1:11" x14ac:dyDescent="0.2">
      <c r="A2018" s="8" t="str">
        <f>Table7[[#This Row],[Test No.]]&amp;Table7[[#This Row],[Section]]&amp;Table7[[#This Row],[Q. No.]]</f>
        <v>P27E67</v>
      </c>
      <c r="B2018" s="8"/>
      <c r="C2018" s="15" t="s">
        <v>123</v>
      </c>
      <c r="D2018" s="6">
        <v>67</v>
      </c>
      <c r="E2018" s="12" t="s">
        <v>31</v>
      </c>
      <c r="F2018" s="14">
        <v>2</v>
      </c>
      <c r="G2018" s="13" t="s">
        <v>57</v>
      </c>
      <c r="H2018" s="10">
        <v>6</v>
      </c>
      <c r="I2018" s="13" t="s">
        <v>42</v>
      </c>
      <c r="J2018" s="12" t="s">
        <v>523</v>
      </c>
      <c r="K2018" s="11" t="str">
        <f>VLOOKUP(Table7[[#This Row],[CID]],ALY,2,FALSE)</f>
        <v>Avoiding Ambiguity &amp; Redundancy</v>
      </c>
    </row>
    <row r="2019" spans="1:11" x14ac:dyDescent="0.2">
      <c r="A2019" s="8" t="str">
        <f>Table7[[#This Row],[Test No.]]&amp;Table7[[#This Row],[Section]]&amp;Table7[[#This Row],[Q. No.]]</f>
        <v>P27E68</v>
      </c>
      <c r="B2019" s="8"/>
      <c r="C2019" s="15" t="s">
        <v>123</v>
      </c>
      <c r="D2019" s="6">
        <v>68</v>
      </c>
      <c r="E2019" s="12" t="s">
        <v>31</v>
      </c>
      <c r="F2019" s="14">
        <v>1</v>
      </c>
      <c r="G2019" s="14" t="s">
        <v>59</v>
      </c>
      <c r="H2019" s="10">
        <v>2</v>
      </c>
      <c r="I2019" s="13" t="s">
        <v>38</v>
      </c>
      <c r="J2019" s="12" t="s">
        <v>397</v>
      </c>
      <c r="K2019" s="11" t="str">
        <f>VLOOKUP(Table7[[#This Row],[CID]],ALY,2,FALSE)</f>
        <v>Word Choice</v>
      </c>
    </row>
    <row r="2020" spans="1:11" x14ac:dyDescent="0.2">
      <c r="A2020" s="8" t="str">
        <f>Table7[[#This Row],[Test No.]]&amp;Table7[[#This Row],[Section]]&amp;Table7[[#This Row],[Q. No.]]</f>
        <v>P27E69</v>
      </c>
      <c r="B2020" s="8"/>
      <c r="C2020" s="15" t="s">
        <v>123</v>
      </c>
      <c r="D2020" s="6">
        <v>69</v>
      </c>
      <c r="E2020" s="12" t="s">
        <v>31</v>
      </c>
      <c r="F2020" s="14">
        <v>2</v>
      </c>
      <c r="G2020" s="13" t="s">
        <v>57</v>
      </c>
      <c r="H2020" s="10">
        <v>4</v>
      </c>
      <c r="I2020" s="13" t="s">
        <v>40</v>
      </c>
      <c r="J2020" s="12" t="s">
        <v>512</v>
      </c>
      <c r="K2020" s="11" t="str">
        <f>VLOOKUP(Table7[[#This Row],[CID]],ALY,2,FALSE)</f>
        <v>Additional Detail &amp; Evidence</v>
      </c>
    </row>
    <row r="2021" spans="1:11" x14ac:dyDescent="0.2">
      <c r="A2021" s="8" t="str">
        <f>Table7[[#This Row],[Test No.]]&amp;Table7[[#This Row],[Section]]&amp;Table7[[#This Row],[Q. No.]]</f>
        <v>P27E70</v>
      </c>
      <c r="B2021" s="8"/>
      <c r="C2021" s="15" t="s">
        <v>123</v>
      </c>
      <c r="D2021" s="6">
        <v>70</v>
      </c>
      <c r="E2021" s="12" t="s">
        <v>31</v>
      </c>
      <c r="F2021" s="14">
        <v>1</v>
      </c>
      <c r="G2021" s="14" t="s">
        <v>59</v>
      </c>
      <c r="H2021" s="10">
        <v>3</v>
      </c>
      <c r="I2021" s="13" t="s">
        <v>39</v>
      </c>
      <c r="J2021" s="12" t="s">
        <v>399</v>
      </c>
      <c r="K2021" s="11" t="str">
        <f>VLOOKUP(Table7[[#This Row],[CID]],ALY,2,FALSE)</f>
        <v>Sentence Fragment</v>
      </c>
    </row>
    <row r="2022" spans="1:11" x14ac:dyDescent="0.2">
      <c r="A2022" s="8" t="str">
        <f>Table7[[#This Row],[Test No.]]&amp;Table7[[#This Row],[Section]]&amp;Table7[[#This Row],[Q. No.]]</f>
        <v>P27E71</v>
      </c>
      <c r="B2022" s="8"/>
      <c r="C2022" s="15" t="s">
        <v>123</v>
      </c>
      <c r="D2022" s="6">
        <v>71</v>
      </c>
      <c r="E2022" s="12" t="s">
        <v>31</v>
      </c>
      <c r="F2022" s="14">
        <v>1</v>
      </c>
      <c r="G2022" s="14" t="s">
        <v>59</v>
      </c>
      <c r="H2022" s="10">
        <v>3</v>
      </c>
      <c r="I2022" s="13" t="s">
        <v>39</v>
      </c>
      <c r="J2022" s="12" t="s">
        <v>399</v>
      </c>
      <c r="K2022" s="11" t="str">
        <f>VLOOKUP(Table7[[#This Row],[CID]],ALY,2,FALSE)</f>
        <v>Sentence Fragment</v>
      </c>
    </row>
    <row r="2023" spans="1:11" x14ac:dyDescent="0.2">
      <c r="A2023" s="8" t="str">
        <f>Table7[[#This Row],[Test No.]]&amp;Table7[[#This Row],[Section]]&amp;Table7[[#This Row],[Q. No.]]</f>
        <v>P27E72</v>
      </c>
      <c r="B2023" s="8"/>
      <c r="C2023" s="15" t="s">
        <v>123</v>
      </c>
      <c r="D2023" s="6">
        <v>72</v>
      </c>
      <c r="E2023" s="12" t="s">
        <v>31</v>
      </c>
      <c r="F2023" s="14">
        <v>1</v>
      </c>
      <c r="G2023" s="14" t="s">
        <v>59</v>
      </c>
      <c r="H2023" s="10">
        <v>3</v>
      </c>
      <c r="I2023" s="13" t="s">
        <v>39</v>
      </c>
      <c r="J2023" s="12" t="s">
        <v>399</v>
      </c>
      <c r="K2023" s="11" t="str">
        <f>VLOOKUP(Table7[[#This Row],[CID]],ALY,2,FALSE)</f>
        <v>Sentence Fragment</v>
      </c>
    </row>
    <row r="2024" spans="1:11" x14ac:dyDescent="0.2">
      <c r="A2024" s="8" t="str">
        <f>Table7[[#This Row],[Test No.]]&amp;Table7[[#This Row],[Section]]&amp;Table7[[#This Row],[Q. No.]]</f>
        <v>P27E73</v>
      </c>
      <c r="B2024" s="8"/>
      <c r="C2024" s="15" t="s">
        <v>123</v>
      </c>
      <c r="D2024" s="6">
        <v>73</v>
      </c>
      <c r="E2024" s="12" t="s">
        <v>31</v>
      </c>
      <c r="F2024" s="14">
        <v>2</v>
      </c>
      <c r="G2024" s="13" t="s">
        <v>57</v>
      </c>
      <c r="H2024" s="10">
        <v>4</v>
      </c>
      <c r="I2024" s="13" t="s">
        <v>40</v>
      </c>
      <c r="J2024" s="12" t="s">
        <v>516</v>
      </c>
      <c r="K2024" s="11" t="str">
        <f>VLOOKUP(Table7[[#This Row],[CID]],ALY,2,FALSE)</f>
        <v>Transitions &amp; Topic Sentences</v>
      </c>
    </row>
    <row r="2025" spans="1:11" x14ac:dyDescent="0.2">
      <c r="A2025" s="8" t="str">
        <f>Table7[[#This Row],[Test No.]]&amp;Table7[[#This Row],[Section]]&amp;Table7[[#This Row],[Q. No.]]</f>
        <v>P27E74</v>
      </c>
      <c r="B2025" s="8"/>
      <c r="C2025" s="15" t="s">
        <v>123</v>
      </c>
      <c r="D2025" s="6">
        <v>74</v>
      </c>
      <c r="E2025" s="12" t="s">
        <v>31</v>
      </c>
      <c r="F2025" s="14">
        <v>2</v>
      </c>
      <c r="G2025" s="13" t="s">
        <v>57</v>
      </c>
      <c r="H2025" s="10">
        <v>6</v>
      </c>
      <c r="I2025" s="13" t="s">
        <v>42</v>
      </c>
      <c r="J2025" s="12" t="s">
        <v>522</v>
      </c>
      <c r="K2025" s="11" t="str">
        <f>VLOOKUP(Table7[[#This Row],[CID]],ALY,2,FALSE)</f>
        <v>Effectiveness</v>
      </c>
    </row>
    <row r="2026" spans="1:11" x14ac:dyDescent="0.2">
      <c r="A2026" s="8" t="str">
        <f>Table7[[#This Row],[Test No.]]&amp;Table7[[#This Row],[Section]]&amp;Table7[[#This Row],[Q. No.]]</f>
        <v>P27E75</v>
      </c>
      <c r="B2026" s="8"/>
      <c r="C2026" s="15" t="s">
        <v>123</v>
      </c>
      <c r="D2026" s="6">
        <v>75</v>
      </c>
      <c r="E2026" s="12" t="s">
        <v>31</v>
      </c>
      <c r="F2026" s="14">
        <v>1</v>
      </c>
      <c r="G2026" s="14" t="s">
        <v>59</v>
      </c>
      <c r="H2026" s="10">
        <v>2</v>
      </c>
      <c r="I2026" s="13" t="s">
        <v>38</v>
      </c>
      <c r="J2026" s="12" t="s">
        <v>395</v>
      </c>
      <c r="K2026" s="11" t="str">
        <f>VLOOKUP(Table7[[#This Row],[CID]],ALY,2,FALSE)</f>
        <v>Verb Forms/Tense Agreement</v>
      </c>
    </row>
    <row r="2027" spans="1:11" x14ac:dyDescent="0.2">
      <c r="A2027" s="8" t="str">
        <f>Table7[[#This Row],[Test No.]]&amp;Table7[[#This Row],[Section]]&amp;Table7[[#This Row],[Q. No.]]</f>
        <v>P28E1</v>
      </c>
      <c r="B2027" s="8"/>
      <c r="C2027" s="15" t="s">
        <v>122</v>
      </c>
      <c r="D2027" s="6">
        <v>1</v>
      </c>
      <c r="E2027" s="12" t="s">
        <v>31</v>
      </c>
      <c r="F2027" s="14">
        <v>1</v>
      </c>
      <c r="G2027" s="14" t="s">
        <v>59</v>
      </c>
      <c r="H2027" s="14">
        <v>1</v>
      </c>
      <c r="I2027" s="14" t="s">
        <v>37</v>
      </c>
      <c r="J2027" s="12" t="s">
        <v>387</v>
      </c>
      <c r="K2027" s="11" t="str">
        <f>VLOOKUP(Table7[[#This Row],[CID]],ALY,2,FALSE)</f>
        <v>Commas</v>
      </c>
    </row>
    <row r="2028" spans="1:11" x14ac:dyDescent="0.2">
      <c r="A2028" s="8" t="str">
        <f>Table7[[#This Row],[Test No.]]&amp;Table7[[#This Row],[Section]]&amp;Table7[[#This Row],[Q. No.]]</f>
        <v>P28E2</v>
      </c>
      <c r="B2028" s="8"/>
      <c r="C2028" s="15" t="s">
        <v>122</v>
      </c>
      <c r="D2028" s="6">
        <v>2</v>
      </c>
      <c r="E2028" s="12" t="s">
        <v>31</v>
      </c>
      <c r="F2028" s="14">
        <v>1</v>
      </c>
      <c r="G2028" s="14" t="s">
        <v>59</v>
      </c>
      <c r="H2028" s="10">
        <v>3</v>
      </c>
      <c r="I2028" s="13" t="s">
        <v>39</v>
      </c>
      <c r="J2028" s="12" t="s">
        <v>402</v>
      </c>
      <c r="K2028" s="11" t="str">
        <f>VLOOKUP(Table7[[#This Row],[CID]],ALY,2,FALSE)</f>
        <v>Faulty Modifier</v>
      </c>
    </row>
    <row r="2029" spans="1:11" x14ac:dyDescent="0.2">
      <c r="A2029" s="8" t="str">
        <f>Table7[[#This Row],[Test No.]]&amp;Table7[[#This Row],[Section]]&amp;Table7[[#This Row],[Q. No.]]</f>
        <v>P28E3</v>
      </c>
      <c r="B2029" s="8"/>
      <c r="C2029" s="15" t="s">
        <v>122</v>
      </c>
      <c r="D2029" s="6">
        <v>3</v>
      </c>
      <c r="E2029" s="12" t="s">
        <v>31</v>
      </c>
      <c r="F2029" s="14">
        <v>1</v>
      </c>
      <c r="G2029" s="14" t="s">
        <v>59</v>
      </c>
      <c r="H2029" s="10">
        <v>3</v>
      </c>
      <c r="I2029" s="13" t="s">
        <v>39</v>
      </c>
      <c r="J2029" s="12" t="s">
        <v>402</v>
      </c>
      <c r="K2029" s="11" t="str">
        <f>VLOOKUP(Table7[[#This Row],[CID]],ALY,2,FALSE)</f>
        <v>Faulty Modifier</v>
      </c>
    </row>
    <row r="2030" spans="1:11" x14ac:dyDescent="0.2">
      <c r="A2030" s="8" t="str">
        <f>Table7[[#This Row],[Test No.]]&amp;Table7[[#This Row],[Section]]&amp;Table7[[#This Row],[Q. No.]]</f>
        <v>P28E4</v>
      </c>
      <c r="B2030" s="8"/>
      <c r="C2030" s="15" t="s">
        <v>122</v>
      </c>
      <c r="D2030" s="6">
        <v>4</v>
      </c>
      <c r="E2030" s="12" t="s">
        <v>31</v>
      </c>
      <c r="F2030" s="14">
        <v>1</v>
      </c>
      <c r="G2030" s="14" t="s">
        <v>59</v>
      </c>
      <c r="H2030" s="14">
        <v>1</v>
      </c>
      <c r="I2030" s="14" t="s">
        <v>37</v>
      </c>
      <c r="J2030" s="12" t="s">
        <v>387</v>
      </c>
      <c r="K2030" s="11" t="str">
        <f>VLOOKUP(Table7[[#This Row],[CID]],ALY,2,FALSE)</f>
        <v>Commas</v>
      </c>
    </row>
    <row r="2031" spans="1:11" x14ac:dyDescent="0.2">
      <c r="A2031" s="8" t="str">
        <f>Table7[[#This Row],[Test No.]]&amp;Table7[[#This Row],[Section]]&amp;Table7[[#This Row],[Q. No.]]</f>
        <v>P28E5</v>
      </c>
      <c r="B2031" s="8"/>
      <c r="C2031" s="15" t="s">
        <v>122</v>
      </c>
      <c r="D2031" s="6">
        <v>5</v>
      </c>
      <c r="E2031" s="12" t="s">
        <v>31</v>
      </c>
      <c r="F2031" s="14">
        <v>1</v>
      </c>
      <c r="G2031" s="14" t="s">
        <v>59</v>
      </c>
      <c r="H2031" s="10">
        <v>3</v>
      </c>
      <c r="I2031" s="13" t="s">
        <v>39</v>
      </c>
      <c r="J2031" s="12" t="s">
        <v>402</v>
      </c>
      <c r="K2031" s="11" t="str">
        <f>VLOOKUP(Table7[[#This Row],[CID]],ALY,2,FALSE)</f>
        <v>Faulty Modifier</v>
      </c>
    </row>
    <row r="2032" spans="1:11" x14ac:dyDescent="0.2">
      <c r="A2032" s="8" t="str">
        <f>Table7[[#This Row],[Test No.]]&amp;Table7[[#This Row],[Section]]&amp;Table7[[#This Row],[Q. No.]]</f>
        <v>P28E6</v>
      </c>
      <c r="B2032" s="8"/>
      <c r="C2032" s="15" t="s">
        <v>122</v>
      </c>
      <c r="D2032" s="6">
        <v>6</v>
      </c>
      <c r="E2032" s="12" t="s">
        <v>31</v>
      </c>
      <c r="F2032" s="14">
        <v>1</v>
      </c>
      <c r="G2032" s="14" t="s">
        <v>59</v>
      </c>
      <c r="H2032" s="10">
        <v>2</v>
      </c>
      <c r="I2032" s="13" t="s">
        <v>38</v>
      </c>
      <c r="J2032" s="12" t="s">
        <v>397</v>
      </c>
      <c r="K2032" s="11" t="str">
        <f>VLOOKUP(Table7[[#This Row],[CID]],ALY,2,FALSE)</f>
        <v>Word Choice</v>
      </c>
    </row>
    <row r="2033" spans="1:11" x14ac:dyDescent="0.2">
      <c r="A2033" s="8" t="str">
        <f>Table7[[#This Row],[Test No.]]&amp;Table7[[#This Row],[Section]]&amp;Table7[[#This Row],[Q. No.]]</f>
        <v>P28E7</v>
      </c>
      <c r="B2033" s="8"/>
      <c r="C2033" s="15" t="s">
        <v>122</v>
      </c>
      <c r="D2033" s="6">
        <v>7</v>
      </c>
      <c r="E2033" s="12" t="s">
        <v>31</v>
      </c>
      <c r="F2033" s="14">
        <v>2</v>
      </c>
      <c r="G2033" s="13" t="s">
        <v>57</v>
      </c>
      <c r="H2033" s="10">
        <v>6</v>
      </c>
      <c r="I2033" s="13" t="s">
        <v>42</v>
      </c>
      <c r="J2033" s="12" t="s">
        <v>523</v>
      </c>
      <c r="K2033" s="11" t="str">
        <f>VLOOKUP(Table7[[#This Row],[CID]],ALY,2,FALSE)</f>
        <v>Avoiding Ambiguity &amp; Redundancy</v>
      </c>
    </row>
    <row r="2034" spans="1:11" x14ac:dyDescent="0.2">
      <c r="A2034" s="8" t="str">
        <f>Table7[[#This Row],[Test No.]]&amp;Table7[[#This Row],[Section]]&amp;Table7[[#This Row],[Q. No.]]</f>
        <v>P28E8</v>
      </c>
      <c r="B2034" s="8"/>
      <c r="C2034" s="15" t="s">
        <v>122</v>
      </c>
      <c r="D2034" s="6">
        <v>8</v>
      </c>
      <c r="E2034" s="12" t="s">
        <v>31</v>
      </c>
      <c r="F2034" s="14">
        <v>1</v>
      </c>
      <c r="G2034" s="14" t="s">
        <v>59</v>
      </c>
      <c r="H2034" s="14">
        <v>1</v>
      </c>
      <c r="I2034" s="14" t="s">
        <v>37</v>
      </c>
      <c r="J2034" s="12" t="s">
        <v>387</v>
      </c>
      <c r="K2034" s="11" t="str">
        <f>VLOOKUP(Table7[[#This Row],[CID]],ALY,2,FALSE)</f>
        <v>Commas</v>
      </c>
    </row>
    <row r="2035" spans="1:11" x14ac:dyDescent="0.2">
      <c r="A2035" s="8" t="str">
        <f>Table7[[#This Row],[Test No.]]&amp;Table7[[#This Row],[Section]]&amp;Table7[[#This Row],[Q. No.]]</f>
        <v>P28E9</v>
      </c>
      <c r="B2035" s="8"/>
      <c r="C2035" s="15" t="s">
        <v>122</v>
      </c>
      <c r="D2035" s="6">
        <v>9</v>
      </c>
      <c r="E2035" s="12" t="s">
        <v>31</v>
      </c>
      <c r="F2035" s="14">
        <v>1</v>
      </c>
      <c r="G2035" s="14" t="s">
        <v>59</v>
      </c>
      <c r="H2035" s="10">
        <v>3</v>
      </c>
      <c r="I2035" s="13" t="s">
        <v>39</v>
      </c>
      <c r="J2035" s="12" t="s">
        <v>402</v>
      </c>
      <c r="K2035" s="11" t="str">
        <f>VLOOKUP(Table7[[#This Row],[CID]],ALY,2,FALSE)</f>
        <v>Faulty Modifier</v>
      </c>
    </row>
    <row r="2036" spans="1:11" x14ac:dyDescent="0.2">
      <c r="A2036" s="8" t="str">
        <f>Table7[[#This Row],[Test No.]]&amp;Table7[[#This Row],[Section]]&amp;Table7[[#This Row],[Q. No.]]</f>
        <v>P28E10</v>
      </c>
      <c r="B2036" s="8"/>
      <c r="C2036" s="15" t="s">
        <v>122</v>
      </c>
      <c r="D2036" s="6">
        <v>10</v>
      </c>
      <c r="E2036" s="12" t="s">
        <v>31</v>
      </c>
      <c r="F2036" s="14">
        <v>1</v>
      </c>
      <c r="G2036" s="14" t="s">
        <v>59</v>
      </c>
      <c r="H2036" s="10">
        <v>2</v>
      </c>
      <c r="I2036" s="13" t="s">
        <v>38</v>
      </c>
      <c r="J2036" s="12" t="s">
        <v>395</v>
      </c>
      <c r="K2036" s="11" t="str">
        <f>VLOOKUP(Table7[[#This Row],[CID]],ALY,2,FALSE)</f>
        <v>Verb Forms/Tense Agreement</v>
      </c>
    </row>
    <row r="2037" spans="1:11" x14ac:dyDescent="0.2">
      <c r="A2037" s="8" t="str">
        <f>Table7[[#This Row],[Test No.]]&amp;Table7[[#This Row],[Section]]&amp;Table7[[#This Row],[Q. No.]]</f>
        <v>P28E11</v>
      </c>
      <c r="B2037" s="8"/>
      <c r="C2037" s="15" t="s">
        <v>122</v>
      </c>
      <c r="D2037" s="6">
        <v>11</v>
      </c>
      <c r="E2037" s="12" t="s">
        <v>31</v>
      </c>
      <c r="F2037" s="14">
        <v>2</v>
      </c>
      <c r="G2037" s="13" t="s">
        <v>57</v>
      </c>
      <c r="H2037" s="10">
        <v>5</v>
      </c>
      <c r="I2037" s="13" t="s">
        <v>41</v>
      </c>
      <c r="J2037" s="12" t="s">
        <v>518</v>
      </c>
      <c r="K2037" s="11" t="str">
        <f>VLOOKUP(Table7[[#This Row],[CID]],ALY,2,FALSE)</f>
        <v>Unity &amp; Coherence</v>
      </c>
    </row>
    <row r="2038" spans="1:11" x14ac:dyDescent="0.2">
      <c r="A2038" s="8" t="str">
        <f>Table7[[#This Row],[Test No.]]&amp;Table7[[#This Row],[Section]]&amp;Table7[[#This Row],[Q. No.]]</f>
        <v>P28E12</v>
      </c>
      <c r="B2038" s="8"/>
      <c r="C2038" s="15" t="s">
        <v>122</v>
      </c>
      <c r="D2038" s="6">
        <v>12</v>
      </c>
      <c r="E2038" s="12" t="s">
        <v>31</v>
      </c>
      <c r="F2038" s="14">
        <v>2</v>
      </c>
      <c r="G2038" s="13" t="s">
        <v>57</v>
      </c>
      <c r="H2038" s="10">
        <v>4</v>
      </c>
      <c r="I2038" s="13" t="s">
        <v>40</v>
      </c>
      <c r="J2038" s="12" t="s">
        <v>516</v>
      </c>
      <c r="K2038" s="11" t="str">
        <f>VLOOKUP(Table7[[#This Row],[CID]],ALY,2,FALSE)</f>
        <v>Transitions &amp; Topic Sentences</v>
      </c>
    </row>
    <row r="2039" spans="1:11" x14ac:dyDescent="0.2">
      <c r="A2039" s="8" t="str">
        <f>Table7[[#This Row],[Test No.]]&amp;Table7[[#This Row],[Section]]&amp;Table7[[#This Row],[Q. No.]]</f>
        <v>P28E13</v>
      </c>
      <c r="B2039" s="8"/>
      <c r="C2039" s="15" t="s">
        <v>122</v>
      </c>
      <c r="D2039" s="6">
        <v>13</v>
      </c>
      <c r="E2039" s="12" t="s">
        <v>31</v>
      </c>
      <c r="F2039" s="14">
        <v>1</v>
      </c>
      <c r="G2039" s="14" t="s">
        <v>59</v>
      </c>
      <c r="H2039" s="10">
        <v>3</v>
      </c>
      <c r="I2039" s="13" t="s">
        <v>39</v>
      </c>
      <c r="J2039" s="12" t="s">
        <v>401</v>
      </c>
      <c r="K2039" s="11" t="str">
        <f>VLOOKUP(Table7[[#This Row],[CID]],ALY,2,FALSE)</f>
        <v>Parallel Construction</v>
      </c>
    </row>
    <row r="2040" spans="1:11" x14ac:dyDescent="0.2">
      <c r="A2040" s="8" t="str">
        <f>Table7[[#This Row],[Test No.]]&amp;Table7[[#This Row],[Section]]&amp;Table7[[#This Row],[Q. No.]]</f>
        <v>P28E14</v>
      </c>
      <c r="B2040" s="8"/>
      <c r="C2040" s="15" t="s">
        <v>122</v>
      </c>
      <c r="D2040" s="6">
        <v>14</v>
      </c>
      <c r="E2040" s="12" t="s">
        <v>31</v>
      </c>
      <c r="F2040" s="14">
        <v>2</v>
      </c>
      <c r="G2040" s="13" t="s">
        <v>57</v>
      </c>
      <c r="H2040" s="10">
        <v>5</v>
      </c>
      <c r="I2040" s="13" t="s">
        <v>41</v>
      </c>
      <c r="J2040" s="12" t="s">
        <v>518</v>
      </c>
      <c r="K2040" s="11" t="str">
        <f>VLOOKUP(Table7[[#This Row],[CID]],ALY,2,FALSE)</f>
        <v>Unity &amp; Coherence</v>
      </c>
    </row>
    <row r="2041" spans="1:11" x14ac:dyDescent="0.2">
      <c r="A2041" s="8" t="str">
        <f>Table7[[#This Row],[Test No.]]&amp;Table7[[#This Row],[Section]]&amp;Table7[[#This Row],[Q. No.]]</f>
        <v>P28E15</v>
      </c>
      <c r="B2041" s="8"/>
      <c r="C2041" s="15" t="s">
        <v>122</v>
      </c>
      <c r="D2041" s="6">
        <v>15</v>
      </c>
      <c r="E2041" s="12" t="s">
        <v>31</v>
      </c>
      <c r="F2041" s="14">
        <v>2</v>
      </c>
      <c r="G2041" s="13" t="s">
        <v>57</v>
      </c>
      <c r="H2041" s="10">
        <v>5</v>
      </c>
      <c r="I2041" s="13" t="s">
        <v>41</v>
      </c>
      <c r="J2041" s="12" t="s">
        <v>519</v>
      </c>
      <c r="K2041" s="11" t="str">
        <f>VLOOKUP(Table7[[#This Row],[CID]],ALY,2,FALSE)</f>
        <v>Opening/Transitional/Closing</v>
      </c>
    </row>
    <row r="2042" spans="1:11" x14ac:dyDescent="0.2">
      <c r="A2042" s="8" t="str">
        <f>Table7[[#This Row],[Test No.]]&amp;Table7[[#This Row],[Section]]&amp;Table7[[#This Row],[Q. No.]]</f>
        <v>P28E16</v>
      </c>
      <c r="B2042" s="8"/>
      <c r="C2042" s="15" t="s">
        <v>122</v>
      </c>
      <c r="D2042" s="6">
        <v>16</v>
      </c>
      <c r="E2042" s="12" t="s">
        <v>31</v>
      </c>
      <c r="F2042" s="14">
        <v>2</v>
      </c>
      <c r="G2042" s="13" t="s">
        <v>57</v>
      </c>
      <c r="H2042" s="10">
        <v>6</v>
      </c>
      <c r="I2042" s="13" t="s">
        <v>42</v>
      </c>
      <c r="J2042" s="12" t="s">
        <v>521</v>
      </c>
      <c r="K2042" s="11" t="str">
        <f>VLOOKUP(Table7[[#This Row],[CID]],ALY,2,FALSE)</f>
        <v>Word Choice</v>
      </c>
    </row>
    <row r="2043" spans="1:11" x14ac:dyDescent="0.2">
      <c r="A2043" s="8" t="str">
        <f>Table7[[#This Row],[Test No.]]&amp;Table7[[#This Row],[Section]]&amp;Table7[[#This Row],[Q. No.]]</f>
        <v>P28E17</v>
      </c>
      <c r="B2043" s="8"/>
      <c r="C2043" s="15" t="s">
        <v>122</v>
      </c>
      <c r="D2043" s="6">
        <v>17</v>
      </c>
      <c r="E2043" s="12" t="s">
        <v>31</v>
      </c>
      <c r="F2043" s="14">
        <v>2</v>
      </c>
      <c r="G2043" s="13" t="s">
        <v>57</v>
      </c>
      <c r="H2043" s="10">
        <v>4</v>
      </c>
      <c r="I2043" s="13" t="s">
        <v>40</v>
      </c>
      <c r="J2043" s="12" t="s">
        <v>512</v>
      </c>
      <c r="K2043" s="11" t="str">
        <f>VLOOKUP(Table7[[#This Row],[CID]],ALY,2,FALSE)</f>
        <v>Additional Detail &amp; Evidence</v>
      </c>
    </row>
    <row r="2044" spans="1:11" x14ac:dyDescent="0.2">
      <c r="A2044" s="8" t="str">
        <f>Table7[[#This Row],[Test No.]]&amp;Table7[[#This Row],[Section]]&amp;Table7[[#This Row],[Q. No.]]</f>
        <v>P28E18</v>
      </c>
      <c r="B2044" s="8"/>
      <c r="C2044" s="15" t="s">
        <v>122</v>
      </c>
      <c r="D2044" s="6">
        <v>18</v>
      </c>
      <c r="E2044" s="12" t="s">
        <v>31</v>
      </c>
      <c r="F2044" s="14">
        <v>1</v>
      </c>
      <c r="G2044" s="14" t="s">
        <v>59</v>
      </c>
      <c r="H2044" s="14">
        <v>1</v>
      </c>
      <c r="I2044" s="14" t="s">
        <v>37</v>
      </c>
      <c r="J2044" s="12" t="s">
        <v>387</v>
      </c>
      <c r="K2044" s="11" t="str">
        <f>VLOOKUP(Table7[[#This Row],[CID]],ALY,2,FALSE)</f>
        <v>Commas</v>
      </c>
    </row>
    <row r="2045" spans="1:11" x14ac:dyDescent="0.2">
      <c r="A2045" s="8" t="str">
        <f>Table7[[#This Row],[Test No.]]&amp;Table7[[#This Row],[Section]]&amp;Table7[[#This Row],[Q. No.]]</f>
        <v>P28E19</v>
      </c>
      <c r="B2045" s="8"/>
      <c r="C2045" s="15" t="s">
        <v>122</v>
      </c>
      <c r="D2045" s="6">
        <v>19</v>
      </c>
      <c r="E2045" s="12" t="s">
        <v>31</v>
      </c>
      <c r="F2045" s="14">
        <v>2</v>
      </c>
      <c r="G2045" s="13" t="s">
        <v>57</v>
      </c>
      <c r="H2045" s="10">
        <v>6</v>
      </c>
      <c r="I2045" s="13" t="s">
        <v>42</v>
      </c>
      <c r="J2045" s="12" t="s">
        <v>523</v>
      </c>
      <c r="K2045" s="11" t="str">
        <f>VLOOKUP(Table7[[#This Row],[CID]],ALY,2,FALSE)</f>
        <v>Avoiding Ambiguity &amp; Redundancy</v>
      </c>
    </row>
    <row r="2046" spans="1:11" x14ac:dyDescent="0.2">
      <c r="A2046" s="8" t="str">
        <f>Table7[[#This Row],[Test No.]]&amp;Table7[[#This Row],[Section]]&amp;Table7[[#This Row],[Q. No.]]</f>
        <v>P28E20</v>
      </c>
      <c r="B2046" s="8"/>
      <c r="C2046" s="15" t="s">
        <v>122</v>
      </c>
      <c r="D2046" s="6">
        <v>20</v>
      </c>
      <c r="E2046" s="12" t="s">
        <v>31</v>
      </c>
      <c r="F2046" s="14">
        <v>2</v>
      </c>
      <c r="G2046" s="13" t="s">
        <v>57</v>
      </c>
      <c r="H2046" s="10">
        <v>6</v>
      </c>
      <c r="I2046" s="13" t="s">
        <v>42</v>
      </c>
      <c r="J2046" s="12" t="s">
        <v>523</v>
      </c>
      <c r="K2046" s="11" t="str">
        <f>VLOOKUP(Table7[[#This Row],[CID]],ALY,2,FALSE)</f>
        <v>Avoiding Ambiguity &amp; Redundancy</v>
      </c>
    </row>
    <row r="2047" spans="1:11" x14ac:dyDescent="0.2">
      <c r="A2047" s="8" t="str">
        <f>Table7[[#This Row],[Test No.]]&amp;Table7[[#This Row],[Section]]&amp;Table7[[#This Row],[Q. No.]]</f>
        <v>P28E21</v>
      </c>
      <c r="B2047" s="8"/>
      <c r="C2047" s="15" t="s">
        <v>122</v>
      </c>
      <c r="D2047" s="6">
        <v>21</v>
      </c>
      <c r="E2047" s="12" t="s">
        <v>31</v>
      </c>
      <c r="F2047" s="14">
        <v>1</v>
      </c>
      <c r="G2047" s="14" t="s">
        <v>59</v>
      </c>
      <c r="H2047" s="10">
        <v>3</v>
      </c>
      <c r="I2047" s="13" t="s">
        <v>39</v>
      </c>
      <c r="J2047" s="12" t="s">
        <v>402</v>
      </c>
      <c r="K2047" s="11" t="str">
        <f>VLOOKUP(Table7[[#This Row],[CID]],ALY,2,FALSE)</f>
        <v>Faulty Modifier</v>
      </c>
    </row>
    <row r="2048" spans="1:11" x14ac:dyDescent="0.2">
      <c r="A2048" s="8" t="str">
        <f>Table7[[#This Row],[Test No.]]&amp;Table7[[#This Row],[Section]]&amp;Table7[[#This Row],[Q. No.]]</f>
        <v>P28E22</v>
      </c>
      <c r="B2048" s="8"/>
      <c r="C2048" s="15" t="s">
        <v>122</v>
      </c>
      <c r="D2048" s="6">
        <v>22</v>
      </c>
      <c r="E2048" s="12" t="s">
        <v>31</v>
      </c>
      <c r="F2048" s="14">
        <v>1</v>
      </c>
      <c r="G2048" s="14" t="s">
        <v>59</v>
      </c>
      <c r="H2048" s="10">
        <v>2</v>
      </c>
      <c r="I2048" s="13" t="s">
        <v>38</v>
      </c>
      <c r="J2048" s="12" t="s">
        <v>397</v>
      </c>
      <c r="K2048" s="11" t="str">
        <f>VLOOKUP(Table7[[#This Row],[CID]],ALY,2,FALSE)</f>
        <v>Word Choice</v>
      </c>
    </row>
    <row r="2049" spans="1:11" x14ac:dyDescent="0.2">
      <c r="A2049" s="8" t="str">
        <f>Table7[[#This Row],[Test No.]]&amp;Table7[[#This Row],[Section]]&amp;Table7[[#This Row],[Q. No.]]</f>
        <v>P28E23</v>
      </c>
      <c r="B2049" s="8"/>
      <c r="C2049" s="15" t="s">
        <v>122</v>
      </c>
      <c r="D2049" s="6">
        <v>23</v>
      </c>
      <c r="E2049" s="12" t="s">
        <v>31</v>
      </c>
      <c r="F2049" s="14">
        <v>1</v>
      </c>
      <c r="G2049" s="14" t="s">
        <v>59</v>
      </c>
      <c r="H2049" s="10">
        <v>2</v>
      </c>
      <c r="I2049" s="13" t="s">
        <v>38</v>
      </c>
      <c r="J2049" s="12" t="s">
        <v>395</v>
      </c>
      <c r="K2049" s="11" t="str">
        <f>VLOOKUP(Table7[[#This Row],[CID]],ALY,2,FALSE)</f>
        <v>Verb Forms/Tense Agreement</v>
      </c>
    </row>
    <row r="2050" spans="1:11" x14ac:dyDescent="0.2">
      <c r="A2050" s="8" t="str">
        <f>Table7[[#This Row],[Test No.]]&amp;Table7[[#This Row],[Section]]&amp;Table7[[#This Row],[Q. No.]]</f>
        <v>P28E24</v>
      </c>
      <c r="B2050" s="8"/>
      <c r="C2050" s="15" t="s">
        <v>122</v>
      </c>
      <c r="D2050" s="6">
        <v>24</v>
      </c>
      <c r="E2050" s="12" t="s">
        <v>31</v>
      </c>
      <c r="F2050" s="14">
        <v>2</v>
      </c>
      <c r="G2050" s="13" t="s">
        <v>57</v>
      </c>
      <c r="H2050" s="10">
        <v>6</v>
      </c>
      <c r="I2050" s="13" t="s">
        <v>42</v>
      </c>
      <c r="J2050" s="12" t="s">
        <v>521</v>
      </c>
      <c r="K2050" s="11" t="str">
        <f>VLOOKUP(Table7[[#This Row],[CID]],ALY,2,FALSE)</f>
        <v>Word Choice</v>
      </c>
    </row>
    <row r="2051" spans="1:11" x14ac:dyDescent="0.2">
      <c r="A2051" s="8" t="str">
        <f>Table7[[#This Row],[Test No.]]&amp;Table7[[#This Row],[Section]]&amp;Table7[[#This Row],[Q. No.]]</f>
        <v>P28E25</v>
      </c>
      <c r="B2051" s="8"/>
      <c r="C2051" s="15" t="s">
        <v>122</v>
      </c>
      <c r="D2051" s="6">
        <v>25</v>
      </c>
      <c r="E2051" s="12" t="s">
        <v>31</v>
      </c>
      <c r="F2051" s="14">
        <v>1</v>
      </c>
      <c r="G2051" s="14" t="s">
        <v>59</v>
      </c>
      <c r="H2051" s="10">
        <v>3</v>
      </c>
      <c r="I2051" s="13" t="s">
        <v>39</v>
      </c>
      <c r="J2051" s="12" t="s">
        <v>399</v>
      </c>
      <c r="K2051" s="11" t="str">
        <f>VLOOKUP(Table7[[#This Row],[CID]],ALY,2,FALSE)</f>
        <v>Sentence Fragment</v>
      </c>
    </row>
    <row r="2052" spans="1:11" x14ac:dyDescent="0.2">
      <c r="A2052" s="8" t="str">
        <f>Table7[[#This Row],[Test No.]]&amp;Table7[[#This Row],[Section]]&amp;Table7[[#This Row],[Q. No.]]</f>
        <v>P28E26</v>
      </c>
      <c r="B2052" s="8"/>
      <c r="C2052" s="15" t="s">
        <v>122</v>
      </c>
      <c r="D2052" s="6">
        <v>26</v>
      </c>
      <c r="E2052" s="12" t="s">
        <v>31</v>
      </c>
      <c r="F2052" s="14">
        <v>2</v>
      </c>
      <c r="G2052" s="13" t="s">
        <v>57</v>
      </c>
      <c r="H2052" s="10">
        <v>6</v>
      </c>
      <c r="I2052" s="13" t="s">
        <v>42</v>
      </c>
      <c r="J2052" s="12" t="s">
        <v>523</v>
      </c>
      <c r="K2052" s="11" t="str">
        <f>VLOOKUP(Table7[[#This Row],[CID]],ALY,2,FALSE)</f>
        <v>Avoiding Ambiguity &amp; Redundancy</v>
      </c>
    </row>
    <row r="2053" spans="1:11" x14ac:dyDescent="0.2">
      <c r="A2053" s="8" t="str">
        <f>Table7[[#This Row],[Test No.]]&amp;Table7[[#This Row],[Section]]&amp;Table7[[#This Row],[Q. No.]]</f>
        <v>P28E27</v>
      </c>
      <c r="B2053" s="8"/>
      <c r="C2053" s="15" t="s">
        <v>122</v>
      </c>
      <c r="D2053" s="6">
        <v>27</v>
      </c>
      <c r="E2053" s="12" t="s">
        <v>31</v>
      </c>
      <c r="F2053" s="14">
        <v>1</v>
      </c>
      <c r="G2053" s="14" t="s">
        <v>59</v>
      </c>
      <c r="H2053" s="10">
        <v>2</v>
      </c>
      <c r="I2053" s="13" t="s">
        <v>38</v>
      </c>
      <c r="J2053" s="12" t="s">
        <v>393</v>
      </c>
      <c r="K2053" s="11" t="str">
        <f>VLOOKUP(Table7[[#This Row],[CID]],ALY,2,FALSE)</f>
        <v>SVA</v>
      </c>
    </row>
    <row r="2054" spans="1:11" x14ac:dyDescent="0.2">
      <c r="A2054" s="8" t="str">
        <f>Table7[[#This Row],[Test No.]]&amp;Table7[[#This Row],[Section]]&amp;Table7[[#This Row],[Q. No.]]</f>
        <v>P28E28</v>
      </c>
      <c r="B2054" s="8"/>
      <c r="C2054" s="15" t="s">
        <v>122</v>
      </c>
      <c r="D2054" s="6">
        <v>28</v>
      </c>
      <c r="E2054" s="12" t="s">
        <v>31</v>
      </c>
      <c r="F2054" s="14">
        <v>1</v>
      </c>
      <c r="G2054" s="14" t="s">
        <v>59</v>
      </c>
      <c r="H2054" s="14">
        <v>1</v>
      </c>
      <c r="I2054" s="14" t="s">
        <v>37</v>
      </c>
      <c r="J2054" s="12" t="s">
        <v>390</v>
      </c>
      <c r="K2054" s="11" t="str">
        <f>VLOOKUP(Table7[[#This Row],[CID]],ALY,2,FALSE)</f>
        <v>Semicolons</v>
      </c>
    </row>
    <row r="2055" spans="1:11" x14ac:dyDescent="0.2">
      <c r="A2055" s="8" t="str">
        <f>Table7[[#This Row],[Test No.]]&amp;Table7[[#This Row],[Section]]&amp;Table7[[#This Row],[Q. No.]]</f>
        <v>P28E29</v>
      </c>
      <c r="B2055" s="8"/>
      <c r="C2055" s="15" t="s">
        <v>122</v>
      </c>
      <c r="D2055" s="6">
        <v>29</v>
      </c>
      <c r="E2055" s="12" t="s">
        <v>31</v>
      </c>
      <c r="F2055" s="14">
        <v>1</v>
      </c>
      <c r="G2055" s="14" t="s">
        <v>59</v>
      </c>
      <c r="H2055" s="10">
        <v>2</v>
      </c>
      <c r="I2055" s="13" t="s">
        <v>38</v>
      </c>
      <c r="J2055" s="12" t="s">
        <v>395</v>
      </c>
      <c r="K2055" s="11" t="str">
        <f>VLOOKUP(Table7[[#This Row],[CID]],ALY,2,FALSE)</f>
        <v>Verb Forms/Tense Agreement</v>
      </c>
    </row>
    <row r="2056" spans="1:11" x14ac:dyDescent="0.2">
      <c r="A2056" s="8" t="str">
        <f>Table7[[#This Row],[Test No.]]&amp;Table7[[#This Row],[Section]]&amp;Table7[[#This Row],[Q. No.]]</f>
        <v>P28E30</v>
      </c>
      <c r="B2056" s="8"/>
      <c r="C2056" s="15" t="s">
        <v>122</v>
      </c>
      <c r="D2056" s="6">
        <v>30</v>
      </c>
      <c r="E2056" s="12" t="s">
        <v>31</v>
      </c>
      <c r="F2056" s="14">
        <v>2</v>
      </c>
      <c r="G2056" s="13" t="s">
        <v>57</v>
      </c>
      <c r="H2056" s="10">
        <v>4</v>
      </c>
      <c r="I2056" s="13" t="s">
        <v>40</v>
      </c>
      <c r="J2056" s="12" t="s">
        <v>512</v>
      </c>
      <c r="K2056" s="11" t="str">
        <f>VLOOKUP(Table7[[#This Row],[CID]],ALY,2,FALSE)</f>
        <v>Additional Detail &amp; Evidence</v>
      </c>
    </row>
    <row r="2057" spans="1:11" x14ac:dyDescent="0.2">
      <c r="A2057" s="8" t="str">
        <f>Table7[[#This Row],[Test No.]]&amp;Table7[[#This Row],[Section]]&amp;Table7[[#This Row],[Q. No.]]</f>
        <v>P28E31</v>
      </c>
      <c r="B2057" s="8"/>
      <c r="C2057" s="15" t="s">
        <v>122</v>
      </c>
      <c r="D2057" s="6">
        <v>31</v>
      </c>
      <c r="E2057" s="12" t="s">
        <v>31</v>
      </c>
      <c r="F2057" s="14">
        <v>1</v>
      </c>
      <c r="G2057" s="14" t="s">
        <v>59</v>
      </c>
      <c r="H2057" s="10">
        <v>2</v>
      </c>
      <c r="I2057" s="13" t="s">
        <v>38</v>
      </c>
      <c r="J2057" s="12" t="s">
        <v>398</v>
      </c>
      <c r="K2057" s="11" t="str">
        <f>VLOOKUP(Table7[[#This Row],[CID]],ALY,2,FALSE)</f>
        <v>Idioms</v>
      </c>
    </row>
    <row r="2058" spans="1:11" x14ac:dyDescent="0.2">
      <c r="A2058" s="8" t="str">
        <f>Table7[[#This Row],[Test No.]]&amp;Table7[[#This Row],[Section]]&amp;Table7[[#This Row],[Q. No.]]</f>
        <v>P28E32</v>
      </c>
      <c r="B2058" s="8"/>
      <c r="C2058" s="15" t="s">
        <v>122</v>
      </c>
      <c r="D2058" s="6">
        <v>32</v>
      </c>
      <c r="E2058" s="12" t="s">
        <v>31</v>
      </c>
      <c r="F2058" s="14">
        <v>2</v>
      </c>
      <c r="G2058" s="13" t="s">
        <v>57</v>
      </c>
      <c r="H2058" s="10">
        <v>5</v>
      </c>
      <c r="I2058" s="13" t="s">
        <v>41</v>
      </c>
      <c r="J2058" s="12" t="s">
        <v>518</v>
      </c>
      <c r="K2058" s="11" t="str">
        <f>VLOOKUP(Table7[[#This Row],[CID]],ALY,2,FALSE)</f>
        <v>Unity &amp; Coherence</v>
      </c>
    </row>
    <row r="2059" spans="1:11" x14ac:dyDescent="0.2">
      <c r="A2059" s="8" t="str">
        <f>Table7[[#This Row],[Test No.]]&amp;Table7[[#This Row],[Section]]&amp;Table7[[#This Row],[Q. No.]]</f>
        <v>P28E33</v>
      </c>
      <c r="B2059" s="8"/>
      <c r="C2059" s="15" t="s">
        <v>122</v>
      </c>
      <c r="D2059" s="6">
        <v>33</v>
      </c>
      <c r="E2059" s="12" t="s">
        <v>31</v>
      </c>
      <c r="F2059" s="14">
        <v>1</v>
      </c>
      <c r="G2059" s="14" t="s">
        <v>59</v>
      </c>
      <c r="H2059" s="10">
        <v>2</v>
      </c>
      <c r="I2059" s="13" t="s">
        <v>38</v>
      </c>
      <c r="J2059" s="12" t="s">
        <v>394</v>
      </c>
      <c r="K2059" s="11" t="str">
        <f>VLOOKUP(Table7[[#This Row],[CID]],ALY,2,FALSE)</f>
        <v>Pronouns</v>
      </c>
    </row>
    <row r="2060" spans="1:11" x14ac:dyDescent="0.2">
      <c r="A2060" s="8" t="str">
        <f>Table7[[#This Row],[Test No.]]&amp;Table7[[#This Row],[Section]]&amp;Table7[[#This Row],[Q. No.]]</f>
        <v>P28E34</v>
      </c>
      <c r="B2060" s="8"/>
      <c r="C2060" s="15" t="s">
        <v>122</v>
      </c>
      <c r="D2060" s="6">
        <v>34</v>
      </c>
      <c r="E2060" s="12" t="s">
        <v>31</v>
      </c>
      <c r="F2060" s="14">
        <v>1</v>
      </c>
      <c r="G2060" s="14" t="s">
        <v>59</v>
      </c>
      <c r="H2060" s="14">
        <v>1</v>
      </c>
      <c r="I2060" s="14" t="s">
        <v>37</v>
      </c>
      <c r="J2060" s="12" t="s">
        <v>387</v>
      </c>
      <c r="K2060" s="11" t="str">
        <f>VLOOKUP(Table7[[#This Row],[CID]],ALY,2,FALSE)</f>
        <v>Commas</v>
      </c>
    </row>
    <row r="2061" spans="1:11" x14ac:dyDescent="0.2">
      <c r="A2061" s="8" t="str">
        <f>Table7[[#This Row],[Test No.]]&amp;Table7[[#This Row],[Section]]&amp;Table7[[#This Row],[Q. No.]]</f>
        <v>P28E35</v>
      </c>
      <c r="B2061" s="8"/>
      <c r="C2061" s="15" t="s">
        <v>122</v>
      </c>
      <c r="D2061" s="6">
        <v>35</v>
      </c>
      <c r="E2061" s="12" t="s">
        <v>31</v>
      </c>
      <c r="F2061" s="14">
        <v>2</v>
      </c>
      <c r="G2061" s="13" t="s">
        <v>57</v>
      </c>
      <c r="H2061" s="10">
        <v>4</v>
      </c>
      <c r="I2061" s="13" t="s">
        <v>40</v>
      </c>
      <c r="J2061" s="12" t="s">
        <v>512</v>
      </c>
      <c r="K2061" s="11" t="str">
        <f>VLOOKUP(Table7[[#This Row],[CID]],ALY,2,FALSE)</f>
        <v>Additional Detail &amp; Evidence</v>
      </c>
    </row>
    <row r="2062" spans="1:11" x14ac:dyDescent="0.2">
      <c r="A2062" s="8" t="str">
        <f>Table7[[#This Row],[Test No.]]&amp;Table7[[#This Row],[Section]]&amp;Table7[[#This Row],[Q. No.]]</f>
        <v>P28E36</v>
      </c>
      <c r="B2062" s="8"/>
      <c r="C2062" s="15" t="s">
        <v>122</v>
      </c>
      <c r="D2062" s="6">
        <v>36</v>
      </c>
      <c r="E2062" s="12" t="s">
        <v>31</v>
      </c>
      <c r="F2062" s="14">
        <v>1</v>
      </c>
      <c r="G2062" s="14" t="s">
        <v>59</v>
      </c>
      <c r="H2062" s="10">
        <v>2</v>
      </c>
      <c r="I2062" s="13" t="s">
        <v>38</v>
      </c>
      <c r="J2062" s="12" t="s">
        <v>398</v>
      </c>
      <c r="K2062" s="11" t="str">
        <f>VLOOKUP(Table7[[#This Row],[CID]],ALY,2,FALSE)</f>
        <v>Idioms</v>
      </c>
    </row>
    <row r="2063" spans="1:11" x14ac:dyDescent="0.2">
      <c r="A2063" s="8" t="str">
        <f>Table7[[#This Row],[Test No.]]&amp;Table7[[#This Row],[Section]]&amp;Table7[[#This Row],[Q. No.]]</f>
        <v>P28E37</v>
      </c>
      <c r="B2063" s="8"/>
      <c r="C2063" s="15" t="s">
        <v>122</v>
      </c>
      <c r="D2063" s="6">
        <v>37</v>
      </c>
      <c r="E2063" s="12" t="s">
        <v>31</v>
      </c>
      <c r="F2063" s="14">
        <v>1</v>
      </c>
      <c r="G2063" s="14" t="s">
        <v>59</v>
      </c>
      <c r="H2063" s="14">
        <v>1</v>
      </c>
      <c r="I2063" s="14" t="s">
        <v>37</v>
      </c>
      <c r="J2063" s="12" t="s">
        <v>387</v>
      </c>
      <c r="K2063" s="11" t="str">
        <f>VLOOKUP(Table7[[#This Row],[CID]],ALY,2,FALSE)</f>
        <v>Commas</v>
      </c>
    </row>
    <row r="2064" spans="1:11" x14ac:dyDescent="0.2">
      <c r="A2064" s="8" t="str">
        <f>Table7[[#This Row],[Test No.]]&amp;Table7[[#This Row],[Section]]&amp;Table7[[#This Row],[Q. No.]]</f>
        <v>P28E38</v>
      </c>
      <c r="B2064" s="8"/>
      <c r="C2064" s="15" t="s">
        <v>122</v>
      </c>
      <c r="D2064" s="6">
        <v>38</v>
      </c>
      <c r="E2064" s="12" t="s">
        <v>31</v>
      </c>
      <c r="F2064" s="14">
        <v>1</v>
      </c>
      <c r="G2064" s="14" t="s">
        <v>59</v>
      </c>
      <c r="H2064" s="10">
        <v>2</v>
      </c>
      <c r="I2064" s="13" t="s">
        <v>38</v>
      </c>
      <c r="J2064" s="12" t="s">
        <v>395</v>
      </c>
      <c r="K2064" s="11" t="str">
        <f>VLOOKUP(Table7[[#This Row],[CID]],ALY,2,FALSE)</f>
        <v>Verb Forms/Tense Agreement</v>
      </c>
    </row>
    <row r="2065" spans="1:11" x14ac:dyDescent="0.2">
      <c r="A2065" s="8" t="str">
        <f>Table7[[#This Row],[Test No.]]&amp;Table7[[#This Row],[Section]]&amp;Table7[[#This Row],[Q. No.]]</f>
        <v>P28E39</v>
      </c>
      <c r="B2065" s="8"/>
      <c r="C2065" s="15" t="s">
        <v>122</v>
      </c>
      <c r="D2065" s="6">
        <v>39</v>
      </c>
      <c r="E2065" s="12" t="s">
        <v>31</v>
      </c>
      <c r="F2065" s="14">
        <v>1</v>
      </c>
      <c r="G2065" s="14" t="s">
        <v>59</v>
      </c>
      <c r="H2065" s="10">
        <v>2</v>
      </c>
      <c r="I2065" s="13" t="s">
        <v>38</v>
      </c>
      <c r="J2065" s="12" t="s">
        <v>395</v>
      </c>
      <c r="K2065" s="11" t="str">
        <f>VLOOKUP(Table7[[#This Row],[CID]],ALY,2,FALSE)</f>
        <v>Verb Forms/Tense Agreement</v>
      </c>
    </row>
    <row r="2066" spans="1:11" x14ac:dyDescent="0.2">
      <c r="A2066" s="8" t="str">
        <f>Table7[[#This Row],[Test No.]]&amp;Table7[[#This Row],[Section]]&amp;Table7[[#This Row],[Q. No.]]</f>
        <v>P28E40</v>
      </c>
      <c r="B2066" s="8"/>
      <c r="C2066" s="15" t="s">
        <v>122</v>
      </c>
      <c r="D2066" s="6">
        <v>40</v>
      </c>
      <c r="E2066" s="12" t="s">
        <v>31</v>
      </c>
      <c r="F2066" s="14">
        <v>1</v>
      </c>
      <c r="G2066" s="14" t="s">
        <v>59</v>
      </c>
      <c r="H2066" s="14">
        <v>1</v>
      </c>
      <c r="I2066" s="14" t="s">
        <v>37</v>
      </c>
      <c r="J2066" s="12" t="s">
        <v>387</v>
      </c>
      <c r="K2066" s="11" t="str">
        <f>VLOOKUP(Table7[[#This Row],[CID]],ALY,2,FALSE)</f>
        <v>Commas</v>
      </c>
    </row>
    <row r="2067" spans="1:11" x14ac:dyDescent="0.2">
      <c r="A2067" s="8" t="str">
        <f>Table7[[#This Row],[Test No.]]&amp;Table7[[#This Row],[Section]]&amp;Table7[[#This Row],[Q. No.]]</f>
        <v>P28E41</v>
      </c>
      <c r="B2067" s="8"/>
      <c r="C2067" s="15" t="s">
        <v>122</v>
      </c>
      <c r="D2067" s="6">
        <v>41</v>
      </c>
      <c r="E2067" s="12" t="s">
        <v>31</v>
      </c>
      <c r="F2067" s="14">
        <v>1</v>
      </c>
      <c r="G2067" s="14" t="s">
        <v>59</v>
      </c>
      <c r="H2067" s="10">
        <v>2</v>
      </c>
      <c r="I2067" s="13" t="s">
        <v>38</v>
      </c>
      <c r="J2067" s="12" t="s">
        <v>393</v>
      </c>
      <c r="K2067" s="11" t="str">
        <f>VLOOKUP(Table7[[#This Row],[CID]],ALY,2,FALSE)</f>
        <v>SVA</v>
      </c>
    </row>
    <row r="2068" spans="1:11" x14ac:dyDescent="0.2">
      <c r="A2068" s="8" t="str">
        <f>Table7[[#This Row],[Test No.]]&amp;Table7[[#This Row],[Section]]&amp;Table7[[#This Row],[Q. No.]]</f>
        <v>P28E42</v>
      </c>
      <c r="B2068" s="8"/>
      <c r="C2068" s="15" t="s">
        <v>122</v>
      </c>
      <c r="D2068" s="6">
        <v>42</v>
      </c>
      <c r="E2068" s="12" t="s">
        <v>31</v>
      </c>
      <c r="F2068" s="14">
        <v>2</v>
      </c>
      <c r="G2068" s="13" t="s">
        <v>57</v>
      </c>
      <c r="H2068" s="10">
        <v>6</v>
      </c>
      <c r="I2068" s="13" t="s">
        <v>42</v>
      </c>
      <c r="J2068" s="12" t="s">
        <v>522</v>
      </c>
      <c r="K2068" s="11" t="str">
        <f>VLOOKUP(Table7[[#This Row],[CID]],ALY,2,FALSE)</f>
        <v>Effectiveness</v>
      </c>
    </row>
    <row r="2069" spans="1:11" x14ac:dyDescent="0.2">
      <c r="A2069" s="8" t="str">
        <f>Table7[[#This Row],[Test No.]]&amp;Table7[[#This Row],[Section]]&amp;Table7[[#This Row],[Q. No.]]</f>
        <v>P28E43</v>
      </c>
      <c r="B2069" s="8"/>
      <c r="C2069" s="15" t="s">
        <v>122</v>
      </c>
      <c r="D2069" s="6">
        <v>43</v>
      </c>
      <c r="E2069" s="12" t="s">
        <v>31</v>
      </c>
      <c r="F2069" s="14">
        <v>2</v>
      </c>
      <c r="G2069" s="13" t="s">
        <v>57</v>
      </c>
      <c r="H2069" s="10">
        <v>5</v>
      </c>
      <c r="I2069" s="13" t="s">
        <v>41</v>
      </c>
      <c r="J2069" s="12" t="s">
        <v>520</v>
      </c>
      <c r="K2069" s="11" t="str">
        <f>VLOOKUP(Table7[[#This Row],[CID]],ALY,2,FALSE)</f>
        <v>Reorganization</v>
      </c>
    </row>
    <row r="2070" spans="1:11" x14ac:dyDescent="0.2">
      <c r="A2070" s="8" t="str">
        <f>Table7[[#This Row],[Test No.]]&amp;Table7[[#This Row],[Section]]&amp;Table7[[#This Row],[Q. No.]]</f>
        <v>P28E44</v>
      </c>
      <c r="B2070" s="8"/>
      <c r="C2070" s="15" t="s">
        <v>122</v>
      </c>
      <c r="D2070" s="6">
        <v>44</v>
      </c>
      <c r="E2070" s="12" t="s">
        <v>31</v>
      </c>
      <c r="F2070" s="14">
        <v>2</v>
      </c>
      <c r="G2070" s="13" t="s">
        <v>57</v>
      </c>
      <c r="H2070" s="10">
        <v>4</v>
      </c>
      <c r="I2070" s="13" t="s">
        <v>40</v>
      </c>
      <c r="J2070" s="12" t="s">
        <v>512</v>
      </c>
      <c r="K2070" s="11" t="str">
        <f>VLOOKUP(Table7[[#This Row],[CID]],ALY,2,FALSE)</f>
        <v>Additional Detail &amp; Evidence</v>
      </c>
    </row>
    <row r="2071" spans="1:11" x14ac:dyDescent="0.2">
      <c r="A2071" s="8" t="str">
        <f>Table7[[#This Row],[Test No.]]&amp;Table7[[#This Row],[Section]]&amp;Table7[[#This Row],[Q. No.]]</f>
        <v>P28E45</v>
      </c>
      <c r="B2071" s="8"/>
      <c r="C2071" s="15" t="s">
        <v>122</v>
      </c>
      <c r="D2071" s="6">
        <v>45</v>
      </c>
      <c r="E2071" s="12" t="s">
        <v>31</v>
      </c>
      <c r="F2071" s="14">
        <v>2</v>
      </c>
      <c r="G2071" s="13" t="s">
        <v>57</v>
      </c>
      <c r="H2071" s="10">
        <v>4</v>
      </c>
      <c r="I2071" s="13" t="s">
        <v>40</v>
      </c>
      <c r="J2071" s="12" t="s">
        <v>513</v>
      </c>
      <c r="K2071" s="11" t="str">
        <f>VLOOKUP(Table7[[#This Row],[CID]],ALY,2,FALSE)</f>
        <v>Writer's Goal</v>
      </c>
    </row>
    <row r="2072" spans="1:11" x14ac:dyDescent="0.2">
      <c r="A2072" s="8" t="str">
        <f>Table7[[#This Row],[Test No.]]&amp;Table7[[#This Row],[Section]]&amp;Table7[[#This Row],[Q. No.]]</f>
        <v>P28E46</v>
      </c>
      <c r="B2072" s="8"/>
      <c r="C2072" s="15" t="s">
        <v>122</v>
      </c>
      <c r="D2072" s="6">
        <v>46</v>
      </c>
      <c r="E2072" s="12" t="s">
        <v>31</v>
      </c>
      <c r="F2072" s="14">
        <v>1</v>
      </c>
      <c r="G2072" s="14" t="s">
        <v>59</v>
      </c>
      <c r="H2072" s="14">
        <v>1</v>
      </c>
      <c r="I2072" s="14" t="s">
        <v>37</v>
      </c>
      <c r="J2072" s="12" t="s">
        <v>387</v>
      </c>
      <c r="K2072" s="11" t="str">
        <f>VLOOKUP(Table7[[#This Row],[CID]],ALY,2,FALSE)</f>
        <v>Commas</v>
      </c>
    </row>
    <row r="2073" spans="1:11" x14ac:dyDescent="0.2">
      <c r="A2073" s="8" t="str">
        <f>Table7[[#This Row],[Test No.]]&amp;Table7[[#This Row],[Section]]&amp;Table7[[#This Row],[Q. No.]]</f>
        <v>P28E47</v>
      </c>
      <c r="B2073" s="8"/>
      <c r="C2073" s="15" t="s">
        <v>122</v>
      </c>
      <c r="D2073" s="6">
        <v>47</v>
      </c>
      <c r="E2073" s="12" t="s">
        <v>31</v>
      </c>
      <c r="F2073" s="14">
        <v>2</v>
      </c>
      <c r="G2073" s="13" t="s">
        <v>57</v>
      </c>
      <c r="H2073" s="10">
        <v>5</v>
      </c>
      <c r="I2073" s="13" t="s">
        <v>41</v>
      </c>
      <c r="J2073" s="12" t="s">
        <v>518</v>
      </c>
      <c r="K2073" s="11" t="str">
        <f>VLOOKUP(Table7[[#This Row],[CID]],ALY,2,FALSE)</f>
        <v>Unity &amp; Coherence</v>
      </c>
    </row>
    <row r="2074" spans="1:11" x14ac:dyDescent="0.2">
      <c r="A2074" s="8" t="str">
        <f>Table7[[#This Row],[Test No.]]&amp;Table7[[#This Row],[Section]]&amp;Table7[[#This Row],[Q. No.]]</f>
        <v>P28E48</v>
      </c>
      <c r="B2074" s="8"/>
      <c r="C2074" s="15" t="s">
        <v>122</v>
      </c>
      <c r="D2074" s="6">
        <v>48</v>
      </c>
      <c r="E2074" s="12" t="s">
        <v>31</v>
      </c>
      <c r="F2074" s="14">
        <v>1</v>
      </c>
      <c r="G2074" s="14" t="s">
        <v>59</v>
      </c>
      <c r="H2074" s="14">
        <v>1</v>
      </c>
      <c r="I2074" s="14" t="s">
        <v>37</v>
      </c>
      <c r="J2074" s="12" t="s">
        <v>387</v>
      </c>
      <c r="K2074" s="11" t="str">
        <f>VLOOKUP(Table7[[#This Row],[CID]],ALY,2,FALSE)</f>
        <v>Commas</v>
      </c>
    </row>
    <row r="2075" spans="1:11" x14ac:dyDescent="0.2">
      <c r="A2075" s="8" t="str">
        <f>Table7[[#This Row],[Test No.]]&amp;Table7[[#This Row],[Section]]&amp;Table7[[#This Row],[Q. No.]]</f>
        <v>P28E49</v>
      </c>
      <c r="B2075" s="8"/>
      <c r="C2075" s="15" t="s">
        <v>122</v>
      </c>
      <c r="D2075" s="6">
        <v>49</v>
      </c>
      <c r="E2075" s="12" t="s">
        <v>31</v>
      </c>
      <c r="F2075" s="14">
        <v>2</v>
      </c>
      <c r="G2075" s="13" t="s">
        <v>57</v>
      </c>
      <c r="H2075" s="10">
        <v>4</v>
      </c>
      <c r="I2075" s="13" t="s">
        <v>40</v>
      </c>
      <c r="J2075" s="12" t="s">
        <v>516</v>
      </c>
      <c r="K2075" s="11" t="str">
        <f>VLOOKUP(Table7[[#This Row],[CID]],ALY,2,FALSE)</f>
        <v>Transitions &amp; Topic Sentences</v>
      </c>
    </row>
    <row r="2076" spans="1:11" x14ac:dyDescent="0.2">
      <c r="A2076" s="8" t="str">
        <f>Table7[[#This Row],[Test No.]]&amp;Table7[[#This Row],[Section]]&amp;Table7[[#This Row],[Q. No.]]</f>
        <v>P28E50</v>
      </c>
      <c r="B2076" s="8"/>
      <c r="C2076" s="15" t="s">
        <v>122</v>
      </c>
      <c r="D2076" s="6">
        <v>50</v>
      </c>
      <c r="E2076" s="12" t="s">
        <v>31</v>
      </c>
      <c r="F2076" s="14">
        <v>1</v>
      </c>
      <c r="G2076" s="14" t="s">
        <v>59</v>
      </c>
      <c r="H2076" s="10">
        <v>2</v>
      </c>
      <c r="I2076" s="13" t="s">
        <v>38</v>
      </c>
      <c r="J2076" s="12" t="s">
        <v>398</v>
      </c>
      <c r="K2076" s="11" t="str">
        <f>VLOOKUP(Table7[[#This Row],[CID]],ALY,2,FALSE)</f>
        <v>Idioms</v>
      </c>
    </row>
    <row r="2077" spans="1:11" x14ac:dyDescent="0.2">
      <c r="A2077" s="8" t="str">
        <f>Table7[[#This Row],[Test No.]]&amp;Table7[[#This Row],[Section]]&amp;Table7[[#This Row],[Q. No.]]</f>
        <v>P28E51</v>
      </c>
      <c r="B2077" s="8"/>
      <c r="C2077" s="15" t="s">
        <v>122</v>
      </c>
      <c r="D2077" s="6">
        <v>51</v>
      </c>
      <c r="E2077" s="12" t="s">
        <v>31</v>
      </c>
      <c r="F2077" s="14">
        <v>2</v>
      </c>
      <c r="G2077" s="13" t="s">
        <v>57</v>
      </c>
      <c r="H2077" s="10">
        <v>5</v>
      </c>
      <c r="I2077" s="13" t="s">
        <v>41</v>
      </c>
      <c r="J2077" s="12" t="s">
        <v>518</v>
      </c>
      <c r="K2077" s="11" t="str">
        <f>VLOOKUP(Table7[[#This Row],[CID]],ALY,2,FALSE)</f>
        <v>Unity &amp; Coherence</v>
      </c>
    </row>
    <row r="2078" spans="1:11" x14ac:dyDescent="0.2">
      <c r="A2078" s="8" t="str">
        <f>Table7[[#This Row],[Test No.]]&amp;Table7[[#This Row],[Section]]&amp;Table7[[#This Row],[Q. No.]]</f>
        <v>P28E52</v>
      </c>
      <c r="B2078" s="8"/>
      <c r="C2078" s="15" t="s">
        <v>122</v>
      </c>
      <c r="D2078" s="6">
        <v>52</v>
      </c>
      <c r="E2078" s="12" t="s">
        <v>31</v>
      </c>
      <c r="F2078" s="14">
        <v>2</v>
      </c>
      <c r="G2078" s="13" t="s">
        <v>57</v>
      </c>
      <c r="H2078" s="10">
        <v>6</v>
      </c>
      <c r="I2078" s="13" t="s">
        <v>42</v>
      </c>
      <c r="J2078" s="12" t="s">
        <v>523</v>
      </c>
      <c r="K2078" s="11" t="str">
        <f>VLOOKUP(Table7[[#This Row],[CID]],ALY,2,FALSE)</f>
        <v>Avoiding Ambiguity &amp; Redundancy</v>
      </c>
    </row>
    <row r="2079" spans="1:11" x14ac:dyDescent="0.2">
      <c r="A2079" s="8" t="str">
        <f>Table7[[#This Row],[Test No.]]&amp;Table7[[#This Row],[Section]]&amp;Table7[[#This Row],[Q. No.]]</f>
        <v>P28E53</v>
      </c>
      <c r="B2079" s="8"/>
      <c r="C2079" s="15" t="s">
        <v>122</v>
      </c>
      <c r="D2079" s="6">
        <v>53</v>
      </c>
      <c r="E2079" s="12" t="s">
        <v>31</v>
      </c>
      <c r="F2079" s="14">
        <v>2</v>
      </c>
      <c r="G2079" s="13" t="s">
        <v>57</v>
      </c>
      <c r="H2079" s="10">
        <v>6</v>
      </c>
      <c r="I2079" s="13" t="s">
        <v>42</v>
      </c>
      <c r="J2079" s="12" t="s">
        <v>523</v>
      </c>
      <c r="K2079" s="11" t="str">
        <f>VLOOKUP(Table7[[#This Row],[CID]],ALY,2,FALSE)</f>
        <v>Avoiding Ambiguity &amp; Redundancy</v>
      </c>
    </row>
    <row r="2080" spans="1:11" x14ac:dyDescent="0.2">
      <c r="A2080" s="8" t="str">
        <f>Table7[[#This Row],[Test No.]]&amp;Table7[[#This Row],[Section]]&amp;Table7[[#This Row],[Q. No.]]</f>
        <v>P28E54</v>
      </c>
      <c r="B2080" s="8"/>
      <c r="C2080" s="15" t="s">
        <v>122</v>
      </c>
      <c r="D2080" s="6">
        <v>54</v>
      </c>
      <c r="E2080" s="12" t="s">
        <v>31</v>
      </c>
      <c r="F2080" s="14">
        <v>2</v>
      </c>
      <c r="G2080" s="13" t="s">
        <v>57</v>
      </c>
      <c r="H2080" s="10">
        <v>4</v>
      </c>
      <c r="I2080" s="13" t="s">
        <v>40</v>
      </c>
      <c r="J2080" s="12" t="s">
        <v>512</v>
      </c>
      <c r="K2080" s="11" t="str">
        <f>VLOOKUP(Table7[[#This Row],[CID]],ALY,2,FALSE)</f>
        <v>Additional Detail &amp; Evidence</v>
      </c>
    </row>
    <row r="2081" spans="1:11" x14ac:dyDescent="0.2">
      <c r="A2081" s="8" t="str">
        <f>Table7[[#This Row],[Test No.]]&amp;Table7[[#This Row],[Section]]&amp;Table7[[#This Row],[Q. No.]]</f>
        <v>P28E55</v>
      </c>
      <c r="B2081" s="8"/>
      <c r="C2081" s="15" t="s">
        <v>122</v>
      </c>
      <c r="D2081" s="6">
        <v>55</v>
      </c>
      <c r="E2081" s="12" t="s">
        <v>31</v>
      </c>
      <c r="F2081" s="14">
        <v>1</v>
      </c>
      <c r="G2081" s="14" t="s">
        <v>59</v>
      </c>
      <c r="H2081" s="14">
        <v>1</v>
      </c>
      <c r="I2081" s="14" t="s">
        <v>37</v>
      </c>
      <c r="J2081" s="12" t="s">
        <v>387</v>
      </c>
      <c r="K2081" s="11" t="str">
        <f>VLOOKUP(Table7[[#This Row],[CID]],ALY,2,FALSE)</f>
        <v>Commas</v>
      </c>
    </row>
    <row r="2082" spans="1:11" x14ac:dyDescent="0.2">
      <c r="A2082" s="8" t="str">
        <f>Table7[[#This Row],[Test No.]]&amp;Table7[[#This Row],[Section]]&amp;Table7[[#This Row],[Q. No.]]</f>
        <v>P28E56</v>
      </c>
      <c r="B2082" s="8"/>
      <c r="C2082" s="15" t="s">
        <v>122</v>
      </c>
      <c r="D2082" s="6">
        <v>56</v>
      </c>
      <c r="E2082" s="12" t="s">
        <v>31</v>
      </c>
      <c r="F2082" s="14">
        <v>2</v>
      </c>
      <c r="G2082" s="13" t="s">
        <v>57</v>
      </c>
      <c r="H2082" s="10">
        <v>6</v>
      </c>
      <c r="I2082" s="13" t="s">
        <v>42</v>
      </c>
      <c r="J2082" s="12" t="s">
        <v>523</v>
      </c>
      <c r="K2082" s="11" t="str">
        <f>VLOOKUP(Table7[[#This Row],[CID]],ALY,2,FALSE)</f>
        <v>Avoiding Ambiguity &amp; Redundancy</v>
      </c>
    </row>
    <row r="2083" spans="1:11" x14ac:dyDescent="0.2">
      <c r="A2083" s="8" t="str">
        <f>Table7[[#This Row],[Test No.]]&amp;Table7[[#This Row],[Section]]&amp;Table7[[#This Row],[Q. No.]]</f>
        <v>P28E57</v>
      </c>
      <c r="B2083" s="8"/>
      <c r="C2083" s="15" t="s">
        <v>122</v>
      </c>
      <c r="D2083" s="6">
        <v>57</v>
      </c>
      <c r="E2083" s="12" t="s">
        <v>31</v>
      </c>
      <c r="F2083" s="14">
        <v>2</v>
      </c>
      <c r="G2083" s="13" t="s">
        <v>57</v>
      </c>
      <c r="H2083" s="10">
        <v>5</v>
      </c>
      <c r="I2083" s="13" t="s">
        <v>41</v>
      </c>
      <c r="J2083" s="12" t="s">
        <v>518</v>
      </c>
      <c r="K2083" s="11" t="str">
        <f>VLOOKUP(Table7[[#This Row],[CID]],ALY,2,FALSE)</f>
        <v>Unity &amp; Coherence</v>
      </c>
    </row>
    <row r="2084" spans="1:11" x14ac:dyDescent="0.2">
      <c r="A2084" s="8" t="str">
        <f>Table7[[#This Row],[Test No.]]&amp;Table7[[#This Row],[Section]]&amp;Table7[[#This Row],[Q. No.]]</f>
        <v>P28E58</v>
      </c>
      <c r="B2084" s="8"/>
      <c r="C2084" s="15" t="s">
        <v>122</v>
      </c>
      <c r="D2084" s="6">
        <v>58</v>
      </c>
      <c r="E2084" s="12" t="s">
        <v>31</v>
      </c>
      <c r="F2084" s="14">
        <v>2</v>
      </c>
      <c r="G2084" s="13" t="s">
        <v>57</v>
      </c>
      <c r="H2084" s="10">
        <v>5</v>
      </c>
      <c r="I2084" s="13" t="s">
        <v>41</v>
      </c>
      <c r="J2084" s="12" t="s">
        <v>519</v>
      </c>
      <c r="K2084" s="11" t="str">
        <f>VLOOKUP(Table7[[#This Row],[CID]],ALY,2,FALSE)</f>
        <v>Opening/Transitional/Closing</v>
      </c>
    </row>
    <row r="2085" spans="1:11" x14ac:dyDescent="0.2">
      <c r="A2085" s="8" t="str">
        <f>Table7[[#This Row],[Test No.]]&amp;Table7[[#This Row],[Section]]&amp;Table7[[#This Row],[Q. No.]]</f>
        <v>P28E59</v>
      </c>
      <c r="B2085" s="8"/>
      <c r="C2085" s="15" t="s">
        <v>122</v>
      </c>
      <c r="D2085" s="6">
        <v>59</v>
      </c>
      <c r="E2085" s="12" t="s">
        <v>31</v>
      </c>
      <c r="F2085" s="14">
        <v>2</v>
      </c>
      <c r="G2085" s="13" t="s">
        <v>57</v>
      </c>
      <c r="H2085" s="10">
        <v>4</v>
      </c>
      <c r="I2085" s="13" t="s">
        <v>40</v>
      </c>
      <c r="J2085" s="12" t="s">
        <v>512</v>
      </c>
      <c r="K2085" s="11" t="str">
        <f>VLOOKUP(Table7[[#This Row],[CID]],ALY,2,FALSE)</f>
        <v>Additional Detail &amp; Evidence</v>
      </c>
    </row>
    <row r="2086" spans="1:11" x14ac:dyDescent="0.2">
      <c r="A2086" s="8" t="str">
        <f>Table7[[#This Row],[Test No.]]&amp;Table7[[#This Row],[Section]]&amp;Table7[[#This Row],[Q. No.]]</f>
        <v>P28E60</v>
      </c>
      <c r="B2086" s="8"/>
      <c r="C2086" s="15" t="s">
        <v>122</v>
      </c>
      <c r="D2086" s="6">
        <v>60</v>
      </c>
      <c r="E2086" s="12" t="s">
        <v>31</v>
      </c>
      <c r="F2086" s="14">
        <v>2</v>
      </c>
      <c r="G2086" s="13" t="s">
        <v>57</v>
      </c>
      <c r="H2086" s="10">
        <v>4</v>
      </c>
      <c r="I2086" s="13" t="s">
        <v>40</v>
      </c>
      <c r="J2086" s="12" t="s">
        <v>513</v>
      </c>
      <c r="K2086" s="11" t="str">
        <f>VLOOKUP(Table7[[#This Row],[CID]],ALY,2,FALSE)</f>
        <v>Writer's Goal</v>
      </c>
    </row>
    <row r="2087" spans="1:11" x14ac:dyDescent="0.2">
      <c r="A2087" s="8" t="str">
        <f>Table7[[#This Row],[Test No.]]&amp;Table7[[#This Row],[Section]]&amp;Table7[[#This Row],[Q. No.]]</f>
        <v>P28E61</v>
      </c>
      <c r="B2087" s="8"/>
      <c r="C2087" s="16" t="s">
        <v>122</v>
      </c>
      <c r="D2087" s="6">
        <v>61</v>
      </c>
      <c r="E2087" s="14" t="s">
        <v>31</v>
      </c>
      <c r="F2087" s="14">
        <v>1</v>
      </c>
      <c r="G2087" s="14" t="s">
        <v>59</v>
      </c>
      <c r="H2087" s="10">
        <v>2</v>
      </c>
      <c r="I2087" s="13" t="s">
        <v>38</v>
      </c>
      <c r="J2087" s="14" t="s">
        <v>397</v>
      </c>
      <c r="K2087" s="13" t="str">
        <f>VLOOKUP(Table7[[#This Row],[CID]],ALY,2,FALSE)</f>
        <v>Word Choice</v>
      </c>
    </row>
    <row r="2088" spans="1:11" x14ac:dyDescent="0.2">
      <c r="A2088" s="8" t="str">
        <f>Table7[[#This Row],[Test No.]]&amp;Table7[[#This Row],[Section]]&amp;Table7[[#This Row],[Q. No.]]</f>
        <v>P28E62</v>
      </c>
      <c r="B2088" s="8"/>
      <c r="C2088" s="15" t="s">
        <v>122</v>
      </c>
      <c r="D2088" s="6">
        <v>62</v>
      </c>
      <c r="E2088" s="12" t="s">
        <v>31</v>
      </c>
      <c r="F2088" s="14">
        <v>1</v>
      </c>
      <c r="G2088" s="14" t="s">
        <v>59</v>
      </c>
      <c r="H2088" s="10">
        <v>2</v>
      </c>
      <c r="I2088" s="13" t="s">
        <v>38</v>
      </c>
      <c r="J2088" s="12" t="s">
        <v>394</v>
      </c>
      <c r="K2088" s="11" t="str">
        <f>VLOOKUP(Table7[[#This Row],[CID]],ALY,2,FALSE)</f>
        <v>Pronouns</v>
      </c>
    </row>
    <row r="2089" spans="1:11" x14ac:dyDescent="0.2">
      <c r="A2089" s="8" t="str">
        <f>Table7[[#This Row],[Test No.]]&amp;Table7[[#This Row],[Section]]&amp;Table7[[#This Row],[Q. No.]]</f>
        <v>P28E63</v>
      </c>
      <c r="B2089" s="8"/>
      <c r="C2089" s="15" t="s">
        <v>122</v>
      </c>
      <c r="D2089" s="6">
        <v>63</v>
      </c>
      <c r="E2089" s="12" t="s">
        <v>31</v>
      </c>
      <c r="F2089" s="14">
        <v>1</v>
      </c>
      <c r="G2089" s="14" t="s">
        <v>59</v>
      </c>
      <c r="H2089" s="10">
        <v>3</v>
      </c>
      <c r="I2089" s="13" t="s">
        <v>39</v>
      </c>
      <c r="J2089" s="12" t="s">
        <v>400</v>
      </c>
      <c r="K2089" s="11" t="str">
        <f>VLOOKUP(Table7[[#This Row],[CID]],ALY,2,FALSE)</f>
        <v>Run-On Sentence</v>
      </c>
    </row>
    <row r="2090" spans="1:11" x14ac:dyDescent="0.2">
      <c r="A2090" s="8" t="str">
        <f>Table7[[#This Row],[Test No.]]&amp;Table7[[#This Row],[Section]]&amp;Table7[[#This Row],[Q. No.]]</f>
        <v>P28E64</v>
      </c>
      <c r="B2090" s="8"/>
      <c r="C2090" s="15" t="s">
        <v>122</v>
      </c>
      <c r="D2090" s="6">
        <v>64</v>
      </c>
      <c r="E2090" s="12" t="s">
        <v>31</v>
      </c>
      <c r="F2090" s="14">
        <v>1</v>
      </c>
      <c r="G2090" s="14" t="s">
        <v>59</v>
      </c>
      <c r="H2090" s="10">
        <v>2</v>
      </c>
      <c r="I2090" s="13" t="s">
        <v>38</v>
      </c>
      <c r="J2090" s="12" t="s">
        <v>394</v>
      </c>
      <c r="K2090" s="11" t="str">
        <f>VLOOKUP(Table7[[#This Row],[CID]],ALY,2,FALSE)</f>
        <v>Pronouns</v>
      </c>
    </row>
    <row r="2091" spans="1:11" x14ac:dyDescent="0.2">
      <c r="A2091" s="8" t="str">
        <f>Table7[[#This Row],[Test No.]]&amp;Table7[[#This Row],[Section]]&amp;Table7[[#This Row],[Q. No.]]</f>
        <v>P28E65</v>
      </c>
      <c r="B2091" s="8"/>
      <c r="C2091" s="15" t="s">
        <v>122</v>
      </c>
      <c r="D2091" s="6">
        <v>65</v>
      </c>
      <c r="E2091" s="12" t="s">
        <v>31</v>
      </c>
      <c r="F2091" s="14">
        <v>2</v>
      </c>
      <c r="G2091" s="13" t="s">
        <v>57</v>
      </c>
      <c r="H2091" s="10">
        <v>6</v>
      </c>
      <c r="I2091" s="13" t="s">
        <v>42</v>
      </c>
      <c r="J2091" s="12" t="s">
        <v>523</v>
      </c>
      <c r="K2091" s="11" t="str">
        <f>VLOOKUP(Table7[[#This Row],[CID]],ALY,2,FALSE)</f>
        <v>Avoiding Ambiguity &amp; Redundancy</v>
      </c>
    </row>
    <row r="2092" spans="1:11" x14ac:dyDescent="0.2">
      <c r="A2092" s="8" t="str">
        <f>Table7[[#This Row],[Test No.]]&amp;Table7[[#This Row],[Section]]&amp;Table7[[#This Row],[Q. No.]]</f>
        <v>P28E66</v>
      </c>
      <c r="B2092" s="8"/>
      <c r="C2092" s="15" t="s">
        <v>122</v>
      </c>
      <c r="D2092" s="6">
        <v>66</v>
      </c>
      <c r="E2092" s="12" t="s">
        <v>31</v>
      </c>
      <c r="F2092" s="14">
        <v>1</v>
      </c>
      <c r="G2092" s="14" t="s">
        <v>59</v>
      </c>
      <c r="H2092" s="14">
        <v>1</v>
      </c>
      <c r="I2092" s="14" t="s">
        <v>37</v>
      </c>
      <c r="J2092" s="12" t="s">
        <v>387</v>
      </c>
      <c r="K2092" s="11" t="str">
        <f>VLOOKUP(Table7[[#This Row],[CID]],ALY,2,FALSE)</f>
        <v>Commas</v>
      </c>
    </row>
    <row r="2093" spans="1:11" x14ac:dyDescent="0.2">
      <c r="A2093" s="8" t="str">
        <f>Table7[[#This Row],[Test No.]]&amp;Table7[[#This Row],[Section]]&amp;Table7[[#This Row],[Q. No.]]</f>
        <v>P28E67</v>
      </c>
      <c r="B2093" s="8"/>
      <c r="C2093" s="15" t="s">
        <v>122</v>
      </c>
      <c r="D2093" s="6">
        <v>67</v>
      </c>
      <c r="E2093" s="12" t="s">
        <v>31</v>
      </c>
      <c r="F2093" s="14">
        <v>1</v>
      </c>
      <c r="G2093" s="14" t="s">
        <v>59</v>
      </c>
      <c r="H2093" s="14">
        <v>1</v>
      </c>
      <c r="I2093" s="14" t="s">
        <v>37</v>
      </c>
      <c r="J2093" s="12" t="s">
        <v>387</v>
      </c>
      <c r="K2093" s="11" t="str">
        <f>VLOOKUP(Table7[[#This Row],[CID]],ALY,2,FALSE)</f>
        <v>Commas</v>
      </c>
    </row>
    <row r="2094" spans="1:11" x14ac:dyDescent="0.2">
      <c r="A2094" s="8" t="str">
        <f>Table7[[#This Row],[Test No.]]&amp;Table7[[#This Row],[Section]]&amp;Table7[[#This Row],[Q. No.]]</f>
        <v>P28E68</v>
      </c>
      <c r="B2094" s="8"/>
      <c r="C2094" s="15" t="s">
        <v>122</v>
      </c>
      <c r="D2094" s="6">
        <v>68</v>
      </c>
      <c r="E2094" s="12" t="s">
        <v>31</v>
      </c>
      <c r="F2094" s="14">
        <v>1</v>
      </c>
      <c r="G2094" s="14" t="s">
        <v>59</v>
      </c>
      <c r="H2094" s="10">
        <v>2</v>
      </c>
      <c r="I2094" s="13" t="s">
        <v>38</v>
      </c>
      <c r="J2094" s="12" t="s">
        <v>398</v>
      </c>
      <c r="K2094" s="11" t="str">
        <f>VLOOKUP(Table7[[#This Row],[CID]],ALY,2,FALSE)</f>
        <v>Idioms</v>
      </c>
    </row>
    <row r="2095" spans="1:11" x14ac:dyDescent="0.2">
      <c r="A2095" s="8" t="str">
        <f>Table7[[#This Row],[Test No.]]&amp;Table7[[#This Row],[Section]]&amp;Table7[[#This Row],[Q. No.]]</f>
        <v>P28E69</v>
      </c>
      <c r="B2095" s="8"/>
      <c r="C2095" s="15" t="s">
        <v>122</v>
      </c>
      <c r="D2095" s="3">
        <v>69</v>
      </c>
      <c r="E2095" s="12" t="s">
        <v>31</v>
      </c>
      <c r="F2095" s="14">
        <v>1</v>
      </c>
      <c r="G2095" s="14" t="s">
        <v>59</v>
      </c>
      <c r="H2095" s="10">
        <v>3</v>
      </c>
      <c r="I2095" s="13" t="s">
        <v>39</v>
      </c>
      <c r="J2095" s="12" t="s">
        <v>401</v>
      </c>
      <c r="K2095" s="11" t="str">
        <f>VLOOKUP(Table7[[#This Row],[CID]],ALY,2,FALSE)</f>
        <v>Parallel Construction</v>
      </c>
    </row>
    <row r="2096" spans="1:11" x14ac:dyDescent="0.2">
      <c r="A2096" s="8" t="str">
        <f>Table7[[#This Row],[Test No.]]&amp;Table7[[#This Row],[Section]]&amp;Table7[[#This Row],[Q. No.]]</f>
        <v>P28E70</v>
      </c>
      <c r="B2096" s="8"/>
      <c r="C2096" s="15" t="s">
        <v>122</v>
      </c>
      <c r="D2096" s="6">
        <v>70</v>
      </c>
      <c r="E2096" s="12" t="s">
        <v>31</v>
      </c>
      <c r="F2096" s="14">
        <v>1</v>
      </c>
      <c r="G2096" s="14" t="s">
        <v>59</v>
      </c>
      <c r="H2096" s="10">
        <v>2</v>
      </c>
      <c r="I2096" s="13" t="s">
        <v>38</v>
      </c>
      <c r="J2096" s="12" t="s">
        <v>397</v>
      </c>
      <c r="K2096" s="11" t="str">
        <f>VLOOKUP(Table7[[#This Row],[CID]],ALY,2,FALSE)</f>
        <v>Word Choice</v>
      </c>
    </row>
    <row r="2097" spans="1:11" x14ac:dyDescent="0.2">
      <c r="A2097" s="8" t="str">
        <f>Table7[[#This Row],[Test No.]]&amp;Table7[[#This Row],[Section]]&amp;Table7[[#This Row],[Q. No.]]</f>
        <v>P28E71</v>
      </c>
      <c r="B2097" s="8"/>
      <c r="C2097" s="15" t="s">
        <v>122</v>
      </c>
      <c r="D2097" s="6">
        <v>71</v>
      </c>
      <c r="E2097" s="12" t="s">
        <v>31</v>
      </c>
      <c r="F2097" s="14">
        <v>1</v>
      </c>
      <c r="G2097" s="14" t="s">
        <v>59</v>
      </c>
      <c r="H2097" s="14">
        <v>1</v>
      </c>
      <c r="I2097" s="14" t="s">
        <v>37</v>
      </c>
      <c r="J2097" s="12" t="s">
        <v>387</v>
      </c>
      <c r="K2097" s="11" t="str">
        <f>VLOOKUP(Table7[[#This Row],[CID]],ALY,2,FALSE)</f>
        <v>Commas</v>
      </c>
    </row>
    <row r="2098" spans="1:11" x14ac:dyDescent="0.2">
      <c r="A2098" s="8" t="str">
        <f>Table7[[#This Row],[Test No.]]&amp;Table7[[#This Row],[Section]]&amp;Table7[[#This Row],[Q. No.]]</f>
        <v>P28E72</v>
      </c>
      <c r="B2098" s="8"/>
      <c r="C2098" s="15" t="s">
        <v>122</v>
      </c>
      <c r="D2098" s="6">
        <v>72</v>
      </c>
      <c r="E2098" s="12" t="s">
        <v>31</v>
      </c>
      <c r="F2098" s="14">
        <v>2</v>
      </c>
      <c r="G2098" s="13" t="s">
        <v>57</v>
      </c>
      <c r="H2098" s="10">
        <v>4</v>
      </c>
      <c r="I2098" s="13" t="s">
        <v>40</v>
      </c>
      <c r="J2098" s="12" t="s">
        <v>513</v>
      </c>
      <c r="K2098" s="11" t="str">
        <f>VLOOKUP(Table7[[#This Row],[CID]],ALY,2,FALSE)</f>
        <v>Writer's Goal</v>
      </c>
    </row>
    <row r="2099" spans="1:11" x14ac:dyDescent="0.2">
      <c r="A2099" s="8" t="str">
        <f>Table7[[#This Row],[Test No.]]&amp;Table7[[#This Row],[Section]]&amp;Table7[[#This Row],[Q. No.]]</f>
        <v>P28E73</v>
      </c>
      <c r="B2099" s="8"/>
      <c r="C2099" s="15" t="s">
        <v>122</v>
      </c>
      <c r="D2099" s="6">
        <v>73</v>
      </c>
      <c r="E2099" s="12" t="s">
        <v>31</v>
      </c>
      <c r="F2099" s="14">
        <v>2</v>
      </c>
      <c r="G2099" s="13" t="s">
        <v>57</v>
      </c>
      <c r="H2099" s="10">
        <v>5</v>
      </c>
      <c r="I2099" s="13" t="s">
        <v>41</v>
      </c>
      <c r="J2099" s="12" t="s">
        <v>520</v>
      </c>
      <c r="K2099" s="11" t="str">
        <f>VLOOKUP(Table7[[#This Row],[CID]],ALY,2,FALSE)</f>
        <v>Reorganization</v>
      </c>
    </row>
    <row r="2100" spans="1:11" x14ac:dyDescent="0.2">
      <c r="A2100" s="8" t="str">
        <f>Table7[[#This Row],[Test No.]]&amp;Table7[[#This Row],[Section]]&amp;Table7[[#This Row],[Q. No.]]</f>
        <v>P28E74</v>
      </c>
      <c r="B2100" s="8"/>
      <c r="C2100" s="15" t="s">
        <v>122</v>
      </c>
      <c r="D2100" s="6">
        <v>74</v>
      </c>
      <c r="E2100" s="12" t="s">
        <v>31</v>
      </c>
      <c r="F2100" s="14">
        <v>2</v>
      </c>
      <c r="G2100" s="13" t="s">
        <v>57</v>
      </c>
      <c r="H2100" s="10">
        <v>4</v>
      </c>
      <c r="I2100" s="13" t="s">
        <v>40</v>
      </c>
      <c r="J2100" s="12" t="s">
        <v>512</v>
      </c>
      <c r="K2100" s="11" t="str">
        <f>VLOOKUP(Table7[[#This Row],[CID]],ALY,2,FALSE)</f>
        <v>Additional Detail &amp; Evidence</v>
      </c>
    </row>
    <row r="2101" spans="1:11" ht="16" thickBot="1" x14ac:dyDescent="0.25">
      <c r="A2101" s="8" t="str">
        <f>Table7[[#This Row],[Test No.]]&amp;Table7[[#This Row],[Section]]&amp;Table7[[#This Row],[Q. No.]]</f>
        <v>P28E75</v>
      </c>
      <c r="B2101" s="8"/>
      <c r="C2101" s="15" t="s">
        <v>122</v>
      </c>
      <c r="D2101" s="6">
        <v>75</v>
      </c>
      <c r="E2101" s="12" t="s">
        <v>31</v>
      </c>
      <c r="F2101" s="14">
        <v>2</v>
      </c>
      <c r="G2101" s="13" t="s">
        <v>57</v>
      </c>
      <c r="H2101" s="10">
        <v>4</v>
      </c>
      <c r="I2101" s="13" t="s">
        <v>40</v>
      </c>
      <c r="J2101" s="12" t="s">
        <v>513</v>
      </c>
      <c r="K2101" s="11" t="str">
        <f>VLOOKUP(Table7[[#This Row],[CID]],ALY,2,FALSE)</f>
        <v>Writer's Goal</v>
      </c>
    </row>
    <row r="2102" spans="1:11" ht="16" thickBot="1" x14ac:dyDescent="0.25">
      <c r="A2102" s="8" t="str">
        <f>Table7[[#This Row],[Test No.]]&amp;Table7[[#This Row],[Section]]&amp;Table7[[#This Row],[Q. No.]]</f>
        <v>P29E1</v>
      </c>
      <c r="B2102" s="8"/>
      <c r="C2102" s="15" t="s">
        <v>121</v>
      </c>
      <c r="D2102" s="6">
        <v>1</v>
      </c>
      <c r="E2102" s="12" t="s">
        <v>31</v>
      </c>
      <c r="F2102" s="14">
        <v>1</v>
      </c>
      <c r="G2102" s="14" t="s">
        <v>59</v>
      </c>
      <c r="H2102" s="14">
        <v>1</v>
      </c>
      <c r="I2102" s="14" t="s">
        <v>37</v>
      </c>
      <c r="J2102" s="17" t="s">
        <v>387</v>
      </c>
      <c r="K2102" s="11" t="str">
        <f>VLOOKUP(Table7[[#This Row],[CID]],ALY,2,FALSE)</f>
        <v>Commas</v>
      </c>
    </row>
    <row r="2103" spans="1:11" ht="16" thickBot="1" x14ac:dyDescent="0.25">
      <c r="A2103" s="8" t="str">
        <f>Table7[[#This Row],[Test No.]]&amp;Table7[[#This Row],[Section]]&amp;Table7[[#This Row],[Q. No.]]</f>
        <v>P29E2</v>
      </c>
      <c r="B2103" s="8"/>
      <c r="C2103" s="15" t="s">
        <v>121</v>
      </c>
      <c r="D2103" s="6">
        <v>2</v>
      </c>
      <c r="E2103" s="12" t="s">
        <v>31</v>
      </c>
      <c r="F2103" s="14">
        <v>1</v>
      </c>
      <c r="G2103" s="14" t="s">
        <v>59</v>
      </c>
      <c r="H2103" s="10">
        <v>3</v>
      </c>
      <c r="I2103" s="13" t="s">
        <v>39</v>
      </c>
      <c r="J2103" s="17" t="s">
        <v>400</v>
      </c>
      <c r="K2103" s="11" t="str">
        <f>VLOOKUP(Table7[[#This Row],[CID]],ALY,2,FALSE)</f>
        <v>Run-On Sentence</v>
      </c>
    </row>
    <row r="2104" spans="1:11" ht="16" thickBot="1" x14ac:dyDescent="0.25">
      <c r="A2104" s="8" t="str">
        <f>Table7[[#This Row],[Test No.]]&amp;Table7[[#This Row],[Section]]&amp;Table7[[#This Row],[Q. No.]]</f>
        <v>P29E3</v>
      </c>
      <c r="B2104" s="8"/>
      <c r="C2104" s="15" t="s">
        <v>121</v>
      </c>
      <c r="D2104" s="6">
        <v>3</v>
      </c>
      <c r="E2104" s="12" t="s">
        <v>31</v>
      </c>
      <c r="F2104" s="14">
        <v>1</v>
      </c>
      <c r="G2104" s="14" t="s">
        <v>59</v>
      </c>
      <c r="H2104" s="10">
        <v>2</v>
      </c>
      <c r="I2104" s="13" t="s">
        <v>38</v>
      </c>
      <c r="J2104" s="17" t="s">
        <v>393</v>
      </c>
      <c r="K2104" s="11" t="str">
        <f>VLOOKUP(Table7[[#This Row],[CID]],ALY,2,FALSE)</f>
        <v>SVA</v>
      </c>
    </row>
    <row r="2105" spans="1:11" ht="16" thickBot="1" x14ac:dyDescent="0.25">
      <c r="A2105" s="8" t="str">
        <f>Table7[[#This Row],[Test No.]]&amp;Table7[[#This Row],[Section]]&amp;Table7[[#This Row],[Q. No.]]</f>
        <v>P29E4</v>
      </c>
      <c r="B2105" s="8"/>
      <c r="C2105" s="15" t="s">
        <v>121</v>
      </c>
      <c r="D2105" s="6">
        <v>4</v>
      </c>
      <c r="E2105" s="12" t="s">
        <v>31</v>
      </c>
      <c r="F2105" s="14">
        <v>1</v>
      </c>
      <c r="G2105" s="14" t="s">
        <v>59</v>
      </c>
      <c r="H2105" s="10">
        <v>2</v>
      </c>
      <c r="I2105" s="13" t="s">
        <v>38</v>
      </c>
      <c r="J2105" s="17" t="s">
        <v>397</v>
      </c>
      <c r="K2105" s="11" t="str">
        <f>VLOOKUP(Table7[[#This Row],[CID]],ALY,2,FALSE)</f>
        <v>Word Choice</v>
      </c>
    </row>
    <row r="2106" spans="1:11" ht="16" thickBot="1" x14ac:dyDescent="0.25">
      <c r="A2106" s="8" t="str">
        <f>Table7[[#This Row],[Test No.]]&amp;Table7[[#This Row],[Section]]&amp;Table7[[#This Row],[Q. No.]]</f>
        <v>P29E5</v>
      </c>
      <c r="B2106" s="8"/>
      <c r="C2106" s="15" t="s">
        <v>121</v>
      </c>
      <c r="D2106" s="6">
        <v>5</v>
      </c>
      <c r="E2106" s="12" t="s">
        <v>31</v>
      </c>
      <c r="F2106" s="14">
        <v>2</v>
      </c>
      <c r="G2106" s="13" t="s">
        <v>57</v>
      </c>
      <c r="H2106" s="10">
        <v>6</v>
      </c>
      <c r="I2106" s="13" t="s">
        <v>42</v>
      </c>
      <c r="J2106" s="17" t="s">
        <v>523</v>
      </c>
      <c r="K2106" s="11" t="str">
        <f>VLOOKUP(Table7[[#This Row],[CID]],ALY,2,FALSE)</f>
        <v>Avoiding Ambiguity &amp; Redundancy</v>
      </c>
    </row>
    <row r="2107" spans="1:11" ht="16" thickBot="1" x14ac:dyDescent="0.25">
      <c r="A2107" s="8" t="str">
        <f>Table7[[#This Row],[Test No.]]&amp;Table7[[#This Row],[Section]]&amp;Table7[[#This Row],[Q. No.]]</f>
        <v>P29E6</v>
      </c>
      <c r="B2107" s="8"/>
      <c r="C2107" s="15" t="s">
        <v>121</v>
      </c>
      <c r="D2107" s="6">
        <v>6</v>
      </c>
      <c r="E2107" s="12" t="s">
        <v>31</v>
      </c>
      <c r="F2107" s="14">
        <v>1</v>
      </c>
      <c r="G2107" s="14" t="s">
        <v>59</v>
      </c>
      <c r="H2107" s="10">
        <v>2</v>
      </c>
      <c r="I2107" s="13" t="s">
        <v>38</v>
      </c>
      <c r="J2107" s="17" t="s">
        <v>395</v>
      </c>
      <c r="K2107" s="11" t="str">
        <f>VLOOKUP(Table7[[#This Row],[CID]],ALY,2,FALSE)</f>
        <v>Verb Forms/Tense Agreement</v>
      </c>
    </row>
    <row r="2108" spans="1:11" ht="16" thickBot="1" x14ac:dyDescent="0.25">
      <c r="A2108" s="8" t="str">
        <f>Table7[[#This Row],[Test No.]]&amp;Table7[[#This Row],[Section]]&amp;Table7[[#This Row],[Q. No.]]</f>
        <v>P29E7</v>
      </c>
      <c r="B2108" s="8"/>
      <c r="C2108" s="15" t="s">
        <v>121</v>
      </c>
      <c r="D2108" s="6">
        <v>7</v>
      </c>
      <c r="E2108" s="12" t="s">
        <v>31</v>
      </c>
      <c r="F2108" s="14">
        <v>1</v>
      </c>
      <c r="G2108" s="14" t="s">
        <v>59</v>
      </c>
      <c r="H2108" s="10">
        <v>3</v>
      </c>
      <c r="I2108" s="13" t="s">
        <v>39</v>
      </c>
      <c r="J2108" s="17" t="s">
        <v>400</v>
      </c>
      <c r="K2108" s="11" t="str">
        <f>VLOOKUP(Table7[[#This Row],[CID]],ALY,2,FALSE)</f>
        <v>Run-On Sentence</v>
      </c>
    </row>
    <row r="2109" spans="1:11" ht="16" thickBot="1" x14ac:dyDescent="0.25">
      <c r="A2109" s="8" t="str">
        <f>Table7[[#This Row],[Test No.]]&amp;Table7[[#This Row],[Section]]&amp;Table7[[#This Row],[Q. No.]]</f>
        <v>P29E8</v>
      </c>
      <c r="B2109" s="8"/>
      <c r="C2109" s="15" t="s">
        <v>121</v>
      </c>
      <c r="D2109" s="6">
        <v>8</v>
      </c>
      <c r="E2109" s="12" t="s">
        <v>31</v>
      </c>
      <c r="F2109" s="14">
        <v>1</v>
      </c>
      <c r="G2109" s="14" t="s">
        <v>59</v>
      </c>
      <c r="H2109" s="10">
        <v>2</v>
      </c>
      <c r="I2109" s="13" t="s">
        <v>38</v>
      </c>
      <c r="J2109" s="17" t="s">
        <v>395</v>
      </c>
      <c r="K2109" s="11" t="str">
        <f>VLOOKUP(Table7[[#This Row],[CID]],ALY,2,FALSE)</f>
        <v>Verb Forms/Tense Agreement</v>
      </c>
    </row>
    <row r="2110" spans="1:11" ht="16" thickBot="1" x14ac:dyDescent="0.25">
      <c r="A2110" s="8" t="str">
        <f>Table7[[#This Row],[Test No.]]&amp;Table7[[#This Row],[Section]]&amp;Table7[[#This Row],[Q. No.]]</f>
        <v>P29E9</v>
      </c>
      <c r="B2110" s="8"/>
      <c r="C2110" s="15" t="s">
        <v>121</v>
      </c>
      <c r="D2110" s="6">
        <v>9</v>
      </c>
      <c r="E2110" s="12" t="s">
        <v>31</v>
      </c>
      <c r="F2110" s="14">
        <v>1</v>
      </c>
      <c r="G2110" s="14" t="s">
        <v>59</v>
      </c>
      <c r="H2110" s="10">
        <v>2</v>
      </c>
      <c r="I2110" s="13" t="s">
        <v>38</v>
      </c>
      <c r="J2110" s="17" t="s">
        <v>395</v>
      </c>
      <c r="K2110" s="11" t="str">
        <f>VLOOKUP(Table7[[#This Row],[CID]],ALY,2,FALSE)</f>
        <v>Verb Forms/Tense Agreement</v>
      </c>
    </row>
    <row r="2111" spans="1:11" ht="16" thickBot="1" x14ac:dyDescent="0.25">
      <c r="A2111" s="8" t="str">
        <f>Table7[[#This Row],[Test No.]]&amp;Table7[[#This Row],[Section]]&amp;Table7[[#This Row],[Q. No.]]</f>
        <v>P29E10</v>
      </c>
      <c r="B2111" s="8"/>
      <c r="C2111" s="15" t="s">
        <v>121</v>
      </c>
      <c r="D2111" s="6">
        <v>10</v>
      </c>
      <c r="E2111" s="12" t="s">
        <v>31</v>
      </c>
      <c r="F2111" s="14">
        <v>1</v>
      </c>
      <c r="G2111" s="14" t="s">
        <v>59</v>
      </c>
      <c r="H2111" s="10">
        <v>2</v>
      </c>
      <c r="I2111" s="13" t="s">
        <v>38</v>
      </c>
      <c r="J2111" s="17" t="s">
        <v>398</v>
      </c>
      <c r="K2111" s="11" t="str">
        <f>VLOOKUP(Table7[[#This Row],[CID]],ALY,2,FALSE)</f>
        <v>Idioms</v>
      </c>
    </row>
    <row r="2112" spans="1:11" ht="16" thickBot="1" x14ac:dyDescent="0.25">
      <c r="A2112" s="8" t="str">
        <f>Table7[[#This Row],[Test No.]]&amp;Table7[[#This Row],[Section]]&amp;Table7[[#This Row],[Q. No.]]</f>
        <v>P29E11</v>
      </c>
      <c r="B2112" s="8"/>
      <c r="C2112" s="15" t="s">
        <v>121</v>
      </c>
      <c r="D2112" s="6">
        <v>11</v>
      </c>
      <c r="E2112" s="12" t="s">
        <v>31</v>
      </c>
      <c r="F2112" s="14">
        <v>1</v>
      </c>
      <c r="G2112" s="14" t="s">
        <v>59</v>
      </c>
      <c r="H2112" s="10">
        <v>2</v>
      </c>
      <c r="I2112" s="13" t="s">
        <v>38</v>
      </c>
      <c r="J2112" s="17" t="s">
        <v>395</v>
      </c>
      <c r="K2112" s="11" t="str">
        <f>VLOOKUP(Table7[[#This Row],[CID]],ALY,2,FALSE)</f>
        <v>Verb Forms/Tense Agreement</v>
      </c>
    </row>
    <row r="2113" spans="1:11" ht="16" thickBot="1" x14ac:dyDescent="0.25">
      <c r="A2113" s="8" t="str">
        <f>Table7[[#This Row],[Test No.]]&amp;Table7[[#This Row],[Section]]&amp;Table7[[#This Row],[Q. No.]]</f>
        <v>P29E12</v>
      </c>
      <c r="B2113" s="8"/>
      <c r="C2113" s="15" t="s">
        <v>121</v>
      </c>
      <c r="D2113" s="6">
        <v>12</v>
      </c>
      <c r="E2113" s="12" t="s">
        <v>31</v>
      </c>
      <c r="F2113" s="14">
        <v>2</v>
      </c>
      <c r="G2113" s="13" t="s">
        <v>57</v>
      </c>
      <c r="H2113" s="10">
        <v>5</v>
      </c>
      <c r="I2113" s="13" t="s">
        <v>41</v>
      </c>
      <c r="J2113" s="17" t="s">
        <v>520</v>
      </c>
      <c r="K2113" s="11" t="str">
        <f>VLOOKUP(Table7[[#This Row],[CID]],ALY,2,FALSE)</f>
        <v>Reorganization</v>
      </c>
    </row>
    <row r="2114" spans="1:11" ht="16" thickBot="1" x14ac:dyDescent="0.25">
      <c r="A2114" s="8" t="str">
        <f>Table7[[#This Row],[Test No.]]&amp;Table7[[#This Row],[Section]]&amp;Table7[[#This Row],[Q. No.]]</f>
        <v>P29E13</v>
      </c>
      <c r="B2114" s="8"/>
      <c r="C2114" s="15" t="s">
        <v>121</v>
      </c>
      <c r="D2114" s="6">
        <v>13</v>
      </c>
      <c r="E2114" s="12" t="s">
        <v>31</v>
      </c>
      <c r="F2114" s="14">
        <v>2</v>
      </c>
      <c r="G2114" s="13" t="s">
        <v>57</v>
      </c>
      <c r="H2114" s="10">
        <v>6</v>
      </c>
      <c r="I2114" s="13" t="s">
        <v>42</v>
      </c>
      <c r="J2114" s="17" t="s">
        <v>521</v>
      </c>
      <c r="K2114" s="11" t="str">
        <f>VLOOKUP(Table7[[#This Row],[CID]],ALY,2,FALSE)</f>
        <v>Word Choice</v>
      </c>
    </row>
    <row r="2115" spans="1:11" ht="16" thickBot="1" x14ac:dyDescent="0.25">
      <c r="A2115" s="8" t="str">
        <f>Table7[[#This Row],[Test No.]]&amp;Table7[[#This Row],[Section]]&amp;Table7[[#This Row],[Q. No.]]</f>
        <v>P29E14</v>
      </c>
      <c r="B2115" s="8"/>
      <c r="C2115" s="15" t="s">
        <v>121</v>
      </c>
      <c r="D2115" s="6">
        <v>14</v>
      </c>
      <c r="E2115" s="12" t="s">
        <v>31</v>
      </c>
      <c r="F2115" s="14">
        <v>2</v>
      </c>
      <c r="G2115" s="13" t="s">
        <v>57</v>
      </c>
      <c r="H2115" s="10">
        <v>6</v>
      </c>
      <c r="I2115" s="13" t="s">
        <v>42</v>
      </c>
      <c r="J2115" s="17" t="s">
        <v>522</v>
      </c>
      <c r="K2115" s="11" t="str">
        <f>VLOOKUP(Table7[[#This Row],[CID]],ALY,2,FALSE)</f>
        <v>Effectiveness</v>
      </c>
    </row>
    <row r="2116" spans="1:11" ht="16" thickBot="1" x14ac:dyDescent="0.25">
      <c r="A2116" s="8" t="str">
        <f>Table7[[#This Row],[Test No.]]&amp;Table7[[#This Row],[Section]]&amp;Table7[[#This Row],[Q. No.]]</f>
        <v>P29E15</v>
      </c>
      <c r="B2116" s="8"/>
      <c r="C2116" s="15" t="s">
        <v>121</v>
      </c>
      <c r="D2116" s="6">
        <v>15</v>
      </c>
      <c r="E2116" s="12" t="s">
        <v>31</v>
      </c>
      <c r="F2116" s="14">
        <v>2</v>
      </c>
      <c r="G2116" s="13" t="s">
        <v>57</v>
      </c>
      <c r="H2116" s="10">
        <v>4</v>
      </c>
      <c r="I2116" s="13" t="s">
        <v>40</v>
      </c>
      <c r="J2116" s="17" t="s">
        <v>513</v>
      </c>
      <c r="K2116" s="11" t="str">
        <f>VLOOKUP(Table7[[#This Row],[CID]],ALY,2,FALSE)</f>
        <v>Writer's Goal</v>
      </c>
    </row>
    <row r="2117" spans="1:11" ht="16" thickBot="1" x14ac:dyDescent="0.25">
      <c r="A2117" s="8" t="str">
        <f>Table7[[#This Row],[Test No.]]&amp;Table7[[#This Row],[Section]]&amp;Table7[[#This Row],[Q. No.]]</f>
        <v>P29E16</v>
      </c>
      <c r="B2117" s="8"/>
      <c r="C2117" s="15" t="s">
        <v>121</v>
      </c>
      <c r="D2117" s="6">
        <v>16</v>
      </c>
      <c r="E2117" s="12" t="s">
        <v>31</v>
      </c>
      <c r="F2117" s="14">
        <v>1</v>
      </c>
      <c r="G2117" s="14" t="s">
        <v>59</v>
      </c>
      <c r="H2117" s="14">
        <v>1</v>
      </c>
      <c r="I2117" s="14" t="s">
        <v>37</v>
      </c>
      <c r="J2117" s="17" t="s">
        <v>387</v>
      </c>
      <c r="K2117" s="11" t="str">
        <f>VLOOKUP(Table7[[#This Row],[CID]],ALY,2,FALSE)</f>
        <v>Commas</v>
      </c>
    </row>
    <row r="2118" spans="1:11" ht="16" thickBot="1" x14ac:dyDescent="0.25">
      <c r="A2118" s="8" t="str">
        <f>Table7[[#This Row],[Test No.]]&amp;Table7[[#This Row],[Section]]&amp;Table7[[#This Row],[Q. No.]]</f>
        <v>P29E17</v>
      </c>
      <c r="B2118" s="8"/>
      <c r="C2118" s="15" t="s">
        <v>121</v>
      </c>
      <c r="D2118" s="6">
        <v>17</v>
      </c>
      <c r="E2118" s="12" t="s">
        <v>31</v>
      </c>
      <c r="F2118" s="14">
        <v>1</v>
      </c>
      <c r="G2118" s="14" t="s">
        <v>59</v>
      </c>
      <c r="H2118" s="10">
        <v>3</v>
      </c>
      <c r="I2118" s="13" t="s">
        <v>39</v>
      </c>
      <c r="J2118" s="17" t="s">
        <v>400</v>
      </c>
      <c r="K2118" s="11" t="str">
        <f>VLOOKUP(Table7[[#This Row],[CID]],ALY,2,FALSE)</f>
        <v>Run-On Sentence</v>
      </c>
    </row>
    <row r="2119" spans="1:11" ht="16" thickBot="1" x14ac:dyDescent="0.25">
      <c r="A2119" s="8" t="str">
        <f>Table7[[#This Row],[Test No.]]&amp;Table7[[#This Row],[Section]]&amp;Table7[[#This Row],[Q. No.]]</f>
        <v>P29E18</v>
      </c>
      <c r="B2119" s="8"/>
      <c r="C2119" s="15" t="s">
        <v>121</v>
      </c>
      <c r="D2119" s="6">
        <v>18</v>
      </c>
      <c r="E2119" s="12" t="s">
        <v>31</v>
      </c>
      <c r="F2119" s="14">
        <v>1</v>
      </c>
      <c r="G2119" s="14" t="s">
        <v>59</v>
      </c>
      <c r="H2119" s="10">
        <v>2</v>
      </c>
      <c r="I2119" s="13" t="s">
        <v>38</v>
      </c>
      <c r="J2119" s="17" t="s">
        <v>395</v>
      </c>
      <c r="K2119" s="11" t="str">
        <f>VLOOKUP(Table7[[#This Row],[CID]],ALY,2,FALSE)</f>
        <v>Verb Forms/Tense Agreement</v>
      </c>
    </row>
    <row r="2120" spans="1:11" ht="16" thickBot="1" x14ac:dyDescent="0.25">
      <c r="A2120" s="8" t="str">
        <f>Table7[[#This Row],[Test No.]]&amp;Table7[[#This Row],[Section]]&amp;Table7[[#This Row],[Q. No.]]</f>
        <v>P29E19</v>
      </c>
      <c r="B2120" s="8"/>
      <c r="C2120" s="15" t="s">
        <v>121</v>
      </c>
      <c r="D2120" s="6">
        <v>19</v>
      </c>
      <c r="E2120" s="12" t="s">
        <v>31</v>
      </c>
      <c r="F2120" s="14">
        <v>2</v>
      </c>
      <c r="G2120" s="13" t="s">
        <v>57</v>
      </c>
      <c r="H2120" s="10">
        <v>6</v>
      </c>
      <c r="I2120" s="13" t="s">
        <v>42</v>
      </c>
      <c r="J2120" s="17" t="s">
        <v>521</v>
      </c>
      <c r="K2120" s="11" t="str">
        <f>VLOOKUP(Table7[[#This Row],[CID]],ALY,2,FALSE)</f>
        <v>Word Choice</v>
      </c>
    </row>
    <row r="2121" spans="1:11" ht="16" thickBot="1" x14ac:dyDescent="0.25">
      <c r="A2121" s="8" t="str">
        <f>Table7[[#This Row],[Test No.]]&amp;Table7[[#This Row],[Section]]&amp;Table7[[#This Row],[Q. No.]]</f>
        <v>P29E20</v>
      </c>
      <c r="B2121" s="8"/>
      <c r="C2121" s="15" t="s">
        <v>121</v>
      </c>
      <c r="D2121" s="6">
        <v>20</v>
      </c>
      <c r="E2121" s="12" t="s">
        <v>31</v>
      </c>
      <c r="F2121" s="14">
        <v>2</v>
      </c>
      <c r="G2121" s="13" t="s">
        <v>57</v>
      </c>
      <c r="H2121" s="10">
        <v>4</v>
      </c>
      <c r="I2121" s="13" t="s">
        <v>40</v>
      </c>
      <c r="J2121" s="17" t="s">
        <v>516</v>
      </c>
      <c r="K2121" s="11" t="str">
        <f>VLOOKUP(Table7[[#This Row],[CID]],ALY,2,FALSE)</f>
        <v>Transitions &amp; Topic Sentences</v>
      </c>
    </row>
    <row r="2122" spans="1:11" ht="16" thickBot="1" x14ac:dyDescent="0.25">
      <c r="A2122" s="8" t="str">
        <f>Table7[[#This Row],[Test No.]]&amp;Table7[[#This Row],[Section]]&amp;Table7[[#This Row],[Q. No.]]</f>
        <v>P29E21</v>
      </c>
      <c r="B2122" s="8"/>
      <c r="C2122" s="15" t="s">
        <v>121</v>
      </c>
      <c r="D2122" s="6">
        <v>21</v>
      </c>
      <c r="E2122" s="12" t="s">
        <v>31</v>
      </c>
      <c r="F2122" s="14">
        <v>1</v>
      </c>
      <c r="G2122" s="14" t="s">
        <v>59</v>
      </c>
      <c r="H2122" s="10">
        <v>2</v>
      </c>
      <c r="I2122" s="13" t="s">
        <v>38</v>
      </c>
      <c r="J2122" s="17" t="s">
        <v>397</v>
      </c>
      <c r="K2122" s="11" t="str">
        <f>VLOOKUP(Table7[[#This Row],[CID]],ALY,2,FALSE)</f>
        <v>Word Choice</v>
      </c>
    </row>
    <row r="2123" spans="1:11" ht="16" thickBot="1" x14ac:dyDescent="0.25">
      <c r="A2123" s="8" t="str">
        <f>Table7[[#This Row],[Test No.]]&amp;Table7[[#This Row],[Section]]&amp;Table7[[#This Row],[Q. No.]]</f>
        <v>P29E22</v>
      </c>
      <c r="B2123" s="8"/>
      <c r="C2123" s="15" t="s">
        <v>121</v>
      </c>
      <c r="D2123" s="6">
        <v>22</v>
      </c>
      <c r="E2123" s="12" t="s">
        <v>31</v>
      </c>
      <c r="F2123" s="14">
        <v>1</v>
      </c>
      <c r="G2123" s="14" t="s">
        <v>59</v>
      </c>
      <c r="H2123" s="14">
        <v>1</v>
      </c>
      <c r="I2123" s="14" t="s">
        <v>37</v>
      </c>
      <c r="J2123" s="17" t="s">
        <v>387</v>
      </c>
      <c r="K2123" s="11" t="str">
        <f>VLOOKUP(Table7[[#This Row],[CID]],ALY,2,FALSE)</f>
        <v>Commas</v>
      </c>
    </row>
    <row r="2124" spans="1:11" ht="16" thickBot="1" x14ac:dyDescent="0.25">
      <c r="A2124" s="8" t="str">
        <f>Table7[[#This Row],[Test No.]]&amp;Table7[[#This Row],[Section]]&amp;Table7[[#This Row],[Q. No.]]</f>
        <v>P29E23</v>
      </c>
      <c r="B2124" s="8"/>
      <c r="C2124" s="15" t="s">
        <v>121</v>
      </c>
      <c r="D2124" s="6">
        <v>23</v>
      </c>
      <c r="E2124" s="12" t="s">
        <v>31</v>
      </c>
      <c r="F2124" s="14">
        <v>2</v>
      </c>
      <c r="G2124" s="13" t="s">
        <v>57</v>
      </c>
      <c r="H2124" s="10">
        <v>5</v>
      </c>
      <c r="I2124" s="13" t="s">
        <v>41</v>
      </c>
      <c r="J2124" s="17" t="s">
        <v>518</v>
      </c>
      <c r="K2124" s="11" t="str">
        <f>VLOOKUP(Table7[[#This Row],[CID]],ALY,2,FALSE)</f>
        <v>Unity &amp; Coherence</v>
      </c>
    </row>
    <row r="2125" spans="1:11" ht="16" thickBot="1" x14ac:dyDescent="0.25">
      <c r="A2125" s="8" t="str">
        <f>Table7[[#This Row],[Test No.]]&amp;Table7[[#This Row],[Section]]&amp;Table7[[#This Row],[Q. No.]]</f>
        <v>P29E24</v>
      </c>
      <c r="B2125" s="8"/>
      <c r="C2125" s="15" t="s">
        <v>121</v>
      </c>
      <c r="D2125" s="6">
        <v>24</v>
      </c>
      <c r="E2125" s="12" t="s">
        <v>31</v>
      </c>
      <c r="F2125" s="14">
        <v>2</v>
      </c>
      <c r="G2125" s="13" t="s">
        <v>57</v>
      </c>
      <c r="H2125" s="10">
        <v>4</v>
      </c>
      <c r="I2125" s="13" t="s">
        <v>40</v>
      </c>
      <c r="J2125" s="17" t="s">
        <v>516</v>
      </c>
      <c r="K2125" s="11" t="str">
        <f>VLOOKUP(Table7[[#This Row],[CID]],ALY,2,FALSE)</f>
        <v>Transitions &amp; Topic Sentences</v>
      </c>
    </row>
    <row r="2126" spans="1:11" ht="16" thickBot="1" x14ac:dyDescent="0.25">
      <c r="A2126" s="8" t="str">
        <f>Table7[[#This Row],[Test No.]]&amp;Table7[[#This Row],[Section]]&amp;Table7[[#This Row],[Q. No.]]</f>
        <v>P29E25</v>
      </c>
      <c r="B2126" s="8"/>
      <c r="C2126" s="15" t="s">
        <v>121</v>
      </c>
      <c r="D2126" s="6">
        <v>25</v>
      </c>
      <c r="E2126" s="12" t="s">
        <v>31</v>
      </c>
      <c r="F2126" s="14">
        <v>2</v>
      </c>
      <c r="G2126" s="13" t="s">
        <v>57</v>
      </c>
      <c r="H2126" s="10">
        <v>6</v>
      </c>
      <c r="I2126" s="13" t="s">
        <v>42</v>
      </c>
      <c r="J2126" s="17" t="s">
        <v>523</v>
      </c>
      <c r="K2126" s="11" t="str">
        <f>VLOOKUP(Table7[[#This Row],[CID]],ALY,2,FALSE)</f>
        <v>Avoiding Ambiguity &amp; Redundancy</v>
      </c>
    </row>
    <row r="2127" spans="1:11" ht="16" thickBot="1" x14ac:dyDescent="0.25">
      <c r="A2127" s="8" t="str">
        <f>Table7[[#This Row],[Test No.]]&amp;Table7[[#This Row],[Section]]&amp;Table7[[#This Row],[Q. No.]]</f>
        <v>P29E26</v>
      </c>
      <c r="B2127" s="8"/>
      <c r="C2127" s="15" t="s">
        <v>121</v>
      </c>
      <c r="D2127" s="6">
        <v>26</v>
      </c>
      <c r="E2127" s="12" t="s">
        <v>31</v>
      </c>
      <c r="F2127" s="14">
        <v>1</v>
      </c>
      <c r="G2127" s="14" t="s">
        <v>59</v>
      </c>
      <c r="H2127" s="14">
        <v>1</v>
      </c>
      <c r="I2127" s="14" t="s">
        <v>37</v>
      </c>
      <c r="J2127" s="17" t="s">
        <v>387</v>
      </c>
      <c r="K2127" s="11" t="str">
        <f>VLOOKUP(Table7[[#This Row],[CID]],ALY,2,FALSE)</f>
        <v>Commas</v>
      </c>
    </row>
    <row r="2128" spans="1:11" ht="16" thickBot="1" x14ac:dyDescent="0.25">
      <c r="A2128" s="8" t="str">
        <f>Table7[[#This Row],[Test No.]]&amp;Table7[[#This Row],[Section]]&amp;Table7[[#This Row],[Q. No.]]</f>
        <v>P29E27</v>
      </c>
      <c r="B2128" s="8"/>
      <c r="C2128" s="15" t="s">
        <v>121</v>
      </c>
      <c r="D2128" s="6">
        <v>27</v>
      </c>
      <c r="E2128" s="12" t="s">
        <v>31</v>
      </c>
      <c r="F2128" s="14">
        <v>2</v>
      </c>
      <c r="G2128" s="13" t="s">
        <v>57</v>
      </c>
      <c r="H2128" s="10">
        <v>6</v>
      </c>
      <c r="I2128" s="13" t="s">
        <v>42</v>
      </c>
      <c r="J2128" s="17" t="s">
        <v>521</v>
      </c>
      <c r="K2128" s="11" t="str">
        <f>VLOOKUP(Table7[[#This Row],[CID]],ALY,2,FALSE)</f>
        <v>Word Choice</v>
      </c>
    </row>
    <row r="2129" spans="1:11" ht="16" thickBot="1" x14ac:dyDescent="0.25">
      <c r="A2129" s="8" t="str">
        <f>Table7[[#This Row],[Test No.]]&amp;Table7[[#This Row],[Section]]&amp;Table7[[#This Row],[Q. No.]]</f>
        <v>P29E28</v>
      </c>
      <c r="B2129" s="8"/>
      <c r="C2129" s="15" t="s">
        <v>121</v>
      </c>
      <c r="D2129" s="6">
        <v>28</v>
      </c>
      <c r="E2129" s="12" t="s">
        <v>31</v>
      </c>
      <c r="F2129" s="14">
        <v>2</v>
      </c>
      <c r="G2129" s="13" t="s">
        <v>57</v>
      </c>
      <c r="H2129" s="10">
        <v>6</v>
      </c>
      <c r="I2129" s="13" t="s">
        <v>42</v>
      </c>
      <c r="J2129" s="17" t="s">
        <v>523</v>
      </c>
      <c r="K2129" s="11" t="str">
        <f>VLOOKUP(Table7[[#This Row],[CID]],ALY,2,FALSE)</f>
        <v>Avoiding Ambiguity &amp; Redundancy</v>
      </c>
    </row>
    <row r="2130" spans="1:11" ht="16" thickBot="1" x14ac:dyDescent="0.25">
      <c r="A2130" s="8" t="str">
        <f>Table7[[#This Row],[Test No.]]&amp;Table7[[#This Row],[Section]]&amp;Table7[[#This Row],[Q. No.]]</f>
        <v>P29E29</v>
      </c>
      <c r="B2130" s="8"/>
      <c r="C2130" s="15" t="s">
        <v>121</v>
      </c>
      <c r="D2130" s="6">
        <v>29</v>
      </c>
      <c r="E2130" s="12" t="s">
        <v>31</v>
      </c>
      <c r="F2130" s="14">
        <v>1</v>
      </c>
      <c r="G2130" s="14" t="s">
        <v>59</v>
      </c>
      <c r="H2130" s="14">
        <v>1</v>
      </c>
      <c r="I2130" s="14" t="s">
        <v>37</v>
      </c>
      <c r="J2130" s="17" t="s">
        <v>388</v>
      </c>
      <c r="K2130" s="11" t="str">
        <f>VLOOKUP(Table7[[#This Row],[CID]],ALY,2,FALSE)</f>
        <v>Apostrophes</v>
      </c>
    </row>
    <row r="2131" spans="1:11" ht="16" thickBot="1" x14ac:dyDescent="0.25">
      <c r="A2131" s="8" t="str">
        <f>Table7[[#This Row],[Test No.]]&amp;Table7[[#This Row],[Section]]&amp;Table7[[#This Row],[Q. No.]]</f>
        <v>P29E30</v>
      </c>
      <c r="B2131" s="8"/>
      <c r="C2131" s="15" t="s">
        <v>121</v>
      </c>
      <c r="D2131" s="6">
        <v>30</v>
      </c>
      <c r="E2131" s="12" t="s">
        <v>31</v>
      </c>
      <c r="F2131" s="14">
        <v>1</v>
      </c>
      <c r="G2131" s="14" t="s">
        <v>59</v>
      </c>
      <c r="H2131" s="10">
        <v>2</v>
      </c>
      <c r="I2131" s="13" t="s">
        <v>38</v>
      </c>
      <c r="J2131" s="17" t="s">
        <v>397</v>
      </c>
      <c r="K2131" s="11" t="str">
        <f>VLOOKUP(Table7[[#This Row],[CID]],ALY,2,FALSE)</f>
        <v>Word Choice</v>
      </c>
    </row>
    <row r="2132" spans="1:11" ht="16" thickBot="1" x14ac:dyDescent="0.25">
      <c r="A2132" s="8" t="str">
        <f>Table7[[#This Row],[Test No.]]&amp;Table7[[#This Row],[Section]]&amp;Table7[[#This Row],[Q. No.]]</f>
        <v>P29E31</v>
      </c>
      <c r="B2132" s="8"/>
      <c r="C2132" s="15" t="s">
        <v>121</v>
      </c>
      <c r="D2132" s="6">
        <v>31</v>
      </c>
      <c r="E2132" s="12" t="s">
        <v>31</v>
      </c>
      <c r="F2132" s="14">
        <v>1</v>
      </c>
      <c r="G2132" s="14" t="s">
        <v>59</v>
      </c>
      <c r="H2132" s="14">
        <v>1</v>
      </c>
      <c r="I2132" s="14" t="s">
        <v>37</v>
      </c>
      <c r="J2132" s="17" t="s">
        <v>387</v>
      </c>
      <c r="K2132" s="11" t="str">
        <f>VLOOKUP(Table7[[#This Row],[CID]],ALY,2,FALSE)</f>
        <v>Commas</v>
      </c>
    </row>
    <row r="2133" spans="1:11" ht="16" thickBot="1" x14ac:dyDescent="0.25">
      <c r="A2133" s="8" t="str">
        <f>Table7[[#This Row],[Test No.]]&amp;Table7[[#This Row],[Section]]&amp;Table7[[#This Row],[Q. No.]]</f>
        <v>P29E32</v>
      </c>
      <c r="B2133" s="8"/>
      <c r="C2133" s="15" t="s">
        <v>121</v>
      </c>
      <c r="D2133" s="6">
        <v>32</v>
      </c>
      <c r="E2133" s="12" t="s">
        <v>31</v>
      </c>
      <c r="F2133" s="14">
        <v>1</v>
      </c>
      <c r="G2133" s="14" t="s">
        <v>59</v>
      </c>
      <c r="H2133" s="10">
        <v>2</v>
      </c>
      <c r="I2133" s="13" t="s">
        <v>38</v>
      </c>
      <c r="J2133" s="17" t="s">
        <v>397</v>
      </c>
      <c r="K2133" s="11" t="str">
        <f>VLOOKUP(Table7[[#This Row],[CID]],ALY,2,FALSE)</f>
        <v>Word Choice</v>
      </c>
    </row>
    <row r="2134" spans="1:11" ht="16" thickBot="1" x14ac:dyDescent="0.25">
      <c r="A2134" s="8" t="str">
        <f>Table7[[#This Row],[Test No.]]&amp;Table7[[#This Row],[Section]]&amp;Table7[[#This Row],[Q. No.]]</f>
        <v>P29E33</v>
      </c>
      <c r="B2134" s="8"/>
      <c r="C2134" s="15" t="s">
        <v>121</v>
      </c>
      <c r="D2134" s="6">
        <v>33</v>
      </c>
      <c r="E2134" s="12" t="s">
        <v>31</v>
      </c>
      <c r="F2134" s="14">
        <v>2</v>
      </c>
      <c r="G2134" s="13" t="s">
        <v>57</v>
      </c>
      <c r="H2134" s="10">
        <v>5</v>
      </c>
      <c r="I2134" s="13" t="s">
        <v>41</v>
      </c>
      <c r="J2134" s="17" t="s">
        <v>518</v>
      </c>
      <c r="K2134" s="11" t="str">
        <f>VLOOKUP(Table7[[#This Row],[CID]],ALY,2,FALSE)</f>
        <v>Unity &amp; Coherence</v>
      </c>
    </row>
    <row r="2135" spans="1:11" ht="16" thickBot="1" x14ac:dyDescent="0.25">
      <c r="A2135" s="8" t="str">
        <f>Table7[[#This Row],[Test No.]]&amp;Table7[[#This Row],[Section]]&amp;Table7[[#This Row],[Q. No.]]</f>
        <v>P29E34</v>
      </c>
      <c r="B2135" s="8"/>
      <c r="C2135" s="15" t="s">
        <v>121</v>
      </c>
      <c r="D2135" s="6">
        <v>34</v>
      </c>
      <c r="E2135" s="12" t="s">
        <v>31</v>
      </c>
      <c r="F2135" s="14">
        <v>1</v>
      </c>
      <c r="G2135" s="14" t="s">
        <v>59</v>
      </c>
      <c r="H2135" s="10">
        <v>3</v>
      </c>
      <c r="I2135" s="13" t="s">
        <v>39</v>
      </c>
      <c r="J2135" s="17" t="s">
        <v>399</v>
      </c>
      <c r="K2135" s="11" t="str">
        <f>VLOOKUP(Table7[[#This Row],[CID]],ALY,2,FALSE)</f>
        <v>Sentence Fragment</v>
      </c>
    </row>
    <row r="2136" spans="1:11" ht="16" thickBot="1" x14ac:dyDescent="0.25">
      <c r="A2136" s="8" t="str">
        <f>Table7[[#This Row],[Test No.]]&amp;Table7[[#This Row],[Section]]&amp;Table7[[#This Row],[Q. No.]]</f>
        <v>P29E35</v>
      </c>
      <c r="B2136" s="8"/>
      <c r="C2136" s="15" t="s">
        <v>121</v>
      </c>
      <c r="D2136" s="6">
        <v>35</v>
      </c>
      <c r="E2136" s="12" t="s">
        <v>31</v>
      </c>
      <c r="F2136" s="14">
        <v>2</v>
      </c>
      <c r="G2136" s="13" t="s">
        <v>57</v>
      </c>
      <c r="H2136" s="10">
        <v>6</v>
      </c>
      <c r="I2136" s="13" t="s">
        <v>42</v>
      </c>
      <c r="J2136" s="17" t="s">
        <v>522</v>
      </c>
      <c r="K2136" s="11" t="str">
        <f>VLOOKUP(Table7[[#This Row],[CID]],ALY,2,FALSE)</f>
        <v>Effectiveness</v>
      </c>
    </row>
    <row r="2137" spans="1:11" ht="16" thickBot="1" x14ac:dyDescent="0.25">
      <c r="A2137" s="8" t="str">
        <f>Table7[[#This Row],[Test No.]]&amp;Table7[[#This Row],[Section]]&amp;Table7[[#This Row],[Q. No.]]</f>
        <v>P29E36</v>
      </c>
      <c r="B2137" s="8"/>
      <c r="C2137" s="15" t="s">
        <v>121</v>
      </c>
      <c r="D2137" s="6">
        <v>36</v>
      </c>
      <c r="E2137" s="12" t="s">
        <v>31</v>
      </c>
      <c r="F2137" s="14">
        <v>1</v>
      </c>
      <c r="G2137" s="14" t="s">
        <v>59</v>
      </c>
      <c r="H2137" s="10">
        <v>2</v>
      </c>
      <c r="I2137" s="13" t="s">
        <v>38</v>
      </c>
      <c r="J2137" s="17" t="s">
        <v>397</v>
      </c>
      <c r="K2137" s="11" t="str">
        <f>VLOOKUP(Table7[[#This Row],[CID]],ALY,2,FALSE)</f>
        <v>Word Choice</v>
      </c>
    </row>
    <row r="2138" spans="1:11" ht="16" thickBot="1" x14ac:dyDescent="0.25">
      <c r="A2138" s="8" t="str">
        <f>Table7[[#This Row],[Test No.]]&amp;Table7[[#This Row],[Section]]&amp;Table7[[#This Row],[Q. No.]]</f>
        <v>P29E37</v>
      </c>
      <c r="B2138" s="8"/>
      <c r="C2138" s="15" t="s">
        <v>121</v>
      </c>
      <c r="D2138" s="6">
        <v>37</v>
      </c>
      <c r="E2138" s="12" t="s">
        <v>31</v>
      </c>
      <c r="F2138" s="14">
        <v>1</v>
      </c>
      <c r="G2138" s="14" t="s">
        <v>59</v>
      </c>
      <c r="H2138" s="14">
        <v>1</v>
      </c>
      <c r="I2138" s="14" t="s">
        <v>37</v>
      </c>
      <c r="J2138" s="17" t="s">
        <v>387</v>
      </c>
      <c r="K2138" s="11" t="str">
        <f>VLOOKUP(Table7[[#This Row],[CID]],ALY,2,FALSE)</f>
        <v>Commas</v>
      </c>
    </row>
    <row r="2139" spans="1:11" ht="16" thickBot="1" x14ac:dyDescent="0.25">
      <c r="A2139" s="8" t="str">
        <f>Table7[[#This Row],[Test No.]]&amp;Table7[[#This Row],[Section]]&amp;Table7[[#This Row],[Q. No.]]</f>
        <v>P29E38</v>
      </c>
      <c r="B2139" s="8"/>
      <c r="C2139" s="15" t="s">
        <v>121</v>
      </c>
      <c r="D2139" s="6">
        <v>38</v>
      </c>
      <c r="E2139" s="12" t="s">
        <v>31</v>
      </c>
      <c r="F2139" s="14">
        <v>2</v>
      </c>
      <c r="G2139" s="13" t="s">
        <v>57</v>
      </c>
      <c r="H2139" s="10">
        <v>4</v>
      </c>
      <c r="I2139" s="13" t="s">
        <v>40</v>
      </c>
      <c r="J2139" s="17" t="s">
        <v>512</v>
      </c>
      <c r="K2139" s="11" t="str">
        <f>VLOOKUP(Table7[[#This Row],[CID]],ALY,2,FALSE)</f>
        <v>Additional Detail &amp; Evidence</v>
      </c>
    </row>
    <row r="2140" spans="1:11" ht="16" thickBot="1" x14ac:dyDescent="0.25">
      <c r="A2140" s="8" t="str">
        <f>Table7[[#This Row],[Test No.]]&amp;Table7[[#This Row],[Section]]&amp;Table7[[#This Row],[Q. No.]]</f>
        <v>P29E39</v>
      </c>
      <c r="B2140" s="8"/>
      <c r="C2140" s="15" t="s">
        <v>121</v>
      </c>
      <c r="D2140" s="6">
        <v>39</v>
      </c>
      <c r="E2140" s="12" t="s">
        <v>31</v>
      </c>
      <c r="F2140" s="14">
        <v>2</v>
      </c>
      <c r="G2140" s="13" t="s">
        <v>57</v>
      </c>
      <c r="H2140" s="10">
        <v>6</v>
      </c>
      <c r="I2140" s="13" t="s">
        <v>42</v>
      </c>
      <c r="J2140" s="17" t="s">
        <v>523</v>
      </c>
      <c r="K2140" s="11" t="str">
        <f>VLOOKUP(Table7[[#This Row],[CID]],ALY,2,FALSE)</f>
        <v>Avoiding Ambiguity &amp; Redundancy</v>
      </c>
    </row>
    <row r="2141" spans="1:11" ht="16" thickBot="1" x14ac:dyDescent="0.25">
      <c r="A2141" s="8" t="str">
        <f>Table7[[#This Row],[Test No.]]&amp;Table7[[#This Row],[Section]]&amp;Table7[[#This Row],[Q. No.]]</f>
        <v>P29E40</v>
      </c>
      <c r="B2141" s="8"/>
      <c r="C2141" s="15" t="s">
        <v>121</v>
      </c>
      <c r="D2141" s="6">
        <v>40</v>
      </c>
      <c r="E2141" s="12" t="s">
        <v>31</v>
      </c>
      <c r="F2141" s="14">
        <v>1</v>
      </c>
      <c r="G2141" s="14" t="s">
        <v>59</v>
      </c>
      <c r="H2141" s="10">
        <v>3</v>
      </c>
      <c r="I2141" s="13" t="s">
        <v>39</v>
      </c>
      <c r="J2141" s="17" t="s">
        <v>401</v>
      </c>
      <c r="K2141" s="11" t="str">
        <f>VLOOKUP(Table7[[#This Row],[CID]],ALY,2,FALSE)</f>
        <v>Parallel Construction</v>
      </c>
    </row>
    <row r="2142" spans="1:11" ht="16" thickBot="1" x14ac:dyDescent="0.25">
      <c r="A2142" s="8" t="str">
        <f>Table7[[#This Row],[Test No.]]&amp;Table7[[#This Row],[Section]]&amp;Table7[[#This Row],[Q. No.]]</f>
        <v>P29E41</v>
      </c>
      <c r="B2142" s="8"/>
      <c r="C2142" s="15" t="s">
        <v>121</v>
      </c>
      <c r="D2142" s="6">
        <v>41</v>
      </c>
      <c r="E2142" s="12" t="s">
        <v>31</v>
      </c>
      <c r="F2142" s="14">
        <v>1</v>
      </c>
      <c r="G2142" s="14" t="s">
        <v>59</v>
      </c>
      <c r="H2142" s="10">
        <v>2</v>
      </c>
      <c r="I2142" s="13" t="s">
        <v>38</v>
      </c>
      <c r="J2142" s="17" t="s">
        <v>397</v>
      </c>
      <c r="K2142" s="11" t="str">
        <f>VLOOKUP(Table7[[#This Row],[CID]],ALY,2,FALSE)</f>
        <v>Word Choice</v>
      </c>
    </row>
    <row r="2143" spans="1:11" ht="16" thickBot="1" x14ac:dyDescent="0.25">
      <c r="A2143" s="8" t="str">
        <f>Table7[[#This Row],[Test No.]]&amp;Table7[[#This Row],[Section]]&amp;Table7[[#This Row],[Q. No.]]</f>
        <v>P29E42</v>
      </c>
      <c r="B2143" s="8"/>
      <c r="C2143" s="15" t="s">
        <v>121</v>
      </c>
      <c r="D2143" s="6">
        <v>42</v>
      </c>
      <c r="E2143" s="12" t="s">
        <v>31</v>
      </c>
      <c r="F2143" s="14">
        <v>2</v>
      </c>
      <c r="G2143" s="13" t="s">
        <v>57</v>
      </c>
      <c r="H2143" s="10">
        <v>5</v>
      </c>
      <c r="I2143" s="13" t="s">
        <v>41</v>
      </c>
      <c r="J2143" s="17" t="s">
        <v>518</v>
      </c>
      <c r="K2143" s="11" t="str">
        <f>VLOOKUP(Table7[[#This Row],[CID]],ALY,2,FALSE)</f>
        <v>Unity &amp; Coherence</v>
      </c>
    </row>
    <row r="2144" spans="1:11" ht="16" thickBot="1" x14ac:dyDescent="0.25">
      <c r="A2144" s="8" t="str">
        <f>Table7[[#This Row],[Test No.]]&amp;Table7[[#This Row],[Section]]&amp;Table7[[#This Row],[Q. No.]]</f>
        <v>P29E43</v>
      </c>
      <c r="B2144" s="8"/>
      <c r="C2144" s="15" t="s">
        <v>121</v>
      </c>
      <c r="D2144" s="6">
        <v>43</v>
      </c>
      <c r="E2144" s="12" t="s">
        <v>31</v>
      </c>
      <c r="F2144" s="14">
        <v>1</v>
      </c>
      <c r="G2144" s="14" t="s">
        <v>59</v>
      </c>
      <c r="H2144" s="10">
        <v>2</v>
      </c>
      <c r="I2144" s="13" t="s">
        <v>38</v>
      </c>
      <c r="J2144" s="17" t="s">
        <v>398</v>
      </c>
      <c r="K2144" s="11" t="str">
        <f>VLOOKUP(Table7[[#This Row],[CID]],ALY,2,FALSE)</f>
        <v>Idioms</v>
      </c>
    </row>
    <row r="2145" spans="1:11" ht="16" thickBot="1" x14ac:dyDescent="0.25">
      <c r="A2145" s="8" t="str">
        <f>Table7[[#This Row],[Test No.]]&amp;Table7[[#This Row],[Section]]&amp;Table7[[#This Row],[Q. No.]]</f>
        <v>P29E44</v>
      </c>
      <c r="B2145" s="8"/>
      <c r="C2145" s="15" t="s">
        <v>121</v>
      </c>
      <c r="D2145" s="6">
        <v>44</v>
      </c>
      <c r="E2145" s="12" t="s">
        <v>31</v>
      </c>
      <c r="F2145" s="14">
        <v>1</v>
      </c>
      <c r="G2145" s="14" t="s">
        <v>59</v>
      </c>
      <c r="H2145" s="10">
        <v>2</v>
      </c>
      <c r="I2145" s="13" t="s">
        <v>38</v>
      </c>
      <c r="J2145" s="17" t="s">
        <v>395</v>
      </c>
      <c r="K2145" s="11" t="str">
        <f>VLOOKUP(Table7[[#This Row],[CID]],ALY,2,FALSE)</f>
        <v>Verb Forms/Tense Agreement</v>
      </c>
    </row>
    <row r="2146" spans="1:11" ht="16" thickBot="1" x14ac:dyDescent="0.25">
      <c r="A2146" s="8" t="str">
        <f>Table7[[#This Row],[Test No.]]&amp;Table7[[#This Row],[Section]]&amp;Table7[[#This Row],[Q. No.]]</f>
        <v>P29E45</v>
      </c>
      <c r="B2146" s="8"/>
      <c r="C2146" s="15" t="s">
        <v>121</v>
      </c>
      <c r="D2146" s="6">
        <v>45</v>
      </c>
      <c r="E2146" s="12" t="s">
        <v>31</v>
      </c>
      <c r="F2146" s="14">
        <v>2</v>
      </c>
      <c r="G2146" s="13" t="s">
        <v>57</v>
      </c>
      <c r="H2146" s="10">
        <v>4</v>
      </c>
      <c r="I2146" s="13" t="s">
        <v>40</v>
      </c>
      <c r="J2146" s="17" t="s">
        <v>513</v>
      </c>
      <c r="K2146" s="11" t="str">
        <f>VLOOKUP(Table7[[#This Row],[CID]],ALY,2,FALSE)</f>
        <v>Writer's Goal</v>
      </c>
    </row>
    <row r="2147" spans="1:11" ht="16" thickBot="1" x14ac:dyDescent="0.25">
      <c r="A2147" s="8" t="str">
        <f>Table7[[#This Row],[Test No.]]&amp;Table7[[#This Row],[Section]]&amp;Table7[[#This Row],[Q. No.]]</f>
        <v>P29E46</v>
      </c>
      <c r="B2147" s="8"/>
      <c r="C2147" s="15" t="s">
        <v>121</v>
      </c>
      <c r="D2147" s="6">
        <v>46</v>
      </c>
      <c r="E2147" s="12" t="s">
        <v>31</v>
      </c>
      <c r="F2147" s="14">
        <v>2</v>
      </c>
      <c r="G2147" s="13" t="s">
        <v>57</v>
      </c>
      <c r="H2147" s="10">
        <v>6</v>
      </c>
      <c r="I2147" s="13" t="s">
        <v>42</v>
      </c>
      <c r="J2147" s="17" t="s">
        <v>523</v>
      </c>
      <c r="K2147" s="11" t="str">
        <f>VLOOKUP(Table7[[#This Row],[CID]],ALY,2,FALSE)</f>
        <v>Avoiding Ambiguity &amp; Redundancy</v>
      </c>
    </row>
    <row r="2148" spans="1:11" ht="16" thickBot="1" x14ac:dyDescent="0.25">
      <c r="A2148" s="8" t="str">
        <f>Table7[[#This Row],[Test No.]]&amp;Table7[[#This Row],[Section]]&amp;Table7[[#This Row],[Q. No.]]</f>
        <v>P29E47</v>
      </c>
      <c r="B2148" s="8"/>
      <c r="C2148" s="15" t="s">
        <v>121</v>
      </c>
      <c r="D2148" s="6">
        <v>47</v>
      </c>
      <c r="E2148" s="12" t="s">
        <v>31</v>
      </c>
      <c r="F2148" s="14">
        <v>1</v>
      </c>
      <c r="G2148" s="14" t="s">
        <v>59</v>
      </c>
      <c r="H2148" s="14">
        <v>1</v>
      </c>
      <c r="I2148" s="14" t="s">
        <v>37</v>
      </c>
      <c r="J2148" s="17" t="s">
        <v>387</v>
      </c>
      <c r="K2148" s="11" t="str">
        <f>VLOOKUP(Table7[[#This Row],[CID]],ALY,2,FALSE)</f>
        <v>Commas</v>
      </c>
    </row>
    <row r="2149" spans="1:11" ht="16" thickBot="1" x14ac:dyDescent="0.25">
      <c r="A2149" s="8" t="str">
        <f>Table7[[#This Row],[Test No.]]&amp;Table7[[#This Row],[Section]]&amp;Table7[[#This Row],[Q. No.]]</f>
        <v>P29E48</v>
      </c>
      <c r="B2149" s="8"/>
      <c r="C2149" s="15" t="s">
        <v>121</v>
      </c>
      <c r="D2149" s="6">
        <v>48</v>
      </c>
      <c r="E2149" s="12" t="s">
        <v>31</v>
      </c>
      <c r="F2149" s="14">
        <v>1</v>
      </c>
      <c r="G2149" s="14" t="s">
        <v>59</v>
      </c>
      <c r="H2149" s="10">
        <v>2</v>
      </c>
      <c r="I2149" s="13" t="s">
        <v>38</v>
      </c>
      <c r="J2149" s="17" t="s">
        <v>395</v>
      </c>
      <c r="K2149" s="11" t="str">
        <f>VLOOKUP(Table7[[#This Row],[CID]],ALY,2,FALSE)</f>
        <v>Verb Forms/Tense Agreement</v>
      </c>
    </row>
    <row r="2150" spans="1:11" x14ac:dyDescent="0.2">
      <c r="A2150" s="8" t="str">
        <f>Table7[[#This Row],[Test No.]]&amp;Table7[[#This Row],[Section]]&amp;Table7[[#This Row],[Q. No.]]</f>
        <v>P29E49</v>
      </c>
      <c r="B2150" s="8"/>
      <c r="C2150" s="15" t="s">
        <v>121</v>
      </c>
      <c r="D2150" s="6">
        <v>49</v>
      </c>
      <c r="E2150" s="12" t="s">
        <v>31</v>
      </c>
      <c r="F2150" s="14">
        <v>2</v>
      </c>
      <c r="G2150" s="13" t="s">
        <v>57</v>
      </c>
      <c r="H2150" s="10">
        <v>4</v>
      </c>
      <c r="I2150" s="13" t="s">
        <v>40</v>
      </c>
      <c r="J2150" s="12" t="s">
        <v>512</v>
      </c>
      <c r="K2150" s="11" t="str">
        <f>VLOOKUP(Table7[[#This Row],[CID]],ALY,2,FALSE)</f>
        <v>Additional Detail &amp; Evidence</v>
      </c>
    </row>
    <row r="2151" spans="1:11" x14ac:dyDescent="0.2">
      <c r="A2151" s="8" t="str">
        <f>Table7[[#This Row],[Test No.]]&amp;Table7[[#This Row],[Section]]&amp;Table7[[#This Row],[Q. No.]]</f>
        <v>P29E50</v>
      </c>
      <c r="B2151" s="8"/>
      <c r="C2151" s="15" t="s">
        <v>121</v>
      </c>
      <c r="D2151" s="6">
        <v>50</v>
      </c>
      <c r="E2151" s="12" t="s">
        <v>31</v>
      </c>
      <c r="F2151" s="14">
        <v>1</v>
      </c>
      <c r="G2151" s="14" t="s">
        <v>59</v>
      </c>
      <c r="H2151" s="10">
        <v>2</v>
      </c>
      <c r="I2151" s="13" t="s">
        <v>38</v>
      </c>
      <c r="J2151" s="12" t="s">
        <v>397</v>
      </c>
      <c r="K2151" s="11" t="str">
        <f>VLOOKUP(Table7[[#This Row],[CID]],ALY,2,FALSE)</f>
        <v>Word Choice</v>
      </c>
    </row>
    <row r="2152" spans="1:11" x14ac:dyDescent="0.2">
      <c r="A2152" s="8" t="str">
        <f>Table7[[#This Row],[Test No.]]&amp;Table7[[#This Row],[Section]]&amp;Table7[[#This Row],[Q. No.]]</f>
        <v>P29E51</v>
      </c>
      <c r="B2152" s="8"/>
      <c r="C2152" s="15" t="s">
        <v>121</v>
      </c>
      <c r="D2152" s="6">
        <v>51</v>
      </c>
      <c r="E2152" s="12" t="s">
        <v>31</v>
      </c>
      <c r="F2152" s="14">
        <v>1</v>
      </c>
      <c r="G2152" s="14" t="s">
        <v>59</v>
      </c>
      <c r="H2152" s="10">
        <v>2</v>
      </c>
      <c r="I2152" s="13" t="s">
        <v>38</v>
      </c>
      <c r="J2152" s="12" t="s">
        <v>395</v>
      </c>
      <c r="K2152" s="11" t="str">
        <f>VLOOKUP(Table7[[#This Row],[CID]],ALY,2,FALSE)</f>
        <v>Verb Forms/Tense Agreement</v>
      </c>
    </row>
    <row r="2153" spans="1:11" x14ac:dyDescent="0.2">
      <c r="A2153" s="8" t="str">
        <f>Table7[[#This Row],[Test No.]]&amp;Table7[[#This Row],[Section]]&amp;Table7[[#This Row],[Q. No.]]</f>
        <v>P29E52</v>
      </c>
      <c r="B2153" s="8"/>
      <c r="C2153" s="15" t="s">
        <v>121</v>
      </c>
      <c r="D2153" s="6">
        <v>52</v>
      </c>
      <c r="E2153" s="12" t="s">
        <v>31</v>
      </c>
      <c r="F2153" s="14">
        <v>2</v>
      </c>
      <c r="G2153" s="13" t="s">
        <v>57</v>
      </c>
      <c r="H2153" s="10">
        <v>6</v>
      </c>
      <c r="I2153" s="13" t="s">
        <v>42</v>
      </c>
      <c r="J2153" s="12" t="s">
        <v>522</v>
      </c>
      <c r="K2153" s="11" t="str">
        <f>VLOOKUP(Table7[[#This Row],[CID]],ALY,2,FALSE)</f>
        <v>Effectiveness</v>
      </c>
    </row>
    <row r="2154" spans="1:11" x14ac:dyDescent="0.2">
      <c r="A2154" s="8" t="str">
        <f>Table7[[#This Row],[Test No.]]&amp;Table7[[#This Row],[Section]]&amp;Table7[[#This Row],[Q. No.]]</f>
        <v>P29E53</v>
      </c>
      <c r="B2154" s="8"/>
      <c r="C2154" s="15" t="s">
        <v>121</v>
      </c>
      <c r="D2154" s="6">
        <v>53</v>
      </c>
      <c r="E2154" s="12" t="s">
        <v>31</v>
      </c>
      <c r="F2154" s="14">
        <v>1</v>
      </c>
      <c r="G2154" s="14" t="s">
        <v>59</v>
      </c>
      <c r="H2154" s="10">
        <v>2</v>
      </c>
      <c r="I2154" s="13" t="s">
        <v>38</v>
      </c>
      <c r="J2154" s="12" t="s">
        <v>393</v>
      </c>
      <c r="K2154" s="11" t="str">
        <f>VLOOKUP(Table7[[#This Row],[CID]],ALY,2,FALSE)</f>
        <v>SVA</v>
      </c>
    </row>
    <row r="2155" spans="1:11" x14ac:dyDescent="0.2">
      <c r="A2155" s="8" t="str">
        <f>Table7[[#This Row],[Test No.]]&amp;Table7[[#This Row],[Section]]&amp;Table7[[#This Row],[Q. No.]]</f>
        <v>P29E54</v>
      </c>
      <c r="B2155" s="8"/>
      <c r="C2155" s="15" t="s">
        <v>121</v>
      </c>
      <c r="D2155" s="6">
        <v>54</v>
      </c>
      <c r="E2155" s="12" t="s">
        <v>31</v>
      </c>
      <c r="F2155" s="14">
        <v>1</v>
      </c>
      <c r="G2155" s="14" t="s">
        <v>59</v>
      </c>
      <c r="H2155" s="10">
        <v>2</v>
      </c>
      <c r="I2155" s="13" t="s">
        <v>38</v>
      </c>
      <c r="J2155" s="12" t="s">
        <v>397</v>
      </c>
      <c r="K2155" s="11" t="str">
        <f>VLOOKUP(Table7[[#This Row],[CID]],ALY,2,FALSE)</f>
        <v>Word Choice</v>
      </c>
    </row>
    <row r="2156" spans="1:11" x14ac:dyDescent="0.2">
      <c r="A2156" s="8" t="str">
        <f>Table7[[#This Row],[Test No.]]&amp;Table7[[#This Row],[Section]]&amp;Table7[[#This Row],[Q. No.]]</f>
        <v>P29E55</v>
      </c>
      <c r="B2156" s="8"/>
      <c r="C2156" s="15" t="s">
        <v>121</v>
      </c>
      <c r="D2156" s="6">
        <v>55</v>
      </c>
      <c r="E2156" s="12" t="s">
        <v>31</v>
      </c>
      <c r="F2156" s="14">
        <v>2</v>
      </c>
      <c r="G2156" s="13" t="s">
        <v>57</v>
      </c>
      <c r="H2156" s="10">
        <v>5</v>
      </c>
      <c r="I2156" s="13" t="s">
        <v>41</v>
      </c>
      <c r="J2156" s="12" t="s">
        <v>518</v>
      </c>
      <c r="K2156" s="11" t="str">
        <f>VLOOKUP(Table7[[#This Row],[CID]],ALY,2,FALSE)</f>
        <v>Unity &amp; Coherence</v>
      </c>
    </row>
    <row r="2157" spans="1:11" x14ac:dyDescent="0.2">
      <c r="A2157" s="8" t="str">
        <f>Table7[[#This Row],[Test No.]]&amp;Table7[[#This Row],[Section]]&amp;Table7[[#This Row],[Q. No.]]</f>
        <v>P29E56</v>
      </c>
      <c r="B2157" s="8"/>
      <c r="C2157" s="15" t="s">
        <v>121</v>
      </c>
      <c r="D2157" s="6">
        <v>56</v>
      </c>
      <c r="E2157" s="12" t="s">
        <v>31</v>
      </c>
      <c r="F2157" s="14">
        <v>2</v>
      </c>
      <c r="G2157" s="13" t="s">
        <v>57</v>
      </c>
      <c r="H2157" s="10">
        <v>6</v>
      </c>
      <c r="I2157" s="13" t="s">
        <v>42</v>
      </c>
      <c r="J2157" s="12" t="s">
        <v>523</v>
      </c>
      <c r="K2157" s="11" t="str">
        <f>VLOOKUP(Table7[[#This Row],[CID]],ALY,2,FALSE)</f>
        <v>Avoiding Ambiguity &amp; Redundancy</v>
      </c>
    </row>
    <row r="2158" spans="1:11" x14ac:dyDescent="0.2">
      <c r="A2158" s="8" t="str">
        <f>Table7[[#This Row],[Test No.]]&amp;Table7[[#This Row],[Section]]&amp;Table7[[#This Row],[Q. No.]]</f>
        <v>P29E57</v>
      </c>
      <c r="B2158" s="8"/>
      <c r="C2158" s="15" t="s">
        <v>121</v>
      </c>
      <c r="D2158" s="6">
        <v>57</v>
      </c>
      <c r="E2158" s="12" t="s">
        <v>31</v>
      </c>
      <c r="F2158" s="14">
        <v>2</v>
      </c>
      <c r="G2158" s="13" t="s">
        <v>57</v>
      </c>
      <c r="H2158" s="10">
        <v>5</v>
      </c>
      <c r="I2158" s="13" t="s">
        <v>41</v>
      </c>
      <c r="J2158" s="12" t="s">
        <v>520</v>
      </c>
      <c r="K2158" s="11" t="str">
        <f>VLOOKUP(Table7[[#This Row],[CID]],ALY,2,FALSE)</f>
        <v>Reorganization</v>
      </c>
    </row>
    <row r="2159" spans="1:11" x14ac:dyDescent="0.2">
      <c r="A2159" s="8" t="str">
        <f>Table7[[#This Row],[Test No.]]&amp;Table7[[#This Row],[Section]]&amp;Table7[[#This Row],[Q. No.]]</f>
        <v>P29E58</v>
      </c>
      <c r="B2159" s="8"/>
      <c r="C2159" s="15" t="s">
        <v>121</v>
      </c>
      <c r="D2159" s="6">
        <v>58</v>
      </c>
      <c r="E2159" s="12" t="s">
        <v>31</v>
      </c>
      <c r="F2159" s="14">
        <v>1</v>
      </c>
      <c r="G2159" s="14" t="s">
        <v>59</v>
      </c>
      <c r="H2159" s="10">
        <v>3</v>
      </c>
      <c r="I2159" s="13" t="s">
        <v>39</v>
      </c>
      <c r="J2159" s="12" t="s">
        <v>400</v>
      </c>
      <c r="K2159" s="11" t="str">
        <f>VLOOKUP(Table7[[#This Row],[CID]],ALY,2,FALSE)</f>
        <v>Run-On Sentence</v>
      </c>
    </row>
    <row r="2160" spans="1:11" x14ac:dyDescent="0.2">
      <c r="A2160" s="8" t="str">
        <f>Table7[[#This Row],[Test No.]]&amp;Table7[[#This Row],[Section]]&amp;Table7[[#This Row],[Q. No.]]</f>
        <v>P29E59</v>
      </c>
      <c r="B2160" s="8"/>
      <c r="C2160" s="15" t="s">
        <v>121</v>
      </c>
      <c r="D2160" s="6">
        <v>59</v>
      </c>
      <c r="E2160" s="12" t="s">
        <v>31</v>
      </c>
      <c r="F2160" s="14">
        <v>1</v>
      </c>
      <c r="G2160" s="14" t="s">
        <v>59</v>
      </c>
      <c r="H2160" s="10">
        <v>3</v>
      </c>
      <c r="I2160" s="13" t="s">
        <v>39</v>
      </c>
      <c r="J2160" s="12" t="s">
        <v>402</v>
      </c>
      <c r="K2160" s="11" t="str">
        <f>VLOOKUP(Table7[[#This Row],[CID]],ALY,2,FALSE)</f>
        <v>Faulty Modifier</v>
      </c>
    </row>
    <row r="2161" spans="1:11" x14ac:dyDescent="0.2">
      <c r="A2161" s="8" t="str">
        <f>Table7[[#This Row],[Test No.]]&amp;Table7[[#This Row],[Section]]&amp;Table7[[#This Row],[Q. No.]]</f>
        <v>P29E60</v>
      </c>
      <c r="B2161" s="8"/>
      <c r="C2161" s="15" t="s">
        <v>121</v>
      </c>
      <c r="D2161" s="6">
        <v>60</v>
      </c>
      <c r="E2161" s="12" t="s">
        <v>31</v>
      </c>
      <c r="F2161" s="14">
        <v>2</v>
      </c>
      <c r="G2161" s="13" t="s">
        <v>57</v>
      </c>
      <c r="H2161" s="10">
        <v>4</v>
      </c>
      <c r="I2161" s="13" t="s">
        <v>40</v>
      </c>
      <c r="J2161" s="12" t="s">
        <v>513</v>
      </c>
      <c r="K2161" s="11" t="str">
        <f>VLOOKUP(Table7[[#This Row],[CID]],ALY,2,FALSE)</f>
        <v>Writer's Goal</v>
      </c>
    </row>
    <row r="2162" spans="1:11" x14ac:dyDescent="0.2">
      <c r="A2162" s="8" t="str">
        <f>Table7[[#This Row],[Test No.]]&amp;Table7[[#This Row],[Section]]&amp;Table7[[#This Row],[Q. No.]]</f>
        <v>P29E61</v>
      </c>
      <c r="B2162" s="8"/>
      <c r="C2162" s="15" t="s">
        <v>121</v>
      </c>
      <c r="D2162" s="6">
        <v>61</v>
      </c>
      <c r="E2162" s="12" t="s">
        <v>31</v>
      </c>
      <c r="F2162" s="14">
        <v>2</v>
      </c>
      <c r="G2162" s="13" t="s">
        <v>57</v>
      </c>
      <c r="H2162" s="10">
        <v>6</v>
      </c>
      <c r="I2162" s="13" t="s">
        <v>42</v>
      </c>
      <c r="J2162" s="12" t="s">
        <v>523</v>
      </c>
      <c r="K2162" s="11" t="str">
        <f>VLOOKUP(Table7[[#This Row],[CID]],ALY,2,FALSE)</f>
        <v>Avoiding Ambiguity &amp; Redundancy</v>
      </c>
    </row>
    <row r="2163" spans="1:11" x14ac:dyDescent="0.2">
      <c r="A2163" s="8" t="str">
        <f>Table7[[#This Row],[Test No.]]&amp;Table7[[#This Row],[Section]]&amp;Table7[[#This Row],[Q. No.]]</f>
        <v>P29E62</v>
      </c>
      <c r="B2163" s="8"/>
      <c r="C2163" s="15" t="s">
        <v>121</v>
      </c>
      <c r="D2163" s="6">
        <v>62</v>
      </c>
      <c r="E2163" s="12" t="s">
        <v>31</v>
      </c>
      <c r="F2163" s="14">
        <v>2</v>
      </c>
      <c r="G2163" s="13" t="s">
        <v>57</v>
      </c>
      <c r="H2163" s="10">
        <v>6</v>
      </c>
      <c r="I2163" s="13" t="s">
        <v>42</v>
      </c>
      <c r="J2163" s="12" t="s">
        <v>521</v>
      </c>
      <c r="K2163" s="11" t="str">
        <f>VLOOKUP(Table7[[#This Row],[CID]],ALY,2,FALSE)</f>
        <v>Word Choice</v>
      </c>
    </row>
    <row r="2164" spans="1:11" x14ac:dyDescent="0.2">
      <c r="A2164" s="8" t="str">
        <f>Table7[[#This Row],[Test No.]]&amp;Table7[[#This Row],[Section]]&amp;Table7[[#This Row],[Q. No.]]</f>
        <v>P29E63</v>
      </c>
      <c r="B2164" s="8"/>
      <c r="C2164" s="15" t="s">
        <v>121</v>
      </c>
      <c r="D2164" s="6">
        <v>63</v>
      </c>
      <c r="E2164" s="12" t="s">
        <v>31</v>
      </c>
      <c r="F2164" s="14">
        <v>2</v>
      </c>
      <c r="G2164" s="13" t="s">
        <v>57</v>
      </c>
      <c r="H2164" s="10">
        <v>5</v>
      </c>
      <c r="I2164" s="13" t="s">
        <v>41</v>
      </c>
      <c r="J2164" s="12" t="s">
        <v>518</v>
      </c>
      <c r="K2164" s="11" t="str">
        <f>VLOOKUP(Table7[[#This Row],[CID]],ALY,2,FALSE)</f>
        <v>Unity &amp; Coherence</v>
      </c>
    </row>
    <row r="2165" spans="1:11" x14ac:dyDescent="0.2">
      <c r="A2165" s="8" t="str">
        <f>Table7[[#This Row],[Test No.]]&amp;Table7[[#This Row],[Section]]&amp;Table7[[#This Row],[Q. No.]]</f>
        <v>P29E64</v>
      </c>
      <c r="B2165" s="8"/>
      <c r="C2165" s="15" t="s">
        <v>121</v>
      </c>
      <c r="D2165" s="6">
        <v>64</v>
      </c>
      <c r="E2165" s="12" t="s">
        <v>31</v>
      </c>
      <c r="F2165" s="14">
        <v>1</v>
      </c>
      <c r="G2165" s="14" t="s">
        <v>59</v>
      </c>
      <c r="H2165" s="10">
        <v>2</v>
      </c>
      <c r="I2165" s="13" t="s">
        <v>38</v>
      </c>
      <c r="J2165" s="12" t="s">
        <v>395</v>
      </c>
      <c r="K2165" s="11" t="str">
        <f>VLOOKUP(Table7[[#This Row],[CID]],ALY,2,FALSE)</f>
        <v>Verb Forms/Tense Agreement</v>
      </c>
    </row>
    <row r="2166" spans="1:11" x14ac:dyDescent="0.2">
      <c r="A2166" s="8" t="str">
        <f>Table7[[#This Row],[Test No.]]&amp;Table7[[#This Row],[Section]]&amp;Table7[[#This Row],[Q. No.]]</f>
        <v>P29E65</v>
      </c>
      <c r="B2166" s="8"/>
      <c r="C2166" s="15" t="s">
        <v>121</v>
      </c>
      <c r="D2166" s="6">
        <v>65</v>
      </c>
      <c r="E2166" s="12" t="s">
        <v>31</v>
      </c>
      <c r="F2166" s="14">
        <v>1</v>
      </c>
      <c r="G2166" s="14" t="s">
        <v>59</v>
      </c>
      <c r="H2166" s="14">
        <v>1</v>
      </c>
      <c r="I2166" s="14" t="s">
        <v>37</v>
      </c>
      <c r="J2166" s="12" t="s">
        <v>387</v>
      </c>
      <c r="K2166" s="11" t="str">
        <f>VLOOKUP(Table7[[#This Row],[CID]],ALY,2,FALSE)</f>
        <v>Commas</v>
      </c>
    </row>
    <row r="2167" spans="1:11" x14ac:dyDescent="0.2">
      <c r="A2167" s="8" t="str">
        <f>Table7[[#This Row],[Test No.]]&amp;Table7[[#This Row],[Section]]&amp;Table7[[#This Row],[Q. No.]]</f>
        <v>P29E66</v>
      </c>
      <c r="B2167" s="8"/>
      <c r="C2167" s="15" t="s">
        <v>121</v>
      </c>
      <c r="D2167" s="6">
        <v>66</v>
      </c>
      <c r="E2167" s="12" t="s">
        <v>31</v>
      </c>
      <c r="F2167" s="14">
        <v>2</v>
      </c>
      <c r="G2167" s="13" t="s">
        <v>57</v>
      </c>
      <c r="H2167" s="10">
        <v>4</v>
      </c>
      <c r="I2167" s="13" t="s">
        <v>40</v>
      </c>
      <c r="J2167" s="12" t="s">
        <v>512</v>
      </c>
      <c r="K2167" s="11" t="str">
        <f>VLOOKUP(Table7[[#This Row],[CID]],ALY,2,FALSE)</f>
        <v>Additional Detail &amp; Evidence</v>
      </c>
    </row>
    <row r="2168" spans="1:11" x14ac:dyDescent="0.2">
      <c r="A2168" s="8" t="str">
        <f>Table7[[#This Row],[Test No.]]&amp;Table7[[#This Row],[Section]]&amp;Table7[[#This Row],[Q. No.]]</f>
        <v>P29E67</v>
      </c>
      <c r="B2168" s="8"/>
      <c r="C2168" s="15" t="s">
        <v>121</v>
      </c>
      <c r="D2168" s="6">
        <v>67</v>
      </c>
      <c r="E2168" s="12" t="s">
        <v>31</v>
      </c>
      <c r="F2168" s="14">
        <v>1</v>
      </c>
      <c r="G2168" s="14" t="s">
        <v>59</v>
      </c>
      <c r="H2168" s="14">
        <v>1</v>
      </c>
      <c r="I2168" s="14" t="s">
        <v>37</v>
      </c>
      <c r="J2168" s="12" t="s">
        <v>387</v>
      </c>
      <c r="K2168" s="11" t="str">
        <f>VLOOKUP(Table7[[#This Row],[CID]],ALY,2,FALSE)</f>
        <v>Commas</v>
      </c>
    </row>
    <row r="2169" spans="1:11" x14ac:dyDescent="0.2">
      <c r="A2169" s="8" t="str">
        <f>Table7[[#This Row],[Test No.]]&amp;Table7[[#This Row],[Section]]&amp;Table7[[#This Row],[Q. No.]]</f>
        <v>P29E68</v>
      </c>
      <c r="B2169" s="8"/>
      <c r="C2169" s="15" t="s">
        <v>121</v>
      </c>
      <c r="D2169" s="6">
        <v>68</v>
      </c>
      <c r="E2169" s="12" t="s">
        <v>31</v>
      </c>
      <c r="F2169" s="14">
        <v>2</v>
      </c>
      <c r="G2169" s="13" t="s">
        <v>57</v>
      </c>
      <c r="H2169" s="10">
        <v>5</v>
      </c>
      <c r="I2169" s="13" t="s">
        <v>41</v>
      </c>
      <c r="J2169" s="12" t="s">
        <v>518</v>
      </c>
      <c r="K2169" s="11" t="str">
        <f>VLOOKUP(Table7[[#This Row],[CID]],ALY,2,FALSE)</f>
        <v>Unity &amp; Coherence</v>
      </c>
    </row>
    <row r="2170" spans="1:11" x14ac:dyDescent="0.2">
      <c r="A2170" s="8" t="str">
        <f>Table7[[#This Row],[Test No.]]&amp;Table7[[#This Row],[Section]]&amp;Table7[[#This Row],[Q. No.]]</f>
        <v>P29E69</v>
      </c>
      <c r="B2170" s="8"/>
      <c r="C2170" s="15" t="s">
        <v>121</v>
      </c>
      <c r="D2170" s="6">
        <v>69</v>
      </c>
      <c r="E2170" s="12" t="s">
        <v>31</v>
      </c>
      <c r="F2170" s="14">
        <v>2</v>
      </c>
      <c r="G2170" s="13" t="s">
        <v>57</v>
      </c>
      <c r="H2170" s="10">
        <v>6</v>
      </c>
      <c r="I2170" s="13" t="s">
        <v>42</v>
      </c>
      <c r="J2170" s="12" t="s">
        <v>521</v>
      </c>
      <c r="K2170" s="11" t="str">
        <f>VLOOKUP(Table7[[#This Row],[CID]],ALY,2,FALSE)</f>
        <v>Word Choice</v>
      </c>
    </row>
    <row r="2171" spans="1:11" x14ac:dyDescent="0.2">
      <c r="A2171" s="8" t="str">
        <f>Table7[[#This Row],[Test No.]]&amp;Table7[[#This Row],[Section]]&amp;Table7[[#This Row],[Q. No.]]</f>
        <v>P29E70</v>
      </c>
      <c r="B2171" s="8"/>
      <c r="C2171" s="15" t="s">
        <v>121</v>
      </c>
      <c r="D2171" s="6">
        <v>70</v>
      </c>
      <c r="E2171" s="12" t="s">
        <v>31</v>
      </c>
      <c r="F2171" s="14">
        <v>1</v>
      </c>
      <c r="G2171" s="14" t="s">
        <v>59</v>
      </c>
      <c r="H2171" s="10">
        <v>2</v>
      </c>
      <c r="I2171" s="13" t="s">
        <v>38</v>
      </c>
      <c r="J2171" s="12" t="s">
        <v>397</v>
      </c>
      <c r="K2171" s="11" t="str">
        <f>VLOOKUP(Table7[[#This Row],[CID]],ALY,2,FALSE)</f>
        <v>Word Choice</v>
      </c>
    </row>
    <row r="2172" spans="1:11" x14ac:dyDescent="0.2">
      <c r="A2172" s="8" t="str">
        <f>Table7[[#This Row],[Test No.]]&amp;Table7[[#This Row],[Section]]&amp;Table7[[#This Row],[Q. No.]]</f>
        <v>P29E71</v>
      </c>
      <c r="B2172" s="8"/>
      <c r="C2172" s="15" t="s">
        <v>121</v>
      </c>
      <c r="D2172" s="6">
        <v>71</v>
      </c>
      <c r="E2172" s="12" t="s">
        <v>31</v>
      </c>
      <c r="F2172" s="14">
        <v>1</v>
      </c>
      <c r="G2172" s="14" t="s">
        <v>59</v>
      </c>
      <c r="H2172" s="10">
        <v>2</v>
      </c>
      <c r="I2172" s="13" t="s">
        <v>38</v>
      </c>
      <c r="J2172" s="12" t="s">
        <v>395</v>
      </c>
      <c r="K2172" s="11" t="str">
        <f>VLOOKUP(Table7[[#This Row],[CID]],ALY,2,FALSE)</f>
        <v>Verb Forms/Tense Agreement</v>
      </c>
    </row>
    <row r="2173" spans="1:11" x14ac:dyDescent="0.2">
      <c r="A2173" s="8" t="str">
        <f>Table7[[#This Row],[Test No.]]&amp;Table7[[#This Row],[Section]]&amp;Table7[[#This Row],[Q. No.]]</f>
        <v>P29E72</v>
      </c>
      <c r="B2173" s="8"/>
      <c r="C2173" s="15" t="s">
        <v>121</v>
      </c>
      <c r="D2173" s="6">
        <v>72</v>
      </c>
      <c r="E2173" s="12" t="s">
        <v>31</v>
      </c>
      <c r="F2173" s="14">
        <v>2</v>
      </c>
      <c r="G2173" s="13" t="s">
        <v>57</v>
      </c>
      <c r="H2173" s="10">
        <v>5</v>
      </c>
      <c r="I2173" s="13" t="s">
        <v>41</v>
      </c>
      <c r="J2173" s="12" t="s">
        <v>520</v>
      </c>
      <c r="K2173" s="11" t="str">
        <f>VLOOKUP(Table7[[#This Row],[CID]],ALY,2,FALSE)</f>
        <v>Reorganization</v>
      </c>
    </row>
    <row r="2174" spans="1:11" x14ac:dyDescent="0.2">
      <c r="A2174" s="8" t="str">
        <f>Table7[[#This Row],[Test No.]]&amp;Table7[[#This Row],[Section]]&amp;Table7[[#This Row],[Q. No.]]</f>
        <v>P29E73</v>
      </c>
      <c r="B2174" s="8"/>
      <c r="C2174" s="15" t="s">
        <v>121</v>
      </c>
      <c r="D2174" s="6">
        <v>73</v>
      </c>
      <c r="E2174" s="12" t="s">
        <v>31</v>
      </c>
      <c r="F2174" s="14">
        <v>2</v>
      </c>
      <c r="G2174" s="13" t="s">
        <v>57</v>
      </c>
      <c r="H2174" s="10">
        <v>4</v>
      </c>
      <c r="I2174" s="13" t="s">
        <v>40</v>
      </c>
      <c r="J2174" s="12" t="s">
        <v>516</v>
      </c>
      <c r="K2174" s="11" t="str">
        <f>VLOOKUP(Table7[[#This Row],[CID]],ALY,2,FALSE)</f>
        <v>Transitions &amp; Topic Sentences</v>
      </c>
    </row>
    <row r="2175" spans="1:11" x14ac:dyDescent="0.2">
      <c r="A2175" s="8" t="str">
        <f>Table7[[#This Row],[Test No.]]&amp;Table7[[#This Row],[Section]]&amp;Table7[[#This Row],[Q. No.]]</f>
        <v>P29E74</v>
      </c>
      <c r="B2175" s="8"/>
      <c r="C2175" s="15" t="s">
        <v>121</v>
      </c>
      <c r="D2175" s="6">
        <v>74</v>
      </c>
      <c r="E2175" s="12" t="s">
        <v>31</v>
      </c>
      <c r="F2175" s="14">
        <v>1</v>
      </c>
      <c r="G2175" s="14" t="s">
        <v>59</v>
      </c>
      <c r="H2175" s="10">
        <v>3</v>
      </c>
      <c r="I2175" s="13" t="s">
        <v>39</v>
      </c>
      <c r="J2175" s="12" t="s">
        <v>402</v>
      </c>
      <c r="K2175" s="11" t="str">
        <f>VLOOKUP(Table7[[#This Row],[CID]],ALY,2,FALSE)</f>
        <v>Faulty Modifier</v>
      </c>
    </row>
    <row r="2176" spans="1:11" x14ac:dyDescent="0.2">
      <c r="A2176" s="8" t="str">
        <f>Table7[[#This Row],[Test No.]]&amp;Table7[[#This Row],[Section]]&amp;Table7[[#This Row],[Q. No.]]</f>
        <v>P29E75</v>
      </c>
      <c r="B2176" s="8"/>
      <c r="C2176" s="15" t="s">
        <v>121</v>
      </c>
      <c r="D2176" s="6">
        <v>75</v>
      </c>
      <c r="E2176" s="12" t="s">
        <v>31</v>
      </c>
      <c r="F2176" s="14">
        <v>2</v>
      </c>
      <c r="G2176" s="13" t="s">
        <v>57</v>
      </c>
      <c r="H2176" s="10">
        <v>4</v>
      </c>
      <c r="I2176" s="13" t="s">
        <v>40</v>
      </c>
      <c r="J2176" s="12" t="s">
        <v>514</v>
      </c>
      <c r="K2176" s="11" t="str">
        <f>VLOOKUP(Table7[[#This Row],[CID]],ALY,2,FALSE)</f>
        <v>Relation to Paragraph/Essay</v>
      </c>
    </row>
    <row r="2177" spans="1:11" x14ac:dyDescent="0.2">
      <c r="A2177" s="8" t="str">
        <f>Table7[[#This Row],[Test No.]]&amp;Table7[[#This Row],[Section]]&amp;Table7[[#This Row],[Q. No.]]</f>
        <v>P30E1</v>
      </c>
      <c r="B2177" s="8"/>
      <c r="C2177" s="15" t="s">
        <v>120</v>
      </c>
      <c r="D2177" s="6">
        <v>1</v>
      </c>
      <c r="E2177" s="12" t="s">
        <v>31</v>
      </c>
      <c r="F2177" s="14">
        <v>2</v>
      </c>
      <c r="G2177" s="13" t="s">
        <v>57</v>
      </c>
      <c r="H2177" s="10">
        <v>6</v>
      </c>
      <c r="I2177" s="13" t="s">
        <v>42</v>
      </c>
      <c r="J2177" s="12" t="s">
        <v>522</v>
      </c>
      <c r="K2177" s="11" t="str">
        <f>VLOOKUP(Table7[[#This Row],[CID]],ALY,2,FALSE)</f>
        <v>Effectiveness</v>
      </c>
    </row>
    <row r="2178" spans="1:11" x14ac:dyDescent="0.2">
      <c r="A2178" s="8" t="str">
        <f>Table7[[#This Row],[Test No.]]&amp;Table7[[#This Row],[Section]]&amp;Table7[[#This Row],[Q. No.]]</f>
        <v>P30E2</v>
      </c>
      <c r="B2178" s="8"/>
      <c r="C2178" s="15" t="s">
        <v>120</v>
      </c>
      <c r="D2178" s="6">
        <v>2</v>
      </c>
      <c r="E2178" s="12" t="s">
        <v>31</v>
      </c>
      <c r="F2178" s="14">
        <v>1</v>
      </c>
      <c r="G2178" s="14" t="s">
        <v>59</v>
      </c>
      <c r="H2178" s="10">
        <v>3</v>
      </c>
      <c r="I2178" s="13" t="s">
        <v>39</v>
      </c>
      <c r="J2178" s="12" t="s">
        <v>399</v>
      </c>
      <c r="K2178" s="11" t="str">
        <f>VLOOKUP(Table7[[#This Row],[CID]],ALY,2,FALSE)</f>
        <v>Sentence Fragment</v>
      </c>
    </row>
    <row r="2179" spans="1:11" x14ac:dyDescent="0.2">
      <c r="A2179" s="8" t="str">
        <f>Table7[[#This Row],[Test No.]]&amp;Table7[[#This Row],[Section]]&amp;Table7[[#This Row],[Q. No.]]</f>
        <v>P30E3</v>
      </c>
      <c r="B2179" s="8"/>
      <c r="C2179" s="15" t="s">
        <v>120</v>
      </c>
      <c r="D2179" s="6">
        <v>3</v>
      </c>
      <c r="E2179" s="12" t="s">
        <v>31</v>
      </c>
      <c r="F2179" s="14">
        <v>1</v>
      </c>
      <c r="G2179" s="14" t="s">
        <v>59</v>
      </c>
      <c r="H2179" s="14">
        <v>1</v>
      </c>
      <c r="I2179" s="14" t="s">
        <v>37</v>
      </c>
      <c r="J2179" s="12" t="s">
        <v>387</v>
      </c>
      <c r="K2179" s="11" t="str">
        <f>VLOOKUP(Table7[[#This Row],[CID]],ALY,2,FALSE)</f>
        <v>Commas</v>
      </c>
    </row>
    <row r="2180" spans="1:11" x14ac:dyDescent="0.2">
      <c r="A2180" s="8" t="str">
        <f>Table7[[#This Row],[Test No.]]&amp;Table7[[#This Row],[Section]]&amp;Table7[[#This Row],[Q. No.]]</f>
        <v>P30E4</v>
      </c>
      <c r="B2180" s="8"/>
      <c r="C2180" s="15" t="s">
        <v>120</v>
      </c>
      <c r="D2180" s="6">
        <v>4</v>
      </c>
      <c r="E2180" s="12" t="s">
        <v>31</v>
      </c>
      <c r="F2180" s="14">
        <v>1</v>
      </c>
      <c r="G2180" s="14" t="s">
        <v>59</v>
      </c>
      <c r="H2180" s="14">
        <v>1</v>
      </c>
      <c r="I2180" s="14" t="s">
        <v>37</v>
      </c>
      <c r="J2180" s="12" t="s">
        <v>390</v>
      </c>
      <c r="K2180" s="11" t="str">
        <f>VLOOKUP(Table7[[#This Row],[CID]],ALY,2,FALSE)</f>
        <v>Semicolons</v>
      </c>
    </row>
    <row r="2181" spans="1:11" x14ac:dyDescent="0.2">
      <c r="A2181" s="8" t="str">
        <f>Table7[[#This Row],[Test No.]]&amp;Table7[[#This Row],[Section]]&amp;Table7[[#This Row],[Q. No.]]</f>
        <v>P30E5</v>
      </c>
      <c r="B2181" s="8"/>
      <c r="C2181" s="15" t="s">
        <v>120</v>
      </c>
      <c r="D2181" s="6">
        <v>5</v>
      </c>
      <c r="E2181" s="12" t="s">
        <v>31</v>
      </c>
      <c r="F2181" s="14">
        <v>1</v>
      </c>
      <c r="G2181" s="14" t="s">
        <v>59</v>
      </c>
      <c r="H2181" s="14">
        <v>1</v>
      </c>
      <c r="I2181" s="14" t="s">
        <v>37</v>
      </c>
      <c r="J2181" s="12" t="s">
        <v>388</v>
      </c>
      <c r="K2181" s="11" t="str">
        <f>VLOOKUP(Table7[[#This Row],[CID]],ALY,2,FALSE)</f>
        <v>Apostrophes</v>
      </c>
    </row>
    <row r="2182" spans="1:11" x14ac:dyDescent="0.2">
      <c r="A2182" s="8" t="str">
        <f>Table7[[#This Row],[Test No.]]&amp;Table7[[#This Row],[Section]]&amp;Table7[[#This Row],[Q. No.]]</f>
        <v>P30E6</v>
      </c>
      <c r="B2182" s="8"/>
      <c r="C2182" s="15" t="s">
        <v>120</v>
      </c>
      <c r="D2182" s="6">
        <v>6</v>
      </c>
      <c r="E2182" s="12" t="s">
        <v>31</v>
      </c>
      <c r="F2182" s="14">
        <v>2</v>
      </c>
      <c r="G2182" s="13" t="s">
        <v>57</v>
      </c>
      <c r="H2182" s="10">
        <v>4</v>
      </c>
      <c r="I2182" s="13" t="s">
        <v>40</v>
      </c>
      <c r="J2182" s="12" t="s">
        <v>514</v>
      </c>
      <c r="K2182" s="11" t="str">
        <f>VLOOKUP(Table7[[#This Row],[CID]],ALY,2,FALSE)</f>
        <v>Relation to Paragraph/Essay</v>
      </c>
    </row>
    <row r="2183" spans="1:11" x14ac:dyDescent="0.2">
      <c r="A2183" s="8" t="str">
        <f>Table7[[#This Row],[Test No.]]&amp;Table7[[#This Row],[Section]]&amp;Table7[[#This Row],[Q. No.]]</f>
        <v>P30E7</v>
      </c>
      <c r="B2183" s="8"/>
      <c r="C2183" s="15" t="s">
        <v>120</v>
      </c>
      <c r="D2183" s="6">
        <v>7</v>
      </c>
      <c r="E2183" s="12" t="s">
        <v>31</v>
      </c>
      <c r="F2183" s="14">
        <v>1</v>
      </c>
      <c r="G2183" s="14" t="s">
        <v>59</v>
      </c>
      <c r="H2183" s="10">
        <v>2</v>
      </c>
      <c r="I2183" s="13" t="s">
        <v>38</v>
      </c>
      <c r="J2183" s="12" t="s">
        <v>394</v>
      </c>
      <c r="K2183" s="11" t="str">
        <f>VLOOKUP(Table7[[#This Row],[CID]],ALY,2,FALSE)</f>
        <v>Pronouns</v>
      </c>
    </row>
    <row r="2184" spans="1:11" x14ac:dyDescent="0.2">
      <c r="A2184" s="8" t="str">
        <f>Table7[[#This Row],[Test No.]]&amp;Table7[[#This Row],[Section]]&amp;Table7[[#This Row],[Q. No.]]</f>
        <v>P30E8</v>
      </c>
      <c r="B2184" s="8"/>
      <c r="C2184" s="15" t="s">
        <v>120</v>
      </c>
      <c r="D2184" s="6">
        <v>8</v>
      </c>
      <c r="E2184" s="12" t="s">
        <v>31</v>
      </c>
      <c r="F2184" s="14">
        <v>1</v>
      </c>
      <c r="G2184" s="14" t="s">
        <v>59</v>
      </c>
      <c r="H2184" s="10">
        <v>2</v>
      </c>
      <c r="I2184" s="13" t="s">
        <v>38</v>
      </c>
      <c r="J2184" s="12" t="s">
        <v>395</v>
      </c>
      <c r="K2184" s="11" t="str">
        <f>VLOOKUP(Table7[[#This Row],[CID]],ALY,2,FALSE)</f>
        <v>Verb Forms/Tense Agreement</v>
      </c>
    </row>
    <row r="2185" spans="1:11" x14ac:dyDescent="0.2">
      <c r="A2185" s="8" t="str">
        <f>Table7[[#This Row],[Test No.]]&amp;Table7[[#This Row],[Section]]&amp;Table7[[#This Row],[Q. No.]]</f>
        <v>P30E9</v>
      </c>
      <c r="B2185" s="8"/>
      <c r="C2185" s="15" t="s">
        <v>120</v>
      </c>
      <c r="D2185" s="6">
        <v>9</v>
      </c>
      <c r="E2185" s="12" t="s">
        <v>31</v>
      </c>
      <c r="F2185" s="14">
        <v>1</v>
      </c>
      <c r="G2185" s="14" t="s">
        <v>59</v>
      </c>
      <c r="H2185" s="10">
        <v>2</v>
      </c>
      <c r="I2185" s="13" t="s">
        <v>38</v>
      </c>
      <c r="J2185" s="12" t="s">
        <v>397</v>
      </c>
      <c r="K2185" s="11" t="str">
        <f>VLOOKUP(Table7[[#This Row],[CID]],ALY,2,FALSE)</f>
        <v>Word Choice</v>
      </c>
    </row>
    <row r="2186" spans="1:11" x14ac:dyDescent="0.2">
      <c r="A2186" s="8" t="str">
        <f>Table7[[#This Row],[Test No.]]&amp;Table7[[#This Row],[Section]]&amp;Table7[[#This Row],[Q. No.]]</f>
        <v>P30E10</v>
      </c>
      <c r="B2186" s="8"/>
      <c r="C2186" s="15" t="s">
        <v>120</v>
      </c>
      <c r="D2186" s="6">
        <v>10</v>
      </c>
      <c r="E2186" s="12" t="s">
        <v>31</v>
      </c>
      <c r="F2186" s="14">
        <v>2</v>
      </c>
      <c r="G2186" s="13" t="s">
        <v>57</v>
      </c>
      <c r="H2186" s="10">
        <v>4</v>
      </c>
      <c r="I2186" s="13" t="s">
        <v>40</v>
      </c>
      <c r="J2186" s="12" t="s">
        <v>516</v>
      </c>
      <c r="K2186" s="11" t="str">
        <f>VLOOKUP(Table7[[#This Row],[CID]],ALY,2,FALSE)</f>
        <v>Transitions &amp; Topic Sentences</v>
      </c>
    </row>
    <row r="2187" spans="1:11" x14ac:dyDescent="0.2">
      <c r="A2187" s="8" t="str">
        <f>Table7[[#This Row],[Test No.]]&amp;Table7[[#This Row],[Section]]&amp;Table7[[#This Row],[Q. No.]]</f>
        <v>P30E11</v>
      </c>
      <c r="B2187" s="8"/>
      <c r="C2187" s="15" t="s">
        <v>120</v>
      </c>
      <c r="D2187" s="6">
        <v>11</v>
      </c>
      <c r="E2187" s="12" t="s">
        <v>31</v>
      </c>
      <c r="F2187" s="14">
        <v>1</v>
      </c>
      <c r="G2187" s="14" t="s">
        <v>59</v>
      </c>
      <c r="H2187" s="14">
        <v>1</v>
      </c>
      <c r="I2187" s="14" t="s">
        <v>37</v>
      </c>
      <c r="J2187" s="12" t="s">
        <v>387</v>
      </c>
      <c r="K2187" s="11" t="str">
        <f>VLOOKUP(Table7[[#This Row],[CID]],ALY,2,FALSE)</f>
        <v>Commas</v>
      </c>
    </row>
    <row r="2188" spans="1:11" x14ac:dyDescent="0.2">
      <c r="A2188" s="8" t="str">
        <f>Table7[[#This Row],[Test No.]]&amp;Table7[[#This Row],[Section]]&amp;Table7[[#This Row],[Q. No.]]</f>
        <v>P30E12</v>
      </c>
      <c r="B2188" s="8"/>
      <c r="C2188" s="15" t="s">
        <v>120</v>
      </c>
      <c r="D2188" s="6">
        <v>12</v>
      </c>
      <c r="E2188" s="12" t="s">
        <v>31</v>
      </c>
      <c r="F2188" s="14">
        <v>2</v>
      </c>
      <c r="G2188" s="13" t="s">
        <v>57</v>
      </c>
      <c r="H2188" s="10">
        <v>4</v>
      </c>
      <c r="I2188" s="13" t="s">
        <v>40</v>
      </c>
      <c r="J2188" s="12" t="s">
        <v>516</v>
      </c>
      <c r="K2188" s="11" t="str">
        <f>VLOOKUP(Table7[[#This Row],[CID]],ALY,2,FALSE)</f>
        <v>Transitions &amp; Topic Sentences</v>
      </c>
    </row>
    <row r="2189" spans="1:11" x14ac:dyDescent="0.2">
      <c r="A2189" s="8" t="str">
        <f>Table7[[#This Row],[Test No.]]&amp;Table7[[#This Row],[Section]]&amp;Table7[[#This Row],[Q. No.]]</f>
        <v>P30E13</v>
      </c>
      <c r="B2189" s="8"/>
      <c r="C2189" s="15" t="s">
        <v>120</v>
      </c>
      <c r="D2189" s="6">
        <v>13</v>
      </c>
      <c r="E2189" s="12" t="s">
        <v>31</v>
      </c>
      <c r="F2189" s="14">
        <v>2</v>
      </c>
      <c r="G2189" s="13" t="s">
        <v>57</v>
      </c>
      <c r="H2189" s="10">
        <v>5</v>
      </c>
      <c r="I2189" s="13" t="s">
        <v>41</v>
      </c>
      <c r="J2189" s="12" t="s">
        <v>519</v>
      </c>
      <c r="K2189" s="11" t="str">
        <f>VLOOKUP(Table7[[#This Row],[CID]],ALY,2,FALSE)</f>
        <v>Opening/Transitional/Closing</v>
      </c>
    </row>
    <row r="2190" spans="1:11" x14ac:dyDescent="0.2">
      <c r="A2190" s="8" t="str">
        <f>Table7[[#This Row],[Test No.]]&amp;Table7[[#This Row],[Section]]&amp;Table7[[#This Row],[Q. No.]]</f>
        <v>P30E14</v>
      </c>
      <c r="B2190" s="8"/>
      <c r="C2190" s="15" t="s">
        <v>120</v>
      </c>
      <c r="D2190" s="6">
        <v>14</v>
      </c>
      <c r="E2190" s="12" t="s">
        <v>31</v>
      </c>
      <c r="F2190" s="14">
        <v>2</v>
      </c>
      <c r="G2190" s="13" t="s">
        <v>57</v>
      </c>
      <c r="H2190" s="10">
        <v>5</v>
      </c>
      <c r="I2190" s="13" t="s">
        <v>41</v>
      </c>
      <c r="J2190" s="12" t="s">
        <v>520</v>
      </c>
      <c r="K2190" s="11" t="str">
        <f>VLOOKUP(Table7[[#This Row],[CID]],ALY,2,FALSE)</f>
        <v>Reorganization</v>
      </c>
    </row>
    <row r="2191" spans="1:11" x14ac:dyDescent="0.2">
      <c r="A2191" s="8" t="str">
        <f>Table7[[#This Row],[Test No.]]&amp;Table7[[#This Row],[Section]]&amp;Table7[[#This Row],[Q. No.]]</f>
        <v>P30E15</v>
      </c>
      <c r="B2191" s="8"/>
      <c r="C2191" s="15" t="s">
        <v>120</v>
      </c>
      <c r="D2191" s="6">
        <v>15</v>
      </c>
      <c r="E2191" s="12" t="s">
        <v>31</v>
      </c>
      <c r="F2191" s="14">
        <v>2</v>
      </c>
      <c r="G2191" s="13" t="s">
        <v>57</v>
      </c>
      <c r="H2191" s="10">
        <v>4</v>
      </c>
      <c r="I2191" s="13" t="s">
        <v>40</v>
      </c>
      <c r="J2191" s="12" t="s">
        <v>513</v>
      </c>
      <c r="K2191" s="11" t="str">
        <f>VLOOKUP(Table7[[#This Row],[CID]],ALY,2,FALSE)</f>
        <v>Writer's Goal</v>
      </c>
    </row>
    <row r="2192" spans="1:11" x14ac:dyDescent="0.2">
      <c r="A2192" s="8" t="str">
        <f>Table7[[#This Row],[Test No.]]&amp;Table7[[#This Row],[Section]]&amp;Table7[[#This Row],[Q. No.]]</f>
        <v>P30E16</v>
      </c>
      <c r="B2192" s="8"/>
      <c r="C2192" s="15" t="s">
        <v>120</v>
      </c>
      <c r="D2192" s="6">
        <v>16</v>
      </c>
      <c r="E2192" s="12" t="s">
        <v>31</v>
      </c>
      <c r="F2192" s="14">
        <v>1</v>
      </c>
      <c r="G2192" s="14" t="s">
        <v>59</v>
      </c>
      <c r="H2192" s="10">
        <v>2</v>
      </c>
      <c r="I2192" s="13" t="s">
        <v>38</v>
      </c>
      <c r="J2192" s="12" t="s">
        <v>394</v>
      </c>
      <c r="K2192" s="11" t="str">
        <f>VLOOKUP(Table7[[#This Row],[CID]],ALY,2,FALSE)</f>
        <v>Pronouns</v>
      </c>
    </row>
    <row r="2193" spans="1:11" x14ac:dyDescent="0.2">
      <c r="A2193" s="8" t="str">
        <f>Table7[[#This Row],[Test No.]]&amp;Table7[[#This Row],[Section]]&amp;Table7[[#This Row],[Q. No.]]</f>
        <v>P30E17</v>
      </c>
      <c r="B2193" s="8"/>
      <c r="C2193" s="15" t="s">
        <v>120</v>
      </c>
      <c r="D2193" s="6">
        <v>17</v>
      </c>
      <c r="E2193" s="12" t="s">
        <v>31</v>
      </c>
      <c r="F2193" s="14">
        <v>1</v>
      </c>
      <c r="G2193" s="14" t="s">
        <v>59</v>
      </c>
      <c r="H2193" s="14">
        <v>1</v>
      </c>
      <c r="I2193" s="14" t="s">
        <v>37</v>
      </c>
      <c r="J2193" s="12" t="s">
        <v>387</v>
      </c>
      <c r="K2193" s="11" t="str">
        <f>VLOOKUP(Table7[[#This Row],[CID]],ALY,2,FALSE)</f>
        <v>Commas</v>
      </c>
    </row>
    <row r="2194" spans="1:11" x14ac:dyDescent="0.2">
      <c r="A2194" s="8" t="str">
        <f>Table7[[#This Row],[Test No.]]&amp;Table7[[#This Row],[Section]]&amp;Table7[[#This Row],[Q. No.]]</f>
        <v>P30E18</v>
      </c>
      <c r="B2194" s="8"/>
      <c r="C2194" s="15" t="s">
        <v>120</v>
      </c>
      <c r="D2194" s="6">
        <v>18</v>
      </c>
      <c r="E2194" s="12" t="s">
        <v>31</v>
      </c>
      <c r="F2194" s="14">
        <v>1</v>
      </c>
      <c r="G2194" s="14" t="s">
        <v>59</v>
      </c>
      <c r="H2194" s="10">
        <v>2</v>
      </c>
      <c r="I2194" s="13" t="s">
        <v>38</v>
      </c>
      <c r="J2194" s="12" t="s">
        <v>398</v>
      </c>
      <c r="K2194" s="11" t="str">
        <f>VLOOKUP(Table7[[#This Row],[CID]],ALY,2,FALSE)</f>
        <v>Idioms</v>
      </c>
    </row>
    <row r="2195" spans="1:11" x14ac:dyDescent="0.2">
      <c r="A2195" s="8" t="str">
        <f>Table7[[#This Row],[Test No.]]&amp;Table7[[#This Row],[Section]]&amp;Table7[[#This Row],[Q. No.]]</f>
        <v>P30E19</v>
      </c>
      <c r="B2195" s="8"/>
      <c r="C2195" s="15" t="s">
        <v>120</v>
      </c>
      <c r="D2195" s="6">
        <v>19</v>
      </c>
      <c r="E2195" s="12" t="s">
        <v>31</v>
      </c>
      <c r="F2195" s="14">
        <v>1</v>
      </c>
      <c r="G2195" s="14" t="s">
        <v>59</v>
      </c>
      <c r="H2195" s="10">
        <v>2</v>
      </c>
      <c r="I2195" s="13" t="s">
        <v>38</v>
      </c>
      <c r="J2195" s="12" t="s">
        <v>397</v>
      </c>
      <c r="K2195" s="11" t="str">
        <f>VLOOKUP(Table7[[#This Row],[CID]],ALY,2,FALSE)</f>
        <v>Word Choice</v>
      </c>
    </row>
    <row r="2196" spans="1:11" x14ac:dyDescent="0.2">
      <c r="A2196" s="8" t="str">
        <f>Table7[[#This Row],[Test No.]]&amp;Table7[[#This Row],[Section]]&amp;Table7[[#This Row],[Q. No.]]</f>
        <v>P30E20</v>
      </c>
      <c r="B2196" s="8"/>
      <c r="C2196" s="15" t="s">
        <v>120</v>
      </c>
      <c r="D2196" s="6">
        <v>20</v>
      </c>
      <c r="E2196" s="12" t="s">
        <v>31</v>
      </c>
      <c r="F2196" s="14">
        <v>1</v>
      </c>
      <c r="G2196" s="14" t="s">
        <v>59</v>
      </c>
      <c r="H2196" s="10">
        <v>2</v>
      </c>
      <c r="I2196" s="13" t="s">
        <v>38</v>
      </c>
      <c r="J2196" s="12" t="s">
        <v>394</v>
      </c>
      <c r="K2196" s="11" t="str">
        <f>VLOOKUP(Table7[[#This Row],[CID]],ALY,2,FALSE)</f>
        <v>Pronouns</v>
      </c>
    </row>
    <row r="2197" spans="1:11" x14ac:dyDescent="0.2">
      <c r="A2197" s="8" t="str">
        <f>Table7[[#This Row],[Test No.]]&amp;Table7[[#This Row],[Section]]&amp;Table7[[#This Row],[Q. No.]]</f>
        <v>P30E21</v>
      </c>
      <c r="B2197" s="8"/>
      <c r="C2197" s="15" t="s">
        <v>120</v>
      </c>
      <c r="D2197" s="6">
        <v>21</v>
      </c>
      <c r="E2197" s="12" t="s">
        <v>31</v>
      </c>
      <c r="F2197" s="14">
        <v>1</v>
      </c>
      <c r="G2197" s="14" t="s">
        <v>59</v>
      </c>
      <c r="H2197" s="14">
        <v>1</v>
      </c>
      <c r="I2197" s="14" t="s">
        <v>37</v>
      </c>
      <c r="J2197" s="12" t="s">
        <v>387</v>
      </c>
      <c r="K2197" s="11" t="str">
        <f>VLOOKUP(Table7[[#This Row],[CID]],ALY,2,FALSE)</f>
        <v>Commas</v>
      </c>
    </row>
    <row r="2198" spans="1:11" x14ac:dyDescent="0.2">
      <c r="A2198" s="8" t="str">
        <f>Table7[[#This Row],[Test No.]]&amp;Table7[[#This Row],[Section]]&amp;Table7[[#This Row],[Q. No.]]</f>
        <v>P30E22</v>
      </c>
      <c r="B2198" s="8"/>
      <c r="C2198" s="15" t="s">
        <v>120</v>
      </c>
      <c r="D2198" s="6">
        <v>22</v>
      </c>
      <c r="E2198" s="12" t="s">
        <v>31</v>
      </c>
      <c r="F2198" s="14">
        <v>2</v>
      </c>
      <c r="G2198" s="13" t="s">
        <v>57</v>
      </c>
      <c r="H2198" s="10">
        <v>4</v>
      </c>
      <c r="I2198" s="13" t="s">
        <v>40</v>
      </c>
      <c r="J2198" s="12" t="s">
        <v>512</v>
      </c>
      <c r="K2198" s="11" t="str">
        <f>VLOOKUP(Table7[[#This Row],[CID]],ALY,2,FALSE)</f>
        <v>Additional Detail &amp; Evidence</v>
      </c>
    </row>
    <row r="2199" spans="1:11" x14ac:dyDescent="0.2">
      <c r="A2199" s="8" t="str">
        <f>Table7[[#This Row],[Test No.]]&amp;Table7[[#This Row],[Section]]&amp;Table7[[#This Row],[Q. No.]]</f>
        <v>P30E23</v>
      </c>
      <c r="B2199" s="8"/>
      <c r="C2199" s="15" t="s">
        <v>120</v>
      </c>
      <c r="D2199" s="6">
        <v>23</v>
      </c>
      <c r="E2199" s="12" t="s">
        <v>31</v>
      </c>
      <c r="F2199" s="14">
        <v>1</v>
      </c>
      <c r="G2199" s="14" t="s">
        <v>59</v>
      </c>
      <c r="H2199" s="10">
        <v>3</v>
      </c>
      <c r="I2199" s="13" t="s">
        <v>39</v>
      </c>
      <c r="J2199" s="12" t="s">
        <v>402</v>
      </c>
      <c r="K2199" s="11" t="str">
        <f>VLOOKUP(Table7[[#This Row],[CID]],ALY,2,FALSE)</f>
        <v>Faulty Modifier</v>
      </c>
    </row>
    <row r="2200" spans="1:11" x14ac:dyDescent="0.2">
      <c r="A2200" s="8" t="str">
        <f>Table7[[#This Row],[Test No.]]&amp;Table7[[#This Row],[Section]]&amp;Table7[[#This Row],[Q. No.]]</f>
        <v>P30E24</v>
      </c>
      <c r="B2200" s="8"/>
      <c r="C2200" s="15" t="s">
        <v>120</v>
      </c>
      <c r="D2200" s="6">
        <v>24</v>
      </c>
      <c r="E2200" s="12" t="s">
        <v>31</v>
      </c>
      <c r="F2200" s="14">
        <v>2</v>
      </c>
      <c r="G2200" s="13" t="s">
        <v>57</v>
      </c>
      <c r="H2200" s="10">
        <v>6</v>
      </c>
      <c r="I2200" s="13" t="s">
        <v>42</v>
      </c>
      <c r="J2200" s="12" t="s">
        <v>522</v>
      </c>
      <c r="K2200" s="11" t="str">
        <f>VLOOKUP(Table7[[#This Row],[CID]],ALY,2,FALSE)</f>
        <v>Effectiveness</v>
      </c>
    </row>
    <row r="2201" spans="1:11" x14ac:dyDescent="0.2">
      <c r="A2201" s="8" t="str">
        <f>Table7[[#This Row],[Test No.]]&amp;Table7[[#This Row],[Section]]&amp;Table7[[#This Row],[Q. No.]]</f>
        <v>P30E25</v>
      </c>
      <c r="B2201" s="8"/>
      <c r="C2201" s="15" t="s">
        <v>120</v>
      </c>
      <c r="D2201" s="6">
        <v>25</v>
      </c>
      <c r="E2201" s="12" t="s">
        <v>31</v>
      </c>
      <c r="F2201" s="14">
        <v>1</v>
      </c>
      <c r="G2201" s="14" t="s">
        <v>59</v>
      </c>
      <c r="H2201" s="10">
        <v>3</v>
      </c>
      <c r="I2201" s="13" t="s">
        <v>39</v>
      </c>
      <c r="J2201" s="12" t="s">
        <v>402</v>
      </c>
      <c r="K2201" s="11" t="str">
        <f>VLOOKUP(Table7[[#This Row],[CID]],ALY,2,FALSE)</f>
        <v>Faulty Modifier</v>
      </c>
    </row>
    <row r="2202" spans="1:11" x14ac:dyDescent="0.2">
      <c r="A2202" s="8" t="str">
        <f>Table7[[#This Row],[Test No.]]&amp;Table7[[#This Row],[Section]]&amp;Table7[[#This Row],[Q. No.]]</f>
        <v>P30E26</v>
      </c>
      <c r="B2202" s="8"/>
      <c r="C2202" s="15" t="s">
        <v>120</v>
      </c>
      <c r="D2202" s="6">
        <v>26</v>
      </c>
      <c r="E2202" s="12" t="s">
        <v>31</v>
      </c>
      <c r="F2202" s="14">
        <v>1</v>
      </c>
      <c r="G2202" s="14" t="s">
        <v>59</v>
      </c>
      <c r="H2202" s="10">
        <v>3</v>
      </c>
      <c r="I2202" s="13" t="s">
        <v>39</v>
      </c>
      <c r="J2202" s="12" t="s">
        <v>402</v>
      </c>
      <c r="K2202" s="11" t="str">
        <f>VLOOKUP(Table7[[#This Row],[CID]],ALY,2,FALSE)</f>
        <v>Faulty Modifier</v>
      </c>
    </row>
    <row r="2203" spans="1:11" x14ac:dyDescent="0.2">
      <c r="A2203" s="8" t="str">
        <f>Table7[[#This Row],[Test No.]]&amp;Table7[[#This Row],[Section]]&amp;Table7[[#This Row],[Q. No.]]</f>
        <v>P30E27</v>
      </c>
      <c r="B2203" s="8"/>
      <c r="C2203" s="15" t="s">
        <v>120</v>
      </c>
      <c r="D2203" s="6">
        <v>27</v>
      </c>
      <c r="E2203" s="12" t="s">
        <v>31</v>
      </c>
      <c r="F2203" s="14">
        <v>2</v>
      </c>
      <c r="G2203" s="13" t="s">
        <v>57</v>
      </c>
      <c r="H2203" s="10">
        <v>4</v>
      </c>
      <c r="I2203" s="13" t="s">
        <v>40</v>
      </c>
      <c r="J2203" s="12" t="s">
        <v>516</v>
      </c>
      <c r="K2203" s="11" t="str">
        <f>VLOOKUP(Table7[[#This Row],[CID]],ALY,2,FALSE)</f>
        <v>Transitions &amp; Topic Sentences</v>
      </c>
    </row>
    <row r="2204" spans="1:11" x14ac:dyDescent="0.2">
      <c r="A2204" s="8" t="str">
        <f>Table7[[#This Row],[Test No.]]&amp;Table7[[#This Row],[Section]]&amp;Table7[[#This Row],[Q. No.]]</f>
        <v>P30E28</v>
      </c>
      <c r="B2204" s="8"/>
      <c r="C2204" s="15" t="s">
        <v>120</v>
      </c>
      <c r="D2204" s="6">
        <v>28</v>
      </c>
      <c r="E2204" s="12" t="s">
        <v>31</v>
      </c>
      <c r="F2204" s="14">
        <v>2</v>
      </c>
      <c r="G2204" s="13" t="s">
        <v>57</v>
      </c>
      <c r="H2204" s="10">
        <v>6</v>
      </c>
      <c r="I2204" s="13" t="s">
        <v>42</v>
      </c>
      <c r="J2204" s="12" t="s">
        <v>521</v>
      </c>
      <c r="K2204" s="11" t="str">
        <f>VLOOKUP(Table7[[#This Row],[CID]],ALY,2,FALSE)</f>
        <v>Word Choice</v>
      </c>
    </row>
    <row r="2205" spans="1:11" x14ac:dyDescent="0.2">
      <c r="A2205" s="8" t="str">
        <f>Table7[[#This Row],[Test No.]]&amp;Table7[[#This Row],[Section]]&amp;Table7[[#This Row],[Q. No.]]</f>
        <v>P30E29</v>
      </c>
      <c r="B2205" s="8"/>
      <c r="C2205" s="15" t="s">
        <v>120</v>
      </c>
      <c r="D2205" s="6">
        <v>29</v>
      </c>
      <c r="E2205" s="12" t="s">
        <v>31</v>
      </c>
      <c r="F2205" s="14">
        <v>2</v>
      </c>
      <c r="G2205" s="13" t="s">
        <v>57</v>
      </c>
      <c r="H2205" s="10">
        <v>5</v>
      </c>
      <c r="I2205" s="13" t="s">
        <v>41</v>
      </c>
      <c r="J2205" s="12" t="s">
        <v>519</v>
      </c>
      <c r="K2205" s="11" t="str">
        <f>VLOOKUP(Table7[[#This Row],[CID]],ALY,2,FALSE)</f>
        <v>Opening/Transitional/Closing</v>
      </c>
    </row>
    <row r="2206" spans="1:11" x14ac:dyDescent="0.2">
      <c r="A2206" s="8" t="str">
        <f>Table7[[#This Row],[Test No.]]&amp;Table7[[#This Row],[Section]]&amp;Table7[[#This Row],[Q. No.]]</f>
        <v>P30E30</v>
      </c>
      <c r="B2206" s="8"/>
      <c r="C2206" s="15" t="s">
        <v>120</v>
      </c>
      <c r="D2206" s="6">
        <v>30</v>
      </c>
      <c r="E2206" s="12" t="s">
        <v>31</v>
      </c>
      <c r="F2206" s="14">
        <v>2</v>
      </c>
      <c r="G2206" s="13" t="s">
        <v>57</v>
      </c>
      <c r="H2206" s="10">
        <v>4</v>
      </c>
      <c r="I2206" s="13" t="s">
        <v>40</v>
      </c>
      <c r="J2206" s="12" t="s">
        <v>513</v>
      </c>
      <c r="K2206" s="11" t="str">
        <f>VLOOKUP(Table7[[#This Row],[CID]],ALY,2,FALSE)</f>
        <v>Writer's Goal</v>
      </c>
    </row>
    <row r="2207" spans="1:11" x14ac:dyDescent="0.2">
      <c r="A2207" s="8" t="str">
        <f>Table7[[#This Row],[Test No.]]&amp;Table7[[#This Row],[Section]]&amp;Table7[[#This Row],[Q. No.]]</f>
        <v>P30E31</v>
      </c>
      <c r="B2207" s="8"/>
      <c r="C2207" s="15" t="s">
        <v>120</v>
      </c>
      <c r="D2207" s="6">
        <v>31</v>
      </c>
      <c r="E2207" s="12" t="s">
        <v>31</v>
      </c>
      <c r="F2207" s="14">
        <v>2</v>
      </c>
      <c r="G2207" s="13" t="s">
        <v>57</v>
      </c>
      <c r="H2207" s="10">
        <v>6</v>
      </c>
      <c r="I2207" s="13" t="s">
        <v>42</v>
      </c>
      <c r="J2207" s="12" t="s">
        <v>522</v>
      </c>
      <c r="K2207" s="11" t="str">
        <f>VLOOKUP(Table7[[#This Row],[CID]],ALY,2,FALSE)</f>
        <v>Effectiveness</v>
      </c>
    </row>
    <row r="2208" spans="1:11" x14ac:dyDescent="0.2">
      <c r="A2208" s="8" t="str">
        <f>Table7[[#This Row],[Test No.]]&amp;Table7[[#This Row],[Section]]&amp;Table7[[#This Row],[Q. No.]]</f>
        <v>P30E32</v>
      </c>
      <c r="B2208" s="8"/>
      <c r="C2208" s="15" t="s">
        <v>120</v>
      </c>
      <c r="D2208" s="6">
        <v>32</v>
      </c>
      <c r="E2208" s="12" t="s">
        <v>31</v>
      </c>
      <c r="F2208" s="14">
        <v>1</v>
      </c>
      <c r="G2208" s="14" t="s">
        <v>59</v>
      </c>
      <c r="H2208" s="14">
        <v>1</v>
      </c>
      <c r="I2208" s="14" t="s">
        <v>37</v>
      </c>
      <c r="J2208" s="12" t="s">
        <v>387</v>
      </c>
      <c r="K2208" s="11" t="str">
        <f>VLOOKUP(Table7[[#This Row],[CID]],ALY,2,FALSE)</f>
        <v>Commas</v>
      </c>
    </row>
    <row r="2209" spans="1:11" x14ac:dyDescent="0.2">
      <c r="A2209" s="8" t="str">
        <f>Table7[[#This Row],[Test No.]]&amp;Table7[[#This Row],[Section]]&amp;Table7[[#This Row],[Q. No.]]</f>
        <v>P30E33</v>
      </c>
      <c r="B2209" s="8"/>
      <c r="C2209" s="15" t="s">
        <v>120</v>
      </c>
      <c r="D2209" s="6">
        <v>33</v>
      </c>
      <c r="E2209" s="12" t="s">
        <v>31</v>
      </c>
      <c r="F2209" s="14">
        <v>2</v>
      </c>
      <c r="G2209" s="13" t="s">
        <v>57</v>
      </c>
      <c r="H2209" s="10">
        <v>6</v>
      </c>
      <c r="I2209" s="13" t="s">
        <v>42</v>
      </c>
      <c r="J2209" s="12" t="s">
        <v>522</v>
      </c>
      <c r="K2209" s="11" t="str">
        <f>VLOOKUP(Table7[[#This Row],[CID]],ALY,2,FALSE)</f>
        <v>Effectiveness</v>
      </c>
    </row>
    <row r="2210" spans="1:11" x14ac:dyDescent="0.2">
      <c r="A2210" s="8" t="str">
        <f>Table7[[#This Row],[Test No.]]&amp;Table7[[#This Row],[Section]]&amp;Table7[[#This Row],[Q. No.]]</f>
        <v>P30E34</v>
      </c>
      <c r="B2210" s="8"/>
      <c r="C2210" s="15" t="s">
        <v>120</v>
      </c>
      <c r="D2210" s="6">
        <v>34</v>
      </c>
      <c r="E2210" s="12" t="s">
        <v>31</v>
      </c>
      <c r="F2210" s="14">
        <v>1</v>
      </c>
      <c r="G2210" s="14" t="s">
        <v>59</v>
      </c>
      <c r="H2210" s="14">
        <v>1</v>
      </c>
      <c r="I2210" s="14" t="s">
        <v>37</v>
      </c>
      <c r="J2210" s="12" t="s">
        <v>387</v>
      </c>
      <c r="K2210" s="11" t="str">
        <f>VLOOKUP(Table7[[#This Row],[CID]],ALY,2,FALSE)</f>
        <v>Commas</v>
      </c>
    </row>
    <row r="2211" spans="1:11" x14ac:dyDescent="0.2">
      <c r="A2211" s="8" t="str">
        <f>Table7[[#This Row],[Test No.]]&amp;Table7[[#This Row],[Section]]&amp;Table7[[#This Row],[Q. No.]]</f>
        <v>P30E35</v>
      </c>
      <c r="B2211" s="8"/>
      <c r="C2211" s="15" t="s">
        <v>120</v>
      </c>
      <c r="D2211" s="6">
        <v>35</v>
      </c>
      <c r="E2211" s="12" t="s">
        <v>31</v>
      </c>
      <c r="F2211" s="14">
        <v>2</v>
      </c>
      <c r="G2211" s="13" t="s">
        <v>57</v>
      </c>
      <c r="H2211" s="10">
        <v>6</v>
      </c>
      <c r="I2211" s="13" t="s">
        <v>42</v>
      </c>
      <c r="J2211" s="12" t="s">
        <v>523</v>
      </c>
      <c r="K2211" s="11" t="str">
        <f>VLOOKUP(Table7[[#This Row],[CID]],ALY,2,FALSE)</f>
        <v>Avoiding Ambiguity &amp; Redundancy</v>
      </c>
    </row>
    <row r="2212" spans="1:11" x14ac:dyDescent="0.2">
      <c r="A2212" s="8" t="str">
        <f>Table7[[#This Row],[Test No.]]&amp;Table7[[#This Row],[Section]]&amp;Table7[[#This Row],[Q. No.]]</f>
        <v>P30E36</v>
      </c>
      <c r="B2212" s="8"/>
      <c r="C2212" s="15" t="s">
        <v>120</v>
      </c>
      <c r="D2212" s="6">
        <v>36</v>
      </c>
      <c r="E2212" s="12" t="s">
        <v>31</v>
      </c>
      <c r="F2212" s="14">
        <v>1</v>
      </c>
      <c r="G2212" s="14" t="s">
        <v>59</v>
      </c>
      <c r="H2212" s="10">
        <v>3</v>
      </c>
      <c r="I2212" s="13" t="s">
        <v>39</v>
      </c>
      <c r="J2212" s="12" t="s">
        <v>402</v>
      </c>
      <c r="K2212" s="11" t="str">
        <f>VLOOKUP(Table7[[#This Row],[CID]],ALY,2,FALSE)</f>
        <v>Faulty Modifier</v>
      </c>
    </row>
    <row r="2213" spans="1:11" x14ac:dyDescent="0.2">
      <c r="A2213" s="8" t="str">
        <f>Table7[[#This Row],[Test No.]]&amp;Table7[[#This Row],[Section]]&amp;Table7[[#This Row],[Q. No.]]</f>
        <v>P30E37</v>
      </c>
      <c r="B2213" s="8"/>
      <c r="C2213" s="15" t="s">
        <v>120</v>
      </c>
      <c r="D2213" s="6">
        <v>37</v>
      </c>
      <c r="E2213" s="12" t="s">
        <v>31</v>
      </c>
      <c r="F2213" s="14">
        <v>2</v>
      </c>
      <c r="G2213" s="13" t="s">
        <v>57</v>
      </c>
      <c r="H2213" s="10">
        <v>4</v>
      </c>
      <c r="I2213" s="13" t="s">
        <v>40</v>
      </c>
      <c r="J2213" s="12" t="s">
        <v>512</v>
      </c>
      <c r="K2213" s="11" t="str">
        <f>VLOOKUP(Table7[[#This Row],[CID]],ALY,2,FALSE)</f>
        <v>Additional Detail &amp; Evidence</v>
      </c>
    </row>
    <row r="2214" spans="1:11" x14ac:dyDescent="0.2">
      <c r="A2214" s="8" t="str">
        <f>Table7[[#This Row],[Test No.]]&amp;Table7[[#This Row],[Section]]&amp;Table7[[#This Row],[Q. No.]]</f>
        <v>P30E38</v>
      </c>
      <c r="B2214" s="8"/>
      <c r="C2214" s="15" t="s">
        <v>120</v>
      </c>
      <c r="D2214" s="6">
        <v>38</v>
      </c>
      <c r="E2214" s="12" t="s">
        <v>31</v>
      </c>
      <c r="F2214" s="14">
        <v>1</v>
      </c>
      <c r="G2214" s="14" t="s">
        <v>59</v>
      </c>
      <c r="H2214" s="10">
        <v>2</v>
      </c>
      <c r="I2214" s="13" t="s">
        <v>38</v>
      </c>
      <c r="J2214" s="12" t="s">
        <v>397</v>
      </c>
      <c r="K2214" s="11" t="str">
        <f>VLOOKUP(Table7[[#This Row],[CID]],ALY,2,FALSE)</f>
        <v>Word Choice</v>
      </c>
    </row>
    <row r="2215" spans="1:11" x14ac:dyDescent="0.2">
      <c r="A2215" s="8" t="str">
        <f>Table7[[#This Row],[Test No.]]&amp;Table7[[#This Row],[Section]]&amp;Table7[[#This Row],[Q. No.]]</f>
        <v>P30E39</v>
      </c>
      <c r="B2215" s="8"/>
      <c r="C2215" s="15" t="s">
        <v>120</v>
      </c>
      <c r="D2215" s="6">
        <v>39</v>
      </c>
      <c r="E2215" s="12" t="s">
        <v>31</v>
      </c>
      <c r="F2215" s="14">
        <v>1</v>
      </c>
      <c r="G2215" s="14" t="s">
        <v>59</v>
      </c>
      <c r="H2215" s="10">
        <v>3</v>
      </c>
      <c r="I2215" s="13" t="s">
        <v>39</v>
      </c>
      <c r="J2215" s="12" t="s">
        <v>400</v>
      </c>
      <c r="K2215" s="11" t="str">
        <f>VLOOKUP(Table7[[#This Row],[CID]],ALY,2,FALSE)</f>
        <v>Run-On Sentence</v>
      </c>
    </row>
    <row r="2216" spans="1:11" x14ac:dyDescent="0.2">
      <c r="A2216" s="8" t="str">
        <f>Table7[[#This Row],[Test No.]]&amp;Table7[[#This Row],[Section]]&amp;Table7[[#This Row],[Q. No.]]</f>
        <v>P30E40</v>
      </c>
      <c r="B2216" s="8"/>
      <c r="C2216" s="15" t="s">
        <v>120</v>
      </c>
      <c r="D2216" s="6">
        <v>40</v>
      </c>
      <c r="E2216" s="12" t="s">
        <v>31</v>
      </c>
      <c r="F2216" s="14">
        <v>2</v>
      </c>
      <c r="G2216" s="13" t="s">
        <v>57</v>
      </c>
      <c r="H2216" s="10">
        <v>5</v>
      </c>
      <c r="I2216" s="13" t="s">
        <v>41</v>
      </c>
      <c r="J2216" s="12" t="s">
        <v>518</v>
      </c>
      <c r="K2216" s="11" t="str">
        <f>VLOOKUP(Table7[[#This Row],[CID]],ALY,2,FALSE)</f>
        <v>Unity &amp; Coherence</v>
      </c>
    </row>
    <row r="2217" spans="1:11" x14ac:dyDescent="0.2">
      <c r="A2217" s="8" t="str">
        <f>Table7[[#This Row],[Test No.]]&amp;Table7[[#This Row],[Section]]&amp;Table7[[#This Row],[Q. No.]]</f>
        <v>P30E41</v>
      </c>
      <c r="B2217" s="8"/>
      <c r="C2217" s="15" t="s">
        <v>120</v>
      </c>
      <c r="D2217" s="6">
        <v>41</v>
      </c>
      <c r="E2217" s="12" t="s">
        <v>31</v>
      </c>
      <c r="F2217" s="14">
        <v>1</v>
      </c>
      <c r="G2217" s="14" t="s">
        <v>59</v>
      </c>
      <c r="H2217" s="10">
        <v>2</v>
      </c>
      <c r="I2217" s="13" t="s">
        <v>38</v>
      </c>
      <c r="J2217" s="12" t="s">
        <v>395</v>
      </c>
      <c r="K2217" s="11" t="str">
        <f>VLOOKUP(Table7[[#This Row],[CID]],ALY,2,FALSE)</f>
        <v>Verb Forms/Tense Agreement</v>
      </c>
    </row>
    <row r="2218" spans="1:11" x14ac:dyDescent="0.2">
      <c r="A2218" s="8" t="str">
        <f>Table7[[#This Row],[Test No.]]&amp;Table7[[#This Row],[Section]]&amp;Table7[[#This Row],[Q. No.]]</f>
        <v>P30E42</v>
      </c>
      <c r="B2218" s="8"/>
      <c r="C2218" s="15" t="s">
        <v>120</v>
      </c>
      <c r="D2218" s="6">
        <v>42</v>
      </c>
      <c r="E2218" s="12" t="s">
        <v>31</v>
      </c>
      <c r="F2218" s="14">
        <v>2</v>
      </c>
      <c r="G2218" s="13" t="s">
        <v>57</v>
      </c>
      <c r="H2218" s="10">
        <v>6</v>
      </c>
      <c r="I2218" s="13" t="s">
        <v>42</v>
      </c>
      <c r="J2218" s="12" t="s">
        <v>521</v>
      </c>
      <c r="K2218" s="11" t="str">
        <f>VLOOKUP(Table7[[#This Row],[CID]],ALY,2,FALSE)</f>
        <v>Word Choice</v>
      </c>
    </row>
    <row r="2219" spans="1:11" x14ac:dyDescent="0.2">
      <c r="A2219" s="8" t="str">
        <f>Table7[[#This Row],[Test No.]]&amp;Table7[[#This Row],[Section]]&amp;Table7[[#This Row],[Q. No.]]</f>
        <v>P30E43</v>
      </c>
      <c r="B2219" s="8"/>
      <c r="C2219" s="15" t="s">
        <v>120</v>
      </c>
      <c r="D2219" s="6">
        <v>43</v>
      </c>
      <c r="E2219" s="12" t="s">
        <v>31</v>
      </c>
      <c r="F2219" s="14">
        <v>1</v>
      </c>
      <c r="G2219" s="14" t="s">
        <v>59</v>
      </c>
      <c r="H2219" s="10">
        <v>2</v>
      </c>
      <c r="I2219" s="13" t="s">
        <v>38</v>
      </c>
      <c r="J2219" s="12" t="s">
        <v>397</v>
      </c>
      <c r="K2219" s="11" t="str">
        <f>VLOOKUP(Table7[[#This Row],[CID]],ALY,2,FALSE)</f>
        <v>Word Choice</v>
      </c>
    </row>
    <row r="2220" spans="1:11" x14ac:dyDescent="0.2">
      <c r="A2220" s="8" t="str">
        <f>Table7[[#This Row],[Test No.]]&amp;Table7[[#This Row],[Section]]&amp;Table7[[#This Row],[Q. No.]]</f>
        <v>P30E44</v>
      </c>
      <c r="B2220" s="8"/>
      <c r="C2220" s="15" t="s">
        <v>120</v>
      </c>
      <c r="D2220" s="6">
        <v>44</v>
      </c>
      <c r="E2220" s="12" t="s">
        <v>31</v>
      </c>
      <c r="F2220" s="14">
        <v>2</v>
      </c>
      <c r="G2220" s="13" t="s">
        <v>57</v>
      </c>
      <c r="H2220" s="10">
        <v>5</v>
      </c>
      <c r="I2220" s="13" t="s">
        <v>41</v>
      </c>
      <c r="J2220" s="12" t="s">
        <v>519</v>
      </c>
      <c r="K2220" s="11" t="str">
        <f>VLOOKUP(Table7[[#This Row],[CID]],ALY,2,FALSE)</f>
        <v>Opening/Transitional/Closing</v>
      </c>
    </row>
    <row r="2221" spans="1:11" x14ac:dyDescent="0.2">
      <c r="A2221" s="8" t="str">
        <f>Table7[[#This Row],[Test No.]]&amp;Table7[[#This Row],[Section]]&amp;Table7[[#This Row],[Q. No.]]</f>
        <v>P30E45</v>
      </c>
      <c r="B2221" s="8"/>
      <c r="C2221" s="15" t="s">
        <v>120</v>
      </c>
      <c r="D2221" s="6">
        <v>45</v>
      </c>
      <c r="E2221" s="12" t="s">
        <v>31</v>
      </c>
      <c r="F2221" s="14">
        <v>2</v>
      </c>
      <c r="G2221" s="13" t="s">
        <v>57</v>
      </c>
      <c r="H2221" s="10">
        <v>5</v>
      </c>
      <c r="I2221" s="13" t="s">
        <v>41</v>
      </c>
      <c r="J2221" s="12" t="s">
        <v>520</v>
      </c>
      <c r="K2221" s="11" t="str">
        <f>VLOOKUP(Table7[[#This Row],[CID]],ALY,2,FALSE)</f>
        <v>Reorganization</v>
      </c>
    </row>
    <row r="2222" spans="1:11" x14ac:dyDescent="0.2">
      <c r="A2222" s="8" t="str">
        <f>Table7[[#This Row],[Test No.]]&amp;Table7[[#This Row],[Section]]&amp;Table7[[#This Row],[Q. No.]]</f>
        <v>P30E46</v>
      </c>
      <c r="B2222" s="8"/>
      <c r="C2222" s="15" t="s">
        <v>120</v>
      </c>
      <c r="D2222" s="6">
        <v>46</v>
      </c>
      <c r="E2222" s="12" t="s">
        <v>31</v>
      </c>
      <c r="F2222" s="14">
        <v>1</v>
      </c>
      <c r="G2222" s="14" t="s">
        <v>59</v>
      </c>
      <c r="H2222" s="10">
        <v>2</v>
      </c>
      <c r="I2222" s="13" t="s">
        <v>38</v>
      </c>
      <c r="J2222" s="12" t="s">
        <v>393</v>
      </c>
      <c r="K2222" s="11" t="str">
        <f>VLOOKUP(Table7[[#This Row],[CID]],ALY,2,FALSE)</f>
        <v>SVA</v>
      </c>
    </row>
    <row r="2223" spans="1:11" x14ac:dyDescent="0.2">
      <c r="A2223" s="8" t="str">
        <f>Table7[[#This Row],[Test No.]]&amp;Table7[[#This Row],[Section]]&amp;Table7[[#This Row],[Q. No.]]</f>
        <v>P30E47</v>
      </c>
      <c r="B2223" s="8"/>
      <c r="C2223" s="15" t="s">
        <v>120</v>
      </c>
      <c r="D2223" s="6">
        <v>47</v>
      </c>
      <c r="E2223" s="12" t="s">
        <v>31</v>
      </c>
      <c r="F2223" s="14">
        <v>1</v>
      </c>
      <c r="G2223" s="14" t="s">
        <v>59</v>
      </c>
      <c r="H2223" s="14">
        <v>1</v>
      </c>
      <c r="I2223" s="14" t="s">
        <v>37</v>
      </c>
      <c r="J2223" s="12" t="s">
        <v>389</v>
      </c>
      <c r="K2223" s="11" t="str">
        <f>VLOOKUP(Table7[[#This Row],[CID]],ALY,2,FALSE)</f>
        <v>Colons</v>
      </c>
    </row>
    <row r="2224" spans="1:11" x14ac:dyDescent="0.2">
      <c r="A2224" s="8" t="str">
        <f>Table7[[#This Row],[Test No.]]&amp;Table7[[#This Row],[Section]]&amp;Table7[[#This Row],[Q. No.]]</f>
        <v>P30E48</v>
      </c>
      <c r="B2224" s="8"/>
      <c r="C2224" s="15" t="s">
        <v>120</v>
      </c>
      <c r="D2224" s="6">
        <v>48</v>
      </c>
      <c r="E2224" s="12" t="s">
        <v>31</v>
      </c>
      <c r="F2224" s="14">
        <v>1</v>
      </c>
      <c r="G2224" s="14" t="s">
        <v>59</v>
      </c>
      <c r="H2224" s="14">
        <v>1</v>
      </c>
      <c r="I2224" s="14" t="s">
        <v>37</v>
      </c>
      <c r="J2224" s="12" t="s">
        <v>387</v>
      </c>
      <c r="K2224" s="11" t="str">
        <f>VLOOKUP(Table7[[#This Row],[CID]],ALY,2,FALSE)</f>
        <v>Commas</v>
      </c>
    </row>
    <row r="2225" spans="1:11" x14ac:dyDescent="0.2">
      <c r="A2225" s="8" t="str">
        <f>Table7[[#This Row],[Test No.]]&amp;Table7[[#This Row],[Section]]&amp;Table7[[#This Row],[Q. No.]]</f>
        <v>P30E49</v>
      </c>
      <c r="B2225" s="8"/>
      <c r="C2225" s="15" t="s">
        <v>120</v>
      </c>
      <c r="D2225" s="6">
        <v>49</v>
      </c>
      <c r="E2225" s="12" t="s">
        <v>31</v>
      </c>
      <c r="F2225" s="14">
        <v>2</v>
      </c>
      <c r="G2225" s="13" t="s">
        <v>57</v>
      </c>
      <c r="H2225" s="10">
        <v>6</v>
      </c>
      <c r="I2225" s="13" t="s">
        <v>42</v>
      </c>
      <c r="J2225" s="12" t="s">
        <v>523</v>
      </c>
      <c r="K2225" s="11" t="str">
        <f>VLOOKUP(Table7[[#This Row],[CID]],ALY,2,FALSE)</f>
        <v>Avoiding Ambiguity &amp; Redundancy</v>
      </c>
    </row>
    <row r="2226" spans="1:11" x14ac:dyDescent="0.2">
      <c r="A2226" s="8" t="str">
        <f>Table7[[#This Row],[Test No.]]&amp;Table7[[#This Row],[Section]]&amp;Table7[[#This Row],[Q. No.]]</f>
        <v>P30E50</v>
      </c>
      <c r="B2226" s="8"/>
      <c r="C2226" s="15" t="s">
        <v>120</v>
      </c>
      <c r="D2226" s="6">
        <v>50</v>
      </c>
      <c r="E2226" s="12" t="s">
        <v>31</v>
      </c>
      <c r="F2226" s="14">
        <v>1</v>
      </c>
      <c r="G2226" s="14" t="s">
        <v>59</v>
      </c>
      <c r="H2226" s="14">
        <v>1</v>
      </c>
      <c r="I2226" s="14" t="s">
        <v>37</v>
      </c>
      <c r="J2226" s="12" t="s">
        <v>387</v>
      </c>
      <c r="K2226" s="11" t="str">
        <f>VLOOKUP(Table7[[#This Row],[CID]],ALY,2,FALSE)</f>
        <v>Commas</v>
      </c>
    </row>
    <row r="2227" spans="1:11" x14ac:dyDescent="0.2">
      <c r="A2227" s="8" t="str">
        <f>Table7[[#This Row],[Test No.]]&amp;Table7[[#This Row],[Section]]&amp;Table7[[#This Row],[Q. No.]]</f>
        <v>P30E51</v>
      </c>
      <c r="B2227" s="8"/>
      <c r="C2227" s="15" t="s">
        <v>120</v>
      </c>
      <c r="D2227" s="6">
        <v>51</v>
      </c>
      <c r="E2227" s="12" t="s">
        <v>31</v>
      </c>
      <c r="F2227" s="14">
        <v>2</v>
      </c>
      <c r="G2227" s="13" t="s">
        <v>57</v>
      </c>
      <c r="H2227" s="10">
        <v>6</v>
      </c>
      <c r="I2227" s="13" t="s">
        <v>42</v>
      </c>
      <c r="J2227" s="12" t="s">
        <v>522</v>
      </c>
      <c r="K2227" s="11" t="str">
        <f>VLOOKUP(Table7[[#This Row],[CID]],ALY,2,FALSE)</f>
        <v>Effectiveness</v>
      </c>
    </row>
    <row r="2228" spans="1:11" x14ac:dyDescent="0.2">
      <c r="A2228" s="8" t="str">
        <f>Table7[[#This Row],[Test No.]]&amp;Table7[[#This Row],[Section]]&amp;Table7[[#This Row],[Q. No.]]</f>
        <v>P30E52</v>
      </c>
      <c r="B2228" s="8"/>
      <c r="C2228" s="15" t="s">
        <v>120</v>
      </c>
      <c r="D2228" s="6">
        <v>52</v>
      </c>
      <c r="E2228" s="12" t="s">
        <v>31</v>
      </c>
      <c r="F2228" s="14">
        <v>2</v>
      </c>
      <c r="G2228" s="13" t="s">
        <v>57</v>
      </c>
      <c r="H2228" s="10">
        <v>5</v>
      </c>
      <c r="I2228" s="13" t="s">
        <v>41</v>
      </c>
      <c r="J2228" s="12" t="s">
        <v>518</v>
      </c>
      <c r="K2228" s="11" t="str">
        <f>VLOOKUP(Table7[[#This Row],[CID]],ALY,2,FALSE)</f>
        <v>Unity &amp; Coherence</v>
      </c>
    </row>
    <row r="2229" spans="1:11" x14ac:dyDescent="0.2">
      <c r="A2229" s="8" t="str">
        <f>Table7[[#This Row],[Test No.]]&amp;Table7[[#This Row],[Section]]&amp;Table7[[#This Row],[Q. No.]]</f>
        <v>P30E53</v>
      </c>
      <c r="B2229" s="8"/>
      <c r="C2229" s="15" t="s">
        <v>120</v>
      </c>
      <c r="D2229" s="6">
        <v>53</v>
      </c>
      <c r="E2229" s="12" t="s">
        <v>31</v>
      </c>
      <c r="F2229" s="14">
        <v>1</v>
      </c>
      <c r="G2229" s="14" t="s">
        <v>59</v>
      </c>
      <c r="H2229" s="10">
        <v>3</v>
      </c>
      <c r="I2229" s="13" t="s">
        <v>39</v>
      </c>
      <c r="J2229" s="12" t="s">
        <v>402</v>
      </c>
      <c r="K2229" s="11" t="str">
        <f>VLOOKUP(Table7[[#This Row],[CID]],ALY,2,FALSE)</f>
        <v>Faulty Modifier</v>
      </c>
    </row>
    <row r="2230" spans="1:11" x14ac:dyDescent="0.2">
      <c r="A2230" s="8" t="str">
        <f>Table7[[#This Row],[Test No.]]&amp;Table7[[#This Row],[Section]]&amp;Table7[[#This Row],[Q. No.]]</f>
        <v>P30E54</v>
      </c>
      <c r="B2230" s="8"/>
      <c r="C2230" s="15" t="s">
        <v>120</v>
      </c>
      <c r="D2230" s="6">
        <v>54</v>
      </c>
      <c r="E2230" s="12" t="s">
        <v>31</v>
      </c>
      <c r="F2230" s="14">
        <v>1</v>
      </c>
      <c r="G2230" s="14" t="s">
        <v>59</v>
      </c>
      <c r="H2230" s="10">
        <v>2</v>
      </c>
      <c r="I2230" s="13" t="s">
        <v>38</v>
      </c>
      <c r="J2230" s="12" t="s">
        <v>397</v>
      </c>
      <c r="K2230" s="11" t="str">
        <f>VLOOKUP(Table7[[#This Row],[CID]],ALY,2,FALSE)</f>
        <v>Word Choice</v>
      </c>
    </row>
    <row r="2231" spans="1:11" x14ac:dyDescent="0.2">
      <c r="A2231" s="8" t="str">
        <f>Table7[[#This Row],[Test No.]]&amp;Table7[[#This Row],[Section]]&amp;Table7[[#This Row],[Q. No.]]</f>
        <v>P30E55</v>
      </c>
      <c r="B2231" s="8"/>
      <c r="C2231" s="15" t="s">
        <v>120</v>
      </c>
      <c r="D2231" s="6">
        <v>55</v>
      </c>
      <c r="E2231" s="12" t="s">
        <v>31</v>
      </c>
      <c r="F2231" s="14">
        <v>1</v>
      </c>
      <c r="G2231" s="14" t="s">
        <v>59</v>
      </c>
      <c r="H2231" s="10">
        <v>2</v>
      </c>
      <c r="I2231" s="13" t="s">
        <v>38</v>
      </c>
      <c r="J2231" s="12" t="s">
        <v>397</v>
      </c>
      <c r="K2231" s="11" t="str">
        <f>VLOOKUP(Table7[[#This Row],[CID]],ALY,2,FALSE)</f>
        <v>Word Choice</v>
      </c>
    </row>
    <row r="2232" spans="1:11" x14ac:dyDescent="0.2">
      <c r="A2232" s="8" t="str">
        <f>Table7[[#This Row],[Test No.]]&amp;Table7[[#This Row],[Section]]&amp;Table7[[#This Row],[Q. No.]]</f>
        <v>P30E56</v>
      </c>
      <c r="B2232" s="8"/>
      <c r="C2232" s="15" t="s">
        <v>120</v>
      </c>
      <c r="D2232" s="6">
        <v>56</v>
      </c>
      <c r="E2232" s="12" t="s">
        <v>31</v>
      </c>
      <c r="F2232" s="14">
        <v>2</v>
      </c>
      <c r="G2232" s="13" t="s">
        <v>57</v>
      </c>
      <c r="H2232" s="10">
        <v>4</v>
      </c>
      <c r="I2232" s="13" t="s">
        <v>40</v>
      </c>
      <c r="J2232" s="12" t="s">
        <v>512</v>
      </c>
      <c r="K2232" s="11" t="str">
        <f>VLOOKUP(Table7[[#This Row],[CID]],ALY,2,FALSE)</f>
        <v>Additional Detail &amp; Evidence</v>
      </c>
    </row>
    <row r="2233" spans="1:11" x14ac:dyDescent="0.2">
      <c r="A2233" s="8" t="str">
        <f>Table7[[#This Row],[Test No.]]&amp;Table7[[#This Row],[Section]]&amp;Table7[[#This Row],[Q. No.]]</f>
        <v>P30E57</v>
      </c>
      <c r="B2233" s="8"/>
      <c r="C2233" s="15" t="s">
        <v>120</v>
      </c>
      <c r="D2233" s="6">
        <v>57</v>
      </c>
      <c r="E2233" s="12" t="s">
        <v>31</v>
      </c>
      <c r="F2233" s="14">
        <v>2</v>
      </c>
      <c r="G2233" s="13" t="s">
        <v>57</v>
      </c>
      <c r="H2233" s="10">
        <v>6</v>
      </c>
      <c r="I2233" s="13" t="s">
        <v>42</v>
      </c>
      <c r="J2233" s="12" t="s">
        <v>521</v>
      </c>
      <c r="K2233" s="11" t="str">
        <f>VLOOKUP(Table7[[#This Row],[CID]],ALY,2,FALSE)</f>
        <v>Word Choice</v>
      </c>
    </row>
    <row r="2234" spans="1:11" x14ac:dyDescent="0.2">
      <c r="A2234" s="8" t="str">
        <f>Table7[[#This Row],[Test No.]]&amp;Table7[[#This Row],[Section]]&amp;Table7[[#This Row],[Q. No.]]</f>
        <v>P30E58</v>
      </c>
      <c r="B2234" s="8"/>
      <c r="C2234" s="15" t="s">
        <v>120</v>
      </c>
      <c r="D2234" s="6">
        <v>58</v>
      </c>
      <c r="E2234" s="12" t="s">
        <v>31</v>
      </c>
      <c r="F2234" s="14">
        <v>1</v>
      </c>
      <c r="G2234" s="14" t="s">
        <v>59</v>
      </c>
      <c r="H2234" s="10">
        <v>2</v>
      </c>
      <c r="I2234" s="13" t="s">
        <v>38</v>
      </c>
      <c r="J2234" s="12" t="s">
        <v>394</v>
      </c>
      <c r="K2234" s="11" t="str">
        <f>VLOOKUP(Table7[[#This Row],[CID]],ALY,2,FALSE)</f>
        <v>Pronouns</v>
      </c>
    </row>
    <row r="2235" spans="1:11" x14ac:dyDescent="0.2">
      <c r="A2235" s="8" t="str">
        <f>Table7[[#This Row],[Test No.]]&amp;Table7[[#This Row],[Section]]&amp;Table7[[#This Row],[Q. No.]]</f>
        <v>P30E59</v>
      </c>
      <c r="B2235" s="8"/>
      <c r="C2235" s="15" t="s">
        <v>120</v>
      </c>
      <c r="D2235" s="6">
        <v>59</v>
      </c>
      <c r="E2235" s="12" t="s">
        <v>31</v>
      </c>
      <c r="F2235" s="14">
        <v>2</v>
      </c>
      <c r="G2235" s="13" t="s">
        <v>57</v>
      </c>
      <c r="H2235" s="10">
        <v>5</v>
      </c>
      <c r="I2235" s="13" t="s">
        <v>41</v>
      </c>
      <c r="J2235" s="12" t="s">
        <v>520</v>
      </c>
      <c r="K2235" s="11" t="str">
        <f>VLOOKUP(Table7[[#This Row],[CID]],ALY,2,FALSE)</f>
        <v>Reorganization</v>
      </c>
    </row>
    <row r="2236" spans="1:11" x14ac:dyDescent="0.2">
      <c r="A2236" s="8" t="str">
        <f>Table7[[#This Row],[Test No.]]&amp;Table7[[#This Row],[Section]]&amp;Table7[[#This Row],[Q. No.]]</f>
        <v>P30E60</v>
      </c>
      <c r="B2236" s="8"/>
      <c r="C2236" s="15" t="s">
        <v>120</v>
      </c>
      <c r="D2236" s="6">
        <v>60</v>
      </c>
      <c r="E2236" s="12" t="s">
        <v>31</v>
      </c>
      <c r="F2236" s="14">
        <v>2</v>
      </c>
      <c r="G2236" s="13" t="s">
        <v>57</v>
      </c>
      <c r="H2236" s="10">
        <v>6</v>
      </c>
      <c r="I2236" s="13" t="s">
        <v>42</v>
      </c>
      <c r="J2236" s="12" t="s">
        <v>523</v>
      </c>
      <c r="K2236" s="11" t="str">
        <f>VLOOKUP(Table7[[#This Row],[CID]],ALY,2,FALSE)</f>
        <v>Avoiding Ambiguity &amp; Redundancy</v>
      </c>
    </row>
    <row r="2237" spans="1:11" x14ac:dyDescent="0.2">
      <c r="A2237" s="8" t="str">
        <f>Table7[[#This Row],[Test No.]]&amp;Table7[[#This Row],[Section]]&amp;Table7[[#This Row],[Q. No.]]</f>
        <v>P30E61</v>
      </c>
      <c r="B2237" s="8"/>
      <c r="C2237" s="15" t="s">
        <v>120</v>
      </c>
      <c r="D2237" s="6">
        <v>61</v>
      </c>
      <c r="E2237" s="12" t="s">
        <v>31</v>
      </c>
      <c r="F2237" s="14">
        <v>1</v>
      </c>
      <c r="G2237" s="14" t="s">
        <v>59</v>
      </c>
      <c r="H2237" s="10">
        <v>3</v>
      </c>
      <c r="I2237" s="13" t="s">
        <v>39</v>
      </c>
      <c r="J2237" s="12" t="s">
        <v>399</v>
      </c>
      <c r="K2237" s="11" t="str">
        <f>VLOOKUP(Table7[[#This Row],[CID]],ALY,2,FALSE)</f>
        <v>Sentence Fragment</v>
      </c>
    </row>
    <row r="2238" spans="1:11" x14ac:dyDescent="0.2">
      <c r="A2238" s="8" t="str">
        <f>Table7[[#This Row],[Test No.]]&amp;Table7[[#This Row],[Section]]&amp;Table7[[#This Row],[Q. No.]]</f>
        <v>P30E62</v>
      </c>
      <c r="B2238" s="8"/>
      <c r="C2238" s="15" t="s">
        <v>120</v>
      </c>
      <c r="D2238" s="6">
        <v>62</v>
      </c>
      <c r="E2238" s="12" t="s">
        <v>31</v>
      </c>
      <c r="F2238" s="14">
        <v>1</v>
      </c>
      <c r="G2238" s="14" t="s">
        <v>59</v>
      </c>
      <c r="H2238" s="10">
        <v>2</v>
      </c>
      <c r="I2238" s="13" t="s">
        <v>38</v>
      </c>
      <c r="J2238" s="12" t="s">
        <v>395</v>
      </c>
      <c r="K2238" s="11" t="str">
        <f>VLOOKUP(Table7[[#This Row],[CID]],ALY,2,FALSE)</f>
        <v>Verb Forms/Tense Agreement</v>
      </c>
    </row>
    <row r="2239" spans="1:11" x14ac:dyDescent="0.2">
      <c r="A2239" s="8" t="str">
        <f>Table7[[#This Row],[Test No.]]&amp;Table7[[#This Row],[Section]]&amp;Table7[[#This Row],[Q. No.]]</f>
        <v>P30E63</v>
      </c>
      <c r="B2239" s="8"/>
      <c r="C2239" s="15" t="s">
        <v>120</v>
      </c>
      <c r="D2239" s="6">
        <v>63</v>
      </c>
      <c r="E2239" s="12" t="s">
        <v>31</v>
      </c>
      <c r="F2239" s="14">
        <v>1</v>
      </c>
      <c r="G2239" s="14" t="s">
        <v>59</v>
      </c>
      <c r="H2239" s="14">
        <v>1</v>
      </c>
      <c r="I2239" s="14" t="s">
        <v>37</v>
      </c>
      <c r="J2239" s="12" t="s">
        <v>387</v>
      </c>
      <c r="K2239" s="11" t="str">
        <f>VLOOKUP(Table7[[#This Row],[CID]],ALY,2,FALSE)</f>
        <v>Commas</v>
      </c>
    </row>
    <row r="2240" spans="1:11" x14ac:dyDescent="0.2">
      <c r="A2240" s="8" t="str">
        <f>Table7[[#This Row],[Test No.]]&amp;Table7[[#This Row],[Section]]&amp;Table7[[#This Row],[Q. No.]]</f>
        <v>P30E64</v>
      </c>
      <c r="B2240" s="8"/>
      <c r="C2240" s="15" t="s">
        <v>120</v>
      </c>
      <c r="D2240" s="6">
        <v>64</v>
      </c>
      <c r="E2240" s="12" t="s">
        <v>31</v>
      </c>
      <c r="F2240" s="14">
        <v>2</v>
      </c>
      <c r="G2240" s="13" t="s">
        <v>57</v>
      </c>
      <c r="H2240" s="10">
        <v>6</v>
      </c>
      <c r="I2240" s="13" t="s">
        <v>42</v>
      </c>
      <c r="J2240" s="12" t="s">
        <v>521</v>
      </c>
      <c r="K2240" s="11" t="str">
        <f>VLOOKUP(Table7[[#This Row],[CID]],ALY,2,FALSE)</f>
        <v>Word Choice</v>
      </c>
    </row>
    <row r="2241" spans="1:11" x14ac:dyDescent="0.2">
      <c r="A2241" s="8" t="str">
        <f>Table7[[#This Row],[Test No.]]&amp;Table7[[#This Row],[Section]]&amp;Table7[[#This Row],[Q. No.]]</f>
        <v>P30E65</v>
      </c>
      <c r="B2241" s="8"/>
      <c r="C2241" s="15" t="s">
        <v>120</v>
      </c>
      <c r="D2241" s="6">
        <v>65</v>
      </c>
      <c r="E2241" s="12" t="s">
        <v>31</v>
      </c>
      <c r="F2241" s="14">
        <v>1</v>
      </c>
      <c r="G2241" s="14" t="s">
        <v>59</v>
      </c>
      <c r="H2241" s="10">
        <v>2</v>
      </c>
      <c r="I2241" s="13" t="s">
        <v>38</v>
      </c>
      <c r="J2241" s="12" t="s">
        <v>397</v>
      </c>
      <c r="K2241" s="11" t="str">
        <f>VLOOKUP(Table7[[#This Row],[CID]],ALY,2,FALSE)</f>
        <v>Word Choice</v>
      </c>
    </row>
    <row r="2242" spans="1:11" x14ac:dyDescent="0.2">
      <c r="A2242" s="8" t="str">
        <f>Table7[[#This Row],[Test No.]]&amp;Table7[[#This Row],[Section]]&amp;Table7[[#This Row],[Q. No.]]</f>
        <v>P30E66</v>
      </c>
      <c r="B2242" s="8"/>
      <c r="C2242" s="15" t="s">
        <v>120</v>
      </c>
      <c r="D2242" s="6">
        <v>66</v>
      </c>
      <c r="E2242" s="12" t="s">
        <v>31</v>
      </c>
      <c r="F2242" s="14">
        <v>1</v>
      </c>
      <c r="G2242" s="14" t="s">
        <v>59</v>
      </c>
      <c r="H2242" s="10">
        <v>3</v>
      </c>
      <c r="I2242" s="13" t="s">
        <v>39</v>
      </c>
      <c r="J2242" s="12" t="s">
        <v>400</v>
      </c>
      <c r="K2242" s="11" t="str">
        <f>VLOOKUP(Table7[[#This Row],[CID]],ALY,2,FALSE)</f>
        <v>Run-On Sentence</v>
      </c>
    </row>
    <row r="2243" spans="1:11" x14ac:dyDescent="0.2">
      <c r="A2243" s="8" t="str">
        <f>Table7[[#This Row],[Test No.]]&amp;Table7[[#This Row],[Section]]&amp;Table7[[#This Row],[Q. No.]]</f>
        <v>P30E67</v>
      </c>
      <c r="B2243" s="8"/>
      <c r="C2243" s="15" t="s">
        <v>120</v>
      </c>
      <c r="D2243" s="6">
        <v>67</v>
      </c>
      <c r="E2243" s="12" t="s">
        <v>31</v>
      </c>
      <c r="F2243" s="14">
        <v>2</v>
      </c>
      <c r="G2243" s="13" t="s">
        <v>57</v>
      </c>
      <c r="H2243" s="10">
        <v>6</v>
      </c>
      <c r="I2243" s="13" t="s">
        <v>42</v>
      </c>
      <c r="J2243" s="12" t="s">
        <v>522</v>
      </c>
      <c r="K2243" s="11" t="str">
        <f>VLOOKUP(Table7[[#This Row],[CID]],ALY,2,FALSE)</f>
        <v>Effectiveness</v>
      </c>
    </row>
    <row r="2244" spans="1:11" x14ac:dyDescent="0.2">
      <c r="A2244" s="8" t="str">
        <f>Table7[[#This Row],[Test No.]]&amp;Table7[[#This Row],[Section]]&amp;Table7[[#This Row],[Q. No.]]</f>
        <v>P30E68</v>
      </c>
      <c r="B2244" s="8"/>
      <c r="C2244" s="15" t="s">
        <v>120</v>
      </c>
      <c r="D2244" s="6">
        <v>68</v>
      </c>
      <c r="E2244" s="12" t="s">
        <v>31</v>
      </c>
      <c r="F2244" s="14">
        <v>1</v>
      </c>
      <c r="G2244" s="14" t="s">
        <v>59</v>
      </c>
      <c r="H2244" s="14">
        <v>1</v>
      </c>
      <c r="I2244" s="14" t="s">
        <v>37</v>
      </c>
      <c r="J2244" s="12" t="s">
        <v>387</v>
      </c>
      <c r="K2244" s="11" t="str">
        <f>VLOOKUP(Table7[[#This Row],[CID]],ALY,2,FALSE)</f>
        <v>Commas</v>
      </c>
    </row>
    <row r="2245" spans="1:11" x14ac:dyDescent="0.2">
      <c r="A2245" s="8" t="str">
        <f>Table7[[#This Row],[Test No.]]&amp;Table7[[#This Row],[Section]]&amp;Table7[[#This Row],[Q. No.]]</f>
        <v>P30E69</v>
      </c>
      <c r="B2245" s="8"/>
      <c r="C2245" s="15" t="s">
        <v>120</v>
      </c>
      <c r="D2245" s="6">
        <v>69</v>
      </c>
      <c r="E2245" s="12" t="s">
        <v>31</v>
      </c>
      <c r="F2245" s="14">
        <v>2</v>
      </c>
      <c r="G2245" s="13" t="s">
        <v>57</v>
      </c>
      <c r="H2245" s="10">
        <v>6</v>
      </c>
      <c r="I2245" s="13" t="s">
        <v>42</v>
      </c>
      <c r="J2245" s="12" t="s">
        <v>523</v>
      </c>
      <c r="K2245" s="11" t="str">
        <f>VLOOKUP(Table7[[#This Row],[CID]],ALY,2,FALSE)</f>
        <v>Avoiding Ambiguity &amp; Redundancy</v>
      </c>
    </row>
    <row r="2246" spans="1:11" x14ac:dyDescent="0.2">
      <c r="A2246" s="8" t="str">
        <f>Table7[[#This Row],[Test No.]]&amp;Table7[[#This Row],[Section]]&amp;Table7[[#This Row],[Q. No.]]</f>
        <v>P30E70</v>
      </c>
      <c r="B2246" s="8"/>
      <c r="C2246" s="15" t="s">
        <v>120</v>
      </c>
      <c r="D2246" s="6">
        <v>70</v>
      </c>
      <c r="E2246" s="12" t="s">
        <v>31</v>
      </c>
      <c r="F2246" s="14">
        <v>2</v>
      </c>
      <c r="G2246" s="13" t="s">
        <v>57</v>
      </c>
      <c r="H2246" s="10">
        <v>4</v>
      </c>
      <c r="I2246" s="13" t="s">
        <v>40</v>
      </c>
      <c r="J2246" s="12" t="s">
        <v>516</v>
      </c>
      <c r="K2246" s="11" t="str">
        <f>VLOOKUP(Table7[[#This Row],[CID]],ALY,2,FALSE)</f>
        <v>Transitions &amp; Topic Sentences</v>
      </c>
    </row>
    <row r="2247" spans="1:11" x14ac:dyDescent="0.2">
      <c r="A2247" s="8" t="str">
        <f>Table7[[#This Row],[Test No.]]&amp;Table7[[#This Row],[Section]]&amp;Table7[[#This Row],[Q. No.]]</f>
        <v>P30E71</v>
      </c>
      <c r="B2247" s="8"/>
      <c r="C2247" s="15" t="s">
        <v>120</v>
      </c>
      <c r="D2247" s="6">
        <v>71</v>
      </c>
      <c r="E2247" s="12" t="s">
        <v>31</v>
      </c>
      <c r="F2247" s="14">
        <v>1</v>
      </c>
      <c r="G2247" s="14" t="s">
        <v>59</v>
      </c>
      <c r="H2247" s="10">
        <v>2</v>
      </c>
      <c r="I2247" s="13" t="s">
        <v>38</v>
      </c>
      <c r="J2247" s="12" t="s">
        <v>395</v>
      </c>
      <c r="K2247" s="11" t="str">
        <f>VLOOKUP(Table7[[#This Row],[CID]],ALY,2,FALSE)</f>
        <v>Verb Forms/Tense Agreement</v>
      </c>
    </row>
    <row r="2248" spans="1:11" x14ac:dyDescent="0.2">
      <c r="A2248" s="8" t="str">
        <f>Table7[[#This Row],[Test No.]]&amp;Table7[[#This Row],[Section]]&amp;Table7[[#This Row],[Q. No.]]</f>
        <v>P30E72</v>
      </c>
      <c r="B2248" s="8"/>
      <c r="C2248" s="15" t="s">
        <v>120</v>
      </c>
      <c r="D2248" s="6">
        <v>72</v>
      </c>
      <c r="E2248" s="12" t="s">
        <v>31</v>
      </c>
      <c r="F2248" s="14">
        <v>2</v>
      </c>
      <c r="G2248" s="13" t="s">
        <v>57</v>
      </c>
      <c r="H2248" s="10">
        <v>6</v>
      </c>
      <c r="I2248" s="13" t="s">
        <v>42</v>
      </c>
      <c r="J2248" s="12" t="s">
        <v>521</v>
      </c>
      <c r="K2248" s="11" t="str">
        <f>VLOOKUP(Table7[[#This Row],[CID]],ALY,2,FALSE)</f>
        <v>Word Choice</v>
      </c>
    </row>
    <row r="2249" spans="1:11" x14ac:dyDescent="0.2">
      <c r="A2249" s="8" t="str">
        <f>Table7[[#This Row],[Test No.]]&amp;Table7[[#This Row],[Section]]&amp;Table7[[#This Row],[Q. No.]]</f>
        <v>P30E73</v>
      </c>
      <c r="B2249" s="8"/>
      <c r="C2249" s="15" t="s">
        <v>120</v>
      </c>
      <c r="D2249" s="6">
        <v>73</v>
      </c>
      <c r="E2249" s="12" t="s">
        <v>31</v>
      </c>
      <c r="F2249" s="14">
        <v>1</v>
      </c>
      <c r="G2249" s="14" t="s">
        <v>59</v>
      </c>
      <c r="H2249" s="10">
        <v>3</v>
      </c>
      <c r="I2249" s="13" t="s">
        <v>39</v>
      </c>
      <c r="J2249" s="12" t="s">
        <v>402</v>
      </c>
      <c r="K2249" s="11" t="str">
        <f>VLOOKUP(Table7[[#This Row],[CID]],ALY,2,FALSE)</f>
        <v>Faulty Modifier</v>
      </c>
    </row>
    <row r="2250" spans="1:11" x14ac:dyDescent="0.2">
      <c r="A2250" s="8" t="str">
        <f>Table7[[#This Row],[Test No.]]&amp;Table7[[#This Row],[Section]]&amp;Table7[[#This Row],[Q. No.]]</f>
        <v>P30E74</v>
      </c>
      <c r="B2250" s="8"/>
      <c r="C2250" s="15" t="s">
        <v>120</v>
      </c>
      <c r="D2250" s="6">
        <v>74</v>
      </c>
      <c r="E2250" s="12" t="s">
        <v>31</v>
      </c>
      <c r="F2250" s="14">
        <v>2</v>
      </c>
      <c r="G2250" s="13" t="s">
        <v>57</v>
      </c>
      <c r="H2250" s="10">
        <v>6</v>
      </c>
      <c r="I2250" s="13" t="s">
        <v>42</v>
      </c>
      <c r="J2250" s="12" t="s">
        <v>523</v>
      </c>
      <c r="K2250" s="11" t="str">
        <f>VLOOKUP(Table7[[#This Row],[CID]],ALY,2,FALSE)</f>
        <v>Avoiding Ambiguity &amp; Redundancy</v>
      </c>
    </row>
    <row r="2251" spans="1:11" x14ac:dyDescent="0.2">
      <c r="A2251" s="8" t="str">
        <f>Table7[[#This Row],[Test No.]]&amp;Table7[[#This Row],[Section]]&amp;Table7[[#This Row],[Q. No.]]</f>
        <v>P30E75</v>
      </c>
      <c r="B2251" s="8"/>
      <c r="C2251" s="15" t="s">
        <v>120</v>
      </c>
      <c r="D2251" s="6">
        <v>75</v>
      </c>
      <c r="E2251" s="12" t="s">
        <v>31</v>
      </c>
      <c r="F2251" s="14">
        <v>2</v>
      </c>
      <c r="G2251" s="13" t="s">
        <v>57</v>
      </c>
      <c r="H2251" s="10">
        <v>5</v>
      </c>
      <c r="I2251" s="13" t="s">
        <v>41</v>
      </c>
      <c r="J2251" s="12" t="s">
        <v>520</v>
      </c>
      <c r="K2251" s="11" t="str">
        <f>VLOOKUP(Table7[[#This Row],[CID]],ALY,2,FALSE)</f>
        <v>Reorganization</v>
      </c>
    </row>
    <row r="2252" spans="1:11" x14ac:dyDescent="0.2">
      <c r="A2252" s="8" t="str">
        <f>Table7[[#This Row],[Test No.]]&amp;Table7[[#This Row],[Section]]&amp;Table7[[#This Row],[Q. No.]]</f>
        <v>P31E1</v>
      </c>
      <c r="B2252" s="8"/>
      <c r="C2252" s="15" t="s">
        <v>119</v>
      </c>
      <c r="D2252" s="6">
        <v>1</v>
      </c>
      <c r="E2252" s="12" t="s">
        <v>31</v>
      </c>
      <c r="F2252" s="14">
        <v>1</v>
      </c>
      <c r="G2252" s="14" t="s">
        <v>59</v>
      </c>
      <c r="H2252" s="10">
        <v>2</v>
      </c>
      <c r="I2252" s="13" t="s">
        <v>38</v>
      </c>
      <c r="J2252" s="12" t="s">
        <v>398</v>
      </c>
      <c r="K2252" s="11" t="str">
        <f>VLOOKUP(Table7[[#This Row],[CID]],ALY,2,FALSE)</f>
        <v>Idioms</v>
      </c>
    </row>
    <row r="2253" spans="1:11" x14ac:dyDescent="0.2">
      <c r="A2253" s="8" t="str">
        <f>Table7[[#This Row],[Test No.]]&amp;Table7[[#This Row],[Section]]&amp;Table7[[#This Row],[Q. No.]]</f>
        <v>P31E2</v>
      </c>
      <c r="B2253" s="8"/>
      <c r="C2253" s="15" t="s">
        <v>119</v>
      </c>
      <c r="D2253" s="6">
        <v>2</v>
      </c>
      <c r="E2253" s="12" t="s">
        <v>31</v>
      </c>
      <c r="F2253" s="14">
        <v>2</v>
      </c>
      <c r="G2253" s="13" t="s">
        <v>57</v>
      </c>
      <c r="H2253" s="10">
        <v>6</v>
      </c>
      <c r="I2253" s="13" t="s">
        <v>42</v>
      </c>
      <c r="J2253" s="12" t="s">
        <v>523</v>
      </c>
      <c r="K2253" s="11" t="str">
        <f>VLOOKUP(Table7[[#This Row],[CID]],ALY,2,FALSE)</f>
        <v>Avoiding Ambiguity &amp; Redundancy</v>
      </c>
    </row>
    <row r="2254" spans="1:11" x14ac:dyDescent="0.2">
      <c r="A2254" s="8" t="str">
        <f>Table7[[#This Row],[Test No.]]&amp;Table7[[#This Row],[Section]]&amp;Table7[[#This Row],[Q. No.]]</f>
        <v>P31E3</v>
      </c>
      <c r="B2254" s="8"/>
      <c r="C2254" s="15" t="s">
        <v>119</v>
      </c>
      <c r="D2254" s="6">
        <v>3</v>
      </c>
      <c r="E2254" s="12" t="s">
        <v>31</v>
      </c>
      <c r="F2254" s="14">
        <v>2</v>
      </c>
      <c r="G2254" s="13" t="s">
        <v>57</v>
      </c>
      <c r="H2254" s="10">
        <v>4</v>
      </c>
      <c r="I2254" s="13" t="s">
        <v>40</v>
      </c>
      <c r="J2254" s="12" t="s">
        <v>512</v>
      </c>
      <c r="K2254" s="11" t="str">
        <f>VLOOKUP(Table7[[#This Row],[CID]],ALY,2,FALSE)</f>
        <v>Additional Detail &amp; Evidence</v>
      </c>
    </row>
    <row r="2255" spans="1:11" x14ac:dyDescent="0.2">
      <c r="A2255" s="8" t="str">
        <f>Table7[[#This Row],[Test No.]]&amp;Table7[[#This Row],[Section]]&amp;Table7[[#This Row],[Q. No.]]</f>
        <v>P31E4</v>
      </c>
      <c r="B2255" s="8"/>
      <c r="C2255" s="15" t="s">
        <v>119</v>
      </c>
      <c r="D2255" s="6">
        <v>4</v>
      </c>
      <c r="E2255" s="12" t="s">
        <v>31</v>
      </c>
      <c r="F2255" s="14">
        <v>1</v>
      </c>
      <c r="G2255" s="14" t="s">
        <v>59</v>
      </c>
      <c r="H2255" s="10">
        <v>2</v>
      </c>
      <c r="I2255" s="13" t="s">
        <v>38</v>
      </c>
      <c r="J2255" s="12" t="s">
        <v>395</v>
      </c>
      <c r="K2255" s="11" t="str">
        <f>VLOOKUP(Table7[[#This Row],[CID]],ALY,2,FALSE)</f>
        <v>Verb Forms/Tense Agreement</v>
      </c>
    </row>
    <row r="2256" spans="1:11" x14ac:dyDescent="0.2">
      <c r="A2256" s="8" t="str">
        <f>Table7[[#This Row],[Test No.]]&amp;Table7[[#This Row],[Section]]&amp;Table7[[#This Row],[Q. No.]]</f>
        <v>P31E5</v>
      </c>
      <c r="B2256" s="8"/>
      <c r="C2256" s="15" t="s">
        <v>119</v>
      </c>
      <c r="D2256" s="6">
        <v>5</v>
      </c>
      <c r="E2256" s="12" t="s">
        <v>31</v>
      </c>
      <c r="F2256" s="14">
        <v>1</v>
      </c>
      <c r="G2256" s="14" t="s">
        <v>59</v>
      </c>
      <c r="H2256" s="10">
        <v>3</v>
      </c>
      <c r="I2256" s="13" t="s">
        <v>39</v>
      </c>
      <c r="J2256" s="12" t="s">
        <v>399</v>
      </c>
      <c r="K2256" s="11" t="str">
        <f>VLOOKUP(Table7[[#This Row],[CID]],ALY,2,FALSE)</f>
        <v>Sentence Fragment</v>
      </c>
    </row>
    <row r="2257" spans="1:11" x14ac:dyDescent="0.2">
      <c r="A2257" s="8" t="str">
        <f>Table7[[#This Row],[Test No.]]&amp;Table7[[#This Row],[Section]]&amp;Table7[[#This Row],[Q. No.]]</f>
        <v>P31E6</v>
      </c>
      <c r="B2257" s="8"/>
      <c r="C2257" s="15" t="s">
        <v>119</v>
      </c>
      <c r="D2257" s="6">
        <v>6</v>
      </c>
      <c r="E2257" s="12" t="s">
        <v>31</v>
      </c>
      <c r="F2257" s="14">
        <v>2</v>
      </c>
      <c r="G2257" s="13" t="s">
        <v>57</v>
      </c>
      <c r="H2257" s="10">
        <v>5</v>
      </c>
      <c r="I2257" s="13" t="s">
        <v>41</v>
      </c>
      <c r="J2257" s="12" t="s">
        <v>518</v>
      </c>
      <c r="K2257" s="11" t="str">
        <f>VLOOKUP(Table7[[#This Row],[CID]],ALY,2,FALSE)</f>
        <v>Unity &amp; Coherence</v>
      </c>
    </row>
    <row r="2258" spans="1:11" x14ac:dyDescent="0.2">
      <c r="A2258" s="8" t="str">
        <f>Table7[[#This Row],[Test No.]]&amp;Table7[[#This Row],[Section]]&amp;Table7[[#This Row],[Q. No.]]</f>
        <v>P31E7</v>
      </c>
      <c r="B2258" s="8"/>
      <c r="C2258" s="15" t="s">
        <v>119</v>
      </c>
      <c r="D2258" s="6">
        <v>7</v>
      </c>
      <c r="E2258" s="12" t="s">
        <v>31</v>
      </c>
      <c r="F2258" s="14">
        <v>1</v>
      </c>
      <c r="G2258" s="14" t="s">
        <v>59</v>
      </c>
      <c r="H2258" s="14">
        <v>1</v>
      </c>
      <c r="I2258" s="14" t="s">
        <v>37</v>
      </c>
      <c r="J2258" s="12" t="s">
        <v>388</v>
      </c>
      <c r="K2258" s="11" t="str">
        <f>VLOOKUP(Table7[[#This Row],[CID]],ALY,2,FALSE)</f>
        <v>Apostrophes</v>
      </c>
    </row>
    <row r="2259" spans="1:11" x14ac:dyDescent="0.2">
      <c r="A2259" s="8" t="str">
        <f>Table7[[#This Row],[Test No.]]&amp;Table7[[#This Row],[Section]]&amp;Table7[[#This Row],[Q. No.]]</f>
        <v>P31E8</v>
      </c>
      <c r="B2259" s="8"/>
      <c r="C2259" s="15" t="s">
        <v>119</v>
      </c>
      <c r="D2259" s="6">
        <v>8</v>
      </c>
      <c r="E2259" s="12" t="s">
        <v>31</v>
      </c>
      <c r="F2259" s="14">
        <v>1</v>
      </c>
      <c r="G2259" s="14" t="s">
        <v>59</v>
      </c>
      <c r="H2259" s="10">
        <v>2</v>
      </c>
      <c r="I2259" s="13" t="s">
        <v>38</v>
      </c>
      <c r="J2259" s="12" t="s">
        <v>396</v>
      </c>
      <c r="K2259" s="11" t="str">
        <f>VLOOKUP(Table7[[#This Row],[CID]],ALY,2,FALSE)</f>
        <v>Comparisons</v>
      </c>
    </row>
    <row r="2260" spans="1:11" x14ac:dyDescent="0.2">
      <c r="A2260" s="8" t="str">
        <f>Table7[[#This Row],[Test No.]]&amp;Table7[[#This Row],[Section]]&amp;Table7[[#This Row],[Q. No.]]</f>
        <v>P31E9</v>
      </c>
      <c r="B2260" s="8"/>
      <c r="C2260" s="15" t="s">
        <v>119</v>
      </c>
      <c r="D2260" s="6">
        <v>9</v>
      </c>
      <c r="E2260" s="12" t="s">
        <v>31</v>
      </c>
      <c r="F2260" s="14">
        <v>1</v>
      </c>
      <c r="G2260" s="14" t="s">
        <v>59</v>
      </c>
      <c r="H2260" s="14">
        <v>1</v>
      </c>
      <c r="I2260" s="14" t="s">
        <v>37</v>
      </c>
      <c r="J2260" s="12" t="s">
        <v>387</v>
      </c>
      <c r="K2260" s="11" t="str">
        <f>VLOOKUP(Table7[[#This Row],[CID]],ALY,2,FALSE)</f>
        <v>Commas</v>
      </c>
    </row>
    <row r="2261" spans="1:11" x14ac:dyDescent="0.2">
      <c r="A2261" s="8" t="str">
        <f>Table7[[#This Row],[Test No.]]&amp;Table7[[#This Row],[Section]]&amp;Table7[[#This Row],[Q. No.]]</f>
        <v>P31E10</v>
      </c>
      <c r="B2261" s="8"/>
      <c r="C2261" s="15" t="s">
        <v>119</v>
      </c>
      <c r="D2261" s="6">
        <v>10</v>
      </c>
      <c r="E2261" s="12" t="s">
        <v>31</v>
      </c>
      <c r="F2261" s="14">
        <v>1</v>
      </c>
      <c r="G2261" s="14" t="s">
        <v>59</v>
      </c>
      <c r="H2261" s="14">
        <v>1</v>
      </c>
      <c r="I2261" s="14" t="s">
        <v>37</v>
      </c>
      <c r="J2261" s="12" t="s">
        <v>387</v>
      </c>
      <c r="K2261" s="11" t="str">
        <f>VLOOKUP(Table7[[#This Row],[CID]],ALY,2,FALSE)</f>
        <v>Commas</v>
      </c>
    </row>
    <row r="2262" spans="1:11" x14ac:dyDescent="0.2">
      <c r="A2262" s="8" t="str">
        <f>Table7[[#This Row],[Test No.]]&amp;Table7[[#This Row],[Section]]&amp;Table7[[#This Row],[Q. No.]]</f>
        <v>P31E11</v>
      </c>
      <c r="B2262" s="8"/>
      <c r="C2262" s="15" t="s">
        <v>119</v>
      </c>
      <c r="D2262" s="6">
        <v>11</v>
      </c>
      <c r="E2262" s="12" t="s">
        <v>31</v>
      </c>
      <c r="F2262" s="14">
        <v>2</v>
      </c>
      <c r="G2262" s="13" t="s">
        <v>57</v>
      </c>
      <c r="H2262" s="10">
        <v>5</v>
      </c>
      <c r="I2262" s="13" t="s">
        <v>41</v>
      </c>
      <c r="J2262" s="12" t="s">
        <v>520</v>
      </c>
      <c r="K2262" s="11" t="str">
        <f>VLOOKUP(Table7[[#This Row],[CID]],ALY,2,FALSE)</f>
        <v>Reorganization</v>
      </c>
    </row>
    <row r="2263" spans="1:11" x14ac:dyDescent="0.2">
      <c r="A2263" s="8" t="str">
        <f>Table7[[#This Row],[Test No.]]&amp;Table7[[#This Row],[Section]]&amp;Table7[[#This Row],[Q. No.]]</f>
        <v>P31E12</v>
      </c>
      <c r="B2263" s="8"/>
      <c r="C2263" s="15" t="s">
        <v>119</v>
      </c>
      <c r="D2263" s="6">
        <v>12</v>
      </c>
      <c r="E2263" s="12" t="s">
        <v>31</v>
      </c>
      <c r="F2263" s="14">
        <v>2</v>
      </c>
      <c r="G2263" s="13" t="s">
        <v>57</v>
      </c>
      <c r="H2263" s="10">
        <v>4</v>
      </c>
      <c r="I2263" s="13" t="s">
        <v>40</v>
      </c>
      <c r="J2263" s="12" t="s">
        <v>516</v>
      </c>
      <c r="K2263" s="11" t="str">
        <f>VLOOKUP(Table7[[#This Row],[CID]],ALY,2,FALSE)</f>
        <v>Transitions &amp; Topic Sentences</v>
      </c>
    </row>
    <row r="2264" spans="1:11" x14ac:dyDescent="0.2">
      <c r="A2264" s="8" t="str">
        <f>Table7[[#This Row],[Test No.]]&amp;Table7[[#This Row],[Section]]&amp;Table7[[#This Row],[Q. No.]]</f>
        <v>P31E13</v>
      </c>
      <c r="B2264" s="8"/>
      <c r="C2264" s="15" t="s">
        <v>119</v>
      </c>
      <c r="D2264" s="6">
        <v>13</v>
      </c>
      <c r="E2264" s="12" t="s">
        <v>31</v>
      </c>
      <c r="F2264" s="14">
        <v>1</v>
      </c>
      <c r="G2264" s="14" t="s">
        <v>59</v>
      </c>
      <c r="H2264" s="10">
        <v>3</v>
      </c>
      <c r="I2264" s="13" t="s">
        <v>39</v>
      </c>
      <c r="J2264" s="12" t="s">
        <v>402</v>
      </c>
      <c r="K2264" s="11" t="str">
        <f>VLOOKUP(Table7[[#This Row],[CID]],ALY,2,FALSE)</f>
        <v>Faulty Modifier</v>
      </c>
    </row>
    <row r="2265" spans="1:11" x14ac:dyDescent="0.2">
      <c r="A2265" s="8" t="str">
        <f>Table7[[#This Row],[Test No.]]&amp;Table7[[#This Row],[Section]]&amp;Table7[[#This Row],[Q. No.]]</f>
        <v>P31E14</v>
      </c>
      <c r="B2265" s="8"/>
      <c r="C2265" s="15" t="s">
        <v>119</v>
      </c>
      <c r="D2265" s="6">
        <v>14</v>
      </c>
      <c r="E2265" s="12" t="s">
        <v>31</v>
      </c>
      <c r="F2265" s="14">
        <v>1</v>
      </c>
      <c r="G2265" s="14" t="s">
        <v>59</v>
      </c>
      <c r="H2265" s="10">
        <v>2</v>
      </c>
      <c r="I2265" s="13" t="s">
        <v>38</v>
      </c>
      <c r="J2265" s="12" t="s">
        <v>398</v>
      </c>
      <c r="K2265" s="11" t="str">
        <f>VLOOKUP(Table7[[#This Row],[CID]],ALY,2,FALSE)</f>
        <v>Idioms</v>
      </c>
    </row>
    <row r="2266" spans="1:11" x14ac:dyDescent="0.2">
      <c r="A2266" s="8" t="str">
        <f>Table7[[#This Row],[Test No.]]&amp;Table7[[#This Row],[Section]]&amp;Table7[[#This Row],[Q. No.]]</f>
        <v>P31E15</v>
      </c>
      <c r="B2266" s="8"/>
      <c r="C2266" s="15" t="s">
        <v>119</v>
      </c>
      <c r="D2266" s="6">
        <v>15</v>
      </c>
      <c r="E2266" s="12" t="s">
        <v>31</v>
      </c>
      <c r="F2266" s="14">
        <v>2</v>
      </c>
      <c r="G2266" s="13" t="s">
        <v>57</v>
      </c>
      <c r="H2266" s="10">
        <v>4</v>
      </c>
      <c r="I2266" s="13" t="s">
        <v>40</v>
      </c>
      <c r="J2266" s="12" t="s">
        <v>513</v>
      </c>
      <c r="K2266" s="11" t="str">
        <f>VLOOKUP(Table7[[#This Row],[CID]],ALY,2,FALSE)</f>
        <v>Writer's Goal</v>
      </c>
    </row>
    <row r="2267" spans="1:11" x14ac:dyDescent="0.2">
      <c r="A2267" s="8" t="str">
        <f>Table7[[#This Row],[Test No.]]&amp;Table7[[#This Row],[Section]]&amp;Table7[[#This Row],[Q. No.]]</f>
        <v>P31E16</v>
      </c>
      <c r="B2267" s="8"/>
      <c r="C2267" s="15" t="s">
        <v>119</v>
      </c>
      <c r="D2267" s="6">
        <v>16</v>
      </c>
      <c r="E2267" s="12" t="s">
        <v>31</v>
      </c>
      <c r="F2267" s="14">
        <v>1</v>
      </c>
      <c r="G2267" s="14" t="s">
        <v>59</v>
      </c>
      <c r="H2267" s="10">
        <v>2</v>
      </c>
      <c r="I2267" s="13" t="s">
        <v>38</v>
      </c>
      <c r="J2267" s="12" t="s">
        <v>395</v>
      </c>
      <c r="K2267" s="11" t="str">
        <f>VLOOKUP(Table7[[#This Row],[CID]],ALY,2,FALSE)</f>
        <v>Verb Forms/Tense Agreement</v>
      </c>
    </row>
    <row r="2268" spans="1:11" x14ac:dyDescent="0.2">
      <c r="A2268" s="8" t="str">
        <f>Table7[[#This Row],[Test No.]]&amp;Table7[[#This Row],[Section]]&amp;Table7[[#This Row],[Q. No.]]</f>
        <v>P31E17</v>
      </c>
      <c r="B2268" s="8"/>
      <c r="C2268" s="15" t="s">
        <v>119</v>
      </c>
      <c r="D2268" s="6">
        <v>17</v>
      </c>
      <c r="E2268" s="12" t="s">
        <v>31</v>
      </c>
      <c r="F2268" s="14">
        <v>1</v>
      </c>
      <c r="G2268" s="14" t="s">
        <v>59</v>
      </c>
      <c r="H2268" s="10">
        <v>2</v>
      </c>
      <c r="I2268" s="13" t="s">
        <v>38</v>
      </c>
      <c r="J2268" s="12" t="s">
        <v>397</v>
      </c>
      <c r="K2268" s="11" t="str">
        <f>VLOOKUP(Table7[[#This Row],[CID]],ALY,2,FALSE)</f>
        <v>Word Choice</v>
      </c>
    </row>
    <row r="2269" spans="1:11" x14ac:dyDescent="0.2">
      <c r="A2269" s="8" t="str">
        <f>Table7[[#This Row],[Test No.]]&amp;Table7[[#This Row],[Section]]&amp;Table7[[#This Row],[Q. No.]]</f>
        <v>P31E18</v>
      </c>
      <c r="B2269" s="8"/>
      <c r="C2269" s="15" t="s">
        <v>119</v>
      </c>
      <c r="D2269" s="6">
        <v>18</v>
      </c>
      <c r="E2269" s="12" t="s">
        <v>31</v>
      </c>
      <c r="F2269" s="14">
        <v>1</v>
      </c>
      <c r="G2269" s="14" t="s">
        <v>59</v>
      </c>
      <c r="H2269" s="14">
        <v>1</v>
      </c>
      <c r="I2269" s="14" t="s">
        <v>37</v>
      </c>
      <c r="J2269" s="12" t="s">
        <v>388</v>
      </c>
      <c r="K2269" s="11" t="str">
        <f>VLOOKUP(Table7[[#This Row],[CID]],ALY,2,FALSE)</f>
        <v>Apostrophes</v>
      </c>
    </row>
    <row r="2270" spans="1:11" x14ac:dyDescent="0.2">
      <c r="A2270" s="8" t="str">
        <f>Table7[[#This Row],[Test No.]]&amp;Table7[[#This Row],[Section]]&amp;Table7[[#This Row],[Q. No.]]</f>
        <v>P31E19</v>
      </c>
      <c r="B2270" s="8"/>
      <c r="C2270" s="15" t="s">
        <v>119</v>
      </c>
      <c r="D2270" s="6">
        <v>19</v>
      </c>
      <c r="E2270" s="12" t="s">
        <v>31</v>
      </c>
      <c r="F2270" s="14">
        <v>1</v>
      </c>
      <c r="G2270" s="14" t="s">
        <v>59</v>
      </c>
      <c r="H2270" s="10">
        <v>3</v>
      </c>
      <c r="I2270" s="13" t="s">
        <v>39</v>
      </c>
      <c r="J2270" s="12" t="s">
        <v>401</v>
      </c>
      <c r="K2270" s="11" t="str">
        <f>VLOOKUP(Table7[[#This Row],[CID]],ALY,2,FALSE)</f>
        <v>Parallel Construction</v>
      </c>
    </row>
    <row r="2271" spans="1:11" x14ac:dyDescent="0.2">
      <c r="A2271" s="8" t="str">
        <f>Table7[[#This Row],[Test No.]]&amp;Table7[[#This Row],[Section]]&amp;Table7[[#This Row],[Q. No.]]</f>
        <v>P31E20</v>
      </c>
      <c r="B2271" s="8"/>
      <c r="C2271" s="15" t="s">
        <v>119</v>
      </c>
      <c r="D2271" s="6">
        <v>20</v>
      </c>
      <c r="E2271" s="12" t="s">
        <v>31</v>
      </c>
      <c r="F2271" s="14">
        <v>2</v>
      </c>
      <c r="G2271" s="13" t="s">
        <v>57</v>
      </c>
      <c r="H2271" s="10">
        <v>5</v>
      </c>
      <c r="I2271" s="13" t="s">
        <v>41</v>
      </c>
      <c r="J2271" s="12" t="s">
        <v>520</v>
      </c>
      <c r="K2271" s="11" t="str">
        <f>VLOOKUP(Table7[[#This Row],[CID]],ALY,2,FALSE)</f>
        <v>Reorganization</v>
      </c>
    </row>
    <row r="2272" spans="1:11" x14ac:dyDescent="0.2">
      <c r="A2272" s="8" t="str">
        <f>Table7[[#This Row],[Test No.]]&amp;Table7[[#This Row],[Section]]&amp;Table7[[#This Row],[Q. No.]]</f>
        <v>P31E21</v>
      </c>
      <c r="B2272" s="8"/>
      <c r="C2272" s="15" t="s">
        <v>119</v>
      </c>
      <c r="D2272" s="6">
        <v>21</v>
      </c>
      <c r="E2272" s="12" t="s">
        <v>31</v>
      </c>
      <c r="F2272" s="14">
        <v>1</v>
      </c>
      <c r="G2272" s="14" t="s">
        <v>59</v>
      </c>
      <c r="H2272" s="14">
        <v>1</v>
      </c>
      <c r="I2272" s="14" t="s">
        <v>37</v>
      </c>
      <c r="J2272" s="12" t="s">
        <v>390</v>
      </c>
      <c r="K2272" s="11" t="str">
        <f>VLOOKUP(Table7[[#This Row],[CID]],ALY,2,FALSE)</f>
        <v>Semicolons</v>
      </c>
    </row>
    <row r="2273" spans="1:11" x14ac:dyDescent="0.2">
      <c r="A2273" s="8" t="str">
        <f>Table7[[#This Row],[Test No.]]&amp;Table7[[#This Row],[Section]]&amp;Table7[[#This Row],[Q. No.]]</f>
        <v>P31E22</v>
      </c>
      <c r="B2273" s="8"/>
      <c r="C2273" s="15" t="s">
        <v>119</v>
      </c>
      <c r="D2273" s="6">
        <v>22</v>
      </c>
      <c r="E2273" s="12" t="s">
        <v>31</v>
      </c>
      <c r="F2273" s="14">
        <v>2</v>
      </c>
      <c r="G2273" s="13" t="s">
        <v>57</v>
      </c>
      <c r="H2273" s="10">
        <v>6</v>
      </c>
      <c r="I2273" s="13" t="s">
        <v>42</v>
      </c>
      <c r="J2273" s="12" t="s">
        <v>523</v>
      </c>
      <c r="K2273" s="11" t="str">
        <f>VLOOKUP(Table7[[#This Row],[CID]],ALY,2,FALSE)</f>
        <v>Avoiding Ambiguity &amp; Redundancy</v>
      </c>
    </row>
    <row r="2274" spans="1:11" x14ac:dyDescent="0.2">
      <c r="A2274" s="8" t="str">
        <f>Table7[[#This Row],[Test No.]]&amp;Table7[[#This Row],[Section]]&amp;Table7[[#This Row],[Q. No.]]</f>
        <v>P31E23</v>
      </c>
      <c r="B2274" s="8"/>
      <c r="C2274" s="15" t="s">
        <v>119</v>
      </c>
      <c r="D2274" s="6">
        <v>23</v>
      </c>
      <c r="E2274" s="12" t="s">
        <v>31</v>
      </c>
      <c r="F2274" s="14">
        <v>2</v>
      </c>
      <c r="G2274" s="13" t="s">
        <v>57</v>
      </c>
      <c r="H2274" s="10">
        <v>4</v>
      </c>
      <c r="I2274" s="13" t="s">
        <v>40</v>
      </c>
      <c r="J2274" s="12" t="s">
        <v>514</v>
      </c>
      <c r="K2274" s="11" t="str">
        <f>VLOOKUP(Table7[[#This Row],[CID]],ALY,2,FALSE)</f>
        <v>Relation to Paragraph/Essay</v>
      </c>
    </row>
    <row r="2275" spans="1:11" x14ac:dyDescent="0.2">
      <c r="A2275" s="8" t="str">
        <f>Table7[[#This Row],[Test No.]]&amp;Table7[[#This Row],[Section]]&amp;Table7[[#This Row],[Q. No.]]</f>
        <v>P31E24</v>
      </c>
      <c r="B2275" s="8"/>
      <c r="C2275" s="15" t="s">
        <v>119</v>
      </c>
      <c r="D2275" s="6">
        <v>24</v>
      </c>
      <c r="E2275" s="12" t="s">
        <v>31</v>
      </c>
      <c r="F2275" s="14">
        <v>2</v>
      </c>
      <c r="G2275" s="13" t="s">
        <v>57</v>
      </c>
      <c r="H2275" s="10">
        <v>4</v>
      </c>
      <c r="I2275" s="13" t="s">
        <v>40</v>
      </c>
      <c r="J2275" s="12" t="s">
        <v>516</v>
      </c>
      <c r="K2275" s="11" t="str">
        <f>VLOOKUP(Table7[[#This Row],[CID]],ALY,2,FALSE)</f>
        <v>Transitions &amp; Topic Sentences</v>
      </c>
    </row>
    <row r="2276" spans="1:11" x14ac:dyDescent="0.2">
      <c r="A2276" s="8" t="str">
        <f>Table7[[#This Row],[Test No.]]&amp;Table7[[#This Row],[Section]]&amp;Table7[[#This Row],[Q. No.]]</f>
        <v>P31E25</v>
      </c>
      <c r="B2276" s="8"/>
      <c r="C2276" s="15" t="s">
        <v>119</v>
      </c>
      <c r="D2276" s="6">
        <v>25</v>
      </c>
      <c r="E2276" s="12" t="s">
        <v>31</v>
      </c>
      <c r="F2276" s="14">
        <v>2</v>
      </c>
      <c r="G2276" s="13" t="s">
        <v>57</v>
      </c>
      <c r="H2276" s="10">
        <v>5</v>
      </c>
      <c r="I2276" s="13" t="s">
        <v>41</v>
      </c>
      <c r="J2276" s="12" t="s">
        <v>518</v>
      </c>
      <c r="K2276" s="11" t="str">
        <f>VLOOKUP(Table7[[#This Row],[CID]],ALY,2,FALSE)</f>
        <v>Unity &amp; Coherence</v>
      </c>
    </row>
    <row r="2277" spans="1:11" x14ac:dyDescent="0.2">
      <c r="A2277" s="8" t="str">
        <f>Table7[[#This Row],[Test No.]]&amp;Table7[[#This Row],[Section]]&amp;Table7[[#This Row],[Q. No.]]</f>
        <v>P31E26</v>
      </c>
      <c r="B2277" s="8"/>
      <c r="C2277" s="15" t="s">
        <v>119</v>
      </c>
      <c r="D2277" s="6">
        <v>26</v>
      </c>
      <c r="E2277" s="12" t="s">
        <v>31</v>
      </c>
      <c r="F2277" s="14">
        <v>2</v>
      </c>
      <c r="G2277" s="13" t="s">
        <v>57</v>
      </c>
      <c r="H2277" s="10">
        <v>6</v>
      </c>
      <c r="I2277" s="13" t="s">
        <v>42</v>
      </c>
      <c r="J2277" s="12" t="s">
        <v>522</v>
      </c>
      <c r="K2277" s="11" t="str">
        <f>VLOOKUP(Table7[[#This Row],[CID]],ALY,2,FALSE)</f>
        <v>Effectiveness</v>
      </c>
    </row>
    <row r="2278" spans="1:11" x14ac:dyDescent="0.2">
      <c r="A2278" s="8" t="str">
        <f>Table7[[#This Row],[Test No.]]&amp;Table7[[#This Row],[Section]]&amp;Table7[[#This Row],[Q. No.]]</f>
        <v>P31E27</v>
      </c>
      <c r="B2278" s="8"/>
      <c r="C2278" s="15" t="s">
        <v>119</v>
      </c>
      <c r="D2278" s="6">
        <v>27</v>
      </c>
      <c r="E2278" s="12" t="s">
        <v>31</v>
      </c>
      <c r="F2278" s="14">
        <v>1</v>
      </c>
      <c r="G2278" s="14" t="s">
        <v>59</v>
      </c>
      <c r="H2278" s="10">
        <v>2</v>
      </c>
      <c r="I2278" s="13" t="s">
        <v>38</v>
      </c>
      <c r="J2278" s="12" t="s">
        <v>394</v>
      </c>
      <c r="K2278" s="11" t="str">
        <f>VLOOKUP(Table7[[#This Row],[CID]],ALY,2,FALSE)</f>
        <v>Pronouns</v>
      </c>
    </row>
    <row r="2279" spans="1:11" x14ac:dyDescent="0.2">
      <c r="A2279" s="8" t="str">
        <f>Table7[[#This Row],[Test No.]]&amp;Table7[[#This Row],[Section]]&amp;Table7[[#This Row],[Q. No.]]</f>
        <v>P31E28</v>
      </c>
      <c r="B2279" s="8"/>
      <c r="C2279" s="15" t="s">
        <v>119</v>
      </c>
      <c r="D2279" s="6">
        <v>28</v>
      </c>
      <c r="E2279" s="12" t="s">
        <v>31</v>
      </c>
      <c r="F2279" s="14">
        <v>2</v>
      </c>
      <c r="G2279" s="13" t="s">
        <v>57</v>
      </c>
      <c r="H2279" s="10">
        <v>4</v>
      </c>
      <c r="I2279" s="13" t="s">
        <v>40</v>
      </c>
      <c r="J2279" s="12" t="s">
        <v>512</v>
      </c>
      <c r="K2279" s="11" t="str">
        <f>VLOOKUP(Table7[[#This Row],[CID]],ALY,2,FALSE)</f>
        <v>Additional Detail &amp; Evidence</v>
      </c>
    </row>
    <row r="2280" spans="1:11" x14ac:dyDescent="0.2">
      <c r="A2280" s="8" t="str">
        <f>Table7[[#This Row],[Test No.]]&amp;Table7[[#This Row],[Section]]&amp;Table7[[#This Row],[Q. No.]]</f>
        <v>P31E29</v>
      </c>
      <c r="B2280" s="8"/>
      <c r="C2280" s="15" t="s">
        <v>119</v>
      </c>
      <c r="D2280" s="6">
        <v>29</v>
      </c>
      <c r="E2280" s="12" t="s">
        <v>31</v>
      </c>
      <c r="F2280" s="14">
        <v>1</v>
      </c>
      <c r="G2280" s="14" t="s">
        <v>59</v>
      </c>
      <c r="H2280" s="14">
        <v>1</v>
      </c>
      <c r="I2280" s="14" t="s">
        <v>37</v>
      </c>
      <c r="J2280" s="12" t="s">
        <v>387</v>
      </c>
      <c r="K2280" s="11" t="str">
        <f>VLOOKUP(Table7[[#This Row],[CID]],ALY,2,FALSE)</f>
        <v>Commas</v>
      </c>
    </row>
    <row r="2281" spans="1:11" x14ac:dyDescent="0.2">
      <c r="A2281" s="8" t="str">
        <f>Table7[[#This Row],[Test No.]]&amp;Table7[[#This Row],[Section]]&amp;Table7[[#This Row],[Q. No.]]</f>
        <v>P31E30</v>
      </c>
      <c r="B2281" s="8"/>
      <c r="C2281" s="15" t="s">
        <v>119</v>
      </c>
      <c r="D2281" s="6">
        <v>30</v>
      </c>
      <c r="E2281" s="12" t="s">
        <v>31</v>
      </c>
      <c r="F2281" s="14">
        <v>2</v>
      </c>
      <c r="G2281" s="13" t="s">
        <v>57</v>
      </c>
      <c r="H2281" s="10">
        <v>5</v>
      </c>
      <c r="I2281" s="13" t="s">
        <v>41</v>
      </c>
      <c r="J2281" s="12" t="s">
        <v>520</v>
      </c>
      <c r="K2281" s="11" t="str">
        <f>VLOOKUP(Table7[[#This Row],[CID]],ALY,2,FALSE)</f>
        <v>Reorganization</v>
      </c>
    </row>
    <row r="2282" spans="1:11" x14ac:dyDescent="0.2">
      <c r="A2282" s="8" t="str">
        <f>Table7[[#This Row],[Test No.]]&amp;Table7[[#This Row],[Section]]&amp;Table7[[#This Row],[Q. No.]]</f>
        <v>P31E31</v>
      </c>
      <c r="B2282" s="8"/>
      <c r="C2282" s="15" t="s">
        <v>119</v>
      </c>
      <c r="D2282" s="6">
        <v>31</v>
      </c>
      <c r="E2282" s="12" t="s">
        <v>31</v>
      </c>
      <c r="F2282" s="14">
        <v>1</v>
      </c>
      <c r="G2282" s="14" t="s">
        <v>59</v>
      </c>
      <c r="H2282" s="14">
        <v>1</v>
      </c>
      <c r="I2282" s="14" t="s">
        <v>37</v>
      </c>
      <c r="J2282" s="12" t="s">
        <v>387</v>
      </c>
      <c r="K2282" s="11" t="str">
        <f>VLOOKUP(Table7[[#This Row],[CID]],ALY,2,FALSE)</f>
        <v>Commas</v>
      </c>
    </row>
    <row r="2283" spans="1:11" x14ac:dyDescent="0.2">
      <c r="A2283" s="8" t="str">
        <f>Table7[[#This Row],[Test No.]]&amp;Table7[[#This Row],[Section]]&amp;Table7[[#This Row],[Q. No.]]</f>
        <v>P31E32</v>
      </c>
      <c r="B2283" s="8"/>
      <c r="C2283" s="15" t="s">
        <v>119</v>
      </c>
      <c r="D2283" s="6">
        <v>32</v>
      </c>
      <c r="E2283" s="12" t="s">
        <v>31</v>
      </c>
      <c r="F2283" s="14">
        <v>2</v>
      </c>
      <c r="G2283" s="13" t="s">
        <v>57</v>
      </c>
      <c r="H2283" s="10">
        <v>6</v>
      </c>
      <c r="I2283" s="13" t="s">
        <v>42</v>
      </c>
      <c r="J2283" s="12" t="s">
        <v>521</v>
      </c>
      <c r="K2283" s="11" t="str">
        <f>VLOOKUP(Table7[[#This Row],[CID]],ALY,2,FALSE)</f>
        <v>Word Choice</v>
      </c>
    </row>
    <row r="2284" spans="1:11" x14ac:dyDescent="0.2">
      <c r="A2284" s="8" t="str">
        <f>Table7[[#This Row],[Test No.]]&amp;Table7[[#This Row],[Section]]&amp;Table7[[#This Row],[Q. No.]]</f>
        <v>P31E33</v>
      </c>
      <c r="B2284" s="8"/>
      <c r="C2284" s="15" t="s">
        <v>119</v>
      </c>
      <c r="D2284" s="6">
        <v>33</v>
      </c>
      <c r="E2284" s="12" t="s">
        <v>31</v>
      </c>
      <c r="F2284" s="14">
        <v>2</v>
      </c>
      <c r="G2284" s="13" t="s">
        <v>57</v>
      </c>
      <c r="H2284" s="10">
        <v>5</v>
      </c>
      <c r="I2284" s="13" t="s">
        <v>41</v>
      </c>
      <c r="J2284" s="12" t="s">
        <v>518</v>
      </c>
      <c r="K2284" s="11" t="str">
        <f>VLOOKUP(Table7[[#This Row],[CID]],ALY,2,FALSE)</f>
        <v>Unity &amp; Coherence</v>
      </c>
    </row>
    <row r="2285" spans="1:11" x14ac:dyDescent="0.2">
      <c r="A2285" s="8" t="str">
        <f>Table7[[#This Row],[Test No.]]&amp;Table7[[#This Row],[Section]]&amp;Table7[[#This Row],[Q. No.]]</f>
        <v>P31E34</v>
      </c>
      <c r="B2285" s="8"/>
      <c r="C2285" s="15" t="s">
        <v>119</v>
      </c>
      <c r="D2285" s="6">
        <v>34</v>
      </c>
      <c r="E2285" s="12" t="s">
        <v>31</v>
      </c>
      <c r="F2285" s="14">
        <v>1</v>
      </c>
      <c r="G2285" s="14" t="s">
        <v>59</v>
      </c>
      <c r="H2285" s="10">
        <v>2</v>
      </c>
      <c r="I2285" s="13" t="s">
        <v>38</v>
      </c>
      <c r="J2285" s="12" t="s">
        <v>395</v>
      </c>
      <c r="K2285" s="11" t="str">
        <f>VLOOKUP(Table7[[#This Row],[CID]],ALY,2,FALSE)</f>
        <v>Verb Forms/Tense Agreement</v>
      </c>
    </row>
    <row r="2286" spans="1:11" x14ac:dyDescent="0.2">
      <c r="A2286" s="8" t="str">
        <f>Table7[[#This Row],[Test No.]]&amp;Table7[[#This Row],[Section]]&amp;Table7[[#This Row],[Q. No.]]</f>
        <v>P31E35</v>
      </c>
      <c r="B2286" s="8"/>
      <c r="C2286" s="15" t="s">
        <v>119</v>
      </c>
      <c r="D2286" s="6">
        <v>35</v>
      </c>
      <c r="E2286" s="12" t="s">
        <v>31</v>
      </c>
      <c r="F2286" s="14">
        <v>2</v>
      </c>
      <c r="G2286" s="13" t="s">
        <v>57</v>
      </c>
      <c r="H2286" s="10">
        <v>6</v>
      </c>
      <c r="I2286" s="13" t="s">
        <v>42</v>
      </c>
      <c r="J2286" s="12" t="s">
        <v>522</v>
      </c>
      <c r="K2286" s="11" t="str">
        <f>VLOOKUP(Table7[[#This Row],[CID]],ALY,2,FALSE)</f>
        <v>Effectiveness</v>
      </c>
    </row>
    <row r="2287" spans="1:11" x14ac:dyDescent="0.2">
      <c r="A2287" s="8" t="str">
        <f>Table7[[#This Row],[Test No.]]&amp;Table7[[#This Row],[Section]]&amp;Table7[[#This Row],[Q. No.]]</f>
        <v>P31E36</v>
      </c>
      <c r="B2287" s="8"/>
      <c r="C2287" s="15" t="s">
        <v>119</v>
      </c>
      <c r="D2287" s="6">
        <v>36</v>
      </c>
      <c r="E2287" s="12" t="s">
        <v>31</v>
      </c>
      <c r="F2287" s="14">
        <v>2</v>
      </c>
      <c r="G2287" s="13" t="s">
        <v>57</v>
      </c>
      <c r="H2287" s="10">
        <v>4</v>
      </c>
      <c r="I2287" s="13" t="s">
        <v>40</v>
      </c>
      <c r="J2287" s="12" t="s">
        <v>514</v>
      </c>
      <c r="K2287" s="11" t="str">
        <f>VLOOKUP(Table7[[#This Row],[CID]],ALY,2,FALSE)</f>
        <v>Relation to Paragraph/Essay</v>
      </c>
    </row>
    <row r="2288" spans="1:11" x14ac:dyDescent="0.2">
      <c r="A2288" s="8" t="str">
        <f>Table7[[#This Row],[Test No.]]&amp;Table7[[#This Row],[Section]]&amp;Table7[[#This Row],[Q. No.]]</f>
        <v>P31E37</v>
      </c>
      <c r="B2288" s="8"/>
      <c r="C2288" s="15" t="s">
        <v>119</v>
      </c>
      <c r="D2288" s="6">
        <v>37</v>
      </c>
      <c r="E2288" s="12" t="s">
        <v>31</v>
      </c>
      <c r="F2288" s="14">
        <v>1</v>
      </c>
      <c r="G2288" s="14" t="s">
        <v>59</v>
      </c>
      <c r="H2288" s="14">
        <v>1</v>
      </c>
      <c r="I2288" s="14" t="s">
        <v>37</v>
      </c>
      <c r="J2288" s="12" t="s">
        <v>388</v>
      </c>
      <c r="K2288" s="11" t="str">
        <f>VLOOKUP(Table7[[#This Row],[CID]],ALY,2,FALSE)</f>
        <v>Apostrophes</v>
      </c>
    </row>
    <row r="2289" spans="1:11" x14ac:dyDescent="0.2">
      <c r="A2289" s="8" t="str">
        <f>Table7[[#This Row],[Test No.]]&amp;Table7[[#This Row],[Section]]&amp;Table7[[#This Row],[Q. No.]]</f>
        <v>P31E38</v>
      </c>
      <c r="B2289" s="8"/>
      <c r="C2289" s="15" t="s">
        <v>119</v>
      </c>
      <c r="D2289" s="6">
        <v>38</v>
      </c>
      <c r="E2289" s="12" t="s">
        <v>31</v>
      </c>
      <c r="F2289" s="14">
        <v>2</v>
      </c>
      <c r="G2289" s="13" t="s">
        <v>57</v>
      </c>
      <c r="H2289" s="10">
        <v>6</v>
      </c>
      <c r="I2289" s="13" t="s">
        <v>42</v>
      </c>
      <c r="J2289" s="12" t="s">
        <v>523</v>
      </c>
      <c r="K2289" s="11" t="str">
        <f>VLOOKUP(Table7[[#This Row],[CID]],ALY,2,FALSE)</f>
        <v>Avoiding Ambiguity &amp; Redundancy</v>
      </c>
    </row>
    <row r="2290" spans="1:11" x14ac:dyDescent="0.2">
      <c r="A2290" s="8" t="str">
        <f>Table7[[#This Row],[Test No.]]&amp;Table7[[#This Row],[Section]]&amp;Table7[[#This Row],[Q. No.]]</f>
        <v>P31E39</v>
      </c>
      <c r="B2290" s="8"/>
      <c r="C2290" s="15" t="s">
        <v>119</v>
      </c>
      <c r="D2290" s="6">
        <v>39</v>
      </c>
      <c r="E2290" s="12" t="s">
        <v>31</v>
      </c>
      <c r="F2290" s="14">
        <v>1</v>
      </c>
      <c r="G2290" s="14" t="s">
        <v>59</v>
      </c>
      <c r="H2290" s="10">
        <v>2</v>
      </c>
      <c r="I2290" s="13" t="s">
        <v>38</v>
      </c>
      <c r="J2290" s="12" t="s">
        <v>397</v>
      </c>
      <c r="K2290" s="11" t="str">
        <f>VLOOKUP(Table7[[#This Row],[CID]],ALY,2,FALSE)</f>
        <v>Word Choice</v>
      </c>
    </row>
    <row r="2291" spans="1:11" x14ac:dyDescent="0.2">
      <c r="A2291" s="8" t="str">
        <f>Table7[[#This Row],[Test No.]]&amp;Table7[[#This Row],[Section]]&amp;Table7[[#This Row],[Q. No.]]</f>
        <v>P31E40</v>
      </c>
      <c r="B2291" s="8"/>
      <c r="C2291" s="15" t="s">
        <v>119</v>
      </c>
      <c r="D2291" s="6">
        <v>40</v>
      </c>
      <c r="E2291" s="12" t="s">
        <v>31</v>
      </c>
      <c r="F2291" s="14">
        <v>2</v>
      </c>
      <c r="G2291" s="13" t="s">
        <v>57</v>
      </c>
      <c r="H2291" s="10">
        <v>4</v>
      </c>
      <c r="I2291" s="13" t="s">
        <v>40</v>
      </c>
      <c r="J2291" s="12" t="s">
        <v>512</v>
      </c>
      <c r="K2291" s="11" t="str">
        <f>VLOOKUP(Table7[[#This Row],[CID]],ALY,2,FALSE)</f>
        <v>Additional Detail &amp; Evidence</v>
      </c>
    </row>
    <row r="2292" spans="1:11" x14ac:dyDescent="0.2">
      <c r="A2292" s="8" t="str">
        <f>Table7[[#This Row],[Test No.]]&amp;Table7[[#This Row],[Section]]&amp;Table7[[#This Row],[Q. No.]]</f>
        <v>P31E41</v>
      </c>
      <c r="B2292" s="8"/>
      <c r="C2292" s="15" t="s">
        <v>119</v>
      </c>
      <c r="D2292" s="6">
        <v>41</v>
      </c>
      <c r="E2292" s="12" t="s">
        <v>31</v>
      </c>
      <c r="F2292" s="14">
        <v>1</v>
      </c>
      <c r="G2292" s="14" t="s">
        <v>59</v>
      </c>
      <c r="H2292" s="14">
        <v>1</v>
      </c>
      <c r="I2292" s="14" t="s">
        <v>37</v>
      </c>
      <c r="J2292" s="12" t="s">
        <v>387</v>
      </c>
      <c r="K2292" s="11" t="str">
        <f>VLOOKUP(Table7[[#This Row],[CID]],ALY,2,FALSE)</f>
        <v>Commas</v>
      </c>
    </row>
    <row r="2293" spans="1:11" x14ac:dyDescent="0.2">
      <c r="A2293" s="8" t="str">
        <f>Table7[[#This Row],[Test No.]]&amp;Table7[[#This Row],[Section]]&amp;Table7[[#This Row],[Q. No.]]</f>
        <v>P31E42</v>
      </c>
      <c r="B2293" s="8"/>
      <c r="C2293" s="15" t="s">
        <v>119</v>
      </c>
      <c r="D2293" s="6">
        <v>42</v>
      </c>
      <c r="E2293" s="12" t="s">
        <v>31</v>
      </c>
      <c r="F2293" s="14">
        <v>2</v>
      </c>
      <c r="G2293" s="13" t="s">
        <v>57</v>
      </c>
      <c r="H2293" s="10">
        <v>4</v>
      </c>
      <c r="I2293" s="13" t="s">
        <v>40</v>
      </c>
      <c r="J2293" s="12" t="s">
        <v>512</v>
      </c>
      <c r="K2293" s="11" t="str">
        <f>VLOOKUP(Table7[[#This Row],[CID]],ALY,2,FALSE)</f>
        <v>Additional Detail &amp; Evidence</v>
      </c>
    </row>
    <row r="2294" spans="1:11" x14ac:dyDescent="0.2">
      <c r="A2294" s="8" t="str">
        <f>Table7[[#This Row],[Test No.]]&amp;Table7[[#This Row],[Section]]&amp;Table7[[#This Row],[Q. No.]]</f>
        <v>P31E43</v>
      </c>
      <c r="B2294" s="8"/>
      <c r="C2294" s="15" t="s">
        <v>119</v>
      </c>
      <c r="D2294" s="6">
        <v>43</v>
      </c>
      <c r="E2294" s="12" t="s">
        <v>31</v>
      </c>
      <c r="F2294" s="14">
        <v>1</v>
      </c>
      <c r="G2294" s="14" t="s">
        <v>59</v>
      </c>
      <c r="H2294" s="10">
        <v>2</v>
      </c>
      <c r="I2294" s="13" t="s">
        <v>38</v>
      </c>
      <c r="J2294" s="12" t="s">
        <v>398</v>
      </c>
      <c r="K2294" s="11" t="str">
        <f>VLOOKUP(Table7[[#This Row],[CID]],ALY,2,FALSE)</f>
        <v>Idioms</v>
      </c>
    </row>
    <row r="2295" spans="1:11" x14ac:dyDescent="0.2">
      <c r="A2295" s="8" t="str">
        <f>Table7[[#This Row],[Test No.]]&amp;Table7[[#This Row],[Section]]&amp;Table7[[#This Row],[Q. No.]]</f>
        <v>P31E44</v>
      </c>
      <c r="B2295" s="8"/>
      <c r="C2295" s="15" t="s">
        <v>119</v>
      </c>
      <c r="D2295" s="6">
        <v>44</v>
      </c>
      <c r="E2295" s="12" t="s">
        <v>31</v>
      </c>
      <c r="F2295" s="14">
        <v>2</v>
      </c>
      <c r="G2295" s="13" t="s">
        <v>57</v>
      </c>
      <c r="H2295" s="10">
        <v>5</v>
      </c>
      <c r="I2295" s="13" t="s">
        <v>41</v>
      </c>
      <c r="J2295" s="12" t="s">
        <v>518</v>
      </c>
      <c r="K2295" s="11" t="str">
        <f>VLOOKUP(Table7[[#This Row],[CID]],ALY,2,FALSE)</f>
        <v>Unity &amp; Coherence</v>
      </c>
    </row>
    <row r="2296" spans="1:11" x14ac:dyDescent="0.2">
      <c r="A2296" s="8" t="str">
        <f>Table7[[#This Row],[Test No.]]&amp;Table7[[#This Row],[Section]]&amp;Table7[[#This Row],[Q. No.]]</f>
        <v>P31E45</v>
      </c>
      <c r="B2296" s="8"/>
      <c r="C2296" s="15" t="s">
        <v>119</v>
      </c>
      <c r="D2296" s="6">
        <v>45</v>
      </c>
      <c r="E2296" s="12" t="s">
        <v>31</v>
      </c>
      <c r="F2296" s="14">
        <v>2</v>
      </c>
      <c r="G2296" s="13" t="s">
        <v>57</v>
      </c>
      <c r="H2296" s="10">
        <v>5</v>
      </c>
      <c r="I2296" s="13" t="s">
        <v>41</v>
      </c>
      <c r="J2296" s="12" t="s">
        <v>519</v>
      </c>
      <c r="K2296" s="11" t="str">
        <f>VLOOKUP(Table7[[#This Row],[CID]],ALY,2,FALSE)</f>
        <v>Opening/Transitional/Closing</v>
      </c>
    </row>
    <row r="2297" spans="1:11" x14ac:dyDescent="0.2">
      <c r="A2297" s="8" t="str">
        <f>Table7[[#This Row],[Test No.]]&amp;Table7[[#This Row],[Section]]&amp;Table7[[#This Row],[Q. No.]]</f>
        <v>P31E46</v>
      </c>
      <c r="B2297" s="8"/>
      <c r="C2297" s="15" t="s">
        <v>119</v>
      </c>
      <c r="D2297" s="6">
        <v>46</v>
      </c>
      <c r="E2297" s="12" t="s">
        <v>31</v>
      </c>
      <c r="F2297" s="14">
        <v>1</v>
      </c>
      <c r="G2297" s="14" t="s">
        <v>59</v>
      </c>
      <c r="H2297" s="10">
        <v>2</v>
      </c>
      <c r="I2297" s="13" t="s">
        <v>38</v>
      </c>
      <c r="J2297" s="12" t="s">
        <v>398</v>
      </c>
      <c r="K2297" s="11" t="str">
        <f>VLOOKUP(Table7[[#This Row],[CID]],ALY,2,FALSE)</f>
        <v>Idioms</v>
      </c>
    </row>
    <row r="2298" spans="1:11" x14ac:dyDescent="0.2">
      <c r="A2298" s="8" t="str">
        <f>Table7[[#This Row],[Test No.]]&amp;Table7[[#This Row],[Section]]&amp;Table7[[#This Row],[Q. No.]]</f>
        <v>P31E47</v>
      </c>
      <c r="B2298" s="8"/>
      <c r="C2298" s="15" t="s">
        <v>119</v>
      </c>
      <c r="D2298" s="6">
        <v>47</v>
      </c>
      <c r="E2298" s="12" t="s">
        <v>31</v>
      </c>
      <c r="F2298" s="14">
        <v>1</v>
      </c>
      <c r="G2298" s="14" t="s">
        <v>59</v>
      </c>
      <c r="H2298" s="14">
        <v>1</v>
      </c>
      <c r="I2298" s="14" t="s">
        <v>37</v>
      </c>
      <c r="J2298" s="12" t="s">
        <v>388</v>
      </c>
      <c r="K2298" s="11" t="str">
        <f>VLOOKUP(Table7[[#This Row],[CID]],ALY,2,FALSE)</f>
        <v>Apostrophes</v>
      </c>
    </row>
    <row r="2299" spans="1:11" x14ac:dyDescent="0.2">
      <c r="A2299" s="8" t="str">
        <f>Table7[[#This Row],[Test No.]]&amp;Table7[[#This Row],[Section]]&amp;Table7[[#This Row],[Q. No.]]</f>
        <v>P31E48</v>
      </c>
      <c r="B2299" s="8"/>
      <c r="C2299" s="15" t="s">
        <v>119</v>
      </c>
      <c r="D2299" s="6">
        <v>48</v>
      </c>
      <c r="E2299" s="12" t="s">
        <v>31</v>
      </c>
      <c r="F2299" s="14">
        <v>2</v>
      </c>
      <c r="G2299" s="13" t="s">
        <v>57</v>
      </c>
      <c r="H2299" s="10">
        <v>5</v>
      </c>
      <c r="I2299" s="13" t="s">
        <v>41</v>
      </c>
      <c r="J2299" s="12" t="s">
        <v>518</v>
      </c>
      <c r="K2299" s="11" t="str">
        <f>VLOOKUP(Table7[[#This Row],[CID]],ALY,2,FALSE)</f>
        <v>Unity &amp; Coherence</v>
      </c>
    </row>
    <row r="2300" spans="1:11" x14ac:dyDescent="0.2">
      <c r="A2300" s="8" t="str">
        <f>Table7[[#This Row],[Test No.]]&amp;Table7[[#This Row],[Section]]&amp;Table7[[#This Row],[Q. No.]]</f>
        <v>P31E49</v>
      </c>
      <c r="B2300" s="8"/>
      <c r="C2300" s="15" t="s">
        <v>119</v>
      </c>
      <c r="D2300" s="6">
        <v>49</v>
      </c>
      <c r="E2300" s="12" t="s">
        <v>31</v>
      </c>
      <c r="F2300" s="14">
        <v>1</v>
      </c>
      <c r="G2300" s="14" t="s">
        <v>59</v>
      </c>
      <c r="H2300" s="14">
        <v>1</v>
      </c>
      <c r="I2300" s="14" t="s">
        <v>37</v>
      </c>
      <c r="J2300" s="12" t="s">
        <v>387</v>
      </c>
      <c r="K2300" s="11" t="str">
        <f>VLOOKUP(Table7[[#This Row],[CID]],ALY,2,FALSE)</f>
        <v>Commas</v>
      </c>
    </row>
    <row r="2301" spans="1:11" x14ac:dyDescent="0.2">
      <c r="A2301" s="8" t="str">
        <f>Table7[[#This Row],[Test No.]]&amp;Table7[[#This Row],[Section]]&amp;Table7[[#This Row],[Q. No.]]</f>
        <v>P31E50</v>
      </c>
      <c r="B2301" s="8"/>
      <c r="C2301" s="15" t="s">
        <v>119</v>
      </c>
      <c r="D2301" s="6">
        <v>50</v>
      </c>
      <c r="E2301" s="12" t="s">
        <v>31</v>
      </c>
      <c r="F2301" s="14">
        <v>1</v>
      </c>
      <c r="G2301" s="14" t="s">
        <v>59</v>
      </c>
      <c r="H2301" s="10">
        <v>3</v>
      </c>
      <c r="I2301" s="13" t="s">
        <v>39</v>
      </c>
      <c r="J2301" s="12" t="s">
        <v>401</v>
      </c>
      <c r="K2301" s="11" t="str">
        <f>VLOOKUP(Table7[[#This Row],[CID]],ALY,2,FALSE)</f>
        <v>Parallel Construction</v>
      </c>
    </row>
    <row r="2302" spans="1:11" x14ac:dyDescent="0.2">
      <c r="A2302" s="8" t="str">
        <f>Table7[[#This Row],[Test No.]]&amp;Table7[[#This Row],[Section]]&amp;Table7[[#This Row],[Q. No.]]</f>
        <v>P31E51</v>
      </c>
      <c r="B2302" s="8"/>
      <c r="C2302" s="15" t="s">
        <v>119</v>
      </c>
      <c r="D2302" s="6">
        <v>51</v>
      </c>
      <c r="E2302" s="12" t="s">
        <v>31</v>
      </c>
      <c r="F2302" s="14">
        <v>1</v>
      </c>
      <c r="G2302" s="14" t="s">
        <v>59</v>
      </c>
      <c r="H2302" s="10">
        <v>3</v>
      </c>
      <c r="I2302" s="13" t="s">
        <v>39</v>
      </c>
      <c r="J2302" s="12" t="s">
        <v>400</v>
      </c>
      <c r="K2302" s="11" t="str">
        <f>VLOOKUP(Table7[[#This Row],[CID]],ALY,2,FALSE)</f>
        <v>Run-On Sentence</v>
      </c>
    </row>
    <row r="2303" spans="1:11" x14ac:dyDescent="0.2">
      <c r="A2303" s="8" t="str">
        <f>Table7[[#This Row],[Test No.]]&amp;Table7[[#This Row],[Section]]&amp;Table7[[#This Row],[Q. No.]]</f>
        <v>P31E52</v>
      </c>
      <c r="B2303" s="8"/>
      <c r="C2303" s="15" t="s">
        <v>119</v>
      </c>
      <c r="D2303" s="6">
        <v>52</v>
      </c>
      <c r="E2303" s="12" t="s">
        <v>31</v>
      </c>
      <c r="F2303" s="14">
        <v>2</v>
      </c>
      <c r="G2303" s="13" t="s">
        <v>57</v>
      </c>
      <c r="H2303" s="10">
        <v>6</v>
      </c>
      <c r="I2303" s="13" t="s">
        <v>42</v>
      </c>
      <c r="J2303" s="12" t="s">
        <v>522</v>
      </c>
      <c r="K2303" s="11" t="str">
        <f>VLOOKUP(Table7[[#This Row],[CID]],ALY,2,FALSE)</f>
        <v>Effectiveness</v>
      </c>
    </row>
    <row r="2304" spans="1:11" x14ac:dyDescent="0.2">
      <c r="A2304" s="8" t="str">
        <f>Table7[[#This Row],[Test No.]]&amp;Table7[[#This Row],[Section]]&amp;Table7[[#This Row],[Q. No.]]</f>
        <v>P31E53</v>
      </c>
      <c r="B2304" s="8"/>
      <c r="C2304" s="15" t="s">
        <v>119</v>
      </c>
      <c r="D2304" s="6">
        <v>53</v>
      </c>
      <c r="E2304" s="12" t="s">
        <v>31</v>
      </c>
      <c r="F2304" s="14">
        <v>2</v>
      </c>
      <c r="G2304" s="13" t="s">
        <v>57</v>
      </c>
      <c r="H2304" s="10">
        <v>4</v>
      </c>
      <c r="I2304" s="13" t="s">
        <v>40</v>
      </c>
      <c r="J2304" s="12" t="s">
        <v>516</v>
      </c>
      <c r="K2304" s="11" t="str">
        <f>VLOOKUP(Table7[[#This Row],[CID]],ALY,2,FALSE)</f>
        <v>Transitions &amp; Topic Sentences</v>
      </c>
    </row>
    <row r="2305" spans="1:11" x14ac:dyDescent="0.2">
      <c r="A2305" s="8" t="str">
        <f>Table7[[#This Row],[Test No.]]&amp;Table7[[#This Row],[Section]]&amp;Table7[[#This Row],[Q. No.]]</f>
        <v>P31E54</v>
      </c>
      <c r="B2305" s="8"/>
      <c r="C2305" s="15" t="s">
        <v>119</v>
      </c>
      <c r="D2305" s="6">
        <v>54</v>
      </c>
      <c r="E2305" s="12" t="s">
        <v>31</v>
      </c>
      <c r="F2305" s="14">
        <v>1</v>
      </c>
      <c r="G2305" s="14" t="s">
        <v>59</v>
      </c>
      <c r="H2305" s="10">
        <v>2</v>
      </c>
      <c r="I2305" s="13" t="s">
        <v>38</v>
      </c>
      <c r="J2305" s="12" t="s">
        <v>398</v>
      </c>
      <c r="K2305" s="11" t="str">
        <f>VLOOKUP(Table7[[#This Row],[CID]],ALY,2,FALSE)</f>
        <v>Idioms</v>
      </c>
    </row>
    <row r="2306" spans="1:11" x14ac:dyDescent="0.2">
      <c r="A2306" s="8" t="str">
        <f>Table7[[#This Row],[Test No.]]&amp;Table7[[#This Row],[Section]]&amp;Table7[[#This Row],[Q. No.]]</f>
        <v>P31E55</v>
      </c>
      <c r="B2306" s="8"/>
      <c r="C2306" s="15" t="s">
        <v>119</v>
      </c>
      <c r="D2306" s="6">
        <v>55</v>
      </c>
      <c r="E2306" s="12" t="s">
        <v>31</v>
      </c>
      <c r="F2306" s="14">
        <v>2</v>
      </c>
      <c r="G2306" s="13" t="s">
        <v>57</v>
      </c>
      <c r="H2306" s="10">
        <v>6</v>
      </c>
      <c r="I2306" s="13" t="s">
        <v>42</v>
      </c>
      <c r="J2306" s="12" t="s">
        <v>521</v>
      </c>
      <c r="K2306" s="11" t="str">
        <f>VLOOKUP(Table7[[#This Row],[CID]],ALY,2,FALSE)</f>
        <v>Word Choice</v>
      </c>
    </row>
    <row r="2307" spans="1:11" x14ac:dyDescent="0.2">
      <c r="A2307" s="8" t="str">
        <f>Table7[[#This Row],[Test No.]]&amp;Table7[[#This Row],[Section]]&amp;Table7[[#This Row],[Q. No.]]</f>
        <v>P31E56</v>
      </c>
      <c r="B2307" s="8"/>
      <c r="C2307" s="15" t="s">
        <v>119</v>
      </c>
      <c r="D2307" s="6">
        <v>56</v>
      </c>
      <c r="E2307" s="12" t="s">
        <v>31</v>
      </c>
      <c r="F2307" s="14">
        <v>2</v>
      </c>
      <c r="G2307" s="13" t="s">
        <v>57</v>
      </c>
      <c r="H2307" s="10">
        <v>6</v>
      </c>
      <c r="I2307" s="13" t="s">
        <v>42</v>
      </c>
      <c r="J2307" s="12" t="s">
        <v>523</v>
      </c>
      <c r="K2307" s="11" t="str">
        <f>VLOOKUP(Table7[[#This Row],[CID]],ALY,2,FALSE)</f>
        <v>Avoiding Ambiguity &amp; Redundancy</v>
      </c>
    </row>
    <row r="2308" spans="1:11" x14ac:dyDescent="0.2">
      <c r="A2308" s="8" t="str">
        <f>Table7[[#This Row],[Test No.]]&amp;Table7[[#This Row],[Section]]&amp;Table7[[#This Row],[Q. No.]]</f>
        <v>P31E57</v>
      </c>
      <c r="B2308" s="8"/>
      <c r="C2308" s="15" t="s">
        <v>119</v>
      </c>
      <c r="D2308" s="6">
        <v>57</v>
      </c>
      <c r="E2308" s="12" t="s">
        <v>31</v>
      </c>
      <c r="F2308" s="14">
        <v>1</v>
      </c>
      <c r="G2308" s="14" t="s">
        <v>59</v>
      </c>
      <c r="H2308" s="10">
        <v>2</v>
      </c>
      <c r="I2308" s="13" t="s">
        <v>38</v>
      </c>
      <c r="J2308" s="12" t="s">
        <v>394</v>
      </c>
      <c r="K2308" s="11" t="str">
        <f>VLOOKUP(Table7[[#This Row],[CID]],ALY,2,FALSE)</f>
        <v>Pronouns</v>
      </c>
    </row>
    <row r="2309" spans="1:11" x14ac:dyDescent="0.2">
      <c r="A2309" s="8" t="str">
        <f>Table7[[#This Row],[Test No.]]&amp;Table7[[#This Row],[Section]]&amp;Table7[[#This Row],[Q. No.]]</f>
        <v>P31E58</v>
      </c>
      <c r="B2309" s="8"/>
      <c r="C2309" s="15" t="s">
        <v>119</v>
      </c>
      <c r="D2309" s="6">
        <v>58</v>
      </c>
      <c r="E2309" s="12" t="s">
        <v>31</v>
      </c>
      <c r="F2309" s="14">
        <v>1</v>
      </c>
      <c r="G2309" s="14" t="s">
        <v>59</v>
      </c>
      <c r="H2309" s="10">
        <v>3</v>
      </c>
      <c r="I2309" s="13" t="s">
        <v>39</v>
      </c>
      <c r="J2309" s="12" t="s">
        <v>402</v>
      </c>
      <c r="K2309" s="11" t="str">
        <f>VLOOKUP(Table7[[#This Row],[CID]],ALY,2,FALSE)</f>
        <v>Faulty Modifier</v>
      </c>
    </row>
    <row r="2310" spans="1:11" x14ac:dyDescent="0.2">
      <c r="A2310" s="8" t="str">
        <f>Table7[[#This Row],[Test No.]]&amp;Table7[[#This Row],[Section]]&amp;Table7[[#This Row],[Q. No.]]</f>
        <v>P31E59</v>
      </c>
      <c r="B2310" s="8"/>
      <c r="C2310" s="15" t="s">
        <v>119</v>
      </c>
      <c r="D2310" s="6">
        <v>59</v>
      </c>
      <c r="E2310" s="12" t="s">
        <v>31</v>
      </c>
      <c r="F2310" s="14">
        <v>1</v>
      </c>
      <c r="G2310" s="14" t="s">
        <v>59</v>
      </c>
      <c r="H2310" s="10">
        <v>2</v>
      </c>
      <c r="I2310" s="13" t="s">
        <v>38</v>
      </c>
      <c r="J2310" s="12" t="s">
        <v>397</v>
      </c>
      <c r="K2310" s="11" t="str">
        <f>VLOOKUP(Table7[[#This Row],[CID]],ALY,2,FALSE)</f>
        <v>Word Choice</v>
      </c>
    </row>
    <row r="2311" spans="1:11" x14ac:dyDescent="0.2">
      <c r="A2311" s="8" t="str">
        <f>Table7[[#This Row],[Test No.]]&amp;Table7[[#This Row],[Section]]&amp;Table7[[#This Row],[Q. No.]]</f>
        <v>P31E60</v>
      </c>
      <c r="B2311" s="8"/>
      <c r="C2311" s="15" t="s">
        <v>119</v>
      </c>
      <c r="D2311" s="6">
        <v>60</v>
      </c>
      <c r="E2311" s="12" t="s">
        <v>31</v>
      </c>
      <c r="F2311" s="14">
        <v>2</v>
      </c>
      <c r="G2311" s="13" t="s">
        <v>57</v>
      </c>
      <c r="H2311" s="10">
        <v>4</v>
      </c>
      <c r="I2311" s="13" t="s">
        <v>40</v>
      </c>
      <c r="J2311" s="12" t="s">
        <v>513</v>
      </c>
      <c r="K2311" s="11" t="str">
        <f>VLOOKUP(Table7[[#This Row],[CID]],ALY,2,FALSE)</f>
        <v>Writer's Goal</v>
      </c>
    </row>
    <row r="2312" spans="1:11" x14ac:dyDescent="0.2">
      <c r="A2312" s="8" t="str">
        <f>Table7[[#This Row],[Test No.]]&amp;Table7[[#This Row],[Section]]&amp;Table7[[#This Row],[Q. No.]]</f>
        <v>P31E61</v>
      </c>
      <c r="B2312" s="8"/>
      <c r="C2312" s="15" t="s">
        <v>119</v>
      </c>
      <c r="D2312" s="6">
        <v>61</v>
      </c>
      <c r="E2312" s="12" t="s">
        <v>31</v>
      </c>
      <c r="F2312" s="14">
        <v>1</v>
      </c>
      <c r="G2312" s="14" t="s">
        <v>59</v>
      </c>
      <c r="H2312" s="14">
        <v>1</v>
      </c>
      <c r="I2312" s="14" t="s">
        <v>37</v>
      </c>
      <c r="J2312" s="12" t="s">
        <v>390</v>
      </c>
      <c r="K2312" s="11" t="str">
        <f>VLOOKUP(Table7[[#This Row],[CID]],ALY,2,FALSE)</f>
        <v>Semicolons</v>
      </c>
    </row>
    <row r="2313" spans="1:11" x14ac:dyDescent="0.2">
      <c r="A2313" s="8" t="str">
        <f>Table7[[#This Row],[Test No.]]&amp;Table7[[#This Row],[Section]]&amp;Table7[[#This Row],[Q. No.]]</f>
        <v>P31E62</v>
      </c>
      <c r="B2313" s="8"/>
      <c r="C2313" s="15" t="s">
        <v>119</v>
      </c>
      <c r="D2313" s="6">
        <v>62</v>
      </c>
      <c r="E2313" s="12" t="s">
        <v>31</v>
      </c>
      <c r="F2313" s="14">
        <v>1</v>
      </c>
      <c r="G2313" s="14" t="s">
        <v>59</v>
      </c>
      <c r="H2313" s="10">
        <v>2</v>
      </c>
      <c r="I2313" s="13" t="s">
        <v>38</v>
      </c>
      <c r="J2313" s="12" t="s">
        <v>395</v>
      </c>
      <c r="K2313" s="11" t="str">
        <f>VLOOKUP(Table7[[#This Row],[CID]],ALY,2,FALSE)</f>
        <v>Verb Forms/Tense Agreement</v>
      </c>
    </row>
    <row r="2314" spans="1:11" x14ac:dyDescent="0.2">
      <c r="A2314" s="8" t="str">
        <f>Table7[[#This Row],[Test No.]]&amp;Table7[[#This Row],[Section]]&amp;Table7[[#This Row],[Q. No.]]</f>
        <v>P31E63</v>
      </c>
      <c r="B2314" s="8"/>
      <c r="C2314" s="15" t="s">
        <v>119</v>
      </c>
      <c r="D2314" s="6">
        <v>63</v>
      </c>
      <c r="E2314" s="12" t="s">
        <v>31</v>
      </c>
      <c r="F2314" s="14">
        <v>2</v>
      </c>
      <c r="G2314" s="13" t="s">
        <v>57</v>
      </c>
      <c r="H2314" s="10">
        <v>5</v>
      </c>
      <c r="I2314" s="13" t="s">
        <v>41</v>
      </c>
      <c r="J2314" s="12" t="s">
        <v>520</v>
      </c>
      <c r="K2314" s="11" t="str">
        <f>VLOOKUP(Table7[[#This Row],[CID]],ALY,2,FALSE)</f>
        <v>Reorganization</v>
      </c>
    </row>
    <row r="2315" spans="1:11" x14ac:dyDescent="0.2">
      <c r="A2315" s="8" t="str">
        <f>Table7[[#This Row],[Test No.]]&amp;Table7[[#This Row],[Section]]&amp;Table7[[#This Row],[Q. No.]]</f>
        <v>P31E64</v>
      </c>
      <c r="B2315" s="8"/>
      <c r="C2315" s="15" t="s">
        <v>119</v>
      </c>
      <c r="D2315" s="6">
        <v>64</v>
      </c>
      <c r="E2315" s="12" t="s">
        <v>31</v>
      </c>
      <c r="F2315" s="14">
        <v>1</v>
      </c>
      <c r="G2315" s="14" t="s">
        <v>59</v>
      </c>
      <c r="H2315" s="10">
        <v>3</v>
      </c>
      <c r="I2315" s="13" t="s">
        <v>39</v>
      </c>
      <c r="J2315" s="12" t="s">
        <v>401</v>
      </c>
      <c r="K2315" s="11" t="str">
        <f>VLOOKUP(Table7[[#This Row],[CID]],ALY,2,FALSE)</f>
        <v>Parallel Construction</v>
      </c>
    </row>
    <row r="2316" spans="1:11" x14ac:dyDescent="0.2">
      <c r="A2316" s="8" t="str">
        <f>Table7[[#This Row],[Test No.]]&amp;Table7[[#This Row],[Section]]&amp;Table7[[#This Row],[Q. No.]]</f>
        <v>P31E65</v>
      </c>
      <c r="B2316" s="8"/>
      <c r="C2316" s="15" t="s">
        <v>119</v>
      </c>
      <c r="D2316" s="6">
        <v>65</v>
      </c>
      <c r="E2316" s="12" t="s">
        <v>31</v>
      </c>
      <c r="F2316" s="14">
        <v>1</v>
      </c>
      <c r="G2316" s="14" t="s">
        <v>59</v>
      </c>
      <c r="H2316" s="10">
        <v>3</v>
      </c>
      <c r="I2316" s="13" t="s">
        <v>39</v>
      </c>
      <c r="J2316" s="12" t="s">
        <v>402</v>
      </c>
      <c r="K2316" s="11" t="str">
        <f>VLOOKUP(Table7[[#This Row],[CID]],ALY,2,FALSE)</f>
        <v>Faulty Modifier</v>
      </c>
    </row>
    <row r="2317" spans="1:11" x14ac:dyDescent="0.2">
      <c r="A2317" s="8" t="str">
        <f>Table7[[#This Row],[Test No.]]&amp;Table7[[#This Row],[Section]]&amp;Table7[[#This Row],[Q. No.]]</f>
        <v>P31E66</v>
      </c>
      <c r="B2317" s="8"/>
      <c r="C2317" s="15" t="s">
        <v>119</v>
      </c>
      <c r="D2317" s="6">
        <v>66</v>
      </c>
      <c r="E2317" s="12" t="s">
        <v>31</v>
      </c>
      <c r="F2317" s="14">
        <v>1</v>
      </c>
      <c r="G2317" s="14" t="s">
        <v>59</v>
      </c>
      <c r="H2317" s="14">
        <v>1</v>
      </c>
      <c r="I2317" s="14" t="s">
        <v>37</v>
      </c>
      <c r="J2317" s="12" t="s">
        <v>387</v>
      </c>
      <c r="K2317" s="11" t="str">
        <f>VLOOKUP(Table7[[#This Row],[CID]],ALY,2,FALSE)</f>
        <v>Commas</v>
      </c>
    </row>
    <row r="2318" spans="1:11" x14ac:dyDescent="0.2">
      <c r="A2318" s="8" t="str">
        <f>Table7[[#This Row],[Test No.]]&amp;Table7[[#This Row],[Section]]&amp;Table7[[#This Row],[Q. No.]]</f>
        <v>P31E67</v>
      </c>
      <c r="B2318" s="8"/>
      <c r="C2318" s="15" t="s">
        <v>119</v>
      </c>
      <c r="D2318" s="6">
        <v>67</v>
      </c>
      <c r="E2318" s="12" t="s">
        <v>31</v>
      </c>
      <c r="F2318" s="14">
        <v>1</v>
      </c>
      <c r="G2318" s="14" t="s">
        <v>59</v>
      </c>
      <c r="H2318" s="10">
        <v>2</v>
      </c>
      <c r="I2318" s="13" t="s">
        <v>38</v>
      </c>
      <c r="J2318" s="12" t="s">
        <v>395</v>
      </c>
      <c r="K2318" s="11" t="str">
        <f>VLOOKUP(Table7[[#This Row],[CID]],ALY,2,FALSE)</f>
        <v>Verb Forms/Tense Agreement</v>
      </c>
    </row>
    <row r="2319" spans="1:11" x14ac:dyDescent="0.2">
      <c r="A2319" s="8" t="str">
        <f>Table7[[#This Row],[Test No.]]&amp;Table7[[#This Row],[Section]]&amp;Table7[[#This Row],[Q. No.]]</f>
        <v>P31E68</v>
      </c>
      <c r="B2319" s="8"/>
      <c r="C2319" s="15" t="s">
        <v>119</v>
      </c>
      <c r="D2319" s="6">
        <v>68</v>
      </c>
      <c r="E2319" s="12" t="s">
        <v>31</v>
      </c>
      <c r="F2319" s="14">
        <v>2</v>
      </c>
      <c r="G2319" s="13" t="s">
        <v>57</v>
      </c>
      <c r="H2319" s="10">
        <v>5</v>
      </c>
      <c r="I2319" s="13" t="s">
        <v>41</v>
      </c>
      <c r="J2319" s="12" t="s">
        <v>519</v>
      </c>
      <c r="K2319" s="11" t="str">
        <f>VLOOKUP(Table7[[#This Row],[CID]],ALY,2,FALSE)</f>
        <v>Opening/Transitional/Closing</v>
      </c>
    </row>
    <row r="2320" spans="1:11" x14ac:dyDescent="0.2">
      <c r="A2320" s="8" t="str">
        <f>Table7[[#This Row],[Test No.]]&amp;Table7[[#This Row],[Section]]&amp;Table7[[#This Row],[Q. No.]]</f>
        <v>P31E69</v>
      </c>
      <c r="B2320" s="8"/>
      <c r="C2320" s="15" t="s">
        <v>119</v>
      </c>
      <c r="D2320" s="6">
        <v>69</v>
      </c>
      <c r="E2320" s="12" t="s">
        <v>31</v>
      </c>
      <c r="F2320" s="14">
        <v>2</v>
      </c>
      <c r="G2320" s="13" t="s">
        <v>57</v>
      </c>
      <c r="H2320" s="10">
        <v>4</v>
      </c>
      <c r="I2320" s="13" t="s">
        <v>40</v>
      </c>
      <c r="J2320" s="12" t="s">
        <v>516</v>
      </c>
      <c r="K2320" s="11" t="str">
        <f>VLOOKUP(Table7[[#This Row],[CID]],ALY,2,FALSE)</f>
        <v>Transitions &amp; Topic Sentences</v>
      </c>
    </row>
    <row r="2321" spans="1:11" x14ac:dyDescent="0.2">
      <c r="A2321" s="8" t="str">
        <f>Table7[[#This Row],[Test No.]]&amp;Table7[[#This Row],[Section]]&amp;Table7[[#This Row],[Q. No.]]</f>
        <v>P31E70</v>
      </c>
      <c r="B2321" s="8"/>
      <c r="C2321" s="15" t="s">
        <v>119</v>
      </c>
      <c r="D2321" s="6">
        <v>70</v>
      </c>
      <c r="E2321" s="12" t="s">
        <v>31</v>
      </c>
      <c r="F2321" s="14">
        <v>2</v>
      </c>
      <c r="G2321" s="13" t="s">
        <v>57</v>
      </c>
      <c r="H2321" s="10">
        <v>4</v>
      </c>
      <c r="I2321" s="13" t="s">
        <v>40</v>
      </c>
      <c r="J2321" s="12" t="s">
        <v>516</v>
      </c>
      <c r="K2321" s="11" t="str">
        <f>VLOOKUP(Table7[[#This Row],[CID]],ALY,2,FALSE)</f>
        <v>Transitions &amp; Topic Sentences</v>
      </c>
    </row>
    <row r="2322" spans="1:11" x14ac:dyDescent="0.2">
      <c r="A2322" s="8" t="str">
        <f>Table7[[#This Row],[Test No.]]&amp;Table7[[#This Row],[Section]]&amp;Table7[[#This Row],[Q. No.]]</f>
        <v>P31E71</v>
      </c>
      <c r="B2322" s="8"/>
      <c r="C2322" s="15" t="s">
        <v>119</v>
      </c>
      <c r="D2322" s="6">
        <v>71</v>
      </c>
      <c r="E2322" s="12" t="s">
        <v>31</v>
      </c>
      <c r="F2322" s="14">
        <v>1</v>
      </c>
      <c r="G2322" s="14" t="s">
        <v>59</v>
      </c>
      <c r="H2322" s="10">
        <v>2</v>
      </c>
      <c r="I2322" s="13" t="s">
        <v>38</v>
      </c>
      <c r="J2322" s="12" t="s">
        <v>397</v>
      </c>
      <c r="K2322" s="11" t="str">
        <f>VLOOKUP(Table7[[#This Row],[CID]],ALY,2,FALSE)</f>
        <v>Word Choice</v>
      </c>
    </row>
    <row r="2323" spans="1:11" x14ac:dyDescent="0.2">
      <c r="A2323" s="8" t="str">
        <f>Table7[[#This Row],[Test No.]]&amp;Table7[[#This Row],[Section]]&amp;Table7[[#This Row],[Q. No.]]</f>
        <v>P31E72</v>
      </c>
      <c r="B2323" s="8"/>
      <c r="C2323" s="15" t="s">
        <v>119</v>
      </c>
      <c r="D2323" s="6">
        <v>72</v>
      </c>
      <c r="E2323" s="12" t="s">
        <v>31</v>
      </c>
      <c r="F2323" s="14">
        <v>2</v>
      </c>
      <c r="G2323" s="13" t="s">
        <v>57</v>
      </c>
      <c r="H2323" s="10">
        <v>6</v>
      </c>
      <c r="I2323" s="13" t="s">
        <v>42</v>
      </c>
      <c r="J2323" s="12" t="s">
        <v>522</v>
      </c>
      <c r="K2323" s="11" t="str">
        <f>VLOOKUP(Table7[[#This Row],[CID]],ALY,2,FALSE)</f>
        <v>Effectiveness</v>
      </c>
    </row>
    <row r="2324" spans="1:11" x14ac:dyDescent="0.2">
      <c r="A2324" s="8" t="str">
        <f>Table7[[#This Row],[Test No.]]&amp;Table7[[#This Row],[Section]]&amp;Table7[[#This Row],[Q. No.]]</f>
        <v>P31E73</v>
      </c>
      <c r="B2324" s="8"/>
      <c r="C2324" s="15" t="s">
        <v>119</v>
      </c>
      <c r="D2324" s="6">
        <v>73</v>
      </c>
      <c r="E2324" s="12" t="s">
        <v>31</v>
      </c>
      <c r="F2324" s="14">
        <v>1</v>
      </c>
      <c r="G2324" s="14" t="s">
        <v>59</v>
      </c>
      <c r="H2324" s="10">
        <v>2</v>
      </c>
      <c r="I2324" s="13" t="s">
        <v>38</v>
      </c>
      <c r="J2324" s="12" t="s">
        <v>397</v>
      </c>
      <c r="K2324" s="11" t="str">
        <f>VLOOKUP(Table7[[#This Row],[CID]],ALY,2,FALSE)</f>
        <v>Word Choice</v>
      </c>
    </row>
    <row r="2325" spans="1:11" x14ac:dyDescent="0.2">
      <c r="A2325" s="8" t="str">
        <f>Table7[[#This Row],[Test No.]]&amp;Table7[[#This Row],[Section]]&amp;Table7[[#This Row],[Q. No.]]</f>
        <v>P31E74</v>
      </c>
      <c r="B2325" s="8"/>
      <c r="C2325" s="15" t="s">
        <v>119</v>
      </c>
      <c r="D2325" s="6">
        <v>74</v>
      </c>
      <c r="E2325" s="12" t="s">
        <v>31</v>
      </c>
      <c r="F2325" s="14">
        <v>1</v>
      </c>
      <c r="G2325" s="14" t="s">
        <v>59</v>
      </c>
      <c r="H2325" s="10">
        <v>2</v>
      </c>
      <c r="I2325" s="13" t="s">
        <v>38</v>
      </c>
      <c r="J2325" s="12" t="s">
        <v>396</v>
      </c>
      <c r="K2325" s="11" t="str">
        <f>VLOOKUP(Table7[[#This Row],[CID]],ALY,2,FALSE)</f>
        <v>Comparisons</v>
      </c>
    </row>
    <row r="2326" spans="1:11" x14ac:dyDescent="0.2">
      <c r="A2326" s="8" t="str">
        <f>Table7[[#This Row],[Test No.]]&amp;Table7[[#This Row],[Section]]&amp;Table7[[#This Row],[Q. No.]]</f>
        <v>P31E75</v>
      </c>
      <c r="B2326" s="8"/>
      <c r="C2326" s="15" t="s">
        <v>119</v>
      </c>
      <c r="D2326" s="6">
        <v>75</v>
      </c>
      <c r="E2326" s="12" t="s">
        <v>31</v>
      </c>
      <c r="F2326" s="14">
        <v>2</v>
      </c>
      <c r="G2326" s="13" t="s">
        <v>57</v>
      </c>
      <c r="H2326" s="10">
        <v>4</v>
      </c>
      <c r="I2326" s="13" t="s">
        <v>40</v>
      </c>
      <c r="J2326" s="12" t="s">
        <v>512</v>
      </c>
      <c r="K2326" s="11" t="str">
        <f>VLOOKUP(Table7[[#This Row],[CID]],ALY,2,FALSE)</f>
        <v>Additional Detail &amp; Evidence</v>
      </c>
    </row>
    <row r="2327" spans="1:11" x14ac:dyDescent="0.2">
      <c r="A2327" s="8" t="str">
        <f>Table7[[#This Row],[Test No.]]&amp;Table7[[#This Row],[Section]]&amp;Table7[[#This Row],[Q. No.]]</f>
        <v>P32E1</v>
      </c>
      <c r="B2327" s="8"/>
      <c r="C2327" s="16" t="s">
        <v>118</v>
      </c>
      <c r="D2327" s="6">
        <v>1</v>
      </c>
      <c r="E2327" s="14" t="s">
        <v>31</v>
      </c>
      <c r="F2327" s="14">
        <v>2</v>
      </c>
      <c r="G2327" s="13" t="s">
        <v>57</v>
      </c>
      <c r="H2327" s="10">
        <v>6</v>
      </c>
      <c r="I2327" s="13" t="s">
        <v>42</v>
      </c>
      <c r="J2327" s="14" t="s">
        <v>521</v>
      </c>
      <c r="K2327" s="13" t="str">
        <f>VLOOKUP(Table7[[#This Row],[CID]],ALY,2,FALSE)</f>
        <v>Word Choice</v>
      </c>
    </row>
    <row r="2328" spans="1:11" x14ac:dyDescent="0.2">
      <c r="A2328" s="8" t="str">
        <f>Table7[[#This Row],[Test No.]]&amp;Table7[[#This Row],[Section]]&amp;Table7[[#This Row],[Q. No.]]</f>
        <v>P32E2</v>
      </c>
      <c r="B2328" s="8"/>
      <c r="C2328" s="15" t="s">
        <v>118</v>
      </c>
      <c r="D2328" s="6">
        <v>2</v>
      </c>
      <c r="E2328" s="14" t="s">
        <v>31</v>
      </c>
      <c r="F2328" s="14">
        <v>1</v>
      </c>
      <c r="G2328" s="14" t="s">
        <v>59</v>
      </c>
      <c r="H2328" s="14">
        <v>1</v>
      </c>
      <c r="I2328" s="14" t="s">
        <v>37</v>
      </c>
      <c r="J2328" s="12" t="s">
        <v>387</v>
      </c>
      <c r="K2328" s="11" t="str">
        <f>VLOOKUP(Table7[[#This Row],[CID]],ALY,2,FALSE)</f>
        <v>Commas</v>
      </c>
    </row>
    <row r="2329" spans="1:11" x14ac:dyDescent="0.2">
      <c r="A2329" s="8" t="str">
        <f>Table7[[#This Row],[Test No.]]&amp;Table7[[#This Row],[Section]]&amp;Table7[[#This Row],[Q. No.]]</f>
        <v>P32E3</v>
      </c>
      <c r="B2329" s="8"/>
      <c r="C2329" s="15" t="s">
        <v>118</v>
      </c>
      <c r="D2329" s="6">
        <v>3</v>
      </c>
      <c r="E2329" s="14" t="s">
        <v>31</v>
      </c>
      <c r="F2329" s="14">
        <v>2</v>
      </c>
      <c r="G2329" s="13" t="s">
        <v>57</v>
      </c>
      <c r="H2329" s="10">
        <v>5</v>
      </c>
      <c r="I2329" s="13" t="s">
        <v>41</v>
      </c>
      <c r="J2329" s="12" t="s">
        <v>518</v>
      </c>
      <c r="K2329" s="11" t="str">
        <f>VLOOKUP(Table7[[#This Row],[CID]],ALY,2,FALSE)</f>
        <v>Unity &amp; Coherence</v>
      </c>
    </row>
    <row r="2330" spans="1:11" x14ac:dyDescent="0.2">
      <c r="A2330" s="8" t="str">
        <f>Table7[[#This Row],[Test No.]]&amp;Table7[[#This Row],[Section]]&amp;Table7[[#This Row],[Q. No.]]</f>
        <v>P32E4</v>
      </c>
      <c r="B2330" s="8"/>
      <c r="C2330" s="15" t="s">
        <v>118</v>
      </c>
      <c r="D2330" s="6">
        <v>4</v>
      </c>
      <c r="E2330" s="14" t="s">
        <v>31</v>
      </c>
      <c r="F2330" s="14">
        <v>1</v>
      </c>
      <c r="G2330" s="14" t="s">
        <v>59</v>
      </c>
      <c r="H2330" s="10">
        <v>2</v>
      </c>
      <c r="I2330" s="13" t="s">
        <v>38</v>
      </c>
      <c r="J2330" s="12" t="s">
        <v>397</v>
      </c>
      <c r="K2330" s="11" t="str">
        <f>VLOOKUP(Table7[[#This Row],[CID]],ALY,2,FALSE)</f>
        <v>Word Choice</v>
      </c>
    </row>
    <row r="2331" spans="1:11" x14ac:dyDescent="0.2">
      <c r="A2331" s="8" t="str">
        <f>Table7[[#This Row],[Test No.]]&amp;Table7[[#This Row],[Section]]&amp;Table7[[#This Row],[Q. No.]]</f>
        <v>P32E5</v>
      </c>
      <c r="B2331" s="8"/>
      <c r="C2331" s="15" t="s">
        <v>118</v>
      </c>
      <c r="D2331" s="6">
        <v>5</v>
      </c>
      <c r="E2331" s="14" t="s">
        <v>31</v>
      </c>
      <c r="F2331" s="14">
        <v>1</v>
      </c>
      <c r="G2331" s="14" t="s">
        <v>59</v>
      </c>
      <c r="H2331" s="14">
        <v>1</v>
      </c>
      <c r="I2331" s="14" t="s">
        <v>37</v>
      </c>
      <c r="J2331" s="12" t="s">
        <v>387</v>
      </c>
      <c r="K2331" s="11" t="str">
        <f>VLOOKUP(Table7[[#This Row],[CID]],ALY,2,FALSE)</f>
        <v>Commas</v>
      </c>
    </row>
    <row r="2332" spans="1:11" x14ac:dyDescent="0.2">
      <c r="A2332" s="8" t="str">
        <f>Table7[[#This Row],[Test No.]]&amp;Table7[[#This Row],[Section]]&amp;Table7[[#This Row],[Q. No.]]</f>
        <v>P32E6</v>
      </c>
      <c r="B2332" s="8"/>
      <c r="C2332" s="15" t="s">
        <v>118</v>
      </c>
      <c r="D2332" s="6">
        <v>6</v>
      </c>
      <c r="E2332" s="14" t="s">
        <v>31</v>
      </c>
      <c r="F2332" s="14">
        <v>2</v>
      </c>
      <c r="G2332" s="13" t="s">
        <v>57</v>
      </c>
      <c r="H2332" s="10">
        <v>6</v>
      </c>
      <c r="I2332" s="13" t="s">
        <v>42</v>
      </c>
      <c r="J2332" s="12" t="s">
        <v>521</v>
      </c>
      <c r="K2332" s="11" t="str">
        <f>VLOOKUP(Table7[[#This Row],[CID]],ALY,2,FALSE)</f>
        <v>Word Choice</v>
      </c>
    </row>
    <row r="2333" spans="1:11" x14ac:dyDescent="0.2">
      <c r="A2333" s="8" t="str">
        <f>Table7[[#This Row],[Test No.]]&amp;Table7[[#This Row],[Section]]&amp;Table7[[#This Row],[Q. No.]]</f>
        <v>P32E7</v>
      </c>
      <c r="B2333" s="8"/>
      <c r="C2333" s="15" t="s">
        <v>118</v>
      </c>
      <c r="D2333" s="6">
        <v>7</v>
      </c>
      <c r="E2333" s="14" t="s">
        <v>31</v>
      </c>
      <c r="F2333" s="14">
        <v>1</v>
      </c>
      <c r="G2333" s="14" t="s">
        <v>59</v>
      </c>
      <c r="H2333" s="14">
        <v>1</v>
      </c>
      <c r="I2333" s="14" t="s">
        <v>37</v>
      </c>
      <c r="J2333" s="12" t="s">
        <v>388</v>
      </c>
      <c r="K2333" s="11" t="str">
        <f>VLOOKUP(Table7[[#This Row],[CID]],ALY,2,FALSE)</f>
        <v>Apostrophes</v>
      </c>
    </row>
    <row r="2334" spans="1:11" x14ac:dyDescent="0.2">
      <c r="A2334" s="8" t="str">
        <f>Table7[[#This Row],[Test No.]]&amp;Table7[[#This Row],[Section]]&amp;Table7[[#This Row],[Q. No.]]</f>
        <v>P32E8</v>
      </c>
      <c r="B2334" s="8"/>
      <c r="C2334" s="15" t="s">
        <v>118</v>
      </c>
      <c r="D2334" s="6">
        <v>8</v>
      </c>
      <c r="E2334" s="14" t="s">
        <v>31</v>
      </c>
      <c r="F2334" s="14">
        <v>2</v>
      </c>
      <c r="G2334" s="13" t="s">
        <v>57</v>
      </c>
      <c r="H2334" s="10">
        <v>6</v>
      </c>
      <c r="I2334" s="13" t="s">
        <v>42</v>
      </c>
      <c r="J2334" s="12" t="s">
        <v>521</v>
      </c>
      <c r="K2334" s="11" t="str">
        <f>VLOOKUP(Table7[[#This Row],[CID]],ALY,2,FALSE)</f>
        <v>Word Choice</v>
      </c>
    </row>
    <row r="2335" spans="1:11" x14ac:dyDescent="0.2">
      <c r="A2335" s="8" t="str">
        <f>Table7[[#This Row],[Test No.]]&amp;Table7[[#This Row],[Section]]&amp;Table7[[#This Row],[Q. No.]]</f>
        <v>P32E9</v>
      </c>
      <c r="B2335" s="8"/>
      <c r="C2335" s="15" t="s">
        <v>118</v>
      </c>
      <c r="D2335" s="6">
        <v>9</v>
      </c>
      <c r="E2335" s="14" t="s">
        <v>31</v>
      </c>
      <c r="F2335" s="14">
        <v>2</v>
      </c>
      <c r="G2335" s="13" t="s">
        <v>57</v>
      </c>
      <c r="H2335" s="10">
        <v>5</v>
      </c>
      <c r="I2335" s="13" t="s">
        <v>41</v>
      </c>
      <c r="J2335" s="12" t="s">
        <v>520</v>
      </c>
      <c r="K2335" s="11" t="str">
        <f>VLOOKUP(Table7[[#This Row],[CID]],ALY,2,FALSE)</f>
        <v>Reorganization</v>
      </c>
    </row>
    <row r="2336" spans="1:11" x14ac:dyDescent="0.2">
      <c r="A2336" s="8" t="str">
        <f>Table7[[#This Row],[Test No.]]&amp;Table7[[#This Row],[Section]]&amp;Table7[[#This Row],[Q. No.]]</f>
        <v>P32E10</v>
      </c>
      <c r="B2336" s="8"/>
      <c r="C2336" s="15" t="s">
        <v>118</v>
      </c>
      <c r="D2336" s="6">
        <v>10</v>
      </c>
      <c r="E2336" s="14" t="s">
        <v>31</v>
      </c>
      <c r="F2336" s="14">
        <v>1</v>
      </c>
      <c r="G2336" s="14" t="s">
        <v>59</v>
      </c>
      <c r="H2336" s="10">
        <v>2</v>
      </c>
      <c r="I2336" s="13" t="s">
        <v>38</v>
      </c>
      <c r="J2336" s="12" t="s">
        <v>395</v>
      </c>
      <c r="K2336" s="11" t="str">
        <f>VLOOKUP(Table7[[#This Row],[CID]],ALY,2,FALSE)</f>
        <v>Verb Forms/Tense Agreement</v>
      </c>
    </row>
    <row r="2337" spans="1:11" x14ac:dyDescent="0.2">
      <c r="A2337" s="8" t="str">
        <f>Table7[[#This Row],[Test No.]]&amp;Table7[[#This Row],[Section]]&amp;Table7[[#This Row],[Q. No.]]</f>
        <v>P32E11</v>
      </c>
      <c r="B2337" s="8"/>
      <c r="C2337" s="15" t="s">
        <v>118</v>
      </c>
      <c r="D2337" s="6">
        <v>11</v>
      </c>
      <c r="E2337" s="14" t="s">
        <v>31</v>
      </c>
      <c r="F2337" s="14">
        <v>2</v>
      </c>
      <c r="G2337" s="13" t="s">
        <v>57</v>
      </c>
      <c r="H2337" s="10">
        <v>4</v>
      </c>
      <c r="I2337" s="13" t="s">
        <v>40</v>
      </c>
      <c r="J2337" s="12" t="s">
        <v>512</v>
      </c>
      <c r="K2337" s="11" t="str">
        <f>VLOOKUP(Table7[[#This Row],[CID]],ALY,2,FALSE)</f>
        <v>Additional Detail &amp; Evidence</v>
      </c>
    </row>
    <row r="2338" spans="1:11" x14ac:dyDescent="0.2">
      <c r="A2338" s="8" t="str">
        <f>Table7[[#This Row],[Test No.]]&amp;Table7[[#This Row],[Section]]&amp;Table7[[#This Row],[Q. No.]]</f>
        <v>P32E12</v>
      </c>
      <c r="B2338" s="8"/>
      <c r="C2338" s="15" t="s">
        <v>118</v>
      </c>
      <c r="D2338" s="6">
        <v>12</v>
      </c>
      <c r="E2338" s="14" t="s">
        <v>31</v>
      </c>
      <c r="F2338" s="14">
        <v>1</v>
      </c>
      <c r="G2338" s="14" t="s">
        <v>59</v>
      </c>
      <c r="H2338" s="14">
        <v>1</v>
      </c>
      <c r="I2338" s="14" t="s">
        <v>37</v>
      </c>
      <c r="J2338" s="12" t="s">
        <v>388</v>
      </c>
      <c r="K2338" s="11" t="str">
        <f>VLOOKUP(Table7[[#This Row],[CID]],ALY,2,FALSE)</f>
        <v>Apostrophes</v>
      </c>
    </row>
    <row r="2339" spans="1:11" x14ac:dyDescent="0.2">
      <c r="A2339" s="8" t="str">
        <f>Table7[[#This Row],[Test No.]]&amp;Table7[[#This Row],[Section]]&amp;Table7[[#This Row],[Q. No.]]</f>
        <v>P32E13</v>
      </c>
      <c r="B2339" s="8"/>
      <c r="C2339" s="15" t="s">
        <v>118</v>
      </c>
      <c r="D2339" s="6">
        <v>13</v>
      </c>
      <c r="E2339" s="14" t="s">
        <v>31</v>
      </c>
      <c r="F2339" s="14">
        <v>2</v>
      </c>
      <c r="G2339" s="13" t="s">
        <v>57</v>
      </c>
      <c r="H2339" s="10">
        <v>4</v>
      </c>
      <c r="I2339" s="13" t="s">
        <v>40</v>
      </c>
      <c r="J2339" s="12" t="s">
        <v>512</v>
      </c>
      <c r="K2339" s="11" t="str">
        <f>VLOOKUP(Table7[[#This Row],[CID]],ALY,2,FALSE)</f>
        <v>Additional Detail &amp; Evidence</v>
      </c>
    </row>
    <row r="2340" spans="1:11" x14ac:dyDescent="0.2">
      <c r="A2340" s="8" t="str">
        <f>Table7[[#This Row],[Test No.]]&amp;Table7[[#This Row],[Section]]&amp;Table7[[#This Row],[Q. No.]]</f>
        <v>P32E14</v>
      </c>
      <c r="B2340" s="8"/>
      <c r="C2340" s="15" t="s">
        <v>118</v>
      </c>
      <c r="D2340" s="6">
        <v>14</v>
      </c>
      <c r="E2340" s="14" t="s">
        <v>31</v>
      </c>
      <c r="F2340" s="14">
        <v>1</v>
      </c>
      <c r="G2340" s="14" t="s">
        <v>59</v>
      </c>
      <c r="H2340" s="10">
        <v>2</v>
      </c>
      <c r="I2340" s="13" t="s">
        <v>38</v>
      </c>
      <c r="J2340" s="12" t="s">
        <v>397</v>
      </c>
      <c r="K2340" s="11" t="str">
        <f>VLOOKUP(Table7[[#This Row],[CID]],ALY,2,FALSE)</f>
        <v>Word Choice</v>
      </c>
    </row>
    <row r="2341" spans="1:11" x14ac:dyDescent="0.2">
      <c r="A2341" s="8" t="str">
        <f>Table7[[#This Row],[Test No.]]&amp;Table7[[#This Row],[Section]]&amp;Table7[[#This Row],[Q. No.]]</f>
        <v>P32E15</v>
      </c>
      <c r="B2341" s="8"/>
      <c r="C2341" s="15" t="s">
        <v>118</v>
      </c>
      <c r="D2341" s="6">
        <v>15</v>
      </c>
      <c r="E2341" s="14" t="s">
        <v>31</v>
      </c>
      <c r="F2341" s="14">
        <v>2</v>
      </c>
      <c r="G2341" s="13" t="s">
        <v>57</v>
      </c>
      <c r="H2341" s="10">
        <v>6</v>
      </c>
      <c r="I2341" s="13" t="s">
        <v>42</v>
      </c>
      <c r="J2341" s="12" t="s">
        <v>522</v>
      </c>
      <c r="K2341" s="11" t="str">
        <f>VLOOKUP(Table7[[#This Row],[CID]],ALY,2,FALSE)</f>
        <v>Effectiveness</v>
      </c>
    </row>
    <row r="2342" spans="1:11" x14ac:dyDescent="0.2">
      <c r="A2342" s="8" t="str">
        <f>Table7[[#This Row],[Test No.]]&amp;Table7[[#This Row],[Section]]&amp;Table7[[#This Row],[Q. No.]]</f>
        <v>P32E16</v>
      </c>
      <c r="B2342" s="8"/>
      <c r="C2342" s="15" t="s">
        <v>118</v>
      </c>
      <c r="D2342" s="6">
        <v>16</v>
      </c>
      <c r="E2342" s="14" t="s">
        <v>31</v>
      </c>
      <c r="F2342" s="14">
        <v>2</v>
      </c>
      <c r="G2342" s="13" t="s">
        <v>57</v>
      </c>
      <c r="H2342" s="10">
        <v>4</v>
      </c>
      <c r="I2342" s="13" t="s">
        <v>40</v>
      </c>
      <c r="J2342" s="12" t="s">
        <v>516</v>
      </c>
      <c r="K2342" s="11" t="str">
        <f>VLOOKUP(Table7[[#This Row],[CID]],ALY,2,FALSE)</f>
        <v>Transitions &amp; Topic Sentences</v>
      </c>
    </row>
    <row r="2343" spans="1:11" x14ac:dyDescent="0.2">
      <c r="A2343" s="8" t="str">
        <f>Table7[[#This Row],[Test No.]]&amp;Table7[[#This Row],[Section]]&amp;Table7[[#This Row],[Q. No.]]</f>
        <v>P32E17</v>
      </c>
      <c r="B2343" s="8"/>
      <c r="C2343" s="15" t="s">
        <v>118</v>
      </c>
      <c r="D2343" s="6">
        <v>17</v>
      </c>
      <c r="E2343" s="14" t="s">
        <v>31</v>
      </c>
      <c r="F2343" s="14">
        <v>2</v>
      </c>
      <c r="G2343" s="13" t="s">
        <v>57</v>
      </c>
      <c r="H2343" s="10">
        <v>4</v>
      </c>
      <c r="I2343" s="13" t="s">
        <v>40</v>
      </c>
      <c r="J2343" s="12" t="s">
        <v>512</v>
      </c>
      <c r="K2343" s="11" t="str">
        <f>VLOOKUP(Table7[[#This Row],[CID]],ALY,2,FALSE)</f>
        <v>Additional Detail &amp; Evidence</v>
      </c>
    </row>
    <row r="2344" spans="1:11" x14ac:dyDescent="0.2">
      <c r="A2344" s="8" t="str">
        <f>Table7[[#This Row],[Test No.]]&amp;Table7[[#This Row],[Section]]&amp;Table7[[#This Row],[Q. No.]]</f>
        <v>P32E18</v>
      </c>
      <c r="B2344" s="8"/>
      <c r="C2344" s="15" t="s">
        <v>118</v>
      </c>
      <c r="D2344" s="6">
        <v>18</v>
      </c>
      <c r="E2344" s="14" t="s">
        <v>31</v>
      </c>
      <c r="F2344" s="14">
        <v>2</v>
      </c>
      <c r="G2344" s="13" t="s">
        <v>57</v>
      </c>
      <c r="H2344" s="10">
        <v>4</v>
      </c>
      <c r="I2344" s="13" t="s">
        <v>40</v>
      </c>
      <c r="J2344" s="12" t="s">
        <v>516</v>
      </c>
      <c r="K2344" s="11" t="str">
        <f>VLOOKUP(Table7[[#This Row],[CID]],ALY,2,FALSE)</f>
        <v>Transitions &amp; Topic Sentences</v>
      </c>
    </row>
    <row r="2345" spans="1:11" x14ac:dyDescent="0.2">
      <c r="A2345" s="8" t="str">
        <f>Table7[[#This Row],[Test No.]]&amp;Table7[[#This Row],[Section]]&amp;Table7[[#This Row],[Q. No.]]</f>
        <v>P32E19</v>
      </c>
      <c r="B2345" s="8"/>
      <c r="C2345" s="15" t="s">
        <v>118</v>
      </c>
      <c r="D2345" s="6">
        <v>19</v>
      </c>
      <c r="E2345" s="14" t="s">
        <v>31</v>
      </c>
      <c r="F2345" s="14">
        <v>1</v>
      </c>
      <c r="G2345" s="14" t="s">
        <v>59</v>
      </c>
      <c r="H2345" s="14">
        <v>1</v>
      </c>
      <c r="I2345" s="14" t="s">
        <v>37</v>
      </c>
      <c r="J2345" s="12" t="s">
        <v>388</v>
      </c>
      <c r="K2345" s="11" t="str">
        <f>VLOOKUP(Table7[[#This Row],[CID]],ALY,2,FALSE)</f>
        <v>Apostrophes</v>
      </c>
    </row>
    <row r="2346" spans="1:11" x14ac:dyDescent="0.2">
      <c r="A2346" s="8" t="str">
        <f>Table7[[#This Row],[Test No.]]&amp;Table7[[#This Row],[Section]]&amp;Table7[[#This Row],[Q. No.]]</f>
        <v>P32E20</v>
      </c>
      <c r="B2346" s="8"/>
      <c r="C2346" s="15" t="s">
        <v>118</v>
      </c>
      <c r="D2346" s="6">
        <v>20</v>
      </c>
      <c r="E2346" s="14" t="s">
        <v>31</v>
      </c>
      <c r="F2346" s="14">
        <v>2</v>
      </c>
      <c r="G2346" s="13" t="s">
        <v>57</v>
      </c>
      <c r="H2346" s="10">
        <v>6</v>
      </c>
      <c r="I2346" s="13" t="s">
        <v>42</v>
      </c>
      <c r="J2346" s="12" t="s">
        <v>522</v>
      </c>
      <c r="K2346" s="11" t="str">
        <f>VLOOKUP(Table7[[#This Row],[CID]],ALY,2,FALSE)</f>
        <v>Effectiveness</v>
      </c>
    </row>
    <row r="2347" spans="1:11" x14ac:dyDescent="0.2">
      <c r="A2347" s="8" t="str">
        <f>Table7[[#This Row],[Test No.]]&amp;Table7[[#This Row],[Section]]&amp;Table7[[#This Row],[Q. No.]]</f>
        <v>P32E21</v>
      </c>
      <c r="B2347" s="8"/>
      <c r="C2347" s="15" t="s">
        <v>118</v>
      </c>
      <c r="D2347" s="6">
        <v>21</v>
      </c>
      <c r="E2347" s="14" t="s">
        <v>31</v>
      </c>
      <c r="F2347" s="14">
        <v>2</v>
      </c>
      <c r="G2347" s="13" t="s">
        <v>57</v>
      </c>
      <c r="H2347" s="10">
        <v>4</v>
      </c>
      <c r="I2347" s="13" t="s">
        <v>40</v>
      </c>
      <c r="J2347" s="12" t="s">
        <v>516</v>
      </c>
      <c r="K2347" s="11" t="str">
        <f>VLOOKUP(Table7[[#This Row],[CID]],ALY,2,FALSE)</f>
        <v>Transitions &amp; Topic Sentences</v>
      </c>
    </row>
    <row r="2348" spans="1:11" x14ac:dyDescent="0.2">
      <c r="A2348" s="8" t="str">
        <f>Table7[[#This Row],[Test No.]]&amp;Table7[[#This Row],[Section]]&amp;Table7[[#This Row],[Q. No.]]</f>
        <v>P32E22</v>
      </c>
      <c r="B2348" s="8"/>
      <c r="C2348" s="15" t="s">
        <v>118</v>
      </c>
      <c r="D2348" s="6">
        <v>22</v>
      </c>
      <c r="E2348" s="14" t="s">
        <v>31</v>
      </c>
      <c r="F2348" s="14">
        <v>2</v>
      </c>
      <c r="G2348" s="13" t="s">
        <v>57</v>
      </c>
      <c r="H2348" s="10">
        <v>5</v>
      </c>
      <c r="I2348" s="13" t="s">
        <v>41</v>
      </c>
      <c r="J2348" s="12" t="s">
        <v>518</v>
      </c>
      <c r="K2348" s="11" t="str">
        <f>VLOOKUP(Table7[[#This Row],[CID]],ALY,2,FALSE)</f>
        <v>Unity &amp; Coherence</v>
      </c>
    </row>
    <row r="2349" spans="1:11" x14ac:dyDescent="0.2">
      <c r="A2349" s="8" t="str">
        <f>Table7[[#This Row],[Test No.]]&amp;Table7[[#This Row],[Section]]&amp;Table7[[#This Row],[Q. No.]]</f>
        <v>P32E23</v>
      </c>
      <c r="B2349" s="8"/>
      <c r="C2349" s="15" t="s">
        <v>118</v>
      </c>
      <c r="D2349" s="6">
        <v>23</v>
      </c>
      <c r="E2349" s="14" t="s">
        <v>31</v>
      </c>
      <c r="F2349" s="14">
        <v>1</v>
      </c>
      <c r="G2349" s="14" t="s">
        <v>59</v>
      </c>
      <c r="H2349" s="10">
        <v>3</v>
      </c>
      <c r="I2349" s="13" t="s">
        <v>39</v>
      </c>
      <c r="J2349" s="12" t="s">
        <v>400</v>
      </c>
      <c r="K2349" s="11" t="str">
        <f>VLOOKUP(Table7[[#This Row],[CID]],ALY,2,FALSE)</f>
        <v>Run-On Sentence</v>
      </c>
    </row>
    <row r="2350" spans="1:11" x14ac:dyDescent="0.2">
      <c r="A2350" s="8" t="str">
        <f>Table7[[#This Row],[Test No.]]&amp;Table7[[#This Row],[Section]]&amp;Table7[[#This Row],[Q. No.]]</f>
        <v>P32E24</v>
      </c>
      <c r="B2350" s="8"/>
      <c r="C2350" s="15" t="s">
        <v>118</v>
      </c>
      <c r="D2350" s="6">
        <v>24</v>
      </c>
      <c r="E2350" s="14" t="s">
        <v>31</v>
      </c>
      <c r="F2350" s="14">
        <v>1</v>
      </c>
      <c r="G2350" s="14" t="s">
        <v>59</v>
      </c>
      <c r="H2350" s="10">
        <v>3</v>
      </c>
      <c r="I2350" s="13" t="s">
        <v>39</v>
      </c>
      <c r="J2350" s="12" t="s">
        <v>402</v>
      </c>
      <c r="K2350" s="11" t="str">
        <f>VLOOKUP(Table7[[#This Row],[CID]],ALY,2,FALSE)</f>
        <v>Faulty Modifier</v>
      </c>
    </row>
    <row r="2351" spans="1:11" x14ac:dyDescent="0.2">
      <c r="A2351" s="8" t="str">
        <f>Table7[[#This Row],[Test No.]]&amp;Table7[[#This Row],[Section]]&amp;Table7[[#This Row],[Q. No.]]</f>
        <v>P32E25</v>
      </c>
      <c r="B2351" s="8"/>
      <c r="C2351" s="15" t="s">
        <v>118</v>
      </c>
      <c r="D2351" s="6">
        <v>25</v>
      </c>
      <c r="E2351" s="14" t="s">
        <v>31</v>
      </c>
      <c r="F2351" s="14">
        <v>1</v>
      </c>
      <c r="G2351" s="14" t="s">
        <v>59</v>
      </c>
      <c r="H2351" s="14">
        <v>1</v>
      </c>
      <c r="I2351" s="14" t="s">
        <v>37</v>
      </c>
      <c r="J2351" s="12" t="s">
        <v>387</v>
      </c>
      <c r="K2351" s="11" t="str">
        <f>VLOOKUP(Table7[[#This Row],[CID]],ALY,2,FALSE)</f>
        <v>Commas</v>
      </c>
    </row>
    <row r="2352" spans="1:11" x14ac:dyDescent="0.2">
      <c r="A2352" s="8" t="str">
        <f>Table7[[#This Row],[Test No.]]&amp;Table7[[#This Row],[Section]]&amp;Table7[[#This Row],[Q. No.]]</f>
        <v>P32E26</v>
      </c>
      <c r="B2352" s="8"/>
      <c r="C2352" s="15" t="s">
        <v>118</v>
      </c>
      <c r="D2352" s="6">
        <v>26</v>
      </c>
      <c r="E2352" s="14" t="s">
        <v>31</v>
      </c>
      <c r="F2352" s="14">
        <v>1</v>
      </c>
      <c r="G2352" s="14" t="s">
        <v>59</v>
      </c>
      <c r="H2352" s="10">
        <v>3</v>
      </c>
      <c r="I2352" s="13" t="s">
        <v>39</v>
      </c>
      <c r="J2352" s="12" t="s">
        <v>400</v>
      </c>
      <c r="K2352" s="11" t="str">
        <f>VLOOKUP(Table7[[#This Row],[CID]],ALY,2,FALSE)</f>
        <v>Run-On Sentence</v>
      </c>
    </row>
    <row r="2353" spans="1:11" x14ac:dyDescent="0.2">
      <c r="A2353" s="8" t="str">
        <f>Table7[[#This Row],[Test No.]]&amp;Table7[[#This Row],[Section]]&amp;Table7[[#This Row],[Q. No.]]</f>
        <v>P32E27</v>
      </c>
      <c r="B2353" s="8"/>
      <c r="C2353" s="15" t="s">
        <v>118</v>
      </c>
      <c r="D2353" s="6">
        <v>27</v>
      </c>
      <c r="E2353" s="14" t="s">
        <v>31</v>
      </c>
      <c r="F2353" s="14">
        <v>2</v>
      </c>
      <c r="G2353" s="13" t="s">
        <v>57</v>
      </c>
      <c r="H2353" s="10">
        <v>6</v>
      </c>
      <c r="I2353" s="13" t="s">
        <v>42</v>
      </c>
      <c r="J2353" s="12" t="s">
        <v>521</v>
      </c>
      <c r="K2353" s="11" t="str">
        <f>VLOOKUP(Table7[[#This Row],[CID]],ALY,2,FALSE)</f>
        <v>Word Choice</v>
      </c>
    </row>
    <row r="2354" spans="1:11" x14ac:dyDescent="0.2">
      <c r="A2354" s="8" t="str">
        <f>Table7[[#This Row],[Test No.]]&amp;Table7[[#This Row],[Section]]&amp;Table7[[#This Row],[Q. No.]]</f>
        <v>P32E28</v>
      </c>
      <c r="B2354" s="8"/>
      <c r="C2354" s="15" t="s">
        <v>118</v>
      </c>
      <c r="D2354" s="6">
        <v>28</v>
      </c>
      <c r="E2354" s="14" t="s">
        <v>31</v>
      </c>
      <c r="F2354" s="14">
        <v>1</v>
      </c>
      <c r="G2354" s="14" t="s">
        <v>59</v>
      </c>
      <c r="H2354" s="10">
        <v>3</v>
      </c>
      <c r="I2354" s="13" t="s">
        <v>39</v>
      </c>
      <c r="J2354" s="12" t="s">
        <v>402</v>
      </c>
      <c r="K2354" s="11" t="str">
        <f>VLOOKUP(Table7[[#This Row],[CID]],ALY,2,FALSE)</f>
        <v>Faulty Modifier</v>
      </c>
    </row>
    <row r="2355" spans="1:11" x14ac:dyDescent="0.2">
      <c r="A2355" s="8" t="str">
        <f>Table7[[#This Row],[Test No.]]&amp;Table7[[#This Row],[Section]]&amp;Table7[[#This Row],[Q. No.]]</f>
        <v>P32E29</v>
      </c>
      <c r="B2355" s="8"/>
      <c r="C2355" s="15" t="s">
        <v>118</v>
      </c>
      <c r="D2355" s="6">
        <v>29</v>
      </c>
      <c r="E2355" s="14" t="s">
        <v>31</v>
      </c>
      <c r="F2355" s="14">
        <v>2</v>
      </c>
      <c r="G2355" s="13" t="s">
        <v>57</v>
      </c>
      <c r="H2355" s="10">
        <v>4</v>
      </c>
      <c r="I2355" s="13" t="s">
        <v>40</v>
      </c>
      <c r="J2355" s="12" t="s">
        <v>512</v>
      </c>
      <c r="K2355" s="11" t="str">
        <f>VLOOKUP(Table7[[#This Row],[CID]],ALY,2,FALSE)</f>
        <v>Additional Detail &amp; Evidence</v>
      </c>
    </row>
    <row r="2356" spans="1:11" x14ac:dyDescent="0.2">
      <c r="A2356" s="8" t="str">
        <f>Table7[[#This Row],[Test No.]]&amp;Table7[[#This Row],[Section]]&amp;Table7[[#This Row],[Q. No.]]</f>
        <v>P32E30</v>
      </c>
      <c r="B2356" s="8"/>
      <c r="C2356" s="15" t="s">
        <v>118</v>
      </c>
      <c r="D2356" s="6">
        <v>30</v>
      </c>
      <c r="E2356" s="14" t="s">
        <v>31</v>
      </c>
      <c r="F2356" s="14">
        <v>2</v>
      </c>
      <c r="G2356" s="13" t="s">
        <v>57</v>
      </c>
      <c r="H2356" s="10">
        <v>6</v>
      </c>
      <c r="I2356" s="13" t="s">
        <v>42</v>
      </c>
      <c r="J2356" s="12" t="s">
        <v>521</v>
      </c>
      <c r="K2356" s="11" t="str">
        <f>VLOOKUP(Table7[[#This Row],[CID]],ALY,2,FALSE)</f>
        <v>Word Choice</v>
      </c>
    </row>
    <row r="2357" spans="1:11" x14ac:dyDescent="0.2">
      <c r="A2357" s="8" t="str">
        <f>Table7[[#This Row],[Test No.]]&amp;Table7[[#This Row],[Section]]&amp;Table7[[#This Row],[Q. No.]]</f>
        <v>P32E31</v>
      </c>
      <c r="B2357" s="8"/>
      <c r="C2357" s="15" t="s">
        <v>118</v>
      </c>
      <c r="D2357" s="6">
        <v>31</v>
      </c>
      <c r="E2357" s="14" t="s">
        <v>31</v>
      </c>
      <c r="F2357" s="14">
        <v>2</v>
      </c>
      <c r="G2357" s="13" t="s">
        <v>57</v>
      </c>
      <c r="H2357" s="10">
        <v>6</v>
      </c>
      <c r="I2357" s="13" t="s">
        <v>42</v>
      </c>
      <c r="J2357" s="12" t="s">
        <v>523</v>
      </c>
      <c r="K2357" s="11" t="str">
        <f>VLOOKUP(Table7[[#This Row],[CID]],ALY,2,FALSE)</f>
        <v>Avoiding Ambiguity &amp; Redundancy</v>
      </c>
    </row>
    <row r="2358" spans="1:11" x14ac:dyDescent="0.2">
      <c r="A2358" s="8" t="str">
        <f>Table7[[#This Row],[Test No.]]&amp;Table7[[#This Row],[Section]]&amp;Table7[[#This Row],[Q. No.]]</f>
        <v>P32E32</v>
      </c>
      <c r="B2358" s="8"/>
      <c r="C2358" s="15" t="s">
        <v>118</v>
      </c>
      <c r="D2358" s="6">
        <v>32</v>
      </c>
      <c r="E2358" s="14" t="s">
        <v>31</v>
      </c>
      <c r="F2358" s="14">
        <v>1</v>
      </c>
      <c r="G2358" s="14" t="s">
        <v>59</v>
      </c>
      <c r="H2358" s="10">
        <v>3</v>
      </c>
      <c r="I2358" s="13" t="s">
        <v>39</v>
      </c>
      <c r="J2358" s="12" t="s">
        <v>400</v>
      </c>
      <c r="K2358" s="11" t="str">
        <f>VLOOKUP(Table7[[#This Row],[CID]],ALY,2,FALSE)</f>
        <v>Run-On Sentence</v>
      </c>
    </row>
    <row r="2359" spans="1:11" x14ac:dyDescent="0.2">
      <c r="A2359" s="8" t="str">
        <f>Table7[[#This Row],[Test No.]]&amp;Table7[[#This Row],[Section]]&amp;Table7[[#This Row],[Q. No.]]</f>
        <v>P32E33</v>
      </c>
      <c r="B2359" s="8"/>
      <c r="C2359" s="15" t="s">
        <v>118</v>
      </c>
      <c r="D2359" s="6">
        <v>33</v>
      </c>
      <c r="E2359" s="14" t="s">
        <v>31</v>
      </c>
      <c r="F2359" s="14">
        <v>2</v>
      </c>
      <c r="G2359" s="13" t="s">
        <v>57</v>
      </c>
      <c r="H2359" s="10">
        <v>5</v>
      </c>
      <c r="I2359" s="13" t="s">
        <v>41</v>
      </c>
      <c r="J2359" s="12" t="s">
        <v>520</v>
      </c>
      <c r="K2359" s="11" t="str">
        <f>VLOOKUP(Table7[[#This Row],[CID]],ALY,2,FALSE)</f>
        <v>Reorganization</v>
      </c>
    </row>
    <row r="2360" spans="1:11" x14ac:dyDescent="0.2">
      <c r="A2360" s="8" t="str">
        <f>Table7[[#This Row],[Test No.]]&amp;Table7[[#This Row],[Section]]&amp;Table7[[#This Row],[Q. No.]]</f>
        <v>P32E34</v>
      </c>
      <c r="B2360" s="8"/>
      <c r="C2360" s="15" t="s">
        <v>118</v>
      </c>
      <c r="D2360" s="6">
        <v>34</v>
      </c>
      <c r="E2360" s="14" t="s">
        <v>31</v>
      </c>
      <c r="F2360" s="14">
        <v>1</v>
      </c>
      <c r="G2360" s="14" t="s">
        <v>59</v>
      </c>
      <c r="H2360" s="10">
        <v>2</v>
      </c>
      <c r="I2360" s="13" t="s">
        <v>38</v>
      </c>
      <c r="J2360" s="12" t="s">
        <v>395</v>
      </c>
      <c r="K2360" s="11" t="str">
        <f>VLOOKUP(Table7[[#This Row],[CID]],ALY,2,FALSE)</f>
        <v>Verb Forms/Tense Agreement</v>
      </c>
    </row>
    <row r="2361" spans="1:11" x14ac:dyDescent="0.2">
      <c r="A2361" s="8" t="str">
        <f>Table7[[#This Row],[Test No.]]&amp;Table7[[#This Row],[Section]]&amp;Table7[[#This Row],[Q. No.]]</f>
        <v>P32E35</v>
      </c>
      <c r="B2361" s="8"/>
      <c r="C2361" s="15" t="s">
        <v>118</v>
      </c>
      <c r="D2361" s="6">
        <v>35</v>
      </c>
      <c r="E2361" s="14" t="s">
        <v>31</v>
      </c>
      <c r="F2361" s="14">
        <v>1</v>
      </c>
      <c r="G2361" s="14" t="s">
        <v>59</v>
      </c>
      <c r="H2361" s="10">
        <v>2</v>
      </c>
      <c r="I2361" s="13" t="s">
        <v>38</v>
      </c>
      <c r="J2361" s="12" t="s">
        <v>397</v>
      </c>
      <c r="K2361" s="11" t="str">
        <f>VLOOKUP(Table7[[#This Row],[CID]],ALY,2,FALSE)</f>
        <v>Word Choice</v>
      </c>
    </row>
    <row r="2362" spans="1:11" x14ac:dyDescent="0.2">
      <c r="A2362" s="8" t="str">
        <f>Table7[[#This Row],[Test No.]]&amp;Table7[[#This Row],[Section]]&amp;Table7[[#This Row],[Q. No.]]</f>
        <v>P32E36</v>
      </c>
      <c r="B2362" s="8"/>
      <c r="C2362" s="15" t="s">
        <v>118</v>
      </c>
      <c r="D2362" s="6">
        <v>36</v>
      </c>
      <c r="E2362" s="14" t="s">
        <v>31</v>
      </c>
      <c r="F2362" s="14">
        <v>1</v>
      </c>
      <c r="G2362" s="14" t="s">
        <v>59</v>
      </c>
      <c r="H2362" s="10">
        <v>3</v>
      </c>
      <c r="I2362" s="13" t="s">
        <v>39</v>
      </c>
      <c r="J2362" s="12" t="s">
        <v>399</v>
      </c>
      <c r="K2362" s="11" t="str">
        <f>VLOOKUP(Table7[[#This Row],[CID]],ALY,2,FALSE)</f>
        <v>Sentence Fragment</v>
      </c>
    </row>
    <row r="2363" spans="1:11" x14ac:dyDescent="0.2">
      <c r="A2363" s="8" t="str">
        <f>Table7[[#This Row],[Test No.]]&amp;Table7[[#This Row],[Section]]&amp;Table7[[#This Row],[Q. No.]]</f>
        <v>P32E37</v>
      </c>
      <c r="B2363" s="8"/>
      <c r="C2363" s="15" t="s">
        <v>118</v>
      </c>
      <c r="D2363" s="6">
        <v>37</v>
      </c>
      <c r="E2363" s="14" t="s">
        <v>31</v>
      </c>
      <c r="F2363" s="14">
        <v>1</v>
      </c>
      <c r="G2363" s="14" t="s">
        <v>59</v>
      </c>
      <c r="H2363" s="10">
        <v>3</v>
      </c>
      <c r="I2363" s="13" t="s">
        <v>39</v>
      </c>
      <c r="J2363" s="12" t="s">
        <v>401</v>
      </c>
      <c r="K2363" s="11" t="str">
        <f>VLOOKUP(Table7[[#This Row],[CID]],ALY,2,FALSE)</f>
        <v>Parallel Construction</v>
      </c>
    </row>
    <row r="2364" spans="1:11" x14ac:dyDescent="0.2">
      <c r="A2364" s="8" t="str">
        <f>Table7[[#This Row],[Test No.]]&amp;Table7[[#This Row],[Section]]&amp;Table7[[#This Row],[Q. No.]]</f>
        <v>P32E38</v>
      </c>
      <c r="B2364" s="8"/>
      <c r="C2364" s="15" t="s">
        <v>118</v>
      </c>
      <c r="D2364" s="6">
        <v>38</v>
      </c>
      <c r="E2364" s="14" t="s">
        <v>31</v>
      </c>
      <c r="F2364" s="14">
        <v>2</v>
      </c>
      <c r="G2364" s="13" t="s">
        <v>57</v>
      </c>
      <c r="H2364" s="10">
        <v>4</v>
      </c>
      <c r="I2364" s="13" t="s">
        <v>40</v>
      </c>
      <c r="J2364" s="12" t="s">
        <v>516</v>
      </c>
      <c r="K2364" s="11" t="str">
        <f>VLOOKUP(Table7[[#This Row],[CID]],ALY,2,FALSE)</f>
        <v>Transitions &amp; Topic Sentences</v>
      </c>
    </row>
    <row r="2365" spans="1:11" x14ac:dyDescent="0.2">
      <c r="A2365" s="8" t="str">
        <f>Table7[[#This Row],[Test No.]]&amp;Table7[[#This Row],[Section]]&amp;Table7[[#This Row],[Q. No.]]</f>
        <v>P32E39</v>
      </c>
      <c r="B2365" s="8"/>
      <c r="C2365" s="15" t="s">
        <v>118</v>
      </c>
      <c r="D2365" s="3">
        <v>39</v>
      </c>
      <c r="E2365" s="14" t="s">
        <v>31</v>
      </c>
      <c r="F2365" s="14">
        <v>2</v>
      </c>
      <c r="G2365" s="13" t="s">
        <v>57</v>
      </c>
      <c r="H2365" s="10">
        <v>6</v>
      </c>
      <c r="I2365" s="13" t="s">
        <v>42</v>
      </c>
      <c r="J2365" s="12" t="s">
        <v>523</v>
      </c>
      <c r="K2365" s="11" t="str">
        <f>VLOOKUP(Table7[[#This Row],[CID]],ALY,2,FALSE)</f>
        <v>Avoiding Ambiguity &amp; Redundancy</v>
      </c>
    </row>
    <row r="2366" spans="1:11" x14ac:dyDescent="0.2">
      <c r="A2366" s="8" t="str">
        <f>Table7[[#This Row],[Test No.]]&amp;Table7[[#This Row],[Section]]&amp;Table7[[#This Row],[Q. No.]]</f>
        <v>P32E40</v>
      </c>
      <c r="B2366" s="8"/>
      <c r="C2366" s="15" t="s">
        <v>118</v>
      </c>
      <c r="D2366" s="6">
        <v>40</v>
      </c>
      <c r="E2366" s="14" t="s">
        <v>31</v>
      </c>
      <c r="F2366" s="14">
        <v>2</v>
      </c>
      <c r="G2366" s="13" t="s">
        <v>57</v>
      </c>
      <c r="H2366" s="10">
        <v>6</v>
      </c>
      <c r="I2366" s="13" t="s">
        <v>42</v>
      </c>
      <c r="J2366" s="12" t="s">
        <v>522</v>
      </c>
      <c r="K2366" s="11" t="str">
        <f>VLOOKUP(Table7[[#This Row],[CID]],ALY,2,FALSE)</f>
        <v>Effectiveness</v>
      </c>
    </row>
    <row r="2367" spans="1:11" x14ac:dyDescent="0.2">
      <c r="A2367" s="8" t="str">
        <f>Table7[[#This Row],[Test No.]]&amp;Table7[[#This Row],[Section]]&amp;Table7[[#This Row],[Q. No.]]</f>
        <v>P32E41</v>
      </c>
      <c r="B2367" s="8"/>
      <c r="C2367" s="15" t="s">
        <v>118</v>
      </c>
      <c r="D2367" s="6">
        <v>41</v>
      </c>
      <c r="E2367" s="14" t="s">
        <v>31</v>
      </c>
      <c r="F2367" s="14">
        <v>1</v>
      </c>
      <c r="G2367" s="14" t="s">
        <v>59</v>
      </c>
      <c r="H2367" s="10">
        <v>2</v>
      </c>
      <c r="I2367" s="13" t="s">
        <v>38</v>
      </c>
      <c r="J2367" s="12" t="s">
        <v>397</v>
      </c>
      <c r="K2367" s="11" t="str">
        <f>VLOOKUP(Table7[[#This Row],[CID]],ALY,2,FALSE)</f>
        <v>Word Choice</v>
      </c>
    </row>
    <row r="2368" spans="1:11" x14ac:dyDescent="0.2">
      <c r="A2368" s="8" t="str">
        <f>Table7[[#This Row],[Test No.]]&amp;Table7[[#This Row],[Section]]&amp;Table7[[#This Row],[Q. No.]]</f>
        <v>P32E42</v>
      </c>
      <c r="B2368" s="8"/>
      <c r="C2368" s="15" t="s">
        <v>118</v>
      </c>
      <c r="D2368" s="6">
        <v>42</v>
      </c>
      <c r="E2368" s="14" t="s">
        <v>31</v>
      </c>
      <c r="F2368" s="14">
        <v>1</v>
      </c>
      <c r="G2368" s="14" t="s">
        <v>59</v>
      </c>
      <c r="H2368" s="10">
        <v>2</v>
      </c>
      <c r="I2368" s="13" t="s">
        <v>38</v>
      </c>
      <c r="J2368" s="12" t="s">
        <v>397</v>
      </c>
      <c r="K2368" s="11" t="str">
        <f>VLOOKUP(Table7[[#This Row],[CID]],ALY,2,FALSE)</f>
        <v>Word Choice</v>
      </c>
    </row>
    <row r="2369" spans="1:11" x14ac:dyDescent="0.2">
      <c r="A2369" s="8" t="str">
        <f>Table7[[#This Row],[Test No.]]&amp;Table7[[#This Row],[Section]]&amp;Table7[[#This Row],[Q. No.]]</f>
        <v>P32E43</v>
      </c>
      <c r="B2369" s="8"/>
      <c r="C2369" s="15" t="s">
        <v>118</v>
      </c>
      <c r="D2369" s="6">
        <v>43</v>
      </c>
      <c r="E2369" s="14" t="s">
        <v>31</v>
      </c>
      <c r="F2369" s="14">
        <v>2</v>
      </c>
      <c r="G2369" s="13" t="s">
        <v>57</v>
      </c>
      <c r="H2369" s="10">
        <v>6</v>
      </c>
      <c r="I2369" s="13" t="s">
        <v>42</v>
      </c>
      <c r="J2369" s="12" t="s">
        <v>521</v>
      </c>
      <c r="K2369" s="11" t="str">
        <f>VLOOKUP(Table7[[#This Row],[CID]],ALY,2,FALSE)</f>
        <v>Word Choice</v>
      </c>
    </row>
    <row r="2370" spans="1:11" x14ac:dyDescent="0.2">
      <c r="A2370" s="8" t="str">
        <f>Table7[[#This Row],[Test No.]]&amp;Table7[[#This Row],[Section]]&amp;Table7[[#This Row],[Q. No.]]</f>
        <v>P32E44</v>
      </c>
      <c r="B2370" s="8"/>
      <c r="C2370" s="15" t="s">
        <v>118</v>
      </c>
      <c r="D2370" s="6">
        <v>44</v>
      </c>
      <c r="E2370" s="14" t="s">
        <v>31</v>
      </c>
      <c r="F2370" s="14">
        <v>2</v>
      </c>
      <c r="G2370" s="13" t="s">
        <v>57</v>
      </c>
      <c r="H2370" s="10">
        <v>5</v>
      </c>
      <c r="I2370" s="13" t="s">
        <v>41</v>
      </c>
      <c r="J2370" s="12" t="s">
        <v>518</v>
      </c>
      <c r="K2370" s="11" t="str">
        <f>VLOOKUP(Table7[[#This Row],[CID]],ALY,2,FALSE)</f>
        <v>Unity &amp; Coherence</v>
      </c>
    </row>
    <row r="2371" spans="1:11" x14ac:dyDescent="0.2">
      <c r="A2371" s="8" t="str">
        <f>Table7[[#This Row],[Test No.]]&amp;Table7[[#This Row],[Section]]&amp;Table7[[#This Row],[Q. No.]]</f>
        <v>P32E45</v>
      </c>
      <c r="B2371" s="8"/>
      <c r="C2371" s="15" t="s">
        <v>118</v>
      </c>
      <c r="D2371" s="6">
        <v>45</v>
      </c>
      <c r="E2371" s="14" t="s">
        <v>31</v>
      </c>
      <c r="F2371" s="14">
        <v>2</v>
      </c>
      <c r="G2371" s="13" t="s">
        <v>57</v>
      </c>
      <c r="H2371" s="10">
        <v>4</v>
      </c>
      <c r="I2371" s="13" t="s">
        <v>40</v>
      </c>
      <c r="J2371" s="12" t="s">
        <v>516</v>
      </c>
      <c r="K2371" s="11" t="str">
        <f>VLOOKUP(Table7[[#This Row],[CID]],ALY,2,FALSE)</f>
        <v>Transitions &amp; Topic Sentences</v>
      </c>
    </row>
    <row r="2372" spans="1:11" x14ac:dyDescent="0.2">
      <c r="A2372" s="8" t="str">
        <f>Table7[[#This Row],[Test No.]]&amp;Table7[[#This Row],[Section]]&amp;Table7[[#This Row],[Q. No.]]</f>
        <v>P32E46</v>
      </c>
      <c r="B2372" s="8"/>
      <c r="C2372" s="15" t="s">
        <v>118</v>
      </c>
      <c r="D2372" s="6">
        <v>46</v>
      </c>
      <c r="E2372" s="14" t="s">
        <v>31</v>
      </c>
      <c r="F2372" s="14">
        <v>2</v>
      </c>
      <c r="G2372" s="13" t="s">
        <v>57</v>
      </c>
      <c r="H2372" s="10">
        <v>6</v>
      </c>
      <c r="I2372" s="13" t="s">
        <v>42</v>
      </c>
      <c r="J2372" s="12" t="s">
        <v>523</v>
      </c>
      <c r="K2372" s="11" t="str">
        <f>VLOOKUP(Table7[[#This Row],[CID]],ALY,2,FALSE)</f>
        <v>Avoiding Ambiguity &amp; Redundancy</v>
      </c>
    </row>
    <row r="2373" spans="1:11" x14ac:dyDescent="0.2">
      <c r="A2373" s="8" t="str">
        <f>Table7[[#This Row],[Test No.]]&amp;Table7[[#This Row],[Section]]&amp;Table7[[#This Row],[Q. No.]]</f>
        <v>P32E47</v>
      </c>
      <c r="B2373" s="8"/>
      <c r="C2373" s="15" t="s">
        <v>118</v>
      </c>
      <c r="D2373" s="6">
        <v>47</v>
      </c>
      <c r="E2373" s="14" t="s">
        <v>31</v>
      </c>
      <c r="F2373" s="14">
        <v>1</v>
      </c>
      <c r="G2373" s="14" t="s">
        <v>59</v>
      </c>
      <c r="H2373" s="10">
        <v>2</v>
      </c>
      <c r="I2373" s="13" t="s">
        <v>38</v>
      </c>
      <c r="J2373" s="12" t="s">
        <v>397</v>
      </c>
      <c r="K2373" s="11" t="str">
        <f>VLOOKUP(Table7[[#This Row],[CID]],ALY,2,FALSE)</f>
        <v>Word Choice</v>
      </c>
    </row>
    <row r="2374" spans="1:11" x14ac:dyDescent="0.2">
      <c r="A2374" s="8" t="str">
        <f>Table7[[#This Row],[Test No.]]&amp;Table7[[#This Row],[Section]]&amp;Table7[[#This Row],[Q. No.]]</f>
        <v>P32E48</v>
      </c>
      <c r="B2374" s="8"/>
      <c r="C2374" s="15" t="s">
        <v>118</v>
      </c>
      <c r="D2374" s="6">
        <v>48</v>
      </c>
      <c r="E2374" s="14" t="s">
        <v>31</v>
      </c>
      <c r="F2374" s="14">
        <v>2</v>
      </c>
      <c r="G2374" s="13" t="s">
        <v>57</v>
      </c>
      <c r="H2374" s="10">
        <v>6</v>
      </c>
      <c r="I2374" s="13" t="s">
        <v>42</v>
      </c>
      <c r="J2374" s="12" t="s">
        <v>521</v>
      </c>
      <c r="K2374" s="11" t="str">
        <f>VLOOKUP(Table7[[#This Row],[CID]],ALY,2,FALSE)</f>
        <v>Word Choice</v>
      </c>
    </row>
    <row r="2375" spans="1:11" x14ac:dyDescent="0.2">
      <c r="A2375" s="8" t="str">
        <f>Table7[[#This Row],[Test No.]]&amp;Table7[[#This Row],[Section]]&amp;Table7[[#This Row],[Q. No.]]</f>
        <v>P32E49</v>
      </c>
      <c r="B2375" s="8"/>
      <c r="C2375" s="15" t="s">
        <v>118</v>
      </c>
      <c r="D2375" s="6">
        <v>49</v>
      </c>
      <c r="E2375" s="14" t="s">
        <v>31</v>
      </c>
      <c r="F2375" s="14">
        <v>2</v>
      </c>
      <c r="G2375" s="13" t="s">
        <v>57</v>
      </c>
      <c r="H2375" s="10">
        <v>4</v>
      </c>
      <c r="I2375" s="13" t="s">
        <v>40</v>
      </c>
      <c r="J2375" s="12" t="s">
        <v>516</v>
      </c>
      <c r="K2375" s="11" t="str">
        <f>VLOOKUP(Table7[[#This Row],[CID]],ALY,2,FALSE)</f>
        <v>Transitions &amp; Topic Sentences</v>
      </c>
    </row>
    <row r="2376" spans="1:11" x14ac:dyDescent="0.2">
      <c r="A2376" s="8" t="str">
        <f>Table7[[#This Row],[Test No.]]&amp;Table7[[#This Row],[Section]]&amp;Table7[[#This Row],[Q. No.]]</f>
        <v>P32E50</v>
      </c>
      <c r="B2376" s="8"/>
      <c r="C2376" s="15" t="s">
        <v>118</v>
      </c>
      <c r="D2376" s="6">
        <v>50</v>
      </c>
      <c r="E2376" s="14" t="s">
        <v>31</v>
      </c>
      <c r="F2376" s="14">
        <v>1</v>
      </c>
      <c r="G2376" s="14" t="s">
        <v>59</v>
      </c>
      <c r="H2376" s="10">
        <v>2</v>
      </c>
      <c r="I2376" s="13" t="s">
        <v>38</v>
      </c>
      <c r="J2376" s="12" t="s">
        <v>394</v>
      </c>
      <c r="K2376" s="11" t="str">
        <f>VLOOKUP(Table7[[#This Row],[CID]],ALY,2,FALSE)</f>
        <v>Pronouns</v>
      </c>
    </row>
    <row r="2377" spans="1:11" x14ac:dyDescent="0.2">
      <c r="A2377" s="8" t="str">
        <f>Table7[[#This Row],[Test No.]]&amp;Table7[[#This Row],[Section]]&amp;Table7[[#This Row],[Q. No.]]</f>
        <v>P32E51</v>
      </c>
      <c r="B2377" s="8"/>
      <c r="C2377" s="15" t="s">
        <v>118</v>
      </c>
      <c r="D2377" s="6">
        <v>51</v>
      </c>
      <c r="E2377" s="14" t="s">
        <v>31</v>
      </c>
      <c r="F2377" s="14">
        <v>2</v>
      </c>
      <c r="G2377" s="13" t="s">
        <v>57</v>
      </c>
      <c r="H2377" s="10">
        <v>6</v>
      </c>
      <c r="I2377" s="13" t="s">
        <v>42</v>
      </c>
      <c r="J2377" s="12" t="s">
        <v>522</v>
      </c>
      <c r="K2377" s="11" t="str">
        <f>VLOOKUP(Table7[[#This Row],[CID]],ALY,2,FALSE)</f>
        <v>Effectiveness</v>
      </c>
    </row>
    <row r="2378" spans="1:11" x14ac:dyDescent="0.2">
      <c r="A2378" s="8" t="str">
        <f>Table7[[#This Row],[Test No.]]&amp;Table7[[#This Row],[Section]]&amp;Table7[[#This Row],[Q. No.]]</f>
        <v>P32E52</v>
      </c>
      <c r="B2378" s="8"/>
      <c r="C2378" s="15" t="s">
        <v>118</v>
      </c>
      <c r="D2378" s="6">
        <v>52</v>
      </c>
      <c r="E2378" s="14" t="s">
        <v>31</v>
      </c>
      <c r="F2378" s="14">
        <v>1</v>
      </c>
      <c r="G2378" s="14" t="s">
        <v>59</v>
      </c>
      <c r="H2378" s="14">
        <v>1</v>
      </c>
      <c r="I2378" s="14" t="s">
        <v>37</v>
      </c>
      <c r="J2378" s="12" t="s">
        <v>387</v>
      </c>
      <c r="K2378" s="11" t="str">
        <f>VLOOKUP(Table7[[#This Row],[CID]],ALY,2,FALSE)</f>
        <v>Commas</v>
      </c>
    </row>
    <row r="2379" spans="1:11" x14ac:dyDescent="0.2">
      <c r="A2379" s="8" t="str">
        <f>Table7[[#This Row],[Test No.]]&amp;Table7[[#This Row],[Section]]&amp;Table7[[#This Row],[Q. No.]]</f>
        <v>P32E53</v>
      </c>
      <c r="B2379" s="8"/>
      <c r="C2379" s="15" t="s">
        <v>118</v>
      </c>
      <c r="D2379" s="6">
        <v>53</v>
      </c>
      <c r="E2379" s="14" t="s">
        <v>31</v>
      </c>
      <c r="F2379" s="14">
        <v>1</v>
      </c>
      <c r="G2379" s="14" t="s">
        <v>59</v>
      </c>
      <c r="H2379" s="10">
        <v>3</v>
      </c>
      <c r="I2379" s="13" t="s">
        <v>39</v>
      </c>
      <c r="J2379" s="12" t="s">
        <v>402</v>
      </c>
      <c r="K2379" s="11" t="str">
        <f>VLOOKUP(Table7[[#This Row],[CID]],ALY,2,FALSE)</f>
        <v>Faulty Modifier</v>
      </c>
    </row>
    <row r="2380" spans="1:11" x14ac:dyDescent="0.2">
      <c r="A2380" s="8" t="str">
        <f>Table7[[#This Row],[Test No.]]&amp;Table7[[#This Row],[Section]]&amp;Table7[[#This Row],[Q. No.]]</f>
        <v>P32E54</v>
      </c>
      <c r="B2380" s="8"/>
      <c r="C2380" s="15" t="s">
        <v>118</v>
      </c>
      <c r="D2380" s="6">
        <v>54</v>
      </c>
      <c r="E2380" s="14" t="s">
        <v>31</v>
      </c>
      <c r="F2380" s="14">
        <v>2</v>
      </c>
      <c r="G2380" s="13" t="s">
        <v>57</v>
      </c>
      <c r="H2380" s="10">
        <v>4</v>
      </c>
      <c r="I2380" s="13" t="s">
        <v>40</v>
      </c>
      <c r="J2380" s="12" t="s">
        <v>514</v>
      </c>
      <c r="K2380" s="11" t="str">
        <f>VLOOKUP(Table7[[#This Row],[CID]],ALY,2,FALSE)</f>
        <v>Relation to Paragraph/Essay</v>
      </c>
    </row>
    <row r="2381" spans="1:11" x14ac:dyDescent="0.2">
      <c r="A2381" s="8" t="str">
        <f>Table7[[#This Row],[Test No.]]&amp;Table7[[#This Row],[Section]]&amp;Table7[[#This Row],[Q. No.]]</f>
        <v>P32E55</v>
      </c>
      <c r="B2381" s="8"/>
      <c r="C2381" s="15" t="s">
        <v>118</v>
      </c>
      <c r="D2381" s="6">
        <v>55</v>
      </c>
      <c r="E2381" s="14" t="s">
        <v>31</v>
      </c>
      <c r="F2381" s="14">
        <v>1</v>
      </c>
      <c r="G2381" s="14" t="s">
        <v>59</v>
      </c>
      <c r="H2381" s="14">
        <v>1</v>
      </c>
      <c r="I2381" s="14" t="s">
        <v>37</v>
      </c>
      <c r="J2381" s="12" t="s">
        <v>387</v>
      </c>
      <c r="K2381" s="11" t="str">
        <f>VLOOKUP(Table7[[#This Row],[CID]],ALY,2,FALSE)</f>
        <v>Commas</v>
      </c>
    </row>
    <row r="2382" spans="1:11" x14ac:dyDescent="0.2">
      <c r="A2382" s="8" t="str">
        <f>Table7[[#This Row],[Test No.]]&amp;Table7[[#This Row],[Section]]&amp;Table7[[#This Row],[Q. No.]]</f>
        <v>P32E56</v>
      </c>
      <c r="B2382" s="8"/>
      <c r="C2382" s="15" t="s">
        <v>118</v>
      </c>
      <c r="D2382" s="6">
        <v>56</v>
      </c>
      <c r="E2382" s="14" t="s">
        <v>31</v>
      </c>
      <c r="F2382" s="14">
        <v>1</v>
      </c>
      <c r="G2382" s="14" t="s">
        <v>59</v>
      </c>
      <c r="H2382" s="14">
        <v>1</v>
      </c>
      <c r="I2382" s="14" t="s">
        <v>37</v>
      </c>
      <c r="J2382" s="12" t="s">
        <v>388</v>
      </c>
      <c r="K2382" s="11" t="str">
        <f>VLOOKUP(Table7[[#This Row],[CID]],ALY,2,FALSE)</f>
        <v>Apostrophes</v>
      </c>
    </row>
    <row r="2383" spans="1:11" x14ac:dyDescent="0.2">
      <c r="A2383" s="8" t="str">
        <f>Table7[[#This Row],[Test No.]]&amp;Table7[[#This Row],[Section]]&amp;Table7[[#This Row],[Q. No.]]</f>
        <v>P32E57</v>
      </c>
      <c r="B2383" s="8"/>
      <c r="C2383" s="15" t="s">
        <v>118</v>
      </c>
      <c r="D2383" s="6">
        <v>57</v>
      </c>
      <c r="E2383" s="14" t="s">
        <v>31</v>
      </c>
      <c r="F2383" s="14">
        <v>1</v>
      </c>
      <c r="G2383" s="14" t="s">
        <v>59</v>
      </c>
      <c r="H2383" s="14">
        <v>1</v>
      </c>
      <c r="I2383" s="14" t="s">
        <v>37</v>
      </c>
      <c r="J2383" s="12" t="s">
        <v>388</v>
      </c>
      <c r="K2383" s="11" t="str">
        <f>VLOOKUP(Table7[[#This Row],[CID]],ALY,2,FALSE)</f>
        <v>Apostrophes</v>
      </c>
    </row>
    <row r="2384" spans="1:11" x14ac:dyDescent="0.2">
      <c r="A2384" s="8" t="str">
        <f>Table7[[#This Row],[Test No.]]&amp;Table7[[#This Row],[Section]]&amp;Table7[[#This Row],[Q. No.]]</f>
        <v>P32E58</v>
      </c>
      <c r="B2384" s="8"/>
      <c r="C2384" s="15" t="s">
        <v>118</v>
      </c>
      <c r="D2384" s="6">
        <v>58</v>
      </c>
      <c r="E2384" s="14" t="s">
        <v>31</v>
      </c>
      <c r="F2384" s="14">
        <v>1</v>
      </c>
      <c r="G2384" s="14" t="s">
        <v>59</v>
      </c>
      <c r="H2384" s="10">
        <v>2</v>
      </c>
      <c r="I2384" s="13" t="s">
        <v>38</v>
      </c>
      <c r="J2384" s="12" t="s">
        <v>396</v>
      </c>
      <c r="K2384" s="11" t="str">
        <f>VLOOKUP(Table7[[#This Row],[CID]],ALY,2,FALSE)</f>
        <v>Comparisons</v>
      </c>
    </row>
    <row r="2385" spans="1:11" x14ac:dyDescent="0.2">
      <c r="A2385" s="8" t="str">
        <f>Table7[[#This Row],[Test No.]]&amp;Table7[[#This Row],[Section]]&amp;Table7[[#This Row],[Q. No.]]</f>
        <v>P32E59</v>
      </c>
      <c r="B2385" s="8"/>
      <c r="C2385" s="15" t="s">
        <v>118</v>
      </c>
      <c r="D2385" s="6">
        <v>59</v>
      </c>
      <c r="E2385" s="14" t="s">
        <v>31</v>
      </c>
      <c r="F2385" s="14">
        <v>2</v>
      </c>
      <c r="G2385" s="13" t="s">
        <v>57</v>
      </c>
      <c r="H2385" s="10">
        <v>6</v>
      </c>
      <c r="I2385" s="13" t="s">
        <v>42</v>
      </c>
      <c r="J2385" s="12" t="s">
        <v>521</v>
      </c>
      <c r="K2385" s="11" t="str">
        <f>VLOOKUP(Table7[[#This Row],[CID]],ALY,2,FALSE)</f>
        <v>Word Choice</v>
      </c>
    </row>
    <row r="2386" spans="1:11" x14ac:dyDescent="0.2">
      <c r="A2386" s="8" t="str">
        <f>Table7[[#This Row],[Test No.]]&amp;Table7[[#This Row],[Section]]&amp;Table7[[#This Row],[Q. No.]]</f>
        <v>P32E60</v>
      </c>
      <c r="B2386" s="8"/>
      <c r="C2386" s="15" t="s">
        <v>118</v>
      </c>
      <c r="D2386" s="6">
        <v>60</v>
      </c>
      <c r="E2386" s="14" t="s">
        <v>31</v>
      </c>
      <c r="F2386" s="14">
        <v>2</v>
      </c>
      <c r="G2386" s="13" t="s">
        <v>57</v>
      </c>
      <c r="H2386" s="10">
        <v>4</v>
      </c>
      <c r="I2386" s="13" t="s">
        <v>40</v>
      </c>
      <c r="J2386" s="12" t="s">
        <v>513</v>
      </c>
      <c r="K2386" s="11" t="str">
        <f>VLOOKUP(Table7[[#This Row],[CID]],ALY,2,FALSE)</f>
        <v>Writer's Goal</v>
      </c>
    </row>
    <row r="2387" spans="1:11" x14ac:dyDescent="0.2">
      <c r="A2387" s="8" t="str">
        <f>Table7[[#This Row],[Test No.]]&amp;Table7[[#This Row],[Section]]&amp;Table7[[#This Row],[Q. No.]]</f>
        <v>P32E61</v>
      </c>
      <c r="B2387" s="8"/>
      <c r="C2387" s="15" t="s">
        <v>118</v>
      </c>
      <c r="D2387" s="6">
        <v>61</v>
      </c>
      <c r="E2387" s="14" t="s">
        <v>31</v>
      </c>
      <c r="F2387" s="14">
        <v>2</v>
      </c>
      <c r="G2387" s="13" t="s">
        <v>57</v>
      </c>
      <c r="H2387" s="10">
        <v>4</v>
      </c>
      <c r="I2387" s="13" t="s">
        <v>40</v>
      </c>
      <c r="J2387" s="12" t="s">
        <v>514</v>
      </c>
      <c r="K2387" s="11" t="str">
        <f>VLOOKUP(Table7[[#This Row],[CID]],ALY,2,FALSE)</f>
        <v>Relation to Paragraph/Essay</v>
      </c>
    </row>
    <row r="2388" spans="1:11" x14ac:dyDescent="0.2">
      <c r="A2388" s="8" t="str">
        <f>Table7[[#This Row],[Test No.]]&amp;Table7[[#This Row],[Section]]&amp;Table7[[#This Row],[Q. No.]]</f>
        <v>P32E62</v>
      </c>
      <c r="B2388" s="8"/>
      <c r="C2388" s="15" t="s">
        <v>118</v>
      </c>
      <c r="D2388" s="6">
        <v>62</v>
      </c>
      <c r="E2388" s="14" t="s">
        <v>31</v>
      </c>
      <c r="F2388" s="14">
        <v>1</v>
      </c>
      <c r="G2388" s="14" t="s">
        <v>59</v>
      </c>
      <c r="H2388" s="14">
        <v>1</v>
      </c>
      <c r="I2388" s="14" t="s">
        <v>37</v>
      </c>
      <c r="J2388" s="12" t="s">
        <v>387</v>
      </c>
      <c r="K2388" s="11" t="str">
        <f>VLOOKUP(Table7[[#This Row],[CID]],ALY,2,FALSE)</f>
        <v>Commas</v>
      </c>
    </row>
    <row r="2389" spans="1:11" x14ac:dyDescent="0.2">
      <c r="A2389" s="8" t="str">
        <f>Table7[[#This Row],[Test No.]]&amp;Table7[[#This Row],[Section]]&amp;Table7[[#This Row],[Q. No.]]</f>
        <v>P32E63</v>
      </c>
      <c r="B2389" s="8"/>
      <c r="C2389" s="15" t="s">
        <v>118</v>
      </c>
      <c r="D2389" s="6">
        <v>63</v>
      </c>
      <c r="E2389" s="14" t="s">
        <v>31</v>
      </c>
      <c r="F2389" s="14">
        <v>2</v>
      </c>
      <c r="G2389" s="13" t="s">
        <v>57</v>
      </c>
      <c r="H2389" s="10">
        <v>4</v>
      </c>
      <c r="I2389" s="13" t="s">
        <v>40</v>
      </c>
      <c r="J2389" s="12" t="s">
        <v>516</v>
      </c>
      <c r="K2389" s="11" t="str">
        <f>VLOOKUP(Table7[[#This Row],[CID]],ALY,2,FALSE)</f>
        <v>Transitions &amp; Topic Sentences</v>
      </c>
    </row>
    <row r="2390" spans="1:11" x14ac:dyDescent="0.2">
      <c r="A2390" s="8" t="str">
        <f>Table7[[#This Row],[Test No.]]&amp;Table7[[#This Row],[Section]]&amp;Table7[[#This Row],[Q. No.]]</f>
        <v>P32E64</v>
      </c>
      <c r="B2390" s="8"/>
      <c r="C2390" s="15" t="s">
        <v>118</v>
      </c>
      <c r="D2390" s="6">
        <v>64</v>
      </c>
      <c r="E2390" s="14" t="s">
        <v>31</v>
      </c>
      <c r="F2390" s="14">
        <v>1</v>
      </c>
      <c r="G2390" s="14" t="s">
        <v>59</v>
      </c>
      <c r="H2390" s="14">
        <v>1</v>
      </c>
      <c r="I2390" s="14" t="s">
        <v>37</v>
      </c>
      <c r="J2390" s="12" t="s">
        <v>387</v>
      </c>
      <c r="K2390" s="11" t="str">
        <f>VLOOKUP(Table7[[#This Row],[CID]],ALY,2,FALSE)</f>
        <v>Commas</v>
      </c>
    </row>
    <row r="2391" spans="1:11" x14ac:dyDescent="0.2">
      <c r="A2391" s="8" t="str">
        <f>Table7[[#This Row],[Test No.]]&amp;Table7[[#This Row],[Section]]&amp;Table7[[#This Row],[Q. No.]]</f>
        <v>P32E65</v>
      </c>
      <c r="B2391" s="8"/>
      <c r="C2391" s="15" t="s">
        <v>118</v>
      </c>
      <c r="D2391" s="6">
        <v>65</v>
      </c>
      <c r="E2391" s="14" t="s">
        <v>31</v>
      </c>
      <c r="F2391" s="14">
        <v>2</v>
      </c>
      <c r="G2391" s="13" t="s">
        <v>57</v>
      </c>
      <c r="H2391" s="10">
        <v>6</v>
      </c>
      <c r="I2391" s="13" t="s">
        <v>42</v>
      </c>
      <c r="J2391" s="12" t="s">
        <v>521</v>
      </c>
      <c r="K2391" s="11" t="str">
        <f>VLOOKUP(Table7[[#This Row],[CID]],ALY,2,FALSE)</f>
        <v>Word Choice</v>
      </c>
    </row>
    <row r="2392" spans="1:11" x14ac:dyDescent="0.2">
      <c r="A2392" s="8" t="str">
        <f>Table7[[#This Row],[Test No.]]&amp;Table7[[#This Row],[Section]]&amp;Table7[[#This Row],[Q. No.]]</f>
        <v>P32E66</v>
      </c>
      <c r="B2392" s="8"/>
      <c r="C2392" s="15" t="s">
        <v>118</v>
      </c>
      <c r="D2392" s="6">
        <v>66</v>
      </c>
      <c r="E2392" s="14" t="s">
        <v>31</v>
      </c>
      <c r="F2392" s="14">
        <v>2</v>
      </c>
      <c r="G2392" s="13" t="s">
        <v>57</v>
      </c>
      <c r="H2392" s="10">
        <v>6</v>
      </c>
      <c r="I2392" s="13" t="s">
        <v>42</v>
      </c>
      <c r="J2392" s="12" t="s">
        <v>522</v>
      </c>
      <c r="K2392" s="11" t="str">
        <f>VLOOKUP(Table7[[#This Row],[CID]],ALY,2,FALSE)</f>
        <v>Effectiveness</v>
      </c>
    </row>
    <row r="2393" spans="1:11" x14ac:dyDescent="0.2">
      <c r="A2393" s="8" t="str">
        <f>Table7[[#This Row],[Test No.]]&amp;Table7[[#This Row],[Section]]&amp;Table7[[#This Row],[Q. No.]]</f>
        <v>P32E67</v>
      </c>
      <c r="B2393" s="8"/>
      <c r="C2393" s="15" t="s">
        <v>118</v>
      </c>
      <c r="D2393" s="6">
        <v>67</v>
      </c>
      <c r="E2393" s="14" t="s">
        <v>31</v>
      </c>
      <c r="F2393" s="14">
        <v>1</v>
      </c>
      <c r="G2393" s="14" t="s">
        <v>59</v>
      </c>
      <c r="H2393" s="10">
        <v>3</v>
      </c>
      <c r="I2393" s="13" t="s">
        <v>39</v>
      </c>
      <c r="J2393" s="12" t="s">
        <v>400</v>
      </c>
      <c r="K2393" s="11" t="str">
        <f>VLOOKUP(Table7[[#This Row],[CID]],ALY,2,FALSE)</f>
        <v>Run-On Sentence</v>
      </c>
    </row>
    <row r="2394" spans="1:11" x14ac:dyDescent="0.2">
      <c r="A2394" s="8" t="str">
        <f>Table7[[#This Row],[Test No.]]&amp;Table7[[#This Row],[Section]]&amp;Table7[[#This Row],[Q. No.]]</f>
        <v>P32E68</v>
      </c>
      <c r="B2394" s="8"/>
      <c r="C2394" s="15" t="s">
        <v>118</v>
      </c>
      <c r="D2394" s="6">
        <v>68</v>
      </c>
      <c r="E2394" s="14" t="s">
        <v>31</v>
      </c>
      <c r="F2394" s="14">
        <v>2</v>
      </c>
      <c r="G2394" s="13" t="s">
        <v>57</v>
      </c>
      <c r="H2394" s="10">
        <v>4</v>
      </c>
      <c r="I2394" s="13" t="s">
        <v>40</v>
      </c>
      <c r="J2394" s="12" t="s">
        <v>516</v>
      </c>
      <c r="K2394" s="11" t="str">
        <f>VLOOKUP(Table7[[#This Row],[CID]],ALY,2,FALSE)</f>
        <v>Transitions &amp; Topic Sentences</v>
      </c>
    </row>
    <row r="2395" spans="1:11" x14ac:dyDescent="0.2">
      <c r="A2395" s="8" t="str">
        <f>Table7[[#This Row],[Test No.]]&amp;Table7[[#This Row],[Section]]&amp;Table7[[#This Row],[Q. No.]]</f>
        <v>P32E69</v>
      </c>
      <c r="B2395" s="8"/>
      <c r="C2395" s="15" t="s">
        <v>118</v>
      </c>
      <c r="D2395" s="6">
        <v>69</v>
      </c>
      <c r="E2395" s="14" t="s">
        <v>31</v>
      </c>
      <c r="F2395" s="14">
        <v>2</v>
      </c>
      <c r="G2395" s="13" t="s">
        <v>57</v>
      </c>
      <c r="H2395" s="10">
        <v>6</v>
      </c>
      <c r="I2395" s="13" t="s">
        <v>42</v>
      </c>
      <c r="J2395" s="12" t="s">
        <v>522</v>
      </c>
      <c r="K2395" s="11" t="str">
        <f>VLOOKUP(Table7[[#This Row],[CID]],ALY,2,FALSE)</f>
        <v>Effectiveness</v>
      </c>
    </row>
    <row r="2396" spans="1:11" x14ac:dyDescent="0.2">
      <c r="A2396" s="8" t="str">
        <f>Table7[[#This Row],[Test No.]]&amp;Table7[[#This Row],[Section]]&amp;Table7[[#This Row],[Q. No.]]</f>
        <v>P32E70</v>
      </c>
      <c r="B2396" s="8"/>
      <c r="C2396" s="15" t="s">
        <v>118</v>
      </c>
      <c r="D2396" s="6">
        <v>70</v>
      </c>
      <c r="E2396" s="14" t="s">
        <v>31</v>
      </c>
      <c r="F2396" s="14">
        <v>1</v>
      </c>
      <c r="G2396" s="14" t="s">
        <v>59</v>
      </c>
      <c r="H2396" s="10">
        <v>3</v>
      </c>
      <c r="I2396" s="13" t="s">
        <v>39</v>
      </c>
      <c r="J2396" s="12" t="s">
        <v>402</v>
      </c>
      <c r="K2396" s="11" t="str">
        <f>VLOOKUP(Table7[[#This Row],[CID]],ALY,2,FALSE)</f>
        <v>Faulty Modifier</v>
      </c>
    </row>
    <row r="2397" spans="1:11" x14ac:dyDescent="0.2">
      <c r="A2397" s="8" t="str">
        <f>Table7[[#This Row],[Test No.]]&amp;Table7[[#This Row],[Section]]&amp;Table7[[#This Row],[Q. No.]]</f>
        <v>P32E71</v>
      </c>
      <c r="B2397" s="8"/>
      <c r="C2397" s="15" t="s">
        <v>118</v>
      </c>
      <c r="D2397" s="6">
        <v>71</v>
      </c>
      <c r="E2397" s="14" t="s">
        <v>31</v>
      </c>
      <c r="F2397" s="14">
        <v>1</v>
      </c>
      <c r="G2397" s="14" t="s">
        <v>59</v>
      </c>
      <c r="H2397" s="10">
        <v>2</v>
      </c>
      <c r="I2397" s="13" t="s">
        <v>38</v>
      </c>
      <c r="J2397" s="12" t="s">
        <v>398</v>
      </c>
      <c r="K2397" s="11" t="str">
        <f>VLOOKUP(Table7[[#This Row],[CID]],ALY,2,FALSE)</f>
        <v>Idioms</v>
      </c>
    </row>
    <row r="2398" spans="1:11" x14ac:dyDescent="0.2">
      <c r="A2398" s="8" t="str">
        <f>Table7[[#This Row],[Test No.]]&amp;Table7[[#This Row],[Section]]&amp;Table7[[#This Row],[Q. No.]]</f>
        <v>P32E72</v>
      </c>
      <c r="B2398" s="8"/>
      <c r="C2398" s="15" t="s">
        <v>118</v>
      </c>
      <c r="D2398" s="6">
        <v>72</v>
      </c>
      <c r="E2398" s="14" t="s">
        <v>31</v>
      </c>
      <c r="F2398" s="14">
        <v>1</v>
      </c>
      <c r="G2398" s="14" t="s">
        <v>59</v>
      </c>
      <c r="H2398" s="10">
        <v>2</v>
      </c>
      <c r="I2398" s="13" t="s">
        <v>38</v>
      </c>
      <c r="J2398" s="12" t="s">
        <v>397</v>
      </c>
      <c r="K2398" s="11" t="str">
        <f>VLOOKUP(Table7[[#This Row],[CID]],ALY,2,FALSE)</f>
        <v>Word Choice</v>
      </c>
    </row>
    <row r="2399" spans="1:11" x14ac:dyDescent="0.2">
      <c r="A2399" s="8" t="str">
        <f>Table7[[#This Row],[Test No.]]&amp;Table7[[#This Row],[Section]]&amp;Table7[[#This Row],[Q. No.]]</f>
        <v>P32E73</v>
      </c>
      <c r="B2399" s="8"/>
      <c r="C2399" s="15" t="s">
        <v>118</v>
      </c>
      <c r="D2399" s="6">
        <v>73</v>
      </c>
      <c r="E2399" s="14" t="s">
        <v>31</v>
      </c>
      <c r="F2399" s="14">
        <v>1</v>
      </c>
      <c r="G2399" s="14" t="s">
        <v>59</v>
      </c>
      <c r="H2399" s="10">
        <v>2</v>
      </c>
      <c r="I2399" s="13" t="s">
        <v>38</v>
      </c>
      <c r="J2399" s="12" t="s">
        <v>393</v>
      </c>
      <c r="K2399" s="11" t="str">
        <f>VLOOKUP(Table7[[#This Row],[CID]],ALY,2,FALSE)</f>
        <v>SVA</v>
      </c>
    </row>
    <row r="2400" spans="1:11" x14ac:dyDescent="0.2">
      <c r="A2400" s="8" t="str">
        <f>Table7[[#This Row],[Test No.]]&amp;Table7[[#This Row],[Section]]&amp;Table7[[#This Row],[Q. No.]]</f>
        <v>P32E74</v>
      </c>
      <c r="B2400" s="8"/>
      <c r="C2400" s="15" t="s">
        <v>118</v>
      </c>
      <c r="D2400" s="6">
        <v>74</v>
      </c>
      <c r="E2400" s="14" t="s">
        <v>31</v>
      </c>
      <c r="F2400" s="14">
        <v>2</v>
      </c>
      <c r="G2400" s="13" t="s">
        <v>57</v>
      </c>
      <c r="H2400" s="10">
        <v>6</v>
      </c>
      <c r="I2400" s="13" t="s">
        <v>42</v>
      </c>
      <c r="J2400" s="12" t="s">
        <v>521</v>
      </c>
      <c r="K2400" s="11" t="str">
        <f>VLOOKUP(Table7[[#This Row],[CID]],ALY,2,FALSE)</f>
        <v>Word Choice</v>
      </c>
    </row>
    <row r="2401" spans="1:11" x14ac:dyDescent="0.2">
      <c r="A2401" s="8" t="str">
        <f>Table7[[#This Row],[Test No.]]&amp;Table7[[#This Row],[Section]]&amp;Table7[[#This Row],[Q. No.]]</f>
        <v>P32E75</v>
      </c>
      <c r="B2401" s="8"/>
      <c r="C2401" s="15" t="s">
        <v>118</v>
      </c>
      <c r="D2401" s="6">
        <v>75</v>
      </c>
      <c r="E2401" s="14" t="s">
        <v>31</v>
      </c>
      <c r="F2401" s="14">
        <v>2</v>
      </c>
      <c r="G2401" s="13" t="s">
        <v>57</v>
      </c>
      <c r="H2401" s="10">
        <v>6</v>
      </c>
      <c r="I2401" s="13" t="s">
        <v>42</v>
      </c>
      <c r="J2401" s="12" t="s">
        <v>522</v>
      </c>
      <c r="K2401" s="11" t="str">
        <f>VLOOKUP(Table7[[#This Row],[CID]],ALY,2,FALSE)</f>
        <v>Effectiveness</v>
      </c>
    </row>
    <row r="2402" spans="1:11" x14ac:dyDescent="0.2">
      <c r="A2402" s="8" t="str">
        <f>Table7[[#This Row],[Test No.]]&amp;Table7[[#This Row],[Section]]&amp;Table7[[#This Row],[Q. No.]]</f>
        <v>P33E1</v>
      </c>
      <c r="B2402" s="8"/>
      <c r="C2402" s="15" t="s">
        <v>117</v>
      </c>
      <c r="D2402" s="6">
        <v>1</v>
      </c>
      <c r="E2402" s="6" t="s">
        <v>31</v>
      </c>
      <c r="F2402" s="14">
        <v>1</v>
      </c>
      <c r="G2402" s="14" t="s">
        <v>59</v>
      </c>
      <c r="H2402" s="14">
        <v>1</v>
      </c>
      <c r="I2402" s="14" t="s">
        <v>37</v>
      </c>
      <c r="J2402" s="12" t="s">
        <v>389</v>
      </c>
      <c r="K2402" s="11" t="str">
        <f>VLOOKUP(Table7[[#This Row],[CID]],ALY,2,FALSE)</f>
        <v>Colons</v>
      </c>
    </row>
    <row r="2403" spans="1:11" x14ac:dyDescent="0.2">
      <c r="A2403" s="8" t="str">
        <f>Table7[[#This Row],[Test No.]]&amp;Table7[[#This Row],[Section]]&amp;Table7[[#This Row],[Q. No.]]</f>
        <v>P33E2</v>
      </c>
      <c r="B2403" s="8"/>
      <c r="C2403" s="15" t="s">
        <v>117</v>
      </c>
      <c r="D2403" s="6">
        <v>2</v>
      </c>
      <c r="E2403" s="6" t="s">
        <v>31</v>
      </c>
      <c r="F2403" s="14">
        <v>1</v>
      </c>
      <c r="G2403" s="14" t="s">
        <v>59</v>
      </c>
      <c r="H2403" s="10">
        <v>2</v>
      </c>
      <c r="I2403" s="13" t="s">
        <v>38</v>
      </c>
      <c r="J2403" s="12" t="s">
        <v>397</v>
      </c>
      <c r="K2403" s="11" t="str">
        <f>VLOOKUP(Table7[[#This Row],[CID]],ALY,2,FALSE)</f>
        <v>Word Choice</v>
      </c>
    </row>
    <row r="2404" spans="1:11" x14ac:dyDescent="0.2">
      <c r="A2404" s="8" t="str">
        <f>Table7[[#This Row],[Test No.]]&amp;Table7[[#This Row],[Section]]&amp;Table7[[#This Row],[Q. No.]]</f>
        <v>P33E3</v>
      </c>
      <c r="B2404" s="8"/>
      <c r="C2404" s="15" t="s">
        <v>117</v>
      </c>
      <c r="D2404" s="6">
        <v>3</v>
      </c>
      <c r="E2404" s="6" t="s">
        <v>31</v>
      </c>
      <c r="F2404" s="14">
        <v>1</v>
      </c>
      <c r="G2404" s="14" t="s">
        <v>59</v>
      </c>
      <c r="H2404" s="10">
        <v>2</v>
      </c>
      <c r="I2404" s="13" t="s">
        <v>38</v>
      </c>
      <c r="J2404" s="12" t="s">
        <v>396</v>
      </c>
      <c r="K2404" s="11" t="str">
        <f>VLOOKUP(Table7[[#This Row],[CID]],ALY,2,FALSE)</f>
        <v>Comparisons</v>
      </c>
    </row>
    <row r="2405" spans="1:11" x14ac:dyDescent="0.2">
      <c r="A2405" s="8" t="str">
        <f>Table7[[#This Row],[Test No.]]&amp;Table7[[#This Row],[Section]]&amp;Table7[[#This Row],[Q. No.]]</f>
        <v>P33E4</v>
      </c>
      <c r="B2405" s="8"/>
      <c r="C2405" s="15" t="s">
        <v>117</v>
      </c>
      <c r="D2405" s="6">
        <v>4</v>
      </c>
      <c r="E2405" s="6" t="s">
        <v>31</v>
      </c>
      <c r="F2405" s="14">
        <v>1</v>
      </c>
      <c r="G2405" s="14" t="s">
        <v>59</v>
      </c>
      <c r="H2405" s="10">
        <v>2</v>
      </c>
      <c r="I2405" s="13" t="s">
        <v>38</v>
      </c>
      <c r="J2405" s="12" t="s">
        <v>397</v>
      </c>
      <c r="K2405" s="11" t="str">
        <f>VLOOKUP(Table7[[#This Row],[CID]],ALY,2,FALSE)</f>
        <v>Word Choice</v>
      </c>
    </row>
    <row r="2406" spans="1:11" x14ac:dyDescent="0.2">
      <c r="A2406" s="8" t="str">
        <f>Table7[[#This Row],[Test No.]]&amp;Table7[[#This Row],[Section]]&amp;Table7[[#This Row],[Q. No.]]</f>
        <v>P33E5</v>
      </c>
      <c r="B2406" s="8"/>
      <c r="C2406" s="15" t="s">
        <v>117</v>
      </c>
      <c r="D2406" s="6">
        <v>5</v>
      </c>
      <c r="E2406" s="6" t="s">
        <v>31</v>
      </c>
      <c r="F2406" s="14">
        <v>1</v>
      </c>
      <c r="G2406" s="14" t="s">
        <v>59</v>
      </c>
      <c r="H2406" s="10">
        <v>2</v>
      </c>
      <c r="I2406" s="13" t="s">
        <v>38</v>
      </c>
      <c r="J2406" s="12" t="s">
        <v>394</v>
      </c>
      <c r="K2406" s="11" t="str">
        <f>VLOOKUP(Table7[[#This Row],[CID]],ALY,2,FALSE)</f>
        <v>Pronouns</v>
      </c>
    </row>
    <row r="2407" spans="1:11" x14ac:dyDescent="0.2">
      <c r="A2407" s="8" t="str">
        <f>Table7[[#This Row],[Test No.]]&amp;Table7[[#This Row],[Section]]&amp;Table7[[#This Row],[Q. No.]]</f>
        <v>P33E6</v>
      </c>
      <c r="B2407" s="8"/>
      <c r="C2407" s="15" t="s">
        <v>117</v>
      </c>
      <c r="D2407" s="6">
        <v>6</v>
      </c>
      <c r="E2407" s="6" t="s">
        <v>31</v>
      </c>
      <c r="F2407" s="14">
        <v>1</v>
      </c>
      <c r="G2407" s="14" t="s">
        <v>59</v>
      </c>
      <c r="H2407" s="14">
        <v>1</v>
      </c>
      <c r="I2407" s="14" t="s">
        <v>37</v>
      </c>
      <c r="J2407" s="12" t="s">
        <v>387</v>
      </c>
      <c r="K2407" s="11" t="str">
        <f>VLOOKUP(Table7[[#This Row],[CID]],ALY,2,FALSE)</f>
        <v>Commas</v>
      </c>
    </row>
    <row r="2408" spans="1:11" x14ac:dyDescent="0.2">
      <c r="A2408" s="8" t="str">
        <f>Table7[[#This Row],[Test No.]]&amp;Table7[[#This Row],[Section]]&amp;Table7[[#This Row],[Q. No.]]</f>
        <v>P33E7</v>
      </c>
      <c r="B2408" s="8"/>
      <c r="C2408" s="15" t="s">
        <v>117</v>
      </c>
      <c r="D2408" s="6">
        <v>7</v>
      </c>
      <c r="E2408" s="6" t="s">
        <v>31</v>
      </c>
      <c r="F2408" s="14">
        <v>2</v>
      </c>
      <c r="G2408" s="13" t="s">
        <v>57</v>
      </c>
      <c r="H2408" s="10">
        <v>6</v>
      </c>
      <c r="I2408" s="13" t="s">
        <v>42</v>
      </c>
      <c r="J2408" s="12" t="s">
        <v>521</v>
      </c>
      <c r="K2408" s="11" t="str">
        <f>VLOOKUP(Table7[[#This Row],[CID]],ALY,2,FALSE)</f>
        <v>Word Choice</v>
      </c>
    </row>
    <row r="2409" spans="1:11" x14ac:dyDescent="0.2">
      <c r="A2409" s="8" t="str">
        <f>Table7[[#This Row],[Test No.]]&amp;Table7[[#This Row],[Section]]&amp;Table7[[#This Row],[Q. No.]]</f>
        <v>P33E8</v>
      </c>
      <c r="B2409" s="8"/>
      <c r="C2409" s="15" t="s">
        <v>117</v>
      </c>
      <c r="D2409" s="6">
        <v>8</v>
      </c>
      <c r="E2409" s="6" t="s">
        <v>31</v>
      </c>
      <c r="F2409" s="14">
        <v>1</v>
      </c>
      <c r="G2409" s="14" t="s">
        <v>59</v>
      </c>
      <c r="H2409" s="14">
        <v>1</v>
      </c>
      <c r="I2409" s="14" t="s">
        <v>37</v>
      </c>
      <c r="J2409" s="12" t="s">
        <v>387</v>
      </c>
      <c r="K2409" s="11" t="str">
        <f>VLOOKUP(Table7[[#This Row],[CID]],ALY,2,FALSE)</f>
        <v>Commas</v>
      </c>
    </row>
    <row r="2410" spans="1:11" x14ac:dyDescent="0.2">
      <c r="A2410" s="8" t="str">
        <f>Table7[[#This Row],[Test No.]]&amp;Table7[[#This Row],[Section]]&amp;Table7[[#This Row],[Q. No.]]</f>
        <v>P33E9</v>
      </c>
      <c r="B2410" s="8"/>
      <c r="C2410" s="15" t="s">
        <v>117</v>
      </c>
      <c r="D2410" s="6">
        <v>9</v>
      </c>
      <c r="E2410" s="6" t="s">
        <v>31</v>
      </c>
      <c r="F2410" s="14">
        <v>1</v>
      </c>
      <c r="G2410" s="14" t="s">
        <v>59</v>
      </c>
      <c r="H2410" s="10">
        <v>2</v>
      </c>
      <c r="I2410" s="13" t="s">
        <v>38</v>
      </c>
      <c r="J2410" s="12" t="s">
        <v>397</v>
      </c>
      <c r="K2410" s="11" t="str">
        <f>VLOOKUP(Table7[[#This Row],[CID]],ALY,2,FALSE)</f>
        <v>Word Choice</v>
      </c>
    </row>
    <row r="2411" spans="1:11" x14ac:dyDescent="0.2">
      <c r="A2411" s="8" t="str">
        <f>Table7[[#This Row],[Test No.]]&amp;Table7[[#This Row],[Section]]&amp;Table7[[#This Row],[Q. No.]]</f>
        <v>P33E10</v>
      </c>
      <c r="B2411" s="8"/>
      <c r="C2411" s="15" t="s">
        <v>117</v>
      </c>
      <c r="D2411" s="6">
        <v>10</v>
      </c>
      <c r="E2411" s="6" t="s">
        <v>31</v>
      </c>
      <c r="F2411" s="14">
        <v>1</v>
      </c>
      <c r="G2411" s="14" t="s">
        <v>59</v>
      </c>
      <c r="H2411" s="10">
        <v>2</v>
      </c>
      <c r="I2411" s="13" t="s">
        <v>38</v>
      </c>
      <c r="J2411" s="12" t="s">
        <v>398</v>
      </c>
      <c r="K2411" s="11" t="str">
        <f>VLOOKUP(Table7[[#This Row],[CID]],ALY,2,FALSE)</f>
        <v>Idioms</v>
      </c>
    </row>
    <row r="2412" spans="1:11" x14ac:dyDescent="0.2">
      <c r="A2412" s="8" t="str">
        <f>Table7[[#This Row],[Test No.]]&amp;Table7[[#This Row],[Section]]&amp;Table7[[#This Row],[Q. No.]]</f>
        <v>P33E11</v>
      </c>
      <c r="B2412" s="8"/>
      <c r="C2412" s="15" t="s">
        <v>117</v>
      </c>
      <c r="D2412" s="6">
        <v>11</v>
      </c>
      <c r="E2412" s="6" t="s">
        <v>31</v>
      </c>
      <c r="F2412" s="14">
        <v>1</v>
      </c>
      <c r="G2412" s="14" t="s">
        <v>59</v>
      </c>
      <c r="H2412" s="14">
        <v>1</v>
      </c>
      <c r="I2412" s="14" t="s">
        <v>37</v>
      </c>
      <c r="J2412" s="12" t="s">
        <v>387</v>
      </c>
      <c r="K2412" s="11" t="str">
        <f>VLOOKUP(Table7[[#This Row],[CID]],ALY,2,FALSE)</f>
        <v>Commas</v>
      </c>
    </row>
    <row r="2413" spans="1:11" x14ac:dyDescent="0.2">
      <c r="A2413" s="8" t="str">
        <f>Table7[[#This Row],[Test No.]]&amp;Table7[[#This Row],[Section]]&amp;Table7[[#This Row],[Q. No.]]</f>
        <v>P33E12</v>
      </c>
      <c r="B2413" s="8"/>
      <c r="C2413" s="15" t="s">
        <v>117</v>
      </c>
      <c r="D2413" s="6">
        <v>12</v>
      </c>
      <c r="E2413" s="6" t="s">
        <v>31</v>
      </c>
      <c r="F2413" s="14">
        <v>2</v>
      </c>
      <c r="G2413" s="13" t="s">
        <v>57</v>
      </c>
      <c r="H2413" s="10">
        <v>5</v>
      </c>
      <c r="I2413" s="13" t="s">
        <v>41</v>
      </c>
      <c r="J2413" s="12" t="s">
        <v>520</v>
      </c>
      <c r="K2413" s="11" t="str">
        <f>VLOOKUP(Table7[[#This Row],[CID]],ALY,2,FALSE)</f>
        <v>Reorganization</v>
      </c>
    </row>
    <row r="2414" spans="1:11" x14ac:dyDescent="0.2">
      <c r="A2414" s="8" t="str">
        <f>Table7[[#This Row],[Test No.]]&amp;Table7[[#This Row],[Section]]&amp;Table7[[#This Row],[Q. No.]]</f>
        <v>P33E13</v>
      </c>
      <c r="B2414" s="8"/>
      <c r="C2414" s="15" t="s">
        <v>117</v>
      </c>
      <c r="D2414" s="6">
        <v>13</v>
      </c>
      <c r="E2414" s="6" t="s">
        <v>31</v>
      </c>
      <c r="F2414" s="14">
        <v>2</v>
      </c>
      <c r="G2414" s="13" t="s">
        <v>57</v>
      </c>
      <c r="H2414" s="10">
        <v>6</v>
      </c>
      <c r="I2414" s="13" t="s">
        <v>42</v>
      </c>
      <c r="J2414" s="12" t="s">
        <v>521</v>
      </c>
      <c r="K2414" s="11" t="str">
        <f>VLOOKUP(Table7[[#This Row],[CID]],ALY,2,FALSE)</f>
        <v>Word Choice</v>
      </c>
    </row>
    <row r="2415" spans="1:11" x14ac:dyDescent="0.2">
      <c r="A2415" s="8" t="str">
        <f>Table7[[#This Row],[Test No.]]&amp;Table7[[#This Row],[Section]]&amp;Table7[[#This Row],[Q. No.]]</f>
        <v>P33E14</v>
      </c>
      <c r="B2415" s="8"/>
      <c r="C2415" s="15" t="s">
        <v>117</v>
      </c>
      <c r="D2415" s="6">
        <v>14</v>
      </c>
      <c r="E2415" s="6" t="s">
        <v>31</v>
      </c>
      <c r="F2415" s="14">
        <v>1</v>
      </c>
      <c r="G2415" s="14" t="s">
        <v>59</v>
      </c>
      <c r="H2415" s="10">
        <v>3</v>
      </c>
      <c r="I2415" s="13" t="s">
        <v>39</v>
      </c>
      <c r="J2415" s="12" t="s">
        <v>401</v>
      </c>
      <c r="K2415" s="11" t="str">
        <f>VLOOKUP(Table7[[#This Row],[CID]],ALY,2,FALSE)</f>
        <v>Parallel Construction</v>
      </c>
    </row>
    <row r="2416" spans="1:11" x14ac:dyDescent="0.2">
      <c r="A2416" s="8" t="str">
        <f>Table7[[#This Row],[Test No.]]&amp;Table7[[#This Row],[Section]]&amp;Table7[[#This Row],[Q. No.]]</f>
        <v>P33E15</v>
      </c>
      <c r="B2416" s="8"/>
      <c r="C2416" s="15" t="s">
        <v>117</v>
      </c>
      <c r="D2416" s="6">
        <v>15</v>
      </c>
      <c r="E2416" s="6" t="s">
        <v>31</v>
      </c>
      <c r="F2416" s="14">
        <v>2</v>
      </c>
      <c r="G2416" s="13" t="s">
        <v>57</v>
      </c>
      <c r="H2416" s="10">
        <v>5</v>
      </c>
      <c r="I2416" s="13" t="s">
        <v>41</v>
      </c>
      <c r="J2416" s="12" t="s">
        <v>520</v>
      </c>
      <c r="K2416" s="11" t="str">
        <f>VLOOKUP(Table7[[#This Row],[CID]],ALY,2,FALSE)</f>
        <v>Reorganization</v>
      </c>
    </row>
    <row r="2417" spans="1:11" x14ac:dyDescent="0.2">
      <c r="A2417" s="8" t="str">
        <f>Table7[[#This Row],[Test No.]]&amp;Table7[[#This Row],[Section]]&amp;Table7[[#This Row],[Q. No.]]</f>
        <v>P33E16</v>
      </c>
      <c r="B2417" s="8"/>
      <c r="C2417" s="15" t="s">
        <v>117</v>
      </c>
      <c r="D2417" s="6">
        <v>16</v>
      </c>
      <c r="E2417" s="6" t="s">
        <v>31</v>
      </c>
      <c r="F2417" s="14">
        <v>2</v>
      </c>
      <c r="G2417" s="13" t="s">
        <v>57</v>
      </c>
      <c r="H2417" s="10">
        <v>5</v>
      </c>
      <c r="I2417" s="13" t="s">
        <v>41</v>
      </c>
      <c r="J2417" s="12" t="s">
        <v>518</v>
      </c>
      <c r="K2417" s="11" t="str">
        <f>VLOOKUP(Table7[[#This Row],[CID]],ALY,2,FALSE)</f>
        <v>Unity &amp; Coherence</v>
      </c>
    </row>
    <row r="2418" spans="1:11" x14ac:dyDescent="0.2">
      <c r="A2418" s="8" t="str">
        <f>Table7[[#This Row],[Test No.]]&amp;Table7[[#This Row],[Section]]&amp;Table7[[#This Row],[Q. No.]]</f>
        <v>P33E17</v>
      </c>
      <c r="B2418" s="8"/>
      <c r="C2418" s="15" t="s">
        <v>117</v>
      </c>
      <c r="D2418" s="6">
        <v>17</v>
      </c>
      <c r="E2418" s="6" t="s">
        <v>31</v>
      </c>
      <c r="F2418" s="14">
        <v>2</v>
      </c>
      <c r="G2418" s="13" t="s">
        <v>57</v>
      </c>
      <c r="H2418" s="10">
        <v>6</v>
      </c>
      <c r="I2418" s="13" t="s">
        <v>42</v>
      </c>
      <c r="J2418" s="12" t="s">
        <v>523</v>
      </c>
      <c r="K2418" s="11" t="str">
        <f>VLOOKUP(Table7[[#This Row],[CID]],ALY,2,FALSE)</f>
        <v>Avoiding Ambiguity &amp; Redundancy</v>
      </c>
    </row>
    <row r="2419" spans="1:11" x14ac:dyDescent="0.2">
      <c r="A2419" s="8" t="str">
        <f>Table7[[#This Row],[Test No.]]&amp;Table7[[#This Row],[Section]]&amp;Table7[[#This Row],[Q. No.]]</f>
        <v>P33E18</v>
      </c>
      <c r="B2419" s="8"/>
      <c r="C2419" s="15" t="s">
        <v>117</v>
      </c>
      <c r="D2419" s="6">
        <v>18</v>
      </c>
      <c r="E2419" s="6" t="s">
        <v>31</v>
      </c>
      <c r="F2419" s="14">
        <v>1</v>
      </c>
      <c r="G2419" s="14" t="s">
        <v>59</v>
      </c>
      <c r="H2419" s="14">
        <v>1</v>
      </c>
      <c r="I2419" s="14" t="s">
        <v>37</v>
      </c>
      <c r="J2419" s="12" t="s">
        <v>387</v>
      </c>
      <c r="K2419" s="11" t="str">
        <f>VLOOKUP(Table7[[#This Row],[CID]],ALY,2,FALSE)</f>
        <v>Commas</v>
      </c>
    </row>
    <row r="2420" spans="1:11" x14ac:dyDescent="0.2">
      <c r="A2420" s="8" t="str">
        <f>Table7[[#This Row],[Test No.]]&amp;Table7[[#This Row],[Section]]&amp;Table7[[#This Row],[Q. No.]]</f>
        <v>P33E19</v>
      </c>
      <c r="B2420" s="8"/>
      <c r="C2420" s="15" t="s">
        <v>117</v>
      </c>
      <c r="D2420" s="6">
        <v>19</v>
      </c>
      <c r="E2420" s="6" t="s">
        <v>31</v>
      </c>
      <c r="F2420" s="14">
        <v>2</v>
      </c>
      <c r="G2420" s="13" t="s">
        <v>57</v>
      </c>
      <c r="H2420" s="10">
        <v>5</v>
      </c>
      <c r="I2420" s="13" t="s">
        <v>41</v>
      </c>
      <c r="J2420" s="12" t="s">
        <v>520</v>
      </c>
      <c r="K2420" s="11" t="str">
        <f>VLOOKUP(Table7[[#This Row],[CID]],ALY,2,FALSE)</f>
        <v>Reorganization</v>
      </c>
    </row>
    <row r="2421" spans="1:11" x14ac:dyDescent="0.2">
      <c r="A2421" s="8" t="str">
        <f>Table7[[#This Row],[Test No.]]&amp;Table7[[#This Row],[Section]]&amp;Table7[[#This Row],[Q. No.]]</f>
        <v>P33E20</v>
      </c>
      <c r="B2421" s="8"/>
      <c r="C2421" s="15" t="s">
        <v>117</v>
      </c>
      <c r="D2421" s="6">
        <v>20</v>
      </c>
      <c r="E2421" s="6" t="s">
        <v>31</v>
      </c>
      <c r="F2421" s="14">
        <v>2</v>
      </c>
      <c r="G2421" s="13" t="s">
        <v>57</v>
      </c>
      <c r="H2421" s="10">
        <v>5</v>
      </c>
      <c r="I2421" s="13" t="s">
        <v>41</v>
      </c>
      <c r="J2421" s="12" t="s">
        <v>518</v>
      </c>
      <c r="K2421" s="11" t="str">
        <f>VLOOKUP(Table7[[#This Row],[CID]],ALY,2,FALSE)</f>
        <v>Unity &amp; Coherence</v>
      </c>
    </row>
    <row r="2422" spans="1:11" x14ac:dyDescent="0.2">
      <c r="A2422" s="8" t="str">
        <f>Table7[[#This Row],[Test No.]]&amp;Table7[[#This Row],[Section]]&amp;Table7[[#This Row],[Q. No.]]</f>
        <v>P33E21</v>
      </c>
      <c r="B2422" s="8"/>
      <c r="C2422" s="15" t="s">
        <v>117</v>
      </c>
      <c r="D2422" s="6">
        <v>21</v>
      </c>
      <c r="E2422" s="6" t="s">
        <v>31</v>
      </c>
      <c r="F2422" s="14">
        <v>2</v>
      </c>
      <c r="G2422" s="13" t="s">
        <v>57</v>
      </c>
      <c r="H2422" s="10">
        <v>4</v>
      </c>
      <c r="I2422" s="13" t="s">
        <v>40</v>
      </c>
      <c r="J2422" s="12" t="s">
        <v>512</v>
      </c>
      <c r="K2422" s="11" t="str">
        <f>VLOOKUP(Table7[[#This Row],[CID]],ALY,2,FALSE)</f>
        <v>Additional Detail &amp; Evidence</v>
      </c>
    </row>
    <row r="2423" spans="1:11" x14ac:dyDescent="0.2">
      <c r="A2423" s="8" t="str">
        <f>Table7[[#This Row],[Test No.]]&amp;Table7[[#This Row],[Section]]&amp;Table7[[#This Row],[Q. No.]]</f>
        <v>P33E22</v>
      </c>
      <c r="B2423" s="8"/>
      <c r="C2423" s="15" t="s">
        <v>117</v>
      </c>
      <c r="D2423" s="6">
        <v>22</v>
      </c>
      <c r="E2423" s="6" t="s">
        <v>31</v>
      </c>
      <c r="F2423" s="14">
        <v>2</v>
      </c>
      <c r="G2423" s="13" t="s">
        <v>57</v>
      </c>
      <c r="H2423" s="10">
        <v>5</v>
      </c>
      <c r="I2423" s="13" t="s">
        <v>41</v>
      </c>
      <c r="J2423" s="12" t="s">
        <v>518</v>
      </c>
      <c r="K2423" s="11" t="str">
        <f>VLOOKUP(Table7[[#This Row],[CID]],ALY,2,FALSE)</f>
        <v>Unity &amp; Coherence</v>
      </c>
    </row>
    <row r="2424" spans="1:11" x14ac:dyDescent="0.2">
      <c r="A2424" s="8" t="str">
        <f>Table7[[#This Row],[Test No.]]&amp;Table7[[#This Row],[Section]]&amp;Table7[[#This Row],[Q. No.]]</f>
        <v>P33E23</v>
      </c>
      <c r="B2424" s="8"/>
      <c r="C2424" s="15" t="s">
        <v>117</v>
      </c>
      <c r="D2424" s="6">
        <v>23</v>
      </c>
      <c r="E2424" s="6" t="s">
        <v>31</v>
      </c>
      <c r="F2424" s="14">
        <v>2</v>
      </c>
      <c r="G2424" s="13" t="s">
        <v>57</v>
      </c>
      <c r="H2424" s="10">
        <v>4</v>
      </c>
      <c r="I2424" s="13" t="s">
        <v>40</v>
      </c>
      <c r="J2424" s="12" t="s">
        <v>514</v>
      </c>
      <c r="K2424" s="11" t="str">
        <f>VLOOKUP(Table7[[#This Row],[CID]],ALY,2,FALSE)</f>
        <v>Relation to Paragraph/Essay</v>
      </c>
    </row>
    <row r="2425" spans="1:11" x14ac:dyDescent="0.2">
      <c r="A2425" s="8" t="str">
        <f>Table7[[#This Row],[Test No.]]&amp;Table7[[#This Row],[Section]]&amp;Table7[[#This Row],[Q. No.]]</f>
        <v>P33E24</v>
      </c>
      <c r="B2425" s="8"/>
      <c r="C2425" s="15" t="s">
        <v>117</v>
      </c>
      <c r="D2425" s="6">
        <v>24</v>
      </c>
      <c r="E2425" s="6" t="s">
        <v>31</v>
      </c>
      <c r="F2425" s="14">
        <v>1</v>
      </c>
      <c r="G2425" s="14" t="s">
        <v>59</v>
      </c>
      <c r="H2425" s="10">
        <v>2</v>
      </c>
      <c r="I2425" s="13" t="s">
        <v>38</v>
      </c>
      <c r="J2425" s="12" t="s">
        <v>396</v>
      </c>
      <c r="K2425" s="11" t="str">
        <f>VLOOKUP(Table7[[#This Row],[CID]],ALY,2,FALSE)</f>
        <v>Comparisons</v>
      </c>
    </row>
    <row r="2426" spans="1:11" x14ac:dyDescent="0.2">
      <c r="A2426" s="8" t="str">
        <f>Table7[[#This Row],[Test No.]]&amp;Table7[[#This Row],[Section]]&amp;Table7[[#This Row],[Q. No.]]</f>
        <v>P33E25</v>
      </c>
      <c r="B2426" s="8"/>
      <c r="C2426" s="15" t="s">
        <v>117</v>
      </c>
      <c r="D2426" s="6">
        <v>25</v>
      </c>
      <c r="E2426" s="6" t="s">
        <v>31</v>
      </c>
      <c r="F2426" s="14">
        <v>2</v>
      </c>
      <c r="G2426" s="13" t="s">
        <v>57</v>
      </c>
      <c r="H2426" s="10">
        <v>6</v>
      </c>
      <c r="I2426" s="13" t="s">
        <v>42</v>
      </c>
      <c r="J2426" s="12" t="s">
        <v>523</v>
      </c>
      <c r="K2426" s="11" t="str">
        <f>VLOOKUP(Table7[[#This Row],[CID]],ALY,2,FALSE)</f>
        <v>Avoiding Ambiguity &amp; Redundancy</v>
      </c>
    </row>
    <row r="2427" spans="1:11" x14ac:dyDescent="0.2">
      <c r="A2427" s="8" t="str">
        <f>Table7[[#This Row],[Test No.]]&amp;Table7[[#This Row],[Section]]&amp;Table7[[#This Row],[Q. No.]]</f>
        <v>P33E26</v>
      </c>
      <c r="B2427" s="8"/>
      <c r="C2427" s="15" t="s">
        <v>117</v>
      </c>
      <c r="D2427" s="6">
        <v>26</v>
      </c>
      <c r="E2427" s="6" t="s">
        <v>31</v>
      </c>
      <c r="F2427" s="14">
        <v>1</v>
      </c>
      <c r="G2427" s="14" t="s">
        <v>59</v>
      </c>
      <c r="H2427" s="10">
        <v>2</v>
      </c>
      <c r="I2427" s="13" t="s">
        <v>38</v>
      </c>
      <c r="J2427" s="12" t="s">
        <v>394</v>
      </c>
      <c r="K2427" s="11" t="str">
        <f>VLOOKUP(Table7[[#This Row],[CID]],ALY,2,FALSE)</f>
        <v>Pronouns</v>
      </c>
    </row>
    <row r="2428" spans="1:11" x14ac:dyDescent="0.2">
      <c r="A2428" s="8" t="str">
        <f>Table7[[#This Row],[Test No.]]&amp;Table7[[#This Row],[Section]]&amp;Table7[[#This Row],[Q. No.]]</f>
        <v>P33E27</v>
      </c>
      <c r="B2428" s="8"/>
      <c r="C2428" s="15" t="s">
        <v>117</v>
      </c>
      <c r="D2428" s="6">
        <v>27</v>
      </c>
      <c r="E2428" s="6" t="s">
        <v>31</v>
      </c>
      <c r="F2428" s="14">
        <v>1</v>
      </c>
      <c r="G2428" s="14" t="s">
        <v>59</v>
      </c>
      <c r="H2428" s="10">
        <v>2</v>
      </c>
      <c r="I2428" s="13" t="s">
        <v>38</v>
      </c>
      <c r="J2428" s="12" t="s">
        <v>395</v>
      </c>
      <c r="K2428" s="11" t="str">
        <f>VLOOKUP(Table7[[#This Row],[CID]],ALY,2,FALSE)</f>
        <v>Verb Forms/Tense Agreement</v>
      </c>
    </row>
    <row r="2429" spans="1:11" x14ac:dyDescent="0.2">
      <c r="A2429" s="8" t="str">
        <f>Table7[[#This Row],[Test No.]]&amp;Table7[[#This Row],[Section]]&amp;Table7[[#This Row],[Q. No.]]</f>
        <v>P33E28</v>
      </c>
      <c r="B2429" s="8"/>
      <c r="C2429" s="15" t="s">
        <v>117</v>
      </c>
      <c r="D2429" s="6">
        <v>28</v>
      </c>
      <c r="E2429" s="6" t="s">
        <v>31</v>
      </c>
      <c r="F2429" s="14">
        <v>1</v>
      </c>
      <c r="G2429" s="14" t="s">
        <v>59</v>
      </c>
      <c r="H2429" s="14">
        <v>1</v>
      </c>
      <c r="I2429" s="14" t="s">
        <v>37</v>
      </c>
      <c r="J2429" s="12" t="s">
        <v>387</v>
      </c>
      <c r="K2429" s="11" t="str">
        <f>VLOOKUP(Table7[[#This Row],[CID]],ALY,2,FALSE)</f>
        <v>Commas</v>
      </c>
    </row>
    <row r="2430" spans="1:11" x14ac:dyDescent="0.2">
      <c r="A2430" s="8" t="str">
        <f>Table7[[#This Row],[Test No.]]&amp;Table7[[#This Row],[Section]]&amp;Table7[[#This Row],[Q. No.]]</f>
        <v>P33E29</v>
      </c>
      <c r="B2430" s="8"/>
      <c r="C2430" s="15" t="s">
        <v>117</v>
      </c>
      <c r="D2430" s="6">
        <v>29</v>
      </c>
      <c r="E2430" s="6" t="s">
        <v>31</v>
      </c>
      <c r="F2430" s="14">
        <v>1</v>
      </c>
      <c r="G2430" s="14" t="s">
        <v>59</v>
      </c>
      <c r="H2430" s="10">
        <v>3</v>
      </c>
      <c r="I2430" s="13" t="s">
        <v>39</v>
      </c>
      <c r="J2430" s="12" t="s">
        <v>400</v>
      </c>
      <c r="K2430" s="11" t="str">
        <f>VLOOKUP(Table7[[#This Row],[CID]],ALY,2,FALSE)</f>
        <v>Run-On Sentence</v>
      </c>
    </row>
    <row r="2431" spans="1:11" x14ac:dyDescent="0.2">
      <c r="A2431" s="8" t="str">
        <f>Table7[[#This Row],[Test No.]]&amp;Table7[[#This Row],[Section]]&amp;Table7[[#This Row],[Q. No.]]</f>
        <v>P33E30</v>
      </c>
      <c r="B2431" s="8"/>
      <c r="C2431" s="15" t="s">
        <v>117</v>
      </c>
      <c r="D2431" s="6">
        <v>30</v>
      </c>
      <c r="E2431" s="6" t="s">
        <v>31</v>
      </c>
      <c r="F2431" s="14">
        <v>2</v>
      </c>
      <c r="G2431" s="13" t="s">
        <v>57</v>
      </c>
      <c r="H2431" s="10">
        <v>4</v>
      </c>
      <c r="I2431" s="13" t="s">
        <v>40</v>
      </c>
      <c r="J2431" s="12" t="s">
        <v>513</v>
      </c>
      <c r="K2431" s="11" t="str">
        <f>VLOOKUP(Table7[[#This Row],[CID]],ALY,2,FALSE)</f>
        <v>Writer's Goal</v>
      </c>
    </row>
    <row r="2432" spans="1:11" x14ac:dyDescent="0.2">
      <c r="A2432" s="8" t="str">
        <f>Table7[[#This Row],[Test No.]]&amp;Table7[[#This Row],[Section]]&amp;Table7[[#This Row],[Q. No.]]</f>
        <v>P33E31</v>
      </c>
      <c r="B2432" s="8"/>
      <c r="C2432" s="15" t="s">
        <v>117</v>
      </c>
      <c r="D2432" s="6">
        <v>31</v>
      </c>
      <c r="E2432" s="6" t="s">
        <v>31</v>
      </c>
      <c r="F2432" s="14">
        <v>1</v>
      </c>
      <c r="G2432" s="14" t="s">
        <v>59</v>
      </c>
      <c r="H2432" s="10">
        <v>3</v>
      </c>
      <c r="I2432" s="13" t="s">
        <v>39</v>
      </c>
      <c r="J2432" s="12" t="s">
        <v>401</v>
      </c>
      <c r="K2432" s="11" t="str">
        <f>VLOOKUP(Table7[[#This Row],[CID]],ALY,2,FALSE)</f>
        <v>Parallel Construction</v>
      </c>
    </row>
    <row r="2433" spans="1:11" x14ac:dyDescent="0.2">
      <c r="A2433" s="8" t="str">
        <f>Table7[[#This Row],[Test No.]]&amp;Table7[[#This Row],[Section]]&amp;Table7[[#This Row],[Q. No.]]</f>
        <v>P33E32</v>
      </c>
      <c r="B2433" s="8"/>
      <c r="C2433" s="15" t="s">
        <v>117</v>
      </c>
      <c r="D2433" s="6">
        <v>32</v>
      </c>
      <c r="E2433" s="6" t="s">
        <v>31</v>
      </c>
      <c r="F2433" s="14">
        <v>1</v>
      </c>
      <c r="G2433" s="14" t="s">
        <v>59</v>
      </c>
      <c r="H2433" s="14">
        <v>1</v>
      </c>
      <c r="I2433" s="14" t="s">
        <v>37</v>
      </c>
      <c r="J2433" s="12" t="s">
        <v>388</v>
      </c>
      <c r="K2433" s="11" t="str">
        <f>VLOOKUP(Table7[[#This Row],[CID]],ALY,2,FALSE)</f>
        <v>Apostrophes</v>
      </c>
    </row>
    <row r="2434" spans="1:11" x14ac:dyDescent="0.2">
      <c r="A2434" s="8" t="str">
        <f>Table7[[#This Row],[Test No.]]&amp;Table7[[#This Row],[Section]]&amp;Table7[[#This Row],[Q. No.]]</f>
        <v>P33E33</v>
      </c>
      <c r="B2434" s="8"/>
      <c r="C2434" s="15" t="s">
        <v>117</v>
      </c>
      <c r="D2434" s="6">
        <v>33</v>
      </c>
      <c r="E2434" s="6" t="s">
        <v>31</v>
      </c>
      <c r="F2434" s="14">
        <v>1</v>
      </c>
      <c r="G2434" s="14" t="s">
        <v>59</v>
      </c>
      <c r="H2434" s="10">
        <v>2</v>
      </c>
      <c r="I2434" s="13" t="s">
        <v>38</v>
      </c>
      <c r="J2434" s="12" t="s">
        <v>395</v>
      </c>
      <c r="K2434" s="11" t="str">
        <f>VLOOKUP(Table7[[#This Row],[CID]],ALY,2,FALSE)</f>
        <v>Verb Forms/Tense Agreement</v>
      </c>
    </row>
    <row r="2435" spans="1:11" x14ac:dyDescent="0.2">
      <c r="A2435" s="8" t="str">
        <f>Table7[[#This Row],[Test No.]]&amp;Table7[[#This Row],[Section]]&amp;Table7[[#This Row],[Q. No.]]</f>
        <v>P33E34</v>
      </c>
      <c r="B2435" s="8"/>
      <c r="C2435" s="15" t="s">
        <v>117</v>
      </c>
      <c r="D2435" s="6">
        <v>34</v>
      </c>
      <c r="E2435" s="6" t="s">
        <v>31</v>
      </c>
      <c r="F2435" s="14">
        <v>1</v>
      </c>
      <c r="G2435" s="14" t="s">
        <v>59</v>
      </c>
      <c r="H2435" s="14">
        <v>1</v>
      </c>
      <c r="I2435" s="14" t="s">
        <v>37</v>
      </c>
      <c r="J2435" s="12" t="s">
        <v>387</v>
      </c>
      <c r="K2435" s="11" t="str">
        <f>VLOOKUP(Table7[[#This Row],[CID]],ALY,2,FALSE)</f>
        <v>Commas</v>
      </c>
    </row>
    <row r="2436" spans="1:11" x14ac:dyDescent="0.2">
      <c r="A2436" s="8" t="str">
        <f>Table7[[#This Row],[Test No.]]&amp;Table7[[#This Row],[Section]]&amp;Table7[[#This Row],[Q. No.]]</f>
        <v>P33E35</v>
      </c>
      <c r="B2436" s="8"/>
      <c r="C2436" s="15" t="s">
        <v>117</v>
      </c>
      <c r="D2436" s="6">
        <v>35</v>
      </c>
      <c r="E2436" s="6" t="s">
        <v>31</v>
      </c>
      <c r="F2436" s="14">
        <v>2</v>
      </c>
      <c r="G2436" s="13" t="s">
        <v>57</v>
      </c>
      <c r="H2436" s="10">
        <v>6</v>
      </c>
      <c r="I2436" s="13" t="s">
        <v>42</v>
      </c>
      <c r="J2436" s="12" t="s">
        <v>523</v>
      </c>
      <c r="K2436" s="11" t="str">
        <f>VLOOKUP(Table7[[#This Row],[CID]],ALY,2,FALSE)</f>
        <v>Avoiding Ambiguity &amp; Redundancy</v>
      </c>
    </row>
    <row r="2437" spans="1:11" x14ac:dyDescent="0.2">
      <c r="A2437" s="8" t="str">
        <f>Table7[[#This Row],[Test No.]]&amp;Table7[[#This Row],[Section]]&amp;Table7[[#This Row],[Q. No.]]</f>
        <v>P33E36</v>
      </c>
      <c r="B2437" s="8"/>
      <c r="C2437" s="15" t="s">
        <v>117</v>
      </c>
      <c r="D2437" s="6">
        <v>36</v>
      </c>
      <c r="E2437" s="6" t="s">
        <v>31</v>
      </c>
      <c r="F2437" s="14">
        <v>2</v>
      </c>
      <c r="G2437" s="13" t="s">
        <v>57</v>
      </c>
      <c r="H2437" s="10">
        <v>4</v>
      </c>
      <c r="I2437" s="13" t="s">
        <v>40</v>
      </c>
      <c r="J2437" s="12" t="s">
        <v>514</v>
      </c>
      <c r="K2437" s="11" t="str">
        <f>VLOOKUP(Table7[[#This Row],[CID]],ALY,2,FALSE)</f>
        <v>Relation to Paragraph/Essay</v>
      </c>
    </row>
    <row r="2438" spans="1:11" x14ac:dyDescent="0.2">
      <c r="A2438" s="8" t="str">
        <f>Table7[[#This Row],[Test No.]]&amp;Table7[[#This Row],[Section]]&amp;Table7[[#This Row],[Q. No.]]</f>
        <v>P33E37</v>
      </c>
      <c r="B2438" s="8"/>
      <c r="C2438" s="15" t="s">
        <v>117</v>
      </c>
      <c r="D2438" s="6">
        <v>37</v>
      </c>
      <c r="E2438" s="6" t="s">
        <v>31</v>
      </c>
      <c r="F2438" s="14">
        <v>2</v>
      </c>
      <c r="G2438" s="13" t="s">
        <v>57</v>
      </c>
      <c r="H2438" s="10">
        <v>6</v>
      </c>
      <c r="I2438" s="13" t="s">
        <v>42</v>
      </c>
      <c r="J2438" s="12" t="s">
        <v>521</v>
      </c>
      <c r="K2438" s="11" t="str">
        <f>VLOOKUP(Table7[[#This Row],[CID]],ALY,2,FALSE)</f>
        <v>Word Choice</v>
      </c>
    </row>
    <row r="2439" spans="1:11" x14ac:dyDescent="0.2">
      <c r="A2439" s="8" t="str">
        <f>Table7[[#This Row],[Test No.]]&amp;Table7[[#This Row],[Section]]&amp;Table7[[#This Row],[Q. No.]]</f>
        <v>P33E38</v>
      </c>
      <c r="B2439" s="8"/>
      <c r="C2439" s="15" t="s">
        <v>117</v>
      </c>
      <c r="D2439" s="6">
        <v>38</v>
      </c>
      <c r="E2439" s="6" t="s">
        <v>31</v>
      </c>
      <c r="F2439" s="14">
        <v>2</v>
      </c>
      <c r="G2439" s="13" t="s">
        <v>57</v>
      </c>
      <c r="H2439" s="10">
        <v>6</v>
      </c>
      <c r="I2439" s="13" t="s">
        <v>42</v>
      </c>
      <c r="J2439" s="12" t="s">
        <v>523</v>
      </c>
      <c r="K2439" s="11" t="str">
        <f>VLOOKUP(Table7[[#This Row],[CID]],ALY,2,FALSE)</f>
        <v>Avoiding Ambiguity &amp; Redundancy</v>
      </c>
    </row>
    <row r="2440" spans="1:11" x14ac:dyDescent="0.2">
      <c r="A2440" s="8" t="str">
        <f>Table7[[#This Row],[Test No.]]&amp;Table7[[#This Row],[Section]]&amp;Table7[[#This Row],[Q. No.]]</f>
        <v>P33E39</v>
      </c>
      <c r="B2440" s="8"/>
      <c r="C2440" s="15" t="s">
        <v>117</v>
      </c>
      <c r="D2440" s="6">
        <v>39</v>
      </c>
      <c r="E2440" s="6" t="s">
        <v>31</v>
      </c>
      <c r="F2440" s="14">
        <v>2</v>
      </c>
      <c r="G2440" s="13" t="s">
        <v>57</v>
      </c>
      <c r="H2440" s="10">
        <v>5</v>
      </c>
      <c r="I2440" s="13" t="s">
        <v>41</v>
      </c>
      <c r="J2440" s="12" t="s">
        <v>520</v>
      </c>
      <c r="K2440" s="11" t="str">
        <f>VLOOKUP(Table7[[#This Row],[CID]],ALY,2,FALSE)</f>
        <v>Reorganization</v>
      </c>
    </row>
    <row r="2441" spans="1:11" x14ac:dyDescent="0.2">
      <c r="A2441" s="8" t="str">
        <f>Table7[[#This Row],[Test No.]]&amp;Table7[[#This Row],[Section]]&amp;Table7[[#This Row],[Q. No.]]</f>
        <v>P33E40</v>
      </c>
      <c r="B2441" s="8"/>
      <c r="C2441" s="15" t="s">
        <v>117</v>
      </c>
      <c r="D2441" s="6">
        <v>40</v>
      </c>
      <c r="E2441" s="6" t="s">
        <v>31</v>
      </c>
      <c r="F2441" s="14">
        <v>1</v>
      </c>
      <c r="G2441" s="14" t="s">
        <v>59</v>
      </c>
      <c r="H2441" s="10">
        <v>2</v>
      </c>
      <c r="I2441" s="13" t="s">
        <v>38</v>
      </c>
      <c r="J2441" s="12" t="s">
        <v>397</v>
      </c>
      <c r="K2441" s="11" t="str">
        <f>VLOOKUP(Table7[[#This Row],[CID]],ALY,2,FALSE)</f>
        <v>Word Choice</v>
      </c>
    </row>
    <row r="2442" spans="1:11" x14ac:dyDescent="0.2">
      <c r="A2442" s="8" t="str">
        <f>Table7[[#This Row],[Test No.]]&amp;Table7[[#This Row],[Section]]&amp;Table7[[#This Row],[Q. No.]]</f>
        <v>P33E41</v>
      </c>
      <c r="B2442" s="8"/>
      <c r="C2442" s="15" t="s">
        <v>117</v>
      </c>
      <c r="D2442" s="6">
        <v>41</v>
      </c>
      <c r="E2442" s="6" t="s">
        <v>31</v>
      </c>
      <c r="F2442" s="14">
        <v>2</v>
      </c>
      <c r="G2442" s="13" t="s">
        <v>57</v>
      </c>
      <c r="H2442" s="10">
        <v>4</v>
      </c>
      <c r="I2442" s="13" t="s">
        <v>40</v>
      </c>
      <c r="J2442" s="12" t="s">
        <v>514</v>
      </c>
      <c r="K2442" s="11" t="str">
        <f>VLOOKUP(Table7[[#This Row],[CID]],ALY,2,FALSE)</f>
        <v>Relation to Paragraph/Essay</v>
      </c>
    </row>
    <row r="2443" spans="1:11" x14ac:dyDescent="0.2">
      <c r="A2443" s="8" t="str">
        <f>Table7[[#This Row],[Test No.]]&amp;Table7[[#This Row],[Section]]&amp;Table7[[#This Row],[Q. No.]]</f>
        <v>P33E42</v>
      </c>
      <c r="B2443" s="8"/>
      <c r="C2443" s="15" t="s">
        <v>117</v>
      </c>
      <c r="D2443" s="6">
        <v>42</v>
      </c>
      <c r="E2443" s="6" t="s">
        <v>31</v>
      </c>
      <c r="F2443" s="14">
        <v>2</v>
      </c>
      <c r="G2443" s="13" t="s">
        <v>57</v>
      </c>
      <c r="H2443" s="10">
        <v>5</v>
      </c>
      <c r="I2443" s="13" t="s">
        <v>41</v>
      </c>
      <c r="J2443" s="12" t="s">
        <v>518</v>
      </c>
      <c r="K2443" s="11" t="str">
        <f>VLOOKUP(Table7[[#This Row],[CID]],ALY,2,FALSE)</f>
        <v>Unity &amp; Coherence</v>
      </c>
    </row>
    <row r="2444" spans="1:11" x14ac:dyDescent="0.2">
      <c r="A2444" s="8" t="str">
        <f>Table7[[#This Row],[Test No.]]&amp;Table7[[#This Row],[Section]]&amp;Table7[[#This Row],[Q. No.]]</f>
        <v>P33E43</v>
      </c>
      <c r="B2444" s="8"/>
      <c r="C2444" s="15" t="s">
        <v>117</v>
      </c>
      <c r="D2444" s="6">
        <v>43</v>
      </c>
      <c r="E2444" s="6" t="s">
        <v>31</v>
      </c>
      <c r="F2444" s="14">
        <v>1</v>
      </c>
      <c r="G2444" s="14" t="s">
        <v>59</v>
      </c>
      <c r="H2444" s="10">
        <v>3</v>
      </c>
      <c r="I2444" s="13" t="s">
        <v>39</v>
      </c>
      <c r="J2444" s="12" t="s">
        <v>400</v>
      </c>
      <c r="K2444" s="11" t="str">
        <f>VLOOKUP(Table7[[#This Row],[CID]],ALY,2,FALSE)</f>
        <v>Run-On Sentence</v>
      </c>
    </row>
    <row r="2445" spans="1:11" x14ac:dyDescent="0.2">
      <c r="A2445" s="8" t="str">
        <f>Table7[[#This Row],[Test No.]]&amp;Table7[[#This Row],[Section]]&amp;Table7[[#This Row],[Q. No.]]</f>
        <v>P33E44</v>
      </c>
      <c r="B2445" s="8"/>
      <c r="C2445" s="15" t="s">
        <v>117</v>
      </c>
      <c r="D2445" s="6">
        <v>44</v>
      </c>
      <c r="E2445" s="6" t="s">
        <v>31</v>
      </c>
      <c r="F2445" s="14">
        <v>1</v>
      </c>
      <c r="G2445" s="14" t="s">
        <v>59</v>
      </c>
      <c r="H2445" s="10">
        <v>2</v>
      </c>
      <c r="I2445" s="13" t="s">
        <v>38</v>
      </c>
      <c r="J2445" s="12" t="s">
        <v>397</v>
      </c>
      <c r="K2445" s="11" t="str">
        <f>VLOOKUP(Table7[[#This Row],[CID]],ALY,2,FALSE)</f>
        <v>Word Choice</v>
      </c>
    </row>
    <row r="2446" spans="1:11" x14ac:dyDescent="0.2">
      <c r="A2446" s="8" t="str">
        <f>Table7[[#This Row],[Test No.]]&amp;Table7[[#This Row],[Section]]&amp;Table7[[#This Row],[Q. No.]]</f>
        <v>P33E45</v>
      </c>
      <c r="B2446" s="8"/>
      <c r="C2446" s="15" t="s">
        <v>117</v>
      </c>
      <c r="D2446" s="6">
        <v>45</v>
      </c>
      <c r="E2446" s="6" t="s">
        <v>31</v>
      </c>
      <c r="F2446" s="14">
        <v>2</v>
      </c>
      <c r="G2446" s="13" t="s">
        <v>57</v>
      </c>
      <c r="H2446" s="10">
        <v>4</v>
      </c>
      <c r="I2446" s="13" t="s">
        <v>40</v>
      </c>
      <c r="J2446" s="12" t="s">
        <v>513</v>
      </c>
      <c r="K2446" s="11" t="str">
        <f>VLOOKUP(Table7[[#This Row],[CID]],ALY,2,FALSE)</f>
        <v>Writer's Goal</v>
      </c>
    </row>
    <row r="2447" spans="1:11" x14ac:dyDescent="0.2">
      <c r="A2447" s="8" t="str">
        <f>Table7[[#This Row],[Test No.]]&amp;Table7[[#This Row],[Section]]&amp;Table7[[#This Row],[Q. No.]]</f>
        <v>P33E46</v>
      </c>
      <c r="B2447" s="8"/>
      <c r="C2447" s="15" t="s">
        <v>117</v>
      </c>
      <c r="D2447" s="6">
        <v>46</v>
      </c>
      <c r="E2447" s="6" t="s">
        <v>31</v>
      </c>
      <c r="F2447" s="14">
        <v>1</v>
      </c>
      <c r="G2447" s="14" t="s">
        <v>59</v>
      </c>
      <c r="H2447" s="10">
        <v>2</v>
      </c>
      <c r="I2447" s="13" t="s">
        <v>38</v>
      </c>
      <c r="J2447" s="12" t="s">
        <v>398</v>
      </c>
      <c r="K2447" s="11" t="str">
        <f>VLOOKUP(Table7[[#This Row],[CID]],ALY,2,FALSE)</f>
        <v>Idioms</v>
      </c>
    </row>
    <row r="2448" spans="1:11" x14ac:dyDescent="0.2">
      <c r="A2448" s="8" t="str">
        <f>Table7[[#This Row],[Test No.]]&amp;Table7[[#This Row],[Section]]&amp;Table7[[#This Row],[Q. No.]]</f>
        <v>P33E47</v>
      </c>
      <c r="B2448" s="8"/>
      <c r="C2448" s="15" t="s">
        <v>117</v>
      </c>
      <c r="D2448" s="6">
        <v>47</v>
      </c>
      <c r="E2448" s="6" t="s">
        <v>31</v>
      </c>
      <c r="F2448" s="14">
        <v>1</v>
      </c>
      <c r="G2448" s="14" t="s">
        <v>59</v>
      </c>
      <c r="H2448" s="10">
        <v>3</v>
      </c>
      <c r="I2448" s="13" t="s">
        <v>39</v>
      </c>
      <c r="J2448" s="12" t="s">
        <v>402</v>
      </c>
      <c r="K2448" s="11" t="str">
        <f>VLOOKUP(Table7[[#This Row],[CID]],ALY,2,FALSE)</f>
        <v>Faulty Modifier</v>
      </c>
    </row>
    <row r="2449" spans="1:11" x14ac:dyDescent="0.2">
      <c r="A2449" s="8" t="str">
        <f>Table7[[#This Row],[Test No.]]&amp;Table7[[#This Row],[Section]]&amp;Table7[[#This Row],[Q. No.]]</f>
        <v>P33E48</v>
      </c>
      <c r="B2449" s="8"/>
      <c r="C2449" s="15" t="s">
        <v>117</v>
      </c>
      <c r="D2449" s="6">
        <v>48</v>
      </c>
      <c r="E2449" s="6" t="s">
        <v>31</v>
      </c>
      <c r="F2449" s="14">
        <v>1</v>
      </c>
      <c r="G2449" s="14" t="s">
        <v>59</v>
      </c>
      <c r="H2449" s="10">
        <v>2</v>
      </c>
      <c r="I2449" s="13" t="s">
        <v>38</v>
      </c>
      <c r="J2449" s="12" t="s">
        <v>395</v>
      </c>
      <c r="K2449" s="11" t="str">
        <f>VLOOKUP(Table7[[#This Row],[CID]],ALY,2,FALSE)</f>
        <v>Verb Forms/Tense Agreement</v>
      </c>
    </row>
    <row r="2450" spans="1:11" x14ac:dyDescent="0.2">
      <c r="A2450" s="8" t="str">
        <f>Table7[[#This Row],[Test No.]]&amp;Table7[[#This Row],[Section]]&amp;Table7[[#This Row],[Q. No.]]</f>
        <v>P33E49</v>
      </c>
      <c r="B2450" s="8"/>
      <c r="C2450" s="15" t="s">
        <v>117</v>
      </c>
      <c r="D2450" s="6">
        <v>49</v>
      </c>
      <c r="E2450" s="6" t="s">
        <v>31</v>
      </c>
      <c r="F2450" s="14">
        <v>1</v>
      </c>
      <c r="G2450" s="14" t="s">
        <v>59</v>
      </c>
      <c r="H2450" s="10">
        <v>2</v>
      </c>
      <c r="I2450" s="13" t="s">
        <v>38</v>
      </c>
      <c r="J2450" s="12" t="s">
        <v>397</v>
      </c>
      <c r="K2450" s="11" t="str">
        <f>VLOOKUP(Table7[[#This Row],[CID]],ALY,2,FALSE)</f>
        <v>Word Choice</v>
      </c>
    </row>
    <row r="2451" spans="1:11" x14ac:dyDescent="0.2">
      <c r="A2451" s="8" t="str">
        <f>Table7[[#This Row],[Test No.]]&amp;Table7[[#This Row],[Section]]&amp;Table7[[#This Row],[Q. No.]]</f>
        <v>P33E50</v>
      </c>
      <c r="B2451" s="8"/>
      <c r="C2451" s="15" t="s">
        <v>117</v>
      </c>
      <c r="D2451" s="6">
        <v>50</v>
      </c>
      <c r="E2451" s="6" t="s">
        <v>31</v>
      </c>
      <c r="F2451" s="14">
        <v>1</v>
      </c>
      <c r="G2451" s="14" t="s">
        <v>59</v>
      </c>
      <c r="H2451" s="10">
        <v>2</v>
      </c>
      <c r="I2451" s="13" t="s">
        <v>38</v>
      </c>
      <c r="J2451" s="12" t="s">
        <v>397</v>
      </c>
      <c r="K2451" s="11" t="str">
        <f>VLOOKUP(Table7[[#This Row],[CID]],ALY,2,FALSE)</f>
        <v>Word Choice</v>
      </c>
    </row>
    <row r="2452" spans="1:11" x14ac:dyDescent="0.2">
      <c r="A2452" s="8" t="str">
        <f>Table7[[#This Row],[Test No.]]&amp;Table7[[#This Row],[Section]]&amp;Table7[[#This Row],[Q. No.]]</f>
        <v>P33E51</v>
      </c>
      <c r="B2452" s="8"/>
      <c r="C2452" s="15" t="s">
        <v>117</v>
      </c>
      <c r="D2452" s="6">
        <v>51</v>
      </c>
      <c r="E2452" s="6" t="s">
        <v>31</v>
      </c>
      <c r="F2452" s="14">
        <v>2</v>
      </c>
      <c r="G2452" s="13" t="s">
        <v>57</v>
      </c>
      <c r="H2452" s="10">
        <v>4</v>
      </c>
      <c r="I2452" s="13" t="s">
        <v>40</v>
      </c>
      <c r="J2452" s="12" t="s">
        <v>512</v>
      </c>
      <c r="K2452" s="11" t="str">
        <f>VLOOKUP(Table7[[#This Row],[CID]],ALY,2,FALSE)</f>
        <v>Additional Detail &amp; Evidence</v>
      </c>
    </row>
    <row r="2453" spans="1:11" x14ac:dyDescent="0.2">
      <c r="A2453" s="8" t="str">
        <f>Table7[[#This Row],[Test No.]]&amp;Table7[[#This Row],[Section]]&amp;Table7[[#This Row],[Q. No.]]</f>
        <v>P33E52</v>
      </c>
      <c r="B2453" s="8"/>
      <c r="C2453" s="15" t="s">
        <v>117</v>
      </c>
      <c r="D2453" s="6">
        <v>52</v>
      </c>
      <c r="E2453" s="6" t="s">
        <v>31</v>
      </c>
      <c r="F2453" s="14">
        <v>1</v>
      </c>
      <c r="G2453" s="14" t="s">
        <v>59</v>
      </c>
      <c r="H2453" s="10">
        <v>2</v>
      </c>
      <c r="I2453" s="13" t="s">
        <v>38</v>
      </c>
      <c r="J2453" s="12" t="s">
        <v>393</v>
      </c>
      <c r="K2453" s="11" t="str">
        <f>VLOOKUP(Table7[[#This Row],[CID]],ALY,2,FALSE)</f>
        <v>SVA</v>
      </c>
    </row>
    <row r="2454" spans="1:11" x14ac:dyDescent="0.2">
      <c r="A2454" s="8" t="str">
        <f>Table7[[#This Row],[Test No.]]&amp;Table7[[#This Row],[Section]]&amp;Table7[[#This Row],[Q. No.]]</f>
        <v>P33E53</v>
      </c>
      <c r="B2454" s="8"/>
      <c r="C2454" s="15" t="s">
        <v>117</v>
      </c>
      <c r="D2454" s="6">
        <v>53</v>
      </c>
      <c r="E2454" s="6" t="s">
        <v>31</v>
      </c>
      <c r="F2454" s="14">
        <v>1</v>
      </c>
      <c r="G2454" s="14" t="s">
        <v>59</v>
      </c>
      <c r="H2454" s="10">
        <v>3</v>
      </c>
      <c r="I2454" s="13" t="s">
        <v>39</v>
      </c>
      <c r="J2454" s="12" t="s">
        <v>401</v>
      </c>
      <c r="K2454" s="11" t="str">
        <f>VLOOKUP(Table7[[#This Row],[CID]],ALY,2,FALSE)</f>
        <v>Parallel Construction</v>
      </c>
    </row>
    <row r="2455" spans="1:11" x14ac:dyDescent="0.2">
      <c r="A2455" s="8" t="str">
        <f>Table7[[#This Row],[Test No.]]&amp;Table7[[#This Row],[Section]]&amp;Table7[[#This Row],[Q. No.]]</f>
        <v>P33E54</v>
      </c>
      <c r="B2455" s="8"/>
      <c r="C2455" s="15" t="s">
        <v>117</v>
      </c>
      <c r="D2455" s="6">
        <v>54</v>
      </c>
      <c r="E2455" s="6" t="s">
        <v>31</v>
      </c>
      <c r="F2455" s="14">
        <v>2</v>
      </c>
      <c r="G2455" s="13" t="s">
        <v>57</v>
      </c>
      <c r="H2455" s="10">
        <v>4</v>
      </c>
      <c r="I2455" s="13" t="s">
        <v>40</v>
      </c>
      <c r="J2455" s="12" t="s">
        <v>516</v>
      </c>
      <c r="K2455" s="11" t="str">
        <f>VLOOKUP(Table7[[#This Row],[CID]],ALY,2,FALSE)</f>
        <v>Transitions &amp; Topic Sentences</v>
      </c>
    </row>
    <row r="2456" spans="1:11" x14ac:dyDescent="0.2">
      <c r="A2456" s="8" t="str">
        <f>Table7[[#This Row],[Test No.]]&amp;Table7[[#This Row],[Section]]&amp;Table7[[#This Row],[Q. No.]]</f>
        <v>P33E55</v>
      </c>
      <c r="B2456" s="8"/>
      <c r="C2456" s="15" t="s">
        <v>117</v>
      </c>
      <c r="D2456" s="6">
        <v>55</v>
      </c>
      <c r="E2456" s="6" t="s">
        <v>31</v>
      </c>
      <c r="F2456" s="14">
        <v>1</v>
      </c>
      <c r="G2456" s="14" t="s">
        <v>59</v>
      </c>
      <c r="H2456" s="14">
        <v>1</v>
      </c>
      <c r="I2456" s="14" t="s">
        <v>37</v>
      </c>
      <c r="J2456" s="12" t="s">
        <v>388</v>
      </c>
      <c r="K2456" s="11" t="str">
        <f>VLOOKUP(Table7[[#This Row],[CID]],ALY,2,FALSE)</f>
        <v>Apostrophes</v>
      </c>
    </row>
    <row r="2457" spans="1:11" x14ac:dyDescent="0.2">
      <c r="A2457" s="8" t="str">
        <f>Table7[[#This Row],[Test No.]]&amp;Table7[[#This Row],[Section]]&amp;Table7[[#This Row],[Q. No.]]</f>
        <v>P33E56</v>
      </c>
      <c r="B2457" s="8"/>
      <c r="C2457" s="15" t="s">
        <v>117</v>
      </c>
      <c r="D2457" s="6">
        <v>56</v>
      </c>
      <c r="E2457" s="6" t="s">
        <v>31</v>
      </c>
      <c r="F2457" s="14">
        <v>2</v>
      </c>
      <c r="G2457" s="13" t="s">
        <v>57</v>
      </c>
      <c r="H2457" s="10">
        <v>6</v>
      </c>
      <c r="I2457" s="13" t="s">
        <v>42</v>
      </c>
      <c r="J2457" s="12" t="s">
        <v>523</v>
      </c>
      <c r="K2457" s="11" t="str">
        <f>VLOOKUP(Table7[[#This Row],[CID]],ALY,2,FALSE)</f>
        <v>Avoiding Ambiguity &amp; Redundancy</v>
      </c>
    </row>
    <row r="2458" spans="1:11" x14ac:dyDescent="0.2">
      <c r="A2458" s="8" t="str">
        <f>Table7[[#This Row],[Test No.]]&amp;Table7[[#This Row],[Section]]&amp;Table7[[#This Row],[Q. No.]]</f>
        <v>P33E57</v>
      </c>
      <c r="B2458" s="8"/>
      <c r="C2458" s="15" t="s">
        <v>117</v>
      </c>
      <c r="D2458" s="6">
        <v>57</v>
      </c>
      <c r="E2458" s="6" t="s">
        <v>31</v>
      </c>
      <c r="F2458" s="14">
        <v>1</v>
      </c>
      <c r="G2458" s="14" t="s">
        <v>59</v>
      </c>
      <c r="H2458" s="10">
        <v>3</v>
      </c>
      <c r="I2458" s="13" t="s">
        <v>39</v>
      </c>
      <c r="J2458" s="12" t="s">
        <v>401</v>
      </c>
      <c r="K2458" s="11" t="str">
        <f>VLOOKUP(Table7[[#This Row],[CID]],ALY,2,FALSE)</f>
        <v>Parallel Construction</v>
      </c>
    </row>
    <row r="2459" spans="1:11" x14ac:dyDescent="0.2">
      <c r="A2459" s="8" t="str">
        <f>Table7[[#This Row],[Test No.]]&amp;Table7[[#This Row],[Section]]&amp;Table7[[#This Row],[Q. No.]]</f>
        <v>P33E58</v>
      </c>
      <c r="B2459" s="8"/>
      <c r="C2459" s="15" t="s">
        <v>117</v>
      </c>
      <c r="D2459" s="6">
        <v>58</v>
      </c>
      <c r="E2459" s="6" t="s">
        <v>31</v>
      </c>
      <c r="F2459" s="14">
        <v>2</v>
      </c>
      <c r="G2459" s="13" t="s">
        <v>57</v>
      </c>
      <c r="H2459" s="10">
        <v>4</v>
      </c>
      <c r="I2459" s="13" t="s">
        <v>40</v>
      </c>
      <c r="J2459" s="12" t="s">
        <v>514</v>
      </c>
      <c r="K2459" s="11" t="str">
        <f>VLOOKUP(Table7[[#This Row],[CID]],ALY,2,FALSE)</f>
        <v>Relation to Paragraph/Essay</v>
      </c>
    </row>
    <row r="2460" spans="1:11" x14ac:dyDescent="0.2">
      <c r="A2460" s="8" t="str">
        <f>Table7[[#This Row],[Test No.]]&amp;Table7[[#This Row],[Section]]&amp;Table7[[#This Row],[Q. No.]]</f>
        <v>P33E59</v>
      </c>
      <c r="B2460" s="8"/>
      <c r="C2460" s="15" t="s">
        <v>117</v>
      </c>
      <c r="D2460" s="6">
        <v>59</v>
      </c>
      <c r="E2460" s="6" t="s">
        <v>31</v>
      </c>
      <c r="F2460" s="14">
        <v>1</v>
      </c>
      <c r="G2460" s="14" t="s">
        <v>59</v>
      </c>
      <c r="H2460" s="10">
        <v>2</v>
      </c>
      <c r="I2460" s="13" t="s">
        <v>38</v>
      </c>
      <c r="J2460" s="12" t="s">
        <v>397</v>
      </c>
      <c r="K2460" s="11" t="str">
        <f>VLOOKUP(Table7[[#This Row],[CID]],ALY,2,FALSE)</f>
        <v>Word Choice</v>
      </c>
    </row>
    <row r="2461" spans="1:11" x14ac:dyDescent="0.2">
      <c r="A2461" s="8" t="str">
        <f>Table7[[#This Row],[Test No.]]&amp;Table7[[#This Row],[Section]]&amp;Table7[[#This Row],[Q. No.]]</f>
        <v>P33E60</v>
      </c>
      <c r="B2461" s="8"/>
      <c r="C2461" s="15" t="s">
        <v>117</v>
      </c>
      <c r="D2461" s="6">
        <v>60</v>
      </c>
      <c r="E2461" s="6" t="s">
        <v>31</v>
      </c>
      <c r="F2461" s="14">
        <v>2</v>
      </c>
      <c r="G2461" s="13" t="s">
        <v>57</v>
      </c>
      <c r="H2461" s="10">
        <v>5</v>
      </c>
      <c r="I2461" s="13" t="s">
        <v>41</v>
      </c>
      <c r="J2461" s="12" t="s">
        <v>520</v>
      </c>
      <c r="K2461" s="11" t="str">
        <f>VLOOKUP(Table7[[#This Row],[CID]],ALY,2,FALSE)</f>
        <v>Reorganization</v>
      </c>
    </row>
    <row r="2462" spans="1:11" x14ac:dyDescent="0.2">
      <c r="A2462" s="8" t="str">
        <f>Table7[[#This Row],[Test No.]]&amp;Table7[[#This Row],[Section]]&amp;Table7[[#This Row],[Q. No.]]</f>
        <v>P33E61</v>
      </c>
      <c r="B2462" s="8"/>
      <c r="C2462" s="15" t="s">
        <v>117</v>
      </c>
      <c r="D2462" s="6">
        <v>61</v>
      </c>
      <c r="E2462" s="6" t="s">
        <v>31</v>
      </c>
      <c r="F2462" s="14">
        <v>1</v>
      </c>
      <c r="G2462" s="14" t="s">
        <v>59</v>
      </c>
      <c r="H2462" s="14">
        <v>1</v>
      </c>
      <c r="I2462" s="14" t="s">
        <v>37</v>
      </c>
      <c r="J2462" s="12" t="s">
        <v>387</v>
      </c>
      <c r="K2462" s="11" t="str">
        <f>VLOOKUP(Table7[[#This Row],[CID]],ALY,2,FALSE)</f>
        <v>Commas</v>
      </c>
    </row>
    <row r="2463" spans="1:11" x14ac:dyDescent="0.2">
      <c r="A2463" s="8" t="str">
        <f>Table7[[#This Row],[Test No.]]&amp;Table7[[#This Row],[Section]]&amp;Table7[[#This Row],[Q. No.]]</f>
        <v>P33E62</v>
      </c>
      <c r="B2463" s="8"/>
      <c r="C2463" s="15" t="s">
        <v>117</v>
      </c>
      <c r="D2463" s="6">
        <v>62</v>
      </c>
      <c r="E2463" s="6" t="s">
        <v>31</v>
      </c>
      <c r="F2463" s="14">
        <v>1</v>
      </c>
      <c r="G2463" s="14" t="s">
        <v>59</v>
      </c>
      <c r="H2463" s="10">
        <v>2</v>
      </c>
      <c r="I2463" s="13" t="s">
        <v>38</v>
      </c>
      <c r="J2463" s="12" t="s">
        <v>397</v>
      </c>
      <c r="K2463" s="11" t="str">
        <f>VLOOKUP(Table7[[#This Row],[CID]],ALY,2,FALSE)</f>
        <v>Word Choice</v>
      </c>
    </row>
    <row r="2464" spans="1:11" x14ac:dyDescent="0.2">
      <c r="A2464" s="8" t="str">
        <f>Table7[[#This Row],[Test No.]]&amp;Table7[[#This Row],[Section]]&amp;Table7[[#This Row],[Q. No.]]</f>
        <v>P33E63</v>
      </c>
      <c r="B2464" s="8"/>
      <c r="C2464" s="15" t="s">
        <v>117</v>
      </c>
      <c r="D2464" s="6">
        <v>63</v>
      </c>
      <c r="E2464" s="6" t="s">
        <v>31</v>
      </c>
      <c r="F2464" s="14">
        <v>1</v>
      </c>
      <c r="G2464" s="14" t="s">
        <v>59</v>
      </c>
      <c r="H2464" s="10">
        <v>2</v>
      </c>
      <c r="I2464" s="13" t="s">
        <v>38</v>
      </c>
      <c r="J2464" s="12" t="s">
        <v>398</v>
      </c>
      <c r="K2464" s="11" t="str">
        <f>VLOOKUP(Table7[[#This Row],[CID]],ALY,2,FALSE)</f>
        <v>Idioms</v>
      </c>
    </row>
    <row r="2465" spans="1:11" x14ac:dyDescent="0.2">
      <c r="A2465" s="8" t="str">
        <f>Table7[[#This Row],[Test No.]]&amp;Table7[[#This Row],[Section]]&amp;Table7[[#This Row],[Q. No.]]</f>
        <v>P33E64</v>
      </c>
      <c r="B2465" s="8"/>
      <c r="C2465" s="15" t="s">
        <v>117</v>
      </c>
      <c r="D2465" s="6">
        <v>64</v>
      </c>
      <c r="E2465" s="6" t="s">
        <v>31</v>
      </c>
      <c r="F2465" s="14">
        <v>2</v>
      </c>
      <c r="G2465" s="13" t="s">
        <v>57</v>
      </c>
      <c r="H2465" s="10">
        <v>4</v>
      </c>
      <c r="I2465" s="13" t="s">
        <v>40</v>
      </c>
      <c r="J2465" s="12" t="s">
        <v>514</v>
      </c>
      <c r="K2465" s="11" t="str">
        <f>VLOOKUP(Table7[[#This Row],[CID]],ALY,2,FALSE)</f>
        <v>Relation to Paragraph/Essay</v>
      </c>
    </row>
    <row r="2466" spans="1:11" x14ac:dyDescent="0.2">
      <c r="A2466" s="8" t="str">
        <f>Table7[[#This Row],[Test No.]]&amp;Table7[[#This Row],[Section]]&amp;Table7[[#This Row],[Q. No.]]</f>
        <v>P33E65</v>
      </c>
      <c r="B2466" s="8"/>
      <c r="C2466" s="15" t="s">
        <v>117</v>
      </c>
      <c r="D2466" s="6">
        <v>65</v>
      </c>
      <c r="E2466" s="6" t="s">
        <v>31</v>
      </c>
      <c r="F2466" s="14">
        <v>2</v>
      </c>
      <c r="G2466" s="13" t="s">
        <v>57</v>
      </c>
      <c r="H2466" s="10">
        <v>6</v>
      </c>
      <c r="I2466" s="13" t="s">
        <v>42</v>
      </c>
      <c r="J2466" s="12" t="s">
        <v>521</v>
      </c>
      <c r="K2466" s="11" t="str">
        <f>VLOOKUP(Table7[[#This Row],[CID]],ALY,2,FALSE)</f>
        <v>Word Choice</v>
      </c>
    </row>
    <row r="2467" spans="1:11" x14ac:dyDescent="0.2">
      <c r="A2467" s="8" t="str">
        <f>Table7[[#This Row],[Test No.]]&amp;Table7[[#This Row],[Section]]&amp;Table7[[#This Row],[Q. No.]]</f>
        <v>P33E66</v>
      </c>
      <c r="B2467" s="8"/>
      <c r="C2467" s="15" t="s">
        <v>117</v>
      </c>
      <c r="D2467" s="6">
        <v>66</v>
      </c>
      <c r="E2467" s="6" t="s">
        <v>31</v>
      </c>
      <c r="F2467" s="14">
        <v>1</v>
      </c>
      <c r="G2467" s="14" t="s">
        <v>59</v>
      </c>
      <c r="H2467" s="14">
        <v>1</v>
      </c>
      <c r="I2467" s="14" t="s">
        <v>37</v>
      </c>
      <c r="J2467" s="12" t="s">
        <v>387</v>
      </c>
      <c r="K2467" s="11" t="str">
        <f>VLOOKUP(Table7[[#This Row],[CID]],ALY,2,FALSE)</f>
        <v>Commas</v>
      </c>
    </row>
    <row r="2468" spans="1:11" x14ac:dyDescent="0.2">
      <c r="A2468" s="8" t="str">
        <f>Table7[[#This Row],[Test No.]]&amp;Table7[[#This Row],[Section]]&amp;Table7[[#This Row],[Q. No.]]</f>
        <v>P33E67</v>
      </c>
      <c r="B2468" s="8"/>
      <c r="C2468" s="15" t="s">
        <v>117</v>
      </c>
      <c r="D2468" s="6">
        <v>67</v>
      </c>
      <c r="E2468" s="6" t="s">
        <v>31</v>
      </c>
      <c r="F2468" s="14">
        <v>2</v>
      </c>
      <c r="G2468" s="13" t="s">
        <v>57</v>
      </c>
      <c r="H2468" s="10">
        <v>4</v>
      </c>
      <c r="I2468" s="13" t="s">
        <v>40</v>
      </c>
      <c r="J2468" s="12" t="s">
        <v>514</v>
      </c>
      <c r="K2468" s="11" t="str">
        <f>VLOOKUP(Table7[[#This Row],[CID]],ALY,2,FALSE)</f>
        <v>Relation to Paragraph/Essay</v>
      </c>
    </row>
    <row r="2469" spans="1:11" x14ac:dyDescent="0.2">
      <c r="A2469" s="8" t="str">
        <f>Table7[[#This Row],[Test No.]]&amp;Table7[[#This Row],[Section]]&amp;Table7[[#This Row],[Q. No.]]</f>
        <v>P33E68</v>
      </c>
      <c r="B2469" s="8"/>
      <c r="C2469" s="15" t="s">
        <v>117</v>
      </c>
      <c r="D2469" s="6">
        <v>68</v>
      </c>
      <c r="E2469" s="6" t="s">
        <v>31</v>
      </c>
      <c r="F2469" s="14">
        <v>1</v>
      </c>
      <c r="G2469" s="14" t="s">
        <v>59</v>
      </c>
      <c r="H2469" s="10">
        <v>2</v>
      </c>
      <c r="I2469" s="13" t="s">
        <v>38</v>
      </c>
      <c r="J2469" s="12" t="s">
        <v>397</v>
      </c>
      <c r="K2469" s="11" t="str">
        <f>VLOOKUP(Table7[[#This Row],[CID]],ALY,2,FALSE)</f>
        <v>Word Choice</v>
      </c>
    </row>
    <row r="2470" spans="1:11" x14ac:dyDescent="0.2">
      <c r="A2470" s="8" t="str">
        <f>Table7[[#This Row],[Test No.]]&amp;Table7[[#This Row],[Section]]&amp;Table7[[#This Row],[Q. No.]]</f>
        <v>P33E69</v>
      </c>
      <c r="B2470" s="8"/>
      <c r="C2470" s="15" t="s">
        <v>117</v>
      </c>
      <c r="D2470" s="6">
        <v>69</v>
      </c>
      <c r="E2470" s="6" t="s">
        <v>31</v>
      </c>
      <c r="F2470" s="14">
        <v>2</v>
      </c>
      <c r="G2470" s="13" t="s">
        <v>57</v>
      </c>
      <c r="H2470" s="10">
        <v>4</v>
      </c>
      <c r="I2470" s="13" t="s">
        <v>40</v>
      </c>
      <c r="J2470" s="12" t="s">
        <v>516</v>
      </c>
      <c r="K2470" s="11" t="str">
        <f>VLOOKUP(Table7[[#This Row],[CID]],ALY,2,FALSE)</f>
        <v>Transitions &amp; Topic Sentences</v>
      </c>
    </row>
    <row r="2471" spans="1:11" x14ac:dyDescent="0.2">
      <c r="A2471" s="8" t="str">
        <f>Table7[[#This Row],[Test No.]]&amp;Table7[[#This Row],[Section]]&amp;Table7[[#This Row],[Q. No.]]</f>
        <v>P33E70</v>
      </c>
      <c r="B2471" s="8"/>
      <c r="C2471" s="15" t="s">
        <v>117</v>
      </c>
      <c r="D2471" s="6">
        <v>70</v>
      </c>
      <c r="E2471" s="6" t="s">
        <v>31</v>
      </c>
      <c r="F2471" s="14">
        <v>1</v>
      </c>
      <c r="G2471" s="14" t="s">
        <v>59</v>
      </c>
      <c r="H2471" s="10">
        <v>2</v>
      </c>
      <c r="I2471" s="13" t="s">
        <v>38</v>
      </c>
      <c r="J2471" s="12" t="s">
        <v>398</v>
      </c>
      <c r="K2471" s="11" t="str">
        <f>VLOOKUP(Table7[[#This Row],[CID]],ALY,2,FALSE)</f>
        <v>Idioms</v>
      </c>
    </row>
    <row r="2472" spans="1:11" x14ac:dyDescent="0.2">
      <c r="A2472" s="8" t="str">
        <f>Table7[[#This Row],[Test No.]]&amp;Table7[[#This Row],[Section]]&amp;Table7[[#This Row],[Q. No.]]</f>
        <v>P33E71</v>
      </c>
      <c r="B2472" s="8"/>
      <c r="C2472" s="15" t="s">
        <v>117</v>
      </c>
      <c r="D2472" s="6">
        <v>71</v>
      </c>
      <c r="E2472" s="6" t="s">
        <v>31</v>
      </c>
      <c r="F2472" s="14">
        <v>2</v>
      </c>
      <c r="G2472" s="13" t="s">
        <v>57</v>
      </c>
      <c r="H2472" s="10">
        <v>4</v>
      </c>
      <c r="I2472" s="13" t="s">
        <v>40</v>
      </c>
      <c r="J2472" s="12" t="s">
        <v>514</v>
      </c>
      <c r="K2472" s="11" t="str">
        <f>VLOOKUP(Table7[[#This Row],[CID]],ALY,2,FALSE)</f>
        <v>Relation to Paragraph/Essay</v>
      </c>
    </row>
    <row r="2473" spans="1:11" x14ac:dyDescent="0.2">
      <c r="A2473" s="8" t="str">
        <f>Table7[[#This Row],[Test No.]]&amp;Table7[[#This Row],[Section]]&amp;Table7[[#This Row],[Q. No.]]</f>
        <v>P33E72</v>
      </c>
      <c r="B2473" s="8"/>
      <c r="C2473" s="15" t="s">
        <v>117</v>
      </c>
      <c r="D2473" s="6">
        <v>72</v>
      </c>
      <c r="E2473" s="6" t="s">
        <v>31</v>
      </c>
      <c r="F2473" s="14">
        <v>2</v>
      </c>
      <c r="G2473" s="13" t="s">
        <v>57</v>
      </c>
      <c r="H2473" s="10">
        <v>6</v>
      </c>
      <c r="I2473" s="13" t="s">
        <v>42</v>
      </c>
      <c r="J2473" s="12" t="s">
        <v>521</v>
      </c>
      <c r="K2473" s="11" t="str">
        <f>VLOOKUP(Table7[[#This Row],[CID]],ALY,2,FALSE)</f>
        <v>Word Choice</v>
      </c>
    </row>
    <row r="2474" spans="1:11" x14ac:dyDescent="0.2">
      <c r="A2474" s="8" t="str">
        <f>Table7[[#This Row],[Test No.]]&amp;Table7[[#This Row],[Section]]&amp;Table7[[#This Row],[Q. No.]]</f>
        <v>P33E73</v>
      </c>
      <c r="B2474" s="8"/>
      <c r="C2474" s="15" t="s">
        <v>117</v>
      </c>
      <c r="D2474" s="6">
        <v>73</v>
      </c>
      <c r="E2474" s="6" t="s">
        <v>31</v>
      </c>
      <c r="F2474" s="14">
        <v>1</v>
      </c>
      <c r="G2474" s="14" t="s">
        <v>59</v>
      </c>
      <c r="H2474" s="10">
        <v>2</v>
      </c>
      <c r="I2474" s="13" t="s">
        <v>38</v>
      </c>
      <c r="J2474" s="12" t="s">
        <v>393</v>
      </c>
      <c r="K2474" s="11" t="str">
        <f>VLOOKUP(Table7[[#This Row],[CID]],ALY,2,FALSE)</f>
        <v>SVA</v>
      </c>
    </row>
    <row r="2475" spans="1:11" x14ac:dyDescent="0.2">
      <c r="A2475" s="8" t="str">
        <f>Table7[[#This Row],[Test No.]]&amp;Table7[[#This Row],[Section]]&amp;Table7[[#This Row],[Q. No.]]</f>
        <v>P33E74</v>
      </c>
      <c r="B2475" s="8"/>
      <c r="C2475" s="15" t="s">
        <v>117</v>
      </c>
      <c r="D2475" s="6">
        <v>74</v>
      </c>
      <c r="E2475" s="6" t="s">
        <v>31</v>
      </c>
      <c r="F2475" s="14">
        <v>1</v>
      </c>
      <c r="G2475" s="14" t="s">
        <v>59</v>
      </c>
      <c r="H2475" s="10">
        <v>3</v>
      </c>
      <c r="I2475" s="13" t="s">
        <v>39</v>
      </c>
      <c r="J2475" s="12" t="s">
        <v>400</v>
      </c>
      <c r="K2475" s="11" t="str">
        <f>VLOOKUP(Table7[[#This Row],[CID]],ALY,2,FALSE)</f>
        <v>Run-On Sentence</v>
      </c>
    </row>
    <row r="2476" spans="1:11" x14ac:dyDescent="0.2">
      <c r="A2476" s="8" t="str">
        <f>Table7[[#This Row],[Test No.]]&amp;Table7[[#This Row],[Section]]&amp;Table7[[#This Row],[Q. No.]]</f>
        <v>P33E75</v>
      </c>
      <c r="B2476" s="8"/>
      <c r="C2476" s="15" t="s">
        <v>117</v>
      </c>
      <c r="D2476" s="6">
        <v>75</v>
      </c>
      <c r="E2476" s="6" t="s">
        <v>31</v>
      </c>
      <c r="F2476" s="14">
        <v>2</v>
      </c>
      <c r="G2476" s="13" t="s">
        <v>57</v>
      </c>
      <c r="H2476" s="10">
        <v>5</v>
      </c>
      <c r="I2476" s="13" t="s">
        <v>41</v>
      </c>
      <c r="J2476" s="12" t="s">
        <v>520</v>
      </c>
      <c r="K2476" s="11" t="str">
        <f>VLOOKUP(Table7[[#This Row],[CID]],ALY,2,FALSE)</f>
        <v>Reorganization</v>
      </c>
    </row>
    <row r="2477" spans="1:11" x14ac:dyDescent="0.2">
      <c r="A2477" s="8" t="str">
        <f>Table7[[#This Row],[Test No.]]&amp;Table7[[#This Row],[Section]]&amp;Table7[[#This Row],[Q. No.]]</f>
        <v>P34E1</v>
      </c>
      <c r="B2477" s="8"/>
      <c r="C2477" s="15" t="s">
        <v>116</v>
      </c>
      <c r="D2477" s="6">
        <v>1</v>
      </c>
      <c r="E2477" s="6" t="s">
        <v>31</v>
      </c>
      <c r="F2477" s="14">
        <v>1</v>
      </c>
      <c r="G2477" s="14" t="s">
        <v>59</v>
      </c>
      <c r="H2477" s="10">
        <v>3</v>
      </c>
      <c r="I2477" s="13" t="s">
        <v>39</v>
      </c>
      <c r="J2477" s="12" t="s">
        <v>402</v>
      </c>
      <c r="K2477" s="11" t="str">
        <f>VLOOKUP(Table7[[#This Row],[CID]],ALY,2,FALSE)</f>
        <v>Faulty Modifier</v>
      </c>
    </row>
    <row r="2478" spans="1:11" x14ac:dyDescent="0.2">
      <c r="A2478" s="8" t="str">
        <f>Table7[[#This Row],[Test No.]]&amp;Table7[[#This Row],[Section]]&amp;Table7[[#This Row],[Q. No.]]</f>
        <v>P34E2</v>
      </c>
      <c r="B2478" s="8"/>
      <c r="C2478" s="15" t="s">
        <v>116</v>
      </c>
      <c r="D2478" s="6">
        <v>2</v>
      </c>
      <c r="E2478" s="6" t="s">
        <v>31</v>
      </c>
      <c r="F2478" s="14">
        <v>1</v>
      </c>
      <c r="G2478" s="14" t="s">
        <v>59</v>
      </c>
      <c r="H2478" s="10">
        <v>3</v>
      </c>
      <c r="I2478" s="13" t="s">
        <v>39</v>
      </c>
      <c r="J2478" s="12" t="s">
        <v>400</v>
      </c>
      <c r="K2478" s="11" t="str">
        <f>VLOOKUP(Table7[[#This Row],[CID]],ALY,2,FALSE)</f>
        <v>Run-On Sentence</v>
      </c>
    </row>
    <row r="2479" spans="1:11" x14ac:dyDescent="0.2">
      <c r="A2479" s="8" t="str">
        <f>Table7[[#This Row],[Test No.]]&amp;Table7[[#This Row],[Section]]&amp;Table7[[#This Row],[Q. No.]]</f>
        <v>P34E3</v>
      </c>
      <c r="B2479" s="8"/>
      <c r="C2479" s="15" t="s">
        <v>116</v>
      </c>
      <c r="D2479" s="6">
        <v>3</v>
      </c>
      <c r="E2479" s="6" t="s">
        <v>31</v>
      </c>
      <c r="F2479" s="14">
        <v>2</v>
      </c>
      <c r="G2479" s="13" t="s">
        <v>57</v>
      </c>
      <c r="H2479" s="10">
        <v>6</v>
      </c>
      <c r="I2479" s="13" t="s">
        <v>42</v>
      </c>
      <c r="J2479" s="12" t="s">
        <v>523</v>
      </c>
      <c r="K2479" s="11" t="str">
        <f>VLOOKUP(Table7[[#This Row],[CID]],ALY,2,FALSE)</f>
        <v>Avoiding Ambiguity &amp; Redundancy</v>
      </c>
    </row>
    <row r="2480" spans="1:11" x14ac:dyDescent="0.2">
      <c r="A2480" s="8" t="str">
        <f>Table7[[#This Row],[Test No.]]&amp;Table7[[#This Row],[Section]]&amp;Table7[[#This Row],[Q. No.]]</f>
        <v>P34E4</v>
      </c>
      <c r="B2480" s="8"/>
      <c r="C2480" s="15" t="s">
        <v>116</v>
      </c>
      <c r="D2480" s="6">
        <v>4</v>
      </c>
      <c r="E2480" s="6" t="s">
        <v>31</v>
      </c>
      <c r="F2480" s="14">
        <v>2</v>
      </c>
      <c r="G2480" s="13" t="s">
        <v>57</v>
      </c>
      <c r="H2480" s="10">
        <v>6</v>
      </c>
      <c r="I2480" s="13" t="s">
        <v>42</v>
      </c>
      <c r="J2480" s="12" t="s">
        <v>521</v>
      </c>
      <c r="K2480" s="11" t="str">
        <f>VLOOKUP(Table7[[#This Row],[CID]],ALY,2,FALSE)</f>
        <v>Word Choice</v>
      </c>
    </row>
    <row r="2481" spans="1:11" x14ac:dyDescent="0.2">
      <c r="A2481" s="8" t="str">
        <f>Table7[[#This Row],[Test No.]]&amp;Table7[[#This Row],[Section]]&amp;Table7[[#This Row],[Q. No.]]</f>
        <v>P34E5</v>
      </c>
      <c r="B2481" s="8"/>
      <c r="C2481" s="15" t="s">
        <v>116</v>
      </c>
      <c r="D2481" s="6">
        <v>5</v>
      </c>
      <c r="E2481" s="6" t="s">
        <v>31</v>
      </c>
      <c r="F2481" s="14">
        <v>2</v>
      </c>
      <c r="G2481" s="13" t="s">
        <v>57</v>
      </c>
      <c r="H2481" s="10">
        <v>5</v>
      </c>
      <c r="I2481" s="13" t="s">
        <v>41</v>
      </c>
      <c r="J2481" s="12" t="s">
        <v>518</v>
      </c>
      <c r="K2481" s="11" t="str">
        <f>VLOOKUP(Table7[[#This Row],[CID]],ALY,2,FALSE)</f>
        <v>Unity &amp; Coherence</v>
      </c>
    </row>
    <row r="2482" spans="1:11" x14ac:dyDescent="0.2">
      <c r="A2482" s="8" t="str">
        <f>Table7[[#This Row],[Test No.]]&amp;Table7[[#This Row],[Section]]&amp;Table7[[#This Row],[Q. No.]]</f>
        <v>P34E6</v>
      </c>
      <c r="B2482" s="8"/>
      <c r="C2482" s="15" t="s">
        <v>116</v>
      </c>
      <c r="D2482" s="6">
        <v>6</v>
      </c>
      <c r="E2482" s="6" t="s">
        <v>31</v>
      </c>
      <c r="F2482" s="14">
        <v>2</v>
      </c>
      <c r="G2482" s="13" t="s">
        <v>57</v>
      </c>
      <c r="H2482" s="10">
        <v>6</v>
      </c>
      <c r="I2482" s="13" t="s">
        <v>42</v>
      </c>
      <c r="J2482" s="12" t="s">
        <v>521</v>
      </c>
      <c r="K2482" s="11" t="str">
        <f>VLOOKUP(Table7[[#This Row],[CID]],ALY,2,FALSE)</f>
        <v>Word Choice</v>
      </c>
    </row>
    <row r="2483" spans="1:11" x14ac:dyDescent="0.2">
      <c r="A2483" s="8" t="str">
        <f>Table7[[#This Row],[Test No.]]&amp;Table7[[#This Row],[Section]]&amp;Table7[[#This Row],[Q. No.]]</f>
        <v>P34E7</v>
      </c>
      <c r="B2483" s="8"/>
      <c r="C2483" s="15" t="s">
        <v>116</v>
      </c>
      <c r="D2483" s="6">
        <v>7</v>
      </c>
      <c r="E2483" s="6" t="s">
        <v>31</v>
      </c>
      <c r="F2483" s="14">
        <v>1</v>
      </c>
      <c r="G2483" s="14" t="s">
        <v>59</v>
      </c>
      <c r="H2483" s="10">
        <v>3</v>
      </c>
      <c r="I2483" s="13" t="s">
        <v>39</v>
      </c>
      <c r="J2483" s="12" t="s">
        <v>402</v>
      </c>
      <c r="K2483" s="11" t="str">
        <f>VLOOKUP(Table7[[#This Row],[CID]],ALY,2,FALSE)</f>
        <v>Faulty Modifier</v>
      </c>
    </row>
    <row r="2484" spans="1:11" x14ac:dyDescent="0.2">
      <c r="A2484" s="8" t="str">
        <f>Table7[[#This Row],[Test No.]]&amp;Table7[[#This Row],[Section]]&amp;Table7[[#This Row],[Q. No.]]</f>
        <v>P34E8</v>
      </c>
      <c r="B2484" s="8"/>
      <c r="C2484" s="15" t="s">
        <v>116</v>
      </c>
      <c r="D2484" s="6">
        <v>8</v>
      </c>
      <c r="E2484" s="6" t="s">
        <v>31</v>
      </c>
      <c r="F2484" s="14">
        <v>1</v>
      </c>
      <c r="G2484" s="14" t="s">
        <v>59</v>
      </c>
      <c r="H2484" s="10">
        <v>2</v>
      </c>
      <c r="I2484" s="13" t="s">
        <v>38</v>
      </c>
      <c r="J2484" s="12" t="s">
        <v>395</v>
      </c>
      <c r="K2484" s="11" t="str">
        <f>VLOOKUP(Table7[[#This Row],[CID]],ALY,2,FALSE)</f>
        <v>Verb Forms/Tense Agreement</v>
      </c>
    </row>
    <row r="2485" spans="1:11" x14ac:dyDescent="0.2">
      <c r="A2485" s="8" t="str">
        <f>Table7[[#This Row],[Test No.]]&amp;Table7[[#This Row],[Section]]&amp;Table7[[#This Row],[Q. No.]]</f>
        <v>P34E9</v>
      </c>
      <c r="B2485" s="8"/>
      <c r="C2485" s="15" t="s">
        <v>116</v>
      </c>
      <c r="D2485" s="6">
        <v>9</v>
      </c>
      <c r="E2485" s="6" t="s">
        <v>31</v>
      </c>
      <c r="F2485" s="14">
        <v>1</v>
      </c>
      <c r="G2485" s="14" t="s">
        <v>59</v>
      </c>
      <c r="H2485" s="10">
        <v>2</v>
      </c>
      <c r="I2485" s="13" t="s">
        <v>38</v>
      </c>
      <c r="J2485" s="12" t="s">
        <v>395</v>
      </c>
      <c r="K2485" s="11" t="str">
        <f>VLOOKUP(Table7[[#This Row],[CID]],ALY,2,FALSE)</f>
        <v>Verb Forms/Tense Agreement</v>
      </c>
    </row>
    <row r="2486" spans="1:11" x14ac:dyDescent="0.2">
      <c r="A2486" s="8" t="str">
        <f>Table7[[#This Row],[Test No.]]&amp;Table7[[#This Row],[Section]]&amp;Table7[[#This Row],[Q. No.]]</f>
        <v>P34E10</v>
      </c>
      <c r="B2486" s="8"/>
      <c r="C2486" s="15" t="s">
        <v>116</v>
      </c>
      <c r="D2486" s="6">
        <v>10</v>
      </c>
      <c r="E2486" s="6" t="s">
        <v>31</v>
      </c>
      <c r="F2486" s="14">
        <v>2</v>
      </c>
      <c r="G2486" s="13" t="s">
        <v>57</v>
      </c>
      <c r="H2486" s="10">
        <v>5</v>
      </c>
      <c r="I2486" s="13" t="s">
        <v>41</v>
      </c>
      <c r="J2486" s="12" t="s">
        <v>518</v>
      </c>
      <c r="K2486" s="11" t="str">
        <f>VLOOKUP(Table7[[#This Row],[CID]],ALY,2,FALSE)</f>
        <v>Unity &amp; Coherence</v>
      </c>
    </row>
    <row r="2487" spans="1:11" x14ac:dyDescent="0.2">
      <c r="A2487" s="8" t="str">
        <f>Table7[[#This Row],[Test No.]]&amp;Table7[[#This Row],[Section]]&amp;Table7[[#This Row],[Q. No.]]</f>
        <v>P34E11</v>
      </c>
      <c r="B2487" s="8"/>
      <c r="C2487" s="15" t="s">
        <v>116</v>
      </c>
      <c r="D2487" s="6">
        <v>11</v>
      </c>
      <c r="E2487" s="6" t="s">
        <v>31</v>
      </c>
      <c r="F2487" s="14">
        <v>1</v>
      </c>
      <c r="G2487" s="14" t="s">
        <v>59</v>
      </c>
      <c r="H2487" s="10">
        <v>2</v>
      </c>
      <c r="I2487" s="13" t="s">
        <v>38</v>
      </c>
      <c r="J2487" s="12" t="s">
        <v>397</v>
      </c>
      <c r="K2487" s="11" t="str">
        <f>VLOOKUP(Table7[[#This Row],[CID]],ALY,2,FALSE)</f>
        <v>Word Choice</v>
      </c>
    </row>
    <row r="2488" spans="1:11" x14ac:dyDescent="0.2">
      <c r="A2488" s="8" t="str">
        <f>Table7[[#This Row],[Test No.]]&amp;Table7[[#This Row],[Section]]&amp;Table7[[#This Row],[Q. No.]]</f>
        <v>P34E12</v>
      </c>
      <c r="B2488" s="8"/>
      <c r="C2488" s="15" t="s">
        <v>116</v>
      </c>
      <c r="D2488" s="6">
        <v>12</v>
      </c>
      <c r="E2488" s="6" t="s">
        <v>31</v>
      </c>
      <c r="F2488" s="14">
        <v>2</v>
      </c>
      <c r="G2488" s="13" t="s">
        <v>57</v>
      </c>
      <c r="H2488" s="10">
        <v>6</v>
      </c>
      <c r="I2488" s="13" t="s">
        <v>42</v>
      </c>
      <c r="J2488" s="12" t="s">
        <v>521</v>
      </c>
      <c r="K2488" s="11" t="str">
        <f>VLOOKUP(Table7[[#This Row],[CID]],ALY,2,FALSE)</f>
        <v>Word Choice</v>
      </c>
    </row>
    <row r="2489" spans="1:11" x14ac:dyDescent="0.2">
      <c r="A2489" s="8" t="str">
        <f>Table7[[#This Row],[Test No.]]&amp;Table7[[#This Row],[Section]]&amp;Table7[[#This Row],[Q. No.]]</f>
        <v>P34E13</v>
      </c>
      <c r="B2489" s="8"/>
      <c r="C2489" s="15" t="s">
        <v>116</v>
      </c>
      <c r="D2489" s="6">
        <v>13</v>
      </c>
      <c r="E2489" s="6" t="s">
        <v>31</v>
      </c>
      <c r="F2489" s="14">
        <v>1</v>
      </c>
      <c r="G2489" s="14" t="s">
        <v>59</v>
      </c>
      <c r="H2489" s="10">
        <v>3</v>
      </c>
      <c r="I2489" s="13" t="s">
        <v>39</v>
      </c>
      <c r="J2489" s="12" t="s">
        <v>401</v>
      </c>
      <c r="K2489" s="11" t="str">
        <f>VLOOKUP(Table7[[#This Row],[CID]],ALY,2,FALSE)</f>
        <v>Parallel Construction</v>
      </c>
    </row>
    <row r="2490" spans="1:11" x14ac:dyDescent="0.2">
      <c r="A2490" s="8" t="str">
        <f>Table7[[#This Row],[Test No.]]&amp;Table7[[#This Row],[Section]]&amp;Table7[[#This Row],[Q. No.]]</f>
        <v>P34E14</v>
      </c>
      <c r="B2490" s="8"/>
      <c r="C2490" s="15" t="s">
        <v>116</v>
      </c>
      <c r="D2490" s="6">
        <v>14</v>
      </c>
      <c r="E2490" s="6" t="s">
        <v>31</v>
      </c>
      <c r="F2490" s="14">
        <v>2</v>
      </c>
      <c r="G2490" s="13" t="s">
        <v>57</v>
      </c>
      <c r="H2490" s="10">
        <v>6</v>
      </c>
      <c r="I2490" s="13" t="s">
        <v>42</v>
      </c>
      <c r="J2490" s="12" t="s">
        <v>522</v>
      </c>
      <c r="K2490" s="11" t="str">
        <f>VLOOKUP(Table7[[#This Row],[CID]],ALY,2,FALSE)</f>
        <v>Effectiveness</v>
      </c>
    </row>
    <row r="2491" spans="1:11" x14ac:dyDescent="0.2">
      <c r="A2491" s="8" t="str">
        <f>Table7[[#This Row],[Test No.]]&amp;Table7[[#This Row],[Section]]&amp;Table7[[#This Row],[Q. No.]]</f>
        <v>P34E15</v>
      </c>
      <c r="B2491" s="8"/>
      <c r="C2491" s="15" t="s">
        <v>116</v>
      </c>
      <c r="D2491" s="6">
        <v>15</v>
      </c>
      <c r="E2491" s="6" t="s">
        <v>31</v>
      </c>
      <c r="F2491" s="14">
        <v>2</v>
      </c>
      <c r="G2491" s="13" t="s">
        <v>57</v>
      </c>
      <c r="H2491" s="10">
        <v>4</v>
      </c>
      <c r="I2491" s="13" t="s">
        <v>40</v>
      </c>
      <c r="J2491" s="12" t="s">
        <v>514</v>
      </c>
      <c r="K2491" s="11" t="str">
        <f>VLOOKUP(Table7[[#This Row],[CID]],ALY,2,FALSE)</f>
        <v>Relation to Paragraph/Essay</v>
      </c>
    </row>
    <row r="2492" spans="1:11" x14ac:dyDescent="0.2">
      <c r="A2492" s="8" t="str">
        <f>Table7[[#This Row],[Test No.]]&amp;Table7[[#This Row],[Section]]&amp;Table7[[#This Row],[Q. No.]]</f>
        <v>P34E16</v>
      </c>
      <c r="B2492" s="8"/>
      <c r="C2492" s="15" t="s">
        <v>116</v>
      </c>
      <c r="D2492" s="6">
        <v>16</v>
      </c>
      <c r="E2492" s="6" t="s">
        <v>31</v>
      </c>
      <c r="F2492" s="14">
        <v>2</v>
      </c>
      <c r="G2492" s="13" t="s">
        <v>57</v>
      </c>
      <c r="H2492" s="10">
        <v>6</v>
      </c>
      <c r="I2492" s="13" t="s">
        <v>42</v>
      </c>
      <c r="J2492" s="12" t="s">
        <v>521</v>
      </c>
      <c r="K2492" s="11" t="str">
        <f>VLOOKUP(Table7[[#This Row],[CID]],ALY,2,FALSE)</f>
        <v>Word Choice</v>
      </c>
    </row>
    <row r="2493" spans="1:11" x14ac:dyDescent="0.2">
      <c r="A2493" s="8" t="str">
        <f>Table7[[#This Row],[Test No.]]&amp;Table7[[#This Row],[Section]]&amp;Table7[[#This Row],[Q. No.]]</f>
        <v>P34E17</v>
      </c>
      <c r="B2493" s="8"/>
      <c r="C2493" s="15" t="s">
        <v>116</v>
      </c>
      <c r="D2493" s="6">
        <v>17</v>
      </c>
      <c r="E2493" s="6" t="s">
        <v>31</v>
      </c>
      <c r="F2493" s="14">
        <v>2</v>
      </c>
      <c r="G2493" s="13" t="s">
        <v>57</v>
      </c>
      <c r="H2493" s="10">
        <v>4</v>
      </c>
      <c r="I2493" s="13" t="s">
        <v>40</v>
      </c>
      <c r="J2493" s="12" t="s">
        <v>512</v>
      </c>
      <c r="K2493" s="11" t="str">
        <f>VLOOKUP(Table7[[#This Row],[CID]],ALY,2,FALSE)</f>
        <v>Additional Detail &amp; Evidence</v>
      </c>
    </row>
    <row r="2494" spans="1:11" x14ac:dyDescent="0.2">
      <c r="A2494" s="8" t="str">
        <f>Table7[[#This Row],[Test No.]]&amp;Table7[[#This Row],[Section]]&amp;Table7[[#This Row],[Q. No.]]</f>
        <v>P34E18</v>
      </c>
      <c r="B2494" s="8"/>
      <c r="C2494" s="15" t="s">
        <v>116</v>
      </c>
      <c r="D2494" s="6">
        <v>18</v>
      </c>
      <c r="E2494" s="6" t="s">
        <v>31</v>
      </c>
      <c r="F2494" s="14">
        <v>1</v>
      </c>
      <c r="G2494" s="14" t="s">
        <v>59</v>
      </c>
      <c r="H2494" s="14">
        <v>1</v>
      </c>
      <c r="I2494" s="14" t="s">
        <v>37</v>
      </c>
      <c r="J2494" s="12" t="s">
        <v>387</v>
      </c>
      <c r="K2494" s="11" t="str">
        <f>VLOOKUP(Table7[[#This Row],[CID]],ALY,2,FALSE)</f>
        <v>Commas</v>
      </c>
    </row>
    <row r="2495" spans="1:11" x14ac:dyDescent="0.2">
      <c r="A2495" s="8" t="str">
        <f>Table7[[#This Row],[Test No.]]&amp;Table7[[#This Row],[Section]]&amp;Table7[[#This Row],[Q. No.]]</f>
        <v>P34E19</v>
      </c>
      <c r="B2495" s="8"/>
      <c r="C2495" s="15" t="s">
        <v>116</v>
      </c>
      <c r="D2495" s="6">
        <v>19</v>
      </c>
      <c r="E2495" s="6" t="s">
        <v>31</v>
      </c>
      <c r="F2495" s="14">
        <v>2</v>
      </c>
      <c r="G2495" s="13" t="s">
        <v>57</v>
      </c>
      <c r="H2495" s="10">
        <v>5</v>
      </c>
      <c r="I2495" s="13" t="s">
        <v>41</v>
      </c>
      <c r="J2495" s="12" t="s">
        <v>518</v>
      </c>
      <c r="K2495" s="11" t="str">
        <f>VLOOKUP(Table7[[#This Row],[CID]],ALY,2,FALSE)</f>
        <v>Unity &amp; Coherence</v>
      </c>
    </row>
    <row r="2496" spans="1:11" x14ac:dyDescent="0.2">
      <c r="A2496" s="8" t="str">
        <f>Table7[[#This Row],[Test No.]]&amp;Table7[[#This Row],[Section]]&amp;Table7[[#This Row],[Q. No.]]</f>
        <v>P34E20</v>
      </c>
      <c r="B2496" s="8"/>
      <c r="C2496" s="15" t="s">
        <v>116</v>
      </c>
      <c r="D2496" s="6">
        <v>20</v>
      </c>
      <c r="E2496" s="6" t="s">
        <v>31</v>
      </c>
      <c r="F2496" s="14">
        <v>1</v>
      </c>
      <c r="G2496" s="14" t="s">
        <v>59</v>
      </c>
      <c r="H2496" s="10">
        <v>2</v>
      </c>
      <c r="I2496" s="13" t="s">
        <v>38</v>
      </c>
      <c r="J2496" s="12" t="s">
        <v>393</v>
      </c>
      <c r="K2496" s="11" t="str">
        <f>VLOOKUP(Table7[[#This Row],[CID]],ALY,2,FALSE)</f>
        <v>SVA</v>
      </c>
    </row>
    <row r="2497" spans="1:11" x14ac:dyDescent="0.2">
      <c r="A2497" s="8" t="str">
        <f>Table7[[#This Row],[Test No.]]&amp;Table7[[#This Row],[Section]]&amp;Table7[[#This Row],[Q. No.]]</f>
        <v>P34E21</v>
      </c>
      <c r="B2497" s="8"/>
      <c r="C2497" s="15" t="s">
        <v>116</v>
      </c>
      <c r="D2497" s="6">
        <v>21</v>
      </c>
      <c r="E2497" s="6" t="s">
        <v>31</v>
      </c>
      <c r="F2497" s="14">
        <v>2</v>
      </c>
      <c r="G2497" s="13" t="s">
        <v>57</v>
      </c>
      <c r="H2497" s="10">
        <v>6</v>
      </c>
      <c r="I2497" s="13" t="s">
        <v>42</v>
      </c>
      <c r="J2497" s="12" t="s">
        <v>523</v>
      </c>
      <c r="K2497" s="11" t="str">
        <f>VLOOKUP(Table7[[#This Row],[CID]],ALY,2,FALSE)</f>
        <v>Avoiding Ambiguity &amp; Redundancy</v>
      </c>
    </row>
    <row r="2498" spans="1:11" x14ac:dyDescent="0.2">
      <c r="A2498" s="8" t="str">
        <f>Table7[[#This Row],[Test No.]]&amp;Table7[[#This Row],[Section]]&amp;Table7[[#This Row],[Q. No.]]</f>
        <v>P34E22</v>
      </c>
      <c r="B2498" s="8"/>
      <c r="C2498" s="15" t="s">
        <v>116</v>
      </c>
      <c r="D2498" s="6">
        <v>22</v>
      </c>
      <c r="E2498" s="6" t="s">
        <v>31</v>
      </c>
      <c r="F2498" s="14">
        <v>1</v>
      </c>
      <c r="G2498" s="14" t="s">
        <v>59</v>
      </c>
      <c r="H2498" s="10">
        <v>3</v>
      </c>
      <c r="I2498" s="13" t="s">
        <v>39</v>
      </c>
      <c r="J2498" s="12" t="s">
        <v>400</v>
      </c>
      <c r="K2498" s="11" t="str">
        <f>VLOOKUP(Table7[[#This Row],[CID]],ALY,2,FALSE)</f>
        <v>Run-On Sentence</v>
      </c>
    </row>
    <row r="2499" spans="1:11" x14ac:dyDescent="0.2">
      <c r="A2499" s="8" t="str">
        <f>Table7[[#This Row],[Test No.]]&amp;Table7[[#This Row],[Section]]&amp;Table7[[#This Row],[Q. No.]]</f>
        <v>P34E23</v>
      </c>
      <c r="B2499" s="8"/>
      <c r="C2499" s="15" t="s">
        <v>116</v>
      </c>
      <c r="D2499" s="6">
        <v>23</v>
      </c>
      <c r="E2499" s="6" t="s">
        <v>31</v>
      </c>
      <c r="F2499" s="14">
        <v>1</v>
      </c>
      <c r="G2499" s="14" t="s">
        <v>59</v>
      </c>
      <c r="H2499" s="10">
        <v>2</v>
      </c>
      <c r="I2499" s="13" t="s">
        <v>38</v>
      </c>
      <c r="J2499" s="12" t="s">
        <v>395</v>
      </c>
      <c r="K2499" s="11" t="str">
        <f>VLOOKUP(Table7[[#This Row],[CID]],ALY,2,FALSE)</f>
        <v>Verb Forms/Tense Agreement</v>
      </c>
    </row>
    <row r="2500" spans="1:11" x14ac:dyDescent="0.2">
      <c r="A2500" s="8" t="str">
        <f>Table7[[#This Row],[Test No.]]&amp;Table7[[#This Row],[Section]]&amp;Table7[[#This Row],[Q. No.]]</f>
        <v>P34E24</v>
      </c>
      <c r="B2500" s="8"/>
      <c r="C2500" s="15" t="s">
        <v>116</v>
      </c>
      <c r="D2500" s="6">
        <v>24</v>
      </c>
      <c r="E2500" s="6" t="s">
        <v>31</v>
      </c>
      <c r="F2500" s="14">
        <v>2</v>
      </c>
      <c r="G2500" s="13" t="s">
        <v>57</v>
      </c>
      <c r="H2500" s="10">
        <v>4</v>
      </c>
      <c r="I2500" s="13" t="s">
        <v>40</v>
      </c>
      <c r="J2500" s="12" t="s">
        <v>512</v>
      </c>
      <c r="K2500" s="11" t="str">
        <f>VLOOKUP(Table7[[#This Row],[CID]],ALY,2,FALSE)</f>
        <v>Additional Detail &amp; Evidence</v>
      </c>
    </row>
    <row r="2501" spans="1:11" x14ac:dyDescent="0.2">
      <c r="A2501" s="8" t="str">
        <f>Table7[[#This Row],[Test No.]]&amp;Table7[[#This Row],[Section]]&amp;Table7[[#This Row],[Q. No.]]</f>
        <v>P34E25</v>
      </c>
      <c r="B2501" s="8"/>
      <c r="C2501" s="15" t="s">
        <v>116</v>
      </c>
      <c r="D2501" s="6">
        <v>25</v>
      </c>
      <c r="E2501" s="6" t="s">
        <v>31</v>
      </c>
      <c r="F2501" s="14">
        <v>1</v>
      </c>
      <c r="G2501" s="14" t="s">
        <v>59</v>
      </c>
      <c r="H2501" s="10">
        <v>3</v>
      </c>
      <c r="I2501" s="13" t="s">
        <v>39</v>
      </c>
      <c r="J2501" s="12" t="s">
        <v>400</v>
      </c>
      <c r="K2501" s="11" t="str">
        <f>VLOOKUP(Table7[[#This Row],[CID]],ALY,2,FALSE)</f>
        <v>Run-On Sentence</v>
      </c>
    </row>
    <row r="2502" spans="1:11" x14ac:dyDescent="0.2">
      <c r="A2502" s="8" t="str">
        <f>Table7[[#This Row],[Test No.]]&amp;Table7[[#This Row],[Section]]&amp;Table7[[#This Row],[Q. No.]]</f>
        <v>P34E26</v>
      </c>
      <c r="B2502" s="8"/>
      <c r="C2502" s="15" t="s">
        <v>116</v>
      </c>
      <c r="D2502" s="6">
        <v>26</v>
      </c>
      <c r="E2502" s="6" t="s">
        <v>31</v>
      </c>
      <c r="F2502" s="14">
        <v>2</v>
      </c>
      <c r="G2502" s="13" t="s">
        <v>57</v>
      </c>
      <c r="H2502" s="10">
        <v>5</v>
      </c>
      <c r="I2502" s="13" t="s">
        <v>41</v>
      </c>
      <c r="J2502" s="12" t="s">
        <v>518</v>
      </c>
      <c r="K2502" s="11" t="str">
        <f>VLOOKUP(Table7[[#This Row],[CID]],ALY,2,FALSE)</f>
        <v>Unity &amp; Coherence</v>
      </c>
    </row>
    <row r="2503" spans="1:11" x14ac:dyDescent="0.2">
      <c r="A2503" s="8" t="str">
        <f>Table7[[#This Row],[Test No.]]&amp;Table7[[#This Row],[Section]]&amp;Table7[[#This Row],[Q. No.]]</f>
        <v>P34E27</v>
      </c>
      <c r="B2503" s="8"/>
      <c r="C2503" s="15" t="s">
        <v>116</v>
      </c>
      <c r="D2503" s="6">
        <v>27</v>
      </c>
      <c r="E2503" s="6" t="s">
        <v>31</v>
      </c>
      <c r="F2503" s="14">
        <v>1</v>
      </c>
      <c r="G2503" s="14" t="s">
        <v>59</v>
      </c>
      <c r="H2503" s="10">
        <v>2</v>
      </c>
      <c r="I2503" s="13" t="s">
        <v>38</v>
      </c>
      <c r="J2503" s="12" t="s">
        <v>398</v>
      </c>
      <c r="K2503" s="11" t="str">
        <f>VLOOKUP(Table7[[#This Row],[CID]],ALY,2,FALSE)</f>
        <v>Idioms</v>
      </c>
    </row>
    <row r="2504" spans="1:11" x14ac:dyDescent="0.2">
      <c r="A2504" s="8" t="str">
        <f>Table7[[#This Row],[Test No.]]&amp;Table7[[#This Row],[Section]]&amp;Table7[[#This Row],[Q. No.]]</f>
        <v>P34E28</v>
      </c>
      <c r="B2504" s="8"/>
      <c r="C2504" s="15" t="s">
        <v>116</v>
      </c>
      <c r="D2504" s="6">
        <v>28</v>
      </c>
      <c r="E2504" s="6" t="s">
        <v>31</v>
      </c>
      <c r="F2504" s="14">
        <v>1</v>
      </c>
      <c r="G2504" s="14" t="s">
        <v>59</v>
      </c>
      <c r="H2504" s="14">
        <v>1</v>
      </c>
      <c r="I2504" s="14" t="s">
        <v>37</v>
      </c>
      <c r="J2504" s="12" t="s">
        <v>390</v>
      </c>
      <c r="K2504" s="11" t="str">
        <f>VLOOKUP(Table7[[#This Row],[CID]],ALY,2,FALSE)</f>
        <v>Semicolons</v>
      </c>
    </row>
    <row r="2505" spans="1:11" x14ac:dyDescent="0.2">
      <c r="A2505" s="8" t="str">
        <f>Table7[[#This Row],[Test No.]]&amp;Table7[[#This Row],[Section]]&amp;Table7[[#This Row],[Q. No.]]</f>
        <v>P34E29</v>
      </c>
      <c r="B2505" s="8"/>
      <c r="C2505" s="15" t="s">
        <v>116</v>
      </c>
      <c r="D2505" s="6">
        <v>29</v>
      </c>
      <c r="E2505" s="6" t="s">
        <v>31</v>
      </c>
      <c r="F2505" s="14">
        <v>1</v>
      </c>
      <c r="G2505" s="14" t="s">
        <v>59</v>
      </c>
      <c r="H2505" s="10">
        <v>2</v>
      </c>
      <c r="I2505" s="13" t="s">
        <v>38</v>
      </c>
      <c r="J2505" s="12" t="s">
        <v>395</v>
      </c>
      <c r="K2505" s="11" t="str">
        <f>VLOOKUP(Table7[[#This Row],[CID]],ALY,2,FALSE)</f>
        <v>Verb Forms/Tense Agreement</v>
      </c>
    </row>
    <row r="2506" spans="1:11" x14ac:dyDescent="0.2">
      <c r="A2506" s="8" t="str">
        <f>Table7[[#This Row],[Test No.]]&amp;Table7[[#This Row],[Section]]&amp;Table7[[#This Row],[Q. No.]]</f>
        <v>P34E30</v>
      </c>
      <c r="B2506" s="8"/>
      <c r="C2506" s="15" t="s">
        <v>116</v>
      </c>
      <c r="D2506" s="6">
        <v>30</v>
      </c>
      <c r="E2506" s="6" t="s">
        <v>31</v>
      </c>
      <c r="F2506" s="14">
        <v>2</v>
      </c>
      <c r="G2506" s="13" t="s">
        <v>57</v>
      </c>
      <c r="H2506" s="10">
        <v>4</v>
      </c>
      <c r="I2506" s="13" t="s">
        <v>40</v>
      </c>
      <c r="J2506" s="12" t="s">
        <v>512</v>
      </c>
      <c r="K2506" s="11" t="str">
        <f>VLOOKUP(Table7[[#This Row],[CID]],ALY,2,FALSE)</f>
        <v>Additional Detail &amp; Evidence</v>
      </c>
    </row>
    <row r="2507" spans="1:11" x14ac:dyDescent="0.2">
      <c r="A2507" s="8" t="str">
        <f>Table7[[#This Row],[Test No.]]&amp;Table7[[#This Row],[Section]]&amp;Table7[[#This Row],[Q. No.]]</f>
        <v>P34E31</v>
      </c>
      <c r="B2507" s="8"/>
      <c r="C2507" s="15" t="s">
        <v>116</v>
      </c>
      <c r="D2507" s="6">
        <v>31</v>
      </c>
      <c r="E2507" s="6" t="s">
        <v>31</v>
      </c>
      <c r="F2507" s="14">
        <v>1</v>
      </c>
      <c r="G2507" s="14" t="s">
        <v>59</v>
      </c>
      <c r="H2507" s="10">
        <v>2</v>
      </c>
      <c r="I2507" s="13" t="s">
        <v>38</v>
      </c>
      <c r="J2507" s="12" t="s">
        <v>394</v>
      </c>
      <c r="K2507" s="11" t="str">
        <f>VLOOKUP(Table7[[#This Row],[CID]],ALY,2,FALSE)</f>
        <v>Pronouns</v>
      </c>
    </row>
    <row r="2508" spans="1:11" x14ac:dyDescent="0.2">
      <c r="A2508" s="8" t="str">
        <f>Table7[[#This Row],[Test No.]]&amp;Table7[[#This Row],[Section]]&amp;Table7[[#This Row],[Q. No.]]</f>
        <v>P34E32</v>
      </c>
      <c r="B2508" s="8"/>
      <c r="C2508" s="15" t="s">
        <v>116</v>
      </c>
      <c r="D2508" s="6">
        <v>32</v>
      </c>
      <c r="E2508" s="6" t="s">
        <v>31</v>
      </c>
      <c r="F2508" s="14">
        <v>2</v>
      </c>
      <c r="G2508" s="13" t="s">
        <v>57</v>
      </c>
      <c r="H2508" s="10">
        <v>5</v>
      </c>
      <c r="I2508" s="13" t="s">
        <v>41</v>
      </c>
      <c r="J2508" s="12" t="s">
        <v>518</v>
      </c>
      <c r="K2508" s="11" t="str">
        <f>VLOOKUP(Table7[[#This Row],[CID]],ALY,2,FALSE)</f>
        <v>Unity &amp; Coherence</v>
      </c>
    </row>
    <row r="2509" spans="1:11" x14ac:dyDescent="0.2">
      <c r="A2509" s="8" t="str">
        <f>Table7[[#This Row],[Test No.]]&amp;Table7[[#This Row],[Section]]&amp;Table7[[#This Row],[Q. No.]]</f>
        <v>P34E33</v>
      </c>
      <c r="B2509" s="8"/>
      <c r="C2509" s="15" t="s">
        <v>116</v>
      </c>
      <c r="D2509" s="6">
        <v>33</v>
      </c>
      <c r="E2509" s="6" t="s">
        <v>31</v>
      </c>
      <c r="F2509" s="14">
        <v>1</v>
      </c>
      <c r="G2509" s="14" t="s">
        <v>59</v>
      </c>
      <c r="H2509" s="10">
        <v>2</v>
      </c>
      <c r="I2509" s="13" t="s">
        <v>38</v>
      </c>
      <c r="J2509" s="12" t="s">
        <v>394</v>
      </c>
      <c r="K2509" s="11" t="str">
        <f>VLOOKUP(Table7[[#This Row],[CID]],ALY,2,FALSE)</f>
        <v>Pronouns</v>
      </c>
    </row>
    <row r="2510" spans="1:11" x14ac:dyDescent="0.2">
      <c r="A2510" s="8" t="str">
        <f>Table7[[#This Row],[Test No.]]&amp;Table7[[#This Row],[Section]]&amp;Table7[[#This Row],[Q. No.]]</f>
        <v>P34E34</v>
      </c>
      <c r="B2510" s="8"/>
      <c r="C2510" s="15" t="s">
        <v>116</v>
      </c>
      <c r="D2510" s="6">
        <v>34</v>
      </c>
      <c r="E2510" s="6" t="s">
        <v>31</v>
      </c>
      <c r="F2510" s="14">
        <v>1</v>
      </c>
      <c r="G2510" s="14" t="s">
        <v>59</v>
      </c>
      <c r="H2510" s="10">
        <v>2</v>
      </c>
      <c r="I2510" s="13" t="s">
        <v>38</v>
      </c>
      <c r="J2510" s="12" t="s">
        <v>395</v>
      </c>
      <c r="K2510" s="11" t="str">
        <f>VLOOKUP(Table7[[#This Row],[CID]],ALY,2,FALSE)</f>
        <v>Verb Forms/Tense Agreement</v>
      </c>
    </row>
    <row r="2511" spans="1:11" x14ac:dyDescent="0.2">
      <c r="A2511" s="8" t="str">
        <f>Table7[[#This Row],[Test No.]]&amp;Table7[[#This Row],[Section]]&amp;Table7[[#This Row],[Q. No.]]</f>
        <v>P34E35</v>
      </c>
      <c r="B2511" s="8"/>
      <c r="C2511" s="15" t="s">
        <v>116</v>
      </c>
      <c r="D2511" s="6">
        <v>35</v>
      </c>
      <c r="E2511" s="6" t="s">
        <v>31</v>
      </c>
      <c r="F2511" s="14">
        <v>2</v>
      </c>
      <c r="G2511" s="13" t="s">
        <v>57</v>
      </c>
      <c r="H2511" s="10">
        <v>4</v>
      </c>
      <c r="I2511" s="13" t="s">
        <v>40</v>
      </c>
      <c r="J2511" s="12" t="s">
        <v>516</v>
      </c>
      <c r="K2511" s="11" t="str">
        <f>VLOOKUP(Table7[[#This Row],[CID]],ALY,2,FALSE)</f>
        <v>Transitions &amp; Topic Sentences</v>
      </c>
    </row>
    <row r="2512" spans="1:11" x14ac:dyDescent="0.2">
      <c r="A2512" s="8" t="str">
        <f>Table7[[#This Row],[Test No.]]&amp;Table7[[#This Row],[Section]]&amp;Table7[[#This Row],[Q. No.]]</f>
        <v>P34E36</v>
      </c>
      <c r="B2512" s="8"/>
      <c r="C2512" s="15" t="s">
        <v>116</v>
      </c>
      <c r="D2512" s="6">
        <v>36</v>
      </c>
      <c r="E2512" s="6" t="s">
        <v>31</v>
      </c>
      <c r="F2512" s="14">
        <v>1</v>
      </c>
      <c r="G2512" s="14" t="s">
        <v>59</v>
      </c>
      <c r="H2512" s="10">
        <v>2</v>
      </c>
      <c r="I2512" s="13" t="s">
        <v>38</v>
      </c>
      <c r="J2512" s="12" t="s">
        <v>395</v>
      </c>
      <c r="K2512" s="11" t="str">
        <f>VLOOKUP(Table7[[#This Row],[CID]],ALY,2,FALSE)</f>
        <v>Verb Forms/Tense Agreement</v>
      </c>
    </row>
    <row r="2513" spans="1:11" x14ac:dyDescent="0.2">
      <c r="A2513" s="8" t="str">
        <f>Table7[[#This Row],[Test No.]]&amp;Table7[[#This Row],[Section]]&amp;Table7[[#This Row],[Q. No.]]</f>
        <v>P34E37</v>
      </c>
      <c r="B2513" s="8"/>
      <c r="C2513" s="15" t="s">
        <v>116</v>
      </c>
      <c r="D2513" s="6">
        <v>37</v>
      </c>
      <c r="E2513" s="6" t="s">
        <v>31</v>
      </c>
      <c r="F2513" s="14">
        <v>2</v>
      </c>
      <c r="G2513" s="13" t="s">
        <v>57</v>
      </c>
      <c r="H2513" s="10">
        <v>6</v>
      </c>
      <c r="I2513" s="13" t="s">
        <v>42</v>
      </c>
      <c r="J2513" s="12" t="s">
        <v>522</v>
      </c>
      <c r="K2513" s="11" t="str">
        <f>VLOOKUP(Table7[[#This Row],[CID]],ALY,2,FALSE)</f>
        <v>Effectiveness</v>
      </c>
    </row>
    <row r="2514" spans="1:11" x14ac:dyDescent="0.2">
      <c r="A2514" s="8" t="str">
        <f>Table7[[#This Row],[Test No.]]&amp;Table7[[#This Row],[Section]]&amp;Table7[[#This Row],[Q. No.]]</f>
        <v>P34E38</v>
      </c>
      <c r="B2514" s="8"/>
      <c r="C2514" s="15" t="s">
        <v>116</v>
      </c>
      <c r="D2514" s="6">
        <v>38</v>
      </c>
      <c r="E2514" s="6" t="s">
        <v>31</v>
      </c>
      <c r="F2514" s="14">
        <v>1</v>
      </c>
      <c r="G2514" s="14" t="s">
        <v>59</v>
      </c>
      <c r="H2514" s="10">
        <v>3</v>
      </c>
      <c r="I2514" s="13" t="s">
        <v>39</v>
      </c>
      <c r="J2514" s="12" t="s">
        <v>400</v>
      </c>
      <c r="K2514" s="11" t="str">
        <f>VLOOKUP(Table7[[#This Row],[CID]],ALY,2,FALSE)</f>
        <v>Run-On Sentence</v>
      </c>
    </row>
    <row r="2515" spans="1:11" x14ac:dyDescent="0.2">
      <c r="A2515" s="8" t="str">
        <f>Table7[[#This Row],[Test No.]]&amp;Table7[[#This Row],[Section]]&amp;Table7[[#This Row],[Q. No.]]</f>
        <v>P34E39</v>
      </c>
      <c r="B2515" s="8"/>
      <c r="C2515" s="15" t="s">
        <v>116</v>
      </c>
      <c r="D2515" s="6">
        <v>39</v>
      </c>
      <c r="E2515" s="6" t="s">
        <v>31</v>
      </c>
      <c r="F2515" s="14">
        <v>1</v>
      </c>
      <c r="G2515" s="14" t="s">
        <v>59</v>
      </c>
      <c r="H2515" s="10">
        <v>2</v>
      </c>
      <c r="I2515" s="13" t="s">
        <v>38</v>
      </c>
      <c r="J2515" s="12" t="s">
        <v>394</v>
      </c>
      <c r="K2515" s="11" t="str">
        <f>VLOOKUP(Table7[[#This Row],[CID]],ALY,2,FALSE)</f>
        <v>Pronouns</v>
      </c>
    </row>
    <row r="2516" spans="1:11" x14ac:dyDescent="0.2">
      <c r="A2516" s="8" t="str">
        <f>Table7[[#This Row],[Test No.]]&amp;Table7[[#This Row],[Section]]&amp;Table7[[#This Row],[Q. No.]]</f>
        <v>P34E40</v>
      </c>
      <c r="B2516" s="8"/>
      <c r="C2516" s="15" t="s">
        <v>116</v>
      </c>
      <c r="D2516" s="6">
        <v>40</v>
      </c>
      <c r="E2516" s="6" t="s">
        <v>31</v>
      </c>
      <c r="F2516" s="14">
        <v>1</v>
      </c>
      <c r="G2516" s="14" t="s">
        <v>59</v>
      </c>
      <c r="H2516" s="10">
        <v>2</v>
      </c>
      <c r="I2516" s="13" t="s">
        <v>38</v>
      </c>
      <c r="J2516" s="12" t="s">
        <v>398</v>
      </c>
      <c r="K2516" s="11" t="str">
        <f>VLOOKUP(Table7[[#This Row],[CID]],ALY,2,FALSE)</f>
        <v>Idioms</v>
      </c>
    </row>
    <row r="2517" spans="1:11" x14ac:dyDescent="0.2">
      <c r="A2517" s="8" t="str">
        <f>Table7[[#This Row],[Test No.]]&amp;Table7[[#This Row],[Section]]&amp;Table7[[#This Row],[Q. No.]]</f>
        <v>P34E41</v>
      </c>
      <c r="B2517" s="8"/>
      <c r="C2517" s="15" t="s">
        <v>116</v>
      </c>
      <c r="D2517" s="6">
        <v>41</v>
      </c>
      <c r="E2517" s="6" t="s">
        <v>31</v>
      </c>
      <c r="F2517" s="14">
        <v>1</v>
      </c>
      <c r="G2517" s="14" t="s">
        <v>59</v>
      </c>
      <c r="H2517" s="14">
        <v>1</v>
      </c>
      <c r="I2517" s="14" t="s">
        <v>37</v>
      </c>
      <c r="J2517" s="12" t="s">
        <v>387</v>
      </c>
      <c r="K2517" s="11" t="str">
        <f>VLOOKUP(Table7[[#This Row],[CID]],ALY,2,FALSE)</f>
        <v>Commas</v>
      </c>
    </row>
    <row r="2518" spans="1:11" x14ac:dyDescent="0.2">
      <c r="A2518" s="8" t="str">
        <f>Table7[[#This Row],[Test No.]]&amp;Table7[[#This Row],[Section]]&amp;Table7[[#This Row],[Q. No.]]</f>
        <v>P34E42</v>
      </c>
      <c r="B2518" s="8"/>
      <c r="C2518" s="15" t="s">
        <v>116</v>
      </c>
      <c r="D2518" s="6">
        <v>42</v>
      </c>
      <c r="E2518" s="6" t="s">
        <v>31</v>
      </c>
      <c r="F2518" s="14">
        <v>2</v>
      </c>
      <c r="G2518" s="13" t="s">
        <v>57</v>
      </c>
      <c r="H2518" s="10">
        <v>5</v>
      </c>
      <c r="I2518" s="13" t="s">
        <v>41</v>
      </c>
      <c r="J2518" s="12" t="s">
        <v>518</v>
      </c>
      <c r="K2518" s="11" t="str">
        <f>VLOOKUP(Table7[[#This Row],[CID]],ALY,2,FALSE)</f>
        <v>Unity &amp; Coherence</v>
      </c>
    </row>
    <row r="2519" spans="1:11" x14ac:dyDescent="0.2">
      <c r="A2519" s="8" t="str">
        <f>Table7[[#This Row],[Test No.]]&amp;Table7[[#This Row],[Section]]&amp;Table7[[#This Row],[Q. No.]]</f>
        <v>P34E43</v>
      </c>
      <c r="B2519" s="8"/>
      <c r="C2519" s="15" t="s">
        <v>116</v>
      </c>
      <c r="D2519" s="6">
        <v>43</v>
      </c>
      <c r="E2519" s="6" t="s">
        <v>31</v>
      </c>
      <c r="F2519" s="14">
        <v>1</v>
      </c>
      <c r="G2519" s="14" t="s">
        <v>59</v>
      </c>
      <c r="H2519" s="14">
        <v>1</v>
      </c>
      <c r="I2519" s="14" t="s">
        <v>37</v>
      </c>
      <c r="J2519" s="12" t="s">
        <v>389</v>
      </c>
      <c r="K2519" s="11" t="str">
        <f>VLOOKUP(Table7[[#This Row],[CID]],ALY,2,FALSE)</f>
        <v>Colons</v>
      </c>
    </row>
    <row r="2520" spans="1:11" x14ac:dyDescent="0.2">
      <c r="A2520" s="8" t="str">
        <f>Table7[[#This Row],[Test No.]]&amp;Table7[[#This Row],[Section]]&amp;Table7[[#This Row],[Q. No.]]</f>
        <v>P34E44</v>
      </c>
      <c r="B2520" s="8"/>
      <c r="C2520" s="15" t="s">
        <v>116</v>
      </c>
      <c r="D2520" s="6">
        <v>44</v>
      </c>
      <c r="E2520" s="6" t="s">
        <v>31</v>
      </c>
      <c r="F2520" s="14">
        <v>2</v>
      </c>
      <c r="G2520" s="13" t="s">
        <v>57</v>
      </c>
      <c r="H2520" s="10">
        <v>4</v>
      </c>
      <c r="I2520" s="13" t="s">
        <v>40</v>
      </c>
      <c r="J2520" s="12" t="s">
        <v>514</v>
      </c>
      <c r="K2520" s="11" t="str">
        <f>VLOOKUP(Table7[[#This Row],[CID]],ALY,2,FALSE)</f>
        <v>Relation to Paragraph/Essay</v>
      </c>
    </row>
    <row r="2521" spans="1:11" x14ac:dyDescent="0.2">
      <c r="A2521" s="8" t="str">
        <f>Table7[[#This Row],[Test No.]]&amp;Table7[[#This Row],[Section]]&amp;Table7[[#This Row],[Q. No.]]</f>
        <v>P34E45</v>
      </c>
      <c r="B2521" s="8"/>
      <c r="C2521" s="15" t="s">
        <v>116</v>
      </c>
      <c r="D2521" s="6">
        <v>45</v>
      </c>
      <c r="E2521" s="6" t="s">
        <v>31</v>
      </c>
      <c r="F2521" s="14">
        <v>2</v>
      </c>
      <c r="G2521" s="13" t="s">
        <v>57</v>
      </c>
      <c r="H2521" s="10">
        <v>5</v>
      </c>
      <c r="I2521" s="13" t="s">
        <v>41</v>
      </c>
      <c r="J2521" s="12" t="s">
        <v>519</v>
      </c>
      <c r="K2521" s="11" t="str">
        <f>VLOOKUP(Table7[[#This Row],[CID]],ALY,2,FALSE)</f>
        <v>Opening/Transitional/Closing</v>
      </c>
    </row>
    <row r="2522" spans="1:11" x14ac:dyDescent="0.2">
      <c r="A2522" s="8" t="str">
        <f>Table7[[#This Row],[Test No.]]&amp;Table7[[#This Row],[Section]]&amp;Table7[[#This Row],[Q. No.]]</f>
        <v>P34E46</v>
      </c>
      <c r="B2522" s="8"/>
      <c r="C2522" s="15" t="s">
        <v>116</v>
      </c>
      <c r="D2522" s="6">
        <v>46</v>
      </c>
      <c r="E2522" s="6" t="s">
        <v>31</v>
      </c>
      <c r="F2522" s="14">
        <v>1</v>
      </c>
      <c r="G2522" s="14" t="s">
        <v>59</v>
      </c>
      <c r="H2522" s="10">
        <v>3</v>
      </c>
      <c r="I2522" s="13" t="s">
        <v>39</v>
      </c>
      <c r="J2522" s="12" t="s">
        <v>401</v>
      </c>
      <c r="K2522" s="11" t="str">
        <f>VLOOKUP(Table7[[#This Row],[CID]],ALY,2,FALSE)</f>
        <v>Parallel Construction</v>
      </c>
    </row>
    <row r="2523" spans="1:11" x14ac:dyDescent="0.2">
      <c r="A2523" s="8" t="str">
        <f>Table7[[#This Row],[Test No.]]&amp;Table7[[#This Row],[Section]]&amp;Table7[[#This Row],[Q. No.]]</f>
        <v>P34E47</v>
      </c>
      <c r="B2523" s="8"/>
      <c r="C2523" s="15" t="s">
        <v>116</v>
      </c>
      <c r="D2523" s="6">
        <v>47</v>
      </c>
      <c r="E2523" s="6" t="s">
        <v>31</v>
      </c>
      <c r="F2523" s="14">
        <v>1</v>
      </c>
      <c r="G2523" s="14" t="s">
        <v>59</v>
      </c>
      <c r="H2523" s="14">
        <v>1</v>
      </c>
      <c r="I2523" s="14" t="s">
        <v>37</v>
      </c>
      <c r="J2523" s="12" t="s">
        <v>387</v>
      </c>
      <c r="K2523" s="11" t="str">
        <f>VLOOKUP(Table7[[#This Row],[CID]],ALY,2,FALSE)</f>
        <v>Commas</v>
      </c>
    </row>
    <row r="2524" spans="1:11" x14ac:dyDescent="0.2">
      <c r="A2524" s="8" t="str">
        <f>Table7[[#This Row],[Test No.]]&amp;Table7[[#This Row],[Section]]&amp;Table7[[#This Row],[Q. No.]]</f>
        <v>P34E48</v>
      </c>
      <c r="B2524" s="8"/>
      <c r="C2524" s="15" t="s">
        <v>116</v>
      </c>
      <c r="D2524" s="6">
        <v>48</v>
      </c>
      <c r="E2524" s="6" t="s">
        <v>31</v>
      </c>
      <c r="F2524" s="14">
        <v>2</v>
      </c>
      <c r="G2524" s="13" t="s">
        <v>57</v>
      </c>
      <c r="H2524" s="10">
        <v>5</v>
      </c>
      <c r="I2524" s="13" t="s">
        <v>41</v>
      </c>
      <c r="J2524" s="12" t="s">
        <v>518</v>
      </c>
      <c r="K2524" s="11" t="str">
        <f>VLOOKUP(Table7[[#This Row],[CID]],ALY,2,FALSE)</f>
        <v>Unity &amp; Coherence</v>
      </c>
    </row>
    <row r="2525" spans="1:11" x14ac:dyDescent="0.2">
      <c r="A2525" s="8" t="str">
        <f>Table7[[#This Row],[Test No.]]&amp;Table7[[#This Row],[Section]]&amp;Table7[[#This Row],[Q. No.]]</f>
        <v>P34E49</v>
      </c>
      <c r="B2525" s="8"/>
      <c r="C2525" s="15" t="s">
        <v>116</v>
      </c>
      <c r="D2525" s="6">
        <v>49</v>
      </c>
      <c r="E2525" s="6" t="s">
        <v>31</v>
      </c>
      <c r="F2525" s="14">
        <v>1</v>
      </c>
      <c r="G2525" s="14" t="s">
        <v>59</v>
      </c>
      <c r="H2525" s="10">
        <v>3</v>
      </c>
      <c r="I2525" s="13" t="s">
        <v>39</v>
      </c>
      <c r="J2525" s="12" t="s">
        <v>400</v>
      </c>
      <c r="K2525" s="11" t="str">
        <f>VLOOKUP(Table7[[#This Row],[CID]],ALY,2,FALSE)</f>
        <v>Run-On Sentence</v>
      </c>
    </row>
    <row r="2526" spans="1:11" x14ac:dyDescent="0.2">
      <c r="A2526" s="8" t="str">
        <f>Table7[[#This Row],[Test No.]]&amp;Table7[[#This Row],[Section]]&amp;Table7[[#This Row],[Q. No.]]</f>
        <v>P34E50</v>
      </c>
      <c r="B2526" s="8"/>
      <c r="C2526" s="15" t="s">
        <v>116</v>
      </c>
      <c r="D2526" s="6">
        <v>50</v>
      </c>
      <c r="E2526" s="6" t="s">
        <v>31</v>
      </c>
      <c r="F2526" s="14">
        <v>2</v>
      </c>
      <c r="G2526" s="13" t="s">
        <v>57</v>
      </c>
      <c r="H2526" s="10">
        <v>4</v>
      </c>
      <c r="I2526" s="13" t="s">
        <v>40</v>
      </c>
      <c r="J2526" s="12" t="s">
        <v>516</v>
      </c>
      <c r="K2526" s="11" t="str">
        <f>VLOOKUP(Table7[[#This Row],[CID]],ALY,2,FALSE)</f>
        <v>Transitions &amp; Topic Sentences</v>
      </c>
    </row>
    <row r="2527" spans="1:11" x14ac:dyDescent="0.2">
      <c r="A2527" s="8" t="str">
        <f>Table7[[#This Row],[Test No.]]&amp;Table7[[#This Row],[Section]]&amp;Table7[[#This Row],[Q. No.]]</f>
        <v>P34E51</v>
      </c>
      <c r="B2527" s="8"/>
      <c r="C2527" s="15" t="s">
        <v>116</v>
      </c>
      <c r="D2527" s="6">
        <v>51</v>
      </c>
      <c r="E2527" s="6" t="s">
        <v>31</v>
      </c>
      <c r="F2527" s="14">
        <v>2</v>
      </c>
      <c r="G2527" s="13" t="s">
        <v>57</v>
      </c>
      <c r="H2527" s="10">
        <v>6</v>
      </c>
      <c r="I2527" s="13" t="s">
        <v>42</v>
      </c>
      <c r="J2527" s="12" t="s">
        <v>521</v>
      </c>
      <c r="K2527" s="11" t="str">
        <f>VLOOKUP(Table7[[#This Row],[CID]],ALY,2,FALSE)</f>
        <v>Word Choice</v>
      </c>
    </row>
    <row r="2528" spans="1:11" x14ac:dyDescent="0.2">
      <c r="A2528" s="8" t="str">
        <f>Table7[[#This Row],[Test No.]]&amp;Table7[[#This Row],[Section]]&amp;Table7[[#This Row],[Q. No.]]</f>
        <v>P34E52</v>
      </c>
      <c r="B2528" s="8"/>
      <c r="C2528" s="15" t="s">
        <v>116</v>
      </c>
      <c r="D2528" s="6">
        <v>52</v>
      </c>
      <c r="E2528" s="6" t="s">
        <v>31</v>
      </c>
      <c r="F2528" s="14">
        <v>2</v>
      </c>
      <c r="G2528" s="13" t="s">
        <v>57</v>
      </c>
      <c r="H2528" s="10">
        <v>5</v>
      </c>
      <c r="I2528" s="13" t="s">
        <v>41</v>
      </c>
      <c r="J2528" s="12" t="s">
        <v>518</v>
      </c>
      <c r="K2528" s="11" t="str">
        <f>VLOOKUP(Table7[[#This Row],[CID]],ALY,2,FALSE)</f>
        <v>Unity &amp; Coherence</v>
      </c>
    </row>
    <row r="2529" spans="1:11" x14ac:dyDescent="0.2">
      <c r="A2529" s="8" t="str">
        <f>Table7[[#This Row],[Test No.]]&amp;Table7[[#This Row],[Section]]&amp;Table7[[#This Row],[Q. No.]]</f>
        <v>P34E53</v>
      </c>
      <c r="B2529" s="8"/>
      <c r="C2529" s="15" t="s">
        <v>116</v>
      </c>
      <c r="D2529" s="6">
        <v>53</v>
      </c>
      <c r="E2529" s="6" t="s">
        <v>31</v>
      </c>
      <c r="F2529" s="14">
        <v>2</v>
      </c>
      <c r="G2529" s="13" t="s">
        <v>57</v>
      </c>
      <c r="H2529" s="10">
        <v>4</v>
      </c>
      <c r="I2529" s="13" t="s">
        <v>40</v>
      </c>
      <c r="J2529" s="12" t="s">
        <v>514</v>
      </c>
      <c r="K2529" s="11" t="str">
        <f>VLOOKUP(Table7[[#This Row],[CID]],ALY,2,FALSE)</f>
        <v>Relation to Paragraph/Essay</v>
      </c>
    </row>
    <row r="2530" spans="1:11" x14ac:dyDescent="0.2">
      <c r="A2530" s="8" t="str">
        <f>Table7[[#This Row],[Test No.]]&amp;Table7[[#This Row],[Section]]&amp;Table7[[#This Row],[Q. No.]]</f>
        <v>P34E54</v>
      </c>
      <c r="B2530" s="8"/>
      <c r="C2530" s="15" t="s">
        <v>116</v>
      </c>
      <c r="D2530" s="6">
        <v>54</v>
      </c>
      <c r="E2530" s="6" t="s">
        <v>31</v>
      </c>
      <c r="F2530" s="14">
        <v>1</v>
      </c>
      <c r="G2530" s="14" t="s">
        <v>59</v>
      </c>
      <c r="H2530" s="10">
        <v>3</v>
      </c>
      <c r="I2530" s="13" t="s">
        <v>39</v>
      </c>
      <c r="J2530" s="12" t="s">
        <v>401</v>
      </c>
      <c r="K2530" s="11" t="str">
        <f>VLOOKUP(Table7[[#This Row],[CID]],ALY,2,FALSE)</f>
        <v>Parallel Construction</v>
      </c>
    </row>
    <row r="2531" spans="1:11" x14ac:dyDescent="0.2">
      <c r="A2531" s="8" t="str">
        <f>Table7[[#This Row],[Test No.]]&amp;Table7[[#This Row],[Section]]&amp;Table7[[#This Row],[Q. No.]]</f>
        <v>P34E55</v>
      </c>
      <c r="B2531" s="8"/>
      <c r="C2531" s="15" t="s">
        <v>116</v>
      </c>
      <c r="D2531" s="6">
        <v>55</v>
      </c>
      <c r="E2531" s="6" t="s">
        <v>31</v>
      </c>
      <c r="F2531" s="14">
        <v>2</v>
      </c>
      <c r="G2531" s="13" t="s">
        <v>57</v>
      </c>
      <c r="H2531" s="10">
        <v>4</v>
      </c>
      <c r="I2531" s="13" t="s">
        <v>40</v>
      </c>
      <c r="J2531" s="12" t="s">
        <v>512</v>
      </c>
      <c r="K2531" s="11" t="str">
        <f>VLOOKUP(Table7[[#This Row],[CID]],ALY,2,FALSE)</f>
        <v>Additional Detail &amp; Evidence</v>
      </c>
    </row>
    <row r="2532" spans="1:11" x14ac:dyDescent="0.2">
      <c r="A2532" s="8" t="str">
        <f>Table7[[#This Row],[Test No.]]&amp;Table7[[#This Row],[Section]]&amp;Table7[[#This Row],[Q. No.]]</f>
        <v>P34E56</v>
      </c>
      <c r="B2532" s="8"/>
      <c r="C2532" s="15" t="s">
        <v>116</v>
      </c>
      <c r="D2532" s="6">
        <v>56</v>
      </c>
      <c r="E2532" s="6" t="s">
        <v>31</v>
      </c>
      <c r="F2532" s="14">
        <v>1</v>
      </c>
      <c r="G2532" s="14" t="s">
        <v>59</v>
      </c>
      <c r="H2532" s="14">
        <v>1</v>
      </c>
      <c r="I2532" s="14" t="s">
        <v>37</v>
      </c>
      <c r="J2532" s="12" t="s">
        <v>387</v>
      </c>
      <c r="K2532" s="11" t="str">
        <f>VLOOKUP(Table7[[#This Row],[CID]],ALY,2,FALSE)</f>
        <v>Commas</v>
      </c>
    </row>
    <row r="2533" spans="1:11" x14ac:dyDescent="0.2">
      <c r="A2533" s="8" t="str">
        <f>Table7[[#This Row],[Test No.]]&amp;Table7[[#This Row],[Section]]&amp;Table7[[#This Row],[Q. No.]]</f>
        <v>P34E57</v>
      </c>
      <c r="B2533" s="8"/>
      <c r="C2533" s="15" t="s">
        <v>116</v>
      </c>
      <c r="D2533" s="6">
        <v>57</v>
      </c>
      <c r="E2533" s="6" t="s">
        <v>31</v>
      </c>
      <c r="F2533" s="14">
        <v>2</v>
      </c>
      <c r="G2533" s="13" t="s">
        <v>57</v>
      </c>
      <c r="H2533" s="10">
        <v>4</v>
      </c>
      <c r="I2533" s="13" t="s">
        <v>40</v>
      </c>
      <c r="J2533" s="12" t="s">
        <v>516</v>
      </c>
      <c r="K2533" s="11" t="str">
        <f>VLOOKUP(Table7[[#This Row],[CID]],ALY,2,FALSE)</f>
        <v>Transitions &amp; Topic Sentences</v>
      </c>
    </row>
    <row r="2534" spans="1:11" x14ac:dyDescent="0.2">
      <c r="A2534" s="8" t="str">
        <f>Table7[[#This Row],[Test No.]]&amp;Table7[[#This Row],[Section]]&amp;Table7[[#This Row],[Q. No.]]</f>
        <v>P34E58</v>
      </c>
      <c r="B2534" s="8"/>
      <c r="C2534" s="15" t="s">
        <v>116</v>
      </c>
      <c r="D2534" s="6">
        <v>58</v>
      </c>
      <c r="E2534" s="6" t="s">
        <v>31</v>
      </c>
      <c r="F2534" s="14">
        <v>1</v>
      </c>
      <c r="G2534" s="14" t="s">
        <v>59</v>
      </c>
      <c r="H2534" s="10">
        <v>2</v>
      </c>
      <c r="I2534" s="13" t="s">
        <v>38</v>
      </c>
      <c r="J2534" s="12" t="s">
        <v>398</v>
      </c>
      <c r="K2534" s="11" t="str">
        <f>VLOOKUP(Table7[[#This Row],[CID]],ALY,2,FALSE)</f>
        <v>Idioms</v>
      </c>
    </row>
    <row r="2535" spans="1:11" x14ac:dyDescent="0.2">
      <c r="A2535" s="8" t="str">
        <f>Table7[[#This Row],[Test No.]]&amp;Table7[[#This Row],[Section]]&amp;Table7[[#This Row],[Q. No.]]</f>
        <v>P34E59</v>
      </c>
      <c r="B2535" s="8"/>
      <c r="C2535" s="15" t="s">
        <v>116</v>
      </c>
      <c r="D2535" s="6">
        <v>59</v>
      </c>
      <c r="E2535" s="6" t="s">
        <v>31</v>
      </c>
      <c r="F2535" s="14">
        <v>2</v>
      </c>
      <c r="G2535" s="13" t="s">
        <v>57</v>
      </c>
      <c r="H2535" s="10">
        <v>4</v>
      </c>
      <c r="I2535" s="13" t="s">
        <v>40</v>
      </c>
      <c r="J2535" s="12" t="s">
        <v>513</v>
      </c>
      <c r="K2535" s="11" t="str">
        <f>VLOOKUP(Table7[[#This Row],[CID]],ALY,2,FALSE)</f>
        <v>Writer's Goal</v>
      </c>
    </row>
    <row r="2536" spans="1:11" x14ac:dyDescent="0.2">
      <c r="A2536" s="8" t="str">
        <f>Table7[[#This Row],[Test No.]]&amp;Table7[[#This Row],[Section]]&amp;Table7[[#This Row],[Q. No.]]</f>
        <v>P34E60</v>
      </c>
      <c r="B2536" s="8"/>
      <c r="C2536" s="15" t="s">
        <v>116</v>
      </c>
      <c r="D2536" s="6">
        <v>60</v>
      </c>
      <c r="E2536" s="6" t="s">
        <v>31</v>
      </c>
      <c r="F2536" s="14">
        <v>2</v>
      </c>
      <c r="G2536" s="13" t="s">
        <v>57</v>
      </c>
      <c r="H2536" s="10">
        <v>4</v>
      </c>
      <c r="I2536" s="13" t="s">
        <v>40</v>
      </c>
      <c r="J2536" s="12" t="s">
        <v>514</v>
      </c>
      <c r="K2536" s="11" t="str">
        <f>VLOOKUP(Table7[[#This Row],[CID]],ALY,2,FALSE)</f>
        <v>Relation to Paragraph/Essay</v>
      </c>
    </row>
    <row r="2537" spans="1:11" x14ac:dyDescent="0.2">
      <c r="A2537" s="8" t="str">
        <f>Table7[[#This Row],[Test No.]]&amp;Table7[[#This Row],[Section]]&amp;Table7[[#This Row],[Q. No.]]</f>
        <v>P34E61</v>
      </c>
      <c r="B2537" s="8"/>
      <c r="C2537" s="15" t="s">
        <v>116</v>
      </c>
      <c r="D2537" s="6">
        <v>61</v>
      </c>
      <c r="E2537" s="6" t="s">
        <v>31</v>
      </c>
      <c r="F2537" s="14">
        <v>2</v>
      </c>
      <c r="G2537" s="13" t="s">
        <v>57</v>
      </c>
      <c r="H2537" s="10">
        <v>6</v>
      </c>
      <c r="I2537" s="13" t="s">
        <v>42</v>
      </c>
      <c r="J2537" s="12" t="s">
        <v>521</v>
      </c>
      <c r="K2537" s="11" t="str">
        <f>VLOOKUP(Table7[[#This Row],[CID]],ALY,2,FALSE)</f>
        <v>Word Choice</v>
      </c>
    </row>
    <row r="2538" spans="1:11" x14ac:dyDescent="0.2">
      <c r="A2538" s="8" t="str">
        <f>Table7[[#This Row],[Test No.]]&amp;Table7[[#This Row],[Section]]&amp;Table7[[#This Row],[Q. No.]]</f>
        <v>P34E62</v>
      </c>
      <c r="B2538" s="8"/>
      <c r="C2538" s="15" t="s">
        <v>116</v>
      </c>
      <c r="D2538" s="6">
        <v>62</v>
      </c>
      <c r="E2538" s="6" t="s">
        <v>31</v>
      </c>
      <c r="F2538" s="14">
        <v>1</v>
      </c>
      <c r="G2538" s="14" t="s">
        <v>59</v>
      </c>
      <c r="H2538" s="10">
        <v>2</v>
      </c>
      <c r="I2538" s="13" t="s">
        <v>38</v>
      </c>
      <c r="J2538" s="12" t="s">
        <v>397</v>
      </c>
      <c r="K2538" s="11" t="str">
        <f>VLOOKUP(Table7[[#This Row],[CID]],ALY,2,FALSE)</f>
        <v>Word Choice</v>
      </c>
    </row>
    <row r="2539" spans="1:11" x14ac:dyDescent="0.2">
      <c r="A2539" s="8" t="str">
        <f>Table7[[#This Row],[Test No.]]&amp;Table7[[#This Row],[Section]]&amp;Table7[[#This Row],[Q. No.]]</f>
        <v>P34E63</v>
      </c>
      <c r="B2539" s="8"/>
      <c r="C2539" s="15" t="s">
        <v>116</v>
      </c>
      <c r="D2539" s="6">
        <v>63</v>
      </c>
      <c r="E2539" s="6" t="s">
        <v>31</v>
      </c>
      <c r="F2539" s="14">
        <v>1</v>
      </c>
      <c r="G2539" s="14" t="s">
        <v>59</v>
      </c>
      <c r="H2539" s="10">
        <v>2</v>
      </c>
      <c r="I2539" s="13" t="s">
        <v>38</v>
      </c>
      <c r="J2539" s="12" t="s">
        <v>394</v>
      </c>
      <c r="K2539" s="11" t="str">
        <f>VLOOKUP(Table7[[#This Row],[CID]],ALY,2,FALSE)</f>
        <v>Pronouns</v>
      </c>
    </row>
    <row r="2540" spans="1:11" x14ac:dyDescent="0.2">
      <c r="A2540" s="8" t="str">
        <f>Table7[[#This Row],[Test No.]]&amp;Table7[[#This Row],[Section]]&amp;Table7[[#This Row],[Q. No.]]</f>
        <v>P34E64</v>
      </c>
      <c r="B2540" s="8"/>
      <c r="C2540" s="15" t="s">
        <v>116</v>
      </c>
      <c r="D2540" s="6">
        <v>64</v>
      </c>
      <c r="E2540" s="6" t="s">
        <v>31</v>
      </c>
      <c r="F2540" s="14">
        <v>2</v>
      </c>
      <c r="G2540" s="13" t="s">
        <v>57</v>
      </c>
      <c r="H2540" s="10">
        <v>5</v>
      </c>
      <c r="I2540" s="13" t="s">
        <v>41</v>
      </c>
      <c r="J2540" s="12" t="s">
        <v>518</v>
      </c>
      <c r="K2540" s="11" t="str">
        <f>VLOOKUP(Table7[[#This Row],[CID]],ALY,2,FALSE)</f>
        <v>Unity &amp; Coherence</v>
      </c>
    </row>
    <row r="2541" spans="1:11" x14ac:dyDescent="0.2">
      <c r="A2541" s="8" t="str">
        <f>Table7[[#This Row],[Test No.]]&amp;Table7[[#This Row],[Section]]&amp;Table7[[#This Row],[Q. No.]]</f>
        <v>P34E65</v>
      </c>
      <c r="B2541" s="8"/>
      <c r="C2541" s="15" t="s">
        <v>116</v>
      </c>
      <c r="D2541" s="6">
        <v>65</v>
      </c>
      <c r="E2541" s="6" t="s">
        <v>31</v>
      </c>
      <c r="F2541" s="14">
        <v>1</v>
      </c>
      <c r="G2541" s="14" t="s">
        <v>59</v>
      </c>
      <c r="H2541" s="14">
        <v>1</v>
      </c>
      <c r="I2541" s="14" t="s">
        <v>37</v>
      </c>
      <c r="J2541" s="12" t="s">
        <v>387</v>
      </c>
      <c r="K2541" s="11" t="str">
        <f>VLOOKUP(Table7[[#This Row],[CID]],ALY,2,FALSE)</f>
        <v>Commas</v>
      </c>
    </row>
    <row r="2542" spans="1:11" x14ac:dyDescent="0.2">
      <c r="A2542" s="8" t="str">
        <f>Table7[[#This Row],[Test No.]]&amp;Table7[[#This Row],[Section]]&amp;Table7[[#This Row],[Q. No.]]</f>
        <v>P34E66</v>
      </c>
      <c r="B2542" s="8"/>
      <c r="C2542" s="15" t="s">
        <v>116</v>
      </c>
      <c r="D2542" s="6">
        <v>66</v>
      </c>
      <c r="E2542" s="6" t="s">
        <v>31</v>
      </c>
      <c r="F2542" s="14">
        <v>2</v>
      </c>
      <c r="G2542" s="13" t="s">
        <v>57</v>
      </c>
      <c r="H2542" s="10">
        <v>6</v>
      </c>
      <c r="I2542" s="13" t="s">
        <v>42</v>
      </c>
      <c r="J2542" s="12" t="s">
        <v>523</v>
      </c>
      <c r="K2542" s="11" t="str">
        <f>VLOOKUP(Table7[[#This Row],[CID]],ALY,2,FALSE)</f>
        <v>Avoiding Ambiguity &amp; Redundancy</v>
      </c>
    </row>
    <row r="2543" spans="1:11" x14ac:dyDescent="0.2">
      <c r="A2543" s="8" t="str">
        <f>Table7[[#This Row],[Test No.]]&amp;Table7[[#This Row],[Section]]&amp;Table7[[#This Row],[Q. No.]]</f>
        <v>P34E67</v>
      </c>
      <c r="B2543" s="8"/>
      <c r="C2543" s="15" t="s">
        <v>116</v>
      </c>
      <c r="D2543" s="6">
        <v>67</v>
      </c>
      <c r="E2543" s="6" t="s">
        <v>31</v>
      </c>
      <c r="F2543" s="14">
        <v>1</v>
      </c>
      <c r="G2543" s="14" t="s">
        <v>59</v>
      </c>
      <c r="H2543" s="10">
        <v>2</v>
      </c>
      <c r="I2543" s="13" t="s">
        <v>38</v>
      </c>
      <c r="J2543" s="12" t="s">
        <v>394</v>
      </c>
      <c r="K2543" s="11" t="str">
        <f>VLOOKUP(Table7[[#This Row],[CID]],ALY,2,FALSE)</f>
        <v>Pronouns</v>
      </c>
    </row>
    <row r="2544" spans="1:11" x14ac:dyDescent="0.2">
      <c r="A2544" s="8" t="str">
        <f>Table7[[#This Row],[Test No.]]&amp;Table7[[#This Row],[Section]]&amp;Table7[[#This Row],[Q. No.]]</f>
        <v>P34E68</v>
      </c>
      <c r="B2544" s="8"/>
      <c r="C2544" s="15" t="s">
        <v>116</v>
      </c>
      <c r="D2544" s="6">
        <v>68</v>
      </c>
      <c r="E2544" s="6" t="s">
        <v>31</v>
      </c>
      <c r="F2544" s="14">
        <v>1</v>
      </c>
      <c r="G2544" s="14" t="s">
        <v>59</v>
      </c>
      <c r="H2544" s="10">
        <v>3</v>
      </c>
      <c r="I2544" s="13" t="s">
        <v>39</v>
      </c>
      <c r="J2544" s="12" t="s">
        <v>402</v>
      </c>
      <c r="K2544" s="11" t="str">
        <f>VLOOKUP(Table7[[#This Row],[CID]],ALY,2,FALSE)</f>
        <v>Faulty Modifier</v>
      </c>
    </row>
    <row r="2545" spans="1:11" x14ac:dyDescent="0.2">
      <c r="A2545" s="8" t="str">
        <f>Table7[[#This Row],[Test No.]]&amp;Table7[[#This Row],[Section]]&amp;Table7[[#This Row],[Q. No.]]</f>
        <v>P34E69</v>
      </c>
      <c r="B2545" s="8"/>
      <c r="C2545" s="15" t="s">
        <v>116</v>
      </c>
      <c r="D2545" s="6">
        <v>69</v>
      </c>
      <c r="E2545" s="6" t="s">
        <v>31</v>
      </c>
      <c r="F2545" s="14">
        <v>1</v>
      </c>
      <c r="G2545" s="14" t="s">
        <v>59</v>
      </c>
      <c r="H2545" s="10">
        <v>3</v>
      </c>
      <c r="I2545" s="13" t="s">
        <v>39</v>
      </c>
      <c r="J2545" s="12" t="s">
        <v>401</v>
      </c>
      <c r="K2545" s="11" t="str">
        <f>VLOOKUP(Table7[[#This Row],[CID]],ALY,2,FALSE)</f>
        <v>Parallel Construction</v>
      </c>
    </row>
    <row r="2546" spans="1:11" x14ac:dyDescent="0.2">
      <c r="A2546" s="8" t="str">
        <f>Table7[[#This Row],[Test No.]]&amp;Table7[[#This Row],[Section]]&amp;Table7[[#This Row],[Q. No.]]</f>
        <v>P34E70</v>
      </c>
      <c r="B2546" s="8"/>
      <c r="C2546" s="15" t="s">
        <v>116</v>
      </c>
      <c r="D2546" s="6">
        <v>70</v>
      </c>
      <c r="E2546" s="6" t="s">
        <v>31</v>
      </c>
      <c r="F2546" s="14">
        <v>1</v>
      </c>
      <c r="G2546" s="14" t="s">
        <v>59</v>
      </c>
      <c r="H2546" s="10">
        <v>2</v>
      </c>
      <c r="I2546" s="13" t="s">
        <v>38</v>
      </c>
      <c r="J2546" s="12" t="s">
        <v>398</v>
      </c>
      <c r="K2546" s="11" t="str">
        <f>VLOOKUP(Table7[[#This Row],[CID]],ALY,2,FALSE)</f>
        <v>Idioms</v>
      </c>
    </row>
    <row r="2547" spans="1:11" x14ac:dyDescent="0.2">
      <c r="A2547" s="8" t="str">
        <f>Table7[[#This Row],[Test No.]]&amp;Table7[[#This Row],[Section]]&amp;Table7[[#This Row],[Q. No.]]</f>
        <v>P34E71</v>
      </c>
      <c r="B2547" s="8"/>
      <c r="C2547" s="15" t="s">
        <v>116</v>
      </c>
      <c r="D2547" s="6">
        <v>71</v>
      </c>
      <c r="E2547" s="6" t="s">
        <v>31</v>
      </c>
      <c r="F2547" s="14">
        <v>1</v>
      </c>
      <c r="G2547" s="14" t="s">
        <v>59</v>
      </c>
      <c r="H2547" s="10">
        <v>3</v>
      </c>
      <c r="I2547" s="13" t="s">
        <v>39</v>
      </c>
      <c r="J2547" s="12" t="s">
        <v>402</v>
      </c>
      <c r="K2547" s="11" t="str">
        <f>VLOOKUP(Table7[[#This Row],[CID]],ALY,2,FALSE)</f>
        <v>Faulty Modifier</v>
      </c>
    </row>
    <row r="2548" spans="1:11" x14ac:dyDescent="0.2">
      <c r="A2548" s="8" t="str">
        <f>Table7[[#This Row],[Test No.]]&amp;Table7[[#This Row],[Section]]&amp;Table7[[#This Row],[Q. No.]]</f>
        <v>P34E72</v>
      </c>
      <c r="B2548" s="8"/>
      <c r="C2548" s="15" t="s">
        <v>116</v>
      </c>
      <c r="D2548" s="6">
        <v>72</v>
      </c>
      <c r="E2548" s="6" t="s">
        <v>31</v>
      </c>
      <c r="F2548" s="14">
        <v>1</v>
      </c>
      <c r="G2548" s="14" t="s">
        <v>59</v>
      </c>
      <c r="H2548" s="14">
        <v>1</v>
      </c>
      <c r="I2548" s="14" t="s">
        <v>37</v>
      </c>
      <c r="J2548" s="12" t="s">
        <v>387</v>
      </c>
      <c r="K2548" s="11" t="str">
        <f>VLOOKUP(Table7[[#This Row],[CID]],ALY,2,FALSE)</f>
        <v>Commas</v>
      </c>
    </row>
    <row r="2549" spans="1:11" x14ac:dyDescent="0.2">
      <c r="A2549" s="8" t="str">
        <f>Table7[[#This Row],[Test No.]]&amp;Table7[[#This Row],[Section]]&amp;Table7[[#This Row],[Q. No.]]</f>
        <v>P34E73</v>
      </c>
      <c r="B2549" s="8"/>
      <c r="C2549" s="15" t="s">
        <v>116</v>
      </c>
      <c r="D2549" s="6">
        <v>73</v>
      </c>
      <c r="E2549" s="6" t="s">
        <v>31</v>
      </c>
      <c r="F2549" s="14">
        <v>2</v>
      </c>
      <c r="G2549" s="13" t="s">
        <v>57</v>
      </c>
      <c r="H2549" s="10">
        <v>5</v>
      </c>
      <c r="I2549" s="13" t="s">
        <v>41</v>
      </c>
      <c r="J2549" s="12" t="s">
        <v>520</v>
      </c>
      <c r="K2549" s="11" t="str">
        <f>VLOOKUP(Table7[[#This Row],[CID]],ALY,2,FALSE)</f>
        <v>Reorganization</v>
      </c>
    </row>
    <row r="2550" spans="1:11" x14ac:dyDescent="0.2">
      <c r="A2550" s="8" t="str">
        <f>Table7[[#This Row],[Test No.]]&amp;Table7[[#This Row],[Section]]&amp;Table7[[#This Row],[Q. No.]]</f>
        <v>P34E74</v>
      </c>
      <c r="B2550" s="8"/>
      <c r="C2550" s="15" t="s">
        <v>116</v>
      </c>
      <c r="D2550" s="6">
        <v>74</v>
      </c>
      <c r="E2550" s="6" t="s">
        <v>31</v>
      </c>
      <c r="F2550" s="14">
        <v>2</v>
      </c>
      <c r="G2550" s="13" t="s">
        <v>57</v>
      </c>
      <c r="H2550" s="10">
        <v>5</v>
      </c>
      <c r="I2550" s="13" t="s">
        <v>41</v>
      </c>
      <c r="J2550" s="12" t="s">
        <v>519</v>
      </c>
      <c r="K2550" s="11" t="str">
        <f>VLOOKUP(Table7[[#This Row],[CID]],ALY,2,FALSE)</f>
        <v>Opening/Transitional/Closing</v>
      </c>
    </row>
    <row r="2551" spans="1:11" x14ac:dyDescent="0.2">
      <c r="A2551" s="8" t="str">
        <f>Table7[[#This Row],[Test No.]]&amp;Table7[[#This Row],[Section]]&amp;Table7[[#This Row],[Q. No.]]</f>
        <v>P34E75</v>
      </c>
      <c r="B2551" s="8"/>
      <c r="C2551" s="15" t="s">
        <v>116</v>
      </c>
      <c r="D2551" s="6">
        <v>75</v>
      </c>
      <c r="E2551" s="6" t="s">
        <v>31</v>
      </c>
      <c r="F2551" s="14">
        <v>2</v>
      </c>
      <c r="G2551" s="13" t="s">
        <v>57</v>
      </c>
      <c r="H2551" s="10">
        <v>4</v>
      </c>
      <c r="I2551" s="13" t="s">
        <v>40</v>
      </c>
      <c r="J2551" s="12" t="s">
        <v>512</v>
      </c>
      <c r="K2551" s="11" t="str">
        <f>VLOOKUP(Table7[[#This Row],[CID]],ALY,2,FALSE)</f>
        <v>Additional Detail &amp; Evidence</v>
      </c>
    </row>
    <row r="2552" spans="1:11" x14ac:dyDescent="0.2">
      <c r="A2552" s="8" t="str">
        <f>Table7[[#This Row],[Test No.]]&amp;Table7[[#This Row],[Section]]&amp;Table7[[#This Row],[Q. No.]]</f>
        <v>P35E1</v>
      </c>
      <c r="B2552" s="8"/>
      <c r="C2552" s="15" t="s">
        <v>115</v>
      </c>
      <c r="D2552" s="6">
        <v>1</v>
      </c>
      <c r="E2552" s="6" t="s">
        <v>31</v>
      </c>
      <c r="F2552" s="14">
        <v>2</v>
      </c>
      <c r="G2552" s="13" t="s">
        <v>57</v>
      </c>
      <c r="H2552" s="10">
        <v>5</v>
      </c>
      <c r="I2552" s="13" t="s">
        <v>41</v>
      </c>
      <c r="J2552" s="12" t="s">
        <v>518</v>
      </c>
      <c r="K2552" s="11" t="str">
        <f>VLOOKUP(Table7[[#This Row],[CID]],ALY,2,FALSE)</f>
        <v>Unity &amp; Coherence</v>
      </c>
    </row>
    <row r="2553" spans="1:11" x14ac:dyDescent="0.2">
      <c r="A2553" s="8" t="str">
        <f>Table7[[#This Row],[Test No.]]&amp;Table7[[#This Row],[Section]]&amp;Table7[[#This Row],[Q. No.]]</f>
        <v>P35E2</v>
      </c>
      <c r="B2553" s="8"/>
      <c r="C2553" s="15" t="s">
        <v>115</v>
      </c>
      <c r="D2553" s="6">
        <v>2</v>
      </c>
      <c r="E2553" s="6" t="s">
        <v>31</v>
      </c>
      <c r="F2553" s="14">
        <v>1</v>
      </c>
      <c r="G2553" s="14" t="s">
        <v>59</v>
      </c>
      <c r="H2553" s="10">
        <v>2</v>
      </c>
      <c r="I2553" s="13" t="s">
        <v>38</v>
      </c>
      <c r="J2553" s="12" t="s">
        <v>397</v>
      </c>
      <c r="K2553" s="11" t="str">
        <f>VLOOKUP(Table7[[#This Row],[CID]],ALY,2,FALSE)</f>
        <v>Word Choice</v>
      </c>
    </row>
    <row r="2554" spans="1:11" x14ac:dyDescent="0.2">
      <c r="A2554" s="8" t="str">
        <f>Table7[[#This Row],[Test No.]]&amp;Table7[[#This Row],[Section]]&amp;Table7[[#This Row],[Q. No.]]</f>
        <v>P35E3</v>
      </c>
      <c r="B2554" s="8"/>
      <c r="C2554" s="15" t="s">
        <v>115</v>
      </c>
      <c r="D2554" s="6">
        <v>3</v>
      </c>
      <c r="E2554" s="6" t="s">
        <v>31</v>
      </c>
      <c r="F2554" s="14">
        <v>2</v>
      </c>
      <c r="G2554" s="13" t="s">
        <v>57</v>
      </c>
      <c r="H2554" s="10">
        <v>6</v>
      </c>
      <c r="I2554" s="13" t="s">
        <v>42</v>
      </c>
      <c r="J2554" s="12" t="s">
        <v>523</v>
      </c>
      <c r="K2554" s="11" t="str">
        <f>VLOOKUP(Table7[[#This Row],[CID]],ALY,2,FALSE)</f>
        <v>Avoiding Ambiguity &amp; Redundancy</v>
      </c>
    </row>
    <row r="2555" spans="1:11" x14ac:dyDescent="0.2">
      <c r="A2555" s="8" t="str">
        <f>Table7[[#This Row],[Test No.]]&amp;Table7[[#This Row],[Section]]&amp;Table7[[#This Row],[Q. No.]]</f>
        <v>P35E4</v>
      </c>
      <c r="B2555" s="8"/>
      <c r="C2555" s="15" t="s">
        <v>115</v>
      </c>
      <c r="D2555" s="6">
        <v>4</v>
      </c>
      <c r="E2555" s="6" t="s">
        <v>31</v>
      </c>
      <c r="F2555" s="14">
        <v>1</v>
      </c>
      <c r="G2555" s="14" t="s">
        <v>59</v>
      </c>
      <c r="H2555" s="10">
        <v>2</v>
      </c>
      <c r="I2555" s="13" t="s">
        <v>38</v>
      </c>
      <c r="J2555" s="12" t="s">
        <v>395</v>
      </c>
      <c r="K2555" s="11" t="str">
        <f>VLOOKUP(Table7[[#This Row],[CID]],ALY,2,FALSE)</f>
        <v>Verb Forms/Tense Agreement</v>
      </c>
    </row>
    <row r="2556" spans="1:11" x14ac:dyDescent="0.2">
      <c r="A2556" s="8" t="str">
        <f>Table7[[#This Row],[Test No.]]&amp;Table7[[#This Row],[Section]]&amp;Table7[[#This Row],[Q. No.]]</f>
        <v>P35E5</v>
      </c>
      <c r="B2556" s="8"/>
      <c r="C2556" s="15" t="s">
        <v>115</v>
      </c>
      <c r="D2556" s="6">
        <v>5</v>
      </c>
      <c r="E2556" s="6" t="s">
        <v>31</v>
      </c>
      <c r="F2556" s="14">
        <v>2</v>
      </c>
      <c r="G2556" s="13" t="s">
        <v>57</v>
      </c>
      <c r="H2556" s="10">
        <v>5</v>
      </c>
      <c r="I2556" s="13" t="s">
        <v>41</v>
      </c>
      <c r="J2556" s="12" t="s">
        <v>518</v>
      </c>
      <c r="K2556" s="11" t="str">
        <f>VLOOKUP(Table7[[#This Row],[CID]],ALY,2,FALSE)</f>
        <v>Unity &amp; Coherence</v>
      </c>
    </row>
    <row r="2557" spans="1:11" x14ac:dyDescent="0.2">
      <c r="A2557" s="8" t="str">
        <f>Table7[[#This Row],[Test No.]]&amp;Table7[[#This Row],[Section]]&amp;Table7[[#This Row],[Q. No.]]</f>
        <v>P35E6</v>
      </c>
      <c r="B2557" s="8"/>
      <c r="C2557" s="15" t="s">
        <v>115</v>
      </c>
      <c r="D2557" s="6">
        <v>6</v>
      </c>
      <c r="E2557" s="6" t="s">
        <v>31</v>
      </c>
      <c r="F2557" s="14">
        <v>1</v>
      </c>
      <c r="G2557" s="14" t="s">
        <v>59</v>
      </c>
      <c r="H2557" s="10">
        <v>2</v>
      </c>
      <c r="I2557" s="13" t="s">
        <v>38</v>
      </c>
      <c r="J2557" s="12" t="s">
        <v>397</v>
      </c>
      <c r="K2557" s="11" t="str">
        <f>VLOOKUP(Table7[[#This Row],[CID]],ALY,2,FALSE)</f>
        <v>Word Choice</v>
      </c>
    </row>
    <row r="2558" spans="1:11" x14ac:dyDescent="0.2">
      <c r="A2558" s="8" t="str">
        <f>Table7[[#This Row],[Test No.]]&amp;Table7[[#This Row],[Section]]&amp;Table7[[#This Row],[Q. No.]]</f>
        <v>P35E7</v>
      </c>
      <c r="B2558" s="8"/>
      <c r="C2558" s="15" t="s">
        <v>115</v>
      </c>
      <c r="D2558" s="6">
        <v>7</v>
      </c>
      <c r="E2558" s="6" t="s">
        <v>31</v>
      </c>
      <c r="F2558" s="14">
        <v>1</v>
      </c>
      <c r="G2558" s="14" t="s">
        <v>59</v>
      </c>
      <c r="H2558" s="10">
        <v>2</v>
      </c>
      <c r="I2558" s="13" t="s">
        <v>38</v>
      </c>
      <c r="J2558" s="12" t="s">
        <v>395</v>
      </c>
      <c r="K2558" s="11" t="str">
        <f>VLOOKUP(Table7[[#This Row],[CID]],ALY,2,FALSE)</f>
        <v>Verb Forms/Tense Agreement</v>
      </c>
    </row>
    <row r="2559" spans="1:11" x14ac:dyDescent="0.2">
      <c r="A2559" s="8" t="str">
        <f>Table7[[#This Row],[Test No.]]&amp;Table7[[#This Row],[Section]]&amp;Table7[[#This Row],[Q. No.]]</f>
        <v>P35E8</v>
      </c>
      <c r="B2559" s="8"/>
      <c r="C2559" s="15" t="s">
        <v>115</v>
      </c>
      <c r="D2559" s="6">
        <v>8</v>
      </c>
      <c r="E2559" s="6" t="s">
        <v>31</v>
      </c>
      <c r="F2559" s="14">
        <v>2</v>
      </c>
      <c r="G2559" s="13" t="s">
        <v>57</v>
      </c>
      <c r="H2559" s="10">
        <v>6</v>
      </c>
      <c r="I2559" s="13" t="s">
        <v>42</v>
      </c>
      <c r="J2559" s="12" t="s">
        <v>522</v>
      </c>
      <c r="K2559" s="11" t="str">
        <f>VLOOKUP(Table7[[#This Row],[CID]],ALY,2,FALSE)</f>
        <v>Effectiveness</v>
      </c>
    </row>
    <row r="2560" spans="1:11" x14ac:dyDescent="0.2">
      <c r="A2560" s="8" t="str">
        <f>Table7[[#This Row],[Test No.]]&amp;Table7[[#This Row],[Section]]&amp;Table7[[#This Row],[Q. No.]]</f>
        <v>P35E9</v>
      </c>
      <c r="B2560" s="8"/>
      <c r="C2560" s="15" t="s">
        <v>115</v>
      </c>
      <c r="D2560" s="6">
        <v>9</v>
      </c>
      <c r="E2560" s="6" t="s">
        <v>31</v>
      </c>
      <c r="F2560" s="14">
        <v>1</v>
      </c>
      <c r="G2560" s="14" t="s">
        <v>59</v>
      </c>
      <c r="H2560" s="10">
        <v>2</v>
      </c>
      <c r="I2560" s="13" t="s">
        <v>38</v>
      </c>
      <c r="J2560" s="12" t="s">
        <v>397</v>
      </c>
      <c r="K2560" s="11" t="str">
        <f>VLOOKUP(Table7[[#This Row],[CID]],ALY,2,FALSE)</f>
        <v>Word Choice</v>
      </c>
    </row>
    <row r="2561" spans="1:11" x14ac:dyDescent="0.2">
      <c r="A2561" s="8" t="str">
        <f>Table7[[#This Row],[Test No.]]&amp;Table7[[#This Row],[Section]]&amp;Table7[[#This Row],[Q. No.]]</f>
        <v>P35E10</v>
      </c>
      <c r="B2561" s="8"/>
      <c r="C2561" s="15" t="s">
        <v>115</v>
      </c>
      <c r="D2561" s="6">
        <v>10</v>
      </c>
      <c r="E2561" s="6" t="s">
        <v>31</v>
      </c>
      <c r="F2561" s="14">
        <v>2</v>
      </c>
      <c r="G2561" s="13" t="s">
        <v>57</v>
      </c>
      <c r="H2561" s="10">
        <v>5</v>
      </c>
      <c r="I2561" s="13" t="s">
        <v>41</v>
      </c>
      <c r="J2561" s="12" t="s">
        <v>518</v>
      </c>
      <c r="K2561" s="11" t="str">
        <f>VLOOKUP(Table7[[#This Row],[CID]],ALY,2,FALSE)</f>
        <v>Unity &amp; Coherence</v>
      </c>
    </row>
    <row r="2562" spans="1:11" x14ac:dyDescent="0.2">
      <c r="A2562" s="8" t="str">
        <f>Table7[[#This Row],[Test No.]]&amp;Table7[[#This Row],[Section]]&amp;Table7[[#This Row],[Q. No.]]</f>
        <v>P35E11</v>
      </c>
      <c r="B2562" s="8"/>
      <c r="C2562" s="15" t="s">
        <v>115</v>
      </c>
      <c r="D2562" s="6">
        <v>11</v>
      </c>
      <c r="E2562" s="6" t="s">
        <v>31</v>
      </c>
      <c r="F2562" s="14">
        <v>2</v>
      </c>
      <c r="G2562" s="13" t="s">
        <v>57</v>
      </c>
      <c r="H2562" s="10">
        <v>6</v>
      </c>
      <c r="I2562" s="13" t="s">
        <v>42</v>
      </c>
      <c r="J2562" s="12" t="s">
        <v>523</v>
      </c>
      <c r="K2562" s="11" t="str">
        <f>VLOOKUP(Table7[[#This Row],[CID]],ALY,2,FALSE)</f>
        <v>Avoiding Ambiguity &amp; Redundancy</v>
      </c>
    </row>
    <row r="2563" spans="1:11" x14ac:dyDescent="0.2">
      <c r="A2563" s="8" t="str">
        <f>Table7[[#This Row],[Test No.]]&amp;Table7[[#This Row],[Section]]&amp;Table7[[#This Row],[Q. No.]]</f>
        <v>P35E12</v>
      </c>
      <c r="B2563" s="8"/>
      <c r="C2563" s="15" t="s">
        <v>115</v>
      </c>
      <c r="D2563" s="6">
        <v>12</v>
      </c>
      <c r="E2563" s="6" t="s">
        <v>31</v>
      </c>
      <c r="F2563" s="14">
        <v>1</v>
      </c>
      <c r="G2563" s="14" t="s">
        <v>59</v>
      </c>
      <c r="H2563" s="14">
        <v>1</v>
      </c>
      <c r="I2563" s="14" t="s">
        <v>37</v>
      </c>
      <c r="J2563" s="12" t="s">
        <v>392</v>
      </c>
      <c r="K2563" s="11" t="str">
        <f>VLOOKUP(Table7[[#This Row],[CID]],ALY,2,FALSE)</f>
        <v>Periods</v>
      </c>
    </row>
    <row r="2564" spans="1:11" x14ac:dyDescent="0.2">
      <c r="A2564" s="8" t="str">
        <f>Table7[[#This Row],[Test No.]]&amp;Table7[[#This Row],[Section]]&amp;Table7[[#This Row],[Q. No.]]</f>
        <v>P35E13</v>
      </c>
      <c r="B2564" s="8"/>
      <c r="C2564" s="15" t="s">
        <v>115</v>
      </c>
      <c r="D2564" s="6">
        <v>13</v>
      </c>
      <c r="E2564" s="6" t="s">
        <v>31</v>
      </c>
      <c r="F2564" s="14">
        <v>1</v>
      </c>
      <c r="G2564" s="14" t="s">
        <v>59</v>
      </c>
      <c r="H2564" s="10">
        <v>2</v>
      </c>
      <c r="I2564" s="13" t="s">
        <v>38</v>
      </c>
      <c r="J2564" s="12" t="s">
        <v>395</v>
      </c>
      <c r="K2564" s="11" t="str">
        <f>VLOOKUP(Table7[[#This Row],[CID]],ALY,2,FALSE)</f>
        <v>Verb Forms/Tense Agreement</v>
      </c>
    </row>
    <row r="2565" spans="1:11" x14ac:dyDescent="0.2">
      <c r="A2565" s="8" t="str">
        <f>Table7[[#This Row],[Test No.]]&amp;Table7[[#This Row],[Section]]&amp;Table7[[#This Row],[Q. No.]]</f>
        <v>P35E14</v>
      </c>
      <c r="B2565" s="8"/>
      <c r="C2565" s="15" t="s">
        <v>115</v>
      </c>
      <c r="D2565" s="6">
        <v>14</v>
      </c>
      <c r="E2565" s="6" t="s">
        <v>31</v>
      </c>
      <c r="F2565" s="14">
        <v>2</v>
      </c>
      <c r="G2565" s="13" t="s">
        <v>57</v>
      </c>
      <c r="H2565" s="10">
        <v>4</v>
      </c>
      <c r="I2565" s="13" t="s">
        <v>40</v>
      </c>
      <c r="J2565" s="12" t="s">
        <v>513</v>
      </c>
      <c r="K2565" s="11" t="str">
        <f>VLOOKUP(Table7[[#This Row],[CID]],ALY,2,FALSE)</f>
        <v>Writer's Goal</v>
      </c>
    </row>
    <row r="2566" spans="1:11" x14ac:dyDescent="0.2">
      <c r="A2566" s="8" t="str">
        <f>Table7[[#This Row],[Test No.]]&amp;Table7[[#This Row],[Section]]&amp;Table7[[#This Row],[Q. No.]]</f>
        <v>P35E15</v>
      </c>
      <c r="B2566" s="8"/>
      <c r="C2566" s="15" t="s">
        <v>115</v>
      </c>
      <c r="D2566" s="6">
        <v>15</v>
      </c>
      <c r="E2566" s="6" t="s">
        <v>31</v>
      </c>
      <c r="F2566" s="14">
        <v>2</v>
      </c>
      <c r="G2566" s="13" t="s">
        <v>57</v>
      </c>
      <c r="H2566" s="10">
        <v>4</v>
      </c>
      <c r="I2566" s="13" t="s">
        <v>40</v>
      </c>
      <c r="J2566" s="12" t="s">
        <v>514</v>
      </c>
      <c r="K2566" s="11" t="str">
        <f>VLOOKUP(Table7[[#This Row],[CID]],ALY,2,FALSE)</f>
        <v>Relation to Paragraph/Essay</v>
      </c>
    </row>
    <row r="2567" spans="1:11" x14ac:dyDescent="0.2">
      <c r="A2567" s="8" t="str">
        <f>Table7[[#This Row],[Test No.]]&amp;Table7[[#This Row],[Section]]&amp;Table7[[#This Row],[Q. No.]]</f>
        <v>P35E16</v>
      </c>
      <c r="B2567" s="8"/>
      <c r="C2567" s="15" t="s">
        <v>115</v>
      </c>
      <c r="D2567" s="6">
        <v>16</v>
      </c>
      <c r="E2567" s="6" t="s">
        <v>31</v>
      </c>
      <c r="F2567" s="14">
        <v>1</v>
      </c>
      <c r="G2567" s="14" t="s">
        <v>59</v>
      </c>
      <c r="H2567" s="14">
        <v>1</v>
      </c>
      <c r="I2567" s="14" t="s">
        <v>37</v>
      </c>
      <c r="J2567" s="12" t="s">
        <v>390</v>
      </c>
      <c r="K2567" s="11" t="str">
        <f>VLOOKUP(Table7[[#This Row],[CID]],ALY,2,FALSE)</f>
        <v>Semicolons</v>
      </c>
    </row>
    <row r="2568" spans="1:11" x14ac:dyDescent="0.2">
      <c r="A2568" s="8" t="str">
        <f>Table7[[#This Row],[Test No.]]&amp;Table7[[#This Row],[Section]]&amp;Table7[[#This Row],[Q. No.]]</f>
        <v>P35E17</v>
      </c>
      <c r="B2568" s="8"/>
      <c r="C2568" s="15" t="s">
        <v>115</v>
      </c>
      <c r="D2568" s="6">
        <v>17</v>
      </c>
      <c r="E2568" s="6" t="s">
        <v>31</v>
      </c>
      <c r="F2568" s="14">
        <v>2</v>
      </c>
      <c r="G2568" s="13" t="s">
        <v>57</v>
      </c>
      <c r="H2568" s="10">
        <v>5</v>
      </c>
      <c r="I2568" s="13" t="s">
        <v>41</v>
      </c>
      <c r="J2568" s="12" t="s">
        <v>518</v>
      </c>
      <c r="K2568" s="11" t="str">
        <f>VLOOKUP(Table7[[#This Row],[CID]],ALY,2,FALSE)</f>
        <v>Unity &amp; Coherence</v>
      </c>
    </row>
    <row r="2569" spans="1:11" x14ac:dyDescent="0.2">
      <c r="A2569" s="8" t="str">
        <f>Table7[[#This Row],[Test No.]]&amp;Table7[[#This Row],[Section]]&amp;Table7[[#This Row],[Q. No.]]</f>
        <v>P35E18</v>
      </c>
      <c r="B2569" s="8"/>
      <c r="C2569" s="15" t="s">
        <v>115</v>
      </c>
      <c r="D2569" s="6">
        <v>18</v>
      </c>
      <c r="E2569" s="6" t="s">
        <v>31</v>
      </c>
      <c r="F2569" s="14">
        <v>1</v>
      </c>
      <c r="G2569" s="14" t="s">
        <v>59</v>
      </c>
      <c r="H2569" s="10">
        <v>2</v>
      </c>
      <c r="I2569" s="13" t="s">
        <v>38</v>
      </c>
      <c r="J2569" s="12" t="s">
        <v>394</v>
      </c>
      <c r="K2569" s="11" t="str">
        <f>VLOOKUP(Table7[[#This Row],[CID]],ALY,2,FALSE)</f>
        <v>Pronouns</v>
      </c>
    </row>
    <row r="2570" spans="1:11" x14ac:dyDescent="0.2">
      <c r="A2570" s="8" t="str">
        <f>Table7[[#This Row],[Test No.]]&amp;Table7[[#This Row],[Section]]&amp;Table7[[#This Row],[Q. No.]]</f>
        <v>P35E19</v>
      </c>
      <c r="B2570" s="8"/>
      <c r="C2570" s="15" t="s">
        <v>115</v>
      </c>
      <c r="D2570" s="6">
        <v>19</v>
      </c>
      <c r="E2570" s="6" t="s">
        <v>31</v>
      </c>
      <c r="F2570" s="14">
        <v>2</v>
      </c>
      <c r="G2570" s="13" t="s">
        <v>57</v>
      </c>
      <c r="H2570" s="10">
        <v>4</v>
      </c>
      <c r="I2570" s="13" t="s">
        <v>40</v>
      </c>
      <c r="J2570" s="12" t="s">
        <v>516</v>
      </c>
      <c r="K2570" s="11" t="str">
        <f>VLOOKUP(Table7[[#This Row],[CID]],ALY,2,FALSE)</f>
        <v>Transitions &amp; Topic Sentences</v>
      </c>
    </row>
    <row r="2571" spans="1:11" x14ac:dyDescent="0.2">
      <c r="A2571" s="8" t="str">
        <f>Table7[[#This Row],[Test No.]]&amp;Table7[[#This Row],[Section]]&amp;Table7[[#This Row],[Q. No.]]</f>
        <v>P35E20</v>
      </c>
      <c r="B2571" s="8"/>
      <c r="C2571" s="15" t="s">
        <v>115</v>
      </c>
      <c r="D2571" s="6">
        <v>20</v>
      </c>
      <c r="E2571" s="6" t="s">
        <v>31</v>
      </c>
      <c r="F2571" s="14">
        <v>1</v>
      </c>
      <c r="G2571" s="14" t="s">
        <v>59</v>
      </c>
      <c r="H2571" s="10">
        <v>3</v>
      </c>
      <c r="I2571" s="13" t="s">
        <v>39</v>
      </c>
      <c r="J2571" s="12" t="s">
        <v>402</v>
      </c>
      <c r="K2571" s="11" t="str">
        <f>VLOOKUP(Table7[[#This Row],[CID]],ALY,2,FALSE)</f>
        <v>Faulty Modifier</v>
      </c>
    </row>
    <row r="2572" spans="1:11" x14ac:dyDescent="0.2">
      <c r="A2572" s="8" t="str">
        <f>Table7[[#This Row],[Test No.]]&amp;Table7[[#This Row],[Section]]&amp;Table7[[#This Row],[Q. No.]]</f>
        <v>P35E21</v>
      </c>
      <c r="B2572" s="8"/>
      <c r="C2572" s="15" t="s">
        <v>115</v>
      </c>
      <c r="D2572" s="6">
        <v>21</v>
      </c>
      <c r="E2572" s="6" t="s">
        <v>31</v>
      </c>
      <c r="F2572" s="14">
        <v>1</v>
      </c>
      <c r="G2572" s="14" t="s">
        <v>59</v>
      </c>
      <c r="H2572" s="10">
        <v>3</v>
      </c>
      <c r="I2572" s="13" t="s">
        <v>39</v>
      </c>
      <c r="J2572" s="12" t="s">
        <v>399</v>
      </c>
      <c r="K2572" s="11" t="str">
        <f>VLOOKUP(Table7[[#This Row],[CID]],ALY,2,FALSE)</f>
        <v>Sentence Fragment</v>
      </c>
    </row>
    <row r="2573" spans="1:11" x14ac:dyDescent="0.2">
      <c r="A2573" s="8" t="str">
        <f>Table7[[#This Row],[Test No.]]&amp;Table7[[#This Row],[Section]]&amp;Table7[[#This Row],[Q. No.]]</f>
        <v>P35E22</v>
      </c>
      <c r="B2573" s="8"/>
      <c r="C2573" s="15" t="s">
        <v>115</v>
      </c>
      <c r="D2573" s="6">
        <v>22</v>
      </c>
      <c r="E2573" s="6" t="s">
        <v>31</v>
      </c>
      <c r="F2573" s="14">
        <v>2</v>
      </c>
      <c r="G2573" s="13" t="s">
        <v>57</v>
      </c>
      <c r="H2573" s="10">
        <v>5</v>
      </c>
      <c r="I2573" s="13" t="s">
        <v>41</v>
      </c>
      <c r="J2573" s="12" t="s">
        <v>520</v>
      </c>
      <c r="K2573" s="11" t="str">
        <f>VLOOKUP(Table7[[#This Row],[CID]],ALY,2,FALSE)</f>
        <v>Reorganization</v>
      </c>
    </row>
    <row r="2574" spans="1:11" x14ac:dyDescent="0.2">
      <c r="A2574" s="8" t="str">
        <f>Table7[[#This Row],[Test No.]]&amp;Table7[[#This Row],[Section]]&amp;Table7[[#This Row],[Q. No.]]</f>
        <v>P35E23</v>
      </c>
      <c r="B2574" s="8"/>
      <c r="C2574" s="15" t="s">
        <v>115</v>
      </c>
      <c r="D2574" s="6">
        <v>23</v>
      </c>
      <c r="E2574" s="6" t="s">
        <v>31</v>
      </c>
      <c r="F2574" s="14">
        <v>1</v>
      </c>
      <c r="G2574" s="14" t="s">
        <v>59</v>
      </c>
      <c r="H2574" s="10">
        <v>2</v>
      </c>
      <c r="I2574" s="13" t="s">
        <v>38</v>
      </c>
      <c r="J2574" s="12" t="s">
        <v>398</v>
      </c>
      <c r="K2574" s="11" t="str">
        <f>VLOOKUP(Table7[[#This Row],[CID]],ALY,2,FALSE)</f>
        <v>Idioms</v>
      </c>
    </row>
    <row r="2575" spans="1:11" x14ac:dyDescent="0.2">
      <c r="A2575" s="8" t="str">
        <f>Table7[[#This Row],[Test No.]]&amp;Table7[[#This Row],[Section]]&amp;Table7[[#This Row],[Q. No.]]</f>
        <v>P35E24</v>
      </c>
      <c r="B2575" s="8"/>
      <c r="C2575" s="15" t="s">
        <v>115</v>
      </c>
      <c r="D2575" s="6">
        <v>24</v>
      </c>
      <c r="E2575" s="6" t="s">
        <v>31</v>
      </c>
      <c r="F2575" s="14">
        <v>2</v>
      </c>
      <c r="G2575" s="13" t="s">
        <v>57</v>
      </c>
      <c r="H2575" s="10">
        <v>4</v>
      </c>
      <c r="I2575" s="13" t="s">
        <v>40</v>
      </c>
      <c r="J2575" s="12" t="s">
        <v>514</v>
      </c>
      <c r="K2575" s="11" t="str">
        <f>VLOOKUP(Table7[[#This Row],[CID]],ALY,2,FALSE)</f>
        <v>Relation to Paragraph/Essay</v>
      </c>
    </row>
    <row r="2576" spans="1:11" x14ac:dyDescent="0.2">
      <c r="A2576" s="8" t="str">
        <f>Table7[[#This Row],[Test No.]]&amp;Table7[[#This Row],[Section]]&amp;Table7[[#This Row],[Q. No.]]</f>
        <v>P35E25</v>
      </c>
      <c r="B2576" s="8"/>
      <c r="C2576" s="15" t="s">
        <v>115</v>
      </c>
      <c r="D2576" s="6">
        <v>25</v>
      </c>
      <c r="E2576" s="6" t="s">
        <v>31</v>
      </c>
      <c r="F2576" s="14">
        <v>1</v>
      </c>
      <c r="G2576" s="14" t="s">
        <v>59</v>
      </c>
      <c r="H2576" s="10">
        <v>2</v>
      </c>
      <c r="I2576" s="13" t="s">
        <v>38</v>
      </c>
      <c r="J2576" s="12" t="s">
        <v>394</v>
      </c>
      <c r="K2576" s="11" t="str">
        <f>VLOOKUP(Table7[[#This Row],[CID]],ALY,2,FALSE)</f>
        <v>Pronouns</v>
      </c>
    </row>
    <row r="2577" spans="1:11" x14ac:dyDescent="0.2">
      <c r="A2577" s="8" t="str">
        <f>Table7[[#This Row],[Test No.]]&amp;Table7[[#This Row],[Section]]&amp;Table7[[#This Row],[Q. No.]]</f>
        <v>P35E26</v>
      </c>
      <c r="B2577" s="8"/>
      <c r="C2577" s="15" t="s">
        <v>115</v>
      </c>
      <c r="D2577" s="6">
        <v>26</v>
      </c>
      <c r="E2577" s="6" t="s">
        <v>31</v>
      </c>
      <c r="F2577" s="14">
        <v>2</v>
      </c>
      <c r="G2577" s="13" t="s">
        <v>57</v>
      </c>
      <c r="H2577" s="10">
        <v>4</v>
      </c>
      <c r="I2577" s="13" t="s">
        <v>40</v>
      </c>
      <c r="J2577" s="12" t="s">
        <v>514</v>
      </c>
      <c r="K2577" s="11" t="str">
        <f>VLOOKUP(Table7[[#This Row],[CID]],ALY,2,FALSE)</f>
        <v>Relation to Paragraph/Essay</v>
      </c>
    </row>
    <row r="2578" spans="1:11" x14ac:dyDescent="0.2">
      <c r="A2578" s="8" t="str">
        <f>Table7[[#This Row],[Test No.]]&amp;Table7[[#This Row],[Section]]&amp;Table7[[#This Row],[Q. No.]]</f>
        <v>P35E27</v>
      </c>
      <c r="B2578" s="8"/>
      <c r="C2578" s="15" t="s">
        <v>115</v>
      </c>
      <c r="D2578" s="6">
        <v>27</v>
      </c>
      <c r="E2578" s="6" t="s">
        <v>31</v>
      </c>
      <c r="F2578" s="14">
        <v>1</v>
      </c>
      <c r="G2578" s="14" t="s">
        <v>59</v>
      </c>
      <c r="H2578" s="14">
        <v>1</v>
      </c>
      <c r="I2578" s="14" t="s">
        <v>37</v>
      </c>
      <c r="J2578" s="12" t="s">
        <v>391</v>
      </c>
      <c r="K2578" s="11" t="str">
        <f>VLOOKUP(Table7[[#This Row],[CID]],ALY,2,FALSE)</f>
        <v>Dashes</v>
      </c>
    </row>
    <row r="2579" spans="1:11" x14ac:dyDescent="0.2">
      <c r="A2579" s="8" t="str">
        <f>Table7[[#This Row],[Test No.]]&amp;Table7[[#This Row],[Section]]&amp;Table7[[#This Row],[Q. No.]]</f>
        <v>P35E28</v>
      </c>
      <c r="B2579" s="8"/>
      <c r="C2579" s="15" t="s">
        <v>115</v>
      </c>
      <c r="D2579" s="6">
        <v>28</v>
      </c>
      <c r="E2579" s="6" t="s">
        <v>31</v>
      </c>
      <c r="F2579" s="14">
        <v>2</v>
      </c>
      <c r="G2579" s="13" t="s">
        <v>57</v>
      </c>
      <c r="H2579" s="10">
        <v>6</v>
      </c>
      <c r="I2579" s="13" t="s">
        <v>42</v>
      </c>
      <c r="J2579" s="12" t="s">
        <v>523</v>
      </c>
      <c r="K2579" s="11" t="str">
        <f>VLOOKUP(Table7[[#This Row],[CID]],ALY,2,FALSE)</f>
        <v>Avoiding Ambiguity &amp; Redundancy</v>
      </c>
    </row>
    <row r="2580" spans="1:11" x14ac:dyDescent="0.2">
      <c r="A2580" s="8" t="str">
        <f>Table7[[#This Row],[Test No.]]&amp;Table7[[#This Row],[Section]]&amp;Table7[[#This Row],[Q. No.]]</f>
        <v>P35E29</v>
      </c>
      <c r="B2580" s="8"/>
      <c r="C2580" s="15" t="s">
        <v>115</v>
      </c>
      <c r="D2580" s="6">
        <v>29</v>
      </c>
      <c r="E2580" s="6" t="s">
        <v>31</v>
      </c>
      <c r="F2580" s="14">
        <v>1</v>
      </c>
      <c r="G2580" s="14" t="s">
        <v>59</v>
      </c>
      <c r="H2580" s="10">
        <v>2</v>
      </c>
      <c r="I2580" s="13" t="s">
        <v>38</v>
      </c>
      <c r="J2580" s="12" t="s">
        <v>393</v>
      </c>
      <c r="K2580" s="11" t="str">
        <f>VLOOKUP(Table7[[#This Row],[CID]],ALY,2,FALSE)</f>
        <v>SVA</v>
      </c>
    </row>
    <row r="2581" spans="1:11" x14ac:dyDescent="0.2">
      <c r="A2581" s="8" t="str">
        <f>Table7[[#This Row],[Test No.]]&amp;Table7[[#This Row],[Section]]&amp;Table7[[#This Row],[Q. No.]]</f>
        <v>P35E30</v>
      </c>
      <c r="B2581" s="8"/>
      <c r="C2581" s="15" t="s">
        <v>115</v>
      </c>
      <c r="D2581" s="6">
        <v>30</v>
      </c>
      <c r="E2581" s="6" t="s">
        <v>31</v>
      </c>
      <c r="F2581" s="14">
        <v>2</v>
      </c>
      <c r="G2581" s="13" t="s">
        <v>57</v>
      </c>
      <c r="H2581" s="10">
        <v>6</v>
      </c>
      <c r="I2581" s="13" t="s">
        <v>42</v>
      </c>
      <c r="J2581" s="12" t="s">
        <v>523</v>
      </c>
      <c r="K2581" s="11" t="str">
        <f>VLOOKUP(Table7[[#This Row],[CID]],ALY,2,FALSE)</f>
        <v>Avoiding Ambiguity &amp; Redundancy</v>
      </c>
    </row>
    <row r="2582" spans="1:11" x14ac:dyDescent="0.2">
      <c r="A2582" s="8" t="str">
        <f>Table7[[#This Row],[Test No.]]&amp;Table7[[#This Row],[Section]]&amp;Table7[[#This Row],[Q. No.]]</f>
        <v>P35E31</v>
      </c>
      <c r="B2582" s="8"/>
      <c r="C2582" s="15" t="s">
        <v>115</v>
      </c>
      <c r="D2582" s="6">
        <v>31</v>
      </c>
      <c r="E2582" s="6" t="s">
        <v>31</v>
      </c>
      <c r="F2582" s="14">
        <v>1</v>
      </c>
      <c r="G2582" s="14" t="s">
        <v>59</v>
      </c>
      <c r="H2582" s="10">
        <v>2</v>
      </c>
      <c r="I2582" s="13" t="s">
        <v>38</v>
      </c>
      <c r="J2582" s="12" t="s">
        <v>397</v>
      </c>
      <c r="K2582" s="11" t="str">
        <f>VLOOKUP(Table7[[#This Row],[CID]],ALY,2,FALSE)</f>
        <v>Word Choice</v>
      </c>
    </row>
    <row r="2583" spans="1:11" x14ac:dyDescent="0.2">
      <c r="A2583" s="8" t="str">
        <f>Table7[[#This Row],[Test No.]]&amp;Table7[[#This Row],[Section]]&amp;Table7[[#This Row],[Q. No.]]</f>
        <v>P35E32</v>
      </c>
      <c r="B2583" s="8"/>
      <c r="C2583" s="15" t="s">
        <v>115</v>
      </c>
      <c r="D2583" s="6">
        <v>32</v>
      </c>
      <c r="E2583" s="6" t="s">
        <v>31</v>
      </c>
      <c r="F2583" s="14">
        <v>1</v>
      </c>
      <c r="G2583" s="14" t="s">
        <v>59</v>
      </c>
      <c r="H2583" s="10">
        <v>2</v>
      </c>
      <c r="I2583" s="13" t="s">
        <v>38</v>
      </c>
      <c r="J2583" s="12" t="s">
        <v>393</v>
      </c>
      <c r="K2583" s="11" t="str">
        <f>VLOOKUP(Table7[[#This Row],[CID]],ALY,2,FALSE)</f>
        <v>SVA</v>
      </c>
    </row>
    <row r="2584" spans="1:11" x14ac:dyDescent="0.2">
      <c r="A2584" s="8" t="str">
        <f>Table7[[#This Row],[Test No.]]&amp;Table7[[#This Row],[Section]]&amp;Table7[[#This Row],[Q. No.]]</f>
        <v>P35E33</v>
      </c>
      <c r="B2584" s="8"/>
      <c r="C2584" s="15" t="s">
        <v>115</v>
      </c>
      <c r="D2584" s="6">
        <v>33</v>
      </c>
      <c r="E2584" s="6" t="s">
        <v>31</v>
      </c>
      <c r="F2584" s="14">
        <v>2</v>
      </c>
      <c r="G2584" s="13" t="s">
        <v>57</v>
      </c>
      <c r="H2584" s="10">
        <v>5</v>
      </c>
      <c r="I2584" s="13" t="s">
        <v>41</v>
      </c>
      <c r="J2584" s="12" t="s">
        <v>518</v>
      </c>
      <c r="K2584" s="11" t="str">
        <f>VLOOKUP(Table7[[#This Row],[CID]],ALY,2,FALSE)</f>
        <v>Unity &amp; Coherence</v>
      </c>
    </row>
    <row r="2585" spans="1:11" x14ac:dyDescent="0.2">
      <c r="A2585" s="8" t="str">
        <f>Table7[[#This Row],[Test No.]]&amp;Table7[[#This Row],[Section]]&amp;Table7[[#This Row],[Q. No.]]</f>
        <v>P35E34</v>
      </c>
      <c r="B2585" s="8"/>
      <c r="C2585" s="15" t="s">
        <v>115</v>
      </c>
      <c r="D2585" s="6">
        <v>34</v>
      </c>
      <c r="E2585" s="6" t="s">
        <v>31</v>
      </c>
      <c r="F2585" s="14">
        <v>1</v>
      </c>
      <c r="G2585" s="14" t="s">
        <v>59</v>
      </c>
      <c r="H2585" s="10">
        <v>2</v>
      </c>
      <c r="I2585" s="13" t="s">
        <v>38</v>
      </c>
      <c r="J2585" s="12" t="s">
        <v>398</v>
      </c>
      <c r="K2585" s="11" t="str">
        <f>VLOOKUP(Table7[[#This Row],[CID]],ALY,2,FALSE)</f>
        <v>Idioms</v>
      </c>
    </row>
    <row r="2586" spans="1:11" x14ac:dyDescent="0.2">
      <c r="A2586" s="8" t="str">
        <f>Table7[[#This Row],[Test No.]]&amp;Table7[[#This Row],[Section]]&amp;Table7[[#This Row],[Q. No.]]</f>
        <v>P35E35</v>
      </c>
      <c r="B2586" s="8"/>
      <c r="C2586" s="15" t="s">
        <v>115</v>
      </c>
      <c r="D2586" s="6">
        <v>35</v>
      </c>
      <c r="E2586" s="6" t="s">
        <v>31</v>
      </c>
      <c r="F2586" s="14">
        <v>2</v>
      </c>
      <c r="G2586" s="13" t="s">
        <v>57</v>
      </c>
      <c r="H2586" s="10">
        <v>6</v>
      </c>
      <c r="I2586" s="13" t="s">
        <v>42</v>
      </c>
      <c r="J2586" s="12" t="s">
        <v>523</v>
      </c>
      <c r="K2586" s="11" t="str">
        <f>VLOOKUP(Table7[[#This Row],[CID]],ALY,2,FALSE)</f>
        <v>Avoiding Ambiguity &amp; Redundancy</v>
      </c>
    </row>
    <row r="2587" spans="1:11" x14ac:dyDescent="0.2">
      <c r="A2587" s="8" t="str">
        <f>Table7[[#This Row],[Test No.]]&amp;Table7[[#This Row],[Section]]&amp;Table7[[#This Row],[Q. No.]]</f>
        <v>P35E36</v>
      </c>
      <c r="B2587" s="8"/>
      <c r="C2587" s="15" t="s">
        <v>115</v>
      </c>
      <c r="D2587" s="6">
        <v>36</v>
      </c>
      <c r="E2587" s="6" t="s">
        <v>31</v>
      </c>
      <c r="F2587" s="14">
        <v>1</v>
      </c>
      <c r="G2587" s="14" t="s">
        <v>59</v>
      </c>
      <c r="H2587" s="10">
        <v>2</v>
      </c>
      <c r="I2587" s="13" t="s">
        <v>38</v>
      </c>
      <c r="J2587" s="12" t="s">
        <v>398</v>
      </c>
      <c r="K2587" s="11" t="str">
        <f>VLOOKUP(Table7[[#This Row],[CID]],ALY,2,FALSE)</f>
        <v>Idioms</v>
      </c>
    </row>
    <row r="2588" spans="1:11" x14ac:dyDescent="0.2">
      <c r="A2588" s="8" t="str">
        <f>Table7[[#This Row],[Test No.]]&amp;Table7[[#This Row],[Section]]&amp;Table7[[#This Row],[Q. No.]]</f>
        <v>P35E37</v>
      </c>
      <c r="B2588" s="8"/>
      <c r="C2588" s="15" t="s">
        <v>115</v>
      </c>
      <c r="D2588" s="6">
        <v>37</v>
      </c>
      <c r="E2588" s="6" t="s">
        <v>31</v>
      </c>
      <c r="F2588" s="14">
        <v>1</v>
      </c>
      <c r="G2588" s="14" t="s">
        <v>59</v>
      </c>
      <c r="H2588" s="10">
        <v>2</v>
      </c>
      <c r="I2588" s="13" t="s">
        <v>38</v>
      </c>
      <c r="J2588" s="12" t="s">
        <v>395</v>
      </c>
      <c r="K2588" s="11" t="str">
        <f>VLOOKUP(Table7[[#This Row],[CID]],ALY,2,FALSE)</f>
        <v>Verb Forms/Tense Agreement</v>
      </c>
    </row>
    <row r="2589" spans="1:11" x14ac:dyDescent="0.2">
      <c r="A2589" s="8" t="str">
        <f>Table7[[#This Row],[Test No.]]&amp;Table7[[#This Row],[Section]]&amp;Table7[[#This Row],[Q. No.]]</f>
        <v>P35E38</v>
      </c>
      <c r="B2589" s="8"/>
      <c r="C2589" s="15" t="s">
        <v>115</v>
      </c>
      <c r="D2589" s="6">
        <v>38</v>
      </c>
      <c r="E2589" s="6" t="s">
        <v>31</v>
      </c>
      <c r="F2589" s="14">
        <v>2</v>
      </c>
      <c r="G2589" s="13" t="s">
        <v>57</v>
      </c>
      <c r="H2589" s="10">
        <v>4</v>
      </c>
      <c r="I2589" s="13" t="s">
        <v>40</v>
      </c>
      <c r="J2589" s="12" t="s">
        <v>516</v>
      </c>
      <c r="K2589" s="11" t="str">
        <f>VLOOKUP(Table7[[#This Row],[CID]],ALY,2,FALSE)</f>
        <v>Transitions &amp; Topic Sentences</v>
      </c>
    </row>
    <row r="2590" spans="1:11" x14ac:dyDescent="0.2">
      <c r="A2590" s="8" t="str">
        <f>Table7[[#This Row],[Test No.]]&amp;Table7[[#This Row],[Section]]&amp;Table7[[#This Row],[Q. No.]]</f>
        <v>P35E39</v>
      </c>
      <c r="B2590" s="8"/>
      <c r="C2590" s="15" t="s">
        <v>115</v>
      </c>
      <c r="D2590" s="6">
        <v>39</v>
      </c>
      <c r="E2590" s="6" t="s">
        <v>31</v>
      </c>
      <c r="F2590" s="14">
        <v>1</v>
      </c>
      <c r="G2590" s="14" t="s">
        <v>59</v>
      </c>
      <c r="H2590" s="10">
        <v>3</v>
      </c>
      <c r="I2590" s="13" t="s">
        <v>39</v>
      </c>
      <c r="J2590" s="12" t="s">
        <v>399</v>
      </c>
      <c r="K2590" s="11" t="str">
        <f>VLOOKUP(Table7[[#This Row],[CID]],ALY,2,FALSE)</f>
        <v>Sentence Fragment</v>
      </c>
    </row>
    <row r="2591" spans="1:11" x14ac:dyDescent="0.2">
      <c r="A2591" s="8" t="str">
        <f>Table7[[#This Row],[Test No.]]&amp;Table7[[#This Row],[Section]]&amp;Table7[[#This Row],[Q. No.]]</f>
        <v>P35E40</v>
      </c>
      <c r="B2591" s="8"/>
      <c r="C2591" s="15" t="s">
        <v>115</v>
      </c>
      <c r="D2591" s="6">
        <v>40</v>
      </c>
      <c r="E2591" s="6" t="s">
        <v>31</v>
      </c>
      <c r="F2591" s="14">
        <v>2</v>
      </c>
      <c r="G2591" s="13" t="s">
        <v>57</v>
      </c>
      <c r="H2591" s="10">
        <v>4</v>
      </c>
      <c r="I2591" s="13" t="s">
        <v>40</v>
      </c>
      <c r="J2591" s="12" t="s">
        <v>514</v>
      </c>
      <c r="K2591" s="11" t="str">
        <f>VLOOKUP(Table7[[#This Row],[CID]],ALY,2,FALSE)</f>
        <v>Relation to Paragraph/Essay</v>
      </c>
    </row>
    <row r="2592" spans="1:11" x14ac:dyDescent="0.2">
      <c r="A2592" s="8" t="str">
        <f>Table7[[#This Row],[Test No.]]&amp;Table7[[#This Row],[Section]]&amp;Table7[[#This Row],[Q. No.]]</f>
        <v>P35E41</v>
      </c>
      <c r="B2592" s="8"/>
      <c r="C2592" s="15" t="s">
        <v>115</v>
      </c>
      <c r="D2592" s="6">
        <v>41</v>
      </c>
      <c r="E2592" s="6" t="s">
        <v>31</v>
      </c>
      <c r="F2592" s="14">
        <v>1</v>
      </c>
      <c r="G2592" s="14" t="s">
        <v>59</v>
      </c>
      <c r="H2592" s="14">
        <v>1</v>
      </c>
      <c r="I2592" s="14" t="s">
        <v>37</v>
      </c>
      <c r="J2592" s="12" t="s">
        <v>389</v>
      </c>
      <c r="K2592" s="11" t="str">
        <f>VLOOKUP(Table7[[#This Row],[CID]],ALY,2,FALSE)</f>
        <v>Colons</v>
      </c>
    </row>
    <row r="2593" spans="1:11" x14ac:dyDescent="0.2">
      <c r="A2593" s="8" t="str">
        <f>Table7[[#This Row],[Test No.]]&amp;Table7[[#This Row],[Section]]&amp;Table7[[#This Row],[Q. No.]]</f>
        <v>P35E42</v>
      </c>
      <c r="B2593" s="8"/>
      <c r="C2593" s="15" t="s">
        <v>115</v>
      </c>
      <c r="D2593" s="6">
        <v>42</v>
      </c>
      <c r="E2593" s="6" t="s">
        <v>31</v>
      </c>
      <c r="F2593" s="14">
        <v>2</v>
      </c>
      <c r="G2593" s="13" t="s">
        <v>57</v>
      </c>
      <c r="H2593" s="10">
        <v>6</v>
      </c>
      <c r="I2593" s="13" t="s">
        <v>42</v>
      </c>
      <c r="J2593" s="12" t="s">
        <v>523</v>
      </c>
      <c r="K2593" s="11" t="str">
        <f>VLOOKUP(Table7[[#This Row],[CID]],ALY,2,FALSE)</f>
        <v>Avoiding Ambiguity &amp; Redundancy</v>
      </c>
    </row>
    <row r="2594" spans="1:11" x14ac:dyDescent="0.2">
      <c r="A2594" s="8" t="str">
        <f>Table7[[#This Row],[Test No.]]&amp;Table7[[#This Row],[Section]]&amp;Table7[[#This Row],[Q. No.]]</f>
        <v>P35E43</v>
      </c>
      <c r="B2594" s="8"/>
      <c r="C2594" s="15" t="s">
        <v>115</v>
      </c>
      <c r="D2594" s="6">
        <v>43</v>
      </c>
      <c r="E2594" s="6" t="s">
        <v>31</v>
      </c>
      <c r="F2594" s="14">
        <v>2</v>
      </c>
      <c r="G2594" s="13" t="s">
        <v>57</v>
      </c>
      <c r="H2594" s="10">
        <v>5</v>
      </c>
      <c r="I2594" s="13" t="s">
        <v>41</v>
      </c>
      <c r="J2594" s="12" t="s">
        <v>519</v>
      </c>
      <c r="K2594" s="11" t="str">
        <f>VLOOKUP(Table7[[#This Row],[CID]],ALY,2,FALSE)</f>
        <v>Opening/Transitional/Closing</v>
      </c>
    </row>
    <row r="2595" spans="1:11" x14ac:dyDescent="0.2">
      <c r="A2595" s="8" t="str">
        <f>Table7[[#This Row],[Test No.]]&amp;Table7[[#This Row],[Section]]&amp;Table7[[#This Row],[Q. No.]]</f>
        <v>P35E44</v>
      </c>
      <c r="B2595" s="8"/>
      <c r="C2595" s="15" t="s">
        <v>115</v>
      </c>
      <c r="D2595" s="6">
        <v>44</v>
      </c>
      <c r="E2595" s="6" t="s">
        <v>31</v>
      </c>
      <c r="F2595" s="14">
        <v>2</v>
      </c>
      <c r="G2595" s="13" t="s">
        <v>57</v>
      </c>
      <c r="H2595" s="10">
        <v>4</v>
      </c>
      <c r="I2595" s="13" t="s">
        <v>40</v>
      </c>
      <c r="J2595" s="12" t="s">
        <v>514</v>
      </c>
      <c r="K2595" s="11" t="str">
        <f>VLOOKUP(Table7[[#This Row],[CID]],ALY,2,FALSE)</f>
        <v>Relation to Paragraph/Essay</v>
      </c>
    </row>
    <row r="2596" spans="1:11" x14ac:dyDescent="0.2">
      <c r="A2596" s="8" t="str">
        <f>Table7[[#This Row],[Test No.]]&amp;Table7[[#This Row],[Section]]&amp;Table7[[#This Row],[Q. No.]]</f>
        <v>P35E45</v>
      </c>
      <c r="B2596" s="8"/>
      <c r="C2596" s="15" t="s">
        <v>115</v>
      </c>
      <c r="D2596" s="6">
        <v>45</v>
      </c>
      <c r="E2596" s="6" t="s">
        <v>31</v>
      </c>
      <c r="F2596" s="14">
        <v>2</v>
      </c>
      <c r="G2596" s="13" t="s">
        <v>57</v>
      </c>
      <c r="H2596" s="10">
        <v>5</v>
      </c>
      <c r="I2596" s="13" t="s">
        <v>41</v>
      </c>
      <c r="J2596" s="12" t="s">
        <v>520</v>
      </c>
      <c r="K2596" s="11" t="str">
        <f>VLOOKUP(Table7[[#This Row],[CID]],ALY,2,FALSE)</f>
        <v>Reorganization</v>
      </c>
    </row>
    <row r="2597" spans="1:11" x14ac:dyDescent="0.2">
      <c r="A2597" s="8" t="str">
        <f>Table7[[#This Row],[Test No.]]&amp;Table7[[#This Row],[Section]]&amp;Table7[[#This Row],[Q. No.]]</f>
        <v>P35E46</v>
      </c>
      <c r="B2597" s="8"/>
      <c r="C2597" s="15" t="s">
        <v>115</v>
      </c>
      <c r="D2597" s="6">
        <v>46</v>
      </c>
      <c r="E2597" s="6" t="s">
        <v>31</v>
      </c>
      <c r="F2597" s="14">
        <v>1</v>
      </c>
      <c r="G2597" s="14" t="s">
        <v>59</v>
      </c>
      <c r="H2597" s="10">
        <v>2</v>
      </c>
      <c r="I2597" s="13" t="s">
        <v>38</v>
      </c>
      <c r="J2597" s="12" t="s">
        <v>395</v>
      </c>
      <c r="K2597" s="11" t="str">
        <f>VLOOKUP(Table7[[#This Row],[CID]],ALY,2,FALSE)</f>
        <v>Verb Forms/Tense Agreement</v>
      </c>
    </row>
    <row r="2598" spans="1:11" x14ac:dyDescent="0.2">
      <c r="A2598" s="8" t="str">
        <f>Table7[[#This Row],[Test No.]]&amp;Table7[[#This Row],[Section]]&amp;Table7[[#This Row],[Q. No.]]</f>
        <v>P35E47</v>
      </c>
      <c r="B2598" s="8"/>
      <c r="C2598" s="15" t="s">
        <v>115</v>
      </c>
      <c r="D2598" s="6">
        <v>47</v>
      </c>
      <c r="E2598" s="6" t="s">
        <v>31</v>
      </c>
      <c r="F2598" s="14">
        <v>1</v>
      </c>
      <c r="G2598" s="14" t="s">
        <v>59</v>
      </c>
      <c r="H2598" s="10">
        <v>3</v>
      </c>
      <c r="I2598" s="13" t="s">
        <v>39</v>
      </c>
      <c r="J2598" s="12" t="s">
        <v>399</v>
      </c>
      <c r="K2598" s="11" t="str">
        <f>VLOOKUP(Table7[[#This Row],[CID]],ALY,2,FALSE)</f>
        <v>Sentence Fragment</v>
      </c>
    </row>
    <row r="2599" spans="1:11" x14ac:dyDescent="0.2">
      <c r="A2599" s="8" t="str">
        <f>Table7[[#This Row],[Test No.]]&amp;Table7[[#This Row],[Section]]&amp;Table7[[#This Row],[Q. No.]]</f>
        <v>P35E48</v>
      </c>
      <c r="B2599" s="8"/>
      <c r="C2599" s="15" t="s">
        <v>115</v>
      </c>
      <c r="D2599" s="6">
        <v>48</v>
      </c>
      <c r="E2599" s="6" t="s">
        <v>31</v>
      </c>
      <c r="F2599" s="14">
        <v>1</v>
      </c>
      <c r="G2599" s="14" t="s">
        <v>59</v>
      </c>
      <c r="H2599" s="14">
        <v>1</v>
      </c>
      <c r="I2599" s="14" t="s">
        <v>37</v>
      </c>
      <c r="J2599" s="12" t="s">
        <v>389</v>
      </c>
      <c r="K2599" s="11" t="str">
        <f>VLOOKUP(Table7[[#This Row],[CID]],ALY,2,FALSE)</f>
        <v>Colons</v>
      </c>
    </row>
    <row r="2600" spans="1:11" x14ac:dyDescent="0.2">
      <c r="A2600" s="8" t="str">
        <f>Table7[[#This Row],[Test No.]]&amp;Table7[[#This Row],[Section]]&amp;Table7[[#This Row],[Q. No.]]</f>
        <v>P35E49</v>
      </c>
      <c r="B2600" s="8"/>
      <c r="C2600" s="15" t="s">
        <v>115</v>
      </c>
      <c r="D2600" s="6">
        <v>49</v>
      </c>
      <c r="E2600" s="6" t="s">
        <v>31</v>
      </c>
      <c r="F2600" s="14">
        <v>2</v>
      </c>
      <c r="G2600" s="13" t="s">
        <v>57</v>
      </c>
      <c r="H2600" s="10">
        <v>5</v>
      </c>
      <c r="I2600" s="13" t="s">
        <v>41</v>
      </c>
      <c r="J2600" s="12" t="s">
        <v>520</v>
      </c>
      <c r="K2600" s="11" t="str">
        <f>VLOOKUP(Table7[[#This Row],[CID]],ALY,2,FALSE)</f>
        <v>Reorganization</v>
      </c>
    </row>
    <row r="2601" spans="1:11" x14ac:dyDescent="0.2">
      <c r="A2601" s="8" t="str">
        <f>Table7[[#This Row],[Test No.]]&amp;Table7[[#This Row],[Section]]&amp;Table7[[#This Row],[Q. No.]]</f>
        <v>P35E50</v>
      </c>
      <c r="B2601" s="8"/>
      <c r="C2601" s="15" t="s">
        <v>115</v>
      </c>
      <c r="D2601" s="6">
        <v>50</v>
      </c>
      <c r="E2601" s="6" t="s">
        <v>31</v>
      </c>
      <c r="F2601" s="14">
        <v>2</v>
      </c>
      <c r="G2601" s="13" t="s">
        <v>57</v>
      </c>
      <c r="H2601" s="10">
        <v>5</v>
      </c>
      <c r="I2601" s="13" t="s">
        <v>41</v>
      </c>
      <c r="J2601" s="12" t="s">
        <v>518</v>
      </c>
      <c r="K2601" s="11" t="str">
        <f>VLOOKUP(Table7[[#This Row],[CID]],ALY,2,FALSE)</f>
        <v>Unity &amp; Coherence</v>
      </c>
    </row>
    <row r="2602" spans="1:11" x14ac:dyDescent="0.2">
      <c r="A2602" s="8" t="str">
        <f>Table7[[#This Row],[Test No.]]&amp;Table7[[#This Row],[Section]]&amp;Table7[[#This Row],[Q. No.]]</f>
        <v>P35E51</v>
      </c>
      <c r="B2602" s="8"/>
      <c r="C2602" s="15" t="s">
        <v>115</v>
      </c>
      <c r="D2602" s="6">
        <v>51</v>
      </c>
      <c r="E2602" s="6" t="s">
        <v>31</v>
      </c>
      <c r="F2602" s="14">
        <v>2</v>
      </c>
      <c r="G2602" s="13" t="s">
        <v>57</v>
      </c>
      <c r="H2602" s="10">
        <v>6</v>
      </c>
      <c r="I2602" s="13" t="s">
        <v>42</v>
      </c>
      <c r="J2602" s="12" t="s">
        <v>523</v>
      </c>
      <c r="K2602" s="11" t="str">
        <f>VLOOKUP(Table7[[#This Row],[CID]],ALY,2,FALSE)</f>
        <v>Avoiding Ambiguity &amp; Redundancy</v>
      </c>
    </row>
    <row r="2603" spans="1:11" x14ac:dyDescent="0.2">
      <c r="A2603" s="8" t="str">
        <f>Table7[[#This Row],[Test No.]]&amp;Table7[[#This Row],[Section]]&amp;Table7[[#This Row],[Q. No.]]</f>
        <v>P35E52</v>
      </c>
      <c r="B2603" s="8"/>
      <c r="C2603" s="15" t="s">
        <v>115</v>
      </c>
      <c r="D2603" s="6">
        <v>52</v>
      </c>
      <c r="E2603" s="6" t="s">
        <v>31</v>
      </c>
      <c r="F2603" s="14">
        <v>1</v>
      </c>
      <c r="G2603" s="14" t="s">
        <v>59</v>
      </c>
      <c r="H2603" s="10">
        <v>2</v>
      </c>
      <c r="I2603" s="13" t="s">
        <v>38</v>
      </c>
      <c r="J2603" s="12" t="s">
        <v>397</v>
      </c>
      <c r="K2603" s="11" t="str">
        <f>VLOOKUP(Table7[[#This Row],[CID]],ALY,2,FALSE)</f>
        <v>Word Choice</v>
      </c>
    </row>
    <row r="2604" spans="1:11" x14ac:dyDescent="0.2">
      <c r="A2604" s="8" t="str">
        <f>Table7[[#This Row],[Test No.]]&amp;Table7[[#This Row],[Section]]&amp;Table7[[#This Row],[Q. No.]]</f>
        <v>P35E53</v>
      </c>
      <c r="B2604" s="8"/>
      <c r="C2604" s="15" t="s">
        <v>115</v>
      </c>
      <c r="D2604" s="6">
        <v>53</v>
      </c>
      <c r="E2604" s="6" t="s">
        <v>31</v>
      </c>
      <c r="F2604" s="14">
        <v>1</v>
      </c>
      <c r="G2604" s="14" t="s">
        <v>59</v>
      </c>
      <c r="H2604" s="10">
        <v>3</v>
      </c>
      <c r="I2604" s="13" t="s">
        <v>39</v>
      </c>
      <c r="J2604" s="12" t="s">
        <v>402</v>
      </c>
      <c r="K2604" s="11" t="str">
        <f>VLOOKUP(Table7[[#This Row],[CID]],ALY,2,FALSE)</f>
        <v>Faulty Modifier</v>
      </c>
    </row>
    <row r="2605" spans="1:11" x14ac:dyDescent="0.2">
      <c r="A2605" s="8" t="str">
        <f>Table7[[#This Row],[Test No.]]&amp;Table7[[#This Row],[Section]]&amp;Table7[[#This Row],[Q. No.]]</f>
        <v>P35E54</v>
      </c>
      <c r="B2605" s="8"/>
      <c r="C2605" s="15" t="s">
        <v>115</v>
      </c>
      <c r="D2605" s="6">
        <v>54</v>
      </c>
      <c r="E2605" s="6" t="s">
        <v>31</v>
      </c>
      <c r="F2605" s="14">
        <v>2</v>
      </c>
      <c r="G2605" s="13" t="s">
        <v>57</v>
      </c>
      <c r="H2605" s="10">
        <v>6</v>
      </c>
      <c r="I2605" s="13" t="s">
        <v>42</v>
      </c>
      <c r="J2605" s="12" t="s">
        <v>523</v>
      </c>
      <c r="K2605" s="11" t="str">
        <f>VLOOKUP(Table7[[#This Row],[CID]],ALY,2,FALSE)</f>
        <v>Avoiding Ambiguity &amp; Redundancy</v>
      </c>
    </row>
    <row r="2606" spans="1:11" x14ac:dyDescent="0.2">
      <c r="A2606" s="8" t="str">
        <f>Table7[[#This Row],[Test No.]]&amp;Table7[[#This Row],[Section]]&amp;Table7[[#This Row],[Q. No.]]</f>
        <v>P35E55</v>
      </c>
      <c r="B2606" s="8"/>
      <c r="C2606" s="15" t="s">
        <v>115</v>
      </c>
      <c r="D2606" s="6">
        <v>55</v>
      </c>
      <c r="E2606" s="6" t="s">
        <v>31</v>
      </c>
      <c r="F2606" s="14">
        <v>1</v>
      </c>
      <c r="G2606" s="14" t="s">
        <v>59</v>
      </c>
      <c r="H2606" s="10">
        <v>2</v>
      </c>
      <c r="I2606" s="13" t="s">
        <v>38</v>
      </c>
      <c r="J2606" s="12" t="s">
        <v>397</v>
      </c>
      <c r="K2606" s="11" t="str">
        <f>VLOOKUP(Table7[[#This Row],[CID]],ALY,2,FALSE)</f>
        <v>Word Choice</v>
      </c>
    </row>
    <row r="2607" spans="1:11" x14ac:dyDescent="0.2">
      <c r="A2607" s="8" t="str">
        <f>Table7[[#This Row],[Test No.]]&amp;Table7[[#This Row],[Section]]&amp;Table7[[#This Row],[Q. No.]]</f>
        <v>P35E56</v>
      </c>
      <c r="B2607" s="8"/>
      <c r="C2607" s="15" t="s">
        <v>115</v>
      </c>
      <c r="D2607" s="6">
        <v>56</v>
      </c>
      <c r="E2607" s="6" t="s">
        <v>31</v>
      </c>
      <c r="F2607" s="14">
        <v>2</v>
      </c>
      <c r="G2607" s="13" t="s">
        <v>57</v>
      </c>
      <c r="H2607" s="10">
        <v>4</v>
      </c>
      <c r="I2607" s="13" t="s">
        <v>40</v>
      </c>
      <c r="J2607" s="12" t="s">
        <v>514</v>
      </c>
      <c r="K2607" s="11" t="str">
        <f>VLOOKUP(Table7[[#This Row],[CID]],ALY,2,FALSE)</f>
        <v>Relation to Paragraph/Essay</v>
      </c>
    </row>
    <row r="2608" spans="1:11" x14ac:dyDescent="0.2">
      <c r="A2608" s="8" t="str">
        <f>Table7[[#This Row],[Test No.]]&amp;Table7[[#This Row],[Section]]&amp;Table7[[#This Row],[Q. No.]]</f>
        <v>P35E57</v>
      </c>
      <c r="B2608" s="8"/>
      <c r="C2608" s="15" t="s">
        <v>115</v>
      </c>
      <c r="D2608" s="6">
        <v>57</v>
      </c>
      <c r="E2608" s="6" t="s">
        <v>31</v>
      </c>
      <c r="F2608" s="14">
        <v>1</v>
      </c>
      <c r="G2608" s="14" t="s">
        <v>59</v>
      </c>
      <c r="H2608" s="10">
        <v>3</v>
      </c>
      <c r="I2608" s="13" t="s">
        <v>39</v>
      </c>
      <c r="J2608" s="12" t="s">
        <v>402</v>
      </c>
      <c r="K2608" s="11" t="str">
        <f>VLOOKUP(Table7[[#This Row],[CID]],ALY,2,FALSE)</f>
        <v>Faulty Modifier</v>
      </c>
    </row>
    <row r="2609" spans="1:11" x14ac:dyDescent="0.2">
      <c r="A2609" s="8" t="str">
        <f>Table7[[#This Row],[Test No.]]&amp;Table7[[#This Row],[Section]]&amp;Table7[[#This Row],[Q. No.]]</f>
        <v>P35E58</v>
      </c>
      <c r="B2609" s="8"/>
      <c r="C2609" s="15" t="s">
        <v>115</v>
      </c>
      <c r="D2609" s="6">
        <v>58</v>
      </c>
      <c r="E2609" s="6" t="s">
        <v>31</v>
      </c>
      <c r="F2609" s="14">
        <v>2</v>
      </c>
      <c r="G2609" s="13" t="s">
        <v>57</v>
      </c>
      <c r="H2609" s="10">
        <v>5</v>
      </c>
      <c r="I2609" s="13" t="s">
        <v>41</v>
      </c>
      <c r="J2609" s="12" t="s">
        <v>518</v>
      </c>
      <c r="K2609" s="11" t="str">
        <f>VLOOKUP(Table7[[#This Row],[CID]],ALY,2,FALSE)</f>
        <v>Unity &amp; Coherence</v>
      </c>
    </row>
    <row r="2610" spans="1:11" x14ac:dyDescent="0.2">
      <c r="A2610" s="8" t="str">
        <f>Table7[[#This Row],[Test No.]]&amp;Table7[[#This Row],[Section]]&amp;Table7[[#This Row],[Q. No.]]</f>
        <v>P35E59</v>
      </c>
      <c r="B2610" s="8"/>
      <c r="C2610" s="15" t="s">
        <v>115</v>
      </c>
      <c r="D2610" s="6">
        <v>59</v>
      </c>
      <c r="E2610" s="6" t="s">
        <v>31</v>
      </c>
      <c r="F2610" s="14">
        <v>2</v>
      </c>
      <c r="G2610" s="13" t="s">
        <v>57</v>
      </c>
      <c r="H2610" s="10">
        <v>6</v>
      </c>
      <c r="I2610" s="13" t="s">
        <v>42</v>
      </c>
      <c r="J2610" s="12" t="s">
        <v>523</v>
      </c>
      <c r="K2610" s="11" t="str">
        <f>VLOOKUP(Table7[[#This Row],[CID]],ALY,2,FALSE)</f>
        <v>Avoiding Ambiguity &amp; Redundancy</v>
      </c>
    </row>
    <row r="2611" spans="1:11" x14ac:dyDescent="0.2">
      <c r="A2611" s="8" t="str">
        <f>Table7[[#This Row],[Test No.]]&amp;Table7[[#This Row],[Section]]&amp;Table7[[#This Row],[Q. No.]]</f>
        <v>P35E60</v>
      </c>
      <c r="B2611" s="8"/>
      <c r="C2611" s="15" t="s">
        <v>115</v>
      </c>
      <c r="D2611" s="6">
        <v>60</v>
      </c>
      <c r="E2611" s="6" t="s">
        <v>31</v>
      </c>
      <c r="F2611" s="14">
        <v>2</v>
      </c>
      <c r="G2611" s="13" t="s">
        <v>57</v>
      </c>
      <c r="H2611" s="10">
        <v>4</v>
      </c>
      <c r="I2611" s="13" t="s">
        <v>40</v>
      </c>
      <c r="J2611" s="12" t="s">
        <v>513</v>
      </c>
      <c r="K2611" s="11" t="str">
        <f>VLOOKUP(Table7[[#This Row],[CID]],ALY,2,FALSE)</f>
        <v>Writer's Goal</v>
      </c>
    </row>
    <row r="2612" spans="1:11" x14ac:dyDescent="0.2">
      <c r="A2612" s="8" t="str">
        <f>Table7[[#This Row],[Test No.]]&amp;Table7[[#This Row],[Section]]&amp;Table7[[#This Row],[Q. No.]]</f>
        <v>P35E61</v>
      </c>
      <c r="B2612" s="8"/>
      <c r="C2612" s="15" t="s">
        <v>115</v>
      </c>
      <c r="D2612" s="6">
        <v>61</v>
      </c>
      <c r="E2612" s="6" t="s">
        <v>31</v>
      </c>
      <c r="F2612" s="14">
        <v>2</v>
      </c>
      <c r="G2612" s="13" t="s">
        <v>57</v>
      </c>
      <c r="H2612" s="10">
        <v>6</v>
      </c>
      <c r="I2612" s="13" t="s">
        <v>42</v>
      </c>
      <c r="J2612" s="12" t="s">
        <v>523</v>
      </c>
      <c r="K2612" s="11" t="str">
        <f>VLOOKUP(Table7[[#This Row],[CID]],ALY,2,FALSE)</f>
        <v>Avoiding Ambiguity &amp; Redundancy</v>
      </c>
    </row>
    <row r="2613" spans="1:11" x14ac:dyDescent="0.2">
      <c r="A2613" s="8" t="str">
        <f>Table7[[#This Row],[Test No.]]&amp;Table7[[#This Row],[Section]]&amp;Table7[[#This Row],[Q. No.]]</f>
        <v>P35E62</v>
      </c>
      <c r="B2613" s="8"/>
      <c r="C2613" s="15" t="s">
        <v>115</v>
      </c>
      <c r="D2613" s="6">
        <v>62</v>
      </c>
      <c r="E2613" s="6" t="s">
        <v>31</v>
      </c>
      <c r="F2613" s="14">
        <v>2</v>
      </c>
      <c r="G2613" s="13" t="s">
        <v>57</v>
      </c>
      <c r="H2613" s="10">
        <v>6</v>
      </c>
      <c r="I2613" s="13" t="s">
        <v>42</v>
      </c>
      <c r="J2613" s="12" t="s">
        <v>523</v>
      </c>
      <c r="K2613" s="11" t="str">
        <f>VLOOKUP(Table7[[#This Row],[CID]],ALY,2,FALSE)</f>
        <v>Avoiding Ambiguity &amp; Redundancy</v>
      </c>
    </row>
    <row r="2614" spans="1:11" x14ac:dyDescent="0.2">
      <c r="A2614" s="8" t="str">
        <f>Table7[[#This Row],[Test No.]]&amp;Table7[[#This Row],[Section]]&amp;Table7[[#This Row],[Q. No.]]</f>
        <v>P35E63</v>
      </c>
      <c r="B2614" s="8"/>
      <c r="C2614" s="15" t="s">
        <v>115</v>
      </c>
      <c r="D2614" s="6">
        <v>63</v>
      </c>
      <c r="E2614" s="6" t="s">
        <v>31</v>
      </c>
      <c r="F2614" s="14">
        <v>2</v>
      </c>
      <c r="G2614" s="13" t="s">
        <v>57</v>
      </c>
      <c r="H2614" s="10">
        <v>5</v>
      </c>
      <c r="I2614" s="13" t="s">
        <v>41</v>
      </c>
      <c r="J2614" s="12" t="s">
        <v>518</v>
      </c>
      <c r="K2614" s="11" t="str">
        <f>VLOOKUP(Table7[[#This Row],[CID]],ALY,2,FALSE)</f>
        <v>Unity &amp; Coherence</v>
      </c>
    </row>
    <row r="2615" spans="1:11" x14ac:dyDescent="0.2">
      <c r="A2615" s="8" t="str">
        <f>Table7[[#This Row],[Test No.]]&amp;Table7[[#This Row],[Section]]&amp;Table7[[#This Row],[Q. No.]]</f>
        <v>P35E64</v>
      </c>
      <c r="B2615" s="8"/>
      <c r="C2615" s="15" t="s">
        <v>115</v>
      </c>
      <c r="D2615" s="6">
        <v>64</v>
      </c>
      <c r="E2615" s="6" t="s">
        <v>31</v>
      </c>
      <c r="F2615" s="14">
        <v>1</v>
      </c>
      <c r="G2615" s="14" t="s">
        <v>59</v>
      </c>
      <c r="H2615" s="10">
        <v>2</v>
      </c>
      <c r="I2615" s="13" t="s">
        <v>38</v>
      </c>
      <c r="J2615" s="12" t="s">
        <v>398</v>
      </c>
      <c r="K2615" s="11" t="str">
        <f>VLOOKUP(Table7[[#This Row],[CID]],ALY,2,FALSE)</f>
        <v>Idioms</v>
      </c>
    </row>
    <row r="2616" spans="1:11" x14ac:dyDescent="0.2">
      <c r="A2616" s="8" t="str">
        <f>Table7[[#This Row],[Test No.]]&amp;Table7[[#This Row],[Section]]&amp;Table7[[#This Row],[Q. No.]]</f>
        <v>P35E65</v>
      </c>
      <c r="B2616" s="8"/>
      <c r="C2616" s="15" t="s">
        <v>115</v>
      </c>
      <c r="D2616" s="6">
        <v>65</v>
      </c>
      <c r="E2616" s="6" t="s">
        <v>31</v>
      </c>
      <c r="F2616" s="14">
        <v>1</v>
      </c>
      <c r="G2616" s="14" t="s">
        <v>59</v>
      </c>
      <c r="H2616" s="10">
        <v>2</v>
      </c>
      <c r="I2616" s="13" t="s">
        <v>38</v>
      </c>
      <c r="J2616" s="12" t="s">
        <v>395</v>
      </c>
      <c r="K2616" s="11" t="str">
        <f>VLOOKUP(Table7[[#This Row],[CID]],ALY,2,FALSE)</f>
        <v>Verb Forms/Tense Agreement</v>
      </c>
    </row>
    <row r="2617" spans="1:11" x14ac:dyDescent="0.2">
      <c r="A2617" s="8" t="str">
        <f>Table7[[#This Row],[Test No.]]&amp;Table7[[#This Row],[Section]]&amp;Table7[[#This Row],[Q. No.]]</f>
        <v>P35E66</v>
      </c>
      <c r="B2617" s="8"/>
      <c r="C2617" s="15" t="s">
        <v>115</v>
      </c>
      <c r="D2617" s="6">
        <v>66</v>
      </c>
      <c r="E2617" s="6" t="s">
        <v>31</v>
      </c>
      <c r="F2617" s="14">
        <v>2</v>
      </c>
      <c r="G2617" s="13" t="s">
        <v>57</v>
      </c>
      <c r="H2617" s="10">
        <v>6</v>
      </c>
      <c r="I2617" s="13" t="s">
        <v>42</v>
      </c>
      <c r="J2617" s="12" t="s">
        <v>523</v>
      </c>
      <c r="K2617" s="11" t="str">
        <f>VLOOKUP(Table7[[#This Row],[CID]],ALY,2,FALSE)</f>
        <v>Avoiding Ambiguity &amp; Redundancy</v>
      </c>
    </row>
    <row r="2618" spans="1:11" x14ac:dyDescent="0.2">
      <c r="A2618" s="8" t="str">
        <f>Table7[[#This Row],[Test No.]]&amp;Table7[[#This Row],[Section]]&amp;Table7[[#This Row],[Q. No.]]</f>
        <v>P35E67</v>
      </c>
      <c r="B2618" s="8"/>
      <c r="C2618" s="15" t="s">
        <v>115</v>
      </c>
      <c r="D2618" s="6">
        <v>67</v>
      </c>
      <c r="E2618" s="6" t="s">
        <v>31</v>
      </c>
      <c r="F2618" s="14">
        <v>2</v>
      </c>
      <c r="G2618" s="13" t="s">
        <v>57</v>
      </c>
      <c r="H2618" s="10">
        <v>6</v>
      </c>
      <c r="I2618" s="13" t="s">
        <v>42</v>
      </c>
      <c r="J2618" s="12" t="s">
        <v>523</v>
      </c>
      <c r="K2618" s="11" t="str">
        <f>VLOOKUP(Table7[[#This Row],[CID]],ALY,2,FALSE)</f>
        <v>Avoiding Ambiguity &amp; Redundancy</v>
      </c>
    </row>
    <row r="2619" spans="1:11" x14ac:dyDescent="0.2">
      <c r="A2619" s="8" t="str">
        <f>Table7[[#This Row],[Test No.]]&amp;Table7[[#This Row],[Section]]&amp;Table7[[#This Row],[Q. No.]]</f>
        <v>P35E68</v>
      </c>
      <c r="B2619" s="8"/>
      <c r="C2619" s="15" t="s">
        <v>115</v>
      </c>
      <c r="D2619" s="6">
        <v>68</v>
      </c>
      <c r="E2619" s="6" t="s">
        <v>31</v>
      </c>
      <c r="F2619" s="14">
        <v>1</v>
      </c>
      <c r="G2619" s="14" t="s">
        <v>59</v>
      </c>
      <c r="H2619" s="10">
        <v>2</v>
      </c>
      <c r="I2619" s="13" t="s">
        <v>38</v>
      </c>
      <c r="J2619" s="12" t="s">
        <v>394</v>
      </c>
      <c r="K2619" s="11" t="str">
        <f>VLOOKUP(Table7[[#This Row],[CID]],ALY,2,FALSE)</f>
        <v>Pronouns</v>
      </c>
    </row>
    <row r="2620" spans="1:11" x14ac:dyDescent="0.2">
      <c r="A2620" s="8" t="str">
        <f>Table7[[#This Row],[Test No.]]&amp;Table7[[#This Row],[Section]]&amp;Table7[[#This Row],[Q. No.]]</f>
        <v>P35E69</v>
      </c>
      <c r="B2620" s="8"/>
      <c r="C2620" s="15" t="s">
        <v>115</v>
      </c>
      <c r="D2620" s="6">
        <v>69</v>
      </c>
      <c r="E2620" s="6" t="s">
        <v>31</v>
      </c>
      <c r="F2620" s="14">
        <v>1</v>
      </c>
      <c r="G2620" s="14" t="s">
        <v>59</v>
      </c>
      <c r="H2620" s="10">
        <v>2</v>
      </c>
      <c r="I2620" s="13" t="s">
        <v>38</v>
      </c>
      <c r="J2620" s="12" t="s">
        <v>395</v>
      </c>
      <c r="K2620" s="11" t="str">
        <f>VLOOKUP(Table7[[#This Row],[CID]],ALY,2,FALSE)</f>
        <v>Verb Forms/Tense Agreement</v>
      </c>
    </row>
    <row r="2621" spans="1:11" x14ac:dyDescent="0.2">
      <c r="A2621" s="8" t="str">
        <f>Table7[[#This Row],[Test No.]]&amp;Table7[[#This Row],[Section]]&amp;Table7[[#This Row],[Q. No.]]</f>
        <v>P35E70</v>
      </c>
      <c r="B2621" s="8"/>
      <c r="C2621" s="15" t="s">
        <v>115</v>
      </c>
      <c r="D2621" s="6">
        <v>70</v>
      </c>
      <c r="E2621" s="6" t="s">
        <v>31</v>
      </c>
      <c r="F2621" s="14">
        <v>2</v>
      </c>
      <c r="G2621" s="13" t="s">
        <v>57</v>
      </c>
      <c r="H2621" s="10">
        <v>6</v>
      </c>
      <c r="I2621" s="13" t="s">
        <v>42</v>
      </c>
      <c r="J2621" s="12" t="s">
        <v>522</v>
      </c>
      <c r="K2621" s="11" t="str">
        <f>VLOOKUP(Table7[[#This Row],[CID]],ALY,2,FALSE)</f>
        <v>Effectiveness</v>
      </c>
    </row>
    <row r="2622" spans="1:11" x14ac:dyDescent="0.2">
      <c r="A2622" s="8" t="str">
        <f>Table7[[#This Row],[Test No.]]&amp;Table7[[#This Row],[Section]]&amp;Table7[[#This Row],[Q. No.]]</f>
        <v>P35E71</v>
      </c>
      <c r="B2622" s="8"/>
      <c r="C2622" s="15" t="s">
        <v>115</v>
      </c>
      <c r="D2622" s="6">
        <v>71</v>
      </c>
      <c r="E2622" s="6" t="s">
        <v>31</v>
      </c>
      <c r="F2622" s="14">
        <v>1</v>
      </c>
      <c r="G2622" s="14" t="s">
        <v>59</v>
      </c>
      <c r="H2622" s="10">
        <v>2</v>
      </c>
      <c r="I2622" s="13" t="s">
        <v>38</v>
      </c>
      <c r="J2622" s="12" t="s">
        <v>397</v>
      </c>
      <c r="K2622" s="11" t="str">
        <f>VLOOKUP(Table7[[#This Row],[CID]],ALY,2,FALSE)</f>
        <v>Word Choice</v>
      </c>
    </row>
    <row r="2623" spans="1:11" x14ac:dyDescent="0.2">
      <c r="A2623" s="8" t="str">
        <f>Table7[[#This Row],[Test No.]]&amp;Table7[[#This Row],[Section]]&amp;Table7[[#This Row],[Q. No.]]</f>
        <v>P35E72</v>
      </c>
      <c r="B2623" s="8"/>
      <c r="C2623" s="15" t="s">
        <v>115</v>
      </c>
      <c r="D2623" s="6">
        <v>72</v>
      </c>
      <c r="E2623" s="6" t="s">
        <v>31</v>
      </c>
      <c r="F2623" s="14">
        <v>2</v>
      </c>
      <c r="G2623" s="13" t="s">
        <v>57</v>
      </c>
      <c r="H2623" s="10">
        <v>4</v>
      </c>
      <c r="I2623" s="13" t="s">
        <v>40</v>
      </c>
      <c r="J2623" s="12" t="s">
        <v>512</v>
      </c>
      <c r="K2623" s="11" t="str">
        <f>VLOOKUP(Table7[[#This Row],[CID]],ALY,2,FALSE)</f>
        <v>Additional Detail &amp; Evidence</v>
      </c>
    </row>
    <row r="2624" spans="1:11" x14ac:dyDescent="0.2">
      <c r="A2624" s="8" t="str">
        <f>Table7[[#This Row],[Test No.]]&amp;Table7[[#This Row],[Section]]&amp;Table7[[#This Row],[Q. No.]]</f>
        <v>P35E73</v>
      </c>
      <c r="B2624" s="8"/>
      <c r="C2624" s="15" t="s">
        <v>115</v>
      </c>
      <c r="D2624" s="6">
        <v>73</v>
      </c>
      <c r="E2624" s="6" t="s">
        <v>31</v>
      </c>
      <c r="F2624" s="14">
        <v>2</v>
      </c>
      <c r="G2624" s="13" t="s">
        <v>57</v>
      </c>
      <c r="H2624" s="10">
        <v>5</v>
      </c>
      <c r="I2624" s="13" t="s">
        <v>41</v>
      </c>
      <c r="J2624" s="12" t="s">
        <v>518</v>
      </c>
      <c r="K2624" s="11" t="str">
        <f>VLOOKUP(Table7[[#This Row],[CID]],ALY,2,FALSE)</f>
        <v>Unity &amp; Coherence</v>
      </c>
    </row>
    <row r="2625" spans="1:11" x14ac:dyDescent="0.2">
      <c r="A2625" s="8" t="str">
        <f>Table7[[#This Row],[Test No.]]&amp;Table7[[#This Row],[Section]]&amp;Table7[[#This Row],[Q. No.]]</f>
        <v>P35E74</v>
      </c>
      <c r="B2625" s="8"/>
      <c r="C2625" s="15" t="s">
        <v>115</v>
      </c>
      <c r="D2625" s="6">
        <v>74</v>
      </c>
      <c r="E2625" s="6" t="s">
        <v>31</v>
      </c>
      <c r="F2625" s="14">
        <v>2</v>
      </c>
      <c r="G2625" s="13" t="s">
        <v>57</v>
      </c>
      <c r="H2625" s="10">
        <v>4</v>
      </c>
      <c r="I2625" s="13" t="s">
        <v>40</v>
      </c>
      <c r="J2625" s="12" t="s">
        <v>513</v>
      </c>
      <c r="K2625" s="11" t="str">
        <f>VLOOKUP(Table7[[#This Row],[CID]],ALY,2,FALSE)</f>
        <v>Writer's Goal</v>
      </c>
    </row>
    <row r="2626" spans="1:11" x14ac:dyDescent="0.2">
      <c r="A2626" s="8" t="str">
        <f>Table7[[#This Row],[Test No.]]&amp;Table7[[#This Row],[Section]]&amp;Table7[[#This Row],[Q. No.]]</f>
        <v>P35E75</v>
      </c>
      <c r="B2626" s="8"/>
      <c r="C2626" s="15" t="s">
        <v>115</v>
      </c>
      <c r="D2626" s="6">
        <v>75</v>
      </c>
      <c r="E2626" s="6" t="s">
        <v>31</v>
      </c>
      <c r="F2626" s="14">
        <v>2</v>
      </c>
      <c r="G2626" s="13" t="s">
        <v>57</v>
      </c>
      <c r="H2626" s="10">
        <v>5</v>
      </c>
      <c r="I2626" s="13" t="s">
        <v>41</v>
      </c>
      <c r="J2626" s="12" t="s">
        <v>520</v>
      </c>
      <c r="K2626" s="11" t="str">
        <f>VLOOKUP(Table7[[#This Row],[CID]],ALY,2,FALSE)</f>
        <v>Reorganization</v>
      </c>
    </row>
    <row r="2627" spans="1:11" x14ac:dyDescent="0.2">
      <c r="A2627" s="8" t="str">
        <f>Table7[[#This Row],[Test No.]]&amp;Table7[[#This Row],[Section]]&amp;Table7[[#This Row],[Q. No.]]</f>
        <v>P36E1</v>
      </c>
      <c r="B2627" s="8"/>
      <c r="C2627" s="15" t="s">
        <v>114</v>
      </c>
      <c r="D2627" s="6">
        <v>1</v>
      </c>
      <c r="E2627" s="10" t="s">
        <v>31</v>
      </c>
      <c r="F2627" s="14">
        <v>1</v>
      </c>
      <c r="G2627" s="14" t="s">
        <v>59</v>
      </c>
      <c r="H2627" s="10">
        <v>2</v>
      </c>
      <c r="I2627" s="13" t="s">
        <v>38</v>
      </c>
      <c r="J2627" s="12" t="s">
        <v>395</v>
      </c>
      <c r="K2627" s="11" t="str">
        <f>VLOOKUP(Table7[[#This Row],[CID]],ALY,2,FALSE)</f>
        <v>Verb Forms/Tense Agreement</v>
      </c>
    </row>
    <row r="2628" spans="1:11" x14ac:dyDescent="0.2">
      <c r="A2628" s="8" t="str">
        <f>Table7[[#This Row],[Test No.]]&amp;Table7[[#This Row],[Section]]&amp;Table7[[#This Row],[Q. No.]]</f>
        <v>P36E2</v>
      </c>
      <c r="B2628" s="8"/>
      <c r="C2628" s="15" t="s">
        <v>114</v>
      </c>
      <c r="D2628" s="6">
        <v>2</v>
      </c>
      <c r="E2628" s="10" t="s">
        <v>31</v>
      </c>
      <c r="F2628" s="14">
        <v>2</v>
      </c>
      <c r="G2628" s="13" t="s">
        <v>57</v>
      </c>
      <c r="H2628" s="10">
        <v>6</v>
      </c>
      <c r="I2628" s="13" t="s">
        <v>42</v>
      </c>
      <c r="J2628" s="12" t="s">
        <v>523</v>
      </c>
      <c r="K2628" s="11" t="str">
        <f>VLOOKUP(Table7[[#This Row],[CID]],ALY,2,FALSE)</f>
        <v>Avoiding Ambiguity &amp; Redundancy</v>
      </c>
    </row>
    <row r="2629" spans="1:11" x14ac:dyDescent="0.2">
      <c r="A2629" s="8" t="str">
        <f>Table7[[#This Row],[Test No.]]&amp;Table7[[#This Row],[Section]]&amp;Table7[[#This Row],[Q. No.]]</f>
        <v>P36E3</v>
      </c>
      <c r="B2629" s="8"/>
      <c r="C2629" s="15" t="s">
        <v>114</v>
      </c>
      <c r="D2629" s="6">
        <v>3</v>
      </c>
      <c r="E2629" s="10" t="s">
        <v>31</v>
      </c>
      <c r="F2629" s="14">
        <v>1</v>
      </c>
      <c r="G2629" s="14" t="s">
        <v>59</v>
      </c>
      <c r="H2629" s="10">
        <v>2</v>
      </c>
      <c r="I2629" s="13" t="s">
        <v>38</v>
      </c>
      <c r="J2629" s="12" t="s">
        <v>394</v>
      </c>
      <c r="K2629" s="11" t="str">
        <f>VLOOKUP(Table7[[#This Row],[CID]],ALY,2,FALSE)</f>
        <v>Pronouns</v>
      </c>
    </row>
    <row r="2630" spans="1:11" x14ac:dyDescent="0.2">
      <c r="A2630" s="8" t="str">
        <f>Table7[[#This Row],[Test No.]]&amp;Table7[[#This Row],[Section]]&amp;Table7[[#This Row],[Q. No.]]</f>
        <v>P36E4</v>
      </c>
      <c r="B2630" s="8"/>
      <c r="C2630" s="15" t="s">
        <v>114</v>
      </c>
      <c r="D2630" s="6">
        <v>4</v>
      </c>
      <c r="E2630" s="10" t="s">
        <v>31</v>
      </c>
      <c r="F2630" s="14">
        <v>1</v>
      </c>
      <c r="G2630" s="14" t="s">
        <v>59</v>
      </c>
      <c r="H2630" s="10">
        <v>2</v>
      </c>
      <c r="I2630" s="13" t="s">
        <v>38</v>
      </c>
      <c r="J2630" s="12" t="s">
        <v>395</v>
      </c>
      <c r="K2630" s="11" t="str">
        <f>VLOOKUP(Table7[[#This Row],[CID]],ALY,2,FALSE)</f>
        <v>Verb Forms/Tense Agreement</v>
      </c>
    </row>
    <row r="2631" spans="1:11" x14ac:dyDescent="0.2">
      <c r="A2631" s="8" t="str">
        <f>Table7[[#This Row],[Test No.]]&amp;Table7[[#This Row],[Section]]&amp;Table7[[#This Row],[Q. No.]]</f>
        <v>P36E5</v>
      </c>
      <c r="B2631" s="8"/>
      <c r="C2631" s="15" t="s">
        <v>114</v>
      </c>
      <c r="D2631" s="6">
        <v>5</v>
      </c>
      <c r="E2631" s="10" t="s">
        <v>31</v>
      </c>
      <c r="F2631" s="14">
        <v>2</v>
      </c>
      <c r="G2631" s="13" t="s">
        <v>57</v>
      </c>
      <c r="H2631" s="10">
        <v>4</v>
      </c>
      <c r="I2631" s="13" t="s">
        <v>40</v>
      </c>
      <c r="J2631" s="12" t="s">
        <v>516</v>
      </c>
      <c r="K2631" s="11" t="str">
        <f>VLOOKUP(Table7[[#This Row],[CID]],ALY,2,FALSE)</f>
        <v>Transitions &amp; Topic Sentences</v>
      </c>
    </row>
    <row r="2632" spans="1:11" x14ac:dyDescent="0.2">
      <c r="A2632" s="8" t="str">
        <f>Table7[[#This Row],[Test No.]]&amp;Table7[[#This Row],[Section]]&amp;Table7[[#This Row],[Q. No.]]</f>
        <v>P36E6</v>
      </c>
      <c r="B2632" s="8"/>
      <c r="C2632" s="15" t="s">
        <v>114</v>
      </c>
      <c r="D2632" s="6">
        <v>6</v>
      </c>
      <c r="E2632" s="10" t="s">
        <v>31</v>
      </c>
      <c r="F2632" s="14">
        <v>2</v>
      </c>
      <c r="G2632" s="13" t="s">
        <v>57</v>
      </c>
      <c r="H2632" s="10">
        <v>6</v>
      </c>
      <c r="I2632" s="13" t="s">
        <v>42</v>
      </c>
      <c r="J2632" s="12" t="s">
        <v>523</v>
      </c>
      <c r="K2632" s="11" t="str">
        <f>VLOOKUP(Table7[[#This Row],[CID]],ALY,2,FALSE)</f>
        <v>Avoiding Ambiguity &amp; Redundancy</v>
      </c>
    </row>
    <row r="2633" spans="1:11" x14ac:dyDescent="0.2">
      <c r="A2633" s="8" t="str">
        <f>Table7[[#This Row],[Test No.]]&amp;Table7[[#This Row],[Section]]&amp;Table7[[#This Row],[Q. No.]]</f>
        <v>P36E7</v>
      </c>
      <c r="B2633" s="8"/>
      <c r="C2633" s="15" t="s">
        <v>114</v>
      </c>
      <c r="D2633" s="6">
        <v>7</v>
      </c>
      <c r="E2633" s="10" t="s">
        <v>31</v>
      </c>
      <c r="F2633" s="14">
        <v>1</v>
      </c>
      <c r="G2633" s="14" t="s">
        <v>59</v>
      </c>
      <c r="H2633" s="10">
        <v>3</v>
      </c>
      <c r="I2633" s="13" t="s">
        <v>39</v>
      </c>
      <c r="J2633" s="12" t="s">
        <v>401</v>
      </c>
      <c r="K2633" s="11" t="str">
        <f>VLOOKUP(Table7[[#This Row],[CID]],ALY,2,FALSE)</f>
        <v>Parallel Construction</v>
      </c>
    </row>
    <row r="2634" spans="1:11" x14ac:dyDescent="0.2">
      <c r="A2634" s="8" t="str">
        <f>Table7[[#This Row],[Test No.]]&amp;Table7[[#This Row],[Section]]&amp;Table7[[#This Row],[Q. No.]]</f>
        <v>P36E8</v>
      </c>
      <c r="B2634" s="8"/>
      <c r="C2634" s="15" t="s">
        <v>114</v>
      </c>
      <c r="D2634" s="6">
        <v>8</v>
      </c>
      <c r="E2634" s="10" t="s">
        <v>31</v>
      </c>
      <c r="F2634" s="14">
        <v>2</v>
      </c>
      <c r="G2634" s="13" t="s">
        <v>57</v>
      </c>
      <c r="H2634" s="10">
        <v>5</v>
      </c>
      <c r="I2634" s="13" t="s">
        <v>41</v>
      </c>
      <c r="J2634" s="12" t="s">
        <v>520</v>
      </c>
      <c r="K2634" s="11" t="str">
        <f>VLOOKUP(Table7[[#This Row],[CID]],ALY,2,FALSE)</f>
        <v>Reorganization</v>
      </c>
    </row>
    <row r="2635" spans="1:11" x14ac:dyDescent="0.2">
      <c r="A2635" s="8" t="str">
        <f>Table7[[#This Row],[Test No.]]&amp;Table7[[#This Row],[Section]]&amp;Table7[[#This Row],[Q. No.]]</f>
        <v>P36E9</v>
      </c>
      <c r="B2635" s="8"/>
      <c r="C2635" s="15" t="s">
        <v>114</v>
      </c>
      <c r="D2635" s="6">
        <v>9</v>
      </c>
      <c r="E2635" s="10" t="s">
        <v>31</v>
      </c>
      <c r="F2635" s="14">
        <v>2</v>
      </c>
      <c r="G2635" s="13" t="s">
        <v>57</v>
      </c>
      <c r="H2635" s="10">
        <v>5</v>
      </c>
      <c r="I2635" s="13" t="s">
        <v>41</v>
      </c>
      <c r="J2635" s="12" t="s">
        <v>518</v>
      </c>
      <c r="K2635" s="11" t="str">
        <f>VLOOKUP(Table7[[#This Row],[CID]],ALY,2,FALSE)</f>
        <v>Unity &amp; Coherence</v>
      </c>
    </row>
    <row r="2636" spans="1:11" x14ac:dyDescent="0.2">
      <c r="A2636" s="8" t="str">
        <f>Table7[[#This Row],[Test No.]]&amp;Table7[[#This Row],[Section]]&amp;Table7[[#This Row],[Q. No.]]</f>
        <v>P36E10</v>
      </c>
      <c r="B2636" s="8"/>
      <c r="C2636" s="15" t="s">
        <v>114</v>
      </c>
      <c r="D2636" s="6">
        <v>10</v>
      </c>
      <c r="E2636" s="10" t="s">
        <v>31</v>
      </c>
      <c r="F2636" s="14">
        <v>2</v>
      </c>
      <c r="G2636" s="13" t="s">
        <v>57</v>
      </c>
      <c r="H2636" s="10">
        <v>5</v>
      </c>
      <c r="I2636" s="13" t="s">
        <v>41</v>
      </c>
      <c r="J2636" s="12" t="s">
        <v>518</v>
      </c>
      <c r="K2636" s="11" t="str">
        <f>VLOOKUP(Table7[[#This Row],[CID]],ALY,2,FALSE)</f>
        <v>Unity &amp; Coherence</v>
      </c>
    </row>
    <row r="2637" spans="1:11" x14ac:dyDescent="0.2">
      <c r="A2637" s="8" t="str">
        <f>Table7[[#This Row],[Test No.]]&amp;Table7[[#This Row],[Section]]&amp;Table7[[#This Row],[Q. No.]]</f>
        <v>P36E11</v>
      </c>
      <c r="B2637" s="8"/>
      <c r="C2637" s="15" t="s">
        <v>114</v>
      </c>
      <c r="D2637" s="6">
        <v>11</v>
      </c>
      <c r="E2637" s="10" t="s">
        <v>31</v>
      </c>
      <c r="F2637" s="14">
        <v>1</v>
      </c>
      <c r="G2637" s="14" t="s">
        <v>59</v>
      </c>
      <c r="H2637" s="10">
        <v>3</v>
      </c>
      <c r="I2637" s="13" t="s">
        <v>39</v>
      </c>
      <c r="J2637" s="12" t="s">
        <v>400</v>
      </c>
      <c r="K2637" s="11" t="str">
        <f>VLOOKUP(Table7[[#This Row],[CID]],ALY,2,FALSE)</f>
        <v>Run-On Sentence</v>
      </c>
    </row>
    <row r="2638" spans="1:11" x14ac:dyDescent="0.2">
      <c r="A2638" s="8" t="str">
        <f>Table7[[#This Row],[Test No.]]&amp;Table7[[#This Row],[Section]]&amp;Table7[[#This Row],[Q. No.]]</f>
        <v>P36E12</v>
      </c>
      <c r="B2638" s="8"/>
      <c r="C2638" s="15" t="s">
        <v>114</v>
      </c>
      <c r="D2638" s="6">
        <v>12</v>
      </c>
      <c r="E2638" s="10" t="s">
        <v>31</v>
      </c>
      <c r="F2638" s="14">
        <v>1</v>
      </c>
      <c r="G2638" s="14" t="s">
        <v>59</v>
      </c>
      <c r="H2638" s="10">
        <v>2</v>
      </c>
      <c r="I2638" s="13" t="s">
        <v>38</v>
      </c>
      <c r="J2638" s="12" t="s">
        <v>394</v>
      </c>
      <c r="K2638" s="11" t="str">
        <f>VLOOKUP(Table7[[#This Row],[CID]],ALY,2,FALSE)</f>
        <v>Pronouns</v>
      </c>
    </row>
    <row r="2639" spans="1:11" x14ac:dyDescent="0.2">
      <c r="A2639" s="8" t="str">
        <f>Table7[[#This Row],[Test No.]]&amp;Table7[[#This Row],[Section]]&amp;Table7[[#This Row],[Q. No.]]</f>
        <v>P36E13</v>
      </c>
      <c r="B2639" s="8"/>
      <c r="C2639" s="15" t="s">
        <v>114</v>
      </c>
      <c r="D2639" s="6">
        <v>13</v>
      </c>
      <c r="E2639" s="10" t="s">
        <v>31</v>
      </c>
      <c r="F2639" s="14">
        <v>2</v>
      </c>
      <c r="G2639" s="13" t="s">
        <v>57</v>
      </c>
      <c r="H2639" s="10">
        <v>4</v>
      </c>
      <c r="I2639" s="13" t="s">
        <v>40</v>
      </c>
      <c r="J2639" s="12" t="s">
        <v>516</v>
      </c>
      <c r="K2639" s="11" t="str">
        <f>VLOOKUP(Table7[[#This Row],[CID]],ALY,2,FALSE)</f>
        <v>Transitions &amp; Topic Sentences</v>
      </c>
    </row>
    <row r="2640" spans="1:11" x14ac:dyDescent="0.2">
      <c r="A2640" s="8" t="str">
        <f>Table7[[#This Row],[Test No.]]&amp;Table7[[#This Row],[Section]]&amp;Table7[[#This Row],[Q. No.]]</f>
        <v>P36E14</v>
      </c>
      <c r="B2640" s="8"/>
      <c r="C2640" s="15" t="s">
        <v>114</v>
      </c>
      <c r="D2640" s="6">
        <v>14</v>
      </c>
      <c r="E2640" s="10" t="s">
        <v>31</v>
      </c>
      <c r="F2640" s="14">
        <v>2</v>
      </c>
      <c r="G2640" s="13" t="s">
        <v>57</v>
      </c>
      <c r="H2640" s="10">
        <v>4</v>
      </c>
      <c r="I2640" s="13" t="s">
        <v>40</v>
      </c>
      <c r="J2640" s="12" t="s">
        <v>516</v>
      </c>
      <c r="K2640" s="11" t="str">
        <f>VLOOKUP(Table7[[#This Row],[CID]],ALY,2,FALSE)</f>
        <v>Transitions &amp; Topic Sentences</v>
      </c>
    </row>
    <row r="2641" spans="1:11" x14ac:dyDescent="0.2">
      <c r="A2641" s="8" t="str">
        <f>Table7[[#This Row],[Test No.]]&amp;Table7[[#This Row],[Section]]&amp;Table7[[#This Row],[Q. No.]]</f>
        <v>P36E15</v>
      </c>
      <c r="B2641" s="8"/>
      <c r="C2641" s="15" t="s">
        <v>114</v>
      </c>
      <c r="D2641" s="6">
        <v>15</v>
      </c>
      <c r="E2641" s="10" t="s">
        <v>31</v>
      </c>
      <c r="F2641" s="14">
        <v>2</v>
      </c>
      <c r="G2641" s="13" t="s">
        <v>57</v>
      </c>
      <c r="H2641" s="10">
        <v>4</v>
      </c>
      <c r="I2641" s="13" t="s">
        <v>40</v>
      </c>
      <c r="J2641" s="12" t="s">
        <v>513</v>
      </c>
      <c r="K2641" s="11" t="str">
        <f>VLOOKUP(Table7[[#This Row],[CID]],ALY,2,FALSE)</f>
        <v>Writer's Goal</v>
      </c>
    </row>
    <row r="2642" spans="1:11" x14ac:dyDescent="0.2">
      <c r="A2642" s="8" t="str">
        <f>Table7[[#This Row],[Test No.]]&amp;Table7[[#This Row],[Section]]&amp;Table7[[#This Row],[Q. No.]]</f>
        <v>P36E16</v>
      </c>
      <c r="B2642" s="8"/>
      <c r="C2642" s="15" t="s">
        <v>114</v>
      </c>
      <c r="D2642" s="6">
        <v>16</v>
      </c>
      <c r="E2642" s="10" t="s">
        <v>31</v>
      </c>
      <c r="F2642" s="14">
        <v>1</v>
      </c>
      <c r="G2642" s="14" t="s">
        <v>59</v>
      </c>
      <c r="H2642" s="10">
        <v>3</v>
      </c>
      <c r="I2642" s="13" t="s">
        <v>39</v>
      </c>
      <c r="J2642" s="12" t="s">
        <v>400</v>
      </c>
      <c r="K2642" s="11" t="str">
        <f>VLOOKUP(Table7[[#This Row],[CID]],ALY,2,FALSE)</f>
        <v>Run-On Sentence</v>
      </c>
    </row>
    <row r="2643" spans="1:11" x14ac:dyDescent="0.2">
      <c r="A2643" s="8" t="str">
        <f>Table7[[#This Row],[Test No.]]&amp;Table7[[#This Row],[Section]]&amp;Table7[[#This Row],[Q. No.]]</f>
        <v>P36E17</v>
      </c>
      <c r="B2643" s="8"/>
      <c r="C2643" s="15" t="s">
        <v>114</v>
      </c>
      <c r="D2643" s="6">
        <v>17</v>
      </c>
      <c r="E2643" s="10" t="s">
        <v>31</v>
      </c>
      <c r="F2643" s="14">
        <v>2</v>
      </c>
      <c r="G2643" s="13" t="s">
        <v>57</v>
      </c>
      <c r="H2643" s="10">
        <v>5</v>
      </c>
      <c r="I2643" s="13" t="s">
        <v>41</v>
      </c>
      <c r="J2643" s="12" t="s">
        <v>518</v>
      </c>
      <c r="K2643" s="11" t="str">
        <f>VLOOKUP(Table7[[#This Row],[CID]],ALY,2,FALSE)</f>
        <v>Unity &amp; Coherence</v>
      </c>
    </row>
    <row r="2644" spans="1:11" x14ac:dyDescent="0.2">
      <c r="A2644" s="8" t="str">
        <f>Table7[[#This Row],[Test No.]]&amp;Table7[[#This Row],[Section]]&amp;Table7[[#This Row],[Q. No.]]</f>
        <v>P36E18</v>
      </c>
      <c r="B2644" s="8"/>
      <c r="C2644" s="15" t="s">
        <v>114</v>
      </c>
      <c r="D2644" s="6">
        <v>18</v>
      </c>
      <c r="E2644" s="10" t="s">
        <v>31</v>
      </c>
      <c r="F2644" s="14">
        <v>1</v>
      </c>
      <c r="G2644" s="14" t="s">
        <v>59</v>
      </c>
      <c r="H2644" s="10">
        <v>3</v>
      </c>
      <c r="I2644" s="13" t="s">
        <v>39</v>
      </c>
      <c r="J2644" s="12" t="s">
        <v>402</v>
      </c>
      <c r="K2644" s="11" t="str">
        <f>VLOOKUP(Table7[[#This Row],[CID]],ALY,2,FALSE)</f>
        <v>Faulty Modifier</v>
      </c>
    </row>
    <row r="2645" spans="1:11" x14ac:dyDescent="0.2">
      <c r="A2645" s="8" t="str">
        <f>Table7[[#This Row],[Test No.]]&amp;Table7[[#This Row],[Section]]&amp;Table7[[#This Row],[Q. No.]]</f>
        <v>P36E19</v>
      </c>
      <c r="B2645" s="8"/>
      <c r="C2645" s="15" t="s">
        <v>114</v>
      </c>
      <c r="D2645" s="6">
        <v>19</v>
      </c>
      <c r="E2645" s="10" t="s">
        <v>31</v>
      </c>
      <c r="F2645" s="14">
        <v>1</v>
      </c>
      <c r="G2645" s="14" t="s">
        <v>59</v>
      </c>
      <c r="H2645" s="14">
        <v>1</v>
      </c>
      <c r="I2645" s="14" t="s">
        <v>37</v>
      </c>
      <c r="J2645" s="12" t="s">
        <v>388</v>
      </c>
      <c r="K2645" s="11" t="str">
        <f>VLOOKUP(Table7[[#This Row],[CID]],ALY,2,FALSE)</f>
        <v>Apostrophes</v>
      </c>
    </row>
    <row r="2646" spans="1:11" x14ac:dyDescent="0.2">
      <c r="A2646" s="8" t="str">
        <f>Table7[[#This Row],[Test No.]]&amp;Table7[[#This Row],[Section]]&amp;Table7[[#This Row],[Q. No.]]</f>
        <v>P36E20</v>
      </c>
      <c r="B2646" s="8"/>
      <c r="C2646" s="15" t="s">
        <v>114</v>
      </c>
      <c r="D2646" s="6">
        <v>20</v>
      </c>
      <c r="E2646" s="10" t="s">
        <v>31</v>
      </c>
      <c r="F2646" s="14">
        <v>1</v>
      </c>
      <c r="G2646" s="14" t="s">
        <v>59</v>
      </c>
      <c r="H2646" s="10">
        <v>2</v>
      </c>
      <c r="I2646" s="13" t="s">
        <v>38</v>
      </c>
      <c r="J2646" s="12" t="s">
        <v>397</v>
      </c>
      <c r="K2646" s="11" t="str">
        <f>VLOOKUP(Table7[[#This Row],[CID]],ALY,2,FALSE)</f>
        <v>Word Choice</v>
      </c>
    </row>
    <row r="2647" spans="1:11" x14ac:dyDescent="0.2">
      <c r="A2647" s="8" t="str">
        <f>Table7[[#This Row],[Test No.]]&amp;Table7[[#This Row],[Section]]&amp;Table7[[#This Row],[Q. No.]]</f>
        <v>P36E21</v>
      </c>
      <c r="B2647" s="8"/>
      <c r="C2647" s="15" t="s">
        <v>114</v>
      </c>
      <c r="D2647" s="6">
        <v>21</v>
      </c>
      <c r="E2647" s="10" t="s">
        <v>31</v>
      </c>
      <c r="F2647" s="14">
        <v>2</v>
      </c>
      <c r="G2647" s="13" t="s">
        <v>57</v>
      </c>
      <c r="H2647" s="10">
        <v>5</v>
      </c>
      <c r="I2647" s="13" t="s">
        <v>41</v>
      </c>
      <c r="J2647" s="12" t="s">
        <v>518</v>
      </c>
      <c r="K2647" s="11" t="str">
        <f>VLOOKUP(Table7[[#This Row],[CID]],ALY,2,FALSE)</f>
        <v>Unity &amp; Coherence</v>
      </c>
    </row>
    <row r="2648" spans="1:11" x14ac:dyDescent="0.2">
      <c r="A2648" s="8" t="str">
        <f>Table7[[#This Row],[Test No.]]&amp;Table7[[#This Row],[Section]]&amp;Table7[[#This Row],[Q. No.]]</f>
        <v>P36E22</v>
      </c>
      <c r="B2648" s="8"/>
      <c r="C2648" s="15" t="s">
        <v>114</v>
      </c>
      <c r="D2648" s="6">
        <v>22</v>
      </c>
      <c r="E2648" s="10" t="s">
        <v>31</v>
      </c>
      <c r="F2648" s="14">
        <v>2</v>
      </c>
      <c r="G2648" s="13" t="s">
        <v>57</v>
      </c>
      <c r="H2648" s="10">
        <v>4</v>
      </c>
      <c r="I2648" s="13" t="s">
        <v>40</v>
      </c>
      <c r="J2648" s="12" t="s">
        <v>512</v>
      </c>
      <c r="K2648" s="11" t="str">
        <f>VLOOKUP(Table7[[#This Row],[CID]],ALY,2,FALSE)</f>
        <v>Additional Detail &amp; Evidence</v>
      </c>
    </row>
    <row r="2649" spans="1:11" x14ac:dyDescent="0.2">
      <c r="A2649" s="8" t="str">
        <f>Table7[[#This Row],[Test No.]]&amp;Table7[[#This Row],[Section]]&amp;Table7[[#This Row],[Q. No.]]</f>
        <v>P36E23</v>
      </c>
      <c r="B2649" s="8"/>
      <c r="C2649" s="15" t="s">
        <v>114</v>
      </c>
      <c r="D2649" s="6">
        <v>23</v>
      </c>
      <c r="E2649" s="10" t="s">
        <v>31</v>
      </c>
      <c r="F2649" s="14">
        <v>2</v>
      </c>
      <c r="G2649" s="13" t="s">
        <v>57</v>
      </c>
      <c r="H2649" s="10">
        <v>6</v>
      </c>
      <c r="I2649" s="13" t="s">
        <v>42</v>
      </c>
      <c r="J2649" s="12" t="s">
        <v>523</v>
      </c>
      <c r="K2649" s="11" t="str">
        <f>VLOOKUP(Table7[[#This Row],[CID]],ALY,2,FALSE)</f>
        <v>Avoiding Ambiguity &amp; Redundancy</v>
      </c>
    </row>
    <row r="2650" spans="1:11" x14ac:dyDescent="0.2">
      <c r="A2650" s="8" t="str">
        <f>Table7[[#This Row],[Test No.]]&amp;Table7[[#This Row],[Section]]&amp;Table7[[#This Row],[Q. No.]]</f>
        <v>P36E24</v>
      </c>
      <c r="B2650" s="8"/>
      <c r="C2650" s="15" t="s">
        <v>114</v>
      </c>
      <c r="D2650" s="6">
        <v>24</v>
      </c>
      <c r="E2650" s="10" t="s">
        <v>31</v>
      </c>
      <c r="F2650" s="14">
        <v>1</v>
      </c>
      <c r="G2650" s="14" t="s">
        <v>59</v>
      </c>
      <c r="H2650" s="10">
        <v>3</v>
      </c>
      <c r="I2650" s="13" t="s">
        <v>39</v>
      </c>
      <c r="J2650" s="12" t="s">
        <v>400</v>
      </c>
      <c r="K2650" s="11" t="str">
        <f>VLOOKUP(Table7[[#This Row],[CID]],ALY,2,FALSE)</f>
        <v>Run-On Sentence</v>
      </c>
    </row>
    <row r="2651" spans="1:11" x14ac:dyDescent="0.2">
      <c r="A2651" s="8" t="str">
        <f>Table7[[#This Row],[Test No.]]&amp;Table7[[#This Row],[Section]]&amp;Table7[[#This Row],[Q. No.]]</f>
        <v>P36E25</v>
      </c>
      <c r="B2651" s="8"/>
      <c r="C2651" s="15" t="s">
        <v>114</v>
      </c>
      <c r="D2651" s="6">
        <v>25</v>
      </c>
      <c r="E2651" s="10" t="s">
        <v>31</v>
      </c>
      <c r="F2651" s="14">
        <v>2</v>
      </c>
      <c r="G2651" s="13" t="s">
        <v>57</v>
      </c>
      <c r="H2651" s="10">
        <v>4</v>
      </c>
      <c r="I2651" s="13" t="s">
        <v>40</v>
      </c>
      <c r="J2651" s="12" t="s">
        <v>516</v>
      </c>
      <c r="K2651" s="11" t="str">
        <f>VLOOKUP(Table7[[#This Row],[CID]],ALY,2,FALSE)</f>
        <v>Transitions &amp; Topic Sentences</v>
      </c>
    </row>
    <row r="2652" spans="1:11" x14ac:dyDescent="0.2">
      <c r="A2652" s="8" t="str">
        <f>Table7[[#This Row],[Test No.]]&amp;Table7[[#This Row],[Section]]&amp;Table7[[#This Row],[Q. No.]]</f>
        <v>P36E26</v>
      </c>
      <c r="B2652" s="8"/>
      <c r="C2652" s="15" t="s">
        <v>114</v>
      </c>
      <c r="D2652" s="6">
        <v>26</v>
      </c>
      <c r="E2652" s="10" t="s">
        <v>31</v>
      </c>
      <c r="F2652" s="14">
        <v>2</v>
      </c>
      <c r="G2652" s="13" t="s">
        <v>57</v>
      </c>
      <c r="H2652" s="10">
        <v>4</v>
      </c>
      <c r="I2652" s="13" t="s">
        <v>40</v>
      </c>
      <c r="J2652" s="12" t="s">
        <v>513</v>
      </c>
      <c r="K2652" s="11" t="str">
        <f>VLOOKUP(Table7[[#This Row],[CID]],ALY,2,FALSE)</f>
        <v>Writer's Goal</v>
      </c>
    </row>
    <row r="2653" spans="1:11" x14ac:dyDescent="0.2">
      <c r="A2653" s="8" t="str">
        <f>Table7[[#This Row],[Test No.]]&amp;Table7[[#This Row],[Section]]&amp;Table7[[#This Row],[Q. No.]]</f>
        <v>P36E27</v>
      </c>
      <c r="B2653" s="8"/>
      <c r="C2653" s="15" t="s">
        <v>114</v>
      </c>
      <c r="D2653" s="6">
        <v>27</v>
      </c>
      <c r="E2653" s="10" t="s">
        <v>31</v>
      </c>
      <c r="F2653" s="14">
        <v>2</v>
      </c>
      <c r="G2653" s="13" t="s">
        <v>57</v>
      </c>
      <c r="H2653" s="10">
        <v>5</v>
      </c>
      <c r="I2653" s="13" t="s">
        <v>41</v>
      </c>
      <c r="J2653" s="12" t="s">
        <v>518</v>
      </c>
      <c r="K2653" s="11" t="str">
        <f>VLOOKUP(Table7[[#This Row],[CID]],ALY,2,FALSE)</f>
        <v>Unity &amp; Coherence</v>
      </c>
    </row>
    <row r="2654" spans="1:11" x14ac:dyDescent="0.2">
      <c r="A2654" s="8" t="str">
        <f>Table7[[#This Row],[Test No.]]&amp;Table7[[#This Row],[Section]]&amp;Table7[[#This Row],[Q. No.]]</f>
        <v>P36E28</v>
      </c>
      <c r="B2654" s="8"/>
      <c r="C2654" s="15" t="s">
        <v>114</v>
      </c>
      <c r="D2654" s="6">
        <v>28</v>
      </c>
      <c r="E2654" s="10" t="s">
        <v>31</v>
      </c>
      <c r="F2654" s="14">
        <v>1</v>
      </c>
      <c r="G2654" s="14" t="s">
        <v>59</v>
      </c>
      <c r="H2654" s="10">
        <v>3</v>
      </c>
      <c r="I2654" s="13" t="s">
        <v>39</v>
      </c>
      <c r="J2654" s="12" t="s">
        <v>402</v>
      </c>
      <c r="K2654" s="11" t="str">
        <f>VLOOKUP(Table7[[#This Row],[CID]],ALY,2,FALSE)</f>
        <v>Faulty Modifier</v>
      </c>
    </row>
    <row r="2655" spans="1:11" x14ac:dyDescent="0.2">
      <c r="A2655" s="8" t="str">
        <f>Table7[[#This Row],[Test No.]]&amp;Table7[[#This Row],[Section]]&amp;Table7[[#This Row],[Q. No.]]</f>
        <v>P36E29</v>
      </c>
      <c r="B2655" s="8"/>
      <c r="C2655" s="15" t="s">
        <v>114</v>
      </c>
      <c r="D2655" s="6">
        <v>29</v>
      </c>
      <c r="E2655" s="10" t="s">
        <v>31</v>
      </c>
      <c r="F2655" s="14">
        <v>2</v>
      </c>
      <c r="G2655" s="13" t="s">
        <v>57</v>
      </c>
      <c r="H2655" s="10">
        <v>4</v>
      </c>
      <c r="I2655" s="13" t="s">
        <v>40</v>
      </c>
      <c r="J2655" s="12" t="s">
        <v>512</v>
      </c>
      <c r="K2655" s="11" t="str">
        <f>VLOOKUP(Table7[[#This Row],[CID]],ALY,2,FALSE)</f>
        <v>Additional Detail &amp; Evidence</v>
      </c>
    </row>
    <row r="2656" spans="1:11" x14ac:dyDescent="0.2">
      <c r="A2656" s="8" t="str">
        <f>Table7[[#This Row],[Test No.]]&amp;Table7[[#This Row],[Section]]&amp;Table7[[#This Row],[Q. No.]]</f>
        <v>P36E30</v>
      </c>
      <c r="B2656" s="8"/>
      <c r="C2656" s="15" t="s">
        <v>114</v>
      </c>
      <c r="D2656" s="6">
        <v>30</v>
      </c>
      <c r="E2656" s="10" t="s">
        <v>31</v>
      </c>
      <c r="F2656" s="14">
        <v>2</v>
      </c>
      <c r="G2656" s="13" t="s">
        <v>57</v>
      </c>
      <c r="H2656" s="10">
        <v>5</v>
      </c>
      <c r="I2656" s="13" t="s">
        <v>41</v>
      </c>
      <c r="J2656" s="12" t="s">
        <v>520</v>
      </c>
      <c r="K2656" s="11" t="str">
        <f>VLOOKUP(Table7[[#This Row],[CID]],ALY,2,FALSE)</f>
        <v>Reorganization</v>
      </c>
    </row>
    <row r="2657" spans="1:11" x14ac:dyDescent="0.2">
      <c r="A2657" s="8" t="str">
        <f>Table7[[#This Row],[Test No.]]&amp;Table7[[#This Row],[Section]]&amp;Table7[[#This Row],[Q. No.]]</f>
        <v>P36E31</v>
      </c>
      <c r="B2657" s="8"/>
      <c r="C2657" s="15" t="s">
        <v>114</v>
      </c>
      <c r="D2657" s="6">
        <v>31</v>
      </c>
      <c r="E2657" s="10" t="s">
        <v>31</v>
      </c>
      <c r="F2657" s="14">
        <v>2</v>
      </c>
      <c r="G2657" s="13" t="s">
        <v>57</v>
      </c>
      <c r="H2657" s="10">
        <v>6</v>
      </c>
      <c r="I2657" s="13" t="s">
        <v>42</v>
      </c>
      <c r="J2657" s="12" t="s">
        <v>523</v>
      </c>
      <c r="K2657" s="11" t="str">
        <f>VLOOKUP(Table7[[#This Row],[CID]],ALY,2,FALSE)</f>
        <v>Avoiding Ambiguity &amp; Redundancy</v>
      </c>
    </row>
    <row r="2658" spans="1:11" x14ac:dyDescent="0.2">
      <c r="A2658" s="8" t="str">
        <f>Table7[[#This Row],[Test No.]]&amp;Table7[[#This Row],[Section]]&amp;Table7[[#This Row],[Q. No.]]</f>
        <v>P36E32</v>
      </c>
      <c r="B2658" s="8"/>
      <c r="C2658" s="15" t="s">
        <v>114</v>
      </c>
      <c r="D2658" s="6">
        <v>32</v>
      </c>
      <c r="E2658" s="10" t="s">
        <v>31</v>
      </c>
      <c r="F2658" s="14">
        <v>2</v>
      </c>
      <c r="G2658" s="13" t="s">
        <v>57</v>
      </c>
      <c r="H2658" s="10">
        <v>4</v>
      </c>
      <c r="I2658" s="13" t="s">
        <v>40</v>
      </c>
      <c r="J2658" s="12" t="s">
        <v>512</v>
      </c>
      <c r="K2658" s="11" t="str">
        <f>VLOOKUP(Table7[[#This Row],[CID]],ALY,2,FALSE)</f>
        <v>Additional Detail &amp; Evidence</v>
      </c>
    </row>
    <row r="2659" spans="1:11" x14ac:dyDescent="0.2">
      <c r="A2659" s="8" t="str">
        <f>Table7[[#This Row],[Test No.]]&amp;Table7[[#This Row],[Section]]&amp;Table7[[#This Row],[Q. No.]]</f>
        <v>P36E33</v>
      </c>
      <c r="B2659" s="8"/>
      <c r="C2659" s="15" t="s">
        <v>114</v>
      </c>
      <c r="D2659" s="6">
        <v>33</v>
      </c>
      <c r="E2659" s="10" t="s">
        <v>31</v>
      </c>
      <c r="F2659" s="14">
        <v>1</v>
      </c>
      <c r="G2659" s="14" t="s">
        <v>59</v>
      </c>
      <c r="H2659" s="14">
        <v>1</v>
      </c>
      <c r="I2659" s="14" t="s">
        <v>37</v>
      </c>
      <c r="J2659" s="12" t="s">
        <v>387</v>
      </c>
      <c r="K2659" s="11" t="str">
        <f>VLOOKUP(Table7[[#This Row],[CID]],ALY,2,FALSE)</f>
        <v>Commas</v>
      </c>
    </row>
    <row r="2660" spans="1:11" x14ac:dyDescent="0.2">
      <c r="A2660" s="8" t="str">
        <f>Table7[[#This Row],[Test No.]]&amp;Table7[[#This Row],[Section]]&amp;Table7[[#This Row],[Q. No.]]</f>
        <v>P36E34</v>
      </c>
      <c r="B2660" s="8"/>
      <c r="C2660" s="15" t="s">
        <v>114</v>
      </c>
      <c r="D2660" s="6">
        <v>34</v>
      </c>
      <c r="E2660" s="10" t="s">
        <v>31</v>
      </c>
      <c r="F2660" s="14">
        <v>2</v>
      </c>
      <c r="G2660" s="13" t="s">
        <v>57</v>
      </c>
      <c r="H2660" s="10">
        <v>4</v>
      </c>
      <c r="I2660" s="13" t="s">
        <v>40</v>
      </c>
      <c r="J2660" s="12" t="s">
        <v>516</v>
      </c>
      <c r="K2660" s="11" t="str">
        <f>VLOOKUP(Table7[[#This Row],[CID]],ALY,2,FALSE)</f>
        <v>Transitions &amp; Topic Sentences</v>
      </c>
    </row>
    <row r="2661" spans="1:11" x14ac:dyDescent="0.2">
      <c r="A2661" s="8" t="str">
        <f>Table7[[#This Row],[Test No.]]&amp;Table7[[#This Row],[Section]]&amp;Table7[[#This Row],[Q. No.]]</f>
        <v>P36E35</v>
      </c>
      <c r="B2661" s="8"/>
      <c r="C2661" s="15" t="s">
        <v>114</v>
      </c>
      <c r="D2661" s="6">
        <v>35</v>
      </c>
      <c r="E2661" s="10" t="s">
        <v>31</v>
      </c>
      <c r="F2661" s="14">
        <v>2</v>
      </c>
      <c r="G2661" s="13" t="s">
        <v>57</v>
      </c>
      <c r="H2661" s="10">
        <v>4</v>
      </c>
      <c r="I2661" s="13" t="s">
        <v>40</v>
      </c>
      <c r="J2661" s="12" t="s">
        <v>516</v>
      </c>
      <c r="K2661" s="11" t="str">
        <f>VLOOKUP(Table7[[#This Row],[CID]],ALY,2,FALSE)</f>
        <v>Transitions &amp; Topic Sentences</v>
      </c>
    </row>
    <row r="2662" spans="1:11" x14ac:dyDescent="0.2">
      <c r="A2662" s="8" t="str">
        <f>Table7[[#This Row],[Test No.]]&amp;Table7[[#This Row],[Section]]&amp;Table7[[#This Row],[Q. No.]]</f>
        <v>P36E36</v>
      </c>
      <c r="B2662" s="8"/>
      <c r="C2662" s="15" t="s">
        <v>114</v>
      </c>
      <c r="D2662" s="6">
        <v>36</v>
      </c>
      <c r="E2662" s="10" t="s">
        <v>31</v>
      </c>
      <c r="F2662" s="14">
        <v>1</v>
      </c>
      <c r="G2662" s="14" t="s">
        <v>59</v>
      </c>
      <c r="H2662" s="10">
        <v>2</v>
      </c>
      <c r="I2662" s="13" t="s">
        <v>38</v>
      </c>
      <c r="J2662" s="12" t="s">
        <v>394</v>
      </c>
      <c r="K2662" s="11" t="str">
        <f>VLOOKUP(Table7[[#This Row],[CID]],ALY,2,FALSE)</f>
        <v>Pronouns</v>
      </c>
    </row>
    <row r="2663" spans="1:11" x14ac:dyDescent="0.2">
      <c r="A2663" s="8" t="str">
        <f>Table7[[#This Row],[Test No.]]&amp;Table7[[#This Row],[Section]]&amp;Table7[[#This Row],[Q. No.]]</f>
        <v>P36E37</v>
      </c>
      <c r="B2663" s="8"/>
      <c r="C2663" s="15" t="s">
        <v>114</v>
      </c>
      <c r="D2663" s="6">
        <v>37</v>
      </c>
      <c r="E2663" s="10" t="s">
        <v>31</v>
      </c>
      <c r="F2663" s="14">
        <v>1</v>
      </c>
      <c r="G2663" s="14" t="s">
        <v>59</v>
      </c>
      <c r="H2663" s="10">
        <v>2</v>
      </c>
      <c r="I2663" s="13" t="s">
        <v>38</v>
      </c>
      <c r="J2663" s="12" t="s">
        <v>396</v>
      </c>
      <c r="K2663" s="11" t="str">
        <f>VLOOKUP(Table7[[#This Row],[CID]],ALY,2,FALSE)</f>
        <v>Comparisons</v>
      </c>
    </row>
    <row r="2664" spans="1:11" x14ac:dyDescent="0.2">
      <c r="A2664" s="8" t="str">
        <f>Table7[[#This Row],[Test No.]]&amp;Table7[[#This Row],[Section]]&amp;Table7[[#This Row],[Q. No.]]</f>
        <v>P36E38</v>
      </c>
      <c r="B2664" s="8"/>
      <c r="C2664" s="15" t="s">
        <v>114</v>
      </c>
      <c r="D2664" s="6">
        <v>38</v>
      </c>
      <c r="E2664" s="10" t="s">
        <v>31</v>
      </c>
      <c r="F2664" s="14">
        <v>1</v>
      </c>
      <c r="G2664" s="14" t="s">
        <v>59</v>
      </c>
      <c r="H2664" s="10">
        <v>2</v>
      </c>
      <c r="I2664" s="13" t="s">
        <v>38</v>
      </c>
      <c r="J2664" s="12" t="s">
        <v>398</v>
      </c>
      <c r="K2664" s="11" t="str">
        <f>VLOOKUP(Table7[[#This Row],[CID]],ALY,2,FALSE)</f>
        <v>Idioms</v>
      </c>
    </row>
    <row r="2665" spans="1:11" x14ac:dyDescent="0.2">
      <c r="A2665" s="8" t="str">
        <f>Table7[[#This Row],[Test No.]]&amp;Table7[[#This Row],[Section]]&amp;Table7[[#This Row],[Q. No.]]</f>
        <v>P36E39</v>
      </c>
      <c r="B2665" s="8"/>
      <c r="C2665" s="15" t="s">
        <v>114</v>
      </c>
      <c r="D2665" s="6">
        <v>39</v>
      </c>
      <c r="E2665" s="10" t="s">
        <v>31</v>
      </c>
      <c r="F2665" s="14">
        <v>2</v>
      </c>
      <c r="G2665" s="13" t="s">
        <v>57</v>
      </c>
      <c r="H2665" s="10">
        <v>4</v>
      </c>
      <c r="I2665" s="13" t="s">
        <v>40</v>
      </c>
      <c r="J2665" s="12" t="s">
        <v>512</v>
      </c>
      <c r="K2665" s="11" t="str">
        <f>VLOOKUP(Table7[[#This Row],[CID]],ALY,2,FALSE)</f>
        <v>Additional Detail &amp; Evidence</v>
      </c>
    </row>
    <row r="2666" spans="1:11" x14ac:dyDescent="0.2">
      <c r="A2666" s="8" t="str">
        <f>Table7[[#This Row],[Test No.]]&amp;Table7[[#This Row],[Section]]&amp;Table7[[#This Row],[Q. No.]]</f>
        <v>P36E40</v>
      </c>
      <c r="B2666" s="8"/>
      <c r="C2666" s="15" t="s">
        <v>114</v>
      </c>
      <c r="D2666" s="6">
        <v>40</v>
      </c>
      <c r="E2666" s="10" t="s">
        <v>31</v>
      </c>
      <c r="F2666" s="14">
        <v>1</v>
      </c>
      <c r="G2666" s="14" t="s">
        <v>59</v>
      </c>
      <c r="H2666" s="14">
        <v>1</v>
      </c>
      <c r="I2666" s="14" t="s">
        <v>37</v>
      </c>
      <c r="J2666" s="12" t="s">
        <v>389</v>
      </c>
      <c r="K2666" s="11" t="str">
        <f>VLOOKUP(Table7[[#This Row],[CID]],ALY,2,FALSE)</f>
        <v>Colons</v>
      </c>
    </row>
    <row r="2667" spans="1:11" x14ac:dyDescent="0.2">
      <c r="A2667" s="8" t="str">
        <f>Table7[[#This Row],[Test No.]]&amp;Table7[[#This Row],[Section]]&amp;Table7[[#This Row],[Q. No.]]</f>
        <v>P36E41</v>
      </c>
      <c r="B2667" s="8"/>
      <c r="C2667" s="15" t="s">
        <v>114</v>
      </c>
      <c r="D2667" s="6">
        <v>41</v>
      </c>
      <c r="E2667" s="10" t="s">
        <v>31</v>
      </c>
      <c r="F2667" s="14">
        <v>2</v>
      </c>
      <c r="G2667" s="13" t="s">
        <v>57</v>
      </c>
      <c r="H2667" s="10">
        <v>6</v>
      </c>
      <c r="I2667" s="13" t="s">
        <v>42</v>
      </c>
      <c r="J2667" s="12" t="s">
        <v>523</v>
      </c>
      <c r="K2667" s="11" t="str">
        <f>VLOOKUP(Table7[[#This Row],[CID]],ALY,2,FALSE)</f>
        <v>Avoiding Ambiguity &amp; Redundancy</v>
      </c>
    </row>
    <row r="2668" spans="1:11" x14ac:dyDescent="0.2">
      <c r="A2668" s="8" t="str">
        <f>Table7[[#This Row],[Test No.]]&amp;Table7[[#This Row],[Section]]&amp;Table7[[#This Row],[Q. No.]]</f>
        <v>P36E42</v>
      </c>
      <c r="B2668" s="8"/>
      <c r="C2668" s="15" t="s">
        <v>114</v>
      </c>
      <c r="D2668" s="6">
        <v>42</v>
      </c>
      <c r="E2668" s="10" t="s">
        <v>31</v>
      </c>
      <c r="F2668" s="14">
        <v>2</v>
      </c>
      <c r="G2668" s="13" t="s">
        <v>57</v>
      </c>
      <c r="H2668" s="10">
        <v>4</v>
      </c>
      <c r="I2668" s="13" t="s">
        <v>40</v>
      </c>
      <c r="J2668" s="12" t="s">
        <v>516</v>
      </c>
      <c r="K2668" s="11" t="str">
        <f>VLOOKUP(Table7[[#This Row],[CID]],ALY,2,FALSE)</f>
        <v>Transitions &amp; Topic Sentences</v>
      </c>
    </row>
    <row r="2669" spans="1:11" x14ac:dyDescent="0.2">
      <c r="A2669" s="8" t="str">
        <f>Table7[[#This Row],[Test No.]]&amp;Table7[[#This Row],[Section]]&amp;Table7[[#This Row],[Q. No.]]</f>
        <v>P36E43</v>
      </c>
      <c r="B2669" s="8"/>
      <c r="C2669" s="15" t="s">
        <v>114</v>
      </c>
      <c r="D2669" s="6">
        <v>43</v>
      </c>
      <c r="E2669" s="10" t="s">
        <v>31</v>
      </c>
      <c r="F2669" s="14">
        <v>2</v>
      </c>
      <c r="G2669" s="13" t="s">
        <v>57</v>
      </c>
      <c r="H2669" s="10">
        <v>5</v>
      </c>
      <c r="I2669" s="13" t="s">
        <v>41</v>
      </c>
      <c r="J2669" s="12" t="s">
        <v>518</v>
      </c>
      <c r="K2669" s="11" t="str">
        <f>VLOOKUP(Table7[[#This Row],[CID]],ALY,2,FALSE)</f>
        <v>Unity &amp; Coherence</v>
      </c>
    </row>
    <row r="2670" spans="1:11" x14ac:dyDescent="0.2">
      <c r="A2670" s="8" t="str">
        <f>Table7[[#This Row],[Test No.]]&amp;Table7[[#This Row],[Section]]&amp;Table7[[#This Row],[Q. No.]]</f>
        <v>P36E44</v>
      </c>
      <c r="B2670" s="8"/>
      <c r="C2670" s="15" t="s">
        <v>114</v>
      </c>
      <c r="D2670" s="6">
        <v>44</v>
      </c>
      <c r="E2670" s="10" t="s">
        <v>31</v>
      </c>
      <c r="F2670" s="14">
        <v>1</v>
      </c>
      <c r="G2670" s="14" t="s">
        <v>59</v>
      </c>
      <c r="H2670" s="14">
        <v>1</v>
      </c>
      <c r="I2670" s="14" t="s">
        <v>37</v>
      </c>
      <c r="J2670" s="12" t="s">
        <v>387</v>
      </c>
      <c r="K2670" s="11" t="str">
        <f>VLOOKUP(Table7[[#This Row],[CID]],ALY,2,FALSE)</f>
        <v>Commas</v>
      </c>
    </row>
    <row r="2671" spans="1:11" x14ac:dyDescent="0.2">
      <c r="A2671" s="8" t="str">
        <f>Table7[[#This Row],[Test No.]]&amp;Table7[[#This Row],[Section]]&amp;Table7[[#This Row],[Q. No.]]</f>
        <v>P36E45</v>
      </c>
      <c r="B2671" s="8"/>
      <c r="C2671" s="15" t="s">
        <v>114</v>
      </c>
      <c r="D2671" s="6">
        <v>45</v>
      </c>
      <c r="E2671" s="10" t="s">
        <v>31</v>
      </c>
      <c r="F2671" s="14">
        <v>2</v>
      </c>
      <c r="G2671" s="13" t="s">
        <v>57</v>
      </c>
      <c r="H2671" s="10">
        <v>5</v>
      </c>
      <c r="I2671" s="13" t="s">
        <v>41</v>
      </c>
      <c r="J2671" s="12" t="s">
        <v>519</v>
      </c>
      <c r="K2671" s="11" t="str">
        <f>VLOOKUP(Table7[[#This Row],[CID]],ALY,2,FALSE)</f>
        <v>Opening/Transitional/Closing</v>
      </c>
    </row>
    <row r="2672" spans="1:11" x14ac:dyDescent="0.2">
      <c r="A2672" s="8" t="str">
        <f>Table7[[#This Row],[Test No.]]&amp;Table7[[#This Row],[Section]]&amp;Table7[[#This Row],[Q. No.]]</f>
        <v>P36E46</v>
      </c>
      <c r="B2672" s="8"/>
      <c r="C2672" s="15" t="s">
        <v>114</v>
      </c>
      <c r="D2672" s="6">
        <v>46</v>
      </c>
      <c r="E2672" s="10" t="s">
        <v>31</v>
      </c>
      <c r="F2672" s="14">
        <v>1</v>
      </c>
      <c r="G2672" s="14" t="s">
        <v>59</v>
      </c>
      <c r="H2672" s="10">
        <v>2</v>
      </c>
      <c r="I2672" s="13" t="s">
        <v>38</v>
      </c>
      <c r="J2672" s="12" t="s">
        <v>395</v>
      </c>
      <c r="K2672" s="11" t="str">
        <f>VLOOKUP(Table7[[#This Row],[CID]],ALY,2,FALSE)</f>
        <v>Verb Forms/Tense Agreement</v>
      </c>
    </row>
    <row r="2673" spans="1:11" x14ac:dyDescent="0.2">
      <c r="A2673" s="8" t="str">
        <f>Table7[[#This Row],[Test No.]]&amp;Table7[[#This Row],[Section]]&amp;Table7[[#This Row],[Q. No.]]</f>
        <v>P36E47</v>
      </c>
      <c r="B2673" s="8"/>
      <c r="C2673" s="15" t="s">
        <v>114</v>
      </c>
      <c r="D2673" s="6">
        <v>47</v>
      </c>
      <c r="E2673" s="2" t="s">
        <v>31</v>
      </c>
      <c r="F2673" s="14">
        <v>2</v>
      </c>
      <c r="G2673" s="13" t="s">
        <v>57</v>
      </c>
      <c r="H2673" s="10">
        <v>6</v>
      </c>
      <c r="I2673" s="13" t="s">
        <v>42</v>
      </c>
      <c r="J2673" s="12" t="s">
        <v>522</v>
      </c>
      <c r="K2673" s="11" t="str">
        <f>VLOOKUP(Table7[[#This Row],[CID]],ALY,2,FALSE)</f>
        <v>Effectiveness</v>
      </c>
    </row>
    <row r="2674" spans="1:11" x14ac:dyDescent="0.2">
      <c r="A2674" s="8" t="str">
        <f>Table7[[#This Row],[Test No.]]&amp;Table7[[#This Row],[Section]]&amp;Table7[[#This Row],[Q. No.]]</f>
        <v>P36E48</v>
      </c>
      <c r="B2674" s="8"/>
      <c r="C2674" s="15" t="s">
        <v>114</v>
      </c>
      <c r="D2674" s="6">
        <v>48</v>
      </c>
      <c r="E2674" s="2" t="s">
        <v>31</v>
      </c>
      <c r="F2674" s="14">
        <v>2</v>
      </c>
      <c r="G2674" s="13" t="s">
        <v>57</v>
      </c>
      <c r="H2674" s="10">
        <v>5</v>
      </c>
      <c r="I2674" s="13" t="s">
        <v>41</v>
      </c>
      <c r="J2674" s="12" t="s">
        <v>518</v>
      </c>
      <c r="K2674" s="11" t="str">
        <f>VLOOKUP(Table7[[#This Row],[CID]],ALY,2,FALSE)</f>
        <v>Unity &amp; Coherence</v>
      </c>
    </row>
    <row r="2675" spans="1:11" x14ac:dyDescent="0.2">
      <c r="A2675" s="8" t="str">
        <f>Table7[[#This Row],[Test No.]]&amp;Table7[[#This Row],[Section]]&amp;Table7[[#This Row],[Q. No.]]</f>
        <v>P36E49</v>
      </c>
      <c r="B2675" s="8"/>
      <c r="C2675" s="15" t="s">
        <v>114</v>
      </c>
      <c r="D2675" s="6">
        <v>49</v>
      </c>
      <c r="E2675" s="2" t="s">
        <v>31</v>
      </c>
      <c r="F2675" s="14">
        <v>2</v>
      </c>
      <c r="G2675" s="13" t="s">
        <v>57</v>
      </c>
      <c r="H2675" s="10">
        <v>4</v>
      </c>
      <c r="I2675" s="13" t="s">
        <v>40</v>
      </c>
      <c r="J2675" s="12" t="s">
        <v>514</v>
      </c>
      <c r="K2675" s="11" t="str">
        <f>VLOOKUP(Table7[[#This Row],[CID]],ALY,2,FALSE)</f>
        <v>Relation to Paragraph/Essay</v>
      </c>
    </row>
    <row r="2676" spans="1:11" x14ac:dyDescent="0.2">
      <c r="A2676" s="8" t="str">
        <f>Table7[[#This Row],[Test No.]]&amp;Table7[[#This Row],[Section]]&amp;Table7[[#This Row],[Q. No.]]</f>
        <v>P36E50</v>
      </c>
      <c r="B2676" s="8"/>
      <c r="C2676" s="15" t="s">
        <v>114</v>
      </c>
      <c r="D2676" s="6">
        <v>50</v>
      </c>
      <c r="E2676" s="2" t="s">
        <v>31</v>
      </c>
      <c r="F2676" s="14">
        <v>2</v>
      </c>
      <c r="G2676" s="13" t="s">
        <v>57</v>
      </c>
      <c r="H2676" s="10">
        <v>4</v>
      </c>
      <c r="I2676" s="13" t="s">
        <v>40</v>
      </c>
      <c r="J2676" s="12" t="s">
        <v>516</v>
      </c>
      <c r="K2676" s="11" t="str">
        <f>VLOOKUP(Table7[[#This Row],[CID]],ALY,2,FALSE)</f>
        <v>Transitions &amp; Topic Sentences</v>
      </c>
    </row>
    <row r="2677" spans="1:11" x14ac:dyDescent="0.2">
      <c r="A2677" s="8" t="str">
        <f>Table7[[#This Row],[Test No.]]&amp;Table7[[#This Row],[Section]]&amp;Table7[[#This Row],[Q. No.]]</f>
        <v>P36E51</v>
      </c>
      <c r="B2677" s="8"/>
      <c r="C2677" s="15" t="s">
        <v>114</v>
      </c>
      <c r="D2677" s="6">
        <v>51</v>
      </c>
      <c r="E2677" s="2" t="s">
        <v>31</v>
      </c>
      <c r="F2677" s="14">
        <v>1</v>
      </c>
      <c r="G2677" s="14" t="s">
        <v>59</v>
      </c>
      <c r="H2677" s="10">
        <v>2</v>
      </c>
      <c r="I2677" s="13" t="s">
        <v>38</v>
      </c>
      <c r="J2677" s="12" t="s">
        <v>395</v>
      </c>
      <c r="K2677" s="11" t="str">
        <f>VLOOKUP(Table7[[#This Row],[CID]],ALY,2,FALSE)</f>
        <v>Verb Forms/Tense Agreement</v>
      </c>
    </row>
    <row r="2678" spans="1:11" x14ac:dyDescent="0.2">
      <c r="A2678" s="8" t="str">
        <f>Table7[[#This Row],[Test No.]]&amp;Table7[[#This Row],[Section]]&amp;Table7[[#This Row],[Q. No.]]</f>
        <v>P36E52</v>
      </c>
      <c r="B2678" s="8"/>
      <c r="C2678" s="15" t="s">
        <v>114</v>
      </c>
      <c r="D2678" s="6">
        <v>52</v>
      </c>
      <c r="E2678" s="2" t="s">
        <v>31</v>
      </c>
      <c r="F2678" s="14">
        <v>1</v>
      </c>
      <c r="G2678" s="14" t="s">
        <v>59</v>
      </c>
      <c r="H2678" s="10">
        <v>2</v>
      </c>
      <c r="I2678" s="13" t="s">
        <v>38</v>
      </c>
      <c r="J2678" s="12" t="s">
        <v>395</v>
      </c>
      <c r="K2678" s="11" t="str">
        <f>VLOOKUP(Table7[[#This Row],[CID]],ALY,2,FALSE)</f>
        <v>Verb Forms/Tense Agreement</v>
      </c>
    </row>
    <row r="2679" spans="1:11" x14ac:dyDescent="0.2">
      <c r="A2679" s="8" t="str">
        <f>Table7[[#This Row],[Test No.]]&amp;Table7[[#This Row],[Section]]&amp;Table7[[#This Row],[Q. No.]]</f>
        <v>P36E53</v>
      </c>
      <c r="B2679" s="8"/>
      <c r="C2679" s="15" t="s">
        <v>114</v>
      </c>
      <c r="D2679" s="6">
        <v>53</v>
      </c>
      <c r="E2679" s="2" t="s">
        <v>31</v>
      </c>
      <c r="F2679" s="14">
        <v>1</v>
      </c>
      <c r="G2679" s="14" t="s">
        <v>59</v>
      </c>
      <c r="H2679" s="10">
        <v>3</v>
      </c>
      <c r="I2679" s="13" t="s">
        <v>39</v>
      </c>
      <c r="J2679" s="12" t="s">
        <v>402</v>
      </c>
      <c r="K2679" s="11" t="str">
        <f>VLOOKUP(Table7[[#This Row],[CID]],ALY,2,FALSE)</f>
        <v>Faulty Modifier</v>
      </c>
    </row>
    <row r="2680" spans="1:11" x14ac:dyDescent="0.2">
      <c r="A2680" s="8" t="str">
        <f>Table7[[#This Row],[Test No.]]&amp;Table7[[#This Row],[Section]]&amp;Table7[[#This Row],[Q. No.]]</f>
        <v>P36E54</v>
      </c>
      <c r="B2680" s="8"/>
      <c r="C2680" s="15" t="s">
        <v>114</v>
      </c>
      <c r="D2680" s="6">
        <v>54</v>
      </c>
      <c r="E2680" s="2" t="s">
        <v>31</v>
      </c>
      <c r="F2680" s="14">
        <v>2</v>
      </c>
      <c r="G2680" s="13" t="s">
        <v>57</v>
      </c>
      <c r="H2680" s="10">
        <v>5</v>
      </c>
      <c r="I2680" s="13" t="s">
        <v>41</v>
      </c>
      <c r="J2680" s="12" t="s">
        <v>518</v>
      </c>
      <c r="K2680" s="11" t="str">
        <f>VLOOKUP(Table7[[#This Row],[CID]],ALY,2,FALSE)</f>
        <v>Unity &amp; Coherence</v>
      </c>
    </row>
    <row r="2681" spans="1:11" x14ac:dyDescent="0.2">
      <c r="A2681" s="8" t="str">
        <f>Table7[[#This Row],[Test No.]]&amp;Table7[[#This Row],[Section]]&amp;Table7[[#This Row],[Q. No.]]</f>
        <v>P36E55</v>
      </c>
      <c r="B2681" s="8"/>
      <c r="C2681" s="15" t="s">
        <v>114</v>
      </c>
      <c r="D2681" s="6">
        <v>55</v>
      </c>
      <c r="E2681" s="2" t="s">
        <v>31</v>
      </c>
      <c r="F2681" s="14">
        <v>2</v>
      </c>
      <c r="G2681" s="13" t="s">
        <v>57</v>
      </c>
      <c r="H2681" s="10">
        <v>5</v>
      </c>
      <c r="I2681" s="13" t="s">
        <v>41</v>
      </c>
      <c r="J2681" s="12" t="s">
        <v>518</v>
      </c>
      <c r="K2681" s="11" t="str">
        <f>VLOOKUP(Table7[[#This Row],[CID]],ALY,2,FALSE)</f>
        <v>Unity &amp; Coherence</v>
      </c>
    </row>
    <row r="2682" spans="1:11" x14ac:dyDescent="0.2">
      <c r="A2682" s="8" t="str">
        <f>Table7[[#This Row],[Test No.]]&amp;Table7[[#This Row],[Section]]&amp;Table7[[#This Row],[Q. No.]]</f>
        <v>P36E56</v>
      </c>
      <c r="B2682" s="8"/>
      <c r="C2682" s="15" t="s">
        <v>114</v>
      </c>
      <c r="D2682" s="6">
        <v>56</v>
      </c>
      <c r="E2682" s="2" t="s">
        <v>31</v>
      </c>
      <c r="F2682" s="14">
        <v>1</v>
      </c>
      <c r="G2682" s="14" t="s">
        <v>59</v>
      </c>
      <c r="H2682" s="10">
        <v>2</v>
      </c>
      <c r="I2682" s="13" t="s">
        <v>38</v>
      </c>
      <c r="J2682" s="12" t="s">
        <v>394</v>
      </c>
      <c r="K2682" s="11" t="str">
        <f>VLOOKUP(Table7[[#This Row],[CID]],ALY,2,FALSE)</f>
        <v>Pronouns</v>
      </c>
    </row>
    <row r="2683" spans="1:11" x14ac:dyDescent="0.2">
      <c r="A2683" s="8" t="str">
        <f>Table7[[#This Row],[Test No.]]&amp;Table7[[#This Row],[Section]]&amp;Table7[[#This Row],[Q. No.]]</f>
        <v>P36E57</v>
      </c>
      <c r="B2683" s="8"/>
      <c r="C2683" s="15" t="s">
        <v>114</v>
      </c>
      <c r="D2683" s="6">
        <v>57</v>
      </c>
      <c r="E2683" s="2" t="s">
        <v>31</v>
      </c>
      <c r="F2683" s="14">
        <v>1</v>
      </c>
      <c r="G2683" s="14" t="s">
        <v>59</v>
      </c>
      <c r="H2683" s="10">
        <v>2</v>
      </c>
      <c r="I2683" s="13" t="s">
        <v>38</v>
      </c>
      <c r="J2683" s="12" t="s">
        <v>395</v>
      </c>
      <c r="K2683" s="11" t="str">
        <f>VLOOKUP(Table7[[#This Row],[CID]],ALY,2,FALSE)</f>
        <v>Verb Forms/Tense Agreement</v>
      </c>
    </row>
    <row r="2684" spans="1:11" x14ac:dyDescent="0.2">
      <c r="A2684" s="8" t="str">
        <f>Table7[[#This Row],[Test No.]]&amp;Table7[[#This Row],[Section]]&amp;Table7[[#This Row],[Q. No.]]</f>
        <v>P36E58</v>
      </c>
      <c r="B2684" s="8"/>
      <c r="C2684" s="15" t="s">
        <v>114</v>
      </c>
      <c r="D2684" s="6">
        <v>58</v>
      </c>
      <c r="E2684" s="2" t="s">
        <v>31</v>
      </c>
      <c r="F2684" s="14">
        <v>2</v>
      </c>
      <c r="G2684" s="13" t="s">
        <v>57</v>
      </c>
      <c r="H2684" s="10">
        <v>6</v>
      </c>
      <c r="I2684" s="13" t="s">
        <v>42</v>
      </c>
      <c r="J2684" s="12" t="s">
        <v>523</v>
      </c>
      <c r="K2684" s="11" t="str">
        <f>VLOOKUP(Table7[[#This Row],[CID]],ALY,2,FALSE)</f>
        <v>Avoiding Ambiguity &amp; Redundancy</v>
      </c>
    </row>
    <row r="2685" spans="1:11" x14ac:dyDescent="0.2">
      <c r="A2685" s="8" t="str">
        <f>Table7[[#This Row],[Test No.]]&amp;Table7[[#This Row],[Section]]&amp;Table7[[#This Row],[Q. No.]]</f>
        <v>P36E59</v>
      </c>
      <c r="B2685" s="8"/>
      <c r="C2685" s="15" t="s">
        <v>114</v>
      </c>
      <c r="D2685" s="6">
        <v>59</v>
      </c>
      <c r="E2685" s="2" t="s">
        <v>31</v>
      </c>
      <c r="F2685" s="14">
        <v>2</v>
      </c>
      <c r="G2685" s="13" t="s">
        <v>57</v>
      </c>
      <c r="H2685" s="10">
        <v>4</v>
      </c>
      <c r="I2685" s="13" t="s">
        <v>40</v>
      </c>
      <c r="J2685" s="12" t="s">
        <v>512</v>
      </c>
      <c r="K2685" s="11" t="str">
        <f>VLOOKUP(Table7[[#This Row],[CID]],ALY,2,FALSE)</f>
        <v>Additional Detail &amp; Evidence</v>
      </c>
    </row>
    <row r="2686" spans="1:11" x14ac:dyDescent="0.2">
      <c r="A2686" s="8" t="str">
        <f>Table7[[#This Row],[Test No.]]&amp;Table7[[#This Row],[Section]]&amp;Table7[[#This Row],[Q. No.]]</f>
        <v>P36E60</v>
      </c>
      <c r="B2686" s="8"/>
      <c r="C2686" s="15" t="s">
        <v>114</v>
      </c>
      <c r="D2686" s="6">
        <v>60</v>
      </c>
      <c r="E2686" s="2" t="s">
        <v>31</v>
      </c>
      <c r="F2686" s="14">
        <v>2</v>
      </c>
      <c r="G2686" s="13" t="s">
        <v>57</v>
      </c>
      <c r="H2686" s="10">
        <v>4</v>
      </c>
      <c r="I2686" s="13" t="s">
        <v>40</v>
      </c>
      <c r="J2686" s="12" t="s">
        <v>513</v>
      </c>
      <c r="K2686" s="11" t="str">
        <f>VLOOKUP(Table7[[#This Row],[CID]],ALY,2,FALSE)</f>
        <v>Writer's Goal</v>
      </c>
    </row>
    <row r="2687" spans="1:11" x14ac:dyDescent="0.2">
      <c r="A2687" s="8" t="str">
        <f>Table7[[#This Row],[Test No.]]&amp;Table7[[#This Row],[Section]]&amp;Table7[[#This Row],[Q. No.]]</f>
        <v>P36E61</v>
      </c>
      <c r="B2687" s="8"/>
      <c r="C2687" s="15" t="s">
        <v>114</v>
      </c>
      <c r="D2687" s="6">
        <v>61</v>
      </c>
      <c r="E2687" s="2" t="s">
        <v>31</v>
      </c>
      <c r="F2687" s="14">
        <v>1</v>
      </c>
      <c r="G2687" s="14" t="s">
        <v>59</v>
      </c>
      <c r="H2687" s="10">
        <v>3</v>
      </c>
      <c r="I2687" s="13" t="s">
        <v>39</v>
      </c>
      <c r="J2687" s="12" t="s">
        <v>399</v>
      </c>
      <c r="K2687" s="11" t="str">
        <f>VLOOKUP(Table7[[#This Row],[CID]],ALY,2,FALSE)</f>
        <v>Sentence Fragment</v>
      </c>
    </row>
    <row r="2688" spans="1:11" x14ac:dyDescent="0.2">
      <c r="A2688" s="8" t="str">
        <f>Table7[[#This Row],[Test No.]]&amp;Table7[[#This Row],[Section]]&amp;Table7[[#This Row],[Q. No.]]</f>
        <v>P36E62</v>
      </c>
      <c r="B2688" s="8"/>
      <c r="C2688" s="15" t="s">
        <v>114</v>
      </c>
      <c r="D2688" s="6">
        <v>62</v>
      </c>
      <c r="E2688" s="2" t="s">
        <v>31</v>
      </c>
      <c r="F2688" s="14">
        <v>1</v>
      </c>
      <c r="G2688" s="14" t="s">
        <v>59</v>
      </c>
      <c r="H2688" s="10">
        <v>3</v>
      </c>
      <c r="I2688" s="13" t="s">
        <v>39</v>
      </c>
      <c r="J2688" s="12" t="s">
        <v>400</v>
      </c>
      <c r="K2688" s="11" t="str">
        <f>VLOOKUP(Table7[[#This Row],[CID]],ALY,2,FALSE)</f>
        <v>Run-On Sentence</v>
      </c>
    </row>
    <row r="2689" spans="1:11" x14ac:dyDescent="0.2">
      <c r="A2689" s="8" t="str">
        <f>Table7[[#This Row],[Test No.]]&amp;Table7[[#This Row],[Section]]&amp;Table7[[#This Row],[Q. No.]]</f>
        <v>P36E63</v>
      </c>
      <c r="B2689" s="8"/>
      <c r="C2689" s="15" t="s">
        <v>114</v>
      </c>
      <c r="D2689" s="6">
        <v>63</v>
      </c>
      <c r="E2689" s="2" t="s">
        <v>31</v>
      </c>
      <c r="F2689" s="14">
        <v>1</v>
      </c>
      <c r="G2689" s="14" t="s">
        <v>59</v>
      </c>
      <c r="H2689" s="10">
        <v>2</v>
      </c>
      <c r="I2689" s="13" t="s">
        <v>38</v>
      </c>
      <c r="J2689" s="12" t="s">
        <v>397</v>
      </c>
      <c r="K2689" s="11" t="str">
        <f>VLOOKUP(Table7[[#This Row],[CID]],ALY,2,FALSE)</f>
        <v>Word Choice</v>
      </c>
    </row>
    <row r="2690" spans="1:11" x14ac:dyDescent="0.2">
      <c r="A2690" s="8" t="str">
        <f>Table7[[#This Row],[Test No.]]&amp;Table7[[#This Row],[Section]]&amp;Table7[[#This Row],[Q. No.]]</f>
        <v>P36E64</v>
      </c>
      <c r="B2690" s="8"/>
      <c r="C2690" s="15" t="s">
        <v>114</v>
      </c>
      <c r="D2690" s="6">
        <v>64</v>
      </c>
      <c r="E2690" s="2" t="s">
        <v>31</v>
      </c>
      <c r="F2690" s="14">
        <v>2</v>
      </c>
      <c r="G2690" s="13" t="s">
        <v>57</v>
      </c>
      <c r="H2690" s="10">
        <v>4</v>
      </c>
      <c r="I2690" s="13" t="s">
        <v>40</v>
      </c>
      <c r="J2690" s="12" t="s">
        <v>516</v>
      </c>
      <c r="K2690" s="11" t="str">
        <f>VLOOKUP(Table7[[#This Row],[CID]],ALY,2,FALSE)</f>
        <v>Transitions &amp; Topic Sentences</v>
      </c>
    </row>
    <row r="2691" spans="1:11" x14ac:dyDescent="0.2">
      <c r="A2691" s="8" t="str">
        <f>Table7[[#This Row],[Test No.]]&amp;Table7[[#This Row],[Section]]&amp;Table7[[#This Row],[Q. No.]]</f>
        <v>P36E65</v>
      </c>
      <c r="B2691" s="8"/>
      <c r="C2691" s="15" t="s">
        <v>114</v>
      </c>
      <c r="D2691" s="6">
        <v>65</v>
      </c>
      <c r="E2691" s="2" t="s">
        <v>31</v>
      </c>
      <c r="F2691" s="14">
        <v>1</v>
      </c>
      <c r="G2691" s="14" t="s">
        <v>59</v>
      </c>
      <c r="H2691" s="10">
        <v>2</v>
      </c>
      <c r="I2691" s="13" t="s">
        <v>38</v>
      </c>
      <c r="J2691" s="12" t="s">
        <v>395</v>
      </c>
      <c r="K2691" s="11" t="str">
        <f>VLOOKUP(Table7[[#This Row],[CID]],ALY,2,FALSE)</f>
        <v>Verb Forms/Tense Agreement</v>
      </c>
    </row>
    <row r="2692" spans="1:11" x14ac:dyDescent="0.2">
      <c r="A2692" s="8" t="str">
        <f>Table7[[#This Row],[Test No.]]&amp;Table7[[#This Row],[Section]]&amp;Table7[[#This Row],[Q. No.]]</f>
        <v>P36E66</v>
      </c>
      <c r="B2692" s="8"/>
      <c r="C2692" s="15" t="s">
        <v>114</v>
      </c>
      <c r="D2692" s="6">
        <v>66</v>
      </c>
      <c r="E2692" s="2" t="s">
        <v>31</v>
      </c>
      <c r="F2692" s="14">
        <v>1</v>
      </c>
      <c r="G2692" s="14" t="s">
        <v>59</v>
      </c>
      <c r="H2692" s="10">
        <v>2</v>
      </c>
      <c r="I2692" s="13" t="s">
        <v>38</v>
      </c>
      <c r="J2692" s="12" t="s">
        <v>394</v>
      </c>
      <c r="K2692" s="11" t="str">
        <f>VLOOKUP(Table7[[#This Row],[CID]],ALY,2,FALSE)</f>
        <v>Pronouns</v>
      </c>
    </row>
    <row r="2693" spans="1:11" x14ac:dyDescent="0.2">
      <c r="A2693" s="8" t="str">
        <f>Table7[[#This Row],[Test No.]]&amp;Table7[[#This Row],[Section]]&amp;Table7[[#This Row],[Q. No.]]</f>
        <v>P36E67</v>
      </c>
      <c r="B2693" s="8"/>
      <c r="C2693" s="15" t="s">
        <v>114</v>
      </c>
      <c r="D2693" s="6">
        <v>67</v>
      </c>
      <c r="E2693" s="2" t="s">
        <v>31</v>
      </c>
      <c r="F2693" s="14">
        <v>1</v>
      </c>
      <c r="G2693" s="14" t="s">
        <v>59</v>
      </c>
      <c r="H2693" s="14">
        <v>1</v>
      </c>
      <c r="I2693" s="14" t="s">
        <v>37</v>
      </c>
      <c r="J2693" s="12" t="s">
        <v>388</v>
      </c>
      <c r="K2693" s="11" t="str">
        <f>VLOOKUP(Table7[[#This Row],[CID]],ALY,2,FALSE)</f>
        <v>Apostrophes</v>
      </c>
    </row>
    <row r="2694" spans="1:11" x14ac:dyDescent="0.2">
      <c r="A2694" s="8" t="str">
        <f>Table7[[#This Row],[Test No.]]&amp;Table7[[#This Row],[Section]]&amp;Table7[[#This Row],[Q. No.]]</f>
        <v>P36E68</v>
      </c>
      <c r="B2694" s="8"/>
      <c r="C2694" s="15" t="s">
        <v>114</v>
      </c>
      <c r="D2694" s="6">
        <v>68</v>
      </c>
      <c r="E2694" s="2" t="s">
        <v>31</v>
      </c>
      <c r="F2694" s="14">
        <v>2</v>
      </c>
      <c r="G2694" s="13" t="s">
        <v>57</v>
      </c>
      <c r="H2694" s="10">
        <v>6</v>
      </c>
      <c r="I2694" s="13" t="s">
        <v>42</v>
      </c>
      <c r="J2694" s="12" t="s">
        <v>523</v>
      </c>
      <c r="K2694" s="11" t="str">
        <f>VLOOKUP(Table7[[#This Row],[CID]],ALY,2,FALSE)</f>
        <v>Avoiding Ambiguity &amp; Redundancy</v>
      </c>
    </row>
    <row r="2695" spans="1:11" x14ac:dyDescent="0.2">
      <c r="A2695" s="8" t="str">
        <f>Table7[[#This Row],[Test No.]]&amp;Table7[[#This Row],[Section]]&amp;Table7[[#This Row],[Q. No.]]</f>
        <v>P36E69</v>
      </c>
      <c r="B2695" s="8"/>
      <c r="C2695" s="15" t="s">
        <v>114</v>
      </c>
      <c r="D2695" s="6">
        <v>69</v>
      </c>
      <c r="E2695" s="2" t="s">
        <v>31</v>
      </c>
      <c r="F2695" s="14">
        <v>2</v>
      </c>
      <c r="G2695" s="13" t="s">
        <v>57</v>
      </c>
      <c r="H2695" s="10">
        <v>6</v>
      </c>
      <c r="I2695" s="13" t="s">
        <v>42</v>
      </c>
      <c r="J2695" s="12" t="s">
        <v>521</v>
      </c>
      <c r="K2695" s="11" t="str">
        <f>VLOOKUP(Table7[[#This Row],[CID]],ALY,2,FALSE)</f>
        <v>Word Choice</v>
      </c>
    </row>
    <row r="2696" spans="1:11" x14ac:dyDescent="0.2">
      <c r="A2696" s="8" t="str">
        <f>Table7[[#This Row],[Test No.]]&amp;Table7[[#This Row],[Section]]&amp;Table7[[#This Row],[Q. No.]]</f>
        <v>P36E70</v>
      </c>
      <c r="B2696" s="8"/>
      <c r="C2696" s="15" t="s">
        <v>114</v>
      </c>
      <c r="D2696" s="6">
        <v>70</v>
      </c>
      <c r="E2696" s="2" t="s">
        <v>31</v>
      </c>
      <c r="F2696" s="14">
        <v>1</v>
      </c>
      <c r="G2696" s="14" t="s">
        <v>59</v>
      </c>
      <c r="H2696" s="10">
        <v>3</v>
      </c>
      <c r="I2696" s="13" t="s">
        <v>39</v>
      </c>
      <c r="J2696" s="12" t="s">
        <v>402</v>
      </c>
      <c r="K2696" s="11" t="str">
        <f>VLOOKUP(Table7[[#This Row],[CID]],ALY,2,FALSE)</f>
        <v>Faulty Modifier</v>
      </c>
    </row>
    <row r="2697" spans="1:11" x14ac:dyDescent="0.2">
      <c r="A2697" s="8" t="str">
        <f>Table7[[#This Row],[Test No.]]&amp;Table7[[#This Row],[Section]]&amp;Table7[[#This Row],[Q. No.]]</f>
        <v>P36E71</v>
      </c>
      <c r="B2697" s="8"/>
      <c r="C2697" s="15" t="s">
        <v>114</v>
      </c>
      <c r="D2697" s="6">
        <v>71</v>
      </c>
      <c r="E2697" s="2" t="s">
        <v>31</v>
      </c>
      <c r="F2697" s="14">
        <v>1</v>
      </c>
      <c r="G2697" s="14" t="s">
        <v>59</v>
      </c>
      <c r="H2697" s="10">
        <v>2</v>
      </c>
      <c r="I2697" s="13" t="s">
        <v>38</v>
      </c>
      <c r="J2697" s="12" t="s">
        <v>397</v>
      </c>
      <c r="K2697" s="11" t="str">
        <f>VLOOKUP(Table7[[#This Row],[CID]],ALY,2,FALSE)</f>
        <v>Word Choice</v>
      </c>
    </row>
    <row r="2698" spans="1:11" x14ac:dyDescent="0.2">
      <c r="A2698" s="8" t="str">
        <f>Table7[[#This Row],[Test No.]]&amp;Table7[[#This Row],[Section]]&amp;Table7[[#This Row],[Q. No.]]</f>
        <v>P36E72</v>
      </c>
      <c r="B2698" s="8"/>
      <c r="C2698" s="15" t="s">
        <v>114</v>
      </c>
      <c r="D2698" s="6">
        <v>72</v>
      </c>
      <c r="E2698" s="2" t="s">
        <v>31</v>
      </c>
      <c r="F2698" s="14">
        <v>2</v>
      </c>
      <c r="G2698" s="13" t="s">
        <v>57</v>
      </c>
      <c r="H2698" s="10">
        <v>4</v>
      </c>
      <c r="I2698" s="13" t="s">
        <v>40</v>
      </c>
      <c r="J2698" s="12" t="s">
        <v>516</v>
      </c>
      <c r="K2698" s="11" t="str">
        <f>VLOOKUP(Table7[[#This Row],[CID]],ALY,2,FALSE)</f>
        <v>Transitions &amp; Topic Sentences</v>
      </c>
    </row>
    <row r="2699" spans="1:11" x14ac:dyDescent="0.2">
      <c r="A2699" s="8" t="str">
        <f>Table7[[#This Row],[Test No.]]&amp;Table7[[#This Row],[Section]]&amp;Table7[[#This Row],[Q. No.]]</f>
        <v>P36E73</v>
      </c>
      <c r="B2699" s="8"/>
      <c r="C2699" s="15" t="s">
        <v>114</v>
      </c>
      <c r="D2699" s="6">
        <v>73</v>
      </c>
      <c r="E2699" s="2" t="s">
        <v>31</v>
      </c>
      <c r="F2699" s="14">
        <v>1</v>
      </c>
      <c r="G2699" s="14" t="s">
        <v>59</v>
      </c>
      <c r="H2699" s="10">
        <v>2</v>
      </c>
      <c r="I2699" s="13" t="s">
        <v>38</v>
      </c>
      <c r="J2699" s="12" t="s">
        <v>393</v>
      </c>
      <c r="K2699" s="11" t="str">
        <f>VLOOKUP(Table7[[#This Row],[CID]],ALY,2,FALSE)</f>
        <v>SVA</v>
      </c>
    </row>
    <row r="2700" spans="1:11" x14ac:dyDescent="0.2">
      <c r="A2700" s="8" t="str">
        <f>Table7[[#This Row],[Test No.]]&amp;Table7[[#This Row],[Section]]&amp;Table7[[#This Row],[Q. No.]]</f>
        <v>P36E74</v>
      </c>
      <c r="B2700" s="8"/>
      <c r="C2700" s="15" t="s">
        <v>114</v>
      </c>
      <c r="D2700" s="6">
        <v>74</v>
      </c>
      <c r="E2700" s="2" t="s">
        <v>31</v>
      </c>
      <c r="F2700" s="14">
        <v>1</v>
      </c>
      <c r="G2700" s="14" t="s">
        <v>59</v>
      </c>
      <c r="H2700" s="10">
        <v>3</v>
      </c>
      <c r="I2700" s="13" t="s">
        <v>39</v>
      </c>
      <c r="J2700" s="12" t="s">
        <v>402</v>
      </c>
      <c r="K2700" s="11" t="str">
        <f>VLOOKUP(Table7[[#This Row],[CID]],ALY,2,FALSE)</f>
        <v>Faulty Modifier</v>
      </c>
    </row>
    <row r="2701" spans="1:11" x14ac:dyDescent="0.2">
      <c r="A2701" s="8" t="str">
        <f>Table7[[#This Row],[Test No.]]&amp;Table7[[#This Row],[Section]]&amp;Table7[[#This Row],[Q. No.]]</f>
        <v>P36E75</v>
      </c>
      <c r="B2701" s="8"/>
      <c r="C2701" s="15" t="s">
        <v>114</v>
      </c>
      <c r="D2701" s="6">
        <v>75</v>
      </c>
      <c r="E2701" s="2" t="s">
        <v>31</v>
      </c>
      <c r="F2701" s="14">
        <v>1</v>
      </c>
      <c r="G2701" s="14" t="s">
        <v>59</v>
      </c>
      <c r="H2701" s="14">
        <v>1</v>
      </c>
      <c r="I2701" s="14" t="s">
        <v>37</v>
      </c>
      <c r="J2701" s="12" t="s">
        <v>389</v>
      </c>
      <c r="K2701" s="11" t="str">
        <f>VLOOKUP(Table7[[#This Row],[CID]],ALY,2,FALSE)</f>
        <v>Colons</v>
      </c>
    </row>
    <row r="2702" spans="1:11" x14ac:dyDescent="0.2">
      <c r="A2702" s="8" t="str">
        <f>Table7[[#This Row],[Test No.]]&amp;Table7[[#This Row],[Section]]&amp;Table7[[#This Row],[Q. No.]]</f>
        <v>P37E1</v>
      </c>
      <c r="B2702" s="8"/>
      <c r="C2702" s="15" t="s">
        <v>113</v>
      </c>
      <c r="D2702" s="6">
        <v>1</v>
      </c>
      <c r="E2702" s="3" t="s">
        <v>31</v>
      </c>
      <c r="F2702" s="14">
        <v>1</v>
      </c>
      <c r="G2702" s="14" t="s">
        <v>59</v>
      </c>
      <c r="H2702" s="10">
        <v>2</v>
      </c>
      <c r="I2702" s="13" t="s">
        <v>38</v>
      </c>
      <c r="J2702" s="12" t="s">
        <v>396</v>
      </c>
      <c r="K2702" s="11" t="str">
        <f>VLOOKUP(Table7[[#This Row],[CID]],ALY,2,FALSE)</f>
        <v>Comparisons</v>
      </c>
    </row>
    <row r="2703" spans="1:11" x14ac:dyDescent="0.2">
      <c r="A2703" s="8" t="str">
        <f>Table7[[#This Row],[Test No.]]&amp;Table7[[#This Row],[Section]]&amp;Table7[[#This Row],[Q. No.]]</f>
        <v>P37E2</v>
      </c>
      <c r="B2703" s="8"/>
      <c r="C2703" s="15" t="s">
        <v>113</v>
      </c>
      <c r="D2703" s="6">
        <v>2</v>
      </c>
      <c r="E2703" s="3" t="s">
        <v>31</v>
      </c>
      <c r="F2703" s="14">
        <v>2</v>
      </c>
      <c r="G2703" s="13" t="s">
        <v>57</v>
      </c>
      <c r="H2703" s="10">
        <v>4</v>
      </c>
      <c r="I2703" s="13" t="s">
        <v>40</v>
      </c>
      <c r="J2703" s="12" t="s">
        <v>513</v>
      </c>
      <c r="K2703" s="11" t="str">
        <f>VLOOKUP(Table7[[#This Row],[CID]],ALY,2,FALSE)</f>
        <v>Writer's Goal</v>
      </c>
    </row>
    <row r="2704" spans="1:11" x14ac:dyDescent="0.2">
      <c r="A2704" s="8" t="str">
        <f>Table7[[#This Row],[Test No.]]&amp;Table7[[#This Row],[Section]]&amp;Table7[[#This Row],[Q. No.]]</f>
        <v>P37E3</v>
      </c>
      <c r="B2704" s="8"/>
      <c r="C2704" s="15" t="s">
        <v>113</v>
      </c>
      <c r="D2704" s="6">
        <v>3</v>
      </c>
      <c r="E2704" s="3" t="s">
        <v>31</v>
      </c>
      <c r="F2704" s="14">
        <v>1</v>
      </c>
      <c r="G2704" s="14" t="s">
        <v>59</v>
      </c>
      <c r="H2704" s="10">
        <v>2</v>
      </c>
      <c r="I2704" s="13" t="s">
        <v>38</v>
      </c>
      <c r="J2704" s="12" t="s">
        <v>393</v>
      </c>
      <c r="K2704" s="11" t="str">
        <f>VLOOKUP(Table7[[#This Row],[CID]],ALY,2,FALSE)</f>
        <v>SVA</v>
      </c>
    </row>
    <row r="2705" spans="1:11" x14ac:dyDescent="0.2">
      <c r="A2705" s="8" t="str">
        <f>Table7[[#This Row],[Test No.]]&amp;Table7[[#This Row],[Section]]&amp;Table7[[#This Row],[Q. No.]]</f>
        <v>P37E4</v>
      </c>
      <c r="B2705" s="8"/>
      <c r="C2705" s="15" t="s">
        <v>113</v>
      </c>
      <c r="D2705" s="6">
        <v>4</v>
      </c>
      <c r="E2705" s="3" t="s">
        <v>31</v>
      </c>
      <c r="F2705" s="14">
        <v>1</v>
      </c>
      <c r="G2705" s="14" t="s">
        <v>59</v>
      </c>
      <c r="H2705" s="10">
        <v>2</v>
      </c>
      <c r="I2705" s="13" t="s">
        <v>38</v>
      </c>
      <c r="J2705" s="12" t="s">
        <v>397</v>
      </c>
      <c r="K2705" s="11" t="str">
        <f>VLOOKUP(Table7[[#This Row],[CID]],ALY,2,FALSE)</f>
        <v>Word Choice</v>
      </c>
    </row>
    <row r="2706" spans="1:11" x14ac:dyDescent="0.2">
      <c r="A2706" s="8" t="str">
        <f>Table7[[#This Row],[Test No.]]&amp;Table7[[#This Row],[Section]]&amp;Table7[[#This Row],[Q. No.]]</f>
        <v>P37E5</v>
      </c>
      <c r="B2706" s="8"/>
      <c r="C2706" s="15" t="s">
        <v>113</v>
      </c>
      <c r="D2706" s="6">
        <v>5</v>
      </c>
      <c r="E2706" s="3" t="s">
        <v>31</v>
      </c>
      <c r="F2706" s="14">
        <v>1</v>
      </c>
      <c r="G2706" s="14" t="s">
        <v>59</v>
      </c>
      <c r="H2706" s="10">
        <v>3</v>
      </c>
      <c r="I2706" s="13" t="s">
        <v>39</v>
      </c>
      <c r="J2706" s="12" t="s">
        <v>401</v>
      </c>
      <c r="K2706" s="11" t="str">
        <f>VLOOKUP(Table7[[#This Row],[CID]],ALY,2,FALSE)</f>
        <v>Parallel Construction</v>
      </c>
    </row>
    <row r="2707" spans="1:11" x14ac:dyDescent="0.2">
      <c r="A2707" s="8" t="str">
        <f>Table7[[#This Row],[Test No.]]&amp;Table7[[#This Row],[Section]]&amp;Table7[[#This Row],[Q. No.]]</f>
        <v>P37E6</v>
      </c>
      <c r="B2707" s="8"/>
      <c r="C2707" s="15" t="s">
        <v>113</v>
      </c>
      <c r="D2707" s="6">
        <v>6</v>
      </c>
      <c r="E2707" s="3" t="s">
        <v>31</v>
      </c>
      <c r="F2707" s="14">
        <v>2</v>
      </c>
      <c r="G2707" s="13" t="s">
        <v>57</v>
      </c>
      <c r="H2707" s="10">
        <v>4</v>
      </c>
      <c r="I2707" s="13" t="s">
        <v>40</v>
      </c>
      <c r="J2707" s="12" t="s">
        <v>513</v>
      </c>
      <c r="K2707" s="11" t="str">
        <f>VLOOKUP(Table7[[#This Row],[CID]],ALY,2,FALSE)</f>
        <v>Writer's Goal</v>
      </c>
    </row>
    <row r="2708" spans="1:11" x14ac:dyDescent="0.2">
      <c r="A2708" s="8" t="str">
        <f>Table7[[#This Row],[Test No.]]&amp;Table7[[#This Row],[Section]]&amp;Table7[[#This Row],[Q. No.]]</f>
        <v>P37E7</v>
      </c>
      <c r="B2708" s="8"/>
      <c r="C2708" s="15" t="s">
        <v>113</v>
      </c>
      <c r="D2708" s="6">
        <v>7</v>
      </c>
      <c r="E2708" s="3" t="s">
        <v>31</v>
      </c>
      <c r="F2708" s="14">
        <v>1</v>
      </c>
      <c r="G2708" s="14" t="s">
        <v>59</v>
      </c>
      <c r="H2708" s="10">
        <v>3</v>
      </c>
      <c r="I2708" s="13" t="s">
        <v>39</v>
      </c>
      <c r="J2708" s="12" t="s">
        <v>400</v>
      </c>
      <c r="K2708" s="11" t="str">
        <f>VLOOKUP(Table7[[#This Row],[CID]],ALY,2,FALSE)</f>
        <v>Run-On Sentence</v>
      </c>
    </row>
    <row r="2709" spans="1:11" x14ac:dyDescent="0.2">
      <c r="A2709" s="8" t="str">
        <f>Table7[[#This Row],[Test No.]]&amp;Table7[[#This Row],[Section]]&amp;Table7[[#This Row],[Q. No.]]</f>
        <v>P37E8</v>
      </c>
      <c r="B2709" s="8"/>
      <c r="C2709" s="15" t="s">
        <v>113</v>
      </c>
      <c r="D2709" s="6">
        <v>8</v>
      </c>
      <c r="E2709" s="3" t="s">
        <v>31</v>
      </c>
      <c r="F2709" s="14">
        <v>1</v>
      </c>
      <c r="G2709" s="14" t="s">
        <v>59</v>
      </c>
      <c r="H2709" s="10">
        <v>2</v>
      </c>
      <c r="I2709" s="13" t="s">
        <v>38</v>
      </c>
      <c r="J2709" s="12" t="s">
        <v>396</v>
      </c>
      <c r="K2709" s="11" t="str">
        <f>VLOOKUP(Table7[[#This Row],[CID]],ALY,2,FALSE)</f>
        <v>Comparisons</v>
      </c>
    </row>
    <row r="2710" spans="1:11" x14ac:dyDescent="0.2">
      <c r="A2710" s="8" t="str">
        <f>Table7[[#This Row],[Test No.]]&amp;Table7[[#This Row],[Section]]&amp;Table7[[#This Row],[Q. No.]]</f>
        <v>P37E9</v>
      </c>
      <c r="B2710" s="8"/>
      <c r="C2710" s="15" t="s">
        <v>113</v>
      </c>
      <c r="D2710" s="6">
        <v>9</v>
      </c>
      <c r="E2710" s="3" t="s">
        <v>31</v>
      </c>
      <c r="F2710" s="14">
        <v>2</v>
      </c>
      <c r="G2710" s="13" t="s">
        <v>57</v>
      </c>
      <c r="H2710" s="10">
        <v>4</v>
      </c>
      <c r="I2710" s="13" t="s">
        <v>40</v>
      </c>
      <c r="J2710" s="12" t="s">
        <v>516</v>
      </c>
      <c r="K2710" s="11" t="str">
        <f>VLOOKUP(Table7[[#This Row],[CID]],ALY,2,FALSE)</f>
        <v>Transitions &amp; Topic Sentences</v>
      </c>
    </row>
    <row r="2711" spans="1:11" x14ac:dyDescent="0.2">
      <c r="A2711" s="8" t="str">
        <f>Table7[[#This Row],[Test No.]]&amp;Table7[[#This Row],[Section]]&amp;Table7[[#This Row],[Q. No.]]</f>
        <v>P37E10</v>
      </c>
      <c r="B2711" s="8"/>
      <c r="C2711" s="15" t="s">
        <v>113</v>
      </c>
      <c r="D2711" s="6">
        <v>10</v>
      </c>
      <c r="E2711" s="3" t="s">
        <v>31</v>
      </c>
      <c r="F2711" s="14">
        <v>2</v>
      </c>
      <c r="G2711" s="13" t="s">
        <v>57</v>
      </c>
      <c r="H2711" s="10">
        <v>6</v>
      </c>
      <c r="I2711" s="13" t="s">
        <v>42</v>
      </c>
      <c r="J2711" s="12" t="s">
        <v>522</v>
      </c>
      <c r="K2711" s="11" t="str">
        <f>VLOOKUP(Table7[[#This Row],[CID]],ALY,2,FALSE)</f>
        <v>Effectiveness</v>
      </c>
    </row>
    <row r="2712" spans="1:11" x14ac:dyDescent="0.2">
      <c r="A2712" s="8" t="str">
        <f>Table7[[#This Row],[Test No.]]&amp;Table7[[#This Row],[Section]]&amp;Table7[[#This Row],[Q. No.]]</f>
        <v>P37E11</v>
      </c>
      <c r="B2712" s="8"/>
      <c r="C2712" s="15" t="s">
        <v>113</v>
      </c>
      <c r="D2712" s="6">
        <v>11</v>
      </c>
      <c r="E2712" s="3" t="s">
        <v>31</v>
      </c>
      <c r="F2712" s="14">
        <v>2</v>
      </c>
      <c r="G2712" s="13" t="s">
        <v>57</v>
      </c>
      <c r="H2712" s="10">
        <v>5</v>
      </c>
      <c r="I2712" s="13" t="s">
        <v>41</v>
      </c>
      <c r="J2712" s="12" t="s">
        <v>518</v>
      </c>
      <c r="K2712" s="11" t="str">
        <f>VLOOKUP(Table7[[#This Row],[CID]],ALY,2,FALSE)</f>
        <v>Unity &amp; Coherence</v>
      </c>
    </row>
    <row r="2713" spans="1:11" x14ac:dyDescent="0.2">
      <c r="A2713" s="8" t="str">
        <f>Table7[[#This Row],[Test No.]]&amp;Table7[[#This Row],[Section]]&amp;Table7[[#This Row],[Q. No.]]</f>
        <v>P37E12</v>
      </c>
      <c r="B2713" s="8"/>
      <c r="C2713" s="15" t="s">
        <v>113</v>
      </c>
      <c r="D2713" s="6">
        <v>12</v>
      </c>
      <c r="E2713" s="3" t="s">
        <v>31</v>
      </c>
      <c r="F2713" s="14">
        <v>1</v>
      </c>
      <c r="G2713" s="14" t="s">
        <v>59</v>
      </c>
      <c r="H2713" s="14">
        <v>1</v>
      </c>
      <c r="I2713" s="14" t="s">
        <v>37</v>
      </c>
      <c r="J2713" s="12" t="s">
        <v>387</v>
      </c>
      <c r="K2713" s="11" t="str">
        <f>VLOOKUP(Table7[[#This Row],[CID]],ALY,2,FALSE)</f>
        <v>Commas</v>
      </c>
    </row>
    <row r="2714" spans="1:11" x14ac:dyDescent="0.2">
      <c r="A2714" s="8" t="str">
        <f>Table7[[#This Row],[Test No.]]&amp;Table7[[#This Row],[Section]]&amp;Table7[[#This Row],[Q. No.]]</f>
        <v>P37E13</v>
      </c>
      <c r="B2714" s="8"/>
      <c r="C2714" s="15" t="s">
        <v>113</v>
      </c>
      <c r="D2714" s="6">
        <v>13</v>
      </c>
      <c r="E2714" s="3" t="s">
        <v>31</v>
      </c>
      <c r="F2714" s="14">
        <v>2</v>
      </c>
      <c r="G2714" s="13" t="s">
        <v>57</v>
      </c>
      <c r="H2714" s="10">
        <v>6</v>
      </c>
      <c r="I2714" s="13" t="s">
        <v>42</v>
      </c>
      <c r="J2714" s="12" t="s">
        <v>522</v>
      </c>
      <c r="K2714" s="11" t="str">
        <f>VLOOKUP(Table7[[#This Row],[CID]],ALY,2,FALSE)</f>
        <v>Effectiveness</v>
      </c>
    </row>
    <row r="2715" spans="1:11" x14ac:dyDescent="0.2">
      <c r="A2715" s="8" t="str">
        <f>Table7[[#This Row],[Test No.]]&amp;Table7[[#This Row],[Section]]&amp;Table7[[#This Row],[Q. No.]]</f>
        <v>P37E14</v>
      </c>
      <c r="B2715" s="8"/>
      <c r="C2715" s="15" t="s">
        <v>113</v>
      </c>
      <c r="D2715" s="6">
        <v>14</v>
      </c>
      <c r="E2715" s="3" t="s">
        <v>31</v>
      </c>
      <c r="F2715" s="14">
        <v>1</v>
      </c>
      <c r="G2715" s="14" t="s">
        <v>59</v>
      </c>
      <c r="H2715" s="10">
        <v>3</v>
      </c>
      <c r="I2715" s="13" t="s">
        <v>39</v>
      </c>
      <c r="J2715" s="12" t="s">
        <v>402</v>
      </c>
      <c r="K2715" s="11" t="str">
        <f>VLOOKUP(Table7[[#This Row],[CID]],ALY,2,FALSE)</f>
        <v>Faulty Modifier</v>
      </c>
    </row>
    <row r="2716" spans="1:11" x14ac:dyDescent="0.2">
      <c r="A2716" s="8" t="str">
        <f>Table7[[#This Row],[Test No.]]&amp;Table7[[#This Row],[Section]]&amp;Table7[[#This Row],[Q. No.]]</f>
        <v>P37E15</v>
      </c>
      <c r="B2716" s="8"/>
      <c r="C2716" s="15" t="s">
        <v>113</v>
      </c>
      <c r="D2716" s="6">
        <v>15</v>
      </c>
      <c r="E2716" s="3" t="s">
        <v>31</v>
      </c>
      <c r="F2716" s="14">
        <v>2</v>
      </c>
      <c r="G2716" s="13" t="s">
        <v>57</v>
      </c>
      <c r="H2716" s="10">
        <v>6</v>
      </c>
      <c r="I2716" s="13" t="s">
        <v>42</v>
      </c>
      <c r="J2716" s="12" t="s">
        <v>523</v>
      </c>
      <c r="K2716" s="11" t="str">
        <f>VLOOKUP(Table7[[#This Row],[CID]],ALY,2,FALSE)</f>
        <v>Avoiding Ambiguity &amp; Redundancy</v>
      </c>
    </row>
    <row r="2717" spans="1:11" x14ac:dyDescent="0.2">
      <c r="A2717" s="8" t="str">
        <f>Table7[[#This Row],[Test No.]]&amp;Table7[[#This Row],[Section]]&amp;Table7[[#This Row],[Q. No.]]</f>
        <v>P37E16</v>
      </c>
      <c r="B2717" s="8"/>
      <c r="C2717" s="15" t="s">
        <v>113</v>
      </c>
      <c r="D2717" s="6">
        <v>16</v>
      </c>
      <c r="E2717" s="3" t="s">
        <v>31</v>
      </c>
      <c r="F2717" s="14">
        <v>2</v>
      </c>
      <c r="G2717" s="13" t="s">
        <v>57</v>
      </c>
      <c r="H2717" s="10">
        <v>6</v>
      </c>
      <c r="I2717" s="13" t="s">
        <v>42</v>
      </c>
      <c r="J2717" s="12" t="s">
        <v>523</v>
      </c>
      <c r="K2717" s="11" t="str">
        <f>VLOOKUP(Table7[[#This Row],[CID]],ALY,2,FALSE)</f>
        <v>Avoiding Ambiguity &amp; Redundancy</v>
      </c>
    </row>
    <row r="2718" spans="1:11" x14ac:dyDescent="0.2">
      <c r="A2718" s="8" t="str">
        <f>Table7[[#This Row],[Test No.]]&amp;Table7[[#This Row],[Section]]&amp;Table7[[#This Row],[Q. No.]]</f>
        <v>P37E17</v>
      </c>
      <c r="B2718" s="8"/>
      <c r="C2718" s="15" t="s">
        <v>113</v>
      </c>
      <c r="D2718" s="6">
        <v>17</v>
      </c>
      <c r="E2718" s="3" t="s">
        <v>31</v>
      </c>
      <c r="F2718" s="14">
        <v>2</v>
      </c>
      <c r="G2718" s="13" t="s">
        <v>57</v>
      </c>
      <c r="H2718" s="10">
        <v>4</v>
      </c>
      <c r="I2718" s="13" t="s">
        <v>40</v>
      </c>
      <c r="J2718" s="12" t="s">
        <v>516</v>
      </c>
      <c r="K2718" s="11" t="str">
        <f>VLOOKUP(Table7[[#This Row],[CID]],ALY,2,FALSE)</f>
        <v>Transitions &amp; Topic Sentences</v>
      </c>
    </row>
    <row r="2719" spans="1:11" x14ac:dyDescent="0.2">
      <c r="A2719" s="8" t="str">
        <f>Table7[[#This Row],[Test No.]]&amp;Table7[[#This Row],[Section]]&amp;Table7[[#This Row],[Q. No.]]</f>
        <v>P37E18</v>
      </c>
      <c r="B2719" s="8"/>
      <c r="C2719" s="15" t="s">
        <v>113</v>
      </c>
      <c r="D2719" s="6">
        <v>18</v>
      </c>
      <c r="E2719" s="3" t="s">
        <v>31</v>
      </c>
      <c r="F2719" s="14">
        <v>1</v>
      </c>
      <c r="G2719" s="14" t="s">
        <v>59</v>
      </c>
      <c r="H2719" s="14">
        <v>1</v>
      </c>
      <c r="I2719" s="14" t="s">
        <v>37</v>
      </c>
      <c r="J2719" s="12" t="s">
        <v>390</v>
      </c>
      <c r="K2719" s="11" t="str">
        <f>VLOOKUP(Table7[[#This Row],[CID]],ALY,2,FALSE)</f>
        <v>Semicolons</v>
      </c>
    </row>
    <row r="2720" spans="1:11" x14ac:dyDescent="0.2">
      <c r="A2720" s="8" t="str">
        <f>Table7[[#This Row],[Test No.]]&amp;Table7[[#This Row],[Section]]&amp;Table7[[#This Row],[Q. No.]]</f>
        <v>P37E19</v>
      </c>
      <c r="B2720" s="8"/>
      <c r="C2720" s="15" t="s">
        <v>113</v>
      </c>
      <c r="D2720" s="6">
        <v>19</v>
      </c>
      <c r="E2720" s="3" t="s">
        <v>31</v>
      </c>
      <c r="F2720" s="14">
        <v>2</v>
      </c>
      <c r="G2720" s="13" t="s">
        <v>57</v>
      </c>
      <c r="H2720" s="10">
        <v>6</v>
      </c>
      <c r="I2720" s="13" t="s">
        <v>42</v>
      </c>
      <c r="J2720" s="12" t="s">
        <v>522</v>
      </c>
      <c r="K2720" s="11" t="str">
        <f>VLOOKUP(Table7[[#This Row],[CID]],ALY,2,FALSE)</f>
        <v>Effectiveness</v>
      </c>
    </row>
    <row r="2721" spans="1:11" x14ac:dyDescent="0.2">
      <c r="A2721" s="8" t="str">
        <f>Table7[[#This Row],[Test No.]]&amp;Table7[[#This Row],[Section]]&amp;Table7[[#This Row],[Q. No.]]</f>
        <v>P37E20</v>
      </c>
      <c r="B2721" s="8"/>
      <c r="C2721" s="15" t="s">
        <v>113</v>
      </c>
      <c r="D2721" s="6">
        <v>20</v>
      </c>
      <c r="E2721" s="3" t="s">
        <v>31</v>
      </c>
      <c r="F2721" s="14">
        <v>1</v>
      </c>
      <c r="G2721" s="14" t="s">
        <v>59</v>
      </c>
      <c r="H2721" s="10">
        <v>2</v>
      </c>
      <c r="I2721" s="13" t="s">
        <v>38</v>
      </c>
      <c r="J2721" s="12" t="s">
        <v>395</v>
      </c>
      <c r="K2721" s="11" t="str">
        <f>VLOOKUP(Table7[[#This Row],[CID]],ALY,2,FALSE)</f>
        <v>Verb Forms/Tense Agreement</v>
      </c>
    </row>
    <row r="2722" spans="1:11" x14ac:dyDescent="0.2">
      <c r="A2722" s="8" t="str">
        <f>Table7[[#This Row],[Test No.]]&amp;Table7[[#This Row],[Section]]&amp;Table7[[#This Row],[Q. No.]]</f>
        <v>P37E21</v>
      </c>
      <c r="B2722" s="8"/>
      <c r="C2722" s="15" t="s">
        <v>113</v>
      </c>
      <c r="D2722" s="6">
        <v>21</v>
      </c>
      <c r="E2722" s="3" t="s">
        <v>31</v>
      </c>
      <c r="F2722" s="14">
        <v>1</v>
      </c>
      <c r="G2722" s="14" t="s">
        <v>59</v>
      </c>
      <c r="H2722" s="14">
        <v>1</v>
      </c>
      <c r="I2722" s="14" t="s">
        <v>37</v>
      </c>
      <c r="J2722" s="12" t="s">
        <v>387</v>
      </c>
      <c r="K2722" s="11" t="str">
        <f>VLOOKUP(Table7[[#This Row],[CID]],ALY,2,FALSE)</f>
        <v>Commas</v>
      </c>
    </row>
    <row r="2723" spans="1:11" x14ac:dyDescent="0.2">
      <c r="A2723" s="8" t="str">
        <f>Table7[[#This Row],[Test No.]]&amp;Table7[[#This Row],[Section]]&amp;Table7[[#This Row],[Q. No.]]</f>
        <v>P37E22</v>
      </c>
      <c r="B2723" s="8"/>
      <c r="C2723" s="15" t="s">
        <v>113</v>
      </c>
      <c r="D2723" s="6">
        <v>22</v>
      </c>
      <c r="E2723" s="3" t="s">
        <v>31</v>
      </c>
      <c r="F2723" s="14">
        <v>2</v>
      </c>
      <c r="G2723" s="13" t="s">
        <v>57</v>
      </c>
      <c r="H2723" s="10">
        <v>4</v>
      </c>
      <c r="I2723" s="13" t="s">
        <v>40</v>
      </c>
      <c r="J2723" s="12" t="s">
        <v>512</v>
      </c>
      <c r="K2723" s="11" t="str">
        <f>VLOOKUP(Table7[[#This Row],[CID]],ALY,2,FALSE)</f>
        <v>Additional Detail &amp; Evidence</v>
      </c>
    </row>
    <row r="2724" spans="1:11" x14ac:dyDescent="0.2">
      <c r="A2724" s="8" t="str">
        <f>Table7[[#This Row],[Test No.]]&amp;Table7[[#This Row],[Section]]&amp;Table7[[#This Row],[Q. No.]]</f>
        <v>P37E23</v>
      </c>
      <c r="B2724" s="8"/>
      <c r="C2724" s="15" t="s">
        <v>113</v>
      </c>
      <c r="D2724" s="6">
        <v>23</v>
      </c>
      <c r="E2724" s="3" t="s">
        <v>31</v>
      </c>
      <c r="F2724" s="14">
        <v>1</v>
      </c>
      <c r="G2724" s="14" t="s">
        <v>59</v>
      </c>
      <c r="H2724" s="10">
        <v>2</v>
      </c>
      <c r="I2724" s="13" t="s">
        <v>38</v>
      </c>
      <c r="J2724" s="12" t="s">
        <v>395</v>
      </c>
      <c r="K2724" s="11" t="str">
        <f>VLOOKUP(Table7[[#This Row],[CID]],ALY,2,FALSE)</f>
        <v>Verb Forms/Tense Agreement</v>
      </c>
    </row>
    <row r="2725" spans="1:11" x14ac:dyDescent="0.2">
      <c r="A2725" s="8" t="str">
        <f>Table7[[#This Row],[Test No.]]&amp;Table7[[#This Row],[Section]]&amp;Table7[[#This Row],[Q. No.]]</f>
        <v>P37E24</v>
      </c>
      <c r="B2725" s="8"/>
      <c r="C2725" s="15" t="s">
        <v>113</v>
      </c>
      <c r="D2725" s="6">
        <v>24</v>
      </c>
      <c r="E2725" s="3" t="s">
        <v>31</v>
      </c>
      <c r="F2725" s="14">
        <v>1</v>
      </c>
      <c r="G2725" s="14" t="s">
        <v>59</v>
      </c>
      <c r="H2725" s="10">
        <v>2</v>
      </c>
      <c r="I2725" s="13" t="s">
        <v>38</v>
      </c>
      <c r="J2725" s="12" t="s">
        <v>397</v>
      </c>
      <c r="K2725" s="11" t="str">
        <f>VLOOKUP(Table7[[#This Row],[CID]],ALY,2,FALSE)</f>
        <v>Word Choice</v>
      </c>
    </row>
    <row r="2726" spans="1:11" x14ac:dyDescent="0.2">
      <c r="A2726" s="8" t="str">
        <f>Table7[[#This Row],[Test No.]]&amp;Table7[[#This Row],[Section]]&amp;Table7[[#This Row],[Q. No.]]</f>
        <v>P37E25</v>
      </c>
      <c r="B2726" s="8"/>
      <c r="C2726" s="15" t="s">
        <v>113</v>
      </c>
      <c r="D2726" s="6">
        <v>25</v>
      </c>
      <c r="E2726" s="3" t="s">
        <v>31</v>
      </c>
      <c r="F2726" s="14">
        <v>1</v>
      </c>
      <c r="G2726" s="14" t="s">
        <v>59</v>
      </c>
      <c r="H2726" s="10">
        <v>2</v>
      </c>
      <c r="I2726" s="13" t="s">
        <v>38</v>
      </c>
      <c r="J2726" s="12" t="s">
        <v>395</v>
      </c>
      <c r="K2726" s="11" t="str">
        <f>VLOOKUP(Table7[[#This Row],[CID]],ALY,2,FALSE)</f>
        <v>Verb Forms/Tense Agreement</v>
      </c>
    </row>
    <row r="2727" spans="1:11" x14ac:dyDescent="0.2">
      <c r="A2727" s="8" t="str">
        <f>Table7[[#This Row],[Test No.]]&amp;Table7[[#This Row],[Section]]&amp;Table7[[#This Row],[Q. No.]]</f>
        <v>P37E26</v>
      </c>
      <c r="B2727" s="8"/>
      <c r="C2727" s="15" t="s">
        <v>113</v>
      </c>
      <c r="D2727" s="6">
        <v>26</v>
      </c>
      <c r="E2727" s="3" t="s">
        <v>31</v>
      </c>
      <c r="F2727" s="14">
        <v>2</v>
      </c>
      <c r="G2727" s="13" t="s">
        <v>57</v>
      </c>
      <c r="H2727" s="10">
        <v>4</v>
      </c>
      <c r="I2727" s="13" t="s">
        <v>40</v>
      </c>
      <c r="J2727" s="12" t="s">
        <v>516</v>
      </c>
      <c r="K2727" s="11" t="str">
        <f>VLOOKUP(Table7[[#This Row],[CID]],ALY,2,FALSE)</f>
        <v>Transitions &amp; Topic Sentences</v>
      </c>
    </row>
    <row r="2728" spans="1:11" x14ac:dyDescent="0.2">
      <c r="A2728" s="8" t="str">
        <f>Table7[[#This Row],[Test No.]]&amp;Table7[[#This Row],[Section]]&amp;Table7[[#This Row],[Q. No.]]</f>
        <v>P37E27</v>
      </c>
      <c r="B2728" s="8"/>
      <c r="C2728" s="15" t="s">
        <v>113</v>
      </c>
      <c r="D2728" s="6">
        <v>27</v>
      </c>
      <c r="E2728" s="3" t="s">
        <v>31</v>
      </c>
      <c r="F2728" s="14">
        <v>2</v>
      </c>
      <c r="G2728" s="13" t="s">
        <v>57</v>
      </c>
      <c r="H2728" s="10">
        <v>5</v>
      </c>
      <c r="I2728" s="13" t="s">
        <v>41</v>
      </c>
      <c r="J2728" s="12" t="s">
        <v>518</v>
      </c>
      <c r="K2728" s="11" t="str">
        <f>VLOOKUP(Table7[[#This Row],[CID]],ALY,2,FALSE)</f>
        <v>Unity &amp; Coherence</v>
      </c>
    </row>
    <row r="2729" spans="1:11" x14ac:dyDescent="0.2">
      <c r="A2729" s="8" t="str">
        <f>Table7[[#This Row],[Test No.]]&amp;Table7[[#This Row],[Section]]&amp;Table7[[#This Row],[Q. No.]]</f>
        <v>P37E28</v>
      </c>
      <c r="B2729" s="8"/>
      <c r="C2729" s="15" t="s">
        <v>113</v>
      </c>
      <c r="D2729" s="6">
        <v>28</v>
      </c>
      <c r="E2729" s="3" t="s">
        <v>31</v>
      </c>
      <c r="F2729" s="14">
        <v>2</v>
      </c>
      <c r="G2729" s="13" t="s">
        <v>57</v>
      </c>
      <c r="H2729" s="10">
        <v>6</v>
      </c>
      <c r="I2729" s="13" t="s">
        <v>42</v>
      </c>
      <c r="J2729" s="12" t="s">
        <v>521</v>
      </c>
      <c r="K2729" s="11" t="str">
        <f>VLOOKUP(Table7[[#This Row],[CID]],ALY,2,FALSE)</f>
        <v>Word Choice</v>
      </c>
    </row>
    <row r="2730" spans="1:11" x14ac:dyDescent="0.2">
      <c r="A2730" s="8" t="str">
        <f>Table7[[#This Row],[Test No.]]&amp;Table7[[#This Row],[Section]]&amp;Table7[[#This Row],[Q. No.]]</f>
        <v>P37E29</v>
      </c>
      <c r="B2730" s="8"/>
      <c r="C2730" s="15" t="s">
        <v>113</v>
      </c>
      <c r="D2730" s="6">
        <v>29</v>
      </c>
      <c r="E2730" s="3" t="s">
        <v>31</v>
      </c>
      <c r="F2730" s="14">
        <v>1</v>
      </c>
      <c r="G2730" s="14" t="s">
        <v>59</v>
      </c>
      <c r="H2730" s="14">
        <v>1</v>
      </c>
      <c r="I2730" s="14" t="s">
        <v>37</v>
      </c>
      <c r="J2730" s="12" t="s">
        <v>388</v>
      </c>
      <c r="K2730" s="11" t="str">
        <f>VLOOKUP(Table7[[#This Row],[CID]],ALY,2,FALSE)</f>
        <v>Apostrophes</v>
      </c>
    </row>
    <row r="2731" spans="1:11" x14ac:dyDescent="0.2">
      <c r="A2731" s="8" t="str">
        <f>Table7[[#This Row],[Test No.]]&amp;Table7[[#This Row],[Section]]&amp;Table7[[#This Row],[Q. No.]]</f>
        <v>P37E30</v>
      </c>
      <c r="B2731" s="8"/>
      <c r="C2731" s="15" t="s">
        <v>113</v>
      </c>
      <c r="D2731" s="6">
        <v>30</v>
      </c>
      <c r="E2731" s="3" t="s">
        <v>31</v>
      </c>
      <c r="F2731" s="14">
        <v>1</v>
      </c>
      <c r="G2731" s="14" t="s">
        <v>59</v>
      </c>
      <c r="H2731" s="10">
        <v>2</v>
      </c>
      <c r="I2731" s="13" t="s">
        <v>38</v>
      </c>
      <c r="J2731" s="12" t="s">
        <v>398</v>
      </c>
      <c r="K2731" s="11" t="str">
        <f>VLOOKUP(Table7[[#This Row],[CID]],ALY,2,FALSE)</f>
        <v>Idioms</v>
      </c>
    </row>
    <row r="2732" spans="1:11" x14ac:dyDescent="0.2">
      <c r="A2732" s="8" t="str">
        <f>Table7[[#This Row],[Test No.]]&amp;Table7[[#This Row],[Section]]&amp;Table7[[#This Row],[Q. No.]]</f>
        <v>P37E31</v>
      </c>
      <c r="B2732" s="8"/>
      <c r="C2732" s="15" t="s">
        <v>113</v>
      </c>
      <c r="D2732" s="6">
        <v>31</v>
      </c>
      <c r="E2732" s="6" t="s">
        <v>31</v>
      </c>
      <c r="F2732" s="14">
        <v>1</v>
      </c>
      <c r="G2732" s="14" t="s">
        <v>59</v>
      </c>
      <c r="H2732" s="10">
        <v>2</v>
      </c>
      <c r="I2732" s="13" t="s">
        <v>38</v>
      </c>
      <c r="J2732" s="12" t="s">
        <v>397</v>
      </c>
      <c r="K2732" s="11" t="str">
        <f>VLOOKUP(Table7[[#This Row],[CID]],ALY,2,FALSE)</f>
        <v>Word Choice</v>
      </c>
    </row>
    <row r="2733" spans="1:11" x14ac:dyDescent="0.2">
      <c r="A2733" s="8" t="str">
        <f>Table7[[#This Row],[Test No.]]&amp;Table7[[#This Row],[Section]]&amp;Table7[[#This Row],[Q. No.]]</f>
        <v>P37E32</v>
      </c>
      <c r="B2733" s="8"/>
      <c r="C2733" s="15" t="s">
        <v>113</v>
      </c>
      <c r="D2733" s="6">
        <v>32</v>
      </c>
      <c r="E2733" s="6" t="s">
        <v>31</v>
      </c>
      <c r="F2733" s="14">
        <v>2</v>
      </c>
      <c r="G2733" s="13" t="s">
        <v>57</v>
      </c>
      <c r="H2733" s="10">
        <v>6</v>
      </c>
      <c r="I2733" s="13" t="s">
        <v>42</v>
      </c>
      <c r="J2733" s="12" t="s">
        <v>522</v>
      </c>
      <c r="K2733" s="11" t="str">
        <f>VLOOKUP(Table7[[#This Row],[CID]],ALY,2,FALSE)</f>
        <v>Effectiveness</v>
      </c>
    </row>
    <row r="2734" spans="1:11" x14ac:dyDescent="0.2">
      <c r="A2734" s="8" t="str">
        <f>Table7[[#This Row],[Test No.]]&amp;Table7[[#This Row],[Section]]&amp;Table7[[#This Row],[Q. No.]]</f>
        <v>P37E33</v>
      </c>
      <c r="B2734" s="8"/>
      <c r="C2734" s="15" t="s">
        <v>113</v>
      </c>
      <c r="D2734" s="6">
        <v>33</v>
      </c>
      <c r="E2734" s="6" t="s">
        <v>31</v>
      </c>
      <c r="F2734" s="14">
        <v>1</v>
      </c>
      <c r="G2734" s="14" t="s">
        <v>59</v>
      </c>
      <c r="H2734" s="10">
        <v>3</v>
      </c>
      <c r="I2734" s="13" t="s">
        <v>39</v>
      </c>
      <c r="J2734" s="12" t="s">
        <v>400</v>
      </c>
      <c r="K2734" s="11" t="str">
        <f>VLOOKUP(Table7[[#This Row],[CID]],ALY,2,FALSE)</f>
        <v>Run-On Sentence</v>
      </c>
    </row>
    <row r="2735" spans="1:11" x14ac:dyDescent="0.2">
      <c r="A2735" s="8" t="str">
        <f>Table7[[#This Row],[Test No.]]&amp;Table7[[#This Row],[Section]]&amp;Table7[[#This Row],[Q. No.]]</f>
        <v>P37E34</v>
      </c>
      <c r="B2735" s="8"/>
      <c r="C2735" s="15" t="s">
        <v>113</v>
      </c>
      <c r="D2735" s="6">
        <v>34</v>
      </c>
      <c r="E2735" s="6" t="s">
        <v>31</v>
      </c>
      <c r="F2735" s="14">
        <v>1</v>
      </c>
      <c r="G2735" s="14" t="s">
        <v>59</v>
      </c>
      <c r="H2735" s="10">
        <v>2</v>
      </c>
      <c r="I2735" s="13" t="s">
        <v>38</v>
      </c>
      <c r="J2735" s="12" t="s">
        <v>395</v>
      </c>
      <c r="K2735" s="11" t="str">
        <f>VLOOKUP(Table7[[#This Row],[CID]],ALY,2,FALSE)</f>
        <v>Verb Forms/Tense Agreement</v>
      </c>
    </row>
    <row r="2736" spans="1:11" x14ac:dyDescent="0.2">
      <c r="A2736" s="8" t="str">
        <f>Table7[[#This Row],[Test No.]]&amp;Table7[[#This Row],[Section]]&amp;Table7[[#This Row],[Q. No.]]</f>
        <v>P37E35</v>
      </c>
      <c r="B2736" s="8"/>
      <c r="C2736" s="15" t="s">
        <v>113</v>
      </c>
      <c r="D2736" s="6">
        <v>35</v>
      </c>
      <c r="E2736" s="6" t="s">
        <v>31</v>
      </c>
      <c r="F2736" s="14">
        <v>1</v>
      </c>
      <c r="G2736" s="14" t="s">
        <v>59</v>
      </c>
      <c r="H2736" s="10">
        <v>2</v>
      </c>
      <c r="I2736" s="13" t="s">
        <v>38</v>
      </c>
      <c r="J2736" s="12" t="s">
        <v>396</v>
      </c>
      <c r="K2736" s="11" t="str">
        <f>VLOOKUP(Table7[[#This Row],[CID]],ALY,2,FALSE)</f>
        <v>Comparisons</v>
      </c>
    </row>
    <row r="2737" spans="1:11" x14ac:dyDescent="0.2">
      <c r="A2737" s="8" t="str">
        <f>Table7[[#This Row],[Test No.]]&amp;Table7[[#This Row],[Section]]&amp;Table7[[#This Row],[Q. No.]]</f>
        <v>P37E36</v>
      </c>
      <c r="B2737" s="8"/>
      <c r="C2737" s="15" t="s">
        <v>113</v>
      </c>
      <c r="D2737" s="6">
        <v>36</v>
      </c>
      <c r="E2737" s="6" t="s">
        <v>31</v>
      </c>
      <c r="F2737" s="14">
        <v>2</v>
      </c>
      <c r="G2737" s="13" t="s">
        <v>57</v>
      </c>
      <c r="H2737" s="10">
        <v>6</v>
      </c>
      <c r="I2737" s="13" t="s">
        <v>42</v>
      </c>
      <c r="J2737" s="12" t="s">
        <v>523</v>
      </c>
      <c r="K2737" s="11" t="str">
        <f>VLOOKUP(Table7[[#This Row],[CID]],ALY,2,FALSE)</f>
        <v>Avoiding Ambiguity &amp; Redundancy</v>
      </c>
    </row>
    <row r="2738" spans="1:11" x14ac:dyDescent="0.2">
      <c r="A2738" s="8" t="str">
        <f>Table7[[#This Row],[Test No.]]&amp;Table7[[#This Row],[Section]]&amp;Table7[[#This Row],[Q. No.]]</f>
        <v>P37E37</v>
      </c>
      <c r="B2738" s="8"/>
      <c r="C2738" s="15" t="s">
        <v>113</v>
      </c>
      <c r="D2738" s="6">
        <v>37</v>
      </c>
      <c r="E2738" s="6" t="s">
        <v>31</v>
      </c>
      <c r="F2738" s="14">
        <v>1</v>
      </c>
      <c r="G2738" s="14" t="s">
        <v>59</v>
      </c>
      <c r="H2738" s="10">
        <v>3</v>
      </c>
      <c r="I2738" s="13" t="s">
        <v>39</v>
      </c>
      <c r="J2738" s="12" t="s">
        <v>400</v>
      </c>
      <c r="K2738" s="11" t="str">
        <f>VLOOKUP(Table7[[#This Row],[CID]],ALY,2,FALSE)</f>
        <v>Run-On Sentence</v>
      </c>
    </row>
    <row r="2739" spans="1:11" x14ac:dyDescent="0.2">
      <c r="A2739" s="8" t="str">
        <f>Table7[[#This Row],[Test No.]]&amp;Table7[[#This Row],[Section]]&amp;Table7[[#This Row],[Q. No.]]</f>
        <v>P37E38</v>
      </c>
      <c r="B2739" s="8"/>
      <c r="C2739" s="15" t="s">
        <v>113</v>
      </c>
      <c r="D2739" s="6">
        <v>38</v>
      </c>
      <c r="E2739" s="6" t="s">
        <v>31</v>
      </c>
      <c r="F2739" s="14">
        <v>2</v>
      </c>
      <c r="G2739" s="13" t="s">
        <v>57</v>
      </c>
      <c r="H2739" s="10">
        <v>4</v>
      </c>
      <c r="I2739" s="13" t="s">
        <v>40</v>
      </c>
      <c r="J2739" s="12" t="s">
        <v>512</v>
      </c>
      <c r="K2739" s="11" t="str">
        <f>VLOOKUP(Table7[[#This Row],[CID]],ALY,2,FALSE)</f>
        <v>Additional Detail &amp; Evidence</v>
      </c>
    </row>
    <row r="2740" spans="1:11" x14ac:dyDescent="0.2">
      <c r="A2740" s="8" t="str">
        <f>Table7[[#This Row],[Test No.]]&amp;Table7[[#This Row],[Section]]&amp;Table7[[#This Row],[Q. No.]]</f>
        <v>P37E39</v>
      </c>
      <c r="B2740" s="8"/>
      <c r="C2740" s="15" t="s">
        <v>113</v>
      </c>
      <c r="D2740" s="6">
        <v>39</v>
      </c>
      <c r="E2740" s="6" t="s">
        <v>31</v>
      </c>
      <c r="F2740" s="14">
        <v>1</v>
      </c>
      <c r="G2740" s="14" t="s">
        <v>59</v>
      </c>
      <c r="H2740" s="14">
        <v>1</v>
      </c>
      <c r="I2740" s="14" t="s">
        <v>37</v>
      </c>
      <c r="J2740" s="12" t="s">
        <v>388</v>
      </c>
      <c r="K2740" s="11" t="str">
        <f>VLOOKUP(Table7[[#This Row],[CID]],ALY,2,FALSE)</f>
        <v>Apostrophes</v>
      </c>
    </row>
    <row r="2741" spans="1:11" x14ac:dyDescent="0.2">
      <c r="A2741" s="8" t="str">
        <f>Table7[[#This Row],[Test No.]]&amp;Table7[[#This Row],[Section]]&amp;Table7[[#This Row],[Q. No.]]</f>
        <v>P37E40</v>
      </c>
      <c r="B2741" s="8"/>
      <c r="C2741" s="15" t="s">
        <v>113</v>
      </c>
      <c r="D2741" s="6">
        <v>40</v>
      </c>
      <c r="E2741" s="6" t="s">
        <v>31</v>
      </c>
      <c r="F2741" s="14">
        <v>2</v>
      </c>
      <c r="G2741" s="13" t="s">
        <v>57</v>
      </c>
      <c r="H2741" s="10">
        <v>5</v>
      </c>
      <c r="I2741" s="13" t="s">
        <v>41</v>
      </c>
      <c r="J2741" s="12" t="s">
        <v>518</v>
      </c>
      <c r="K2741" s="11" t="str">
        <f>VLOOKUP(Table7[[#This Row],[CID]],ALY,2,FALSE)</f>
        <v>Unity &amp; Coherence</v>
      </c>
    </row>
    <row r="2742" spans="1:11" x14ac:dyDescent="0.2">
      <c r="A2742" s="8" t="str">
        <f>Table7[[#This Row],[Test No.]]&amp;Table7[[#This Row],[Section]]&amp;Table7[[#This Row],[Q. No.]]</f>
        <v>P37E41</v>
      </c>
      <c r="B2742" s="8"/>
      <c r="C2742" s="15" t="s">
        <v>113</v>
      </c>
      <c r="D2742" s="6">
        <v>41</v>
      </c>
      <c r="E2742" s="6" t="s">
        <v>31</v>
      </c>
      <c r="F2742" s="14">
        <v>1</v>
      </c>
      <c r="G2742" s="14" t="s">
        <v>59</v>
      </c>
      <c r="H2742" s="14">
        <v>1</v>
      </c>
      <c r="I2742" s="14" t="s">
        <v>37</v>
      </c>
      <c r="J2742" s="12" t="s">
        <v>388</v>
      </c>
      <c r="K2742" s="11" t="str">
        <f>VLOOKUP(Table7[[#This Row],[CID]],ALY,2,FALSE)</f>
        <v>Apostrophes</v>
      </c>
    </row>
    <row r="2743" spans="1:11" x14ac:dyDescent="0.2">
      <c r="A2743" s="8" t="str">
        <f>Table7[[#This Row],[Test No.]]&amp;Table7[[#This Row],[Section]]&amp;Table7[[#This Row],[Q. No.]]</f>
        <v>P37E42</v>
      </c>
      <c r="B2743" s="8"/>
      <c r="C2743" s="15" t="s">
        <v>113</v>
      </c>
      <c r="D2743" s="6">
        <v>42</v>
      </c>
      <c r="E2743" s="6" t="s">
        <v>31</v>
      </c>
      <c r="F2743" s="14">
        <v>1</v>
      </c>
      <c r="G2743" s="14" t="s">
        <v>59</v>
      </c>
      <c r="H2743" s="10">
        <v>2</v>
      </c>
      <c r="I2743" s="13" t="s">
        <v>38</v>
      </c>
      <c r="J2743" s="12" t="s">
        <v>394</v>
      </c>
      <c r="K2743" s="11" t="str">
        <f>VLOOKUP(Table7[[#This Row],[CID]],ALY,2,FALSE)</f>
        <v>Pronouns</v>
      </c>
    </row>
    <row r="2744" spans="1:11" x14ac:dyDescent="0.2">
      <c r="A2744" s="8" t="str">
        <f>Table7[[#This Row],[Test No.]]&amp;Table7[[#This Row],[Section]]&amp;Table7[[#This Row],[Q. No.]]</f>
        <v>P37E43</v>
      </c>
      <c r="B2744" s="8"/>
      <c r="C2744" s="15" t="s">
        <v>113</v>
      </c>
      <c r="D2744" s="6">
        <v>43</v>
      </c>
      <c r="E2744" s="6" t="s">
        <v>31</v>
      </c>
      <c r="F2744" s="14">
        <v>2</v>
      </c>
      <c r="G2744" s="13" t="s">
        <v>57</v>
      </c>
      <c r="H2744" s="10">
        <v>6</v>
      </c>
      <c r="I2744" s="13" t="s">
        <v>42</v>
      </c>
      <c r="J2744" s="12" t="s">
        <v>521</v>
      </c>
      <c r="K2744" s="11" t="str">
        <f>VLOOKUP(Table7[[#This Row],[CID]],ALY,2,FALSE)</f>
        <v>Word Choice</v>
      </c>
    </row>
    <row r="2745" spans="1:11" x14ac:dyDescent="0.2">
      <c r="A2745" s="8" t="str">
        <f>Table7[[#This Row],[Test No.]]&amp;Table7[[#This Row],[Section]]&amp;Table7[[#This Row],[Q. No.]]</f>
        <v>P37E44</v>
      </c>
      <c r="B2745" s="8"/>
      <c r="C2745" s="15" t="s">
        <v>113</v>
      </c>
      <c r="D2745" s="6">
        <v>44</v>
      </c>
      <c r="E2745" s="6" t="s">
        <v>31</v>
      </c>
      <c r="F2745" s="14">
        <v>2</v>
      </c>
      <c r="G2745" s="13" t="s">
        <v>57</v>
      </c>
      <c r="H2745" s="10">
        <v>5</v>
      </c>
      <c r="I2745" s="13" t="s">
        <v>41</v>
      </c>
      <c r="J2745" s="12" t="s">
        <v>519</v>
      </c>
      <c r="K2745" s="11" t="str">
        <f>VLOOKUP(Table7[[#This Row],[CID]],ALY,2,FALSE)</f>
        <v>Opening/Transitional/Closing</v>
      </c>
    </row>
    <row r="2746" spans="1:11" x14ac:dyDescent="0.2">
      <c r="A2746" s="8" t="str">
        <f>Table7[[#This Row],[Test No.]]&amp;Table7[[#This Row],[Section]]&amp;Table7[[#This Row],[Q. No.]]</f>
        <v>P37E45</v>
      </c>
      <c r="B2746" s="8"/>
      <c r="C2746" s="15" t="s">
        <v>113</v>
      </c>
      <c r="D2746" s="6">
        <v>45</v>
      </c>
      <c r="E2746" s="6" t="s">
        <v>31</v>
      </c>
      <c r="F2746" s="14">
        <v>2</v>
      </c>
      <c r="G2746" s="13" t="s">
        <v>57</v>
      </c>
      <c r="H2746" s="10">
        <v>5</v>
      </c>
      <c r="I2746" s="13" t="s">
        <v>41</v>
      </c>
      <c r="J2746" s="12" t="s">
        <v>520</v>
      </c>
      <c r="K2746" s="11" t="str">
        <f>VLOOKUP(Table7[[#This Row],[CID]],ALY,2,FALSE)</f>
        <v>Reorganization</v>
      </c>
    </row>
    <row r="2747" spans="1:11" x14ac:dyDescent="0.2">
      <c r="A2747" s="8" t="str">
        <f>Table7[[#This Row],[Test No.]]&amp;Table7[[#This Row],[Section]]&amp;Table7[[#This Row],[Q. No.]]</f>
        <v>P37E46</v>
      </c>
      <c r="B2747" s="8"/>
      <c r="C2747" s="15" t="s">
        <v>113</v>
      </c>
      <c r="D2747" s="6">
        <v>46</v>
      </c>
      <c r="E2747" s="6" t="s">
        <v>31</v>
      </c>
      <c r="F2747" s="14">
        <v>1</v>
      </c>
      <c r="G2747" s="14" t="s">
        <v>59</v>
      </c>
      <c r="H2747" s="10">
        <v>2</v>
      </c>
      <c r="I2747" s="13" t="s">
        <v>38</v>
      </c>
      <c r="J2747" s="12" t="s">
        <v>393</v>
      </c>
      <c r="K2747" s="11" t="str">
        <f>VLOOKUP(Table7[[#This Row],[CID]],ALY,2,FALSE)</f>
        <v>SVA</v>
      </c>
    </row>
    <row r="2748" spans="1:11" x14ac:dyDescent="0.2">
      <c r="A2748" s="8" t="str">
        <f>Table7[[#This Row],[Test No.]]&amp;Table7[[#This Row],[Section]]&amp;Table7[[#This Row],[Q. No.]]</f>
        <v>P37E47</v>
      </c>
      <c r="B2748" s="8"/>
      <c r="C2748" s="15" t="s">
        <v>113</v>
      </c>
      <c r="D2748" s="6">
        <v>47</v>
      </c>
      <c r="E2748" s="6" t="s">
        <v>31</v>
      </c>
      <c r="F2748" s="14">
        <v>1</v>
      </c>
      <c r="G2748" s="14" t="s">
        <v>59</v>
      </c>
      <c r="H2748" s="14">
        <v>1</v>
      </c>
      <c r="I2748" s="14" t="s">
        <v>37</v>
      </c>
      <c r="J2748" s="12" t="s">
        <v>387</v>
      </c>
      <c r="K2748" s="11" t="str">
        <f>VLOOKUP(Table7[[#This Row],[CID]],ALY,2,FALSE)</f>
        <v>Commas</v>
      </c>
    </row>
    <row r="2749" spans="1:11" x14ac:dyDescent="0.2">
      <c r="A2749" s="8" t="str">
        <f>Table7[[#This Row],[Test No.]]&amp;Table7[[#This Row],[Section]]&amp;Table7[[#This Row],[Q. No.]]</f>
        <v>P37E48</v>
      </c>
      <c r="B2749" s="8"/>
      <c r="C2749" s="15" t="s">
        <v>113</v>
      </c>
      <c r="D2749" s="6">
        <v>48</v>
      </c>
      <c r="E2749" s="6" t="s">
        <v>31</v>
      </c>
      <c r="F2749" s="14">
        <v>2</v>
      </c>
      <c r="G2749" s="13" t="s">
        <v>57</v>
      </c>
      <c r="H2749" s="10">
        <v>6</v>
      </c>
      <c r="I2749" s="13" t="s">
        <v>42</v>
      </c>
      <c r="J2749" s="12" t="s">
        <v>523</v>
      </c>
      <c r="K2749" s="11" t="str">
        <f>VLOOKUP(Table7[[#This Row],[CID]],ALY,2,FALSE)</f>
        <v>Avoiding Ambiguity &amp; Redundancy</v>
      </c>
    </row>
    <row r="2750" spans="1:11" x14ac:dyDescent="0.2">
      <c r="A2750" s="8" t="str">
        <f>Table7[[#This Row],[Test No.]]&amp;Table7[[#This Row],[Section]]&amp;Table7[[#This Row],[Q. No.]]</f>
        <v>P37E49</v>
      </c>
      <c r="B2750" s="8"/>
      <c r="C2750" s="15" t="s">
        <v>113</v>
      </c>
      <c r="D2750" s="6">
        <v>49</v>
      </c>
      <c r="E2750" s="6" t="s">
        <v>31</v>
      </c>
      <c r="F2750" s="14">
        <v>2</v>
      </c>
      <c r="G2750" s="13" t="s">
        <v>57</v>
      </c>
      <c r="H2750" s="10">
        <v>5</v>
      </c>
      <c r="I2750" s="13" t="s">
        <v>41</v>
      </c>
      <c r="J2750" s="12" t="s">
        <v>520</v>
      </c>
      <c r="K2750" s="11" t="str">
        <f>VLOOKUP(Table7[[#This Row],[CID]],ALY,2,FALSE)</f>
        <v>Reorganization</v>
      </c>
    </row>
    <row r="2751" spans="1:11" x14ac:dyDescent="0.2">
      <c r="A2751" s="8" t="str">
        <f>Table7[[#This Row],[Test No.]]&amp;Table7[[#This Row],[Section]]&amp;Table7[[#This Row],[Q. No.]]</f>
        <v>P37E50</v>
      </c>
      <c r="B2751" s="8"/>
      <c r="C2751" s="15" t="s">
        <v>113</v>
      </c>
      <c r="D2751" s="6">
        <v>50</v>
      </c>
      <c r="E2751" s="6" t="s">
        <v>31</v>
      </c>
      <c r="F2751" s="14">
        <v>1</v>
      </c>
      <c r="G2751" s="14" t="s">
        <v>59</v>
      </c>
      <c r="H2751" s="10">
        <v>3</v>
      </c>
      <c r="I2751" s="13" t="s">
        <v>39</v>
      </c>
      <c r="J2751" s="12" t="s">
        <v>402</v>
      </c>
      <c r="K2751" s="11" t="str">
        <f>VLOOKUP(Table7[[#This Row],[CID]],ALY,2,FALSE)</f>
        <v>Faulty Modifier</v>
      </c>
    </row>
    <row r="2752" spans="1:11" x14ac:dyDescent="0.2">
      <c r="A2752" s="8" t="str">
        <f>Table7[[#This Row],[Test No.]]&amp;Table7[[#This Row],[Section]]&amp;Table7[[#This Row],[Q. No.]]</f>
        <v>P37E51</v>
      </c>
      <c r="B2752" s="8"/>
      <c r="C2752" s="15" t="s">
        <v>113</v>
      </c>
      <c r="D2752" s="6">
        <v>51</v>
      </c>
      <c r="E2752" s="6" t="s">
        <v>31</v>
      </c>
      <c r="F2752" s="14">
        <v>2</v>
      </c>
      <c r="G2752" s="13" t="s">
        <v>57</v>
      </c>
      <c r="H2752" s="10">
        <v>6</v>
      </c>
      <c r="I2752" s="13" t="s">
        <v>42</v>
      </c>
      <c r="J2752" s="12" t="s">
        <v>521</v>
      </c>
      <c r="K2752" s="11" t="str">
        <f>VLOOKUP(Table7[[#This Row],[CID]],ALY,2,FALSE)</f>
        <v>Word Choice</v>
      </c>
    </row>
    <row r="2753" spans="1:11" x14ac:dyDescent="0.2">
      <c r="A2753" s="8" t="str">
        <f>Table7[[#This Row],[Test No.]]&amp;Table7[[#This Row],[Section]]&amp;Table7[[#This Row],[Q. No.]]</f>
        <v>P37E52</v>
      </c>
      <c r="B2753" s="8"/>
      <c r="C2753" s="15" t="s">
        <v>113</v>
      </c>
      <c r="D2753" s="6">
        <v>52</v>
      </c>
      <c r="E2753" s="6" t="s">
        <v>31</v>
      </c>
      <c r="F2753" s="14">
        <v>2</v>
      </c>
      <c r="G2753" s="13" t="s">
        <v>57</v>
      </c>
      <c r="H2753" s="10">
        <v>6</v>
      </c>
      <c r="I2753" s="13" t="s">
        <v>42</v>
      </c>
      <c r="J2753" s="12" t="s">
        <v>522</v>
      </c>
      <c r="K2753" s="11" t="str">
        <f>VLOOKUP(Table7[[#This Row],[CID]],ALY,2,FALSE)</f>
        <v>Effectiveness</v>
      </c>
    </row>
    <row r="2754" spans="1:11" x14ac:dyDescent="0.2">
      <c r="A2754" s="8" t="str">
        <f>Table7[[#This Row],[Test No.]]&amp;Table7[[#This Row],[Section]]&amp;Table7[[#This Row],[Q. No.]]</f>
        <v>P37E53</v>
      </c>
      <c r="B2754" s="8"/>
      <c r="C2754" s="15" t="s">
        <v>113</v>
      </c>
      <c r="D2754" s="6">
        <v>53</v>
      </c>
      <c r="E2754" s="6" t="s">
        <v>31</v>
      </c>
      <c r="F2754" s="14">
        <v>2</v>
      </c>
      <c r="G2754" s="13" t="s">
        <v>57</v>
      </c>
      <c r="H2754" s="10">
        <v>4</v>
      </c>
      <c r="I2754" s="13" t="s">
        <v>40</v>
      </c>
      <c r="J2754" s="12" t="s">
        <v>516</v>
      </c>
      <c r="K2754" s="11" t="str">
        <f>VLOOKUP(Table7[[#This Row],[CID]],ALY,2,FALSE)</f>
        <v>Transitions &amp; Topic Sentences</v>
      </c>
    </row>
    <row r="2755" spans="1:11" x14ac:dyDescent="0.2">
      <c r="A2755" s="8" t="str">
        <f>Table7[[#This Row],[Test No.]]&amp;Table7[[#This Row],[Section]]&amp;Table7[[#This Row],[Q. No.]]</f>
        <v>P37E54</v>
      </c>
      <c r="B2755" s="8"/>
      <c r="C2755" s="15" t="s">
        <v>113</v>
      </c>
      <c r="D2755" s="6">
        <v>54</v>
      </c>
      <c r="E2755" s="6" t="s">
        <v>31</v>
      </c>
      <c r="F2755" s="14">
        <v>1</v>
      </c>
      <c r="G2755" s="14" t="s">
        <v>59</v>
      </c>
      <c r="H2755" s="10">
        <v>2</v>
      </c>
      <c r="I2755" s="13" t="s">
        <v>38</v>
      </c>
      <c r="J2755" s="12" t="s">
        <v>394</v>
      </c>
      <c r="K2755" s="11" t="str">
        <f>VLOOKUP(Table7[[#This Row],[CID]],ALY,2,FALSE)</f>
        <v>Pronouns</v>
      </c>
    </row>
    <row r="2756" spans="1:11" x14ac:dyDescent="0.2">
      <c r="A2756" s="8" t="str">
        <f>Table7[[#This Row],[Test No.]]&amp;Table7[[#This Row],[Section]]&amp;Table7[[#This Row],[Q. No.]]</f>
        <v>P37E55</v>
      </c>
      <c r="B2756" s="8"/>
      <c r="C2756" s="15" t="s">
        <v>113</v>
      </c>
      <c r="D2756" s="6">
        <v>55</v>
      </c>
      <c r="E2756" s="6" t="s">
        <v>31</v>
      </c>
      <c r="F2756" s="14">
        <v>2</v>
      </c>
      <c r="G2756" s="13" t="s">
        <v>57</v>
      </c>
      <c r="H2756" s="10">
        <v>6</v>
      </c>
      <c r="I2756" s="13" t="s">
        <v>42</v>
      </c>
      <c r="J2756" s="12" t="s">
        <v>522</v>
      </c>
      <c r="K2756" s="11" t="str">
        <f>VLOOKUP(Table7[[#This Row],[CID]],ALY,2,FALSE)</f>
        <v>Effectiveness</v>
      </c>
    </row>
    <row r="2757" spans="1:11" x14ac:dyDescent="0.2">
      <c r="A2757" s="8" t="str">
        <f>Table7[[#This Row],[Test No.]]&amp;Table7[[#This Row],[Section]]&amp;Table7[[#This Row],[Q. No.]]</f>
        <v>P37E56</v>
      </c>
      <c r="B2757" s="8"/>
      <c r="C2757" s="15" t="s">
        <v>113</v>
      </c>
      <c r="D2757" s="6">
        <v>56</v>
      </c>
      <c r="E2757" s="6" t="s">
        <v>31</v>
      </c>
      <c r="F2757" s="14">
        <v>1</v>
      </c>
      <c r="G2757" s="14" t="s">
        <v>59</v>
      </c>
      <c r="H2757" s="10">
        <v>3</v>
      </c>
      <c r="I2757" s="13" t="s">
        <v>39</v>
      </c>
      <c r="J2757" s="12" t="s">
        <v>400</v>
      </c>
      <c r="K2757" s="11" t="str">
        <f>VLOOKUP(Table7[[#This Row],[CID]],ALY,2,FALSE)</f>
        <v>Run-On Sentence</v>
      </c>
    </row>
    <row r="2758" spans="1:11" x14ac:dyDescent="0.2">
      <c r="A2758" s="8" t="str">
        <f>Table7[[#This Row],[Test No.]]&amp;Table7[[#This Row],[Section]]&amp;Table7[[#This Row],[Q. No.]]</f>
        <v>P37E57</v>
      </c>
      <c r="B2758" s="8"/>
      <c r="C2758" s="15" t="s">
        <v>113</v>
      </c>
      <c r="D2758" s="6">
        <v>57</v>
      </c>
      <c r="E2758" s="6" t="s">
        <v>31</v>
      </c>
      <c r="F2758" s="14">
        <v>2</v>
      </c>
      <c r="G2758" s="13" t="s">
        <v>57</v>
      </c>
      <c r="H2758" s="10">
        <v>4</v>
      </c>
      <c r="I2758" s="13" t="s">
        <v>40</v>
      </c>
      <c r="J2758" s="12" t="s">
        <v>514</v>
      </c>
      <c r="K2758" s="11" t="str">
        <f>VLOOKUP(Table7[[#This Row],[CID]],ALY,2,FALSE)</f>
        <v>Relation to Paragraph/Essay</v>
      </c>
    </row>
    <row r="2759" spans="1:11" x14ac:dyDescent="0.2">
      <c r="A2759" s="8" t="str">
        <f>Table7[[#This Row],[Test No.]]&amp;Table7[[#This Row],[Section]]&amp;Table7[[#This Row],[Q. No.]]</f>
        <v>P37E58</v>
      </c>
      <c r="B2759" s="8"/>
      <c r="C2759" s="15" t="s">
        <v>113</v>
      </c>
      <c r="D2759" s="6">
        <v>58</v>
      </c>
      <c r="E2759" s="6" t="s">
        <v>31</v>
      </c>
      <c r="F2759" s="14">
        <v>1</v>
      </c>
      <c r="G2759" s="14" t="s">
        <v>59</v>
      </c>
      <c r="H2759" s="10">
        <v>2</v>
      </c>
      <c r="I2759" s="13" t="s">
        <v>38</v>
      </c>
      <c r="J2759" s="12" t="s">
        <v>397</v>
      </c>
      <c r="K2759" s="11" t="str">
        <f>VLOOKUP(Table7[[#This Row],[CID]],ALY,2,FALSE)</f>
        <v>Word Choice</v>
      </c>
    </row>
    <row r="2760" spans="1:11" x14ac:dyDescent="0.2">
      <c r="A2760" s="8" t="str">
        <f>Table7[[#This Row],[Test No.]]&amp;Table7[[#This Row],[Section]]&amp;Table7[[#This Row],[Q. No.]]</f>
        <v>P37E59</v>
      </c>
      <c r="B2760" s="8"/>
      <c r="C2760" s="15" t="s">
        <v>113</v>
      </c>
      <c r="D2760" s="6">
        <v>59</v>
      </c>
      <c r="E2760" s="6" t="s">
        <v>31</v>
      </c>
      <c r="F2760" s="14">
        <v>1</v>
      </c>
      <c r="G2760" s="14" t="s">
        <v>59</v>
      </c>
      <c r="H2760" s="10">
        <v>3</v>
      </c>
      <c r="I2760" s="13" t="s">
        <v>39</v>
      </c>
      <c r="J2760" s="12" t="s">
        <v>402</v>
      </c>
      <c r="K2760" s="11" t="str">
        <f>VLOOKUP(Table7[[#This Row],[CID]],ALY,2,FALSE)</f>
        <v>Faulty Modifier</v>
      </c>
    </row>
    <row r="2761" spans="1:11" x14ac:dyDescent="0.2">
      <c r="A2761" s="8" t="str">
        <f>Table7[[#This Row],[Test No.]]&amp;Table7[[#This Row],[Section]]&amp;Table7[[#This Row],[Q. No.]]</f>
        <v>P37E60</v>
      </c>
      <c r="B2761" s="8"/>
      <c r="C2761" s="15" t="s">
        <v>113</v>
      </c>
      <c r="D2761" s="6">
        <v>60</v>
      </c>
      <c r="E2761" s="6" t="s">
        <v>31</v>
      </c>
      <c r="F2761" s="14">
        <v>2</v>
      </c>
      <c r="G2761" s="13" t="s">
        <v>57</v>
      </c>
      <c r="H2761" s="10">
        <v>4</v>
      </c>
      <c r="I2761" s="13" t="s">
        <v>40</v>
      </c>
      <c r="J2761" s="12" t="s">
        <v>516</v>
      </c>
      <c r="K2761" s="11" t="str">
        <f>VLOOKUP(Table7[[#This Row],[CID]],ALY,2,FALSE)</f>
        <v>Transitions &amp; Topic Sentences</v>
      </c>
    </row>
    <row r="2762" spans="1:11" x14ac:dyDescent="0.2">
      <c r="A2762" s="8" t="str">
        <f>Table7[[#This Row],[Test No.]]&amp;Table7[[#This Row],[Section]]&amp;Table7[[#This Row],[Q. No.]]</f>
        <v>P37E61</v>
      </c>
      <c r="B2762" s="8"/>
      <c r="C2762" s="15" t="s">
        <v>113</v>
      </c>
      <c r="D2762" s="6">
        <v>61</v>
      </c>
      <c r="E2762" s="6" t="s">
        <v>31</v>
      </c>
      <c r="F2762" s="14">
        <v>1</v>
      </c>
      <c r="G2762" s="14" t="s">
        <v>59</v>
      </c>
      <c r="H2762" s="14">
        <v>1</v>
      </c>
      <c r="I2762" s="14" t="s">
        <v>37</v>
      </c>
      <c r="J2762" s="12" t="s">
        <v>390</v>
      </c>
      <c r="K2762" s="11" t="str">
        <f>VLOOKUP(Table7[[#This Row],[CID]],ALY,2,FALSE)</f>
        <v>Semicolons</v>
      </c>
    </row>
    <row r="2763" spans="1:11" x14ac:dyDescent="0.2">
      <c r="A2763" s="8" t="str">
        <f>Table7[[#This Row],[Test No.]]&amp;Table7[[#This Row],[Section]]&amp;Table7[[#This Row],[Q. No.]]</f>
        <v>P37E62</v>
      </c>
      <c r="B2763" s="8"/>
      <c r="C2763" s="15" t="s">
        <v>113</v>
      </c>
      <c r="D2763" s="6">
        <v>62</v>
      </c>
      <c r="E2763" s="6" t="s">
        <v>31</v>
      </c>
      <c r="F2763" s="14">
        <v>1</v>
      </c>
      <c r="G2763" s="14" t="s">
        <v>59</v>
      </c>
      <c r="H2763" s="10">
        <v>3</v>
      </c>
      <c r="I2763" s="13" t="s">
        <v>39</v>
      </c>
      <c r="J2763" s="12" t="s">
        <v>399</v>
      </c>
      <c r="K2763" s="11" t="str">
        <f>VLOOKUP(Table7[[#This Row],[CID]],ALY,2,FALSE)</f>
        <v>Sentence Fragment</v>
      </c>
    </row>
    <row r="2764" spans="1:11" x14ac:dyDescent="0.2">
      <c r="A2764" s="8" t="str">
        <f>Table7[[#This Row],[Test No.]]&amp;Table7[[#This Row],[Section]]&amp;Table7[[#This Row],[Q. No.]]</f>
        <v>P37E63</v>
      </c>
      <c r="B2764" s="8"/>
      <c r="C2764" s="15" t="s">
        <v>113</v>
      </c>
      <c r="D2764" s="6">
        <v>63</v>
      </c>
      <c r="E2764" s="6" t="s">
        <v>31</v>
      </c>
      <c r="F2764" s="14">
        <v>1</v>
      </c>
      <c r="G2764" s="14" t="s">
        <v>59</v>
      </c>
      <c r="H2764" s="10">
        <v>3</v>
      </c>
      <c r="I2764" s="13" t="s">
        <v>39</v>
      </c>
      <c r="J2764" s="12" t="s">
        <v>401</v>
      </c>
      <c r="K2764" s="11" t="str">
        <f>VLOOKUP(Table7[[#This Row],[CID]],ALY,2,FALSE)</f>
        <v>Parallel Construction</v>
      </c>
    </row>
    <row r="2765" spans="1:11" x14ac:dyDescent="0.2">
      <c r="A2765" s="8" t="str">
        <f>Table7[[#This Row],[Test No.]]&amp;Table7[[#This Row],[Section]]&amp;Table7[[#This Row],[Q. No.]]</f>
        <v>P37E64</v>
      </c>
      <c r="B2765" s="8"/>
      <c r="C2765" s="15" t="s">
        <v>113</v>
      </c>
      <c r="D2765" s="6">
        <v>64</v>
      </c>
      <c r="E2765" s="6" t="s">
        <v>31</v>
      </c>
      <c r="F2765" s="14">
        <v>2</v>
      </c>
      <c r="G2765" s="13" t="s">
        <v>57</v>
      </c>
      <c r="H2765" s="10">
        <v>5</v>
      </c>
      <c r="I2765" s="13" t="s">
        <v>41</v>
      </c>
      <c r="J2765" s="12" t="s">
        <v>518</v>
      </c>
      <c r="K2765" s="11" t="str">
        <f>VLOOKUP(Table7[[#This Row],[CID]],ALY,2,FALSE)</f>
        <v>Unity &amp; Coherence</v>
      </c>
    </row>
    <row r="2766" spans="1:11" x14ac:dyDescent="0.2">
      <c r="A2766" s="8" t="str">
        <f>Table7[[#This Row],[Test No.]]&amp;Table7[[#This Row],[Section]]&amp;Table7[[#This Row],[Q. No.]]</f>
        <v>P37E65</v>
      </c>
      <c r="B2766" s="8"/>
      <c r="C2766" s="15" t="s">
        <v>113</v>
      </c>
      <c r="D2766" s="6">
        <v>65</v>
      </c>
      <c r="E2766" s="6" t="s">
        <v>31</v>
      </c>
      <c r="F2766" s="14">
        <v>1</v>
      </c>
      <c r="G2766" s="14" t="s">
        <v>59</v>
      </c>
      <c r="H2766" s="14">
        <v>1</v>
      </c>
      <c r="I2766" s="14" t="s">
        <v>37</v>
      </c>
      <c r="J2766" s="12" t="s">
        <v>387</v>
      </c>
      <c r="K2766" s="11" t="str">
        <f>VLOOKUP(Table7[[#This Row],[CID]],ALY,2,FALSE)</f>
        <v>Commas</v>
      </c>
    </row>
    <row r="2767" spans="1:11" x14ac:dyDescent="0.2">
      <c r="A2767" s="8" t="str">
        <f>Table7[[#This Row],[Test No.]]&amp;Table7[[#This Row],[Section]]&amp;Table7[[#This Row],[Q. No.]]</f>
        <v>P37E66</v>
      </c>
      <c r="B2767" s="8"/>
      <c r="C2767" s="15" t="s">
        <v>113</v>
      </c>
      <c r="D2767" s="6">
        <v>66</v>
      </c>
      <c r="E2767" s="6" t="s">
        <v>31</v>
      </c>
      <c r="F2767" s="14">
        <v>1</v>
      </c>
      <c r="G2767" s="14" t="s">
        <v>59</v>
      </c>
      <c r="H2767" s="10">
        <v>2</v>
      </c>
      <c r="I2767" s="13" t="s">
        <v>38</v>
      </c>
      <c r="J2767" s="12" t="s">
        <v>397</v>
      </c>
      <c r="K2767" s="11" t="str">
        <f>VLOOKUP(Table7[[#This Row],[CID]],ALY,2,FALSE)</f>
        <v>Word Choice</v>
      </c>
    </row>
    <row r="2768" spans="1:11" x14ac:dyDescent="0.2">
      <c r="A2768" s="8" t="str">
        <f>Table7[[#This Row],[Test No.]]&amp;Table7[[#This Row],[Section]]&amp;Table7[[#This Row],[Q. No.]]</f>
        <v>P37E67</v>
      </c>
      <c r="B2768" s="8"/>
      <c r="C2768" s="15" t="s">
        <v>113</v>
      </c>
      <c r="D2768" s="6">
        <v>67</v>
      </c>
      <c r="E2768" s="6" t="s">
        <v>31</v>
      </c>
      <c r="F2768" s="14">
        <v>1</v>
      </c>
      <c r="G2768" s="14" t="s">
        <v>59</v>
      </c>
      <c r="H2768" s="10">
        <v>3</v>
      </c>
      <c r="I2768" s="13" t="s">
        <v>39</v>
      </c>
      <c r="J2768" s="12" t="s">
        <v>400</v>
      </c>
      <c r="K2768" s="11" t="str">
        <f>VLOOKUP(Table7[[#This Row],[CID]],ALY,2,FALSE)</f>
        <v>Run-On Sentence</v>
      </c>
    </row>
    <row r="2769" spans="1:11" x14ac:dyDescent="0.2">
      <c r="A2769" s="8" t="str">
        <f>Table7[[#This Row],[Test No.]]&amp;Table7[[#This Row],[Section]]&amp;Table7[[#This Row],[Q. No.]]</f>
        <v>P37E68</v>
      </c>
      <c r="B2769" s="8"/>
      <c r="C2769" s="15" t="s">
        <v>113</v>
      </c>
      <c r="D2769" s="6">
        <v>68</v>
      </c>
      <c r="E2769" s="6" t="s">
        <v>31</v>
      </c>
      <c r="F2769" s="14">
        <v>1</v>
      </c>
      <c r="G2769" s="14" t="s">
        <v>59</v>
      </c>
      <c r="H2769" s="10">
        <v>2</v>
      </c>
      <c r="I2769" s="13" t="s">
        <v>38</v>
      </c>
      <c r="J2769" s="12" t="s">
        <v>395</v>
      </c>
      <c r="K2769" s="11" t="str">
        <f>VLOOKUP(Table7[[#This Row],[CID]],ALY,2,FALSE)</f>
        <v>Verb Forms/Tense Agreement</v>
      </c>
    </row>
    <row r="2770" spans="1:11" x14ac:dyDescent="0.2">
      <c r="A2770" s="8" t="str">
        <f>Table7[[#This Row],[Test No.]]&amp;Table7[[#This Row],[Section]]&amp;Table7[[#This Row],[Q. No.]]</f>
        <v>P37E69</v>
      </c>
      <c r="B2770" s="8"/>
      <c r="C2770" s="15" t="s">
        <v>113</v>
      </c>
      <c r="D2770" s="6">
        <v>69</v>
      </c>
      <c r="E2770" s="6" t="s">
        <v>31</v>
      </c>
      <c r="F2770" s="14">
        <v>2</v>
      </c>
      <c r="G2770" s="13" t="s">
        <v>57</v>
      </c>
      <c r="H2770" s="10">
        <v>6</v>
      </c>
      <c r="I2770" s="13" t="s">
        <v>42</v>
      </c>
      <c r="J2770" s="12" t="s">
        <v>523</v>
      </c>
      <c r="K2770" s="11" t="str">
        <f>VLOOKUP(Table7[[#This Row],[CID]],ALY,2,FALSE)</f>
        <v>Avoiding Ambiguity &amp; Redundancy</v>
      </c>
    </row>
    <row r="2771" spans="1:11" x14ac:dyDescent="0.2">
      <c r="A2771" s="8" t="str">
        <f>Table7[[#This Row],[Test No.]]&amp;Table7[[#This Row],[Section]]&amp;Table7[[#This Row],[Q. No.]]</f>
        <v>P37E70</v>
      </c>
      <c r="B2771" s="8"/>
      <c r="C2771" s="15" t="s">
        <v>113</v>
      </c>
      <c r="D2771" s="6">
        <v>70</v>
      </c>
      <c r="E2771" s="6" t="s">
        <v>31</v>
      </c>
      <c r="F2771" s="14">
        <v>2</v>
      </c>
      <c r="G2771" s="13" t="s">
        <v>57</v>
      </c>
      <c r="H2771" s="10">
        <v>6</v>
      </c>
      <c r="I2771" s="13" t="s">
        <v>42</v>
      </c>
      <c r="J2771" s="12" t="s">
        <v>522</v>
      </c>
      <c r="K2771" s="11" t="str">
        <f>VLOOKUP(Table7[[#This Row],[CID]],ALY,2,FALSE)</f>
        <v>Effectiveness</v>
      </c>
    </row>
    <row r="2772" spans="1:11" x14ac:dyDescent="0.2">
      <c r="A2772" s="8" t="str">
        <f>Table7[[#This Row],[Test No.]]&amp;Table7[[#This Row],[Section]]&amp;Table7[[#This Row],[Q. No.]]</f>
        <v>P37E71</v>
      </c>
      <c r="B2772" s="8"/>
      <c r="C2772" s="15" t="s">
        <v>113</v>
      </c>
      <c r="D2772" s="6">
        <v>71</v>
      </c>
      <c r="E2772" s="6" t="s">
        <v>31</v>
      </c>
      <c r="F2772" s="14">
        <v>2</v>
      </c>
      <c r="G2772" s="13" t="s">
        <v>57</v>
      </c>
      <c r="H2772" s="10">
        <v>6</v>
      </c>
      <c r="I2772" s="13" t="s">
        <v>42</v>
      </c>
      <c r="J2772" s="12" t="s">
        <v>522</v>
      </c>
      <c r="K2772" s="11" t="str">
        <f>VLOOKUP(Table7[[#This Row],[CID]],ALY,2,FALSE)</f>
        <v>Effectiveness</v>
      </c>
    </row>
    <row r="2773" spans="1:11" x14ac:dyDescent="0.2">
      <c r="A2773" s="8" t="str">
        <f>Table7[[#This Row],[Test No.]]&amp;Table7[[#This Row],[Section]]&amp;Table7[[#This Row],[Q. No.]]</f>
        <v>P37E72</v>
      </c>
      <c r="B2773" s="8"/>
      <c r="C2773" s="15" t="s">
        <v>113</v>
      </c>
      <c r="D2773" s="6">
        <v>72</v>
      </c>
      <c r="E2773" s="6" t="s">
        <v>31</v>
      </c>
      <c r="F2773" s="14">
        <v>2</v>
      </c>
      <c r="G2773" s="13" t="s">
        <v>57</v>
      </c>
      <c r="H2773" s="10">
        <v>5</v>
      </c>
      <c r="I2773" s="13" t="s">
        <v>41</v>
      </c>
      <c r="J2773" s="12" t="s">
        <v>520</v>
      </c>
      <c r="K2773" s="11" t="str">
        <f>VLOOKUP(Table7[[#This Row],[CID]],ALY,2,FALSE)</f>
        <v>Reorganization</v>
      </c>
    </row>
    <row r="2774" spans="1:11" x14ac:dyDescent="0.2">
      <c r="A2774" s="8" t="str">
        <f>Table7[[#This Row],[Test No.]]&amp;Table7[[#This Row],[Section]]&amp;Table7[[#This Row],[Q. No.]]</f>
        <v>P37E73</v>
      </c>
      <c r="B2774" s="8"/>
      <c r="C2774" s="15" t="s">
        <v>113</v>
      </c>
      <c r="D2774" s="6">
        <v>73</v>
      </c>
      <c r="E2774" s="6" t="s">
        <v>31</v>
      </c>
      <c r="F2774" s="14">
        <v>2</v>
      </c>
      <c r="G2774" s="13" t="s">
        <v>57</v>
      </c>
      <c r="H2774" s="10">
        <v>4</v>
      </c>
      <c r="I2774" s="13" t="s">
        <v>40</v>
      </c>
      <c r="J2774" s="12" t="s">
        <v>516</v>
      </c>
      <c r="K2774" s="11" t="str">
        <f>VLOOKUP(Table7[[#This Row],[CID]],ALY,2,FALSE)</f>
        <v>Transitions &amp; Topic Sentences</v>
      </c>
    </row>
    <row r="2775" spans="1:11" x14ac:dyDescent="0.2">
      <c r="A2775" s="8" t="str">
        <f>Table7[[#This Row],[Test No.]]&amp;Table7[[#This Row],[Section]]&amp;Table7[[#This Row],[Q. No.]]</f>
        <v>P37E74</v>
      </c>
      <c r="B2775" s="8"/>
      <c r="C2775" s="15" t="s">
        <v>113</v>
      </c>
      <c r="D2775" s="6">
        <v>74</v>
      </c>
      <c r="E2775" s="6" t="s">
        <v>31</v>
      </c>
      <c r="F2775" s="14">
        <v>2</v>
      </c>
      <c r="G2775" s="13" t="s">
        <v>57</v>
      </c>
      <c r="H2775" s="10">
        <v>6</v>
      </c>
      <c r="I2775" s="13" t="s">
        <v>42</v>
      </c>
      <c r="J2775" s="12" t="s">
        <v>522</v>
      </c>
      <c r="K2775" s="11" t="str">
        <f>VLOOKUP(Table7[[#This Row],[CID]],ALY,2,FALSE)</f>
        <v>Effectiveness</v>
      </c>
    </row>
    <row r="2776" spans="1:11" x14ac:dyDescent="0.2">
      <c r="A2776" s="8" t="str">
        <f>Table7[[#This Row],[Test No.]]&amp;Table7[[#This Row],[Section]]&amp;Table7[[#This Row],[Q. No.]]</f>
        <v>P37E75</v>
      </c>
      <c r="B2776" s="8"/>
      <c r="C2776" s="15" t="s">
        <v>113</v>
      </c>
      <c r="D2776" s="6">
        <v>75</v>
      </c>
      <c r="E2776" s="6" t="s">
        <v>31</v>
      </c>
      <c r="F2776" s="14">
        <v>2</v>
      </c>
      <c r="G2776" s="13" t="s">
        <v>57</v>
      </c>
      <c r="H2776" s="10">
        <v>4</v>
      </c>
      <c r="I2776" s="13" t="s">
        <v>40</v>
      </c>
      <c r="J2776" s="12" t="s">
        <v>516</v>
      </c>
      <c r="K2776" s="11" t="str">
        <f>VLOOKUP(Table7[[#This Row],[CID]],ALY,2,FALSE)</f>
        <v>Transitions &amp; Topic Sentences</v>
      </c>
    </row>
    <row r="2777" spans="1:11" x14ac:dyDescent="0.2">
      <c r="A2777" s="8" t="str">
        <f>Table7[[#This Row],[Test No.]]&amp;Table7[[#This Row],[Section]]&amp;Table7[[#This Row],[Q. No.]]</f>
        <v>P38E1</v>
      </c>
      <c r="B2777" s="8"/>
      <c r="C2777" s="15" t="s">
        <v>112</v>
      </c>
      <c r="D2777" s="6">
        <v>1</v>
      </c>
      <c r="E2777" s="10" t="s">
        <v>31</v>
      </c>
      <c r="F2777" s="14">
        <v>2</v>
      </c>
      <c r="G2777" s="13" t="s">
        <v>57</v>
      </c>
      <c r="H2777" s="10">
        <v>6</v>
      </c>
      <c r="I2777" s="13" t="s">
        <v>42</v>
      </c>
      <c r="J2777" s="12" t="s">
        <v>521</v>
      </c>
      <c r="K2777" s="11" t="str">
        <f>VLOOKUP(Table7[[#This Row],[CID]],ALY,2,FALSE)</f>
        <v>Word Choice</v>
      </c>
    </row>
    <row r="2778" spans="1:11" x14ac:dyDescent="0.2">
      <c r="A2778" s="8" t="str">
        <f>Table7[[#This Row],[Test No.]]&amp;Table7[[#This Row],[Section]]&amp;Table7[[#This Row],[Q. No.]]</f>
        <v>P38E2</v>
      </c>
      <c r="B2778" s="8"/>
      <c r="C2778" s="15" t="s">
        <v>112</v>
      </c>
      <c r="D2778" s="6">
        <v>2</v>
      </c>
      <c r="E2778" s="10" t="s">
        <v>31</v>
      </c>
      <c r="F2778" s="14">
        <v>2</v>
      </c>
      <c r="G2778" s="13" t="s">
        <v>57</v>
      </c>
      <c r="H2778" s="10">
        <v>6</v>
      </c>
      <c r="I2778" s="13" t="s">
        <v>42</v>
      </c>
      <c r="J2778" s="12" t="s">
        <v>522</v>
      </c>
      <c r="K2778" s="11" t="str">
        <f>VLOOKUP(Table7[[#This Row],[CID]],ALY,2,FALSE)</f>
        <v>Effectiveness</v>
      </c>
    </row>
    <row r="2779" spans="1:11" x14ac:dyDescent="0.2">
      <c r="A2779" s="8" t="str">
        <f>Table7[[#This Row],[Test No.]]&amp;Table7[[#This Row],[Section]]&amp;Table7[[#This Row],[Q. No.]]</f>
        <v>P38E3</v>
      </c>
      <c r="B2779" s="8"/>
      <c r="C2779" s="15" t="s">
        <v>112</v>
      </c>
      <c r="D2779" s="6">
        <v>3</v>
      </c>
      <c r="E2779" s="10" t="s">
        <v>31</v>
      </c>
      <c r="F2779" s="14">
        <v>2</v>
      </c>
      <c r="G2779" s="13" t="s">
        <v>57</v>
      </c>
      <c r="H2779" s="10">
        <v>4</v>
      </c>
      <c r="I2779" s="13" t="s">
        <v>40</v>
      </c>
      <c r="J2779" s="12" t="s">
        <v>514</v>
      </c>
      <c r="K2779" s="11" t="str">
        <f>VLOOKUP(Table7[[#This Row],[CID]],ALY,2,FALSE)</f>
        <v>Relation to Paragraph/Essay</v>
      </c>
    </row>
    <row r="2780" spans="1:11" x14ac:dyDescent="0.2">
      <c r="A2780" s="8" t="str">
        <f>Table7[[#This Row],[Test No.]]&amp;Table7[[#This Row],[Section]]&amp;Table7[[#This Row],[Q. No.]]</f>
        <v>P38E4</v>
      </c>
      <c r="B2780" s="8"/>
      <c r="C2780" s="15" t="s">
        <v>112</v>
      </c>
      <c r="D2780" s="6">
        <v>4</v>
      </c>
      <c r="E2780" s="10" t="s">
        <v>31</v>
      </c>
      <c r="F2780" s="14">
        <v>1</v>
      </c>
      <c r="G2780" s="14" t="s">
        <v>59</v>
      </c>
      <c r="H2780" s="10">
        <v>3</v>
      </c>
      <c r="I2780" s="13" t="s">
        <v>39</v>
      </c>
      <c r="J2780" s="12" t="s">
        <v>400</v>
      </c>
      <c r="K2780" s="11" t="str">
        <f>VLOOKUP(Table7[[#This Row],[CID]],ALY,2,FALSE)</f>
        <v>Run-On Sentence</v>
      </c>
    </row>
    <row r="2781" spans="1:11" x14ac:dyDescent="0.2">
      <c r="A2781" s="8" t="str">
        <f>Table7[[#This Row],[Test No.]]&amp;Table7[[#This Row],[Section]]&amp;Table7[[#This Row],[Q. No.]]</f>
        <v>P38E5</v>
      </c>
      <c r="B2781" s="8"/>
      <c r="C2781" s="15" t="s">
        <v>112</v>
      </c>
      <c r="D2781" s="6">
        <v>5</v>
      </c>
      <c r="E2781" s="10" t="s">
        <v>31</v>
      </c>
      <c r="F2781" s="14">
        <v>1</v>
      </c>
      <c r="G2781" s="14" t="s">
        <v>59</v>
      </c>
      <c r="H2781" s="10">
        <v>2</v>
      </c>
      <c r="I2781" s="13" t="s">
        <v>38</v>
      </c>
      <c r="J2781" s="12" t="s">
        <v>398</v>
      </c>
      <c r="K2781" s="11" t="str">
        <f>VLOOKUP(Table7[[#This Row],[CID]],ALY,2,FALSE)</f>
        <v>Idioms</v>
      </c>
    </row>
    <row r="2782" spans="1:11" x14ac:dyDescent="0.2">
      <c r="A2782" s="8" t="str">
        <f>Table7[[#This Row],[Test No.]]&amp;Table7[[#This Row],[Section]]&amp;Table7[[#This Row],[Q. No.]]</f>
        <v>P38E6</v>
      </c>
      <c r="B2782" s="8"/>
      <c r="C2782" s="15" t="s">
        <v>112</v>
      </c>
      <c r="D2782" s="6">
        <v>6</v>
      </c>
      <c r="E2782" s="10" t="s">
        <v>31</v>
      </c>
      <c r="F2782" s="14">
        <v>2</v>
      </c>
      <c r="G2782" s="13" t="s">
        <v>57</v>
      </c>
      <c r="H2782" s="10">
        <v>6</v>
      </c>
      <c r="I2782" s="13" t="s">
        <v>42</v>
      </c>
      <c r="J2782" s="12" t="s">
        <v>522</v>
      </c>
      <c r="K2782" s="11" t="str">
        <f>VLOOKUP(Table7[[#This Row],[CID]],ALY,2,FALSE)</f>
        <v>Effectiveness</v>
      </c>
    </row>
    <row r="2783" spans="1:11" x14ac:dyDescent="0.2">
      <c r="A2783" s="8" t="str">
        <f>Table7[[#This Row],[Test No.]]&amp;Table7[[#This Row],[Section]]&amp;Table7[[#This Row],[Q. No.]]</f>
        <v>P38E7</v>
      </c>
      <c r="B2783" s="8"/>
      <c r="C2783" s="15" t="s">
        <v>112</v>
      </c>
      <c r="D2783" s="6">
        <v>7</v>
      </c>
      <c r="E2783" s="10" t="s">
        <v>31</v>
      </c>
      <c r="F2783" s="14">
        <v>1</v>
      </c>
      <c r="G2783" s="14" t="s">
        <v>59</v>
      </c>
      <c r="H2783" s="10">
        <v>3</v>
      </c>
      <c r="I2783" s="13" t="s">
        <v>39</v>
      </c>
      <c r="J2783" s="12" t="s">
        <v>402</v>
      </c>
      <c r="K2783" s="11" t="str">
        <f>VLOOKUP(Table7[[#This Row],[CID]],ALY,2,FALSE)</f>
        <v>Faulty Modifier</v>
      </c>
    </row>
    <row r="2784" spans="1:11" x14ac:dyDescent="0.2">
      <c r="A2784" s="8" t="str">
        <f>Table7[[#This Row],[Test No.]]&amp;Table7[[#This Row],[Section]]&amp;Table7[[#This Row],[Q. No.]]</f>
        <v>P38E8</v>
      </c>
      <c r="B2784" s="8"/>
      <c r="C2784" s="15" t="s">
        <v>112</v>
      </c>
      <c r="D2784" s="6">
        <v>8</v>
      </c>
      <c r="E2784" s="10" t="s">
        <v>31</v>
      </c>
      <c r="F2784" s="14">
        <v>1</v>
      </c>
      <c r="G2784" s="14" t="s">
        <v>59</v>
      </c>
      <c r="H2784" s="10">
        <v>2</v>
      </c>
      <c r="I2784" s="13" t="s">
        <v>38</v>
      </c>
      <c r="J2784" s="12" t="s">
        <v>397</v>
      </c>
      <c r="K2784" s="11" t="str">
        <f>VLOOKUP(Table7[[#This Row],[CID]],ALY,2,FALSE)</f>
        <v>Word Choice</v>
      </c>
    </row>
    <row r="2785" spans="1:11" x14ac:dyDescent="0.2">
      <c r="A2785" s="8" t="str">
        <f>Table7[[#This Row],[Test No.]]&amp;Table7[[#This Row],[Section]]&amp;Table7[[#This Row],[Q. No.]]</f>
        <v>P38E9</v>
      </c>
      <c r="B2785" s="8"/>
      <c r="C2785" s="15" t="s">
        <v>112</v>
      </c>
      <c r="D2785" s="6">
        <v>9</v>
      </c>
      <c r="E2785" s="10" t="s">
        <v>31</v>
      </c>
      <c r="F2785" s="14">
        <v>2</v>
      </c>
      <c r="G2785" s="13" t="s">
        <v>57</v>
      </c>
      <c r="H2785" s="10">
        <v>4</v>
      </c>
      <c r="I2785" s="13" t="s">
        <v>40</v>
      </c>
      <c r="J2785" s="12" t="s">
        <v>512</v>
      </c>
      <c r="K2785" s="11" t="str">
        <f>VLOOKUP(Table7[[#This Row],[CID]],ALY,2,FALSE)</f>
        <v>Additional Detail &amp; Evidence</v>
      </c>
    </row>
    <row r="2786" spans="1:11" x14ac:dyDescent="0.2">
      <c r="A2786" s="8" t="str">
        <f>Table7[[#This Row],[Test No.]]&amp;Table7[[#This Row],[Section]]&amp;Table7[[#This Row],[Q. No.]]</f>
        <v>P38E10</v>
      </c>
      <c r="B2786" s="8"/>
      <c r="C2786" s="15" t="s">
        <v>112</v>
      </c>
      <c r="D2786" s="6">
        <v>10</v>
      </c>
      <c r="E2786" s="10" t="s">
        <v>31</v>
      </c>
      <c r="F2786" s="14">
        <v>1</v>
      </c>
      <c r="G2786" s="14" t="s">
        <v>59</v>
      </c>
      <c r="H2786" s="14">
        <v>1</v>
      </c>
      <c r="I2786" s="14" t="s">
        <v>37</v>
      </c>
      <c r="J2786" s="12" t="s">
        <v>387</v>
      </c>
      <c r="K2786" s="11" t="str">
        <f>VLOOKUP(Table7[[#This Row],[CID]],ALY,2,FALSE)</f>
        <v>Commas</v>
      </c>
    </row>
    <row r="2787" spans="1:11" x14ac:dyDescent="0.2">
      <c r="A2787" s="8" t="str">
        <f>Table7[[#This Row],[Test No.]]&amp;Table7[[#This Row],[Section]]&amp;Table7[[#This Row],[Q. No.]]</f>
        <v>P38E11</v>
      </c>
      <c r="B2787" s="8"/>
      <c r="C2787" s="15" t="s">
        <v>112</v>
      </c>
      <c r="D2787" s="6">
        <v>11</v>
      </c>
      <c r="E2787" s="10" t="s">
        <v>31</v>
      </c>
      <c r="F2787" s="14">
        <v>1</v>
      </c>
      <c r="G2787" s="14" t="s">
        <v>59</v>
      </c>
      <c r="H2787" s="10">
        <v>2</v>
      </c>
      <c r="I2787" s="13" t="s">
        <v>38</v>
      </c>
      <c r="J2787" s="12" t="s">
        <v>394</v>
      </c>
      <c r="K2787" s="11" t="str">
        <f>VLOOKUP(Table7[[#This Row],[CID]],ALY,2,FALSE)</f>
        <v>Pronouns</v>
      </c>
    </row>
    <row r="2788" spans="1:11" x14ac:dyDescent="0.2">
      <c r="A2788" s="8" t="str">
        <f>Table7[[#This Row],[Test No.]]&amp;Table7[[#This Row],[Section]]&amp;Table7[[#This Row],[Q. No.]]</f>
        <v>P38E12</v>
      </c>
      <c r="B2788" s="8"/>
      <c r="C2788" s="15" t="s">
        <v>112</v>
      </c>
      <c r="D2788" s="6">
        <v>12</v>
      </c>
      <c r="E2788" s="10" t="s">
        <v>31</v>
      </c>
      <c r="F2788" s="14">
        <v>1</v>
      </c>
      <c r="G2788" s="14" t="s">
        <v>59</v>
      </c>
      <c r="H2788" s="10">
        <v>2</v>
      </c>
      <c r="I2788" s="13" t="s">
        <v>38</v>
      </c>
      <c r="J2788" s="12" t="s">
        <v>397</v>
      </c>
      <c r="K2788" s="11" t="str">
        <f>VLOOKUP(Table7[[#This Row],[CID]],ALY,2,FALSE)</f>
        <v>Word Choice</v>
      </c>
    </row>
    <row r="2789" spans="1:11" x14ac:dyDescent="0.2">
      <c r="A2789" s="8" t="str">
        <f>Table7[[#This Row],[Test No.]]&amp;Table7[[#This Row],[Section]]&amp;Table7[[#This Row],[Q. No.]]</f>
        <v>P38E13</v>
      </c>
      <c r="B2789" s="8"/>
      <c r="C2789" s="15" t="s">
        <v>112</v>
      </c>
      <c r="D2789" s="6">
        <v>13</v>
      </c>
      <c r="E2789" s="10" t="s">
        <v>31</v>
      </c>
      <c r="F2789" s="14">
        <v>1</v>
      </c>
      <c r="G2789" s="14" t="s">
        <v>59</v>
      </c>
      <c r="H2789" s="10">
        <v>3</v>
      </c>
      <c r="I2789" s="13" t="s">
        <v>39</v>
      </c>
      <c r="J2789" s="12" t="s">
        <v>399</v>
      </c>
      <c r="K2789" s="11" t="str">
        <f>VLOOKUP(Table7[[#This Row],[CID]],ALY,2,FALSE)</f>
        <v>Sentence Fragment</v>
      </c>
    </row>
    <row r="2790" spans="1:11" x14ac:dyDescent="0.2">
      <c r="A2790" s="8" t="str">
        <f>Table7[[#This Row],[Test No.]]&amp;Table7[[#This Row],[Section]]&amp;Table7[[#This Row],[Q. No.]]</f>
        <v>P38E14</v>
      </c>
      <c r="B2790" s="8"/>
      <c r="C2790" s="15" t="s">
        <v>112</v>
      </c>
      <c r="D2790" s="6">
        <v>14</v>
      </c>
      <c r="E2790" s="10" t="s">
        <v>31</v>
      </c>
      <c r="F2790" s="14">
        <v>2</v>
      </c>
      <c r="G2790" s="13" t="s">
        <v>57</v>
      </c>
      <c r="H2790" s="10">
        <v>5</v>
      </c>
      <c r="I2790" s="13" t="s">
        <v>41</v>
      </c>
      <c r="J2790" s="12" t="s">
        <v>519</v>
      </c>
      <c r="K2790" s="11" t="str">
        <f>VLOOKUP(Table7[[#This Row],[CID]],ALY,2,FALSE)</f>
        <v>Opening/Transitional/Closing</v>
      </c>
    </row>
    <row r="2791" spans="1:11" x14ac:dyDescent="0.2">
      <c r="A2791" s="8" t="str">
        <f>Table7[[#This Row],[Test No.]]&amp;Table7[[#This Row],[Section]]&amp;Table7[[#This Row],[Q. No.]]</f>
        <v>P38E15</v>
      </c>
      <c r="B2791" s="8"/>
      <c r="C2791" s="15" t="s">
        <v>112</v>
      </c>
      <c r="D2791" s="6">
        <v>15</v>
      </c>
      <c r="E2791" s="10" t="s">
        <v>31</v>
      </c>
      <c r="F2791" s="14">
        <v>2</v>
      </c>
      <c r="G2791" s="13" t="s">
        <v>57</v>
      </c>
      <c r="H2791" s="10">
        <v>4</v>
      </c>
      <c r="I2791" s="13" t="s">
        <v>40</v>
      </c>
      <c r="J2791" s="12" t="s">
        <v>513</v>
      </c>
      <c r="K2791" s="11" t="str">
        <f>VLOOKUP(Table7[[#This Row],[CID]],ALY,2,FALSE)</f>
        <v>Writer's Goal</v>
      </c>
    </row>
    <row r="2792" spans="1:11" x14ac:dyDescent="0.2">
      <c r="A2792" s="8" t="str">
        <f>Table7[[#This Row],[Test No.]]&amp;Table7[[#This Row],[Section]]&amp;Table7[[#This Row],[Q. No.]]</f>
        <v>P38E16</v>
      </c>
      <c r="B2792" s="8"/>
      <c r="C2792" s="15" t="s">
        <v>112</v>
      </c>
      <c r="D2792" s="6">
        <v>16</v>
      </c>
      <c r="E2792" s="10" t="s">
        <v>31</v>
      </c>
      <c r="F2792" s="14">
        <v>1</v>
      </c>
      <c r="G2792" s="14" t="s">
        <v>59</v>
      </c>
      <c r="H2792" s="10">
        <v>2</v>
      </c>
      <c r="I2792" s="13" t="s">
        <v>38</v>
      </c>
      <c r="J2792" s="12" t="s">
        <v>395</v>
      </c>
      <c r="K2792" s="11" t="str">
        <f>VLOOKUP(Table7[[#This Row],[CID]],ALY,2,FALSE)</f>
        <v>Verb Forms/Tense Agreement</v>
      </c>
    </row>
    <row r="2793" spans="1:11" x14ac:dyDescent="0.2">
      <c r="A2793" s="8" t="str">
        <f>Table7[[#This Row],[Test No.]]&amp;Table7[[#This Row],[Section]]&amp;Table7[[#This Row],[Q. No.]]</f>
        <v>P38E17</v>
      </c>
      <c r="B2793" s="8"/>
      <c r="C2793" s="15" t="s">
        <v>112</v>
      </c>
      <c r="D2793" s="6">
        <v>17</v>
      </c>
      <c r="E2793" s="10" t="s">
        <v>31</v>
      </c>
      <c r="F2793" s="14">
        <v>2</v>
      </c>
      <c r="G2793" s="13" t="s">
        <v>57</v>
      </c>
      <c r="H2793" s="10">
        <v>5</v>
      </c>
      <c r="I2793" s="13" t="s">
        <v>41</v>
      </c>
      <c r="J2793" s="12" t="s">
        <v>518</v>
      </c>
      <c r="K2793" s="11" t="str">
        <f>VLOOKUP(Table7[[#This Row],[CID]],ALY,2,FALSE)</f>
        <v>Unity &amp; Coherence</v>
      </c>
    </row>
    <row r="2794" spans="1:11" x14ac:dyDescent="0.2">
      <c r="A2794" s="8" t="str">
        <f>Table7[[#This Row],[Test No.]]&amp;Table7[[#This Row],[Section]]&amp;Table7[[#This Row],[Q. No.]]</f>
        <v>P38E18</v>
      </c>
      <c r="B2794" s="8"/>
      <c r="C2794" s="15" t="s">
        <v>112</v>
      </c>
      <c r="D2794" s="6">
        <v>18</v>
      </c>
      <c r="E2794" s="10" t="s">
        <v>31</v>
      </c>
      <c r="F2794" s="14">
        <v>1</v>
      </c>
      <c r="G2794" s="14" t="s">
        <v>59</v>
      </c>
      <c r="H2794" s="10">
        <v>2</v>
      </c>
      <c r="I2794" s="13" t="s">
        <v>38</v>
      </c>
      <c r="J2794" s="12" t="s">
        <v>393</v>
      </c>
      <c r="K2794" s="11" t="str">
        <f>VLOOKUP(Table7[[#This Row],[CID]],ALY,2,FALSE)</f>
        <v>SVA</v>
      </c>
    </row>
    <row r="2795" spans="1:11" x14ac:dyDescent="0.2">
      <c r="A2795" s="8" t="str">
        <f>Table7[[#This Row],[Test No.]]&amp;Table7[[#This Row],[Section]]&amp;Table7[[#This Row],[Q. No.]]</f>
        <v>P38E19</v>
      </c>
      <c r="B2795" s="8"/>
      <c r="C2795" s="15" t="s">
        <v>112</v>
      </c>
      <c r="D2795" s="6">
        <v>19</v>
      </c>
      <c r="E2795" s="10" t="s">
        <v>31</v>
      </c>
      <c r="F2795" s="14">
        <v>2</v>
      </c>
      <c r="G2795" s="13" t="s">
        <v>57</v>
      </c>
      <c r="H2795" s="10">
        <v>4</v>
      </c>
      <c r="I2795" s="13" t="s">
        <v>40</v>
      </c>
      <c r="J2795" s="12" t="s">
        <v>512</v>
      </c>
      <c r="K2795" s="11" t="str">
        <f>VLOOKUP(Table7[[#This Row],[CID]],ALY,2,FALSE)</f>
        <v>Additional Detail &amp; Evidence</v>
      </c>
    </row>
    <row r="2796" spans="1:11" x14ac:dyDescent="0.2">
      <c r="A2796" s="8" t="str">
        <f>Table7[[#This Row],[Test No.]]&amp;Table7[[#This Row],[Section]]&amp;Table7[[#This Row],[Q. No.]]</f>
        <v>P38E20</v>
      </c>
      <c r="B2796" s="8"/>
      <c r="C2796" s="15" t="s">
        <v>112</v>
      </c>
      <c r="D2796" s="6">
        <v>20</v>
      </c>
      <c r="E2796" s="10" t="s">
        <v>31</v>
      </c>
      <c r="F2796" s="14">
        <v>2</v>
      </c>
      <c r="G2796" s="13" t="s">
        <v>57</v>
      </c>
      <c r="H2796" s="10">
        <v>6</v>
      </c>
      <c r="I2796" s="13" t="s">
        <v>42</v>
      </c>
      <c r="J2796" s="12" t="s">
        <v>521</v>
      </c>
      <c r="K2796" s="11" t="str">
        <f>VLOOKUP(Table7[[#This Row],[CID]],ALY,2,FALSE)</f>
        <v>Word Choice</v>
      </c>
    </row>
    <row r="2797" spans="1:11" x14ac:dyDescent="0.2">
      <c r="A2797" s="8" t="str">
        <f>Table7[[#This Row],[Test No.]]&amp;Table7[[#This Row],[Section]]&amp;Table7[[#This Row],[Q. No.]]</f>
        <v>P38E21</v>
      </c>
      <c r="B2797" s="8"/>
      <c r="C2797" s="15" t="s">
        <v>112</v>
      </c>
      <c r="D2797" s="6">
        <v>21</v>
      </c>
      <c r="E2797" s="10" t="s">
        <v>31</v>
      </c>
      <c r="F2797" s="14">
        <v>1</v>
      </c>
      <c r="G2797" s="14" t="s">
        <v>59</v>
      </c>
      <c r="H2797" s="14">
        <v>1</v>
      </c>
      <c r="I2797" s="14" t="s">
        <v>37</v>
      </c>
      <c r="J2797" s="12" t="s">
        <v>388</v>
      </c>
      <c r="K2797" s="11" t="str">
        <f>VLOOKUP(Table7[[#This Row],[CID]],ALY,2,FALSE)</f>
        <v>Apostrophes</v>
      </c>
    </row>
    <row r="2798" spans="1:11" x14ac:dyDescent="0.2">
      <c r="A2798" s="8" t="str">
        <f>Table7[[#This Row],[Test No.]]&amp;Table7[[#This Row],[Section]]&amp;Table7[[#This Row],[Q. No.]]</f>
        <v>P38E22</v>
      </c>
      <c r="B2798" s="8"/>
      <c r="C2798" s="15" t="s">
        <v>112</v>
      </c>
      <c r="D2798" s="6">
        <v>22</v>
      </c>
      <c r="E2798" s="10" t="s">
        <v>31</v>
      </c>
      <c r="F2798" s="14">
        <v>1</v>
      </c>
      <c r="G2798" s="14" t="s">
        <v>59</v>
      </c>
      <c r="H2798" s="10">
        <v>3</v>
      </c>
      <c r="I2798" s="13" t="s">
        <v>39</v>
      </c>
      <c r="J2798" s="12" t="s">
        <v>401</v>
      </c>
      <c r="K2798" s="11" t="str">
        <f>VLOOKUP(Table7[[#This Row],[CID]],ALY,2,FALSE)</f>
        <v>Parallel Construction</v>
      </c>
    </row>
    <row r="2799" spans="1:11" x14ac:dyDescent="0.2">
      <c r="A2799" s="8" t="str">
        <f>Table7[[#This Row],[Test No.]]&amp;Table7[[#This Row],[Section]]&amp;Table7[[#This Row],[Q. No.]]</f>
        <v>P38E23</v>
      </c>
      <c r="B2799" s="8"/>
      <c r="C2799" s="15" t="s">
        <v>112</v>
      </c>
      <c r="D2799" s="6">
        <v>23</v>
      </c>
      <c r="E2799" s="10" t="s">
        <v>31</v>
      </c>
      <c r="F2799" s="14">
        <v>2</v>
      </c>
      <c r="G2799" s="13" t="s">
        <v>57</v>
      </c>
      <c r="H2799" s="10">
        <v>4</v>
      </c>
      <c r="I2799" s="13" t="s">
        <v>40</v>
      </c>
      <c r="J2799" s="12" t="s">
        <v>512</v>
      </c>
      <c r="K2799" s="11" t="str">
        <f>VLOOKUP(Table7[[#This Row],[CID]],ALY,2,FALSE)</f>
        <v>Additional Detail &amp; Evidence</v>
      </c>
    </row>
    <row r="2800" spans="1:11" x14ac:dyDescent="0.2">
      <c r="A2800" s="8" t="str">
        <f>Table7[[#This Row],[Test No.]]&amp;Table7[[#This Row],[Section]]&amp;Table7[[#This Row],[Q. No.]]</f>
        <v>P38E24</v>
      </c>
      <c r="B2800" s="8"/>
      <c r="C2800" s="15" t="s">
        <v>112</v>
      </c>
      <c r="D2800" s="6">
        <v>24</v>
      </c>
      <c r="E2800" s="10" t="s">
        <v>31</v>
      </c>
      <c r="F2800" s="14">
        <v>1</v>
      </c>
      <c r="G2800" s="14" t="s">
        <v>59</v>
      </c>
      <c r="H2800" s="10">
        <v>2</v>
      </c>
      <c r="I2800" s="13" t="s">
        <v>38</v>
      </c>
      <c r="J2800" s="12" t="s">
        <v>397</v>
      </c>
      <c r="K2800" s="11" t="str">
        <f>VLOOKUP(Table7[[#This Row],[CID]],ALY,2,FALSE)</f>
        <v>Word Choice</v>
      </c>
    </row>
    <row r="2801" spans="1:11" x14ac:dyDescent="0.2">
      <c r="A2801" s="8" t="str">
        <f>Table7[[#This Row],[Test No.]]&amp;Table7[[#This Row],[Section]]&amp;Table7[[#This Row],[Q. No.]]</f>
        <v>P38E25</v>
      </c>
      <c r="B2801" s="8"/>
      <c r="C2801" s="15" t="s">
        <v>112</v>
      </c>
      <c r="D2801" s="6">
        <v>25</v>
      </c>
      <c r="E2801" s="10" t="s">
        <v>31</v>
      </c>
      <c r="F2801" s="14">
        <v>2</v>
      </c>
      <c r="G2801" s="13" t="s">
        <v>57</v>
      </c>
      <c r="H2801" s="10">
        <v>6</v>
      </c>
      <c r="I2801" s="13" t="s">
        <v>42</v>
      </c>
      <c r="J2801" s="12" t="s">
        <v>523</v>
      </c>
      <c r="K2801" s="11" t="str">
        <f>VLOOKUP(Table7[[#This Row],[CID]],ALY,2,FALSE)</f>
        <v>Avoiding Ambiguity &amp; Redundancy</v>
      </c>
    </row>
    <row r="2802" spans="1:11" x14ac:dyDescent="0.2">
      <c r="A2802" s="8" t="str">
        <f>Table7[[#This Row],[Test No.]]&amp;Table7[[#This Row],[Section]]&amp;Table7[[#This Row],[Q. No.]]</f>
        <v>P38E26</v>
      </c>
      <c r="B2802" s="8"/>
      <c r="C2802" s="15" t="s">
        <v>112</v>
      </c>
      <c r="D2802" s="6">
        <v>26</v>
      </c>
      <c r="E2802" s="10" t="s">
        <v>31</v>
      </c>
      <c r="F2802" s="14">
        <v>2</v>
      </c>
      <c r="G2802" s="13" t="s">
        <v>57</v>
      </c>
      <c r="H2802" s="10">
        <v>5</v>
      </c>
      <c r="I2802" s="13" t="s">
        <v>41</v>
      </c>
      <c r="J2802" s="12" t="s">
        <v>520</v>
      </c>
      <c r="K2802" s="11" t="str">
        <f>VLOOKUP(Table7[[#This Row],[CID]],ALY,2,FALSE)</f>
        <v>Reorganization</v>
      </c>
    </row>
    <row r="2803" spans="1:11" x14ac:dyDescent="0.2">
      <c r="A2803" s="8" t="str">
        <f>Table7[[#This Row],[Test No.]]&amp;Table7[[#This Row],[Section]]&amp;Table7[[#This Row],[Q. No.]]</f>
        <v>P38E27</v>
      </c>
      <c r="B2803" s="8"/>
      <c r="C2803" s="15" t="s">
        <v>112</v>
      </c>
      <c r="D2803" s="6">
        <v>27</v>
      </c>
      <c r="E2803" s="10" t="s">
        <v>31</v>
      </c>
      <c r="F2803" s="14">
        <v>1</v>
      </c>
      <c r="G2803" s="14" t="s">
        <v>59</v>
      </c>
      <c r="H2803" s="10">
        <v>2</v>
      </c>
      <c r="I2803" s="13" t="s">
        <v>38</v>
      </c>
      <c r="J2803" s="12" t="s">
        <v>398</v>
      </c>
      <c r="K2803" s="11" t="str">
        <f>VLOOKUP(Table7[[#This Row],[CID]],ALY,2,FALSE)</f>
        <v>Idioms</v>
      </c>
    </row>
    <row r="2804" spans="1:11" x14ac:dyDescent="0.2">
      <c r="A2804" s="8" t="str">
        <f>Table7[[#This Row],[Test No.]]&amp;Table7[[#This Row],[Section]]&amp;Table7[[#This Row],[Q. No.]]</f>
        <v>P38E28</v>
      </c>
      <c r="B2804" s="8"/>
      <c r="C2804" s="15" t="s">
        <v>112</v>
      </c>
      <c r="D2804" s="6">
        <v>28</v>
      </c>
      <c r="E2804" s="10" t="s">
        <v>31</v>
      </c>
      <c r="F2804" s="14">
        <v>2</v>
      </c>
      <c r="G2804" s="13" t="s">
        <v>57</v>
      </c>
      <c r="H2804" s="10">
        <v>6</v>
      </c>
      <c r="I2804" s="13" t="s">
        <v>42</v>
      </c>
      <c r="J2804" s="12" t="s">
        <v>523</v>
      </c>
      <c r="K2804" s="11" t="str">
        <f>VLOOKUP(Table7[[#This Row],[CID]],ALY,2,FALSE)</f>
        <v>Avoiding Ambiguity &amp; Redundancy</v>
      </c>
    </row>
    <row r="2805" spans="1:11" x14ac:dyDescent="0.2">
      <c r="A2805" s="8" t="str">
        <f>Table7[[#This Row],[Test No.]]&amp;Table7[[#This Row],[Section]]&amp;Table7[[#This Row],[Q. No.]]</f>
        <v>P38E29</v>
      </c>
      <c r="B2805" s="8"/>
      <c r="C2805" s="15" t="s">
        <v>112</v>
      </c>
      <c r="D2805" s="6">
        <v>29</v>
      </c>
      <c r="E2805" s="10" t="s">
        <v>31</v>
      </c>
      <c r="F2805" s="14">
        <v>1</v>
      </c>
      <c r="G2805" s="14" t="s">
        <v>59</v>
      </c>
      <c r="H2805" s="10">
        <v>2</v>
      </c>
      <c r="I2805" s="13" t="s">
        <v>38</v>
      </c>
      <c r="J2805" s="12" t="s">
        <v>395</v>
      </c>
      <c r="K2805" s="11" t="str">
        <f>VLOOKUP(Table7[[#This Row],[CID]],ALY,2,FALSE)</f>
        <v>Verb Forms/Tense Agreement</v>
      </c>
    </row>
    <row r="2806" spans="1:11" x14ac:dyDescent="0.2">
      <c r="A2806" s="8" t="str">
        <f>Table7[[#This Row],[Test No.]]&amp;Table7[[#This Row],[Section]]&amp;Table7[[#This Row],[Q. No.]]</f>
        <v>P38E30</v>
      </c>
      <c r="B2806" s="8"/>
      <c r="C2806" s="15" t="s">
        <v>112</v>
      </c>
      <c r="D2806" s="6">
        <v>30</v>
      </c>
      <c r="E2806" s="10" t="s">
        <v>31</v>
      </c>
      <c r="F2806" s="14">
        <v>2</v>
      </c>
      <c r="G2806" s="13" t="s">
        <v>57</v>
      </c>
      <c r="H2806" s="10">
        <v>5</v>
      </c>
      <c r="I2806" s="13" t="s">
        <v>41</v>
      </c>
      <c r="J2806" s="12" t="s">
        <v>519</v>
      </c>
      <c r="K2806" s="11" t="str">
        <f>VLOOKUP(Table7[[#This Row],[CID]],ALY,2,FALSE)</f>
        <v>Opening/Transitional/Closing</v>
      </c>
    </row>
    <row r="2807" spans="1:11" x14ac:dyDescent="0.2">
      <c r="A2807" s="8" t="str">
        <f>Table7[[#This Row],[Test No.]]&amp;Table7[[#This Row],[Section]]&amp;Table7[[#This Row],[Q. No.]]</f>
        <v>P38E31</v>
      </c>
      <c r="B2807" s="8"/>
      <c r="C2807" s="15" t="s">
        <v>112</v>
      </c>
      <c r="D2807" s="6">
        <v>31</v>
      </c>
      <c r="E2807" s="10" t="s">
        <v>31</v>
      </c>
      <c r="F2807" s="14">
        <v>2</v>
      </c>
      <c r="G2807" s="13" t="s">
        <v>57</v>
      </c>
      <c r="H2807" s="10">
        <v>5</v>
      </c>
      <c r="I2807" s="13" t="s">
        <v>41</v>
      </c>
      <c r="J2807" s="12" t="s">
        <v>518</v>
      </c>
      <c r="K2807" s="11" t="str">
        <f>VLOOKUP(Table7[[#This Row],[CID]],ALY,2,FALSE)</f>
        <v>Unity &amp; Coherence</v>
      </c>
    </row>
    <row r="2808" spans="1:11" x14ac:dyDescent="0.2">
      <c r="A2808" s="8" t="str">
        <f>Table7[[#This Row],[Test No.]]&amp;Table7[[#This Row],[Section]]&amp;Table7[[#This Row],[Q. No.]]</f>
        <v>P38E32</v>
      </c>
      <c r="B2808" s="8"/>
      <c r="C2808" s="15" t="s">
        <v>112</v>
      </c>
      <c r="D2808" s="6">
        <v>32</v>
      </c>
      <c r="E2808" s="10" t="s">
        <v>31</v>
      </c>
      <c r="F2808" s="14">
        <v>1</v>
      </c>
      <c r="G2808" s="14" t="s">
        <v>59</v>
      </c>
      <c r="H2808" s="14">
        <v>1</v>
      </c>
      <c r="I2808" s="14" t="s">
        <v>37</v>
      </c>
      <c r="J2808" s="12" t="s">
        <v>387</v>
      </c>
      <c r="K2808" s="11" t="str">
        <f>VLOOKUP(Table7[[#This Row],[CID]],ALY,2,FALSE)</f>
        <v>Commas</v>
      </c>
    </row>
    <row r="2809" spans="1:11" x14ac:dyDescent="0.2">
      <c r="A2809" s="8" t="str">
        <f>Table7[[#This Row],[Test No.]]&amp;Table7[[#This Row],[Section]]&amp;Table7[[#This Row],[Q. No.]]</f>
        <v>P38E33</v>
      </c>
      <c r="B2809" s="8"/>
      <c r="C2809" s="15" t="s">
        <v>112</v>
      </c>
      <c r="D2809" s="6">
        <v>33</v>
      </c>
      <c r="E2809" s="10" t="s">
        <v>31</v>
      </c>
      <c r="F2809" s="14">
        <v>1</v>
      </c>
      <c r="G2809" s="14" t="s">
        <v>59</v>
      </c>
      <c r="H2809" s="14">
        <v>1</v>
      </c>
      <c r="I2809" s="14" t="s">
        <v>37</v>
      </c>
      <c r="J2809" s="12" t="s">
        <v>387</v>
      </c>
      <c r="K2809" s="11" t="str">
        <f>VLOOKUP(Table7[[#This Row],[CID]],ALY,2,FALSE)</f>
        <v>Commas</v>
      </c>
    </row>
    <row r="2810" spans="1:11" x14ac:dyDescent="0.2">
      <c r="A2810" s="8" t="str">
        <f>Table7[[#This Row],[Test No.]]&amp;Table7[[#This Row],[Section]]&amp;Table7[[#This Row],[Q. No.]]</f>
        <v>P38E34</v>
      </c>
      <c r="B2810" s="8"/>
      <c r="C2810" s="15" t="s">
        <v>112</v>
      </c>
      <c r="D2810" s="6">
        <v>34</v>
      </c>
      <c r="E2810" s="10" t="s">
        <v>31</v>
      </c>
      <c r="F2810" s="14">
        <v>2</v>
      </c>
      <c r="G2810" s="13" t="s">
        <v>57</v>
      </c>
      <c r="H2810" s="10">
        <v>6</v>
      </c>
      <c r="I2810" s="13" t="s">
        <v>42</v>
      </c>
      <c r="J2810" s="12" t="s">
        <v>523</v>
      </c>
      <c r="K2810" s="11" t="str">
        <f>VLOOKUP(Table7[[#This Row],[CID]],ALY,2,FALSE)</f>
        <v>Avoiding Ambiguity &amp; Redundancy</v>
      </c>
    </row>
    <row r="2811" spans="1:11" x14ac:dyDescent="0.2">
      <c r="A2811" s="8" t="str">
        <f>Table7[[#This Row],[Test No.]]&amp;Table7[[#This Row],[Section]]&amp;Table7[[#This Row],[Q. No.]]</f>
        <v>P38E35</v>
      </c>
      <c r="B2811" s="8"/>
      <c r="C2811" s="15" t="s">
        <v>112</v>
      </c>
      <c r="D2811" s="6">
        <v>35</v>
      </c>
      <c r="E2811" s="10" t="s">
        <v>31</v>
      </c>
      <c r="F2811" s="14">
        <v>1</v>
      </c>
      <c r="G2811" s="14" t="s">
        <v>59</v>
      </c>
      <c r="H2811" s="14">
        <v>1</v>
      </c>
      <c r="I2811" s="14" t="s">
        <v>37</v>
      </c>
      <c r="J2811" s="12" t="s">
        <v>388</v>
      </c>
      <c r="K2811" s="11" t="str">
        <f>VLOOKUP(Table7[[#This Row],[CID]],ALY,2,FALSE)</f>
        <v>Apostrophes</v>
      </c>
    </row>
    <row r="2812" spans="1:11" x14ac:dyDescent="0.2">
      <c r="A2812" s="8" t="str">
        <f>Table7[[#This Row],[Test No.]]&amp;Table7[[#This Row],[Section]]&amp;Table7[[#This Row],[Q. No.]]</f>
        <v>P38E36</v>
      </c>
      <c r="B2812" s="8"/>
      <c r="C2812" s="15" t="s">
        <v>112</v>
      </c>
      <c r="D2812" s="6">
        <v>36</v>
      </c>
      <c r="E2812" s="10" t="s">
        <v>31</v>
      </c>
      <c r="F2812" s="14">
        <v>2</v>
      </c>
      <c r="G2812" s="13" t="s">
        <v>57</v>
      </c>
      <c r="H2812" s="10">
        <v>5</v>
      </c>
      <c r="I2812" s="13" t="s">
        <v>41</v>
      </c>
      <c r="J2812" s="12" t="s">
        <v>520</v>
      </c>
      <c r="K2812" s="11" t="str">
        <f>VLOOKUP(Table7[[#This Row],[CID]],ALY,2,FALSE)</f>
        <v>Reorganization</v>
      </c>
    </row>
    <row r="2813" spans="1:11" x14ac:dyDescent="0.2">
      <c r="A2813" s="8" t="str">
        <f>Table7[[#This Row],[Test No.]]&amp;Table7[[#This Row],[Section]]&amp;Table7[[#This Row],[Q. No.]]</f>
        <v>P38E37</v>
      </c>
      <c r="B2813" s="8"/>
      <c r="C2813" s="15" t="s">
        <v>112</v>
      </c>
      <c r="D2813" s="6">
        <v>37</v>
      </c>
      <c r="E2813" s="10" t="s">
        <v>31</v>
      </c>
      <c r="F2813" s="14">
        <v>2</v>
      </c>
      <c r="G2813" s="13" t="s">
        <v>57</v>
      </c>
      <c r="H2813" s="10">
        <v>6</v>
      </c>
      <c r="I2813" s="13" t="s">
        <v>42</v>
      </c>
      <c r="J2813" s="12" t="s">
        <v>523</v>
      </c>
      <c r="K2813" s="11" t="str">
        <f>VLOOKUP(Table7[[#This Row],[CID]],ALY,2,FALSE)</f>
        <v>Avoiding Ambiguity &amp; Redundancy</v>
      </c>
    </row>
    <row r="2814" spans="1:11" x14ac:dyDescent="0.2">
      <c r="A2814" s="8" t="str">
        <f>Table7[[#This Row],[Test No.]]&amp;Table7[[#This Row],[Section]]&amp;Table7[[#This Row],[Q. No.]]</f>
        <v>P38E38</v>
      </c>
      <c r="B2814" s="8"/>
      <c r="C2814" s="15" t="s">
        <v>112</v>
      </c>
      <c r="D2814" s="6">
        <v>38</v>
      </c>
      <c r="E2814" s="10" t="s">
        <v>31</v>
      </c>
      <c r="F2814" s="14">
        <v>1</v>
      </c>
      <c r="G2814" s="14" t="s">
        <v>59</v>
      </c>
      <c r="H2814" s="10">
        <v>2</v>
      </c>
      <c r="I2814" s="13" t="s">
        <v>38</v>
      </c>
      <c r="J2814" s="12" t="s">
        <v>397</v>
      </c>
      <c r="K2814" s="11" t="str">
        <f>VLOOKUP(Table7[[#This Row],[CID]],ALY,2,FALSE)</f>
        <v>Word Choice</v>
      </c>
    </row>
    <row r="2815" spans="1:11" x14ac:dyDescent="0.2">
      <c r="A2815" s="8" t="str">
        <f>Table7[[#This Row],[Test No.]]&amp;Table7[[#This Row],[Section]]&amp;Table7[[#This Row],[Q. No.]]</f>
        <v>P38E39</v>
      </c>
      <c r="B2815" s="8"/>
      <c r="C2815" s="15" t="s">
        <v>112</v>
      </c>
      <c r="D2815" s="6">
        <v>39</v>
      </c>
      <c r="E2815" s="10" t="s">
        <v>31</v>
      </c>
      <c r="F2815" s="14">
        <v>1</v>
      </c>
      <c r="G2815" s="14" t="s">
        <v>59</v>
      </c>
      <c r="H2815" s="14">
        <v>1</v>
      </c>
      <c r="I2815" s="14" t="s">
        <v>37</v>
      </c>
      <c r="J2815" s="12" t="s">
        <v>387</v>
      </c>
      <c r="K2815" s="11" t="str">
        <f>VLOOKUP(Table7[[#This Row],[CID]],ALY,2,FALSE)</f>
        <v>Commas</v>
      </c>
    </row>
    <row r="2816" spans="1:11" x14ac:dyDescent="0.2">
      <c r="A2816" s="8" t="str">
        <f>Table7[[#This Row],[Test No.]]&amp;Table7[[#This Row],[Section]]&amp;Table7[[#This Row],[Q. No.]]</f>
        <v>P38E40</v>
      </c>
      <c r="B2816" s="8"/>
      <c r="C2816" s="15" t="s">
        <v>112</v>
      </c>
      <c r="D2816" s="6">
        <v>40</v>
      </c>
      <c r="E2816" s="10" t="s">
        <v>31</v>
      </c>
      <c r="F2816" s="14">
        <v>2</v>
      </c>
      <c r="G2816" s="13" t="s">
        <v>57</v>
      </c>
      <c r="H2816" s="10">
        <v>4</v>
      </c>
      <c r="I2816" s="13" t="s">
        <v>40</v>
      </c>
      <c r="J2816" s="12" t="s">
        <v>516</v>
      </c>
      <c r="K2816" s="11" t="str">
        <f>VLOOKUP(Table7[[#This Row],[CID]],ALY,2,FALSE)</f>
        <v>Transitions &amp; Topic Sentences</v>
      </c>
    </row>
    <row r="2817" spans="1:11" x14ac:dyDescent="0.2">
      <c r="A2817" s="8" t="str">
        <f>Table7[[#This Row],[Test No.]]&amp;Table7[[#This Row],[Section]]&amp;Table7[[#This Row],[Q. No.]]</f>
        <v>P38E41</v>
      </c>
      <c r="B2817" s="8"/>
      <c r="C2817" s="15" t="s">
        <v>112</v>
      </c>
      <c r="D2817" s="6">
        <v>41</v>
      </c>
      <c r="E2817" s="10" t="s">
        <v>31</v>
      </c>
      <c r="F2817" s="14">
        <v>2</v>
      </c>
      <c r="G2817" s="13" t="s">
        <v>57</v>
      </c>
      <c r="H2817" s="10">
        <v>5</v>
      </c>
      <c r="I2817" s="13" t="s">
        <v>41</v>
      </c>
      <c r="J2817" s="12" t="s">
        <v>518</v>
      </c>
      <c r="K2817" s="11" t="str">
        <f>VLOOKUP(Table7[[#This Row],[CID]],ALY,2,FALSE)</f>
        <v>Unity &amp; Coherence</v>
      </c>
    </row>
    <row r="2818" spans="1:11" x14ac:dyDescent="0.2">
      <c r="A2818" s="8" t="str">
        <f>Table7[[#This Row],[Test No.]]&amp;Table7[[#This Row],[Section]]&amp;Table7[[#This Row],[Q. No.]]</f>
        <v>P38E42</v>
      </c>
      <c r="B2818" s="8"/>
      <c r="C2818" s="15" t="s">
        <v>112</v>
      </c>
      <c r="D2818" s="6">
        <v>42</v>
      </c>
      <c r="E2818" s="10" t="s">
        <v>31</v>
      </c>
      <c r="F2818" s="14">
        <v>1</v>
      </c>
      <c r="G2818" s="14" t="s">
        <v>59</v>
      </c>
      <c r="H2818" s="10">
        <v>2</v>
      </c>
      <c r="I2818" s="13" t="s">
        <v>38</v>
      </c>
      <c r="J2818" s="12" t="s">
        <v>397</v>
      </c>
      <c r="K2818" s="11" t="str">
        <f>VLOOKUP(Table7[[#This Row],[CID]],ALY,2,FALSE)</f>
        <v>Word Choice</v>
      </c>
    </row>
    <row r="2819" spans="1:11" x14ac:dyDescent="0.2">
      <c r="A2819" s="8" t="str">
        <f>Table7[[#This Row],[Test No.]]&amp;Table7[[#This Row],[Section]]&amp;Table7[[#This Row],[Q. No.]]</f>
        <v>P38E43</v>
      </c>
      <c r="B2819" s="8"/>
      <c r="C2819" s="15" t="s">
        <v>112</v>
      </c>
      <c r="D2819" s="6">
        <v>43</v>
      </c>
      <c r="E2819" s="10" t="s">
        <v>31</v>
      </c>
      <c r="F2819" s="14">
        <v>1</v>
      </c>
      <c r="G2819" s="14" t="s">
        <v>59</v>
      </c>
      <c r="H2819" s="10">
        <v>3</v>
      </c>
      <c r="I2819" s="13" t="s">
        <v>39</v>
      </c>
      <c r="J2819" s="12" t="s">
        <v>400</v>
      </c>
      <c r="K2819" s="11" t="str">
        <f>VLOOKUP(Table7[[#This Row],[CID]],ALY,2,FALSE)</f>
        <v>Run-On Sentence</v>
      </c>
    </row>
    <row r="2820" spans="1:11" x14ac:dyDescent="0.2">
      <c r="A2820" s="8" t="str">
        <f>Table7[[#This Row],[Test No.]]&amp;Table7[[#This Row],[Section]]&amp;Table7[[#This Row],[Q. No.]]</f>
        <v>P38E44</v>
      </c>
      <c r="B2820" s="8"/>
      <c r="C2820" s="15" t="s">
        <v>112</v>
      </c>
      <c r="D2820" s="6">
        <v>44</v>
      </c>
      <c r="E2820" s="10" t="s">
        <v>31</v>
      </c>
      <c r="F2820" s="14">
        <v>1</v>
      </c>
      <c r="G2820" s="14" t="s">
        <v>59</v>
      </c>
      <c r="H2820" s="10">
        <v>2</v>
      </c>
      <c r="I2820" s="13" t="s">
        <v>38</v>
      </c>
      <c r="J2820" s="12" t="s">
        <v>397</v>
      </c>
      <c r="K2820" s="11" t="str">
        <f>VLOOKUP(Table7[[#This Row],[CID]],ALY,2,FALSE)</f>
        <v>Word Choice</v>
      </c>
    </row>
    <row r="2821" spans="1:11" x14ac:dyDescent="0.2">
      <c r="A2821" s="8" t="str">
        <f>Table7[[#This Row],[Test No.]]&amp;Table7[[#This Row],[Section]]&amp;Table7[[#This Row],[Q. No.]]</f>
        <v>P38E45</v>
      </c>
      <c r="B2821" s="8"/>
      <c r="C2821" s="15" t="s">
        <v>112</v>
      </c>
      <c r="D2821" s="6">
        <v>45</v>
      </c>
      <c r="E2821" s="10" t="s">
        <v>31</v>
      </c>
      <c r="F2821" s="14">
        <v>2</v>
      </c>
      <c r="G2821" s="13" t="s">
        <v>57</v>
      </c>
      <c r="H2821" s="10">
        <v>5</v>
      </c>
      <c r="I2821" s="13" t="s">
        <v>41</v>
      </c>
      <c r="J2821" s="12" t="s">
        <v>518</v>
      </c>
      <c r="K2821" s="11" t="str">
        <f>VLOOKUP(Table7[[#This Row],[CID]],ALY,2,FALSE)</f>
        <v>Unity &amp; Coherence</v>
      </c>
    </row>
    <row r="2822" spans="1:11" x14ac:dyDescent="0.2">
      <c r="A2822" s="8" t="str">
        <f>Table7[[#This Row],[Test No.]]&amp;Table7[[#This Row],[Section]]&amp;Table7[[#This Row],[Q. No.]]</f>
        <v>P38E46</v>
      </c>
      <c r="B2822" s="8"/>
      <c r="C2822" s="15" t="s">
        <v>112</v>
      </c>
      <c r="D2822" s="6">
        <v>46</v>
      </c>
      <c r="E2822" s="10" t="s">
        <v>31</v>
      </c>
      <c r="F2822" s="14">
        <v>2</v>
      </c>
      <c r="G2822" s="13" t="s">
        <v>57</v>
      </c>
      <c r="H2822" s="10">
        <v>6</v>
      </c>
      <c r="I2822" s="13" t="s">
        <v>42</v>
      </c>
      <c r="J2822" s="12" t="s">
        <v>523</v>
      </c>
      <c r="K2822" s="11" t="str">
        <f>VLOOKUP(Table7[[#This Row],[CID]],ALY,2,FALSE)</f>
        <v>Avoiding Ambiguity &amp; Redundancy</v>
      </c>
    </row>
    <row r="2823" spans="1:11" x14ac:dyDescent="0.2">
      <c r="A2823" s="8" t="str">
        <f>Table7[[#This Row],[Test No.]]&amp;Table7[[#This Row],[Section]]&amp;Table7[[#This Row],[Q. No.]]</f>
        <v>P38E47</v>
      </c>
      <c r="B2823" s="8"/>
      <c r="C2823" s="15" t="s">
        <v>112</v>
      </c>
      <c r="D2823" s="6">
        <v>47</v>
      </c>
      <c r="E2823" s="10" t="s">
        <v>31</v>
      </c>
      <c r="F2823" s="14">
        <v>1</v>
      </c>
      <c r="G2823" s="14" t="s">
        <v>59</v>
      </c>
      <c r="H2823" s="10">
        <v>2</v>
      </c>
      <c r="I2823" s="13" t="s">
        <v>38</v>
      </c>
      <c r="J2823" s="12" t="s">
        <v>395</v>
      </c>
      <c r="K2823" s="11" t="str">
        <f>VLOOKUP(Table7[[#This Row],[CID]],ALY,2,FALSE)</f>
        <v>Verb Forms/Tense Agreement</v>
      </c>
    </row>
    <row r="2824" spans="1:11" x14ac:dyDescent="0.2">
      <c r="A2824" s="8" t="str">
        <f>Table7[[#This Row],[Test No.]]&amp;Table7[[#This Row],[Section]]&amp;Table7[[#This Row],[Q. No.]]</f>
        <v>P38E48</v>
      </c>
      <c r="B2824" s="8"/>
      <c r="C2824" s="15" t="s">
        <v>112</v>
      </c>
      <c r="D2824" s="6">
        <v>48</v>
      </c>
      <c r="E2824" s="10" t="s">
        <v>31</v>
      </c>
      <c r="F2824" s="14">
        <v>1</v>
      </c>
      <c r="G2824" s="14" t="s">
        <v>59</v>
      </c>
      <c r="H2824" s="10">
        <v>2</v>
      </c>
      <c r="I2824" s="13" t="s">
        <v>38</v>
      </c>
      <c r="J2824" s="12" t="s">
        <v>397</v>
      </c>
      <c r="K2824" s="11" t="str">
        <f>VLOOKUP(Table7[[#This Row],[CID]],ALY,2,FALSE)</f>
        <v>Word Choice</v>
      </c>
    </row>
    <row r="2825" spans="1:11" x14ac:dyDescent="0.2">
      <c r="A2825" s="8" t="str">
        <f>Table7[[#This Row],[Test No.]]&amp;Table7[[#This Row],[Section]]&amp;Table7[[#This Row],[Q. No.]]</f>
        <v>P38E49</v>
      </c>
      <c r="B2825" s="8"/>
      <c r="C2825" s="15" t="s">
        <v>112</v>
      </c>
      <c r="D2825" s="6">
        <v>49</v>
      </c>
      <c r="E2825" s="10" t="s">
        <v>31</v>
      </c>
      <c r="F2825" s="14">
        <v>2</v>
      </c>
      <c r="G2825" s="13" t="s">
        <v>57</v>
      </c>
      <c r="H2825" s="10">
        <v>6</v>
      </c>
      <c r="I2825" s="13" t="s">
        <v>42</v>
      </c>
      <c r="J2825" s="12" t="s">
        <v>521</v>
      </c>
      <c r="K2825" s="11" t="str">
        <f>VLOOKUP(Table7[[#This Row],[CID]],ALY,2,FALSE)</f>
        <v>Word Choice</v>
      </c>
    </row>
    <row r="2826" spans="1:11" x14ac:dyDescent="0.2">
      <c r="A2826" s="8" t="str">
        <f>Table7[[#This Row],[Test No.]]&amp;Table7[[#This Row],[Section]]&amp;Table7[[#This Row],[Q. No.]]</f>
        <v>P38E50</v>
      </c>
      <c r="B2826" s="8"/>
      <c r="C2826" s="15" t="s">
        <v>112</v>
      </c>
      <c r="D2826" s="6">
        <v>50</v>
      </c>
      <c r="E2826" s="10" t="s">
        <v>31</v>
      </c>
      <c r="F2826" s="14">
        <v>2</v>
      </c>
      <c r="G2826" s="13" t="s">
        <v>57</v>
      </c>
      <c r="H2826" s="10">
        <v>6</v>
      </c>
      <c r="I2826" s="13" t="s">
        <v>42</v>
      </c>
      <c r="J2826" s="12" t="s">
        <v>522</v>
      </c>
      <c r="K2826" s="11" t="str">
        <f>VLOOKUP(Table7[[#This Row],[CID]],ALY,2,FALSE)</f>
        <v>Effectiveness</v>
      </c>
    </row>
    <row r="2827" spans="1:11" x14ac:dyDescent="0.2">
      <c r="A2827" s="8" t="str">
        <f>Table7[[#This Row],[Test No.]]&amp;Table7[[#This Row],[Section]]&amp;Table7[[#This Row],[Q. No.]]</f>
        <v>P38E51</v>
      </c>
      <c r="B2827" s="8"/>
      <c r="C2827" s="15" t="s">
        <v>112</v>
      </c>
      <c r="D2827" s="6">
        <v>51</v>
      </c>
      <c r="E2827" s="10" t="s">
        <v>31</v>
      </c>
      <c r="F2827" s="14">
        <v>2</v>
      </c>
      <c r="G2827" s="13" t="s">
        <v>57</v>
      </c>
      <c r="H2827" s="10">
        <v>4</v>
      </c>
      <c r="I2827" s="13" t="s">
        <v>40</v>
      </c>
      <c r="J2827" s="12" t="s">
        <v>516</v>
      </c>
      <c r="K2827" s="11" t="str">
        <f>VLOOKUP(Table7[[#This Row],[CID]],ALY,2,FALSE)</f>
        <v>Transitions &amp; Topic Sentences</v>
      </c>
    </row>
    <row r="2828" spans="1:11" x14ac:dyDescent="0.2">
      <c r="A2828" s="8" t="str">
        <f>Table7[[#This Row],[Test No.]]&amp;Table7[[#This Row],[Section]]&amp;Table7[[#This Row],[Q. No.]]</f>
        <v>P38E52</v>
      </c>
      <c r="B2828" s="8"/>
      <c r="C2828" s="15" t="s">
        <v>112</v>
      </c>
      <c r="D2828" s="6">
        <v>52</v>
      </c>
      <c r="E2828" s="10" t="s">
        <v>31</v>
      </c>
      <c r="F2828" s="14">
        <v>1</v>
      </c>
      <c r="G2828" s="14" t="s">
        <v>59</v>
      </c>
      <c r="H2828" s="10">
        <v>2</v>
      </c>
      <c r="I2828" s="13" t="s">
        <v>38</v>
      </c>
      <c r="J2828" s="12" t="s">
        <v>397</v>
      </c>
      <c r="K2828" s="11" t="str">
        <f>VLOOKUP(Table7[[#This Row],[CID]],ALY,2,FALSE)</f>
        <v>Word Choice</v>
      </c>
    </row>
    <row r="2829" spans="1:11" x14ac:dyDescent="0.2">
      <c r="A2829" s="8" t="str">
        <f>Table7[[#This Row],[Test No.]]&amp;Table7[[#This Row],[Section]]&amp;Table7[[#This Row],[Q. No.]]</f>
        <v>P38E53</v>
      </c>
      <c r="B2829" s="8"/>
      <c r="C2829" s="15" t="s">
        <v>112</v>
      </c>
      <c r="D2829" s="6">
        <v>53</v>
      </c>
      <c r="E2829" s="10" t="s">
        <v>31</v>
      </c>
      <c r="F2829" s="14">
        <v>1</v>
      </c>
      <c r="G2829" s="14" t="s">
        <v>59</v>
      </c>
      <c r="H2829" s="10">
        <v>3</v>
      </c>
      <c r="I2829" s="13" t="s">
        <v>39</v>
      </c>
      <c r="J2829" s="12" t="s">
        <v>401</v>
      </c>
      <c r="K2829" s="11" t="str">
        <f>VLOOKUP(Table7[[#This Row],[CID]],ALY,2,FALSE)</f>
        <v>Parallel Construction</v>
      </c>
    </row>
    <row r="2830" spans="1:11" x14ac:dyDescent="0.2">
      <c r="A2830" s="8" t="str">
        <f>Table7[[#This Row],[Test No.]]&amp;Table7[[#This Row],[Section]]&amp;Table7[[#This Row],[Q. No.]]</f>
        <v>P38E54</v>
      </c>
      <c r="B2830" s="8"/>
      <c r="C2830" s="15" t="s">
        <v>112</v>
      </c>
      <c r="D2830" s="6">
        <v>54</v>
      </c>
      <c r="E2830" s="10" t="s">
        <v>31</v>
      </c>
      <c r="F2830" s="14">
        <v>2</v>
      </c>
      <c r="G2830" s="13" t="s">
        <v>57</v>
      </c>
      <c r="H2830" s="10">
        <v>6</v>
      </c>
      <c r="I2830" s="13" t="s">
        <v>42</v>
      </c>
      <c r="J2830" s="12" t="s">
        <v>521</v>
      </c>
      <c r="K2830" s="11" t="str">
        <f>VLOOKUP(Table7[[#This Row],[CID]],ALY,2,FALSE)</f>
        <v>Word Choice</v>
      </c>
    </row>
    <row r="2831" spans="1:11" x14ac:dyDescent="0.2">
      <c r="A2831" s="8" t="str">
        <f>Table7[[#This Row],[Test No.]]&amp;Table7[[#This Row],[Section]]&amp;Table7[[#This Row],[Q. No.]]</f>
        <v>P38E55</v>
      </c>
      <c r="B2831" s="8"/>
      <c r="C2831" s="15" t="s">
        <v>112</v>
      </c>
      <c r="D2831" s="6">
        <v>55</v>
      </c>
      <c r="E2831" s="10" t="s">
        <v>31</v>
      </c>
      <c r="F2831" s="14">
        <v>1</v>
      </c>
      <c r="G2831" s="14" t="s">
        <v>59</v>
      </c>
      <c r="H2831" s="10">
        <v>3</v>
      </c>
      <c r="I2831" s="13" t="s">
        <v>39</v>
      </c>
      <c r="J2831" s="12" t="s">
        <v>400</v>
      </c>
      <c r="K2831" s="11" t="str">
        <f>VLOOKUP(Table7[[#This Row],[CID]],ALY,2,FALSE)</f>
        <v>Run-On Sentence</v>
      </c>
    </row>
    <row r="2832" spans="1:11" x14ac:dyDescent="0.2">
      <c r="A2832" s="8" t="str">
        <f>Table7[[#This Row],[Test No.]]&amp;Table7[[#This Row],[Section]]&amp;Table7[[#This Row],[Q. No.]]</f>
        <v>P38E56</v>
      </c>
      <c r="B2832" s="8"/>
      <c r="C2832" s="15" t="s">
        <v>112</v>
      </c>
      <c r="D2832" s="6">
        <v>56</v>
      </c>
      <c r="E2832" s="10" t="s">
        <v>31</v>
      </c>
      <c r="F2832" s="14">
        <v>1</v>
      </c>
      <c r="G2832" s="14" t="s">
        <v>59</v>
      </c>
      <c r="H2832" s="14">
        <v>1</v>
      </c>
      <c r="I2832" s="14" t="s">
        <v>37</v>
      </c>
      <c r="J2832" s="12" t="s">
        <v>388</v>
      </c>
      <c r="K2832" s="11" t="str">
        <f>VLOOKUP(Table7[[#This Row],[CID]],ALY,2,FALSE)</f>
        <v>Apostrophes</v>
      </c>
    </row>
    <row r="2833" spans="1:11" x14ac:dyDescent="0.2">
      <c r="A2833" s="8" t="str">
        <f>Table7[[#This Row],[Test No.]]&amp;Table7[[#This Row],[Section]]&amp;Table7[[#This Row],[Q. No.]]</f>
        <v>P38E57</v>
      </c>
      <c r="B2833" s="8"/>
      <c r="C2833" s="15" t="s">
        <v>112</v>
      </c>
      <c r="D2833" s="6">
        <v>57</v>
      </c>
      <c r="E2833" s="10" t="s">
        <v>31</v>
      </c>
      <c r="F2833" s="14">
        <v>1</v>
      </c>
      <c r="G2833" s="14" t="s">
        <v>59</v>
      </c>
      <c r="H2833" s="10">
        <v>2</v>
      </c>
      <c r="I2833" s="13" t="s">
        <v>38</v>
      </c>
      <c r="J2833" s="12" t="s">
        <v>395</v>
      </c>
      <c r="K2833" s="11" t="str">
        <f>VLOOKUP(Table7[[#This Row],[CID]],ALY,2,FALSE)</f>
        <v>Verb Forms/Tense Agreement</v>
      </c>
    </row>
    <row r="2834" spans="1:11" x14ac:dyDescent="0.2">
      <c r="A2834" s="8" t="str">
        <f>Table7[[#This Row],[Test No.]]&amp;Table7[[#This Row],[Section]]&amp;Table7[[#This Row],[Q. No.]]</f>
        <v>P38E58</v>
      </c>
      <c r="B2834" s="8"/>
      <c r="C2834" s="15" t="s">
        <v>112</v>
      </c>
      <c r="D2834" s="6">
        <v>58</v>
      </c>
      <c r="E2834" s="10" t="s">
        <v>31</v>
      </c>
      <c r="F2834" s="14">
        <v>2</v>
      </c>
      <c r="G2834" s="13" t="s">
        <v>57</v>
      </c>
      <c r="H2834" s="10">
        <v>4</v>
      </c>
      <c r="I2834" s="13" t="s">
        <v>40</v>
      </c>
      <c r="J2834" s="12" t="s">
        <v>516</v>
      </c>
      <c r="K2834" s="11" t="str">
        <f>VLOOKUP(Table7[[#This Row],[CID]],ALY,2,FALSE)</f>
        <v>Transitions &amp; Topic Sentences</v>
      </c>
    </row>
    <row r="2835" spans="1:11" x14ac:dyDescent="0.2">
      <c r="A2835" s="8" t="str">
        <f>Table7[[#This Row],[Test No.]]&amp;Table7[[#This Row],[Section]]&amp;Table7[[#This Row],[Q. No.]]</f>
        <v>P38E59</v>
      </c>
      <c r="B2835" s="8"/>
      <c r="C2835" s="15" t="s">
        <v>112</v>
      </c>
      <c r="D2835" s="6">
        <v>59</v>
      </c>
      <c r="E2835" s="10" t="s">
        <v>31</v>
      </c>
      <c r="F2835" s="14">
        <v>2</v>
      </c>
      <c r="G2835" s="13" t="s">
        <v>57</v>
      </c>
      <c r="H2835" s="10">
        <v>6</v>
      </c>
      <c r="I2835" s="13" t="s">
        <v>42</v>
      </c>
      <c r="J2835" s="12" t="s">
        <v>523</v>
      </c>
      <c r="K2835" s="11" t="str">
        <f>VLOOKUP(Table7[[#This Row],[CID]],ALY,2,FALSE)</f>
        <v>Avoiding Ambiguity &amp; Redundancy</v>
      </c>
    </row>
    <row r="2836" spans="1:11" x14ac:dyDescent="0.2">
      <c r="A2836" s="8" t="str">
        <f>Table7[[#This Row],[Test No.]]&amp;Table7[[#This Row],[Section]]&amp;Table7[[#This Row],[Q. No.]]</f>
        <v>P38E60</v>
      </c>
      <c r="B2836" s="8"/>
      <c r="C2836" s="15" t="s">
        <v>112</v>
      </c>
      <c r="D2836" s="6">
        <v>60</v>
      </c>
      <c r="E2836" s="10" t="s">
        <v>31</v>
      </c>
      <c r="F2836" s="14">
        <v>2</v>
      </c>
      <c r="G2836" s="13" t="s">
        <v>57</v>
      </c>
      <c r="H2836" s="10">
        <v>4</v>
      </c>
      <c r="I2836" s="13" t="s">
        <v>40</v>
      </c>
      <c r="J2836" s="12" t="s">
        <v>513</v>
      </c>
      <c r="K2836" s="11" t="str">
        <f>VLOOKUP(Table7[[#This Row],[CID]],ALY,2,FALSE)</f>
        <v>Writer's Goal</v>
      </c>
    </row>
    <row r="2837" spans="1:11" x14ac:dyDescent="0.2">
      <c r="A2837" s="8" t="str">
        <f>Table7[[#This Row],[Test No.]]&amp;Table7[[#This Row],[Section]]&amp;Table7[[#This Row],[Q. No.]]</f>
        <v>P38E61</v>
      </c>
      <c r="B2837" s="8"/>
      <c r="C2837" s="15" t="s">
        <v>112</v>
      </c>
      <c r="D2837" s="6">
        <v>61</v>
      </c>
      <c r="E2837" s="10" t="s">
        <v>31</v>
      </c>
      <c r="F2837" s="14">
        <v>1</v>
      </c>
      <c r="G2837" s="14" t="s">
        <v>59</v>
      </c>
      <c r="H2837" s="14">
        <v>1</v>
      </c>
      <c r="I2837" s="14" t="s">
        <v>37</v>
      </c>
      <c r="J2837" s="12" t="s">
        <v>387</v>
      </c>
      <c r="K2837" s="11" t="str">
        <f>VLOOKUP(Table7[[#This Row],[CID]],ALY,2,FALSE)</f>
        <v>Commas</v>
      </c>
    </row>
    <row r="2838" spans="1:11" x14ac:dyDescent="0.2">
      <c r="A2838" s="8" t="str">
        <f>Table7[[#This Row],[Test No.]]&amp;Table7[[#This Row],[Section]]&amp;Table7[[#This Row],[Q. No.]]</f>
        <v>P38E62</v>
      </c>
      <c r="B2838" s="8"/>
      <c r="C2838" s="15" t="s">
        <v>112</v>
      </c>
      <c r="D2838" s="6">
        <v>62</v>
      </c>
      <c r="E2838" s="10" t="s">
        <v>31</v>
      </c>
      <c r="F2838" s="14">
        <v>1</v>
      </c>
      <c r="G2838" s="14" t="s">
        <v>59</v>
      </c>
      <c r="H2838" s="10">
        <v>2</v>
      </c>
      <c r="I2838" s="13" t="s">
        <v>38</v>
      </c>
      <c r="J2838" s="12" t="s">
        <v>395</v>
      </c>
      <c r="K2838" s="11" t="str">
        <f>VLOOKUP(Table7[[#This Row],[CID]],ALY,2,FALSE)</f>
        <v>Verb Forms/Tense Agreement</v>
      </c>
    </row>
    <row r="2839" spans="1:11" x14ac:dyDescent="0.2">
      <c r="A2839" s="8" t="str">
        <f>Table7[[#This Row],[Test No.]]&amp;Table7[[#This Row],[Section]]&amp;Table7[[#This Row],[Q. No.]]</f>
        <v>P38E63</v>
      </c>
      <c r="B2839" s="8"/>
      <c r="C2839" s="15" t="s">
        <v>112</v>
      </c>
      <c r="D2839" s="6">
        <v>63</v>
      </c>
      <c r="E2839" s="10" t="s">
        <v>31</v>
      </c>
      <c r="F2839" s="14">
        <v>1</v>
      </c>
      <c r="G2839" s="14" t="s">
        <v>59</v>
      </c>
      <c r="H2839" s="10">
        <v>2</v>
      </c>
      <c r="I2839" s="13" t="s">
        <v>38</v>
      </c>
      <c r="J2839" s="12" t="s">
        <v>395</v>
      </c>
      <c r="K2839" s="11" t="str">
        <f>VLOOKUP(Table7[[#This Row],[CID]],ALY,2,FALSE)</f>
        <v>Verb Forms/Tense Agreement</v>
      </c>
    </row>
    <row r="2840" spans="1:11" x14ac:dyDescent="0.2">
      <c r="A2840" s="8" t="str">
        <f>Table7[[#This Row],[Test No.]]&amp;Table7[[#This Row],[Section]]&amp;Table7[[#This Row],[Q. No.]]</f>
        <v>P38E64</v>
      </c>
      <c r="B2840" s="8"/>
      <c r="C2840" s="15" t="s">
        <v>112</v>
      </c>
      <c r="D2840" s="6">
        <v>64</v>
      </c>
      <c r="E2840" s="10" t="s">
        <v>31</v>
      </c>
      <c r="F2840" s="14">
        <v>2</v>
      </c>
      <c r="G2840" s="13" t="s">
        <v>57</v>
      </c>
      <c r="H2840" s="10">
        <v>6</v>
      </c>
      <c r="I2840" s="13" t="s">
        <v>42</v>
      </c>
      <c r="J2840" s="12" t="s">
        <v>521</v>
      </c>
      <c r="K2840" s="11" t="str">
        <f>VLOOKUP(Table7[[#This Row],[CID]],ALY,2,FALSE)</f>
        <v>Word Choice</v>
      </c>
    </row>
    <row r="2841" spans="1:11" x14ac:dyDescent="0.2">
      <c r="A2841" s="8" t="str">
        <f>Table7[[#This Row],[Test No.]]&amp;Table7[[#This Row],[Section]]&amp;Table7[[#This Row],[Q. No.]]</f>
        <v>P38E65</v>
      </c>
      <c r="B2841" s="8"/>
      <c r="C2841" s="15" t="s">
        <v>112</v>
      </c>
      <c r="D2841" s="6">
        <v>65</v>
      </c>
      <c r="E2841" s="10" t="s">
        <v>31</v>
      </c>
      <c r="F2841" s="14">
        <v>1</v>
      </c>
      <c r="G2841" s="14" t="s">
        <v>59</v>
      </c>
      <c r="H2841" s="10">
        <v>2</v>
      </c>
      <c r="I2841" s="13" t="s">
        <v>38</v>
      </c>
      <c r="J2841" s="12" t="s">
        <v>397</v>
      </c>
      <c r="K2841" s="11" t="str">
        <f>VLOOKUP(Table7[[#This Row],[CID]],ALY,2,FALSE)</f>
        <v>Word Choice</v>
      </c>
    </row>
    <row r="2842" spans="1:11" x14ac:dyDescent="0.2">
      <c r="A2842" s="8" t="str">
        <f>Table7[[#This Row],[Test No.]]&amp;Table7[[#This Row],[Section]]&amp;Table7[[#This Row],[Q. No.]]</f>
        <v>P38E66</v>
      </c>
      <c r="B2842" s="8"/>
      <c r="C2842" s="15" t="s">
        <v>112</v>
      </c>
      <c r="D2842" s="6">
        <v>66</v>
      </c>
      <c r="E2842" s="10" t="s">
        <v>31</v>
      </c>
      <c r="F2842" s="14">
        <v>1</v>
      </c>
      <c r="G2842" s="14" t="s">
        <v>59</v>
      </c>
      <c r="H2842" s="14">
        <v>1</v>
      </c>
      <c r="I2842" s="14" t="s">
        <v>37</v>
      </c>
      <c r="J2842" s="12" t="s">
        <v>387</v>
      </c>
      <c r="K2842" s="11" t="str">
        <f>VLOOKUP(Table7[[#This Row],[CID]],ALY,2,FALSE)</f>
        <v>Commas</v>
      </c>
    </row>
    <row r="2843" spans="1:11" x14ac:dyDescent="0.2">
      <c r="A2843" s="8" t="str">
        <f>Table7[[#This Row],[Test No.]]&amp;Table7[[#This Row],[Section]]&amp;Table7[[#This Row],[Q. No.]]</f>
        <v>P38E67</v>
      </c>
      <c r="B2843" s="8"/>
      <c r="C2843" s="15" t="s">
        <v>112</v>
      </c>
      <c r="D2843" s="6">
        <v>67</v>
      </c>
      <c r="E2843" s="10" t="s">
        <v>31</v>
      </c>
      <c r="F2843" s="14">
        <v>2</v>
      </c>
      <c r="G2843" s="13" t="s">
        <v>57</v>
      </c>
      <c r="H2843" s="10">
        <v>4</v>
      </c>
      <c r="I2843" s="13" t="s">
        <v>40</v>
      </c>
      <c r="J2843" s="12" t="s">
        <v>512</v>
      </c>
      <c r="K2843" s="11" t="str">
        <f>VLOOKUP(Table7[[#This Row],[CID]],ALY,2,FALSE)</f>
        <v>Additional Detail &amp; Evidence</v>
      </c>
    </row>
    <row r="2844" spans="1:11" x14ac:dyDescent="0.2">
      <c r="A2844" s="8" t="str">
        <f>Table7[[#This Row],[Test No.]]&amp;Table7[[#This Row],[Section]]&amp;Table7[[#This Row],[Q. No.]]</f>
        <v>P38E68</v>
      </c>
      <c r="B2844" s="8"/>
      <c r="C2844" s="15" t="s">
        <v>112</v>
      </c>
      <c r="D2844" s="6">
        <v>68</v>
      </c>
      <c r="E2844" s="10" t="s">
        <v>31</v>
      </c>
      <c r="F2844" s="14">
        <v>1</v>
      </c>
      <c r="G2844" s="14" t="s">
        <v>59</v>
      </c>
      <c r="H2844" s="10">
        <v>2</v>
      </c>
      <c r="I2844" s="13" t="s">
        <v>38</v>
      </c>
      <c r="J2844" s="12" t="s">
        <v>397</v>
      </c>
      <c r="K2844" s="11" t="str">
        <f>VLOOKUP(Table7[[#This Row],[CID]],ALY,2,FALSE)</f>
        <v>Word Choice</v>
      </c>
    </row>
    <row r="2845" spans="1:11" x14ac:dyDescent="0.2">
      <c r="A2845" s="8" t="str">
        <f>Table7[[#This Row],[Test No.]]&amp;Table7[[#This Row],[Section]]&amp;Table7[[#This Row],[Q. No.]]</f>
        <v>P38E69</v>
      </c>
      <c r="B2845" s="8"/>
      <c r="C2845" s="15" t="s">
        <v>112</v>
      </c>
      <c r="D2845" s="6">
        <v>69</v>
      </c>
      <c r="E2845" s="10" t="s">
        <v>31</v>
      </c>
      <c r="F2845" s="14">
        <v>2</v>
      </c>
      <c r="G2845" s="13" t="s">
        <v>57</v>
      </c>
      <c r="H2845" s="10">
        <v>4</v>
      </c>
      <c r="I2845" s="13" t="s">
        <v>40</v>
      </c>
      <c r="J2845" s="12" t="s">
        <v>516</v>
      </c>
      <c r="K2845" s="11" t="str">
        <f>VLOOKUP(Table7[[#This Row],[CID]],ALY,2,FALSE)</f>
        <v>Transitions &amp; Topic Sentences</v>
      </c>
    </row>
    <row r="2846" spans="1:11" x14ac:dyDescent="0.2">
      <c r="A2846" s="8" t="str">
        <f>Table7[[#This Row],[Test No.]]&amp;Table7[[#This Row],[Section]]&amp;Table7[[#This Row],[Q. No.]]</f>
        <v>P38E70</v>
      </c>
      <c r="B2846" s="8"/>
      <c r="C2846" s="15" t="s">
        <v>112</v>
      </c>
      <c r="D2846" s="6">
        <v>70</v>
      </c>
      <c r="E2846" s="10" t="s">
        <v>31</v>
      </c>
      <c r="F2846" s="14">
        <v>1</v>
      </c>
      <c r="G2846" s="14" t="s">
        <v>59</v>
      </c>
      <c r="H2846" s="10">
        <v>2</v>
      </c>
      <c r="I2846" s="13" t="s">
        <v>38</v>
      </c>
      <c r="J2846" s="12" t="s">
        <v>398</v>
      </c>
      <c r="K2846" s="11" t="str">
        <f>VLOOKUP(Table7[[#This Row],[CID]],ALY,2,FALSE)</f>
        <v>Idioms</v>
      </c>
    </row>
    <row r="2847" spans="1:11" x14ac:dyDescent="0.2">
      <c r="A2847" s="8" t="str">
        <f>Table7[[#This Row],[Test No.]]&amp;Table7[[#This Row],[Section]]&amp;Table7[[#This Row],[Q. No.]]</f>
        <v>P38E71</v>
      </c>
      <c r="B2847" s="8"/>
      <c r="C2847" s="15" t="s">
        <v>112</v>
      </c>
      <c r="D2847" s="6">
        <v>71</v>
      </c>
      <c r="E2847" s="10" t="s">
        <v>31</v>
      </c>
      <c r="F2847" s="14">
        <v>2</v>
      </c>
      <c r="G2847" s="13" t="s">
        <v>57</v>
      </c>
      <c r="H2847" s="10">
        <v>5</v>
      </c>
      <c r="I2847" s="13" t="s">
        <v>41</v>
      </c>
      <c r="J2847" s="12" t="s">
        <v>518</v>
      </c>
      <c r="K2847" s="11" t="str">
        <f>VLOOKUP(Table7[[#This Row],[CID]],ALY,2,FALSE)</f>
        <v>Unity &amp; Coherence</v>
      </c>
    </row>
    <row r="2848" spans="1:11" x14ac:dyDescent="0.2">
      <c r="A2848" s="8" t="str">
        <f>Table7[[#This Row],[Test No.]]&amp;Table7[[#This Row],[Section]]&amp;Table7[[#This Row],[Q. No.]]</f>
        <v>P38E72</v>
      </c>
      <c r="B2848" s="8"/>
      <c r="C2848" s="15" t="s">
        <v>112</v>
      </c>
      <c r="D2848" s="6">
        <v>72</v>
      </c>
      <c r="E2848" s="10" t="s">
        <v>31</v>
      </c>
      <c r="F2848" s="14">
        <v>2</v>
      </c>
      <c r="G2848" s="13" t="s">
        <v>57</v>
      </c>
      <c r="H2848" s="10">
        <v>6</v>
      </c>
      <c r="I2848" s="13" t="s">
        <v>42</v>
      </c>
      <c r="J2848" s="12" t="s">
        <v>522</v>
      </c>
      <c r="K2848" s="11" t="str">
        <f>VLOOKUP(Table7[[#This Row],[CID]],ALY,2,FALSE)</f>
        <v>Effectiveness</v>
      </c>
    </row>
    <row r="2849" spans="1:11" x14ac:dyDescent="0.2">
      <c r="A2849" s="8" t="str">
        <f>Table7[[#This Row],[Test No.]]&amp;Table7[[#This Row],[Section]]&amp;Table7[[#This Row],[Q. No.]]</f>
        <v>P38E73</v>
      </c>
      <c r="B2849" s="8"/>
      <c r="C2849" s="15" t="s">
        <v>112</v>
      </c>
      <c r="D2849" s="6">
        <v>73</v>
      </c>
      <c r="E2849" s="10" t="s">
        <v>31</v>
      </c>
      <c r="F2849" s="14">
        <v>2</v>
      </c>
      <c r="G2849" s="13" t="s">
        <v>57</v>
      </c>
      <c r="H2849" s="10">
        <v>4</v>
      </c>
      <c r="I2849" s="13" t="s">
        <v>40</v>
      </c>
      <c r="J2849" s="12" t="s">
        <v>512</v>
      </c>
      <c r="K2849" s="11" t="str">
        <f>VLOOKUP(Table7[[#This Row],[CID]],ALY,2,FALSE)</f>
        <v>Additional Detail &amp; Evidence</v>
      </c>
    </row>
    <row r="2850" spans="1:11" x14ac:dyDescent="0.2">
      <c r="A2850" s="8" t="str">
        <f>Table7[[#This Row],[Test No.]]&amp;Table7[[#This Row],[Section]]&amp;Table7[[#This Row],[Q. No.]]</f>
        <v>P38E74</v>
      </c>
      <c r="B2850" s="8"/>
      <c r="C2850" s="15" t="s">
        <v>112</v>
      </c>
      <c r="D2850" s="6">
        <v>74</v>
      </c>
      <c r="E2850" s="10" t="s">
        <v>31</v>
      </c>
      <c r="F2850" s="14">
        <v>2</v>
      </c>
      <c r="G2850" s="13" t="s">
        <v>57</v>
      </c>
      <c r="H2850" s="10">
        <v>5</v>
      </c>
      <c r="I2850" s="13" t="s">
        <v>41</v>
      </c>
      <c r="J2850" s="12" t="s">
        <v>518</v>
      </c>
      <c r="K2850" s="11" t="str">
        <f>VLOOKUP(Table7[[#This Row],[CID]],ALY,2,FALSE)</f>
        <v>Unity &amp; Coherence</v>
      </c>
    </row>
    <row r="2851" spans="1:11" x14ac:dyDescent="0.2">
      <c r="A2851" s="8" t="str">
        <f>Table7[[#This Row],[Test No.]]&amp;Table7[[#This Row],[Section]]&amp;Table7[[#This Row],[Q. No.]]</f>
        <v>P38E75</v>
      </c>
      <c r="B2851" s="8"/>
      <c r="C2851" s="15" t="s">
        <v>112</v>
      </c>
      <c r="D2851" s="6">
        <v>75</v>
      </c>
      <c r="E2851" s="10" t="s">
        <v>31</v>
      </c>
      <c r="F2851" s="14"/>
      <c r="G2851" s="14"/>
      <c r="H2851" s="11"/>
      <c r="I2851" s="11"/>
      <c r="J2851" s="12"/>
      <c r="K2851" s="11" t="e">
        <f>VLOOKUP(Table7[[#This Row],[CID]],ALY,2,FALSE)</f>
        <v>#N/A</v>
      </c>
    </row>
    <row r="2852" spans="1:11" x14ac:dyDescent="0.2">
      <c r="A2852" s="8" t="str">
        <f>Table7[[#This Row],[Test No.]]&amp;Table7[[#This Row],[Section]]&amp;Table7[[#This Row],[Q. No.]]</f>
        <v>P39E1</v>
      </c>
      <c r="B2852" s="8"/>
      <c r="C2852" s="15" t="s">
        <v>111</v>
      </c>
      <c r="D2852" s="6">
        <v>1</v>
      </c>
      <c r="E2852" s="6" t="s">
        <v>31</v>
      </c>
      <c r="F2852" s="14">
        <v>1</v>
      </c>
      <c r="G2852" s="14" t="s">
        <v>59</v>
      </c>
      <c r="H2852" s="10">
        <v>2</v>
      </c>
      <c r="I2852" s="13" t="s">
        <v>38</v>
      </c>
      <c r="J2852" s="12" t="s">
        <v>398</v>
      </c>
      <c r="K2852" s="11" t="str">
        <f>VLOOKUP(Table7[[#This Row],[CID]],ALY,2,FALSE)</f>
        <v>Idioms</v>
      </c>
    </row>
    <row r="2853" spans="1:11" x14ac:dyDescent="0.2">
      <c r="A2853" s="8" t="str">
        <f>Table7[[#This Row],[Test No.]]&amp;Table7[[#This Row],[Section]]&amp;Table7[[#This Row],[Q. No.]]</f>
        <v>P39E2</v>
      </c>
      <c r="B2853" s="8"/>
      <c r="C2853" s="15" t="s">
        <v>111</v>
      </c>
      <c r="D2853" s="6">
        <v>2</v>
      </c>
      <c r="E2853" s="6" t="s">
        <v>31</v>
      </c>
      <c r="F2853" s="14">
        <v>2</v>
      </c>
      <c r="G2853" s="13" t="s">
        <v>57</v>
      </c>
      <c r="H2853" s="10">
        <v>5</v>
      </c>
      <c r="I2853" s="13" t="s">
        <v>41</v>
      </c>
      <c r="J2853" s="12" t="s">
        <v>518</v>
      </c>
      <c r="K2853" s="11" t="str">
        <f>VLOOKUP(Table7[[#This Row],[CID]],ALY,2,FALSE)</f>
        <v>Unity &amp; Coherence</v>
      </c>
    </row>
    <row r="2854" spans="1:11" x14ac:dyDescent="0.2">
      <c r="A2854" s="8" t="str">
        <f>Table7[[#This Row],[Test No.]]&amp;Table7[[#This Row],[Section]]&amp;Table7[[#This Row],[Q. No.]]</f>
        <v>P39E3</v>
      </c>
      <c r="B2854" s="8"/>
      <c r="C2854" s="15" t="s">
        <v>111</v>
      </c>
      <c r="D2854" s="6">
        <v>3</v>
      </c>
      <c r="E2854" s="6" t="s">
        <v>31</v>
      </c>
      <c r="F2854" s="14">
        <v>2</v>
      </c>
      <c r="G2854" s="13" t="s">
        <v>57</v>
      </c>
      <c r="H2854" s="10">
        <v>4</v>
      </c>
      <c r="I2854" s="13" t="s">
        <v>40</v>
      </c>
      <c r="J2854" s="12" t="s">
        <v>512</v>
      </c>
      <c r="K2854" s="11" t="str">
        <f>VLOOKUP(Table7[[#This Row],[CID]],ALY,2,FALSE)</f>
        <v>Additional Detail &amp; Evidence</v>
      </c>
    </row>
    <row r="2855" spans="1:11" x14ac:dyDescent="0.2">
      <c r="A2855" s="8" t="str">
        <f>Table7[[#This Row],[Test No.]]&amp;Table7[[#This Row],[Section]]&amp;Table7[[#This Row],[Q. No.]]</f>
        <v>P39E4</v>
      </c>
      <c r="B2855" s="8"/>
      <c r="C2855" s="15" t="s">
        <v>111</v>
      </c>
      <c r="D2855" s="6">
        <v>4</v>
      </c>
      <c r="E2855" s="6" t="s">
        <v>31</v>
      </c>
      <c r="F2855" s="14">
        <v>1</v>
      </c>
      <c r="G2855" s="14" t="s">
        <v>59</v>
      </c>
      <c r="H2855" s="14">
        <v>1</v>
      </c>
      <c r="I2855" s="14" t="s">
        <v>37</v>
      </c>
      <c r="J2855" s="12" t="s">
        <v>388</v>
      </c>
      <c r="K2855" s="11" t="str">
        <f>VLOOKUP(Table7[[#This Row],[CID]],ALY,2,FALSE)</f>
        <v>Apostrophes</v>
      </c>
    </row>
    <row r="2856" spans="1:11" x14ac:dyDescent="0.2">
      <c r="A2856" s="8" t="str">
        <f>Table7[[#This Row],[Test No.]]&amp;Table7[[#This Row],[Section]]&amp;Table7[[#This Row],[Q. No.]]</f>
        <v>P39E5</v>
      </c>
      <c r="B2856" s="8"/>
      <c r="C2856" s="15" t="s">
        <v>111</v>
      </c>
      <c r="D2856" s="6">
        <v>5</v>
      </c>
      <c r="E2856" s="6" t="s">
        <v>31</v>
      </c>
      <c r="F2856" s="14">
        <v>1</v>
      </c>
      <c r="G2856" s="14" t="s">
        <v>59</v>
      </c>
      <c r="H2856" s="10">
        <v>2</v>
      </c>
      <c r="I2856" s="13" t="s">
        <v>38</v>
      </c>
      <c r="J2856" s="12" t="s">
        <v>397</v>
      </c>
      <c r="K2856" s="11" t="str">
        <f>VLOOKUP(Table7[[#This Row],[CID]],ALY,2,FALSE)</f>
        <v>Word Choice</v>
      </c>
    </row>
    <row r="2857" spans="1:11" x14ac:dyDescent="0.2">
      <c r="A2857" s="8" t="str">
        <f>Table7[[#This Row],[Test No.]]&amp;Table7[[#This Row],[Section]]&amp;Table7[[#This Row],[Q. No.]]</f>
        <v>P39E6</v>
      </c>
      <c r="B2857" s="8"/>
      <c r="C2857" s="15" t="s">
        <v>111</v>
      </c>
      <c r="D2857" s="6">
        <v>6</v>
      </c>
      <c r="E2857" s="6" t="s">
        <v>31</v>
      </c>
      <c r="F2857" s="14">
        <v>1</v>
      </c>
      <c r="G2857" s="14" t="s">
        <v>59</v>
      </c>
      <c r="H2857" s="10">
        <v>3</v>
      </c>
      <c r="I2857" s="13" t="s">
        <v>39</v>
      </c>
      <c r="J2857" s="12" t="s">
        <v>399</v>
      </c>
      <c r="K2857" s="11" t="str">
        <f>VLOOKUP(Table7[[#This Row],[CID]],ALY,2,FALSE)</f>
        <v>Sentence Fragment</v>
      </c>
    </row>
    <row r="2858" spans="1:11" x14ac:dyDescent="0.2">
      <c r="A2858" s="8" t="str">
        <f>Table7[[#This Row],[Test No.]]&amp;Table7[[#This Row],[Section]]&amp;Table7[[#This Row],[Q. No.]]</f>
        <v>P39E7</v>
      </c>
      <c r="B2858" s="8"/>
      <c r="C2858" s="15" t="s">
        <v>111</v>
      </c>
      <c r="D2858" s="6">
        <v>7</v>
      </c>
      <c r="E2858" s="6" t="s">
        <v>31</v>
      </c>
      <c r="F2858" s="14">
        <v>2</v>
      </c>
      <c r="G2858" s="13" t="s">
        <v>57</v>
      </c>
      <c r="H2858" s="10">
        <v>5</v>
      </c>
      <c r="I2858" s="13" t="s">
        <v>41</v>
      </c>
      <c r="J2858" s="12" t="s">
        <v>518</v>
      </c>
      <c r="K2858" s="11" t="str">
        <f>VLOOKUP(Table7[[#This Row],[CID]],ALY,2,FALSE)</f>
        <v>Unity &amp; Coherence</v>
      </c>
    </row>
    <row r="2859" spans="1:11" x14ac:dyDescent="0.2">
      <c r="A2859" s="8" t="str">
        <f>Table7[[#This Row],[Test No.]]&amp;Table7[[#This Row],[Section]]&amp;Table7[[#This Row],[Q. No.]]</f>
        <v>P39E8</v>
      </c>
      <c r="B2859" s="8"/>
      <c r="C2859" s="15" t="s">
        <v>111</v>
      </c>
      <c r="D2859" s="6">
        <v>8</v>
      </c>
      <c r="E2859" s="6" t="s">
        <v>31</v>
      </c>
      <c r="F2859" s="14">
        <v>1</v>
      </c>
      <c r="G2859" s="14" t="s">
        <v>59</v>
      </c>
      <c r="H2859" s="10">
        <v>3</v>
      </c>
      <c r="I2859" s="13" t="s">
        <v>39</v>
      </c>
      <c r="J2859" s="12" t="s">
        <v>400</v>
      </c>
      <c r="K2859" s="11" t="str">
        <f>VLOOKUP(Table7[[#This Row],[CID]],ALY,2,FALSE)</f>
        <v>Run-On Sentence</v>
      </c>
    </row>
    <row r="2860" spans="1:11" x14ac:dyDescent="0.2">
      <c r="A2860" s="8" t="str">
        <f>Table7[[#This Row],[Test No.]]&amp;Table7[[#This Row],[Section]]&amp;Table7[[#This Row],[Q. No.]]</f>
        <v>P39E9</v>
      </c>
      <c r="B2860" s="8"/>
      <c r="C2860" s="15" t="s">
        <v>111</v>
      </c>
      <c r="D2860" s="6">
        <v>9</v>
      </c>
      <c r="E2860" s="6" t="s">
        <v>31</v>
      </c>
      <c r="F2860" s="14">
        <v>1</v>
      </c>
      <c r="G2860" s="14" t="s">
        <v>59</v>
      </c>
      <c r="H2860" s="10">
        <v>2</v>
      </c>
      <c r="I2860" s="13" t="s">
        <v>38</v>
      </c>
      <c r="J2860" s="12" t="s">
        <v>397</v>
      </c>
      <c r="K2860" s="11" t="str">
        <f>VLOOKUP(Table7[[#This Row],[CID]],ALY,2,FALSE)</f>
        <v>Word Choice</v>
      </c>
    </row>
    <row r="2861" spans="1:11" x14ac:dyDescent="0.2">
      <c r="A2861" s="8" t="str">
        <f>Table7[[#This Row],[Test No.]]&amp;Table7[[#This Row],[Section]]&amp;Table7[[#This Row],[Q. No.]]</f>
        <v>P39E10</v>
      </c>
      <c r="B2861" s="8"/>
      <c r="C2861" s="15" t="s">
        <v>111</v>
      </c>
      <c r="D2861" s="6">
        <v>10</v>
      </c>
      <c r="E2861" s="6" t="s">
        <v>31</v>
      </c>
      <c r="F2861" s="14">
        <v>1</v>
      </c>
      <c r="G2861" s="14" t="s">
        <v>59</v>
      </c>
      <c r="H2861" s="14">
        <v>1</v>
      </c>
      <c r="I2861" s="14" t="s">
        <v>37</v>
      </c>
      <c r="J2861" s="12" t="s">
        <v>387</v>
      </c>
      <c r="K2861" s="11" t="str">
        <f>VLOOKUP(Table7[[#This Row],[CID]],ALY,2,FALSE)</f>
        <v>Commas</v>
      </c>
    </row>
    <row r="2862" spans="1:11" x14ac:dyDescent="0.2">
      <c r="A2862" s="8" t="str">
        <f>Table7[[#This Row],[Test No.]]&amp;Table7[[#This Row],[Section]]&amp;Table7[[#This Row],[Q. No.]]</f>
        <v>P39E11</v>
      </c>
      <c r="B2862" s="8"/>
      <c r="C2862" s="15" t="s">
        <v>111</v>
      </c>
      <c r="D2862" s="6">
        <v>11</v>
      </c>
      <c r="E2862" s="6" t="s">
        <v>31</v>
      </c>
      <c r="F2862" s="14">
        <v>2</v>
      </c>
      <c r="G2862" s="13" t="s">
        <v>57</v>
      </c>
      <c r="H2862" s="10">
        <v>4</v>
      </c>
      <c r="I2862" s="13" t="s">
        <v>40</v>
      </c>
      <c r="J2862" s="12" t="s">
        <v>516</v>
      </c>
      <c r="K2862" s="11" t="str">
        <f>VLOOKUP(Table7[[#This Row],[CID]],ALY,2,FALSE)</f>
        <v>Transitions &amp; Topic Sentences</v>
      </c>
    </row>
    <row r="2863" spans="1:11" x14ac:dyDescent="0.2">
      <c r="A2863" s="8" t="str">
        <f>Table7[[#This Row],[Test No.]]&amp;Table7[[#This Row],[Section]]&amp;Table7[[#This Row],[Q. No.]]</f>
        <v>P39E12</v>
      </c>
      <c r="B2863" s="8"/>
      <c r="C2863" s="15" t="s">
        <v>111</v>
      </c>
      <c r="D2863" s="6">
        <v>12</v>
      </c>
      <c r="E2863" s="6" t="s">
        <v>31</v>
      </c>
      <c r="F2863" s="14">
        <v>1</v>
      </c>
      <c r="G2863" s="14" t="s">
        <v>59</v>
      </c>
      <c r="H2863" s="10">
        <v>2</v>
      </c>
      <c r="I2863" s="13" t="s">
        <v>38</v>
      </c>
      <c r="J2863" s="12" t="s">
        <v>395</v>
      </c>
      <c r="K2863" s="11" t="str">
        <f>VLOOKUP(Table7[[#This Row],[CID]],ALY,2,FALSE)</f>
        <v>Verb Forms/Tense Agreement</v>
      </c>
    </row>
    <row r="2864" spans="1:11" x14ac:dyDescent="0.2">
      <c r="A2864" s="8" t="str">
        <f>Table7[[#This Row],[Test No.]]&amp;Table7[[#This Row],[Section]]&amp;Table7[[#This Row],[Q. No.]]</f>
        <v>P39E13</v>
      </c>
      <c r="B2864" s="8"/>
      <c r="C2864" s="15" t="s">
        <v>111</v>
      </c>
      <c r="D2864" s="6">
        <v>13</v>
      </c>
      <c r="E2864" s="6" t="s">
        <v>31</v>
      </c>
      <c r="F2864" s="14">
        <v>2</v>
      </c>
      <c r="G2864" s="13" t="s">
        <v>57</v>
      </c>
      <c r="H2864" s="10">
        <v>5</v>
      </c>
      <c r="I2864" s="13" t="s">
        <v>41</v>
      </c>
      <c r="J2864" s="12" t="s">
        <v>520</v>
      </c>
      <c r="K2864" s="11" t="str">
        <f>VLOOKUP(Table7[[#This Row],[CID]],ALY,2,FALSE)</f>
        <v>Reorganization</v>
      </c>
    </row>
    <row r="2865" spans="1:11" x14ac:dyDescent="0.2">
      <c r="A2865" s="8" t="str">
        <f>Table7[[#This Row],[Test No.]]&amp;Table7[[#This Row],[Section]]&amp;Table7[[#This Row],[Q. No.]]</f>
        <v>P39E14</v>
      </c>
      <c r="B2865" s="8"/>
      <c r="C2865" s="15" t="s">
        <v>111</v>
      </c>
      <c r="D2865" s="6">
        <v>14</v>
      </c>
      <c r="E2865" s="6" t="s">
        <v>31</v>
      </c>
      <c r="F2865" s="14">
        <v>1</v>
      </c>
      <c r="G2865" s="14" t="s">
        <v>59</v>
      </c>
      <c r="H2865" s="14">
        <v>1</v>
      </c>
      <c r="I2865" s="14" t="s">
        <v>37</v>
      </c>
      <c r="J2865" s="12" t="s">
        <v>387</v>
      </c>
      <c r="K2865" s="11" t="str">
        <f>VLOOKUP(Table7[[#This Row],[CID]],ALY,2,FALSE)</f>
        <v>Commas</v>
      </c>
    </row>
    <row r="2866" spans="1:11" x14ac:dyDescent="0.2">
      <c r="A2866" s="8" t="str">
        <f>Table7[[#This Row],[Test No.]]&amp;Table7[[#This Row],[Section]]&amp;Table7[[#This Row],[Q. No.]]</f>
        <v>P39E15</v>
      </c>
      <c r="B2866" s="8"/>
      <c r="C2866" s="15" t="s">
        <v>111</v>
      </c>
      <c r="D2866" s="6">
        <v>15</v>
      </c>
      <c r="E2866" s="6" t="s">
        <v>31</v>
      </c>
      <c r="F2866" s="14">
        <v>2</v>
      </c>
      <c r="G2866" s="13" t="s">
        <v>57</v>
      </c>
      <c r="H2866" s="10">
        <v>4</v>
      </c>
      <c r="I2866" s="13" t="s">
        <v>40</v>
      </c>
      <c r="J2866" s="12" t="s">
        <v>513</v>
      </c>
      <c r="K2866" s="11" t="str">
        <f>VLOOKUP(Table7[[#This Row],[CID]],ALY,2,FALSE)</f>
        <v>Writer's Goal</v>
      </c>
    </row>
    <row r="2867" spans="1:11" x14ac:dyDescent="0.2">
      <c r="A2867" s="8" t="str">
        <f>Table7[[#This Row],[Test No.]]&amp;Table7[[#This Row],[Section]]&amp;Table7[[#This Row],[Q. No.]]</f>
        <v>P39E16</v>
      </c>
      <c r="B2867" s="8"/>
      <c r="C2867" s="15" t="s">
        <v>111</v>
      </c>
      <c r="D2867" s="6">
        <v>16</v>
      </c>
      <c r="E2867" s="6" t="s">
        <v>31</v>
      </c>
      <c r="F2867" s="14">
        <v>1</v>
      </c>
      <c r="G2867" s="14" t="s">
        <v>59</v>
      </c>
      <c r="H2867" s="10">
        <v>3</v>
      </c>
      <c r="I2867" s="13" t="s">
        <v>39</v>
      </c>
      <c r="J2867" s="12" t="s">
        <v>402</v>
      </c>
      <c r="K2867" s="11" t="str">
        <f>VLOOKUP(Table7[[#This Row],[CID]],ALY,2,FALSE)</f>
        <v>Faulty Modifier</v>
      </c>
    </row>
    <row r="2868" spans="1:11" x14ac:dyDescent="0.2">
      <c r="A2868" s="8" t="str">
        <f>Table7[[#This Row],[Test No.]]&amp;Table7[[#This Row],[Section]]&amp;Table7[[#This Row],[Q. No.]]</f>
        <v>P39E17</v>
      </c>
      <c r="B2868" s="8"/>
      <c r="C2868" s="15" t="s">
        <v>111</v>
      </c>
      <c r="D2868" s="6">
        <v>17</v>
      </c>
      <c r="E2868" s="6" t="s">
        <v>31</v>
      </c>
      <c r="F2868" s="14">
        <v>2</v>
      </c>
      <c r="G2868" s="13" t="s">
        <v>57</v>
      </c>
      <c r="H2868" s="10">
        <v>6</v>
      </c>
      <c r="I2868" s="13" t="s">
        <v>42</v>
      </c>
      <c r="J2868" s="12" t="s">
        <v>523</v>
      </c>
      <c r="K2868" s="11" t="str">
        <f>VLOOKUP(Table7[[#This Row],[CID]],ALY,2,FALSE)</f>
        <v>Avoiding Ambiguity &amp; Redundancy</v>
      </c>
    </row>
    <row r="2869" spans="1:11" x14ac:dyDescent="0.2">
      <c r="A2869" s="8" t="str">
        <f>Table7[[#This Row],[Test No.]]&amp;Table7[[#This Row],[Section]]&amp;Table7[[#This Row],[Q. No.]]</f>
        <v>P39E18</v>
      </c>
      <c r="B2869" s="8"/>
      <c r="C2869" s="15" t="s">
        <v>111</v>
      </c>
      <c r="D2869" s="6">
        <v>18</v>
      </c>
      <c r="E2869" s="6" t="s">
        <v>31</v>
      </c>
      <c r="F2869" s="14">
        <v>2</v>
      </c>
      <c r="G2869" s="13" t="s">
        <v>57</v>
      </c>
      <c r="H2869" s="10">
        <v>4</v>
      </c>
      <c r="I2869" s="13" t="s">
        <v>40</v>
      </c>
      <c r="J2869" s="12" t="s">
        <v>514</v>
      </c>
      <c r="K2869" s="11" t="str">
        <f>VLOOKUP(Table7[[#This Row],[CID]],ALY,2,FALSE)</f>
        <v>Relation to Paragraph/Essay</v>
      </c>
    </row>
    <row r="2870" spans="1:11" x14ac:dyDescent="0.2">
      <c r="A2870" s="8" t="str">
        <f>Table7[[#This Row],[Test No.]]&amp;Table7[[#This Row],[Section]]&amp;Table7[[#This Row],[Q. No.]]</f>
        <v>P39E19</v>
      </c>
      <c r="B2870" s="8"/>
      <c r="C2870" s="15" t="s">
        <v>111</v>
      </c>
      <c r="D2870" s="6">
        <v>19</v>
      </c>
      <c r="E2870" s="6" t="s">
        <v>31</v>
      </c>
      <c r="F2870" s="14">
        <v>2</v>
      </c>
      <c r="G2870" s="13" t="s">
        <v>57</v>
      </c>
      <c r="H2870" s="10">
        <v>5</v>
      </c>
      <c r="I2870" s="13" t="s">
        <v>41</v>
      </c>
      <c r="J2870" s="12" t="s">
        <v>520</v>
      </c>
      <c r="K2870" s="11" t="str">
        <f>VLOOKUP(Table7[[#This Row],[CID]],ALY,2,FALSE)</f>
        <v>Reorganization</v>
      </c>
    </row>
    <row r="2871" spans="1:11" x14ac:dyDescent="0.2">
      <c r="A2871" s="8" t="str">
        <f>Table7[[#This Row],[Test No.]]&amp;Table7[[#This Row],[Section]]&amp;Table7[[#This Row],[Q. No.]]</f>
        <v>P39E20</v>
      </c>
      <c r="B2871" s="8"/>
      <c r="C2871" s="15" t="s">
        <v>111</v>
      </c>
      <c r="D2871" s="6">
        <v>20</v>
      </c>
      <c r="E2871" s="6" t="s">
        <v>31</v>
      </c>
      <c r="F2871" s="14">
        <v>2</v>
      </c>
      <c r="G2871" s="13" t="s">
        <v>57</v>
      </c>
      <c r="H2871" s="10">
        <v>6</v>
      </c>
      <c r="I2871" s="13" t="s">
        <v>42</v>
      </c>
      <c r="J2871" s="12" t="s">
        <v>522</v>
      </c>
      <c r="K2871" s="11" t="str">
        <f>VLOOKUP(Table7[[#This Row],[CID]],ALY,2,FALSE)</f>
        <v>Effectiveness</v>
      </c>
    </row>
    <row r="2872" spans="1:11" x14ac:dyDescent="0.2">
      <c r="A2872" s="8" t="str">
        <f>Table7[[#This Row],[Test No.]]&amp;Table7[[#This Row],[Section]]&amp;Table7[[#This Row],[Q. No.]]</f>
        <v>P39E21</v>
      </c>
      <c r="B2872" s="8"/>
      <c r="C2872" s="15" t="s">
        <v>111</v>
      </c>
      <c r="D2872" s="6">
        <v>21</v>
      </c>
      <c r="E2872" s="6" t="s">
        <v>31</v>
      </c>
      <c r="F2872" s="14">
        <v>1</v>
      </c>
      <c r="G2872" s="14" t="s">
        <v>59</v>
      </c>
      <c r="H2872" s="14">
        <v>1</v>
      </c>
      <c r="I2872" s="14" t="s">
        <v>37</v>
      </c>
      <c r="J2872" s="12" t="s">
        <v>391</v>
      </c>
      <c r="K2872" s="11" t="str">
        <f>VLOOKUP(Table7[[#This Row],[CID]],ALY,2,FALSE)</f>
        <v>Dashes</v>
      </c>
    </row>
    <row r="2873" spans="1:11" x14ac:dyDescent="0.2">
      <c r="A2873" s="8" t="str">
        <f>Table7[[#This Row],[Test No.]]&amp;Table7[[#This Row],[Section]]&amp;Table7[[#This Row],[Q. No.]]</f>
        <v>P39E22</v>
      </c>
      <c r="B2873" s="8"/>
      <c r="C2873" s="15" t="s">
        <v>111</v>
      </c>
      <c r="D2873" s="6">
        <v>22</v>
      </c>
      <c r="E2873" s="6" t="s">
        <v>31</v>
      </c>
      <c r="F2873" s="14">
        <v>1</v>
      </c>
      <c r="G2873" s="14" t="s">
        <v>59</v>
      </c>
      <c r="H2873" s="10">
        <v>2</v>
      </c>
      <c r="I2873" s="13" t="s">
        <v>38</v>
      </c>
      <c r="J2873" s="12" t="s">
        <v>396</v>
      </c>
      <c r="K2873" s="11" t="str">
        <f>VLOOKUP(Table7[[#This Row],[CID]],ALY,2,FALSE)</f>
        <v>Comparisons</v>
      </c>
    </row>
    <row r="2874" spans="1:11" x14ac:dyDescent="0.2">
      <c r="A2874" s="8" t="str">
        <f>Table7[[#This Row],[Test No.]]&amp;Table7[[#This Row],[Section]]&amp;Table7[[#This Row],[Q. No.]]</f>
        <v>P39E23</v>
      </c>
      <c r="B2874" s="8"/>
      <c r="C2874" s="15" t="s">
        <v>111</v>
      </c>
      <c r="D2874" s="6">
        <v>23</v>
      </c>
      <c r="E2874" s="6" t="s">
        <v>31</v>
      </c>
      <c r="F2874" s="14">
        <v>2</v>
      </c>
      <c r="G2874" s="13" t="s">
        <v>57</v>
      </c>
      <c r="H2874" s="10">
        <v>4</v>
      </c>
      <c r="I2874" s="13" t="s">
        <v>40</v>
      </c>
      <c r="J2874" s="12" t="s">
        <v>512</v>
      </c>
      <c r="K2874" s="11" t="str">
        <f>VLOOKUP(Table7[[#This Row],[CID]],ALY,2,FALSE)</f>
        <v>Additional Detail &amp; Evidence</v>
      </c>
    </row>
    <row r="2875" spans="1:11" x14ac:dyDescent="0.2">
      <c r="A2875" s="8" t="str">
        <f>Table7[[#This Row],[Test No.]]&amp;Table7[[#This Row],[Section]]&amp;Table7[[#This Row],[Q. No.]]</f>
        <v>P39E24</v>
      </c>
      <c r="B2875" s="8"/>
      <c r="C2875" s="15" t="s">
        <v>111</v>
      </c>
      <c r="D2875" s="6">
        <v>24</v>
      </c>
      <c r="E2875" s="6" t="s">
        <v>31</v>
      </c>
      <c r="F2875" s="14">
        <v>1</v>
      </c>
      <c r="G2875" s="14" t="s">
        <v>59</v>
      </c>
      <c r="H2875" s="10">
        <v>2</v>
      </c>
      <c r="I2875" s="13" t="s">
        <v>38</v>
      </c>
      <c r="J2875" s="12" t="s">
        <v>394</v>
      </c>
      <c r="K2875" s="11" t="str">
        <f>VLOOKUP(Table7[[#This Row],[CID]],ALY,2,FALSE)</f>
        <v>Pronouns</v>
      </c>
    </row>
    <row r="2876" spans="1:11" x14ac:dyDescent="0.2">
      <c r="A2876" s="8" t="str">
        <f>Table7[[#This Row],[Test No.]]&amp;Table7[[#This Row],[Section]]&amp;Table7[[#This Row],[Q. No.]]</f>
        <v>P39E25</v>
      </c>
      <c r="B2876" s="8"/>
      <c r="C2876" s="15" t="s">
        <v>111</v>
      </c>
      <c r="D2876" s="6">
        <v>25</v>
      </c>
      <c r="E2876" s="6" t="s">
        <v>31</v>
      </c>
      <c r="F2876" s="14">
        <v>1</v>
      </c>
      <c r="G2876" s="14" t="s">
        <v>59</v>
      </c>
      <c r="H2876" s="10">
        <v>3</v>
      </c>
      <c r="I2876" s="13" t="s">
        <v>39</v>
      </c>
      <c r="J2876" s="12" t="s">
        <v>400</v>
      </c>
      <c r="K2876" s="11" t="str">
        <f>VLOOKUP(Table7[[#This Row],[CID]],ALY,2,FALSE)</f>
        <v>Run-On Sentence</v>
      </c>
    </row>
    <row r="2877" spans="1:11" x14ac:dyDescent="0.2">
      <c r="A2877" s="8" t="str">
        <f>Table7[[#This Row],[Test No.]]&amp;Table7[[#This Row],[Section]]&amp;Table7[[#This Row],[Q. No.]]</f>
        <v>P39E26</v>
      </c>
      <c r="B2877" s="8"/>
      <c r="C2877" s="15" t="s">
        <v>111</v>
      </c>
      <c r="D2877" s="6">
        <v>26</v>
      </c>
      <c r="E2877" s="6" t="s">
        <v>31</v>
      </c>
      <c r="F2877" s="14">
        <v>1</v>
      </c>
      <c r="G2877" s="14" t="s">
        <v>59</v>
      </c>
      <c r="H2877" s="10">
        <v>3</v>
      </c>
      <c r="I2877" s="13" t="s">
        <v>39</v>
      </c>
      <c r="J2877" s="12" t="s">
        <v>401</v>
      </c>
      <c r="K2877" s="11" t="str">
        <f>VLOOKUP(Table7[[#This Row],[CID]],ALY,2,FALSE)</f>
        <v>Parallel Construction</v>
      </c>
    </row>
    <row r="2878" spans="1:11" x14ac:dyDescent="0.2">
      <c r="A2878" s="8" t="str">
        <f>Table7[[#This Row],[Test No.]]&amp;Table7[[#This Row],[Section]]&amp;Table7[[#This Row],[Q. No.]]</f>
        <v>P39E27</v>
      </c>
      <c r="B2878" s="8"/>
      <c r="C2878" s="15" t="s">
        <v>111</v>
      </c>
      <c r="D2878" s="6">
        <v>27</v>
      </c>
      <c r="E2878" s="6" t="s">
        <v>31</v>
      </c>
      <c r="F2878" s="14">
        <v>1</v>
      </c>
      <c r="G2878" s="14" t="s">
        <v>59</v>
      </c>
      <c r="H2878" s="10">
        <v>2</v>
      </c>
      <c r="I2878" s="13" t="s">
        <v>38</v>
      </c>
      <c r="J2878" s="12" t="s">
        <v>395</v>
      </c>
      <c r="K2878" s="11" t="str">
        <f>VLOOKUP(Table7[[#This Row],[CID]],ALY,2,FALSE)</f>
        <v>Verb Forms/Tense Agreement</v>
      </c>
    </row>
    <row r="2879" spans="1:11" x14ac:dyDescent="0.2">
      <c r="A2879" s="8" t="str">
        <f>Table7[[#This Row],[Test No.]]&amp;Table7[[#This Row],[Section]]&amp;Table7[[#This Row],[Q. No.]]</f>
        <v>P39E28</v>
      </c>
      <c r="B2879" s="8"/>
      <c r="C2879" s="15" t="s">
        <v>111</v>
      </c>
      <c r="D2879" s="6">
        <v>28</v>
      </c>
      <c r="E2879" s="6" t="s">
        <v>31</v>
      </c>
      <c r="F2879" s="14">
        <v>2</v>
      </c>
      <c r="G2879" s="13" t="s">
        <v>57</v>
      </c>
      <c r="H2879" s="10">
        <v>4</v>
      </c>
      <c r="I2879" s="13" t="s">
        <v>40</v>
      </c>
      <c r="J2879" s="12" t="s">
        <v>512</v>
      </c>
      <c r="K2879" s="11" t="str">
        <f>VLOOKUP(Table7[[#This Row],[CID]],ALY,2,FALSE)</f>
        <v>Additional Detail &amp; Evidence</v>
      </c>
    </row>
    <row r="2880" spans="1:11" x14ac:dyDescent="0.2">
      <c r="A2880" s="8" t="str">
        <f>Table7[[#This Row],[Test No.]]&amp;Table7[[#This Row],[Section]]&amp;Table7[[#This Row],[Q. No.]]</f>
        <v>P39E29</v>
      </c>
      <c r="B2880" s="8"/>
      <c r="C2880" s="15" t="s">
        <v>111</v>
      </c>
      <c r="D2880" s="6">
        <v>29</v>
      </c>
      <c r="E2880" s="6" t="s">
        <v>31</v>
      </c>
      <c r="F2880" s="14">
        <v>1</v>
      </c>
      <c r="G2880" s="14" t="s">
        <v>59</v>
      </c>
      <c r="H2880" s="14">
        <v>1</v>
      </c>
      <c r="I2880" s="14" t="s">
        <v>37</v>
      </c>
      <c r="J2880" s="12" t="s">
        <v>388</v>
      </c>
      <c r="K2880" s="11" t="str">
        <f>VLOOKUP(Table7[[#This Row],[CID]],ALY,2,FALSE)</f>
        <v>Apostrophes</v>
      </c>
    </row>
    <row r="2881" spans="1:11" x14ac:dyDescent="0.2">
      <c r="A2881" s="8" t="str">
        <f>Table7[[#This Row],[Test No.]]&amp;Table7[[#This Row],[Section]]&amp;Table7[[#This Row],[Q. No.]]</f>
        <v>P39E30</v>
      </c>
      <c r="B2881" s="8"/>
      <c r="C2881" s="15" t="s">
        <v>111</v>
      </c>
      <c r="D2881" s="6">
        <v>30</v>
      </c>
      <c r="E2881" s="6" t="s">
        <v>31</v>
      </c>
      <c r="F2881" s="14">
        <v>2</v>
      </c>
      <c r="G2881" s="13" t="s">
        <v>57</v>
      </c>
      <c r="H2881" s="10">
        <v>4</v>
      </c>
      <c r="I2881" s="13" t="s">
        <v>40</v>
      </c>
      <c r="J2881" s="12" t="s">
        <v>516</v>
      </c>
      <c r="K2881" s="11" t="str">
        <f>VLOOKUP(Table7[[#This Row],[CID]],ALY,2,FALSE)</f>
        <v>Transitions &amp; Topic Sentences</v>
      </c>
    </row>
    <row r="2882" spans="1:11" x14ac:dyDescent="0.2">
      <c r="A2882" s="8" t="str">
        <f>Table7[[#This Row],[Test No.]]&amp;Table7[[#This Row],[Section]]&amp;Table7[[#This Row],[Q. No.]]</f>
        <v>P39E31</v>
      </c>
      <c r="B2882" s="8"/>
      <c r="C2882" s="15" t="s">
        <v>111</v>
      </c>
      <c r="D2882" s="6">
        <v>31</v>
      </c>
      <c r="E2882" s="6" t="s">
        <v>31</v>
      </c>
      <c r="F2882" s="14">
        <v>1</v>
      </c>
      <c r="G2882" s="14" t="s">
        <v>59</v>
      </c>
      <c r="H2882" s="10">
        <v>2</v>
      </c>
      <c r="I2882" s="13" t="s">
        <v>38</v>
      </c>
      <c r="J2882" s="12" t="s">
        <v>395</v>
      </c>
      <c r="K2882" s="11" t="str">
        <f>VLOOKUP(Table7[[#This Row],[CID]],ALY,2,FALSE)</f>
        <v>Verb Forms/Tense Agreement</v>
      </c>
    </row>
    <row r="2883" spans="1:11" x14ac:dyDescent="0.2">
      <c r="A2883" s="8" t="str">
        <f>Table7[[#This Row],[Test No.]]&amp;Table7[[#This Row],[Section]]&amp;Table7[[#This Row],[Q. No.]]</f>
        <v>P39E32</v>
      </c>
      <c r="B2883" s="8"/>
      <c r="C2883" s="15" t="s">
        <v>111</v>
      </c>
      <c r="D2883" s="6">
        <v>32</v>
      </c>
      <c r="E2883" s="6" t="s">
        <v>31</v>
      </c>
      <c r="F2883" s="14">
        <v>1</v>
      </c>
      <c r="G2883" s="14" t="s">
        <v>59</v>
      </c>
      <c r="H2883" s="10">
        <v>2</v>
      </c>
      <c r="I2883" s="13" t="s">
        <v>38</v>
      </c>
      <c r="J2883" s="12" t="s">
        <v>396</v>
      </c>
      <c r="K2883" s="11" t="str">
        <f>VLOOKUP(Table7[[#This Row],[CID]],ALY,2,FALSE)</f>
        <v>Comparisons</v>
      </c>
    </row>
    <row r="2884" spans="1:11" x14ac:dyDescent="0.2">
      <c r="A2884" s="8" t="str">
        <f>Table7[[#This Row],[Test No.]]&amp;Table7[[#This Row],[Section]]&amp;Table7[[#This Row],[Q. No.]]</f>
        <v>P39E33</v>
      </c>
      <c r="B2884" s="8"/>
      <c r="C2884" s="15" t="s">
        <v>111</v>
      </c>
      <c r="D2884" s="6">
        <v>33</v>
      </c>
      <c r="E2884" s="6" t="s">
        <v>31</v>
      </c>
      <c r="F2884" s="14">
        <v>2</v>
      </c>
      <c r="G2884" s="13" t="s">
        <v>57</v>
      </c>
      <c r="H2884" s="10">
        <v>6</v>
      </c>
      <c r="I2884" s="13" t="s">
        <v>42</v>
      </c>
      <c r="J2884" s="12" t="s">
        <v>523</v>
      </c>
      <c r="K2884" s="11" t="str">
        <f>VLOOKUP(Table7[[#This Row],[CID]],ALY,2,FALSE)</f>
        <v>Avoiding Ambiguity &amp; Redundancy</v>
      </c>
    </row>
    <row r="2885" spans="1:11" x14ac:dyDescent="0.2">
      <c r="A2885" s="8" t="str">
        <f>Table7[[#This Row],[Test No.]]&amp;Table7[[#This Row],[Section]]&amp;Table7[[#This Row],[Q. No.]]</f>
        <v>P39E34</v>
      </c>
      <c r="B2885" s="8"/>
      <c r="C2885" s="15" t="s">
        <v>111</v>
      </c>
      <c r="D2885" s="6">
        <v>34</v>
      </c>
      <c r="E2885" s="6" t="s">
        <v>31</v>
      </c>
      <c r="F2885" s="14">
        <v>2</v>
      </c>
      <c r="G2885" s="13" t="s">
        <v>57</v>
      </c>
      <c r="H2885" s="10">
        <v>6</v>
      </c>
      <c r="I2885" s="13" t="s">
        <v>42</v>
      </c>
      <c r="J2885" s="12" t="s">
        <v>521</v>
      </c>
      <c r="K2885" s="11" t="str">
        <f>VLOOKUP(Table7[[#This Row],[CID]],ALY,2,FALSE)</f>
        <v>Word Choice</v>
      </c>
    </row>
    <row r="2886" spans="1:11" x14ac:dyDescent="0.2">
      <c r="A2886" s="8" t="str">
        <f>Table7[[#This Row],[Test No.]]&amp;Table7[[#This Row],[Section]]&amp;Table7[[#This Row],[Q. No.]]</f>
        <v>P39E35</v>
      </c>
      <c r="B2886" s="8"/>
      <c r="C2886" s="15" t="s">
        <v>111</v>
      </c>
      <c r="D2886" s="6">
        <v>35</v>
      </c>
      <c r="E2886" s="6" t="s">
        <v>31</v>
      </c>
      <c r="F2886" s="14">
        <v>1</v>
      </c>
      <c r="G2886" s="14" t="s">
        <v>59</v>
      </c>
      <c r="H2886" s="10">
        <v>2</v>
      </c>
      <c r="I2886" s="13" t="s">
        <v>38</v>
      </c>
      <c r="J2886" s="12" t="s">
        <v>398</v>
      </c>
      <c r="K2886" s="11" t="str">
        <f>VLOOKUP(Table7[[#This Row],[CID]],ALY,2,FALSE)</f>
        <v>Idioms</v>
      </c>
    </row>
    <row r="2887" spans="1:11" x14ac:dyDescent="0.2">
      <c r="A2887" s="8" t="str">
        <f>Table7[[#This Row],[Test No.]]&amp;Table7[[#This Row],[Section]]&amp;Table7[[#This Row],[Q. No.]]</f>
        <v>P39E36</v>
      </c>
      <c r="B2887" s="8"/>
      <c r="C2887" s="15" t="s">
        <v>111</v>
      </c>
      <c r="D2887" s="6">
        <v>36</v>
      </c>
      <c r="E2887" s="6" t="s">
        <v>31</v>
      </c>
      <c r="F2887" s="14">
        <v>2</v>
      </c>
      <c r="G2887" s="13" t="s">
        <v>57</v>
      </c>
      <c r="H2887" s="10">
        <v>4</v>
      </c>
      <c r="I2887" s="13" t="s">
        <v>40</v>
      </c>
      <c r="J2887" s="12" t="s">
        <v>514</v>
      </c>
      <c r="K2887" s="11" t="str">
        <f>VLOOKUP(Table7[[#This Row],[CID]],ALY,2,FALSE)</f>
        <v>Relation to Paragraph/Essay</v>
      </c>
    </row>
    <row r="2888" spans="1:11" x14ac:dyDescent="0.2">
      <c r="A2888" s="8" t="str">
        <f>Table7[[#This Row],[Test No.]]&amp;Table7[[#This Row],[Section]]&amp;Table7[[#This Row],[Q. No.]]</f>
        <v>P39E37</v>
      </c>
      <c r="B2888" s="8"/>
      <c r="C2888" s="15" t="s">
        <v>111</v>
      </c>
      <c r="D2888" s="6">
        <v>37</v>
      </c>
      <c r="E2888" s="6" t="s">
        <v>31</v>
      </c>
      <c r="F2888" s="14">
        <v>2</v>
      </c>
      <c r="G2888" s="13" t="s">
        <v>57</v>
      </c>
      <c r="H2888" s="10">
        <v>6</v>
      </c>
      <c r="I2888" s="13" t="s">
        <v>42</v>
      </c>
      <c r="J2888" s="12" t="s">
        <v>523</v>
      </c>
      <c r="K2888" s="11" t="str">
        <f>VLOOKUP(Table7[[#This Row],[CID]],ALY,2,FALSE)</f>
        <v>Avoiding Ambiguity &amp; Redundancy</v>
      </c>
    </row>
    <row r="2889" spans="1:11" x14ac:dyDescent="0.2">
      <c r="A2889" s="8" t="str">
        <f>Table7[[#This Row],[Test No.]]&amp;Table7[[#This Row],[Section]]&amp;Table7[[#This Row],[Q. No.]]</f>
        <v>P39E38</v>
      </c>
      <c r="B2889" s="8"/>
      <c r="C2889" s="15" t="s">
        <v>111</v>
      </c>
      <c r="D2889" s="6">
        <v>38</v>
      </c>
      <c r="E2889" s="6" t="s">
        <v>31</v>
      </c>
      <c r="F2889" s="14">
        <v>1</v>
      </c>
      <c r="G2889" s="14" t="s">
        <v>59</v>
      </c>
      <c r="H2889" s="14">
        <v>1</v>
      </c>
      <c r="I2889" s="14" t="s">
        <v>37</v>
      </c>
      <c r="J2889" s="12" t="s">
        <v>387</v>
      </c>
      <c r="K2889" s="11" t="str">
        <f>VLOOKUP(Table7[[#This Row],[CID]],ALY,2,FALSE)</f>
        <v>Commas</v>
      </c>
    </row>
    <row r="2890" spans="1:11" x14ac:dyDescent="0.2">
      <c r="A2890" s="8" t="str">
        <f>Table7[[#This Row],[Test No.]]&amp;Table7[[#This Row],[Section]]&amp;Table7[[#This Row],[Q. No.]]</f>
        <v>P39E39</v>
      </c>
      <c r="B2890" s="8"/>
      <c r="C2890" s="15" t="s">
        <v>111</v>
      </c>
      <c r="D2890" s="6">
        <v>39</v>
      </c>
      <c r="E2890" s="6" t="s">
        <v>31</v>
      </c>
      <c r="F2890" s="14">
        <v>2</v>
      </c>
      <c r="G2890" s="13" t="s">
        <v>57</v>
      </c>
      <c r="H2890" s="10">
        <v>4</v>
      </c>
      <c r="I2890" s="13" t="s">
        <v>40</v>
      </c>
      <c r="J2890" s="12" t="s">
        <v>512</v>
      </c>
      <c r="K2890" s="11" t="str">
        <f>VLOOKUP(Table7[[#This Row],[CID]],ALY,2,FALSE)</f>
        <v>Additional Detail &amp; Evidence</v>
      </c>
    </row>
    <row r="2891" spans="1:11" x14ac:dyDescent="0.2">
      <c r="A2891" s="8" t="str">
        <f>Table7[[#This Row],[Test No.]]&amp;Table7[[#This Row],[Section]]&amp;Table7[[#This Row],[Q. No.]]</f>
        <v>P39E40</v>
      </c>
      <c r="B2891" s="8"/>
      <c r="C2891" s="15" t="s">
        <v>111</v>
      </c>
      <c r="D2891" s="6">
        <v>40</v>
      </c>
      <c r="E2891" s="6" t="s">
        <v>31</v>
      </c>
      <c r="F2891" s="14">
        <v>1</v>
      </c>
      <c r="G2891" s="14" t="s">
        <v>59</v>
      </c>
      <c r="H2891" s="14">
        <v>1</v>
      </c>
      <c r="I2891" s="14" t="s">
        <v>37</v>
      </c>
      <c r="J2891" s="12" t="s">
        <v>387</v>
      </c>
      <c r="K2891" s="11" t="str">
        <f>VLOOKUP(Table7[[#This Row],[CID]],ALY,2,FALSE)</f>
        <v>Commas</v>
      </c>
    </row>
    <row r="2892" spans="1:11" x14ac:dyDescent="0.2">
      <c r="A2892" s="8" t="str">
        <f>Table7[[#This Row],[Test No.]]&amp;Table7[[#This Row],[Section]]&amp;Table7[[#This Row],[Q. No.]]</f>
        <v>P39E41</v>
      </c>
      <c r="B2892" s="8"/>
      <c r="C2892" s="15" t="s">
        <v>111</v>
      </c>
      <c r="D2892" s="6">
        <v>41</v>
      </c>
      <c r="E2892" s="6" t="s">
        <v>31</v>
      </c>
      <c r="F2892" s="14">
        <v>1</v>
      </c>
      <c r="G2892" s="14" t="s">
        <v>59</v>
      </c>
      <c r="H2892" s="14">
        <v>1</v>
      </c>
      <c r="I2892" s="14" t="s">
        <v>37</v>
      </c>
      <c r="J2892" s="12" t="s">
        <v>388</v>
      </c>
      <c r="K2892" s="11" t="str">
        <f>VLOOKUP(Table7[[#This Row],[CID]],ALY,2,FALSE)</f>
        <v>Apostrophes</v>
      </c>
    </row>
    <row r="2893" spans="1:11" x14ac:dyDescent="0.2">
      <c r="A2893" s="8" t="str">
        <f>Table7[[#This Row],[Test No.]]&amp;Table7[[#This Row],[Section]]&amp;Table7[[#This Row],[Q. No.]]</f>
        <v>P39E42</v>
      </c>
      <c r="B2893" s="8"/>
      <c r="C2893" s="15" t="s">
        <v>111</v>
      </c>
      <c r="D2893" s="6">
        <v>42</v>
      </c>
      <c r="E2893" s="6" t="s">
        <v>31</v>
      </c>
      <c r="F2893" s="14">
        <v>2</v>
      </c>
      <c r="G2893" s="13" t="s">
        <v>57</v>
      </c>
      <c r="H2893" s="10">
        <v>6</v>
      </c>
      <c r="I2893" s="13" t="s">
        <v>42</v>
      </c>
      <c r="J2893" s="12" t="s">
        <v>522</v>
      </c>
      <c r="K2893" s="11" t="str">
        <f>VLOOKUP(Table7[[#This Row],[CID]],ALY,2,FALSE)</f>
        <v>Effectiveness</v>
      </c>
    </row>
    <row r="2894" spans="1:11" x14ac:dyDescent="0.2">
      <c r="A2894" s="8" t="str">
        <f>Table7[[#This Row],[Test No.]]&amp;Table7[[#This Row],[Section]]&amp;Table7[[#This Row],[Q. No.]]</f>
        <v>P39E43</v>
      </c>
      <c r="B2894" s="8"/>
      <c r="C2894" s="15" t="s">
        <v>111</v>
      </c>
      <c r="D2894" s="6">
        <v>43</v>
      </c>
      <c r="E2894" s="6" t="s">
        <v>31</v>
      </c>
      <c r="F2894" s="14">
        <v>2</v>
      </c>
      <c r="G2894" s="13" t="s">
        <v>57</v>
      </c>
      <c r="H2894" s="10">
        <v>5</v>
      </c>
      <c r="I2894" s="13" t="s">
        <v>41</v>
      </c>
      <c r="J2894" s="12" t="s">
        <v>518</v>
      </c>
      <c r="K2894" s="11" t="str">
        <f>VLOOKUP(Table7[[#This Row],[CID]],ALY,2,FALSE)</f>
        <v>Unity &amp; Coherence</v>
      </c>
    </row>
    <row r="2895" spans="1:11" x14ac:dyDescent="0.2">
      <c r="A2895" s="8" t="str">
        <f>Table7[[#This Row],[Test No.]]&amp;Table7[[#This Row],[Section]]&amp;Table7[[#This Row],[Q. No.]]</f>
        <v>P39E44</v>
      </c>
      <c r="B2895" s="8"/>
      <c r="C2895" s="15" t="s">
        <v>111</v>
      </c>
      <c r="D2895" s="6">
        <v>44</v>
      </c>
      <c r="E2895" s="6" t="s">
        <v>31</v>
      </c>
      <c r="F2895" s="14">
        <v>2</v>
      </c>
      <c r="G2895" s="13" t="s">
        <v>57</v>
      </c>
      <c r="H2895" s="10">
        <v>4</v>
      </c>
      <c r="I2895" s="13" t="s">
        <v>40</v>
      </c>
      <c r="J2895" s="12" t="s">
        <v>512</v>
      </c>
      <c r="K2895" s="11" t="str">
        <f>VLOOKUP(Table7[[#This Row],[CID]],ALY,2,FALSE)</f>
        <v>Additional Detail &amp; Evidence</v>
      </c>
    </row>
    <row r="2896" spans="1:11" x14ac:dyDescent="0.2">
      <c r="A2896" s="8" t="str">
        <f>Table7[[#This Row],[Test No.]]&amp;Table7[[#This Row],[Section]]&amp;Table7[[#This Row],[Q. No.]]</f>
        <v>P39E45</v>
      </c>
      <c r="B2896" s="8"/>
      <c r="C2896" s="15" t="s">
        <v>111</v>
      </c>
      <c r="D2896" s="6">
        <v>45</v>
      </c>
      <c r="E2896" s="6" t="s">
        <v>31</v>
      </c>
      <c r="F2896" s="14">
        <v>2</v>
      </c>
      <c r="G2896" s="13" t="s">
        <v>57</v>
      </c>
      <c r="H2896" s="10">
        <v>4</v>
      </c>
      <c r="I2896" s="13" t="s">
        <v>40</v>
      </c>
      <c r="J2896" s="12" t="s">
        <v>514</v>
      </c>
      <c r="K2896" s="11" t="str">
        <f>VLOOKUP(Table7[[#This Row],[CID]],ALY,2,FALSE)</f>
        <v>Relation to Paragraph/Essay</v>
      </c>
    </row>
    <row r="2897" spans="1:11" x14ac:dyDescent="0.2">
      <c r="A2897" s="8" t="str">
        <f>Table7[[#This Row],[Test No.]]&amp;Table7[[#This Row],[Section]]&amp;Table7[[#This Row],[Q. No.]]</f>
        <v>P39E46</v>
      </c>
      <c r="B2897" s="8"/>
      <c r="C2897" s="15" t="s">
        <v>111</v>
      </c>
      <c r="D2897" s="6">
        <v>46</v>
      </c>
      <c r="E2897" s="6" t="s">
        <v>31</v>
      </c>
      <c r="F2897" s="14">
        <v>1</v>
      </c>
      <c r="G2897" s="14" t="s">
        <v>59</v>
      </c>
      <c r="H2897" s="14">
        <v>1</v>
      </c>
      <c r="I2897" s="14" t="s">
        <v>37</v>
      </c>
      <c r="J2897" s="12" t="s">
        <v>387</v>
      </c>
      <c r="K2897" s="11" t="str">
        <f>VLOOKUP(Table7[[#This Row],[CID]],ALY,2,FALSE)</f>
        <v>Commas</v>
      </c>
    </row>
    <row r="2898" spans="1:11" x14ac:dyDescent="0.2">
      <c r="A2898" s="8" t="str">
        <f>Table7[[#This Row],[Test No.]]&amp;Table7[[#This Row],[Section]]&amp;Table7[[#This Row],[Q. No.]]</f>
        <v>P39E47</v>
      </c>
      <c r="B2898" s="8"/>
      <c r="C2898" s="15" t="s">
        <v>111</v>
      </c>
      <c r="D2898" s="6">
        <v>47</v>
      </c>
      <c r="E2898" s="6" t="s">
        <v>31</v>
      </c>
      <c r="F2898" s="14">
        <v>2</v>
      </c>
      <c r="G2898" s="13" t="s">
        <v>57</v>
      </c>
      <c r="H2898" s="10">
        <v>6</v>
      </c>
      <c r="I2898" s="13" t="s">
        <v>42</v>
      </c>
      <c r="J2898" s="12" t="s">
        <v>521</v>
      </c>
      <c r="K2898" s="11" t="str">
        <f>VLOOKUP(Table7[[#This Row],[CID]],ALY,2,FALSE)</f>
        <v>Word Choice</v>
      </c>
    </row>
    <row r="2899" spans="1:11" x14ac:dyDescent="0.2">
      <c r="A2899" s="8" t="str">
        <f>Table7[[#This Row],[Test No.]]&amp;Table7[[#This Row],[Section]]&amp;Table7[[#This Row],[Q. No.]]</f>
        <v>P39E48</v>
      </c>
      <c r="B2899" s="8"/>
      <c r="C2899" s="15" t="s">
        <v>111</v>
      </c>
      <c r="D2899" s="6">
        <v>48</v>
      </c>
      <c r="E2899" s="6" t="s">
        <v>31</v>
      </c>
      <c r="F2899" s="14">
        <v>1</v>
      </c>
      <c r="G2899" s="14" t="s">
        <v>59</v>
      </c>
      <c r="H2899" s="10">
        <v>2</v>
      </c>
      <c r="I2899" s="13" t="s">
        <v>38</v>
      </c>
      <c r="J2899" s="12" t="s">
        <v>394</v>
      </c>
      <c r="K2899" s="11" t="str">
        <f>VLOOKUP(Table7[[#This Row],[CID]],ALY,2,FALSE)</f>
        <v>Pronouns</v>
      </c>
    </row>
    <row r="2900" spans="1:11" x14ac:dyDescent="0.2">
      <c r="A2900" s="8" t="str">
        <f>Table7[[#This Row],[Test No.]]&amp;Table7[[#This Row],[Section]]&amp;Table7[[#This Row],[Q. No.]]</f>
        <v>P39E49</v>
      </c>
      <c r="B2900" s="8"/>
      <c r="C2900" s="15" t="s">
        <v>111</v>
      </c>
      <c r="D2900" s="6">
        <v>49</v>
      </c>
      <c r="E2900" s="6" t="s">
        <v>31</v>
      </c>
      <c r="F2900" s="14">
        <v>2</v>
      </c>
      <c r="G2900" s="13" t="s">
        <v>57</v>
      </c>
      <c r="H2900" s="10">
        <v>5</v>
      </c>
      <c r="I2900" s="13" t="s">
        <v>41</v>
      </c>
      <c r="J2900" s="12" t="s">
        <v>518</v>
      </c>
      <c r="K2900" s="11" t="str">
        <f>VLOOKUP(Table7[[#This Row],[CID]],ALY,2,FALSE)</f>
        <v>Unity &amp; Coherence</v>
      </c>
    </row>
    <row r="2901" spans="1:11" x14ac:dyDescent="0.2">
      <c r="A2901" s="8" t="str">
        <f>Table7[[#This Row],[Test No.]]&amp;Table7[[#This Row],[Section]]&amp;Table7[[#This Row],[Q. No.]]</f>
        <v>P39E50</v>
      </c>
      <c r="B2901" s="8"/>
      <c r="C2901" s="15" t="s">
        <v>111</v>
      </c>
      <c r="D2901" s="6">
        <v>50</v>
      </c>
      <c r="E2901" s="6" t="s">
        <v>31</v>
      </c>
      <c r="F2901" s="14">
        <v>1</v>
      </c>
      <c r="G2901" s="14" t="s">
        <v>59</v>
      </c>
      <c r="H2901" s="10">
        <v>2</v>
      </c>
      <c r="I2901" s="13" t="s">
        <v>38</v>
      </c>
      <c r="J2901" s="12" t="s">
        <v>398</v>
      </c>
      <c r="K2901" s="11" t="str">
        <f>VLOOKUP(Table7[[#This Row],[CID]],ALY,2,FALSE)</f>
        <v>Idioms</v>
      </c>
    </row>
    <row r="2902" spans="1:11" x14ac:dyDescent="0.2">
      <c r="A2902" s="8" t="str">
        <f>Table7[[#This Row],[Test No.]]&amp;Table7[[#This Row],[Section]]&amp;Table7[[#This Row],[Q. No.]]</f>
        <v>P39E51</v>
      </c>
      <c r="B2902" s="8"/>
      <c r="C2902" s="15" t="s">
        <v>111</v>
      </c>
      <c r="D2902" s="6">
        <v>51</v>
      </c>
      <c r="E2902" s="6" t="s">
        <v>31</v>
      </c>
      <c r="F2902" s="14">
        <v>1</v>
      </c>
      <c r="G2902" s="14" t="s">
        <v>59</v>
      </c>
      <c r="H2902" s="10">
        <v>2</v>
      </c>
      <c r="I2902" s="13" t="s">
        <v>38</v>
      </c>
      <c r="J2902" s="12" t="s">
        <v>393</v>
      </c>
      <c r="K2902" s="11" t="str">
        <f>VLOOKUP(Table7[[#This Row],[CID]],ALY,2,FALSE)</f>
        <v>SVA</v>
      </c>
    </row>
    <row r="2903" spans="1:11" x14ac:dyDescent="0.2">
      <c r="A2903" s="8" t="str">
        <f>Table7[[#This Row],[Test No.]]&amp;Table7[[#This Row],[Section]]&amp;Table7[[#This Row],[Q. No.]]</f>
        <v>P39E52</v>
      </c>
      <c r="B2903" s="8"/>
      <c r="C2903" s="15" t="s">
        <v>111</v>
      </c>
      <c r="D2903" s="6">
        <v>52</v>
      </c>
      <c r="E2903" s="6" t="s">
        <v>31</v>
      </c>
      <c r="F2903" s="14">
        <v>2</v>
      </c>
      <c r="G2903" s="13" t="s">
        <v>57</v>
      </c>
      <c r="H2903" s="10">
        <v>6</v>
      </c>
      <c r="I2903" s="13" t="s">
        <v>42</v>
      </c>
      <c r="J2903" s="12" t="s">
        <v>522</v>
      </c>
      <c r="K2903" s="11" t="str">
        <f>VLOOKUP(Table7[[#This Row],[CID]],ALY,2,FALSE)</f>
        <v>Effectiveness</v>
      </c>
    </row>
    <row r="2904" spans="1:11" x14ac:dyDescent="0.2">
      <c r="A2904" s="8" t="str">
        <f>Table7[[#This Row],[Test No.]]&amp;Table7[[#This Row],[Section]]&amp;Table7[[#This Row],[Q. No.]]</f>
        <v>P39E53</v>
      </c>
      <c r="B2904" s="8"/>
      <c r="C2904" s="15" t="s">
        <v>111</v>
      </c>
      <c r="D2904" s="6">
        <v>53</v>
      </c>
      <c r="E2904" s="6" t="s">
        <v>31</v>
      </c>
      <c r="F2904" s="14">
        <v>2</v>
      </c>
      <c r="G2904" s="13" t="s">
        <v>57</v>
      </c>
      <c r="H2904" s="10">
        <v>6</v>
      </c>
      <c r="I2904" s="13" t="s">
        <v>42</v>
      </c>
      <c r="J2904" s="12" t="s">
        <v>523</v>
      </c>
      <c r="K2904" s="11" t="str">
        <f>VLOOKUP(Table7[[#This Row],[CID]],ALY,2,FALSE)</f>
        <v>Avoiding Ambiguity &amp; Redundancy</v>
      </c>
    </row>
    <row r="2905" spans="1:11" x14ac:dyDescent="0.2">
      <c r="A2905" s="8" t="str">
        <f>Table7[[#This Row],[Test No.]]&amp;Table7[[#This Row],[Section]]&amp;Table7[[#This Row],[Q. No.]]</f>
        <v>P39E54</v>
      </c>
      <c r="B2905" s="8"/>
      <c r="C2905" s="15" t="s">
        <v>111</v>
      </c>
      <c r="D2905" s="6">
        <v>54</v>
      </c>
      <c r="E2905" s="6" t="s">
        <v>31</v>
      </c>
      <c r="F2905" s="14">
        <v>1</v>
      </c>
      <c r="G2905" s="14" t="s">
        <v>59</v>
      </c>
      <c r="H2905" s="10">
        <v>3</v>
      </c>
      <c r="I2905" s="13" t="s">
        <v>39</v>
      </c>
      <c r="J2905" s="12" t="s">
        <v>402</v>
      </c>
      <c r="K2905" s="11" t="str">
        <f>VLOOKUP(Table7[[#This Row],[CID]],ALY,2,FALSE)</f>
        <v>Faulty Modifier</v>
      </c>
    </row>
    <row r="2906" spans="1:11" x14ac:dyDescent="0.2">
      <c r="A2906" s="8" t="str">
        <f>Table7[[#This Row],[Test No.]]&amp;Table7[[#This Row],[Section]]&amp;Table7[[#This Row],[Q. No.]]</f>
        <v>P39E55</v>
      </c>
      <c r="B2906" s="8"/>
      <c r="C2906" s="15" t="s">
        <v>111</v>
      </c>
      <c r="D2906" s="6">
        <v>55</v>
      </c>
      <c r="E2906" s="6" t="s">
        <v>31</v>
      </c>
      <c r="F2906" s="14">
        <v>1</v>
      </c>
      <c r="G2906" s="14" t="s">
        <v>59</v>
      </c>
      <c r="H2906" s="14">
        <v>1</v>
      </c>
      <c r="I2906" s="14" t="s">
        <v>37</v>
      </c>
      <c r="J2906" s="12" t="s">
        <v>388</v>
      </c>
      <c r="K2906" s="11" t="str">
        <f>VLOOKUP(Table7[[#This Row],[CID]],ALY,2,FALSE)</f>
        <v>Apostrophes</v>
      </c>
    </row>
    <row r="2907" spans="1:11" x14ac:dyDescent="0.2">
      <c r="A2907" s="8" t="str">
        <f>Table7[[#This Row],[Test No.]]&amp;Table7[[#This Row],[Section]]&amp;Table7[[#This Row],[Q. No.]]</f>
        <v>P39E56</v>
      </c>
      <c r="B2907" s="8"/>
      <c r="C2907" s="15" t="s">
        <v>111</v>
      </c>
      <c r="D2907" s="6">
        <v>56</v>
      </c>
      <c r="E2907" s="6" t="s">
        <v>31</v>
      </c>
      <c r="F2907" s="14">
        <v>1</v>
      </c>
      <c r="G2907" s="14" t="s">
        <v>59</v>
      </c>
      <c r="H2907" s="10">
        <v>2</v>
      </c>
      <c r="I2907" s="13" t="s">
        <v>38</v>
      </c>
      <c r="J2907" s="12" t="s">
        <v>398</v>
      </c>
      <c r="K2907" s="11" t="str">
        <f>VLOOKUP(Table7[[#This Row],[CID]],ALY,2,FALSE)</f>
        <v>Idioms</v>
      </c>
    </row>
    <row r="2908" spans="1:11" x14ac:dyDescent="0.2">
      <c r="A2908" s="8" t="str">
        <f>Table7[[#This Row],[Test No.]]&amp;Table7[[#This Row],[Section]]&amp;Table7[[#This Row],[Q. No.]]</f>
        <v>P39E57</v>
      </c>
      <c r="B2908" s="8"/>
      <c r="C2908" s="15" t="s">
        <v>111</v>
      </c>
      <c r="D2908" s="6">
        <v>57</v>
      </c>
      <c r="E2908" s="6" t="s">
        <v>31</v>
      </c>
      <c r="F2908" s="14">
        <v>1</v>
      </c>
      <c r="G2908" s="14" t="s">
        <v>59</v>
      </c>
      <c r="H2908" s="10">
        <v>3</v>
      </c>
      <c r="I2908" s="13" t="s">
        <v>39</v>
      </c>
      <c r="J2908" s="12" t="s">
        <v>401</v>
      </c>
      <c r="K2908" s="11" t="str">
        <f>VLOOKUP(Table7[[#This Row],[CID]],ALY,2,FALSE)</f>
        <v>Parallel Construction</v>
      </c>
    </row>
    <row r="2909" spans="1:11" x14ac:dyDescent="0.2">
      <c r="A2909" s="8" t="str">
        <f>Table7[[#This Row],[Test No.]]&amp;Table7[[#This Row],[Section]]&amp;Table7[[#This Row],[Q. No.]]</f>
        <v>P39E58</v>
      </c>
      <c r="B2909" s="8"/>
      <c r="C2909" s="15" t="s">
        <v>111</v>
      </c>
      <c r="D2909" s="6">
        <v>58</v>
      </c>
      <c r="E2909" s="6" t="s">
        <v>31</v>
      </c>
      <c r="F2909" s="14">
        <v>1</v>
      </c>
      <c r="G2909" s="14" t="s">
        <v>59</v>
      </c>
      <c r="H2909" s="10">
        <v>3</v>
      </c>
      <c r="I2909" s="13" t="s">
        <v>39</v>
      </c>
      <c r="J2909" s="12" t="s">
        <v>400</v>
      </c>
      <c r="K2909" s="11" t="str">
        <f>VLOOKUP(Table7[[#This Row],[CID]],ALY,2,FALSE)</f>
        <v>Run-On Sentence</v>
      </c>
    </row>
    <row r="2910" spans="1:11" x14ac:dyDescent="0.2">
      <c r="A2910" s="8" t="str">
        <f>Table7[[#This Row],[Test No.]]&amp;Table7[[#This Row],[Section]]&amp;Table7[[#This Row],[Q. No.]]</f>
        <v>P39E59</v>
      </c>
      <c r="B2910" s="8"/>
      <c r="C2910" s="15" t="s">
        <v>111</v>
      </c>
      <c r="D2910" s="6">
        <v>59</v>
      </c>
      <c r="E2910" s="6" t="s">
        <v>31</v>
      </c>
      <c r="F2910" s="14">
        <v>2</v>
      </c>
      <c r="G2910" s="13" t="s">
        <v>57</v>
      </c>
      <c r="H2910" s="10">
        <v>4</v>
      </c>
      <c r="I2910" s="13" t="s">
        <v>40</v>
      </c>
      <c r="J2910" s="12" t="s">
        <v>516</v>
      </c>
      <c r="K2910" s="11" t="str">
        <f>VLOOKUP(Table7[[#This Row],[CID]],ALY,2,FALSE)</f>
        <v>Transitions &amp; Topic Sentences</v>
      </c>
    </row>
    <row r="2911" spans="1:11" x14ac:dyDescent="0.2">
      <c r="A2911" s="8" t="str">
        <f>Table7[[#This Row],[Test No.]]&amp;Table7[[#This Row],[Section]]&amp;Table7[[#This Row],[Q. No.]]</f>
        <v>P39E60</v>
      </c>
      <c r="B2911" s="8"/>
      <c r="C2911" s="15" t="s">
        <v>111</v>
      </c>
      <c r="D2911" s="6">
        <v>60</v>
      </c>
      <c r="E2911" s="6" t="s">
        <v>31</v>
      </c>
      <c r="F2911" s="14">
        <v>2</v>
      </c>
      <c r="G2911" s="13" t="s">
        <v>57</v>
      </c>
      <c r="H2911" s="10">
        <v>4</v>
      </c>
      <c r="I2911" s="13" t="s">
        <v>40</v>
      </c>
      <c r="J2911" s="12" t="s">
        <v>513</v>
      </c>
      <c r="K2911" s="11" t="str">
        <f>VLOOKUP(Table7[[#This Row],[CID]],ALY,2,FALSE)</f>
        <v>Writer's Goal</v>
      </c>
    </row>
    <row r="2912" spans="1:11" x14ac:dyDescent="0.2">
      <c r="A2912" s="8" t="str">
        <f>Table7[[#This Row],[Test No.]]&amp;Table7[[#This Row],[Section]]&amp;Table7[[#This Row],[Q. No.]]</f>
        <v>P39E61</v>
      </c>
      <c r="B2912" s="8"/>
      <c r="C2912" s="15" t="s">
        <v>111</v>
      </c>
      <c r="D2912" s="6">
        <v>61</v>
      </c>
      <c r="E2912" s="6" t="s">
        <v>31</v>
      </c>
      <c r="F2912" s="14">
        <v>1</v>
      </c>
      <c r="G2912" s="14" t="s">
        <v>59</v>
      </c>
      <c r="H2912" s="10">
        <v>3</v>
      </c>
      <c r="I2912" s="13" t="s">
        <v>39</v>
      </c>
      <c r="J2912" s="12" t="s">
        <v>402</v>
      </c>
      <c r="K2912" s="11" t="str">
        <f>VLOOKUP(Table7[[#This Row],[CID]],ALY,2,FALSE)</f>
        <v>Faulty Modifier</v>
      </c>
    </row>
    <row r="2913" spans="1:11" x14ac:dyDescent="0.2">
      <c r="A2913" s="8" t="str">
        <f>Table7[[#This Row],[Test No.]]&amp;Table7[[#This Row],[Section]]&amp;Table7[[#This Row],[Q. No.]]</f>
        <v>P39E62</v>
      </c>
      <c r="B2913" s="8"/>
      <c r="C2913" s="15" t="s">
        <v>111</v>
      </c>
      <c r="D2913" s="6">
        <v>62</v>
      </c>
      <c r="E2913" s="6" t="s">
        <v>31</v>
      </c>
      <c r="F2913" s="14">
        <v>2</v>
      </c>
      <c r="G2913" s="13" t="s">
        <v>57</v>
      </c>
      <c r="H2913" s="10">
        <v>6</v>
      </c>
      <c r="I2913" s="13" t="s">
        <v>42</v>
      </c>
      <c r="J2913" s="12" t="s">
        <v>521</v>
      </c>
      <c r="K2913" s="11" t="str">
        <f>VLOOKUP(Table7[[#This Row],[CID]],ALY,2,FALSE)</f>
        <v>Word Choice</v>
      </c>
    </row>
    <row r="2914" spans="1:11" x14ac:dyDescent="0.2">
      <c r="A2914" s="8" t="str">
        <f>Table7[[#This Row],[Test No.]]&amp;Table7[[#This Row],[Section]]&amp;Table7[[#This Row],[Q. No.]]</f>
        <v>P39E63</v>
      </c>
      <c r="B2914" s="8"/>
      <c r="C2914" s="15" t="s">
        <v>111</v>
      </c>
      <c r="D2914" s="6">
        <v>63</v>
      </c>
      <c r="E2914" s="6" t="s">
        <v>31</v>
      </c>
      <c r="F2914" s="14">
        <v>2</v>
      </c>
      <c r="G2914" s="13" t="s">
        <v>57</v>
      </c>
      <c r="H2914" s="10">
        <v>5</v>
      </c>
      <c r="I2914" s="13" t="s">
        <v>41</v>
      </c>
      <c r="J2914" s="12" t="s">
        <v>519</v>
      </c>
      <c r="K2914" s="11" t="str">
        <f>VLOOKUP(Table7[[#This Row],[CID]],ALY,2,FALSE)</f>
        <v>Opening/Transitional/Closing</v>
      </c>
    </row>
    <row r="2915" spans="1:11" x14ac:dyDescent="0.2">
      <c r="A2915" s="8" t="str">
        <f>Table7[[#This Row],[Test No.]]&amp;Table7[[#This Row],[Section]]&amp;Table7[[#This Row],[Q. No.]]</f>
        <v>P39E64</v>
      </c>
      <c r="B2915" s="8"/>
      <c r="C2915" s="15" t="s">
        <v>111</v>
      </c>
      <c r="D2915" s="6">
        <v>64</v>
      </c>
      <c r="E2915" s="6" t="s">
        <v>31</v>
      </c>
      <c r="F2915" s="14">
        <v>1</v>
      </c>
      <c r="G2915" s="14" t="s">
        <v>59</v>
      </c>
      <c r="H2915" s="10">
        <v>2</v>
      </c>
      <c r="I2915" s="13" t="s">
        <v>38</v>
      </c>
      <c r="J2915" s="12" t="s">
        <v>397</v>
      </c>
      <c r="K2915" s="11" t="str">
        <f>VLOOKUP(Table7[[#This Row],[CID]],ALY,2,FALSE)</f>
        <v>Word Choice</v>
      </c>
    </row>
    <row r="2916" spans="1:11" x14ac:dyDescent="0.2">
      <c r="A2916" s="8" t="str">
        <f>Table7[[#This Row],[Test No.]]&amp;Table7[[#This Row],[Section]]&amp;Table7[[#This Row],[Q. No.]]</f>
        <v>P39E65</v>
      </c>
      <c r="B2916" s="8"/>
      <c r="C2916" s="15" t="s">
        <v>111</v>
      </c>
      <c r="D2916" s="6">
        <v>65</v>
      </c>
      <c r="E2916" s="6" t="s">
        <v>31</v>
      </c>
      <c r="F2916" s="14">
        <v>1</v>
      </c>
      <c r="G2916" s="14" t="s">
        <v>59</v>
      </c>
      <c r="H2916" s="10">
        <v>2</v>
      </c>
      <c r="I2916" s="13" t="s">
        <v>38</v>
      </c>
      <c r="J2916" s="12" t="s">
        <v>397</v>
      </c>
      <c r="K2916" s="11" t="str">
        <f>VLOOKUP(Table7[[#This Row],[CID]],ALY,2,FALSE)</f>
        <v>Word Choice</v>
      </c>
    </row>
    <row r="2917" spans="1:11" x14ac:dyDescent="0.2">
      <c r="A2917" s="8" t="str">
        <f>Table7[[#This Row],[Test No.]]&amp;Table7[[#This Row],[Section]]&amp;Table7[[#This Row],[Q. No.]]</f>
        <v>P39E66</v>
      </c>
      <c r="B2917" s="8"/>
      <c r="C2917" s="15" t="s">
        <v>111</v>
      </c>
      <c r="D2917" s="6">
        <v>66</v>
      </c>
      <c r="E2917" s="6" t="s">
        <v>31</v>
      </c>
      <c r="F2917" s="14">
        <v>2</v>
      </c>
      <c r="G2917" s="13" t="s">
        <v>57</v>
      </c>
      <c r="H2917" s="10">
        <v>4</v>
      </c>
      <c r="I2917" s="13" t="s">
        <v>40</v>
      </c>
      <c r="J2917" s="12" t="s">
        <v>516</v>
      </c>
      <c r="K2917" s="11" t="str">
        <f>VLOOKUP(Table7[[#This Row],[CID]],ALY,2,FALSE)</f>
        <v>Transitions &amp; Topic Sentences</v>
      </c>
    </row>
    <row r="2918" spans="1:11" x14ac:dyDescent="0.2">
      <c r="A2918" s="8" t="str">
        <f>Table7[[#This Row],[Test No.]]&amp;Table7[[#This Row],[Section]]&amp;Table7[[#This Row],[Q. No.]]</f>
        <v>P39E67</v>
      </c>
      <c r="B2918" s="8"/>
      <c r="C2918" s="15" t="s">
        <v>111</v>
      </c>
      <c r="D2918" s="6">
        <v>67</v>
      </c>
      <c r="E2918" s="6" t="s">
        <v>31</v>
      </c>
      <c r="F2918" s="14">
        <v>1</v>
      </c>
      <c r="G2918" s="14" t="s">
        <v>59</v>
      </c>
      <c r="H2918" s="14">
        <v>1</v>
      </c>
      <c r="I2918" s="14" t="s">
        <v>37</v>
      </c>
      <c r="J2918" s="12" t="s">
        <v>387</v>
      </c>
      <c r="K2918" s="11" t="str">
        <f>VLOOKUP(Table7[[#This Row],[CID]],ALY,2,FALSE)</f>
        <v>Commas</v>
      </c>
    </row>
    <row r="2919" spans="1:11" x14ac:dyDescent="0.2">
      <c r="A2919" s="8" t="str">
        <f>Table7[[#This Row],[Test No.]]&amp;Table7[[#This Row],[Section]]&amp;Table7[[#This Row],[Q. No.]]</f>
        <v>P39E68</v>
      </c>
      <c r="B2919" s="8"/>
      <c r="C2919" s="15" t="s">
        <v>111</v>
      </c>
      <c r="D2919" s="6">
        <v>68</v>
      </c>
      <c r="E2919" s="6" t="s">
        <v>31</v>
      </c>
      <c r="F2919" s="14">
        <v>1</v>
      </c>
      <c r="G2919" s="14" t="s">
        <v>59</v>
      </c>
      <c r="H2919" s="10">
        <v>2</v>
      </c>
      <c r="I2919" s="13" t="s">
        <v>38</v>
      </c>
      <c r="J2919" s="12" t="s">
        <v>396</v>
      </c>
      <c r="K2919" s="11" t="str">
        <f>VLOOKUP(Table7[[#This Row],[CID]],ALY,2,FALSE)</f>
        <v>Comparisons</v>
      </c>
    </row>
    <row r="2920" spans="1:11" x14ac:dyDescent="0.2">
      <c r="A2920" s="8" t="str">
        <f>Table7[[#This Row],[Test No.]]&amp;Table7[[#This Row],[Section]]&amp;Table7[[#This Row],[Q. No.]]</f>
        <v>P39E69</v>
      </c>
      <c r="B2920" s="8"/>
      <c r="C2920" s="15" t="s">
        <v>111</v>
      </c>
      <c r="D2920" s="6">
        <v>69</v>
      </c>
      <c r="E2920" s="6" t="s">
        <v>31</v>
      </c>
      <c r="F2920" s="14">
        <v>1</v>
      </c>
      <c r="G2920" s="14" t="s">
        <v>59</v>
      </c>
      <c r="H2920" s="10">
        <v>2</v>
      </c>
      <c r="I2920" s="13" t="s">
        <v>38</v>
      </c>
      <c r="J2920" s="12" t="s">
        <v>395</v>
      </c>
      <c r="K2920" s="11" t="str">
        <f>VLOOKUP(Table7[[#This Row],[CID]],ALY,2,FALSE)</f>
        <v>Verb Forms/Tense Agreement</v>
      </c>
    </row>
    <row r="2921" spans="1:11" x14ac:dyDescent="0.2">
      <c r="A2921" s="8" t="str">
        <f>Table7[[#This Row],[Test No.]]&amp;Table7[[#This Row],[Section]]&amp;Table7[[#This Row],[Q. No.]]</f>
        <v>P39E70</v>
      </c>
      <c r="B2921" s="8"/>
      <c r="C2921" s="15" t="s">
        <v>111</v>
      </c>
      <c r="D2921" s="6">
        <v>70</v>
      </c>
      <c r="E2921" s="6" t="s">
        <v>31</v>
      </c>
      <c r="F2921" s="14">
        <v>2</v>
      </c>
      <c r="G2921" s="13" t="s">
        <v>57</v>
      </c>
      <c r="H2921" s="10">
        <v>6</v>
      </c>
      <c r="I2921" s="13" t="s">
        <v>42</v>
      </c>
      <c r="J2921" s="12" t="s">
        <v>522</v>
      </c>
      <c r="K2921" s="11" t="str">
        <f>VLOOKUP(Table7[[#This Row],[CID]],ALY,2,FALSE)</f>
        <v>Effectiveness</v>
      </c>
    </row>
    <row r="2922" spans="1:11" x14ac:dyDescent="0.2">
      <c r="A2922" s="8" t="str">
        <f>Table7[[#This Row],[Test No.]]&amp;Table7[[#This Row],[Section]]&amp;Table7[[#This Row],[Q. No.]]</f>
        <v>P39E71</v>
      </c>
      <c r="B2922" s="8"/>
      <c r="C2922" s="15" t="s">
        <v>111</v>
      </c>
      <c r="D2922" s="6">
        <v>71</v>
      </c>
      <c r="E2922" s="6" t="s">
        <v>31</v>
      </c>
      <c r="F2922" s="14">
        <v>2</v>
      </c>
      <c r="G2922" s="13" t="s">
        <v>57</v>
      </c>
      <c r="H2922" s="10">
        <v>5</v>
      </c>
      <c r="I2922" s="13" t="s">
        <v>41</v>
      </c>
      <c r="J2922" s="12" t="s">
        <v>520</v>
      </c>
      <c r="K2922" s="11" t="str">
        <f>VLOOKUP(Table7[[#This Row],[CID]],ALY,2,FALSE)</f>
        <v>Reorganization</v>
      </c>
    </row>
    <row r="2923" spans="1:11" x14ac:dyDescent="0.2">
      <c r="A2923" s="8" t="str">
        <f>Table7[[#This Row],[Test No.]]&amp;Table7[[#This Row],[Section]]&amp;Table7[[#This Row],[Q. No.]]</f>
        <v>P39E72</v>
      </c>
      <c r="B2923" s="8"/>
      <c r="C2923" s="15" t="s">
        <v>111</v>
      </c>
      <c r="D2923" s="6">
        <v>72</v>
      </c>
      <c r="E2923" s="6" t="s">
        <v>31</v>
      </c>
      <c r="F2923" s="14">
        <v>1</v>
      </c>
      <c r="G2923" s="14" t="s">
        <v>59</v>
      </c>
      <c r="H2923" s="14">
        <v>1</v>
      </c>
      <c r="I2923" s="14" t="s">
        <v>37</v>
      </c>
      <c r="J2923" s="12" t="s">
        <v>387</v>
      </c>
      <c r="K2923" s="11" t="str">
        <f>VLOOKUP(Table7[[#This Row],[CID]],ALY,2,FALSE)</f>
        <v>Commas</v>
      </c>
    </row>
    <row r="2924" spans="1:11" x14ac:dyDescent="0.2">
      <c r="A2924" s="8" t="str">
        <f>Table7[[#This Row],[Test No.]]&amp;Table7[[#This Row],[Section]]&amp;Table7[[#This Row],[Q. No.]]</f>
        <v>P39E73</v>
      </c>
      <c r="B2924" s="8"/>
      <c r="C2924" s="15" t="s">
        <v>111</v>
      </c>
      <c r="D2924" s="6">
        <v>73</v>
      </c>
      <c r="E2924" s="6" t="s">
        <v>31</v>
      </c>
      <c r="F2924" s="14">
        <v>2</v>
      </c>
      <c r="G2924" s="13" t="s">
        <v>57</v>
      </c>
      <c r="H2924" s="10">
        <v>4</v>
      </c>
      <c r="I2924" s="13" t="s">
        <v>40</v>
      </c>
      <c r="J2924" s="12" t="s">
        <v>516</v>
      </c>
      <c r="K2924" s="11" t="str">
        <f>VLOOKUP(Table7[[#This Row],[CID]],ALY,2,FALSE)</f>
        <v>Transitions &amp; Topic Sentences</v>
      </c>
    </row>
    <row r="2925" spans="1:11" x14ac:dyDescent="0.2">
      <c r="A2925" s="8" t="str">
        <f>Table7[[#This Row],[Test No.]]&amp;Table7[[#This Row],[Section]]&amp;Table7[[#This Row],[Q. No.]]</f>
        <v>P39E74</v>
      </c>
      <c r="B2925" s="8"/>
      <c r="C2925" s="15" t="s">
        <v>111</v>
      </c>
      <c r="D2925" s="6">
        <v>74</v>
      </c>
      <c r="E2925" s="6" t="s">
        <v>31</v>
      </c>
      <c r="F2925" s="14">
        <v>1</v>
      </c>
      <c r="G2925" s="14" t="s">
        <v>59</v>
      </c>
      <c r="H2925" s="10">
        <v>2</v>
      </c>
      <c r="I2925" s="13" t="s">
        <v>38</v>
      </c>
      <c r="J2925" s="12" t="s">
        <v>395</v>
      </c>
      <c r="K2925" s="11" t="str">
        <f>VLOOKUP(Table7[[#This Row],[CID]],ALY,2,FALSE)</f>
        <v>Verb Forms/Tense Agreement</v>
      </c>
    </row>
    <row r="2926" spans="1:11" x14ac:dyDescent="0.2">
      <c r="A2926" s="8" t="str">
        <f>Table7[[#This Row],[Test No.]]&amp;Table7[[#This Row],[Section]]&amp;Table7[[#This Row],[Q. No.]]</f>
        <v>P39E75</v>
      </c>
      <c r="B2926" s="8"/>
      <c r="C2926" s="15" t="s">
        <v>111</v>
      </c>
      <c r="D2926" s="6">
        <v>75</v>
      </c>
      <c r="E2926" s="6" t="s">
        <v>31</v>
      </c>
      <c r="F2926" s="14">
        <v>2</v>
      </c>
      <c r="G2926" s="13" t="s">
        <v>57</v>
      </c>
      <c r="H2926" s="10">
        <v>4</v>
      </c>
      <c r="I2926" s="13" t="s">
        <v>40</v>
      </c>
      <c r="J2926" s="12" t="s">
        <v>514</v>
      </c>
      <c r="K2926" s="11" t="str">
        <f>VLOOKUP(Table7[[#This Row],[CID]],ALY,2,FALSE)</f>
        <v>Relation to Paragraph/Essay</v>
      </c>
    </row>
    <row r="2927" spans="1:11" x14ac:dyDescent="0.2">
      <c r="A2927" s="8" t="str">
        <f>Table7[[#This Row],[Test No.]]&amp;Table7[[#This Row],[Section]]&amp;Table7[[#This Row],[Q. No.]]</f>
        <v>P40E1</v>
      </c>
      <c r="B2927" s="8"/>
      <c r="C2927" s="15" t="s">
        <v>110</v>
      </c>
      <c r="D2927" s="6">
        <v>1</v>
      </c>
      <c r="E2927" s="6" t="s">
        <v>31</v>
      </c>
      <c r="F2927" s="14">
        <v>1</v>
      </c>
      <c r="G2927" s="14" t="s">
        <v>59</v>
      </c>
      <c r="H2927" s="14">
        <v>1</v>
      </c>
      <c r="I2927" s="14" t="s">
        <v>37</v>
      </c>
      <c r="J2927" s="12" t="s">
        <v>388</v>
      </c>
      <c r="K2927" s="11" t="str">
        <f>VLOOKUP(Table7[[#This Row],[CID]],ALY,2,FALSE)</f>
        <v>Apostrophes</v>
      </c>
    </row>
    <row r="2928" spans="1:11" x14ac:dyDescent="0.2">
      <c r="A2928" s="8" t="str">
        <f>Table7[[#This Row],[Test No.]]&amp;Table7[[#This Row],[Section]]&amp;Table7[[#This Row],[Q. No.]]</f>
        <v>P40E2</v>
      </c>
      <c r="B2928" s="8"/>
      <c r="C2928" s="15" t="s">
        <v>110</v>
      </c>
      <c r="D2928" s="6">
        <v>2</v>
      </c>
      <c r="E2928" s="6" t="s">
        <v>31</v>
      </c>
      <c r="F2928" s="14">
        <v>1</v>
      </c>
      <c r="G2928" s="14" t="s">
        <v>59</v>
      </c>
      <c r="H2928" s="14">
        <v>1</v>
      </c>
      <c r="I2928" s="14" t="s">
        <v>37</v>
      </c>
      <c r="J2928" s="12" t="s">
        <v>387</v>
      </c>
      <c r="K2928" s="11" t="str">
        <f>VLOOKUP(Table7[[#This Row],[CID]],ALY,2,FALSE)</f>
        <v>Commas</v>
      </c>
    </row>
    <row r="2929" spans="1:11" x14ac:dyDescent="0.2">
      <c r="A2929" s="8" t="str">
        <f>Table7[[#This Row],[Test No.]]&amp;Table7[[#This Row],[Section]]&amp;Table7[[#This Row],[Q. No.]]</f>
        <v>P40E3</v>
      </c>
      <c r="B2929" s="8"/>
      <c r="C2929" s="15" t="s">
        <v>110</v>
      </c>
      <c r="D2929" s="6">
        <v>3</v>
      </c>
      <c r="E2929" s="6" t="s">
        <v>31</v>
      </c>
      <c r="F2929" s="14">
        <v>2</v>
      </c>
      <c r="G2929" s="13" t="s">
        <v>57</v>
      </c>
      <c r="H2929" s="10">
        <v>6</v>
      </c>
      <c r="I2929" s="13" t="s">
        <v>42</v>
      </c>
      <c r="J2929" s="12" t="s">
        <v>521</v>
      </c>
      <c r="K2929" s="11" t="str">
        <f>VLOOKUP(Table7[[#This Row],[CID]],ALY,2,FALSE)</f>
        <v>Word Choice</v>
      </c>
    </row>
    <row r="2930" spans="1:11" x14ac:dyDescent="0.2">
      <c r="A2930" s="8" t="str">
        <f>Table7[[#This Row],[Test No.]]&amp;Table7[[#This Row],[Section]]&amp;Table7[[#This Row],[Q. No.]]</f>
        <v>P40E4</v>
      </c>
      <c r="B2930" s="8"/>
      <c r="C2930" s="15" t="s">
        <v>110</v>
      </c>
      <c r="D2930" s="6">
        <v>4</v>
      </c>
      <c r="E2930" s="6" t="s">
        <v>31</v>
      </c>
      <c r="F2930" s="14">
        <v>1</v>
      </c>
      <c r="G2930" s="14" t="s">
        <v>59</v>
      </c>
      <c r="H2930" s="10">
        <v>3</v>
      </c>
      <c r="I2930" s="13" t="s">
        <v>39</v>
      </c>
      <c r="J2930" s="12" t="s">
        <v>400</v>
      </c>
      <c r="K2930" s="11" t="str">
        <f>VLOOKUP(Table7[[#This Row],[CID]],ALY,2,FALSE)</f>
        <v>Run-On Sentence</v>
      </c>
    </row>
    <row r="2931" spans="1:11" x14ac:dyDescent="0.2">
      <c r="A2931" s="8" t="str">
        <f>Table7[[#This Row],[Test No.]]&amp;Table7[[#This Row],[Section]]&amp;Table7[[#This Row],[Q. No.]]</f>
        <v>P40E5</v>
      </c>
      <c r="B2931" s="8"/>
      <c r="C2931" s="15" t="s">
        <v>110</v>
      </c>
      <c r="D2931" s="6">
        <v>5</v>
      </c>
      <c r="E2931" s="6" t="s">
        <v>31</v>
      </c>
      <c r="F2931" s="14">
        <v>1</v>
      </c>
      <c r="G2931" s="14" t="s">
        <v>59</v>
      </c>
      <c r="H2931" s="14">
        <v>1</v>
      </c>
      <c r="I2931" s="14" t="s">
        <v>37</v>
      </c>
      <c r="J2931" s="12" t="s">
        <v>389</v>
      </c>
      <c r="K2931" s="11" t="str">
        <f>VLOOKUP(Table7[[#This Row],[CID]],ALY,2,FALSE)</f>
        <v>Colons</v>
      </c>
    </row>
    <row r="2932" spans="1:11" x14ac:dyDescent="0.2">
      <c r="A2932" s="8" t="str">
        <f>Table7[[#This Row],[Test No.]]&amp;Table7[[#This Row],[Section]]&amp;Table7[[#This Row],[Q. No.]]</f>
        <v>P40E6</v>
      </c>
      <c r="B2932" s="8"/>
      <c r="C2932" s="15" t="s">
        <v>110</v>
      </c>
      <c r="D2932" s="6">
        <v>6</v>
      </c>
      <c r="E2932" s="6" t="s">
        <v>31</v>
      </c>
      <c r="F2932" s="14">
        <v>2</v>
      </c>
      <c r="G2932" s="13" t="s">
        <v>57</v>
      </c>
      <c r="H2932" s="10">
        <v>4</v>
      </c>
      <c r="I2932" s="13" t="s">
        <v>40</v>
      </c>
      <c r="J2932" s="12" t="s">
        <v>512</v>
      </c>
      <c r="K2932" s="11" t="str">
        <f>VLOOKUP(Table7[[#This Row],[CID]],ALY,2,FALSE)</f>
        <v>Additional Detail &amp; Evidence</v>
      </c>
    </row>
    <row r="2933" spans="1:11" x14ac:dyDescent="0.2">
      <c r="A2933" s="8" t="str">
        <f>Table7[[#This Row],[Test No.]]&amp;Table7[[#This Row],[Section]]&amp;Table7[[#This Row],[Q. No.]]</f>
        <v>P40E7</v>
      </c>
      <c r="B2933" s="8"/>
      <c r="C2933" s="15" t="s">
        <v>110</v>
      </c>
      <c r="D2933" s="6">
        <v>7</v>
      </c>
      <c r="E2933" s="6" t="s">
        <v>31</v>
      </c>
      <c r="F2933" s="14">
        <v>2</v>
      </c>
      <c r="G2933" s="13" t="s">
        <v>57</v>
      </c>
      <c r="H2933" s="10">
        <v>4</v>
      </c>
      <c r="I2933" s="13" t="s">
        <v>40</v>
      </c>
      <c r="J2933" s="12" t="s">
        <v>512</v>
      </c>
      <c r="K2933" s="11" t="str">
        <f>VLOOKUP(Table7[[#This Row],[CID]],ALY,2,FALSE)</f>
        <v>Additional Detail &amp; Evidence</v>
      </c>
    </row>
    <row r="2934" spans="1:11" x14ac:dyDescent="0.2">
      <c r="A2934" s="8" t="str">
        <f>Table7[[#This Row],[Test No.]]&amp;Table7[[#This Row],[Section]]&amp;Table7[[#This Row],[Q. No.]]</f>
        <v>P40E8</v>
      </c>
      <c r="B2934" s="8"/>
      <c r="C2934" s="15" t="s">
        <v>110</v>
      </c>
      <c r="D2934" s="6">
        <v>8</v>
      </c>
      <c r="E2934" s="6" t="s">
        <v>31</v>
      </c>
      <c r="F2934" s="14">
        <v>1</v>
      </c>
      <c r="G2934" s="14" t="s">
        <v>59</v>
      </c>
      <c r="H2934" s="10">
        <v>3</v>
      </c>
      <c r="I2934" s="13" t="s">
        <v>39</v>
      </c>
      <c r="J2934" s="12" t="s">
        <v>401</v>
      </c>
      <c r="K2934" s="11" t="str">
        <f>VLOOKUP(Table7[[#This Row],[CID]],ALY,2,FALSE)</f>
        <v>Parallel Construction</v>
      </c>
    </row>
    <row r="2935" spans="1:11" x14ac:dyDescent="0.2">
      <c r="A2935" s="8" t="str">
        <f>Table7[[#This Row],[Test No.]]&amp;Table7[[#This Row],[Section]]&amp;Table7[[#This Row],[Q. No.]]</f>
        <v>P40E9</v>
      </c>
      <c r="B2935" s="8"/>
      <c r="C2935" s="15" t="s">
        <v>110</v>
      </c>
      <c r="D2935" s="6">
        <v>9</v>
      </c>
      <c r="E2935" s="6" t="s">
        <v>31</v>
      </c>
      <c r="F2935" s="14">
        <v>1</v>
      </c>
      <c r="G2935" s="14" t="s">
        <v>59</v>
      </c>
      <c r="H2935" s="10">
        <v>2</v>
      </c>
      <c r="I2935" s="13" t="s">
        <v>38</v>
      </c>
      <c r="J2935" s="12" t="s">
        <v>397</v>
      </c>
      <c r="K2935" s="11" t="str">
        <f>VLOOKUP(Table7[[#This Row],[CID]],ALY,2,FALSE)</f>
        <v>Word Choice</v>
      </c>
    </row>
    <row r="2936" spans="1:11" x14ac:dyDescent="0.2">
      <c r="A2936" s="8" t="str">
        <f>Table7[[#This Row],[Test No.]]&amp;Table7[[#This Row],[Section]]&amp;Table7[[#This Row],[Q. No.]]</f>
        <v>P40E10</v>
      </c>
      <c r="B2936" s="8"/>
      <c r="C2936" s="15" t="s">
        <v>110</v>
      </c>
      <c r="D2936" s="6">
        <v>10</v>
      </c>
      <c r="E2936" s="6" t="s">
        <v>31</v>
      </c>
      <c r="F2936" s="14">
        <v>1</v>
      </c>
      <c r="G2936" s="14" t="s">
        <v>59</v>
      </c>
      <c r="H2936" s="14">
        <v>1</v>
      </c>
      <c r="I2936" s="14" t="s">
        <v>37</v>
      </c>
      <c r="J2936" s="12" t="s">
        <v>387</v>
      </c>
      <c r="K2936" s="11" t="str">
        <f>VLOOKUP(Table7[[#This Row],[CID]],ALY,2,FALSE)</f>
        <v>Commas</v>
      </c>
    </row>
    <row r="2937" spans="1:11" x14ac:dyDescent="0.2">
      <c r="A2937" s="8" t="str">
        <f>Table7[[#This Row],[Test No.]]&amp;Table7[[#This Row],[Section]]&amp;Table7[[#This Row],[Q. No.]]</f>
        <v>P40E11</v>
      </c>
      <c r="B2937" s="8"/>
      <c r="C2937" s="15" t="s">
        <v>110</v>
      </c>
      <c r="D2937" s="6">
        <v>11</v>
      </c>
      <c r="E2937" s="6" t="s">
        <v>31</v>
      </c>
      <c r="F2937" s="14">
        <v>2</v>
      </c>
      <c r="G2937" s="13" t="s">
        <v>57</v>
      </c>
      <c r="H2937" s="10">
        <v>5</v>
      </c>
      <c r="I2937" s="13" t="s">
        <v>41</v>
      </c>
      <c r="J2937" s="12" t="s">
        <v>519</v>
      </c>
      <c r="K2937" s="11" t="str">
        <f>VLOOKUP(Table7[[#This Row],[CID]],ALY,2,FALSE)</f>
        <v>Opening/Transitional/Closing</v>
      </c>
    </row>
    <row r="2938" spans="1:11" x14ac:dyDescent="0.2">
      <c r="A2938" s="8" t="str">
        <f>Table7[[#This Row],[Test No.]]&amp;Table7[[#This Row],[Section]]&amp;Table7[[#This Row],[Q. No.]]</f>
        <v>P40E12</v>
      </c>
      <c r="B2938" s="8"/>
      <c r="C2938" s="15" t="s">
        <v>110</v>
      </c>
      <c r="D2938" s="6">
        <v>12</v>
      </c>
      <c r="E2938" s="6" t="s">
        <v>31</v>
      </c>
      <c r="F2938" s="14">
        <v>2</v>
      </c>
      <c r="G2938" s="13" t="s">
        <v>57</v>
      </c>
      <c r="H2938" s="10">
        <v>6</v>
      </c>
      <c r="I2938" s="13" t="s">
        <v>42</v>
      </c>
      <c r="J2938" s="12" t="s">
        <v>523</v>
      </c>
      <c r="K2938" s="11" t="str">
        <f>VLOOKUP(Table7[[#This Row],[CID]],ALY,2,FALSE)</f>
        <v>Avoiding Ambiguity &amp; Redundancy</v>
      </c>
    </row>
    <row r="2939" spans="1:11" x14ac:dyDescent="0.2">
      <c r="A2939" s="8" t="str">
        <f>Table7[[#This Row],[Test No.]]&amp;Table7[[#This Row],[Section]]&amp;Table7[[#This Row],[Q. No.]]</f>
        <v>P40E13</v>
      </c>
      <c r="B2939" s="8"/>
      <c r="C2939" s="15" t="s">
        <v>110</v>
      </c>
      <c r="D2939" s="6">
        <v>13</v>
      </c>
      <c r="E2939" s="6" t="s">
        <v>31</v>
      </c>
      <c r="F2939" s="14">
        <v>2</v>
      </c>
      <c r="G2939" s="13" t="s">
        <v>57</v>
      </c>
      <c r="H2939" s="10">
        <v>6</v>
      </c>
      <c r="I2939" s="13" t="s">
        <v>42</v>
      </c>
      <c r="J2939" s="12" t="s">
        <v>522</v>
      </c>
      <c r="K2939" s="11" t="str">
        <f>VLOOKUP(Table7[[#This Row],[CID]],ALY,2,FALSE)</f>
        <v>Effectiveness</v>
      </c>
    </row>
    <row r="2940" spans="1:11" x14ac:dyDescent="0.2">
      <c r="A2940" s="8" t="str">
        <f>Table7[[#This Row],[Test No.]]&amp;Table7[[#This Row],[Section]]&amp;Table7[[#This Row],[Q. No.]]</f>
        <v>P40E14</v>
      </c>
      <c r="B2940" s="8"/>
      <c r="C2940" s="15" t="s">
        <v>110</v>
      </c>
      <c r="D2940" s="6">
        <v>14</v>
      </c>
      <c r="E2940" s="6" t="s">
        <v>31</v>
      </c>
      <c r="F2940" s="14">
        <v>2</v>
      </c>
      <c r="G2940" s="13" t="s">
        <v>57</v>
      </c>
      <c r="H2940" s="10">
        <v>4</v>
      </c>
      <c r="I2940" s="13" t="s">
        <v>40</v>
      </c>
      <c r="J2940" s="12" t="s">
        <v>516</v>
      </c>
      <c r="K2940" s="11" t="str">
        <f>VLOOKUP(Table7[[#This Row],[CID]],ALY,2,FALSE)</f>
        <v>Transitions &amp; Topic Sentences</v>
      </c>
    </row>
    <row r="2941" spans="1:11" x14ac:dyDescent="0.2">
      <c r="A2941" s="8" t="str">
        <f>Table7[[#This Row],[Test No.]]&amp;Table7[[#This Row],[Section]]&amp;Table7[[#This Row],[Q. No.]]</f>
        <v>P40E15</v>
      </c>
      <c r="B2941" s="8"/>
      <c r="C2941" s="15" t="s">
        <v>110</v>
      </c>
      <c r="D2941" s="6">
        <v>15</v>
      </c>
      <c r="E2941" s="6" t="s">
        <v>31</v>
      </c>
      <c r="F2941" s="14">
        <v>2</v>
      </c>
      <c r="G2941" s="13" t="s">
        <v>57</v>
      </c>
      <c r="H2941" s="10">
        <v>4</v>
      </c>
      <c r="I2941" s="13" t="s">
        <v>40</v>
      </c>
      <c r="J2941" s="12" t="s">
        <v>513</v>
      </c>
      <c r="K2941" s="11" t="str">
        <f>VLOOKUP(Table7[[#This Row],[CID]],ALY,2,FALSE)</f>
        <v>Writer's Goal</v>
      </c>
    </row>
    <row r="2942" spans="1:11" x14ac:dyDescent="0.2">
      <c r="A2942" s="8" t="str">
        <f>Table7[[#This Row],[Test No.]]&amp;Table7[[#This Row],[Section]]&amp;Table7[[#This Row],[Q. No.]]</f>
        <v>P40E16</v>
      </c>
      <c r="B2942" s="8"/>
      <c r="C2942" s="15" t="s">
        <v>110</v>
      </c>
      <c r="D2942" s="6">
        <v>16</v>
      </c>
      <c r="E2942" s="6" t="s">
        <v>31</v>
      </c>
      <c r="F2942" s="14">
        <v>1</v>
      </c>
      <c r="G2942" s="14" t="s">
        <v>59</v>
      </c>
      <c r="H2942" s="10">
        <v>3</v>
      </c>
      <c r="I2942" s="13" t="s">
        <v>39</v>
      </c>
      <c r="J2942" s="12" t="s">
        <v>401</v>
      </c>
      <c r="K2942" s="11" t="str">
        <f>VLOOKUP(Table7[[#This Row],[CID]],ALY,2,FALSE)</f>
        <v>Parallel Construction</v>
      </c>
    </row>
    <row r="2943" spans="1:11" x14ac:dyDescent="0.2">
      <c r="A2943" s="8" t="str">
        <f>Table7[[#This Row],[Test No.]]&amp;Table7[[#This Row],[Section]]&amp;Table7[[#This Row],[Q. No.]]</f>
        <v>P40E17</v>
      </c>
      <c r="B2943" s="8"/>
      <c r="C2943" s="15" t="s">
        <v>110</v>
      </c>
      <c r="D2943" s="6">
        <v>17</v>
      </c>
      <c r="E2943" s="6" t="s">
        <v>31</v>
      </c>
      <c r="F2943" s="14">
        <v>2</v>
      </c>
      <c r="G2943" s="13" t="s">
        <v>57</v>
      </c>
      <c r="H2943" s="10">
        <v>6</v>
      </c>
      <c r="I2943" s="13" t="s">
        <v>42</v>
      </c>
      <c r="J2943" s="12" t="s">
        <v>522</v>
      </c>
      <c r="K2943" s="11" t="str">
        <f>VLOOKUP(Table7[[#This Row],[CID]],ALY,2,FALSE)</f>
        <v>Effectiveness</v>
      </c>
    </row>
    <row r="2944" spans="1:11" x14ac:dyDescent="0.2">
      <c r="A2944" s="8" t="str">
        <f>Table7[[#This Row],[Test No.]]&amp;Table7[[#This Row],[Section]]&amp;Table7[[#This Row],[Q. No.]]</f>
        <v>P40E18</v>
      </c>
      <c r="B2944" s="8"/>
      <c r="C2944" s="15" t="s">
        <v>110</v>
      </c>
      <c r="D2944" s="6">
        <v>18</v>
      </c>
      <c r="E2944" s="6" t="s">
        <v>31</v>
      </c>
      <c r="F2944" s="14">
        <v>2</v>
      </c>
      <c r="G2944" s="13" t="s">
        <v>57</v>
      </c>
      <c r="H2944" s="10">
        <v>6</v>
      </c>
      <c r="I2944" s="13" t="s">
        <v>42</v>
      </c>
      <c r="J2944" s="12" t="s">
        <v>521</v>
      </c>
      <c r="K2944" s="11" t="str">
        <f>VLOOKUP(Table7[[#This Row],[CID]],ALY,2,FALSE)</f>
        <v>Word Choice</v>
      </c>
    </row>
    <row r="2945" spans="1:11" x14ac:dyDescent="0.2">
      <c r="A2945" s="8" t="str">
        <f>Table7[[#This Row],[Test No.]]&amp;Table7[[#This Row],[Section]]&amp;Table7[[#This Row],[Q. No.]]</f>
        <v>P40E19</v>
      </c>
      <c r="B2945" s="8"/>
      <c r="C2945" s="15" t="s">
        <v>110</v>
      </c>
      <c r="D2945" s="6">
        <v>19</v>
      </c>
      <c r="E2945" s="6" t="s">
        <v>31</v>
      </c>
      <c r="F2945" s="14">
        <v>1</v>
      </c>
      <c r="G2945" s="14" t="s">
        <v>59</v>
      </c>
      <c r="H2945" s="10">
        <v>2</v>
      </c>
      <c r="I2945" s="13" t="s">
        <v>38</v>
      </c>
      <c r="J2945" s="12" t="s">
        <v>397</v>
      </c>
      <c r="K2945" s="11" t="str">
        <f>VLOOKUP(Table7[[#This Row],[CID]],ALY,2,FALSE)</f>
        <v>Word Choice</v>
      </c>
    </row>
    <row r="2946" spans="1:11" x14ac:dyDescent="0.2">
      <c r="A2946" s="8" t="str">
        <f>Table7[[#This Row],[Test No.]]&amp;Table7[[#This Row],[Section]]&amp;Table7[[#This Row],[Q. No.]]</f>
        <v>P40E20</v>
      </c>
      <c r="B2946" s="8"/>
      <c r="C2946" s="15" t="s">
        <v>110</v>
      </c>
      <c r="D2946" s="6">
        <v>20</v>
      </c>
      <c r="E2946" s="6" t="s">
        <v>31</v>
      </c>
      <c r="F2946" s="14">
        <v>1</v>
      </c>
      <c r="G2946" s="14" t="s">
        <v>59</v>
      </c>
      <c r="H2946" s="10">
        <v>2</v>
      </c>
      <c r="I2946" s="13" t="s">
        <v>38</v>
      </c>
      <c r="J2946" s="12" t="s">
        <v>394</v>
      </c>
      <c r="K2946" s="11" t="str">
        <f>VLOOKUP(Table7[[#This Row],[CID]],ALY,2,FALSE)</f>
        <v>Pronouns</v>
      </c>
    </row>
    <row r="2947" spans="1:11" x14ac:dyDescent="0.2">
      <c r="A2947" s="8" t="str">
        <f>Table7[[#This Row],[Test No.]]&amp;Table7[[#This Row],[Section]]&amp;Table7[[#This Row],[Q. No.]]</f>
        <v>P40E21</v>
      </c>
      <c r="B2947" s="8"/>
      <c r="C2947" s="15" t="s">
        <v>110</v>
      </c>
      <c r="D2947" s="6">
        <v>21</v>
      </c>
      <c r="E2947" s="6" t="s">
        <v>31</v>
      </c>
      <c r="F2947" s="14">
        <v>1</v>
      </c>
      <c r="G2947" s="14" t="s">
        <v>59</v>
      </c>
      <c r="H2947" s="14">
        <v>1</v>
      </c>
      <c r="I2947" s="14" t="s">
        <v>37</v>
      </c>
      <c r="J2947" s="12" t="s">
        <v>387</v>
      </c>
      <c r="K2947" s="11" t="str">
        <f>VLOOKUP(Table7[[#This Row],[CID]],ALY,2,FALSE)</f>
        <v>Commas</v>
      </c>
    </row>
    <row r="2948" spans="1:11" x14ac:dyDescent="0.2">
      <c r="A2948" s="8" t="str">
        <f>Table7[[#This Row],[Test No.]]&amp;Table7[[#This Row],[Section]]&amp;Table7[[#This Row],[Q. No.]]</f>
        <v>P40E22</v>
      </c>
      <c r="B2948" s="8"/>
      <c r="C2948" s="15" t="s">
        <v>110</v>
      </c>
      <c r="D2948" s="6">
        <v>22</v>
      </c>
      <c r="E2948" s="6" t="s">
        <v>31</v>
      </c>
      <c r="F2948" s="14">
        <v>1</v>
      </c>
      <c r="G2948" s="14" t="s">
        <v>59</v>
      </c>
      <c r="H2948" s="10">
        <v>2</v>
      </c>
      <c r="I2948" s="13" t="s">
        <v>38</v>
      </c>
      <c r="J2948" s="12" t="s">
        <v>394</v>
      </c>
      <c r="K2948" s="11" t="str">
        <f>VLOOKUP(Table7[[#This Row],[CID]],ALY,2,FALSE)</f>
        <v>Pronouns</v>
      </c>
    </row>
    <row r="2949" spans="1:11" x14ac:dyDescent="0.2">
      <c r="A2949" s="8" t="str">
        <f>Table7[[#This Row],[Test No.]]&amp;Table7[[#This Row],[Section]]&amp;Table7[[#This Row],[Q. No.]]</f>
        <v>P40E23</v>
      </c>
      <c r="B2949" s="8"/>
      <c r="C2949" s="15" t="s">
        <v>110</v>
      </c>
      <c r="D2949" s="6">
        <v>23</v>
      </c>
      <c r="E2949" s="6" t="s">
        <v>31</v>
      </c>
      <c r="F2949" s="14">
        <v>1</v>
      </c>
      <c r="G2949" s="14" t="s">
        <v>59</v>
      </c>
      <c r="H2949" s="14">
        <v>1</v>
      </c>
      <c r="I2949" s="14" t="s">
        <v>37</v>
      </c>
      <c r="J2949" s="12" t="s">
        <v>388</v>
      </c>
      <c r="K2949" s="11" t="str">
        <f>VLOOKUP(Table7[[#This Row],[CID]],ALY,2,FALSE)</f>
        <v>Apostrophes</v>
      </c>
    </row>
    <row r="2950" spans="1:11" x14ac:dyDescent="0.2">
      <c r="A2950" s="8" t="str">
        <f>Table7[[#This Row],[Test No.]]&amp;Table7[[#This Row],[Section]]&amp;Table7[[#This Row],[Q. No.]]</f>
        <v>P40E24</v>
      </c>
      <c r="B2950" s="8"/>
      <c r="C2950" s="15" t="s">
        <v>110</v>
      </c>
      <c r="D2950" s="6">
        <v>24</v>
      </c>
      <c r="E2950" s="6" t="s">
        <v>31</v>
      </c>
      <c r="F2950" s="14">
        <v>1</v>
      </c>
      <c r="G2950" s="14" t="s">
        <v>59</v>
      </c>
      <c r="H2950" s="10">
        <v>3</v>
      </c>
      <c r="I2950" s="13" t="s">
        <v>39</v>
      </c>
      <c r="J2950" s="12" t="s">
        <v>402</v>
      </c>
      <c r="K2950" s="11" t="str">
        <f>VLOOKUP(Table7[[#This Row],[CID]],ALY,2,FALSE)</f>
        <v>Faulty Modifier</v>
      </c>
    </row>
    <row r="2951" spans="1:11" x14ac:dyDescent="0.2">
      <c r="A2951" s="8" t="str">
        <f>Table7[[#This Row],[Test No.]]&amp;Table7[[#This Row],[Section]]&amp;Table7[[#This Row],[Q. No.]]</f>
        <v>P40E25</v>
      </c>
      <c r="B2951" s="8"/>
      <c r="C2951" s="15" t="s">
        <v>110</v>
      </c>
      <c r="D2951" s="6">
        <v>25</v>
      </c>
      <c r="E2951" s="6" t="s">
        <v>31</v>
      </c>
      <c r="F2951" s="14">
        <v>2</v>
      </c>
      <c r="G2951" s="13" t="s">
        <v>57</v>
      </c>
      <c r="H2951" s="10">
        <v>4</v>
      </c>
      <c r="I2951" s="13" t="s">
        <v>40</v>
      </c>
      <c r="J2951" s="12" t="s">
        <v>512</v>
      </c>
      <c r="K2951" s="11" t="str">
        <f>VLOOKUP(Table7[[#This Row],[CID]],ALY,2,FALSE)</f>
        <v>Additional Detail &amp; Evidence</v>
      </c>
    </row>
    <row r="2952" spans="1:11" x14ac:dyDescent="0.2">
      <c r="A2952" s="8" t="str">
        <f>Table7[[#This Row],[Test No.]]&amp;Table7[[#This Row],[Section]]&amp;Table7[[#This Row],[Q. No.]]</f>
        <v>P40E26</v>
      </c>
      <c r="B2952" s="8"/>
      <c r="C2952" s="15" t="s">
        <v>110</v>
      </c>
      <c r="D2952" s="6">
        <v>26</v>
      </c>
      <c r="E2952" s="6" t="s">
        <v>31</v>
      </c>
      <c r="F2952" s="14">
        <v>2</v>
      </c>
      <c r="G2952" s="13" t="s">
        <v>57</v>
      </c>
      <c r="H2952" s="10">
        <v>4</v>
      </c>
      <c r="I2952" s="13" t="s">
        <v>40</v>
      </c>
      <c r="J2952" s="12" t="s">
        <v>516</v>
      </c>
      <c r="K2952" s="11" t="str">
        <f>VLOOKUP(Table7[[#This Row],[CID]],ALY,2,FALSE)</f>
        <v>Transitions &amp; Topic Sentences</v>
      </c>
    </row>
    <row r="2953" spans="1:11" x14ac:dyDescent="0.2">
      <c r="A2953" s="8" t="str">
        <f>Table7[[#This Row],[Test No.]]&amp;Table7[[#This Row],[Section]]&amp;Table7[[#This Row],[Q. No.]]</f>
        <v>P40E27</v>
      </c>
      <c r="B2953" s="8"/>
      <c r="C2953" s="15" t="s">
        <v>110</v>
      </c>
      <c r="D2953" s="6">
        <v>27</v>
      </c>
      <c r="E2953" s="6" t="s">
        <v>31</v>
      </c>
      <c r="F2953" s="14">
        <v>1</v>
      </c>
      <c r="G2953" s="14" t="s">
        <v>59</v>
      </c>
      <c r="H2953" s="10">
        <v>3</v>
      </c>
      <c r="I2953" s="13" t="s">
        <v>39</v>
      </c>
      <c r="J2953" s="12" t="s">
        <v>402</v>
      </c>
      <c r="K2953" s="11" t="str">
        <f>VLOOKUP(Table7[[#This Row],[CID]],ALY,2,FALSE)</f>
        <v>Faulty Modifier</v>
      </c>
    </row>
    <row r="2954" spans="1:11" x14ac:dyDescent="0.2">
      <c r="A2954" s="8" t="str">
        <f>Table7[[#This Row],[Test No.]]&amp;Table7[[#This Row],[Section]]&amp;Table7[[#This Row],[Q. No.]]</f>
        <v>P40E28</v>
      </c>
      <c r="B2954" s="8"/>
      <c r="C2954" s="15" t="s">
        <v>110</v>
      </c>
      <c r="D2954" s="6">
        <v>28</v>
      </c>
      <c r="E2954" s="6" t="s">
        <v>31</v>
      </c>
      <c r="F2954" s="14">
        <v>1</v>
      </c>
      <c r="G2954" s="14" t="s">
        <v>59</v>
      </c>
      <c r="H2954" s="10">
        <v>2</v>
      </c>
      <c r="I2954" s="13" t="s">
        <v>38</v>
      </c>
      <c r="J2954" s="12" t="s">
        <v>395</v>
      </c>
      <c r="K2954" s="11" t="str">
        <f>VLOOKUP(Table7[[#This Row],[CID]],ALY,2,FALSE)</f>
        <v>Verb Forms/Tense Agreement</v>
      </c>
    </row>
    <row r="2955" spans="1:11" x14ac:dyDescent="0.2">
      <c r="A2955" s="8" t="str">
        <f>Table7[[#This Row],[Test No.]]&amp;Table7[[#This Row],[Section]]&amp;Table7[[#This Row],[Q. No.]]</f>
        <v>P40E29</v>
      </c>
      <c r="B2955" s="8"/>
      <c r="C2955" s="15" t="s">
        <v>110</v>
      </c>
      <c r="D2955" s="6">
        <v>29</v>
      </c>
      <c r="E2955" s="6" t="s">
        <v>31</v>
      </c>
      <c r="F2955" s="14">
        <v>2</v>
      </c>
      <c r="G2955" s="13" t="s">
        <v>57</v>
      </c>
      <c r="H2955" s="10">
        <v>5</v>
      </c>
      <c r="I2955" s="13" t="s">
        <v>41</v>
      </c>
      <c r="J2955" s="12" t="s">
        <v>520</v>
      </c>
      <c r="K2955" s="11" t="str">
        <f>VLOOKUP(Table7[[#This Row],[CID]],ALY,2,FALSE)</f>
        <v>Reorganization</v>
      </c>
    </row>
    <row r="2956" spans="1:11" x14ac:dyDescent="0.2">
      <c r="A2956" s="8" t="str">
        <f>Table7[[#This Row],[Test No.]]&amp;Table7[[#This Row],[Section]]&amp;Table7[[#This Row],[Q. No.]]</f>
        <v>P40E30</v>
      </c>
      <c r="B2956" s="8"/>
      <c r="C2956" s="15" t="s">
        <v>110</v>
      </c>
      <c r="D2956" s="6">
        <v>30</v>
      </c>
      <c r="E2956" s="6" t="s">
        <v>31</v>
      </c>
      <c r="F2956" s="14">
        <v>2</v>
      </c>
      <c r="G2956" s="13" t="s">
        <v>57</v>
      </c>
      <c r="H2956" s="10">
        <v>6</v>
      </c>
      <c r="I2956" s="13" t="s">
        <v>42</v>
      </c>
      <c r="J2956" s="12" t="s">
        <v>522</v>
      </c>
      <c r="K2956" s="11" t="str">
        <f>VLOOKUP(Table7[[#This Row],[CID]],ALY,2,FALSE)</f>
        <v>Effectiveness</v>
      </c>
    </row>
    <row r="2957" spans="1:11" x14ac:dyDescent="0.2">
      <c r="A2957" s="8" t="str">
        <f>Table7[[#This Row],[Test No.]]&amp;Table7[[#This Row],[Section]]&amp;Table7[[#This Row],[Q. No.]]</f>
        <v>P40E31</v>
      </c>
      <c r="B2957" s="8"/>
      <c r="C2957" s="15" t="s">
        <v>110</v>
      </c>
      <c r="D2957" s="6">
        <v>31</v>
      </c>
      <c r="E2957" s="6" t="s">
        <v>31</v>
      </c>
      <c r="F2957" s="14">
        <v>2</v>
      </c>
      <c r="G2957" s="13" t="s">
        <v>57</v>
      </c>
      <c r="H2957" s="10">
        <v>6</v>
      </c>
      <c r="I2957" s="13" t="s">
        <v>42</v>
      </c>
      <c r="J2957" s="12" t="s">
        <v>523</v>
      </c>
      <c r="K2957" s="11" t="str">
        <f>VLOOKUP(Table7[[#This Row],[CID]],ALY,2,FALSE)</f>
        <v>Avoiding Ambiguity &amp; Redundancy</v>
      </c>
    </row>
    <row r="2958" spans="1:11" x14ac:dyDescent="0.2">
      <c r="A2958" s="8" t="str">
        <f>Table7[[#This Row],[Test No.]]&amp;Table7[[#This Row],[Section]]&amp;Table7[[#This Row],[Q. No.]]</f>
        <v>P40E32</v>
      </c>
      <c r="B2958" s="8"/>
      <c r="C2958" s="15" t="s">
        <v>110</v>
      </c>
      <c r="D2958" s="6">
        <v>32</v>
      </c>
      <c r="E2958" s="6" t="s">
        <v>31</v>
      </c>
      <c r="F2958" s="14">
        <v>2</v>
      </c>
      <c r="G2958" s="13" t="s">
        <v>57</v>
      </c>
      <c r="H2958" s="10">
        <v>4</v>
      </c>
      <c r="I2958" s="13" t="s">
        <v>40</v>
      </c>
      <c r="J2958" s="12" t="s">
        <v>512</v>
      </c>
      <c r="K2958" s="11" t="str">
        <f>VLOOKUP(Table7[[#This Row],[CID]],ALY,2,FALSE)</f>
        <v>Additional Detail &amp; Evidence</v>
      </c>
    </row>
    <row r="2959" spans="1:11" x14ac:dyDescent="0.2">
      <c r="A2959" s="8" t="str">
        <f>Table7[[#This Row],[Test No.]]&amp;Table7[[#This Row],[Section]]&amp;Table7[[#This Row],[Q. No.]]</f>
        <v>P40E33</v>
      </c>
      <c r="B2959" s="8"/>
      <c r="C2959" s="15" t="s">
        <v>110</v>
      </c>
      <c r="D2959" s="6">
        <v>33</v>
      </c>
      <c r="E2959" s="6" t="s">
        <v>31</v>
      </c>
      <c r="F2959" s="14">
        <v>2</v>
      </c>
      <c r="G2959" s="13" t="s">
        <v>57</v>
      </c>
      <c r="H2959" s="10">
        <v>6</v>
      </c>
      <c r="I2959" s="13" t="s">
        <v>42</v>
      </c>
      <c r="J2959" s="12" t="s">
        <v>521</v>
      </c>
      <c r="K2959" s="11" t="str">
        <f>VLOOKUP(Table7[[#This Row],[CID]],ALY,2,FALSE)</f>
        <v>Word Choice</v>
      </c>
    </row>
    <row r="2960" spans="1:11" x14ac:dyDescent="0.2">
      <c r="A2960" s="8" t="str">
        <f>Table7[[#This Row],[Test No.]]&amp;Table7[[#This Row],[Section]]&amp;Table7[[#This Row],[Q. No.]]</f>
        <v>P40E34</v>
      </c>
      <c r="B2960" s="8"/>
      <c r="C2960" s="15" t="s">
        <v>110</v>
      </c>
      <c r="D2960" s="6">
        <v>34</v>
      </c>
      <c r="E2960" s="6" t="s">
        <v>31</v>
      </c>
      <c r="F2960" s="14">
        <v>1</v>
      </c>
      <c r="G2960" s="14" t="s">
        <v>59</v>
      </c>
      <c r="H2960" s="14">
        <v>1</v>
      </c>
      <c r="I2960" s="14" t="s">
        <v>37</v>
      </c>
      <c r="J2960" s="12" t="s">
        <v>388</v>
      </c>
      <c r="K2960" s="11" t="str">
        <f>VLOOKUP(Table7[[#This Row],[CID]],ALY,2,FALSE)</f>
        <v>Apostrophes</v>
      </c>
    </row>
    <row r="2961" spans="1:11" x14ac:dyDescent="0.2">
      <c r="A2961" s="8" t="str">
        <f>Table7[[#This Row],[Test No.]]&amp;Table7[[#This Row],[Section]]&amp;Table7[[#This Row],[Q. No.]]</f>
        <v>P40E35</v>
      </c>
      <c r="B2961" s="8"/>
      <c r="C2961" s="15" t="s">
        <v>110</v>
      </c>
      <c r="D2961" s="6">
        <v>35</v>
      </c>
      <c r="E2961" s="6" t="s">
        <v>31</v>
      </c>
      <c r="F2961" s="14">
        <v>1</v>
      </c>
      <c r="G2961" s="14" t="s">
        <v>59</v>
      </c>
      <c r="H2961" s="14">
        <v>1</v>
      </c>
      <c r="I2961" s="14" t="s">
        <v>37</v>
      </c>
      <c r="J2961" s="12" t="s">
        <v>387</v>
      </c>
      <c r="K2961" s="11" t="str">
        <f>VLOOKUP(Table7[[#This Row],[CID]],ALY,2,FALSE)</f>
        <v>Commas</v>
      </c>
    </row>
    <row r="2962" spans="1:11" x14ac:dyDescent="0.2">
      <c r="A2962" s="8" t="str">
        <f>Table7[[#This Row],[Test No.]]&amp;Table7[[#This Row],[Section]]&amp;Table7[[#This Row],[Q. No.]]</f>
        <v>P40E36</v>
      </c>
      <c r="B2962" s="8"/>
      <c r="C2962" s="15" t="s">
        <v>110</v>
      </c>
      <c r="D2962" s="6">
        <v>36</v>
      </c>
      <c r="E2962" s="6" t="s">
        <v>31</v>
      </c>
      <c r="F2962" s="14">
        <v>1</v>
      </c>
      <c r="G2962" s="14" t="s">
        <v>59</v>
      </c>
      <c r="H2962" s="10">
        <v>3</v>
      </c>
      <c r="I2962" s="13" t="s">
        <v>39</v>
      </c>
      <c r="J2962" s="12" t="s">
        <v>402</v>
      </c>
      <c r="K2962" s="11" t="str">
        <f>VLOOKUP(Table7[[#This Row],[CID]],ALY,2,FALSE)</f>
        <v>Faulty Modifier</v>
      </c>
    </row>
    <row r="2963" spans="1:11" x14ac:dyDescent="0.2">
      <c r="A2963" s="8" t="str">
        <f>Table7[[#This Row],[Test No.]]&amp;Table7[[#This Row],[Section]]&amp;Table7[[#This Row],[Q. No.]]</f>
        <v>P40E37</v>
      </c>
      <c r="B2963" s="8"/>
      <c r="C2963" s="15" t="s">
        <v>110</v>
      </c>
      <c r="D2963" s="6">
        <v>37</v>
      </c>
      <c r="E2963" s="6" t="s">
        <v>31</v>
      </c>
      <c r="F2963" s="14">
        <v>2</v>
      </c>
      <c r="G2963" s="13" t="s">
        <v>57</v>
      </c>
      <c r="H2963" s="10">
        <v>4</v>
      </c>
      <c r="I2963" s="13" t="s">
        <v>40</v>
      </c>
      <c r="J2963" s="12" t="s">
        <v>512</v>
      </c>
      <c r="K2963" s="11" t="str">
        <f>VLOOKUP(Table7[[#This Row],[CID]],ALY,2,FALSE)</f>
        <v>Additional Detail &amp; Evidence</v>
      </c>
    </row>
    <row r="2964" spans="1:11" x14ac:dyDescent="0.2">
      <c r="A2964" s="8" t="str">
        <f>Table7[[#This Row],[Test No.]]&amp;Table7[[#This Row],[Section]]&amp;Table7[[#This Row],[Q. No.]]</f>
        <v>P40E38</v>
      </c>
      <c r="B2964" s="8"/>
      <c r="C2964" s="15" t="s">
        <v>110</v>
      </c>
      <c r="D2964" s="6">
        <v>38</v>
      </c>
      <c r="E2964" s="6" t="s">
        <v>31</v>
      </c>
      <c r="F2964" s="14">
        <v>2</v>
      </c>
      <c r="G2964" s="13" t="s">
        <v>57</v>
      </c>
      <c r="H2964" s="10">
        <v>4</v>
      </c>
      <c r="I2964" s="13" t="s">
        <v>40</v>
      </c>
      <c r="J2964" s="12" t="s">
        <v>512</v>
      </c>
      <c r="K2964" s="11" t="str">
        <f>VLOOKUP(Table7[[#This Row],[CID]],ALY,2,FALSE)</f>
        <v>Additional Detail &amp; Evidence</v>
      </c>
    </row>
    <row r="2965" spans="1:11" x14ac:dyDescent="0.2">
      <c r="A2965" s="8" t="str">
        <f>Table7[[#This Row],[Test No.]]&amp;Table7[[#This Row],[Section]]&amp;Table7[[#This Row],[Q. No.]]</f>
        <v>P40E39</v>
      </c>
      <c r="B2965" s="8"/>
      <c r="C2965" s="15" t="s">
        <v>110</v>
      </c>
      <c r="D2965" s="6">
        <v>39</v>
      </c>
      <c r="E2965" s="6" t="s">
        <v>31</v>
      </c>
      <c r="F2965" s="14">
        <v>2</v>
      </c>
      <c r="G2965" s="13" t="s">
        <v>57</v>
      </c>
      <c r="H2965" s="10">
        <v>5</v>
      </c>
      <c r="I2965" s="13" t="s">
        <v>41</v>
      </c>
      <c r="J2965" s="12" t="s">
        <v>518</v>
      </c>
      <c r="K2965" s="11" t="str">
        <f>VLOOKUP(Table7[[#This Row],[CID]],ALY,2,FALSE)</f>
        <v>Unity &amp; Coherence</v>
      </c>
    </row>
    <row r="2966" spans="1:11" x14ac:dyDescent="0.2">
      <c r="A2966" s="8" t="str">
        <f>Table7[[#This Row],[Test No.]]&amp;Table7[[#This Row],[Section]]&amp;Table7[[#This Row],[Q. No.]]</f>
        <v>P40E40</v>
      </c>
      <c r="B2966" s="8"/>
      <c r="C2966" s="15" t="s">
        <v>110</v>
      </c>
      <c r="D2966" s="6">
        <v>40</v>
      </c>
      <c r="E2966" s="6" t="s">
        <v>31</v>
      </c>
      <c r="F2966" s="14">
        <v>2</v>
      </c>
      <c r="G2966" s="13" t="s">
        <v>57</v>
      </c>
      <c r="H2966" s="10">
        <v>5</v>
      </c>
      <c r="I2966" s="13" t="s">
        <v>41</v>
      </c>
      <c r="J2966" s="12" t="s">
        <v>520</v>
      </c>
      <c r="K2966" s="11" t="str">
        <f>VLOOKUP(Table7[[#This Row],[CID]],ALY,2,FALSE)</f>
        <v>Reorganization</v>
      </c>
    </row>
    <row r="2967" spans="1:11" x14ac:dyDescent="0.2">
      <c r="A2967" s="8" t="str">
        <f>Table7[[#This Row],[Test No.]]&amp;Table7[[#This Row],[Section]]&amp;Table7[[#This Row],[Q. No.]]</f>
        <v>P40E41</v>
      </c>
      <c r="B2967" s="8"/>
      <c r="C2967" s="15" t="s">
        <v>110</v>
      </c>
      <c r="D2967" s="6">
        <v>41</v>
      </c>
      <c r="E2967" s="6" t="s">
        <v>31</v>
      </c>
      <c r="F2967" s="14">
        <v>1</v>
      </c>
      <c r="G2967" s="14" t="s">
        <v>59</v>
      </c>
      <c r="H2967" s="10">
        <v>3</v>
      </c>
      <c r="I2967" s="13" t="s">
        <v>39</v>
      </c>
      <c r="J2967" s="12" t="s">
        <v>400</v>
      </c>
      <c r="K2967" s="11" t="str">
        <f>VLOOKUP(Table7[[#This Row],[CID]],ALY,2,FALSE)</f>
        <v>Run-On Sentence</v>
      </c>
    </row>
    <row r="2968" spans="1:11" x14ac:dyDescent="0.2">
      <c r="A2968" s="8" t="str">
        <f>Table7[[#This Row],[Test No.]]&amp;Table7[[#This Row],[Section]]&amp;Table7[[#This Row],[Q. No.]]</f>
        <v>P40E42</v>
      </c>
      <c r="B2968" s="8"/>
      <c r="C2968" s="15" t="s">
        <v>110</v>
      </c>
      <c r="D2968" s="6">
        <v>42</v>
      </c>
      <c r="E2968" s="6" t="s">
        <v>31</v>
      </c>
      <c r="F2968" s="14">
        <v>1</v>
      </c>
      <c r="G2968" s="14" t="s">
        <v>59</v>
      </c>
      <c r="H2968" s="10">
        <v>2</v>
      </c>
      <c r="I2968" s="13" t="s">
        <v>38</v>
      </c>
      <c r="J2968" s="12" t="s">
        <v>397</v>
      </c>
      <c r="K2968" s="11" t="str">
        <f>VLOOKUP(Table7[[#This Row],[CID]],ALY,2,FALSE)</f>
        <v>Word Choice</v>
      </c>
    </row>
    <row r="2969" spans="1:11" x14ac:dyDescent="0.2">
      <c r="A2969" s="8" t="str">
        <f>Table7[[#This Row],[Test No.]]&amp;Table7[[#This Row],[Section]]&amp;Table7[[#This Row],[Q. No.]]</f>
        <v>P40E43</v>
      </c>
      <c r="B2969" s="8"/>
      <c r="C2969" s="15" t="s">
        <v>110</v>
      </c>
      <c r="D2969" s="6">
        <v>43</v>
      </c>
      <c r="E2969" s="6" t="s">
        <v>31</v>
      </c>
      <c r="F2969" s="14">
        <v>2</v>
      </c>
      <c r="G2969" s="13" t="s">
        <v>57</v>
      </c>
      <c r="H2969" s="10">
        <v>6</v>
      </c>
      <c r="I2969" s="13" t="s">
        <v>42</v>
      </c>
      <c r="J2969" s="12" t="s">
        <v>521</v>
      </c>
      <c r="K2969" s="11" t="str">
        <f>VLOOKUP(Table7[[#This Row],[CID]],ALY,2,FALSE)</f>
        <v>Word Choice</v>
      </c>
    </row>
    <row r="2970" spans="1:11" x14ac:dyDescent="0.2">
      <c r="A2970" s="8" t="str">
        <f>Table7[[#This Row],[Test No.]]&amp;Table7[[#This Row],[Section]]&amp;Table7[[#This Row],[Q. No.]]</f>
        <v>P40E44</v>
      </c>
      <c r="B2970" s="8"/>
      <c r="C2970" s="15" t="s">
        <v>110</v>
      </c>
      <c r="D2970" s="6">
        <v>44</v>
      </c>
      <c r="E2970" s="6" t="s">
        <v>31</v>
      </c>
      <c r="F2970" s="14">
        <v>2</v>
      </c>
      <c r="G2970" s="13" t="s">
        <v>57</v>
      </c>
      <c r="H2970" s="10">
        <v>5</v>
      </c>
      <c r="I2970" s="13" t="s">
        <v>41</v>
      </c>
      <c r="J2970" s="12" t="s">
        <v>520</v>
      </c>
      <c r="K2970" s="11" t="str">
        <f>VLOOKUP(Table7[[#This Row],[CID]],ALY,2,FALSE)</f>
        <v>Reorganization</v>
      </c>
    </row>
    <row r="2971" spans="1:11" x14ac:dyDescent="0.2">
      <c r="A2971" s="8" t="str">
        <f>Table7[[#This Row],[Test No.]]&amp;Table7[[#This Row],[Section]]&amp;Table7[[#This Row],[Q. No.]]</f>
        <v>P40E45</v>
      </c>
      <c r="B2971" s="8"/>
      <c r="C2971" s="15" t="s">
        <v>110</v>
      </c>
      <c r="D2971" s="6">
        <v>45</v>
      </c>
      <c r="E2971" s="6" t="s">
        <v>31</v>
      </c>
      <c r="F2971" s="14">
        <v>2</v>
      </c>
      <c r="G2971" s="13" t="s">
        <v>57</v>
      </c>
      <c r="H2971" s="10">
        <v>4</v>
      </c>
      <c r="I2971" s="13" t="s">
        <v>40</v>
      </c>
      <c r="J2971" s="12" t="s">
        <v>513</v>
      </c>
      <c r="K2971" s="11" t="str">
        <f>VLOOKUP(Table7[[#This Row],[CID]],ALY,2,FALSE)</f>
        <v>Writer's Goal</v>
      </c>
    </row>
    <row r="2972" spans="1:11" x14ac:dyDescent="0.2">
      <c r="A2972" s="8" t="str">
        <f>Table7[[#This Row],[Test No.]]&amp;Table7[[#This Row],[Section]]&amp;Table7[[#This Row],[Q. No.]]</f>
        <v>P40E46</v>
      </c>
      <c r="B2972" s="8"/>
      <c r="C2972" s="15" t="s">
        <v>110</v>
      </c>
      <c r="D2972" s="6">
        <v>46</v>
      </c>
      <c r="E2972" s="6" t="s">
        <v>31</v>
      </c>
      <c r="F2972" s="14">
        <v>1</v>
      </c>
      <c r="G2972" s="14" t="s">
        <v>59</v>
      </c>
      <c r="H2972" s="10">
        <v>2</v>
      </c>
      <c r="I2972" s="13" t="s">
        <v>38</v>
      </c>
      <c r="J2972" s="12" t="s">
        <v>398</v>
      </c>
      <c r="K2972" s="11" t="str">
        <f>VLOOKUP(Table7[[#This Row],[CID]],ALY,2,FALSE)</f>
        <v>Idioms</v>
      </c>
    </row>
    <row r="2973" spans="1:11" x14ac:dyDescent="0.2">
      <c r="A2973" s="8" t="str">
        <f>Table7[[#This Row],[Test No.]]&amp;Table7[[#This Row],[Section]]&amp;Table7[[#This Row],[Q. No.]]</f>
        <v>P40E47</v>
      </c>
      <c r="B2973" s="8"/>
      <c r="C2973" s="15" t="s">
        <v>110</v>
      </c>
      <c r="D2973" s="6">
        <v>47</v>
      </c>
      <c r="E2973" s="6" t="s">
        <v>31</v>
      </c>
      <c r="F2973" s="14">
        <v>1</v>
      </c>
      <c r="G2973" s="14" t="s">
        <v>59</v>
      </c>
      <c r="H2973" s="10">
        <v>2</v>
      </c>
      <c r="I2973" s="13" t="s">
        <v>38</v>
      </c>
      <c r="J2973" s="12" t="s">
        <v>398</v>
      </c>
      <c r="K2973" s="11" t="str">
        <f>VLOOKUP(Table7[[#This Row],[CID]],ALY,2,FALSE)</f>
        <v>Idioms</v>
      </c>
    </row>
    <row r="2974" spans="1:11" x14ac:dyDescent="0.2">
      <c r="A2974" s="8" t="str">
        <f>Table7[[#This Row],[Test No.]]&amp;Table7[[#This Row],[Section]]&amp;Table7[[#This Row],[Q. No.]]</f>
        <v>P40E48</v>
      </c>
      <c r="B2974" s="8"/>
      <c r="C2974" s="15" t="s">
        <v>110</v>
      </c>
      <c r="D2974" s="6">
        <v>48</v>
      </c>
      <c r="E2974" s="6" t="s">
        <v>31</v>
      </c>
      <c r="F2974" s="14">
        <v>2</v>
      </c>
      <c r="G2974" s="13" t="s">
        <v>57</v>
      </c>
      <c r="H2974" s="10">
        <v>6</v>
      </c>
      <c r="I2974" s="13" t="s">
        <v>42</v>
      </c>
      <c r="J2974" s="12" t="s">
        <v>521</v>
      </c>
      <c r="K2974" s="11" t="str">
        <f>VLOOKUP(Table7[[#This Row],[CID]],ALY,2,FALSE)</f>
        <v>Word Choice</v>
      </c>
    </row>
    <row r="2975" spans="1:11" x14ac:dyDescent="0.2">
      <c r="A2975" s="8" t="str">
        <f>Table7[[#This Row],[Test No.]]&amp;Table7[[#This Row],[Section]]&amp;Table7[[#This Row],[Q. No.]]</f>
        <v>P40E49</v>
      </c>
      <c r="B2975" s="8"/>
      <c r="C2975" s="15" t="s">
        <v>110</v>
      </c>
      <c r="D2975" s="6">
        <v>49</v>
      </c>
      <c r="E2975" s="6" t="s">
        <v>31</v>
      </c>
      <c r="F2975" s="14">
        <v>2</v>
      </c>
      <c r="G2975" s="13" t="s">
        <v>57</v>
      </c>
      <c r="H2975" s="10">
        <v>4</v>
      </c>
      <c r="I2975" s="13" t="s">
        <v>40</v>
      </c>
      <c r="J2975" s="12" t="s">
        <v>516</v>
      </c>
      <c r="K2975" s="11" t="str">
        <f>VLOOKUP(Table7[[#This Row],[CID]],ALY,2,FALSE)</f>
        <v>Transitions &amp; Topic Sentences</v>
      </c>
    </row>
    <row r="2976" spans="1:11" x14ac:dyDescent="0.2">
      <c r="A2976" s="8" t="str">
        <f>Table7[[#This Row],[Test No.]]&amp;Table7[[#This Row],[Section]]&amp;Table7[[#This Row],[Q. No.]]</f>
        <v>P40E50</v>
      </c>
      <c r="B2976" s="8"/>
      <c r="C2976" s="15" t="s">
        <v>110</v>
      </c>
      <c r="D2976" s="6">
        <v>50</v>
      </c>
      <c r="E2976" s="6" t="s">
        <v>31</v>
      </c>
      <c r="F2976" s="14">
        <v>1</v>
      </c>
      <c r="G2976" s="14" t="s">
        <v>59</v>
      </c>
      <c r="H2976" s="14">
        <v>1</v>
      </c>
      <c r="I2976" s="14" t="s">
        <v>37</v>
      </c>
      <c r="J2976" s="12" t="s">
        <v>388</v>
      </c>
      <c r="K2976" s="11" t="str">
        <f>VLOOKUP(Table7[[#This Row],[CID]],ALY,2,FALSE)</f>
        <v>Apostrophes</v>
      </c>
    </row>
    <row r="2977" spans="1:11" x14ac:dyDescent="0.2">
      <c r="A2977" s="8" t="str">
        <f>Table7[[#This Row],[Test No.]]&amp;Table7[[#This Row],[Section]]&amp;Table7[[#This Row],[Q. No.]]</f>
        <v>P40E51</v>
      </c>
      <c r="B2977" s="8"/>
      <c r="C2977" s="15" t="s">
        <v>110</v>
      </c>
      <c r="D2977" s="6">
        <v>51</v>
      </c>
      <c r="E2977" s="6" t="s">
        <v>31</v>
      </c>
      <c r="F2977" s="14">
        <v>2</v>
      </c>
      <c r="G2977" s="13" t="s">
        <v>57</v>
      </c>
      <c r="H2977" s="10">
        <v>6</v>
      </c>
      <c r="I2977" s="13" t="s">
        <v>42</v>
      </c>
      <c r="J2977" s="12" t="s">
        <v>523</v>
      </c>
      <c r="K2977" s="11" t="str">
        <f>VLOOKUP(Table7[[#This Row],[CID]],ALY,2,FALSE)</f>
        <v>Avoiding Ambiguity &amp; Redundancy</v>
      </c>
    </row>
    <row r="2978" spans="1:11" x14ac:dyDescent="0.2">
      <c r="A2978" s="8" t="str">
        <f>Table7[[#This Row],[Test No.]]&amp;Table7[[#This Row],[Section]]&amp;Table7[[#This Row],[Q. No.]]</f>
        <v>P40E52</v>
      </c>
      <c r="B2978" s="8"/>
      <c r="C2978" s="15" t="s">
        <v>110</v>
      </c>
      <c r="D2978" s="6">
        <v>52</v>
      </c>
      <c r="E2978" s="6" t="s">
        <v>31</v>
      </c>
      <c r="F2978" s="14">
        <v>1</v>
      </c>
      <c r="G2978" s="14" t="s">
        <v>59</v>
      </c>
      <c r="H2978" s="14">
        <v>1</v>
      </c>
      <c r="I2978" s="14" t="s">
        <v>37</v>
      </c>
      <c r="J2978" s="12" t="s">
        <v>387</v>
      </c>
      <c r="K2978" s="11" t="str">
        <f>VLOOKUP(Table7[[#This Row],[CID]],ALY,2,FALSE)</f>
        <v>Commas</v>
      </c>
    </row>
    <row r="2979" spans="1:11" x14ac:dyDescent="0.2">
      <c r="A2979" s="8" t="str">
        <f>Table7[[#This Row],[Test No.]]&amp;Table7[[#This Row],[Section]]&amp;Table7[[#This Row],[Q. No.]]</f>
        <v>P40E53</v>
      </c>
      <c r="B2979" s="8"/>
      <c r="C2979" s="15" t="s">
        <v>110</v>
      </c>
      <c r="D2979" s="6">
        <v>53</v>
      </c>
      <c r="E2979" s="6" t="s">
        <v>31</v>
      </c>
      <c r="F2979" s="14">
        <v>1</v>
      </c>
      <c r="G2979" s="14" t="s">
        <v>59</v>
      </c>
      <c r="H2979" s="10">
        <v>2</v>
      </c>
      <c r="I2979" s="13" t="s">
        <v>38</v>
      </c>
      <c r="J2979" s="12" t="s">
        <v>394</v>
      </c>
      <c r="K2979" s="11" t="str">
        <f>VLOOKUP(Table7[[#This Row],[CID]],ALY,2,FALSE)</f>
        <v>Pronouns</v>
      </c>
    </row>
    <row r="2980" spans="1:11" x14ac:dyDescent="0.2">
      <c r="A2980" s="8" t="str">
        <f>Table7[[#This Row],[Test No.]]&amp;Table7[[#This Row],[Section]]&amp;Table7[[#This Row],[Q. No.]]</f>
        <v>P40E54</v>
      </c>
      <c r="B2980" s="8"/>
      <c r="C2980" s="15" t="s">
        <v>110</v>
      </c>
      <c r="D2980" s="6">
        <v>54</v>
      </c>
      <c r="E2980" s="6" t="s">
        <v>31</v>
      </c>
      <c r="F2980" s="14">
        <v>2</v>
      </c>
      <c r="G2980" s="13" t="s">
        <v>57</v>
      </c>
      <c r="H2980" s="10">
        <v>4</v>
      </c>
      <c r="I2980" s="13" t="s">
        <v>40</v>
      </c>
      <c r="J2980" s="12" t="s">
        <v>516</v>
      </c>
      <c r="K2980" s="11" t="str">
        <f>VLOOKUP(Table7[[#This Row],[CID]],ALY,2,FALSE)</f>
        <v>Transitions &amp; Topic Sentences</v>
      </c>
    </row>
    <row r="2981" spans="1:11" x14ac:dyDescent="0.2">
      <c r="A2981" s="8" t="str">
        <f>Table7[[#This Row],[Test No.]]&amp;Table7[[#This Row],[Section]]&amp;Table7[[#This Row],[Q. No.]]</f>
        <v>P40E55</v>
      </c>
      <c r="B2981" s="8"/>
      <c r="C2981" s="15" t="s">
        <v>110</v>
      </c>
      <c r="D2981" s="6">
        <v>55</v>
      </c>
      <c r="E2981" s="6" t="s">
        <v>31</v>
      </c>
      <c r="F2981" s="14">
        <v>1</v>
      </c>
      <c r="G2981" s="14" t="s">
        <v>59</v>
      </c>
      <c r="H2981" s="10">
        <v>3</v>
      </c>
      <c r="I2981" s="13" t="s">
        <v>39</v>
      </c>
      <c r="J2981" s="12" t="s">
        <v>402</v>
      </c>
      <c r="K2981" s="11" t="str">
        <f>VLOOKUP(Table7[[#This Row],[CID]],ALY,2,FALSE)</f>
        <v>Faulty Modifier</v>
      </c>
    </row>
    <row r="2982" spans="1:11" x14ac:dyDescent="0.2">
      <c r="A2982" s="8" t="str">
        <f>Table7[[#This Row],[Test No.]]&amp;Table7[[#This Row],[Section]]&amp;Table7[[#This Row],[Q. No.]]</f>
        <v>P40E56</v>
      </c>
      <c r="B2982" s="8"/>
      <c r="C2982" s="15" t="s">
        <v>110</v>
      </c>
      <c r="D2982" s="6">
        <v>56</v>
      </c>
      <c r="E2982" s="6" t="s">
        <v>31</v>
      </c>
      <c r="F2982" s="14">
        <v>2</v>
      </c>
      <c r="G2982" s="13" t="s">
        <v>57</v>
      </c>
      <c r="H2982" s="10">
        <v>6</v>
      </c>
      <c r="I2982" s="13" t="s">
        <v>42</v>
      </c>
      <c r="J2982" s="12" t="s">
        <v>521</v>
      </c>
      <c r="K2982" s="11" t="str">
        <f>VLOOKUP(Table7[[#This Row],[CID]],ALY,2,FALSE)</f>
        <v>Word Choice</v>
      </c>
    </row>
    <row r="2983" spans="1:11" x14ac:dyDescent="0.2">
      <c r="A2983" s="8" t="str">
        <f>Table7[[#This Row],[Test No.]]&amp;Table7[[#This Row],[Section]]&amp;Table7[[#This Row],[Q. No.]]</f>
        <v>P40E57</v>
      </c>
      <c r="B2983" s="8"/>
      <c r="C2983" s="15" t="s">
        <v>110</v>
      </c>
      <c r="D2983" s="6">
        <v>57</v>
      </c>
      <c r="E2983" s="6" t="s">
        <v>31</v>
      </c>
      <c r="F2983" s="14">
        <v>1</v>
      </c>
      <c r="G2983" s="14" t="s">
        <v>59</v>
      </c>
      <c r="H2983" s="10">
        <v>2</v>
      </c>
      <c r="I2983" s="13" t="s">
        <v>38</v>
      </c>
      <c r="J2983" s="12" t="s">
        <v>395</v>
      </c>
      <c r="K2983" s="11" t="str">
        <f>VLOOKUP(Table7[[#This Row],[CID]],ALY,2,FALSE)</f>
        <v>Verb Forms/Tense Agreement</v>
      </c>
    </row>
    <row r="2984" spans="1:11" x14ac:dyDescent="0.2">
      <c r="A2984" s="8" t="str">
        <f>Table7[[#This Row],[Test No.]]&amp;Table7[[#This Row],[Section]]&amp;Table7[[#This Row],[Q. No.]]</f>
        <v>P40E58</v>
      </c>
      <c r="B2984" s="8"/>
      <c r="C2984" s="15" t="s">
        <v>110</v>
      </c>
      <c r="D2984" s="6">
        <v>58</v>
      </c>
      <c r="E2984" s="6" t="s">
        <v>31</v>
      </c>
      <c r="F2984" s="14">
        <v>2</v>
      </c>
      <c r="G2984" s="13" t="s">
        <v>57</v>
      </c>
      <c r="H2984" s="10">
        <v>5</v>
      </c>
      <c r="I2984" s="13" t="s">
        <v>41</v>
      </c>
      <c r="J2984" s="12" t="s">
        <v>518</v>
      </c>
      <c r="K2984" s="11" t="str">
        <f>VLOOKUP(Table7[[#This Row],[CID]],ALY,2,FALSE)</f>
        <v>Unity &amp; Coherence</v>
      </c>
    </row>
    <row r="2985" spans="1:11" x14ac:dyDescent="0.2">
      <c r="A2985" s="8" t="str">
        <f>Table7[[#This Row],[Test No.]]&amp;Table7[[#This Row],[Section]]&amp;Table7[[#This Row],[Q. No.]]</f>
        <v>P40E59</v>
      </c>
      <c r="B2985" s="8"/>
      <c r="C2985" s="15" t="s">
        <v>110</v>
      </c>
      <c r="D2985" s="6">
        <v>59</v>
      </c>
      <c r="E2985" s="6" t="s">
        <v>31</v>
      </c>
      <c r="F2985" s="14">
        <v>1</v>
      </c>
      <c r="G2985" s="14" t="s">
        <v>59</v>
      </c>
      <c r="H2985" s="10">
        <v>2</v>
      </c>
      <c r="I2985" s="13" t="s">
        <v>38</v>
      </c>
      <c r="J2985" s="12" t="s">
        <v>393</v>
      </c>
      <c r="K2985" s="11" t="str">
        <f>VLOOKUP(Table7[[#This Row],[CID]],ALY,2,FALSE)</f>
        <v>SVA</v>
      </c>
    </row>
    <row r="2986" spans="1:11" x14ac:dyDescent="0.2">
      <c r="A2986" s="8" t="str">
        <f>Table7[[#This Row],[Test No.]]&amp;Table7[[#This Row],[Section]]&amp;Table7[[#This Row],[Q. No.]]</f>
        <v>P40E60</v>
      </c>
      <c r="B2986" s="8"/>
      <c r="C2986" s="15" t="s">
        <v>110</v>
      </c>
      <c r="D2986" s="6">
        <v>60</v>
      </c>
      <c r="E2986" s="6" t="s">
        <v>31</v>
      </c>
      <c r="F2986" s="14">
        <v>2</v>
      </c>
      <c r="G2986" s="13" t="s">
        <v>57</v>
      </c>
      <c r="H2986" s="10">
        <v>4</v>
      </c>
      <c r="I2986" s="13" t="s">
        <v>40</v>
      </c>
      <c r="J2986" s="12" t="s">
        <v>513</v>
      </c>
      <c r="K2986" s="11" t="str">
        <f>VLOOKUP(Table7[[#This Row],[CID]],ALY,2,FALSE)</f>
        <v>Writer's Goal</v>
      </c>
    </row>
    <row r="2987" spans="1:11" x14ac:dyDescent="0.2">
      <c r="A2987" s="8" t="str">
        <f>Table7[[#This Row],[Test No.]]&amp;Table7[[#This Row],[Section]]&amp;Table7[[#This Row],[Q. No.]]</f>
        <v>P40E61</v>
      </c>
      <c r="B2987" s="8"/>
      <c r="C2987" s="15" t="s">
        <v>110</v>
      </c>
      <c r="D2987" s="6">
        <v>61</v>
      </c>
      <c r="E2987" s="6" t="s">
        <v>31</v>
      </c>
      <c r="F2987" s="14">
        <v>2</v>
      </c>
      <c r="G2987" s="13" t="s">
        <v>57</v>
      </c>
      <c r="H2987" s="10">
        <v>6</v>
      </c>
      <c r="I2987" s="13" t="s">
        <v>42</v>
      </c>
      <c r="J2987" s="12" t="s">
        <v>522</v>
      </c>
      <c r="K2987" s="11" t="str">
        <f>VLOOKUP(Table7[[#This Row],[CID]],ALY,2,FALSE)</f>
        <v>Effectiveness</v>
      </c>
    </row>
    <row r="2988" spans="1:11" x14ac:dyDescent="0.2">
      <c r="A2988" s="8" t="str">
        <f>Table7[[#This Row],[Test No.]]&amp;Table7[[#This Row],[Section]]&amp;Table7[[#This Row],[Q. No.]]</f>
        <v>P40E62</v>
      </c>
      <c r="B2988" s="8"/>
      <c r="C2988" s="15" t="s">
        <v>110</v>
      </c>
      <c r="D2988" s="6">
        <v>62</v>
      </c>
      <c r="E2988" s="6" t="s">
        <v>31</v>
      </c>
      <c r="F2988" s="14">
        <v>2</v>
      </c>
      <c r="G2988" s="13" t="s">
        <v>57</v>
      </c>
      <c r="H2988" s="10">
        <v>6</v>
      </c>
      <c r="I2988" s="13" t="s">
        <v>42</v>
      </c>
      <c r="J2988" s="12" t="s">
        <v>522</v>
      </c>
      <c r="K2988" s="11" t="str">
        <f>VLOOKUP(Table7[[#This Row],[CID]],ALY,2,FALSE)</f>
        <v>Effectiveness</v>
      </c>
    </row>
    <row r="2989" spans="1:11" x14ac:dyDescent="0.2">
      <c r="A2989" s="8" t="str">
        <f>Table7[[#This Row],[Test No.]]&amp;Table7[[#This Row],[Section]]&amp;Table7[[#This Row],[Q. No.]]</f>
        <v>P40E63</v>
      </c>
      <c r="B2989" s="8"/>
      <c r="C2989" s="15" t="s">
        <v>110</v>
      </c>
      <c r="D2989" s="6">
        <v>63</v>
      </c>
      <c r="E2989" s="6" t="s">
        <v>31</v>
      </c>
      <c r="F2989" s="14">
        <v>1</v>
      </c>
      <c r="G2989" s="14" t="s">
        <v>59</v>
      </c>
      <c r="H2989" s="14">
        <v>1</v>
      </c>
      <c r="I2989" s="14" t="s">
        <v>37</v>
      </c>
      <c r="J2989" s="12" t="s">
        <v>390</v>
      </c>
      <c r="K2989" s="11" t="str">
        <f>VLOOKUP(Table7[[#This Row],[CID]],ALY,2,FALSE)</f>
        <v>Semicolons</v>
      </c>
    </row>
    <row r="2990" spans="1:11" x14ac:dyDescent="0.2">
      <c r="A2990" s="8" t="str">
        <f>Table7[[#This Row],[Test No.]]&amp;Table7[[#This Row],[Section]]&amp;Table7[[#This Row],[Q. No.]]</f>
        <v>P40E64</v>
      </c>
      <c r="B2990" s="8"/>
      <c r="C2990" s="15" t="s">
        <v>110</v>
      </c>
      <c r="D2990" s="6">
        <v>64</v>
      </c>
      <c r="E2990" s="6" t="s">
        <v>31</v>
      </c>
      <c r="F2990" s="14">
        <v>1</v>
      </c>
      <c r="G2990" s="14" t="s">
        <v>59</v>
      </c>
      <c r="H2990" s="10">
        <v>3</v>
      </c>
      <c r="I2990" s="13" t="s">
        <v>39</v>
      </c>
      <c r="J2990" s="12" t="s">
        <v>402</v>
      </c>
      <c r="K2990" s="11" t="str">
        <f>VLOOKUP(Table7[[#This Row],[CID]],ALY,2,FALSE)</f>
        <v>Faulty Modifier</v>
      </c>
    </row>
    <row r="2991" spans="1:11" x14ac:dyDescent="0.2">
      <c r="A2991" s="8" t="str">
        <f>Table7[[#This Row],[Test No.]]&amp;Table7[[#This Row],[Section]]&amp;Table7[[#This Row],[Q. No.]]</f>
        <v>P40E65</v>
      </c>
      <c r="B2991" s="8"/>
      <c r="C2991" s="15" t="s">
        <v>110</v>
      </c>
      <c r="D2991" s="6">
        <v>65</v>
      </c>
      <c r="E2991" s="6" t="s">
        <v>31</v>
      </c>
      <c r="F2991" s="14">
        <v>1</v>
      </c>
      <c r="G2991" s="14" t="s">
        <v>59</v>
      </c>
      <c r="H2991" s="10">
        <v>3</v>
      </c>
      <c r="I2991" s="13" t="s">
        <v>39</v>
      </c>
      <c r="J2991" s="12" t="s">
        <v>400</v>
      </c>
      <c r="K2991" s="11" t="str">
        <f>VLOOKUP(Table7[[#This Row],[CID]],ALY,2,FALSE)</f>
        <v>Run-On Sentence</v>
      </c>
    </row>
    <row r="2992" spans="1:11" x14ac:dyDescent="0.2">
      <c r="A2992" s="8" t="str">
        <f>Table7[[#This Row],[Test No.]]&amp;Table7[[#This Row],[Section]]&amp;Table7[[#This Row],[Q. No.]]</f>
        <v>P40E66</v>
      </c>
      <c r="B2992" s="8"/>
      <c r="C2992" s="15" t="s">
        <v>110</v>
      </c>
      <c r="D2992" s="6">
        <v>66</v>
      </c>
      <c r="E2992" s="6" t="s">
        <v>31</v>
      </c>
      <c r="F2992" s="14">
        <v>1</v>
      </c>
      <c r="G2992" s="14" t="s">
        <v>59</v>
      </c>
      <c r="H2992" s="10">
        <v>2</v>
      </c>
      <c r="I2992" s="13" t="s">
        <v>38</v>
      </c>
      <c r="J2992" s="12" t="s">
        <v>395</v>
      </c>
      <c r="K2992" s="11" t="str">
        <f>VLOOKUP(Table7[[#This Row],[CID]],ALY,2,FALSE)</f>
        <v>Verb Forms/Tense Agreement</v>
      </c>
    </row>
    <row r="2993" spans="1:11" x14ac:dyDescent="0.2">
      <c r="A2993" s="8" t="str">
        <f>Table7[[#This Row],[Test No.]]&amp;Table7[[#This Row],[Section]]&amp;Table7[[#This Row],[Q. No.]]</f>
        <v>P40E67</v>
      </c>
      <c r="B2993" s="8"/>
      <c r="C2993" s="15" t="s">
        <v>110</v>
      </c>
      <c r="D2993" s="6">
        <v>67</v>
      </c>
      <c r="E2993" s="6" t="s">
        <v>31</v>
      </c>
      <c r="F2993" s="14">
        <v>1</v>
      </c>
      <c r="G2993" s="14" t="s">
        <v>59</v>
      </c>
      <c r="H2993" s="10">
        <v>2</v>
      </c>
      <c r="I2993" s="13" t="s">
        <v>38</v>
      </c>
      <c r="J2993" s="12" t="s">
        <v>398</v>
      </c>
      <c r="K2993" s="11" t="str">
        <f>VLOOKUP(Table7[[#This Row],[CID]],ALY,2,FALSE)</f>
        <v>Idioms</v>
      </c>
    </row>
    <row r="2994" spans="1:11" x14ac:dyDescent="0.2">
      <c r="A2994" s="8" t="str">
        <f>Table7[[#This Row],[Test No.]]&amp;Table7[[#This Row],[Section]]&amp;Table7[[#This Row],[Q. No.]]</f>
        <v>P40E68</v>
      </c>
      <c r="B2994" s="8"/>
      <c r="C2994" s="15" t="s">
        <v>110</v>
      </c>
      <c r="D2994" s="6">
        <v>68</v>
      </c>
      <c r="E2994" s="6" t="s">
        <v>31</v>
      </c>
      <c r="F2994" s="14">
        <v>2</v>
      </c>
      <c r="G2994" s="13" t="s">
        <v>57</v>
      </c>
      <c r="H2994" s="10">
        <v>6</v>
      </c>
      <c r="I2994" s="13" t="s">
        <v>42</v>
      </c>
      <c r="J2994" s="12" t="s">
        <v>521</v>
      </c>
      <c r="K2994" s="11" t="str">
        <f>VLOOKUP(Table7[[#This Row],[CID]],ALY,2,FALSE)</f>
        <v>Word Choice</v>
      </c>
    </row>
    <row r="2995" spans="1:11" x14ac:dyDescent="0.2">
      <c r="A2995" s="8" t="str">
        <f>Table7[[#This Row],[Test No.]]&amp;Table7[[#This Row],[Section]]&amp;Table7[[#This Row],[Q. No.]]</f>
        <v>P40E69</v>
      </c>
      <c r="B2995" s="8"/>
      <c r="C2995" s="15" t="s">
        <v>110</v>
      </c>
      <c r="D2995" s="6">
        <v>69</v>
      </c>
      <c r="E2995" s="6" t="s">
        <v>31</v>
      </c>
      <c r="F2995" s="14">
        <v>2</v>
      </c>
      <c r="G2995" s="13" t="s">
        <v>57</v>
      </c>
      <c r="H2995" s="10">
        <v>5</v>
      </c>
      <c r="I2995" s="13" t="s">
        <v>41</v>
      </c>
      <c r="J2995" s="12" t="s">
        <v>518</v>
      </c>
      <c r="K2995" s="11" t="str">
        <f>VLOOKUP(Table7[[#This Row],[CID]],ALY,2,FALSE)</f>
        <v>Unity &amp; Coherence</v>
      </c>
    </row>
    <row r="2996" spans="1:11" x14ac:dyDescent="0.2">
      <c r="A2996" s="8" t="str">
        <f>Table7[[#This Row],[Test No.]]&amp;Table7[[#This Row],[Section]]&amp;Table7[[#This Row],[Q. No.]]</f>
        <v>P40E70</v>
      </c>
      <c r="B2996" s="8"/>
      <c r="C2996" s="15" t="s">
        <v>110</v>
      </c>
      <c r="D2996" s="6">
        <v>70</v>
      </c>
      <c r="E2996" s="6" t="s">
        <v>31</v>
      </c>
      <c r="F2996" s="14">
        <v>1</v>
      </c>
      <c r="G2996" s="14" t="s">
        <v>59</v>
      </c>
      <c r="H2996" s="10">
        <v>2</v>
      </c>
      <c r="I2996" s="13" t="s">
        <v>38</v>
      </c>
      <c r="J2996" s="12" t="s">
        <v>397</v>
      </c>
      <c r="K2996" s="11" t="str">
        <f>VLOOKUP(Table7[[#This Row],[CID]],ALY,2,FALSE)</f>
        <v>Word Choice</v>
      </c>
    </row>
    <row r="2997" spans="1:11" x14ac:dyDescent="0.2">
      <c r="A2997" s="8" t="str">
        <f>Table7[[#This Row],[Test No.]]&amp;Table7[[#This Row],[Section]]&amp;Table7[[#This Row],[Q. No.]]</f>
        <v>P40E71</v>
      </c>
      <c r="B2997" s="8"/>
      <c r="C2997" s="15" t="s">
        <v>110</v>
      </c>
      <c r="D2997" s="6">
        <v>71</v>
      </c>
      <c r="E2997" s="6" t="s">
        <v>31</v>
      </c>
      <c r="F2997" s="14">
        <v>2</v>
      </c>
      <c r="G2997" s="13" t="s">
        <v>57</v>
      </c>
      <c r="H2997" s="10">
        <v>5</v>
      </c>
      <c r="I2997" s="13" t="s">
        <v>41</v>
      </c>
      <c r="J2997" s="12" t="s">
        <v>520</v>
      </c>
      <c r="K2997" s="11" t="str">
        <f>VLOOKUP(Table7[[#This Row],[CID]],ALY,2,FALSE)</f>
        <v>Reorganization</v>
      </c>
    </row>
    <row r="2998" spans="1:11" x14ac:dyDescent="0.2">
      <c r="A2998" s="8" t="str">
        <f>Table7[[#This Row],[Test No.]]&amp;Table7[[#This Row],[Section]]&amp;Table7[[#This Row],[Q. No.]]</f>
        <v>P40E72</v>
      </c>
      <c r="B2998" s="8"/>
      <c r="C2998" s="15" t="s">
        <v>110</v>
      </c>
      <c r="D2998" s="6">
        <v>72</v>
      </c>
      <c r="E2998" s="6" t="s">
        <v>31</v>
      </c>
      <c r="F2998" s="14">
        <v>1</v>
      </c>
      <c r="G2998" s="14" t="s">
        <v>59</v>
      </c>
      <c r="H2998" s="10">
        <v>3</v>
      </c>
      <c r="I2998" s="13" t="s">
        <v>39</v>
      </c>
      <c r="J2998" s="12" t="s">
        <v>400</v>
      </c>
      <c r="K2998" s="11" t="str">
        <f>VLOOKUP(Table7[[#This Row],[CID]],ALY,2,FALSE)</f>
        <v>Run-On Sentence</v>
      </c>
    </row>
    <row r="2999" spans="1:11" x14ac:dyDescent="0.2">
      <c r="A2999" s="8" t="str">
        <f>Table7[[#This Row],[Test No.]]&amp;Table7[[#This Row],[Section]]&amp;Table7[[#This Row],[Q. No.]]</f>
        <v>P40E73</v>
      </c>
      <c r="B2999" s="8"/>
      <c r="C2999" s="15" t="s">
        <v>110</v>
      </c>
      <c r="D2999" s="6">
        <v>73</v>
      </c>
      <c r="E2999" s="6" t="s">
        <v>31</v>
      </c>
      <c r="F2999" s="14">
        <v>1</v>
      </c>
      <c r="G2999" s="14" t="s">
        <v>59</v>
      </c>
      <c r="H2999" s="10">
        <v>2</v>
      </c>
      <c r="I2999" s="13" t="s">
        <v>38</v>
      </c>
      <c r="J2999" s="12" t="s">
        <v>393</v>
      </c>
      <c r="K2999" s="11" t="str">
        <f>VLOOKUP(Table7[[#This Row],[CID]],ALY,2,FALSE)</f>
        <v>SVA</v>
      </c>
    </row>
    <row r="3000" spans="1:11" x14ac:dyDescent="0.2">
      <c r="A3000" s="8" t="str">
        <f>Table7[[#This Row],[Test No.]]&amp;Table7[[#This Row],[Section]]&amp;Table7[[#This Row],[Q. No.]]</f>
        <v>P40E74</v>
      </c>
      <c r="B3000" s="8"/>
      <c r="C3000" s="15" t="s">
        <v>110</v>
      </c>
      <c r="D3000" s="6">
        <v>74</v>
      </c>
      <c r="E3000" s="6" t="s">
        <v>31</v>
      </c>
      <c r="F3000" s="14">
        <v>2</v>
      </c>
      <c r="G3000" s="13" t="s">
        <v>57</v>
      </c>
      <c r="H3000" s="10">
        <v>6</v>
      </c>
      <c r="I3000" s="13" t="s">
        <v>42</v>
      </c>
      <c r="J3000" s="12" t="s">
        <v>521</v>
      </c>
      <c r="K3000" s="11" t="str">
        <f>VLOOKUP(Table7[[#This Row],[CID]],ALY,2,FALSE)</f>
        <v>Word Choice</v>
      </c>
    </row>
    <row r="3001" spans="1:11" x14ac:dyDescent="0.2">
      <c r="A3001" s="8" t="str">
        <f>Table7[[#This Row],[Test No.]]&amp;Table7[[#This Row],[Section]]&amp;Table7[[#This Row],[Q. No.]]</f>
        <v>P40E75</v>
      </c>
      <c r="B3001" s="8"/>
      <c r="C3001" s="15" t="s">
        <v>110</v>
      </c>
      <c r="D3001" s="6">
        <v>75</v>
      </c>
      <c r="E3001" s="6" t="s">
        <v>31</v>
      </c>
      <c r="F3001" s="14">
        <v>1</v>
      </c>
      <c r="G3001" s="14" t="s">
        <v>59</v>
      </c>
      <c r="H3001" s="10">
        <v>2</v>
      </c>
      <c r="I3001" s="13" t="s">
        <v>38</v>
      </c>
      <c r="J3001" s="12" t="s">
        <v>397</v>
      </c>
      <c r="K3001" s="11" t="str">
        <f>VLOOKUP(Table7[[#This Row],[CID]],ALY,2,FALSE)</f>
        <v>Word Choice</v>
      </c>
    </row>
    <row r="3002" spans="1:11" x14ac:dyDescent="0.2">
      <c r="A3002" s="8" t="str">
        <f>Table7[[#This Row],[Test No.]]&amp;Table7[[#This Row],[Section]]&amp;Table7[[#This Row],[Q. No.]]</f>
        <v>P41E1</v>
      </c>
      <c r="B3002" s="8"/>
      <c r="C3002" s="16" t="s">
        <v>109</v>
      </c>
      <c r="D3002" s="6">
        <v>1</v>
      </c>
      <c r="E3002" s="6" t="s">
        <v>31</v>
      </c>
      <c r="F3002" s="14">
        <v>2</v>
      </c>
      <c r="G3002" s="13" t="s">
        <v>57</v>
      </c>
      <c r="H3002" s="10">
        <v>5</v>
      </c>
      <c r="I3002" s="13" t="s">
        <v>41</v>
      </c>
      <c r="J3002" s="14" t="s">
        <v>518</v>
      </c>
      <c r="K3002" s="13" t="str">
        <f>VLOOKUP(Table7[[#This Row],[CID]],ALY,2,FALSE)</f>
        <v>Unity &amp; Coherence</v>
      </c>
    </row>
    <row r="3003" spans="1:11" x14ac:dyDescent="0.2">
      <c r="A3003" s="8" t="str">
        <f>Table7[[#This Row],[Test No.]]&amp;Table7[[#This Row],[Section]]&amp;Table7[[#This Row],[Q. No.]]</f>
        <v>P41E2</v>
      </c>
      <c r="B3003" s="8"/>
      <c r="C3003" s="15" t="s">
        <v>109</v>
      </c>
      <c r="D3003" s="6">
        <v>2</v>
      </c>
      <c r="E3003" s="6" t="s">
        <v>31</v>
      </c>
      <c r="F3003" s="14">
        <v>1</v>
      </c>
      <c r="G3003" s="14" t="s">
        <v>59</v>
      </c>
      <c r="H3003" s="10">
        <v>3</v>
      </c>
      <c r="I3003" s="13" t="s">
        <v>39</v>
      </c>
      <c r="J3003" s="12" t="s">
        <v>402</v>
      </c>
      <c r="K3003" s="11" t="str">
        <f>VLOOKUP(Table7[[#This Row],[CID]],ALY,2,FALSE)</f>
        <v>Faulty Modifier</v>
      </c>
    </row>
    <row r="3004" spans="1:11" x14ac:dyDescent="0.2">
      <c r="A3004" s="8" t="str">
        <f>Table7[[#This Row],[Test No.]]&amp;Table7[[#This Row],[Section]]&amp;Table7[[#This Row],[Q. No.]]</f>
        <v>P41E3</v>
      </c>
      <c r="B3004" s="8"/>
      <c r="C3004" s="15" t="s">
        <v>109</v>
      </c>
      <c r="D3004" s="6">
        <v>3</v>
      </c>
      <c r="E3004" s="6" t="s">
        <v>31</v>
      </c>
      <c r="F3004" s="14">
        <v>1</v>
      </c>
      <c r="G3004" s="14" t="s">
        <v>59</v>
      </c>
      <c r="H3004" s="10">
        <v>3</v>
      </c>
      <c r="I3004" s="13" t="s">
        <v>39</v>
      </c>
      <c r="J3004" s="12" t="s">
        <v>402</v>
      </c>
      <c r="K3004" s="11" t="str">
        <f>VLOOKUP(Table7[[#This Row],[CID]],ALY,2,FALSE)</f>
        <v>Faulty Modifier</v>
      </c>
    </row>
    <row r="3005" spans="1:11" x14ac:dyDescent="0.2">
      <c r="A3005" s="8" t="str">
        <f>Table7[[#This Row],[Test No.]]&amp;Table7[[#This Row],[Section]]&amp;Table7[[#This Row],[Q. No.]]</f>
        <v>P41E4</v>
      </c>
      <c r="B3005" s="8"/>
      <c r="C3005" s="15" t="s">
        <v>109</v>
      </c>
      <c r="D3005" s="6">
        <v>4</v>
      </c>
      <c r="E3005" s="6" t="s">
        <v>31</v>
      </c>
      <c r="F3005" s="14">
        <v>1</v>
      </c>
      <c r="G3005" s="14" t="s">
        <v>59</v>
      </c>
      <c r="H3005" s="10">
        <v>2</v>
      </c>
      <c r="I3005" s="13" t="s">
        <v>38</v>
      </c>
      <c r="J3005" s="12" t="s">
        <v>395</v>
      </c>
      <c r="K3005" s="11" t="str">
        <f>VLOOKUP(Table7[[#This Row],[CID]],ALY,2,FALSE)</f>
        <v>Verb Forms/Tense Agreement</v>
      </c>
    </row>
    <row r="3006" spans="1:11" x14ac:dyDescent="0.2">
      <c r="A3006" s="8" t="str">
        <f>Table7[[#This Row],[Test No.]]&amp;Table7[[#This Row],[Section]]&amp;Table7[[#This Row],[Q. No.]]</f>
        <v>P41E5</v>
      </c>
      <c r="B3006" s="8"/>
      <c r="C3006" s="15" t="s">
        <v>109</v>
      </c>
      <c r="D3006" s="6">
        <v>5</v>
      </c>
      <c r="E3006" s="6" t="s">
        <v>31</v>
      </c>
      <c r="F3006" s="14">
        <v>1</v>
      </c>
      <c r="G3006" s="14" t="s">
        <v>59</v>
      </c>
      <c r="H3006" s="14">
        <v>1</v>
      </c>
      <c r="I3006" s="14" t="s">
        <v>37</v>
      </c>
      <c r="J3006" s="12" t="s">
        <v>387</v>
      </c>
      <c r="K3006" s="11" t="str">
        <f>VLOOKUP(Table7[[#This Row],[CID]],ALY,2,FALSE)</f>
        <v>Commas</v>
      </c>
    </row>
    <row r="3007" spans="1:11" x14ac:dyDescent="0.2">
      <c r="A3007" s="8" t="str">
        <f>Table7[[#This Row],[Test No.]]&amp;Table7[[#This Row],[Section]]&amp;Table7[[#This Row],[Q. No.]]</f>
        <v>P41E6</v>
      </c>
      <c r="B3007" s="8"/>
      <c r="C3007" s="15" t="s">
        <v>109</v>
      </c>
      <c r="D3007" s="6">
        <v>6</v>
      </c>
      <c r="E3007" s="6" t="s">
        <v>31</v>
      </c>
      <c r="F3007" s="14">
        <v>1</v>
      </c>
      <c r="G3007" s="14" t="s">
        <v>59</v>
      </c>
      <c r="H3007" s="10">
        <v>3</v>
      </c>
      <c r="I3007" s="13" t="s">
        <v>39</v>
      </c>
      <c r="J3007" s="12" t="s">
        <v>399</v>
      </c>
      <c r="K3007" s="11" t="str">
        <f>VLOOKUP(Table7[[#This Row],[CID]],ALY,2,FALSE)</f>
        <v>Sentence Fragment</v>
      </c>
    </row>
    <row r="3008" spans="1:11" x14ac:dyDescent="0.2">
      <c r="A3008" s="8" t="str">
        <f>Table7[[#This Row],[Test No.]]&amp;Table7[[#This Row],[Section]]&amp;Table7[[#This Row],[Q. No.]]</f>
        <v>P41E7</v>
      </c>
      <c r="B3008" s="8"/>
      <c r="C3008" s="15" t="s">
        <v>109</v>
      </c>
      <c r="D3008" s="6">
        <v>7</v>
      </c>
      <c r="E3008" s="6" t="s">
        <v>31</v>
      </c>
      <c r="F3008" s="14">
        <v>2</v>
      </c>
      <c r="G3008" s="13" t="s">
        <v>57</v>
      </c>
      <c r="H3008" s="10">
        <v>5</v>
      </c>
      <c r="I3008" s="13" t="s">
        <v>41</v>
      </c>
      <c r="J3008" s="12" t="s">
        <v>518</v>
      </c>
      <c r="K3008" s="11" t="str">
        <f>VLOOKUP(Table7[[#This Row],[CID]],ALY,2,FALSE)</f>
        <v>Unity &amp; Coherence</v>
      </c>
    </row>
    <row r="3009" spans="1:11" x14ac:dyDescent="0.2">
      <c r="A3009" s="8" t="str">
        <f>Table7[[#This Row],[Test No.]]&amp;Table7[[#This Row],[Section]]&amp;Table7[[#This Row],[Q. No.]]</f>
        <v>P41E8</v>
      </c>
      <c r="B3009" s="8"/>
      <c r="C3009" s="15" t="s">
        <v>109</v>
      </c>
      <c r="D3009" s="6">
        <v>8</v>
      </c>
      <c r="E3009" s="6" t="s">
        <v>31</v>
      </c>
      <c r="F3009" s="14">
        <v>2</v>
      </c>
      <c r="G3009" s="13" t="s">
        <v>57</v>
      </c>
      <c r="H3009" s="10">
        <v>4</v>
      </c>
      <c r="I3009" s="13" t="s">
        <v>40</v>
      </c>
      <c r="J3009" s="12" t="s">
        <v>516</v>
      </c>
      <c r="K3009" s="11" t="str">
        <f>VLOOKUP(Table7[[#This Row],[CID]],ALY,2,FALSE)</f>
        <v>Transitions &amp; Topic Sentences</v>
      </c>
    </row>
    <row r="3010" spans="1:11" x14ac:dyDescent="0.2">
      <c r="A3010" s="8" t="str">
        <f>Table7[[#This Row],[Test No.]]&amp;Table7[[#This Row],[Section]]&amp;Table7[[#This Row],[Q. No.]]</f>
        <v>P41E9</v>
      </c>
      <c r="B3010" s="8"/>
      <c r="C3010" s="15" t="s">
        <v>109</v>
      </c>
      <c r="D3010" s="6">
        <v>9</v>
      </c>
      <c r="E3010" s="6" t="s">
        <v>31</v>
      </c>
      <c r="F3010" s="14">
        <v>1</v>
      </c>
      <c r="G3010" s="14" t="s">
        <v>59</v>
      </c>
      <c r="H3010" s="10">
        <v>2</v>
      </c>
      <c r="I3010" s="13" t="s">
        <v>38</v>
      </c>
      <c r="J3010" s="12" t="s">
        <v>398</v>
      </c>
      <c r="K3010" s="11" t="str">
        <f>VLOOKUP(Table7[[#This Row],[CID]],ALY,2,FALSE)</f>
        <v>Idioms</v>
      </c>
    </row>
    <row r="3011" spans="1:11" x14ac:dyDescent="0.2">
      <c r="A3011" s="8" t="str">
        <f>Table7[[#This Row],[Test No.]]&amp;Table7[[#This Row],[Section]]&amp;Table7[[#This Row],[Q. No.]]</f>
        <v>P41E10</v>
      </c>
      <c r="B3011" s="8"/>
      <c r="C3011" s="15" t="s">
        <v>109</v>
      </c>
      <c r="D3011" s="6">
        <v>10</v>
      </c>
      <c r="E3011" s="6" t="s">
        <v>31</v>
      </c>
      <c r="F3011" s="14">
        <v>1</v>
      </c>
      <c r="G3011" s="14" t="s">
        <v>59</v>
      </c>
      <c r="H3011" s="10">
        <v>2</v>
      </c>
      <c r="I3011" s="13" t="s">
        <v>38</v>
      </c>
      <c r="J3011" s="12" t="s">
        <v>397</v>
      </c>
      <c r="K3011" s="11" t="str">
        <f>VLOOKUP(Table7[[#This Row],[CID]],ALY,2,FALSE)</f>
        <v>Word Choice</v>
      </c>
    </row>
    <row r="3012" spans="1:11" x14ac:dyDescent="0.2">
      <c r="A3012" s="8" t="str">
        <f>Table7[[#This Row],[Test No.]]&amp;Table7[[#This Row],[Section]]&amp;Table7[[#This Row],[Q. No.]]</f>
        <v>P41E11</v>
      </c>
      <c r="B3012" s="8"/>
      <c r="C3012" s="15" t="s">
        <v>109</v>
      </c>
      <c r="D3012" s="6">
        <v>11</v>
      </c>
      <c r="E3012" s="6" t="s">
        <v>31</v>
      </c>
      <c r="F3012" s="14">
        <v>1</v>
      </c>
      <c r="G3012" s="14" t="s">
        <v>59</v>
      </c>
      <c r="H3012" s="10">
        <v>3</v>
      </c>
      <c r="I3012" s="13" t="s">
        <v>39</v>
      </c>
      <c r="J3012" s="12" t="s">
        <v>402</v>
      </c>
      <c r="K3012" s="11" t="str">
        <f>VLOOKUP(Table7[[#This Row],[CID]],ALY,2,FALSE)</f>
        <v>Faulty Modifier</v>
      </c>
    </row>
    <row r="3013" spans="1:11" x14ac:dyDescent="0.2">
      <c r="A3013" s="8" t="str">
        <f>Table7[[#This Row],[Test No.]]&amp;Table7[[#This Row],[Section]]&amp;Table7[[#This Row],[Q. No.]]</f>
        <v>P41E12</v>
      </c>
      <c r="B3013" s="8"/>
      <c r="C3013" s="15" t="s">
        <v>109</v>
      </c>
      <c r="D3013" s="6">
        <v>12</v>
      </c>
      <c r="E3013" s="6" t="s">
        <v>31</v>
      </c>
      <c r="F3013" s="14">
        <v>2</v>
      </c>
      <c r="G3013" s="13" t="s">
        <v>57</v>
      </c>
      <c r="H3013" s="10">
        <v>4</v>
      </c>
      <c r="I3013" s="13" t="s">
        <v>40</v>
      </c>
      <c r="J3013" s="12" t="s">
        <v>512</v>
      </c>
      <c r="K3013" s="11" t="str">
        <f>VLOOKUP(Table7[[#This Row],[CID]],ALY,2,FALSE)</f>
        <v>Additional Detail &amp; Evidence</v>
      </c>
    </row>
    <row r="3014" spans="1:11" x14ac:dyDescent="0.2">
      <c r="A3014" s="8" t="str">
        <f>Table7[[#This Row],[Test No.]]&amp;Table7[[#This Row],[Section]]&amp;Table7[[#This Row],[Q. No.]]</f>
        <v>P41E13</v>
      </c>
      <c r="B3014" s="8"/>
      <c r="C3014" s="15" t="s">
        <v>109</v>
      </c>
      <c r="D3014" s="6">
        <v>13</v>
      </c>
      <c r="E3014" s="6" t="s">
        <v>31</v>
      </c>
      <c r="F3014" s="14">
        <v>1</v>
      </c>
      <c r="G3014" s="14" t="s">
        <v>59</v>
      </c>
      <c r="H3014" s="10">
        <v>2</v>
      </c>
      <c r="I3014" s="13" t="s">
        <v>38</v>
      </c>
      <c r="J3014" s="12" t="s">
        <v>397</v>
      </c>
      <c r="K3014" s="11" t="str">
        <f>VLOOKUP(Table7[[#This Row],[CID]],ALY,2,FALSE)</f>
        <v>Word Choice</v>
      </c>
    </row>
    <row r="3015" spans="1:11" x14ac:dyDescent="0.2">
      <c r="A3015" s="8" t="str">
        <f>Table7[[#This Row],[Test No.]]&amp;Table7[[#This Row],[Section]]&amp;Table7[[#This Row],[Q. No.]]</f>
        <v>P41E14</v>
      </c>
      <c r="B3015" s="8"/>
      <c r="C3015" s="15" t="s">
        <v>109</v>
      </c>
      <c r="D3015" s="6">
        <v>14</v>
      </c>
      <c r="E3015" s="6" t="s">
        <v>31</v>
      </c>
      <c r="F3015" s="14">
        <v>2</v>
      </c>
      <c r="G3015" s="13" t="s">
        <v>57</v>
      </c>
      <c r="H3015" s="10">
        <v>6</v>
      </c>
      <c r="I3015" s="13" t="s">
        <v>42</v>
      </c>
      <c r="J3015" s="12" t="s">
        <v>521</v>
      </c>
      <c r="K3015" s="11" t="str">
        <f>VLOOKUP(Table7[[#This Row],[CID]],ALY,2,FALSE)</f>
        <v>Word Choice</v>
      </c>
    </row>
    <row r="3016" spans="1:11" x14ac:dyDescent="0.2">
      <c r="A3016" s="8" t="str">
        <f>Table7[[#This Row],[Test No.]]&amp;Table7[[#This Row],[Section]]&amp;Table7[[#This Row],[Q. No.]]</f>
        <v>P41E15</v>
      </c>
      <c r="B3016" s="8"/>
      <c r="C3016" s="15" t="s">
        <v>109</v>
      </c>
      <c r="D3016" s="6">
        <v>15</v>
      </c>
      <c r="E3016" s="6" t="s">
        <v>31</v>
      </c>
      <c r="F3016" s="14">
        <v>2</v>
      </c>
      <c r="G3016" s="13" t="s">
        <v>57</v>
      </c>
      <c r="H3016" s="10">
        <v>4</v>
      </c>
      <c r="I3016" s="13" t="s">
        <v>40</v>
      </c>
      <c r="J3016" s="12" t="s">
        <v>513</v>
      </c>
      <c r="K3016" s="11" t="str">
        <f>VLOOKUP(Table7[[#This Row],[CID]],ALY,2,FALSE)</f>
        <v>Writer's Goal</v>
      </c>
    </row>
    <row r="3017" spans="1:11" x14ac:dyDescent="0.2">
      <c r="A3017" s="8" t="str">
        <f>Table7[[#This Row],[Test No.]]&amp;Table7[[#This Row],[Section]]&amp;Table7[[#This Row],[Q. No.]]</f>
        <v>P41E16</v>
      </c>
      <c r="B3017" s="8"/>
      <c r="C3017" s="15" t="s">
        <v>109</v>
      </c>
      <c r="D3017" s="6">
        <v>16</v>
      </c>
      <c r="E3017" s="6" t="s">
        <v>31</v>
      </c>
      <c r="F3017" s="14">
        <v>2</v>
      </c>
      <c r="G3017" s="13" t="s">
        <v>57</v>
      </c>
      <c r="H3017" s="10">
        <v>5</v>
      </c>
      <c r="I3017" s="13" t="s">
        <v>41</v>
      </c>
      <c r="J3017" s="12" t="s">
        <v>518</v>
      </c>
      <c r="K3017" s="11" t="str">
        <f>VLOOKUP(Table7[[#This Row],[CID]],ALY,2,FALSE)</f>
        <v>Unity &amp; Coherence</v>
      </c>
    </row>
    <row r="3018" spans="1:11" x14ac:dyDescent="0.2">
      <c r="A3018" s="8" t="str">
        <f>Table7[[#This Row],[Test No.]]&amp;Table7[[#This Row],[Section]]&amp;Table7[[#This Row],[Q. No.]]</f>
        <v>P41E17</v>
      </c>
      <c r="B3018" s="8"/>
      <c r="C3018" s="15" t="s">
        <v>109</v>
      </c>
      <c r="D3018" s="6">
        <v>17</v>
      </c>
      <c r="E3018" s="6" t="s">
        <v>31</v>
      </c>
      <c r="F3018" s="14">
        <v>1</v>
      </c>
      <c r="G3018" s="14" t="s">
        <v>59</v>
      </c>
      <c r="H3018" s="10">
        <v>2</v>
      </c>
      <c r="I3018" s="13" t="s">
        <v>38</v>
      </c>
      <c r="J3018" s="12" t="s">
        <v>394</v>
      </c>
      <c r="K3018" s="11" t="str">
        <f>VLOOKUP(Table7[[#This Row],[CID]],ALY,2,FALSE)</f>
        <v>Pronouns</v>
      </c>
    </row>
    <row r="3019" spans="1:11" x14ac:dyDescent="0.2">
      <c r="A3019" s="8" t="str">
        <f>Table7[[#This Row],[Test No.]]&amp;Table7[[#This Row],[Section]]&amp;Table7[[#This Row],[Q. No.]]</f>
        <v>P41E18</v>
      </c>
      <c r="B3019" s="8"/>
      <c r="C3019" s="15" t="s">
        <v>109</v>
      </c>
      <c r="D3019" s="6">
        <v>18</v>
      </c>
      <c r="E3019" s="6" t="s">
        <v>31</v>
      </c>
      <c r="F3019" s="14">
        <v>1</v>
      </c>
      <c r="G3019" s="14" t="s">
        <v>59</v>
      </c>
      <c r="H3019" s="10">
        <v>2</v>
      </c>
      <c r="I3019" s="13" t="s">
        <v>38</v>
      </c>
      <c r="J3019" s="12" t="s">
        <v>394</v>
      </c>
      <c r="K3019" s="11" t="str">
        <f>VLOOKUP(Table7[[#This Row],[CID]],ALY,2,FALSE)</f>
        <v>Pronouns</v>
      </c>
    </row>
    <row r="3020" spans="1:11" x14ac:dyDescent="0.2">
      <c r="A3020" s="8" t="str">
        <f>Table7[[#This Row],[Test No.]]&amp;Table7[[#This Row],[Section]]&amp;Table7[[#This Row],[Q. No.]]</f>
        <v>P41E19</v>
      </c>
      <c r="B3020" s="8"/>
      <c r="C3020" s="15" t="s">
        <v>109</v>
      </c>
      <c r="D3020" s="6">
        <v>19</v>
      </c>
      <c r="E3020" s="6" t="s">
        <v>31</v>
      </c>
      <c r="F3020" s="14">
        <v>2</v>
      </c>
      <c r="G3020" s="13" t="s">
        <v>57</v>
      </c>
      <c r="H3020" s="10">
        <v>4</v>
      </c>
      <c r="I3020" s="13" t="s">
        <v>40</v>
      </c>
      <c r="J3020" s="12" t="s">
        <v>516</v>
      </c>
      <c r="K3020" s="11" t="str">
        <f>VLOOKUP(Table7[[#This Row],[CID]],ALY,2,FALSE)</f>
        <v>Transitions &amp; Topic Sentences</v>
      </c>
    </row>
    <row r="3021" spans="1:11" x14ac:dyDescent="0.2">
      <c r="A3021" s="8" t="str">
        <f>Table7[[#This Row],[Test No.]]&amp;Table7[[#This Row],[Section]]&amp;Table7[[#This Row],[Q. No.]]</f>
        <v>P41E20</v>
      </c>
      <c r="B3021" s="8"/>
      <c r="C3021" s="15" t="s">
        <v>109</v>
      </c>
      <c r="D3021" s="6">
        <v>20</v>
      </c>
      <c r="E3021" s="6" t="s">
        <v>31</v>
      </c>
      <c r="F3021" s="14">
        <v>1</v>
      </c>
      <c r="G3021" s="14" t="s">
        <v>59</v>
      </c>
      <c r="H3021" s="10">
        <v>3</v>
      </c>
      <c r="I3021" s="13" t="s">
        <v>39</v>
      </c>
      <c r="J3021" s="12" t="s">
        <v>402</v>
      </c>
      <c r="K3021" s="11" t="str">
        <f>VLOOKUP(Table7[[#This Row],[CID]],ALY,2,FALSE)</f>
        <v>Faulty Modifier</v>
      </c>
    </row>
    <row r="3022" spans="1:11" x14ac:dyDescent="0.2">
      <c r="A3022" s="8" t="str">
        <f>Table7[[#This Row],[Test No.]]&amp;Table7[[#This Row],[Section]]&amp;Table7[[#This Row],[Q. No.]]</f>
        <v>P41E21</v>
      </c>
      <c r="B3022" s="8"/>
      <c r="C3022" s="15" t="s">
        <v>109</v>
      </c>
      <c r="D3022" s="6">
        <v>21</v>
      </c>
      <c r="E3022" s="6" t="s">
        <v>31</v>
      </c>
      <c r="F3022" s="14">
        <v>1</v>
      </c>
      <c r="G3022" s="14" t="s">
        <v>59</v>
      </c>
      <c r="H3022" s="10">
        <v>2</v>
      </c>
      <c r="I3022" s="13" t="s">
        <v>38</v>
      </c>
      <c r="J3022" s="12" t="s">
        <v>397</v>
      </c>
      <c r="K3022" s="11" t="str">
        <f>VLOOKUP(Table7[[#This Row],[CID]],ALY,2,FALSE)</f>
        <v>Word Choice</v>
      </c>
    </row>
    <row r="3023" spans="1:11" x14ac:dyDescent="0.2">
      <c r="A3023" s="8" t="str">
        <f>Table7[[#This Row],[Test No.]]&amp;Table7[[#This Row],[Section]]&amp;Table7[[#This Row],[Q. No.]]</f>
        <v>P41E22</v>
      </c>
      <c r="B3023" s="8"/>
      <c r="C3023" s="15" t="s">
        <v>109</v>
      </c>
      <c r="D3023" s="6">
        <v>22</v>
      </c>
      <c r="E3023" s="6" t="s">
        <v>31</v>
      </c>
      <c r="F3023" s="14">
        <v>2</v>
      </c>
      <c r="G3023" s="13" t="s">
        <v>57</v>
      </c>
      <c r="H3023" s="10">
        <v>4</v>
      </c>
      <c r="I3023" s="13" t="s">
        <v>40</v>
      </c>
      <c r="J3023" s="12" t="s">
        <v>514</v>
      </c>
      <c r="K3023" s="11" t="str">
        <f>VLOOKUP(Table7[[#This Row],[CID]],ALY,2,FALSE)</f>
        <v>Relation to Paragraph/Essay</v>
      </c>
    </row>
    <row r="3024" spans="1:11" x14ac:dyDescent="0.2">
      <c r="A3024" s="8" t="str">
        <f>Table7[[#This Row],[Test No.]]&amp;Table7[[#This Row],[Section]]&amp;Table7[[#This Row],[Q. No.]]</f>
        <v>P41E23</v>
      </c>
      <c r="B3024" s="8"/>
      <c r="C3024" s="15" t="s">
        <v>109</v>
      </c>
      <c r="D3024" s="6">
        <v>23</v>
      </c>
      <c r="E3024" s="6" t="s">
        <v>31</v>
      </c>
      <c r="F3024" s="14">
        <v>1</v>
      </c>
      <c r="G3024" s="14" t="s">
        <v>59</v>
      </c>
      <c r="H3024" s="10">
        <v>2</v>
      </c>
      <c r="I3024" s="13" t="s">
        <v>38</v>
      </c>
      <c r="J3024" s="12" t="s">
        <v>395</v>
      </c>
      <c r="K3024" s="11" t="str">
        <f>VLOOKUP(Table7[[#This Row],[CID]],ALY,2,FALSE)</f>
        <v>Verb Forms/Tense Agreement</v>
      </c>
    </row>
    <row r="3025" spans="1:11" x14ac:dyDescent="0.2">
      <c r="A3025" s="8" t="str">
        <f>Table7[[#This Row],[Test No.]]&amp;Table7[[#This Row],[Section]]&amp;Table7[[#This Row],[Q. No.]]</f>
        <v>P41E24</v>
      </c>
      <c r="B3025" s="8"/>
      <c r="C3025" s="15" t="s">
        <v>109</v>
      </c>
      <c r="D3025" s="6">
        <v>24</v>
      </c>
      <c r="E3025" s="6" t="s">
        <v>31</v>
      </c>
      <c r="F3025" s="14">
        <v>1</v>
      </c>
      <c r="G3025" s="14" t="s">
        <v>59</v>
      </c>
      <c r="H3025" s="10">
        <v>3</v>
      </c>
      <c r="I3025" s="13" t="s">
        <v>39</v>
      </c>
      <c r="J3025" s="12" t="s">
        <v>401</v>
      </c>
      <c r="K3025" s="11" t="str">
        <f>VLOOKUP(Table7[[#This Row],[CID]],ALY,2,FALSE)</f>
        <v>Parallel Construction</v>
      </c>
    </row>
    <row r="3026" spans="1:11" x14ac:dyDescent="0.2">
      <c r="A3026" s="8" t="str">
        <f>Table7[[#This Row],[Test No.]]&amp;Table7[[#This Row],[Section]]&amp;Table7[[#This Row],[Q. No.]]</f>
        <v>P41E25</v>
      </c>
      <c r="B3026" s="8"/>
      <c r="C3026" s="15" t="s">
        <v>109</v>
      </c>
      <c r="D3026" s="6">
        <v>25</v>
      </c>
      <c r="E3026" s="6" t="s">
        <v>31</v>
      </c>
      <c r="F3026" s="14">
        <v>1</v>
      </c>
      <c r="G3026" s="14" t="s">
        <v>59</v>
      </c>
      <c r="H3026" s="10">
        <v>3</v>
      </c>
      <c r="I3026" s="13" t="s">
        <v>39</v>
      </c>
      <c r="J3026" s="12" t="s">
        <v>400</v>
      </c>
      <c r="K3026" s="11" t="str">
        <f>VLOOKUP(Table7[[#This Row],[CID]],ALY,2,FALSE)</f>
        <v>Run-On Sentence</v>
      </c>
    </row>
    <row r="3027" spans="1:11" x14ac:dyDescent="0.2">
      <c r="A3027" s="8" t="str">
        <f>Table7[[#This Row],[Test No.]]&amp;Table7[[#This Row],[Section]]&amp;Table7[[#This Row],[Q. No.]]</f>
        <v>P41E26</v>
      </c>
      <c r="B3027" s="8"/>
      <c r="C3027" s="15" t="s">
        <v>109</v>
      </c>
      <c r="D3027" s="6">
        <v>26</v>
      </c>
      <c r="E3027" s="6" t="s">
        <v>31</v>
      </c>
      <c r="F3027" s="14">
        <v>2</v>
      </c>
      <c r="G3027" s="13" t="s">
        <v>57</v>
      </c>
      <c r="H3027" s="10">
        <v>6</v>
      </c>
      <c r="I3027" s="13" t="s">
        <v>42</v>
      </c>
      <c r="J3027" s="12" t="s">
        <v>521</v>
      </c>
      <c r="K3027" s="11" t="str">
        <f>VLOOKUP(Table7[[#This Row],[CID]],ALY,2,FALSE)</f>
        <v>Word Choice</v>
      </c>
    </row>
    <row r="3028" spans="1:11" x14ac:dyDescent="0.2">
      <c r="A3028" s="8" t="str">
        <f>Table7[[#This Row],[Test No.]]&amp;Table7[[#This Row],[Section]]&amp;Table7[[#This Row],[Q. No.]]</f>
        <v>P41E27</v>
      </c>
      <c r="B3028" s="8"/>
      <c r="C3028" s="15" t="s">
        <v>109</v>
      </c>
      <c r="D3028" s="6">
        <v>27</v>
      </c>
      <c r="E3028" s="6" t="s">
        <v>31</v>
      </c>
      <c r="F3028" s="14">
        <v>2</v>
      </c>
      <c r="G3028" s="13" t="s">
        <v>57</v>
      </c>
      <c r="H3028" s="10">
        <v>5</v>
      </c>
      <c r="I3028" s="13" t="s">
        <v>41</v>
      </c>
      <c r="J3028" s="12" t="s">
        <v>518</v>
      </c>
      <c r="K3028" s="11" t="str">
        <f>VLOOKUP(Table7[[#This Row],[CID]],ALY,2,FALSE)</f>
        <v>Unity &amp; Coherence</v>
      </c>
    </row>
    <row r="3029" spans="1:11" x14ac:dyDescent="0.2">
      <c r="A3029" s="8" t="str">
        <f>Table7[[#This Row],[Test No.]]&amp;Table7[[#This Row],[Section]]&amp;Table7[[#This Row],[Q. No.]]</f>
        <v>P41E28</v>
      </c>
      <c r="B3029" s="8"/>
      <c r="C3029" s="15" t="s">
        <v>109</v>
      </c>
      <c r="D3029" s="6">
        <v>28</v>
      </c>
      <c r="E3029" s="6" t="s">
        <v>31</v>
      </c>
      <c r="F3029" s="14">
        <v>2</v>
      </c>
      <c r="G3029" s="13" t="s">
        <v>57</v>
      </c>
      <c r="H3029" s="10">
        <v>4</v>
      </c>
      <c r="I3029" s="13" t="s">
        <v>40</v>
      </c>
      <c r="J3029" s="12" t="s">
        <v>512</v>
      </c>
      <c r="K3029" s="11" t="str">
        <f>VLOOKUP(Table7[[#This Row],[CID]],ALY,2,FALSE)</f>
        <v>Additional Detail &amp; Evidence</v>
      </c>
    </row>
    <row r="3030" spans="1:11" x14ac:dyDescent="0.2">
      <c r="A3030" s="8" t="str">
        <f>Table7[[#This Row],[Test No.]]&amp;Table7[[#This Row],[Section]]&amp;Table7[[#This Row],[Q. No.]]</f>
        <v>P41E29</v>
      </c>
      <c r="B3030" s="8"/>
      <c r="C3030" s="15" t="s">
        <v>109</v>
      </c>
      <c r="D3030" s="6">
        <v>29</v>
      </c>
      <c r="E3030" s="6" t="s">
        <v>31</v>
      </c>
      <c r="F3030" s="14">
        <v>2</v>
      </c>
      <c r="G3030" s="13" t="s">
        <v>57</v>
      </c>
      <c r="H3030" s="10">
        <v>4</v>
      </c>
      <c r="I3030" s="13" t="s">
        <v>40</v>
      </c>
      <c r="J3030" s="12" t="s">
        <v>516</v>
      </c>
      <c r="K3030" s="11" t="str">
        <f>VLOOKUP(Table7[[#This Row],[CID]],ALY,2,FALSE)</f>
        <v>Transitions &amp; Topic Sentences</v>
      </c>
    </row>
    <row r="3031" spans="1:11" x14ac:dyDescent="0.2">
      <c r="A3031" s="8" t="str">
        <f>Table7[[#This Row],[Test No.]]&amp;Table7[[#This Row],[Section]]&amp;Table7[[#This Row],[Q. No.]]</f>
        <v>P41E30</v>
      </c>
      <c r="B3031" s="8"/>
      <c r="C3031" s="15" t="s">
        <v>109</v>
      </c>
      <c r="D3031" s="6">
        <v>30</v>
      </c>
      <c r="E3031" s="6" t="s">
        <v>31</v>
      </c>
      <c r="F3031" s="14">
        <v>2</v>
      </c>
      <c r="G3031" s="13" t="s">
        <v>57</v>
      </c>
      <c r="H3031" s="10">
        <v>4</v>
      </c>
      <c r="I3031" s="13" t="s">
        <v>40</v>
      </c>
      <c r="J3031" s="12" t="s">
        <v>514</v>
      </c>
      <c r="K3031" s="11" t="str">
        <f>VLOOKUP(Table7[[#This Row],[CID]],ALY,2,FALSE)</f>
        <v>Relation to Paragraph/Essay</v>
      </c>
    </row>
    <row r="3032" spans="1:11" x14ac:dyDescent="0.2">
      <c r="A3032" s="8" t="str">
        <f>Table7[[#This Row],[Test No.]]&amp;Table7[[#This Row],[Section]]&amp;Table7[[#This Row],[Q. No.]]</f>
        <v>P41E31</v>
      </c>
      <c r="B3032" s="8"/>
      <c r="C3032" s="15" t="s">
        <v>109</v>
      </c>
      <c r="D3032" s="6">
        <v>31</v>
      </c>
      <c r="E3032" s="6" t="s">
        <v>31</v>
      </c>
      <c r="F3032" s="14">
        <v>1</v>
      </c>
      <c r="G3032" s="14" t="s">
        <v>59</v>
      </c>
      <c r="H3032" s="10">
        <v>2</v>
      </c>
      <c r="I3032" s="13" t="s">
        <v>38</v>
      </c>
      <c r="J3032" s="12" t="s">
        <v>397</v>
      </c>
      <c r="K3032" s="11" t="str">
        <f>VLOOKUP(Table7[[#This Row],[CID]],ALY,2,FALSE)</f>
        <v>Word Choice</v>
      </c>
    </row>
    <row r="3033" spans="1:11" x14ac:dyDescent="0.2">
      <c r="A3033" s="8" t="str">
        <f>Table7[[#This Row],[Test No.]]&amp;Table7[[#This Row],[Section]]&amp;Table7[[#This Row],[Q. No.]]</f>
        <v>P41E32</v>
      </c>
      <c r="B3033" s="8"/>
      <c r="C3033" s="15" t="s">
        <v>109</v>
      </c>
      <c r="D3033" s="6">
        <v>32</v>
      </c>
      <c r="E3033" s="6" t="s">
        <v>31</v>
      </c>
      <c r="F3033" s="14">
        <v>1</v>
      </c>
      <c r="G3033" s="14" t="s">
        <v>59</v>
      </c>
      <c r="H3033" s="14">
        <v>1</v>
      </c>
      <c r="I3033" s="14" t="s">
        <v>37</v>
      </c>
      <c r="J3033" s="12" t="s">
        <v>389</v>
      </c>
      <c r="K3033" s="11" t="str">
        <f>VLOOKUP(Table7[[#This Row],[CID]],ALY,2,FALSE)</f>
        <v>Colons</v>
      </c>
    </row>
    <row r="3034" spans="1:11" x14ac:dyDescent="0.2">
      <c r="A3034" s="8" t="str">
        <f>Table7[[#This Row],[Test No.]]&amp;Table7[[#This Row],[Section]]&amp;Table7[[#This Row],[Q. No.]]</f>
        <v>P41E33</v>
      </c>
      <c r="B3034" s="8"/>
      <c r="C3034" s="15" t="s">
        <v>109</v>
      </c>
      <c r="D3034" s="6">
        <v>33</v>
      </c>
      <c r="E3034" s="6" t="s">
        <v>31</v>
      </c>
      <c r="F3034" s="14">
        <v>1</v>
      </c>
      <c r="G3034" s="14" t="s">
        <v>59</v>
      </c>
      <c r="H3034" s="10">
        <v>3</v>
      </c>
      <c r="I3034" s="13" t="s">
        <v>39</v>
      </c>
      <c r="J3034" s="12" t="s">
        <v>402</v>
      </c>
      <c r="K3034" s="11" t="str">
        <f>VLOOKUP(Table7[[#This Row],[CID]],ALY,2,FALSE)</f>
        <v>Faulty Modifier</v>
      </c>
    </row>
    <row r="3035" spans="1:11" x14ac:dyDescent="0.2">
      <c r="A3035" s="8" t="str">
        <f>Table7[[#This Row],[Test No.]]&amp;Table7[[#This Row],[Section]]&amp;Table7[[#This Row],[Q. No.]]</f>
        <v>P41E34</v>
      </c>
      <c r="B3035" s="8"/>
      <c r="C3035" s="15" t="s">
        <v>109</v>
      </c>
      <c r="D3035" s="6">
        <v>34</v>
      </c>
      <c r="E3035" s="6" t="s">
        <v>31</v>
      </c>
      <c r="F3035" s="14">
        <v>2</v>
      </c>
      <c r="G3035" s="13" t="s">
        <v>57</v>
      </c>
      <c r="H3035" s="10">
        <v>5</v>
      </c>
      <c r="I3035" s="13" t="s">
        <v>41</v>
      </c>
      <c r="J3035" s="12" t="s">
        <v>518</v>
      </c>
      <c r="K3035" s="11" t="str">
        <f>VLOOKUP(Table7[[#This Row],[CID]],ALY,2,FALSE)</f>
        <v>Unity &amp; Coherence</v>
      </c>
    </row>
    <row r="3036" spans="1:11" x14ac:dyDescent="0.2">
      <c r="A3036" s="8" t="str">
        <f>Table7[[#This Row],[Test No.]]&amp;Table7[[#This Row],[Section]]&amp;Table7[[#This Row],[Q. No.]]</f>
        <v>P41E35</v>
      </c>
      <c r="B3036" s="8"/>
      <c r="C3036" s="15" t="s">
        <v>109</v>
      </c>
      <c r="D3036" s="6">
        <v>35</v>
      </c>
      <c r="E3036" s="6" t="s">
        <v>31</v>
      </c>
      <c r="F3036" s="14">
        <v>1</v>
      </c>
      <c r="G3036" s="14" t="s">
        <v>59</v>
      </c>
      <c r="H3036" s="10">
        <v>3</v>
      </c>
      <c r="I3036" s="13" t="s">
        <v>39</v>
      </c>
      <c r="J3036" s="12" t="s">
        <v>401</v>
      </c>
      <c r="K3036" s="11" t="str">
        <f>VLOOKUP(Table7[[#This Row],[CID]],ALY,2,FALSE)</f>
        <v>Parallel Construction</v>
      </c>
    </row>
    <row r="3037" spans="1:11" x14ac:dyDescent="0.2">
      <c r="A3037" s="8" t="str">
        <f>Table7[[#This Row],[Test No.]]&amp;Table7[[#This Row],[Section]]&amp;Table7[[#This Row],[Q. No.]]</f>
        <v>P41E36</v>
      </c>
      <c r="B3037" s="8"/>
      <c r="C3037" s="15" t="s">
        <v>109</v>
      </c>
      <c r="D3037" s="6">
        <v>36</v>
      </c>
      <c r="E3037" s="6" t="s">
        <v>31</v>
      </c>
      <c r="F3037" s="14">
        <v>1</v>
      </c>
      <c r="G3037" s="14" t="s">
        <v>59</v>
      </c>
      <c r="H3037" s="10">
        <v>2</v>
      </c>
      <c r="I3037" s="13" t="s">
        <v>38</v>
      </c>
      <c r="J3037" s="12" t="s">
        <v>397</v>
      </c>
      <c r="K3037" s="11" t="str">
        <f>VLOOKUP(Table7[[#This Row],[CID]],ALY,2,FALSE)</f>
        <v>Word Choice</v>
      </c>
    </row>
    <row r="3038" spans="1:11" x14ac:dyDescent="0.2">
      <c r="A3038" s="8" t="str">
        <f>Table7[[#This Row],[Test No.]]&amp;Table7[[#This Row],[Section]]&amp;Table7[[#This Row],[Q. No.]]</f>
        <v>P41E37</v>
      </c>
      <c r="B3038" s="8"/>
      <c r="C3038" s="15" t="s">
        <v>109</v>
      </c>
      <c r="D3038" s="6">
        <v>37</v>
      </c>
      <c r="E3038" s="6" t="s">
        <v>31</v>
      </c>
      <c r="F3038" s="14">
        <v>2</v>
      </c>
      <c r="G3038" s="13" t="s">
        <v>57</v>
      </c>
      <c r="H3038" s="10">
        <v>4</v>
      </c>
      <c r="I3038" s="13" t="s">
        <v>40</v>
      </c>
      <c r="J3038" s="12" t="s">
        <v>514</v>
      </c>
      <c r="K3038" s="11" t="str">
        <f>VLOOKUP(Table7[[#This Row],[CID]],ALY,2,FALSE)</f>
        <v>Relation to Paragraph/Essay</v>
      </c>
    </row>
    <row r="3039" spans="1:11" x14ac:dyDescent="0.2">
      <c r="A3039" s="8" t="str">
        <f>Table7[[#This Row],[Test No.]]&amp;Table7[[#This Row],[Section]]&amp;Table7[[#This Row],[Q. No.]]</f>
        <v>P41E38</v>
      </c>
      <c r="B3039" s="8"/>
      <c r="C3039" s="15" t="s">
        <v>109</v>
      </c>
      <c r="D3039" s="6">
        <v>38</v>
      </c>
      <c r="E3039" s="6" t="s">
        <v>31</v>
      </c>
      <c r="F3039" s="14">
        <v>2</v>
      </c>
      <c r="G3039" s="13" t="s">
        <v>57</v>
      </c>
      <c r="H3039" s="10">
        <v>4</v>
      </c>
      <c r="I3039" s="13" t="s">
        <v>40</v>
      </c>
      <c r="J3039" s="12" t="s">
        <v>516</v>
      </c>
      <c r="K3039" s="11" t="str">
        <f>VLOOKUP(Table7[[#This Row],[CID]],ALY,2,FALSE)</f>
        <v>Transitions &amp; Topic Sentences</v>
      </c>
    </row>
    <row r="3040" spans="1:11" x14ac:dyDescent="0.2">
      <c r="A3040" s="8" t="str">
        <f>Table7[[#This Row],[Test No.]]&amp;Table7[[#This Row],[Section]]&amp;Table7[[#This Row],[Q. No.]]</f>
        <v>P41E39</v>
      </c>
      <c r="B3040" s="8"/>
      <c r="C3040" s="15" t="s">
        <v>109</v>
      </c>
      <c r="D3040" s="6">
        <v>39</v>
      </c>
      <c r="E3040" s="6" t="s">
        <v>31</v>
      </c>
      <c r="F3040" s="14">
        <v>1</v>
      </c>
      <c r="G3040" s="14" t="s">
        <v>59</v>
      </c>
      <c r="H3040" s="10">
        <v>2</v>
      </c>
      <c r="I3040" s="13" t="s">
        <v>38</v>
      </c>
      <c r="J3040" s="12" t="s">
        <v>394</v>
      </c>
      <c r="K3040" s="11" t="str">
        <f>VLOOKUP(Table7[[#This Row],[CID]],ALY,2,FALSE)</f>
        <v>Pronouns</v>
      </c>
    </row>
    <row r="3041" spans="1:11" x14ac:dyDescent="0.2">
      <c r="A3041" s="8" t="str">
        <f>Table7[[#This Row],[Test No.]]&amp;Table7[[#This Row],[Section]]&amp;Table7[[#This Row],[Q. No.]]</f>
        <v>P41E40</v>
      </c>
      <c r="B3041" s="8"/>
      <c r="C3041" s="15" t="s">
        <v>109</v>
      </c>
      <c r="D3041" s="6">
        <v>40</v>
      </c>
      <c r="E3041" s="6" t="s">
        <v>31</v>
      </c>
      <c r="F3041" s="14">
        <v>1</v>
      </c>
      <c r="G3041" s="14" t="s">
        <v>59</v>
      </c>
      <c r="H3041" s="10">
        <v>2</v>
      </c>
      <c r="I3041" s="13" t="s">
        <v>38</v>
      </c>
      <c r="J3041" s="12" t="s">
        <v>396</v>
      </c>
      <c r="K3041" s="11" t="str">
        <f>VLOOKUP(Table7[[#This Row],[CID]],ALY,2,FALSE)</f>
        <v>Comparisons</v>
      </c>
    </row>
    <row r="3042" spans="1:11" x14ac:dyDescent="0.2">
      <c r="A3042" s="8" t="str">
        <f>Table7[[#This Row],[Test No.]]&amp;Table7[[#This Row],[Section]]&amp;Table7[[#This Row],[Q. No.]]</f>
        <v>P41E41</v>
      </c>
      <c r="B3042" s="8"/>
      <c r="C3042" s="15" t="s">
        <v>109</v>
      </c>
      <c r="D3042" s="6">
        <v>41</v>
      </c>
      <c r="E3042" s="6" t="s">
        <v>31</v>
      </c>
      <c r="F3042" s="14">
        <v>1</v>
      </c>
      <c r="G3042" s="14" t="s">
        <v>59</v>
      </c>
      <c r="H3042" s="10">
        <v>2</v>
      </c>
      <c r="I3042" s="13" t="s">
        <v>38</v>
      </c>
      <c r="J3042" s="12" t="s">
        <v>394</v>
      </c>
      <c r="K3042" s="11" t="str">
        <f>VLOOKUP(Table7[[#This Row],[CID]],ALY,2,FALSE)</f>
        <v>Pronouns</v>
      </c>
    </row>
    <row r="3043" spans="1:11" x14ac:dyDescent="0.2">
      <c r="A3043" s="8" t="str">
        <f>Table7[[#This Row],[Test No.]]&amp;Table7[[#This Row],[Section]]&amp;Table7[[#This Row],[Q. No.]]</f>
        <v>P41E42</v>
      </c>
      <c r="B3043" s="8"/>
      <c r="C3043" s="15" t="s">
        <v>109</v>
      </c>
      <c r="D3043" s="6">
        <v>42</v>
      </c>
      <c r="E3043" s="6" t="s">
        <v>31</v>
      </c>
      <c r="F3043" s="14">
        <v>1</v>
      </c>
      <c r="G3043" s="14" t="s">
        <v>59</v>
      </c>
      <c r="H3043" s="10">
        <v>3</v>
      </c>
      <c r="I3043" s="13" t="s">
        <v>39</v>
      </c>
      <c r="J3043" s="12" t="s">
        <v>402</v>
      </c>
      <c r="K3043" s="11" t="str">
        <f>VLOOKUP(Table7[[#This Row],[CID]],ALY,2,FALSE)</f>
        <v>Faulty Modifier</v>
      </c>
    </row>
    <row r="3044" spans="1:11" x14ac:dyDescent="0.2">
      <c r="A3044" s="8" t="str">
        <f>Table7[[#This Row],[Test No.]]&amp;Table7[[#This Row],[Section]]&amp;Table7[[#This Row],[Q. No.]]</f>
        <v>P41E43</v>
      </c>
      <c r="B3044" s="8"/>
      <c r="C3044" s="15" t="s">
        <v>109</v>
      </c>
      <c r="D3044" s="6">
        <v>43</v>
      </c>
      <c r="E3044" s="6" t="s">
        <v>31</v>
      </c>
      <c r="F3044" s="14">
        <v>2</v>
      </c>
      <c r="G3044" s="13" t="s">
        <v>57</v>
      </c>
      <c r="H3044" s="10">
        <v>4</v>
      </c>
      <c r="I3044" s="13" t="s">
        <v>40</v>
      </c>
      <c r="J3044" s="12" t="s">
        <v>516</v>
      </c>
      <c r="K3044" s="11" t="str">
        <f>VLOOKUP(Table7[[#This Row],[CID]],ALY,2,FALSE)</f>
        <v>Transitions &amp; Topic Sentences</v>
      </c>
    </row>
    <row r="3045" spans="1:11" x14ac:dyDescent="0.2">
      <c r="A3045" s="8" t="str">
        <f>Table7[[#This Row],[Test No.]]&amp;Table7[[#This Row],[Section]]&amp;Table7[[#This Row],[Q. No.]]</f>
        <v>P41E44</v>
      </c>
      <c r="B3045" s="8"/>
      <c r="C3045" s="15" t="s">
        <v>109</v>
      </c>
      <c r="D3045" s="6">
        <v>44</v>
      </c>
      <c r="E3045" s="6" t="s">
        <v>31</v>
      </c>
      <c r="F3045" s="14">
        <v>1</v>
      </c>
      <c r="G3045" s="14" t="s">
        <v>59</v>
      </c>
      <c r="H3045" s="10">
        <v>3</v>
      </c>
      <c r="I3045" s="13" t="s">
        <v>39</v>
      </c>
      <c r="J3045" s="12" t="s">
        <v>402</v>
      </c>
      <c r="K3045" s="11" t="str">
        <f>VLOOKUP(Table7[[#This Row],[CID]],ALY,2,FALSE)</f>
        <v>Faulty Modifier</v>
      </c>
    </row>
    <row r="3046" spans="1:11" x14ac:dyDescent="0.2">
      <c r="A3046" s="8" t="str">
        <f>Table7[[#This Row],[Test No.]]&amp;Table7[[#This Row],[Section]]&amp;Table7[[#This Row],[Q. No.]]</f>
        <v>P41E45</v>
      </c>
      <c r="B3046" s="8"/>
      <c r="C3046" s="15" t="s">
        <v>109</v>
      </c>
      <c r="D3046" s="6">
        <v>45</v>
      </c>
      <c r="E3046" s="6" t="s">
        <v>31</v>
      </c>
      <c r="F3046" s="14">
        <v>2</v>
      </c>
      <c r="G3046" s="13" t="s">
        <v>57</v>
      </c>
      <c r="H3046" s="10">
        <v>5</v>
      </c>
      <c r="I3046" s="13" t="s">
        <v>41</v>
      </c>
      <c r="J3046" s="12" t="s">
        <v>519</v>
      </c>
      <c r="K3046" s="11" t="str">
        <f>VLOOKUP(Table7[[#This Row],[CID]],ALY,2,FALSE)</f>
        <v>Opening/Transitional/Closing</v>
      </c>
    </row>
    <row r="3047" spans="1:11" x14ac:dyDescent="0.2">
      <c r="A3047" s="8" t="str">
        <f>Table7[[#This Row],[Test No.]]&amp;Table7[[#This Row],[Section]]&amp;Table7[[#This Row],[Q. No.]]</f>
        <v>P41E46</v>
      </c>
      <c r="B3047" s="8"/>
      <c r="C3047" s="15" t="s">
        <v>109</v>
      </c>
      <c r="D3047" s="6">
        <v>46</v>
      </c>
      <c r="E3047" s="6" t="s">
        <v>31</v>
      </c>
      <c r="F3047" s="14">
        <v>2</v>
      </c>
      <c r="G3047" s="13" t="s">
        <v>57</v>
      </c>
      <c r="H3047" s="10">
        <v>5</v>
      </c>
      <c r="I3047" s="13" t="s">
        <v>41</v>
      </c>
      <c r="J3047" s="12" t="s">
        <v>518</v>
      </c>
      <c r="K3047" s="11" t="str">
        <f>VLOOKUP(Table7[[#This Row],[CID]],ALY,2,FALSE)</f>
        <v>Unity &amp; Coherence</v>
      </c>
    </row>
    <row r="3048" spans="1:11" x14ac:dyDescent="0.2">
      <c r="A3048" s="8" t="str">
        <f>Table7[[#This Row],[Test No.]]&amp;Table7[[#This Row],[Section]]&amp;Table7[[#This Row],[Q. No.]]</f>
        <v>P41E47</v>
      </c>
      <c r="B3048" s="8"/>
      <c r="C3048" s="15" t="s">
        <v>109</v>
      </c>
      <c r="D3048" s="6">
        <v>47</v>
      </c>
      <c r="E3048" s="6" t="s">
        <v>31</v>
      </c>
      <c r="F3048" s="14">
        <v>1</v>
      </c>
      <c r="G3048" s="14" t="s">
        <v>59</v>
      </c>
      <c r="H3048" s="10">
        <v>2</v>
      </c>
      <c r="I3048" s="13" t="s">
        <v>38</v>
      </c>
      <c r="J3048" s="12" t="s">
        <v>398</v>
      </c>
      <c r="K3048" s="11" t="str">
        <f>VLOOKUP(Table7[[#This Row],[CID]],ALY,2,FALSE)</f>
        <v>Idioms</v>
      </c>
    </row>
    <row r="3049" spans="1:11" x14ac:dyDescent="0.2">
      <c r="A3049" s="8" t="str">
        <f>Table7[[#This Row],[Test No.]]&amp;Table7[[#This Row],[Section]]&amp;Table7[[#This Row],[Q. No.]]</f>
        <v>P41E48</v>
      </c>
      <c r="B3049" s="8"/>
      <c r="C3049" s="15" t="s">
        <v>109</v>
      </c>
      <c r="D3049" s="6">
        <v>48</v>
      </c>
      <c r="E3049" s="6" t="s">
        <v>31</v>
      </c>
      <c r="F3049" s="14">
        <v>1</v>
      </c>
      <c r="G3049" s="14" t="s">
        <v>59</v>
      </c>
      <c r="H3049" s="10">
        <v>3</v>
      </c>
      <c r="I3049" s="13" t="s">
        <v>39</v>
      </c>
      <c r="J3049" s="12" t="s">
        <v>399</v>
      </c>
      <c r="K3049" s="11" t="str">
        <f>VLOOKUP(Table7[[#This Row],[CID]],ALY,2,FALSE)</f>
        <v>Sentence Fragment</v>
      </c>
    </row>
    <row r="3050" spans="1:11" x14ac:dyDescent="0.2">
      <c r="A3050" s="8" t="str">
        <f>Table7[[#This Row],[Test No.]]&amp;Table7[[#This Row],[Section]]&amp;Table7[[#This Row],[Q. No.]]</f>
        <v>P41E49</v>
      </c>
      <c r="B3050" s="8"/>
      <c r="C3050" s="15" t="s">
        <v>109</v>
      </c>
      <c r="D3050" s="6">
        <v>49</v>
      </c>
      <c r="E3050" s="6" t="s">
        <v>31</v>
      </c>
      <c r="F3050" s="14">
        <v>1</v>
      </c>
      <c r="G3050" s="14" t="s">
        <v>59</v>
      </c>
      <c r="H3050" s="10">
        <v>3</v>
      </c>
      <c r="I3050" s="13" t="s">
        <v>39</v>
      </c>
      <c r="J3050" s="12" t="s">
        <v>402</v>
      </c>
      <c r="K3050" s="11" t="str">
        <f>VLOOKUP(Table7[[#This Row],[CID]],ALY,2,FALSE)</f>
        <v>Faulty Modifier</v>
      </c>
    </row>
    <row r="3051" spans="1:11" x14ac:dyDescent="0.2">
      <c r="A3051" s="8" t="str">
        <f>Table7[[#This Row],[Test No.]]&amp;Table7[[#This Row],[Section]]&amp;Table7[[#This Row],[Q. No.]]</f>
        <v>P41E50</v>
      </c>
      <c r="B3051" s="8"/>
      <c r="C3051" s="15" t="s">
        <v>109</v>
      </c>
      <c r="D3051" s="6">
        <v>50</v>
      </c>
      <c r="E3051" s="6" t="s">
        <v>31</v>
      </c>
      <c r="F3051" s="14">
        <v>1</v>
      </c>
      <c r="G3051" s="14" t="s">
        <v>59</v>
      </c>
      <c r="H3051" s="10">
        <v>3</v>
      </c>
      <c r="I3051" s="13" t="s">
        <v>39</v>
      </c>
      <c r="J3051" s="12" t="s">
        <v>402</v>
      </c>
      <c r="K3051" s="11" t="str">
        <f>VLOOKUP(Table7[[#This Row],[CID]],ALY,2,FALSE)</f>
        <v>Faulty Modifier</v>
      </c>
    </row>
    <row r="3052" spans="1:11" x14ac:dyDescent="0.2">
      <c r="A3052" s="8" t="str">
        <f>Table7[[#This Row],[Test No.]]&amp;Table7[[#This Row],[Section]]&amp;Table7[[#This Row],[Q. No.]]</f>
        <v>P41E51</v>
      </c>
      <c r="B3052" s="8"/>
      <c r="C3052" s="15" t="s">
        <v>109</v>
      </c>
      <c r="D3052" s="6">
        <v>51</v>
      </c>
      <c r="E3052" s="6" t="s">
        <v>31</v>
      </c>
      <c r="F3052" s="14">
        <v>2</v>
      </c>
      <c r="G3052" s="13" t="s">
        <v>57</v>
      </c>
      <c r="H3052" s="10">
        <v>6</v>
      </c>
      <c r="I3052" s="13" t="s">
        <v>42</v>
      </c>
      <c r="J3052" s="12" t="s">
        <v>521</v>
      </c>
      <c r="K3052" s="11" t="str">
        <f>VLOOKUP(Table7[[#This Row],[CID]],ALY,2,FALSE)</f>
        <v>Word Choice</v>
      </c>
    </row>
    <row r="3053" spans="1:11" x14ac:dyDescent="0.2">
      <c r="A3053" s="8" t="str">
        <f>Table7[[#This Row],[Test No.]]&amp;Table7[[#This Row],[Section]]&amp;Table7[[#This Row],[Q. No.]]</f>
        <v>P41E52</v>
      </c>
      <c r="B3053" s="8"/>
      <c r="C3053" s="15" t="s">
        <v>109</v>
      </c>
      <c r="D3053" s="6">
        <v>52</v>
      </c>
      <c r="E3053" s="6" t="s">
        <v>31</v>
      </c>
      <c r="F3053" s="14">
        <v>1</v>
      </c>
      <c r="G3053" s="14" t="s">
        <v>59</v>
      </c>
      <c r="H3053" s="14">
        <v>1</v>
      </c>
      <c r="I3053" s="14" t="s">
        <v>37</v>
      </c>
      <c r="J3053" s="12" t="s">
        <v>388</v>
      </c>
      <c r="K3053" s="11" t="str">
        <f>VLOOKUP(Table7[[#This Row],[CID]],ALY,2,FALSE)</f>
        <v>Apostrophes</v>
      </c>
    </row>
    <row r="3054" spans="1:11" x14ac:dyDescent="0.2">
      <c r="A3054" s="8" t="str">
        <f>Table7[[#This Row],[Test No.]]&amp;Table7[[#This Row],[Section]]&amp;Table7[[#This Row],[Q. No.]]</f>
        <v>P41E53</v>
      </c>
      <c r="B3054" s="8"/>
      <c r="C3054" s="15" t="s">
        <v>109</v>
      </c>
      <c r="D3054" s="6">
        <v>53</v>
      </c>
      <c r="E3054" s="6" t="s">
        <v>31</v>
      </c>
      <c r="F3054" s="14">
        <v>1</v>
      </c>
      <c r="G3054" s="14" t="s">
        <v>59</v>
      </c>
      <c r="H3054" s="14">
        <v>1</v>
      </c>
      <c r="I3054" s="14" t="s">
        <v>37</v>
      </c>
      <c r="J3054" s="12" t="s">
        <v>390</v>
      </c>
      <c r="K3054" s="11" t="str">
        <f>VLOOKUP(Table7[[#This Row],[CID]],ALY,2,FALSE)</f>
        <v>Semicolons</v>
      </c>
    </row>
    <row r="3055" spans="1:11" x14ac:dyDescent="0.2">
      <c r="A3055" s="8" t="str">
        <f>Table7[[#This Row],[Test No.]]&amp;Table7[[#This Row],[Section]]&amp;Table7[[#This Row],[Q. No.]]</f>
        <v>P41E54</v>
      </c>
      <c r="B3055" s="8"/>
      <c r="C3055" s="15" t="s">
        <v>109</v>
      </c>
      <c r="D3055" s="6">
        <v>54</v>
      </c>
      <c r="E3055" s="6" t="s">
        <v>31</v>
      </c>
      <c r="F3055" s="14">
        <v>1</v>
      </c>
      <c r="G3055" s="14" t="s">
        <v>59</v>
      </c>
      <c r="H3055" s="10">
        <v>2</v>
      </c>
      <c r="I3055" s="13" t="s">
        <v>38</v>
      </c>
      <c r="J3055" s="12" t="s">
        <v>397</v>
      </c>
      <c r="K3055" s="11" t="str">
        <f>VLOOKUP(Table7[[#This Row],[CID]],ALY,2,FALSE)</f>
        <v>Word Choice</v>
      </c>
    </row>
    <row r="3056" spans="1:11" x14ac:dyDescent="0.2">
      <c r="A3056" s="8" t="str">
        <f>Table7[[#This Row],[Test No.]]&amp;Table7[[#This Row],[Section]]&amp;Table7[[#This Row],[Q. No.]]</f>
        <v>P41E55</v>
      </c>
      <c r="B3056" s="8"/>
      <c r="C3056" s="15" t="s">
        <v>109</v>
      </c>
      <c r="D3056" s="6">
        <v>55</v>
      </c>
      <c r="E3056" s="6" t="s">
        <v>31</v>
      </c>
      <c r="F3056" s="14">
        <v>1</v>
      </c>
      <c r="G3056" s="14" t="s">
        <v>59</v>
      </c>
      <c r="H3056" s="10">
        <v>2</v>
      </c>
      <c r="I3056" s="13" t="s">
        <v>38</v>
      </c>
      <c r="J3056" s="12" t="s">
        <v>398</v>
      </c>
      <c r="K3056" s="11" t="str">
        <f>VLOOKUP(Table7[[#This Row],[CID]],ALY,2,FALSE)</f>
        <v>Idioms</v>
      </c>
    </row>
    <row r="3057" spans="1:11" x14ac:dyDescent="0.2">
      <c r="A3057" s="8" t="str">
        <f>Table7[[#This Row],[Test No.]]&amp;Table7[[#This Row],[Section]]&amp;Table7[[#This Row],[Q. No.]]</f>
        <v>P41E56</v>
      </c>
      <c r="B3057" s="8"/>
      <c r="C3057" s="15" t="s">
        <v>109</v>
      </c>
      <c r="D3057" s="6">
        <v>56</v>
      </c>
      <c r="E3057" s="6" t="s">
        <v>31</v>
      </c>
      <c r="F3057" s="14">
        <v>2</v>
      </c>
      <c r="G3057" s="13" t="s">
        <v>57</v>
      </c>
      <c r="H3057" s="10">
        <v>4</v>
      </c>
      <c r="I3057" s="13" t="s">
        <v>40</v>
      </c>
      <c r="J3057" s="12" t="s">
        <v>516</v>
      </c>
      <c r="K3057" s="11" t="str">
        <f>VLOOKUP(Table7[[#This Row],[CID]],ALY,2,FALSE)</f>
        <v>Transitions &amp; Topic Sentences</v>
      </c>
    </row>
    <row r="3058" spans="1:11" x14ac:dyDescent="0.2">
      <c r="A3058" s="8" t="str">
        <f>Table7[[#This Row],[Test No.]]&amp;Table7[[#This Row],[Section]]&amp;Table7[[#This Row],[Q. No.]]</f>
        <v>P41E57</v>
      </c>
      <c r="B3058" s="8"/>
      <c r="C3058" s="15" t="s">
        <v>109</v>
      </c>
      <c r="D3058" s="6">
        <v>57</v>
      </c>
      <c r="E3058" s="6" t="s">
        <v>31</v>
      </c>
      <c r="F3058" s="14">
        <v>2</v>
      </c>
      <c r="G3058" s="13" t="s">
        <v>57</v>
      </c>
      <c r="H3058" s="10">
        <v>6</v>
      </c>
      <c r="I3058" s="13" t="s">
        <v>42</v>
      </c>
      <c r="J3058" s="12" t="s">
        <v>523</v>
      </c>
      <c r="K3058" s="11" t="str">
        <f>VLOOKUP(Table7[[#This Row],[CID]],ALY,2,FALSE)</f>
        <v>Avoiding Ambiguity &amp; Redundancy</v>
      </c>
    </row>
    <row r="3059" spans="1:11" x14ac:dyDescent="0.2">
      <c r="A3059" s="8" t="str">
        <f>Table7[[#This Row],[Test No.]]&amp;Table7[[#This Row],[Section]]&amp;Table7[[#This Row],[Q. No.]]</f>
        <v>P41E58</v>
      </c>
      <c r="B3059" s="8"/>
      <c r="C3059" s="15" t="s">
        <v>109</v>
      </c>
      <c r="D3059" s="6">
        <v>58</v>
      </c>
      <c r="E3059" s="6" t="s">
        <v>31</v>
      </c>
      <c r="F3059" s="14">
        <v>2</v>
      </c>
      <c r="G3059" s="13" t="s">
        <v>57</v>
      </c>
      <c r="H3059" s="10">
        <v>6</v>
      </c>
      <c r="I3059" s="13" t="s">
        <v>42</v>
      </c>
      <c r="J3059" s="12" t="s">
        <v>522</v>
      </c>
      <c r="K3059" s="11" t="str">
        <f>VLOOKUP(Table7[[#This Row],[CID]],ALY,2,FALSE)</f>
        <v>Effectiveness</v>
      </c>
    </row>
    <row r="3060" spans="1:11" x14ac:dyDescent="0.2">
      <c r="A3060" s="8" t="str">
        <f>Table7[[#This Row],[Test No.]]&amp;Table7[[#This Row],[Section]]&amp;Table7[[#This Row],[Q. No.]]</f>
        <v>P41E59</v>
      </c>
      <c r="B3060" s="8"/>
      <c r="C3060" s="15" t="s">
        <v>109</v>
      </c>
      <c r="D3060" s="6">
        <v>59</v>
      </c>
      <c r="E3060" s="6" t="s">
        <v>31</v>
      </c>
      <c r="F3060" s="14">
        <v>1</v>
      </c>
      <c r="G3060" s="14" t="s">
        <v>59</v>
      </c>
      <c r="H3060" s="10">
        <v>3</v>
      </c>
      <c r="I3060" s="13" t="s">
        <v>39</v>
      </c>
      <c r="J3060" s="12" t="s">
        <v>402</v>
      </c>
      <c r="K3060" s="11" t="str">
        <f>VLOOKUP(Table7[[#This Row],[CID]],ALY,2,FALSE)</f>
        <v>Faulty Modifier</v>
      </c>
    </row>
    <row r="3061" spans="1:11" x14ac:dyDescent="0.2">
      <c r="A3061" s="8" t="str">
        <f>Table7[[#This Row],[Test No.]]&amp;Table7[[#This Row],[Section]]&amp;Table7[[#This Row],[Q. No.]]</f>
        <v>P41E60</v>
      </c>
      <c r="B3061" s="8"/>
      <c r="C3061" s="15" t="s">
        <v>109</v>
      </c>
      <c r="D3061" s="6">
        <v>60</v>
      </c>
      <c r="E3061" s="6" t="s">
        <v>31</v>
      </c>
      <c r="F3061" s="14">
        <v>2</v>
      </c>
      <c r="G3061" s="13" t="s">
        <v>57</v>
      </c>
      <c r="H3061" s="10">
        <v>5</v>
      </c>
      <c r="I3061" s="13" t="s">
        <v>41</v>
      </c>
      <c r="J3061" s="12" t="s">
        <v>519</v>
      </c>
      <c r="K3061" s="11" t="str">
        <f>VLOOKUP(Table7[[#This Row],[CID]],ALY,2,FALSE)</f>
        <v>Opening/Transitional/Closing</v>
      </c>
    </row>
    <row r="3062" spans="1:11" x14ac:dyDescent="0.2">
      <c r="A3062" s="8" t="str">
        <f>Table7[[#This Row],[Test No.]]&amp;Table7[[#This Row],[Section]]&amp;Table7[[#This Row],[Q. No.]]</f>
        <v>P41E61</v>
      </c>
      <c r="B3062" s="8"/>
      <c r="C3062" s="15" t="s">
        <v>109</v>
      </c>
      <c r="D3062" s="6">
        <v>61</v>
      </c>
      <c r="E3062" s="6" t="s">
        <v>31</v>
      </c>
      <c r="F3062" s="14">
        <v>1</v>
      </c>
      <c r="G3062" s="14" t="s">
        <v>59</v>
      </c>
      <c r="H3062" s="14">
        <v>1</v>
      </c>
      <c r="I3062" s="14" t="s">
        <v>37</v>
      </c>
      <c r="J3062" s="12" t="s">
        <v>388</v>
      </c>
      <c r="K3062" s="11" t="str">
        <f>VLOOKUP(Table7[[#This Row],[CID]],ALY,2,FALSE)</f>
        <v>Apostrophes</v>
      </c>
    </row>
    <row r="3063" spans="1:11" x14ac:dyDescent="0.2">
      <c r="A3063" s="8" t="str">
        <f>Table7[[#This Row],[Test No.]]&amp;Table7[[#This Row],[Section]]&amp;Table7[[#This Row],[Q. No.]]</f>
        <v>P41E62</v>
      </c>
      <c r="B3063" s="8"/>
      <c r="C3063" s="15" t="s">
        <v>109</v>
      </c>
      <c r="D3063" s="6">
        <v>62</v>
      </c>
      <c r="E3063" s="6" t="s">
        <v>31</v>
      </c>
      <c r="F3063" s="14">
        <v>2</v>
      </c>
      <c r="G3063" s="13" t="s">
        <v>57</v>
      </c>
      <c r="H3063" s="10">
        <v>6</v>
      </c>
      <c r="I3063" s="13" t="s">
        <v>42</v>
      </c>
      <c r="J3063" s="12" t="s">
        <v>521</v>
      </c>
      <c r="K3063" s="11" t="str">
        <f>VLOOKUP(Table7[[#This Row],[CID]],ALY,2,FALSE)</f>
        <v>Word Choice</v>
      </c>
    </row>
    <row r="3064" spans="1:11" x14ac:dyDescent="0.2">
      <c r="A3064" s="8" t="str">
        <f>Table7[[#This Row],[Test No.]]&amp;Table7[[#This Row],[Section]]&amp;Table7[[#This Row],[Q. No.]]</f>
        <v>P41E63</v>
      </c>
      <c r="B3064" s="8"/>
      <c r="C3064" s="15" t="s">
        <v>109</v>
      </c>
      <c r="D3064" s="6">
        <v>63</v>
      </c>
      <c r="E3064" s="6" t="s">
        <v>31</v>
      </c>
      <c r="F3064" s="14">
        <v>2</v>
      </c>
      <c r="G3064" s="13" t="s">
        <v>57</v>
      </c>
      <c r="H3064" s="10">
        <v>5</v>
      </c>
      <c r="I3064" s="13" t="s">
        <v>41</v>
      </c>
      <c r="J3064" s="12" t="s">
        <v>518</v>
      </c>
      <c r="K3064" s="11" t="str">
        <f>VLOOKUP(Table7[[#This Row],[CID]],ALY,2,FALSE)</f>
        <v>Unity &amp; Coherence</v>
      </c>
    </row>
    <row r="3065" spans="1:11" x14ac:dyDescent="0.2">
      <c r="A3065" s="8" t="str">
        <f>Table7[[#This Row],[Test No.]]&amp;Table7[[#This Row],[Section]]&amp;Table7[[#This Row],[Q. No.]]</f>
        <v>P41E64</v>
      </c>
      <c r="B3065" s="8"/>
      <c r="C3065" s="15" t="s">
        <v>109</v>
      </c>
      <c r="D3065" s="6">
        <v>64</v>
      </c>
      <c r="E3065" s="6" t="s">
        <v>31</v>
      </c>
      <c r="F3065" s="14">
        <v>2</v>
      </c>
      <c r="G3065" s="13" t="s">
        <v>57</v>
      </c>
      <c r="H3065" s="10">
        <v>5</v>
      </c>
      <c r="I3065" s="13" t="s">
        <v>41</v>
      </c>
      <c r="J3065" s="12" t="s">
        <v>518</v>
      </c>
      <c r="K3065" s="11" t="str">
        <f>VLOOKUP(Table7[[#This Row],[CID]],ALY,2,FALSE)</f>
        <v>Unity &amp; Coherence</v>
      </c>
    </row>
    <row r="3066" spans="1:11" x14ac:dyDescent="0.2">
      <c r="A3066" s="8" t="str">
        <f>Table7[[#This Row],[Test No.]]&amp;Table7[[#This Row],[Section]]&amp;Table7[[#This Row],[Q. No.]]</f>
        <v>P41E65</v>
      </c>
      <c r="B3066" s="8"/>
      <c r="C3066" s="15" t="s">
        <v>109</v>
      </c>
      <c r="D3066" s="6">
        <v>65</v>
      </c>
      <c r="E3066" s="6" t="s">
        <v>31</v>
      </c>
      <c r="F3066" s="14">
        <v>2</v>
      </c>
      <c r="G3066" s="13" t="s">
        <v>57</v>
      </c>
      <c r="H3066" s="10">
        <v>4</v>
      </c>
      <c r="I3066" s="13" t="s">
        <v>40</v>
      </c>
      <c r="J3066" s="12" t="s">
        <v>516</v>
      </c>
      <c r="K3066" s="11" t="str">
        <f>VLOOKUP(Table7[[#This Row],[CID]],ALY,2,FALSE)</f>
        <v>Transitions &amp; Topic Sentences</v>
      </c>
    </row>
    <row r="3067" spans="1:11" x14ac:dyDescent="0.2">
      <c r="A3067" s="8" t="str">
        <f>Table7[[#This Row],[Test No.]]&amp;Table7[[#This Row],[Section]]&amp;Table7[[#This Row],[Q. No.]]</f>
        <v>P41E66</v>
      </c>
      <c r="B3067" s="8"/>
      <c r="C3067" s="15" t="s">
        <v>109</v>
      </c>
      <c r="D3067" s="6">
        <v>66</v>
      </c>
      <c r="E3067" s="6" t="s">
        <v>31</v>
      </c>
      <c r="F3067" s="14">
        <v>1</v>
      </c>
      <c r="G3067" s="14" t="s">
        <v>59</v>
      </c>
      <c r="H3067" s="10">
        <v>3</v>
      </c>
      <c r="I3067" s="13" t="s">
        <v>39</v>
      </c>
      <c r="J3067" s="12" t="s">
        <v>401</v>
      </c>
      <c r="K3067" s="11" t="str">
        <f>VLOOKUP(Table7[[#This Row],[CID]],ALY,2,FALSE)</f>
        <v>Parallel Construction</v>
      </c>
    </row>
    <row r="3068" spans="1:11" x14ac:dyDescent="0.2">
      <c r="A3068" s="8" t="str">
        <f>Table7[[#This Row],[Test No.]]&amp;Table7[[#This Row],[Section]]&amp;Table7[[#This Row],[Q. No.]]</f>
        <v>P41E67</v>
      </c>
      <c r="B3068" s="8"/>
      <c r="C3068" s="15" t="s">
        <v>109</v>
      </c>
      <c r="D3068" s="6">
        <v>67</v>
      </c>
      <c r="E3068" s="6" t="s">
        <v>31</v>
      </c>
      <c r="F3068" s="14">
        <v>2</v>
      </c>
      <c r="G3068" s="13" t="s">
        <v>57</v>
      </c>
      <c r="H3068" s="10">
        <v>5</v>
      </c>
      <c r="I3068" s="13" t="s">
        <v>41</v>
      </c>
      <c r="J3068" s="12" t="s">
        <v>518</v>
      </c>
      <c r="K3068" s="11" t="str">
        <f>VLOOKUP(Table7[[#This Row],[CID]],ALY,2,FALSE)</f>
        <v>Unity &amp; Coherence</v>
      </c>
    </row>
    <row r="3069" spans="1:11" x14ac:dyDescent="0.2">
      <c r="A3069" s="8" t="str">
        <f>Table7[[#This Row],[Test No.]]&amp;Table7[[#This Row],[Section]]&amp;Table7[[#This Row],[Q. No.]]</f>
        <v>P41E68</v>
      </c>
      <c r="B3069" s="8"/>
      <c r="C3069" s="15" t="s">
        <v>109</v>
      </c>
      <c r="D3069" s="6">
        <v>68</v>
      </c>
      <c r="E3069" s="6" t="s">
        <v>31</v>
      </c>
      <c r="F3069" s="14">
        <v>1</v>
      </c>
      <c r="G3069" s="14" t="s">
        <v>59</v>
      </c>
      <c r="H3069" s="10">
        <v>2</v>
      </c>
      <c r="I3069" s="13" t="s">
        <v>38</v>
      </c>
      <c r="J3069" s="12" t="s">
        <v>397</v>
      </c>
      <c r="K3069" s="11" t="str">
        <f>VLOOKUP(Table7[[#This Row],[CID]],ALY,2,FALSE)</f>
        <v>Word Choice</v>
      </c>
    </row>
    <row r="3070" spans="1:11" x14ac:dyDescent="0.2">
      <c r="A3070" s="8" t="str">
        <f>Table7[[#This Row],[Test No.]]&amp;Table7[[#This Row],[Section]]&amp;Table7[[#This Row],[Q. No.]]</f>
        <v>P41E69</v>
      </c>
      <c r="B3070" s="8"/>
      <c r="C3070" s="15" t="s">
        <v>109</v>
      </c>
      <c r="D3070" s="6">
        <v>69</v>
      </c>
      <c r="E3070" s="6" t="s">
        <v>31</v>
      </c>
      <c r="F3070" s="14">
        <v>1</v>
      </c>
      <c r="G3070" s="14" t="s">
        <v>59</v>
      </c>
      <c r="H3070" s="10">
        <v>3</v>
      </c>
      <c r="I3070" s="13" t="s">
        <v>39</v>
      </c>
      <c r="J3070" s="12" t="s">
        <v>401</v>
      </c>
      <c r="K3070" s="11" t="str">
        <f>VLOOKUP(Table7[[#This Row],[CID]],ALY,2,FALSE)</f>
        <v>Parallel Construction</v>
      </c>
    </row>
    <row r="3071" spans="1:11" x14ac:dyDescent="0.2">
      <c r="A3071" s="8" t="str">
        <f>Table7[[#This Row],[Test No.]]&amp;Table7[[#This Row],[Section]]&amp;Table7[[#This Row],[Q. No.]]</f>
        <v>P41E70</v>
      </c>
      <c r="B3071" s="8"/>
      <c r="C3071" s="15" t="s">
        <v>109</v>
      </c>
      <c r="D3071" s="6">
        <v>70</v>
      </c>
      <c r="E3071" s="6" t="s">
        <v>31</v>
      </c>
      <c r="F3071" s="14">
        <v>2</v>
      </c>
      <c r="G3071" s="13" t="s">
        <v>57</v>
      </c>
      <c r="H3071" s="10">
        <v>5</v>
      </c>
      <c r="I3071" s="13" t="s">
        <v>41</v>
      </c>
      <c r="J3071" s="12" t="s">
        <v>520</v>
      </c>
      <c r="K3071" s="11" t="str">
        <f>VLOOKUP(Table7[[#This Row],[CID]],ALY,2,FALSE)</f>
        <v>Reorganization</v>
      </c>
    </row>
    <row r="3072" spans="1:11" x14ac:dyDescent="0.2">
      <c r="A3072" s="8" t="str">
        <f>Table7[[#This Row],[Test No.]]&amp;Table7[[#This Row],[Section]]&amp;Table7[[#This Row],[Q. No.]]</f>
        <v>P41E71</v>
      </c>
      <c r="B3072" s="8"/>
      <c r="C3072" s="15" t="s">
        <v>109</v>
      </c>
      <c r="D3072" s="6">
        <v>71</v>
      </c>
      <c r="E3072" s="6" t="s">
        <v>31</v>
      </c>
      <c r="F3072" s="14">
        <v>1</v>
      </c>
      <c r="G3072" s="14" t="s">
        <v>59</v>
      </c>
      <c r="H3072" s="10">
        <v>2</v>
      </c>
      <c r="I3072" s="13" t="s">
        <v>38</v>
      </c>
      <c r="J3072" s="12" t="s">
        <v>397</v>
      </c>
      <c r="K3072" s="11" t="str">
        <f>VLOOKUP(Table7[[#This Row],[CID]],ALY,2,FALSE)</f>
        <v>Word Choice</v>
      </c>
    </row>
    <row r="3073" spans="1:11" x14ac:dyDescent="0.2">
      <c r="A3073" s="8" t="str">
        <f>Table7[[#This Row],[Test No.]]&amp;Table7[[#This Row],[Section]]&amp;Table7[[#This Row],[Q. No.]]</f>
        <v>P41E72</v>
      </c>
      <c r="B3073" s="8"/>
      <c r="C3073" s="15" t="s">
        <v>109</v>
      </c>
      <c r="D3073" s="6">
        <v>72</v>
      </c>
      <c r="E3073" s="6" t="s">
        <v>31</v>
      </c>
      <c r="F3073" s="14">
        <v>2</v>
      </c>
      <c r="G3073" s="13" t="s">
        <v>57</v>
      </c>
      <c r="H3073" s="10">
        <v>6</v>
      </c>
      <c r="I3073" s="13" t="s">
        <v>42</v>
      </c>
      <c r="J3073" s="12" t="s">
        <v>523</v>
      </c>
      <c r="K3073" s="11" t="str">
        <f>VLOOKUP(Table7[[#This Row],[CID]],ALY,2,FALSE)</f>
        <v>Avoiding Ambiguity &amp; Redundancy</v>
      </c>
    </row>
    <row r="3074" spans="1:11" x14ac:dyDescent="0.2">
      <c r="A3074" s="8" t="str">
        <f>Table7[[#This Row],[Test No.]]&amp;Table7[[#This Row],[Section]]&amp;Table7[[#This Row],[Q. No.]]</f>
        <v>P41E73</v>
      </c>
      <c r="B3074" s="8"/>
      <c r="C3074" s="15" t="s">
        <v>109</v>
      </c>
      <c r="D3074" s="6">
        <v>73</v>
      </c>
      <c r="E3074" s="6" t="s">
        <v>31</v>
      </c>
      <c r="F3074" s="14">
        <v>2</v>
      </c>
      <c r="G3074" s="13" t="s">
        <v>57</v>
      </c>
      <c r="H3074" s="10">
        <v>4</v>
      </c>
      <c r="I3074" s="13" t="s">
        <v>40</v>
      </c>
      <c r="J3074" s="12" t="s">
        <v>513</v>
      </c>
      <c r="K3074" s="11" t="str">
        <f>VLOOKUP(Table7[[#This Row],[CID]],ALY,2,FALSE)</f>
        <v>Writer's Goal</v>
      </c>
    </row>
    <row r="3075" spans="1:11" x14ac:dyDescent="0.2">
      <c r="A3075" s="8" t="str">
        <f>Table7[[#This Row],[Test No.]]&amp;Table7[[#This Row],[Section]]&amp;Table7[[#This Row],[Q. No.]]</f>
        <v>P41E74</v>
      </c>
      <c r="B3075" s="8"/>
      <c r="C3075" s="15" t="s">
        <v>109</v>
      </c>
      <c r="D3075" s="6">
        <v>74</v>
      </c>
      <c r="E3075" s="6" t="s">
        <v>31</v>
      </c>
      <c r="F3075" s="14">
        <v>1</v>
      </c>
      <c r="G3075" s="14" t="s">
        <v>59</v>
      </c>
      <c r="H3075" s="10">
        <v>3</v>
      </c>
      <c r="I3075" s="13" t="s">
        <v>39</v>
      </c>
      <c r="J3075" s="12" t="s">
        <v>401</v>
      </c>
      <c r="K3075" s="11" t="str">
        <f>VLOOKUP(Table7[[#This Row],[CID]],ALY,2,FALSE)</f>
        <v>Parallel Construction</v>
      </c>
    </row>
    <row r="3076" spans="1:11" x14ac:dyDescent="0.2">
      <c r="A3076" s="8" t="str">
        <f>Table7[[#This Row],[Test No.]]&amp;Table7[[#This Row],[Section]]&amp;Table7[[#This Row],[Q. No.]]</f>
        <v>P41E75</v>
      </c>
      <c r="B3076" s="8"/>
      <c r="C3076" s="15" t="s">
        <v>109</v>
      </c>
      <c r="D3076" s="6">
        <v>75</v>
      </c>
      <c r="E3076" s="6" t="s">
        <v>31</v>
      </c>
      <c r="F3076" s="14">
        <v>2</v>
      </c>
      <c r="G3076" s="13" t="s">
        <v>57</v>
      </c>
      <c r="H3076" s="10">
        <v>5</v>
      </c>
      <c r="I3076" s="13" t="s">
        <v>41</v>
      </c>
      <c r="J3076" s="12" t="s">
        <v>520</v>
      </c>
      <c r="K3076" s="11" t="str">
        <f>VLOOKUP(Table7[[#This Row],[CID]],ALY,2,FALSE)</f>
        <v>Reorganization</v>
      </c>
    </row>
    <row r="3077" spans="1:11" x14ac:dyDescent="0.2">
      <c r="A3077" s="8" t="str">
        <f>Table7[[#This Row],[Test No.]]&amp;Table7[[#This Row],[Section]]&amp;Table7[[#This Row],[Q. No.]]</f>
        <v>P42E1</v>
      </c>
      <c r="B3077" s="8"/>
      <c r="C3077" s="15" t="s">
        <v>108</v>
      </c>
      <c r="D3077" s="14">
        <v>1</v>
      </c>
      <c r="E3077" s="6" t="s">
        <v>31</v>
      </c>
      <c r="F3077" s="14">
        <v>1</v>
      </c>
      <c r="G3077" s="14" t="s">
        <v>59</v>
      </c>
      <c r="H3077" s="10">
        <v>2</v>
      </c>
      <c r="I3077" s="13" t="s">
        <v>38</v>
      </c>
      <c r="J3077" s="12" t="s">
        <v>393</v>
      </c>
      <c r="K3077" s="11" t="str">
        <f>VLOOKUP(Table7[[#This Row],[CID]],ALY,2,FALSE)</f>
        <v>SVA</v>
      </c>
    </row>
    <row r="3078" spans="1:11" x14ac:dyDescent="0.2">
      <c r="A3078" s="8" t="str">
        <f>Table7[[#This Row],[Test No.]]&amp;Table7[[#This Row],[Section]]&amp;Table7[[#This Row],[Q. No.]]</f>
        <v>P42E2</v>
      </c>
      <c r="B3078" s="8"/>
      <c r="C3078" s="15" t="s">
        <v>108</v>
      </c>
      <c r="D3078" s="6">
        <v>2</v>
      </c>
      <c r="E3078" s="6" t="s">
        <v>31</v>
      </c>
      <c r="F3078" s="14">
        <v>1</v>
      </c>
      <c r="G3078" s="14" t="s">
        <v>59</v>
      </c>
      <c r="H3078" s="10">
        <v>2</v>
      </c>
      <c r="I3078" s="13" t="s">
        <v>38</v>
      </c>
      <c r="J3078" s="12" t="s">
        <v>394</v>
      </c>
      <c r="K3078" s="11" t="str">
        <f>VLOOKUP(Table7[[#This Row],[CID]],ALY,2,FALSE)</f>
        <v>Pronouns</v>
      </c>
    </row>
    <row r="3079" spans="1:11" x14ac:dyDescent="0.2">
      <c r="A3079" s="8" t="str">
        <f>Table7[[#This Row],[Test No.]]&amp;Table7[[#This Row],[Section]]&amp;Table7[[#This Row],[Q. No.]]</f>
        <v>P42E3</v>
      </c>
      <c r="B3079" s="8"/>
      <c r="C3079" s="15" t="s">
        <v>108</v>
      </c>
      <c r="D3079" s="14">
        <v>3</v>
      </c>
      <c r="E3079" s="6" t="s">
        <v>31</v>
      </c>
      <c r="F3079" s="14">
        <v>1</v>
      </c>
      <c r="G3079" s="14" t="s">
        <v>59</v>
      </c>
      <c r="H3079" s="14">
        <v>1</v>
      </c>
      <c r="I3079" s="14" t="s">
        <v>37</v>
      </c>
      <c r="J3079" s="12" t="s">
        <v>391</v>
      </c>
      <c r="K3079" s="11" t="str">
        <f>VLOOKUP(Table7[[#This Row],[CID]],ALY,2,FALSE)</f>
        <v>Dashes</v>
      </c>
    </row>
    <row r="3080" spans="1:11" x14ac:dyDescent="0.2">
      <c r="A3080" s="8" t="str">
        <f>Table7[[#This Row],[Test No.]]&amp;Table7[[#This Row],[Section]]&amp;Table7[[#This Row],[Q. No.]]</f>
        <v>P42E4</v>
      </c>
      <c r="B3080" s="8"/>
      <c r="C3080" s="15" t="s">
        <v>108</v>
      </c>
      <c r="D3080" s="6">
        <v>4</v>
      </c>
      <c r="E3080" s="6" t="s">
        <v>31</v>
      </c>
      <c r="F3080" s="14">
        <v>2</v>
      </c>
      <c r="G3080" s="13" t="s">
        <v>57</v>
      </c>
      <c r="H3080" s="10">
        <v>6</v>
      </c>
      <c r="I3080" s="13" t="s">
        <v>42</v>
      </c>
      <c r="J3080" s="12" t="s">
        <v>522</v>
      </c>
      <c r="K3080" s="11" t="str">
        <f>VLOOKUP(Table7[[#This Row],[CID]],ALY,2,FALSE)</f>
        <v>Effectiveness</v>
      </c>
    </row>
    <row r="3081" spans="1:11" x14ac:dyDescent="0.2">
      <c r="A3081" s="8" t="str">
        <f>Table7[[#This Row],[Test No.]]&amp;Table7[[#This Row],[Section]]&amp;Table7[[#This Row],[Q. No.]]</f>
        <v>P42E5</v>
      </c>
      <c r="B3081" s="8"/>
      <c r="C3081" s="15" t="s">
        <v>108</v>
      </c>
      <c r="D3081" s="14">
        <v>5</v>
      </c>
      <c r="E3081" s="6" t="s">
        <v>31</v>
      </c>
      <c r="F3081" s="14">
        <v>2</v>
      </c>
      <c r="G3081" s="13" t="s">
        <v>57</v>
      </c>
      <c r="H3081" s="10">
        <v>6</v>
      </c>
      <c r="I3081" s="13" t="s">
        <v>42</v>
      </c>
      <c r="J3081" s="12" t="s">
        <v>522</v>
      </c>
      <c r="K3081" s="11" t="str">
        <f>VLOOKUP(Table7[[#This Row],[CID]],ALY,2,FALSE)</f>
        <v>Effectiveness</v>
      </c>
    </row>
    <row r="3082" spans="1:11" x14ac:dyDescent="0.2">
      <c r="A3082" s="8" t="str">
        <f>Table7[[#This Row],[Test No.]]&amp;Table7[[#This Row],[Section]]&amp;Table7[[#This Row],[Q. No.]]</f>
        <v>P42E6</v>
      </c>
      <c r="B3082" s="8"/>
      <c r="C3082" s="15" t="s">
        <v>108</v>
      </c>
      <c r="D3082" s="6">
        <v>6</v>
      </c>
      <c r="E3082" s="6" t="s">
        <v>31</v>
      </c>
      <c r="F3082" s="14">
        <v>1</v>
      </c>
      <c r="G3082" s="14" t="s">
        <v>59</v>
      </c>
      <c r="H3082" s="10">
        <v>2</v>
      </c>
      <c r="I3082" s="13" t="s">
        <v>38</v>
      </c>
      <c r="J3082" s="12" t="s">
        <v>396</v>
      </c>
      <c r="K3082" s="11" t="str">
        <f>VLOOKUP(Table7[[#This Row],[CID]],ALY,2,FALSE)</f>
        <v>Comparisons</v>
      </c>
    </row>
    <row r="3083" spans="1:11" x14ac:dyDescent="0.2">
      <c r="A3083" s="8" t="str">
        <f>Table7[[#This Row],[Test No.]]&amp;Table7[[#This Row],[Section]]&amp;Table7[[#This Row],[Q. No.]]</f>
        <v>P42E7</v>
      </c>
      <c r="B3083" s="8"/>
      <c r="C3083" s="15" t="s">
        <v>108</v>
      </c>
      <c r="D3083" s="14">
        <v>7</v>
      </c>
      <c r="E3083" s="6" t="s">
        <v>31</v>
      </c>
      <c r="F3083" s="14">
        <v>2</v>
      </c>
      <c r="G3083" s="13" t="s">
        <v>57</v>
      </c>
      <c r="H3083" s="10">
        <v>4</v>
      </c>
      <c r="I3083" s="13" t="s">
        <v>40</v>
      </c>
      <c r="J3083" s="12" t="s">
        <v>512</v>
      </c>
      <c r="K3083" s="11" t="str">
        <f>VLOOKUP(Table7[[#This Row],[CID]],ALY,2,FALSE)</f>
        <v>Additional Detail &amp; Evidence</v>
      </c>
    </row>
    <row r="3084" spans="1:11" x14ac:dyDescent="0.2">
      <c r="A3084" s="8" t="str">
        <f>Table7[[#This Row],[Test No.]]&amp;Table7[[#This Row],[Section]]&amp;Table7[[#This Row],[Q. No.]]</f>
        <v>P42E8</v>
      </c>
      <c r="B3084" s="8"/>
      <c r="C3084" s="15" t="s">
        <v>108</v>
      </c>
      <c r="D3084" s="6">
        <v>8</v>
      </c>
      <c r="E3084" s="6" t="s">
        <v>31</v>
      </c>
      <c r="F3084" s="14">
        <v>1</v>
      </c>
      <c r="G3084" s="14" t="s">
        <v>59</v>
      </c>
      <c r="H3084" s="10">
        <v>3</v>
      </c>
      <c r="I3084" s="13" t="s">
        <v>39</v>
      </c>
      <c r="J3084" s="12" t="s">
        <v>402</v>
      </c>
      <c r="K3084" s="11" t="str">
        <f>VLOOKUP(Table7[[#This Row],[CID]],ALY,2,FALSE)</f>
        <v>Faulty Modifier</v>
      </c>
    </row>
    <row r="3085" spans="1:11" x14ac:dyDescent="0.2">
      <c r="A3085" s="8" t="str">
        <f>Table7[[#This Row],[Test No.]]&amp;Table7[[#This Row],[Section]]&amp;Table7[[#This Row],[Q. No.]]</f>
        <v>P42E9</v>
      </c>
      <c r="B3085" s="8"/>
      <c r="C3085" s="15" t="s">
        <v>108</v>
      </c>
      <c r="D3085" s="14">
        <v>9</v>
      </c>
      <c r="E3085" s="6" t="s">
        <v>31</v>
      </c>
      <c r="F3085" s="14">
        <v>1</v>
      </c>
      <c r="G3085" s="14" t="s">
        <v>59</v>
      </c>
      <c r="H3085" s="14">
        <v>1</v>
      </c>
      <c r="I3085" s="14" t="s">
        <v>37</v>
      </c>
      <c r="J3085" s="12" t="s">
        <v>387</v>
      </c>
      <c r="K3085" s="11" t="str">
        <f>VLOOKUP(Table7[[#This Row],[CID]],ALY,2,FALSE)</f>
        <v>Commas</v>
      </c>
    </row>
    <row r="3086" spans="1:11" x14ac:dyDescent="0.2">
      <c r="A3086" s="8" t="str">
        <f>Table7[[#This Row],[Test No.]]&amp;Table7[[#This Row],[Section]]&amp;Table7[[#This Row],[Q. No.]]</f>
        <v>P42E10</v>
      </c>
      <c r="B3086" s="8"/>
      <c r="C3086" s="15" t="s">
        <v>108</v>
      </c>
      <c r="D3086" s="6">
        <v>10</v>
      </c>
      <c r="E3086" s="6" t="s">
        <v>31</v>
      </c>
      <c r="F3086" s="14">
        <v>2</v>
      </c>
      <c r="G3086" s="13" t="s">
        <v>57</v>
      </c>
      <c r="H3086" s="10">
        <v>4</v>
      </c>
      <c r="I3086" s="13" t="s">
        <v>40</v>
      </c>
      <c r="J3086" s="12" t="s">
        <v>512</v>
      </c>
      <c r="K3086" s="11" t="str">
        <f>VLOOKUP(Table7[[#This Row],[CID]],ALY,2,FALSE)</f>
        <v>Additional Detail &amp; Evidence</v>
      </c>
    </row>
    <row r="3087" spans="1:11" x14ac:dyDescent="0.2">
      <c r="A3087" s="8" t="str">
        <f>Table7[[#This Row],[Test No.]]&amp;Table7[[#This Row],[Section]]&amp;Table7[[#This Row],[Q. No.]]</f>
        <v>P42E11</v>
      </c>
      <c r="B3087" s="8"/>
      <c r="C3087" s="15" t="s">
        <v>108</v>
      </c>
      <c r="D3087" s="14">
        <v>11</v>
      </c>
      <c r="E3087" s="6" t="s">
        <v>31</v>
      </c>
      <c r="F3087" s="14">
        <v>1</v>
      </c>
      <c r="G3087" s="14" t="s">
        <v>59</v>
      </c>
      <c r="H3087" s="10">
        <v>3</v>
      </c>
      <c r="I3087" s="13" t="s">
        <v>39</v>
      </c>
      <c r="J3087" s="12" t="s">
        <v>402</v>
      </c>
      <c r="K3087" s="11" t="str">
        <f>VLOOKUP(Table7[[#This Row],[CID]],ALY,2,FALSE)</f>
        <v>Faulty Modifier</v>
      </c>
    </row>
    <row r="3088" spans="1:11" x14ac:dyDescent="0.2">
      <c r="A3088" s="8" t="str">
        <f>Table7[[#This Row],[Test No.]]&amp;Table7[[#This Row],[Section]]&amp;Table7[[#This Row],[Q. No.]]</f>
        <v>P42E12</v>
      </c>
      <c r="B3088" s="8"/>
      <c r="C3088" s="15" t="s">
        <v>108</v>
      </c>
      <c r="D3088" s="6">
        <v>12</v>
      </c>
      <c r="E3088" s="6" t="s">
        <v>31</v>
      </c>
      <c r="F3088" s="14">
        <v>2</v>
      </c>
      <c r="G3088" s="13" t="s">
        <v>57</v>
      </c>
      <c r="H3088" s="10">
        <v>6</v>
      </c>
      <c r="I3088" s="13" t="s">
        <v>42</v>
      </c>
      <c r="J3088" s="12" t="s">
        <v>521</v>
      </c>
      <c r="K3088" s="11" t="str">
        <f>VLOOKUP(Table7[[#This Row],[CID]],ALY,2,FALSE)</f>
        <v>Word Choice</v>
      </c>
    </row>
    <row r="3089" spans="1:11" x14ac:dyDescent="0.2">
      <c r="A3089" s="8" t="str">
        <f>Table7[[#This Row],[Test No.]]&amp;Table7[[#This Row],[Section]]&amp;Table7[[#This Row],[Q. No.]]</f>
        <v>P42E13</v>
      </c>
      <c r="B3089" s="8"/>
      <c r="C3089" s="15" t="s">
        <v>108</v>
      </c>
      <c r="D3089" s="14">
        <v>13</v>
      </c>
      <c r="E3089" s="6" t="s">
        <v>31</v>
      </c>
      <c r="F3089" s="14">
        <v>2</v>
      </c>
      <c r="G3089" s="13" t="s">
        <v>57</v>
      </c>
      <c r="H3089" s="10">
        <v>6</v>
      </c>
      <c r="I3089" s="13" t="s">
        <v>42</v>
      </c>
      <c r="J3089" s="12" t="s">
        <v>522</v>
      </c>
      <c r="K3089" s="11" t="str">
        <f>VLOOKUP(Table7[[#This Row],[CID]],ALY,2,FALSE)</f>
        <v>Effectiveness</v>
      </c>
    </row>
    <row r="3090" spans="1:11" x14ac:dyDescent="0.2">
      <c r="A3090" s="8" t="str">
        <f>Table7[[#This Row],[Test No.]]&amp;Table7[[#This Row],[Section]]&amp;Table7[[#This Row],[Q. No.]]</f>
        <v>P42E14</v>
      </c>
      <c r="B3090" s="8"/>
      <c r="C3090" s="15" t="s">
        <v>108</v>
      </c>
      <c r="D3090" s="6">
        <v>14</v>
      </c>
      <c r="E3090" s="6" t="s">
        <v>31</v>
      </c>
      <c r="F3090" s="14">
        <v>1</v>
      </c>
      <c r="G3090" s="14" t="s">
        <v>59</v>
      </c>
      <c r="H3090" s="10">
        <v>2</v>
      </c>
      <c r="I3090" s="13" t="s">
        <v>38</v>
      </c>
      <c r="J3090" s="12" t="s">
        <v>397</v>
      </c>
      <c r="K3090" s="11" t="str">
        <f>VLOOKUP(Table7[[#This Row],[CID]],ALY,2,FALSE)</f>
        <v>Word Choice</v>
      </c>
    </row>
    <row r="3091" spans="1:11" x14ac:dyDescent="0.2">
      <c r="A3091" s="8" t="str">
        <f>Table7[[#This Row],[Test No.]]&amp;Table7[[#This Row],[Section]]&amp;Table7[[#This Row],[Q. No.]]</f>
        <v>P42E15</v>
      </c>
      <c r="B3091" s="8"/>
      <c r="C3091" s="15" t="s">
        <v>108</v>
      </c>
      <c r="D3091" s="14">
        <v>15</v>
      </c>
      <c r="E3091" s="6" t="s">
        <v>31</v>
      </c>
      <c r="F3091" s="14">
        <v>2</v>
      </c>
      <c r="G3091" s="13" t="s">
        <v>57</v>
      </c>
      <c r="H3091" s="10">
        <v>5</v>
      </c>
      <c r="I3091" s="13" t="s">
        <v>41</v>
      </c>
      <c r="J3091" s="12" t="s">
        <v>520</v>
      </c>
      <c r="K3091" s="11" t="str">
        <f>VLOOKUP(Table7[[#This Row],[CID]],ALY,2,FALSE)</f>
        <v>Reorganization</v>
      </c>
    </row>
    <row r="3092" spans="1:11" x14ac:dyDescent="0.2">
      <c r="A3092" s="8" t="str">
        <f>Table7[[#This Row],[Test No.]]&amp;Table7[[#This Row],[Section]]&amp;Table7[[#This Row],[Q. No.]]</f>
        <v>P42E16</v>
      </c>
      <c r="B3092" s="8"/>
      <c r="C3092" s="15" t="s">
        <v>108</v>
      </c>
      <c r="D3092" s="6">
        <v>16</v>
      </c>
      <c r="E3092" s="6" t="s">
        <v>31</v>
      </c>
      <c r="F3092" s="14">
        <v>2</v>
      </c>
      <c r="G3092" s="13" t="s">
        <v>57</v>
      </c>
      <c r="H3092" s="10">
        <v>6</v>
      </c>
      <c r="I3092" s="13" t="s">
        <v>42</v>
      </c>
      <c r="J3092" s="12" t="s">
        <v>521</v>
      </c>
      <c r="K3092" s="11" t="str">
        <f>VLOOKUP(Table7[[#This Row],[CID]],ALY,2,FALSE)</f>
        <v>Word Choice</v>
      </c>
    </row>
    <row r="3093" spans="1:11" x14ac:dyDescent="0.2">
      <c r="A3093" s="8" t="str">
        <f>Table7[[#This Row],[Test No.]]&amp;Table7[[#This Row],[Section]]&amp;Table7[[#This Row],[Q. No.]]</f>
        <v>P42E17</v>
      </c>
      <c r="B3093" s="8"/>
      <c r="C3093" s="15" t="s">
        <v>108</v>
      </c>
      <c r="D3093" s="14">
        <v>17</v>
      </c>
      <c r="E3093" s="6" t="s">
        <v>31</v>
      </c>
      <c r="F3093" s="14">
        <v>1</v>
      </c>
      <c r="G3093" s="14" t="s">
        <v>59</v>
      </c>
      <c r="H3093" s="14">
        <v>1</v>
      </c>
      <c r="I3093" s="14" t="s">
        <v>37</v>
      </c>
      <c r="J3093" s="12" t="s">
        <v>391</v>
      </c>
      <c r="K3093" s="11" t="str">
        <f>VLOOKUP(Table7[[#This Row],[CID]],ALY,2,FALSE)</f>
        <v>Dashes</v>
      </c>
    </row>
    <row r="3094" spans="1:11" x14ac:dyDescent="0.2">
      <c r="A3094" s="8" t="str">
        <f>Table7[[#This Row],[Test No.]]&amp;Table7[[#This Row],[Section]]&amp;Table7[[#This Row],[Q. No.]]</f>
        <v>P42E18</v>
      </c>
      <c r="B3094" s="8"/>
      <c r="C3094" s="15" t="s">
        <v>108</v>
      </c>
      <c r="D3094" s="6">
        <v>18</v>
      </c>
      <c r="E3094" s="6" t="s">
        <v>31</v>
      </c>
      <c r="F3094" s="14">
        <v>2</v>
      </c>
      <c r="G3094" s="13" t="s">
        <v>57</v>
      </c>
      <c r="H3094" s="10">
        <v>4</v>
      </c>
      <c r="I3094" s="13" t="s">
        <v>40</v>
      </c>
      <c r="J3094" s="12" t="s">
        <v>514</v>
      </c>
      <c r="K3094" s="11" t="str">
        <f>VLOOKUP(Table7[[#This Row],[CID]],ALY,2,FALSE)</f>
        <v>Relation to Paragraph/Essay</v>
      </c>
    </row>
    <row r="3095" spans="1:11" x14ac:dyDescent="0.2">
      <c r="A3095" s="8" t="str">
        <f>Table7[[#This Row],[Test No.]]&amp;Table7[[#This Row],[Section]]&amp;Table7[[#This Row],[Q. No.]]</f>
        <v>P42E19</v>
      </c>
      <c r="B3095" s="8"/>
      <c r="C3095" s="15" t="s">
        <v>108</v>
      </c>
      <c r="D3095" s="14">
        <v>19</v>
      </c>
      <c r="E3095" s="6" t="s">
        <v>31</v>
      </c>
      <c r="F3095" s="14">
        <v>1</v>
      </c>
      <c r="G3095" s="14" t="s">
        <v>59</v>
      </c>
      <c r="H3095" s="10">
        <v>2</v>
      </c>
      <c r="I3095" s="13" t="s">
        <v>38</v>
      </c>
      <c r="J3095" s="12" t="s">
        <v>394</v>
      </c>
      <c r="K3095" s="11" t="str">
        <f>VLOOKUP(Table7[[#This Row],[CID]],ALY,2,FALSE)</f>
        <v>Pronouns</v>
      </c>
    </row>
    <row r="3096" spans="1:11" x14ac:dyDescent="0.2">
      <c r="A3096" s="8" t="str">
        <f>Table7[[#This Row],[Test No.]]&amp;Table7[[#This Row],[Section]]&amp;Table7[[#This Row],[Q. No.]]</f>
        <v>P42E20</v>
      </c>
      <c r="B3096" s="8"/>
      <c r="C3096" s="15" t="s">
        <v>108</v>
      </c>
      <c r="D3096" s="6">
        <v>20</v>
      </c>
      <c r="E3096" s="6" t="s">
        <v>31</v>
      </c>
      <c r="F3096" s="14">
        <v>2</v>
      </c>
      <c r="G3096" s="13" t="s">
        <v>57</v>
      </c>
      <c r="H3096" s="10">
        <v>4</v>
      </c>
      <c r="I3096" s="13" t="s">
        <v>40</v>
      </c>
      <c r="J3096" s="12" t="s">
        <v>516</v>
      </c>
      <c r="K3096" s="11" t="str">
        <f>VLOOKUP(Table7[[#This Row],[CID]],ALY,2,FALSE)</f>
        <v>Transitions &amp; Topic Sentences</v>
      </c>
    </row>
    <row r="3097" spans="1:11" x14ac:dyDescent="0.2">
      <c r="A3097" s="8" t="str">
        <f>Table7[[#This Row],[Test No.]]&amp;Table7[[#This Row],[Section]]&amp;Table7[[#This Row],[Q. No.]]</f>
        <v>P42E21</v>
      </c>
      <c r="B3097" s="8"/>
      <c r="C3097" s="15" t="s">
        <v>108</v>
      </c>
      <c r="D3097" s="14">
        <v>21</v>
      </c>
      <c r="E3097" s="6" t="s">
        <v>31</v>
      </c>
      <c r="F3097" s="14">
        <v>1</v>
      </c>
      <c r="G3097" s="14" t="s">
        <v>59</v>
      </c>
      <c r="H3097" s="10">
        <v>2</v>
      </c>
      <c r="I3097" s="13" t="s">
        <v>38</v>
      </c>
      <c r="J3097" s="12" t="s">
        <v>398</v>
      </c>
      <c r="K3097" s="11" t="str">
        <f>VLOOKUP(Table7[[#This Row],[CID]],ALY,2,FALSE)</f>
        <v>Idioms</v>
      </c>
    </row>
    <row r="3098" spans="1:11" x14ac:dyDescent="0.2">
      <c r="A3098" s="8" t="str">
        <f>Table7[[#This Row],[Test No.]]&amp;Table7[[#This Row],[Section]]&amp;Table7[[#This Row],[Q. No.]]</f>
        <v>P42E22</v>
      </c>
      <c r="B3098" s="8"/>
      <c r="C3098" s="15" t="s">
        <v>108</v>
      </c>
      <c r="D3098" s="6">
        <v>22</v>
      </c>
      <c r="E3098" s="6" t="s">
        <v>31</v>
      </c>
      <c r="F3098" s="14">
        <v>1</v>
      </c>
      <c r="G3098" s="14" t="s">
        <v>59</v>
      </c>
      <c r="H3098" s="10">
        <v>2</v>
      </c>
      <c r="I3098" s="13" t="s">
        <v>38</v>
      </c>
      <c r="J3098" s="12" t="s">
        <v>396</v>
      </c>
      <c r="K3098" s="11" t="str">
        <f>VLOOKUP(Table7[[#This Row],[CID]],ALY,2,FALSE)</f>
        <v>Comparisons</v>
      </c>
    </row>
    <row r="3099" spans="1:11" x14ac:dyDescent="0.2">
      <c r="A3099" s="8" t="str">
        <f>Table7[[#This Row],[Test No.]]&amp;Table7[[#This Row],[Section]]&amp;Table7[[#This Row],[Q. No.]]</f>
        <v>P42E23</v>
      </c>
      <c r="B3099" s="8"/>
      <c r="C3099" s="15" t="s">
        <v>108</v>
      </c>
      <c r="D3099" s="14">
        <v>23</v>
      </c>
      <c r="E3099" s="6" t="s">
        <v>31</v>
      </c>
      <c r="F3099" s="14">
        <v>2</v>
      </c>
      <c r="G3099" s="13" t="s">
        <v>57</v>
      </c>
      <c r="H3099" s="10">
        <v>6</v>
      </c>
      <c r="I3099" s="13" t="s">
        <v>42</v>
      </c>
      <c r="J3099" s="12" t="s">
        <v>521</v>
      </c>
      <c r="K3099" s="11" t="str">
        <f>VLOOKUP(Table7[[#This Row],[CID]],ALY,2,FALSE)</f>
        <v>Word Choice</v>
      </c>
    </row>
    <row r="3100" spans="1:11" x14ac:dyDescent="0.2">
      <c r="A3100" s="8" t="str">
        <f>Table7[[#This Row],[Test No.]]&amp;Table7[[#This Row],[Section]]&amp;Table7[[#This Row],[Q. No.]]</f>
        <v>P42E24</v>
      </c>
      <c r="B3100" s="8"/>
      <c r="C3100" s="15" t="s">
        <v>108</v>
      </c>
      <c r="D3100" s="6">
        <v>24</v>
      </c>
      <c r="E3100" s="6" t="s">
        <v>31</v>
      </c>
      <c r="F3100" s="14">
        <v>1</v>
      </c>
      <c r="G3100" s="14" t="s">
        <v>59</v>
      </c>
      <c r="H3100" s="14">
        <v>1</v>
      </c>
      <c r="I3100" s="14" t="s">
        <v>37</v>
      </c>
      <c r="J3100" s="12" t="s">
        <v>391</v>
      </c>
      <c r="K3100" s="11" t="str">
        <f>VLOOKUP(Table7[[#This Row],[CID]],ALY,2,FALSE)</f>
        <v>Dashes</v>
      </c>
    </row>
    <row r="3101" spans="1:11" x14ac:dyDescent="0.2">
      <c r="A3101" s="8" t="str">
        <f>Table7[[#This Row],[Test No.]]&amp;Table7[[#This Row],[Section]]&amp;Table7[[#This Row],[Q. No.]]</f>
        <v>P42E25</v>
      </c>
      <c r="B3101" s="8"/>
      <c r="C3101" s="15" t="s">
        <v>108</v>
      </c>
      <c r="D3101" s="14">
        <v>25</v>
      </c>
      <c r="E3101" s="6" t="s">
        <v>31</v>
      </c>
      <c r="F3101" s="14">
        <v>2</v>
      </c>
      <c r="G3101" s="13" t="s">
        <v>57</v>
      </c>
      <c r="H3101" s="10">
        <v>4</v>
      </c>
      <c r="I3101" s="13" t="s">
        <v>40</v>
      </c>
      <c r="J3101" s="12" t="s">
        <v>514</v>
      </c>
      <c r="K3101" s="11" t="str">
        <f>VLOOKUP(Table7[[#This Row],[CID]],ALY,2,FALSE)</f>
        <v>Relation to Paragraph/Essay</v>
      </c>
    </row>
    <row r="3102" spans="1:11" x14ac:dyDescent="0.2">
      <c r="A3102" s="8" t="str">
        <f>Table7[[#This Row],[Test No.]]&amp;Table7[[#This Row],[Section]]&amp;Table7[[#This Row],[Q. No.]]</f>
        <v>P42E26</v>
      </c>
      <c r="B3102" s="8"/>
      <c r="C3102" s="15" t="s">
        <v>108</v>
      </c>
      <c r="D3102" s="6">
        <v>26</v>
      </c>
      <c r="E3102" s="6" t="s">
        <v>31</v>
      </c>
      <c r="F3102" s="14">
        <v>2</v>
      </c>
      <c r="G3102" s="13" t="s">
        <v>57</v>
      </c>
      <c r="H3102" s="10">
        <v>4</v>
      </c>
      <c r="I3102" s="13" t="s">
        <v>40</v>
      </c>
      <c r="J3102" s="12" t="s">
        <v>516</v>
      </c>
      <c r="K3102" s="11" t="str">
        <f>VLOOKUP(Table7[[#This Row],[CID]],ALY,2,FALSE)</f>
        <v>Transitions &amp; Topic Sentences</v>
      </c>
    </row>
    <row r="3103" spans="1:11" x14ac:dyDescent="0.2">
      <c r="A3103" s="8" t="str">
        <f>Table7[[#This Row],[Test No.]]&amp;Table7[[#This Row],[Section]]&amp;Table7[[#This Row],[Q. No.]]</f>
        <v>P42E27</v>
      </c>
      <c r="B3103" s="8"/>
      <c r="C3103" s="15" t="s">
        <v>108</v>
      </c>
      <c r="D3103" s="14">
        <v>27</v>
      </c>
      <c r="E3103" s="6" t="s">
        <v>31</v>
      </c>
      <c r="F3103" s="14">
        <v>2</v>
      </c>
      <c r="G3103" s="13" t="s">
        <v>57</v>
      </c>
      <c r="H3103" s="10">
        <v>5</v>
      </c>
      <c r="I3103" s="13" t="s">
        <v>41</v>
      </c>
      <c r="J3103" s="12" t="s">
        <v>518</v>
      </c>
      <c r="K3103" s="11" t="str">
        <f>VLOOKUP(Table7[[#This Row],[CID]],ALY,2,FALSE)</f>
        <v>Unity &amp; Coherence</v>
      </c>
    </row>
    <row r="3104" spans="1:11" x14ac:dyDescent="0.2">
      <c r="A3104" s="8" t="str">
        <f>Table7[[#This Row],[Test No.]]&amp;Table7[[#This Row],[Section]]&amp;Table7[[#This Row],[Q. No.]]</f>
        <v>P42E28</v>
      </c>
      <c r="B3104" s="8"/>
      <c r="C3104" s="15" t="s">
        <v>108</v>
      </c>
      <c r="D3104" s="6">
        <v>28</v>
      </c>
      <c r="E3104" s="6" t="s">
        <v>31</v>
      </c>
      <c r="F3104" s="14">
        <v>2</v>
      </c>
      <c r="G3104" s="13" t="s">
        <v>57</v>
      </c>
      <c r="H3104" s="10">
        <v>5</v>
      </c>
      <c r="I3104" s="13" t="s">
        <v>41</v>
      </c>
      <c r="J3104" s="12" t="s">
        <v>518</v>
      </c>
      <c r="K3104" s="11" t="str">
        <f>VLOOKUP(Table7[[#This Row],[CID]],ALY,2,FALSE)</f>
        <v>Unity &amp; Coherence</v>
      </c>
    </row>
    <row r="3105" spans="1:11" x14ac:dyDescent="0.2">
      <c r="A3105" s="8" t="str">
        <f>Table7[[#This Row],[Test No.]]&amp;Table7[[#This Row],[Section]]&amp;Table7[[#This Row],[Q. No.]]</f>
        <v>P42E29</v>
      </c>
      <c r="B3105" s="8"/>
      <c r="C3105" s="15" t="s">
        <v>108</v>
      </c>
      <c r="D3105" s="14">
        <v>29</v>
      </c>
      <c r="E3105" s="6" t="s">
        <v>31</v>
      </c>
      <c r="F3105" s="14">
        <v>1</v>
      </c>
      <c r="G3105" s="14" t="s">
        <v>59</v>
      </c>
      <c r="H3105" s="10">
        <v>3</v>
      </c>
      <c r="I3105" s="13" t="s">
        <v>39</v>
      </c>
      <c r="J3105" s="12" t="s">
        <v>400</v>
      </c>
      <c r="K3105" s="11" t="str">
        <f>VLOOKUP(Table7[[#This Row],[CID]],ALY,2,FALSE)</f>
        <v>Run-On Sentence</v>
      </c>
    </row>
    <row r="3106" spans="1:11" x14ac:dyDescent="0.2">
      <c r="A3106" s="8" t="str">
        <f>Table7[[#This Row],[Test No.]]&amp;Table7[[#This Row],[Section]]&amp;Table7[[#This Row],[Q. No.]]</f>
        <v>P42E30</v>
      </c>
      <c r="B3106" s="8"/>
      <c r="C3106" s="15" t="s">
        <v>108</v>
      </c>
      <c r="D3106" s="6">
        <v>30</v>
      </c>
      <c r="E3106" s="6" t="s">
        <v>31</v>
      </c>
      <c r="F3106" s="14">
        <v>2</v>
      </c>
      <c r="G3106" s="13" t="s">
        <v>57</v>
      </c>
      <c r="H3106" s="10">
        <v>4</v>
      </c>
      <c r="I3106" s="13" t="s">
        <v>40</v>
      </c>
      <c r="J3106" s="12" t="s">
        <v>514</v>
      </c>
      <c r="K3106" s="11" t="str">
        <f>VLOOKUP(Table7[[#This Row],[CID]],ALY,2,FALSE)</f>
        <v>Relation to Paragraph/Essay</v>
      </c>
    </row>
    <row r="3107" spans="1:11" x14ac:dyDescent="0.2">
      <c r="A3107" s="8" t="str">
        <f>Table7[[#This Row],[Test No.]]&amp;Table7[[#This Row],[Section]]&amp;Table7[[#This Row],[Q. No.]]</f>
        <v>P42E31</v>
      </c>
      <c r="B3107" s="8"/>
      <c r="C3107" s="15" t="s">
        <v>108</v>
      </c>
      <c r="D3107" s="14">
        <v>31</v>
      </c>
      <c r="E3107" s="6" t="s">
        <v>31</v>
      </c>
      <c r="F3107" s="14">
        <v>2</v>
      </c>
      <c r="G3107" s="13" t="s">
        <v>57</v>
      </c>
      <c r="H3107" s="10">
        <v>5</v>
      </c>
      <c r="I3107" s="13" t="s">
        <v>41</v>
      </c>
      <c r="J3107" s="12" t="s">
        <v>518</v>
      </c>
      <c r="K3107" s="11" t="str">
        <f>VLOOKUP(Table7[[#This Row],[CID]],ALY,2,FALSE)</f>
        <v>Unity &amp; Coherence</v>
      </c>
    </row>
    <row r="3108" spans="1:11" x14ac:dyDescent="0.2">
      <c r="A3108" s="8" t="str">
        <f>Table7[[#This Row],[Test No.]]&amp;Table7[[#This Row],[Section]]&amp;Table7[[#This Row],[Q. No.]]</f>
        <v>P42E32</v>
      </c>
      <c r="B3108" s="8"/>
      <c r="C3108" s="15" t="s">
        <v>108</v>
      </c>
      <c r="D3108" s="6">
        <v>32</v>
      </c>
      <c r="E3108" s="6" t="s">
        <v>31</v>
      </c>
      <c r="F3108" s="14">
        <v>1</v>
      </c>
      <c r="G3108" s="14" t="s">
        <v>59</v>
      </c>
      <c r="H3108" s="10">
        <v>2</v>
      </c>
      <c r="I3108" s="13" t="s">
        <v>38</v>
      </c>
      <c r="J3108" s="12" t="s">
        <v>398</v>
      </c>
      <c r="K3108" s="11" t="str">
        <f>VLOOKUP(Table7[[#This Row],[CID]],ALY,2,FALSE)</f>
        <v>Idioms</v>
      </c>
    </row>
    <row r="3109" spans="1:11" x14ac:dyDescent="0.2">
      <c r="A3109" s="8" t="str">
        <f>Table7[[#This Row],[Test No.]]&amp;Table7[[#This Row],[Section]]&amp;Table7[[#This Row],[Q. No.]]</f>
        <v>P42E33</v>
      </c>
      <c r="B3109" s="8"/>
      <c r="C3109" s="15" t="s">
        <v>108</v>
      </c>
      <c r="D3109" s="14">
        <v>33</v>
      </c>
      <c r="E3109" s="6" t="s">
        <v>31</v>
      </c>
      <c r="F3109" s="14">
        <v>2</v>
      </c>
      <c r="G3109" s="13" t="s">
        <v>57</v>
      </c>
      <c r="H3109" s="10">
        <v>6</v>
      </c>
      <c r="I3109" s="13" t="s">
        <v>42</v>
      </c>
      <c r="J3109" s="12" t="s">
        <v>521</v>
      </c>
      <c r="K3109" s="11" t="str">
        <f>VLOOKUP(Table7[[#This Row],[CID]],ALY,2,FALSE)</f>
        <v>Word Choice</v>
      </c>
    </row>
    <row r="3110" spans="1:11" x14ac:dyDescent="0.2">
      <c r="A3110" s="8" t="str">
        <f>Table7[[#This Row],[Test No.]]&amp;Table7[[#This Row],[Section]]&amp;Table7[[#This Row],[Q. No.]]</f>
        <v>P42E34</v>
      </c>
      <c r="B3110" s="8"/>
      <c r="C3110" s="15" t="s">
        <v>108</v>
      </c>
      <c r="D3110" s="6">
        <v>34</v>
      </c>
      <c r="E3110" s="6" t="s">
        <v>31</v>
      </c>
      <c r="F3110" s="14">
        <v>1</v>
      </c>
      <c r="G3110" s="14" t="s">
        <v>59</v>
      </c>
      <c r="H3110" s="10">
        <v>2</v>
      </c>
      <c r="I3110" s="13" t="s">
        <v>38</v>
      </c>
      <c r="J3110" s="12" t="s">
        <v>397</v>
      </c>
      <c r="K3110" s="11" t="str">
        <f>VLOOKUP(Table7[[#This Row],[CID]],ALY,2,FALSE)</f>
        <v>Word Choice</v>
      </c>
    </row>
    <row r="3111" spans="1:11" x14ac:dyDescent="0.2">
      <c r="A3111" s="8" t="str">
        <f>Table7[[#This Row],[Test No.]]&amp;Table7[[#This Row],[Section]]&amp;Table7[[#This Row],[Q. No.]]</f>
        <v>P42E35</v>
      </c>
      <c r="B3111" s="8"/>
      <c r="C3111" s="15" t="s">
        <v>108</v>
      </c>
      <c r="D3111" s="14">
        <v>35</v>
      </c>
      <c r="E3111" s="6" t="s">
        <v>31</v>
      </c>
      <c r="F3111" s="14">
        <v>2</v>
      </c>
      <c r="G3111" s="13" t="s">
        <v>57</v>
      </c>
      <c r="H3111" s="10">
        <v>6</v>
      </c>
      <c r="I3111" s="13" t="s">
        <v>42</v>
      </c>
      <c r="J3111" s="12" t="s">
        <v>522</v>
      </c>
      <c r="K3111" s="11" t="str">
        <f>VLOOKUP(Table7[[#This Row],[CID]],ALY,2,FALSE)</f>
        <v>Effectiveness</v>
      </c>
    </row>
    <row r="3112" spans="1:11" x14ac:dyDescent="0.2">
      <c r="A3112" s="8" t="str">
        <f>Table7[[#This Row],[Test No.]]&amp;Table7[[#This Row],[Section]]&amp;Table7[[#This Row],[Q. No.]]</f>
        <v>P42E36</v>
      </c>
      <c r="B3112" s="8"/>
      <c r="C3112" s="15" t="s">
        <v>108</v>
      </c>
      <c r="D3112" s="6">
        <v>36</v>
      </c>
      <c r="E3112" s="6" t="s">
        <v>31</v>
      </c>
      <c r="F3112" s="14">
        <v>2</v>
      </c>
      <c r="G3112" s="13" t="s">
        <v>57</v>
      </c>
      <c r="H3112" s="10">
        <v>6</v>
      </c>
      <c r="I3112" s="13" t="s">
        <v>42</v>
      </c>
      <c r="J3112" s="12" t="s">
        <v>521</v>
      </c>
      <c r="K3112" s="11" t="str">
        <f>VLOOKUP(Table7[[#This Row],[CID]],ALY,2,FALSE)</f>
        <v>Word Choice</v>
      </c>
    </row>
    <row r="3113" spans="1:11" x14ac:dyDescent="0.2">
      <c r="A3113" s="8" t="str">
        <f>Table7[[#This Row],[Test No.]]&amp;Table7[[#This Row],[Section]]&amp;Table7[[#This Row],[Q. No.]]</f>
        <v>P42E37</v>
      </c>
      <c r="B3113" s="8"/>
      <c r="C3113" s="15" t="s">
        <v>108</v>
      </c>
      <c r="D3113" s="14">
        <v>37</v>
      </c>
      <c r="E3113" s="6" t="s">
        <v>31</v>
      </c>
      <c r="F3113" s="14">
        <v>2</v>
      </c>
      <c r="G3113" s="13" t="s">
        <v>57</v>
      </c>
      <c r="H3113" s="10">
        <v>5</v>
      </c>
      <c r="I3113" s="13" t="s">
        <v>41</v>
      </c>
      <c r="J3113" s="12" t="s">
        <v>518</v>
      </c>
      <c r="K3113" s="11" t="str">
        <f>VLOOKUP(Table7[[#This Row],[CID]],ALY,2,FALSE)</f>
        <v>Unity &amp; Coherence</v>
      </c>
    </row>
    <row r="3114" spans="1:11" x14ac:dyDescent="0.2">
      <c r="A3114" s="8" t="str">
        <f>Table7[[#This Row],[Test No.]]&amp;Table7[[#This Row],[Section]]&amp;Table7[[#This Row],[Q. No.]]</f>
        <v>P42E38</v>
      </c>
      <c r="B3114" s="8"/>
      <c r="C3114" s="15" t="s">
        <v>108</v>
      </c>
      <c r="D3114" s="6">
        <v>38</v>
      </c>
      <c r="E3114" s="6" t="s">
        <v>31</v>
      </c>
      <c r="F3114" s="14">
        <v>2</v>
      </c>
      <c r="G3114" s="13" t="s">
        <v>57</v>
      </c>
      <c r="H3114" s="10">
        <v>4</v>
      </c>
      <c r="I3114" s="13" t="s">
        <v>40</v>
      </c>
      <c r="J3114" s="12" t="s">
        <v>512</v>
      </c>
      <c r="K3114" s="11" t="str">
        <f>VLOOKUP(Table7[[#This Row],[CID]],ALY,2,FALSE)</f>
        <v>Additional Detail &amp; Evidence</v>
      </c>
    </row>
    <row r="3115" spans="1:11" x14ac:dyDescent="0.2">
      <c r="A3115" s="8" t="str">
        <f>Table7[[#This Row],[Test No.]]&amp;Table7[[#This Row],[Section]]&amp;Table7[[#This Row],[Q. No.]]</f>
        <v>P42E39</v>
      </c>
      <c r="B3115" s="8"/>
      <c r="C3115" s="15" t="s">
        <v>108</v>
      </c>
      <c r="D3115" s="14">
        <v>39</v>
      </c>
      <c r="E3115" s="6" t="s">
        <v>31</v>
      </c>
      <c r="F3115" s="14">
        <v>2</v>
      </c>
      <c r="G3115" s="13" t="s">
        <v>57</v>
      </c>
      <c r="H3115" s="10">
        <v>4</v>
      </c>
      <c r="I3115" s="13" t="s">
        <v>40</v>
      </c>
      <c r="J3115" s="12" t="s">
        <v>516</v>
      </c>
      <c r="K3115" s="11" t="str">
        <f>VLOOKUP(Table7[[#This Row],[CID]],ALY,2,FALSE)</f>
        <v>Transitions &amp; Topic Sentences</v>
      </c>
    </row>
    <row r="3116" spans="1:11" x14ac:dyDescent="0.2">
      <c r="A3116" s="8" t="str">
        <f>Table7[[#This Row],[Test No.]]&amp;Table7[[#This Row],[Section]]&amp;Table7[[#This Row],[Q. No.]]</f>
        <v>P42E40</v>
      </c>
      <c r="B3116" s="8"/>
      <c r="C3116" s="15" t="s">
        <v>108</v>
      </c>
      <c r="D3116" s="6">
        <v>40</v>
      </c>
      <c r="E3116" s="6" t="s">
        <v>31</v>
      </c>
      <c r="F3116" s="14">
        <v>2</v>
      </c>
      <c r="G3116" s="13" t="s">
        <v>57</v>
      </c>
      <c r="H3116" s="10">
        <v>6</v>
      </c>
      <c r="I3116" s="13" t="s">
        <v>42</v>
      </c>
      <c r="J3116" s="12" t="s">
        <v>521</v>
      </c>
      <c r="K3116" s="11" t="str">
        <f>VLOOKUP(Table7[[#This Row],[CID]],ALY,2,FALSE)</f>
        <v>Word Choice</v>
      </c>
    </row>
    <row r="3117" spans="1:11" x14ac:dyDescent="0.2">
      <c r="A3117" s="8" t="str">
        <f>Table7[[#This Row],[Test No.]]&amp;Table7[[#This Row],[Section]]&amp;Table7[[#This Row],[Q. No.]]</f>
        <v>P42E41</v>
      </c>
      <c r="B3117" s="8"/>
      <c r="C3117" s="15" t="s">
        <v>108</v>
      </c>
      <c r="D3117" s="14">
        <v>41</v>
      </c>
      <c r="E3117" s="6" t="s">
        <v>31</v>
      </c>
      <c r="F3117" s="14">
        <v>1</v>
      </c>
      <c r="G3117" s="14" t="s">
        <v>59</v>
      </c>
      <c r="H3117" s="10">
        <v>2</v>
      </c>
      <c r="I3117" s="13" t="s">
        <v>38</v>
      </c>
      <c r="J3117" s="12" t="s">
        <v>395</v>
      </c>
      <c r="K3117" s="11" t="str">
        <f>VLOOKUP(Table7[[#This Row],[CID]],ALY,2,FALSE)</f>
        <v>Verb Forms/Tense Agreement</v>
      </c>
    </row>
    <row r="3118" spans="1:11" x14ac:dyDescent="0.2">
      <c r="A3118" s="8" t="str">
        <f>Table7[[#This Row],[Test No.]]&amp;Table7[[#This Row],[Section]]&amp;Table7[[#This Row],[Q. No.]]</f>
        <v>P42E42</v>
      </c>
      <c r="B3118" s="8"/>
      <c r="C3118" s="15" t="s">
        <v>108</v>
      </c>
      <c r="D3118" s="6">
        <v>42</v>
      </c>
      <c r="E3118" s="6" t="s">
        <v>31</v>
      </c>
      <c r="F3118" s="14">
        <v>1</v>
      </c>
      <c r="G3118" s="14" t="s">
        <v>59</v>
      </c>
      <c r="H3118" s="14">
        <v>1</v>
      </c>
      <c r="I3118" s="14" t="s">
        <v>37</v>
      </c>
      <c r="J3118" s="12" t="s">
        <v>387</v>
      </c>
      <c r="K3118" s="11" t="str">
        <f>VLOOKUP(Table7[[#This Row],[CID]],ALY,2,FALSE)</f>
        <v>Commas</v>
      </c>
    </row>
    <row r="3119" spans="1:11" x14ac:dyDescent="0.2">
      <c r="A3119" s="8" t="str">
        <f>Table7[[#This Row],[Test No.]]&amp;Table7[[#This Row],[Section]]&amp;Table7[[#This Row],[Q. No.]]</f>
        <v>P42E43</v>
      </c>
      <c r="B3119" s="8"/>
      <c r="C3119" s="15" t="s">
        <v>108</v>
      </c>
      <c r="D3119" s="14">
        <v>43</v>
      </c>
      <c r="E3119" s="6" t="s">
        <v>31</v>
      </c>
      <c r="F3119" s="14">
        <v>1</v>
      </c>
      <c r="G3119" s="14" t="s">
        <v>59</v>
      </c>
      <c r="H3119" s="10">
        <v>2</v>
      </c>
      <c r="I3119" s="13" t="s">
        <v>38</v>
      </c>
      <c r="J3119" s="12" t="s">
        <v>396</v>
      </c>
      <c r="K3119" s="11" t="str">
        <f>VLOOKUP(Table7[[#This Row],[CID]],ALY,2,FALSE)</f>
        <v>Comparisons</v>
      </c>
    </row>
    <row r="3120" spans="1:11" x14ac:dyDescent="0.2">
      <c r="A3120" s="8" t="str">
        <f>Table7[[#This Row],[Test No.]]&amp;Table7[[#This Row],[Section]]&amp;Table7[[#This Row],[Q. No.]]</f>
        <v>P42E44</v>
      </c>
      <c r="B3120" s="8"/>
      <c r="C3120" s="15" t="s">
        <v>108</v>
      </c>
      <c r="D3120" s="6">
        <v>44</v>
      </c>
      <c r="E3120" s="6" t="s">
        <v>31</v>
      </c>
      <c r="F3120" s="14">
        <v>2</v>
      </c>
      <c r="G3120" s="13" t="s">
        <v>57</v>
      </c>
      <c r="H3120" s="10">
        <v>5</v>
      </c>
      <c r="I3120" s="13" t="s">
        <v>41</v>
      </c>
      <c r="J3120" s="12" t="s">
        <v>518</v>
      </c>
      <c r="K3120" s="11" t="str">
        <f>VLOOKUP(Table7[[#This Row],[CID]],ALY,2,FALSE)</f>
        <v>Unity &amp; Coherence</v>
      </c>
    </row>
    <row r="3121" spans="1:11" x14ac:dyDescent="0.2">
      <c r="A3121" s="8" t="str">
        <f>Table7[[#This Row],[Test No.]]&amp;Table7[[#This Row],[Section]]&amp;Table7[[#This Row],[Q. No.]]</f>
        <v>P42E45</v>
      </c>
      <c r="B3121" s="8"/>
      <c r="C3121" s="15" t="s">
        <v>108</v>
      </c>
      <c r="D3121" s="14">
        <v>45</v>
      </c>
      <c r="E3121" s="6" t="s">
        <v>31</v>
      </c>
      <c r="F3121" s="14">
        <v>2</v>
      </c>
      <c r="G3121" s="13" t="s">
        <v>57</v>
      </c>
      <c r="H3121" s="10">
        <v>4</v>
      </c>
      <c r="I3121" s="13" t="s">
        <v>40</v>
      </c>
      <c r="J3121" s="12" t="s">
        <v>514</v>
      </c>
      <c r="K3121" s="11" t="str">
        <f>VLOOKUP(Table7[[#This Row],[CID]],ALY,2,FALSE)</f>
        <v>Relation to Paragraph/Essay</v>
      </c>
    </row>
    <row r="3122" spans="1:11" x14ac:dyDescent="0.2">
      <c r="A3122" s="8" t="str">
        <f>Table7[[#This Row],[Test No.]]&amp;Table7[[#This Row],[Section]]&amp;Table7[[#This Row],[Q. No.]]</f>
        <v>P42E46</v>
      </c>
      <c r="B3122" s="8"/>
      <c r="C3122" s="15" t="s">
        <v>108</v>
      </c>
      <c r="D3122" s="6">
        <v>46</v>
      </c>
      <c r="E3122" s="6" t="s">
        <v>31</v>
      </c>
      <c r="F3122" s="14">
        <v>2</v>
      </c>
      <c r="G3122" s="13" t="s">
        <v>57</v>
      </c>
      <c r="H3122" s="10">
        <v>5</v>
      </c>
      <c r="I3122" s="13" t="s">
        <v>41</v>
      </c>
      <c r="J3122" s="12" t="s">
        <v>518</v>
      </c>
      <c r="K3122" s="11" t="str">
        <f>VLOOKUP(Table7[[#This Row],[CID]],ALY,2,FALSE)</f>
        <v>Unity &amp; Coherence</v>
      </c>
    </row>
    <row r="3123" spans="1:11" x14ac:dyDescent="0.2">
      <c r="A3123" s="8" t="str">
        <f>Table7[[#This Row],[Test No.]]&amp;Table7[[#This Row],[Section]]&amp;Table7[[#This Row],[Q. No.]]</f>
        <v>P42E47</v>
      </c>
      <c r="B3123" s="8"/>
      <c r="C3123" s="15" t="s">
        <v>108</v>
      </c>
      <c r="D3123" s="14">
        <v>47</v>
      </c>
      <c r="E3123" s="6" t="s">
        <v>31</v>
      </c>
      <c r="F3123" s="14">
        <v>2</v>
      </c>
      <c r="G3123" s="13" t="s">
        <v>57</v>
      </c>
      <c r="H3123" s="10">
        <v>6</v>
      </c>
      <c r="I3123" s="13" t="s">
        <v>42</v>
      </c>
      <c r="J3123" s="12" t="s">
        <v>522</v>
      </c>
      <c r="K3123" s="11" t="str">
        <f>VLOOKUP(Table7[[#This Row],[CID]],ALY,2,FALSE)</f>
        <v>Effectiveness</v>
      </c>
    </row>
    <row r="3124" spans="1:11" x14ac:dyDescent="0.2">
      <c r="A3124" s="8" t="str">
        <f>Table7[[#This Row],[Test No.]]&amp;Table7[[#This Row],[Section]]&amp;Table7[[#This Row],[Q. No.]]</f>
        <v>P42E48</v>
      </c>
      <c r="B3124" s="8"/>
      <c r="C3124" s="15" t="s">
        <v>108</v>
      </c>
      <c r="D3124" s="6">
        <v>48</v>
      </c>
      <c r="E3124" s="6" t="s">
        <v>31</v>
      </c>
      <c r="F3124" s="14">
        <v>1</v>
      </c>
      <c r="G3124" s="14" t="s">
        <v>59</v>
      </c>
      <c r="H3124" s="14">
        <v>1</v>
      </c>
      <c r="I3124" s="14" t="s">
        <v>37</v>
      </c>
      <c r="J3124" s="12" t="s">
        <v>391</v>
      </c>
      <c r="K3124" s="11" t="str">
        <f>VLOOKUP(Table7[[#This Row],[CID]],ALY,2,FALSE)</f>
        <v>Dashes</v>
      </c>
    </row>
    <row r="3125" spans="1:11" x14ac:dyDescent="0.2">
      <c r="A3125" s="8" t="str">
        <f>Table7[[#This Row],[Test No.]]&amp;Table7[[#This Row],[Section]]&amp;Table7[[#This Row],[Q. No.]]</f>
        <v>P42E49</v>
      </c>
      <c r="B3125" s="8"/>
      <c r="C3125" s="15" t="s">
        <v>108</v>
      </c>
      <c r="D3125" s="14">
        <v>49</v>
      </c>
      <c r="E3125" s="6" t="s">
        <v>31</v>
      </c>
      <c r="F3125" s="14">
        <v>2</v>
      </c>
      <c r="G3125" s="13" t="s">
        <v>57</v>
      </c>
      <c r="H3125" s="10">
        <v>5</v>
      </c>
      <c r="I3125" s="13" t="s">
        <v>41</v>
      </c>
      <c r="J3125" s="12" t="s">
        <v>518</v>
      </c>
      <c r="K3125" s="11" t="str">
        <f>VLOOKUP(Table7[[#This Row],[CID]],ALY,2,FALSE)</f>
        <v>Unity &amp; Coherence</v>
      </c>
    </row>
    <row r="3126" spans="1:11" x14ac:dyDescent="0.2">
      <c r="A3126" s="8" t="str">
        <f>Table7[[#This Row],[Test No.]]&amp;Table7[[#This Row],[Section]]&amp;Table7[[#This Row],[Q. No.]]</f>
        <v>P42E50</v>
      </c>
      <c r="B3126" s="8"/>
      <c r="C3126" s="15" t="s">
        <v>108</v>
      </c>
      <c r="D3126" s="6">
        <v>50</v>
      </c>
      <c r="E3126" s="6" t="s">
        <v>31</v>
      </c>
      <c r="F3126" s="14">
        <v>2</v>
      </c>
      <c r="G3126" s="13" t="s">
        <v>57</v>
      </c>
      <c r="H3126" s="10">
        <v>6</v>
      </c>
      <c r="I3126" s="13" t="s">
        <v>42</v>
      </c>
      <c r="J3126" s="12" t="s">
        <v>523</v>
      </c>
      <c r="K3126" s="11" t="str">
        <f>VLOOKUP(Table7[[#This Row],[CID]],ALY,2,FALSE)</f>
        <v>Avoiding Ambiguity &amp; Redundancy</v>
      </c>
    </row>
    <row r="3127" spans="1:11" x14ac:dyDescent="0.2">
      <c r="A3127" s="8" t="str">
        <f>Table7[[#This Row],[Test No.]]&amp;Table7[[#This Row],[Section]]&amp;Table7[[#This Row],[Q. No.]]</f>
        <v>P42E51</v>
      </c>
      <c r="B3127" s="8"/>
      <c r="C3127" s="15" t="s">
        <v>108</v>
      </c>
      <c r="D3127" s="14">
        <v>51</v>
      </c>
      <c r="E3127" s="6" t="s">
        <v>31</v>
      </c>
      <c r="F3127" s="14">
        <v>2</v>
      </c>
      <c r="G3127" s="13" t="s">
        <v>57</v>
      </c>
      <c r="H3127" s="10">
        <v>4</v>
      </c>
      <c r="I3127" s="13" t="s">
        <v>40</v>
      </c>
      <c r="J3127" s="12" t="s">
        <v>516</v>
      </c>
      <c r="K3127" s="11" t="str">
        <f>VLOOKUP(Table7[[#This Row],[CID]],ALY,2,FALSE)</f>
        <v>Transitions &amp; Topic Sentences</v>
      </c>
    </row>
    <row r="3128" spans="1:11" x14ac:dyDescent="0.2">
      <c r="A3128" s="8" t="str">
        <f>Table7[[#This Row],[Test No.]]&amp;Table7[[#This Row],[Section]]&amp;Table7[[#This Row],[Q. No.]]</f>
        <v>P42E52</v>
      </c>
      <c r="B3128" s="8"/>
      <c r="C3128" s="15" t="s">
        <v>108</v>
      </c>
      <c r="D3128" s="6">
        <v>52</v>
      </c>
      <c r="E3128" s="6" t="s">
        <v>31</v>
      </c>
      <c r="F3128" s="14">
        <v>1</v>
      </c>
      <c r="G3128" s="14" t="s">
        <v>59</v>
      </c>
      <c r="H3128" s="10">
        <v>2</v>
      </c>
      <c r="I3128" s="13" t="s">
        <v>38</v>
      </c>
      <c r="J3128" s="12" t="s">
        <v>395</v>
      </c>
      <c r="K3128" s="11" t="str">
        <f>VLOOKUP(Table7[[#This Row],[CID]],ALY,2,FALSE)</f>
        <v>Verb Forms/Tense Agreement</v>
      </c>
    </row>
    <row r="3129" spans="1:11" x14ac:dyDescent="0.2">
      <c r="A3129" s="8" t="str">
        <f>Table7[[#This Row],[Test No.]]&amp;Table7[[#This Row],[Section]]&amp;Table7[[#This Row],[Q. No.]]</f>
        <v>P42E53</v>
      </c>
      <c r="B3129" s="8"/>
      <c r="C3129" s="15" t="s">
        <v>108</v>
      </c>
      <c r="D3129" s="14">
        <v>53</v>
      </c>
      <c r="E3129" s="6" t="s">
        <v>31</v>
      </c>
      <c r="F3129" s="14">
        <v>2</v>
      </c>
      <c r="G3129" s="13" t="s">
        <v>57</v>
      </c>
      <c r="H3129" s="10">
        <v>6</v>
      </c>
      <c r="I3129" s="13" t="s">
        <v>42</v>
      </c>
      <c r="J3129" s="12" t="s">
        <v>523</v>
      </c>
      <c r="K3129" s="11" t="str">
        <f>VLOOKUP(Table7[[#This Row],[CID]],ALY,2,FALSE)</f>
        <v>Avoiding Ambiguity &amp; Redundancy</v>
      </c>
    </row>
    <row r="3130" spans="1:11" x14ac:dyDescent="0.2">
      <c r="A3130" s="8" t="str">
        <f>Table7[[#This Row],[Test No.]]&amp;Table7[[#This Row],[Section]]&amp;Table7[[#This Row],[Q. No.]]</f>
        <v>P42E54</v>
      </c>
      <c r="B3130" s="8"/>
      <c r="C3130" s="15" t="s">
        <v>108</v>
      </c>
      <c r="D3130" s="6">
        <v>54</v>
      </c>
      <c r="E3130" s="6" t="s">
        <v>31</v>
      </c>
      <c r="F3130" s="14">
        <v>2</v>
      </c>
      <c r="G3130" s="13" t="s">
        <v>57</v>
      </c>
      <c r="H3130" s="10">
        <v>6</v>
      </c>
      <c r="I3130" s="13" t="s">
        <v>42</v>
      </c>
      <c r="J3130" s="12" t="s">
        <v>523</v>
      </c>
      <c r="K3130" s="11" t="str">
        <f>VLOOKUP(Table7[[#This Row],[CID]],ALY,2,FALSE)</f>
        <v>Avoiding Ambiguity &amp; Redundancy</v>
      </c>
    </row>
    <row r="3131" spans="1:11" x14ac:dyDescent="0.2">
      <c r="A3131" s="8" t="str">
        <f>Table7[[#This Row],[Test No.]]&amp;Table7[[#This Row],[Section]]&amp;Table7[[#This Row],[Q. No.]]</f>
        <v>P42E55</v>
      </c>
      <c r="B3131" s="8"/>
      <c r="C3131" s="15" t="s">
        <v>108</v>
      </c>
      <c r="D3131" s="14">
        <v>55</v>
      </c>
      <c r="E3131" s="6" t="s">
        <v>31</v>
      </c>
      <c r="F3131" s="14">
        <v>1</v>
      </c>
      <c r="G3131" s="14" t="s">
        <v>59</v>
      </c>
      <c r="H3131" s="10">
        <v>3</v>
      </c>
      <c r="I3131" s="13" t="s">
        <v>39</v>
      </c>
      <c r="J3131" s="12" t="s">
        <v>400</v>
      </c>
      <c r="K3131" s="11" t="str">
        <f>VLOOKUP(Table7[[#This Row],[CID]],ALY,2,FALSE)</f>
        <v>Run-On Sentence</v>
      </c>
    </row>
    <row r="3132" spans="1:11" x14ac:dyDescent="0.2">
      <c r="A3132" s="8" t="str">
        <f>Table7[[#This Row],[Test No.]]&amp;Table7[[#This Row],[Section]]&amp;Table7[[#This Row],[Q. No.]]</f>
        <v>P42E56</v>
      </c>
      <c r="B3132" s="8"/>
      <c r="C3132" s="15" t="s">
        <v>108</v>
      </c>
      <c r="D3132" s="6">
        <v>56</v>
      </c>
      <c r="E3132" s="6" t="s">
        <v>31</v>
      </c>
      <c r="F3132" s="14">
        <v>1</v>
      </c>
      <c r="G3132" s="14" t="s">
        <v>59</v>
      </c>
      <c r="H3132" s="10">
        <v>2</v>
      </c>
      <c r="I3132" s="13" t="s">
        <v>38</v>
      </c>
      <c r="J3132" s="12" t="s">
        <v>397</v>
      </c>
      <c r="K3132" s="11" t="str">
        <f>VLOOKUP(Table7[[#This Row],[CID]],ALY,2,FALSE)</f>
        <v>Word Choice</v>
      </c>
    </row>
    <row r="3133" spans="1:11" x14ac:dyDescent="0.2">
      <c r="A3133" s="8" t="str">
        <f>Table7[[#This Row],[Test No.]]&amp;Table7[[#This Row],[Section]]&amp;Table7[[#This Row],[Q. No.]]</f>
        <v>P42E57</v>
      </c>
      <c r="B3133" s="8"/>
      <c r="C3133" s="15" t="s">
        <v>108</v>
      </c>
      <c r="D3133" s="14">
        <v>57</v>
      </c>
      <c r="E3133" s="6" t="s">
        <v>31</v>
      </c>
      <c r="F3133" s="14">
        <v>1</v>
      </c>
      <c r="G3133" s="14" t="s">
        <v>59</v>
      </c>
      <c r="H3133" s="10">
        <v>2</v>
      </c>
      <c r="I3133" s="13" t="s">
        <v>38</v>
      </c>
      <c r="J3133" s="12" t="s">
        <v>395</v>
      </c>
      <c r="K3133" s="11" t="str">
        <f>VLOOKUP(Table7[[#This Row],[CID]],ALY,2,FALSE)</f>
        <v>Verb Forms/Tense Agreement</v>
      </c>
    </row>
    <row r="3134" spans="1:11" x14ac:dyDescent="0.2">
      <c r="A3134" s="8" t="str">
        <f>Table7[[#This Row],[Test No.]]&amp;Table7[[#This Row],[Section]]&amp;Table7[[#This Row],[Q. No.]]</f>
        <v>P42E58</v>
      </c>
      <c r="B3134" s="8"/>
      <c r="C3134" s="15" t="s">
        <v>108</v>
      </c>
      <c r="D3134" s="6">
        <v>58</v>
      </c>
      <c r="E3134" s="6" t="s">
        <v>31</v>
      </c>
      <c r="F3134" s="14">
        <v>1</v>
      </c>
      <c r="G3134" s="14" t="s">
        <v>59</v>
      </c>
      <c r="H3134" s="10">
        <v>2</v>
      </c>
      <c r="I3134" s="13" t="s">
        <v>38</v>
      </c>
      <c r="J3134" s="12" t="s">
        <v>395</v>
      </c>
      <c r="K3134" s="11" t="str">
        <f>VLOOKUP(Table7[[#This Row],[CID]],ALY,2,FALSE)</f>
        <v>Verb Forms/Tense Agreement</v>
      </c>
    </row>
    <row r="3135" spans="1:11" x14ac:dyDescent="0.2">
      <c r="A3135" s="8" t="str">
        <f>Table7[[#This Row],[Test No.]]&amp;Table7[[#This Row],[Section]]&amp;Table7[[#This Row],[Q. No.]]</f>
        <v>P42E59</v>
      </c>
      <c r="B3135" s="8"/>
      <c r="C3135" s="15" t="s">
        <v>108</v>
      </c>
      <c r="D3135" s="14">
        <v>59</v>
      </c>
      <c r="E3135" s="6" t="s">
        <v>31</v>
      </c>
      <c r="F3135" s="14">
        <v>2</v>
      </c>
      <c r="G3135" s="13" t="s">
        <v>57</v>
      </c>
      <c r="H3135" s="10">
        <v>5</v>
      </c>
      <c r="I3135" s="13" t="s">
        <v>41</v>
      </c>
      <c r="J3135" s="12" t="s">
        <v>518</v>
      </c>
      <c r="K3135" s="11" t="str">
        <f>VLOOKUP(Table7[[#This Row],[CID]],ALY,2,FALSE)</f>
        <v>Unity &amp; Coherence</v>
      </c>
    </row>
    <row r="3136" spans="1:11" x14ac:dyDescent="0.2">
      <c r="A3136" s="8" t="str">
        <f>Table7[[#This Row],[Test No.]]&amp;Table7[[#This Row],[Section]]&amp;Table7[[#This Row],[Q. No.]]</f>
        <v>P42E60</v>
      </c>
      <c r="B3136" s="8"/>
      <c r="C3136" s="15" t="s">
        <v>108</v>
      </c>
      <c r="D3136" s="6">
        <v>60</v>
      </c>
      <c r="E3136" s="6" t="s">
        <v>31</v>
      </c>
      <c r="F3136" s="14">
        <v>2</v>
      </c>
      <c r="G3136" s="13" t="s">
        <v>57</v>
      </c>
      <c r="H3136" s="10">
        <v>4</v>
      </c>
      <c r="I3136" s="13" t="s">
        <v>40</v>
      </c>
      <c r="J3136" s="12" t="s">
        <v>514</v>
      </c>
      <c r="K3136" s="11" t="str">
        <f>VLOOKUP(Table7[[#This Row],[CID]],ALY,2,FALSE)</f>
        <v>Relation to Paragraph/Essay</v>
      </c>
    </row>
    <row r="3137" spans="1:11" x14ac:dyDescent="0.2">
      <c r="A3137" s="8" t="str">
        <f>Table7[[#This Row],[Test No.]]&amp;Table7[[#This Row],[Section]]&amp;Table7[[#This Row],[Q. No.]]</f>
        <v>P42E61</v>
      </c>
      <c r="B3137" s="8"/>
      <c r="C3137" s="15" t="s">
        <v>108</v>
      </c>
      <c r="D3137" s="14">
        <v>61</v>
      </c>
      <c r="E3137" s="6" t="s">
        <v>31</v>
      </c>
      <c r="F3137" s="14">
        <v>2</v>
      </c>
      <c r="G3137" s="13" t="s">
        <v>57</v>
      </c>
      <c r="H3137" s="10">
        <v>6</v>
      </c>
      <c r="I3137" s="13" t="s">
        <v>42</v>
      </c>
      <c r="J3137" s="12" t="s">
        <v>521</v>
      </c>
      <c r="K3137" s="11" t="str">
        <f>VLOOKUP(Table7[[#This Row],[CID]],ALY,2,FALSE)</f>
        <v>Word Choice</v>
      </c>
    </row>
    <row r="3138" spans="1:11" x14ac:dyDescent="0.2">
      <c r="A3138" s="8" t="str">
        <f>Table7[[#This Row],[Test No.]]&amp;Table7[[#This Row],[Section]]&amp;Table7[[#This Row],[Q. No.]]</f>
        <v>P42E62</v>
      </c>
      <c r="B3138" s="8"/>
      <c r="C3138" s="15" t="s">
        <v>108</v>
      </c>
      <c r="D3138" s="6">
        <v>62</v>
      </c>
      <c r="E3138" s="6" t="s">
        <v>31</v>
      </c>
      <c r="F3138" s="14">
        <v>1</v>
      </c>
      <c r="G3138" s="14" t="s">
        <v>59</v>
      </c>
      <c r="H3138" s="14">
        <v>1</v>
      </c>
      <c r="I3138" s="14" t="s">
        <v>37</v>
      </c>
      <c r="J3138" s="12" t="s">
        <v>387</v>
      </c>
      <c r="K3138" s="11" t="str">
        <f>VLOOKUP(Table7[[#This Row],[CID]],ALY,2,FALSE)</f>
        <v>Commas</v>
      </c>
    </row>
    <row r="3139" spans="1:11" x14ac:dyDescent="0.2">
      <c r="A3139" s="8" t="str">
        <f>Table7[[#This Row],[Test No.]]&amp;Table7[[#This Row],[Section]]&amp;Table7[[#This Row],[Q. No.]]</f>
        <v>P42E63</v>
      </c>
      <c r="B3139" s="8"/>
      <c r="C3139" s="15" t="s">
        <v>108</v>
      </c>
      <c r="D3139" s="14">
        <v>63</v>
      </c>
      <c r="E3139" s="6" t="s">
        <v>31</v>
      </c>
      <c r="F3139" s="14">
        <v>1</v>
      </c>
      <c r="G3139" s="14" t="s">
        <v>59</v>
      </c>
      <c r="H3139" s="10">
        <v>3</v>
      </c>
      <c r="I3139" s="13" t="s">
        <v>39</v>
      </c>
      <c r="J3139" s="12" t="s">
        <v>401</v>
      </c>
      <c r="K3139" s="11" t="str">
        <f>VLOOKUP(Table7[[#This Row],[CID]],ALY,2,FALSE)</f>
        <v>Parallel Construction</v>
      </c>
    </row>
    <row r="3140" spans="1:11" x14ac:dyDescent="0.2">
      <c r="A3140" s="8" t="str">
        <f>Table7[[#This Row],[Test No.]]&amp;Table7[[#This Row],[Section]]&amp;Table7[[#This Row],[Q. No.]]</f>
        <v>P42E64</v>
      </c>
      <c r="B3140" s="8"/>
      <c r="C3140" s="15" t="s">
        <v>108</v>
      </c>
      <c r="D3140" s="6">
        <v>64</v>
      </c>
      <c r="E3140" s="6" t="s">
        <v>31</v>
      </c>
      <c r="F3140" s="14">
        <v>2</v>
      </c>
      <c r="G3140" s="13" t="s">
        <v>57</v>
      </c>
      <c r="H3140" s="10">
        <v>5</v>
      </c>
      <c r="I3140" s="13" t="s">
        <v>41</v>
      </c>
      <c r="J3140" s="12" t="s">
        <v>518</v>
      </c>
      <c r="K3140" s="11" t="str">
        <f>VLOOKUP(Table7[[#This Row],[CID]],ALY,2,FALSE)</f>
        <v>Unity &amp; Coherence</v>
      </c>
    </row>
    <row r="3141" spans="1:11" x14ac:dyDescent="0.2">
      <c r="A3141" s="8" t="str">
        <f>Table7[[#This Row],[Test No.]]&amp;Table7[[#This Row],[Section]]&amp;Table7[[#This Row],[Q. No.]]</f>
        <v>P42E65</v>
      </c>
      <c r="B3141" s="8"/>
      <c r="C3141" s="15" t="s">
        <v>108</v>
      </c>
      <c r="D3141" s="14">
        <v>65</v>
      </c>
      <c r="E3141" s="6" t="s">
        <v>31</v>
      </c>
      <c r="F3141" s="14">
        <v>2</v>
      </c>
      <c r="G3141" s="13" t="s">
        <v>57</v>
      </c>
      <c r="H3141" s="10">
        <v>4</v>
      </c>
      <c r="I3141" s="13" t="s">
        <v>40</v>
      </c>
      <c r="J3141" s="12" t="s">
        <v>513</v>
      </c>
      <c r="K3141" s="11" t="str">
        <f>VLOOKUP(Table7[[#This Row],[CID]],ALY,2,FALSE)</f>
        <v>Writer's Goal</v>
      </c>
    </row>
    <row r="3142" spans="1:11" x14ac:dyDescent="0.2">
      <c r="A3142" s="8" t="str">
        <f>Table7[[#This Row],[Test No.]]&amp;Table7[[#This Row],[Section]]&amp;Table7[[#This Row],[Q. No.]]</f>
        <v>P42E66</v>
      </c>
      <c r="B3142" s="8"/>
      <c r="C3142" s="15" t="s">
        <v>108</v>
      </c>
      <c r="D3142" s="6">
        <v>66</v>
      </c>
      <c r="E3142" s="6" t="s">
        <v>31</v>
      </c>
      <c r="F3142" s="14">
        <v>1</v>
      </c>
      <c r="G3142" s="14" t="s">
        <v>59</v>
      </c>
      <c r="H3142" s="14">
        <v>1</v>
      </c>
      <c r="I3142" s="14" t="s">
        <v>37</v>
      </c>
      <c r="J3142" s="12" t="s">
        <v>391</v>
      </c>
      <c r="K3142" s="11" t="str">
        <f>VLOOKUP(Table7[[#This Row],[CID]],ALY,2,FALSE)</f>
        <v>Dashes</v>
      </c>
    </row>
    <row r="3143" spans="1:11" x14ac:dyDescent="0.2">
      <c r="A3143" s="8" t="str">
        <f>Table7[[#This Row],[Test No.]]&amp;Table7[[#This Row],[Section]]&amp;Table7[[#This Row],[Q. No.]]</f>
        <v>P42E67</v>
      </c>
      <c r="B3143" s="8"/>
      <c r="C3143" s="15" t="s">
        <v>108</v>
      </c>
      <c r="D3143" s="14">
        <v>67</v>
      </c>
      <c r="E3143" s="6" t="s">
        <v>31</v>
      </c>
      <c r="F3143" s="14">
        <v>1</v>
      </c>
      <c r="G3143" s="14" t="s">
        <v>59</v>
      </c>
      <c r="H3143" s="10">
        <v>2</v>
      </c>
      <c r="I3143" s="13" t="s">
        <v>38</v>
      </c>
      <c r="J3143" s="12" t="s">
        <v>397</v>
      </c>
      <c r="K3143" s="11" t="str">
        <f>VLOOKUP(Table7[[#This Row],[CID]],ALY,2,FALSE)</f>
        <v>Word Choice</v>
      </c>
    </row>
    <row r="3144" spans="1:11" x14ac:dyDescent="0.2">
      <c r="A3144" s="8" t="str">
        <f>Table7[[#This Row],[Test No.]]&amp;Table7[[#This Row],[Section]]&amp;Table7[[#This Row],[Q. No.]]</f>
        <v>P42E68</v>
      </c>
      <c r="B3144" s="8"/>
      <c r="C3144" s="15" t="s">
        <v>108</v>
      </c>
      <c r="D3144" s="6">
        <v>68</v>
      </c>
      <c r="E3144" s="6" t="s">
        <v>31</v>
      </c>
      <c r="F3144" s="14">
        <v>1</v>
      </c>
      <c r="G3144" s="14" t="s">
        <v>59</v>
      </c>
      <c r="H3144" s="14">
        <v>1</v>
      </c>
      <c r="I3144" s="14" t="s">
        <v>37</v>
      </c>
      <c r="J3144" s="12" t="s">
        <v>387</v>
      </c>
      <c r="K3144" s="11" t="str">
        <f>VLOOKUP(Table7[[#This Row],[CID]],ALY,2,FALSE)</f>
        <v>Commas</v>
      </c>
    </row>
    <row r="3145" spans="1:11" x14ac:dyDescent="0.2">
      <c r="A3145" s="8" t="str">
        <f>Table7[[#This Row],[Test No.]]&amp;Table7[[#This Row],[Section]]&amp;Table7[[#This Row],[Q. No.]]</f>
        <v>P42E69</v>
      </c>
      <c r="B3145" s="8"/>
      <c r="C3145" s="15" t="s">
        <v>108</v>
      </c>
      <c r="D3145" s="14">
        <v>69</v>
      </c>
      <c r="E3145" s="6" t="s">
        <v>31</v>
      </c>
      <c r="F3145" s="14">
        <v>2</v>
      </c>
      <c r="G3145" s="13" t="s">
        <v>57</v>
      </c>
      <c r="H3145" s="10">
        <v>6</v>
      </c>
      <c r="I3145" s="13" t="s">
        <v>42</v>
      </c>
      <c r="J3145" s="12" t="s">
        <v>521</v>
      </c>
      <c r="K3145" s="11" t="str">
        <f>VLOOKUP(Table7[[#This Row],[CID]],ALY,2,FALSE)</f>
        <v>Word Choice</v>
      </c>
    </row>
    <row r="3146" spans="1:11" x14ac:dyDescent="0.2">
      <c r="A3146" s="8" t="str">
        <f>Table7[[#This Row],[Test No.]]&amp;Table7[[#This Row],[Section]]&amp;Table7[[#This Row],[Q. No.]]</f>
        <v>P42E70</v>
      </c>
      <c r="B3146" s="8"/>
      <c r="C3146" s="15" t="s">
        <v>108</v>
      </c>
      <c r="D3146" s="6">
        <v>70</v>
      </c>
      <c r="E3146" s="6" t="s">
        <v>31</v>
      </c>
      <c r="F3146" s="14">
        <v>1</v>
      </c>
      <c r="G3146" s="14" t="s">
        <v>59</v>
      </c>
      <c r="H3146" s="10">
        <v>2</v>
      </c>
      <c r="I3146" s="13" t="s">
        <v>38</v>
      </c>
      <c r="J3146" s="12" t="s">
        <v>397</v>
      </c>
      <c r="K3146" s="11" t="str">
        <f>VLOOKUP(Table7[[#This Row],[CID]],ALY,2,FALSE)</f>
        <v>Word Choice</v>
      </c>
    </row>
    <row r="3147" spans="1:11" x14ac:dyDescent="0.2">
      <c r="A3147" s="8" t="str">
        <f>Table7[[#This Row],[Test No.]]&amp;Table7[[#This Row],[Section]]&amp;Table7[[#This Row],[Q. No.]]</f>
        <v>P42E71</v>
      </c>
      <c r="B3147" s="8"/>
      <c r="C3147" s="15" t="s">
        <v>108</v>
      </c>
      <c r="D3147" s="14">
        <v>71</v>
      </c>
      <c r="E3147" s="6" t="s">
        <v>31</v>
      </c>
      <c r="F3147" s="14">
        <v>1</v>
      </c>
      <c r="G3147" s="14" t="s">
        <v>59</v>
      </c>
      <c r="H3147" s="10">
        <v>2</v>
      </c>
      <c r="I3147" s="13" t="s">
        <v>38</v>
      </c>
      <c r="J3147" s="12" t="s">
        <v>393</v>
      </c>
      <c r="K3147" s="11" t="str">
        <f>VLOOKUP(Table7[[#This Row],[CID]],ALY,2,FALSE)</f>
        <v>SVA</v>
      </c>
    </row>
    <row r="3148" spans="1:11" x14ac:dyDescent="0.2">
      <c r="A3148" s="8" t="str">
        <f>Table7[[#This Row],[Test No.]]&amp;Table7[[#This Row],[Section]]&amp;Table7[[#This Row],[Q. No.]]</f>
        <v>P42E72</v>
      </c>
      <c r="B3148" s="8"/>
      <c r="C3148" s="15" t="s">
        <v>108</v>
      </c>
      <c r="D3148" s="6">
        <v>72</v>
      </c>
      <c r="E3148" s="6" t="s">
        <v>31</v>
      </c>
      <c r="F3148" s="14">
        <v>2</v>
      </c>
      <c r="G3148" s="13" t="s">
        <v>57</v>
      </c>
      <c r="H3148" s="10">
        <v>4</v>
      </c>
      <c r="I3148" s="13" t="s">
        <v>40</v>
      </c>
      <c r="J3148" s="12" t="s">
        <v>514</v>
      </c>
      <c r="K3148" s="11" t="str">
        <f>VLOOKUP(Table7[[#This Row],[CID]],ALY,2,FALSE)</f>
        <v>Relation to Paragraph/Essay</v>
      </c>
    </row>
    <row r="3149" spans="1:11" x14ac:dyDescent="0.2">
      <c r="A3149" s="8" t="str">
        <f>Table7[[#This Row],[Test No.]]&amp;Table7[[#This Row],[Section]]&amp;Table7[[#This Row],[Q. No.]]</f>
        <v>P42E73</v>
      </c>
      <c r="B3149" s="8"/>
      <c r="C3149" s="15" t="s">
        <v>108</v>
      </c>
      <c r="D3149" s="14">
        <v>73</v>
      </c>
      <c r="E3149" s="6" t="s">
        <v>31</v>
      </c>
      <c r="F3149" s="14">
        <v>2</v>
      </c>
      <c r="G3149" s="13" t="s">
        <v>57</v>
      </c>
      <c r="H3149" s="10">
        <v>6</v>
      </c>
      <c r="I3149" s="13" t="s">
        <v>42</v>
      </c>
      <c r="J3149" s="12" t="s">
        <v>522</v>
      </c>
      <c r="K3149" s="11" t="str">
        <f>VLOOKUP(Table7[[#This Row],[CID]],ALY,2,FALSE)</f>
        <v>Effectiveness</v>
      </c>
    </row>
    <row r="3150" spans="1:11" x14ac:dyDescent="0.2">
      <c r="A3150" s="8" t="str">
        <f>Table7[[#This Row],[Test No.]]&amp;Table7[[#This Row],[Section]]&amp;Table7[[#This Row],[Q. No.]]</f>
        <v>P42E74</v>
      </c>
      <c r="B3150" s="8"/>
      <c r="C3150" s="15" t="s">
        <v>108</v>
      </c>
      <c r="D3150" s="6">
        <v>74</v>
      </c>
      <c r="E3150" s="6" t="s">
        <v>31</v>
      </c>
      <c r="F3150" s="14">
        <v>2</v>
      </c>
      <c r="G3150" s="13" t="s">
        <v>57</v>
      </c>
      <c r="H3150" s="10">
        <v>4</v>
      </c>
      <c r="I3150" s="13" t="s">
        <v>40</v>
      </c>
      <c r="J3150" s="12" t="s">
        <v>514</v>
      </c>
      <c r="K3150" s="11" t="str">
        <f>VLOOKUP(Table7[[#This Row],[CID]],ALY,2,FALSE)</f>
        <v>Relation to Paragraph/Essay</v>
      </c>
    </row>
    <row r="3151" spans="1:11" x14ac:dyDescent="0.2">
      <c r="A3151" s="8" t="str">
        <f>Table7[[#This Row],[Test No.]]&amp;Table7[[#This Row],[Section]]&amp;Table7[[#This Row],[Q. No.]]</f>
        <v>P42E75</v>
      </c>
      <c r="B3151" s="8"/>
      <c r="C3151" s="15" t="s">
        <v>108</v>
      </c>
      <c r="D3151" s="14">
        <v>75</v>
      </c>
      <c r="E3151" s="6" t="s">
        <v>31</v>
      </c>
      <c r="F3151" s="14">
        <v>2</v>
      </c>
      <c r="G3151" s="13" t="s">
        <v>57</v>
      </c>
      <c r="H3151" s="10">
        <v>4</v>
      </c>
      <c r="I3151" s="13" t="s">
        <v>40</v>
      </c>
      <c r="J3151" s="12" t="s">
        <v>512</v>
      </c>
      <c r="K3151" s="11" t="str">
        <f>VLOOKUP(Table7[[#This Row],[CID]],ALY,2,FALSE)</f>
        <v>Additional Detail &amp; Evidence</v>
      </c>
    </row>
    <row r="3152" spans="1:11" x14ac:dyDescent="0.2">
      <c r="A3152" s="8" t="str">
        <f>Table7[[#This Row],[Test No.]]&amp;Table7[[#This Row],[Section]]&amp;Table7[[#This Row],[Q. No.]]</f>
        <v>P43E1</v>
      </c>
      <c r="B3152" s="8"/>
      <c r="C3152" s="15" t="s">
        <v>107</v>
      </c>
      <c r="D3152" s="6">
        <v>1</v>
      </c>
      <c r="E3152" s="6" t="s">
        <v>31</v>
      </c>
      <c r="F3152" s="14">
        <v>2</v>
      </c>
      <c r="G3152" s="13" t="s">
        <v>57</v>
      </c>
      <c r="H3152" s="10">
        <v>6</v>
      </c>
      <c r="I3152" s="13" t="s">
        <v>42</v>
      </c>
      <c r="J3152" s="12" t="s">
        <v>523</v>
      </c>
      <c r="K3152" s="11" t="str">
        <f>VLOOKUP(Table7[[#This Row],[CID]],ALY,2,FALSE)</f>
        <v>Avoiding Ambiguity &amp; Redundancy</v>
      </c>
    </row>
    <row r="3153" spans="1:11" x14ac:dyDescent="0.2">
      <c r="A3153" s="8" t="str">
        <f>Table7[[#This Row],[Test No.]]&amp;Table7[[#This Row],[Section]]&amp;Table7[[#This Row],[Q. No.]]</f>
        <v>P43E2</v>
      </c>
      <c r="B3153" s="8"/>
      <c r="C3153" s="15" t="s">
        <v>107</v>
      </c>
      <c r="D3153" s="6">
        <v>2</v>
      </c>
      <c r="E3153" s="6" t="s">
        <v>31</v>
      </c>
      <c r="F3153" s="14">
        <v>1</v>
      </c>
      <c r="G3153" s="14" t="s">
        <v>59</v>
      </c>
      <c r="H3153" s="10">
        <v>3</v>
      </c>
      <c r="I3153" s="13" t="s">
        <v>39</v>
      </c>
      <c r="J3153" s="12" t="s">
        <v>402</v>
      </c>
      <c r="K3153" s="11" t="str">
        <f>VLOOKUP(Table7[[#This Row],[CID]],ALY,2,FALSE)</f>
        <v>Faulty Modifier</v>
      </c>
    </row>
    <row r="3154" spans="1:11" x14ac:dyDescent="0.2">
      <c r="A3154" s="8" t="str">
        <f>Table7[[#This Row],[Test No.]]&amp;Table7[[#This Row],[Section]]&amp;Table7[[#This Row],[Q. No.]]</f>
        <v>P43E3</v>
      </c>
      <c r="B3154" s="8"/>
      <c r="C3154" s="15" t="s">
        <v>107</v>
      </c>
      <c r="D3154" s="6">
        <v>3</v>
      </c>
      <c r="E3154" s="6" t="s">
        <v>31</v>
      </c>
      <c r="F3154" s="14">
        <v>2</v>
      </c>
      <c r="G3154" s="13" t="s">
        <v>57</v>
      </c>
      <c r="H3154" s="10">
        <v>5</v>
      </c>
      <c r="I3154" s="13" t="s">
        <v>41</v>
      </c>
      <c r="J3154" s="12" t="s">
        <v>518</v>
      </c>
      <c r="K3154" s="11" t="str">
        <f>VLOOKUP(Table7[[#This Row],[CID]],ALY,2,FALSE)</f>
        <v>Unity &amp; Coherence</v>
      </c>
    </row>
    <row r="3155" spans="1:11" x14ac:dyDescent="0.2">
      <c r="A3155" s="8" t="str">
        <f>Table7[[#This Row],[Test No.]]&amp;Table7[[#This Row],[Section]]&amp;Table7[[#This Row],[Q. No.]]</f>
        <v>P43E4</v>
      </c>
      <c r="B3155" s="8"/>
      <c r="C3155" s="15" t="s">
        <v>107</v>
      </c>
      <c r="D3155" s="6">
        <v>4</v>
      </c>
      <c r="E3155" s="6" t="s">
        <v>31</v>
      </c>
      <c r="F3155" s="14">
        <v>1</v>
      </c>
      <c r="G3155" s="14" t="s">
        <v>59</v>
      </c>
      <c r="H3155" s="10">
        <v>2</v>
      </c>
      <c r="I3155" s="13" t="s">
        <v>38</v>
      </c>
      <c r="J3155" s="12" t="s">
        <v>394</v>
      </c>
      <c r="K3155" s="11" t="str">
        <f>VLOOKUP(Table7[[#This Row],[CID]],ALY,2,FALSE)</f>
        <v>Pronouns</v>
      </c>
    </row>
    <row r="3156" spans="1:11" x14ac:dyDescent="0.2">
      <c r="A3156" s="8" t="str">
        <f>Table7[[#This Row],[Test No.]]&amp;Table7[[#This Row],[Section]]&amp;Table7[[#This Row],[Q. No.]]</f>
        <v>P43E5</v>
      </c>
      <c r="B3156" s="8"/>
      <c r="C3156" s="15" t="s">
        <v>107</v>
      </c>
      <c r="D3156" s="6">
        <v>5</v>
      </c>
      <c r="E3156" s="6" t="s">
        <v>31</v>
      </c>
      <c r="F3156" s="14">
        <v>1</v>
      </c>
      <c r="G3156" s="14" t="s">
        <v>59</v>
      </c>
      <c r="H3156" s="10">
        <v>3</v>
      </c>
      <c r="I3156" s="13" t="s">
        <v>39</v>
      </c>
      <c r="J3156" s="12" t="s">
        <v>401</v>
      </c>
      <c r="K3156" s="11" t="str">
        <f>VLOOKUP(Table7[[#This Row],[CID]],ALY,2,FALSE)</f>
        <v>Parallel Construction</v>
      </c>
    </row>
    <row r="3157" spans="1:11" x14ac:dyDescent="0.2">
      <c r="A3157" s="8" t="str">
        <f>Table7[[#This Row],[Test No.]]&amp;Table7[[#This Row],[Section]]&amp;Table7[[#This Row],[Q. No.]]</f>
        <v>P43E6</v>
      </c>
      <c r="B3157" s="8"/>
      <c r="C3157" s="15" t="s">
        <v>107</v>
      </c>
      <c r="D3157" s="6">
        <v>6</v>
      </c>
      <c r="E3157" s="6" t="s">
        <v>31</v>
      </c>
      <c r="F3157" s="14">
        <v>2</v>
      </c>
      <c r="G3157" s="13" t="s">
        <v>57</v>
      </c>
      <c r="H3157" s="10">
        <v>5</v>
      </c>
      <c r="I3157" s="13" t="s">
        <v>41</v>
      </c>
      <c r="J3157" s="12" t="s">
        <v>518</v>
      </c>
      <c r="K3157" s="11" t="str">
        <f>VLOOKUP(Table7[[#This Row],[CID]],ALY,2,FALSE)</f>
        <v>Unity &amp; Coherence</v>
      </c>
    </row>
    <row r="3158" spans="1:11" x14ac:dyDescent="0.2">
      <c r="A3158" s="8" t="str">
        <f>Table7[[#This Row],[Test No.]]&amp;Table7[[#This Row],[Section]]&amp;Table7[[#This Row],[Q. No.]]</f>
        <v>P43E7</v>
      </c>
      <c r="B3158" s="8"/>
      <c r="C3158" s="15" t="s">
        <v>107</v>
      </c>
      <c r="D3158" s="6">
        <v>7</v>
      </c>
      <c r="E3158" s="6" t="s">
        <v>31</v>
      </c>
      <c r="F3158" s="14">
        <v>2</v>
      </c>
      <c r="G3158" s="13" t="s">
        <v>57</v>
      </c>
      <c r="H3158" s="10">
        <v>5</v>
      </c>
      <c r="I3158" s="13" t="s">
        <v>41</v>
      </c>
      <c r="J3158" s="12" t="s">
        <v>520</v>
      </c>
      <c r="K3158" s="11" t="str">
        <f>VLOOKUP(Table7[[#This Row],[CID]],ALY,2,FALSE)</f>
        <v>Reorganization</v>
      </c>
    </row>
    <row r="3159" spans="1:11" x14ac:dyDescent="0.2">
      <c r="A3159" s="8" t="str">
        <f>Table7[[#This Row],[Test No.]]&amp;Table7[[#This Row],[Section]]&amp;Table7[[#This Row],[Q. No.]]</f>
        <v>P43E8</v>
      </c>
      <c r="B3159" s="8"/>
      <c r="C3159" s="15" t="s">
        <v>107</v>
      </c>
      <c r="D3159" s="6">
        <v>8</v>
      </c>
      <c r="E3159" s="6" t="s">
        <v>31</v>
      </c>
      <c r="F3159" s="14">
        <v>1</v>
      </c>
      <c r="G3159" s="14" t="s">
        <v>59</v>
      </c>
      <c r="H3159" s="10">
        <v>2</v>
      </c>
      <c r="I3159" s="13" t="s">
        <v>38</v>
      </c>
      <c r="J3159" s="12" t="s">
        <v>394</v>
      </c>
      <c r="K3159" s="11" t="str">
        <f>VLOOKUP(Table7[[#This Row],[CID]],ALY,2,FALSE)</f>
        <v>Pronouns</v>
      </c>
    </row>
    <row r="3160" spans="1:11" x14ac:dyDescent="0.2">
      <c r="A3160" s="8" t="str">
        <f>Table7[[#This Row],[Test No.]]&amp;Table7[[#This Row],[Section]]&amp;Table7[[#This Row],[Q. No.]]</f>
        <v>P43E9</v>
      </c>
      <c r="B3160" s="8"/>
      <c r="C3160" s="15" t="s">
        <v>107</v>
      </c>
      <c r="D3160" s="6">
        <v>9</v>
      </c>
      <c r="E3160" s="6" t="s">
        <v>31</v>
      </c>
      <c r="F3160" s="14">
        <v>1</v>
      </c>
      <c r="G3160" s="14" t="s">
        <v>59</v>
      </c>
      <c r="H3160" s="10">
        <v>2</v>
      </c>
      <c r="I3160" s="13" t="s">
        <v>38</v>
      </c>
      <c r="J3160" s="12" t="s">
        <v>397</v>
      </c>
      <c r="K3160" s="11" t="str">
        <f>VLOOKUP(Table7[[#This Row],[CID]],ALY,2,FALSE)</f>
        <v>Word Choice</v>
      </c>
    </row>
    <row r="3161" spans="1:11" x14ac:dyDescent="0.2">
      <c r="A3161" s="8" t="str">
        <f>Table7[[#This Row],[Test No.]]&amp;Table7[[#This Row],[Section]]&amp;Table7[[#This Row],[Q. No.]]</f>
        <v>P43E10</v>
      </c>
      <c r="B3161" s="8"/>
      <c r="C3161" s="15" t="s">
        <v>107</v>
      </c>
      <c r="D3161" s="6">
        <v>10</v>
      </c>
      <c r="E3161" s="6" t="s">
        <v>31</v>
      </c>
      <c r="F3161" s="14">
        <v>1</v>
      </c>
      <c r="G3161" s="14" t="s">
        <v>59</v>
      </c>
      <c r="H3161" s="10">
        <v>2</v>
      </c>
      <c r="I3161" s="13" t="s">
        <v>38</v>
      </c>
      <c r="J3161" s="12" t="s">
        <v>395</v>
      </c>
      <c r="K3161" s="11" t="str">
        <f>VLOOKUP(Table7[[#This Row],[CID]],ALY,2,FALSE)</f>
        <v>Verb Forms/Tense Agreement</v>
      </c>
    </row>
    <row r="3162" spans="1:11" x14ac:dyDescent="0.2">
      <c r="A3162" s="8" t="str">
        <f>Table7[[#This Row],[Test No.]]&amp;Table7[[#This Row],[Section]]&amp;Table7[[#This Row],[Q. No.]]</f>
        <v>P43E11</v>
      </c>
      <c r="B3162" s="8"/>
      <c r="C3162" s="15" t="s">
        <v>107</v>
      </c>
      <c r="D3162" s="6">
        <v>11</v>
      </c>
      <c r="E3162" s="6" t="s">
        <v>31</v>
      </c>
      <c r="F3162" s="14">
        <v>1</v>
      </c>
      <c r="G3162" s="14" t="s">
        <v>59</v>
      </c>
      <c r="H3162" s="10">
        <v>3</v>
      </c>
      <c r="I3162" s="13" t="s">
        <v>39</v>
      </c>
      <c r="J3162" s="12" t="s">
        <v>402</v>
      </c>
      <c r="K3162" s="11" t="str">
        <f>VLOOKUP(Table7[[#This Row],[CID]],ALY,2,FALSE)</f>
        <v>Faulty Modifier</v>
      </c>
    </row>
    <row r="3163" spans="1:11" x14ac:dyDescent="0.2">
      <c r="A3163" s="8" t="str">
        <f>Table7[[#This Row],[Test No.]]&amp;Table7[[#This Row],[Section]]&amp;Table7[[#This Row],[Q. No.]]</f>
        <v>P43E12</v>
      </c>
      <c r="B3163" s="8"/>
      <c r="C3163" s="15" t="s">
        <v>107</v>
      </c>
      <c r="D3163" s="6">
        <v>12</v>
      </c>
      <c r="E3163" s="6" t="s">
        <v>31</v>
      </c>
      <c r="F3163" s="14">
        <v>2</v>
      </c>
      <c r="G3163" s="13" t="s">
        <v>57</v>
      </c>
      <c r="H3163" s="10">
        <v>5</v>
      </c>
      <c r="I3163" s="13" t="s">
        <v>41</v>
      </c>
      <c r="J3163" s="12" t="s">
        <v>520</v>
      </c>
      <c r="K3163" s="11" t="str">
        <f>VLOOKUP(Table7[[#This Row],[CID]],ALY,2,FALSE)</f>
        <v>Reorganization</v>
      </c>
    </row>
    <row r="3164" spans="1:11" x14ac:dyDescent="0.2">
      <c r="A3164" s="8" t="str">
        <f>Table7[[#This Row],[Test No.]]&amp;Table7[[#This Row],[Section]]&amp;Table7[[#This Row],[Q. No.]]</f>
        <v>P43E13</v>
      </c>
      <c r="B3164" s="8"/>
      <c r="C3164" s="15" t="s">
        <v>107</v>
      </c>
      <c r="D3164" s="6">
        <v>13</v>
      </c>
      <c r="E3164" s="6" t="s">
        <v>31</v>
      </c>
      <c r="F3164" s="14">
        <v>1</v>
      </c>
      <c r="G3164" s="14" t="s">
        <v>59</v>
      </c>
      <c r="H3164" s="10">
        <v>3</v>
      </c>
      <c r="I3164" s="13" t="s">
        <v>39</v>
      </c>
      <c r="J3164" s="12" t="s">
        <v>402</v>
      </c>
      <c r="K3164" s="11" t="str">
        <f>VLOOKUP(Table7[[#This Row],[CID]],ALY,2,FALSE)</f>
        <v>Faulty Modifier</v>
      </c>
    </row>
    <row r="3165" spans="1:11" x14ac:dyDescent="0.2">
      <c r="A3165" s="8" t="str">
        <f>Table7[[#This Row],[Test No.]]&amp;Table7[[#This Row],[Section]]&amp;Table7[[#This Row],[Q. No.]]</f>
        <v>P43E14</v>
      </c>
      <c r="B3165" s="8"/>
      <c r="C3165" s="15" t="s">
        <v>107</v>
      </c>
      <c r="D3165" s="6">
        <v>14</v>
      </c>
      <c r="E3165" s="6" t="s">
        <v>31</v>
      </c>
      <c r="F3165" s="14">
        <v>2</v>
      </c>
      <c r="G3165" s="13" t="s">
        <v>57</v>
      </c>
      <c r="H3165" s="10">
        <v>4</v>
      </c>
      <c r="I3165" s="13" t="s">
        <v>40</v>
      </c>
      <c r="J3165" s="12" t="s">
        <v>514</v>
      </c>
      <c r="K3165" s="11" t="str">
        <f>VLOOKUP(Table7[[#This Row],[CID]],ALY,2,FALSE)</f>
        <v>Relation to Paragraph/Essay</v>
      </c>
    </row>
    <row r="3166" spans="1:11" x14ac:dyDescent="0.2">
      <c r="A3166" s="8" t="str">
        <f>Table7[[#This Row],[Test No.]]&amp;Table7[[#This Row],[Section]]&amp;Table7[[#This Row],[Q. No.]]</f>
        <v>P43E15</v>
      </c>
      <c r="B3166" s="8"/>
      <c r="C3166" s="15" t="s">
        <v>107</v>
      </c>
      <c r="D3166" s="6">
        <v>15</v>
      </c>
      <c r="E3166" s="6" t="s">
        <v>31</v>
      </c>
      <c r="F3166" s="14">
        <v>2</v>
      </c>
      <c r="G3166" s="13" t="s">
        <v>57</v>
      </c>
      <c r="H3166" s="10">
        <v>6</v>
      </c>
      <c r="I3166" s="13" t="s">
        <v>42</v>
      </c>
      <c r="J3166" s="12" t="s">
        <v>522</v>
      </c>
      <c r="K3166" s="11" t="str">
        <f>VLOOKUP(Table7[[#This Row],[CID]],ALY,2,FALSE)</f>
        <v>Effectiveness</v>
      </c>
    </row>
    <row r="3167" spans="1:11" x14ac:dyDescent="0.2">
      <c r="A3167" s="8" t="str">
        <f>Table7[[#This Row],[Test No.]]&amp;Table7[[#This Row],[Section]]&amp;Table7[[#This Row],[Q. No.]]</f>
        <v>P43E16</v>
      </c>
      <c r="B3167" s="8"/>
      <c r="C3167" s="15" t="s">
        <v>107</v>
      </c>
      <c r="D3167" s="6">
        <v>16</v>
      </c>
      <c r="E3167" s="6" t="s">
        <v>31</v>
      </c>
      <c r="F3167" s="14">
        <v>2</v>
      </c>
      <c r="G3167" s="13" t="s">
        <v>57</v>
      </c>
      <c r="H3167" s="10">
        <v>6</v>
      </c>
      <c r="I3167" s="13" t="s">
        <v>42</v>
      </c>
      <c r="J3167" s="12" t="s">
        <v>521</v>
      </c>
      <c r="K3167" s="11" t="str">
        <f>VLOOKUP(Table7[[#This Row],[CID]],ALY,2,FALSE)</f>
        <v>Word Choice</v>
      </c>
    </row>
    <row r="3168" spans="1:11" x14ac:dyDescent="0.2">
      <c r="A3168" s="8" t="str">
        <f>Table7[[#This Row],[Test No.]]&amp;Table7[[#This Row],[Section]]&amp;Table7[[#This Row],[Q. No.]]</f>
        <v>P43E17</v>
      </c>
      <c r="B3168" s="8"/>
      <c r="C3168" s="15" t="s">
        <v>107</v>
      </c>
      <c r="D3168" s="6">
        <v>17</v>
      </c>
      <c r="E3168" s="6" t="s">
        <v>31</v>
      </c>
      <c r="F3168" s="14">
        <v>1</v>
      </c>
      <c r="G3168" s="14" t="s">
        <v>59</v>
      </c>
      <c r="H3168" s="14">
        <v>1</v>
      </c>
      <c r="I3168" s="14" t="s">
        <v>37</v>
      </c>
      <c r="J3168" s="12" t="s">
        <v>389</v>
      </c>
      <c r="K3168" s="11" t="str">
        <f>VLOOKUP(Table7[[#This Row],[CID]],ALY,2,FALSE)</f>
        <v>Colons</v>
      </c>
    </row>
    <row r="3169" spans="1:11" x14ac:dyDescent="0.2">
      <c r="A3169" s="8" t="str">
        <f>Table7[[#This Row],[Test No.]]&amp;Table7[[#This Row],[Section]]&amp;Table7[[#This Row],[Q. No.]]</f>
        <v>P43E18</v>
      </c>
      <c r="B3169" s="8"/>
      <c r="C3169" s="15" t="s">
        <v>107</v>
      </c>
      <c r="D3169" s="6">
        <v>18</v>
      </c>
      <c r="E3169" s="6" t="s">
        <v>31</v>
      </c>
      <c r="F3169" s="14">
        <v>2</v>
      </c>
      <c r="G3169" s="13" t="s">
        <v>57</v>
      </c>
      <c r="H3169" s="10">
        <v>4</v>
      </c>
      <c r="I3169" s="13" t="s">
        <v>40</v>
      </c>
      <c r="J3169" s="12" t="s">
        <v>516</v>
      </c>
      <c r="K3169" s="11" t="str">
        <f>VLOOKUP(Table7[[#This Row],[CID]],ALY,2,FALSE)</f>
        <v>Transitions &amp; Topic Sentences</v>
      </c>
    </row>
    <row r="3170" spans="1:11" x14ac:dyDescent="0.2">
      <c r="A3170" s="8" t="str">
        <f>Table7[[#This Row],[Test No.]]&amp;Table7[[#This Row],[Section]]&amp;Table7[[#This Row],[Q. No.]]</f>
        <v>P43E19</v>
      </c>
      <c r="B3170" s="8"/>
      <c r="C3170" s="15" t="s">
        <v>107</v>
      </c>
      <c r="D3170" s="6">
        <v>19</v>
      </c>
      <c r="E3170" s="6" t="s">
        <v>31</v>
      </c>
      <c r="F3170" s="14">
        <v>2</v>
      </c>
      <c r="G3170" s="13" t="s">
        <v>57</v>
      </c>
      <c r="H3170" s="10">
        <v>5</v>
      </c>
      <c r="I3170" s="13" t="s">
        <v>41</v>
      </c>
      <c r="J3170" s="12" t="s">
        <v>518</v>
      </c>
      <c r="K3170" s="11" t="str">
        <f>VLOOKUP(Table7[[#This Row],[CID]],ALY,2,FALSE)</f>
        <v>Unity &amp; Coherence</v>
      </c>
    </row>
    <row r="3171" spans="1:11" x14ac:dyDescent="0.2">
      <c r="A3171" s="8" t="str">
        <f>Table7[[#This Row],[Test No.]]&amp;Table7[[#This Row],[Section]]&amp;Table7[[#This Row],[Q. No.]]</f>
        <v>P43E20</v>
      </c>
      <c r="B3171" s="8"/>
      <c r="C3171" s="15" t="s">
        <v>107</v>
      </c>
      <c r="D3171" s="6">
        <v>20</v>
      </c>
      <c r="E3171" s="6" t="s">
        <v>31</v>
      </c>
      <c r="F3171" s="14">
        <v>2</v>
      </c>
      <c r="G3171" s="13" t="s">
        <v>57</v>
      </c>
      <c r="H3171" s="10">
        <v>4</v>
      </c>
      <c r="I3171" s="13" t="s">
        <v>40</v>
      </c>
      <c r="J3171" s="12" t="s">
        <v>516</v>
      </c>
      <c r="K3171" s="11" t="str">
        <f>VLOOKUP(Table7[[#This Row],[CID]],ALY,2,FALSE)</f>
        <v>Transitions &amp; Topic Sentences</v>
      </c>
    </row>
    <row r="3172" spans="1:11" x14ac:dyDescent="0.2">
      <c r="A3172" s="8" t="str">
        <f>Table7[[#This Row],[Test No.]]&amp;Table7[[#This Row],[Section]]&amp;Table7[[#This Row],[Q. No.]]</f>
        <v>P43E21</v>
      </c>
      <c r="B3172" s="8"/>
      <c r="C3172" s="15" t="s">
        <v>107</v>
      </c>
      <c r="D3172" s="6">
        <v>21</v>
      </c>
      <c r="E3172" s="6" t="s">
        <v>31</v>
      </c>
      <c r="F3172" s="14">
        <v>2</v>
      </c>
      <c r="G3172" s="13" t="s">
        <v>57</v>
      </c>
      <c r="H3172" s="10">
        <v>6</v>
      </c>
      <c r="I3172" s="13" t="s">
        <v>42</v>
      </c>
      <c r="J3172" s="12" t="s">
        <v>521</v>
      </c>
      <c r="K3172" s="11" t="str">
        <f>VLOOKUP(Table7[[#This Row],[CID]],ALY,2,FALSE)</f>
        <v>Word Choice</v>
      </c>
    </row>
    <row r="3173" spans="1:11" x14ac:dyDescent="0.2">
      <c r="A3173" s="8" t="str">
        <f>Table7[[#This Row],[Test No.]]&amp;Table7[[#This Row],[Section]]&amp;Table7[[#This Row],[Q. No.]]</f>
        <v>P43E22</v>
      </c>
      <c r="B3173" s="8"/>
      <c r="C3173" s="15" t="s">
        <v>107</v>
      </c>
      <c r="D3173" s="6">
        <v>22</v>
      </c>
      <c r="E3173" s="6" t="s">
        <v>31</v>
      </c>
      <c r="F3173" s="14">
        <v>2</v>
      </c>
      <c r="G3173" s="13" t="s">
        <v>57</v>
      </c>
      <c r="H3173" s="10">
        <v>5</v>
      </c>
      <c r="I3173" s="13" t="s">
        <v>41</v>
      </c>
      <c r="J3173" s="12" t="s">
        <v>520</v>
      </c>
      <c r="K3173" s="11" t="str">
        <f>VLOOKUP(Table7[[#This Row],[CID]],ALY,2,FALSE)</f>
        <v>Reorganization</v>
      </c>
    </row>
    <row r="3174" spans="1:11" x14ac:dyDescent="0.2">
      <c r="A3174" s="8" t="str">
        <f>Table7[[#This Row],[Test No.]]&amp;Table7[[#This Row],[Section]]&amp;Table7[[#This Row],[Q. No.]]</f>
        <v>P43E23</v>
      </c>
      <c r="B3174" s="8"/>
      <c r="C3174" s="15" t="s">
        <v>107</v>
      </c>
      <c r="D3174" s="6">
        <v>23</v>
      </c>
      <c r="E3174" s="6" t="s">
        <v>31</v>
      </c>
      <c r="F3174" s="14">
        <v>2</v>
      </c>
      <c r="G3174" s="13" t="s">
        <v>57</v>
      </c>
      <c r="H3174" s="10">
        <v>5</v>
      </c>
      <c r="I3174" s="13" t="s">
        <v>41</v>
      </c>
      <c r="J3174" s="12" t="s">
        <v>518</v>
      </c>
      <c r="K3174" s="11" t="str">
        <f>VLOOKUP(Table7[[#This Row],[CID]],ALY,2,FALSE)</f>
        <v>Unity &amp; Coherence</v>
      </c>
    </row>
    <row r="3175" spans="1:11" x14ac:dyDescent="0.2">
      <c r="A3175" s="8" t="str">
        <f>Table7[[#This Row],[Test No.]]&amp;Table7[[#This Row],[Section]]&amp;Table7[[#This Row],[Q. No.]]</f>
        <v>P43E24</v>
      </c>
      <c r="B3175" s="8"/>
      <c r="C3175" s="15" t="s">
        <v>107</v>
      </c>
      <c r="D3175" s="6">
        <v>24</v>
      </c>
      <c r="E3175" s="6" t="s">
        <v>31</v>
      </c>
      <c r="F3175" s="14">
        <v>1</v>
      </c>
      <c r="G3175" s="14" t="s">
        <v>59</v>
      </c>
      <c r="H3175" s="14">
        <v>1</v>
      </c>
      <c r="I3175" s="14" t="s">
        <v>37</v>
      </c>
      <c r="J3175" s="12" t="s">
        <v>388</v>
      </c>
      <c r="K3175" s="11" t="str">
        <f>VLOOKUP(Table7[[#This Row],[CID]],ALY,2,FALSE)</f>
        <v>Apostrophes</v>
      </c>
    </row>
    <row r="3176" spans="1:11" x14ac:dyDescent="0.2">
      <c r="A3176" s="8" t="str">
        <f>Table7[[#This Row],[Test No.]]&amp;Table7[[#This Row],[Section]]&amp;Table7[[#This Row],[Q. No.]]</f>
        <v>P43E25</v>
      </c>
      <c r="B3176" s="8"/>
      <c r="C3176" s="15" t="s">
        <v>107</v>
      </c>
      <c r="D3176" s="6">
        <v>25</v>
      </c>
      <c r="E3176" s="6" t="s">
        <v>31</v>
      </c>
      <c r="F3176" s="14">
        <v>1</v>
      </c>
      <c r="G3176" s="14" t="s">
        <v>59</v>
      </c>
      <c r="H3176" s="10">
        <v>2</v>
      </c>
      <c r="I3176" s="13" t="s">
        <v>38</v>
      </c>
      <c r="J3176" s="12" t="s">
        <v>397</v>
      </c>
      <c r="K3176" s="11" t="str">
        <f>VLOOKUP(Table7[[#This Row],[CID]],ALY,2,FALSE)</f>
        <v>Word Choice</v>
      </c>
    </row>
    <row r="3177" spans="1:11" x14ac:dyDescent="0.2">
      <c r="A3177" s="8" t="str">
        <f>Table7[[#This Row],[Test No.]]&amp;Table7[[#This Row],[Section]]&amp;Table7[[#This Row],[Q. No.]]</f>
        <v>P43E26</v>
      </c>
      <c r="B3177" s="8"/>
      <c r="C3177" s="15" t="s">
        <v>107</v>
      </c>
      <c r="D3177" s="6">
        <v>26</v>
      </c>
      <c r="E3177" s="6" t="s">
        <v>31</v>
      </c>
      <c r="F3177" s="14">
        <v>2</v>
      </c>
      <c r="G3177" s="13" t="s">
        <v>57</v>
      </c>
      <c r="H3177" s="10">
        <v>4</v>
      </c>
      <c r="I3177" s="13" t="s">
        <v>40</v>
      </c>
      <c r="J3177" s="12" t="s">
        <v>512</v>
      </c>
      <c r="K3177" s="11" t="str">
        <f>VLOOKUP(Table7[[#This Row],[CID]],ALY,2,FALSE)</f>
        <v>Additional Detail &amp; Evidence</v>
      </c>
    </row>
    <row r="3178" spans="1:11" x14ac:dyDescent="0.2">
      <c r="A3178" s="8" t="str">
        <f>Table7[[#This Row],[Test No.]]&amp;Table7[[#This Row],[Section]]&amp;Table7[[#This Row],[Q. No.]]</f>
        <v>P43E27</v>
      </c>
      <c r="B3178" s="8"/>
      <c r="C3178" s="15" t="s">
        <v>107</v>
      </c>
      <c r="D3178" s="6">
        <v>27</v>
      </c>
      <c r="E3178" s="6" t="s">
        <v>31</v>
      </c>
      <c r="F3178" s="14">
        <v>1</v>
      </c>
      <c r="G3178" s="14" t="s">
        <v>59</v>
      </c>
      <c r="H3178" s="10">
        <v>3</v>
      </c>
      <c r="I3178" s="13" t="s">
        <v>39</v>
      </c>
      <c r="J3178" s="12" t="s">
        <v>401</v>
      </c>
      <c r="K3178" s="11" t="str">
        <f>VLOOKUP(Table7[[#This Row],[CID]],ALY,2,FALSE)</f>
        <v>Parallel Construction</v>
      </c>
    </row>
    <row r="3179" spans="1:11" x14ac:dyDescent="0.2">
      <c r="A3179" s="8" t="str">
        <f>Table7[[#This Row],[Test No.]]&amp;Table7[[#This Row],[Section]]&amp;Table7[[#This Row],[Q. No.]]</f>
        <v>P43E28</v>
      </c>
      <c r="B3179" s="8"/>
      <c r="C3179" s="15" t="s">
        <v>107</v>
      </c>
      <c r="D3179" s="6">
        <v>28</v>
      </c>
      <c r="E3179" s="6" t="s">
        <v>31</v>
      </c>
      <c r="F3179" s="14">
        <v>1</v>
      </c>
      <c r="G3179" s="14" t="s">
        <v>59</v>
      </c>
      <c r="H3179" s="10">
        <v>2</v>
      </c>
      <c r="I3179" s="13" t="s">
        <v>38</v>
      </c>
      <c r="J3179" s="12" t="s">
        <v>393</v>
      </c>
      <c r="K3179" s="11" t="str">
        <f>VLOOKUP(Table7[[#This Row],[CID]],ALY,2,FALSE)</f>
        <v>SVA</v>
      </c>
    </row>
    <row r="3180" spans="1:11" x14ac:dyDescent="0.2">
      <c r="A3180" s="8" t="str">
        <f>Table7[[#This Row],[Test No.]]&amp;Table7[[#This Row],[Section]]&amp;Table7[[#This Row],[Q. No.]]</f>
        <v>P43E29</v>
      </c>
      <c r="B3180" s="8"/>
      <c r="C3180" s="15" t="s">
        <v>107</v>
      </c>
      <c r="D3180" s="6">
        <v>29</v>
      </c>
      <c r="E3180" s="6" t="s">
        <v>31</v>
      </c>
      <c r="F3180" s="14">
        <v>2</v>
      </c>
      <c r="G3180" s="13" t="s">
        <v>57</v>
      </c>
      <c r="H3180" s="10">
        <v>5</v>
      </c>
      <c r="I3180" s="13" t="s">
        <v>41</v>
      </c>
      <c r="J3180" s="12" t="s">
        <v>518</v>
      </c>
      <c r="K3180" s="11" t="str">
        <f>VLOOKUP(Table7[[#This Row],[CID]],ALY,2,FALSE)</f>
        <v>Unity &amp; Coherence</v>
      </c>
    </row>
    <row r="3181" spans="1:11" x14ac:dyDescent="0.2">
      <c r="A3181" s="8" t="str">
        <f>Table7[[#This Row],[Test No.]]&amp;Table7[[#This Row],[Section]]&amp;Table7[[#This Row],[Q. No.]]</f>
        <v>P43E30</v>
      </c>
      <c r="B3181" s="8"/>
      <c r="C3181" s="15" t="s">
        <v>107</v>
      </c>
      <c r="D3181" s="6">
        <v>30</v>
      </c>
      <c r="E3181" s="6" t="s">
        <v>31</v>
      </c>
      <c r="F3181" s="14">
        <v>2</v>
      </c>
      <c r="G3181" s="13" t="s">
        <v>57</v>
      </c>
      <c r="H3181" s="10">
        <v>5</v>
      </c>
      <c r="I3181" s="13" t="s">
        <v>41</v>
      </c>
      <c r="J3181" s="12" t="s">
        <v>519</v>
      </c>
      <c r="K3181" s="11" t="str">
        <f>VLOOKUP(Table7[[#This Row],[CID]],ALY,2,FALSE)</f>
        <v>Opening/Transitional/Closing</v>
      </c>
    </row>
    <row r="3182" spans="1:11" x14ac:dyDescent="0.2">
      <c r="A3182" s="8" t="str">
        <f>Table7[[#This Row],[Test No.]]&amp;Table7[[#This Row],[Section]]&amp;Table7[[#This Row],[Q. No.]]</f>
        <v>P43E31</v>
      </c>
      <c r="B3182" s="8"/>
      <c r="C3182" s="15" t="s">
        <v>107</v>
      </c>
      <c r="D3182" s="6">
        <v>31</v>
      </c>
      <c r="E3182" s="6" t="s">
        <v>31</v>
      </c>
      <c r="F3182" s="14">
        <v>1</v>
      </c>
      <c r="G3182" s="14" t="s">
        <v>59</v>
      </c>
      <c r="H3182" s="10">
        <v>2</v>
      </c>
      <c r="I3182" s="13" t="s">
        <v>38</v>
      </c>
      <c r="J3182" s="12" t="s">
        <v>394</v>
      </c>
      <c r="K3182" s="11" t="str">
        <f>VLOOKUP(Table7[[#This Row],[CID]],ALY,2,FALSE)</f>
        <v>Pronouns</v>
      </c>
    </row>
    <row r="3183" spans="1:11" x14ac:dyDescent="0.2">
      <c r="A3183" s="8" t="str">
        <f>Table7[[#This Row],[Test No.]]&amp;Table7[[#This Row],[Section]]&amp;Table7[[#This Row],[Q. No.]]</f>
        <v>P43E32</v>
      </c>
      <c r="B3183" s="8"/>
      <c r="C3183" s="15" t="s">
        <v>107</v>
      </c>
      <c r="D3183" s="6">
        <v>32</v>
      </c>
      <c r="E3183" s="6" t="s">
        <v>31</v>
      </c>
      <c r="F3183" s="14">
        <v>1</v>
      </c>
      <c r="G3183" s="14" t="s">
        <v>59</v>
      </c>
      <c r="H3183" s="10">
        <v>2</v>
      </c>
      <c r="I3183" s="13" t="s">
        <v>38</v>
      </c>
      <c r="J3183" s="12" t="s">
        <v>397</v>
      </c>
      <c r="K3183" s="11" t="str">
        <f>VLOOKUP(Table7[[#This Row],[CID]],ALY,2,FALSE)</f>
        <v>Word Choice</v>
      </c>
    </row>
    <row r="3184" spans="1:11" x14ac:dyDescent="0.2">
      <c r="A3184" s="8" t="str">
        <f>Table7[[#This Row],[Test No.]]&amp;Table7[[#This Row],[Section]]&amp;Table7[[#This Row],[Q. No.]]</f>
        <v>P43E33</v>
      </c>
      <c r="B3184" s="8"/>
      <c r="C3184" s="15" t="s">
        <v>107</v>
      </c>
      <c r="D3184" s="6">
        <v>33</v>
      </c>
      <c r="E3184" s="6" t="s">
        <v>31</v>
      </c>
      <c r="F3184" s="14">
        <v>2</v>
      </c>
      <c r="G3184" s="13" t="s">
        <v>57</v>
      </c>
      <c r="H3184" s="10">
        <v>5</v>
      </c>
      <c r="I3184" s="13" t="s">
        <v>41</v>
      </c>
      <c r="J3184" s="12" t="s">
        <v>518</v>
      </c>
      <c r="K3184" s="11" t="str">
        <f>VLOOKUP(Table7[[#This Row],[CID]],ALY,2,FALSE)</f>
        <v>Unity &amp; Coherence</v>
      </c>
    </row>
    <row r="3185" spans="1:11" x14ac:dyDescent="0.2">
      <c r="A3185" s="8" t="str">
        <f>Table7[[#This Row],[Test No.]]&amp;Table7[[#This Row],[Section]]&amp;Table7[[#This Row],[Q. No.]]</f>
        <v>P43E34</v>
      </c>
      <c r="B3185" s="8"/>
      <c r="C3185" s="15" t="s">
        <v>107</v>
      </c>
      <c r="D3185" s="6">
        <v>34</v>
      </c>
      <c r="E3185" s="6" t="s">
        <v>31</v>
      </c>
      <c r="F3185" s="14">
        <v>2</v>
      </c>
      <c r="G3185" s="13" t="s">
        <v>57</v>
      </c>
      <c r="H3185" s="10">
        <v>5</v>
      </c>
      <c r="I3185" s="13" t="s">
        <v>41</v>
      </c>
      <c r="J3185" s="12" t="s">
        <v>520</v>
      </c>
      <c r="K3185" s="11" t="str">
        <f>VLOOKUP(Table7[[#This Row],[CID]],ALY,2,FALSE)</f>
        <v>Reorganization</v>
      </c>
    </row>
    <row r="3186" spans="1:11" x14ac:dyDescent="0.2">
      <c r="A3186" s="8" t="str">
        <f>Table7[[#This Row],[Test No.]]&amp;Table7[[#This Row],[Section]]&amp;Table7[[#This Row],[Q. No.]]</f>
        <v>P43E35</v>
      </c>
      <c r="B3186" s="8"/>
      <c r="C3186" s="15" t="s">
        <v>107</v>
      </c>
      <c r="D3186" s="6">
        <v>35</v>
      </c>
      <c r="E3186" s="6" t="s">
        <v>31</v>
      </c>
      <c r="F3186" s="14">
        <v>2</v>
      </c>
      <c r="G3186" s="13" t="s">
        <v>57</v>
      </c>
      <c r="H3186" s="10">
        <v>5</v>
      </c>
      <c r="I3186" s="13" t="s">
        <v>41</v>
      </c>
      <c r="J3186" s="12" t="s">
        <v>518</v>
      </c>
      <c r="K3186" s="11" t="str">
        <f>VLOOKUP(Table7[[#This Row],[CID]],ALY,2,FALSE)</f>
        <v>Unity &amp; Coherence</v>
      </c>
    </row>
    <row r="3187" spans="1:11" x14ac:dyDescent="0.2">
      <c r="A3187" s="8" t="str">
        <f>Table7[[#This Row],[Test No.]]&amp;Table7[[#This Row],[Section]]&amp;Table7[[#This Row],[Q. No.]]</f>
        <v>P43E36</v>
      </c>
      <c r="B3187" s="8"/>
      <c r="C3187" s="15" t="s">
        <v>107</v>
      </c>
      <c r="D3187" s="6">
        <v>36</v>
      </c>
      <c r="E3187" s="6" t="s">
        <v>31</v>
      </c>
      <c r="F3187" s="14">
        <v>2</v>
      </c>
      <c r="G3187" s="13" t="s">
        <v>57</v>
      </c>
      <c r="H3187" s="10">
        <v>6</v>
      </c>
      <c r="I3187" s="13" t="s">
        <v>42</v>
      </c>
      <c r="J3187" s="12" t="s">
        <v>521</v>
      </c>
      <c r="K3187" s="11" t="str">
        <f>VLOOKUP(Table7[[#This Row],[CID]],ALY,2,FALSE)</f>
        <v>Word Choice</v>
      </c>
    </row>
    <row r="3188" spans="1:11" x14ac:dyDescent="0.2">
      <c r="A3188" s="8" t="str">
        <f>Table7[[#This Row],[Test No.]]&amp;Table7[[#This Row],[Section]]&amp;Table7[[#This Row],[Q. No.]]</f>
        <v>P43E37</v>
      </c>
      <c r="B3188" s="8"/>
      <c r="C3188" s="15" t="s">
        <v>107</v>
      </c>
      <c r="D3188" s="6">
        <v>37</v>
      </c>
      <c r="E3188" s="6" t="s">
        <v>31</v>
      </c>
      <c r="F3188" s="14">
        <v>2</v>
      </c>
      <c r="G3188" s="13" t="s">
        <v>57</v>
      </c>
      <c r="H3188" s="10">
        <v>6</v>
      </c>
      <c r="I3188" s="13" t="s">
        <v>42</v>
      </c>
      <c r="J3188" s="12" t="s">
        <v>521</v>
      </c>
      <c r="K3188" s="11" t="str">
        <f>VLOOKUP(Table7[[#This Row],[CID]],ALY,2,FALSE)</f>
        <v>Word Choice</v>
      </c>
    </row>
    <row r="3189" spans="1:11" x14ac:dyDescent="0.2">
      <c r="A3189" s="8" t="str">
        <f>Table7[[#This Row],[Test No.]]&amp;Table7[[#This Row],[Section]]&amp;Table7[[#This Row],[Q. No.]]</f>
        <v>P43E38</v>
      </c>
      <c r="B3189" s="8"/>
      <c r="C3189" s="15" t="s">
        <v>107</v>
      </c>
      <c r="D3189" s="6">
        <v>38</v>
      </c>
      <c r="E3189" s="6" t="s">
        <v>31</v>
      </c>
      <c r="F3189" s="14">
        <v>1</v>
      </c>
      <c r="G3189" s="14" t="s">
        <v>59</v>
      </c>
      <c r="H3189" s="10">
        <v>2</v>
      </c>
      <c r="I3189" s="13" t="s">
        <v>38</v>
      </c>
      <c r="J3189" s="12" t="s">
        <v>397</v>
      </c>
      <c r="K3189" s="11" t="str">
        <f>VLOOKUP(Table7[[#This Row],[CID]],ALY,2,FALSE)</f>
        <v>Word Choice</v>
      </c>
    </row>
    <row r="3190" spans="1:11" x14ac:dyDescent="0.2">
      <c r="A3190" s="8" t="str">
        <f>Table7[[#This Row],[Test No.]]&amp;Table7[[#This Row],[Section]]&amp;Table7[[#This Row],[Q. No.]]</f>
        <v>P43E39</v>
      </c>
      <c r="B3190" s="8"/>
      <c r="C3190" s="15" t="s">
        <v>107</v>
      </c>
      <c r="D3190" s="6">
        <v>39</v>
      </c>
      <c r="E3190" s="6" t="s">
        <v>31</v>
      </c>
      <c r="F3190" s="14">
        <v>2</v>
      </c>
      <c r="G3190" s="13" t="s">
        <v>57</v>
      </c>
      <c r="H3190" s="10">
        <v>4</v>
      </c>
      <c r="I3190" s="13" t="s">
        <v>40</v>
      </c>
      <c r="J3190" s="12" t="s">
        <v>516</v>
      </c>
      <c r="K3190" s="11" t="str">
        <f>VLOOKUP(Table7[[#This Row],[CID]],ALY,2,FALSE)</f>
        <v>Transitions &amp; Topic Sentences</v>
      </c>
    </row>
    <row r="3191" spans="1:11" x14ac:dyDescent="0.2">
      <c r="A3191" s="8" t="str">
        <f>Table7[[#This Row],[Test No.]]&amp;Table7[[#This Row],[Section]]&amp;Table7[[#This Row],[Q. No.]]</f>
        <v>P43E40</v>
      </c>
      <c r="B3191" s="8"/>
      <c r="C3191" s="15" t="s">
        <v>107</v>
      </c>
      <c r="D3191" s="6">
        <v>40</v>
      </c>
      <c r="E3191" s="6" t="s">
        <v>31</v>
      </c>
      <c r="F3191" s="14">
        <v>1</v>
      </c>
      <c r="G3191" s="14" t="s">
        <v>59</v>
      </c>
      <c r="H3191" s="10">
        <v>2</v>
      </c>
      <c r="I3191" s="13" t="s">
        <v>38</v>
      </c>
      <c r="J3191" s="12" t="s">
        <v>397</v>
      </c>
      <c r="K3191" s="11" t="str">
        <f>VLOOKUP(Table7[[#This Row],[CID]],ALY,2,FALSE)</f>
        <v>Word Choice</v>
      </c>
    </row>
    <row r="3192" spans="1:11" x14ac:dyDescent="0.2">
      <c r="A3192" s="8" t="str">
        <f>Table7[[#This Row],[Test No.]]&amp;Table7[[#This Row],[Section]]&amp;Table7[[#This Row],[Q. No.]]</f>
        <v>P43E41</v>
      </c>
      <c r="B3192" s="8"/>
      <c r="C3192" s="15" t="s">
        <v>107</v>
      </c>
      <c r="D3192" s="6">
        <v>41</v>
      </c>
      <c r="E3192" s="6" t="s">
        <v>31</v>
      </c>
      <c r="F3192" s="14">
        <v>1</v>
      </c>
      <c r="G3192" s="14" t="s">
        <v>59</v>
      </c>
      <c r="H3192" s="10">
        <v>2</v>
      </c>
      <c r="I3192" s="13" t="s">
        <v>38</v>
      </c>
      <c r="J3192" s="12" t="s">
        <v>394</v>
      </c>
      <c r="K3192" s="11" t="str">
        <f>VLOOKUP(Table7[[#This Row],[CID]],ALY,2,FALSE)</f>
        <v>Pronouns</v>
      </c>
    </row>
    <row r="3193" spans="1:11" x14ac:dyDescent="0.2">
      <c r="A3193" s="8" t="str">
        <f>Table7[[#This Row],[Test No.]]&amp;Table7[[#This Row],[Section]]&amp;Table7[[#This Row],[Q. No.]]</f>
        <v>P43E42</v>
      </c>
      <c r="B3193" s="8"/>
      <c r="C3193" s="15" t="s">
        <v>107</v>
      </c>
      <c r="D3193" s="6">
        <v>42</v>
      </c>
      <c r="E3193" s="6" t="s">
        <v>31</v>
      </c>
      <c r="F3193" s="14">
        <v>2</v>
      </c>
      <c r="G3193" s="13" t="s">
        <v>57</v>
      </c>
      <c r="H3193" s="10">
        <v>5</v>
      </c>
      <c r="I3193" s="13" t="s">
        <v>41</v>
      </c>
      <c r="J3193" s="12" t="s">
        <v>518</v>
      </c>
      <c r="K3193" s="11" t="str">
        <f>VLOOKUP(Table7[[#This Row],[CID]],ALY,2,FALSE)</f>
        <v>Unity &amp; Coherence</v>
      </c>
    </row>
    <row r="3194" spans="1:11" x14ac:dyDescent="0.2">
      <c r="A3194" s="8" t="str">
        <f>Table7[[#This Row],[Test No.]]&amp;Table7[[#This Row],[Section]]&amp;Table7[[#This Row],[Q. No.]]</f>
        <v>P43E43</v>
      </c>
      <c r="B3194" s="8"/>
      <c r="C3194" s="15" t="s">
        <v>107</v>
      </c>
      <c r="D3194" s="6">
        <v>43</v>
      </c>
      <c r="E3194" s="6" t="s">
        <v>31</v>
      </c>
      <c r="F3194" s="14">
        <v>1</v>
      </c>
      <c r="G3194" s="14" t="s">
        <v>59</v>
      </c>
      <c r="H3194" s="10">
        <v>2</v>
      </c>
      <c r="I3194" s="13" t="s">
        <v>38</v>
      </c>
      <c r="J3194" s="12" t="s">
        <v>393</v>
      </c>
      <c r="K3194" s="11" t="str">
        <f>VLOOKUP(Table7[[#This Row],[CID]],ALY,2,FALSE)</f>
        <v>SVA</v>
      </c>
    </row>
    <row r="3195" spans="1:11" x14ac:dyDescent="0.2">
      <c r="A3195" s="8" t="str">
        <f>Table7[[#This Row],[Test No.]]&amp;Table7[[#This Row],[Section]]&amp;Table7[[#This Row],[Q. No.]]</f>
        <v>P43E44</v>
      </c>
      <c r="B3195" s="8"/>
      <c r="C3195" s="15" t="s">
        <v>107</v>
      </c>
      <c r="D3195" s="6">
        <v>44</v>
      </c>
      <c r="E3195" s="6" t="s">
        <v>31</v>
      </c>
      <c r="F3195" s="14">
        <v>2</v>
      </c>
      <c r="G3195" s="13" t="s">
        <v>57</v>
      </c>
      <c r="H3195" s="10">
        <v>5</v>
      </c>
      <c r="I3195" s="13" t="s">
        <v>41</v>
      </c>
      <c r="J3195" s="12" t="s">
        <v>520</v>
      </c>
      <c r="K3195" s="11" t="str">
        <f>VLOOKUP(Table7[[#This Row],[CID]],ALY,2,FALSE)</f>
        <v>Reorganization</v>
      </c>
    </row>
    <row r="3196" spans="1:11" x14ac:dyDescent="0.2">
      <c r="A3196" s="8" t="str">
        <f>Table7[[#This Row],[Test No.]]&amp;Table7[[#This Row],[Section]]&amp;Table7[[#This Row],[Q. No.]]</f>
        <v>P43E45</v>
      </c>
      <c r="B3196" s="8"/>
      <c r="C3196" s="15" t="s">
        <v>107</v>
      </c>
      <c r="D3196" s="6">
        <v>45</v>
      </c>
      <c r="E3196" s="6" t="s">
        <v>31</v>
      </c>
      <c r="F3196" s="14">
        <v>2</v>
      </c>
      <c r="G3196" s="13" t="s">
        <v>57</v>
      </c>
      <c r="H3196" s="10">
        <v>5</v>
      </c>
      <c r="I3196" s="13" t="s">
        <v>41</v>
      </c>
      <c r="J3196" s="12" t="s">
        <v>520</v>
      </c>
      <c r="K3196" s="11" t="str">
        <f>VLOOKUP(Table7[[#This Row],[CID]],ALY,2,FALSE)</f>
        <v>Reorganization</v>
      </c>
    </row>
    <row r="3197" spans="1:11" x14ac:dyDescent="0.2">
      <c r="A3197" s="8" t="str">
        <f>Table7[[#This Row],[Test No.]]&amp;Table7[[#This Row],[Section]]&amp;Table7[[#This Row],[Q. No.]]</f>
        <v>P43E46</v>
      </c>
      <c r="B3197" s="8"/>
      <c r="C3197" s="15" t="s">
        <v>107</v>
      </c>
      <c r="D3197" s="6">
        <v>46</v>
      </c>
      <c r="E3197" s="6" t="s">
        <v>31</v>
      </c>
      <c r="F3197" s="14">
        <v>2</v>
      </c>
      <c r="G3197" s="13" t="s">
        <v>57</v>
      </c>
      <c r="H3197" s="10">
        <v>5</v>
      </c>
      <c r="I3197" s="13" t="s">
        <v>41</v>
      </c>
      <c r="J3197" s="12" t="s">
        <v>518</v>
      </c>
      <c r="K3197" s="11" t="str">
        <f>VLOOKUP(Table7[[#This Row],[CID]],ALY,2,FALSE)</f>
        <v>Unity &amp; Coherence</v>
      </c>
    </row>
    <row r="3198" spans="1:11" x14ac:dyDescent="0.2">
      <c r="A3198" s="8" t="str">
        <f>Table7[[#This Row],[Test No.]]&amp;Table7[[#This Row],[Section]]&amp;Table7[[#This Row],[Q. No.]]</f>
        <v>P43E47</v>
      </c>
      <c r="B3198" s="8"/>
      <c r="C3198" s="15" t="s">
        <v>107</v>
      </c>
      <c r="D3198" s="6">
        <v>47</v>
      </c>
      <c r="E3198" s="6" t="s">
        <v>31</v>
      </c>
      <c r="F3198" s="14">
        <v>2</v>
      </c>
      <c r="G3198" s="13" t="s">
        <v>57</v>
      </c>
      <c r="H3198" s="10">
        <v>6</v>
      </c>
      <c r="I3198" s="13" t="s">
        <v>42</v>
      </c>
      <c r="J3198" s="12" t="s">
        <v>521</v>
      </c>
      <c r="K3198" s="11" t="str">
        <f>VLOOKUP(Table7[[#This Row],[CID]],ALY,2,FALSE)</f>
        <v>Word Choice</v>
      </c>
    </row>
    <row r="3199" spans="1:11" x14ac:dyDescent="0.2">
      <c r="A3199" s="8" t="str">
        <f>Table7[[#This Row],[Test No.]]&amp;Table7[[#This Row],[Section]]&amp;Table7[[#This Row],[Q. No.]]</f>
        <v>P43E48</v>
      </c>
      <c r="B3199" s="8"/>
      <c r="C3199" s="15" t="s">
        <v>107</v>
      </c>
      <c r="D3199" s="6">
        <v>48</v>
      </c>
      <c r="E3199" s="6" t="s">
        <v>31</v>
      </c>
      <c r="F3199" s="14">
        <v>1</v>
      </c>
      <c r="G3199" s="14" t="s">
        <v>59</v>
      </c>
      <c r="H3199" s="14">
        <v>1</v>
      </c>
      <c r="I3199" s="14" t="s">
        <v>37</v>
      </c>
      <c r="J3199" s="12" t="s">
        <v>387</v>
      </c>
      <c r="K3199" s="11" t="str">
        <f>VLOOKUP(Table7[[#This Row],[CID]],ALY,2,FALSE)</f>
        <v>Commas</v>
      </c>
    </row>
    <row r="3200" spans="1:11" x14ac:dyDescent="0.2">
      <c r="A3200" s="8" t="str">
        <f>Table7[[#This Row],[Test No.]]&amp;Table7[[#This Row],[Section]]&amp;Table7[[#This Row],[Q. No.]]</f>
        <v>P43E49</v>
      </c>
      <c r="B3200" s="8"/>
      <c r="C3200" s="15" t="s">
        <v>107</v>
      </c>
      <c r="D3200" s="6">
        <v>49</v>
      </c>
      <c r="E3200" s="6" t="s">
        <v>31</v>
      </c>
      <c r="F3200" s="14">
        <v>2</v>
      </c>
      <c r="G3200" s="13" t="s">
        <v>57</v>
      </c>
      <c r="H3200" s="10">
        <v>5</v>
      </c>
      <c r="I3200" s="13" t="s">
        <v>41</v>
      </c>
      <c r="J3200" s="12" t="s">
        <v>518</v>
      </c>
      <c r="K3200" s="11" t="str">
        <f>VLOOKUP(Table7[[#This Row],[CID]],ALY,2,FALSE)</f>
        <v>Unity &amp; Coherence</v>
      </c>
    </row>
    <row r="3201" spans="1:11" x14ac:dyDescent="0.2">
      <c r="A3201" s="8" t="str">
        <f>Table7[[#This Row],[Test No.]]&amp;Table7[[#This Row],[Section]]&amp;Table7[[#This Row],[Q. No.]]</f>
        <v>P43E50</v>
      </c>
      <c r="B3201" s="8"/>
      <c r="C3201" s="15" t="s">
        <v>107</v>
      </c>
      <c r="D3201" s="6">
        <v>50</v>
      </c>
      <c r="E3201" s="6" t="s">
        <v>31</v>
      </c>
      <c r="F3201" s="14">
        <v>1</v>
      </c>
      <c r="G3201" s="14" t="s">
        <v>59</v>
      </c>
      <c r="H3201" s="10">
        <v>2</v>
      </c>
      <c r="I3201" s="13" t="s">
        <v>38</v>
      </c>
      <c r="J3201" s="12" t="s">
        <v>397</v>
      </c>
      <c r="K3201" s="11" t="str">
        <f>VLOOKUP(Table7[[#This Row],[CID]],ALY,2,FALSE)</f>
        <v>Word Choice</v>
      </c>
    </row>
    <row r="3202" spans="1:11" x14ac:dyDescent="0.2">
      <c r="A3202" s="8" t="str">
        <f>Table7[[#This Row],[Test No.]]&amp;Table7[[#This Row],[Section]]&amp;Table7[[#This Row],[Q. No.]]</f>
        <v>P43E51</v>
      </c>
      <c r="B3202" s="8"/>
      <c r="C3202" s="15" t="s">
        <v>107</v>
      </c>
      <c r="D3202" s="6">
        <v>51</v>
      </c>
      <c r="E3202" s="6" t="s">
        <v>31</v>
      </c>
      <c r="F3202" s="14">
        <v>2</v>
      </c>
      <c r="G3202" s="13" t="s">
        <v>57</v>
      </c>
      <c r="H3202" s="10">
        <v>6</v>
      </c>
      <c r="I3202" s="13" t="s">
        <v>42</v>
      </c>
      <c r="J3202" s="12" t="s">
        <v>521</v>
      </c>
      <c r="K3202" s="11" t="str">
        <f>VLOOKUP(Table7[[#This Row],[CID]],ALY,2,FALSE)</f>
        <v>Word Choice</v>
      </c>
    </row>
    <row r="3203" spans="1:11" x14ac:dyDescent="0.2">
      <c r="A3203" s="8" t="str">
        <f>Table7[[#This Row],[Test No.]]&amp;Table7[[#This Row],[Section]]&amp;Table7[[#This Row],[Q. No.]]</f>
        <v>P43E52</v>
      </c>
      <c r="B3203" s="8"/>
      <c r="C3203" s="15" t="s">
        <v>107</v>
      </c>
      <c r="D3203" s="6">
        <v>52</v>
      </c>
      <c r="E3203" s="6" t="s">
        <v>31</v>
      </c>
      <c r="F3203" s="14">
        <v>1</v>
      </c>
      <c r="G3203" s="14" t="s">
        <v>59</v>
      </c>
      <c r="H3203" s="10">
        <v>2</v>
      </c>
      <c r="I3203" s="13" t="s">
        <v>38</v>
      </c>
      <c r="J3203" s="12" t="s">
        <v>397</v>
      </c>
      <c r="K3203" s="11" t="str">
        <f>VLOOKUP(Table7[[#This Row],[CID]],ALY,2,FALSE)</f>
        <v>Word Choice</v>
      </c>
    </row>
    <row r="3204" spans="1:11" x14ac:dyDescent="0.2">
      <c r="A3204" s="8" t="str">
        <f>Table7[[#This Row],[Test No.]]&amp;Table7[[#This Row],[Section]]&amp;Table7[[#This Row],[Q. No.]]</f>
        <v>P43E53</v>
      </c>
      <c r="B3204" s="8"/>
      <c r="C3204" s="15" t="s">
        <v>107</v>
      </c>
      <c r="D3204" s="6">
        <v>53</v>
      </c>
      <c r="E3204" s="6" t="s">
        <v>31</v>
      </c>
      <c r="F3204" s="14">
        <v>2</v>
      </c>
      <c r="G3204" s="13" t="s">
        <v>57</v>
      </c>
      <c r="H3204" s="10">
        <v>5</v>
      </c>
      <c r="I3204" s="13" t="s">
        <v>41</v>
      </c>
      <c r="J3204" s="12" t="s">
        <v>518</v>
      </c>
      <c r="K3204" s="11" t="str">
        <f>VLOOKUP(Table7[[#This Row],[CID]],ALY,2,FALSE)</f>
        <v>Unity &amp; Coherence</v>
      </c>
    </row>
    <row r="3205" spans="1:11" x14ac:dyDescent="0.2">
      <c r="A3205" s="8" t="str">
        <f>Table7[[#This Row],[Test No.]]&amp;Table7[[#This Row],[Section]]&amp;Table7[[#This Row],[Q. No.]]</f>
        <v>P43E54</v>
      </c>
      <c r="B3205" s="8"/>
      <c r="C3205" s="15" t="s">
        <v>107</v>
      </c>
      <c r="D3205" s="6">
        <v>54</v>
      </c>
      <c r="E3205" s="6" t="s">
        <v>31</v>
      </c>
      <c r="F3205" s="14">
        <v>2</v>
      </c>
      <c r="G3205" s="13" t="s">
        <v>57</v>
      </c>
      <c r="H3205" s="10">
        <v>4</v>
      </c>
      <c r="I3205" s="13" t="s">
        <v>40</v>
      </c>
      <c r="J3205" s="12" t="s">
        <v>514</v>
      </c>
      <c r="K3205" s="11" t="str">
        <f>VLOOKUP(Table7[[#This Row],[CID]],ALY,2,FALSE)</f>
        <v>Relation to Paragraph/Essay</v>
      </c>
    </row>
    <row r="3206" spans="1:11" x14ac:dyDescent="0.2">
      <c r="A3206" s="8" t="str">
        <f>Table7[[#This Row],[Test No.]]&amp;Table7[[#This Row],[Section]]&amp;Table7[[#This Row],[Q. No.]]</f>
        <v>P43E55</v>
      </c>
      <c r="B3206" s="8"/>
      <c r="C3206" s="15" t="s">
        <v>107</v>
      </c>
      <c r="D3206" s="6">
        <v>55</v>
      </c>
      <c r="E3206" s="6" t="s">
        <v>31</v>
      </c>
      <c r="F3206" s="14">
        <v>1</v>
      </c>
      <c r="G3206" s="14" t="s">
        <v>59</v>
      </c>
      <c r="H3206" s="10">
        <v>2</v>
      </c>
      <c r="I3206" s="13" t="s">
        <v>38</v>
      </c>
      <c r="J3206" s="12" t="s">
        <v>395</v>
      </c>
      <c r="K3206" s="11" t="str">
        <f>VLOOKUP(Table7[[#This Row],[CID]],ALY,2,FALSE)</f>
        <v>Verb Forms/Tense Agreement</v>
      </c>
    </row>
    <row r="3207" spans="1:11" x14ac:dyDescent="0.2">
      <c r="A3207" s="8" t="str">
        <f>Table7[[#This Row],[Test No.]]&amp;Table7[[#This Row],[Section]]&amp;Table7[[#This Row],[Q. No.]]</f>
        <v>P43E56</v>
      </c>
      <c r="B3207" s="8"/>
      <c r="C3207" s="15" t="s">
        <v>107</v>
      </c>
      <c r="D3207" s="6">
        <v>56</v>
      </c>
      <c r="E3207" s="6" t="s">
        <v>31</v>
      </c>
      <c r="F3207" s="14">
        <v>1</v>
      </c>
      <c r="G3207" s="14" t="s">
        <v>59</v>
      </c>
      <c r="H3207" s="14">
        <v>1</v>
      </c>
      <c r="I3207" s="14" t="s">
        <v>37</v>
      </c>
      <c r="J3207" s="12" t="s">
        <v>387</v>
      </c>
      <c r="K3207" s="11" t="str">
        <f>VLOOKUP(Table7[[#This Row],[CID]],ALY,2,FALSE)</f>
        <v>Commas</v>
      </c>
    </row>
    <row r="3208" spans="1:11" x14ac:dyDescent="0.2">
      <c r="A3208" s="8" t="str">
        <f>Table7[[#This Row],[Test No.]]&amp;Table7[[#This Row],[Section]]&amp;Table7[[#This Row],[Q. No.]]</f>
        <v>P43E57</v>
      </c>
      <c r="B3208" s="8"/>
      <c r="C3208" s="15" t="s">
        <v>107</v>
      </c>
      <c r="D3208" s="6">
        <v>57</v>
      </c>
      <c r="E3208" s="6" t="s">
        <v>31</v>
      </c>
      <c r="F3208" s="14">
        <v>1</v>
      </c>
      <c r="G3208" s="14" t="s">
        <v>59</v>
      </c>
      <c r="H3208" s="10">
        <v>3</v>
      </c>
      <c r="I3208" s="13" t="s">
        <v>39</v>
      </c>
      <c r="J3208" s="12" t="s">
        <v>401</v>
      </c>
      <c r="K3208" s="11" t="str">
        <f>VLOOKUP(Table7[[#This Row],[CID]],ALY,2,FALSE)</f>
        <v>Parallel Construction</v>
      </c>
    </row>
    <row r="3209" spans="1:11" x14ac:dyDescent="0.2">
      <c r="A3209" s="8" t="str">
        <f>Table7[[#This Row],[Test No.]]&amp;Table7[[#This Row],[Section]]&amp;Table7[[#This Row],[Q. No.]]</f>
        <v>P43E58</v>
      </c>
      <c r="B3209" s="8"/>
      <c r="C3209" s="15" t="s">
        <v>107</v>
      </c>
      <c r="D3209" s="6">
        <v>58</v>
      </c>
      <c r="E3209" s="6" t="s">
        <v>31</v>
      </c>
      <c r="F3209" s="14">
        <v>1</v>
      </c>
      <c r="G3209" s="14" t="s">
        <v>59</v>
      </c>
      <c r="H3209" s="10">
        <v>3</v>
      </c>
      <c r="I3209" s="13" t="s">
        <v>39</v>
      </c>
      <c r="J3209" s="12" t="s">
        <v>402</v>
      </c>
      <c r="K3209" s="11" t="str">
        <f>VLOOKUP(Table7[[#This Row],[CID]],ALY,2,FALSE)</f>
        <v>Faulty Modifier</v>
      </c>
    </row>
    <row r="3210" spans="1:11" x14ac:dyDescent="0.2">
      <c r="A3210" s="8" t="str">
        <f>Table7[[#This Row],[Test No.]]&amp;Table7[[#This Row],[Section]]&amp;Table7[[#This Row],[Q. No.]]</f>
        <v>P43E59</v>
      </c>
      <c r="B3210" s="8"/>
      <c r="C3210" s="15" t="s">
        <v>107</v>
      </c>
      <c r="D3210" s="6">
        <v>59</v>
      </c>
      <c r="E3210" s="6" t="s">
        <v>31</v>
      </c>
      <c r="F3210" s="14">
        <v>2</v>
      </c>
      <c r="G3210" s="13" t="s">
        <v>57</v>
      </c>
      <c r="H3210" s="10">
        <v>4</v>
      </c>
      <c r="I3210" s="13" t="s">
        <v>40</v>
      </c>
      <c r="J3210" s="12" t="s">
        <v>512</v>
      </c>
      <c r="K3210" s="11" t="str">
        <f>VLOOKUP(Table7[[#This Row],[CID]],ALY,2,FALSE)</f>
        <v>Additional Detail &amp; Evidence</v>
      </c>
    </row>
    <row r="3211" spans="1:11" x14ac:dyDescent="0.2">
      <c r="A3211" s="8" t="str">
        <f>Table7[[#This Row],[Test No.]]&amp;Table7[[#This Row],[Section]]&amp;Table7[[#This Row],[Q. No.]]</f>
        <v>P43E60</v>
      </c>
      <c r="B3211" s="8"/>
      <c r="C3211" s="15" t="s">
        <v>107</v>
      </c>
      <c r="D3211" s="6">
        <v>60</v>
      </c>
      <c r="E3211" s="6" t="s">
        <v>31</v>
      </c>
      <c r="F3211" s="14">
        <v>2</v>
      </c>
      <c r="G3211" s="13" t="s">
        <v>57</v>
      </c>
      <c r="H3211" s="10">
        <v>5</v>
      </c>
      <c r="I3211" s="13" t="s">
        <v>41</v>
      </c>
      <c r="J3211" s="12" t="s">
        <v>520</v>
      </c>
      <c r="K3211" s="11" t="str">
        <f>VLOOKUP(Table7[[#This Row],[CID]],ALY,2,FALSE)</f>
        <v>Reorganization</v>
      </c>
    </row>
    <row r="3212" spans="1:11" x14ac:dyDescent="0.2">
      <c r="A3212" s="8" t="str">
        <f>Table7[[#This Row],[Test No.]]&amp;Table7[[#This Row],[Section]]&amp;Table7[[#This Row],[Q. No.]]</f>
        <v>P43E61</v>
      </c>
      <c r="B3212" s="8"/>
      <c r="C3212" s="15" t="s">
        <v>107</v>
      </c>
      <c r="D3212" s="6">
        <v>61</v>
      </c>
      <c r="E3212" s="6" t="s">
        <v>31</v>
      </c>
      <c r="F3212" s="14">
        <v>1</v>
      </c>
      <c r="G3212" s="14" t="s">
        <v>59</v>
      </c>
      <c r="H3212" s="10">
        <v>3</v>
      </c>
      <c r="I3212" s="13" t="s">
        <v>39</v>
      </c>
      <c r="J3212" s="12" t="s">
        <v>401</v>
      </c>
      <c r="K3212" s="11" t="str">
        <f>VLOOKUP(Table7[[#This Row],[CID]],ALY,2,FALSE)</f>
        <v>Parallel Construction</v>
      </c>
    </row>
    <row r="3213" spans="1:11" x14ac:dyDescent="0.2">
      <c r="A3213" s="8" t="str">
        <f>Table7[[#This Row],[Test No.]]&amp;Table7[[#This Row],[Section]]&amp;Table7[[#This Row],[Q. No.]]</f>
        <v>P43E62</v>
      </c>
      <c r="B3213" s="8"/>
      <c r="C3213" s="15" t="s">
        <v>107</v>
      </c>
      <c r="D3213" s="6">
        <v>62</v>
      </c>
      <c r="E3213" s="6" t="s">
        <v>31</v>
      </c>
      <c r="F3213" s="14">
        <v>2</v>
      </c>
      <c r="G3213" s="13" t="s">
        <v>57</v>
      </c>
      <c r="H3213" s="10">
        <v>5</v>
      </c>
      <c r="I3213" s="13" t="s">
        <v>41</v>
      </c>
      <c r="J3213" s="12" t="s">
        <v>518</v>
      </c>
      <c r="K3213" s="11" t="str">
        <f>VLOOKUP(Table7[[#This Row],[CID]],ALY,2,FALSE)</f>
        <v>Unity &amp; Coherence</v>
      </c>
    </row>
    <row r="3214" spans="1:11" x14ac:dyDescent="0.2">
      <c r="A3214" s="8" t="str">
        <f>Table7[[#This Row],[Test No.]]&amp;Table7[[#This Row],[Section]]&amp;Table7[[#This Row],[Q. No.]]</f>
        <v>P43E63</v>
      </c>
      <c r="B3214" s="8"/>
      <c r="C3214" s="15" t="s">
        <v>107</v>
      </c>
      <c r="D3214" s="6">
        <v>63</v>
      </c>
      <c r="E3214" s="6" t="s">
        <v>31</v>
      </c>
      <c r="F3214" s="14">
        <v>2</v>
      </c>
      <c r="G3214" s="13" t="s">
        <v>57</v>
      </c>
      <c r="H3214" s="10">
        <v>4</v>
      </c>
      <c r="I3214" s="13" t="s">
        <v>40</v>
      </c>
      <c r="J3214" s="12" t="s">
        <v>516</v>
      </c>
      <c r="K3214" s="11" t="str">
        <f>VLOOKUP(Table7[[#This Row],[CID]],ALY,2,FALSE)</f>
        <v>Transitions &amp; Topic Sentences</v>
      </c>
    </row>
    <row r="3215" spans="1:11" x14ac:dyDescent="0.2">
      <c r="A3215" s="8" t="str">
        <f>Table7[[#This Row],[Test No.]]&amp;Table7[[#This Row],[Section]]&amp;Table7[[#This Row],[Q. No.]]</f>
        <v>P43E64</v>
      </c>
      <c r="B3215" s="8"/>
      <c r="C3215" s="15" t="s">
        <v>107</v>
      </c>
      <c r="D3215" s="6">
        <v>64</v>
      </c>
      <c r="E3215" s="6" t="s">
        <v>31</v>
      </c>
      <c r="F3215" s="14">
        <v>2</v>
      </c>
      <c r="G3215" s="13" t="s">
        <v>57</v>
      </c>
      <c r="H3215" s="10">
        <v>6</v>
      </c>
      <c r="I3215" s="13" t="s">
        <v>42</v>
      </c>
      <c r="J3215" s="12" t="s">
        <v>523</v>
      </c>
      <c r="K3215" s="11" t="str">
        <f>VLOOKUP(Table7[[#This Row],[CID]],ALY,2,FALSE)</f>
        <v>Avoiding Ambiguity &amp; Redundancy</v>
      </c>
    </row>
    <row r="3216" spans="1:11" x14ac:dyDescent="0.2">
      <c r="A3216" s="8" t="str">
        <f>Table7[[#This Row],[Test No.]]&amp;Table7[[#This Row],[Section]]&amp;Table7[[#This Row],[Q. No.]]</f>
        <v>P43E65</v>
      </c>
      <c r="B3216" s="8"/>
      <c r="C3216" s="15" t="s">
        <v>107</v>
      </c>
      <c r="D3216" s="6">
        <v>65</v>
      </c>
      <c r="E3216" s="6" t="s">
        <v>31</v>
      </c>
      <c r="F3216" s="14">
        <v>2</v>
      </c>
      <c r="G3216" s="13" t="s">
        <v>57</v>
      </c>
      <c r="H3216" s="10">
        <v>6</v>
      </c>
      <c r="I3216" s="13" t="s">
        <v>42</v>
      </c>
      <c r="J3216" s="12" t="s">
        <v>521</v>
      </c>
      <c r="K3216" s="11" t="str">
        <f>VLOOKUP(Table7[[#This Row],[CID]],ALY,2,FALSE)</f>
        <v>Word Choice</v>
      </c>
    </row>
    <row r="3217" spans="1:11" x14ac:dyDescent="0.2">
      <c r="A3217" s="8" t="str">
        <f>Table7[[#This Row],[Test No.]]&amp;Table7[[#This Row],[Section]]&amp;Table7[[#This Row],[Q. No.]]</f>
        <v>P43E66</v>
      </c>
      <c r="B3217" s="8"/>
      <c r="C3217" s="15" t="s">
        <v>107</v>
      </c>
      <c r="D3217" s="6">
        <v>66</v>
      </c>
      <c r="E3217" s="6" t="s">
        <v>31</v>
      </c>
      <c r="F3217" s="14">
        <v>1</v>
      </c>
      <c r="G3217" s="14" t="s">
        <v>59</v>
      </c>
      <c r="H3217" s="10">
        <v>3</v>
      </c>
      <c r="I3217" s="13" t="s">
        <v>39</v>
      </c>
      <c r="J3217" s="12" t="s">
        <v>401</v>
      </c>
      <c r="K3217" s="11" t="str">
        <f>VLOOKUP(Table7[[#This Row],[CID]],ALY,2,FALSE)</f>
        <v>Parallel Construction</v>
      </c>
    </row>
    <row r="3218" spans="1:11" x14ac:dyDescent="0.2">
      <c r="A3218" s="8" t="str">
        <f>Table7[[#This Row],[Test No.]]&amp;Table7[[#This Row],[Section]]&amp;Table7[[#This Row],[Q. No.]]</f>
        <v>P43E67</v>
      </c>
      <c r="B3218" s="8"/>
      <c r="C3218" s="15" t="s">
        <v>107</v>
      </c>
      <c r="D3218" s="6">
        <v>67</v>
      </c>
      <c r="E3218" s="6" t="s">
        <v>31</v>
      </c>
      <c r="F3218" s="14">
        <v>2</v>
      </c>
      <c r="G3218" s="13" t="s">
        <v>57</v>
      </c>
      <c r="H3218" s="10">
        <v>5</v>
      </c>
      <c r="I3218" s="13" t="s">
        <v>41</v>
      </c>
      <c r="J3218" s="12" t="s">
        <v>520</v>
      </c>
      <c r="K3218" s="11" t="str">
        <f>VLOOKUP(Table7[[#This Row],[CID]],ALY,2,FALSE)</f>
        <v>Reorganization</v>
      </c>
    </row>
    <row r="3219" spans="1:11" x14ac:dyDescent="0.2">
      <c r="A3219" s="8" t="str">
        <f>Table7[[#This Row],[Test No.]]&amp;Table7[[#This Row],[Section]]&amp;Table7[[#This Row],[Q. No.]]</f>
        <v>P43E68</v>
      </c>
      <c r="B3219" s="8"/>
      <c r="C3219" s="15" t="s">
        <v>107</v>
      </c>
      <c r="D3219" s="6">
        <v>68</v>
      </c>
      <c r="E3219" s="6" t="s">
        <v>31</v>
      </c>
      <c r="F3219" s="14">
        <v>1</v>
      </c>
      <c r="G3219" s="14" t="s">
        <v>59</v>
      </c>
      <c r="H3219" s="14">
        <v>1</v>
      </c>
      <c r="I3219" s="14" t="s">
        <v>37</v>
      </c>
      <c r="J3219" s="12" t="s">
        <v>389</v>
      </c>
      <c r="K3219" s="11" t="str">
        <f>VLOOKUP(Table7[[#This Row],[CID]],ALY,2,FALSE)</f>
        <v>Colons</v>
      </c>
    </row>
    <row r="3220" spans="1:11" x14ac:dyDescent="0.2">
      <c r="A3220" s="8" t="str">
        <f>Table7[[#This Row],[Test No.]]&amp;Table7[[#This Row],[Section]]&amp;Table7[[#This Row],[Q. No.]]</f>
        <v>P43E69</v>
      </c>
      <c r="B3220" s="8"/>
      <c r="C3220" s="15" t="s">
        <v>107</v>
      </c>
      <c r="D3220" s="6">
        <v>69</v>
      </c>
      <c r="E3220" s="6" t="s">
        <v>31</v>
      </c>
      <c r="F3220" s="14">
        <v>1</v>
      </c>
      <c r="G3220" s="14" t="s">
        <v>59</v>
      </c>
      <c r="H3220" s="10">
        <v>3</v>
      </c>
      <c r="I3220" s="13" t="s">
        <v>39</v>
      </c>
      <c r="J3220" s="12" t="s">
        <v>401</v>
      </c>
      <c r="K3220" s="11" t="str">
        <f>VLOOKUP(Table7[[#This Row],[CID]],ALY,2,FALSE)</f>
        <v>Parallel Construction</v>
      </c>
    </row>
    <row r="3221" spans="1:11" x14ac:dyDescent="0.2">
      <c r="A3221" s="8" t="str">
        <f>Table7[[#This Row],[Test No.]]&amp;Table7[[#This Row],[Section]]&amp;Table7[[#This Row],[Q. No.]]</f>
        <v>P43E70</v>
      </c>
      <c r="B3221" s="8"/>
      <c r="C3221" s="15" t="s">
        <v>107</v>
      </c>
      <c r="D3221" s="6">
        <v>70</v>
      </c>
      <c r="E3221" s="6" t="s">
        <v>31</v>
      </c>
      <c r="F3221" s="14">
        <v>2</v>
      </c>
      <c r="G3221" s="13" t="s">
        <v>57</v>
      </c>
      <c r="H3221" s="10">
        <v>6</v>
      </c>
      <c r="I3221" s="13" t="s">
        <v>42</v>
      </c>
      <c r="J3221" s="12" t="s">
        <v>523</v>
      </c>
      <c r="K3221" s="11" t="str">
        <f>VLOOKUP(Table7[[#This Row],[CID]],ALY,2,FALSE)</f>
        <v>Avoiding Ambiguity &amp; Redundancy</v>
      </c>
    </row>
    <row r="3222" spans="1:11" x14ac:dyDescent="0.2">
      <c r="A3222" s="8" t="str">
        <f>Table7[[#This Row],[Test No.]]&amp;Table7[[#This Row],[Section]]&amp;Table7[[#This Row],[Q. No.]]</f>
        <v>P43E71</v>
      </c>
      <c r="B3222" s="8"/>
      <c r="C3222" s="15" t="s">
        <v>107</v>
      </c>
      <c r="D3222" s="6">
        <v>71</v>
      </c>
      <c r="E3222" s="6" t="s">
        <v>31</v>
      </c>
      <c r="F3222" s="14">
        <v>1</v>
      </c>
      <c r="G3222" s="14" t="s">
        <v>59</v>
      </c>
      <c r="H3222" s="10">
        <v>2</v>
      </c>
      <c r="I3222" s="13" t="s">
        <v>38</v>
      </c>
      <c r="J3222" s="12" t="s">
        <v>397</v>
      </c>
      <c r="K3222" s="11" t="str">
        <f>VLOOKUP(Table7[[#This Row],[CID]],ALY,2,FALSE)</f>
        <v>Word Choice</v>
      </c>
    </row>
    <row r="3223" spans="1:11" x14ac:dyDescent="0.2">
      <c r="A3223" s="8" t="str">
        <f>Table7[[#This Row],[Test No.]]&amp;Table7[[#This Row],[Section]]&amp;Table7[[#This Row],[Q. No.]]</f>
        <v>P43E72</v>
      </c>
      <c r="B3223" s="8"/>
      <c r="C3223" s="15" t="s">
        <v>107</v>
      </c>
      <c r="D3223" s="6">
        <v>72</v>
      </c>
      <c r="E3223" s="6" t="s">
        <v>31</v>
      </c>
      <c r="F3223" s="14">
        <v>1</v>
      </c>
      <c r="G3223" s="14" t="s">
        <v>59</v>
      </c>
      <c r="H3223" s="10">
        <v>3</v>
      </c>
      <c r="I3223" s="13" t="s">
        <v>39</v>
      </c>
      <c r="J3223" s="12" t="s">
        <v>402</v>
      </c>
      <c r="K3223" s="11" t="str">
        <f>VLOOKUP(Table7[[#This Row],[CID]],ALY,2,FALSE)</f>
        <v>Faulty Modifier</v>
      </c>
    </row>
    <row r="3224" spans="1:11" x14ac:dyDescent="0.2">
      <c r="A3224" s="8" t="str">
        <f>Table7[[#This Row],[Test No.]]&amp;Table7[[#This Row],[Section]]&amp;Table7[[#This Row],[Q. No.]]</f>
        <v>P43E73</v>
      </c>
      <c r="B3224" s="8"/>
      <c r="C3224" s="15" t="s">
        <v>107</v>
      </c>
      <c r="D3224" s="6">
        <v>73</v>
      </c>
      <c r="E3224" s="6" t="s">
        <v>31</v>
      </c>
      <c r="F3224" s="14">
        <v>1</v>
      </c>
      <c r="G3224" s="14" t="s">
        <v>59</v>
      </c>
      <c r="H3224" s="10">
        <v>2</v>
      </c>
      <c r="I3224" s="13" t="s">
        <v>38</v>
      </c>
      <c r="J3224" s="12" t="s">
        <v>393</v>
      </c>
      <c r="K3224" s="11" t="str">
        <f>VLOOKUP(Table7[[#This Row],[CID]],ALY,2,FALSE)</f>
        <v>SVA</v>
      </c>
    </row>
    <row r="3225" spans="1:11" x14ac:dyDescent="0.2">
      <c r="A3225" s="8" t="str">
        <f>Table7[[#This Row],[Test No.]]&amp;Table7[[#This Row],[Section]]&amp;Table7[[#This Row],[Q. No.]]</f>
        <v>P43E74</v>
      </c>
      <c r="B3225" s="8"/>
      <c r="C3225" s="15" t="s">
        <v>107</v>
      </c>
      <c r="D3225" s="6">
        <v>74</v>
      </c>
      <c r="E3225" s="6" t="s">
        <v>31</v>
      </c>
      <c r="F3225" s="14">
        <v>2</v>
      </c>
      <c r="G3225" s="13" t="s">
        <v>57</v>
      </c>
      <c r="H3225" s="10">
        <v>4</v>
      </c>
      <c r="I3225" s="13" t="s">
        <v>40</v>
      </c>
      <c r="J3225" s="12" t="s">
        <v>512</v>
      </c>
      <c r="K3225" s="11" t="str">
        <f>VLOOKUP(Table7[[#This Row],[CID]],ALY,2,FALSE)</f>
        <v>Additional Detail &amp; Evidence</v>
      </c>
    </row>
    <row r="3226" spans="1:11" x14ac:dyDescent="0.2">
      <c r="A3226" s="8" t="str">
        <f>Table7[[#This Row],[Test No.]]&amp;Table7[[#This Row],[Section]]&amp;Table7[[#This Row],[Q. No.]]</f>
        <v>P43E75</v>
      </c>
      <c r="B3226" s="8"/>
      <c r="C3226" s="15" t="s">
        <v>107</v>
      </c>
      <c r="D3226" s="6">
        <v>75</v>
      </c>
      <c r="E3226" s="6" t="s">
        <v>31</v>
      </c>
      <c r="F3226" s="14">
        <v>2</v>
      </c>
      <c r="G3226" s="13" t="s">
        <v>57</v>
      </c>
      <c r="H3226" s="10">
        <v>5</v>
      </c>
      <c r="I3226" s="13" t="s">
        <v>41</v>
      </c>
      <c r="J3226" s="12" t="s">
        <v>518</v>
      </c>
      <c r="K3226" s="11" t="str">
        <f>VLOOKUP(Table7[[#This Row],[CID]],ALY,2,FALSE)</f>
        <v>Unity &amp; Coherence</v>
      </c>
    </row>
    <row r="3227" spans="1:11" x14ac:dyDescent="0.2">
      <c r="A3227" s="8" t="str">
        <f>Table7[[#This Row],[Test No.]]&amp;Table7[[#This Row],[Section]]&amp;Table7[[#This Row],[Q. No.]]</f>
        <v>P44E1</v>
      </c>
      <c r="B3227" s="8"/>
      <c r="C3227" s="15" t="s">
        <v>106</v>
      </c>
      <c r="D3227" s="6">
        <v>1</v>
      </c>
      <c r="E3227" s="6" t="s">
        <v>31</v>
      </c>
      <c r="F3227" s="14">
        <v>1</v>
      </c>
      <c r="G3227" s="14" t="s">
        <v>59</v>
      </c>
      <c r="H3227" s="14">
        <v>1</v>
      </c>
      <c r="I3227" s="14" t="s">
        <v>37</v>
      </c>
      <c r="J3227" s="12" t="s">
        <v>387</v>
      </c>
      <c r="K3227" s="11" t="str">
        <f>VLOOKUP(Table7[[#This Row],[CID]],ALY,2,FALSE)</f>
        <v>Commas</v>
      </c>
    </row>
    <row r="3228" spans="1:11" x14ac:dyDescent="0.2">
      <c r="A3228" s="8" t="str">
        <f>Table7[[#This Row],[Test No.]]&amp;Table7[[#This Row],[Section]]&amp;Table7[[#This Row],[Q. No.]]</f>
        <v>P44E2</v>
      </c>
      <c r="B3228" s="8"/>
      <c r="C3228" s="15" t="s">
        <v>106</v>
      </c>
      <c r="D3228" s="6">
        <v>2</v>
      </c>
      <c r="E3228" s="6" t="s">
        <v>31</v>
      </c>
      <c r="F3228" s="14">
        <v>1</v>
      </c>
      <c r="G3228" s="14" t="s">
        <v>59</v>
      </c>
      <c r="H3228" s="14">
        <v>1</v>
      </c>
      <c r="I3228" s="14" t="s">
        <v>37</v>
      </c>
      <c r="J3228" s="12" t="s">
        <v>387</v>
      </c>
      <c r="K3228" s="11" t="str">
        <f>VLOOKUP(Table7[[#This Row],[CID]],ALY,2,FALSE)</f>
        <v>Commas</v>
      </c>
    </row>
    <row r="3229" spans="1:11" x14ac:dyDescent="0.2">
      <c r="A3229" s="8" t="str">
        <f>Table7[[#This Row],[Test No.]]&amp;Table7[[#This Row],[Section]]&amp;Table7[[#This Row],[Q. No.]]</f>
        <v>P44E3</v>
      </c>
      <c r="B3229" s="8"/>
      <c r="C3229" s="15" t="s">
        <v>106</v>
      </c>
      <c r="D3229" s="6">
        <v>3</v>
      </c>
      <c r="E3229" s="6" t="s">
        <v>31</v>
      </c>
      <c r="F3229" s="14">
        <v>1</v>
      </c>
      <c r="G3229" s="14" t="s">
        <v>59</v>
      </c>
      <c r="H3229" s="10">
        <v>2</v>
      </c>
      <c r="I3229" s="13" t="s">
        <v>38</v>
      </c>
      <c r="J3229" s="12" t="s">
        <v>393</v>
      </c>
      <c r="K3229" s="11" t="str">
        <f>VLOOKUP(Table7[[#This Row],[CID]],ALY,2,FALSE)</f>
        <v>SVA</v>
      </c>
    </row>
    <row r="3230" spans="1:11" x14ac:dyDescent="0.2">
      <c r="A3230" s="8" t="str">
        <f>Table7[[#This Row],[Test No.]]&amp;Table7[[#This Row],[Section]]&amp;Table7[[#This Row],[Q. No.]]</f>
        <v>P44E4</v>
      </c>
      <c r="B3230" s="8"/>
      <c r="C3230" s="15" t="s">
        <v>106</v>
      </c>
      <c r="D3230" s="6">
        <v>4</v>
      </c>
      <c r="E3230" s="6" t="s">
        <v>31</v>
      </c>
      <c r="F3230" s="14">
        <v>2</v>
      </c>
      <c r="G3230" s="13" t="s">
        <v>57</v>
      </c>
      <c r="H3230" s="10">
        <v>5</v>
      </c>
      <c r="I3230" s="13" t="s">
        <v>41</v>
      </c>
      <c r="J3230" s="12" t="s">
        <v>518</v>
      </c>
      <c r="K3230" s="11" t="str">
        <f>VLOOKUP(Table7[[#This Row],[CID]],ALY,2,FALSE)</f>
        <v>Unity &amp; Coherence</v>
      </c>
    </row>
    <row r="3231" spans="1:11" x14ac:dyDescent="0.2">
      <c r="A3231" s="8" t="str">
        <f>Table7[[#This Row],[Test No.]]&amp;Table7[[#This Row],[Section]]&amp;Table7[[#This Row],[Q. No.]]</f>
        <v>P44E5</v>
      </c>
      <c r="B3231" s="8"/>
      <c r="C3231" s="15" t="s">
        <v>106</v>
      </c>
      <c r="D3231" s="6">
        <v>5</v>
      </c>
      <c r="E3231" s="6" t="s">
        <v>31</v>
      </c>
      <c r="F3231" s="14">
        <v>2</v>
      </c>
      <c r="G3231" s="13" t="s">
        <v>57</v>
      </c>
      <c r="H3231" s="10">
        <v>6</v>
      </c>
      <c r="I3231" s="13" t="s">
        <v>42</v>
      </c>
      <c r="J3231" s="12" t="s">
        <v>521</v>
      </c>
      <c r="K3231" s="11" t="str">
        <f>VLOOKUP(Table7[[#This Row],[CID]],ALY,2,FALSE)</f>
        <v>Word Choice</v>
      </c>
    </row>
    <row r="3232" spans="1:11" x14ac:dyDescent="0.2">
      <c r="A3232" s="8" t="str">
        <f>Table7[[#This Row],[Test No.]]&amp;Table7[[#This Row],[Section]]&amp;Table7[[#This Row],[Q. No.]]</f>
        <v>P44E6</v>
      </c>
      <c r="B3232" s="8"/>
      <c r="C3232" s="15" t="s">
        <v>106</v>
      </c>
      <c r="D3232" s="6">
        <v>6</v>
      </c>
      <c r="E3232" s="6" t="s">
        <v>31</v>
      </c>
      <c r="F3232" s="14">
        <v>1</v>
      </c>
      <c r="G3232" s="14" t="s">
        <v>59</v>
      </c>
      <c r="H3232" s="10">
        <v>2</v>
      </c>
      <c r="I3232" s="13" t="s">
        <v>38</v>
      </c>
      <c r="J3232" s="12" t="s">
        <v>393</v>
      </c>
      <c r="K3232" s="11" t="str">
        <f>VLOOKUP(Table7[[#This Row],[CID]],ALY,2,FALSE)</f>
        <v>SVA</v>
      </c>
    </row>
    <row r="3233" spans="1:11" x14ac:dyDescent="0.2">
      <c r="A3233" s="8" t="str">
        <f>Table7[[#This Row],[Test No.]]&amp;Table7[[#This Row],[Section]]&amp;Table7[[#This Row],[Q. No.]]</f>
        <v>P44E7</v>
      </c>
      <c r="B3233" s="8"/>
      <c r="C3233" s="15" t="s">
        <v>106</v>
      </c>
      <c r="D3233" s="6">
        <v>7</v>
      </c>
      <c r="E3233" s="6" t="s">
        <v>31</v>
      </c>
      <c r="F3233" s="14">
        <v>1</v>
      </c>
      <c r="G3233" s="14" t="s">
        <v>59</v>
      </c>
      <c r="H3233" s="10">
        <v>2</v>
      </c>
      <c r="I3233" s="13" t="s">
        <v>38</v>
      </c>
      <c r="J3233" s="12" t="s">
        <v>395</v>
      </c>
      <c r="K3233" s="11" t="str">
        <f>VLOOKUP(Table7[[#This Row],[CID]],ALY,2,FALSE)</f>
        <v>Verb Forms/Tense Agreement</v>
      </c>
    </row>
    <row r="3234" spans="1:11" x14ac:dyDescent="0.2">
      <c r="A3234" s="8" t="str">
        <f>Table7[[#This Row],[Test No.]]&amp;Table7[[#This Row],[Section]]&amp;Table7[[#This Row],[Q. No.]]</f>
        <v>P44E8</v>
      </c>
      <c r="B3234" s="8"/>
      <c r="C3234" s="15" t="s">
        <v>106</v>
      </c>
      <c r="D3234" s="6">
        <v>8</v>
      </c>
      <c r="E3234" s="6" t="s">
        <v>31</v>
      </c>
      <c r="F3234" s="14">
        <v>1</v>
      </c>
      <c r="G3234" s="14" t="s">
        <v>59</v>
      </c>
      <c r="H3234" s="10">
        <v>2</v>
      </c>
      <c r="I3234" s="13" t="s">
        <v>38</v>
      </c>
      <c r="J3234" s="12" t="s">
        <v>393</v>
      </c>
      <c r="K3234" s="11" t="str">
        <f>VLOOKUP(Table7[[#This Row],[CID]],ALY,2,FALSE)</f>
        <v>SVA</v>
      </c>
    </row>
    <row r="3235" spans="1:11" x14ac:dyDescent="0.2">
      <c r="A3235" s="8" t="str">
        <f>Table7[[#This Row],[Test No.]]&amp;Table7[[#This Row],[Section]]&amp;Table7[[#This Row],[Q. No.]]</f>
        <v>P44E9</v>
      </c>
      <c r="B3235" s="8"/>
      <c r="C3235" s="15" t="s">
        <v>106</v>
      </c>
      <c r="D3235" s="6">
        <v>9</v>
      </c>
      <c r="E3235" s="6" t="s">
        <v>31</v>
      </c>
      <c r="F3235" s="14">
        <v>2</v>
      </c>
      <c r="G3235" s="13" t="s">
        <v>57</v>
      </c>
      <c r="H3235" s="10">
        <v>4</v>
      </c>
      <c r="I3235" s="13" t="s">
        <v>40</v>
      </c>
      <c r="J3235" s="12" t="s">
        <v>512</v>
      </c>
      <c r="K3235" s="11" t="str">
        <f>VLOOKUP(Table7[[#This Row],[CID]],ALY,2,FALSE)</f>
        <v>Additional Detail &amp; Evidence</v>
      </c>
    </row>
    <row r="3236" spans="1:11" x14ac:dyDescent="0.2">
      <c r="A3236" s="8" t="str">
        <f>Table7[[#This Row],[Test No.]]&amp;Table7[[#This Row],[Section]]&amp;Table7[[#This Row],[Q. No.]]</f>
        <v>P44E10</v>
      </c>
      <c r="B3236" s="8"/>
      <c r="C3236" s="15" t="s">
        <v>106</v>
      </c>
      <c r="D3236" s="6">
        <v>10</v>
      </c>
      <c r="E3236" s="6" t="s">
        <v>31</v>
      </c>
      <c r="F3236" s="14">
        <v>1</v>
      </c>
      <c r="G3236" s="14" t="s">
        <v>59</v>
      </c>
      <c r="H3236" s="14">
        <v>1</v>
      </c>
      <c r="I3236" s="14" t="s">
        <v>37</v>
      </c>
      <c r="J3236" s="12" t="s">
        <v>387</v>
      </c>
      <c r="K3236" s="11" t="str">
        <f>VLOOKUP(Table7[[#This Row],[CID]],ALY,2,FALSE)</f>
        <v>Commas</v>
      </c>
    </row>
    <row r="3237" spans="1:11" x14ac:dyDescent="0.2">
      <c r="A3237" s="8" t="str">
        <f>Table7[[#This Row],[Test No.]]&amp;Table7[[#This Row],[Section]]&amp;Table7[[#This Row],[Q. No.]]</f>
        <v>P44E11</v>
      </c>
      <c r="B3237" s="8"/>
      <c r="C3237" s="15" t="s">
        <v>106</v>
      </c>
      <c r="D3237" s="6">
        <v>11</v>
      </c>
      <c r="E3237" s="6" t="s">
        <v>31</v>
      </c>
      <c r="F3237" s="14">
        <v>1</v>
      </c>
      <c r="G3237" s="14" t="s">
        <v>59</v>
      </c>
      <c r="H3237" s="14">
        <v>1</v>
      </c>
      <c r="I3237" s="14" t="s">
        <v>37</v>
      </c>
      <c r="J3237" s="12" t="s">
        <v>387</v>
      </c>
      <c r="K3237" s="11" t="str">
        <f>VLOOKUP(Table7[[#This Row],[CID]],ALY,2,FALSE)</f>
        <v>Commas</v>
      </c>
    </row>
    <row r="3238" spans="1:11" x14ac:dyDescent="0.2">
      <c r="A3238" s="8" t="str">
        <f>Table7[[#This Row],[Test No.]]&amp;Table7[[#This Row],[Section]]&amp;Table7[[#This Row],[Q. No.]]</f>
        <v>P44E12</v>
      </c>
      <c r="B3238" s="8"/>
      <c r="C3238" s="15" t="s">
        <v>106</v>
      </c>
      <c r="D3238" s="6">
        <v>12</v>
      </c>
      <c r="E3238" s="6" t="s">
        <v>31</v>
      </c>
      <c r="F3238" s="14">
        <v>2</v>
      </c>
      <c r="G3238" s="13" t="s">
        <v>57</v>
      </c>
      <c r="H3238" s="10">
        <v>6</v>
      </c>
      <c r="I3238" s="13" t="s">
        <v>42</v>
      </c>
      <c r="J3238" s="12" t="s">
        <v>522</v>
      </c>
      <c r="K3238" s="11" t="str">
        <f>VLOOKUP(Table7[[#This Row],[CID]],ALY,2,FALSE)</f>
        <v>Effectiveness</v>
      </c>
    </row>
    <row r="3239" spans="1:11" x14ac:dyDescent="0.2">
      <c r="A3239" s="8" t="str">
        <f>Table7[[#This Row],[Test No.]]&amp;Table7[[#This Row],[Section]]&amp;Table7[[#This Row],[Q. No.]]</f>
        <v>P44E13</v>
      </c>
      <c r="B3239" s="8"/>
      <c r="C3239" s="15" t="s">
        <v>106</v>
      </c>
      <c r="D3239" s="6">
        <v>13</v>
      </c>
      <c r="E3239" s="6" t="s">
        <v>31</v>
      </c>
      <c r="F3239" s="14">
        <v>1</v>
      </c>
      <c r="G3239" s="14" t="s">
        <v>59</v>
      </c>
      <c r="H3239" s="10">
        <v>2</v>
      </c>
      <c r="I3239" s="13" t="s">
        <v>38</v>
      </c>
      <c r="J3239" s="12" t="s">
        <v>398</v>
      </c>
      <c r="K3239" s="11" t="str">
        <f>VLOOKUP(Table7[[#This Row],[CID]],ALY,2,FALSE)</f>
        <v>Idioms</v>
      </c>
    </row>
    <row r="3240" spans="1:11" x14ac:dyDescent="0.2">
      <c r="A3240" s="8" t="str">
        <f>Table7[[#This Row],[Test No.]]&amp;Table7[[#This Row],[Section]]&amp;Table7[[#This Row],[Q. No.]]</f>
        <v>P44E14</v>
      </c>
      <c r="B3240" s="8"/>
      <c r="C3240" s="15" t="s">
        <v>106</v>
      </c>
      <c r="D3240" s="6">
        <v>14</v>
      </c>
      <c r="E3240" s="6" t="s">
        <v>31</v>
      </c>
      <c r="F3240" s="14">
        <v>1</v>
      </c>
      <c r="G3240" s="14" t="s">
        <v>59</v>
      </c>
      <c r="H3240" s="14">
        <v>1</v>
      </c>
      <c r="I3240" s="14" t="s">
        <v>37</v>
      </c>
      <c r="J3240" s="12" t="s">
        <v>388</v>
      </c>
      <c r="K3240" s="11" t="str">
        <f>VLOOKUP(Table7[[#This Row],[CID]],ALY,2,FALSE)</f>
        <v>Apostrophes</v>
      </c>
    </row>
    <row r="3241" spans="1:11" x14ac:dyDescent="0.2">
      <c r="A3241" s="8" t="str">
        <f>Table7[[#This Row],[Test No.]]&amp;Table7[[#This Row],[Section]]&amp;Table7[[#This Row],[Q. No.]]</f>
        <v>P44E15</v>
      </c>
      <c r="B3241" s="8"/>
      <c r="C3241" s="15" t="s">
        <v>106</v>
      </c>
      <c r="D3241" s="6">
        <v>15</v>
      </c>
      <c r="E3241" s="6" t="s">
        <v>31</v>
      </c>
      <c r="F3241" s="14">
        <v>1</v>
      </c>
      <c r="G3241" s="14" t="s">
        <v>59</v>
      </c>
      <c r="H3241" s="10">
        <v>2</v>
      </c>
      <c r="I3241" s="13" t="s">
        <v>38</v>
      </c>
      <c r="J3241" s="12" t="s">
        <v>394</v>
      </c>
      <c r="K3241" s="11" t="str">
        <f>VLOOKUP(Table7[[#This Row],[CID]],ALY,2,FALSE)</f>
        <v>Pronouns</v>
      </c>
    </row>
    <row r="3242" spans="1:11" x14ac:dyDescent="0.2">
      <c r="A3242" s="8" t="str">
        <f>Table7[[#This Row],[Test No.]]&amp;Table7[[#This Row],[Section]]&amp;Table7[[#This Row],[Q. No.]]</f>
        <v>P44E16</v>
      </c>
      <c r="B3242" s="8"/>
      <c r="C3242" s="15" t="s">
        <v>106</v>
      </c>
      <c r="D3242" s="6">
        <v>16</v>
      </c>
      <c r="E3242" s="6" t="s">
        <v>31</v>
      </c>
      <c r="F3242" s="14">
        <v>1</v>
      </c>
      <c r="G3242" s="14" t="s">
        <v>59</v>
      </c>
      <c r="H3242" s="14">
        <v>1</v>
      </c>
      <c r="I3242" s="14" t="s">
        <v>37</v>
      </c>
      <c r="J3242" s="12" t="s">
        <v>389</v>
      </c>
      <c r="K3242" s="11" t="str">
        <f>VLOOKUP(Table7[[#This Row],[CID]],ALY,2,FALSE)</f>
        <v>Colons</v>
      </c>
    </row>
    <row r="3243" spans="1:11" x14ac:dyDescent="0.2">
      <c r="A3243" s="8" t="str">
        <f>Table7[[#This Row],[Test No.]]&amp;Table7[[#This Row],[Section]]&amp;Table7[[#This Row],[Q. No.]]</f>
        <v>P44E17</v>
      </c>
      <c r="B3243" s="8"/>
      <c r="C3243" s="15" t="s">
        <v>106</v>
      </c>
      <c r="D3243" s="6">
        <v>17</v>
      </c>
      <c r="E3243" s="6" t="s">
        <v>31</v>
      </c>
      <c r="F3243" s="14">
        <v>2</v>
      </c>
      <c r="G3243" s="13" t="s">
        <v>57</v>
      </c>
      <c r="H3243" s="10">
        <v>4</v>
      </c>
      <c r="I3243" s="13" t="s">
        <v>40</v>
      </c>
      <c r="J3243" s="12" t="s">
        <v>516</v>
      </c>
      <c r="K3243" s="11" t="str">
        <f>VLOOKUP(Table7[[#This Row],[CID]],ALY,2,FALSE)</f>
        <v>Transitions &amp; Topic Sentences</v>
      </c>
    </row>
    <row r="3244" spans="1:11" x14ac:dyDescent="0.2">
      <c r="A3244" s="8" t="str">
        <f>Table7[[#This Row],[Test No.]]&amp;Table7[[#This Row],[Section]]&amp;Table7[[#This Row],[Q. No.]]</f>
        <v>P44E18</v>
      </c>
      <c r="B3244" s="8"/>
      <c r="C3244" s="15" t="s">
        <v>106</v>
      </c>
      <c r="D3244" s="6">
        <v>18</v>
      </c>
      <c r="E3244" s="6" t="s">
        <v>31</v>
      </c>
      <c r="F3244" s="14">
        <v>1</v>
      </c>
      <c r="G3244" s="14" t="s">
        <v>59</v>
      </c>
      <c r="H3244" s="10">
        <v>2</v>
      </c>
      <c r="I3244" s="13" t="s">
        <v>38</v>
      </c>
      <c r="J3244" s="12" t="s">
        <v>397</v>
      </c>
      <c r="K3244" s="11" t="str">
        <f>VLOOKUP(Table7[[#This Row],[CID]],ALY,2,FALSE)</f>
        <v>Word Choice</v>
      </c>
    </row>
    <row r="3245" spans="1:11" x14ac:dyDescent="0.2">
      <c r="A3245" s="8" t="str">
        <f>Table7[[#This Row],[Test No.]]&amp;Table7[[#This Row],[Section]]&amp;Table7[[#This Row],[Q. No.]]</f>
        <v>P44E19</v>
      </c>
      <c r="B3245" s="8"/>
      <c r="C3245" s="15" t="s">
        <v>106</v>
      </c>
      <c r="D3245" s="6">
        <v>19</v>
      </c>
      <c r="E3245" s="6" t="s">
        <v>31</v>
      </c>
      <c r="F3245" s="14">
        <v>1</v>
      </c>
      <c r="G3245" s="14" t="s">
        <v>59</v>
      </c>
      <c r="H3245" s="10">
        <v>3</v>
      </c>
      <c r="I3245" s="13" t="s">
        <v>39</v>
      </c>
      <c r="J3245" s="12" t="s">
        <v>400</v>
      </c>
      <c r="K3245" s="11" t="str">
        <f>VLOOKUP(Table7[[#This Row],[CID]],ALY,2,FALSE)</f>
        <v>Run-On Sentence</v>
      </c>
    </row>
    <row r="3246" spans="1:11" x14ac:dyDescent="0.2">
      <c r="A3246" s="8" t="str">
        <f>Table7[[#This Row],[Test No.]]&amp;Table7[[#This Row],[Section]]&amp;Table7[[#This Row],[Q. No.]]</f>
        <v>P44E20</v>
      </c>
      <c r="B3246" s="8"/>
      <c r="C3246" s="15" t="s">
        <v>106</v>
      </c>
      <c r="D3246" s="6">
        <v>20</v>
      </c>
      <c r="E3246" s="6" t="s">
        <v>31</v>
      </c>
      <c r="F3246" s="14">
        <v>1</v>
      </c>
      <c r="G3246" s="14" t="s">
        <v>59</v>
      </c>
      <c r="H3246" s="14">
        <v>1</v>
      </c>
      <c r="I3246" s="14" t="s">
        <v>37</v>
      </c>
      <c r="J3246" s="12" t="s">
        <v>387</v>
      </c>
      <c r="K3246" s="11" t="str">
        <f>VLOOKUP(Table7[[#This Row],[CID]],ALY,2,FALSE)</f>
        <v>Commas</v>
      </c>
    </row>
    <row r="3247" spans="1:11" x14ac:dyDescent="0.2">
      <c r="A3247" s="8" t="str">
        <f>Table7[[#This Row],[Test No.]]&amp;Table7[[#This Row],[Section]]&amp;Table7[[#This Row],[Q. No.]]</f>
        <v>P44E21</v>
      </c>
      <c r="B3247" s="8"/>
      <c r="C3247" s="15" t="s">
        <v>106</v>
      </c>
      <c r="D3247" s="6">
        <v>21</v>
      </c>
      <c r="E3247" s="6" t="s">
        <v>31</v>
      </c>
      <c r="F3247" s="14">
        <v>2</v>
      </c>
      <c r="G3247" s="13" t="s">
        <v>57</v>
      </c>
      <c r="H3247" s="10">
        <v>5</v>
      </c>
      <c r="I3247" s="13" t="s">
        <v>41</v>
      </c>
      <c r="J3247" s="12" t="s">
        <v>518</v>
      </c>
      <c r="K3247" s="11" t="str">
        <f>VLOOKUP(Table7[[#This Row],[CID]],ALY,2,FALSE)</f>
        <v>Unity &amp; Coherence</v>
      </c>
    </row>
    <row r="3248" spans="1:11" x14ac:dyDescent="0.2">
      <c r="A3248" s="8" t="str">
        <f>Table7[[#This Row],[Test No.]]&amp;Table7[[#This Row],[Section]]&amp;Table7[[#This Row],[Q. No.]]</f>
        <v>P44E22</v>
      </c>
      <c r="B3248" s="8"/>
      <c r="C3248" s="15" t="s">
        <v>106</v>
      </c>
      <c r="D3248" s="6">
        <v>22</v>
      </c>
      <c r="E3248" s="6" t="s">
        <v>31</v>
      </c>
      <c r="F3248" s="14">
        <v>2</v>
      </c>
      <c r="G3248" s="13" t="s">
        <v>57</v>
      </c>
      <c r="H3248" s="10">
        <v>4</v>
      </c>
      <c r="I3248" s="13" t="s">
        <v>40</v>
      </c>
      <c r="J3248" s="12" t="s">
        <v>514</v>
      </c>
      <c r="K3248" s="11" t="str">
        <f>VLOOKUP(Table7[[#This Row],[CID]],ALY,2,FALSE)</f>
        <v>Relation to Paragraph/Essay</v>
      </c>
    </row>
    <row r="3249" spans="1:11" x14ac:dyDescent="0.2">
      <c r="A3249" s="8" t="str">
        <f>Table7[[#This Row],[Test No.]]&amp;Table7[[#This Row],[Section]]&amp;Table7[[#This Row],[Q. No.]]</f>
        <v>P44E23</v>
      </c>
      <c r="B3249" s="8"/>
      <c r="C3249" s="15" t="s">
        <v>106</v>
      </c>
      <c r="D3249" s="6">
        <v>23</v>
      </c>
      <c r="E3249" s="6" t="s">
        <v>31</v>
      </c>
      <c r="F3249" s="14">
        <v>1</v>
      </c>
      <c r="G3249" s="14" t="s">
        <v>59</v>
      </c>
      <c r="H3249" s="10">
        <v>3</v>
      </c>
      <c r="I3249" s="13" t="s">
        <v>39</v>
      </c>
      <c r="J3249" s="12" t="s">
        <v>401</v>
      </c>
      <c r="K3249" s="11" t="str">
        <f>VLOOKUP(Table7[[#This Row],[CID]],ALY,2,FALSE)</f>
        <v>Parallel Construction</v>
      </c>
    </row>
    <row r="3250" spans="1:11" x14ac:dyDescent="0.2">
      <c r="A3250" s="8" t="str">
        <f>Table7[[#This Row],[Test No.]]&amp;Table7[[#This Row],[Section]]&amp;Table7[[#This Row],[Q. No.]]</f>
        <v>P44E24</v>
      </c>
      <c r="B3250" s="8"/>
      <c r="C3250" s="15" t="s">
        <v>106</v>
      </c>
      <c r="D3250" s="6">
        <v>24</v>
      </c>
      <c r="E3250" s="6" t="s">
        <v>31</v>
      </c>
      <c r="F3250" s="14">
        <v>1</v>
      </c>
      <c r="G3250" s="14" t="s">
        <v>59</v>
      </c>
      <c r="H3250" s="10">
        <v>3</v>
      </c>
      <c r="I3250" s="13" t="s">
        <v>39</v>
      </c>
      <c r="J3250" s="12" t="s">
        <v>402</v>
      </c>
      <c r="K3250" s="11" t="str">
        <f>VLOOKUP(Table7[[#This Row],[CID]],ALY,2,FALSE)</f>
        <v>Faulty Modifier</v>
      </c>
    </row>
    <row r="3251" spans="1:11" x14ac:dyDescent="0.2">
      <c r="A3251" s="8" t="str">
        <f>Table7[[#This Row],[Test No.]]&amp;Table7[[#This Row],[Section]]&amp;Table7[[#This Row],[Q. No.]]</f>
        <v>P44E25</v>
      </c>
      <c r="B3251" s="8"/>
      <c r="C3251" s="15" t="s">
        <v>106</v>
      </c>
      <c r="D3251" s="6">
        <v>25</v>
      </c>
      <c r="E3251" s="6" t="s">
        <v>31</v>
      </c>
      <c r="F3251" s="14">
        <v>1</v>
      </c>
      <c r="G3251" s="14" t="s">
        <v>59</v>
      </c>
      <c r="H3251" s="10">
        <v>2</v>
      </c>
      <c r="I3251" s="13" t="s">
        <v>38</v>
      </c>
      <c r="J3251" s="12" t="s">
        <v>397</v>
      </c>
      <c r="K3251" s="11" t="str">
        <f>VLOOKUP(Table7[[#This Row],[CID]],ALY,2,FALSE)</f>
        <v>Word Choice</v>
      </c>
    </row>
    <row r="3252" spans="1:11" x14ac:dyDescent="0.2">
      <c r="A3252" s="8" t="str">
        <f>Table7[[#This Row],[Test No.]]&amp;Table7[[#This Row],[Section]]&amp;Table7[[#This Row],[Q. No.]]</f>
        <v>P44E26</v>
      </c>
      <c r="B3252" s="8"/>
      <c r="C3252" s="15" t="s">
        <v>106</v>
      </c>
      <c r="D3252" s="6">
        <v>26</v>
      </c>
      <c r="E3252" s="6" t="s">
        <v>31</v>
      </c>
      <c r="F3252" s="14">
        <v>1</v>
      </c>
      <c r="G3252" s="14" t="s">
        <v>59</v>
      </c>
      <c r="H3252" s="10">
        <v>3</v>
      </c>
      <c r="I3252" s="13" t="s">
        <v>39</v>
      </c>
      <c r="J3252" s="12" t="s">
        <v>402</v>
      </c>
      <c r="K3252" s="11" t="str">
        <f>VLOOKUP(Table7[[#This Row],[CID]],ALY,2,FALSE)</f>
        <v>Faulty Modifier</v>
      </c>
    </row>
    <row r="3253" spans="1:11" x14ac:dyDescent="0.2">
      <c r="A3253" s="8" t="str">
        <f>Table7[[#This Row],[Test No.]]&amp;Table7[[#This Row],[Section]]&amp;Table7[[#This Row],[Q. No.]]</f>
        <v>P44E27</v>
      </c>
      <c r="B3253" s="8"/>
      <c r="C3253" s="15" t="s">
        <v>106</v>
      </c>
      <c r="D3253" s="6">
        <v>27</v>
      </c>
      <c r="E3253" s="6" t="s">
        <v>31</v>
      </c>
      <c r="F3253" s="14">
        <v>2</v>
      </c>
      <c r="G3253" s="13" t="s">
        <v>57</v>
      </c>
      <c r="H3253" s="10">
        <v>5</v>
      </c>
      <c r="I3253" s="13" t="s">
        <v>41</v>
      </c>
      <c r="J3253" s="12" t="s">
        <v>518</v>
      </c>
      <c r="K3253" s="11" t="str">
        <f>VLOOKUP(Table7[[#This Row],[CID]],ALY,2,FALSE)</f>
        <v>Unity &amp; Coherence</v>
      </c>
    </row>
    <row r="3254" spans="1:11" x14ac:dyDescent="0.2">
      <c r="A3254" s="8" t="str">
        <f>Table7[[#This Row],[Test No.]]&amp;Table7[[#This Row],[Section]]&amp;Table7[[#This Row],[Q. No.]]</f>
        <v>P44E28</v>
      </c>
      <c r="B3254" s="8"/>
      <c r="C3254" s="15" t="s">
        <v>106</v>
      </c>
      <c r="D3254" s="6">
        <v>28</v>
      </c>
      <c r="E3254" s="6" t="s">
        <v>31</v>
      </c>
      <c r="F3254" s="14">
        <v>1</v>
      </c>
      <c r="G3254" s="14" t="s">
        <v>59</v>
      </c>
      <c r="H3254" s="14">
        <v>1</v>
      </c>
      <c r="I3254" s="14" t="s">
        <v>37</v>
      </c>
      <c r="J3254" s="12" t="s">
        <v>387</v>
      </c>
      <c r="K3254" s="11" t="str">
        <f>VLOOKUP(Table7[[#This Row],[CID]],ALY,2,FALSE)</f>
        <v>Commas</v>
      </c>
    </row>
    <row r="3255" spans="1:11" x14ac:dyDescent="0.2">
      <c r="A3255" s="8" t="str">
        <f>Table7[[#This Row],[Test No.]]&amp;Table7[[#This Row],[Section]]&amp;Table7[[#This Row],[Q. No.]]</f>
        <v>P44E29</v>
      </c>
      <c r="B3255" s="8"/>
      <c r="C3255" s="15" t="s">
        <v>106</v>
      </c>
      <c r="D3255" s="6">
        <v>29</v>
      </c>
      <c r="E3255" s="6" t="s">
        <v>31</v>
      </c>
      <c r="F3255" s="14">
        <v>1</v>
      </c>
      <c r="G3255" s="14" t="s">
        <v>59</v>
      </c>
      <c r="H3255" s="10">
        <v>2</v>
      </c>
      <c r="I3255" s="13" t="s">
        <v>38</v>
      </c>
      <c r="J3255" s="12" t="s">
        <v>393</v>
      </c>
      <c r="K3255" s="11" t="str">
        <f>VLOOKUP(Table7[[#This Row],[CID]],ALY,2,FALSE)</f>
        <v>SVA</v>
      </c>
    </row>
    <row r="3256" spans="1:11" x14ac:dyDescent="0.2">
      <c r="A3256" s="8" t="str">
        <f>Table7[[#This Row],[Test No.]]&amp;Table7[[#This Row],[Section]]&amp;Table7[[#This Row],[Q. No.]]</f>
        <v>P44E30</v>
      </c>
      <c r="B3256" s="8"/>
      <c r="C3256" s="15" t="s">
        <v>106</v>
      </c>
      <c r="D3256" s="6">
        <v>30</v>
      </c>
      <c r="E3256" s="6" t="s">
        <v>31</v>
      </c>
      <c r="F3256" s="14">
        <v>2</v>
      </c>
      <c r="G3256" s="13" t="s">
        <v>57</v>
      </c>
      <c r="H3256" s="10">
        <v>4</v>
      </c>
      <c r="I3256" s="13" t="s">
        <v>40</v>
      </c>
      <c r="J3256" s="12" t="s">
        <v>513</v>
      </c>
      <c r="K3256" s="11" t="str">
        <f>VLOOKUP(Table7[[#This Row],[CID]],ALY,2,FALSE)</f>
        <v>Writer's Goal</v>
      </c>
    </row>
    <row r="3257" spans="1:11" x14ac:dyDescent="0.2">
      <c r="A3257" s="8" t="str">
        <f>Table7[[#This Row],[Test No.]]&amp;Table7[[#This Row],[Section]]&amp;Table7[[#This Row],[Q. No.]]</f>
        <v>P44E31</v>
      </c>
      <c r="B3257" s="8"/>
      <c r="C3257" s="15" t="s">
        <v>106</v>
      </c>
      <c r="D3257" s="6">
        <v>31</v>
      </c>
      <c r="E3257" s="6" t="s">
        <v>31</v>
      </c>
      <c r="F3257" s="14">
        <v>1</v>
      </c>
      <c r="G3257" s="14" t="s">
        <v>59</v>
      </c>
      <c r="H3257" s="14">
        <v>1</v>
      </c>
      <c r="I3257" s="14" t="s">
        <v>37</v>
      </c>
      <c r="J3257" s="12" t="s">
        <v>391</v>
      </c>
      <c r="K3257" s="11" t="str">
        <f>VLOOKUP(Table7[[#This Row],[CID]],ALY,2,FALSE)</f>
        <v>Dashes</v>
      </c>
    </row>
    <row r="3258" spans="1:11" x14ac:dyDescent="0.2">
      <c r="A3258" s="8" t="str">
        <f>Table7[[#This Row],[Test No.]]&amp;Table7[[#This Row],[Section]]&amp;Table7[[#This Row],[Q. No.]]</f>
        <v>P44E32</v>
      </c>
      <c r="B3258" s="8"/>
      <c r="C3258" s="15" t="s">
        <v>106</v>
      </c>
      <c r="D3258" s="6">
        <v>32</v>
      </c>
      <c r="E3258" s="6" t="s">
        <v>31</v>
      </c>
      <c r="F3258" s="14">
        <v>2</v>
      </c>
      <c r="G3258" s="13" t="s">
        <v>57</v>
      </c>
      <c r="H3258" s="10">
        <v>5</v>
      </c>
      <c r="I3258" s="13" t="s">
        <v>41</v>
      </c>
      <c r="J3258" s="12" t="s">
        <v>520</v>
      </c>
      <c r="K3258" s="11" t="str">
        <f>VLOOKUP(Table7[[#This Row],[CID]],ALY,2,FALSE)</f>
        <v>Reorganization</v>
      </c>
    </row>
    <row r="3259" spans="1:11" x14ac:dyDescent="0.2">
      <c r="A3259" s="8" t="str">
        <f>Table7[[#This Row],[Test No.]]&amp;Table7[[#This Row],[Section]]&amp;Table7[[#This Row],[Q. No.]]</f>
        <v>P44E33</v>
      </c>
      <c r="B3259" s="8"/>
      <c r="C3259" s="15" t="s">
        <v>106</v>
      </c>
      <c r="D3259" s="6">
        <v>33</v>
      </c>
      <c r="E3259" s="6" t="s">
        <v>31</v>
      </c>
      <c r="F3259" s="14">
        <v>1</v>
      </c>
      <c r="G3259" s="14" t="s">
        <v>59</v>
      </c>
      <c r="H3259" s="10">
        <v>2</v>
      </c>
      <c r="I3259" s="13" t="s">
        <v>38</v>
      </c>
      <c r="J3259" s="12" t="s">
        <v>395</v>
      </c>
      <c r="K3259" s="11" t="str">
        <f>VLOOKUP(Table7[[#This Row],[CID]],ALY,2,FALSE)</f>
        <v>Verb Forms/Tense Agreement</v>
      </c>
    </row>
    <row r="3260" spans="1:11" x14ac:dyDescent="0.2">
      <c r="A3260" s="8" t="str">
        <f>Table7[[#This Row],[Test No.]]&amp;Table7[[#This Row],[Section]]&amp;Table7[[#This Row],[Q. No.]]</f>
        <v>P44E34</v>
      </c>
      <c r="B3260" s="8"/>
      <c r="C3260" s="15" t="s">
        <v>106</v>
      </c>
      <c r="D3260" s="6">
        <v>34</v>
      </c>
      <c r="E3260" s="6" t="s">
        <v>31</v>
      </c>
      <c r="F3260" s="14">
        <v>2</v>
      </c>
      <c r="G3260" s="13" t="s">
        <v>57</v>
      </c>
      <c r="H3260" s="10">
        <v>6</v>
      </c>
      <c r="I3260" s="13" t="s">
        <v>42</v>
      </c>
      <c r="J3260" s="12" t="s">
        <v>523</v>
      </c>
      <c r="K3260" s="11" t="str">
        <f>VLOOKUP(Table7[[#This Row],[CID]],ALY,2,FALSE)</f>
        <v>Avoiding Ambiguity &amp; Redundancy</v>
      </c>
    </row>
    <row r="3261" spans="1:11" x14ac:dyDescent="0.2">
      <c r="A3261" s="8" t="str">
        <f>Table7[[#This Row],[Test No.]]&amp;Table7[[#This Row],[Section]]&amp;Table7[[#This Row],[Q. No.]]</f>
        <v>P44E35</v>
      </c>
      <c r="B3261" s="8"/>
      <c r="C3261" s="15" t="s">
        <v>106</v>
      </c>
      <c r="D3261" s="6">
        <v>35</v>
      </c>
      <c r="E3261" s="6" t="s">
        <v>31</v>
      </c>
      <c r="F3261" s="14">
        <v>2</v>
      </c>
      <c r="G3261" s="13" t="s">
        <v>57</v>
      </c>
      <c r="H3261" s="10">
        <v>6</v>
      </c>
      <c r="I3261" s="13" t="s">
        <v>42</v>
      </c>
      <c r="J3261" s="12" t="s">
        <v>521</v>
      </c>
      <c r="K3261" s="11" t="str">
        <f>VLOOKUP(Table7[[#This Row],[CID]],ALY,2,FALSE)</f>
        <v>Word Choice</v>
      </c>
    </row>
    <row r="3262" spans="1:11" x14ac:dyDescent="0.2">
      <c r="A3262" s="8" t="str">
        <f>Table7[[#This Row],[Test No.]]&amp;Table7[[#This Row],[Section]]&amp;Table7[[#This Row],[Q. No.]]</f>
        <v>P44E36</v>
      </c>
      <c r="B3262" s="8"/>
      <c r="C3262" s="15" t="s">
        <v>106</v>
      </c>
      <c r="D3262" s="6">
        <v>36</v>
      </c>
      <c r="E3262" s="6" t="s">
        <v>31</v>
      </c>
      <c r="F3262" s="14">
        <v>1</v>
      </c>
      <c r="G3262" s="14" t="s">
        <v>59</v>
      </c>
      <c r="H3262" s="14">
        <v>1</v>
      </c>
      <c r="I3262" s="14" t="s">
        <v>37</v>
      </c>
      <c r="J3262" s="12" t="s">
        <v>388</v>
      </c>
      <c r="K3262" s="11" t="str">
        <f>VLOOKUP(Table7[[#This Row],[CID]],ALY,2,FALSE)</f>
        <v>Apostrophes</v>
      </c>
    </row>
    <row r="3263" spans="1:11" x14ac:dyDescent="0.2">
      <c r="A3263" s="8" t="str">
        <f>Table7[[#This Row],[Test No.]]&amp;Table7[[#This Row],[Section]]&amp;Table7[[#This Row],[Q. No.]]</f>
        <v>P44E37</v>
      </c>
      <c r="B3263" s="8"/>
      <c r="C3263" s="15" t="s">
        <v>106</v>
      </c>
      <c r="D3263" s="6">
        <v>37</v>
      </c>
      <c r="E3263" s="6" t="s">
        <v>31</v>
      </c>
      <c r="F3263" s="14">
        <v>1</v>
      </c>
      <c r="G3263" s="14" t="s">
        <v>59</v>
      </c>
      <c r="H3263" s="10">
        <v>2</v>
      </c>
      <c r="I3263" s="13" t="s">
        <v>38</v>
      </c>
      <c r="J3263" s="12" t="s">
        <v>395</v>
      </c>
      <c r="K3263" s="11" t="str">
        <f>VLOOKUP(Table7[[#This Row],[CID]],ALY,2,FALSE)</f>
        <v>Verb Forms/Tense Agreement</v>
      </c>
    </row>
    <row r="3264" spans="1:11" x14ac:dyDescent="0.2">
      <c r="A3264" s="8" t="str">
        <f>Table7[[#This Row],[Test No.]]&amp;Table7[[#This Row],[Section]]&amp;Table7[[#This Row],[Q. No.]]</f>
        <v>P44E38</v>
      </c>
      <c r="B3264" s="8"/>
      <c r="C3264" s="15" t="s">
        <v>106</v>
      </c>
      <c r="D3264" s="6">
        <v>38</v>
      </c>
      <c r="E3264" s="6" t="s">
        <v>31</v>
      </c>
      <c r="F3264" s="14">
        <v>2</v>
      </c>
      <c r="G3264" s="13" t="s">
        <v>57</v>
      </c>
      <c r="H3264" s="10">
        <v>4</v>
      </c>
      <c r="I3264" s="13" t="s">
        <v>40</v>
      </c>
      <c r="J3264" s="12" t="s">
        <v>514</v>
      </c>
      <c r="K3264" s="11" t="str">
        <f>VLOOKUP(Table7[[#This Row],[CID]],ALY,2,FALSE)</f>
        <v>Relation to Paragraph/Essay</v>
      </c>
    </row>
    <row r="3265" spans="1:11" x14ac:dyDescent="0.2">
      <c r="A3265" s="8" t="str">
        <f>Table7[[#This Row],[Test No.]]&amp;Table7[[#This Row],[Section]]&amp;Table7[[#This Row],[Q. No.]]</f>
        <v>P44E39</v>
      </c>
      <c r="B3265" s="8"/>
      <c r="C3265" s="15" t="s">
        <v>106</v>
      </c>
      <c r="D3265" s="6">
        <v>39</v>
      </c>
      <c r="E3265" s="6" t="s">
        <v>31</v>
      </c>
      <c r="F3265" s="14">
        <v>1</v>
      </c>
      <c r="G3265" s="14" t="s">
        <v>59</v>
      </c>
      <c r="H3265" s="10">
        <v>2</v>
      </c>
      <c r="I3265" s="13" t="s">
        <v>38</v>
      </c>
      <c r="J3265" s="12" t="s">
        <v>393</v>
      </c>
      <c r="K3265" s="11" t="str">
        <f>VLOOKUP(Table7[[#This Row],[CID]],ALY,2,FALSE)</f>
        <v>SVA</v>
      </c>
    </row>
    <row r="3266" spans="1:11" x14ac:dyDescent="0.2">
      <c r="A3266" s="8" t="str">
        <f>Table7[[#This Row],[Test No.]]&amp;Table7[[#This Row],[Section]]&amp;Table7[[#This Row],[Q. No.]]</f>
        <v>P44E40</v>
      </c>
      <c r="B3266" s="8"/>
      <c r="C3266" s="15" t="s">
        <v>106</v>
      </c>
      <c r="D3266" s="6">
        <v>40</v>
      </c>
      <c r="E3266" s="6" t="s">
        <v>31</v>
      </c>
      <c r="F3266" s="14">
        <v>1</v>
      </c>
      <c r="G3266" s="14" t="s">
        <v>59</v>
      </c>
      <c r="H3266" s="14">
        <v>1</v>
      </c>
      <c r="I3266" s="14" t="s">
        <v>37</v>
      </c>
      <c r="J3266" s="12" t="s">
        <v>387</v>
      </c>
      <c r="K3266" s="11" t="str">
        <f>VLOOKUP(Table7[[#This Row],[CID]],ALY,2,FALSE)</f>
        <v>Commas</v>
      </c>
    </row>
    <row r="3267" spans="1:11" x14ac:dyDescent="0.2">
      <c r="A3267" s="8" t="str">
        <f>Table7[[#This Row],[Test No.]]&amp;Table7[[#This Row],[Section]]&amp;Table7[[#This Row],[Q. No.]]</f>
        <v>P44E41</v>
      </c>
      <c r="B3267" s="8"/>
      <c r="C3267" s="15" t="s">
        <v>106</v>
      </c>
      <c r="D3267" s="6">
        <v>41</v>
      </c>
      <c r="E3267" s="6" t="s">
        <v>31</v>
      </c>
      <c r="F3267" s="14">
        <v>2</v>
      </c>
      <c r="G3267" s="13" t="s">
        <v>57</v>
      </c>
      <c r="H3267" s="10">
        <v>4</v>
      </c>
      <c r="I3267" s="13" t="s">
        <v>40</v>
      </c>
      <c r="J3267" s="12" t="s">
        <v>516</v>
      </c>
      <c r="K3267" s="11" t="str">
        <f>VLOOKUP(Table7[[#This Row],[CID]],ALY,2,FALSE)</f>
        <v>Transitions &amp; Topic Sentences</v>
      </c>
    </row>
    <row r="3268" spans="1:11" x14ac:dyDescent="0.2">
      <c r="A3268" s="8" t="str">
        <f>Table7[[#This Row],[Test No.]]&amp;Table7[[#This Row],[Section]]&amp;Table7[[#This Row],[Q. No.]]</f>
        <v>P44E42</v>
      </c>
      <c r="B3268" s="8"/>
      <c r="C3268" s="15" t="s">
        <v>106</v>
      </c>
      <c r="D3268" s="6">
        <v>42</v>
      </c>
      <c r="E3268" s="6" t="s">
        <v>31</v>
      </c>
      <c r="F3268" s="14">
        <v>1</v>
      </c>
      <c r="G3268" s="14" t="s">
        <v>59</v>
      </c>
      <c r="H3268" s="10">
        <v>3</v>
      </c>
      <c r="I3268" s="13" t="s">
        <v>39</v>
      </c>
      <c r="J3268" s="12" t="s">
        <v>401</v>
      </c>
      <c r="K3268" s="11" t="str">
        <f>VLOOKUP(Table7[[#This Row],[CID]],ALY,2,FALSE)</f>
        <v>Parallel Construction</v>
      </c>
    </row>
    <row r="3269" spans="1:11" x14ac:dyDescent="0.2">
      <c r="A3269" s="8" t="str">
        <f>Table7[[#This Row],[Test No.]]&amp;Table7[[#This Row],[Section]]&amp;Table7[[#This Row],[Q. No.]]</f>
        <v>P44E43</v>
      </c>
      <c r="B3269" s="8"/>
      <c r="C3269" s="15" t="s">
        <v>106</v>
      </c>
      <c r="D3269" s="6">
        <v>43</v>
      </c>
      <c r="E3269" s="6" t="s">
        <v>31</v>
      </c>
      <c r="F3269" s="14">
        <v>1</v>
      </c>
      <c r="G3269" s="14" t="s">
        <v>59</v>
      </c>
      <c r="H3269" s="14">
        <v>1</v>
      </c>
      <c r="I3269" s="14" t="s">
        <v>37</v>
      </c>
      <c r="J3269" s="12" t="s">
        <v>389</v>
      </c>
      <c r="K3269" s="11" t="str">
        <f>VLOOKUP(Table7[[#This Row],[CID]],ALY,2,FALSE)</f>
        <v>Colons</v>
      </c>
    </row>
    <row r="3270" spans="1:11" x14ac:dyDescent="0.2">
      <c r="A3270" s="8" t="str">
        <f>Table7[[#This Row],[Test No.]]&amp;Table7[[#This Row],[Section]]&amp;Table7[[#This Row],[Q. No.]]</f>
        <v>P44E44</v>
      </c>
      <c r="B3270" s="8"/>
      <c r="C3270" s="15" t="s">
        <v>106</v>
      </c>
      <c r="D3270" s="6">
        <v>44</v>
      </c>
      <c r="E3270" s="6" t="s">
        <v>31</v>
      </c>
      <c r="F3270" s="14">
        <v>2</v>
      </c>
      <c r="G3270" s="13" t="s">
        <v>57</v>
      </c>
      <c r="H3270" s="10">
        <v>6</v>
      </c>
      <c r="I3270" s="13" t="s">
        <v>42</v>
      </c>
      <c r="J3270" s="12" t="s">
        <v>522</v>
      </c>
      <c r="K3270" s="11" t="str">
        <f>VLOOKUP(Table7[[#This Row],[CID]],ALY,2,FALSE)</f>
        <v>Effectiveness</v>
      </c>
    </row>
    <row r="3271" spans="1:11" x14ac:dyDescent="0.2">
      <c r="A3271" s="8" t="str">
        <f>Table7[[#This Row],[Test No.]]&amp;Table7[[#This Row],[Section]]&amp;Table7[[#This Row],[Q. No.]]</f>
        <v>P44E45</v>
      </c>
      <c r="B3271" s="8"/>
      <c r="C3271" s="15" t="s">
        <v>106</v>
      </c>
      <c r="D3271" s="6">
        <v>45</v>
      </c>
      <c r="E3271" s="6" t="s">
        <v>31</v>
      </c>
      <c r="F3271" s="14">
        <v>2</v>
      </c>
      <c r="G3271" s="13" t="s">
        <v>57</v>
      </c>
      <c r="H3271" s="10">
        <v>4</v>
      </c>
      <c r="I3271" s="13" t="s">
        <v>40</v>
      </c>
      <c r="J3271" s="12" t="s">
        <v>513</v>
      </c>
      <c r="K3271" s="11" t="str">
        <f>VLOOKUP(Table7[[#This Row],[CID]],ALY,2,FALSE)</f>
        <v>Writer's Goal</v>
      </c>
    </row>
    <row r="3272" spans="1:11" x14ac:dyDescent="0.2">
      <c r="A3272" s="8" t="str">
        <f>Table7[[#This Row],[Test No.]]&amp;Table7[[#This Row],[Section]]&amp;Table7[[#This Row],[Q. No.]]</f>
        <v>P44E46</v>
      </c>
      <c r="B3272" s="8"/>
      <c r="C3272" s="15" t="s">
        <v>106</v>
      </c>
      <c r="D3272" s="6">
        <v>46</v>
      </c>
      <c r="E3272" s="6" t="s">
        <v>31</v>
      </c>
      <c r="F3272" s="14">
        <v>1</v>
      </c>
      <c r="G3272" s="14" t="s">
        <v>59</v>
      </c>
      <c r="H3272" s="14">
        <v>1</v>
      </c>
      <c r="I3272" s="14" t="s">
        <v>37</v>
      </c>
      <c r="J3272" s="12" t="s">
        <v>388</v>
      </c>
      <c r="K3272" s="11" t="str">
        <f>VLOOKUP(Table7[[#This Row],[CID]],ALY,2,FALSE)</f>
        <v>Apostrophes</v>
      </c>
    </row>
    <row r="3273" spans="1:11" x14ac:dyDescent="0.2">
      <c r="A3273" s="8" t="str">
        <f>Table7[[#This Row],[Test No.]]&amp;Table7[[#This Row],[Section]]&amp;Table7[[#This Row],[Q. No.]]</f>
        <v>P44E47</v>
      </c>
      <c r="B3273" s="8"/>
      <c r="C3273" s="15" t="s">
        <v>106</v>
      </c>
      <c r="D3273" s="6">
        <v>47</v>
      </c>
      <c r="E3273" s="6" t="s">
        <v>31</v>
      </c>
      <c r="F3273" s="14">
        <v>1</v>
      </c>
      <c r="G3273" s="14" t="s">
        <v>59</v>
      </c>
      <c r="H3273" s="10">
        <v>2</v>
      </c>
      <c r="I3273" s="13" t="s">
        <v>38</v>
      </c>
      <c r="J3273" s="12" t="s">
        <v>397</v>
      </c>
      <c r="K3273" s="11" t="str">
        <f>VLOOKUP(Table7[[#This Row],[CID]],ALY,2,FALSE)</f>
        <v>Word Choice</v>
      </c>
    </row>
    <row r="3274" spans="1:11" x14ac:dyDescent="0.2">
      <c r="A3274" s="8" t="str">
        <f>Table7[[#This Row],[Test No.]]&amp;Table7[[#This Row],[Section]]&amp;Table7[[#This Row],[Q. No.]]</f>
        <v>P44E48</v>
      </c>
      <c r="B3274" s="8"/>
      <c r="C3274" s="15" t="s">
        <v>106</v>
      </c>
      <c r="D3274" s="6">
        <v>48</v>
      </c>
      <c r="E3274" s="6" t="s">
        <v>31</v>
      </c>
      <c r="F3274" s="14">
        <v>1</v>
      </c>
      <c r="G3274" s="14" t="s">
        <v>59</v>
      </c>
      <c r="H3274" s="14">
        <v>1</v>
      </c>
      <c r="I3274" s="14" t="s">
        <v>37</v>
      </c>
      <c r="J3274" s="12" t="s">
        <v>387</v>
      </c>
      <c r="K3274" s="11" t="str">
        <f>VLOOKUP(Table7[[#This Row],[CID]],ALY,2,FALSE)</f>
        <v>Commas</v>
      </c>
    </row>
    <row r="3275" spans="1:11" x14ac:dyDescent="0.2">
      <c r="A3275" s="8" t="str">
        <f>Table7[[#This Row],[Test No.]]&amp;Table7[[#This Row],[Section]]&amp;Table7[[#This Row],[Q. No.]]</f>
        <v>P44E49</v>
      </c>
      <c r="B3275" s="8"/>
      <c r="C3275" s="15" t="s">
        <v>106</v>
      </c>
      <c r="D3275" s="6">
        <v>49</v>
      </c>
      <c r="E3275" s="6" t="s">
        <v>31</v>
      </c>
      <c r="F3275" s="14">
        <v>1</v>
      </c>
      <c r="G3275" s="14" t="s">
        <v>59</v>
      </c>
      <c r="H3275" s="14">
        <v>1</v>
      </c>
      <c r="I3275" s="14" t="s">
        <v>37</v>
      </c>
      <c r="J3275" s="12" t="s">
        <v>390</v>
      </c>
      <c r="K3275" s="11" t="str">
        <f>VLOOKUP(Table7[[#This Row],[CID]],ALY,2,FALSE)</f>
        <v>Semicolons</v>
      </c>
    </row>
    <row r="3276" spans="1:11" x14ac:dyDescent="0.2">
      <c r="A3276" s="8" t="str">
        <f>Table7[[#This Row],[Test No.]]&amp;Table7[[#This Row],[Section]]&amp;Table7[[#This Row],[Q. No.]]</f>
        <v>P44E50</v>
      </c>
      <c r="B3276" s="8"/>
      <c r="C3276" s="15" t="s">
        <v>106</v>
      </c>
      <c r="D3276" s="6">
        <v>50</v>
      </c>
      <c r="E3276" s="6" t="s">
        <v>31</v>
      </c>
      <c r="F3276" s="14">
        <v>1</v>
      </c>
      <c r="G3276" s="14" t="s">
        <v>59</v>
      </c>
      <c r="H3276" s="10">
        <v>3</v>
      </c>
      <c r="I3276" s="13" t="s">
        <v>39</v>
      </c>
      <c r="J3276" s="12" t="s">
        <v>402</v>
      </c>
      <c r="K3276" s="11" t="str">
        <f>VLOOKUP(Table7[[#This Row],[CID]],ALY,2,FALSE)</f>
        <v>Faulty Modifier</v>
      </c>
    </row>
    <row r="3277" spans="1:11" x14ac:dyDescent="0.2">
      <c r="A3277" s="8" t="str">
        <f>Table7[[#This Row],[Test No.]]&amp;Table7[[#This Row],[Section]]&amp;Table7[[#This Row],[Q. No.]]</f>
        <v>P44E51</v>
      </c>
      <c r="B3277" s="8"/>
      <c r="C3277" s="15" t="s">
        <v>106</v>
      </c>
      <c r="D3277" s="6">
        <v>51</v>
      </c>
      <c r="E3277" s="6" t="s">
        <v>31</v>
      </c>
      <c r="F3277" s="14">
        <v>1</v>
      </c>
      <c r="G3277" s="14" t="s">
        <v>59</v>
      </c>
      <c r="H3277" s="14">
        <v>1</v>
      </c>
      <c r="I3277" s="14" t="s">
        <v>37</v>
      </c>
      <c r="J3277" s="12" t="s">
        <v>387</v>
      </c>
      <c r="K3277" s="11" t="str">
        <f>VLOOKUP(Table7[[#This Row],[CID]],ALY,2,FALSE)</f>
        <v>Commas</v>
      </c>
    </row>
    <row r="3278" spans="1:11" x14ac:dyDescent="0.2">
      <c r="A3278" s="8" t="str">
        <f>Table7[[#This Row],[Test No.]]&amp;Table7[[#This Row],[Section]]&amp;Table7[[#This Row],[Q. No.]]</f>
        <v>P44E52</v>
      </c>
      <c r="B3278" s="8"/>
      <c r="C3278" s="15" t="s">
        <v>106</v>
      </c>
      <c r="D3278" s="6">
        <v>52</v>
      </c>
      <c r="E3278" s="6" t="s">
        <v>31</v>
      </c>
      <c r="F3278" s="14">
        <v>1</v>
      </c>
      <c r="G3278" s="14" t="s">
        <v>59</v>
      </c>
      <c r="H3278" s="10">
        <v>3</v>
      </c>
      <c r="I3278" s="13" t="s">
        <v>39</v>
      </c>
      <c r="J3278" s="12" t="s">
        <v>402</v>
      </c>
      <c r="K3278" s="11" t="str">
        <f>VLOOKUP(Table7[[#This Row],[CID]],ALY,2,FALSE)</f>
        <v>Faulty Modifier</v>
      </c>
    </row>
    <row r="3279" spans="1:11" x14ac:dyDescent="0.2">
      <c r="A3279" s="8" t="str">
        <f>Table7[[#This Row],[Test No.]]&amp;Table7[[#This Row],[Section]]&amp;Table7[[#This Row],[Q. No.]]</f>
        <v>P44E53</v>
      </c>
      <c r="B3279" s="8"/>
      <c r="C3279" s="15" t="s">
        <v>106</v>
      </c>
      <c r="D3279" s="6">
        <v>53</v>
      </c>
      <c r="E3279" s="6" t="s">
        <v>31</v>
      </c>
      <c r="F3279" s="14">
        <v>1</v>
      </c>
      <c r="G3279" s="14" t="s">
        <v>59</v>
      </c>
      <c r="H3279" s="10">
        <v>2</v>
      </c>
      <c r="I3279" s="13" t="s">
        <v>38</v>
      </c>
      <c r="J3279" s="12" t="s">
        <v>395</v>
      </c>
      <c r="K3279" s="11" t="str">
        <f>VLOOKUP(Table7[[#This Row],[CID]],ALY,2,FALSE)</f>
        <v>Verb Forms/Tense Agreement</v>
      </c>
    </row>
    <row r="3280" spans="1:11" x14ac:dyDescent="0.2">
      <c r="A3280" s="8" t="str">
        <f>Table7[[#This Row],[Test No.]]&amp;Table7[[#This Row],[Section]]&amp;Table7[[#This Row],[Q. No.]]</f>
        <v>P44E54</v>
      </c>
      <c r="B3280" s="8"/>
      <c r="C3280" s="15" t="s">
        <v>106</v>
      </c>
      <c r="D3280" s="6">
        <v>54</v>
      </c>
      <c r="E3280" s="6" t="s">
        <v>31</v>
      </c>
      <c r="F3280" s="14">
        <v>1</v>
      </c>
      <c r="G3280" s="14" t="s">
        <v>59</v>
      </c>
      <c r="H3280" s="10">
        <v>3</v>
      </c>
      <c r="I3280" s="13" t="s">
        <v>39</v>
      </c>
      <c r="J3280" s="12" t="s">
        <v>400</v>
      </c>
      <c r="K3280" s="11" t="str">
        <f>VLOOKUP(Table7[[#This Row],[CID]],ALY,2,FALSE)</f>
        <v>Run-On Sentence</v>
      </c>
    </row>
    <row r="3281" spans="1:11" x14ac:dyDescent="0.2">
      <c r="A3281" s="8" t="str">
        <f>Table7[[#This Row],[Test No.]]&amp;Table7[[#This Row],[Section]]&amp;Table7[[#This Row],[Q. No.]]</f>
        <v>P44E55</v>
      </c>
      <c r="B3281" s="8"/>
      <c r="C3281" s="15" t="s">
        <v>106</v>
      </c>
      <c r="D3281" s="6">
        <v>55</v>
      </c>
      <c r="E3281" s="6" t="s">
        <v>31</v>
      </c>
      <c r="F3281" s="14">
        <v>1</v>
      </c>
      <c r="G3281" s="14" t="s">
        <v>59</v>
      </c>
      <c r="H3281" s="10">
        <v>2</v>
      </c>
      <c r="I3281" s="13" t="s">
        <v>38</v>
      </c>
      <c r="J3281" s="12" t="s">
        <v>395</v>
      </c>
      <c r="K3281" s="11" t="str">
        <f>VLOOKUP(Table7[[#This Row],[CID]],ALY,2,FALSE)</f>
        <v>Verb Forms/Tense Agreement</v>
      </c>
    </row>
    <row r="3282" spans="1:11" x14ac:dyDescent="0.2">
      <c r="A3282" s="8" t="str">
        <f>Table7[[#This Row],[Test No.]]&amp;Table7[[#This Row],[Section]]&amp;Table7[[#This Row],[Q. No.]]</f>
        <v>P44E56</v>
      </c>
      <c r="B3282" s="8"/>
      <c r="C3282" s="15" t="s">
        <v>106</v>
      </c>
      <c r="D3282" s="6">
        <v>56</v>
      </c>
      <c r="E3282" s="6" t="s">
        <v>31</v>
      </c>
      <c r="F3282" s="14">
        <v>1</v>
      </c>
      <c r="G3282" s="14" t="s">
        <v>59</v>
      </c>
      <c r="H3282" s="10">
        <v>3</v>
      </c>
      <c r="I3282" s="13" t="s">
        <v>39</v>
      </c>
      <c r="J3282" s="12" t="s">
        <v>401</v>
      </c>
      <c r="K3282" s="11" t="str">
        <f>VLOOKUP(Table7[[#This Row],[CID]],ALY,2,FALSE)</f>
        <v>Parallel Construction</v>
      </c>
    </row>
    <row r="3283" spans="1:11" x14ac:dyDescent="0.2">
      <c r="A3283" s="8" t="str">
        <f>Table7[[#This Row],[Test No.]]&amp;Table7[[#This Row],[Section]]&amp;Table7[[#This Row],[Q. No.]]</f>
        <v>P44E57</v>
      </c>
      <c r="B3283" s="8"/>
      <c r="C3283" s="15" t="s">
        <v>106</v>
      </c>
      <c r="D3283" s="6">
        <v>57</v>
      </c>
      <c r="E3283" s="6" t="s">
        <v>31</v>
      </c>
      <c r="F3283" s="14">
        <v>1</v>
      </c>
      <c r="G3283" s="14" t="s">
        <v>59</v>
      </c>
      <c r="H3283" s="10">
        <v>2</v>
      </c>
      <c r="I3283" s="13" t="s">
        <v>38</v>
      </c>
      <c r="J3283" s="12" t="s">
        <v>393</v>
      </c>
      <c r="K3283" s="11" t="str">
        <f>VLOOKUP(Table7[[#This Row],[CID]],ALY,2,FALSE)</f>
        <v>SVA</v>
      </c>
    </row>
    <row r="3284" spans="1:11" x14ac:dyDescent="0.2">
      <c r="A3284" s="8" t="str">
        <f>Table7[[#This Row],[Test No.]]&amp;Table7[[#This Row],[Section]]&amp;Table7[[#This Row],[Q. No.]]</f>
        <v>P44E58</v>
      </c>
      <c r="B3284" s="8"/>
      <c r="C3284" s="15" t="s">
        <v>106</v>
      </c>
      <c r="D3284" s="6">
        <v>58</v>
      </c>
      <c r="E3284" s="6" t="s">
        <v>31</v>
      </c>
      <c r="F3284" s="14">
        <v>2</v>
      </c>
      <c r="G3284" s="13" t="s">
        <v>57</v>
      </c>
      <c r="H3284" s="10">
        <v>4</v>
      </c>
      <c r="I3284" s="13" t="s">
        <v>40</v>
      </c>
      <c r="J3284" s="12" t="s">
        <v>514</v>
      </c>
      <c r="K3284" s="11" t="str">
        <f>VLOOKUP(Table7[[#This Row],[CID]],ALY,2,FALSE)</f>
        <v>Relation to Paragraph/Essay</v>
      </c>
    </row>
    <row r="3285" spans="1:11" x14ac:dyDescent="0.2">
      <c r="A3285" s="8" t="str">
        <f>Table7[[#This Row],[Test No.]]&amp;Table7[[#This Row],[Section]]&amp;Table7[[#This Row],[Q. No.]]</f>
        <v>P44E59</v>
      </c>
      <c r="B3285" s="8"/>
      <c r="C3285" s="15" t="s">
        <v>106</v>
      </c>
      <c r="D3285" s="6">
        <v>59</v>
      </c>
      <c r="E3285" s="6" t="s">
        <v>31</v>
      </c>
      <c r="F3285" s="14">
        <v>2</v>
      </c>
      <c r="G3285" s="13" t="s">
        <v>57</v>
      </c>
      <c r="H3285" s="10">
        <v>6</v>
      </c>
      <c r="I3285" s="13" t="s">
        <v>42</v>
      </c>
      <c r="J3285" s="12" t="s">
        <v>521</v>
      </c>
      <c r="K3285" s="11" t="str">
        <f>VLOOKUP(Table7[[#This Row],[CID]],ALY,2,FALSE)</f>
        <v>Word Choice</v>
      </c>
    </row>
    <row r="3286" spans="1:11" x14ac:dyDescent="0.2">
      <c r="A3286" s="8" t="str">
        <f>Table7[[#This Row],[Test No.]]&amp;Table7[[#This Row],[Section]]&amp;Table7[[#This Row],[Q. No.]]</f>
        <v>P44E60</v>
      </c>
      <c r="B3286" s="8"/>
      <c r="C3286" s="15" t="s">
        <v>106</v>
      </c>
      <c r="D3286" s="6">
        <v>60</v>
      </c>
      <c r="E3286" s="6" t="s">
        <v>31</v>
      </c>
      <c r="F3286" s="14">
        <v>2</v>
      </c>
      <c r="G3286" s="13" t="s">
        <v>57</v>
      </c>
      <c r="H3286" s="10">
        <v>6</v>
      </c>
      <c r="I3286" s="13" t="s">
        <v>42</v>
      </c>
      <c r="J3286" s="12" t="s">
        <v>522</v>
      </c>
      <c r="K3286" s="11" t="str">
        <f>VLOOKUP(Table7[[#This Row],[CID]],ALY,2,FALSE)</f>
        <v>Effectiveness</v>
      </c>
    </row>
    <row r="3287" spans="1:11" x14ac:dyDescent="0.2">
      <c r="A3287" s="8" t="str">
        <f>Table7[[#This Row],[Test No.]]&amp;Table7[[#This Row],[Section]]&amp;Table7[[#This Row],[Q. No.]]</f>
        <v>P44E61</v>
      </c>
      <c r="B3287" s="8"/>
      <c r="C3287" s="15" t="s">
        <v>106</v>
      </c>
      <c r="D3287" s="6">
        <v>61</v>
      </c>
      <c r="E3287" s="6" t="s">
        <v>31</v>
      </c>
      <c r="F3287" s="14">
        <v>1</v>
      </c>
      <c r="G3287" s="14" t="s">
        <v>59</v>
      </c>
      <c r="H3287" s="14">
        <v>1</v>
      </c>
      <c r="I3287" s="14" t="s">
        <v>37</v>
      </c>
      <c r="J3287" s="12" t="s">
        <v>387</v>
      </c>
      <c r="K3287" s="11" t="str">
        <f>VLOOKUP(Table7[[#This Row],[CID]],ALY,2,FALSE)</f>
        <v>Commas</v>
      </c>
    </row>
    <row r="3288" spans="1:11" x14ac:dyDescent="0.2">
      <c r="A3288" s="8" t="str">
        <f>Table7[[#This Row],[Test No.]]&amp;Table7[[#This Row],[Section]]&amp;Table7[[#This Row],[Q. No.]]</f>
        <v>P44E62</v>
      </c>
      <c r="B3288" s="8"/>
      <c r="C3288" s="15" t="s">
        <v>106</v>
      </c>
      <c r="D3288" s="6">
        <v>62</v>
      </c>
      <c r="E3288" s="6" t="s">
        <v>31</v>
      </c>
      <c r="F3288" s="14">
        <v>2</v>
      </c>
      <c r="G3288" s="13" t="s">
        <v>57</v>
      </c>
      <c r="H3288" s="10">
        <v>6</v>
      </c>
      <c r="I3288" s="13" t="s">
        <v>42</v>
      </c>
      <c r="J3288" s="12" t="s">
        <v>521</v>
      </c>
      <c r="K3288" s="11" t="str">
        <f>VLOOKUP(Table7[[#This Row],[CID]],ALY,2,FALSE)</f>
        <v>Word Choice</v>
      </c>
    </row>
    <row r="3289" spans="1:11" x14ac:dyDescent="0.2">
      <c r="A3289" s="8" t="str">
        <f>Table7[[#This Row],[Test No.]]&amp;Table7[[#This Row],[Section]]&amp;Table7[[#This Row],[Q. No.]]</f>
        <v>P44E63</v>
      </c>
      <c r="B3289" s="8"/>
      <c r="C3289" s="15" t="s">
        <v>106</v>
      </c>
      <c r="D3289" s="6">
        <v>63</v>
      </c>
      <c r="E3289" s="6" t="s">
        <v>31</v>
      </c>
      <c r="F3289" s="14">
        <v>1</v>
      </c>
      <c r="G3289" s="14" t="s">
        <v>59</v>
      </c>
      <c r="H3289" s="10">
        <v>2</v>
      </c>
      <c r="I3289" s="13" t="s">
        <v>38</v>
      </c>
      <c r="J3289" s="12" t="s">
        <v>397</v>
      </c>
      <c r="K3289" s="11" t="str">
        <f>VLOOKUP(Table7[[#This Row],[CID]],ALY,2,FALSE)</f>
        <v>Word Choice</v>
      </c>
    </row>
    <row r="3290" spans="1:11" x14ac:dyDescent="0.2">
      <c r="A3290" s="8" t="str">
        <f>Table7[[#This Row],[Test No.]]&amp;Table7[[#This Row],[Section]]&amp;Table7[[#This Row],[Q. No.]]</f>
        <v>P44E64</v>
      </c>
      <c r="B3290" s="8"/>
      <c r="C3290" s="15" t="s">
        <v>106</v>
      </c>
      <c r="D3290" s="6">
        <v>64</v>
      </c>
      <c r="E3290" s="6" t="s">
        <v>31</v>
      </c>
      <c r="F3290" s="14">
        <v>1</v>
      </c>
      <c r="G3290" s="14" t="s">
        <v>59</v>
      </c>
      <c r="H3290" s="14">
        <v>1</v>
      </c>
      <c r="I3290" s="14" t="s">
        <v>37</v>
      </c>
      <c r="J3290" s="12" t="s">
        <v>390</v>
      </c>
      <c r="K3290" s="11" t="str">
        <f>VLOOKUP(Table7[[#This Row],[CID]],ALY,2,FALSE)</f>
        <v>Semicolons</v>
      </c>
    </row>
    <row r="3291" spans="1:11" x14ac:dyDescent="0.2">
      <c r="A3291" s="8" t="str">
        <f>Table7[[#This Row],[Test No.]]&amp;Table7[[#This Row],[Section]]&amp;Table7[[#This Row],[Q. No.]]</f>
        <v>P44E65</v>
      </c>
      <c r="B3291" s="8"/>
      <c r="C3291" s="15" t="s">
        <v>106</v>
      </c>
      <c r="D3291" s="6">
        <v>65</v>
      </c>
      <c r="E3291" s="6" t="s">
        <v>31</v>
      </c>
      <c r="F3291" s="14">
        <v>1</v>
      </c>
      <c r="G3291" s="14" t="s">
        <v>59</v>
      </c>
      <c r="H3291" s="10">
        <v>2</v>
      </c>
      <c r="I3291" s="13" t="s">
        <v>38</v>
      </c>
      <c r="J3291" s="12" t="s">
        <v>393</v>
      </c>
      <c r="K3291" s="11" t="str">
        <f>VLOOKUP(Table7[[#This Row],[CID]],ALY,2,FALSE)</f>
        <v>SVA</v>
      </c>
    </row>
    <row r="3292" spans="1:11" x14ac:dyDescent="0.2">
      <c r="A3292" s="8" t="str">
        <f>Table7[[#This Row],[Test No.]]&amp;Table7[[#This Row],[Section]]&amp;Table7[[#This Row],[Q. No.]]</f>
        <v>P44E66</v>
      </c>
      <c r="B3292" s="8"/>
      <c r="C3292" s="15" t="s">
        <v>106</v>
      </c>
      <c r="D3292" s="6">
        <v>66</v>
      </c>
      <c r="E3292" s="6" t="s">
        <v>31</v>
      </c>
      <c r="F3292" s="14">
        <v>2</v>
      </c>
      <c r="G3292" s="13" t="s">
        <v>57</v>
      </c>
      <c r="H3292" s="10">
        <v>5</v>
      </c>
      <c r="I3292" s="13" t="s">
        <v>41</v>
      </c>
      <c r="J3292" s="12" t="s">
        <v>518</v>
      </c>
      <c r="K3292" s="11" t="str">
        <f>VLOOKUP(Table7[[#This Row],[CID]],ALY,2,FALSE)</f>
        <v>Unity &amp; Coherence</v>
      </c>
    </row>
    <row r="3293" spans="1:11" x14ac:dyDescent="0.2">
      <c r="A3293" s="8" t="str">
        <f>Table7[[#This Row],[Test No.]]&amp;Table7[[#This Row],[Section]]&amp;Table7[[#This Row],[Q. No.]]</f>
        <v>P44E67</v>
      </c>
      <c r="B3293" s="8"/>
      <c r="C3293" s="15" t="s">
        <v>106</v>
      </c>
      <c r="D3293" s="6">
        <v>67</v>
      </c>
      <c r="E3293" s="6" t="s">
        <v>31</v>
      </c>
      <c r="F3293" s="14">
        <v>1</v>
      </c>
      <c r="G3293" s="14" t="s">
        <v>59</v>
      </c>
      <c r="H3293" s="10">
        <v>2</v>
      </c>
      <c r="I3293" s="13" t="s">
        <v>38</v>
      </c>
      <c r="J3293" s="12" t="s">
        <v>398</v>
      </c>
      <c r="K3293" s="11" t="str">
        <f>VLOOKUP(Table7[[#This Row],[CID]],ALY,2,FALSE)</f>
        <v>Idioms</v>
      </c>
    </row>
    <row r="3294" spans="1:11" x14ac:dyDescent="0.2">
      <c r="A3294" s="8" t="str">
        <f>Table7[[#This Row],[Test No.]]&amp;Table7[[#This Row],[Section]]&amp;Table7[[#This Row],[Q. No.]]</f>
        <v>P44E68</v>
      </c>
      <c r="B3294" s="8"/>
      <c r="C3294" s="15" t="s">
        <v>106</v>
      </c>
      <c r="D3294" s="6">
        <v>68</v>
      </c>
      <c r="E3294" s="6" t="s">
        <v>31</v>
      </c>
      <c r="F3294" s="14">
        <v>1</v>
      </c>
      <c r="G3294" s="14" t="s">
        <v>59</v>
      </c>
      <c r="H3294" s="10">
        <v>2</v>
      </c>
      <c r="I3294" s="13" t="s">
        <v>38</v>
      </c>
      <c r="J3294" s="12" t="s">
        <v>393</v>
      </c>
      <c r="K3294" s="11" t="str">
        <f>VLOOKUP(Table7[[#This Row],[CID]],ALY,2,FALSE)</f>
        <v>SVA</v>
      </c>
    </row>
    <row r="3295" spans="1:11" x14ac:dyDescent="0.2">
      <c r="A3295" s="8" t="str">
        <f>Table7[[#This Row],[Test No.]]&amp;Table7[[#This Row],[Section]]&amp;Table7[[#This Row],[Q. No.]]</f>
        <v>P44E69</v>
      </c>
      <c r="B3295" s="8"/>
      <c r="C3295" s="15" t="s">
        <v>106</v>
      </c>
      <c r="D3295" s="6">
        <v>69</v>
      </c>
      <c r="E3295" s="6" t="s">
        <v>31</v>
      </c>
      <c r="F3295" s="14">
        <v>2</v>
      </c>
      <c r="G3295" s="13" t="s">
        <v>57</v>
      </c>
      <c r="H3295" s="10">
        <v>5</v>
      </c>
      <c r="I3295" s="13" t="s">
        <v>41</v>
      </c>
      <c r="J3295" s="12" t="s">
        <v>518</v>
      </c>
      <c r="K3295" s="11" t="str">
        <f>VLOOKUP(Table7[[#This Row],[CID]],ALY,2,FALSE)</f>
        <v>Unity &amp; Coherence</v>
      </c>
    </row>
    <row r="3296" spans="1:11" x14ac:dyDescent="0.2">
      <c r="A3296" s="8" t="str">
        <f>Table7[[#This Row],[Test No.]]&amp;Table7[[#This Row],[Section]]&amp;Table7[[#This Row],[Q. No.]]</f>
        <v>P44E70</v>
      </c>
      <c r="B3296" s="8"/>
      <c r="C3296" s="15" t="s">
        <v>106</v>
      </c>
      <c r="D3296" s="6">
        <v>70</v>
      </c>
      <c r="E3296" s="6" t="s">
        <v>31</v>
      </c>
      <c r="F3296" s="14">
        <v>1</v>
      </c>
      <c r="G3296" s="14" t="s">
        <v>59</v>
      </c>
      <c r="H3296" s="10">
        <v>2</v>
      </c>
      <c r="I3296" s="13" t="s">
        <v>38</v>
      </c>
      <c r="J3296" s="12" t="s">
        <v>397</v>
      </c>
      <c r="K3296" s="11" t="str">
        <f>VLOOKUP(Table7[[#This Row],[CID]],ALY,2,FALSE)</f>
        <v>Word Choice</v>
      </c>
    </row>
    <row r="3297" spans="1:11" x14ac:dyDescent="0.2">
      <c r="A3297" s="8" t="str">
        <f>Table7[[#This Row],[Test No.]]&amp;Table7[[#This Row],[Section]]&amp;Table7[[#This Row],[Q. No.]]</f>
        <v>P44E71</v>
      </c>
      <c r="B3297" s="8"/>
      <c r="C3297" s="15" t="s">
        <v>106</v>
      </c>
      <c r="D3297" s="6">
        <v>71</v>
      </c>
      <c r="E3297" s="6" t="s">
        <v>31</v>
      </c>
      <c r="F3297" s="14">
        <v>2</v>
      </c>
      <c r="G3297" s="13" t="s">
        <v>57</v>
      </c>
      <c r="H3297" s="10">
        <v>6</v>
      </c>
      <c r="I3297" s="13" t="s">
        <v>42</v>
      </c>
      <c r="J3297" s="12" t="s">
        <v>521</v>
      </c>
      <c r="K3297" s="11" t="str">
        <f>VLOOKUP(Table7[[#This Row],[CID]],ALY,2,FALSE)</f>
        <v>Word Choice</v>
      </c>
    </row>
    <row r="3298" spans="1:11" x14ac:dyDescent="0.2">
      <c r="A3298" s="8" t="str">
        <f>Table7[[#This Row],[Test No.]]&amp;Table7[[#This Row],[Section]]&amp;Table7[[#This Row],[Q. No.]]</f>
        <v>P44E72</v>
      </c>
      <c r="B3298" s="8"/>
      <c r="C3298" s="15" t="s">
        <v>106</v>
      </c>
      <c r="D3298" s="6">
        <v>72</v>
      </c>
      <c r="E3298" s="6" t="s">
        <v>31</v>
      </c>
      <c r="F3298" s="14">
        <v>2</v>
      </c>
      <c r="G3298" s="13" t="s">
        <v>57</v>
      </c>
      <c r="H3298" s="10">
        <v>4</v>
      </c>
      <c r="I3298" s="13" t="s">
        <v>40</v>
      </c>
      <c r="J3298" s="12" t="s">
        <v>516</v>
      </c>
      <c r="K3298" s="11" t="str">
        <f>VLOOKUP(Table7[[#This Row],[CID]],ALY,2,FALSE)</f>
        <v>Transitions &amp; Topic Sentences</v>
      </c>
    </row>
    <row r="3299" spans="1:11" x14ac:dyDescent="0.2">
      <c r="A3299" s="8" t="str">
        <f>Table7[[#This Row],[Test No.]]&amp;Table7[[#This Row],[Section]]&amp;Table7[[#This Row],[Q. No.]]</f>
        <v>P44E73</v>
      </c>
      <c r="B3299" s="8"/>
      <c r="C3299" s="15" t="s">
        <v>106</v>
      </c>
      <c r="D3299" s="6">
        <v>73</v>
      </c>
      <c r="E3299" s="6" t="s">
        <v>31</v>
      </c>
      <c r="F3299" s="14">
        <v>1</v>
      </c>
      <c r="G3299" s="14" t="s">
        <v>59</v>
      </c>
      <c r="H3299" s="10">
        <v>2</v>
      </c>
      <c r="I3299" s="13" t="s">
        <v>38</v>
      </c>
      <c r="J3299" s="12" t="s">
        <v>397</v>
      </c>
      <c r="K3299" s="11" t="str">
        <f>VLOOKUP(Table7[[#This Row],[CID]],ALY,2,FALSE)</f>
        <v>Word Choice</v>
      </c>
    </row>
    <row r="3300" spans="1:11" x14ac:dyDescent="0.2">
      <c r="A3300" s="8" t="str">
        <f>Table7[[#This Row],[Test No.]]&amp;Table7[[#This Row],[Section]]&amp;Table7[[#This Row],[Q. No.]]</f>
        <v>P44E74</v>
      </c>
      <c r="B3300" s="8"/>
      <c r="C3300" s="15" t="s">
        <v>106</v>
      </c>
      <c r="D3300" s="6">
        <v>74</v>
      </c>
      <c r="E3300" s="6" t="s">
        <v>31</v>
      </c>
      <c r="F3300" s="14">
        <v>2</v>
      </c>
      <c r="G3300" s="13" t="s">
        <v>57</v>
      </c>
      <c r="H3300" s="10">
        <v>6</v>
      </c>
      <c r="I3300" s="13" t="s">
        <v>42</v>
      </c>
      <c r="J3300" s="12" t="s">
        <v>521</v>
      </c>
      <c r="K3300" s="11" t="str">
        <f>VLOOKUP(Table7[[#This Row],[CID]],ALY,2,FALSE)</f>
        <v>Word Choice</v>
      </c>
    </row>
    <row r="3301" spans="1:11" x14ac:dyDescent="0.2">
      <c r="A3301" s="8" t="str">
        <f>Table7[[#This Row],[Test No.]]&amp;Table7[[#This Row],[Section]]&amp;Table7[[#This Row],[Q. No.]]</f>
        <v>P44E75</v>
      </c>
      <c r="B3301" s="8"/>
      <c r="C3301" s="15" t="s">
        <v>106</v>
      </c>
      <c r="D3301" s="6">
        <v>75</v>
      </c>
      <c r="E3301" s="6" t="s">
        <v>31</v>
      </c>
      <c r="F3301" s="14">
        <v>2</v>
      </c>
      <c r="G3301" s="13" t="s">
        <v>57</v>
      </c>
      <c r="H3301" s="10">
        <v>6</v>
      </c>
      <c r="I3301" s="13" t="s">
        <v>42</v>
      </c>
      <c r="J3301" s="12" t="s">
        <v>522</v>
      </c>
      <c r="K3301" s="11" t="str">
        <f>VLOOKUP(Table7[[#This Row],[CID]],ALY,2,FALSE)</f>
        <v>Effectiveness</v>
      </c>
    </row>
    <row r="3302" spans="1:11" x14ac:dyDescent="0.2">
      <c r="A3302" s="8" t="str">
        <f>Table7[[#This Row],[Test No.]]&amp;Table7[[#This Row],[Section]]&amp;Table7[[#This Row],[Q. No.]]</f>
        <v>P45E1</v>
      </c>
      <c r="B3302" s="8"/>
      <c r="C3302" s="15" t="s">
        <v>105</v>
      </c>
      <c r="D3302" s="6">
        <v>1</v>
      </c>
      <c r="E3302" s="6" t="s">
        <v>31</v>
      </c>
      <c r="F3302" s="14">
        <v>1</v>
      </c>
      <c r="G3302" s="14" t="s">
        <v>59</v>
      </c>
      <c r="H3302" s="10">
        <v>2</v>
      </c>
      <c r="I3302" s="13" t="s">
        <v>38</v>
      </c>
      <c r="J3302" s="12" t="s">
        <v>397</v>
      </c>
      <c r="K3302" s="11" t="str">
        <f>VLOOKUP(Table7[[#This Row],[CID]],ALY,2,FALSE)</f>
        <v>Word Choice</v>
      </c>
    </row>
    <row r="3303" spans="1:11" x14ac:dyDescent="0.2">
      <c r="A3303" s="8" t="str">
        <f>Table7[[#This Row],[Test No.]]&amp;Table7[[#This Row],[Section]]&amp;Table7[[#This Row],[Q. No.]]</f>
        <v>P45E2</v>
      </c>
      <c r="B3303" s="8"/>
      <c r="C3303" s="15" t="s">
        <v>105</v>
      </c>
      <c r="D3303" s="6">
        <v>2</v>
      </c>
      <c r="E3303" s="6" t="s">
        <v>31</v>
      </c>
      <c r="F3303" s="14">
        <v>1</v>
      </c>
      <c r="G3303" s="14" t="s">
        <v>59</v>
      </c>
      <c r="H3303" s="10">
        <v>3</v>
      </c>
      <c r="I3303" s="13" t="s">
        <v>39</v>
      </c>
      <c r="J3303" s="12" t="s">
        <v>399</v>
      </c>
      <c r="K3303" s="11" t="str">
        <f>VLOOKUP(Table7[[#This Row],[CID]],ALY,2,FALSE)</f>
        <v>Sentence Fragment</v>
      </c>
    </row>
    <row r="3304" spans="1:11" x14ac:dyDescent="0.2">
      <c r="A3304" s="8" t="str">
        <f>Table7[[#This Row],[Test No.]]&amp;Table7[[#This Row],[Section]]&amp;Table7[[#This Row],[Q. No.]]</f>
        <v>P45E3</v>
      </c>
      <c r="B3304" s="8"/>
      <c r="C3304" s="15" t="s">
        <v>105</v>
      </c>
      <c r="D3304" s="6">
        <v>3</v>
      </c>
      <c r="E3304" s="6" t="s">
        <v>31</v>
      </c>
      <c r="F3304" s="14">
        <v>1</v>
      </c>
      <c r="G3304" s="14" t="s">
        <v>59</v>
      </c>
      <c r="H3304" s="14">
        <v>1</v>
      </c>
      <c r="I3304" s="14" t="s">
        <v>37</v>
      </c>
      <c r="J3304" s="12" t="s">
        <v>387</v>
      </c>
      <c r="K3304" s="11" t="str">
        <f>VLOOKUP(Table7[[#This Row],[CID]],ALY,2,FALSE)</f>
        <v>Commas</v>
      </c>
    </row>
    <row r="3305" spans="1:11" x14ac:dyDescent="0.2">
      <c r="A3305" s="8" t="str">
        <f>Table7[[#This Row],[Test No.]]&amp;Table7[[#This Row],[Section]]&amp;Table7[[#This Row],[Q. No.]]</f>
        <v>P45E4</v>
      </c>
      <c r="B3305" s="8"/>
      <c r="C3305" s="15" t="s">
        <v>105</v>
      </c>
      <c r="D3305" s="6">
        <v>4</v>
      </c>
      <c r="E3305" s="6" t="s">
        <v>31</v>
      </c>
      <c r="F3305" s="14">
        <v>2</v>
      </c>
      <c r="G3305" s="13" t="s">
        <v>57</v>
      </c>
      <c r="H3305" s="10">
        <v>4</v>
      </c>
      <c r="I3305" s="13" t="s">
        <v>40</v>
      </c>
      <c r="J3305" s="12" t="s">
        <v>512</v>
      </c>
      <c r="K3305" s="11" t="str">
        <f>VLOOKUP(Table7[[#This Row],[CID]],ALY,2,FALSE)</f>
        <v>Additional Detail &amp; Evidence</v>
      </c>
    </row>
    <row r="3306" spans="1:11" x14ac:dyDescent="0.2">
      <c r="A3306" s="8" t="str">
        <f>Table7[[#This Row],[Test No.]]&amp;Table7[[#This Row],[Section]]&amp;Table7[[#This Row],[Q. No.]]</f>
        <v>P45E5</v>
      </c>
      <c r="B3306" s="8"/>
      <c r="C3306" s="15" t="s">
        <v>105</v>
      </c>
      <c r="D3306" s="6">
        <v>5</v>
      </c>
      <c r="E3306" s="6" t="s">
        <v>31</v>
      </c>
      <c r="F3306" s="14">
        <v>1</v>
      </c>
      <c r="G3306" s="14" t="s">
        <v>59</v>
      </c>
      <c r="H3306" s="10">
        <v>3</v>
      </c>
      <c r="I3306" s="13" t="s">
        <v>39</v>
      </c>
      <c r="J3306" s="12" t="s">
        <v>400</v>
      </c>
      <c r="K3306" s="11" t="str">
        <f>VLOOKUP(Table7[[#This Row],[CID]],ALY,2,FALSE)</f>
        <v>Run-On Sentence</v>
      </c>
    </row>
    <row r="3307" spans="1:11" x14ac:dyDescent="0.2">
      <c r="A3307" s="8" t="str">
        <f>Table7[[#This Row],[Test No.]]&amp;Table7[[#This Row],[Section]]&amp;Table7[[#This Row],[Q. No.]]</f>
        <v>P45E6</v>
      </c>
      <c r="B3307" s="8"/>
      <c r="C3307" s="15" t="s">
        <v>105</v>
      </c>
      <c r="D3307" s="6">
        <v>6</v>
      </c>
      <c r="E3307" s="6" t="s">
        <v>31</v>
      </c>
      <c r="F3307" s="14">
        <v>1</v>
      </c>
      <c r="G3307" s="14" t="s">
        <v>59</v>
      </c>
      <c r="H3307" s="14">
        <v>1</v>
      </c>
      <c r="I3307" s="14" t="s">
        <v>37</v>
      </c>
      <c r="J3307" s="12" t="s">
        <v>387</v>
      </c>
      <c r="K3307" s="11" t="str">
        <f>VLOOKUP(Table7[[#This Row],[CID]],ALY,2,FALSE)</f>
        <v>Commas</v>
      </c>
    </row>
    <row r="3308" spans="1:11" x14ac:dyDescent="0.2">
      <c r="A3308" s="8" t="str">
        <f>Table7[[#This Row],[Test No.]]&amp;Table7[[#This Row],[Section]]&amp;Table7[[#This Row],[Q. No.]]</f>
        <v>P45E7</v>
      </c>
      <c r="B3308" s="8"/>
      <c r="C3308" s="15" t="s">
        <v>105</v>
      </c>
      <c r="D3308" s="6">
        <v>7</v>
      </c>
      <c r="E3308" s="6" t="s">
        <v>31</v>
      </c>
      <c r="F3308" s="14">
        <v>1</v>
      </c>
      <c r="G3308" s="14" t="s">
        <v>59</v>
      </c>
      <c r="H3308" s="10">
        <v>2</v>
      </c>
      <c r="I3308" s="13" t="s">
        <v>38</v>
      </c>
      <c r="J3308" s="12" t="s">
        <v>393</v>
      </c>
      <c r="K3308" s="11" t="str">
        <f>VLOOKUP(Table7[[#This Row],[CID]],ALY,2,FALSE)</f>
        <v>SVA</v>
      </c>
    </row>
    <row r="3309" spans="1:11" x14ac:dyDescent="0.2">
      <c r="A3309" s="8" t="str">
        <f>Table7[[#This Row],[Test No.]]&amp;Table7[[#This Row],[Section]]&amp;Table7[[#This Row],[Q. No.]]</f>
        <v>P45E8</v>
      </c>
      <c r="B3309" s="8"/>
      <c r="C3309" s="15" t="s">
        <v>105</v>
      </c>
      <c r="D3309" s="6">
        <v>8</v>
      </c>
      <c r="E3309" s="6" t="s">
        <v>31</v>
      </c>
      <c r="F3309" s="14">
        <v>2</v>
      </c>
      <c r="G3309" s="13" t="s">
        <v>57</v>
      </c>
      <c r="H3309" s="10">
        <v>5</v>
      </c>
      <c r="I3309" s="13" t="s">
        <v>41</v>
      </c>
      <c r="J3309" s="12" t="s">
        <v>518</v>
      </c>
      <c r="K3309" s="11" t="str">
        <f>VLOOKUP(Table7[[#This Row],[CID]],ALY,2,FALSE)</f>
        <v>Unity &amp; Coherence</v>
      </c>
    </row>
    <row r="3310" spans="1:11" x14ac:dyDescent="0.2">
      <c r="A3310" s="8" t="str">
        <f>Table7[[#This Row],[Test No.]]&amp;Table7[[#This Row],[Section]]&amp;Table7[[#This Row],[Q. No.]]</f>
        <v>P45E9</v>
      </c>
      <c r="B3310" s="8"/>
      <c r="C3310" s="15" t="s">
        <v>105</v>
      </c>
      <c r="D3310" s="6">
        <v>9</v>
      </c>
      <c r="E3310" s="6" t="s">
        <v>31</v>
      </c>
      <c r="F3310" s="14">
        <v>2</v>
      </c>
      <c r="G3310" s="13" t="s">
        <v>57</v>
      </c>
      <c r="H3310" s="10">
        <v>5</v>
      </c>
      <c r="I3310" s="13" t="s">
        <v>41</v>
      </c>
      <c r="J3310" s="12" t="s">
        <v>518</v>
      </c>
      <c r="K3310" s="11" t="str">
        <f>VLOOKUP(Table7[[#This Row],[CID]],ALY,2,FALSE)</f>
        <v>Unity &amp; Coherence</v>
      </c>
    </row>
    <row r="3311" spans="1:11" x14ac:dyDescent="0.2">
      <c r="A3311" s="8" t="str">
        <f>Table7[[#This Row],[Test No.]]&amp;Table7[[#This Row],[Section]]&amp;Table7[[#This Row],[Q. No.]]</f>
        <v>P45E10</v>
      </c>
      <c r="B3311" s="8"/>
      <c r="C3311" s="15" t="s">
        <v>105</v>
      </c>
      <c r="D3311" s="6">
        <v>10</v>
      </c>
      <c r="E3311" s="6" t="s">
        <v>31</v>
      </c>
      <c r="F3311" s="14">
        <v>2</v>
      </c>
      <c r="G3311" s="13" t="s">
        <v>57</v>
      </c>
      <c r="H3311" s="10">
        <v>4</v>
      </c>
      <c r="I3311" s="13" t="s">
        <v>40</v>
      </c>
      <c r="J3311" s="12" t="s">
        <v>516</v>
      </c>
      <c r="K3311" s="11" t="str">
        <f>VLOOKUP(Table7[[#This Row],[CID]],ALY,2,FALSE)</f>
        <v>Transitions &amp; Topic Sentences</v>
      </c>
    </row>
    <row r="3312" spans="1:11" x14ac:dyDescent="0.2">
      <c r="A3312" s="8" t="str">
        <f>Table7[[#This Row],[Test No.]]&amp;Table7[[#This Row],[Section]]&amp;Table7[[#This Row],[Q. No.]]</f>
        <v>P45E11</v>
      </c>
      <c r="B3312" s="8"/>
      <c r="C3312" s="15" t="s">
        <v>105</v>
      </c>
      <c r="D3312" s="6">
        <v>11</v>
      </c>
      <c r="E3312" s="6" t="s">
        <v>31</v>
      </c>
      <c r="F3312" s="14">
        <v>2</v>
      </c>
      <c r="G3312" s="13" t="s">
        <v>57</v>
      </c>
      <c r="H3312" s="10">
        <v>4</v>
      </c>
      <c r="I3312" s="13" t="s">
        <v>40</v>
      </c>
      <c r="J3312" s="12" t="s">
        <v>512</v>
      </c>
      <c r="K3312" s="11" t="str">
        <f>VLOOKUP(Table7[[#This Row],[CID]],ALY,2,FALSE)</f>
        <v>Additional Detail &amp; Evidence</v>
      </c>
    </row>
    <row r="3313" spans="1:11" x14ac:dyDescent="0.2">
      <c r="A3313" s="8" t="str">
        <f>Table7[[#This Row],[Test No.]]&amp;Table7[[#This Row],[Section]]&amp;Table7[[#This Row],[Q. No.]]</f>
        <v>P45E12</v>
      </c>
      <c r="B3313" s="8"/>
      <c r="C3313" s="15" t="s">
        <v>105</v>
      </c>
      <c r="D3313" s="6">
        <v>12</v>
      </c>
      <c r="E3313" s="6" t="s">
        <v>31</v>
      </c>
      <c r="F3313" s="14">
        <v>2</v>
      </c>
      <c r="G3313" s="13" t="s">
        <v>57</v>
      </c>
      <c r="H3313" s="10">
        <v>6</v>
      </c>
      <c r="I3313" s="13" t="s">
        <v>42</v>
      </c>
      <c r="J3313" s="12" t="s">
        <v>523</v>
      </c>
      <c r="K3313" s="11" t="str">
        <f>VLOOKUP(Table7[[#This Row],[CID]],ALY,2,FALSE)</f>
        <v>Avoiding Ambiguity &amp; Redundancy</v>
      </c>
    </row>
    <row r="3314" spans="1:11" x14ac:dyDescent="0.2">
      <c r="A3314" s="8" t="str">
        <f>Table7[[#This Row],[Test No.]]&amp;Table7[[#This Row],[Section]]&amp;Table7[[#This Row],[Q. No.]]</f>
        <v>P45E13</v>
      </c>
      <c r="B3314" s="8"/>
      <c r="C3314" s="15" t="s">
        <v>105</v>
      </c>
      <c r="D3314" s="6">
        <v>13</v>
      </c>
      <c r="E3314" s="6" t="s">
        <v>31</v>
      </c>
      <c r="F3314" s="14">
        <v>1</v>
      </c>
      <c r="G3314" s="14" t="s">
        <v>59</v>
      </c>
      <c r="H3314" s="10">
        <v>3</v>
      </c>
      <c r="I3314" s="13" t="s">
        <v>39</v>
      </c>
      <c r="J3314" s="12" t="s">
        <v>401</v>
      </c>
      <c r="K3314" s="11" t="str">
        <f>VLOOKUP(Table7[[#This Row],[CID]],ALY,2,FALSE)</f>
        <v>Parallel Construction</v>
      </c>
    </row>
    <row r="3315" spans="1:11" x14ac:dyDescent="0.2">
      <c r="A3315" s="8" t="str">
        <f>Table7[[#This Row],[Test No.]]&amp;Table7[[#This Row],[Section]]&amp;Table7[[#This Row],[Q. No.]]</f>
        <v>P45E14</v>
      </c>
      <c r="B3315" s="8"/>
      <c r="C3315" s="15" t="s">
        <v>105</v>
      </c>
      <c r="D3315" s="6">
        <v>14</v>
      </c>
      <c r="E3315" s="6" t="s">
        <v>31</v>
      </c>
      <c r="F3315" s="14">
        <v>2</v>
      </c>
      <c r="G3315" s="13" t="s">
        <v>57</v>
      </c>
      <c r="H3315" s="10">
        <v>5</v>
      </c>
      <c r="I3315" s="13" t="s">
        <v>41</v>
      </c>
      <c r="J3315" s="12" t="s">
        <v>519</v>
      </c>
      <c r="K3315" s="11" t="str">
        <f>VLOOKUP(Table7[[#This Row],[CID]],ALY,2,FALSE)</f>
        <v>Opening/Transitional/Closing</v>
      </c>
    </row>
    <row r="3316" spans="1:11" x14ac:dyDescent="0.2">
      <c r="A3316" s="8" t="str">
        <f>Table7[[#This Row],[Test No.]]&amp;Table7[[#This Row],[Section]]&amp;Table7[[#This Row],[Q. No.]]</f>
        <v>P45E15</v>
      </c>
      <c r="B3316" s="8"/>
      <c r="C3316" s="15" t="s">
        <v>105</v>
      </c>
      <c r="D3316" s="6">
        <v>15</v>
      </c>
      <c r="E3316" s="6" t="s">
        <v>31</v>
      </c>
      <c r="F3316" s="14">
        <v>2</v>
      </c>
      <c r="G3316" s="13" t="s">
        <v>57</v>
      </c>
      <c r="H3316" s="10">
        <v>5</v>
      </c>
      <c r="I3316" s="13" t="s">
        <v>41</v>
      </c>
      <c r="J3316" s="12" t="s">
        <v>520</v>
      </c>
      <c r="K3316" s="11" t="str">
        <f>VLOOKUP(Table7[[#This Row],[CID]],ALY,2,FALSE)</f>
        <v>Reorganization</v>
      </c>
    </row>
    <row r="3317" spans="1:11" x14ac:dyDescent="0.2">
      <c r="A3317" s="8" t="str">
        <f>Table7[[#This Row],[Test No.]]&amp;Table7[[#This Row],[Section]]&amp;Table7[[#This Row],[Q. No.]]</f>
        <v>P45E16</v>
      </c>
      <c r="B3317" s="8"/>
      <c r="C3317" s="15" t="s">
        <v>105</v>
      </c>
      <c r="D3317" s="6">
        <v>16</v>
      </c>
      <c r="E3317" s="6" t="s">
        <v>31</v>
      </c>
      <c r="F3317" s="14">
        <v>1</v>
      </c>
      <c r="G3317" s="14" t="s">
        <v>59</v>
      </c>
      <c r="H3317" s="14">
        <v>1</v>
      </c>
      <c r="I3317" s="14" t="s">
        <v>37</v>
      </c>
      <c r="J3317" s="12" t="s">
        <v>388</v>
      </c>
      <c r="K3317" s="11" t="str">
        <f>VLOOKUP(Table7[[#This Row],[CID]],ALY,2,FALSE)</f>
        <v>Apostrophes</v>
      </c>
    </row>
    <row r="3318" spans="1:11" x14ac:dyDescent="0.2">
      <c r="A3318" s="8" t="str">
        <f>Table7[[#This Row],[Test No.]]&amp;Table7[[#This Row],[Section]]&amp;Table7[[#This Row],[Q. No.]]</f>
        <v>P45E17</v>
      </c>
      <c r="B3318" s="8"/>
      <c r="C3318" s="15" t="s">
        <v>105</v>
      </c>
      <c r="D3318" s="6">
        <v>17</v>
      </c>
      <c r="E3318" s="6" t="s">
        <v>31</v>
      </c>
      <c r="F3318" s="14">
        <v>2</v>
      </c>
      <c r="G3318" s="13" t="s">
        <v>57</v>
      </c>
      <c r="H3318" s="10">
        <v>6</v>
      </c>
      <c r="I3318" s="13" t="s">
        <v>42</v>
      </c>
      <c r="J3318" s="12" t="s">
        <v>523</v>
      </c>
      <c r="K3318" s="11" t="str">
        <f>VLOOKUP(Table7[[#This Row],[CID]],ALY,2,FALSE)</f>
        <v>Avoiding Ambiguity &amp; Redundancy</v>
      </c>
    </row>
    <row r="3319" spans="1:11" x14ac:dyDescent="0.2">
      <c r="A3319" s="8" t="str">
        <f>Table7[[#This Row],[Test No.]]&amp;Table7[[#This Row],[Section]]&amp;Table7[[#This Row],[Q. No.]]</f>
        <v>P45E18</v>
      </c>
      <c r="B3319" s="8"/>
      <c r="C3319" s="15" t="s">
        <v>105</v>
      </c>
      <c r="D3319" s="6">
        <v>18</v>
      </c>
      <c r="E3319" s="6" t="s">
        <v>31</v>
      </c>
      <c r="F3319" s="14">
        <v>2</v>
      </c>
      <c r="G3319" s="13" t="s">
        <v>57</v>
      </c>
      <c r="H3319" s="10">
        <v>6</v>
      </c>
      <c r="I3319" s="13" t="s">
        <v>42</v>
      </c>
      <c r="J3319" s="12" t="s">
        <v>522</v>
      </c>
      <c r="K3319" s="11" t="str">
        <f>VLOOKUP(Table7[[#This Row],[CID]],ALY,2,FALSE)</f>
        <v>Effectiveness</v>
      </c>
    </row>
    <row r="3320" spans="1:11" x14ac:dyDescent="0.2">
      <c r="A3320" s="8" t="str">
        <f>Table7[[#This Row],[Test No.]]&amp;Table7[[#This Row],[Section]]&amp;Table7[[#This Row],[Q. No.]]</f>
        <v>P45E19</v>
      </c>
      <c r="B3320" s="8"/>
      <c r="C3320" s="15" t="s">
        <v>105</v>
      </c>
      <c r="D3320" s="6">
        <v>19</v>
      </c>
      <c r="E3320" s="6" t="s">
        <v>31</v>
      </c>
      <c r="F3320" s="14">
        <v>1</v>
      </c>
      <c r="G3320" s="14" t="s">
        <v>59</v>
      </c>
      <c r="H3320" s="14">
        <v>1</v>
      </c>
      <c r="I3320" s="14" t="s">
        <v>37</v>
      </c>
      <c r="J3320" s="12" t="s">
        <v>389</v>
      </c>
      <c r="K3320" s="11" t="str">
        <f>VLOOKUP(Table7[[#This Row],[CID]],ALY,2,FALSE)</f>
        <v>Colons</v>
      </c>
    </row>
    <row r="3321" spans="1:11" x14ac:dyDescent="0.2">
      <c r="A3321" s="8" t="str">
        <f>Table7[[#This Row],[Test No.]]&amp;Table7[[#This Row],[Section]]&amp;Table7[[#This Row],[Q. No.]]</f>
        <v>P45E20</v>
      </c>
      <c r="B3321" s="8"/>
      <c r="C3321" s="15" t="s">
        <v>105</v>
      </c>
      <c r="D3321" s="6">
        <v>20</v>
      </c>
      <c r="E3321" s="6" t="s">
        <v>31</v>
      </c>
      <c r="F3321" s="14">
        <v>1</v>
      </c>
      <c r="G3321" s="14" t="s">
        <v>59</v>
      </c>
      <c r="H3321" s="14">
        <v>1</v>
      </c>
      <c r="I3321" s="14" t="s">
        <v>37</v>
      </c>
      <c r="J3321" s="12" t="s">
        <v>387</v>
      </c>
      <c r="K3321" s="11" t="str">
        <f>VLOOKUP(Table7[[#This Row],[CID]],ALY,2,FALSE)</f>
        <v>Commas</v>
      </c>
    </row>
    <row r="3322" spans="1:11" x14ac:dyDescent="0.2">
      <c r="A3322" s="8" t="str">
        <f>Table7[[#This Row],[Test No.]]&amp;Table7[[#This Row],[Section]]&amp;Table7[[#This Row],[Q. No.]]</f>
        <v>P45E21</v>
      </c>
      <c r="B3322" s="8"/>
      <c r="C3322" s="15" t="s">
        <v>105</v>
      </c>
      <c r="D3322" s="6">
        <v>21</v>
      </c>
      <c r="E3322" s="6" t="s">
        <v>31</v>
      </c>
      <c r="F3322" s="14">
        <v>1</v>
      </c>
      <c r="G3322" s="14" t="s">
        <v>59</v>
      </c>
      <c r="H3322" s="14">
        <v>1</v>
      </c>
      <c r="I3322" s="14" t="s">
        <v>37</v>
      </c>
      <c r="J3322" s="12" t="s">
        <v>387</v>
      </c>
      <c r="K3322" s="11" t="str">
        <f>VLOOKUP(Table7[[#This Row],[CID]],ALY,2,FALSE)</f>
        <v>Commas</v>
      </c>
    </row>
    <row r="3323" spans="1:11" x14ac:dyDescent="0.2">
      <c r="A3323" s="8" t="str">
        <f>Table7[[#This Row],[Test No.]]&amp;Table7[[#This Row],[Section]]&amp;Table7[[#This Row],[Q. No.]]</f>
        <v>P45E22</v>
      </c>
      <c r="B3323" s="8"/>
      <c r="C3323" s="15" t="s">
        <v>105</v>
      </c>
      <c r="D3323" s="6">
        <v>22</v>
      </c>
      <c r="E3323" s="6" t="s">
        <v>31</v>
      </c>
      <c r="F3323" s="14">
        <v>2</v>
      </c>
      <c r="G3323" s="13" t="s">
        <v>57</v>
      </c>
      <c r="H3323" s="10">
        <v>4</v>
      </c>
      <c r="I3323" s="13" t="s">
        <v>40</v>
      </c>
      <c r="J3323" s="12" t="s">
        <v>516</v>
      </c>
      <c r="K3323" s="11" t="str">
        <f>VLOOKUP(Table7[[#This Row],[CID]],ALY,2,FALSE)</f>
        <v>Transitions &amp; Topic Sentences</v>
      </c>
    </row>
    <row r="3324" spans="1:11" x14ac:dyDescent="0.2">
      <c r="A3324" s="8" t="str">
        <f>Table7[[#This Row],[Test No.]]&amp;Table7[[#This Row],[Section]]&amp;Table7[[#This Row],[Q. No.]]</f>
        <v>P45E23</v>
      </c>
      <c r="B3324" s="8"/>
      <c r="C3324" s="15" t="s">
        <v>105</v>
      </c>
      <c r="D3324" s="6">
        <v>23</v>
      </c>
      <c r="E3324" s="6" t="s">
        <v>31</v>
      </c>
      <c r="F3324" s="14">
        <v>2</v>
      </c>
      <c r="G3324" s="13" t="s">
        <v>57</v>
      </c>
      <c r="H3324" s="10">
        <v>6</v>
      </c>
      <c r="I3324" s="13" t="s">
        <v>42</v>
      </c>
      <c r="J3324" s="12" t="s">
        <v>521</v>
      </c>
      <c r="K3324" s="11" t="str">
        <f>VLOOKUP(Table7[[#This Row],[CID]],ALY,2,FALSE)</f>
        <v>Word Choice</v>
      </c>
    </row>
    <row r="3325" spans="1:11" x14ac:dyDescent="0.2">
      <c r="A3325" s="8" t="str">
        <f>Table7[[#This Row],[Test No.]]&amp;Table7[[#This Row],[Section]]&amp;Table7[[#This Row],[Q. No.]]</f>
        <v>P45E24</v>
      </c>
      <c r="B3325" s="8"/>
      <c r="C3325" s="15" t="s">
        <v>105</v>
      </c>
      <c r="D3325" s="6">
        <v>24</v>
      </c>
      <c r="E3325" s="6" t="s">
        <v>31</v>
      </c>
      <c r="F3325" s="14">
        <v>1</v>
      </c>
      <c r="G3325" s="14" t="s">
        <v>59</v>
      </c>
      <c r="H3325" s="14">
        <v>1</v>
      </c>
      <c r="I3325" s="14" t="s">
        <v>37</v>
      </c>
      <c r="J3325" s="12" t="s">
        <v>388</v>
      </c>
      <c r="K3325" s="11" t="str">
        <f>VLOOKUP(Table7[[#This Row],[CID]],ALY,2,FALSE)</f>
        <v>Apostrophes</v>
      </c>
    </row>
    <row r="3326" spans="1:11" x14ac:dyDescent="0.2">
      <c r="A3326" s="8" t="str">
        <f>Table7[[#This Row],[Test No.]]&amp;Table7[[#This Row],[Section]]&amp;Table7[[#This Row],[Q. No.]]</f>
        <v>P45E25</v>
      </c>
      <c r="B3326" s="8"/>
      <c r="C3326" s="15" t="s">
        <v>105</v>
      </c>
      <c r="D3326" s="6">
        <v>25</v>
      </c>
      <c r="E3326" s="6" t="s">
        <v>31</v>
      </c>
      <c r="F3326" s="14">
        <v>2</v>
      </c>
      <c r="G3326" s="13" t="s">
        <v>57</v>
      </c>
      <c r="H3326" s="10">
        <v>4</v>
      </c>
      <c r="I3326" s="13" t="s">
        <v>40</v>
      </c>
      <c r="J3326" s="12" t="s">
        <v>514</v>
      </c>
      <c r="K3326" s="11" t="str">
        <f>VLOOKUP(Table7[[#This Row],[CID]],ALY,2,FALSE)</f>
        <v>Relation to Paragraph/Essay</v>
      </c>
    </row>
    <row r="3327" spans="1:11" x14ac:dyDescent="0.2">
      <c r="A3327" s="8" t="str">
        <f>Table7[[#This Row],[Test No.]]&amp;Table7[[#This Row],[Section]]&amp;Table7[[#This Row],[Q. No.]]</f>
        <v>P45E26</v>
      </c>
      <c r="B3327" s="8"/>
      <c r="C3327" s="15" t="s">
        <v>105</v>
      </c>
      <c r="D3327" s="6">
        <v>26</v>
      </c>
      <c r="E3327" s="6" t="s">
        <v>31</v>
      </c>
      <c r="F3327" s="14">
        <v>1</v>
      </c>
      <c r="G3327" s="14" t="s">
        <v>59</v>
      </c>
      <c r="H3327" s="10">
        <v>2</v>
      </c>
      <c r="I3327" s="13" t="s">
        <v>38</v>
      </c>
      <c r="J3327" s="12" t="s">
        <v>397</v>
      </c>
      <c r="K3327" s="11" t="str">
        <f>VLOOKUP(Table7[[#This Row],[CID]],ALY,2,FALSE)</f>
        <v>Word Choice</v>
      </c>
    </row>
    <row r="3328" spans="1:11" x14ac:dyDescent="0.2">
      <c r="A3328" s="8" t="str">
        <f>Table7[[#This Row],[Test No.]]&amp;Table7[[#This Row],[Section]]&amp;Table7[[#This Row],[Q. No.]]</f>
        <v>P45E27</v>
      </c>
      <c r="B3328" s="8"/>
      <c r="C3328" s="15" t="s">
        <v>105</v>
      </c>
      <c r="D3328" s="6">
        <v>27</v>
      </c>
      <c r="E3328" s="6" t="s">
        <v>31</v>
      </c>
      <c r="F3328" s="14">
        <v>1</v>
      </c>
      <c r="G3328" s="14" t="s">
        <v>59</v>
      </c>
      <c r="H3328" s="10">
        <v>3</v>
      </c>
      <c r="I3328" s="13" t="s">
        <v>39</v>
      </c>
      <c r="J3328" s="12" t="s">
        <v>401</v>
      </c>
      <c r="K3328" s="11" t="str">
        <f>VLOOKUP(Table7[[#This Row],[CID]],ALY,2,FALSE)</f>
        <v>Parallel Construction</v>
      </c>
    </row>
    <row r="3329" spans="1:11" x14ac:dyDescent="0.2">
      <c r="A3329" s="8" t="str">
        <f>Table7[[#This Row],[Test No.]]&amp;Table7[[#This Row],[Section]]&amp;Table7[[#This Row],[Q. No.]]</f>
        <v>P45E28</v>
      </c>
      <c r="B3329" s="8"/>
      <c r="C3329" s="15" t="s">
        <v>105</v>
      </c>
      <c r="D3329" s="6">
        <v>28</v>
      </c>
      <c r="E3329" s="6" t="s">
        <v>31</v>
      </c>
      <c r="F3329" s="14">
        <v>2</v>
      </c>
      <c r="G3329" s="13" t="s">
        <v>57</v>
      </c>
      <c r="H3329" s="10">
        <v>5</v>
      </c>
      <c r="I3329" s="13" t="s">
        <v>41</v>
      </c>
      <c r="J3329" s="12" t="s">
        <v>520</v>
      </c>
      <c r="K3329" s="11" t="str">
        <f>VLOOKUP(Table7[[#This Row],[CID]],ALY,2,FALSE)</f>
        <v>Reorganization</v>
      </c>
    </row>
    <row r="3330" spans="1:11" x14ac:dyDescent="0.2">
      <c r="A3330" s="8" t="str">
        <f>Table7[[#This Row],[Test No.]]&amp;Table7[[#This Row],[Section]]&amp;Table7[[#This Row],[Q. No.]]</f>
        <v>P45E29</v>
      </c>
      <c r="B3330" s="8"/>
      <c r="C3330" s="15" t="s">
        <v>105</v>
      </c>
      <c r="D3330" s="6">
        <v>29</v>
      </c>
      <c r="E3330" s="6" t="s">
        <v>31</v>
      </c>
      <c r="F3330" s="14">
        <v>1</v>
      </c>
      <c r="G3330" s="14" t="s">
        <v>59</v>
      </c>
      <c r="H3330" s="10">
        <v>2</v>
      </c>
      <c r="I3330" s="13" t="s">
        <v>38</v>
      </c>
      <c r="J3330" s="12" t="s">
        <v>393</v>
      </c>
      <c r="K3330" s="11" t="str">
        <f>VLOOKUP(Table7[[#This Row],[CID]],ALY,2,FALSE)</f>
        <v>SVA</v>
      </c>
    </row>
    <row r="3331" spans="1:11" x14ac:dyDescent="0.2">
      <c r="A3331" s="8" t="str">
        <f>Table7[[#This Row],[Test No.]]&amp;Table7[[#This Row],[Section]]&amp;Table7[[#This Row],[Q. No.]]</f>
        <v>P45E30</v>
      </c>
      <c r="B3331" s="8"/>
      <c r="C3331" s="15" t="s">
        <v>105</v>
      </c>
      <c r="D3331" s="6">
        <v>30</v>
      </c>
      <c r="E3331" s="6" t="s">
        <v>31</v>
      </c>
      <c r="F3331" s="14">
        <v>2</v>
      </c>
      <c r="G3331" s="13" t="s">
        <v>57</v>
      </c>
      <c r="H3331" s="10">
        <v>6</v>
      </c>
      <c r="I3331" s="13" t="s">
        <v>42</v>
      </c>
      <c r="J3331" s="12" t="s">
        <v>522</v>
      </c>
      <c r="K3331" s="11" t="str">
        <f>VLOOKUP(Table7[[#This Row],[CID]],ALY,2,FALSE)</f>
        <v>Effectiveness</v>
      </c>
    </row>
    <row r="3332" spans="1:11" x14ac:dyDescent="0.2">
      <c r="A3332" s="8" t="str">
        <f>Table7[[#This Row],[Test No.]]&amp;Table7[[#This Row],[Section]]&amp;Table7[[#This Row],[Q. No.]]</f>
        <v>P45E31</v>
      </c>
      <c r="B3332" s="8"/>
      <c r="C3332" s="15" t="s">
        <v>105</v>
      </c>
      <c r="D3332" s="6">
        <v>31</v>
      </c>
      <c r="E3332" s="6" t="s">
        <v>31</v>
      </c>
      <c r="F3332" s="14">
        <v>2</v>
      </c>
      <c r="G3332" s="13" t="s">
        <v>57</v>
      </c>
      <c r="H3332" s="10">
        <v>6</v>
      </c>
      <c r="I3332" s="13" t="s">
        <v>42</v>
      </c>
      <c r="J3332" s="12" t="s">
        <v>523</v>
      </c>
      <c r="K3332" s="11" t="str">
        <f>VLOOKUP(Table7[[#This Row],[CID]],ALY,2,FALSE)</f>
        <v>Avoiding Ambiguity &amp; Redundancy</v>
      </c>
    </row>
    <row r="3333" spans="1:11" x14ac:dyDescent="0.2">
      <c r="A3333" s="8" t="str">
        <f>Table7[[#This Row],[Test No.]]&amp;Table7[[#This Row],[Section]]&amp;Table7[[#This Row],[Q. No.]]</f>
        <v>P45E32</v>
      </c>
      <c r="B3333" s="8"/>
      <c r="C3333" s="15" t="s">
        <v>105</v>
      </c>
      <c r="D3333" s="6">
        <v>32</v>
      </c>
      <c r="E3333" s="6" t="s">
        <v>31</v>
      </c>
      <c r="F3333" s="14">
        <v>1</v>
      </c>
      <c r="G3333" s="14" t="s">
        <v>59</v>
      </c>
      <c r="H3333" s="14">
        <v>1</v>
      </c>
      <c r="I3333" s="14" t="s">
        <v>37</v>
      </c>
      <c r="J3333" s="12" t="s">
        <v>387</v>
      </c>
      <c r="K3333" s="11" t="str">
        <f>VLOOKUP(Table7[[#This Row],[CID]],ALY,2,FALSE)</f>
        <v>Commas</v>
      </c>
    </row>
    <row r="3334" spans="1:11" x14ac:dyDescent="0.2">
      <c r="A3334" s="8" t="str">
        <f>Table7[[#This Row],[Test No.]]&amp;Table7[[#This Row],[Section]]&amp;Table7[[#This Row],[Q. No.]]</f>
        <v>P45E33</v>
      </c>
      <c r="B3334" s="8"/>
      <c r="C3334" s="15" t="s">
        <v>105</v>
      </c>
      <c r="D3334" s="6">
        <v>33</v>
      </c>
      <c r="E3334" s="6" t="s">
        <v>31</v>
      </c>
      <c r="F3334" s="14">
        <v>1</v>
      </c>
      <c r="G3334" s="14" t="s">
        <v>59</v>
      </c>
      <c r="H3334" s="10">
        <v>3</v>
      </c>
      <c r="I3334" s="13" t="s">
        <v>39</v>
      </c>
      <c r="J3334" s="12" t="s">
        <v>399</v>
      </c>
      <c r="K3334" s="11" t="str">
        <f>VLOOKUP(Table7[[#This Row],[CID]],ALY,2,FALSE)</f>
        <v>Sentence Fragment</v>
      </c>
    </row>
    <row r="3335" spans="1:11" x14ac:dyDescent="0.2">
      <c r="A3335" s="8" t="str">
        <f>Table7[[#This Row],[Test No.]]&amp;Table7[[#This Row],[Section]]&amp;Table7[[#This Row],[Q. No.]]</f>
        <v>P45E34</v>
      </c>
      <c r="B3335" s="8"/>
      <c r="C3335" s="15" t="s">
        <v>105</v>
      </c>
      <c r="D3335" s="6">
        <v>34</v>
      </c>
      <c r="E3335" s="6" t="s">
        <v>31</v>
      </c>
      <c r="F3335" s="14">
        <v>1</v>
      </c>
      <c r="G3335" s="14" t="s">
        <v>59</v>
      </c>
      <c r="H3335" s="10">
        <v>2</v>
      </c>
      <c r="I3335" s="13" t="s">
        <v>38</v>
      </c>
      <c r="J3335" s="12" t="s">
        <v>395</v>
      </c>
      <c r="K3335" s="11" t="str">
        <f>VLOOKUP(Table7[[#This Row],[CID]],ALY,2,FALSE)</f>
        <v>Verb Forms/Tense Agreement</v>
      </c>
    </row>
    <row r="3336" spans="1:11" x14ac:dyDescent="0.2">
      <c r="A3336" s="8" t="str">
        <f>Table7[[#This Row],[Test No.]]&amp;Table7[[#This Row],[Section]]&amp;Table7[[#This Row],[Q. No.]]</f>
        <v>P45E35</v>
      </c>
      <c r="B3336" s="8"/>
      <c r="C3336" s="15" t="s">
        <v>105</v>
      </c>
      <c r="D3336" s="6">
        <v>35</v>
      </c>
      <c r="E3336" s="6" t="s">
        <v>31</v>
      </c>
      <c r="F3336" s="14">
        <v>1</v>
      </c>
      <c r="G3336" s="14" t="s">
        <v>59</v>
      </c>
      <c r="H3336" s="10">
        <v>2</v>
      </c>
      <c r="I3336" s="13" t="s">
        <v>38</v>
      </c>
      <c r="J3336" s="12" t="s">
        <v>395</v>
      </c>
      <c r="K3336" s="11" t="str">
        <f>VLOOKUP(Table7[[#This Row],[CID]],ALY,2,FALSE)</f>
        <v>Verb Forms/Tense Agreement</v>
      </c>
    </row>
    <row r="3337" spans="1:11" x14ac:dyDescent="0.2">
      <c r="A3337" s="8" t="str">
        <f>Table7[[#This Row],[Test No.]]&amp;Table7[[#This Row],[Section]]&amp;Table7[[#This Row],[Q. No.]]</f>
        <v>P45E36</v>
      </c>
      <c r="B3337" s="8"/>
      <c r="C3337" s="15" t="s">
        <v>105</v>
      </c>
      <c r="D3337" s="6">
        <v>36</v>
      </c>
      <c r="E3337" s="6" t="s">
        <v>31</v>
      </c>
      <c r="F3337" s="14">
        <v>2</v>
      </c>
      <c r="G3337" s="13" t="s">
        <v>57</v>
      </c>
      <c r="H3337" s="10">
        <v>6</v>
      </c>
      <c r="I3337" s="13" t="s">
        <v>42</v>
      </c>
      <c r="J3337" s="12" t="s">
        <v>523</v>
      </c>
      <c r="K3337" s="11" t="str">
        <f>VLOOKUP(Table7[[#This Row],[CID]],ALY,2,FALSE)</f>
        <v>Avoiding Ambiguity &amp; Redundancy</v>
      </c>
    </row>
    <row r="3338" spans="1:11" x14ac:dyDescent="0.2">
      <c r="A3338" s="8" t="str">
        <f>Table7[[#This Row],[Test No.]]&amp;Table7[[#This Row],[Section]]&amp;Table7[[#This Row],[Q. No.]]</f>
        <v>P45E37</v>
      </c>
      <c r="B3338" s="8"/>
      <c r="C3338" s="15" t="s">
        <v>105</v>
      </c>
      <c r="D3338" s="6">
        <v>37</v>
      </c>
      <c r="E3338" s="6" t="s">
        <v>31</v>
      </c>
      <c r="F3338" s="14">
        <v>2</v>
      </c>
      <c r="G3338" s="13" t="s">
        <v>57</v>
      </c>
      <c r="H3338" s="10">
        <v>6</v>
      </c>
      <c r="I3338" s="13" t="s">
        <v>42</v>
      </c>
      <c r="J3338" s="12" t="s">
        <v>522</v>
      </c>
      <c r="K3338" s="11" t="str">
        <f>VLOOKUP(Table7[[#This Row],[CID]],ALY,2,FALSE)</f>
        <v>Effectiveness</v>
      </c>
    </row>
    <row r="3339" spans="1:11" x14ac:dyDescent="0.2">
      <c r="A3339" s="8" t="str">
        <f>Table7[[#This Row],[Test No.]]&amp;Table7[[#This Row],[Section]]&amp;Table7[[#This Row],[Q. No.]]</f>
        <v>P45E38</v>
      </c>
      <c r="B3339" s="8"/>
      <c r="C3339" s="15" t="s">
        <v>105</v>
      </c>
      <c r="D3339" s="6">
        <v>38</v>
      </c>
      <c r="E3339" s="6" t="s">
        <v>31</v>
      </c>
      <c r="F3339" s="14">
        <v>2</v>
      </c>
      <c r="G3339" s="13" t="s">
        <v>57</v>
      </c>
      <c r="H3339" s="10">
        <v>6</v>
      </c>
      <c r="I3339" s="13" t="s">
        <v>42</v>
      </c>
      <c r="J3339" s="12" t="s">
        <v>521</v>
      </c>
      <c r="K3339" s="11" t="str">
        <f>VLOOKUP(Table7[[#This Row],[CID]],ALY,2,FALSE)</f>
        <v>Word Choice</v>
      </c>
    </row>
    <row r="3340" spans="1:11" x14ac:dyDescent="0.2">
      <c r="A3340" s="8" t="str">
        <f>Table7[[#This Row],[Test No.]]&amp;Table7[[#This Row],[Section]]&amp;Table7[[#This Row],[Q. No.]]</f>
        <v>P45E39</v>
      </c>
      <c r="B3340" s="8"/>
      <c r="C3340" s="15" t="s">
        <v>105</v>
      </c>
      <c r="D3340" s="6">
        <v>39</v>
      </c>
      <c r="E3340" s="6" t="s">
        <v>31</v>
      </c>
      <c r="F3340" s="14">
        <v>1</v>
      </c>
      <c r="G3340" s="14" t="s">
        <v>59</v>
      </c>
      <c r="H3340" s="14">
        <v>1</v>
      </c>
      <c r="I3340" s="14" t="s">
        <v>37</v>
      </c>
      <c r="J3340" s="12" t="s">
        <v>387</v>
      </c>
      <c r="K3340" s="11" t="str">
        <f>VLOOKUP(Table7[[#This Row],[CID]],ALY,2,FALSE)</f>
        <v>Commas</v>
      </c>
    </row>
    <row r="3341" spans="1:11" x14ac:dyDescent="0.2">
      <c r="A3341" s="8" t="str">
        <f>Table7[[#This Row],[Test No.]]&amp;Table7[[#This Row],[Section]]&amp;Table7[[#This Row],[Q. No.]]</f>
        <v>P45E40</v>
      </c>
      <c r="B3341" s="8"/>
      <c r="C3341" s="15" t="s">
        <v>105</v>
      </c>
      <c r="D3341" s="6">
        <v>40</v>
      </c>
      <c r="E3341" s="6" t="s">
        <v>31</v>
      </c>
      <c r="F3341" s="14">
        <v>1</v>
      </c>
      <c r="G3341" s="14" t="s">
        <v>59</v>
      </c>
      <c r="H3341" s="14">
        <v>1</v>
      </c>
      <c r="I3341" s="14" t="s">
        <v>37</v>
      </c>
      <c r="J3341" s="12" t="s">
        <v>388</v>
      </c>
      <c r="K3341" s="11" t="str">
        <f>VLOOKUP(Table7[[#This Row],[CID]],ALY,2,FALSE)</f>
        <v>Apostrophes</v>
      </c>
    </row>
    <row r="3342" spans="1:11" x14ac:dyDescent="0.2">
      <c r="A3342" s="8" t="str">
        <f>Table7[[#This Row],[Test No.]]&amp;Table7[[#This Row],[Section]]&amp;Table7[[#This Row],[Q. No.]]</f>
        <v>P45E41</v>
      </c>
      <c r="B3342" s="8"/>
      <c r="C3342" s="15" t="s">
        <v>105</v>
      </c>
      <c r="D3342" s="6">
        <v>41</v>
      </c>
      <c r="E3342" s="6" t="s">
        <v>31</v>
      </c>
      <c r="F3342" s="14">
        <v>2</v>
      </c>
      <c r="G3342" s="13" t="s">
        <v>57</v>
      </c>
      <c r="H3342" s="10">
        <v>4</v>
      </c>
      <c r="I3342" s="13" t="s">
        <v>40</v>
      </c>
      <c r="J3342" s="12" t="s">
        <v>512</v>
      </c>
      <c r="K3342" s="11" t="str">
        <f>VLOOKUP(Table7[[#This Row],[CID]],ALY,2,FALSE)</f>
        <v>Additional Detail &amp; Evidence</v>
      </c>
    </row>
    <row r="3343" spans="1:11" x14ac:dyDescent="0.2">
      <c r="A3343" s="8" t="str">
        <f>Table7[[#This Row],[Test No.]]&amp;Table7[[#This Row],[Section]]&amp;Table7[[#This Row],[Q. No.]]</f>
        <v>P45E42</v>
      </c>
      <c r="B3343" s="8"/>
      <c r="C3343" s="15" t="s">
        <v>105</v>
      </c>
      <c r="D3343" s="6">
        <v>42</v>
      </c>
      <c r="E3343" s="6" t="s">
        <v>31</v>
      </c>
      <c r="F3343" s="14">
        <v>1</v>
      </c>
      <c r="G3343" s="14" t="s">
        <v>59</v>
      </c>
      <c r="H3343" s="10">
        <v>2</v>
      </c>
      <c r="I3343" s="13" t="s">
        <v>38</v>
      </c>
      <c r="J3343" s="12" t="s">
        <v>393</v>
      </c>
      <c r="K3343" s="11" t="str">
        <f>VLOOKUP(Table7[[#This Row],[CID]],ALY,2,FALSE)</f>
        <v>SVA</v>
      </c>
    </row>
    <row r="3344" spans="1:11" x14ac:dyDescent="0.2">
      <c r="A3344" s="8" t="str">
        <f>Table7[[#This Row],[Test No.]]&amp;Table7[[#This Row],[Section]]&amp;Table7[[#This Row],[Q. No.]]</f>
        <v>P45E43</v>
      </c>
      <c r="B3344" s="8"/>
      <c r="C3344" s="15" t="s">
        <v>105</v>
      </c>
      <c r="D3344" s="6">
        <v>43</v>
      </c>
      <c r="E3344" s="6" t="s">
        <v>31</v>
      </c>
      <c r="F3344" s="14">
        <v>2</v>
      </c>
      <c r="G3344" s="13" t="s">
        <v>57</v>
      </c>
      <c r="H3344" s="10">
        <v>6</v>
      </c>
      <c r="I3344" s="13" t="s">
        <v>42</v>
      </c>
      <c r="J3344" s="12" t="s">
        <v>522</v>
      </c>
      <c r="K3344" s="11" t="str">
        <f>VLOOKUP(Table7[[#This Row],[CID]],ALY,2,FALSE)</f>
        <v>Effectiveness</v>
      </c>
    </row>
    <row r="3345" spans="1:11" x14ac:dyDescent="0.2">
      <c r="A3345" s="8" t="str">
        <f>Table7[[#This Row],[Test No.]]&amp;Table7[[#This Row],[Section]]&amp;Table7[[#This Row],[Q. No.]]</f>
        <v>P45E44</v>
      </c>
      <c r="B3345" s="8"/>
      <c r="C3345" s="15" t="s">
        <v>105</v>
      </c>
      <c r="D3345" s="6">
        <v>44</v>
      </c>
      <c r="E3345" s="6" t="s">
        <v>31</v>
      </c>
      <c r="F3345" s="14">
        <v>2</v>
      </c>
      <c r="G3345" s="13" t="s">
        <v>57</v>
      </c>
      <c r="H3345" s="10">
        <v>4</v>
      </c>
      <c r="I3345" s="13" t="s">
        <v>40</v>
      </c>
      <c r="J3345" s="12" t="s">
        <v>516</v>
      </c>
      <c r="K3345" s="11" t="str">
        <f>VLOOKUP(Table7[[#This Row],[CID]],ALY,2,FALSE)</f>
        <v>Transitions &amp; Topic Sentences</v>
      </c>
    </row>
    <row r="3346" spans="1:11" x14ac:dyDescent="0.2">
      <c r="A3346" s="8" t="str">
        <f>Table7[[#This Row],[Test No.]]&amp;Table7[[#This Row],[Section]]&amp;Table7[[#This Row],[Q. No.]]</f>
        <v>P45E45</v>
      </c>
      <c r="B3346" s="8"/>
      <c r="C3346" s="15" t="s">
        <v>105</v>
      </c>
      <c r="D3346" s="6">
        <v>45</v>
      </c>
      <c r="E3346" s="6" t="s">
        <v>31</v>
      </c>
      <c r="F3346" s="14">
        <v>1</v>
      </c>
      <c r="G3346" s="14" t="s">
        <v>59</v>
      </c>
      <c r="H3346" s="14">
        <v>1</v>
      </c>
      <c r="I3346" s="14" t="s">
        <v>37</v>
      </c>
      <c r="J3346" s="12" t="s">
        <v>387</v>
      </c>
      <c r="K3346" s="11" t="str">
        <f>VLOOKUP(Table7[[#This Row],[CID]],ALY,2,FALSE)</f>
        <v>Commas</v>
      </c>
    </row>
    <row r="3347" spans="1:11" x14ac:dyDescent="0.2">
      <c r="A3347" s="8" t="str">
        <f>Table7[[#This Row],[Test No.]]&amp;Table7[[#This Row],[Section]]&amp;Table7[[#This Row],[Q. No.]]</f>
        <v>P45E46</v>
      </c>
      <c r="B3347" s="8"/>
      <c r="C3347" s="15" t="s">
        <v>105</v>
      </c>
      <c r="D3347" s="6">
        <v>46</v>
      </c>
      <c r="E3347" s="6" t="s">
        <v>31</v>
      </c>
      <c r="F3347" s="14">
        <v>1</v>
      </c>
      <c r="G3347" s="14" t="s">
        <v>59</v>
      </c>
      <c r="H3347" s="10">
        <v>2</v>
      </c>
      <c r="I3347" s="13" t="s">
        <v>38</v>
      </c>
      <c r="J3347" s="12" t="s">
        <v>397</v>
      </c>
      <c r="K3347" s="11" t="str">
        <f>VLOOKUP(Table7[[#This Row],[CID]],ALY,2,FALSE)</f>
        <v>Word Choice</v>
      </c>
    </row>
    <row r="3348" spans="1:11" x14ac:dyDescent="0.2">
      <c r="A3348" s="8" t="str">
        <f>Table7[[#This Row],[Test No.]]&amp;Table7[[#This Row],[Section]]&amp;Table7[[#This Row],[Q. No.]]</f>
        <v>P45E47</v>
      </c>
      <c r="B3348" s="8"/>
      <c r="C3348" s="15" t="s">
        <v>105</v>
      </c>
      <c r="D3348" s="6">
        <v>47</v>
      </c>
      <c r="E3348" s="6" t="s">
        <v>31</v>
      </c>
      <c r="F3348" s="14">
        <v>1</v>
      </c>
      <c r="G3348" s="14" t="s">
        <v>59</v>
      </c>
      <c r="H3348" s="10">
        <v>3</v>
      </c>
      <c r="I3348" s="13" t="s">
        <v>39</v>
      </c>
      <c r="J3348" s="12" t="s">
        <v>402</v>
      </c>
      <c r="K3348" s="11" t="str">
        <f>VLOOKUP(Table7[[#This Row],[CID]],ALY,2,FALSE)</f>
        <v>Faulty Modifier</v>
      </c>
    </row>
    <row r="3349" spans="1:11" x14ac:dyDescent="0.2">
      <c r="A3349" s="8" t="str">
        <f>Table7[[#This Row],[Test No.]]&amp;Table7[[#This Row],[Section]]&amp;Table7[[#This Row],[Q. No.]]</f>
        <v>P45E48</v>
      </c>
      <c r="B3349" s="8"/>
      <c r="C3349" s="15" t="s">
        <v>105</v>
      </c>
      <c r="D3349" s="6">
        <v>48</v>
      </c>
      <c r="E3349" s="6" t="s">
        <v>31</v>
      </c>
      <c r="F3349" s="14">
        <v>1</v>
      </c>
      <c r="G3349" s="14" t="s">
        <v>59</v>
      </c>
      <c r="H3349" s="10">
        <v>2</v>
      </c>
      <c r="I3349" s="13" t="s">
        <v>38</v>
      </c>
      <c r="J3349" s="12" t="s">
        <v>394</v>
      </c>
      <c r="K3349" s="11" t="str">
        <f>VLOOKUP(Table7[[#This Row],[CID]],ALY,2,FALSE)</f>
        <v>Pronouns</v>
      </c>
    </row>
    <row r="3350" spans="1:11" x14ac:dyDescent="0.2">
      <c r="A3350" s="8" t="str">
        <f>Table7[[#This Row],[Test No.]]&amp;Table7[[#This Row],[Section]]&amp;Table7[[#This Row],[Q. No.]]</f>
        <v>P45E49</v>
      </c>
      <c r="B3350" s="8"/>
      <c r="C3350" s="15" t="s">
        <v>105</v>
      </c>
      <c r="D3350" s="6">
        <v>49</v>
      </c>
      <c r="E3350" s="6" t="s">
        <v>31</v>
      </c>
      <c r="F3350" s="14">
        <v>1</v>
      </c>
      <c r="G3350" s="14" t="s">
        <v>59</v>
      </c>
      <c r="H3350" s="14">
        <v>1</v>
      </c>
      <c r="I3350" s="14" t="s">
        <v>37</v>
      </c>
      <c r="J3350" s="12" t="s">
        <v>388</v>
      </c>
      <c r="K3350" s="11" t="str">
        <f>VLOOKUP(Table7[[#This Row],[CID]],ALY,2,FALSE)</f>
        <v>Apostrophes</v>
      </c>
    </row>
    <row r="3351" spans="1:11" x14ac:dyDescent="0.2">
      <c r="A3351" s="8" t="str">
        <f>Table7[[#This Row],[Test No.]]&amp;Table7[[#This Row],[Section]]&amp;Table7[[#This Row],[Q. No.]]</f>
        <v>P45E50</v>
      </c>
      <c r="B3351" s="8"/>
      <c r="C3351" s="15" t="s">
        <v>105</v>
      </c>
      <c r="D3351" s="6">
        <v>50</v>
      </c>
      <c r="E3351" s="6" t="s">
        <v>31</v>
      </c>
      <c r="F3351" s="14">
        <v>2</v>
      </c>
      <c r="G3351" s="13" t="s">
        <v>57</v>
      </c>
      <c r="H3351" s="10">
        <v>6</v>
      </c>
      <c r="I3351" s="13" t="s">
        <v>42</v>
      </c>
      <c r="J3351" s="12" t="s">
        <v>522</v>
      </c>
      <c r="K3351" s="11" t="str">
        <f>VLOOKUP(Table7[[#This Row],[CID]],ALY,2,FALSE)</f>
        <v>Effectiveness</v>
      </c>
    </row>
    <row r="3352" spans="1:11" x14ac:dyDescent="0.2">
      <c r="A3352" s="8" t="str">
        <f>Table7[[#This Row],[Test No.]]&amp;Table7[[#This Row],[Section]]&amp;Table7[[#This Row],[Q. No.]]</f>
        <v>P45E51</v>
      </c>
      <c r="B3352" s="8"/>
      <c r="C3352" s="15" t="s">
        <v>105</v>
      </c>
      <c r="D3352" s="6">
        <v>51</v>
      </c>
      <c r="E3352" s="6" t="s">
        <v>31</v>
      </c>
      <c r="F3352" s="14">
        <v>2</v>
      </c>
      <c r="G3352" s="13" t="s">
        <v>57</v>
      </c>
      <c r="H3352" s="10">
        <v>6</v>
      </c>
      <c r="I3352" s="13" t="s">
        <v>42</v>
      </c>
      <c r="J3352" s="12" t="s">
        <v>521</v>
      </c>
      <c r="K3352" s="11" t="str">
        <f>VLOOKUP(Table7[[#This Row],[CID]],ALY,2,FALSE)</f>
        <v>Word Choice</v>
      </c>
    </row>
    <row r="3353" spans="1:11" x14ac:dyDescent="0.2">
      <c r="A3353" s="8" t="str">
        <f>Table7[[#This Row],[Test No.]]&amp;Table7[[#This Row],[Section]]&amp;Table7[[#This Row],[Q. No.]]</f>
        <v>P45E52</v>
      </c>
      <c r="B3353" s="8"/>
      <c r="C3353" s="15" t="s">
        <v>105</v>
      </c>
      <c r="D3353" s="6">
        <v>52</v>
      </c>
      <c r="E3353" s="6" t="s">
        <v>31</v>
      </c>
      <c r="F3353" s="14">
        <v>1</v>
      </c>
      <c r="G3353" s="14" t="s">
        <v>59</v>
      </c>
      <c r="H3353" s="14">
        <v>1</v>
      </c>
      <c r="I3353" s="14" t="s">
        <v>37</v>
      </c>
      <c r="J3353" s="12" t="s">
        <v>387</v>
      </c>
      <c r="K3353" s="11" t="str">
        <f>VLOOKUP(Table7[[#This Row],[CID]],ALY,2,FALSE)</f>
        <v>Commas</v>
      </c>
    </row>
    <row r="3354" spans="1:11" x14ac:dyDescent="0.2">
      <c r="A3354" s="8" t="str">
        <f>Table7[[#This Row],[Test No.]]&amp;Table7[[#This Row],[Section]]&amp;Table7[[#This Row],[Q. No.]]</f>
        <v>P45E53</v>
      </c>
      <c r="B3354" s="8"/>
      <c r="C3354" s="15" t="s">
        <v>105</v>
      </c>
      <c r="D3354" s="6">
        <v>53</v>
      </c>
      <c r="E3354" s="6" t="s">
        <v>31</v>
      </c>
      <c r="F3354" s="14">
        <v>1</v>
      </c>
      <c r="G3354" s="14" t="s">
        <v>59</v>
      </c>
      <c r="H3354" s="14">
        <v>1</v>
      </c>
      <c r="I3354" s="14" t="s">
        <v>37</v>
      </c>
      <c r="J3354" s="12" t="s">
        <v>389</v>
      </c>
      <c r="K3354" s="11" t="str">
        <f>VLOOKUP(Table7[[#This Row],[CID]],ALY,2,FALSE)</f>
        <v>Colons</v>
      </c>
    </row>
    <row r="3355" spans="1:11" x14ac:dyDescent="0.2">
      <c r="A3355" s="8" t="str">
        <f>Table7[[#This Row],[Test No.]]&amp;Table7[[#This Row],[Section]]&amp;Table7[[#This Row],[Q. No.]]</f>
        <v>P45E54</v>
      </c>
      <c r="B3355" s="8"/>
      <c r="C3355" s="15" t="s">
        <v>105</v>
      </c>
      <c r="D3355" s="6">
        <v>54</v>
      </c>
      <c r="E3355" s="6" t="s">
        <v>31</v>
      </c>
      <c r="F3355" s="14">
        <v>2</v>
      </c>
      <c r="G3355" s="13" t="s">
        <v>57</v>
      </c>
      <c r="H3355" s="10">
        <v>6</v>
      </c>
      <c r="I3355" s="13" t="s">
        <v>42</v>
      </c>
      <c r="J3355" s="12" t="s">
        <v>521</v>
      </c>
      <c r="K3355" s="11" t="str">
        <f>VLOOKUP(Table7[[#This Row],[CID]],ALY,2,FALSE)</f>
        <v>Word Choice</v>
      </c>
    </row>
    <row r="3356" spans="1:11" x14ac:dyDescent="0.2">
      <c r="A3356" s="8" t="str">
        <f>Table7[[#This Row],[Test No.]]&amp;Table7[[#This Row],[Section]]&amp;Table7[[#This Row],[Q. No.]]</f>
        <v>P45E55</v>
      </c>
      <c r="B3356" s="8"/>
      <c r="C3356" s="15" t="s">
        <v>105</v>
      </c>
      <c r="D3356" s="6">
        <v>55</v>
      </c>
      <c r="E3356" s="6" t="s">
        <v>31</v>
      </c>
      <c r="F3356" s="14">
        <v>1</v>
      </c>
      <c r="G3356" s="14" t="s">
        <v>59</v>
      </c>
      <c r="H3356" s="10">
        <v>2</v>
      </c>
      <c r="I3356" s="13" t="s">
        <v>38</v>
      </c>
      <c r="J3356" s="12" t="s">
        <v>395</v>
      </c>
      <c r="K3356" s="11" t="str">
        <f>VLOOKUP(Table7[[#This Row],[CID]],ALY,2,FALSE)</f>
        <v>Verb Forms/Tense Agreement</v>
      </c>
    </row>
    <row r="3357" spans="1:11" x14ac:dyDescent="0.2">
      <c r="A3357" s="8" t="str">
        <f>Table7[[#This Row],[Test No.]]&amp;Table7[[#This Row],[Section]]&amp;Table7[[#This Row],[Q. No.]]</f>
        <v>P45E56</v>
      </c>
      <c r="B3357" s="8"/>
      <c r="C3357" s="15" t="s">
        <v>105</v>
      </c>
      <c r="D3357" s="6">
        <v>56</v>
      </c>
      <c r="E3357" s="6" t="s">
        <v>31</v>
      </c>
      <c r="F3357" s="14">
        <v>1</v>
      </c>
      <c r="G3357" s="14" t="s">
        <v>59</v>
      </c>
      <c r="H3357" s="10">
        <v>2</v>
      </c>
      <c r="I3357" s="13" t="s">
        <v>38</v>
      </c>
      <c r="J3357" s="12" t="s">
        <v>393</v>
      </c>
      <c r="K3357" s="11" t="str">
        <f>VLOOKUP(Table7[[#This Row],[CID]],ALY,2,FALSE)</f>
        <v>SVA</v>
      </c>
    </row>
    <row r="3358" spans="1:11" x14ac:dyDescent="0.2">
      <c r="A3358" s="8" t="str">
        <f>Table7[[#This Row],[Test No.]]&amp;Table7[[#This Row],[Section]]&amp;Table7[[#This Row],[Q. No.]]</f>
        <v>P45E57</v>
      </c>
      <c r="B3358" s="8"/>
      <c r="C3358" s="15" t="s">
        <v>105</v>
      </c>
      <c r="D3358" s="6">
        <v>57</v>
      </c>
      <c r="E3358" s="6" t="s">
        <v>31</v>
      </c>
      <c r="F3358" s="14">
        <v>1</v>
      </c>
      <c r="G3358" s="14" t="s">
        <v>59</v>
      </c>
      <c r="H3358" s="14">
        <v>1</v>
      </c>
      <c r="I3358" s="14" t="s">
        <v>37</v>
      </c>
      <c r="J3358" s="12" t="s">
        <v>388</v>
      </c>
      <c r="K3358" s="11" t="str">
        <f>VLOOKUP(Table7[[#This Row],[CID]],ALY,2,FALSE)</f>
        <v>Apostrophes</v>
      </c>
    </row>
    <row r="3359" spans="1:11" x14ac:dyDescent="0.2">
      <c r="A3359" s="8" t="str">
        <f>Table7[[#This Row],[Test No.]]&amp;Table7[[#This Row],[Section]]&amp;Table7[[#This Row],[Q. No.]]</f>
        <v>P45E58</v>
      </c>
      <c r="B3359" s="8"/>
      <c r="C3359" s="15" t="s">
        <v>105</v>
      </c>
      <c r="D3359" s="6">
        <v>58</v>
      </c>
      <c r="E3359" s="6" t="s">
        <v>31</v>
      </c>
      <c r="F3359" s="14">
        <v>1</v>
      </c>
      <c r="G3359" s="14" t="s">
        <v>59</v>
      </c>
      <c r="H3359" s="14">
        <v>1</v>
      </c>
      <c r="I3359" s="14" t="s">
        <v>37</v>
      </c>
      <c r="J3359" s="12" t="s">
        <v>389</v>
      </c>
      <c r="K3359" s="11" t="str">
        <f>VLOOKUP(Table7[[#This Row],[CID]],ALY,2,FALSE)</f>
        <v>Colons</v>
      </c>
    </row>
    <row r="3360" spans="1:11" x14ac:dyDescent="0.2">
      <c r="A3360" s="8" t="str">
        <f>Table7[[#This Row],[Test No.]]&amp;Table7[[#This Row],[Section]]&amp;Table7[[#This Row],[Q. No.]]</f>
        <v>P45E59</v>
      </c>
      <c r="B3360" s="8"/>
      <c r="C3360" s="15" t="s">
        <v>105</v>
      </c>
      <c r="D3360" s="6">
        <v>59</v>
      </c>
      <c r="E3360" s="6" t="s">
        <v>31</v>
      </c>
      <c r="F3360" s="14">
        <v>2</v>
      </c>
      <c r="G3360" s="13" t="s">
        <v>57</v>
      </c>
      <c r="H3360" s="10">
        <v>5</v>
      </c>
      <c r="I3360" s="13" t="s">
        <v>41</v>
      </c>
      <c r="J3360" s="12" t="s">
        <v>518</v>
      </c>
      <c r="K3360" s="11" t="str">
        <f>VLOOKUP(Table7[[#This Row],[CID]],ALY,2,FALSE)</f>
        <v>Unity &amp; Coherence</v>
      </c>
    </row>
    <row r="3361" spans="1:11" x14ac:dyDescent="0.2">
      <c r="A3361" s="8" t="str">
        <f>Table7[[#This Row],[Test No.]]&amp;Table7[[#This Row],[Section]]&amp;Table7[[#This Row],[Q. No.]]</f>
        <v>P45E60</v>
      </c>
      <c r="B3361" s="8"/>
      <c r="C3361" s="15" t="s">
        <v>105</v>
      </c>
      <c r="D3361" s="6">
        <v>60</v>
      </c>
      <c r="E3361" s="6" t="s">
        <v>31</v>
      </c>
      <c r="F3361" s="14">
        <v>2</v>
      </c>
      <c r="G3361" s="13" t="s">
        <v>57</v>
      </c>
      <c r="H3361" s="10">
        <v>4</v>
      </c>
      <c r="I3361" s="13" t="s">
        <v>40</v>
      </c>
      <c r="J3361" s="12" t="s">
        <v>512</v>
      </c>
      <c r="K3361" s="11" t="str">
        <f>VLOOKUP(Table7[[#This Row],[CID]],ALY,2,FALSE)</f>
        <v>Additional Detail &amp; Evidence</v>
      </c>
    </row>
    <row r="3362" spans="1:11" x14ac:dyDescent="0.2">
      <c r="A3362" s="8" t="str">
        <f>Table7[[#This Row],[Test No.]]&amp;Table7[[#This Row],[Section]]&amp;Table7[[#This Row],[Q. No.]]</f>
        <v>P45E61</v>
      </c>
      <c r="B3362" s="8"/>
      <c r="C3362" s="15" t="s">
        <v>105</v>
      </c>
      <c r="D3362" s="6">
        <v>61</v>
      </c>
      <c r="E3362" s="6" t="s">
        <v>31</v>
      </c>
      <c r="F3362" s="14">
        <v>1</v>
      </c>
      <c r="G3362" s="14" t="s">
        <v>59</v>
      </c>
      <c r="H3362" s="14">
        <v>1</v>
      </c>
      <c r="I3362" s="14" t="s">
        <v>37</v>
      </c>
      <c r="J3362" s="12" t="s">
        <v>390</v>
      </c>
      <c r="K3362" s="11" t="str">
        <f>VLOOKUP(Table7[[#This Row],[CID]],ALY,2,FALSE)</f>
        <v>Semicolons</v>
      </c>
    </row>
    <row r="3363" spans="1:11" x14ac:dyDescent="0.2">
      <c r="A3363" s="8" t="str">
        <f>Table7[[#This Row],[Test No.]]&amp;Table7[[#This Row],[Section]]&amp;Table7[[#This Row],[Q. No.]]</f>
        <v>P45E62</v>
      </c>
      <c r="B3363" s="8"/>
      <c r="C3363" s="15" t="s">
        <v>105</v>
      </c>
      <c r="D3363" s="6">
        <v>62</v>
      </c>
      <c r="E3363" s="6" t="s">
        <v>31</v>
      </c>
      <c r="F3363" s="14">
        <v>2</v>
      </c>
      <c r="G3363" s="13" t="s">
        <v>57</v>
      </c>
      <c r="H3363" s="10">
        <v>4</v>
      </c>
      <c r="I3363" s="13" t="s">
        <v>40</v>
      </c>
      <c r="J3363" s="12" t="s">
        <v>516</v>
      </c>
      <c r="K3363" s="11" t="str">
        <f>VLOOKUP(Table7[[#This Row],[CID]],ALY,2,FALSE)</f>
        <v>Transitions &amp; Topic Sentences</v>
      </c>
    </row>
    <row r="3364" spans="1:11" x14ac:dyDescent="0.2">
      <c r="A3364" s="8" t="str">
        <f>Table7[[#This Row],[Test No.]]&amp;Table7[[#This Row],[Section]]&amp;Table7[[#This Row],[Q. No.]]</f>
        <v>P45E63</v>
      </c>
      <c r="B3364" s="8"/>
      <c r="C3364" s="15" t="s">
        <v>105</v>
      </c>
      <c r="D3364" s="6">
        <v>63</v>
      </c>
      <c r="E3364" s="6" t="s">
        <v>31</v>
      </c>
      <c r="F3364" s="14">
        <v>1</v>
      </c>
      <c r="G3364" s="14" t="s">
        <v>59</v>
      </c>
      <c r="H3364" s="10">
        <v>2</v>
      </c>
      <c r="I3364" s="13" t="s">
        <v>38</v>
      </c>
      <c r="J3364" s="12" t="s">
        <v>397</v>
      </c>
      <c r="K3364" s="11" t="str">
        <f>VLOOKUP(Table7[[#This Row],[CID]],ALY,2,FALSE)</f>
        <v>Word Choice</v>
      </c>
    </row>
    <row r="3365" spans="1:11" x14ac:dyDescent="0.2">
      <c r="A3365" s="8" t="str">
        <f>Table7[[#This Row],[Test No.]]&amp;Table7[[#This Row],[Section]]&amp;Table7[[#This Row],[Q. No.]]</f>
        <v>P45E64</v>
      </c>
      <c r="B3365" s="8"/>
      <c r="C3365" s="15" t="s">
        <v>105</v>
      </c>
      <c r="D3365" s="6">
        <v>64</v>
      </c>
      <c r="E3365" s="6" t="s">
        <v>31</v>
      </c>
      <c r="F3365" s="14">
        <v>1</v>
      </c>
      <c r="G3365" s="14" t="s">
        <v>59</v>
      </c>
      <c r="H3365" s="10">
        <v>3</v>
      </c>
      <c r="I3365" s="13" t="s">
        <v>39</v>
      </c>
      <c r="J3365" s="12" t="s">
        <v>401</v>
      </c>
      <c r="K3365" s="11" t="str">
        <f>VLOOKUP(Table7[[#This Row],[CID]],ALY,2,FALSE)</f>
        <v>Parallel Construction</v>
      </c>
    </row>
    <row r="3366" spans="1:11" x14ac:dyDescent="0.2">
      <c r="A3366" s="8" t="str">
        <f>Table7[[#This Row],[Test No.]]&amp;Table7[[#This Row],[Section]]&amp;Table7[[#This Row],[Q. No.]]</f>
        <v>P45E65</v>
      </c>
      <c r="B3366" s="8"/>
      <c r="C3366" s="15" t="s">
        <v>105</v>
      </c>
      <c r="D3366" s="6">
        <v>65</v>
      </c>
      <c r="E3366" s="6" t="s">
        <v>31</v>
      </c>
      <c r="F3366" s="14">
        <v>1</v>
      </c>
      <c r="G3366" s="14" t="s">
        <v>59</v>
      </c>
      <c r="H3366" s="10">
        <v>2</v>
      </c>
      <c r="I3366" s="13" t="s">
        <v>38</v>
      </c>
      <c r="J3366" s="12" t="s">
        <v>398</v>
      </c>
      <c r="K3366" s="11" t="str">
        <f>VLOOKUP(Table7[[#This Row],[CID]],ALY,2,FALSE)</f>
        <v>Idioms</v>
      </c>
    </row>
    <row r="3367" spans="1:11" x14ac:dyDescent="0.2">
      <c r="A3367" s="8" t="str">
        <f>Table7[[#This Row],[Test No.]]&amp;Table7[[#This Row],[Section]]&amp;Table7[[#This Row],[Q. No.]]</f>
        <v>P45E66</v>
      </c>
      <c r="B3367" s="8"/>
      <c r="C3367" s="15" t="s">
        <v>105</v>
      </c>
      <c r="D3367" s="6">
        <v>66</v>
      </c>
      <c r="E3367" s="6" t="s">
        <v>31</v>
      </c>
      <c r="F3367" s="14">
        <v>1</v>
      </c>
      <c r="G3367" s="14" t="s">
        <v>59</v>
      </c>
      <c r="H3367" s="10">
        <v>2</v>
      </c>
      <c r="I3367" s="13" t="s">
        <v>38</v>
      </c>
      <c r="J3367" s="12" t="s">
        <v>395</v>
      </c>
      <c r="K3367" s="11" t="str">
        <f>VLOOKUP(Table7[[#This Row],[CID]],ALY,2,FALSE)</f>
        <v>Verb Forms/Tense Agreement</v>
      </c>
    </row>
    <row r="3368" spans="1:11" x14ac:dyDescent="0.2">
      <c r="A3368" s="8" t="str">
        <f>Table7[[#This Row],[Test No.]]&amp;Table7[[#This Row],[Section]]&amp;Table7[[#This Row],[Q. No.]]</f>
        <v>P45E67</v>
      </c>
      <c r="B3368" s="8"/>
      <c r="C3368" s="15" t="s">
        <v>105</v>
      </c>
      <c r="D3368" s="6">
        <v>67</v>
      </c>
      <c r="E3368" s="6" t="s">
        <v>31</v>
      </c>
      <c r="F3368" s="14">
        <v>2</v>
      </c>
      <c r="G3368" s="13" t="s">
        <v>57</v>
      </c>
      <c r="H3368" s="10">
        <v>5</v>
      </c>
      <c r="I3368" s="13" t="s">
        <v>41</v>
      </c>
      <c r="J3368" s="12" t="s">
        <v>518</v>
      </c>
      <c r="K3368" s="11" t="str">
        <f>VLOOKUP(Table7[[#This Row],[CID]],ALY,2,FALSE)</f>
        <v>Unity &amp; Coherence</v>
      </c>
    </row>
    <row r="3369" spans="1:11" x14ac:dyDescent="0.2">
      <c r="A3369" s="8" t="str">
        <f>Table7[[#This Row],[Test No.]]&amp;Table7[[#This Row],[Section]]&amp;Table7[[#This Row],[Q. No.]]</f>
        <v>P45E68</v>
      </c>
      <c r="B3369" s="8"/>
      <c r="C3369" s="15" t="s">
        <v>105</v>
      </c>
      <c r="D3369" s="6">
        <v>68</v>
      </c>
      <c r="E3369" s="6" t="s">
        <v>31</v>
      </c>
      <c r="F3369" s="14">
        <v>1</v>
      </c>
      <c r="G3369" s="14" t="s">
        <v>59</v>
      </c>
      <c r="H3369" s="10">
        <v>2</v>
      </c>
      <c r="I3369" s="13" t="s">
        <v>38</v>
      </c>
      <c r="J3369" s="12" t="s">
        <v>395</v>
      </c>
      <c r="K3369" s="11" t="str">
        <f>VLOOKUP(Table7[[#This Row],[CID]],ALY,2,FALSE)</f>
        <v>Verb Forms/Tense Agreement</v>
      </c>
    </row>
    <row r="3370" spans="1:11" x14ac:dyDescent="0.2">
      <c r="A3370" s="8" t="str">
        <f>Table7[[#This Row],[Test No.]]&amp;Table7[[#This Row],[Section]]&amp;Table7[[#This Row],[Q. No.]]</f>
        <v>P45E69</v>
      </c>
      <c r="B3370" s="8"/>
      <c r="C3370" s="15" t="s">
        <v>105</v>
      </c>
      <c r="D3370" s="6">
        <v>69</v>
      </c>
      <c r="E3370" s="6" t="s">
        <v>31</v>
      </c>
      <c r="F3370" s="14">
        <v>2</v>
      </c>
      <c r="G3370" s="13" t="s">
        <v>57</v>
      </c>
      <c r="H3370" s="10">
        <v>6</v>
      </c>
      <c r="I3370" s="13" t="s">
        <v>42</v>
      </c>
      <c r="J3370" s="12" t="s">
        <v>523</v>
      </c>
      <c r="K3370" s="11" t="str">
        <f>VLOOKUP(Table7[[#This Row],[CID]],ALY,2,FALSE)</f>
        <v>Avoiding Ambiguity &amp; Redundancy</v>
      </c>
    </row>
    <row r="3371" spans="1:11" x14ac:dyDescent="0.2">
      <c r="A3371" s="8" t="str">
        <f>Table7[[#This Row],[Test No.]]&amp;Table7[[#This Row],[Section]]&amp;Table7[[#This Row],[Q. No.]]</f>
        <v>P45E70</v>
      </c>
      <c r="B3371" s="8"/>
      <c r="C3371" s="15" t="s">
        <v>105</v>
      </c>
      <c r="D3371" s="6">
        <v>70</v>
      </c>
      <c r="E3371" s="6" t="s">
        <v>31</v>
      </c>
      <c r="F3371" s="14">
        <v>2</v>
      </c>
      <c r="G3371" s="13" t="s">
        <v>57</v>
      </c>
      <c r="H3371" s="10">
        <v>6</v>
      </c>
      <c r="I3371" s="13" t="s">
        <v>42</v>
      </c>
      <c r="J3371" s="12" t="s">
        <v>522</v>
      </c>
      <c r="K3371" s="11" t="str">
        <f>VLOOKUP(Table7[[#This Row],[CID]],ALY,2,FALSE)</f>
        <v>Effectiveness</v>
      </c>
    </row>
    <row r="3372" spans="1:11" x14ac:dyDescent="0.2">
      <c r="A3372" s="8" t="str">
        <f>Table7[[#This Row],[Test No.]]&amp;Table7[[#This Row],[Section]]&amp;Table7[[#This Row],[Q. No.]]</f>
        <v>P45E71</v>
      </c>
      <c r="B3372" s="8"/>
      <c r="C3372" s="15" t="s">
        <v>105</v>
      </c>
      <c r="D3372" s="6">
        <v>71</v>
      </c>
      <c r="E3372" s="6" t="s">
        <v>31</v>
      </c>
      <c r="F3372" s="14">
        <v>2</v>
      </c>
      <c r="G3372" s="13" t="s">
        <v>57</v>
      </c>
      <c r="H3372" s="10">
        <v>4</v>
      </c>
      <c r="I3372" s="13" t="s">
        <v>40</v>
      </c>
      <c r="J3372" s="12" t="s">
        <v>516</v>
      </c>
      <c r="K3372" s="11" t="str">
        <f>VLOOKUP(Table7[[#This Row],[CID]],ALY,2,FALSE)</f>
        <v>Transitions &amp; Topic Sentences</v>
      </c>
    </row>
    <row r="3373" spans="1:11" x14ac:dyDescent="0.2">
      <c r="A3373" s="8" t="str">
        <f>Table7[[#This Row],[Test No.]]&amp;Table7[[#This Row],[Section]]&amp;Table7[[#This Row],[Q. No.]]</f>
        <v>P45E72</v>
      </c>
      <c r="B3373" s="8"/>
      <c r="C3373" s="15" t="s">
        <v>105</v>
      </c>
      <c r="D3373" s="6">
        <v>72</v>
      </c>
      <c r="E3373" s="6" t="s">
        <v>31</v>
      </c>
      <c r="F3373" s="14">
        <v>2</v>
      </c>
      <c r="G3373" s="13" t="s">
        <v>57</v>
      </c>
      <c r="H3373" s="10">
        <v>6</v>
      </c>
      <c r="I3373" s="13" t="s">
        <v>42</v>
      </c>
      <c r="J3373" s="12" t="s">
        <v>521</v>
      </c>
      <c r="K3373" s="11" t="str">
        <f>VLOOKUP(Table7[[#This Row],[CID]],ALY,2,FALSE)</f>
        <v>Word Choice</v>
      </c>
    </row>
    <row r="3374" spans="1:11" x14ac:dyDescent="0.2">
      <c r="A3374" s="8" t="str">
        <f>Table7[[#This Row],[Test No.]]&amp;Table7[[#This Row],[Section]]&amp;Table7[[#This Row],[Q. No.]]</f>
        <v>P45E73</v>
      </c>
      <c r="B3374" s="8"/>
      <c r="C3374" s="15" t="s">
        <v>105</v>
      </c>
      <c r="D3374" s="6">
        <v>73</v>
      </c>
      <c r="E3374" s="6" t="s">
        <v>31</v>
      </c>
      <c r="F3374" s="14">
        <v>2</v>
      </c>
      <c r="G3374" s="13" t="s">
        <v>57</v>
      </c>
      <c r="H3374" s="10">
        <v>5</v>
      </c>
      <c r="I3374" s="13" t="s">
        <v>41</v>
      </c>
      <c r="J3374" s="12" t="s">
        <v>520</v>
      </c>
      <c r="K3374" s="11" t="str">
        <f>VLOOKUP(Table7[[#This Row],[CID]],ALY,2,FALSE)</f>
        <v>Reorganization</v>
      </c>
    </row>
    <row r="3375" spans="1:11" x14ac:dyDescent="0.2">
      <c r="A3375" s="8" t="str">
        <f>Table7[[#This Row],[Test No.]]&amp;Table7[[#This Row],[Section]]&amp;Table7[[#This Row],[Q. No.]]</f>
        <v>P45E74</v>
      </c>
      <c r="B3375" s="8"/>
      <c r="C3375" s="15" t="s">
        <v>105</v>
      </c>
      <c r="D3375" s="6">
        <v>74</v>
      </c>
      <c r="E3375" s="6" t="s">
        <v>31</v>
      </c>
      <c r="F3375" s="14">
        <v>2</v>
      </c>
      <c r="G3375" s="13" t="s">
        <v>57</v>
      </c>
      <c r="H3375" s="10">
        <v>4</v>
      </c>
      <c r="I3375" s="13" t="s">
        <v>40</v>
      </c>
      <c r="J3375" s="12" t="s">
        <v>516</v>
      </c>
      <c r="K3375" s="11" t="str">
        <f>VLOOKUP(Table7[[#This Row],[CID]],ALY,2,FALSE)</f>
        <v>Transitions &amp; Topic Sentences</v>
      </c>
    </row>
    <row r="3376" spans="1:11" x14ac:dyDescent="0.2">
      <c r="A3376" s="8" t="str">
        <f>Table7[[#This Row],[Test No.]]&amp;Table7[[#This Row],[Section]]&amp;Table7[[#This Row],[Q. No.]]</f>
        <v>P45E75</v>
      </c>
      <c r="B3376" s="8"/>
      <c r="C3376" s="15" t="s">
        <v>105</v>
      </c>
      <c r="D3376" s="6">
        <v>75</v>
      </c>
      <c r="E3376" s="6" t="s">
        <v>31</v>
      </c>
      <c r="F3376" s="14">
        <v>2</v>
      </c>
      <c r="G3376" s="13" t="s">
        <v>57</v>
      </c>
      <c r="H3376" s="10">
        <v>6</v>
      </c>
      <c r="I3376" s="13" t="s">
        <v>42</v>
      </c>
      <c r="J3376" s="12" t="s">
        <v>522</v>
      </c>
      <c r="K3376" s="11" t="str">
        <f>VLOOKUP(Table7[[#This Row],[CID]],ALY,2,FALSE)</f>
        <v>Effectiveness</v>
      </c>
    </row>
    <row r="3377" spans="1:11" x14ac:dyDescent="0.2">
      <c r="A3377" s="8" t="str">
        <f>Table7[[#This Row],[Test No.]]&amp;Table7[[#This Row],[Section]]&amp;Table7[[#This Row],[Q. No.]]</f>
        <v>P46E1</v>
      </c>
      <c r="B3377" s="8"/>
      <c r="C3377" s="15" t="s">
        <v>104</v>
      </c>
      <c r="D3377" s="6">
        <v>1</v>
      </c>
      <c r="E3377" s="6" t="s">
        <v>31</v>
      </c>
      <c r="F3377" s="14">
        <v>2</v>
      </c>
      <c r="G3377" s="13" t="s">
        <v>57</v>
      </c>
      <c r="H3377" s="10">
        <v>6</v>
      </c>
      <c r="I3377" s="13" t="s">
        <v>42</v>
      </c>
      <c r="J3377" s="12" t="s">
        <v>523</v>
      </c>
      <c r="K3377" s="11" t="str">
        <f>VLOOKUP(Table7[[#This Row],[CID]],ALY,2,FALSE)</f>
        <v>Avoiding Ambiguity &amp; Redundancy</v>
      </c>
    </row>
    <row r="3378" spans="1:11" x14ac:dyDescent="0.2">
      <c r="A3378" s="8" t="str">
        <f>Table7[[#This Row],[Test No.]]&amp;Table7[[#This Row],[Section]]&amp;Table7[[#This Row],[Q. No.]]</f>
        <v>P46E2</v>
      </c>
      <c r="B3378" s="8"/>
      <c r="C3378" s="15" t="s">
        <v>104</v>
      </c>
      <c r="D3378" s="6">
        <v>2</v>
      </c>
      <c r="E3378" s="6" t="s">
        <v>31</v>
      </c>
      <c r="F3378" s="14">
        <v>1</v>
      </c>
      <c r="G3378" s="14" t="s">
        <v>59</v>
      </c>
      <c r="H3378" s="10">
        <v>3</v>
      </c>
      <c r="I3378" s="13" t="s">
        <v>39</v>
      </c>
      <c r="J3378" s="12" t="s">
        <v>402</v>
      </c>
      <c r="K3378" s="11" t="str">
        <f>VLOOKUP(Table7[[#This Row],[CID]],ALY,2,FALSE)</f>
        <v>Faulty Modifier</v>
      </c>
    </row>
    <row r="3379" spans="1:11" x14ac:dyDescent="0.2">
      <c r="A3379" s="8" t="str">
        <f>Table7[[#This Row],[Test No.]]&amp;Table7[[#This Row],[Section]]&amp;Table7[[#This Row],[Q. No.]]</f>
        <v>P46E3</v>
      </c>
      <c r="B3379" s="8"/>
      <c r="C3379" s="15" t="s">
        <v>104</v>
      </c>
      <c r="D3379" s="6">
        <v>3</v>
      </c>
      <c r="E3379" s="6" t="s">
        <v>31</v>
      </c>
      <c r="F3379" s="14">
        <v>1</v>
      </c>
      <c r="G3379" s="14" t="s">
        <v>59</v>
      </c>
      <c r="H3379" s="14">
        <v>1</v>
      </c>
      <c r="I3379" s="14" t="s">
        <v>37</v>
      </c>
      <c r="J3379" s="12" t="s">
        <v>387</v>
      </c>
      <c r="K3379" s="11" t="str">
        <f>VLOOKUP(Table7[[#This Row],[CID]],ALY,2,FALSE)</f>
        <v>Commas</v>
      </c>
    </row>
    <row r="3380" spans="1:11" x14ac:dyDescent="0.2">
      <c r="A3380" s="8" t="str">
        <f>Table7[[#This Row],[Test No.]]&amp;Table7[[#This Row],[Section]]&amp;Table7[[#This Row],[Q. No.]]</f>
        <v>P46E4</v>
      </c>
      <c r="B3380" s="8"/>
      <c r="C3380" s="15" t="s">
        <v>104</v>
      </c>
      <c r="D3380" s="6">
        <v>4</v>
      </c>
      <c r="E3380" s="6" t="s">
        <v>31</v>
      </c>
      <c r="F3380" s="14">
        <v>2</v>
      </c>
      <c r="G3380" s="13" t="s">
        <v>57</v>
      </c>
      <c r="H3380" s="10">
        <v>6</v>
      </c>
      <c r="I3380" s="13" t="s">
        <v>42</v>
      </c>
      <c r="J3380" s="12" t="s">
        <v>523</v>
      </c>
      <c r="K3380" s="11" t="str">
        <f>VLOOKUP(Table7[[#This Row],[CID]],ALY,2,FALSE)</f>
        <v>Avoiding Ambiguity &amp; Redundancy</v>
      </c>
    </row>
    <row r="3381" spans="1:11" x14ac:dyDescent="0.2">
      <c r="A3381" s="8" t="str">
        <f>Table7[[#This Row],[Test No.]]&amp;Table7[[#This Row],[Section]]&amp;Table7[[#This Row],[Q. No.]]</f>
        <v>P46E5</v>
      </c>
      <c r="B3381" s="8"/>
      <c r="C3381" s="15" t="s">
        <v>104</v>
      </c>
      <c r="D3381" s="6">
        <v>5</v>
      </c>
      <c r="E3381" s="6" t="s">
        <v>31</v>
      </c>
      <c r="F3381" s="14">
        <v>2</v>
      </c>
      <c r="G3381" s="13" t="s">
        <v>57</v>
      </c>
      <c r="H3381" s="10">
        <v>6</v>
      </c>
      <c r="I3381" s="13" t="s">
        <v>42</v>
      </c>
      <c r="J3381" s="12" t="s">
        <v>521</v>
      </c>
      <c r="K3381" s="11" t="str">
        <f>VLOOKUP(Table7[[#This Row],[CID]],ALY,2,FALSE)</f>
        <v>Word Choice</v>
      </c>
    </row>
    <row r="3382" spans="1:11" x14ac:dyDescent="0.2">
      <c r="A3382" s="8" t="str">
        <f>Table7[[#This Row],[Test No.]]&amp;Table7[[#This Row],[Section]]&amp;Table7[[#This Row],[Q. No.]]</f>
        <v>P46E6</v>
      </c>
      <c r="B3382" s="8"/>
      <c r="C3382" s="15" t="s">
        <v>104</v>
      </c>
      <c r="D3382" s="6">
        <v>6</v>
      </c>
      <c r="E3382" s="6" t="s">
        <v>31</v>
      </c>
      <c r="F3382" s="14">
        <v>2</v>
      </c>
      <c r="G3382" s="13" t="s">
        <v>57</v>
      </c>
      <c r="H3382" s="10">
        <v>5</v>
      </c>
      <c r="I3382" s="13" t="s">
        <v>41</v>
      </c>
      <c r="J3382" s="12" t="s">
        <v>518</v>
      </c>
      <c r="K3382" s="11" t="str">
        <f>VLOOKUP(Table7[[#This Row],[CID]],ALY,2,FALSE)</f>
        <v>Unity &amp; Coherence</v>
      </c>
    </row>
    <row r="3383" spans="1:11" x14ac:dyDescent="0.2">
      <c r="A3383" s="8" t="str">
        <f>Table7[[#This Row],[Test No.]]&amp;Table7[[#This Row],[Section]]&amp;Table7[[#This Row],[Q. No.]]</f>
        <v>P46E7</v>
      </c>
      <c r="B3383" s="8"/>
      <c r="C3383" s="15" t="s">
        <v>104</v>
      </c>
      <c r="D3383" s="6">
        <v>7</v>
      </c>
      <c r="E3383" s="6" t="s">
        <v>31</v>
      </c>
      <c r="F3383" s="14">
        <v>1</v>
      </c>
      <c r="G3383" s="14" t="s">
        <v>59</v>
      </c>
      <c r="H3383" s="10">
        <v>2</v>
      </c>
      <c r="I3383" s="13" t="s">
        <v>38</v>
      </c>
      <c r="J3383" s="12" t="s">
        <v>398</v>
      </c>
      <c r="K3383" s="11" t="str">
        <f>VLOOKUP(Table7[[#This Row],[CID]],ALY,2,FALSE)</f>
        <v>Idioms</v>
      </c>
    </row>
    <row r="3384" spans="1:11" x14ac:dyDescent="0.2">
      <c r="A3384" s="8" t="str">
        <f>Table7[[#This Row],[Test No.]]&amp;Table7[[#This Row],[Section]]&amp;Table7[[#This Row],[Q. No.]]</f>
        <v>P46E8</v>
      </c>
      <c r="B3384" s="8"/>
      <c r="C3384" s="15" t="s">
        <v>104</v>
      </c>
      <c r="D3384" s="6">
        <v>8</v>
      </c>
      <c r="E3384" s="6" t="s">
        <v>31</v>
      </c>
      <c r="F3384" s="14">
        <v>2</v>
      </c>
      <c r="G3384" s="13" t="s">
        <v>57</v>
      </c>
      <c r="H3384" s="10">
        <v>5</v>
      </c>
      <c r="I3384" s="13" t="s">
        <v>41</v>
      </c>
      <c r="J3384" s="12" t="s">
        <v>519</v>
      </c>
      <c r="K3384" s="11" t="str">
        <f>VLOOKUP(Table7[[#This Row],[CID]],ALY,2,FALSE)</f>
        <v>Opening/Transitional/Closing</v>
      </c>
    </row>
    <row r="3385" spans="1:11" x14ac:dyDescent="0.2">
      <c r="A3385" s="8" t="str">
        <f>Table7[[#This Row],[Test No.]]&amp;Table7[[#This Row],[Section]]&amp;Table7[[#This Row],[Q. No.]]</f>
        <v>P46E9</v>
      </c>
      <c r="B3385" s="8"/>
      <c r="C3385" s="15" t="s">
        <v>104</v>
      </c>
      <c r="D3385" s="6">
        <v>9</v>
      </c>
      <c r="E3385" s="6" t="s">
        <v>31</v>
      </c>
      <c r="F3385" s="14">
        <v>1</v>
      </c>
      <c r="G3385" s="14" t="s">
        <v>59</v>
      </c>
      <c r="H3385" s="14">
        <v>1</v>
      </c>
      <c r="I3385" s="14" t="s">
        <v>37</v>
      </c>
      <c r="J3385" s="12" t="s">
        <v>391</v>
      </c>
      <c r="K3385" s="11" t="str">
        <f>VLOOKUP(Table7[[#This Row],[CID]],ALY,2,FALSE)</f>
        <v>Dashes</v>
      </c>
    </row>
    <row r="3386" spans="1:11" x14ac:dyDescent="0.2">
      <c r="A3386" s="8" t="str">
        <f>Table7[[#This Row],[Test No.]]&amp;Table7[[#This Row],[Section]]&amp;Table7[[#This Row],[Q. No.]]</f>
        <v>P46E10</v>
      </c>
      <c r="B3386" s="8"/>
      <c r="C3386" s="15" t="s">
        <v>104</v>
      </c>
      <c r="D3386" s="6">
        <v>10</v>
      </c>
      <c r="E3386" s="6" t="s">
        <v>31</v>
      </c>
      <c r="F3386" s="14">
        <v>2</v>
      </c>
      <c r="G3386" s="13" t="s">
        <v>57</v>
      </c>
      <c r="H3386" s="10">
        <v>5</v>
      </c>
      <c r="I3386" s="13" t="s">
        <v>41</v>
      </c>
      <c r="J3386" s="12" t="s">
        <v>518</v>
      </c>
      <c r="K3386" s="11" t="str">
        <f>VLOOKUP(Table7[[#This Row],[CID]],ALY,2,FALSE)</f>
        <v>Unity &amp; Coherence</v>
      </c>
    </row>
    <row r="3387" spans="1:11" x14ac:dyDescent="0.2">
      <c r="A3387" s="8" t="str">
        <f>Table7[[#This Row],[Test No.]]&amp;Table7[[#This Row],[Section]]&amp;Table7[[#This Row],[Q. No.]]</f>
        <v>P46E11</v>
      </c>
      <c r="B3387" s="8"/>
      <c r="C3387" s="15" t="s">
        <v>104</v>
      </c>
      <c r="D3387" s="6">
        <v>11</v>
      </c>
      <c r="E3387" s="6" t="s">
        <v>31</v>
      </c>
      <c r="F3387" s="14">
        <v>2</v>
      </c>
      <c r="G3387" s="13" t="s">
        <v>57</v>
      </c>
      <c r="H3387" s="10">
        <v>4</v>
      </c>
      <c r="I3387" s="13" t="s">
        <v>40</v>
      </c>
      <c r="J3387" s="12" t="s">
        <v>516</v>
      </c>
      <c r="K3387" s="11" t="str">
        <f>VLOOKUP(Table7[[#This Row],[CID]],ALY,2,FALSE)</f>
        <v>Transitions &amp; Topic Sentences</v>
      </c>
    </row>
    <row r="3388" spans="1:11" x14ac:dyDescent="0.2">
      <c r="A3388" s="8" t="str">
        <f>Table7[[#This Row],[Test No.]]&amp;Table7[[#This Row],[Section]]&amp;Table7[[#This Row],[Q. No.]]</f>
        <v>P46E12</v>
      </c>
      <c r="B3388" s="8"/>
      <c r="C3388" s="15" t="s">
        <v>104</v>
      </c>
      <c r="D3388" s="6">
        <v>12</v>
      </c>
      <c r="E3388" s="6" t="s">
        <v>31</v>
      </c>
      <c r="F3388" s="14">
        <v>2</v>
      </c>
      <c r="G3388" s="13" t="s">
        <v>57</v>
      </c>
      <c r="H3388" s="10">
        <v>4</v>
      </c>
      <c r="I3388" s="13" t="s">
        <v>40</v>
      </c>
      <c r="J3388" s="12" t="s">
        <v>512</v>
      </c>
      <c r="K3388" s="11" t="str">
        <f>VLOOKUP(Table7[[#This Row],[CID]],ALY,2,FALSE)</f>
        <v>Additional Detail &amp; Evidence</v>
      </c>
    </row>
    <row r="3389" spans="1:11" x14ac:dyDescent="0.2">
      <c r="A3389" s="8" t="str">
        <f>Table7[[#This Row],[Test No.]]&amp;Table7[[#This Row],[Section]]&amp;Table7[[#This Row],[Q. No.]]</f>
        <v>P46E13</v>
      </c>
      <c r="B3389" s="8"/>
      <c r="C3389" s="15" t="s">
        <v>104</v>
      </c>
      <c r="D3389" s="6">
        <v>13</v>
      </c>
      <c r="E3389" s="6" t="s">
        <v>31</v>
      </c>
      <c r="F3389" s="14">
        <v>1</v>
      </c>
      <c r="G3389" s="14" t="s">
        <v>59</v>
      </c>
      <c r="H3389" s="10">
        <v>3</v>
      </c>
      <c r="I3389" s="13" t="s">
        <v>39</v>
      </c>
      <c r="J3389" s="12" t="s">
        <v>402</v>
      </c>
      <c r="K3389" s="11" t="str">
        <f>VLOOKUP(Table7[[#This Row],[CID]],ALY,2,FALSE)</f>
        <v>Faulty Modifier</v>
      </c>
    </row>
    <row r="3390" spans="1:11" x14ac:dyDescent="0.2">
      <c r="A3390" s="8" t="str">
        <f>Table7[[#This Row],[Test No.]]&amp;Table7[[#This Row],[Section]]&amp;Table7[[#This Row],[Q. No.]]</f>
        <v>P46E14</v>
      </c>
      <c r="B3390" s="8"/>
      <c r="C3390" s="15" t="s">
        <v>104</v>
      </c>
      <c r="D3390" s="6">
        <v>14</v>
      </c>
      <c r="E3390" s="6" t="s">
        <v>31</v>
      </c>
      <c r="F3390" s="14">
        <v>1</v>
      </c>
      <c r="G3390" s="14" t="s">
        <v>59</v>
      </c>
      <c r="H3390" s="10">
        <v>2</v>
      </c>
      <c r="I3390" s="13" t="s">
        <v>38</v>
      </c>
      <c r="J3390" s="12" t="s">
        <v>396</v>
      </c>
      <c r="K3390" s="11" t="str">
        <f>VLOOKUP(Table7[[#This Row],[CID]],ALY,2,FALSE)</f>
        <v>Comparisons</v>
      </c>
    </row>
    <row r="3391" spans="1:11" x14ac:dyDescent="0.2">
      <c r="A3391" s="8" t="str">
        <f>Table7[[#This Row],[Test No.]]&amp;Table7[[#This Row],[Section]]&amp;Table7[[#This Row],[Q. No.]]</f>
        <v>P46E15</v>
      </c>
      <c r="B3391" s="8"/>
      <c r="C3391" s="15" t="s">
        <v>104</v>
      </c>
      <c r="D3391" s="6">
        <v>15</v>
      </c>
      <c r="E3391" s="6" t="s">
        <v>31</v>
      </c>
      <c r="F3391" s="14">
        <v>2</v>
      </c>
      <c r="G3391" s="13" t="s">
        <v>57</v>
      </c>
      <c r="H3391" s="10">
        <v>4</v>
      </c>
      <c r="I3391" s="13" t="s">
        <v>40</v>
      </c>
      <c r="J3391" s="12" t="s">
        <v>513</v>
      </c>
      <c r="K3391" s="11" t="str">
        <f>VLOOKUP(Table7[[#This Row],[CID]],ALY,2,FALSE)</f>
        <v>Writer's Goal</v>
      </c>
    </row>
    <row r="3392" spans="1:11" x14ac:dyDescent="0.2">
      <c r="A3392" s="8" t="str">
        <f>Table7[[#This Row],[Test No.]]&amp;Table7[[#This Row],[Section]]&amp;Table7[[#This Row],[Q. No.]]</f>
        <v>P46E16</v>
      </c>
      <c r="B3392" s="8"/>
      <c r="C3392" s="15" t="s">
        <v>104</v>
      </c>
      <c r="D3392" s="6">
        <v>16</v>
      </c>
      <c r="E3392" s="6" t="s">
        <v>31</v>
      </c>
      <c r="F3392" s="14">
        <v>2</v>
      </c>
      <c r="G3392" s="13" t="s">
        <v>57</v>
      </c>
      <c r="H3392" s="10">
        <v>5</v>
      </c>
      <c r="I3392" s="13" t="s">
        <v>41</v>
      </c>
      <c r="J3392" s="12" t="s">
        <v>520</v>
      </c>
      <c r="K3392" s="11" t="str">
        <f>VLOOKUP(Table7[[#This Row],[CID]],ALY,2,FALSE)</f>
        <v>Reorganization</v>
      </c>
    </row>
    <row r="3393" spans="1:11" x14ac:dyDescent="0.2">
      <c r="A3393" s="8" t="str">
        <f>Table7[[#This Row],[Test No.]]&amp;Table7[[#This Row],[Section]]&amp;Table7[[#This Row],[Q. No.]]</f>
        <v>P46E17</v>
      </c>
      <c r="B3393" s="8"/>
      <c r="C3393" s="15" t="s">
        <v>104</v>
      </c>
      <c r="D3393" s="6">
        <v>17</v>
      </c>
      <c r="E3393" s="6" t="s">
        <v>31</v>
      </c>
      <c r="F3393" s="14">
        <v>1</v>
      </c>
      <c r="G3393" s="14" t="s">
        <v>59</v>
      </c>
      <c r="H3393" s="14">
        <v>1</v>
      </c>
      <c r="I3393" s="14" t="s">
        <v>37</v>
      </c>
      <c r="J3393" s="12" t="s">
        <v>387</v>
      </c>
      <c r="K3393" s="11" t="str">
        <f>VLOOKUP(Table7[[#This Row],[CID]],ALY,2,FALSE)</f>
        <v>Commas</v>
      </c>
    </row>
    <row r="3394" spans="1:11" x14ac:dyDescent="0.2">
      <c r="A3394" s="8" t="str">
        <f>Table7[[#This Row],[Test No.]]&amp;Table7[[#This Row],[Section]]&amp;Table7[[#This Row],[Q. No.]]</f>
        <v>P46E18</v>
      </c>
      <c r="B3394" s="8"/>
      <c r="C3394" s="15" t="s">
        <v>104</v>
      </c>
      <c r="D3394" s="6">
        <v>18</v>
      </c>
      <c r="E3394" s="6" t="s">
        <v>31</v>
      </c>
      <c r="F3394" s="14">
        <v>1</v>
      </c>
      <c r="G3394" s="14" t="s">
        <v>59</v>
      </c>
      <c r="H3394" s="14">
        <v>1</v>
      </c>
      <c r="I3394" s="14" t="s">
        <v>37</v>
      </c>
      <c r="J3394" s="12" t="s">
        <v>387</v>
      </c>
      <c r="K3394" s="11" t="str">
        <f>VLOOKUP(Table7[[#This Row],[CID]],ALY,2,FALSE)</f>
        <v>Commas</v>
      </c>
    </row>
    <row r="3395" spans="1:11" x14ac:dyDescent="0.2">
      <c r="A3395" s="8" t="str">
        <f>Table7[[#This Row],[Test No.]]&amp;Table7[[#This Row],[Section]]&amp;Table7[[#This Row],[Q. No.]]</f>
        <v>P46E19</v>
      </c>
      <c r="B3395" s="8"/>
      <c r="C3395" s="15" t="s">
        <v>104</v>
      </c>
      <c r="D3395" s="6">
        <v>19</v>
      </c>
      <c r="E3395" s="6" t="s">
        <v>31</v>
      </c>
      <c r="F3395" s="14">
        <v>1</v>
      </c>
      <c r="G3395" s="14" t="s">
        <v>59</v>
      </c>
      <c r="H3395" s="10">
        <v>2</v>
      </c>
      <c r="I3395" s="13" t="s">
        <v>38</v>
      </c>
      <c r="J3395" s="12" t="s">
        <v>393</v>
      </c>
      <c r="K3395" s="11" t="str">
        <f>VLOOKUP(Table7[[#This Row],[CID]],ALY,2,FALSE)</f>
        <v>SVA</v>
      </c>
    </row>
    <row r="3396" spans="1:11" x14ac:dyDescent="0.2">
      <c r="A3396" s="8" t="str">
        <f>Table7[[#This Row],[Test No.]]&amp;Table7[[#This Row],[Section]]&amp;Table7[[#This Row],[Q. No.]]</f>
        <v>P46E20</v>
      </c>
      <c r="B3396" s="8"/>
      <c r="C3396" s="15" t="s">
        <v>104</v>
      </c>
      <c r="D3396" s="6">
        <v>20</v>
      </c>
      <c r="E3396" s="6" t="s">
        <v>31</v>
      </c>
      <c r="F3396" s="14">
        <v>2</v>
      </c>
      <c r="G3396" s="13" t="s">
        <v>57</v>
      </c>
      <c r="H3396" s="10">
        <v>6</v>
      </c>
      <c r="I3396" s="13" t="s">
        <v>42</v>
      </c>
      <c r="J3396" s="12" t="s">
        <v>523</v>
      </c>
      <c r="K3396" s="11" t="str">
        <f>VLOOKUP(Table7[[#This Row],[CID]],ALY,2,FALSE)</f>
        <v>Avoiding Ambiguity &amp; Redundancy</v>
      </c>
    </row>
    <row r="3397" spans="1:11" x14ac:dyDescent="0.2">
      <c r="A3397" s="8" t="str">
        <f>Table7[[#This Row],[Test No.]]&amp;Table7[[#This Row],[Section]]&amp;Table7[[#This Row],[Q. No.]]</f>
        <v>P46E21</v>
      </c>
      <c r="B3397" s="8"/>
      <c r="C3397" s="15" t="s">
        <v>104</v>
      </c>
      <c r="D3397" s="6">
        <v>21</v>
      </c>
      <c r="E3397" s="6" t="s">
        <v>31</v>
      </c>
      <c r="F3397" s="14">
        <v>1</v>
      </c>
      <c r="G3397" s="14" t="s">
        <v>59</v>
      </c>
      <c r="H3397" s="10">
        <v>2</v>
      </c>
      <c r="I3397" s="13" t="s">
        <v>38</v>
      </c>
      <c r="J3397" s="12" t="s">
        <v>397</v>
      </c>
      <c r="K3397" s="11" t="str">
        <f>VLOOKUP(Table7[[#This Row],[CID]],ALY,2,FALSE)</f>
        <v>Word Choice</v>
      </c>
    </row>
    <row r="3398" spans="1:11" x14ac:dyDescent="0.2">
      <c r="A3398" s="8" t="str">
        <f>Table7[[#This Row],[Test No.]]&amp;Table7[[#This Row],[Section]]&amp;Table7[[#This Row],[Q. No.]]</f>
        <v>P46E22</v>
      </c>
      <c r="B3398" s="8"/>
      <c r="C3398" s="15" t="s">
        <v>104</v>
      </c>
      <c r="D3398" s="6">
        <v>22</v>
      </c>
      <c r="E3398" s="6" t="s">
        <v>31</v>
      </c>
      <c r="F3398" s="14">
        <v>2</v>
      </c>
      <c r="G3398" s="13" t="s">
        <v>57</v>
      </c>
      <c r="H3398" s="10">
        <v>5</v>
      </c>
      <c r="I3398" s="13" t="s">
        <v>41</v>
      </c>
      <c r="J3398" s="12" t="s">
        <v>520</v>
      </c>
      <c r="K3398" s="11" t="str">
        <f>VLOOKUP(Table7[[#This Row],[CID]],ALY,2,FALSE)</f>
        <v>Reorganization</v>
      </c>
    </row>
    <row r="3399" spans="1:11" x14ac:dyDescent="0.2">
      <c r="A3399" s="8" t="str">
        <f>Table7[[#This Row],[Test No.]]&amp;Table7[[#This Row],[Section]]&amp;Table7[[#This Row],[Q. No.]]</f>
        <v>P46E23</v>
      </c>
      <c r="B3399" s="8"/>
      <c r="C3399" s="15" t="s">
        <v>104</v>
      </c>
      <c r="D3399" s="6">
        <v>23</v>
      </c>
      <c r="E3399" s="6" t="s">
        <v>31</v>
      </c>
      <c r="F3399" s="14">
        <v>2</v>
      </c>
      <c r="G3399" s="13" t="s">
        <v>57</v>
      </c>
      <c r="H3399" s="10">
        <v>4</v>
      </c>
      <c r="I3399" s="13" t="s">
        <v>40</v>
      </c>
      <c r="J3399" s="12" t="s">
        <v>514</v>
      </c>
      <c r="K3399" s="11" t="str">
        <f>VLOOKUP(Table7[[#This Row],[CID]],ALY,2,FALSE)</f>
        <v>Relation to Paragraph/Essay</v>
      </c>
    </row>
    <row r="3400" spans="1:11" x14ac:dyDescent="0.2">
      <c r="A3400" s="8" t="str">
        <f>Table7[[#This Row],[Test No.]]&amp;Table7[[#This Row],[Section]]&amp;Table7[[#This Row],[Q. No.]]</f>
        <v>P46E24</v>
      </c>
      <c r="B3400" s="8"/>
      <c r="C3400" s="15" t="s">
        <v>104</v>
      </c>
      <c r="D3400" s="6">
        <v>24</v>
      </c>
      <c r="E3400" s="6" t="s">
        <v>31</v>
      </c>
      <c r="F3400" s="14">
        <v>2</v>
      </c>
      <c r="G3400" s="13" t="s">
        <v>57</v>
      </c>
      <c r="H3400" s="10">
        <v>5</v>
      </c>
      <c r="I3400" s="13" t="s">
        <v>41</v>
      </c>
      <c r="J3400" s="12" t="s">
        <v>518</v>
      </c>
      <c r="K3400" s="11" t="str">
        <f>VLOOKUP(Table7[[#This Row],[CID]],ALY,2,FALSE)</f>
        <v>Unity &amp; Coherence</v>
      </c>
    </row>
    <row r="3401" spans="1:11" x14ac:dyDescent="0.2">
      <c r="A3401" s="8" t="str">
        <f>Table7[[#This Row],[Test No.]]&amp;Table7[[#This Row],[Section]]&amp;Table7[[#This Row],[Q. No.]]</f>
        <v>P46E25</v>
      </c>
      <c r="B3401" s="8"/>
      <c r="C3401" s="15" t="s">
        <v>104</v>
      </c>
      <c r="D3401" s="6">
        <v>25</v>
      </c>
      <c r="E3401" s="6" t="s">
        <v>31</v>
      </c>
      <c r="F3401" s="14">
        <v>2</v>
      </c>
      <c r="G3401" s="13" t="s">
        <v>57</v>
      </c>
      <c r="H3401" s="10">
        <v>6</v>
      </c>
      <c r="I3401" s="13" t="s">
        <v>42</v>
      </c>
      <c r="J3401" s="12" t="s">
        <v>523</v>
      </c>
      <c r="K3401" s="11" t="str">
        <f>VLOOKUP(Table7[[#This Row],[CID]],ALY,2,FALSE)</f>
        <v>Avoiding Ambiguity &amp; Redundancy</v>
      </c>
    </row>
    <row r="3402" spans="1:11" x14ac:dyDescent="0.2">
      <c r="A3402" s="8" t="str">
        <f>Table7[[#This Row],[Test No.]]&amp;Table7[[#This Row],[Section]]&amp;Table7[[#This Row],[Q. No.]]</f>
        <v>P46E26</v>
      </c>
      <c r="B3402" s="8"/>
      <c r="C3402" s="15" t="s">
        <v>104</v>
      </c>
      <c r="D3402" s="6">
        <v>26</v>
      </c>
      <c r="E3402" s="6" t="s">
        <v>31</v>
      </c>
      <c r="F3402" s="14">
        <v>1</v>
      </c>
      <c r="G3402" s="14" t="s">
        <v>59</v>
      </c>
      <c r="H3402" s="10">
        <v>2</v>
      </c>
      <c r="I3402" s="13" t="s">
        <v>38</v>
      </c>
      <c r="J3402" s="12" t="s">
        <v>397</v>
      </c>
      <c r="K3402" s="11" t="str">
        <f>VLOOKUP(Table7[[#This Row],[CID]],ALY,2,FALSE)</f>
        <v>Word Choice</v>
      </c>
    </row>
    <row r="3403" spans="1:11" x14ac:dyDescent="0.2">
      <c r="A3403" s="8" t="str">
        <f>Table7[[#This Row],[Test No.]]&amp;Table7[[#This Row],[Section]]&amp;Table7[[#This Row],[Q. No.]]</f>
        <v>P46E27</v>
      </c>
      <c r="B3403" s="8"/>
      <c r="C3403" s="15" t="s">
        <v>104</v>
      </c>
      <c r="D3403" s="6">
        <v>27</v>
      </c>
      <c r="E3403" s="6" t="s">
        <v>31</v>
      </c>
      <c r="F3403" s="14">
        <v>1</v>
      </c>
      <c r="G3403" s="14" t="s">
        <v>59</v>
      </c>
      <c r="H3403" s="10">
        <v>3</v>
      </c>
      <c r="I3403" s="13" t="s">
        <v>39</v>
      </c>
      <c r="J3403" s="12" t="s">
        <v>400</v>
      </c>
      <c r="K3403" s="11" t="str">
        <f>VLOOKUP(Table7[[#This Row],[CID]],ALY,2,FALSE)</f>
        <v>Run-On Sentence</v>
      </c>
    </row>
    <row r="3404" spans="1:11" x14ac:dyDescent="0.2">
      <c r="A3404" s="8" t="str">
        <f>Table7[[#This Row],[Test No.]]&amp;Table7[[#This Row],[Section]]&amp;Table7[[#This Row],[Q. No.]]</f>
        <v>P46E28</v>
      </c>
      <c r="B3404" s="8"/>
      <c r="C3404" s="15" t="s">
        <v>104</v>
      </c>
      <c r="D3404" s="6">
        <v>28</v>
      </c>
      <c r="E3404" s="6" t="s">
        <v>31</v>
      </c>
      <c r="F3404" s="14">
        <v>2</v>
      </c>
      <c r="G3404" s="13" t="s">
        <v>57</v>
      </c>
      <c r="H3404" s="10">
        <v>4</v>
      </c>
      <c r="I3404" s="13" t="s">
        <v>40</v>
      </c>
      <c r="J3404" s="12" t="s">
        <v>512</v>
      </c>
      <c r="K3404" s="11" t="str">
        <f>VLOOKUP(Table7[[#This Row],[CID]],ALY,2,FALSE)</f>
        <v>Additional Detail &amp; Evidence</v>
      </c>
    </row>
    <row r="3405" spans="1:11" x14ac:dyDescent="0.2">
      <c r="A3405" s="8" t="str">
        <f>Table7[[#This Row],[Test No.]]&amp;Table7[[#This Row],[Section]]&amp;Table7[[#This Row],[Q. No.]]</f>
        <v>P46E29</v>
      </c>
      <c r="B3405" s="8"/>
      <c r="C3405" s="15" t="s">
        <v>104</v>
      </c>
      <c r="D3405" s="6">
        <v>29</v>
      </c>
      <c r="E3405" s="6" t="s">
        <v>31</v>
      </c>
      <c r="F3405" s="14">
        <v>1</v>
      </c>
      <c r="G3405" s="14" t="s">
        <v>59</v>
      </c>
      <c r="H3405" s="10">
        <v>3</v>
      </c>
      <c r="I3405" s="13" t="s">
        <v>39</v>
      </c>
      <c r="J3405" s="12" t="s">
        <v>402</v>
      </c>
      <c r="K3405" s="11" t="str">
        <f>VLOOKUP(Table7[[#This Row],[CID]],ALY,2,FALSE)</f>
        <v>Faulty Modifier</v>
      </c>
    </row>
    <row r="3406" spans="1:11" x14ac:dyDescent="0.2">
      <c r="A3406" s="8" t="str">
        <f>Table7[[#This Row],[Test No.]]&amp;Table7[[#This Row],[Section]]&amp;Table7[[#This Row],[Q. No.]]</f>
        <v>P46E30</v>
      </c>
      <c r="B3406" s="8"/>
      <c r="C3406" s="15" t="s">
        <v>104</v>
      </c>
      <c r="D3406" s="6">
        <v>30</v>
      </c>
      <c r="E3406" s="6" t="s">
        <v>31</v>
      </c>
      <c r="F3406" s="14">
        <v>2</v>
      </c>
      <c r="G3406" s="13" t="s">
        <v>57</v>
      </c>
      <c r="H3406" s="10">
        <v>5</v>
      </c>
      <c r="I3406" s="13" t="s">
        <v>41</v>
      </c>
      <c r="J3406" s="12" t="s">
        <v>520</v>
      </c>
      <c r="K3406" s="11" t="str">
        <f>VLOOKUP(Table7[[#This Row],[CID]],ALY,2,FALSE)</f>
        <v>Reorganization</v>
      </c>
    </row>
    <row r="3407" spans="1:11" x14ac:dyDescent="0.2">
      <c r="A3407" s="8" t="str">
        <f>Table7[[#This Row],[Test No.]]&amp;Table7[[#This Row],[Section]]&amp;Table7[[#This Row],[Q. No.]]</f>
        <v>P46E31</v>
      </c>
      <c r="B3407" s="8"/>
      <c r="C3407" s="15" t="s">
        <v>104</v>
      </c>
      <c r="D3407" s="6">
        <v>31</v>
      </c>
      <c r="E3407" s="6" t="s">
        <v>31</v>
      </c>
      <c r="F3407" s="14">
        <v>1</v>
      </c>
      <c r="G3407" s="14" t="s">
        <v>59</v>
      </c>
      <c r="H3407" s="10">
        <v>3</v>
      </c>
      <c r="I3407" s="13" t="s">
        <v>39</v>
      </c>
      <c r="J3407" s="12" t="s">
        <v>401</v>
      </c>
      <c r="K3407" s="11" t="str">
        <f>VLOOKUP(Table7[[#This Row],[CID]],ALY,2,FALSE)</f>
        <v>Parallel Construction</v>
      </c>
    </row>
    <row r="3408" spans="1:11" x14ac:dyDescent="0.2">
      <c r="A3408" s="8" t="str">
        <f>Table7[[#This Row],[Test No.]]&amp;Table7[[#This Row],[Section]]&amp;Table7[[#This Row],[Q. No.]]</f>
        <v>P46E32</v>
      </c>
      <c r="B3408" s="8"/>
      <c r="C3408" s="15" t="s">
        <v>104</v>
      </c>
      <c r="D3408" s="6">
        <v>32</v>
      </c>
      <c r="E3408" s="6" t="s">
        <v>31</v>
      </c>
      <c r="F3408" s="14">
        <v>1</v>
      </c>
      <c r="G3408" s="14" t="s">
        <v>59</v>
      </c>
      <c r="H3408" s="10">
        <v>3</v>
      </c>
      <c r="I3408" s="13" t="s">
        <v>39</v>
      </c>
      <c r="J3408" s="12" t="s">
        <v>400</v>
      </c>
      <c r="K3408" s="11" t="str">
        <f>VLOOKUP(Table7[[#This Row],[CID]],ALY,2,FALSE)</f>
        <v>Run-On Sentence</v>
      </c>
    </row>
    <row r="3409" spans="1:11" x14ac:dyDescent="0.2">
      <c r="A3409" s="8" t="str">
        <f>Table7[[#This Row],[Test No.]]&amp;Table7[[#This Row],[Section]]&amp;Table7[[#This Row],[Q. No.]]</f>
        <v>P46E33</v>
      </c>
      <c r="B3409" s="8"/>
      <c r="C3409" s="15" t="s">
        <v>104</v>
      </c>
      <c r="D3409" s="6">
        <v>33</v>
      </c>
      <c r="E3409" s="6" t="s">
        <v>31</v>
      </c>
      <c r="F3409" s="14">
        <v>1</v>
      </c>
      <c r="G3409" s="14" t="s">
        <v>59</v>
      </c>
      <c r="H3409" s="10">
        <v>2</v>
      </c>
      <c r="I3409" s="13" t="s">
        <v>38</v>
      </c>
      <c r="J3409" s="12" t="s">
        <v>397</v>
      </c>
      <c r="K3409" s="11" t="str">
        <f>VLOOKUP(Table7[[#This Row],[CID]],ALY,2,FALSE)</f>
        <v>Word Choice</v>
      </c>
    </row>
    <row r="3410" spans="1:11" x14ac:dyDescent="0.2">
      <c r="A3410" s="8" t="str">
        <f>Table7[[#This Row],[Test No.]]&amp;Table7[[#This Row],[Section]]&amp;Table7[[#This Row],[Q. No.]]</f>
        <v>P46E34</v>
      </c>
      <c r="B3410" s="8"/>
      <c r="C3410" s="15" t="s">
        <v>104</v>
      </c>
      <c r="D3410" s="6">
        <v>34</v>
      </c>
      <c r="E3410" s="6" t="s">
        <v>31</v>
      </c>
      <c r="F3410" s="14">
        <v>1</v>
      </c>
      <c r="G3410" s="14" t="s">
        <v>59</v>
      </c>
      <c r="H3410" s="14">
        <v>1</v>
      </c>
      <c r="I3410" s="14" t="s">
        <v>37</v>
      </c>
      <c r="J3410" s="12" t="s">
        <v>389</v>
      </c>
      <c r="K3410" s="11" t="str">
        <f>VLOOKUP(Table7[[#This Row],[CID]],ALY,2,FALSE)</f>
        <v>Colons</v>
      </c>
    </row>
    <row r="3411" spans="1:11" x14ac:dyDescent="0.2">
      <c r="A3411" s="8" t="str">
        <f>Table7[[#This Row],[Test No.]]&amp;Table7[[#This Row],[Section]]&amp;Table7[[#This Row],[Q. No.]]</f>
        <v>P46E35</v>
      </c>
      <c r="B3411" s="8"/>
      <c r="C3411" s="15" t="s">
        <v>104</v>
      </c>
      <c r="D3411" s="6">
        <v>35</v>
      </c>
      <c r="E3411" s="6" t="s">
        <v>31</v>
      </c>
      <c r="F3411" s="14">
        <v>1</v>
      </c>
      <c r="G3411" s="14" t="s">
        <v>59</v>
      </c>
      <c r="H3411" s="10">
        <v>3</v>
      </c>
      <c r="I3411" s="13" t="s">
        <v>39</v>
      </c>
      <c r="J3411" s="12" t="s">
        <v>400</v>
      </c>
      <c r="K3411" s="11" t="str">
        <f>VLOOKUP(Table7[[#This Row],[CID]],ALY,2,FALSE)</f>
        <v>Run-On Sentence</v>
      </c>
    </row>
    <row r="3412" spans="1:11" x14ac:dyDescent="0.2">
      <c r="A3412" s="8" t="str">
        <f>Table7[[#This Row],[Test No.]]&amp;Table7[[#This Row],[Section]]&amp;Table7[[#This Row],[Q. No.]]</f>
        <v>P46E36</v>
      </c>
      <c r="B3412" s="8"/>
      <c r="C3412" s="15" t="s">
        <v>104</v>
      </c>
      <c r="D3412" s="6">
        <v>36</v>
      </c>
      <c r="E3412" s="6" t="s">
        <v>31</v>
      </c>
      <c r="F3412" s="14">
        <v>1</v>
      </c>
      <c r="G3412" s="14" t="s">
        <v>59</v>
      </c>
      <c r="H3412" s="10">
        <v>2</v>
      </c>
      <c r="I3412" s="13" t="s">
        <v>38</v>
      </c>
      <c r="J3412" s="12" t="s">
        <v>397</v>
      </c>
      <c r="K3412" s="11" t="str">
        <f>VLOOKUP(Table7[[#This Row],[CID]],ALY,2,FALSE)</f>
        <v>Word Choice</v>
      </c>
    </row>
    <row r="3413" spans="1:11" x14ac:dyDescent="0.2">
      <c r="A3413" s="8" t="str">
        <f>Table7[[#This Row],[Test No.]]&amp;Table7[[#This Row],[Section]]&amp;Table7[[#This Row],[Q. No.]]</f>
        <v>P46E37</v>
      </c>
      <c r="B3413" s="8"/>
      <c r="C3413" s="15" t="s">
        <v>104</v>
      </c>
      <c r="D3413" s="6">
        <v>37</v>
      </c>
      <c r="E3413" s="6" t="s">
        <v>31</v>
      </c>
      <c r="F3413" s="14">
        <v>2</v>
      </c>
      <c r="G3413" s="13" t="s">
        <v>57</v>
      </c>
      <c r="H3413" s="10">
        <v>4</v>
      </c>
      <c r="I3413" s="13" t="s">
        <v>40</v>
      </c>
      <c r="J3413" s="12" t="s">
        <v>513</v>
      </c>
      <c r="K3413" s="11" t="str">
        <f>VLOOKUP(Table7[[#This Row],[CID]],ALY,2,FALSE)</f>
        <v>Writer's Goal</v>
      </c>
    </row>
    <row r="3414" spans="1:11" x14ac:dyDescent="0.2">
      <c r="A3414" s="8" t="str">
        <f>Table7[[#This Row],[Test No.]]&amp;Table7[[#This Row],[Section]]&amp;Table7[[#This Row],[Q. No.]]</f>
        <v>P46E38</v>
      </c>
      <c r="B3414" s="8"/>
      <c r="C3414" s="15" t="s">
        <v>104</v>
      </c>
      <c r="D3414" s="6">
        <v>38</v>
      </c>
      <c r="E3414" s="6" t="s">
        <v>31</v>
      </c>
      <c r="F3414" s="14">
        <v>1</v>
      </c>
      <c r="G3414" s="14" t="s">
        <v>59</v>
      </c>
      <c r="H3414" s="10">
        <v>2</v>
      </c>
      <c r="I3414" s="13" t="s">
        <v>38</v>
      </c>
      <c r="J3414" s="12" t="s">
        <v>397</v>
      </c>
      <c r="K3414" s="11" t="str">
        <f>VLOOKUP(Table7[[#This Row],[CID]],ALY,2,FALSE)</f>
        <v>Word Choice</v>
      </c>
    </row>
    <row r="3415" spans="1:11" x14ac:dyDescent="0.2">
      <c r="A3415" s="8" t="str">
        <f>Table7[[#This Row],[Test No.]]&amp;Table7[[#This Row],[Section]]&amp;Table7[[#This Row],[Q. No.]]</f>
        <v>P46E39</v>
      </c>
      <c r="B3415" s="8"/>
      <c r="C3415" s="15" t="s">
        <v>104</v>
      </c>
      <c r="D3415" s="6">
        <v>39</v>
      </c>
      <c r="E3415" s="6" t="s">
        <v>31</v>
      </c>
      <c r="F3415" s="14">
        <v>2</v>
      </c>
      <c r="G3415" s="13" t="s">
        <v>57</v>
      </c>
      <c r="H3415" s="10">
        <v>4</v>
      </c>
      <c r="I3415" s="13" t="s">
        <v>40</v>
      </c>
      <c r="J3415" s="12" t="s">
        <v>514</v>
      </c>
      <c r="K3415" s="11" t="str">
        <f>VLOOKUP(Table7[[#This Row],[CID]],ALY,2,FALSE)</f>
        <v>Relation to Paragraph/Essay</v>
      </c>
    </row>
    <row r="3416" spans="1:11" x14ac:dyDescent="0.2">
      <c r="A3416" s="8" t="str">
        <f>Table7[[#This Row],[Test No.]]&amp;Table7[[#This Row],[Section]]&amp;Table7[[#This Row],[Q. No.]]</f>
        <v>P46E40</v>
      </c>
      <c r="B3416" s="8"/>
      <c r="C3416" s="15" t="s">
        <v>104</v>
      </c>
      <c r="D3416" s="6">
        <v>40</v>
      </c>
      <c r="E3416" s="6" t="s">
        <v>31</v>
      </c>
      <c r="F3416" s="14">
        <v>1</v>
      </c>
      <c r="G3416" s="14" t="s">
        <v>59</v>
      </c>
      <c r="H3416" s="10">
        <v>3</v>
      </c>
      <c r="I3416" s="13" t="s">
        <v>39</v>
      </c>
      <c r="J3416" s="12" t="s">
        <v>402</v>
      </c>
      <c r="K3416" s="11" t="str">
        <f>VLOOKUP(Table7[[#This Row],[CID]],ALY,2,FALSE)</f>
        <v>Faulty Modifier</v>
      </c>
    </row>
    <row r="3417" spans="1:11" x14ac:dyDescent="0.2">
      <c r="A3417" s="8" t="str">
        <f>Table7[[#This Row],[Test No.]]&amp;Table7[[#This Row],[Section]]&amp;Table7[[#This Row],[Q. No.]]</f>
        <v>P46E41</v>
      </c>
      <c r="B3417" s="8"/>
      <c r="C3417" s="15" t="s">
        <v>104</v>
      </c>
      <c r="D3417" s="6">
        <v>41</v>
      </c>
      <c r="E3417" s="6" t="s">
        <v>31</v>
      </c>
      <c r="F3417" s="14">
        <v>2</v>
      </c>
      <c r="G3417" s="13" t="s">
        <v>57</v>
      </c>
      <c r="H3417" s="10">
        <v>5</v>
      </c>
      <c r="I3417" s="13" t="s">
        <v>41</v>
      </c>
      <c r="J3417" s="12" t="s">
        <v>518</v>
      </c>
      <c r="K3417" s="11" t="str">
        <f>VLOOKUP(Table7[[#This Row],[CID]],ALY,2,FALSE)</f>
        <v>Unity &amp; Coherence</v>
      </c>
    </row>
    <row r="3418" spans="1:11" x14ac:dyDescent="0.2">
      <c r="A3418" s="8" t="str">
        <f>Table7[[#This Row],[Test No.]]&amp;Table7[[#This Row],[Section]]&amp;Table7[[#This Row],[Q. No.]]</f>
        <v>P46E42</v>
      </c>
      <c r="B3418" s="8"/>
      <c r="C3418" s="15" t="s">
        <v>104</v>
      </c>
      <c r="D3418" s="6">
        <v>42</v>
      </c>
      <c r="E3418" s="6" t="s">
        <v>31</v>
      </c>
      <c r="F3418" s="14">
        <v>1</v>
      </c>
      <c r="G3418" s="14" t="s">
        <v>59</v>
      </c>
      <c r="H3418" s="10">
        <v>2</v>
      </c>
      <c r="I3418" s="13" t="s">
        <v>38</v>
      </c>
      <c r="J3418" s="12" t="s">
        <v>395</v>
      </c>
      <c r="K3418" s="11" t="str">
        <f>VLOOKUP(Table7[[#This Row],[CID]],ALY,2,FALSE)</f>
        <v>Verb Forms/Tense Agreement</v>
      </c>
    </row>
    <row r="3419" spans="1:11" x14ac:dyDescent="0.2">
      <c r="A3419" s="8" t="str">
        <f>Table7[[#This Row],[Test No.]]&amp;Table7[[#This Row],[Section]]&amp;Table7[[#This Row],[Q. No.]]</f>
        <v>P46E43</v>
      </c>
      <c r="B3419" s="8"/>
      <c r="C3419" s="15" t="s">
        <v>104</v>
      </c>
      <c r="D3419" s="6">
        <v>43</v>
      </c>
      <c r="E3419" s="6" t="s">
        <v>31</v>
      </c>
      <c r="F3419" s="14">
        <v>2</v>
      </c>
      <c r="G3419" s="13" t="s">
        <v>57</v>
      </c>
      <c r="H3419" s="10">
        <v>4</v>
      </c>
      <c r="I3419" s="13" t="s">
        <v>40</v>
      </c>
      <c r="J3419" s="12" t="s">
        <v>516</v>
      </c>
      <c r="K3419" s="11" t="str">
        <f>VLOOKUP(Table7[[#This Row],[CID]],ALY,2,FALSE)</f>
        <v>Transitions &amp; Topic Sentences</v>
      </c>
    </row>
    <row r="3420" spans="1:11" x14ac:dyDescent="0.2">
      <c r="A3420" s="8" t="str">
        <f>Table7[[#This Row],[Test No.]]&amp;Table7[[#This Row],[Section]]&amp;Table7[[#This Row],[Q. No.]]</f>
        <v>P46E44</v>
      </c>
      <c r="B3420" s="8"/>
      <c r="C3420" s="15" t="s">
        <v>104</v>
      </c>
      <c r="D3420" s="6">
        <v>44</v>
      </c>
      <c r="E3420" s="6" t="s">
        <v>31</v>
      </c>
      <c r="F3420" s="14">
        <v>2</v>
      </c>
      <c r="G3420" s="13" t="s">
        <v>57</v>
      </c>
      <c r="H3420" s="10">
        <v>4</v>
      </c>
      <c r="I3420" s="13" t="s">
        <v>40</v>
      </c>
      <c r="J3420" s="12" t="s">
        <v>516</v>
      </c>
      <c r="K3420" s="11" t="str">
        <f>VLOOKUP(Table7[[#This Row],[CID]],ALY,2,FALSE)</f>
        <v>Transitions &amp; Topic Sentences</v>
      </c>
    </row>
    <row r="3421" spans="1:11" x14ac:dyDescent="0.2">
      <c r="A3421" s="8" t="str">
        <f>Table7[[#This Row],[Test No.]]&amp;Table7[[#This Row],[Section]]&amp;Table7[[#This Row],[Q. No.]]</f>
        <v>P46E45</v>
      </c>
      <c r="B3421" s="8"/>
      <c r="C3421" s="15" t="s">
        <v>104</v>
      </c>
      <c r="D3421" s="6">
        <v>45</v>
      </c>
      <c r="E3421" s="6" t="s">
        <v>31</v>
      </c>
      <c r="F3421" s="14">
        <v>1</v>
      </c>
      <c r="G3421" s="14" t="s">
        <v>59</v>
      </c>
      <c r="H3421" s="10">
        <v>2</v>
      </c>
      <c r="I3421" s="13" t="s">
        <v>38</v>
      </c>
      <c r="J3421" s="12" t="s">
        <v>395</v>
      </c>
      <c r="K3421" s="11" t="str">
        <f>VLOOKUP(Table7[[#This Row],[CID]],ALY,2,FALSE)</f>
        <v>Verb Forms/Tense Agreement</v>
      </c>
    </row>
    <row r="3422" spans="1:11" x14ac:dyDescent="0.2">
      <c r="A3422" s="8" t="str">
        <f>Table7[[#This Row],[Test No.]]&amp;Table7[[#This Row],[Section]]&amp;Table7[[#This Row],[Q. No.]]</f>
        <v>P46E46</v>
      </c>
      <c r="B3422" s="8"/>
      <c r="C3422" s="15" t="s">
        <v>104</v>
      </c>
      <c r="D3422" s="6">
        <v>46</v>
      </c>
      <c r="E3422" s="6" t="s">
        <v>31</v>
      </c>
      <c r="F3422" s="14">
        <v>1</v>
      </c>
      <c r="G3422" s="14" t="s">
        <v>59</v>
      </c>
      <c r="H3422" s="10">
        <v>2</v>
      </c>
      <c r="I3422" s="13" t="s">
        <v>38</v>
      </c>
      <c r="J3422" s="12" t="s">
        <v>393</v>
      </c>
      <c r="K3422" s="11" t="str">
        <f>VLOOKUP(Table7[[#This Row],[CID]],ALY,2,FALSE)</f>
        <v>SVA</v>
      </c>
    </row>
    <row r="3423" spans="1:11" x14ac:dyDescent="0.2">
      <c r="A3423" s="8" t="str">
        <f>Table7[[#This Row],[Test No.]]&amp;Table7[[#This Row],[Section]]&amp;Table7[[#This Row],[Q. No.]]</f>
        <v>P46E47</v>
      </c>
      <c r="B3423" s="8"/>
      <c r="C3423" s="15" t="s">
        <v>104</v>
      </c>
      <c r="D3423" s="3">
        <v>47</v>
      </c>
      <c r="E3423" s="6" t="s">
        <v>31</v>
      </c>
      <c r="F3423" s="14">
        <v>1</v>
      </c>
      <c r="G3423" s="14" t="s">
        <v>59</v>
      </c>
      <c r="H3423" s="10">
        <v>3</v>
      </c>
      <c r="I3423" s="13" t="s">
        <v>39</v>
      </c>
      <c r="J3423" s="12" t="s">
        <v>400</v>
      </c>
      <c r="K3423" s="11" t="str">
        <f>VLOOKUP(Table7[[#This Row],[CID]],ALY,2,FALSE)</f>
        <v>Run-On Sentence</v>
      </c>
    </row>
    <row r="3424" spans="1:11" x14ac:dyDescent="0.2">
      <c r="A3424" s="8" t="str">
        <f>Table7[[#This Row],[Test No.]]&amp;Table7[[#This Row],[Section]]&amp;Table7[[#This Row],[Q. No.]]</f>
        <v>P46E48</v>
      </c>
      <c r="B3424" s="8"/>
      <c r="C3424" s="15" t="s">
        <v>104</v>
      </c>
      <c r="D3424" s="3">
        <v>48</v>
      </c>
      <c r="E3424" s="6" t="s">
        <v>31</v>
      </c>
      <c r="F3424" s="14">
        <v>1</v>
      </c>
      <c r="G3424" s="14" t="s">
        <v>59</v>
      </c>
      <c r="H3424" s="10">
        <v>2</v>
      </c>
      <c r="I3424" s="13" t="s">
        <v>38</v>
      </c>
      <c r="J3424" s="12" t="s">
        <v>393</v>
      </c>
      <c r="K3424" s="11" t="str">
        <f>VLOOKUP(Table7[[#This Row],[CID]],ALY,2,FALSE)</f>
        <v>SVA</v>
      </c>
    </row>
    <row r="3425" spans="1:11" x14ac:dyDescent="0.2">
      <c r="A3425" s="8" t="str">
        <f>Table7[[#This Row],[Test No.]]&amp;Table7[[#This Row],[Section]]&amp;Table7[[#This Row],[Q. No.]]</f>
        <v>P46E49</v>
      </c>
      <c r="B3425" s="8"/>
      <c r="C3425" s="15" t="s">
        <v>104</v>
      </c>
      <c r="D3425" s="6">
        <v>49</v>
      </c>
      <c r="E3425" s="6" t="s">
        <v>31</v>
      </c>
      <c r="F3425" s="14">
        <v>1</v>
      </c>
      <c r="G3425" s="14" t="s">
        <v>59</v>
      </c>
      <c r="H3425" s="14">
        <v>1</v>
      </c>
      <c r="I3425" s="14" t="s">
        <v>37</v>
      </c>
      <c r="J3425" s="12" t="s">
        <v>387</v>
      </c>
      <c r="K3425" s="11" t="str">
        <f>VLOOKUP(Table7[[#This Row],[CID]],ALY,2,FALSE)</f>
        <v>Commas</v>
      </c>
    </row>
    <row r="3426" spans="1:11" x14ac:dyDescent="0.2">
      <c r="A3426" s="8" t="str">
        <f>Table7[[#This Row],[Test No.]]&amp;Table7[[#This Row],[Section]]&amp;Table7[[#This Row],[Q. No.]]</f>
        <v>P46E50</v>
      </c>
      <c r="B3426" s="8"/>
      <c r="C3426" s="15" t="s">
        <v>104</v>
      </c>
      <c r="D3426" s="3">
        <v>50</v>
      </c>
      <c r="E3426" s="6" t="s">
        <v>31</v>
      </c>
      <c r="F3426" s="14">
        <v>1</v>
      </c>
      <c r="G3426" s="14" t="s">
        <v>59</v>
      </c>
      <c r="H3426" s="10">
        <v>2</v>
      </c>
      <c r="I3426" s="13" t="s">
        <v>38</v>
      </c>
      <c r="J3426" s="12" t="s">
        <v>393</v>
      </c>
      <c r="K3426" s="11" t="str">
        <f>VLOOKUP(Table7[[#This Row],[CID]],ALY,2,FALSE)</f>
        <v>SVA</v>
      </c>
    </row>
    <row r="3427" spans="1:11" x14ac:dyDescent="0.2">
      <c r="A3427" s="8" t="str">
        <f>Table7[[#This Row],[Test No.]]&amp;Table7[[#This Row],[Section]]&amp;Table7[[#This Row],[Q. No.]]</f>
        <v>P46E51</v>
      </c>
      <c r="B3427" s="8"/>
      <c r="C3427" s="15" t="s">
        <v>104</v>
      </c>
      <c r="D3427" s="3">
        <v>51</v>
      </c>
      <c r="E3427" s="6" t="s">
        <v>31</v>
      </c>
      <c r="F3427" s="14">
        <v>2</v>
      </c>
      <c r="G3427" s="13" t="s">
        <v>57</v>
      </c>
      <c r="H3427" s="10">
        <v>6</v>
      </c>
      <c r="I3427" s="13" t="s">
        <v>42</v>
      </c>
      <c r="J3427" s="12" t="s">
        <v>521</v>
      </c>
      <c r="K3427" s="11" t="str">
        <f>VLOOKUP(Table7[[#This Row],[CID]],ALY,2,FALSE)</f>
        <v>Word Choice</v>
      </c>
    </row>
    <row r="3428" spans="1:11" x14ac:dyDescent="0.2">
      <c r="A3428" s="8" t="str">
        <f>Table7[[#This Row],[Test No.]]&amp;Table7[[#This Row],[Section]]&amp;Table7[[#This Row],[Q. No.]]</f>
        <v>P46E52</v>
      </c>
      <c r="B3428" s="8"/>
      <c r="C3428" s="15" t="s">
        <v>104</v>
      </c>
      <c r="D3428" s="6">
        <v>52</v>
      </c>
      <c r="E3428" s="6" t="s">
        <v>31</v>
      </c>
      <c r="F3428" s="14">
        <v>2</v>
      </c>
      <c r="G3428" s="13" t="s">
        <v>57</v>
      </c>
      <c r="H3428" s="10">
        <v>6</v>
      </c>
      <c r="I3428" s="13" t="s">
        <v>42</v>
      </c>
      <c r="J3428" s="12" t="s">
        <v>521</v>
      </c>
      <c r="K3428" s="11" t="str">
        <f>VLOOKUP(Table7[[#This Row],[CID]],ALY,2,FALSE)</f>
        <v>Word Choice</v>
      </c>
    </row>
    <row r="3429" spans="1:11" x14ac:dyDescent="0.2">
      <c r="A3429" s="8" t="str">
        <f>Table7[[#This Row],[Test No.]]&amp;Table7[[#This Row],[Section]]&amp;Table7[[#This Row],[Q. No.]]</f>
        <v>P46E53</v>
      </c>
      <c r="B3429" s="8"/>
      <c r="C3429" s="15" t="s">
        <v>104</v>
      </c>
      <c r="D3429" s="3">
        <v>53</v>
      </c>
      <c r="E3429" s="6" t="s">
        <v>31</v>
      </c>
      <c r="F3429" s="14">
        <v>1</v>
      </c>
      <c r="G3429" s="14" t="s">
        <v>59</v>
      </c>
      <c r="H3429" s="10">
        <v>2</v>
      </c>
      <c r="I3429" s="13" t="s">
        <v>38</v>
      </c>
      <c r="J3429" s="12" t="s">
        <v>395</v>
      </c>
      <c r="K3429" s="11" t="str">
        <f>VLOOKUP(Table7[[#This Row],[CID]],ALY,2,FALSE)</f>
        <v>Verb Forms/Tense Agreement</v>
      </c>
    </row>
    <row r="3430" spans="1:11" x14ac:dyDescent="0.2">
      <c r="A3430" s="8" t="str">
        <f>Table7[[#This Row],[Test No.]]&amp;Table7[[#This Row],[Section]]&amp;Table7[[#This Row],[Q. No.]]</f>
        <v>P46E54</v>
      </c>
      <c r="B3430" s="8"/>
      <c r="C3430" s="15" t="s">
        <v>104</v>
      </c>
      <c r="D3430" s="3">
        <v>54</v>
      </c>
      <c r="E3430" s="6" t="s">
        <v>31</v>
      </c>
      <c r="F3430" s="14">
        <v>2</v>
      </c>
      <c r="G3430" s="13" t="s">
        <v>57</v>
      </c>
      <c r="H3430" s="10">
        <v>4</v>
      </c>
      <c r="I3430" s="13" t="s">
        <v>40</v>
      </c>
      <c r="J3430" s="12" t="s">
        <v>513</v>
      </c>
      <c r="K3430" s="11" t="str">
        <f>VLOOKUP(Table7[[#This Row],[CID]],ALY,2,FALSE)</f>
        <v>Writer's Goal</v>
      </c>
    </row>
    <row r="3431" spans="1:11" x14ac:dyDescent="0.2">
      <c r="A3431" s="8" t="str">
        <f>Table7[[#This Row],[Test No.]]&amp;Table7[[#This Row],[Section]]&amp;Table7[[#This Row],[Q. No.]]</f>
        <v>P46E55</v>
      </c>
      <c r="B3431" s="8"/>
      <c r="C3431" s="15" t="s">
        <v>104</v>
      </c>
      <c r="D3431" s="6">
        <v>55</v>
      </c>
      <c r="E3431" s="6" t="s">
        <v>31</v>
      </c>
      <c r="F3431" s="14">
        <v>1</v>
      </c>
      <c r="G3431" s="14" t="s">
        <v>59</v>
      </c>
      <c r="H3431" s="10">
        <v>2</v>
      </c>
      <c r="I3431" s="13" t="s">
        <v>38</v>
      </c>
      <c r="J3431" s="12" t="s">
        <v>395</v>
      </c>
      <c r="K3431" s="11" t="str">
        <f>VLOOKUP(Table7[[#This Row],[CID]],ALY,2,FALSE)</f>
        <v>Verb Forms/Tense Agreement</v>
      </c>
    </row>
    <row r="3432" spans="1:11" x14ac:dyDescent="0.2">
      <c r="A3432" s="8" t="str">
        <f>Table7[[#This Row],[Test No.]]&amp;Table7[[#This Row],[Section]]&amp;Table7[[#This Row],[Q. No.]]</f>
        <v>P46E56</v>
      </c>
      <c r="B3432" s="8"/>
      <c r="C3432" s="15" t="s">
        <v>104</v>
      </c>
      <c r="D3432" s="3">
        <v>56</v>
      </c>
      <c r="E3432" s="6" t="s">
        <v>31</v>
      </c>
      <c r="F3432" s="14">
        <v>2</v>
      </c>
      <c r="G3432" s="13" t="s">
        <v>57</v>
      </c>
      <c r="H3432" s="10">
        <v>5</v>
      </c>
      <c r="I3432" s="13" t="s">
        <v>41</v>
      </c>
      <c r="J3432" s="12" t="s">
        <v>518</v>
      </c>
      <c r="K3432" s="11" t="str">
        <f>VLOOKUP(Table7[[#This Row],[CID]],ALY,2,FALSE)</f>
        <v>Unity &amp; Coherence</v>
      </c>
    </row>
    <row r="3433" spans="1:11" x14ac:dyDescent="0.2">
      <c r="A3433" s="8" t="str">
        <f>Table7[[#This Row],[Test No.]]&amp;Table7[[#This Row],[Section]]&amp;Table7[[#This Row],[Q. No.]]</f>
        <v>P46E57</v>
      </c>
      <c r="B3433" s="8"/>
      <c r="C3433" s="15" t="s">
        <v>104</v>
      </c>
      <c r="D3433" s="3">
        <v>57</v>
      </c>
      <c r="E3433" s="6" t="s">
        <v>31</v>
      </c>
      <c r="F3433" s="14">
        <v>1</v>
      </c>
      <c r="G3433" s="14" t="s">
        <v>59</v>
      </c>
      <c r="H3433" s="10">
        <v>2</v>
      </c>
      <c r="I3433" s="13" t="s">
        <v>38</v>
      </c>
      <c r="J3433" s="12" t="s">
        <v>393</v>
      </c>
      <c r="K3433" s="11" t="str">
        <f>VLOOKUP(Table7[[#This Row],[CID]],ALY,2,FALSE)</f>
        <v>SVA</v>
      </c>
    </row>
    <row r="3434" spans="1:11" x14ac:dyDescent="0.2">
      <c r="A3434" s="8" t="str">
        <f>Table7[[#This Row],[Test No.]]&amp;Table7[[#This Row],[Section]]&amp;Table7[[#This Row],[Q. No.]]</f>
        <v>P46E58</v>
      </c>
      <c r="B3434" s="8"/>
      <c r="C3434" s="15" t="s">
        <v>104</v>
      </c>
      <c r="D3434" s="6">
        <v>58</v>
      </c>
      <c r="E3434" s="6" t="s">
        <v>31</v>
      </c>
      <c r="F3434" s="14">
        <v>1</v>
      </c>
      <c r="G3434" s="14" t="s">
        <v>59</v>
      </c>
      <c r="H3434" s="10">
        <v>2</v>
      </c>
      <c r="I3434" s="13" t="s">
        <v>38</v>
      </c>
      <c r="J3434" s="12" t="s">
        <v>394</v>
      </c>
      <c r="K3434" s="11" t="str">
        <f>VLOOKUP(Table7[[#This Row],[CID]],ALY,2,FALSE)</f>
        <v>Pronouns</v>
      </c>
    </row>
    <row r="3435" spans="1:11" x14ac:dyDescent="0.2">
      <c r="A3435" s="8" t="str">
        <f>Table7[[#This Row],[Test No.]]&amp;Table7[[#This Row],[Section]]&amp;Table7[[#This Row],[Q. No.]]</f>
        <v>P46E59</v>
      </c>
      <c r="B3435" s="8"/>
      <c r="C3435" s="15" t="s">
        <v>104</v>
      </c>
      <c r="D3435" s="3">
        <v>59</v>
      </c>
      <c r="E3435" s="6" t="s">
        <v>31</v>
      </c>
      <c r="F3435" s="14">
        <v>1</v>
      </c>
      <c r="G3435" s="14" t="s">
        <v>59</v>
      </c>
      <c r="H3435" s="10">
        <v>2</v>
      </c>
      <c r="I3435" s="13" t="s">
        <v>38</v>
      </c>
      <c r="J3435" s="12" t="s">
        <v>397</v>
      </c>
      <c r="K3435" s="11" t="str">
        <f>VLOOKUP(Table7[[#This Row],[CID]],ALY,2,FALSE)</f>
        <v>Word Choice</v>
      </c>
    </row>
    <row r="3436" spans="1:11" x14ac:dyDescent="0.2">
      <c r="A3436" s="8" t="str">
        <f>Table7[[#This Row],[Test No.]]&amp;Table7[[#This Row],[Section]]&amp;Table7[[#This Row],[Q. No.]]</f>
        <v>P46E60</v>
      </c>
      <c r="B3436" s="8"/>
      <c r="C3436" s="15" t="s">
        <v>104</v>
      </c>
      <c r="D3436" s="3">
        <v>60</v>
      </c>
      <c r="E3436" s="6" t="s">
        <v>31</v>
      </c>
      <c r="F3436" s="14">
        <v>2</v>
      </c>
      <c r="G3436" s="13" t="s">
        <v>57</v>
      </c>
      <c r="H3436" s="10">
        <v>4</v>
      </c>
      <c r="I3436" s="13" t="s">
        <v>40</v>
      </c>
      <c r="J3436" s="12" t="s">
        <v>513</v>
      </c>
      <c r="K3436" s="11" t="str">
        <f>VLOOKUP(Table7[[#This Row],[CID]],ALY,2,FALSE)</f>
        <v>Writer's Goal</v>
      </c>
    </row>
    <row r="3437" spans="1:11" x14ac:dyDescent="0.2">
      <c r="A3437" s="8" t="str">
        <f>Table7[[#This Row],[Test No.]]&amp;Table7[[#This Row],[Section]]&amp;Table7[[#This Row],[Q. No.]]</f>
        <v>P46E61</v>
      </c>
      <c r="B3437" s="8"/>
      <c r="C3437" s="15" t="s">
        <v>104</v>
      </c>
      <c r="D3437" s="6">
        <v>61</v>
      </c>
      <c r="E3437" s="6" t="s">
        <v>31</v>
      </c>
      <c r="F3437" s="14">
        <v>1</v>
      </c>
      <c r="G3437" s="14" t="s">
        <v>59</v>
      </c>
      <c r="H3437" s="14">
        <v>1</v>
      </c>
      <c r="I3437" s="14" t="s">
        <v>37</v>
      </c>
      <c r="J3437" s="12" t="s">
        <v>388</v>
      </c>
      <c r="K3437" s="11" t="str">
        <f>VLOOKUP(Table7[[#This Row],[CID]],ALY,2,FALSE)</f>
        <v>Apostrophes</v>
      </c>
    </row>
    <row r="3438" spans="1:11" x14ac:dyDescent="0.2">
      <c r="A3438" s="8" t="str">
        <f>Table7[[#This Row],[Test No.]]&amp;Table7[[#This Row],[Section]]&amp;Table7[[#This Row],[Q. No.]]</f>
        <v>P46E62</v>
      </c>
      <c r="B3438" s="8"/>
      <c r="C3438" s="15" t="s">
        <v>104</v>
      </c>
      <c r="D3438" s="3">
        <v>62</v>
      </c>
      <c r="E3438" s="6" t="s">
        <v>31</v>
      </c>
      <c r="F3438" s="14">
        <v>2</v>
      </c>
      <c r="G3438" s="13" t="s">
        <v>57</v>
      </c>
      <c r="H3438" s="10">
        <v>4</v>
      </c>
      <c r="I3438" s="13" t="s">
        <v>40</v>
      </c>
      <c r="J3438" s="12" t="s">
        <v>516</v>
      </c>
      <c r="K3438" s="11" t="str">
        <f>VLOOKUP(Table7[[#This Row],[CID]],ALY,2,FALSE)</f>
        <v>Transitions &amp; Topic Sentences</v>
      </c>
    </row>
    <row r="3439" spans="1:11" x14ac:dyDescent="0.2">
      <c r="A3439" s="8" t="str">
        <f>Table7[[#This Row],[Test No.]]&amp;Table7[[#This Row],[Section]]&amp;Table7[[#This Row],[Q. No.]]</f>
        <v>P46E63</v>
      </c>
      <c r="B3439" s="8"/>
      <c r="C3439" s="15" t="s">
        <v>104</v>
      </c>
      <c r="D3439" s="3">
        <v>63</v>
      </c>
      <c r="E3439" s="6" t="s">
        <v>31</v>
      </c>
      <c r="F3439" s="14">
        <v>1</v>
      </c>
      <c r="G3439" s="14" t="s">
        <v>59</v>
      </c>
      <c r="H3439" s="10">
        <v>3</v>
      </c>
      <c r="I3439" s="13" t="s">
        <v>39</v>
      </c>
      <c r="J3439" s="12" t="s">
        <v>402</v>
      </c>
      <c r="K3439" s="11" t="str">
        <f>VLOOKUP(Table7[[#This Row],[CID]],ALY,2,FALSE)</f>
        <v>Faulty Modifier</v>
      </c>
    </row>
    <row r="3440" spans="1:11" x14ac:dyDescent="0.2">
      <c r="A3440" s="8" t="str">
        <f>Table7[[#This Row],[Test No.]]&amp;Table7[[#This Row],[Section]]&amp;Table7[[#This Row],[Q. No.]]</f>
        <v>P46E64</v>
      </c>
      <c r="B3440" s="8"/>
      <c r="C3440" s="15" t="s">
        <v>104</v>
      </c>
      <c r="D3440" s="6">
        <v>64</v>
      </c>
      <c r="E3440" s="6" t="s">
        <v>31</v>
      </c>
      <c r="F3440" s="14">
        <v>1</v>
      </c>
      <c r="G3440" s="14" t="s">
        <v>59</v>
      </c>
      <c r="H3440" s="10">
        <v>2</v>
      </c>
      <c r="I3440" s="13" t="s">
        <v>38</v>
      </c>
      <c r="J3440" s="12" t="s">
        <v>397</v>
      </c>
      <c r="K3440" s="11" t="str">
        <f>VLOOKUP(Table7[[#This Row],[CID]],ALY,2,FALSE)</f>
        <v>Word Choice</v>
      </c>
    </row>
    <row r="3441" spans="1:11" x14ac:dyDescent="0.2">
      <c r="A3441" s="8" t="str">
        <f>Table7[[#This Row],[Test No.]]&amp;Table7[[#This Row],[Section]]&amp;Table7[[#This Row],[Q. No.]]</f>
        <v>P46E65</v>
      </c>
      <c r="B3441" s="8"/>
      <c r="C3441" s="15" t="s">
        <v>104</v>
      </c>
      <c r="D3441" s="3">
        <v>65</v>
      </c>
      <c r="E3441" s="6" t="s">
        <v>31</v>
      </c>
      <c r="F3441" s="14">
        <v>1</v>
      </c>
      <c r="G3441" s="14" t="s">
        <v>59</v>
      </c>
      <c r="H3441" s="14">
        <v>1</v>
      </c>
      <c r="I3441" s="14" t="s">
        <v>37</v>
      </c>
      <c r="J3441" s="12" t="s">
        <v>389</v>
      </c>
      <c r="K3441" s="11" t="str">
        <f>VLOOKUP(Table7[[#This Row],[CID]],ALY,2,FALSE)</f>
        <v>Colons</v>
      </c>
    </row>
    <row r="3442" spans="1:11" x14ac:dyDescent="0.2">
      <c r="A3442" s="8" t="str">
        <f>Table7[[#This Row],[Test No.]]&amp;Table7[[#This Row],[Section]]&amp;Table7[[#This Row],[Q. No.]]</f>
        <v>P46E66</v>
      </c>
      <c r="B3442" s="8"/>
      <c r="C3442" s="15" t="s">
        <v>104</v>
      </c>
      <c r="D3442" s="3">
        <v>66</v>
      </c>
      <c r="E3442" s="6" t="s">
        <v>31</v>
      </c>
      <c r="F3442" s="14">
        <v>2</v>
      </c>
      <c r="G3442" s="13" t="s">
        <v>57</v>
      </c>
      <c r="H3442" s="10">
        <v>5</v>
      </c>
      <c r="I3442" s="13" t="s">
        <v>41</v>
      </c>
      <c r="J3442" s="12" t="s">
        <v>520</v>
      </c>
      <c r="K3442" s="11" t="str">
        <f>VLOOKUP(Table7[[#This Row],[CID]],ALY,2,FALSE)</f>
        <v>Reorganization</v>
      </c>
    </row>
    <row r="3443" spans="1:11" x14ac:dyDescent="0.2">
      <c r="A3443" s="8" t="str">
        <f>Table7[[#This Row],[Test No.]]&amp;Table7[[#This Row],[Section]]&amp;Table7[[#This Row],[Q. No.]]</f>
        <v>P46E67</v>
      </c>
      <c r="B3443" s="8"/>
      <c r="C3443" s="15" t="s">
        <v>104</v>
      </c>
      <c r="D3443" s="6">
        <v>67</v>
      </c>
      <c r="E3443" s="6" t="s">
        <v>31</v>
      </c>
      <c r="F3443" s="14">
        <v>2</v>
      </c>
      <c r="G3443" s="13" t="s">
        <v>57</v>
      </c>
      <c r="H3443" s="10">
        <v>5</v>
      </c>
      <c r="I3443" s="13" t="s">
        <v>41</v>
      </c>
      <c r="J3443" s="12" t="s">
        <v>518</v>
      </c>
      <c r="K3443" s="11" t="str">
        <f>VLOOKUP(Table7[[#This Row],[CID]],ALY,2,FALSE)</f>
        <v>Unity &amp; Coherence</v>
      </c>
    </row>
    <row r="3444" spans="1:11" x14ac:dyDescent="0.2">
      <c r="A3444" s="8" t="str">
        <f>Table7[[#This Row],[Test No.]]&amp;Table7[[#This Row],[Section]]&amp;Table7[[#This Row],[Q. No.]]</f>
        <v>P46E68</v>
      </c>
      <c r="B3444" s="8"/>
      <c r="C3444" s="15" t="s">
        <v>104</v>
      </c>
      <c r="D3444" s="3">
        <v>68</v>
      </c>
      <c r="E3444" s="6" t="s">
        <v>31</v>
      </c>
      <c r="F3444" s="14">
        <v>1</v>
      </c>
      <c r="G3444" s="14" t="s">
        <v>59</v>
      </c>
      <c r="H3444" s="14">
        <v>1</v>
      </c>
      <c r="I3444" s="14" t="s">
        <v>37</v>
      </c>
      <c r="J3444" s="12" t="s">
        <v>391</v>
      </c>
      <c r="K3444" s="11" t="str">
        <f>VLOOKUP(Table7[[#This Row],[CID]],ALY,2,FALSE)</f>
        <v>Dashes</v>
      </c>
    </row>
    <row r="3445" spans="1:11" x14ac:dyDescent="0.2">
      <c r="A3445" s="8" t="str">
        <f>Table7[[#This Row],[Test No.]]&amp;Table7[[#This Row],[Section]]&amp;Table7[[#This Row],[Q. No.]]</f>
        <v>P46E69</v>
      </c>
      <c r="B3445" s="8"/>
      <c r="C3445" s="15" t="s">
        <v>104</v>
      </c>
      <c r="D3445" s="3">
        <v>69</v>
      </c>
      <c r="E3445" s="6" t="s">
        <v>31</v>
      </c>
      <c r="F3445" s="14">
        <v>2</v>
      </c>
      <c r="G3445" s="13" t="s">
        <v>57</v>
      </c>
      <c r="H3445" s="10">
        <v>5</v>
      </c>
      <c r="I3445" s="13" t="s">
        <v>41</v>
      </c>
      <c r="J3445" s="12" t="s">
        <v>520</v>
      </c>
      <c r="K3445" s="11" t="str">
        <f>VLOOKUP(Table7[[#This Row],[CID]],ALY,2,FALSE)</f>
        <v>Reorganization</v>
      </c>
    </row>
    <row r="3446" spans="1:11" x14ac:dyDescent="0.2">
      <c r="A3446" s="8" t="str">
        <f>Table7[[#This Row],[Test No.]]&amp;Table7[[#This Row],[Section]]&amp;Table7[[#This Row],[Q. No.]]</f>
        <v>P46E70</v>
      </c>
      <c r="B3446" s="8"/>
      <c r="C3446" s="15" t="s">
        <v>104</v>
      </c>
      <c r="D3446" s="6">
        <v>70</v>
      </c>
      <c r="E3446" s="6" t="s">
        <v>31</v>
      </c>
      <c r="F3446" s="14">
        <v>2</v>
      </c>
      <c r="G3446" s="13" t="s">
        <v>57</v>
      </c>
      <c r="H3446" s="10">
        <v>4</v>
      </c>
      <c r="I3446" s="13" t="s">
        <v>40</v>
      </c>
      <c r="J3446" s="12" t="s">
        <v>513</v>
      </c>
      <c r="K3446" s="11" t="str">
        <f>VLOOKUP(Table7[[#This Row],[CID]],ALY,2,FALSE)</f>
        <v>Writer's Goal</v>
      </c>
    </row>
    <row r="3447" spans="1:11" x14ac:dyDescent="0.2">
      <c r="A3447" s="8" t="str">
        <f>Table7[[#This Row],[Test No.]]&amp;Table7[[#This Row],[Section]]&amp;Table7[[#This Row],[Q. No.]]</f>
        <v>P46E71</v>
      </c>
      <c r="B3447" s="8"/>
      <c r="C3447" s="15" t="s">
        <v>104</v>
      </c>
      <c r="D3447" s="3">
        <v>71</v>
      </c>
      <c r="E3447" s="6" t="s">
        <v>31</v>
      </c>
      <c r="F3447" s="14">
        <v>2</v>
      </c>
      <c r="G3447" s="13" t="s">
        <v>57</v>
      </c>
      <c r="H3447" s="10">
        <v>4</v>
      </c>
      <c r="I3447" s="13" t="s">
        <v>40</v>
      </c>
      <c r="J3447" s="12" t="s">
        <v>516</v>
      </c>
      <c r="K3447" s="11" t="str">
        <f>VLOOKUP(Table7[[#This Row],[CID]],ALY,2,FALSE)</f>
        <v>Transitions &amp; Topic Sentences</v>
      </c>
    </row>
    <row r="3448" spans="1:11" x14ac:dyDescent="0.2">
      <c r="A3448" s="8" t="str">
        <f>Table7[[#This Row],[Test No.]]&amp;Table7[[#This Row],[Section]]&amp;Table7[[#This Row],[Q. No.]]</f>
        <v>P46E72</v>
      </c>
      <c r="B3448" s="8"/>
      <c r="C3448" s="15" t="s">
        <v>104</v>
      </c>
      <c r="D3448" s="3">
        <v>72</v>
      </c>
      <c r="E3448" s="6" t="s">
        <v>31</v>
      </c>
      <c r="F3448" s="14">
        <v>2</v>
      </c>
      <c r="G3448" s="13" t="s">
        <v>57</v>
      </c>
      <c r="H3448" s="10">
        <v>6</v>
      </c>
      <c r="I3448" s="13" t="s">
        <v>42</v>
      </c>
      <c r="J3448" s="12" t="s">
        <v>523</v>
      </c>
      <c r="K3448" s="11" t="str">
        <f>VLOOKUP(Table7[[#This Row],[CID]],ALY,2,FALSE)</f>
        <v>Avoiding Ambiguity &amp; Redundancy</v>
      </c>
    </row>
    <row r="3449" spans="1:11" x14ac:dyDescent="0.2">
      <c r="A3449" s="8" t="str">
        <f>Table7[[#This Row],[Test No.]]&amp;Table7[[#This Row],[Section]]&amp;Table7[[#This Row],[Q. No.]]</f>
        <v>P46E73</v>
      </c>
      <c r="B3449" s="8"/>
      <c r="C3449" s="15" t="s">
        <v>104</v>
      </c>
      <c r="D3449" s="6">
        <v>73</v>
      </c>
      <c r="E3449" s="6" t="s">
        <v>31</v>
      </c>
      <c r="F3449" s="14">
        <v>2</v>
      </c>
      <c r="G3449" s="13" t="s">
        <v>57</v>
      </c>
      <c r="H3449" s="10">
        <v>4</v>
      </c>
      <c r="I3449" s="13" t="s">
        <v>40</v>
      </c>
      <c r="J3449" s="12" t="s">
        <v>514</v>
      </c>
      <c r="K3449" s="11" t="str">
        <f>VLOOKUP(Table7[[#This Row],[CID]],ALY,2,FALSE)</f>
        <v>Relation to Paragraph/Essay</v>
      </c>
    </row>
    <row r="3450" spans="1:11" x14ac:dyDescent="0.2">
      <c r="A3450" s="8" t="str">
        <f>Table7[[#This Row],[Test No.]]&amp;Table7[[#This Row],[Section]]&amp;Table7[[#This Row],[Q. No.]]</f>
        <v>P46E74</v>
      </c>
      <c r="B3450" s="8"/>
      <c r="C3450" s="15" t="s">
        <v>104</v>
      </c>
      <c r="D3450" s="3">
        <v>74</v>
      </c>
      <c r="E3450" s="6" t="s">
        <v>31</v>
      </c>
      <c r="F3450" s="14">
        <v>1</v>
      </c>
      <c r="G3450" s="14" t="s">
        <v>59</v>
      </c>
      <c r="H3450" s="10">
        <v>2</v>
      </c>
      <c r="I3450" s="13" t="s">
        <v>38</v>
      </c>
      <c r="J3450" s="12" t="s">
        <v>398</v>
      </c>
      <c r="K3450" s="11" t="str">
        <f>VLOOKUP(Table7[[#This Row],[CID]],ALY,2,FALSE)</f>
        <v>Idioms</v>
      </c>
    </row>
    <row r="3451" spans="1:11" x14ac:dyDescent="0.2">
      <c r="A3451" s="8" t="str">
        <f>Table7[[#This Row],[Test No.]]&amp;Table7[[#This Row],[Section]]&amp;Table7[[#This Row],[Q. No.]]</f>
        <v>P46E75</v>
      </c>
      <c r="B3451" s="8"/>
      <c r="C3451" s="15" t="s">
        <v>104</v>
      </c>
      <c r="D3451" s="3">
        <v>75</v>
      </c>
      <c r="E3451" s="6" t="s">
        <v>31</v>
      </c>
      <c r="F3451" s="14">
        <v>2</v>
      </c>
      <c r="G3451" s="13" t="s">
        <v>57</v>
      </c>
      <c r="H3451" s="10">
        <v>4</v>
      </c>
      <c r="I3451" s="13" t="s">
        <v>40</v>
      </c>
      <c r="J3451" s="12" t="s">
        <v>513</v>
      </c>
      <c r="K3451" s="11" t="str">
        <f>VLOOKUP(Table7[[#This Row],[CID]],ALY,2,FALSE)</f>
        <v>Writer's Goal</v>
      </c>
    </row>
    <row r="3452" spans="1:11" x14ac:dyDescent="0.2">
      <c r="A3452" s="8" t="str">
        <f>Table7[[#This Row],[Test No.]]&amp;Table7[[#This Row],[Section]]&amp;Table7[[#This Row],[Q. No.]]</f>
        <v>P47E1</v>
      </c>
      <c r="B3452" s="8"/>
      <c r="C3452" s="15" t="s">
        <v>103</v>
      </c>
      <c r="D3452" s="6">
        <v>1</v>
      </c>
      <c r="E3452" s="6" t="s">
        <v>31</v>
      </c>
      <c r="F3452" s="14">
        <v>1</v>
      </c>
      <c r="G3452" s="14" t="s">
        <v>59</v>
      </c>
      <c r="H3452" s="10">
        <v>2</v>
      </c>
      <c r="I3452" s="13" t="s">
        <v>38</v>
      </c>
      <c r="J3452" s="12" t="s">
        <v>397</v>
      </c>
      <c r="K3452" s="11" t="str">
        <f>VLOOKUP(Table7[[#This Row],[CID]],ALY,2,FALSE)</f>
        <v>Word Choice</v>
      </c>
    </row>
    <row r="3453" spans="1:11" x14ac:dyDescent="0.2">
      <c r="A3453" s="8" t="str">
        <f>Table7[[#This Row],[Test No.]]&amp;Table7[[#This Row],[Section]]&amp;Table7[[#This Row],[Q. No.]]</f>
        <v>P47E2</v>
      </c>
      <c r="B3453" s="8"/>
      <c r="C3453" s="15" t="s">
        <v>103</v>
      </c>
      <c r="D3453" s="3">
        <v>2</v>
      </c>
      <c r="E3453" s="6" t="s">
        <v>31</v>
      </c>
      <c r="F3453" s="14">
        <v>1</v>
      </c>
      <c r="G3453" s="14" t="s">
        <v>59</v>
      </c>
      <c r="H3453" s="10">
        <v>2</v>
      </c>
      <c r="I3453" s="13" t="s">
        <v>38</v>
      </c>
      <c r="J3453" s="12" t="s">
        <v>397</v>
      </c>
      <c r="K3453" s="11" t="str">
        <f>VLOOKUP(Table7[[#This Row],[CID]],ALY,2,FALSE)</f>
        <v>Word Choice</v>
      </c>
    </row>
    <row r="3454" spans="1:11" x14ac:dyDescent="0.2">
      <c r="A3454" s="8" t="str">
        <f>Table7[[#This Row],[Test No.]]&amp;Table7[[#This Row],[Section]]&amp;Table7[[#This Row],[Q. No.]]</f>
        <v>P47E3</v>
      </c>
      <c r="B3454" s="8"/>
      <c r="C3454" s="15" t="s">
        <v>103</v>
      </c>
      <c r="D3454" s="3">
        <v>3</v>
      </c>
      <c r="E3454" s="6" t="s">
        <v>31</v>
      </c>
      <c r="F3454" s="14">
        <v>1</v>
      </c>
      <c r="G3454" s="14" t="s">
        <v>59</v>
      </c>
      <c r="H3454" s="10">
        <v>3</v>
      </c>
      <c r="I3454" s="13" t="s">
        <v>39</v>
      </c>
      <c r="J3454" s="12" t="s">
        <v>402</v>
      </c>
      <c r="K3454" s="11" t="str">
        <f>VLOOKUP(Table7[[#This Row],[CID]],ALY,2,FALSE)</f>
        <v>Faulty Modifier</v>
      </c>
    </row>
    <row r="3455" spans="1:11" x14ac:dyDescent="0.2">
      <c r="A3455" s="8" t="str">
        <f>Table7[[#This Row],[Test No.]]&amp;Table7[[#This Row],[Section]]&amp;Table7[[#This Row],[Q. No.]]</f>
        <v>P47E4</v>
      </c>
      <c r="B3455" s="8"/>
      <c r="C3455" s="15" t="s">
        <v>103</v>
      </c>
      <c r="D3455" s="6">
        <v>4</v>
      </c>
      <c r="E3455" s="6" t="s">
        <v>31</v>
      </c>
      <c r="F3455" s="14">
        <v>2</v>
      </c>
      <c r="G3455" s="13" t="s">
        <v>57</v>
      </c>
      <c r="H3455" s="10">
        <v>6</v>
      </c>
      <c r="I3455" s="13" t="s">
        <v>42</v>
      </c>
      <c r="J3455" s="12" t="s">
        <v>523</v>
      </c>
      <c r="K3455" s="11" t="str">
        <f>VLOOKUP(Table7[[#This Row],[CID]],ALY,2,FALSE)</f>
        <v>Avoiding Ambiguity &amp; Redundancy</v>
      </c>
    </row>
    <row r="3456" spans="1:11" x14ac:dyDescent="0.2">
      <c r="A3456" s="8" t="str">
        <f>Table7[[#This Row],[Test No.]]&amp;Table7[[#This Row],[Section]]&amp;Table7[[#This Row],[Q. No.]]</f>
        <v>P47E5</v>
      </c>
      <c r="B3456" s="8"/>
      <c r="C3456" s="15" t="s">
        <v>103</v>
      </c>
      <c r="D3456" s="3">
        <v>5</v>
      </c>
      <c r="E3456" s="6" t="s">
        <v>31</v>
      </c>
      <c r="F3456" s="14">
        <v>1</v>
      </c>
      <c r="G3456" s="14" t="s">
        <v>59</v>
      </c>
      <c r="H3456" s="10">
        <v>3</v>
      </c>
      <c r="I3456" s="13" t="s">
        <v>39</v>
      </c>
      <c r="J3456" s="12" t="s">
        <v>400</v>
      </c>
      <c r="K3456" s="11" t="str">
        <f>VLOOKUP(Table7[[#This Row],[CID]],ALY,2,FALSE)</f>
        <v>Run-On Sentence</v>
      </c>
    </row>
    <row r="3457" spans="1:11" x14ac:dyDescent="0.2">
      <c r="A3457" s="8" t="str">
        <f>Table7[[#This Row],[Test No.]]&amp;Table7[[#This Row],[Section]]&amp;Table7[[#This Row],[Q. No.]]</f>
        <v>P47E6</v>
      </c>
      <c r="B3457" s="8"/>
      <c r="C3457" s="15" t="s">
        <v>103</v>
      </c>
      <c r="D3457" s="3">
        <v>6</v>
      </c>
      <c r="E3457" s="6" t="s">
        <v>31</v>
      </c>
      <c r="F3457" s="14">
        <v>2</v>
      </c>
      <c r="G3457" s="13" t="s">
        <v>57</v>
      </c>
      <c r="H3457" s="10">
        <v>4</v>
      </c>
      <c r="I3457" s="13" t="s">
        <v>40</v>
      </c>
      <c r="J3457" s="12" t="s">
        <v>516</v>
      </c>
      <c r="K3457" s="11" t="str">
        <f>VLOOKUP(Table7[[#This Row],[CID]],ALY,2,FALSE)</f>
        <v>Transitions &amp; Topic Sentences</v>
      </c>
    </row>
    <row r="3458" spans="1:11" x14ac:dyDescent="0.2">
      <c r="A3458" s="8" t="str">
        <f>Table7[[#This Row],[Test No.]]&amp;Table7[[#This Row],[Section]]&amp;Table7[[#This Row],[Q. No.]]</f>
        <v>P47E7</v>
      </c>
      <c r="B3458" s="8"/>
      <c r="C3458" s="15" t="s">
        <v>103</v>
      </c>
      <c r="D3458" s="6">
        <v>7</v>
      </c>
      <c r="E3458" s="6" t="s">
        <v>31</v>
      </c>
      <c r="F3458" s="14">
        <v>2</v>
      </c>
      <c r="G3458" s="13" t="s">
        <v>57</v>
      </c>
      <c r="H3458" s="10">
        <v>5</v>
      </c>
      <c r="I3458" s="13" t="s">
        <v>41</v>
      </c>
      <c r="J3458" s="12" t="s">
        <v>518</v>
      </c>
      <c r="K3458" s="11" t="str">
        <f>VLOOKUP(Table7[[#This Row],[CID]],ALY,2,FALSE)</f>
        <v>Unity &amp; Coherence</v>
      </c>
    </row>
    <row r="3459" spans="1:11" x14ac:dyDescent="0.2">
      <c r="A3459" s="8" t="str">
        <f>Table7[[#This Row],[Test No.]]&amp;Table7[[#This Row],[Section]]&amp;Table7[[#This Row],[Q. No.]]</f>
        <v>P47E8</v>
      </c>
      <c r="B3459" s="8"/>
      <c r="C3459" s="15" t="s">
        <v>103</v>
      </c>
      <c r="D3459" s="3">
        <v>8</v>
      </c>
      <c r="E3459" s="6" t="s">
        <v>31</v>
      </c>
      <c r="F3459" s="14">
        <v>1</v>
      </c>
      <c r="G3459" s="14" t="s">
        <v>59</v>
      </c>
      <c r="H3459" s="10">
        <v>2</v>
      </c>
      <c r="I3459" s="13" t="s">
        <v>38</v>
      </c>
      <c r="J3459" s="12" t="s">
        <v>394</v>
      </c>
      <c r="K3459" s="11" t="str">
        <f>VLOOKUP(Table7[[#This Row],[CID]],ALY,2,FALSE)</f>
        <v>Pronouns</v>
      </c>
    </row>
    <row r="3460" spans="1:11" x14ac:dyDescent="0.2">
      <c r="A3460" s="8" t="str">
        <f>Table7[[#This Row],[Test No.]]&amp;Table7[[#This Row],[Section]]&amp;Table7[[#This Row],[Q. No.]]</f>
        <v>P47E9</v>
      </c>
      <c r="B3460" s="8"/>
      <c r="C3460" s="15" t="s">
        <v>103</v>
      </c>
      <c r="D3460" s="3">
        <v>9</v>
      </c>
      <c r="E3460" s="6" t="s">
        <v>31</v>
      </c>
      <c r="F3460" s="14">
        <v>1</v>
      </c>
      <c r="G3460" s="14" t="s">
        <v>59</v>
      </c>
      <c r="H3460" s="14">
        <v>1</v>
      </c>
      <c r="I3460" s="14" t="s">
        <v>37</v>
      </c>
      <c r="J3460" s="12" t="s">
        <v>387</v>
      </c>
      <c r="K3460" s="11" t="str">
        <f>VLOOKUP(Table7[[#This Row],[CID]],ALY,2,FALSE)</f>
        <v>Commas</v>
      </c>
    </row>
    <row r="3461" spans="1:11" x14ac:dyDescent="0.2">
      <c r="A3461" s="8" t="str">
        <f>Table7[[#This Row],[Test No.]]&amp;Table7[[#This Row],[Section]]&amp;Table7[[#This Row],[Q. No.]]</f>
        <v>P47E10</v>
      </c>
      <c r="B3461" s="8"/>
      <c r="C3461" s="15" t="s">
        <v>103</v>
      </c>
      <c r="D3461" s="6">
        <v>10</v>
      </c>
      <c r="E3461" s="6" t="s">
        <v>31</v>
      </c>
      <c r="F3461" s="14">
        <v>1</v>
      </c>
      <c r="G3461" s="14" t="s">
        <v>59</v>
      </c>
      <c r="H3461" s="10">
        <v>2</v>
      </c>
      <c r="I3461" s="13" t="s">
        <v>38</v>
      </c>
      <c r="J3461" s="12" t="s">
        <v>395</v>
      </c>
      <c r="K3461" s="11" t="str">
        <f>VLOOKUP(Table7[[#This Row],[CID]],ALY,2,FALSE)</f>
        <v>Verb Forms/Tense Agreement</v>
      </c>
    </row>
    <row r="3462" spans="1:11" x14ac:dyDescent="0.2">
      <c r="A3462" s="8" t="str">
        <f>Table7[[#This Row],[Test No.]]&amp;Table7[[#This Row],[Section]]&amp;Table7[[#This Row],[Q. No.]]</f>
        <v>P47E11</v>
      </c>
      <c r="B3462" s="8"/>
      <c r="C3462" s="15" t="s">
        <v>103</v>
      </c>
      <c r="D3462" s="3">
        <v>11</v>
      </c>
      <c r="E3462" s="6" t="s">
        <v>31</v>
      </c>
      <c r="F3462" s="14">
        <v>2</v>
      </c>
      <c r="G3462" s="13" t="s">
        <v>57</v>
      </c>
      <c r="H3462" s="10">
        <v>5</v>
      </c>
      <c r="I3462" s="13" t="s">
        <v>41</v>
      </c>
      <c r="J3462" s="12" t="s">
        <v>520</v>
      </c>
      <c r="K3462" s="11" t="str">
        <f>VLOOKUP(Table7[[#This Row],[CID]],ALY,2,FALSE)</f>
        <v>Reorganization</v>
      </c>
    </row>
    <row r="3463" spans="1:11" x14ac:dyDescent="0.2">
      <c r="A3463" s="8" t="str">
        <f>Table7[[#This Row],[Test No.]]&amp;Table7[[#This Row],[Section]]&amp;Table7[[#This Row],[Q. No.]]</f>
        <v>P47E12</v>
      </c>
      <c r="B3463" s="8"/>
      <c r="C3463" s="15" t="s">
        <v>103</v>
      </c>
      <c r="D3463" s="3">
        <v>12</v>
      </c>
      <c r="E3463" s="6" t="s">
        <v>31</v>
      </c>
      <c r="F3463" s="14">
        <v>1</v>
      </c>
      <c r="G3463" s="14" t="s">
        <v>59</v>
      </c>
      <c r="H3463" s="10">
        <v>3</v>
      </c>
      <c r="I3463" s="13" t="s">
        <v>39</v>
      </c>
      <c r="J3463" s="12" t="s">
        <v>402</v>
      </c>
      <c r="K3463" s="11" t="str">
        <f>VLOOKUP(Table7[[#This Row],[CID]],ALY,2,FALSE)</f>
        <v>Faulty Modifier</v>
      </c>
    </row>
    <row r="3464" spans="1:11" x14ac:dyDescent="0.2">
      <c r="A3464" s="8" t="str">
        <f>Table7[[#This Row],[Test No.]]&amp;Table7[[#This Row],[Section]]&amp;Table7[[#This Row],[Q. No.]]</f>
        <v>P47E13</v>
      </c>
      <c r="B3464" s="8"/>
      <c r="C3464" s="15" t="s">
        <v>103</v>
      </c>
      <c r="D3464" s="6">
        <v>13</v>
      </c>
      <c r="E3464" s="6" t="s">
        <v>31</v>
      </c>
      <c r="F3464" s="14">
        <v>1</v>
      </c>
      <c r="G3464" s="14" t="s">
        <v>59</v>
      </c>
      <c r="H3464" s="14">
        <v>1</v>
      </c>
      <c r="I3464" s="14" t="s">
        <v>37</v>
      </c>
      <c r="J3464" s="12" t="s">
        <v>387</v>
      </c>
      <c r="K3464" s="11" t="str">
        <f>VLOOKUP(Table7[[#This Row],[CID]],ALY,2,FALSE)</f>
        <v>Commas</v>
      </c>
    </row>
    <row r="3465" spans="1:11" x14ac:dyDescent="0.2">
      <c r="A3465" s="8" t="str">
        <f>Table7[[#This Row],[Test No.]]&amp;Table7[[#This Row],[Section]]&amp;Table7[[#This Row],[Q. No.]]</f>
        <v>P47E14</v>
      </c>
      <c r="B3465" s="8"/>
      <c r="C3465" s="15" t="s">
        <v>103</v>
      </c>
      <c r="D3465" s="3">
        <v>14</v>
      </c>
      <c r="E3465" s="6" t="s">
        <v>31</v>
      </c>
      <c r="F3465" s="14">
        <v>1</v>
      </c>
      <c r="G3465" s="14" t="s">
        <v>59</v>
      </c>
      <c r="H3465" s="10">
        <v>2</v>
      </c>
      <c r="I3465" s="13" t="s">
        <v>38</v>
      </c>
      <c r="J3465" s="12" t="s">
        <v>395</v>
      </c>
      <c r="K3465" s="11" t="str">
        <f>VLOOKUP(Table7[[#This Row],[CID]],ALY,2,FALSE)</f>
        <v>Verb Forms/Tense Agreement</v>
      </c>
    </row>
    <row r="3466" spans="1:11" x14ac:dyDescent="0.2">
      <c r="A3466" s="8" t="str">
        <f>Table7[[#This Row],[Test No.]]&amp;Table7[[#This Row],[Section]]&amp;Table7[[#This Row],[Q. No.]]</f>
        <v>P47E15</v>
      </c>
      <c r="B3466" s="8"/>
      <c r="C3466" s="15" t="s">
        <v>103</v>
      </c>
      <c r="D3466" s="3">
        <v>15</v>
      </c>
      <c r="E3466" s="6" t="s">
        <v>31</v>
      </c>
      <c r="F3466" s="14">
        <v>2</v>
      </c>
      <c r="G3466" s="13" t="s">
        <v>57</v>
      </c>
      <c r="H3466" s="10">
        <v>4</v>
      </c>
      <c r="I3466" s="13" t="s">
        <v>40</v>
      </c>
      <c r="J3466" s="12" t="s">
        <v>513</v>
      </c>
      <c r="K3466" s="11" t="str">
        <f>VLOOKUP(Table7[[#This Row],[CID]],ALY,2,FALSE)</f>
        <v>Writer's Goal</v>
      </c>
    </row>
    <row r="3467" spans="1:11" x14ac:dyDescent="0.2">
      <c r="A3467" s="8" t="str">
        <f>Table7[[#This Row],[Test No.]]&amp;Table7[[#This Row],[Section]]&amp;Table7[[#This Row],[Q. No.]]</f>
        <v>P47E16</v>
      </c>
      <c r="B3467" s="8"/>
      <c r="C3467" s="15" t="s">
        <v>103</v>
      </c>
      <c r="D3467" s="6">
        <v>16</v>
      </c>
      <c r="E3467" s="6" t="s">
        <v>31</v>
      </c>
      <c r="F3467" s="14">
        <v>2</v>
      </c>
      <c r="G3467" s="13" t="s">
        <v>57</v>
      </c>
      <c r="H3467" s="10">
        <v>5</v>
      </c>
      <c r="I3467" s="13" t="s">
        <v>41</v>
      </c>
      <c r="J3467" s="12" t="s">
        <v>518</v>
      </c>
      <c r="K3467" s="11" t="str">
        <f>VLOOKUP(Table7[[#This Row],[CID]],ALY,2,FALSE)</f>
        <v>Unity &amp; Coherence</v>
      </c>
    </row>
    <row r="3468" spans="1:11" x14ac:dyDescent="0.2">
      <c r="A3468" s="8" t="str">
        <f>Table7[[#This Row],[Test No.]]&amp;Table7[[#This Row],[Section]]&amp;Table7[[#This Row],[Q. No.]]</f>
        <v>P47E17</v>
      </c>
      <c r="B3468" s="8"/>
      <c r="C3468" s="15" t="s">
        <v>103</v>
      </c>
      <c r="D3468" s="3">
        <v>17</v>
      </c>
      <c r="E3468" s="6" t="s">
        <v>31</v>
      </c>
      <c r="F3468" s="14">
        <v>2</v>
      </c>
      <c r="G3468" s="13" t="s">
        <v>57</v>
      </c>
      <c r="H3468" s="10">
        <v>4</v>
      </c>
      <c r="I3468" s="13" t="s">
        <v>40</v>
      </c>
      <c r="J3468" s="12" t="s">
        <v>516</v>
      </c>
      <c r="K3468" s="11" t="str">
        <f>VLOOKUP(Table7[[#This Row],[CID]],ALY,2,FALSE)</f>
        <v>Transitions &amp; Topic Sentences</v>
      </c>
    </row>
    <row r="3469" spans="1:11" x14ac:dyDescent="0.2">
      <c r="A3469" s="8" t="str">
        <f>Table7[[#This Row],[Test No.]]&amp;Table7[[#This Row],[Section]]&amp;Table7[[#This Row],[Q. No.]]</f>
        <v>P47E18</v>
      </c>
      <c r="B3469" s="8"/>
      <c r="C3469" s="15" t="s">
        <v>103</v>
      </c>
      <c r="D3469" s="3">
        <v>18</v>
      </c>
      <c r="E3469" s="6" t="s">
        <v>31</v>
      </c>
      <c r="F3469" s="14">
        <v>2</v>
      </c>
      <c r="G3469" s="13" t="s">
        <v>57</v>
      </c>
      <c r="H3469" s="10">
        <v>5</v>
      </c>
      <c r="I3469" s="13" t="s">
        <v>41</v>
      </c>
      <c r="J3469" s="12" t="s">
        <v>518</v>
      </c>
      <c r="K3469" s="11" t="str">
        <f>VLOOKUP(Table7[[#This Row],[CID]],ALY,2,FALSE)</f>
        <v>Unity &amp; Coherence</v>
      </c>
    </row>
    <row r="3470" spans="1:11" x14ac:dyDescent="0.2">
      <c r="A3470" s="8" t="str">
        <f>Table7[[#This Row],[Test No.]]&amp;Table7[[#This Row],[Section]]&amp;Table7[[#This Row],[Q. No.]]</f>
        <v>P47E19</v>
      </c>
      <c r="B3470" s="8"/>
      <c r="C3470" s="15" t="s">
        <v>103</v>
      </c>
      <c r="D3470" s="6">
        <v>19</v>
      </c>
      <c r="E3470" s="6" t="s">
        <v>31</v>
      </c>
      <c r="F3470" s="14">
        <v>1</v>
      </c>
      <c r="G3470" s="14" t="s">
        <v>59</v>
      </c>
      <c r="H3470" s="10">
        <v>3</v>
      </c>
      <c r="I3470" s="13" t="s">
        <v>39</v>
      </c>
      <c r="J3470" s="12" t="s">
        <v>401</v>
      </c>
      <c r="K3470" s="11" t="str">
        <f>VLOOKUP(Table7[[#This Row],[CID]],ALY,2,FALSE)</f>
        <v>Parallel Construction</v>
      </c>
    </row>
    <row r="3471" spans="1:11" x14ac:dyDescent="0.2">
      <c r="A3471" s="8" t="str">
        <f>Table7[[#This Row],[Test No.]]&amp;Table7[[#This Row],[Section]]&amp;Table7[[#This Row],[Q. No.]]</f>
        <v>P47E20</v>
      </c>
      <c r="B3471" s="8"/>
      <c r="C3471" s="15" t="s">
        <v>103</v>
      </c>
      <c r="D3471" s="3">
        <v>20</v>
      </c>
      <c r="E3471" s="6" t="s">
        <v>31</v>
      </c>
      <c r="F3471" s="14">
        <v>2</v>
      </c>
      <c r="G3471" s="13" t="s">
        <v>57</v>
      </c>
      <c r="H3471" s="10">
        <v>6</v>
      </c>
      <c r="I3471" s="13" t="s">
        <v>42</v>
      </c>
      <c r="J3471" s="12" t="s">
        <v>523</v>
      </c>
      <c r="K3471" s="11" t="str">
        <f>VLOOKUP(Table7[[#This Row],[CID]],ALY,2,FALSE)</f>
        <v>Avoiding Ambiguity &amp; Redundancy</v>
      </c>
    </row>
    <row r="3472" spans="1:11" x14ac:dyDescent="0.2">
      <c r="A3472" s="8" t="str">
        <f>Table7[[#This Row],[Test No.]]&amp;Table7[[#This Row],[Section]]&amp;Table7[[#This Row],[Q. No.]]</f>
        <v>P47E21</v>
      </c>
      <c r="B3472" s="8"/>
      <c r="C3472" s="15" t="s">
        <v>103</v>
      </c>
      <c r="D3472" s="3">
        <v>21</v>
      </c>
      <c r="E3472" s="6" t="s">
        <v>31</v>
      </c>
      <c r="F3472" s="14">
        <v>1</v>
      </c>
      <c r="G3472" s="14" t="s">
        <v>59</v>
      </c>
      <c r="H3472" s="10">
        <v>2</v>
      </c>
      <c r="I3472" s="13" t="s">
        <v>38</v>
      </c>
      <c r="J3472" s="12" t="s">
        <v>397</v>
      </c>
      <c r="K3472" s="11" t="str">
        <f>VLOOKUP(Table7[[#This Row],[CID]],ALY,2,FALSE)</f>
        <v>Word Choice</v>
      </c>
    </row>
    <row r="3473" spans="1:11" x14ac:dyDescent="0.2">
      <c r="A3473" s="8" t="str">
        <f>Table7[[#This Row],[Test No.]]&amp;Table7[[#This Row],[Section]]&amp;Table7[[#This Row],[Q. No.]]</f>
        <v>P47E22</v>
      </c>
      <c r="B3473" s="8"/>
      <c r="C3473" s="15" t="s">
        <v>103</v>
      </c>
      <c r="D3473" s="6">
        <v>22</v>
      </c>
      <c r="E3473" s="6" t="s">
        <v>31</v>
      </c>
      <c r="F3473" s="14">
        <v>1</v>
      </c>
      <c r="G3473" s="14" t="s">
        <v>59</v>
      </c>
      <c r="H3473" s="10">
        <v>2</v>
      </c>
      <c r="I3473" s="13" t="s">
        <v>38</v>
      </c>
      <c r="J3473" s="12" t="s">
        <v>395</v>
      </c>
      <c r="K3473" s="11" t="str">
        <f>VLOOKUP(Table7[[#This Row],[CID]],ALY,2,FALSE)</f>
        <v>Verb Forms/Tense Agreement</v>
      </c>
    </row>
    <row r="3474" spans="1:11" x14ac:dyDescent="0.2">
      <c r="A3474" s="8" t="str">
        <f>Table7[[#This Row],[Test No.]]&amp;Table7[[#This Row],[Section]]&amp;Table7[[#This Row],[Q. No.]]</f>
        <v>P47E23</v>
      </c>
      <c r="B3474" s="8"/>
      <c r="C3474" s="15" t="s">
        <v>103</v>
      </c>
      <c r="D3474" s="3">
        <v>23</v>
      </c>
      <c r="E3474" s="6" t="s">
        <v>31</v>
      </c>
      <c r="F3474" s="14">
        <v>2</v>
      </c>
      <c r="G3474" s="13" t="s">
        <v>57</v>
      </c>
      <c r="H3474" s="10">
        <v>6</v>
      </c>
      <c r="I3474" s="13" t="s">
        <v>42</v>
      </c>
      <c r="J3474" s="12" t="s">
        <v>521</v>
      </c>
      <c r="K3474" s="11" t="str">
        <f>VLOOKUP(Table7[[#This Row],[CID]],ALY,2,FALSE)</f>
        <v>Word Choice</v>
      </c>
    </row>
    <row r="3475" spans="1:11" x14ac:dyDescent="0.2">
      <c r="A3475" s="8" t="str">
        <f>Table7[[#This Row],[Test No.]]&amp;Table7[[#This Row],[Section]]&amp;Table7[[#This Row],[Q. No.]]</f>
        <v>P47E24</v>
      </c>
      <c r="B3475" s="8"/>
      <c r="C3475" s="15" t="s">
        <v>103</v>
      </c>
      <c r="D3475" s="3">
        <v>24</v>
      </c>
      <c r="E3475" s="6" t="s">
        <v>31</v>
      </c>
      <c r="F3475" s="14">
        <v>2</v>
      </c>
      <c r="G3475" s="13" t="s">
        <v>57</v>
      </c>
      <c r="H3475" s="10">
        <v>5</v>
      </c>
      <c r="I3475" s="13" t="s">
        <v>41</v>
      </c>
      <c r="J3475" s="12" t="s">
        <v>518</v>
      </c>
      <c r="K3475" s="11" t="str">
        <f>VLOOKUP(Table7[[#This Row],[CID]],ALY,2,FALSE)</f>
        <v>Unity &amp; Coherence</v>
      </c>
    </row>
    <row r="3476" spans="1:11" x14ac:dyDescent="0.2">
      <c r="A3476" s="8" t="str">
        <f>Table7[[#This Row],[Test No.]]&amp;Table7[[#This Row],[Section]]&amp;Table7[[#This Row],[Q. No.]]</f>
        <v>P47E25</v>
      </c>
      <c r="B3476" s="8"/>
      <c r="C3476" s="15" t="s">
        <v>103</v>
      </c>
      <c r="D3476" s="6">
        <v>25</v>
      </c>
      <c r="E3476" s="6" t="s">
        <v>31</v>
      </c>
      <c r="F3476" s="14">
        <v>2</v>
      </c>
      <c r="G3476" s="13" t="s">
        <v>57</v>
      </c>
      <c r="H3476" s="10">
        <v>5</v>
      </c>
      <c r="I3476" s="13" t="s">
        <v>41</v>
      </c>
      <c r="J3476" s="12" t="s">
        <v>518</v>
      </c>
      <c r="K3476" s="11" t="str">
        <f>VLOOKUP(Table7[[#This Row],[CID]],ALY,2,FALSE)</f>
        <v>Unity &amp; Coherence</v>
      </c>
    </row>
    <row r="3477" spans="1:11" x14ac:dyDescent="0.2">
      <c r="A3477" s="8" t="str">
        <f>Table7[[#This Row],[Test No.]]&amp;Table7[[#This Row],[Section]]&amp;Table7[[#This Row],[Q. No.]]</f>
        <v>P47E26</v>
      </c>
      <c r="B3477" s="8"/>
      <c r="C3477" s="15" t="s">
        <v>103</v>
      </c>
      <c r="D3477" s="3">
        <v>26</v>
      </c>
      <c r="E3477" s="6" t="s">
        <v>31</v>
      </c>
      <c r="F3477" s="14">
        <v>2</v>
      </c>
      <c r="G3477" s="13" t="s">
        <v>57</v>
      </c>
      <c r="H3477" s="10">
        <v>6</v>
      </c>
      <c r="I3477" s="13" t="s">
        <v>42</v>
      </c>
      <c r="J3477" s="12" t="s">
        <v>521</v>
      </c>
      <c r="K3477" s="11" t="str">
        <f>VLOOKUP(Table7[[#This Row],[CID]],ALY,2,FALSE)</f>
        <v>Word Choice</v>
      </c>
    </row>
    <row r="3478" spans="1:11" x14ac:dyDescent="0.2">
      <c r="A3478" s="8" t="str">
        <f>Table7[[#This Row],[Test No.]]&amp;Table7[[#This Row],[Section]]&amp;Table7[[#This Row],[Q. No.]]</f>
        <v>P47E27</v>
      </c>
      <c r="B3478" s="8"/>
      <c r="C3478" s="15" t="s">
        <v>103</v>
      </c>
      <c r="D3478" s="3">
        <v>27</v>
      </c>
      <c r="E3478" s="6" t="s">
        <v>31</v>
      </c>
      <c r="F3478" s="14">
        <v>1</v>
      </c>
      <c r="G3478" s="14" t="s">
        <v>59</v>
      </c>
      <c r="H3478" s="14">
        <v>1</v>
      </c>
      <c r="I3478" s="14" t="s">
        <v>37</v>
      </c>
      <c r="J3478" s="12" t="s">
        <v>388</v>
      </c>
      <c r="K3478" s="11" t="str">
        <f>VLOOKUP(Table7[[#This Row],[CID]],ALY,2,FALSE)</f>
        <v>Apostrophes</v>
      </c>
    </row>
    <row r="3479" spans="1:11" x14ac:dyDescent="0.2">
      <c r="A3479" s="8" t="str">
        <f>Table7[[#This Row],[Test No.]]&amp;Table7[[#This Row],[Section]]&amp;Table7[[#This Row],[Q. No.]]</f>
        <v>P47E28</v>
      </c>
      <c r="B3479" s="8"/>
      <c r="C3479" s="15" t="s">
        <v>103</v>
      </c>
      <c r="D3479" s="6">
        <v>28</v>
      </c>
      <c r="E3479" s="6" t="s">
        <v>31</v>
      </c>
      <c r="F3479" s="14">
        <v>1</v>
      </c>
      <c r="G3479" s="14" t="s">
        <v>59</v>
      </c>
      <c r="H3479" s="10">
        <v>2</v>
      </c>
      <c r="I3479" s="13" t="s">
        <v>38</v>
      </c>
      <c r="J3479" s="12" t="s">
        <v>394</v>
      </c>
      <c r="K3479" s="11" t="str">
        <f>VLOOKUP(Table7[[#This Row],[CID]],ALY,2,FALSE)</f>
        <v>Pronouns</v>
      </c>
    </row>
    <row r="3480" spans="1:11" x14ac:dyDescent="0.2">
      <c r="A3480" s="8" t="str">
        <f>Table7[[#This Row],[Test No.]]&amp;Table7[[#This Row],[Section]]&amp;Table7[[#This Row],[Q. No.]]</f>
        <v>P47E29</v>
      </c>
      <c r="B3480" s="8"/>
      <c r="C3480" s="15" t="s">
        <v>103</v>
      </c>
      <c r="D3480" s="3">
        <v>29</v>
      </c>
      <c r="E3480" s="6" t="s">
        <v>31</v>
      </c>
      <c r="F3480" s="14">
        <v>2</v>
      </c>
      <c r="G3480" s="13" t="s">
        <v>57</v>
      </c>
      <c r="H3480" s="10">
        <v>4</v>
      </c>
      <c r="I3480" s="13" t="s">
        <v>40</v>
      </c>
      <c r="J3480" s="12" t="s">
        <v>514</v>
      </c>
      <c r="K3480" s="11" t="str">
        <f>VLOOKUP(Table7[[#This Row],[CID]],ALY,2,FALSE)</f>
        <v>Relation to Paragraph/Essay</v>
      </c>
    </row>
    <row r="3481" spans="1:11" x14ac:dyDescent="0.2">
      <c r="A3481" s="8" t="str">
        <f>Table7[[#This Row],[Test No.]]&amp;Table7[[#This Row],[Section]]&amp;Table7[[#This Row],[Q. No.]]</f>
        <v>P47E30</v>
      </c>
      <c r="B3481" s="8"/>
      <c r="C3481" s="15" t="s">
        <v>103</v>
      </c>
      <c r="D3481" s="3">
        <v>30</v>
      </c>
      <c r="E3481" s="6" t="s">
        <v>31</v>
      </c>
      <c r="F3481" s="14">
        <v>2</v>
      </c>
      <c r="G3481" s="13" t="s">
        <v>57</v>
      </c>
      <c r="H3481" s="10">
        <v>5</v>
      </c>
      <c r="I3481" s="13" t="s">
        <v>41</v>
      </c>
      <c r="J3481" s="12" t="s">
        <v>520</v>
      </c>
      <c r="K3481" s="11" t="str">
        <f>VLOOKUP(Table7[[#This Row],[CID]],ALY,2,FALSE)</f>
        <v>Reorganization</v>
      </c>
    </row>
    <row r="3482" spans="1:11" x14ac:dyDescent="0.2">
      <c r="A3482" s="8" t="str">
        <f>Table7[[#This Row],[Test No.]]&amp;Table7[[#This Row],[Section]]&amp;Table7[[#This Row],[Q. No.]]</f>
        <v>P47E31</v>
      </c>
      <c r="B3482" s="8"/>
      <c r="C3482" s="15" t="s">
        <v>103</v>
      </c>
      <c r="D3482" s="6">
        <v>31</v>
      </c>
      <c r="E3482" s="6" t="s">
        <v>31</v>
      </c>
      <c r="F3482" s="14">
        <v>1</v>
      </c>
      <c r="G3482" s="14" t="s">
        <v>59</v>
      </c>
      <c r="H3482" s="14">
        <v>1</v>
      </c>
      <c r="I3482" s="14" t="s">
        <v>37</v>
      </c>
      <c r="J3482" s="12" t="s">
        <v>387</v>
      </c>
      <c r="K3482" s="11" t="str">
        <f>VLOOKUP(Table7[[#This Row],[CID]],ALY,2,FALSE)</f>
        <v>Commas</v>
      </c>
    </row>
    <row r="3483" spans="1:11" x14ac:dyDescent="0.2">
      <c r="A3483" s="8" t="str">
        <f>Table7[[#This Row],[Test No.]]&amp;Table7[[#This Row],[Section]]&amp;Table7[[#This Row],[Q. No.]]</f>
        <v>P47E32</v>
      </c>
      <c r="B3483" s="8"/>
      <c r="C3483" s="15" t="s">
        <v>103</v>
      </c>
      <c r="D3483" s="6">
        <v>32</v>
      </c>
      <c r="E3483" s="6" t="s">
        <v>31</v>
      </c>
      <c r="F3483" s="14">
        <v>1</v>
      </c>
      <c r="G3483" s="14" t="s">
        <v>59</v>
      </c>
      <c r="H3483" s="10">
        <v>2</v>
      </c>
      <c r="I3483" s="13" t="s">
        <v>38</v>
      </c>
      <c r="J3483" s="12" t="s">
        <v>395</v>
      </c>
      <c r="K3483" s="11" t="str">
        <f>VLOOKUP(Table7[[#This Row],[CID]],ALY,2,FALSE)</f>
        <v>Verb Forms/Tense Agreement</v>
      </c>
    </row>
    <row r="3484" spans="1:11" x14ac:dyDescent="0.2">
      <c r="A3484" s="8" t="str">
        <f>Table7[[#This Row],[Test No.]]&amp;Table7[[#This Row],[Section]]&amp;Table7[[#This Row],[Q. No.]]</f>
        <v>P47E33</v>
      </c>
      <c r="B3484" s="8"/>
      <c r="C3484" s="15" t="s">
        <v>103</v>
      </c>
      <c r="D3484" s="6">
        <v>33</v>
      </c>
      <c r="E3484" s="6" t="s">
        <v>31</v>
      </c>
      <c r="F3484" s="14">
        <v>1</v>
      </c>
      <c r="G3484" s="14" t="s">
        <v>59</v>
      </c>
      <c r="H3484" s="10">
        <v>2</v>
      </c>
      <c r="I3484" s="13" t="s">
        <v>38</v>
      </c>
      <c r="J3484" s="12" t="s">
        <v>395</v>
      </c>
      <c r="K3484" s="11" t="str">
        <f>VLOOKUP(Table7[[#This Row],[CID]],ALY,2,FALSE)</f>
        <v>Verb Forms/Tense Agreement</v>
      </c>
    </row>
    <row r="3485" spans="1:11" x14ac:dyDescent="0.2">
      <c r="A3485" s="8" t="str">
        <f>Table7[[#This Row],[Test No.]]&amp;Table7[[#This Row],[Section]]&amp;Table7[[#This Row],[Q. No.]]</f>
        <v>P47E34</v>
      </c>
      <c r="B3485" s="8"/>
      <c r="C3485" s="15" t="s">
        <v>103</v>
      </c>
      <c r="D3485" s="6">
        <v>34</v>
      </c>
      <c r="E3485" s="6" t="s">
        <v>31</v>
      </c>
      <c r="F3485" s="14">
        <v>1</v>
      </c>
      <c r="G3485" s="14" t="s">
        <v>59</v>
      </c>
      <c r="H3485" s="14">
        <v>1</v>
      </c>
      <c r="I3485" s="14" t="s">
        <v>37</v>
      </c>
      <c r="J3485" s="12" t="s">
        <v>387</v>
      </c>
      <c r="K3485" s="11" t="str">
        <f>VLOOKUP(Table7[[#This Row],[CID]],ALY,2,FALSE)</f>
        <v>Commas</v>
      </c>
    </row>
    <row r="3486" spans="1:11" x14ac:dyDescent="0.2">
      <c r="A3486" s="8" t="str">
        <f>Table7[[#This Row],[Test No.]]&amp;Table7[[#This Row],[Section]]&amp;Table7[[#This Row],[Q. No.]]</f>
        <v>P47E35</v>
      </c>
      <c r="B3486" s="8"/>
      <c r="C3486" s="15" t="s">
        <v>103</v>
      </c>
      <c r="D3486" s="6">
        <v>35</v>
      </c>
      <c r="E3486" s="6" t="s">
        <v>31</v>
      </c>
      <c r="F3486" s="14">
        <v>1</v>
      </c>
      <c r="G3486" s="14" t="s">
        <v>59</v>
      </c>
      <c r="H3486" s="10">
        <v>3</v>
      </c>
      <c r="I3486" s="13" t="s">
        <v>39</v>
      </c>
      <c r="J3486" s="12" t="s">
        <v>401</v>
      </c>
      <c r="K3486" s="11" t="str">
        <f>VLOOKUP(Table7[[#This Row],[CID]],ALY,2,FALSE)</f>
        <v>Parallel Construction</v>
      </c>
    </row>
    <row r="3487" spans="1:11" x14ac:dyDescent="0.2">
      <c r="A3487" s="8" t="str">
        <f>Table7[[#This Row],[Test No.]]&amp;Table7[[#This Row],[Section]]&amp;Table7[[#This Row],[Q. No.]]</f>
        <v>P47E36</v>
      </c>
      <c r="B3487" s="8"/>
      <c r="C3487" s="15" t="s">
        <v>103</v>
      </c>
      <c r="D3487" s="6">
        <v>36</v>
      </c>
      <c r="E3487" s="6" t="s">
        <v>31</v>
      </c>
      <c r="F3487" s="14">
        <v>1</v>
      </c>
      <c r="G3487" s="14" t="s">
        <v>59</v>
      </c>
      <c r="H3487" s="10">
        <v>2</v>
      </c>
      <c r="I3487" s="13" t="s">
        <v>38</v>
      </c>
      <c r="J3487" s="12" t="s">
        <v>394</v>
      </c>
      <c r="K3487" s="11" t="str">
        <f>VLOOKUP(Table7[[#This Row],[CID]],ALY,2,FALSE)</f>
        <v>Pronouns</v>
      </c>
    </row>
    <row r="3488" spans="1:11" x14ac:dyDescent="0.2">
      <c r="A3488" s="8" t="str">
        <f>Table7[[#This Row],[Test No.]]&amp;Table7[[#This Row],[Section]]&amp;Table7[[#This Row],[Q. No.]]</f>
        <v>P47E37</v>
      </c>
      <c r="B3488" s="8"/>
      <c r="C3488" s="15" t="s">
        <v>103</v>
      </c>
      <c r="D3488" s="6">
        <v>37</v>
      </c>
      <c r="E3488" s="6" t="s">
        <v>31</v>
      </c>
      <c r="F3488" s="14">
        <v>1</v>
      </c>
      <c r="G3488" s="14" t="s">
        <v>59</v>
      </c>
      <c r="H3488" s="10">
        <v>2</v>
      </c>
      <c r="I3488" s="13" t="s">
        <v>38</v>
      </c>
      <c r="J3488" s="12" t="s">
        <v>396</v>
      </c>
      <c r="K3488" s="11" t="str">
        <f>VLOOKUP(Table7[[#This Row],[CID]],ALY,2,FALSE)</f>
        <v>Comparisons</v>
      </c>
    </row>
    <row r="3489" spans="1:11" x14ac:dyDescent="0.2">
      <c r="A3489" s="8" t="str">
        <f>Table7[[#This Row],[Test No.]]&amp;Table7[[#This Row],[Section]]&amp;Table7[[#This Row],[Q. No.]]</f>
        <v>P47E38</v>
      </c>
      <c r="B3489" s="8"/>
      <c r="C3489" s="15" t="s">
        <v>103</v>
      </c>
      <c r="D3489" s="6">
        <v>38</v>
      </c>
      <c r="E3489" s="6" t="s">
        <v>31</v>
      </c>
      <c r="F3489" s="14">
        <v>2</v>
      </c>
      <c r="G3489" s="13" t="s">
        <v>57</v>
      </c>
      <c r="H3489" s="10">
        <v>6</v>
      </c>
      <c r="I3489" s="13" t="s">
        <v>42</v>
      </c>
      <c r="J3489" s="12" t="s">
        <v>523</v>
      </c>
      <c r="K3489" s="11" t="str">
        <f>VLOOKUP(Table7[[#This Row],[CID]],ALY,2,FALSE)</f>
        <v>Avoiding Ambiguity &amp; Redundancy</v>
      </c>
    </row>
    <row r="3490" spans="1:11" x14ac:dyDescent="0.2">
      <c r="A3490" s="8" t="str">
        <f>Table7[[#This Row],[Test No.]]&amp;Table7[[#This Row],[Section]]&amp;Table7[[#This Row],[Q. No.]]</f>
        <v>P47E39</v>
      </c>
      <c r="B3490" s="8"/>
      <c r="C3490" s="15" t="s">
        <v>103</v>
      </c>
      <c r="D3490" s="6">
        <v>39</v>
      </c>
      <c r="E3490" s="6" t="s">
        <v>31</v>
      </c>
      <c r="F3490" s="14">
        <v>1</v>
      </c>
      <c r="G3490" s="14" t="s">
        <v>59</v>
      </c>
      <c r="H3490" s="10">
        <v>2</v>
      </c>
      <c r="I3490" s="13" t="s">
        <v>38</v>
      </c>
      <c r="J3490" s="12" t="s">
        <v>397</v>
      </c>
      <c r="K3490" s="11" t="str">
        <f>VLOOKUP(Table7[[#This Row],[CID]],ALY,2,FALSE)</f>
        <v>Word Choice</v>
      </c>
    </row>
    <row r="3491" spans="1:11" x14ac:dyDescent="0.2">
      <c r="A3491" s="8" t="str">
        <f>Table7[[#This Row],[Test No.]]&amp;Table7[[#This Row],[Section]]&amp;Table7[[#This Row],[Q. No.]]</f>
        <v>P47E40</v>
      </c>
      <c r="B3491" s="8"/>
      <c r="C3491" s="15" t="s">
        <v>103</v>
      </c>
      <c r="D3491" s="6">
        <v>40</v>
      </c>
      <c r="E3491" s="6" t="s">
        <v>31</v>
      </c>
      <c r="F3491" s="14">
        <v>2</v>
      </c>
      <c r="G3491" s="13" t="s">
        <v>57</v>
      </c>
      <c r="H3491" s="10">
        <v>5</v>
      </c>
      <c r="I3491" s="13" t="s">
        <v>41</v>
      </c>
      <c r="J3491" s="12" t="s">
        <v>520</v>
      </c>
      <c r="K3491" s="11" t="str">
        <f>VLOOKUP(Table7[[#This Row],[CID]],ALY,2,FALSE)</f>
        <v>Reorganization</v>
      </c>
    </row>
    <row r="3492" spans="1:11" x14ac:dyDescent="0.2">
      <c r="A3492" s="8" t="str">
        <f>Table7[[#This Row],[Test No.]]&amp;Table7[[#This Row],[Section]]&amp;Table7[[#This Row],[Q. No.]]</f>
        <v>P47E41</v>
      </c>
      <c r="B3492" s="8"/>
      <c r="C3492" s="15" t="s">
        <v>103</v>
      </c>
      <c r="D3492" s="6">
        <v>41</v>
      </c>
      <c r="E3492" s="6" t="s">
        <v>31</v>
      </c>
      <c r="F3492" s="14">
        <v>1</v>
      </c>
      <c r="G3492" s="14" t="s">
        <v>59</v>
      </c>
      <c r="H3492" s="10">
        <v>2</v>
      </c>
      <c r="I3492" s="13" t="s">
        <v>38</v>
      </c>
      <c r="J3492" s="12" t="s">
        <v>397</v>
      </c>
      <c r="K3492" s="11" t="str">
        <f>VLOOKUP(Table7[[#This Row],[CID]],ALY,2,FALSE)</f>
        <v>Word Choice</v>
      </c>
    </row>
    <row r="3493" spans="1:11" x14ac:dyDescent="0.2">
      <c r="A3493" s="8" t="str">
        <f>Table7[[#This Row],[Test No.]]&amp;Table7[[#This Row],[Section]]&amp;Table7[[#This Row],[Q. No.]]</f>
        <v>P47E42</v>
      </c>
      <c r="B3493" s="8"/>
      <c r="C3493" s="15" t="s">
        <v>103</v>
      </c>
      <c r="D3493" s="6">
        <v>42</v>
      </c>
      <c r="E3493" s="6" t="s">
        <v>31</v>
      </c>
      <c r="F3493" s="14">
        <v>1</v>
      </c>
      <c r="G3493" s="14" t="s">
        <v>59</v>
      </c>
      <c r="H3493" s="10">
        <v>3</v>
      </c>
      <c r="I3493" s="13" t="s">
        <v>39</v>
      </c>
      <c r="J3493" s="12" t="s">
        <v>399</v>
      </c>
      <c r="K3493" s="11" t="str">
        <f>VLOOKUP(Table7[[#This Row],[CID]],ALY,2,FALSE)</f>
        <v>Sentence Fragment</v>
      </c>
    </row>
    <row r="3494" spans="1:11" x14ac:dyDescent="0.2">
      <c r="A3494" s="8" t="str">
        <f>Table7[[#This Row],[Test No.]]&amp;Table7[[#This Row],[Section]]&amp;Table7[[#This Row],[Q. No.]]</f>
        <v>P47E43</v>
      </c>
      <c r="B3494" s="8"/>
      <c r="C3494" s="15" t="s">
        <v>103</v>
      </c>
      <c r="D3494" s="6">
        <v>43</v>
      </c>
      <c r="E3494" s="6" t="s">
        <v>31</v>
      </c>
      <c r="F3494" s="14">
        <v>1</v>
      </c>
      <c r="G3494" s="14" t="s">
        <v>59</v>
      </c>
      <c r="H3494" s="10">
        <v>2</v>
      </c>
      <c r="I3494" s="13" t="s">
        <v>38</v>
      </c>
      <c r="J3494" s="12" t="s">
        <v>397</v>
      </c>
      <c r="K3494" s="11" t="str">
        <f>VLOOKUP(Table7[[#This Row],[CID]],ALY,2,FALSE)</f>
        <v>Word Choice</v>
      </c>
    </row>
    <row r="3495" spans="1:11" x14ac:dyDescent="0.2">
      <c r="A3495" s="8" t="str">
        <f>Table7[[#This Row],[Test No.]]&amp;Table7[[#This Row],[Section]]&amp;Table7[[#This Row],[Q. No.]]</f>
        <v>P47E44</v>
      </c>
      <c r="B3495" s="8"/>
      <c r="C3495" s="15" t="s">
        <v>103</v>
      </c>
      <c r="D3495" s="6">
        <v>44</v>
      </c>
      <c r="E3495" s="6" t="s">
        <v>31</v>
      </c>
      <c r="F3495" s="14">
        <v>1</v>
      </c>
      <c r="G3495" s="14" t="s">
        <v>59</v>
      </c>
      <c r="H3495" s="14">
        <v>1</v>
      </c>
      <c r="I3495" s="14" t="s">
        <v>37</v>
      </c>
      <c r="J3495" s="12" t="s">
        <v>387</v>
      </c>
      <c r="K3495" s="11" t="str">
        <f>VLOOKUP(Table7[[#This Row],[CID]],ALY,2,FALSE)</f>
        <v>Commas</v>
      </c>
    </row>
    <row r="3496" spans="1:11" x14ac:dyDescent="0.2">
      <c r="A3496" s="8" t="str">
        <f>Table7[[#This Row],[Test No.]]&amp;Table7[[#This Row],[Section]]&amp;Table7[[#This Row],[Q. No.]]</f>
        <v>P47E45</v>
      </c>
      <c r="B3496" s="8"/>
      <c r="C3496" s="15" t="s">
        <v>103</v>
      </c>
      <c r="D3496" s="6">
        <v>45</v>
      </c>
      <c r="E3496" s="6" t="s">
        <v>31</v>
      </c>
      <c r="F3496" s="14">
        <v>2</v>
      </c>
      <c r="G3496" s="13" t="s">
        <v>57</v>
      </c>
      <c r="H3496" s="10">
        <v>4</v>
      </c>
      <c r="I3496" s="13" t="s">
        <v>40</v>
      </c>
      <c r="J3496" s="12" t="s">
        <v>513</v>
      </c>
      <c r="K3496" s="11" t="str">
        <f>VLOOKUP(Table7[[#This Row],[CID]],ALY,2,FALSE)</f>
        <v>Writer's Goal</v>
      </c>
    </row>
    <row r="3497" spans="1:11" x14ac:dyDescent="0.2">
      <c r="A3497" s="8" t="str">
        <f>Table7[[#This Row],[Test No.]]&amp;Table7[[#This Row],[Section]]&amp;Table7[[#This Row],[Q. No.]]</f>
        <v>P47E46</v>
      </c>
      <c r="B3497" s="8"/>
      <c r="C3497" s="15" t="s">
        <v>103</v>
      </c>
      <c r="D3497" s="6">
        <v>46</v>
      </c>
      <c r="E3497" s="6" t="s">
        <v>31</v>
      </c>
      <c r="F3497" s="14">
        <v>2</v>
      </c>
      <c r="G3497" s="13" t="s">
        <v>57</v>
      </c>
      <c r="H3497" s="10">
        <v>6</v>
      </c>
      <c r="I3497" s="13" t="s">
        <v>42</v>
      </c>
      <c r="J3497" s="12" t="s">
        <v>523</v>
      </c>
      <c r="K3497" s="11" t="str">
        <f>VLOOKUP(Table7[[#This Row],[CID]],ALY,2,FALSE)</f>
        <v>Avoiding Ambiguity &amp; Redundancy</v>
      </c>
    </row>
    <row r="3498" spans="1:11" x14ac:dyDescent="0.2">
      <c r="A3498" s="8" t="str">
        <f>Table7[[#This Row],[Test No.]]&amp;Table7[[#This Row],[Section]]&amp;Table7[[#This Row],[Q. No.]]</f>
        <v>P47E47</v>
      </c>
      <c r="B3498" s="8"/>
      <c r="C3498" s="15" t="s">
        <v>103</v>
      </c>
      <c r="D3498" s="6">
        <v>47</v>
      </c>
      <c r="E3498" s="6" t="s">
        <v>31</v>
      </c>
      <c r="F3498" s="14">
        <v>2</v>
      </c>
      <c r="G3498" s="13" t="s">
        <v>57</v>
      </c>
      <c r="H3498" s="10">
        <v>4</v>
      </c>
      <c r="I3498" s="13" t="s">
        <v>40</v>
      </c>
      <c r="J3498" s="12" t="s">
        <v>516</v>
      </c>
      <c r="K3498" s="11" t="str">
        <f>VLOOKUP(Table7[[#This Row],[CID]],ALY,2,FALSE)</f>
        <v>Transitions &amp; Topic Sentences</v>
      </c>
    </row>
    <row r="3499" spans="1:11" x14ac:dyDescent="0.2">
      <c r="A3499" s="8" t="str">
        <f>Table7[[#This Row],[Test No.]]&amp;Table7[[#This Row],[Section]]&amp;Table7[[#This Row],[Q. No.]]</f>
        <v>P47E48</v>
      </c>
      <c r="B3499" s="8"/>
      <c r="C3499" s="15" t="s">
        <v>103</v>
      </c>
      <c r="D3499" s="6">
        <v>48</v>
      </c>
      <c r="E3499" s="6" t="s">
        <v>31</v>
      </c>
      <c r="F3499" s="14">
        <v>1</v>
      </c>
      <c r="G3499" s="14" t="s">
        <v>59</v>
      </c>
      <c r="H3499" s="10">
        <v>2</v>
      </c>
      <c r="I3499" s="13" t="s">
        <v>38</v>
      </c>
      <c r="J3499" s="12" t="s">
        <v>398</v>
      </c>
      <c r="K3499" s="11" t="str">
        <f>VLOOKUP(Table7[[#This Row],[CID]],ALY,2,FALSE)</f>
        <v>Idioms</v>
      </c>
    </row>
    <row r="3500" spans="1:11" x14ac:dyDescent="0.2">
      <c r="A3500" s="8" t="str">
        <f>Table7[[#This Row],[Test No.]]&amp;Table7[[#This Row],[Section]]&amp;Table7[[#This Row],[Q. No.]]</f>
        <v>P47E49</v>
      </c>
      <c r="B3500" s="8"/>
      <c r="C3500" s="15" t="s">
        <v>103</v>
      </c>
      <c r="D3500" s="6">
        <v>49</v>
      </c>
      <c r="E3500" s="6" t="s">
        <v>31</v>
      </c>
      <c r="F3500" s="14">
        <v>1</v>
      </c>
      <c r="G3500" s="14" t="s">
        <v>59</v>
      </c>
      <c r="H3500" s="10">
        <v>2</v>
      </c>
      <c r="I3500" s="13" t="s">
        <v>38</v>
      </c>
      <c r="J3500" s="12" t="s">
        <v>397</v>
      </c>
      <c r="K3500" s="11" t="str">
        <f>VLOOKUP(Table7[[#This Row],[CID]],ALY,2,FALSE)</f>
        <v>Word Choice</v>
      </c>
    </row>
    <row r="3501" spans="1:11" x14ac:dyDescent="0.2">
      <c r="A3501" s="8" t="str">
        <f>Table7[[#This Row],[Test No.]]&amp;Table7[[#This Row],[Section]]&amp;Table7[[#This Row],[Q. No.]]</f>
        <v>P47E50</v>
      </c>
      <c r="B3501" s="8"/>
      <c r="C3501" s="15" t="s">
        <v>103</v>
      </c>
      <c r="D3501" s="6">
        <v>50</v>
      </c>
      <c r="E3501" s="6" t="s">
        <v>31</v>
      </c>
      <c r="F3501" s="14">
        <v>2</v>
      </c>
      <c r="G3501" s="13" t="s">
        <v>57</v>
      </c>
      <c r="H3501" s="10">
        <v>6</v>
      </c>
      <c r="I3501" s="13" t="s">
        <v>42</v>
      </c>
      <c r="J3501" s="12" t="s">
        <v>521</v>
      </c>
      <c r="K3501" s="11" t="str">
        <f>VLOOKUP(Table7[[#This Row],[CID]],ALY,2,FALSE)</f>
        <v>Word Choice</v>
      </c>
    </row>
    <row r="3502" spans="1:11" x14ac:dyDescent="0.2">
      <c r="A3502" s="8" t="str">
        <f>Table7[[#This Row],[Test No.]]&amp;Table7[[#This Row],[Section]]&amp;Table7[[#This Row],[Q. No.]]</f>
        <v>P47E51</v>
      </c>
      <c r="B3502" s="8"/>
      <c r="C3502" s="15" t="s">
        <v>103</v>
      </c>
      <c r="D3502" s="6">
        <v>51</v>
      </c>
      <c r="E3502" s="6" t="s">
        <v>31</v>
      </c>
      <c r="F3502" s="14">
        <v>2</v>
      </c>
      <c r="G3502" s="13" t="s">
        <v>57</v>
      </c>
      <c r="H3502" s="10">
        <v>5</v>
      </c>
      <c r="I3502" s="13" t="s">
        <v>41</v>
      </c>
      <c r="J3502" s="12" t="s">
        <v>518</v>
      </c>
      <c r="K3502" s="11" t="str">
        <f>VLOOKUP(Table7[[#This Row],[CID]],ALY,2,FALSE)</f>
        <v>Unity &amp; Coherence</v>
      </c>
    </row>
    <row r="3503" spans="1:11" x14ac:dyDescent="0.2">
      <c r="A3503" s="8" t="str">
        <f>Table7[[#This Row],[Test No.]]&amp;Table7[[#This Row],[Section]]&amp;Table7[[#This Row],[Q. No.]]</f>
        <v>P47E52</v>
      </c>
      <c r="B3503" s="8"/>
      <c r="C3503" s="15" t="s">
        <v>103</v>
      </c>
      <c r="D3503" s="6">
        <v>52</v>
      </c>
      <c r="E3503" s="6" t="s">
        <v>31</v>
      </c>
      <c r="F3503" s="14">
        <v>1</v>
      </c>
      <c r="G3503" s="14" t="s">
        <v>59</v>
      </c>
      <c r="H3503" s="10">
        <v>2</v>
      </c>
      <c r="I3503" s="13" t="s">
        <v>38</v>
      </c>
      <c r="J3503" s="12" t="s">
        <v>396</v>
      </c>
      <c r="K3503" s="11" t="str">
        <f>VLOOKUP(Table7[[#This Row],[CID]],ALY,2,FALSE)</f>
        <v>Comparisons</v>
      </c>
    </row>
    <row r="3504" spans="1:11" x14ac:dyDescent="0.2">
      <c r="A3504" s="8" t="str">
        <f>Table7[[#This Row],[Test No.]]&amp;Table7[[#This Row],[Section]]&amp;Table7[[#This Row],[Q. No.]]</f>
        <v>P47E53</v>
      </c>
      <c r="B3504" s="8"/>
      <c r="C3504" s="15" t="s">
        <v>103</v>
      </c>
      <c r="D3504" s="6">
        <v>53</v>
      </c>
      <c r="E3504" s="6" t="s">
        <v>31</v>
      </c>
      <c r="F3504" s="14">
        <v>1</v>
      </c>
      <c r="G3504" s="14" t="s">
        <v>59</v>
      </c>
      <c r="H3504" s="10">
        <v>3</v>
      </c>
      <c r="I3504" s="13" t="s">
        <v>39</v>
      </c>
      <c r="J3504" s="12" t="s">
        <v>401</v>
      </c>
      <c r="K3504" s="11" t="str">
        <f>VLOOKUP(Table7[[#This Row],[CID]],ALY,2,FALSE)</f>
        <v>Parallel Construction</v>
      </c>
    </row>
    <row r="3505" spans="1:11" x14ac:dyDescent="0.2">
      <c r="A3505" s="8" t="str">
        <f>Table7[[#This Row],[Test No.]]&amp;Table7[[#This Row],[Section]]&amp;Table7[[#This Row],[Q. No.]]</f>
        <v>P47E54</v>
      </c>
      <c r="B3505" s="8"/>
      <c r="C3505" s="15" t="s">
        <v>103</v>
      </c>
      <c r="D3505" s="6">
        <v>54</v>
      </c>
      <c r="E3505" s="6" t="s">
        <v>31</v>
      </c>
      <c r="F3505" s="14">
        <v>1</v>
      </c>
      <c r="G3505" s="14" t="s">
        <v>59</v>
      </c>
      <c r="H3505" s="10">
        <v>3</v>
      </c>
      <c r="I3505" s="13" t="s">
        <v>39</v>
      </c>
      <c r="J3505" s="12" t="s">
        <v>401</v>
      </c>
      <c r="K3505" s="11" t="str">
        <f>VLOOKUP(Table7[[#This Row],[CID]],ALY,2,FALSE)</f>
        <v>Parallel Construction</v>
      </c>
    </row>
    <row r="3506" spans="1:11" x14ac:dyDescent="0.2">
      <c r="A3506" s="8" t="str">
        <f>Table7[[#This Row],[Test No.]]&amp;Table7[[#This Row],[Section]]&amp;Table7[[#This Row],[Q. No.]]</f>
        <v>P47E55</v>
      </c>
      <c r="B3506" s="8"/>
      <c r="C3506" s="15" t="s">
        <v>103</v>
      </c>
      <c r="D3506" s="6">
        <v>55</v>
      </c>
      <c r="E3506" s="6" t="s">
        <v>31</v>
      </c>
      <c r="F3506" s="14">
        <v>1</v>
      </c>
      <c r="G3506" s="14" t="s">
        <v>59</v>
      </c>
      <c r="H3506" s="14">
        <v>1</v>
      </c>
      <c r="I3506" s="14" t="s">
        <v>37</v>
      </c>
      <c r="J3506" s="12" t="s">
        <v>387</v>
      </c>
      <c r="K3506" s="11" t="str">
        <f>VLOOKUP(Table7[[#This Row],[CID]],ALY,2,FALSE)</f>
        <v>Commas</v>
      </c>
    </row>
    <row r="3507" spans="1:11" x14ac:dyDescent="0.2">
      <c r="A3507" s="8" t="str">
        <f>Table7[[#This Row],[Test No.]]&amp;Table7[[#This Row],[Section]]&amp;Table7[[#This Row],[Q. No.]]</f>
        <v>P47E56</v>
      </c>
      <c r="B3507" s="8"/>
      <c r="C3507" s="15" t="s">
        <v>103</v>
      </c>
      <c r="D3507" s="6">
        <v>56</v>
      </c>
      <c r="E3507" s="6" t="s">
        <v>31</v>
      </c>
      <c r="F3507" s="14">
        <v>1</v>
      </c>
      <c r="G3507" s="14" t="s">
        <v>59</v>
      </c>
      <c r="H3507" s="10">
        <v>3</v>
      </c>
      <c r="I3507" s="13" t="s">
        <v>39</v>
      </c>
      <c r="J3507" s="12" t="s">
        <v>402</v>
      </c>
      <c r="K3507" s="11" t="str">
        <f>VLOOKUP(Table7[[#This Row],[CID]],ALY,2,FALSE)</f>
        <v>Faulty Modifier</v>
      </c>
    </row>
    <row r="3508" spans="1:11" x14ac:dyDescent="0.2">
      <c r="A3508" s="8" t="str">
        <f>Table7[[#This Row],[Test No.]]&amp;Table7[[#This Row],[Section]]&amp;Table7[[#This Row],[Q. No.]]</f>
        <v>P47E57</v>
      </c>
      <c r="B3508" s="8"/>
      <c r="C3508" s="15" t="s">
        <v>103</v>
      </c>
      <c r="D3508" s="6">
        <v>57</v>
      </c>
      <c r="E3508" s="6" t="s">
        <v>31</v>
      </c>
      <c r="F3508" s="14">
        <v>1</v>
      </c>
      <c r="G3508" s="14" t="s">
        <v>59</v>
      </c>
      <c r="H3508" s="14">
        <v>1</v>
      </c>
      <c r="I3508" s="14" t="s">
        <v>37</v>
      </c>
      <c r="J3508" s="12" t="s">
        <v>387</v>
      </c>
      <c r="K3508" s="11" t="str">
        <f>VLOOKUP(Table7[[#This Row],[CID]],ALY,2,FALSE)</f>
        <v>Commas</v>
      </c>
    </row>
    <row r="3509" spans="1:11" x14ac:dyDescent="0.2">
      <c r="A3509" s="8" t="str">
        <f>Table7[[#This Row],[Test No.]]&amp;Table7[[#This Row],[Section]]&amp;Table7[[#This Row],[Q. No.]]</f>
        <v>P47E58</v>
      </c>
      <c r="B3509" s="8"/>
      <c r="C3509" s="15" t="s">
        <v>103</v>
      </c>
      <c r="D3509" s="6">
        <v>58</v>
      </c>
      <c r="E3509" s="6" t="s">
        <v>31</v>
      </c>
      <c r="F3509" s="14">
        <v>2</v>
      </c>
      <c r="G3509" s="13" t="s">
        <v>57</v>
      </c>
      <c r="H3509" s="10">
        <v>6</v>
      </c>
      <c r="I3509" s="13" t="s">
        <v>42</v>
      </c>
      <c r="J3509" s="12" t="s">
        <v>523</v>
      </c>
      <c r="K3509" s="11" t="str">
        <f>VLOOKUP(Table7[[#This Row],[CID]],ALY,2,FALSE)</f>
        <v>Avoiding Ambiguity &amp; Redundancy</v>
      </c>
    </row>
    <row r="3510" spans="1:11" x14ac:dyDescent="0.2">
      <c r="A3510" s="8" t="str">
        <f>Table7[[#This Row],[Test No.]]&amp;Table7[[#This Row],[Section]]&amp;Table7[[#This Row],[Q. No.]]</f>
        <v>P47E59</v>
      </c>
      <c r="B3510" s="8"/>
      <c r="C3510" s="15" t="s">
        <v>103</v>
      </c>
      <c r="D3510" s="6">
        <v>59</v>
      </c>
      <c r="E3510" s="6" t="s">
        <v>31</v>
      </c>
      <c r="F3510" s="14">
        <v>1</v>
      </c>
      <c r="G3510" s="14" t="s">
        <v>59</v>
      </c>
      <c r="H3510" s="10">
        <v>2</v>
      </c>
      <c r="I3510" s="13" t="s">
        <v>38</v>
      </c>
      <c r="J3510" s="12" t="s">
        <v>398</v>
      </c>
      <c r="K3510" s="11" t="str">
        <f>VLOOKUP(Table7[[#This Row],[CID]],ALY,2,FALSE)</f>
        <v>Idioms</v>
      </c>
    </row>
    <row r="3511" spans="1:11" x14ac:dyDescent="0.2">
      <c r="A3511" s="8" t="str">
        <f>Table7[[#This Row],[Test No.]]&amp;Table7[[#This Row],[Section]]&amp;Table7[[#This Row],[Q. No.]]</f>
        <v>P47E60</v>
      </c>
      <c r="B3511" s="8"/>
      <c r="C3511" s="15" t="s">
        <v>103</v>
      </c>
      <c r="D3511" s="6">
        <v>60</v>
      </c>
      <c r="E3511" s="6" t="s">
        <v>31</v>
      </c>
      <c r="F3511" s="14">
        <v>2</v>
      </c>
      <c r="G3511" s="13" t="s">
        <v>57</v>
      </c>
      <c r="H3511" s="10">
        <v>6</v>
      </c>
      <c r="I3511" s="13" t="s">
        <v>42</v>
      </c>
      <c r="J3511" s="12" t="s">
        <v>521</v>
      </c>
      <c r="K3511" s="11" t="str">
        <f>VLOOKUP(Table7[[#This Row],[CID]],ALY,2,FALSE)</f>
        <v>Word Choice</v>
      </c>
    </row>
    <row r="3512" spans="1:11" x14ac:dyDescent="0.2">
      <c r="A3512" s="8" t="str">
        <f>Table7[[#This Row],[Test No.]]&amp;Table7[[#This Row],[Section]]&amp;Table7[[#This Row],[Q. No.]]</f>
        <v>P47E61</v>
      </c>
      <c r="B3512" s="8"/>
      <c r="C3512" s="15" t="s">
        <v>103</v>
      </c>
      <c r="D3512" s="6">
        <v>61</v>
      </c>
      <c r="E3512" s="6" t="s">
        <v>31</v>
      </c>
      <c r="F3512" s="14">
        <v>1</v>
      </c>
      <c r="G3512" s="14" t="s">
        <v>59</v>
      </c>
      <c r="H3512" s="10">
        <v>2</v>
      </c>
      <c r="I3512" s="13" t="s">
        <v>38</v>
      </c>
      <c r="J3512" s="12" t="s">
        <v>397</v>
      </c>
      <c r="K3512" s="11" t="str">
        <f>VLOOKUP(Table7[[#This Row],[CID]],ALY,2,FALSE)</f>
        <v>Word Choice</v>
      </c>
    </row>
    <row r="3513" spans="1:11" x14ac:dyDescent="0.2">
      <c r="A3513" s="8" t="str">
        <f>Table7[[#This Row],[Test No.]]&amp;Table7[[#This Row],[Section]]&amp;Table7[[#This Row],[Q. No.]]</f>
        <v>P47E62</v>
      </c>
      <c r="B3513" s="8"/>
      <c r="C3513" s="15" t="s">
        <v>103</v>
      </c>
      <c r="D3513" s="6">
        <v>62</v>
      </c>
      <c r="E3513" s="6" t="s">
        <v>31</v>
      </c>
      <c r="F3513" s="14">
        <v>1</v>
      </c>
      <c r="G3513" s="14" t="s">
        <v>59</v>
      </c>
      <c r="H3513" s="10">
        <v>2</v>
      </c>
      <c r="I3513" s="13" t="s">
        <v>38</v>
      </c>
      <c r="J3513" s="12" t="s">
        <v>395</v>
      </c>
      <c r="K3513" s="11" t="str">
        <f>VLOOKUP(Table7[[#This Row],[CID]],ALY,2,FALSE)</f>
        <v>Verb Forms/Tense Agreement</v>
      </c>
    </row>
    <row r="3514" spans="1:11" x14ac:dyDescent="0.2">
      <c r="A3514" s="8" t="str">
        <f>Table7[[#This Row],[Test No.]]&amp;Table7[[#This Row],[Section]]&amp;Table7[[#This Row],[Q. No.]]</f>
        <v>P47E63</v>
      </c>
      <c r="B3514" s="8"/>
      <c r="C3514" s="15" t="s">
        <v>103</v>
      </c>
      <c r="D3514" s="6">
        <v>63</v>
      </c>
      <c r="E3514" s="6" t="s">
        <v>31</v>
      </c>
      <c r="F3514" s="14">
        <v>2</v>
      </c>
      <c r="G3514" s="13" t="s">
        <v>57</v>
      </c>
      <c r="H3514" s="10">
        <v>6</v>
      </c>
      <c r="I3514" s="13" t="s">
        <v>42</v>
      </c>
      <c r="J3514" s="12" t="s">
        <v>521</v>
      </c>
      <c r="K3514" s="11" t="str">
        <f>VLOOKUP(Table7[[#This Row],[CID]],ALY,2,FALSE)</f>
        <v>Word Choice</v>
      </c>
    </row>
    <row r="3515" spans="1:11" x14ac:dyDescent="0.2">
      <c r="A3515" s="8" t="str">
        <f>Table7[[#This Row],[Test No.]]&amp;Table7[[#This Row],[Section]]&amp;Table7[[#This Row],[Q. No.]]</f>
        <v>P47E64</v>
      </c>
      <c r="B3515" s="8"/>
      <c r="C3515" s="15" t="s">
        <v>103</v>
      </c>
      <c r="D3515" s="6">
        <v>64</v>
      </c>
      <c r="E3515" s="6" t="s">
        <v>31</v>
      </c>
      <c r="F3515" s="14">
        <v>1</v>
      </c>
      <c r="G3515" s="14" t="s">
        <v>59</v>
      </c>
      <c r="H3515" s="10">
        <v>2</v>
      </c>
      <c r="I3515" s="13" t="s">
        <v>38</v>
      </c>
      <c r="J3515" s="12" t="s">
        <v>395</v>
      </c>
      <c r="K3515" s="11" t="str">
        <f>VLOOKUP(Table7[[#This Row],[CID]],ALY,2,FALSE)</f>
        <v>Verb Forms/Tense Agreement</v>
      </c>
    </row>
    <row r="3516" spans="1:11" x14ac:dyDescent="0.2">
      <c r="A3516" s="8" t="str">
        <f>Table7[[#This Row],[Test No.]]&amp;Table7[[#This Row],[Section]]&amp;Table7[[#This Row],[Q. No.]]</f>
        <v>P47E65</v>
      </c>
      <c r="B3516" s="8"/>
      <c r="C3516" s="15" t="s">
        <v>103</v>
      </c>
      <c r="D3516" s="6">
        <v>65</v>
      </c>
      <c r="E3516" s="6" t="s">
        <v>31</v>
      </c>
      <c r="F3516" s="14">
        <v>1</v>
      </c>
      <c r="G3516" s="14" t="s">
        <v>59</v>
      </c>
      <c r="H3516" s="14">
        <v>1</v>
      </c>
      <c r="I3516" s="14" t="s">
        <v>37</v>
      </c>
      <c r="J3516" s="12" t="s">
        <v>387</v>
      </c>
      <c r="K3516" s="11" t="str">
        <f>VLOOKUP(Table7[[#This Row],[CID]],ALY,2,FALSE)</f>
        <v>Commas</v>
      </c>
    </row>
    <row r="3517" spans="1:11" x14ac:dyDescent="0.2">
      <c r="A3517" s="8" t="str">
        <f>Table7[[#This Row],[Test No.]]&amp;Table7[[#This Row],[Section]]&amp;Table7[[#This Row],[Q. No.]]</f>
        <v>P47E66</v>
      </c>
      <c r="B3517" s="8"/>
      <c r="C3517" s="15" t="s">
        <v>103</v>
      </c>
      <c r="D3517" s="6">
        <v>66</v>
      </c>
      <c r="E3517" s="6" t="s">
        <v>31</v>
      </c>
      <c r="F3517" s="14">
        <v>2</v>
      </c>
      <c r="G3517" s="13" t="s">
        <v>57</v>
      </c>
      <c r="H3517" s="10">
        <v>4</v>
      </c>
      <c r="I3517" s="13" t="s">
        <v>40</v>
      </c>
      <c r="J3517" s="12" t="s">
        <v>516</v>
      </c>
      <c r="K3517" s="11" t="str">
        <f>VLOOKUP(Table7[[#This Row],[CID]],ALY,2,FALSE)</f>
        <v>Transitions &amp; Topic Sentences</v>
      </c>
    </row>
    <row r="3518" spans="1:11" x14ac:dyDescent="0.2">
      <c r="A3518" s="8" t="str">
        <f>Table7[[#This Row],[Test No.]]&amp;Table7[[#This Row],[Section]]&amp;Table7[[#This Row],[Q. No.]]</f>
        <v>P47E67</v>
      </c>
      <c r="B3518" s="8"/>
      <c r="C3518" s="15" t="s">
        <v>103</v>
      </c>
      <c r="D3518" s="6">
        <v>67</v>
      </c>
      <c r="E3518" s="6" t="s">
        <v>31</v>
      </c>
      <c r="F3518" s="14">
        <v>1</v>
      </c>
      <c r="G3518" s="14" t="s">
        <v>59</v>
      </c>
      <c r="H3518" s="10">
        <v>3</v>
      </c>
      <c r="I3518" s="13" t="s">
        <v>39</v>
      </c>
      <c r="J3518" s="12" t="s">
        <v>401</v>
      </c>
      <c r="K3518" s="11" t="str">
        <f>VLOOKUP(Table7[[#This Row],[CID]],ALY,2,FALSE)</f>
        <v>Parallel Construction</v>
      </c>
    </row>
    <row r="3519" spans="1:11" x14ac:dyDescent="0.2">
      <c r="A3519" s="8" t="str">
        <f>Table7[[#This Row],[Test No.]]&amp;Table7[[#This Row],[Section]]&amp;Table7[[#This Row],[Q. No.]]</f>
        <v>P47E68</v>
      </c>
      <c r="B3519" s="8"/>
      <c r="C3519" s="15" t="s">
        <v>103</v>
      </c>
      <c r="D3519" s="6">
        <v>68</v>
      </c>
      <c r="E3519" s="6" t="s">
        <v>31</v>
      </c>
      <c r="F3519" s="14">
        <v>1</v>
      </c>
      <c r="G3519" s="14" t="s">
        <v>59</v>
      </c>
      <c r="H3519" s="10">
        <v>2</v>
      </c>
      <c r="I3519" s="13" t="s">
        <v>38</v>
      </c>
      <c r="J3519" s="12" t="s">
        <v>395</v>
      </c>
      <c r="K3519" s="11" t="str">
        <f>VLOOKUP(Table7[[#This Row],[CID]],ALY,2,FALSE)</f>
        <v>Verb Forms/Tense Agreement</v>
      </c>
    </row>
    <row r="3520" spans="1:11" x14ac:dyDescent="0.2">
      <c r="A3520" s="8" t="str">
        <f>Table7[[#This Row],[Test No.]]&amp;Table7[[#This Row],[Section]]&amp;Table7[[#This Row],[Q. No.]]</f>
        <v>P47E69</v>
      </c>
      <c r="B3520" s="8"/>
      <c r="C3520" s="15" t="s">
        <v>103</v>
      </c>
      <c r="D3520" s="6">
        <v>69</v>
      </c>
      <c r="E3520" s="6" t="s">
        <v>31</v>
      </c>
      <c r="F3520" s="14">
        <v>2</v>
      </c>
      <c r="G3520" s="13" t="s">
        <v>57</v>
      </c>
      <c r="H3520" s="10">
        <v>6</v>
      </c>
      <c r="I3520" s="13" t="s">
        <v>42</v>
      </c>
      <c r="J3520" s="12" t="s">
        <v>523</v>
      </c>
      <c r="K3520" s="11" t="str">
        <f>VLOOKUP(Table7[[#This Row],[CID]],ALY,2,FALSE)</f>
        <v>Avoiding Ambiguity &amp; Redundancy</v>
      </c>
    </row>
    <row r="3521" spans="1:11" x14ac:dyDescent="0.2">
      <c r="A3521" s="8" t="str">
        <f>Table7[[#This Row],[Test No.]]&amp;Table7[[#This Row],[Section]]&amp;Table7[[#This Row],[Q. No.]]</f>
        <v>P47E70</v>
      </c>
      <c r="B3521" s="8"/>
      <c r="C3521" s="15" t="s">
        <v>103</v>
      </c>
      <c r="D3521" s="6">
        <v>70</v>
      </c>
      <c r="E3521" s="6" t="s">
        <v>31</v>
      </c>
      <c r="F3521" s="14">
        <v>1</v>
      </c>
      <c r="G3521" s="14" t="s">
        <v>59</v>
      </c>
      <c r="H3521" s="10">
        <v>3</v>
      </c>
      <c r="I3521" s="13" t="s">
        <v>39</v>
      </c>
      <c r="J3521" s="12" t="s">
        <v>402</v>
      </c>
      <c r="K3521" s="11" t="str">
        <f>VLOOKUP(Table7[[#This Row],[CID]],ALY,2,FALSE)</f>
        <v>Faulty Modifier</v>
      </c>
    </row>
    <row r="3522" spans="1:11" x14ac:dyDescent="0.2">
      <c r="A3522" s="8" t="str">
        <f>Table7[[#This Row],[Test No.]]&amp;Table7[[#This Row],[Section]]&amp;Table7[[#This Row],[Q. No.]]</f>
        <v>P47E71</v>
      </c>
      <c r="B3522" s="8"/>
      <c r="C3522" s="15" t="s">
        <v>103</v>
      </c>
      <c r="D3522" s="6">
        <v>71</v>
      </c>
      <c r="E3522" s="6" t="s">
        <v>31</v>
      </c>
      <c r="F3522" s="14">
        <v>2</v>
      </c>
      <c r="G3522" s="13" t="s">
        <v>57</v>
      </c>
      <c r="H3522" s="10">
        <v>4</v>
      </c>
      <c r="I3522" s="13" t="s">
        <v>40</v>
      </c>
      <c r="J3522" s="12" t="s">
        <v>514</v>
      </c>
      <c r="K3522" s="11" t="str">
        <f>VLOOKUP(Table7[[#This Row],[CID]],ALY,2,FALSE)</f>
        <v>Relation to Paragraph/Essay</v>
      </c>
    </row>
    <row r="3523" spans="1:11" x14ac:dyDescent="0.2">
      <c r="A3523" s="8" t="str">
        <f>Table7[[#This Row],[Test No.]]&amp;Table7[[#This Row],[Section]]&amp;Table7[[#This Row],[Q. No.]]</f>
        <v>P47E72</v>
      </c>
      <c r="B3523" s="8"/>
      <c r="C3523" s="15" t="s">
        <v>103</v>
      </c>
      <c r="D3523" s="6">
        <v>72</v>
      </c>
      <c r="E3523" s="6" t="s">
        <v>31</v>
      </c>
      <c r="F3523" s="14">
        <v>1</v>
      </c>
      <c r="G3523" s="14" t="s">
        <v>59</v>
      </c>
      <c r="H3523" s="10">
        <v>2</v>
      </c>
      <c r="I3523" s="13" t="s">
        <v>38</v>
      </c>
      <c r="J3523" s="12" t="s">
        <v>397</v>
      </c>
      <c r="K3523" s="11" t="str">
        <f>VLOOKUP(Table7[[#This Row],[CID]],ALY,2,FALSE)</f>
        <v>Word Choice</v>
      </c>
    </row>
    <row r="3524" spans="1:11" x14ac:dyDescent="0.2">
      <c r="A3524" s="8" t="str">
        <f>Table7[[#This Row],[Test No.]]&amp;Table7[[#This Row],[Section]]&amp;Table7[[#This Row],[Q. No.]]</f>
        <v>P47E73</v>
      </c>
      <c r="B3524" s="8"/>
      <c r="C3524" s="15" t="s">
        <v>103</v>
      </c>
      <c r="D3524" s="6">
        <v>73</v>
      </c>
      <c r="E3524" s="6" t="s">
        <v>31</v>
      </c>
      <c r="F3524" s="14">
        <v>1</v>
      </c>
      <c r="G3524" s="14" t="s">
        <v>59</v>
      </c>
      <c r="H3524" s="14">
        <v>1</v>
      </c>
      <c r="I3524" s="14" t="s">
        <v>37</v>
      </c>
      <c r="J3524" s="12" t="s">
        <v>391</v>
      </c>
      <c r="K3524" s="11" t="str">
        <f>VLOOKUP(Table7[[#This Row],[CID]],ALY,2,FALSE)</f>
        <v>Dashes</v>
      </c>
    </row>
    <row r="3525" spans="1:11" x14ac:dyDescent="0.2">
      <c r="A3525" s="8" t="str">
        <f>Table7[[#This Row],[Test No.]]&amp;Table7[[#This Row],[Section]]&amp;Table7[[#This Row],[Q. No.]]</f>
        <v>P47E74</v>
      </c>
      <c r="B3525" s="8"/>
      <c r="C3525" s="15" t="s">
        <v>103</v>
      </c>
      <c r="D3525" s="6">
        <v>74</v>
      </c>
      <c r="E3525" s="6" t="s">
        <v>31</v>
      </c>
      <c r="F3525" s="14">
        <v>2</v>
      </c>
      <c r="G3525" s="13" t="s">
        <v>57</v>
      </c>
      <c r="H3525" s="10">
        <v>5</v>
      </c>
      <c r="I3525" s="13" t="s">
        <v>41</v>
      </c>
      <c r="J3525" s="12" t="s">
        <v>520</v>
      </c>
      <c r="K3525" s="11" t="str">
        <f>VLOOKUP(Table7[[#This Row],[CID]],ALY,2,FALSE)</f>
        <v>Reorganization</v>
      </c>
    </row>
    <row r="3526" spans="1:11" x14ac:dyDescent="0.2">
      <c r="A3526" s="8" t="str">
        <f>Table7[[#This Row],[Test No.]]&amp;Table7[[#This Row],[Section]]&amp;Table7[[#This Row],[Q. No.]]</f>
        <v>P47E75</v>
      </c>
      <c r="B3526" s="8"/>
      <c r="C3526" s="15" t="s">
        <v>103</v>
      </c>
      <c r="D3526" s="6">
        <v>75</v>
      </c>
      <c r="E3526" s="6" t="s">
        <v>31</v>
      </c>
      <c r="F3526" s="14">
        <v>2</v>
      </c>
      <c r="G3526" s="13" t="s">
        <v>57</v>
      </c>
      <c r="H3526" s="10">
        <v>5</v>
      </c>
      <c r="I3526" s="13" t="s">
        <v>41</v>
      </c>
      <c r="J3526" s="12" t="s">
        <v>519</v>
      </c>
      <c r="K3526" s="11" t="str">
        <f>VLOOKUP(Table7[[#This Row],[CID]],ALY,2,FALSE)</f>
        <v>Opening/Transitional/Closing</v>
      </c>
    </row>
    <row r="3527" spans="1:11" x14ac:dyDescent="0.2">
      <c r="A3527" s="8" t="str">
        <f>Table7[[#This Row],[Test No.]]&amp;Table7[[#This Row],[Section]]&amp;Table7[[#This Row],[Q. No.]]</f>
        <v>P48E1</v>
      </c>
      <c r="B3527" s="8"/>
      <c r="C3527" s="15" t="s">
        <v>102</v>
      </c>
      <c r="D3527" s="6">
        <v>1</v>
      </c>
      <c r="E3527" s="6" t="s">
        <v>31</v>
      </c>
      <c r="F3527" s="14">
        <v>2</v>
      </c>
      <c r="G3527" s="13" t="s">
        <v>57</v>
      </c>
      <c r="H3527" s="10">
        <v>6</v>
      </c>
      <c r="I3527" s="13" t="s">
        <v>42</v>
      </c>
      <c r="J3527" s="12" t="s">
        <v>523</v>
      </c>
      <c r="K3527" s="11" t="str">
        <f>VLOOKUP(Table7[[#This Row],[CID]],ALY,2,FALSE)</f>
        <v>Avoiding Ambiguity &amp; Redundancy</v>
      </c>
    </row>
    <row r="3528" spans="1:11" x14ac:dyDescent="0.2">
      <c r="A3528" s="8" t="str">
        <f>Table7[[#This Row],[Test No.]]&amp;Table7[[#This Row],[Section]]&amp;Table7[[#This Row],[Q. No.]]</f>
        <v>P48E2</v>
      </c>
      <c r="B3528" s="8"/>
      <c r="C3528" s="15" t="s">
        <v>102</v>
      </c>
      <c r="D3528" s="6">
        <v>2</v>
      </c>
      <c r="E3528" s="6" t="s">
        <v>31</v>
      </c>
      <c r="F3528" s="14">
        <v>2</v>
      </c>
      <c r="G3528" s="13" t="s">
        <v>57</v>
      </c>
      <c r="H3528" s="10">
        <v>6</v>
      </c>
      <c r="I3528" s="13" t="s">
        <v>42</v>
      </c>
      <c r="J3528" s="12" t="s">
        <v>522</v>
      </c>
      <c r="K3528" s="11" t="str">
        <f>VLOOKUP(Table7[[#This Row],[CID]],ALY,2,FALSE)</f>
        <v>Effectiveness</v>
      </c>
    </row>
    <row r="3529" spans="1:11" x14ac:dyDescent="0.2">
      <c r="A3529" s="8" t="str">
        <f>Table7[[#This Row],[Test No.]]&amp;Table7[[#This Row],[Section]]&amp;Table7[[#This Row],[Q. No.]]</f>
        <v>P48E3</v>
      </c>
      <c r="B3529" s="8"/>
      <c r="C3529" s="15" t="s">
        <v>102</v>
      </c>
      <c r="D3529" s="6">
        <v>3</v>
      </c>
      <c r="E3529" s="6" t="s">
        <v>31</v>
      </c>
      <c r="F3529" s="14">
        <v>1</v>
      </c>
      <c r="G3529" s="14" t="s">
        <v>59</v>
      </c>
      <c r="H3529" s="10">
        <v>2</v>
      </c>
      <c r="I3529" s="13" t="s">
        <v>38</v>
      </c>
      <c r="J3529" s="12" t="s">
        <v>394</v>
      </c>
      <c r="K3529" s="11" t="str">
        <f>VLOOKUP(Table7[[#This Row],[CID]],ALY,2,FALSE)</f>
        <v>Pronouns</v>
      </c>
    </row>
    <row r="3530" spans="1:11" x14ac:dyDescent="0.2">
      <c r="A3530" s="8" t="str">
        <f>Table7[[#This Row],[Test No.]]&amp;Table7[[#This Row],[Section]]&amp;Table7[[#This Row],[Q. No.]]</f>
        <v>P48E4</v>
      </c>
      <c r="B3530" s="8"/>
      <c r="C3530" s="15" t="s">
        <v>102</v>
      </c>
      <c r="D3530" s="6">
        <v>4</v>
      </c>
      <c r="E3530" s="6" t="s">
        <v>31</v>
      </c>
      <c r="F3530" s="14">
        <v>2</v>
      </c>
      <c r="G3530" s="13" t="s">
        <v>57</v>
      </c>
      <c r="H3530" s="10">
        <v>6</v>
      </c>
      <c r="I3530" s="13" t="s">
        <v>42</v>
      </c>
      <c r="J3530" s="12" t="s">
        <v>521</v>
      </c>
      <c r="K3530" s="11" t="str">
        <f>VLOOKUP(Table7[[#This Row],[CID]],ALY,2,FALSE)</f>
        <v>Word Choice</v>
      </c>
    </row>
    <row r="3531" spans="1:11" x14ac:dyDescent="0.2">
      <c r="A3531" s="8" t="str">
        <f>Table7[[#This Row],[Test No.]]&amp;Table7[[#This Row],[Section]]&amp;Table7[[#This Row],[Q. No.]]</f>
        <v>P48E5</v>
      </c>
      <c r="B3531" s="8"/>
      <c r="C3531" s="15" t="s">
        <v>102</v>
      </c>
      <c r="D3531" s="6">
        <v>5</v>
      </c>
      <c r="E3531" s="6" t="s">
        <v>31</v>
      </c>
      <c r="F3531" s="14">
        <v>2</v>
      </c>
      <c r="G3531" s="13" t="s">
        <v>57</v>
      </c>
      <c r="H3531" s="10">
        <v>4</v>
      </c>
      <c r="I3531" s="13" t="s">
        <v>40</v>
      </c>
      <c r="J3531" s="12" t="s">
        <v>514</v>
      </c>
      <c r="K3531" s="11" t="str">
        <f>VLOOKUP(Table7[[#This Row],[CID]],ALY,2,FALSE)</f>
        <v>Relation to Paragraph/Essay</v>
      </c>
    </row>
    <row r="3532" spans="1:11" x14ac:dyDescent="0.2">
      <c r="A3532" s="8" t="str">
        <f>Table7[[#This Row],[Test No.]]&amp;Table7[[#This Row],[Section]]&amp;Table7[[#This Row],[Q. No.]]</f>
        <v>P48E6</v>
      </c>
      <c r="B3532" s="8"/>
      <c r="C3532" s="15" t="s">
        <v>102</v>
      </c>
      <c r="D3532" s="6">
        <v>6</v>
      </c>
      <c r="E3532" s="6" t="s">
        <v>31</v>
      </c>
      <c r="F3532" s="14">
        <v>1</v>
      </c>
      <c r="G3532" s="14" t="s">
        <v>59</v>
      </c>
      <c r="H3532" s="10">
        <v>2</v>
      </c>
      <c r="I3532" s="13" t="s">
        <v>38</v>
      </c>
      <c r="J3532" s="12" t="s">
        <v>397</v>
      </c>
      <c r="K3532" s="11" t="str">
        <f>VLOOKUP(Table7[[#This Row],[CID]],ALY,2,FALSE)</f>
        <v>Word Choice</v>
      </c>
    </row>
    <row r="3533" spans="1:11" x14ac:dyDescent="0.2">
      <c r="A3533" s="8" t="str">
        <f>Table7[[#This Row],[Test No.]]&amp;Table7[[#This Row],[Section]]&amp;Table7[[#This Row],[Q. No.]]</f>
        <v>P48E7</v>
      </c>
      <c r="B3533" s="8"/>
      <c r="C3533" s="15" t="s">
        <v>102</v>
      </c>
      <c r="D3533" s="6">
        <v>7</v>
      </c>
      <c r="E3533" s="6" t="s">
        <v>31</v>
      </c>
      <c r="F3533" s="14">
        <v>1</v>
      </c>
      <c r="G3533" s="14" t="s">
        <v>59</v>
      </c>
      <c r="H3533" s="10">
        <v>3</v>
      </c>
      <c r="I3533" s="13" t="s">
        <v>39</v>
      </c>
      <c r="J3533" s="12" t="s">
        <v>399</v>
      </c>
      <c r="K3533" s="11" t="str">
        <f>VLOOKUP(Table7[[#This Row],[CID]],ALY,2,FALSE)</f>
        <v>Sentence Fragment</v>
      </c>
    </row>
    <row r="3534" spans="1:11" x14ac:dyDescent="0.2">
      <c r="A3534" s="8" t="str">
        <f>Table7[[#This Row],[Test No.]]&amp;Table7[[#This Row],[Section]]&amp;Table7[[#This Row],[Q. No.]]</f>
        <v>P48E8</v>
      </c>
      <c r="B3534" s="8"/>
      <c r="C3534" s="15" t="s">
        <v>102</v>
      </c>
      <c r="D3534" s="6">
        <v>8</v>
      </c>
      <c r="E3534" s="6" t="s">
        <v>31</v>
      </c>
      <c r="F3534" s="14">
        <v>1</v>
      </c>
      <c r="G3534" s="14" t="s">
        <v>59</v>
      </c>
      <c r="H3534" s="14">
        <v>1</v>
      </c>
      <c r="I3534" s="14" t="s">
        <v>37</v>
      </c>
      <c r="J3534" s="12" t="s">
        <v>388</v>
      </c>
      <c r="K3534" s="11" t="str">
        <f>VLOOKUP(Table7[[#This Row],[CID]],ALY,2,FALSE)</f>
        <v>Apostrophes</v>
      </c>
    </row>
    <row r="3535" spans="1:11" x14ac:dyDescent="0.2">
      <c r="A3535" s="8" t="str">
        <f>Table7[[#This Row],[Test No.]]&amp;Table7[[#This Row],[Section]]&amp;Table7[[#This Row],[Q. No.]]</f>
        <v>P48E9</v>
      </c>
      <c r="B3535" s="8"/>
      <c r="C3535" s="15" t="s">
        <v>102</v>
      </c>
      <c r="D3535" s="6">
        <v>9</v>
      </c>
      <c r="E3535" s="6" t="s">
        <v>31</v>
      </c>
      <c r="F3535" s="14">
        <v>1</v>
      </c>
      <c r="G3535" s="14" t="s">
        <v>59</v>
      </c>
      <c r="H3535" s="14">
        <v>1</v>
      </c>
      <c r="I3535" s="14" t="s">
        <v>37</v>
      </c>
      <c r="J3535" s="12" t="s">
        <v>391</v>
      </c>
      <c r="K3535" s="11" t="str">
        <f>VLOOKUP(Table7[[#This Row],[CID]],ALY,2,FALSE)</f>
        <v>Dashes</v>
      </c>
    </row>
    <row r="3536" spans="1:11" x14ac:dyDescent="0.2">
      <c r="A3536" s="8" t="str">
        <f>Table7[[#This Row],[Test No.]]&amp;Table7[[#This Row],[Section]]&amp;Table7[[#This Row],[Q. No.]]</f>
        <v>P48E10</v>
      </c>
      <c r="B3536" s="8"/>
      <c r="C3536" s="15" t="s">
        <v>102</v>
      </c>
      <c r="D3536" s="6">
        <v>10</v>
      </c>
      <c r="E3536" s="6" t="s">
        <v>31</v>
      </c>
      <c r="F3536" s="14">
        <v>2</v>
      </c>
      <c r="G3536" s="13" t="s">
        <v>57</v>
      </c>
      <c r="H3536" s="10">
        <v>5</v>
      </c>
      <c r="I3536" s="13" t="s">
        <v>41</v>
      </c>
      <c r="J3536" s="12" t="s">
        <v>518</v>
      </c>
      <c r="K3536" s="11" t="str">
        <f>VLOOKUP(Table7[[#This Row],[CID]],ALY,2,FALSE)</f>
        <v>Unity &amp; Coherence</v>
      </c>
    </row>
    <row r="3537" spans="1:11" x14ac:dyDescent="0.2">
      <c r="A3537" s="8" t="str">
        <f>Table7[[#This Row],[Test No.]]&amp;Table7[[#This Row],[Section]]&amp;Table7[[#This Row],[Q. No.]]</f>
        <v>P48E11</v>
      </c>
      <c r="B3537" s="8"/>
      <c r="C3537" s="15" t="s">
        <v>102</v>
      </c>
      <c r="D3537" s="6">
        <v>11</v>
      </c>
      <c r="E3537" s="6" t="s">
        <v>31</v>
      </c>
      <c r="F3537" s="14">
        <v>2</v>
      </c>
      <c r="G3537" s="13" t="s">
        <v>57</v>
      </c>
      <c r="H3537" s="10">
        <v>4</v>
      </c>
      <c r="I3537" s="13" t="s">
        <v>40</v>
      </c>
      <c r="J3537" s="12" t="s">
        <v>514</v>
      </c>
      <c r="K3537" s="11" t="str">
        <f>VLOOKUP(Table7[[#This Row],[CID]],ALY,2,FALSE)</f>
        <v>Relation to Paragraph/Essay</v>
      </c>
    </row>
    <row r="3538" spans="1:11" x14ac:dyDescent="0.2">
      <c r="A3538" s="8" t="str">
        <f>Table7[[#This Row],[Test No.]]&amp;Table7[[#This Row],[Section]]&amp;Table7[[#This Row],[Q. No.]]</f>
        <v>P48E12</v>
      </c>
      <c r="B3538" s="8"/>
      <c r="C3538" s="15" t="s">
        <v>102</v>
      </c>
      <c r="D3538" s="6">
        <v>12</v>
      </c>
      <c r="E3538" s="6" t="s">
        <v>31</v>
      </c>
      <c r="F3538" s="14">
        <v>1</v>
      </c>
      <c r="G3538" s="14" t="s">
        <v>59</v>
      </c>
      <c r="H3538" s="10">
        <v>2</v>
      </c>
      <c r="I3538" s="13" t="s">
        <v>38</v>
      </c>
      <c r="J3538" s="12" t="s">
        <v>398</v>
      </c>
      <c r="K3538" s="11" t="str">
        <f>VLOOKUP(Table7[[#This Row],[CID]],ALY,2,FALSE)</f>
        <v>Idioms</v>
      </c>
    </row>
    <row r="3539" spans="1:11" x14ac:dyDescent="0.2">
      <c r="A3539" s="8" t="str">
        <f>Table7[[#This Row],[Test No.]]&amp;Table7[[#This Row],[Section]]&amp;Table7[[#This Row],[Q. No.]]</f>
        <v>P48E13</v>
      </c>
      <c r="B3539" s="8"/>
      <c r="C3539" s="15" t="s">
        <v>102</v>
      </c>
      <c r="D3539" s="6">
        <v>13</v>
      </c>
      <c r="E3539" s="6" t="s">
        <v>31</v>
      </c>
      <c r="F3539" s="14">
        <v>1</v>
      </c>
      <c r="G3539" s="14" t="s">
        <v>59</v>
      </c>
      <c r="H3539" s="10">
        <v>3</v>
      </c>
      <c r="I3539" s="13" t="s">
        <v>39</v>
      </c>
      <c r="J3539" s="12" t="s">
        <v>400</v>
      </c>
      <c r="K3539" s="11" t="str">
        <f>VLOOKUP(Table7[[#This Row],[CID]],ALY,2,FALSE)</f>
        <v>Run-On Sentence</v>
      </c>
    </row>
    <row r="3540" spans="1:11" x14ac:dyDescent="0.2">
      <c r="A3540" s="8" t="str">
        <f>Table7[[#This Row],[Test No.]]&amp;Table7[[#This Row],[Section]]&amp;Table7[[#This Row],[Q. No.]]</f>
        <v>P48E14</v>
      </c>
      <c r="B3540" s="8"/>
      <c r="C3540" s="15" t="s">
        <v>102</v>
      </c>
      <c r="D3540" s="6">
        <v>14</v>
      </c>
      <c r="E3540" s="6" t="s">
        <v>31</v>
      </c>
      <c r="F3540" s="14">
        <v>2</v>
      </c>
      <c r="G3540" s="13" t="s">
        <v>57</v>
      </c>
      <c r="H3540" s="10">
        <v>5</v>
      </c>
      <c r="I3540" s="13" t="s">
        <v>41</v>
      </c>
      <c r="J3540" s="12" t="s">
        <v>518</v>
      </c>
      <c r="K3540" s="11" t="str">
        <f>VLOOKUP(Table7[[#This Row],[CID]],ALY,2,FALSE)</f>
        <v>Unity &amp; Coherence</v>
      </c>
    </row>
    <row r="3541" spans="1:11" x14ac:dyDescent="0.2">
      <c r="A3541" s="8" t="str">
        <f>Table7[[#This Row],[Test No.]]&amp;Table7[[#This Row],[Section]]&amp;Table7[[#This Row],[Q. No.]]</f>
        <v>P48E15</v>
      </c>
      <c r="B3541" s="8"/>
      <c r="C3541" s="15" t="s">
        <v>102</v>
      </c>
      <c r="D3541" s="6">
        <v>15</v>
      </c>
      <c r="E3541" s="6" t="s">
        <v>31</v>
      </c>
      <c r="F3541" s="14">
        <v>2</v>
      </c>
      <c r="G3541" s="13" t="s">
        <v>57</v>
      </c>
      <c r="H3541" s="10">
        <v>5</v>
      </c>
      <c r="I3541" s="13" t="s">
        <v>41</v>
      </c>
      <c r="J3541" s="12" t="s">
        <v>520</v>
      </c>
      <c r="K3541" s="11" t="str">
        <f>VLOOKUP(Table7[[#This Row],[CID]],ALY,2,FALSE)</f>
        <v>Reorganization</v>
      </c>
    </row>
    <row r="3542" spans="1:11" x14ac:dyDescent="0.2">
      <c r="A3542" s="8" t="str">
        <f>Table7[[#This Row],[Test No.]]&amp;Table7[[#This Row],[Section]]&amp;Table7[[#This Row],[Q. No.]]</f>
        <v>P48E16</v>
      </c>
      <c r="B3542" s="8"/>
      <c r="C3542" s="15" t="s">
        <v>102</v>
      </c>
      <c r="D3542" s="6">
        <v>16</v>
      </c>
      <c r="E3542" s="6" t="s">
        <v>31</v>
      </c>
      <c r="F3542" s="14">
        <v>1</v>
      </c>
      <c r="G3542" s="14" t="s">
        <v>59</v>
      </c>
      <c r="H3542" s="10">
        <v>2</v>
      </c>
      <c r="I3542" s="13" t="s">
        <v>38</v>
      </c>
      <c r="J3542" s="12" t="s">
        <v>396</v>
      </c>
      <c r="K3542" s="11" t="str">
        <f>VLOOKUP(Table7[[#This Row],[CID]],ALY,2,FALSE)</f>
        <v>Comparisons</v>
      </c>
    </row>
    <row r="3543" spans="1:11" x14ac:dyDescent="0.2">
      <c r="A3543" s="8" t="str">
        <f>Table7[[#This Row],[Test No.]]&amp;Table7[[#This Row],[Section]]&amp;Table7[[#This Row],[Q. No.]]</f>
        <v>P48E17</v>
      </c>
      <c r="B3543" s="8"/>
      <c r="C3543" s="15" t="s">
        <v>102</v>
      </c>
      <c r="D3543" s="6">
        <v>17</v>
      </c>
      <c r="E3543" s="6" t="s">
        <v>31</v>
      </c>
      <c r="F3543" s="14">
        <v>1</v>
      </c>
      <c r="G3543" s="14" t="s">
        <v>59</v>
      </c>
      <c r="H3543" s="10">
        <v>2</v>
      </c>
      <c r="I3543" s="13" t="s">
        <v>38</v>
      </c>
      <c r="J3543" s="12" t="s">
        <v>393</v>
      </c>
      <c r="K3543" s="11" t="str">
        <f>VLOOKUP(Table7[[#This Row],[CID]],ALY,2,FALSE)</f>
        <v>SVA</v>
      </c>
    </row>
    <row r="3544" spans="1:11" x14ac:dyDescent="0.2">
      <c r="A3544" s="8" t="str">
        <f>Table7[[#This Row],[Test No.]]&amp;Table7[[#This Row],[Section]]&amp;Table7[[#This Row],[Q. No.]]</f>
        <v>P48E18</v>
      </c>
      <c r="B3544" s="8"/>
      <c r="C3544" s="15" t="s">
        <v>102</v>
      </c>
      <c r="D3544" s="6">
        <v>18</v>
      </c>
      <c r="E3544" s="6" t="s">
        <v>31</v>
      </c>
      <c r="F3544" s="14">
        <v>2</v>
      </c>
      <c r="G3544" s="13" t="s">
        <v>57</v>
      </c>
      <c r="H3544" s="10">
        <v>4</v>
      </c>
      <c r="I3544" s="13" t="s">
        <v>40</v>
      </c>
      <c r="J3544" s="12" t="s">
        <v>513</v>
      </c>
      <c r="K3544" s="11" t="str">
        <f>VLOOKUP(Table7[[#This Row],[CID]],ALY,2,FALSE)</f>
        <v>Writer's Goal</v>
      </c>
    </row>
    <row r="3545" spans="1:11" x14ac:dyDescent="0.2">
      <c r="A3545" s="8" t="str">
        <f>Table7[[#This Row],[Test No.]]&amp;Table7[[#This Row],[Section]]&amp;Table7[[#This Row],[Q. No.]]</f>
        <v>P48E19</v>
      </c>
      <c r="B3545" s="8"/>
      <c r="C3545" s="15" t="s">
        <v>102</v>
      </c>
      <c r="D3545" s="6">
        <v>19</v>
      </c>
      <c r="E3545" s="6" t="s">
        <v>31</v>
      </c>
      <c r="F3545" s="14">
        <v>1</v>
      </c>
      <c r="G3545" s="14" t="s">
        <v>59</v>
      </c>
      <c r="H3545" s="10">
        <v>3</v>
      </c>
      <c r="I3545" s="13" t="s">
        <v>39</v>
      </c>
      <c r="J3545" s="12" t="s">
        <v>400</v>
      </c>
      <c r="K3545" s="11" t="str">
        <f>VLOOKUP(Table7[[#This Row],[CID]],ALY,2,FALSE)</f>
        <v>Run-On Sentence</v>
      </c>
    </row>
    <row r="3546" spans="1:11" x14ac:dyDescent="0.2">
      <c r="A3546" s="8" t="str">
        <f>Table7[[#This Row],[Test No.]]&amp;Table7[[#This Row],[Section]]&amp;Table7[[#This Row],[Q. No.]]</f>
        <v>P48E20</v>
      </c>
      <c r="B3546" s="8"/>
      <c r="C3546" s="15" t="s">
        <v>102</v>
      </c>
      <c r="D3546" s="6">
        <v>20</v>
      </c>
      <c r="E3546" s="6" t="s">
        <v>31</v>
      </c>
      <c r="F3546" s="14">
        <v>1</v>
      </c>
      <c r="G3546" s="14" t="s">
        <v>59</v>
      </c>
      <c r="H3546" s="10">
        <v>2</v>
      </c>
      <c r="I3546" s="13" t="s">
        <v>38</v>
      </c>
      <c r="J3546" s="12" t="s">
        <v>395</v>
      </c>
      <c r="K3546" s="11" t="str">
        <f>VLOOKUP(Table7[[#This Row],[CID]],ALY,2,FALSE)</f>
        <v>Verb Forms/Tense Agreement</v>
      </c>
    </row>
    <row r="3547" spans="1:11" x14ac:dyDescent="0.2">
      <c r="A3547" s="8" t="str">
        <f>Table7[[#This Row],[Test No.]]&amp;Table7[[#This Row],[Section]]&amp;Table7[[#This Row],[Q. No.]]</f>
        <v>P48E21</v>
      </c>
      <c r="B3547" s="8"/>
      <c r="C3547" s="15" t="s">
        <v>102</v>
      </c>
      <c r="D3547" s="6">
        <v>21</v>
      </c>
      <c r="E3547" s="6" t="s">
        <v>31</v>
      </c>
      <c r="F3547" s="14">
        <v>2</v>
      </c>
      <c r="G3547" s="13" t="s">
        <v>57</v>
      </c>
      <c r="H3547" s="10">
        <v>5</v>
      </c>
      <c r="I3547" s="13" t="s">
        <v>41</v>
      </c>
      <c r="J3547" s="12" t="s">
        <v>518</v>
      </c>
      <c r="K3547" s="11" t="str">
        <f>VLOOKUP(Table7[[#This Row],[CID]],ALY,2,FALSE)</f>
        <v>Unity &amp; Coherence</v>
      </c>
    </row>
    <row r="3548" spans="1:11" x14ac:dyDescent="0.2">
      <c r="A3548" s="8" t="str">
        <f>Table7[[#This Row],[Test No.]]&amp;Table7[[#This Row],[Section]]&amp;Table7[[#This Row],[Q. No.]]</f>
        <v>P48E22</v>
      </c>
      <c r="B3548" s="8"/>
      <c r="C3548" s="15" t="s">
        <v>102</v>
      </c>
      <c r="D3548" s="6">
        <v>22</v>
      </c>
      <c r="E3548" s="6" t="s">
        <v>31</v>
      </c>
      <c r="F3548" s="14">
        <v>1</v>
      </c>
      <c r="G3548" s="14" t="s">
        <v>59</v>
      </c>
      <c r="H3548" s="10">
        <v>2</v>
      </c>
      <c r="I3548" s="13" t="s">
        <v>38</v>
      </c>
      <c r="J3548" s="12" t="s">
        <v>397</v>
      </c>
      <c r="K3548" s="11" t="str">
        <f>VLOOKUP(Table7[[#This Row],[CID]],ALY,2,FALSE)</f>
        <v>Word Choice</v>
      </c>
    </row>
    <row r="3549" spans="1:11" x14ac:dyDescent="0.2">
      <c r="A3549" s="8" t="str">
        <f>Table7[[#This Row],[Test No.]]&amp;Table7[[#This Row],[Section]]&amp;Table7[[#This Row],[Q. No.]]</f>
        <v>P48E23</v>
      </c>
      <c r="B3549" s="8"/>
      <c r="C3549" s="15" t="s">
        <v>102</v>
      </c>
      <c r="D3549" s="6">
        <v>23</v>
      </c>
      <c r="E3549" s="6" t="s">
        <v>31</v>
      </c>
      <c r="F3549" s="14">
        <v>1</v>
      </c>
      <c r="G3549" s="14" t="s">
        <v>59</v>
      </c>
      <c r="H3549" s="10">
        <v>2</v>
      </c>
      <c r="I3549" s="13" t="s">
        <v>38</v>
      </c>
      <c r="J3549" s="12" t="s">
        <v>395</v>
      </c>
      <c r="K3549" s="11" t="str">
        <f>VLOOKUP(Table7[[#This Row],[CID]],ALY,2,FALSE)</f>
        <v>Verb Forms/Tense Agreement</v>
      </c>
    </row>
    <row r="3550" spans="1:11" x14ac:dyDescent="0.2">
      <c r="A3550" s="8" t="str">
        <f>Table7[[#This Row],[Test No.]]&amp;Table7[[#This Row],[Section]]&amp;Table7[[#This Row],[Q. No.]]</f>
        <v>P48E24</v>
      </c>
      <c r="B3550" s="8"/>
      <c r="C3550" s="15" t="s">
        <v>102</v>
      </c>
      <c r="D3550" s="6">
        <v>24</v>
      </c>
      <c r="E3550" s="6" t="s">
        <v>31</v>
      </c>
      <c r="F3550" s="14">
        <v>2</v>
      </c>
      <c r="G3550" s="13" t="s">
        <v>57</v>
      </c>
      <c r="H3550" s="10">
        <v>5</v>
      </c>
      <c r="I3550" s="13" t="s">
        <v>41</v>
      </c>
      <c r="J3550" s="12" t="s">
        <v>518</v>
      </c>
      <c r="K3550" s="11" t="str">
        <f>VLOOKUP(Table7[[#This Row],[CID]],ALY,2,FALSE)</f>
        <v>Unity &amp; Coherence</v>
      </c>
    </row>
    <row r="3551" spans="1:11" x14ac:dyDescent="0.2">
      <c r="A3551" s="8" t="str">
        <f>Table7[[#This Row],[Test No.]]&amp;Table7[[#This Row],[Section]]&amp;Table7[[#This Row],[Q. No.]]</f>
        <v>P48E25</v>
      </c>
      <c r="B3551" s="8"/>
      <c r="C3551" s="15" t="s">
        <v>102</v>
      </c>
      <c r="D3551" s="6">
        <v>25</v>
      </c>
      <c r="E3551" s="6" t="s">
        <v>31</v>
      </c>
      <c r="F3551" s="14">
        <v>2</v>
      </c>
      <c r="G3551" s="13" t="s">
        <v>57</v>
      </c>
      <c r="H3551" s="10">
        <v>6</v>
      </c>
      <c r="I3551" s="13" t="s">
        <v>42</v>
      </c>
      <c r="J3551" s="12" t="s">
        <v>521</v>
      </c>
      <c r="K3551" s="11" t="str">
        <f>VLOOKUP(Table7[[#This Row],[CID]],ALY,2,FALSE)</f>
        <v>Word Choice</v>
      </c>
    </row>
    <row r="3552" spans="1:11" x14ac:dyDescent="0.2">
      <c r="A3552" s="8" t="str">
        <f>Table7[[#This Row],[Test No.]]&amp;Table7[[#This Row],[Section]]&amp;Table7[[#This Row],[Q. No.]]</f>
        <v>P48E26</v>
      </c>
      <c r="B3552" s="8"/>
      <c r="C3552" s="15" t="s">
        <v>102</v>
      </c>
      <c r="D3552" s="6">
        <v>26</v>
      </c>
      <c r="E3552" s="6" t="s">
        <v>31</v>
      </c>
      <c r="F3552" s="14">
        <v>1</v>
      </c>
      <c r="G3552" s="14" t="s">
        <v>59</v>
      </c>
      <c r="H3552" s="14">
        <v>1</v>
      </c>
      <c r="I3552" s="14" t="s">
        <v>37</v>
      </c>
      <c r="J3552" s="12" t="s">
        <v>391</v>
      </c>
      <c r="K3552" s="11" t="str">
        <f>VLOOKUP(Table7[[#This Row],[CID]],ALY,2,FALSE)</f>
        <v>Dashes</v>
      </c>
    </row>
    <row r="3553" spans="1:11" x14ac:dyDescent="0.2">
      <c r="A3553" s="8" t="str">
        <f>Table7[[#This Row],[Test No.]]&amp;Table7[[#This Row],[Section]]&amp;Table7[[#This Row],[Q. No.]]</f>
        <v>P48E27</v>
      </c>
      <c r="B3553" s="8"/>
      <c r="C3553" s="15" t="s">
        <v>102</v>
      </c>
      <c r="D3553" s="6">
        <v>27</v>
      </c>
      <c r="E3553" s="6" t="s">
        <v>31</v>
      </c>
      <c r="F3553" s="14">
        <v>2</v>
      </c>
      <c r="G3553" s="13" t="s">
        <v>57</v>
      </c>
      <c r="H3553" s="10">
        <v>4</v>
      </c>
      <c r="I3553" s="13" t="s">
        <v>40</v>
      </c>
      <c r="J3553" s="12" t="s">
        <v>514</v>
      </c>
      <c r="K3553" s="11" t="str">
        <f>VLOOKUP(Table7[[#This Row],[CID]],ALY,2,FALSE)</f>
        <v>Relation to Paragraph/Essay</v>
      </c>
    </row>
    <row r="3554" spans="1:11" x14ac:dyDescent="0.2">
      <c r="A3554" s="8" t="str">
        <f>Table7[[#This Row],[Test No.]]&amp;Table7[[#This Row],[Section]]&amp;Table7[[#This Row],[Q. No.]]</f>
        <v>P48E28</v>
      </c>
      <c r="B3554" s="8"/>
      <c r="C3554" s="15" t="s">
        <v>102</v>
      </c>
      <c r="D3554" s="6">
        <v>28</v>
      </c>
      <c r="E3554" s="6" t="s">
        <v>31</v>
      </c>
      <c r="F3554" s="14">
        <v>2</v>
      </c>
      <c r="G3554" s="13" t="s">
        <v>57</v>
      </c>
      <c r="H3554" s="10">
        <v>6</v>
      </c>
      <c r="I3554" s="13" t="s">
        <v>42</v>
      </c>
      <c r="J3554" s="12" t="s">
        <v>523</v>
      </c>
      <c r="K3554" s="11" t="str">
        <f>VLOOKUP(Table7[[#This Row],[CID]],ALY,2,FALSE)</f>
        <v>Avoiding Ambiguity &amp; Redundancy</v>
      </c>
    </row>
    <row r="3555" spans="1:11" x14ac:dyDescent="0.2">
      <c r="A3555" s="8" t="str">
        <f>Table7[[#This Row],[Test No.]]&amp;Table7[[#This Row],[Section]]&amp;Table7[[#This Row],[Q. No.]]</f>
        <v>P48E29</v>
      </c>
      <c r="B3555" s="8"/>
      <c r="C3555" s="15" t="s">
        <v>102</v>
      </c>
      <c r="D3555" s="6">
        <v>29</v>
      </c>
      <c r="E3555" s="6" t="s">
        <v>31</v>
      </c>
      <c r="F3555" s="14">
        <v>1</v>
      </c>
      <c r="G3555" s="14" t="s">
        <v>59</v>
      </c>
      <c r="H3555" s="14">
        <v>1</v>
      </c>
      <c r="I3555" s="14" t="s">
        <v>37</v>
      </c>
      <c r="J3555" s="12" t="s">
        <v>391</v>
      </c>
      <c r="K3555" s="11" t="str">
        <f>VLOOKUP(Table7[[#This Row],[CID]],ALY,2,FALSE)</f>
        <v>Dashes</v>
      </c>
    </row>
    <row r="3556" spans="1:11" x14ac:dyDescent="0.2">
      <c r="A3556" s="8" t="str">
        <f>Table7[[#This Row],[Test No.]]&amp;Table7[[#This Row],[Section]]&amp;Table7[[#This Row],[Q. No.]]</f>
        <v>P48E30</v>
      </c>
      <c r="B3556" s="8"/>
      <c r="C3556" s="15" t="s">
        <v>102</v>
      </c>
      <c r="D3556" s="6">
        <v>30</v>
      </c>
      <c r="E3556" s="6" t="s">
        <v>31</v>
      </c>
      <c r="F3556" s="14">
        <v>2</v>
      </c>
      <c r="G3556" s="13" t="s">
        <v>57</v>
      </c>
      <c r="H3556" s="10">
        <v>5</v>
      </c>
      <c r="I3556" s="13" t="s">
        <v>41</v>
      </c>
      <c r="J3556" s="12" t="s">
        <v>520</v>
      </c>
      <c r="K3556" s="11" t="str">
        <f>VLOOKUP(Table7[[#This Row],[CID]],ALY,2,FALSE)</f>
        <v>Reorganization</v>
      </c>
    </row>
    <row r="3557" spans="1:11" x14ac:dyDescent="0.2">
      <c r="A3557" s="8" t="str">
        <f>Table7[[#This Row],[Test No.]]&amp;Table7[[#This Row],[Section]]&amp;Table7[[#This Row],[Q. No.]]</f>
        <v>P48E31</v>
      </c>
      <c r="B3557" s="8"/>
      <c r="C3557" s="15" t="s">
        <v>102</v>
      </c>
      <c r="D3557" s="6">
        <v>31</v>
      </c>
      <c r="E3557" s="6" t="s">
        <v>31</v>
      </c>
      <c r="F3557" s="14">
        <v>1</v>
      </c>
      <c r="G3557" s="14" t="s">
        <v>59</v>
      </c>
      <c r="H3557" s="10">
        <v>2</v>
      </c>
      <c r="I3557" s="13" t="s">
        <v>38</v>
      </c>
      <c r="J3557" s="12" t="s">
        <v>395</v>
      </c>
      <c r="K3557" s="11" t="str">
        <f>VLOOKUP(Table7[[#This Row],[CID]],ALY,2,FALSE)</f>
        <v>Verb Forms/Tense Agreement</v>
      </c>
    </row>
    <row r="3558" spans="1:11" x14ac:dyDescent="0.2">
      <c r="A3558" s="8" t="str">
        <f>Table7[[#This Row],[Test No.]]&amp;Table7[[#This Row],[Section]]&amp;Table7[[#This Row],[Q. No.]]</f>
        <v>P48E32</v>
      </c>
      <c r="B3558" s="8"/>
      <c r="C3558" s="15" t="s">
        <v>102</v>
      </c>
      <c r="D3558" s="6">
        <v>32</v>
      </c>
      <c r="E3558" s="6" t="s">
        <v>31</v>
      </c>
      <c r="F3558" s="14">
        <v>1</v>
      </c>
      <c r="G3558" s="14" t="s">
        <v>59</v>
      </c>
      <c r="H3558" s="10">
        <v>2</v>
      </c>
      <c r="I3558" s="13" t="s">
        <v>38</v>
      </c>
      <c r="J3558" s="12" t="s">
        <v>397</v>
      </c>
      <c r="K3558" s="11" t="str">
        <f>VLOOKUP(Table7[[#This Row],[CID]],ALY,2,FALSE)</f>
        <v>Word Choice</v>
      </c>
    </row>
    <row r="3559" spans="1:11" x14ac:dyDescent="0.2">
      <c r="A3559" s="8" t="str">
        <f>Table7[[#This Row],[Test No.]]&amp;Table7[[#This Row],[Section]]&amp;Table7[[#This Row],[Q. No.]]</f>
        <v>P48E33</v>
      </c>
      <c r="B3559" s="8"/>
      <c r="C3559" s="15" t="s">
        <v>102</v>
      </c>
      <c r="D3559" s="6">
        <v>33</v>
      </c>
      <c r="E3559" s="6" t="s">
        <v>31</v>
      </c>
      <c r="F3559" s="14">
        <v>1</v>
      </c>
      <c r="G3559" s="14" t="s">
        <v>59</v>
      </c>
      <c r="H3559" s="10">
        <v>3</v>
      </c>
      <c r="I3559" s="13" t="s">
        <v>39</v>
      </c>
      <c r="J3559" s="12" t="s">
        <v>400</v>
      </c>
      <c r="K3559" s="11" t="str">
        <f>VLOOKUP(Table7[[#This Row],[CID]],ALY,2,FALSE)</f>
        <v>Run-On Sentence</v>
      </c>
    </row>
    <row r="3560" spans="1:11" x14ac:dyDescent="0.2">
      <c r="A3560" s="8" t="str">
        <f>Table7[[#This Row],[Test No.]]&amp;Table7[[#This Row],[Section]]&amp;Table7[[#This Row],[Q. No.]]</f>
        <v>P48E34</v>
      </c>
      <c r="B3560" s="8"/>
      <c r="C3560" s="15" t="s">
        <v>102</v>
      </c>
      <c r="D3560" s="6">
        <v>34</v>
      </c>
      <c r="E3560" s="6" t="s">
        <v>31</v>
      </c>
      <c r="F3560" s="14">
        <v>1</v>
      </c>
      <c r="G3560" s="14" t="s">
        <v>59</v>
      </c>
      <c r="H3560" s="10">
        <v>2</v>
      </c>
      <c r="I3560" s="13" t="s">
        <v>38</v>
      </c>
      <c r="J3560" s="12" t="s">
        <v>394</v>
      </c>
      <c r="K3560" s="11" t="str">
        <f>VLOOKUP(Table7[[#This Row],[CID]],ALY,2,FALSE)</f>
        <v>Pronouns</v>
      </c>
    </row>
    <row r="3561" spans="1:11" x14ac:dyDescent="0.2">
      <c r="A3561" s="8" t="str">
        <f>Table7[[#This Row],[Test No.]]&amp;Table7[[#This Row],[Section]]&amp;Table7[[#This Row],[Q. No.]]</f>
        <v>P48E35</v>
      </c>
      <c r="B3561" s="8"/>
      <c r="C3561" s="15" t="s">
        <v>102</v>
      </c>
      <c r="D3561" s="6">
        <v>35</v>
      </c>
      <c r="E3561" s="6" t="s">
        <v>31</v>
      </c>
      <c r="F3561" s="14">
        <v>1</v>
      </c>
      <c r="G3561" s="14" t="s">
        <v>59</v>
      </c>
      <c r="H3561" s="10">
        <v>2</v>
      </c>
      <c r="I3561" s="13" t="s">
        <v>38</v>
      </c>
      <c r="J3561" s="12" t="s">
        <v>395</v>
      </c>
      <c r="K3561" s="11" t="str">
        <f>VLOOKUP(Table7[[#This Row],[CID]],ALY,2,FALSE)</f>
        <v>Verb Forms/Tense Agreement</v>
      </c>
    </row>
    <row r="3562" spans="1:11" x14ac:dyDescent="0.2">
      <c r="A3562" s="8" t="str">
        <f>Table7[[#This Row],[Test No.]]&amp;Table7[[#This Row],[Section]]&amp;Table7[[#This Row],[Q. No.]]</f>
        <v>P48E36</v>
      </c>
      <c r="B3562" s="8"/>
      <c r="C3562" s="15" t="s">
        <v>102</v>
      </c>
      <c r="D3562" s="6">
        <v>36</v>
      </c>
      <c r="E3562" s="6" t="s">
        <v>31</v>
      </c>
      <c r="F3562" s="14">
        <v>2</v>
      </c>
      <c r="G3562" s="13" t="s">
        <v>57</v>
      </c>
      <c r="H3562" s="10">
        <v>4</v>
      </c>
      <c r="I3562" s="13" t="s">
        <v>40</v>
      </c>
      <c r="J3562" s="12" t="s">
        <v>516</v>
      </c>
      <c r="K3562" s="11" t="str">
        <f>VLOOKUP(Table7[[#This Row],[CID]],ALY,2,FALSE)</f>
        <v>Transitions &amp; Topic Sentences</v>
      </c>
    </row>
    <row r="3563" spans="1:11" x14ac:dyDescent="0.2">
      <c r="A3563" s="8" t="str">
        <f>Table7[[#This Row],[Test No.]]&amp;Table7[[#This Row],[Section]]&amp;Table7[[#This Row],[Q. No.]]</f>
        <v>P48E37</v>
      </c>
      <c r="B3563" s="8"/>
      <c r="C3563" s="15" t="s">
        <v>102</v>
      </c>
      <c r="D3563" s="6">
        <v>37</v>
      </c>
      <c r="E3563" s="6" t="s">
        <v>31</v>
      </c>
      <c r="F3563" s="14">
        <v>1</v>
      </c>
      <c r="G3563" s="14" t="s">
        <v>59</v>
      </c>
      <c r="H3563" s="10">
        <v>2</v>
      </c>
      <c r="I3563" s="13" t="s">
        <v>38</v>
      </c>
      <c r="J3563" s="12" t="s">
        <v>395</v>
      </c>
      <c r="K3563" s="11" t="str">
        <f>VLOOKUP(Table7[[#This Row],[CID]],ALY,2,FALSE)</f>
        <v>Verb Forms/Tense Agreement</v>
      </c>
    </row>
    <row r="3564" spans="1:11" x14ac:dyDescent="0.2">
      <c r="A3564" s="8" t="str">
        <f>Table7[[#This Row],[Test No.]]&amp;Table7[[#This Row],[Section]]&amp;Table7[[#This Row],[Q. No.]]</f>
        <v>P48E38</v>
      </c>
      <c r="B3564" s="8"/>
      <c r="C3564" s="15" t="s">
        <v>102</v>
      </c>
      <c r="D3564" s="6">
        <v>38</v>
      </c>
      <c r="E3564" s="6" t="s">
        <v>31</v>
      </c>
      <c r="F3564" s="14">
        <v>1</v>
      </c>
      <c r="G3564" s="14" t="s">
        <v>59</v>
      </c>
      <c r="H3564" s="10">
        <v>3</v>
      </c>
      <c r="I3564" s="13" t="s">
        <v>39</v>
      </c>
      <c r="J3564" s="12" t="s">
        <v>402</v>
      </c>
      <c r="K3564" s="11" t="str">
        <f>VLOOKUP(Table7[[#This Row],[CID]],ALY,2,FALSE)</f>
        <v>Faulty Modifier</v>
      </c>
    </row>
    <row r="3565" spans="1:11" x14ac:dyDescent="0.2">
      <c r="A3565" s="8" t="str">
        <f>Table7[[#This Row],[Test No.]]&amp;Table7[[#This Row],[Section]]&amp;Table7[[#This Row],[Q. No.]]</f>
        <v>P48E39</v>
      </c>
      <c r="B3565" s="8"/>
      <c r="C3565" s="15" t="s">
        <v>102</v>
      </c>
      <c r="D3565" s="6">
        <v>39</v>
      </c>
      <c r="E3565" s="6" t="s">
        <v>31</v>
      </c>
      <c r="F3565" s="14">
        <v>1</v>
      </c>
      <c r="G3565" s="14" t="s">
        <v>59</v>
      </c>
      <c r="H3565" s="10">
        <v>2</v>
      </c>
      <c r="I3565" s="13" t="s">
        <v>38</v>
      </c>
      <c r="J3565" s="12" t="s">
        <v>393</v>
      </c>
      <c r="K3565" s="11" t="str">
        <f>VLOOKUP(Table7[[#This Row],[CID]],ALY,2,FALSE)</f>
        <v>SVA</v>
      </c>
    </row>
    <row r="3566" spans="1:11" x14ac:dyDescent="0.2">
      <c r="A3566" s="8" t="str">
        <f>Table7[[#This Row],[Test No.]]&amp;Table7[[#This Row],[Section]]&amp;Table7[[#This Row],[Q. No.]]</f>
        <v>P48E40</v>
      </c>
      <c r="B3566" s="8"/>
      <c r="C3566" s="15" t="s">
        <v>102</v>
      </c>
      <c r="D3566" s="6">
        <v>40</v>
      </c>
      <c r="E3566" s="6" t="s">
        <v>31</v>
      </c>
      <c r="F3566" s="14">
        <v>2</v>
      </c>
      <c r="G3566" s="13" t="s">
        <v>57</v>
      </c>
      <c r="H3566" s="10">
        <v>5</v>
      </c>
      <c r="I3566" s="13" t="s">
        <v>41</v>
      </c>
      <c r="J3566" s="12" t="s">
        <v>518</v>
      </c>
      <c r="K3566" s="11" t="str">
        <f>VLOOKUP(Table7[[#This Row],[CID]],ALY,2,FALSE)</f>
        <v>Unity &amp; Coherence</v>
      </c>
    </row>
    <row r="3567" spans="1:11" x14ac:dyDescent="0.2">
      <c r="A3567" s="8" t="str">
        <f>Table7[[#This Row],[Test No.]]&amp;Table7[[#This Row],[Section]]&amp;Table7[[#This Row],[Q. No.]]</f>
        <v>P48E41</v>
      </c>
      <c r="B3567" s="8"/>
      <c r="C3567" s="15" t="s">
        <v>102</v>
      </c>
      <c r="D3567" s="6">
        <v>41</v>
      </c>
      <c r="E3567" s="6" t="s">
        <v>31</v>
      </c>
      <c r="F3567" s="14">
        <v>1</v>
      </c>
      <c r="G3567" s="14" t="s">
        <v>59</v>
      </c>
      <c r="H3567" s="10">
        <v>2</v>
      </c>
      <c r="I3567" s="13" t="s">
        <v>38</v>
      </c>
      <c r="J3567" s="12" t="s">
        <v>394</v>
      </c>
      <c r="K3567" s="11" t="str">
        <f>VLOOKUP(Table7[[#This Row],[CID]],ALY,2,FALSE)</f>
        <v>Pronouns</v>
      </c>
    </row>
    <row r="3568" spans="1:11" x14ac:dyDescent="0.2">
      <c r="A3568" s="8" t="str">
        <f>Table7[[#This Row],[Test No.]]&amp;Table7[[#This Row],[Section]]&amp;Table7[[#This Row],[Q. No.]]</f>
        <v>P48E42</v>
      </c>
      <c r="B3568" s="8"/>
      <c r="C3568" s="15" t="s">
        <v>102</v>
      </c>
      <c r="D3568" s="6">
        <v>42</v>
      </c>
      <c r="E3568" s="6" t="s">
        <v>31</v>
      </c>
      <c r="F3568" s="14">
        <v>2</v>
      </c>
      <c r="G3568" s="13" t="s">
        <v>57</v>
      </c>
      <c r="H3568" s="10">
        <v>4</v>
      </c>
      <c r="I3568" s="13" t="s">
        <v>40</v>
      </c>
      <c r="J3568" s="12" t="s">
        <v>514</v>
      </c>
      <c r="K3568" s="11" t="str">
        <f>VLOOKUP(Table7[[#This Row],[CID]],ALY,2,FALSE)</f>
        <v>Relation to Paragraph/Essay</v>
      </c>
    </row>
    <row r="3569" spans="1:11" x14ac:dyDescent="0.2">
      <c r="A3569" s="8" t="str">
        <f>Table7[[#This Row],[Test No.]]&amp;Table7[[#This Row],[Section]]&amp;Table7[[#This Row],[Q. No.]]</f>
        <v>P48E43</v>
      </c>
      <c r="B3569" s="8"/>
      <c r="C3569" s="15" t="s">
        <v>102</v>
      </c>
      <c r="D3569" s="6">
        <v>43</v>
      </c>
      <c r="E3569" s="6" t="s">
        <v>31</v>
      </c>
      <c r="F3569" s="14">
        <v>2</v>
      </c>
      <c r="G3569" s="13" t="s">
        <v>57</v>
      </c>
      <c r="H3569" s="10">
        <v>6</v>
      </c>
      <c r="I3569" s="13" t="s">
        <v>42</v>
      </c>
      <c r="J3569" s="12" t="s">
        <v>522</v>
      </c>
      <c r="K3569" s="11" t="str">
        <f>VLOOKUP(Table7[[#This Row],[CID]],ALY,2,FALSE)</f>
        <v>Effectiveness</v>
      </c>
    </row>
    <row r="3570" spans="1:11" x14ac:dyDescent="0.2">
      <c r="A3570" s="8" t="str">
        <f>Table7[[#This Row],[Test No.]]&amp;Table7[[#This Row],[Section]]&amp;Table7[[#This Row],[Q. No.]]</f>
        <v>P48E44</v>
      </c>
      <c r="B3570" s="8"/>
      <c r="C3570" s="15" t="s">
        <v>102</v>
      </c>
      <c r="D3570" s="6">
        <v>44</v>
      </c>
      <c r="E3570" s="6" t="s">
        <v>31</v>
      </c>
      <c r="F3570" s="14">
        <v>1</v>
      </c>
      <c r="G3570" s="14" t="s">
        <v>59</v>
      </c>
      <c r="H3570" s="10">
        <v>3</v>
      </c>
      <c r="I3570" s="13" t="s">
        <v>39</v>
      </c>
      <c r="J3570" s="12" t="s">
        <v>400</v>
      </c>
      <c r="K3570" s="11" t="str">
        <f>VLOOKUP(Table7[[#This Row],[CID]],ALY,2,FALSE)</f>
        <v>Run-On Sentence</v>
      </c>
    </row>
    <row r="3571" spans="1:11" x14ac:dyDescent="0.2">
      <c r="A3571" s="8" t="str">
        <f>Table7[[#This Row],[Test No.]]&amp;Table7[[#This Row],[Section]]&amp;Table7[[#This Row],[Q. No.]]</f>
        <v>P48E45</v>
      </c>
      <c r="B3571" s="8"/>
      <c r="C3571" s="15" t="s">
        <v>102</v>
      </c>
      <c r="D3571" s="6">
        <v>45</v>
      </c>
      <c r="E3571" s="6" t="s">
        <v>31</v>
      </c>
      <c r="F3571" s="14">
        <v>2</v>
      </c>
      <c r="G3571" s="13" t="s">
        <v>57</v>
      </c>
      <c r="H3571" s="10">
        <v>5</v>
      </c>
      <c r="I3571" s="13" t="s">
        <v>41</v>
      </c>
      <c r="J3571" s="12" t="s">
        <v>520</v>
      </c>
      <c r="K3571" s="11" t="str">
        <f>VLOOKUP(Table7[[#This Row],[CID]],ALY,2,FALSE)</f>
        <v>Reorganization</v>
      </c>
    </row>
    <row r="3572" spans="1:11" x14ac:dyDescent="0.2">
      <c r="A3572" s="8" t="str">
        <f>Table7[[#This Row],[Test No.]]&amp;Table7[[#This Row],[Section]]&amp;Table7[[#This Row],[Q. No.]]</f>
        <v>P48E46</v>
      </c>
      <c r="B3572" s="8"/>
      <c r="C3572" s="15" t="s">
        <v>102</v>
      </c>
      <c r="D3572" s="6">
        <v>46</v>
      </c>
      <c r="E3572" s="6" t="s">
        <v>31</v>
      </c>
      <c r="F3572" s="14">
        <v>1</v>
      </c>
      <c r="G3572" s="14" t="s">
        <v>59</v>
      </c>
      <c r="H3572" s="10">
        <v>2</v>
      </c>
      <c r="I3572" s="13" t="s">
        <v>38</v>
      </c>
      <c r="J3572" s="12" t="s">
        <v>395</v>
      </c>
      <c r="K3572" s="11" t="str">
        <f>VLOOKUP(Table7[[#This Row],[CID]],ALY,2,FALSE)</f>
        <v>Verb Forms/Tense Agreement</v>
      </c>
    </row>
    <row r="3573" spans="1:11" x14ac:dyDescent="0.2">
      <c r="A3573" s="8" t="str">
        <f>Table7[[#This Row],[Test No.]]&amp;Table7[[#This Row],[Section]]&amp;Table7[[#This Row],[Q. No.]]</f>
        <v>P48E47</v>
      </c>
      <c r="B3573" s="8"/>
      <c r="C3573" s="15" t="s">
        <v>102</v>
      </c>
      <c r="D3573" s="6">
        <v>47</v>
      </c>
      <c r="E3573" s="6" t="s">
        <v>31</v>
      </c>
      <c r="F3573" s="14">
        <v>1</v>
      </c>
      <c r="G3573" s="14" t="s">
        <v>59</v>
      </c>
      <c r="H3573" s="14">
        <v>1</v>
      </c>
      <c r="I3573" s="14" t="s">
        <v>37</v>
      </c>
      <c r="J3573" s="12" t="s">
        <v>387</v>
      </c>
      <c r="K3573" s="11" t="str">
        <f>VLOOKUP(Table7[[#This Row],[CID]],ALY,2,FALSE)</f>
        <v>Commas</v>
      </c>
    </row>
    <row r="3574" spans="1:11" x14ac:dyDescent="0.2">
      <c r="A3574" s="8" t="str">
        <f>Table7[[#This Row],[Test No.]]&amp;Table7[[#This Row],[Section]]&amp;Table7[[#This Row],[Q. No.]]</f>
        <v>P48E48</v>
      </c>
      <c r="B3574" s="8"/>
      <c r="C3574" s="15" t="s">
        <v>102</v>
      </c>
      <c r="D3574" s="6">
        <v>48</v>
      </c>
      <c r="E3574" s="6" t="s">
        <v>31</v>
      </c>
      <c r="F3574" s="14">
        <v>2</v>
      </c>
      <c r="G3574" s="13" t="s">
        <v>57</v>
      </c>
      <c r="H3574" s="10">
        <v>6</v>
      </c>
      <c r="I3574" s="13" t="s">
        <v>42</v>
      </c>
      <c r="J3574" s="12" t="s">
        <v>521</v>
      </c>
      <c r="K3574" s="11" t="str">
        <f>VLOOKUP(Table7[[#This Row],[CID]],ALY,2,FALSE)</f>
        <v>Word Choice</v>
      </c>
    </row>
    <row r="3575" spans="1:11" x14ac:dyDescent="0.2">
      <c r="A3575" s="8" t="str">
        <f>Table7[[#This Row],[Test No.]]&amp;Table7[[#This Row],[Section]]&amp;Table7[[#This Row],[Q. No.]]</f>
        <v>P48E49</v>
      </c>
      <c r="B3575" s="8"/>
      <c r="C3575" s="15" t="s">
        <v>102</v>
      </c>
      <c r="D3575" s="6">
        <v>49</v>
      </c>
      <c r="E3575" s="6" t="s">
        <v>31</v>
      </c>
      <c r="F3575" s="14">
        <v>2</v>
      </c>
      <c r="G3575" s="13" t="s">
        <v>57</v>
      </c>
      <c r="H3575" s="10">
        <v>4</v>
      </c>
      <c r="I3575" s="13" t="s">
        <v>40</v>
      </c>
      <c r="J3575" s="12" t="s">
        <v>514</v>
      </c>
      <c r="K3575" s="11" t="str">
        <f>VLOOKUP(Table7[[#This Row],[CID]],ALY,2,FALSE)</f>
        <v>Relation to Paragraph/Essay</v>
      </c>
    </row>
    <row r="3576" spans="1:11" x14ac:dyDescent="0.2">
      <c r="A3576" s="8" t="str">
        <f>Table7[[#This Row],[Test No.]]&amp;Table7[[#This Row],[Section]]&amp;Table7[[#This Row],[Q. No.]]</f>
        <v>P48E50</v>
      </c>
      <c r="B3576" s="8"/>
      <c r="C3576" s="15" t="s">
        <v>102</v>
      </c>
      <c r="D3576" s="6">
        <v>50</v>
      </c>
      <c r="E3576" s="6" t="s">
        <v>31</v>
      </c>
      <c r="F3576" s="14">
        <v>1</v>
      </c>
      <c r="G3576" s="14" t="s">
        <v>59</v>
      </c>
      <c r="H3576" s="14">
        <v>1</v>
      </c>
      <c r="I3576" s="14" t="s">
        <v>37</v>
      </c>
      <c r="J3576" s="12" t="s">
        <v>387</v>
      </c>
      <c r="K3576" s="11" t="str">
        <f>VLOOKUP(Table7[[#This Row],[CID]],ALY,2,FALSE)</f>
        <v>Commas</v>
      </c>
    </row>
    <row r="3577" spans="1:11" x14ac:dyDescent="0.2">
      <c r="A3577" s="8" t="str">
        <f>Table7[[#This Row],[Test No.]]&amp;Table7[[#This Row],[Section]]&amp;Table7[[#This Row],[Q. No.]]</f>
        <v>P48E51</v>
      </c>
      <c r="B3577" s="8"/>
      <c r="C3577" s="15" t="s">
        <v>102</v>
      </c>
      <c r="D3577" s="6">
        <v>51</v>
      </c>
      <c r="E3577" s="6" t="s">
        <v>31</v>
      </c>
      <c r="F3577" s="14">
        <v>1</v>
      </c>
      <c r="G3577" s="14" t="s">
        <v>59</v>
      </c>
      <c r="H3577" s="10">
        <v>2</v>
      </c>
      <c r="I3577" s="13" t="s">
        <v>38</v>
      </c>
      <c r="J3577" s="12" t="s">
        <v>397</v>
      </c>
      <c r="K3577" s="11" t="str">
        <f>VLOOKUP(Table7[[#This Row],[CID]],ALY,2,FALSE)</f>
        <v>Word Choice</v>
      </c>
    </row>
    <row r="3578" spans="1:11" x14ac:dyDescent="0.2">
      <c r="A3578" s="8" t="str">
        <f>Table7[[#This Row],[Test No.]]&amp;Table7[[#This Row],[Section]]&amp;Table7[[#This Row],[Q. No.]]</f>
        <v>P48E52</v>
      </c>
      <c r="B3578" s="8"/>
      <c r="C3578" s="15" t="s">
        <v>102</v>
      </c>
      <c r="D3578" s="6">
        <v>52</v>
      </c>
      <c r="E3578" s="6" t="s">
        <v>31</v>
      </c>
      <c r="F3578" s="14">
        <v>1</v>
      </c>
      <c r="G3578" s="14" t="s">
        <v>59</v>
      </c>
      <c r="H3578" s="14">
        <v>1</v>
      </c>
      <c r="I3578" s="14" t="s">
        <v>37</v>
      </c>
      <c r="J3578" s="12" t="s">
        <v>391</v>
      </c>
      <c r="K3578" s="11" t="str">
        <f>VLOOKUP(Table7[[#This Row],[CID]],ALY,2,FALSE)</f>
        <v>Dashes</v>
      </c>
    </row>
    <row r="3579" spans="1:11" x14ac:dyDescent="0.2">
      <c r="A3579" s="8" t="str">
        <f>Table7[[#This Row],[Test No.]]&amp;Table7[[#This Row],[Section]]&amp;Table7[[#This Row],[Q. No.]]</f>
        <v>P48E53</v>
      </c>
      <c r="B3579" s="8"/>
      <c r="C3579" s="15" t="s">
        <v>102</v>
      </c>
      <c r="D3579" s="6">
        <v>53</v>
      </c>
      <c r="E3579" s="6" t="s">
        <v>31</v>
      </c>
      <c r="F3579" s="14">
        <v>2</v>
      </c>
      <c r="G3579" s="13" t="s">
        <v>57</v>
      </c>
      <c r="H3579" s="10">
        <v>4</v>
      </c>
      <c r="I3579" s="13" t="s">
        <v>40</v>
      </c>
      <c r="J3579" s="12" t="s">
        <v>514</v>
      </c>
      <c r="K3579" s="11" t="str">
        <f>VLOOKUP(Table7[[#This Row],[CID]],ALY,2,FALSE)</f>
        <v>Relation to Paragraph/Essay</v>
      </c>
    </row>
    <row r="3580" spans="1:11" x14ac:dyDescent="0.2">
      <c r="A3580" s="8" t="str">
        <f>Table7[[#This Row],[Test No.]]&amp;Table7[[#This Row],[Section]]&amp;Table7[[#This Row],[Q. No.]]</f>
        <v>P48E54</v>
      </c>
      <c r="B3580" s="8"/>
      <c r="C3580" s="15" t="s">
        <v>102</v>
      </c>
      <c r="D3580" s="6">
        <v>54</v>
      </c>
      <c r="E3580" s="6" t="s">
        <v>31</v>
      </c>
      <c r="F3580" s="14">
        <v>2</v>
      </c>
      <c r="G3580" s="13" t="s">
        <v>57</v>
      </c>
      <c r="H3580" s="10">
        <v>4</v>
      </c>
      <c r="I3580" s="13" t="s">
        <v>40</v>
      </c>
      <c r="J3580" s="12" t="s">
        <v>513</v>
      </c>
      <c r="K3580" s="11" t="str">
        <f>VLOOKUP(Table7[[#This Row],[CID]],ALY,2,FALSE)</f>
        <v>Writer's Goal</v>
      </c>
    </row>
    <row r="3581" spans="1:11" x14ac:dyDescent="0.2">
      <c r="A3581" s="8" t="str">
        <f>Table7[[#This Row],[Test No.]]&amp;Table7[[#This Row],[Section]]&amp;Table7[[#This Row],[Q. No.]]</f>
        <v>P48E55</v>
      </c>
      <c r="B3581" s="8"/>
      <c r="C3581" s="15" t="s">
        <v>102</v>
      </c>
      <c r="D3581" s="6">
        <v>55</v>
      </c>
      <c r="E3581" s="6" t="s">
        <v>31</v>
      </c>
      <c r="F3581" s="14">
        <v>1</v>
      </c>
      <c r="G3581" s="14" t="s">
        <v>59</v>
      </c>
      <c r="H3581" s="10">
        <v>2</v>
      </c>
      <c r="I3581" s="13" t="s">
        <v>38</v>
      </c>
      <c r="J3581" s="12" t="s">
        <v>395</v>
      </c>
      <c r="K3581" s="11" t="str">
        <f>VLOOKUP(Table7[[#This Row],[CID]],ALY,2,FALSE)</f>
        <v>Verb Forms/Tense Agreement</v>
      </c>
    </row>
    <row r="3582" spans="1:11" x14ac:dyDescent="0.2">
      <c r="A3582" s="8" t="str">
        <f>Table7[[#This Row],[Test No.]]&amp;Table7[[#This Row],[Section]]&amp;Table7[[#This Row],[Q. No.]]</f>
        <v>P48E56</v>
      </c>
      <c r="B3582" s="8"/>
      <c r="C3582" s="15" t="s">
        <v>102</v>
      </c>
      <c r="D3582" s="6">
        <v>56</v>
      </c>
      <c r="E3582" s="6" t="s">
        <v>31</v>
      </c>
      <c r="F3582" s="14">
        <v>1</v>
      </c>
      <c r="G3582" s="14" t="s">
        <v>59</v>
      </c>
      <c r="H3582" s="10">
        <v>2</v>
      </c>
      <c r="I3582" s="13" t="s">
        <v>38</v>
      </c>
      <c r="J3582" s="12" t="s">
        <v>395</v>
      </c>
      <c r="K3582" s="11" t="str">
        <f>VLOOKUP(Table7[[#This Row],[CID]],ALY,2,FALSE)</f>
        <v>Verb Forms/Tense Agreement</v>
      </c>
    </row>
    <row r="3583" spans="1:11" x14ac:dyDescent="0.2">
      <c r="A3583" s="8" t="str">
        <f>Table7[[#This Row],[Test No.]]&amp;Table7[[#This Row],[Section]]&amp;Table7[[#This Row],[Q. No.]]</f>
        <v>P48E57</v>
      </c>
      <c r="B3583" s="8"/>
      <c r="C3583" s="15" t="s">
        <v>102</v>
      </c>
      <c r="D3583" s="6">
        <v>57</v>
      </c>
      <c r="E3583" s="6" t="s">
        <v>31</v>
      </c>
      <c r="F3583" s="14">
        <v>1</v>
      </c>
      <c r="G3583" s="14" t="s">
        <v>59</v>
      </c>
      <c r="H3583" s="10">
        <v>3</v>
      </c>
      <c r="I3583" s="13" t="s">
        <v>39</v>
      </c>
      <c r="J3583" s="12" t="s">
        <v>402</v>
      </c>
      <c r="K3583" s="11" t="str">
        <f>VLOOKUP(Table7[[#This Row],[CID]],ALY,2,FALSE)</f>
        <v>Faulty Modifier</v>
      </c>
    </row>
    <row r="3584" spans="1:11" x14ac:dyDescent="0.2">
      <c r="A3584" s="8" t="str">
        <f>Table7[[#This Row],[Test No.]]&amp;Table7[[#This Row],[Section]]&amp;Table7[[#This Row],[Q. No.]]</f>
        <v>P48E58</v>
      </c>
      <c r="B3584" s="8"/>
      <c r="C3584" s="15" t="s">
        <v>102</v>
      </c>
      <c r="D3584" s="6">
        <v>58</v>
      </c>
      <c r="E3584" s="6" t="s">
        <v>31</v>
      </c>
      <c r="F3584" s="14">
        <v>1</v>
      </c>
      <c r="G3584" s="14" t="s">
        <v>59</v>
      </c>
      <c r="H3584" s="10">
        <v>3</v>
      </c>
      <c r="I3584" s="13" t="s">
        <v>39</v>
      </c>
      <c r="J3584" s="12" t="s">
        <v>399</v>
      </c>
      <c r="K3584" s="11" t="str">
        <f>VLOOKUP(Table7[[#This Row],[CID]],ALY,2,FALSE)</f>
        <v>Sentence Fragment</v>
      </c>
    </row>
    <row r="3585" spans="1:11" x14ac:dyDescent="0.2">
      <c r="A3585" s="8" t="str">
        <f>Table7[[#This Row],[Test No.]]&amp;Table7[[#This Row],[Section]]&amp;Table7[[#This Row],[Q. No.]]</f>
        <v>P48E59</v>
      </c>
      <c r="B3585" s="8"/>
      <c r="C3585" s="15" t="s">
        <v>102</v>
      </c>
      <c r="D3585" s="6">
        <v>59</v>
      </c>
      <c r="E3585" s="6" t="s">
        <v>31</v>
      </c>
      <c r="F3585" s="14">
        <v>2</v>
      </c>
      <c r="G3585" s="13" t="s">
        <v>57</v>
      </c>
      <c r="H3585" s="10">
        <v>4</v>
      </c>
      <c r="I3585" s="13" t="s">
        <v>40</v>
      </c>
      <c r="J3585" s="12" t="s">
        <v>514</v>
      </c>
      <c r="K3585" s="11" t="str">
        <f>VLOOKUP(Table7[[#This Row],[CID]],ALY,2,FALSE)</f>
        <v>Relation to Paragraph/Essay</v>
      </c>
    </row>
    <row r="3586" spans="1:11" x14ac:dyDescent="0.2">
      <c r="A3586" s="8" t="str">
        <f>Table7[[#This Row],[Test No.]]&amp;Table7[[#This Row],[Section]]&amp;Table7[[#This Row],[Q. No.]]</f>
        <v>P48E60</v>
      </c>
      <c r="B3586" s="8"/>
      <c r="C3586" s="15" t="s">
        <v>102</v>
      </c>
      <c r="D3586" s="6">
        <v>60</v>
      </c>
      <c r="E3586" s="6" t="s">
        <v>31</v>
      </c>
      <c r="F3586" s="14">
        <v>2</v>
      </c>
      <c r="G3586" s="13" t="s">
        <v>57</v>
      </c>
      <c r="H3586" s="10">
        <v>5</v>
      </c>
      <c r="I3586" s="13" t="s">
        <v>41</v>
      </c>
      <c r="J3586" s="12" t="s">
        <v>520</v>
      </c>
      <c r="K3586" s="11" t="str">
        <f>VLOOKUP(Table7[[#This Row],[CID]],ALY,2,FALSE)</f>
        <v>Reorganization</v>
      </c>
    </row>
    <row r="3587" spans="1:11" x14ac:dyDescent="0.2">
      <c r="A3587" s="8" t="str">
        <f>Table7[[#This Row],[Test No.]]&amp;Table7[[#This Row],[Section]]&amp;Table7[[#This Row],[Q. No.]]</f>
        <v>P48E61</v>
      </c>
      <c r="B3587" s="8"/>
      <c r="C3587" s="15" t="s">
        <v>102</v>
      </c>
      <c r="D3587" s="6">
        <v>61</v>
      </c>
      <c r="E3587" s="6" t="s">
        <v>31</v>
      </c>
      <c r="F3587" s="14">
        <v>2</v>
      </c>
      <c r="G3587" s="13" t="s">
        <v>57</v>
      </c>
      <c r="H3587" s="10">
        <v>6</v>
      </c>
      <c r="I3587" s="13" t="s">
        <v>42</v>
      </c>
      <c r="J3587" s="12" t="s">
        <v>521</v>
      </c>
      <c r="K3587" s="11" t="str">
        <f>VLOOKUP(Table7[[#This Row],[CID]],ALY,2,FALSE)</f>
        <v>Word Choice</v>
      </c>
    </row>
    <row r="3588" spans="1:11" x14ac:dyDescent="0.2">
      <c r="A3588" s="8" t="str">
        <f>Table7[[#This Row],[Test No.]]&amp;Table7[[#This Row],[Section]]&amp;Table7[[#This Row],[Q. No.]]</f>
        <v>P48E62</v>
      </c>
      <c r="B3588" s="8"/>
      <c r="C3588" s="15" t="s">
        <v>102</v>
      </c>
      <c r="D3588" s="6">
        <v>62</v>
      </c>
      <c r="E3588" s="6" t="s">
        <v>31</v>
      </c>
      <c r="F3588" s="14">
        <v>2</v>
      </c>
      <c r="G3588" s="13" t="s">
        <v>57</v>
      </c>
      <c r="H3588" s="10">
        <v>5</v>
      </c>
      <c r="I3588" s="13" t="s">
        <v>41</v>
      </c>
      <c r="J3588" s="12" t="s">
        <v>518</v>
      </c>
      <c r="K3588" s="11" t="str">
        <f>VLOOKUP(Table7[[#This Row],[CID]],ALY,2,FALSE)</f>
        <v>Unity &amp; Coherence</v>
      </c>
    </row>
    <row r="3589" spans="1:11" x14ac:dyDescent="0.2">
      <c r="A3589" s="8" t="str">
        <f>Table7[[#This Row],[Test No.]]&amp;Table7[[#This Row],[Section]]&amp;Table7[[#This Row],[Q. No.]]</f>
        <v>P48E63</v>
      </c>
      <c r="B3589" s="8"/>
      <c r="C3589" s="15" t="s">
        <v>102</v>
      </c>
      <c r="D3589" s="6">
        <v>63</v>
      </c>
      <c r="E3589" s="6" t="s">
        <v>31</v>
      </c>
      <c r="F3589" s="14">
        <v>2</v>
      </c>
      <c r="G3589" s="13" t="s">
        <v>57</v>
      </c>
      <c r="H3589" s="10">
        <v>4</v>
      </c>
      <c r="I3589" s="13" t="s">
        <v>40</v>
      </c>
      <c r="J3589" s="12" t="s">
        <v>512</v>
      </c>
      <c r="K3589" s="11" t="str">
        <f>VLOOKUP(Table7[[#This Row],[CID]],ALY,2,FALSE)</f>
        <v>Additional Detail &amp; Evidence</v>
      </c>
    </row>
    <row r="3590" spans="1:11" x14ac:dyDescent="0.2">
      <c r="A3590" s="8" t="str">
        <f>Table7[[#This Row],[Test No.]]&amp;Table7[[#This Row],[Section]]&amp;Table7[[#This Row],[Q. No.]]</f>
        <v>P48E64</v>
      </c>
      <c r="B3590" s="8"/>
      <c r="C3590" s="15" t="s">
        <v>102</v>
      </c>
      <c r="D3590" s="6">
        <v>64</v>
      </c>
      <c r="E3590" s="6" t="s">
        <v>31</v>
      </c>
      <c r="F3590" s="14">
        <v>1</v>
      </c>
      <c r="G3590" s="14" t="s">
        <v>59</v>
      </c>
      <c r="H3590" s="10">
        <v>2</v>
      </c>
      <c r="I3590" s="13" t="s">
        <v>38</v>
      </c>
      <c r="J3590" s="12" t="s">
        <v>397</v>
      </c>
      <c r="K3590" s="11" t="str">
        <f>VLOOKUP(Table7[[#This Row],[CID]],ALY,2,FALSE)</f>
        <v>Word Choice</v>
      </c>
    </row>
    <row r="3591" spans="1:11" x14ac:dyDescent="0.2">
      <c r="A3591" s="8" t="str">
        <f>Table7[[#This Row],[Test No.]]&amp;Table7[[#This Row],[Section]]&amp;Table7[[#This Row],[Q. No.]]</f>
        <v>P48E65</v>
      </c>
      <c r="B3591" s="8"/>
      <c r="C3591" s="15" t="s">
        <v>102</v>
      </c>
      <c r="D3591" s="6">
        <v>65</v>
      </c>
      <c r="E3591" s="6" t="s">
        <v>31</v>
      </c>
      <c r="F3591" s="14">
        <v>2</v>
      </c>
      <c r="G3591" s="13" t="s">
        <v>57</v>
      </c>
      <c r="H3591" s="10">
        <v>6</v>
      </c>
      <c r="I3591" s="13" t="s">
        <v>42</v>
      </c>
      <c r="J3591" s="12" t="s">
        <v>521</v>
      </c>
      <c r="K3591" s="11" t="str">
        <f>VLOOKUP(Table7[[#This Row],[CID]],ALY,2,FALSE)</f>
        <v>Word Choice</v>
      </c>
    </row>
    <row r="3592" spans="1:11" x14ac:dyDescent="0.2">
      <c r="A3592" s="8" t="str">
        <f>Table7[[#This Row],[Test No.]]&amp;Table7[[#This Row],[Section]]&amp;Table7[[#This Row],[Q. No.]]</f>
        <v>P48E66</v>
      </c>
      <c r="B3592" s="8"/>
      <c r="C3592" s="15" t="s">
        <v>102</v>
      </c>
      <c r="D3592" s="6">
        <v>66</v>
      </c>
      <c r="E3592" s="6" t="s">
        <v>31</v>
      </c>
      <c r="F3592" s="14">
        <v>2</v>
      </c>
      <c r="G3592" s="13" t="s">
        <v>57</v>
      </c>
      <c r="H3592" s="10">
        <v>6</v>
      </c>
      <c r="I3592" s="13" t="s">
        <v>42</v>
      </c>
      <c r="J3592" s="12" t="s">
        <v>523</v>
      </c>
      <c r="K3592" s="11" t="str">
        <f>VLOOKUP(Table7[[#This Row],[CID]],ALY,2,FALSE)</f>
        <v>Avoiding Ambiguity &amp; Redundancy</v>
      </c>
    </row>
    <row r="3593" spans="1:11" x14ac:dyDescent="0.2">
      <c r="A3593" s="8" t="str">
        <f>Table7[[#This Row],[Test No.]]&amp;Table7[[#This Row],[Section]]&amp;Table7[[#This Row],[Q. No.]]</f>
        <v>P48E67</v>
      </c>
      <c r="B3593" s="8"/>
      <c r="C3593" s="15" t="s">
        <v>102</v>
      </c>
      <c r="D3593" s="6">
        <v>67</v>
      </c>
      <c r="E3593" s="6" t="s">
        <v>31</v>
      </c>
      <c r="F3593" s="14">
        <v>1</v>
      </c>
      <c r="G3593" s="14" t="s">
        <v>59</v>
      </c>
      <c r="H3593" s="10">
        <v>3</v>
      </c>
      <c r="I3593" s="13" t="s">
        <v>39</v>
      </c>
      <c r="J3593" s="12" t="s">
        <v>400</v>
      </c>
      <c r="K3593" s="11" t="str">
        <f>VLOOKUP(Table7[[#This Row],[CID]],ALY,2,FALSE)</f>
        <v>Run-On Sentence</v>
      </c>
    </row>
    <row r="3594" spans="1:11" x14ac:dyDescent="0.2">
      <c r="A3594" s="8" t="str">
        <f>Table7[[#This Row],[Test No.]]&amp;Table7[[#This Row],[Section]]&amp;Table7[[#This Row],[Q. No.]]</f>
        <v>P48E68</v>
      </c>
      <c r="B3594" s="8"/>
      <c r="C3594" s="15" t="s">
        <v>102</v>
      </c>
      <c r="D3594" s="6">
        <v>68</v>
      </c>
      <c r="E3594" s="6" t="s">
        <v>31</v>
      </c>
      <c r="F3594" s="14">
        <v>1</v>
      </c>
      <c r="G3594" s="14" t="s">
        <v>59</v>
      </c>
      <c r="H3594" s="10">
        <v>2</v>
      </c>
      <c r="I3594" s="13" t="s">
        <v>38</v>
      </c>
      <c r="J3594" s="12" t="s">
        <v>398</v>
      </c>
      <c r="K3594" s="11" t="str">
        <f>VLOOKUP(Table7[[#This Row],[CID]],ALY,2,FALSE)</f>
        <v>Idioms</v>
      </c>
    </row>
    <row r="3595" spans="1:11" x14ac:dyDescent="0.2">
      <c r="A3595" s="8" t="str">
        <f>Table7[[#This Row],[Test No.]]&amp;Table7[[#This Row],[Section]]&amp;Table7[[#This Row],[Q. No.]]</f>
        <v>P48E69</v>
      </c>
      <c r="B3595" s="8"/>
      <c r="C3595" s="15" t="s">
        <v>102</v>
      </c>
      <c r="D3595" s="6">
        <v>69</v>
      </c>
      <c r="E3595" s="6" t="s">
        <v>31</v>
      </c>
      <c r="F3595" s="14">
        <v>2</v>
      </c>
      <c r="G3595" s="13" t="s">
        <v>57</v>
      </c>
      <c r="H3595" s="10">
        <v>5</v>
      </c>
      <c r="I3595" s="13" t="s">
        <v>41</v>
      </c>
      <c r="J3595" s="12" t="s">
        <v>518</v>
      </c>
      <c r="K3595" s="11" t="str">
        <f>VLOOKUP(Table7[[#This Row],[CID]],ALY,2,FALSE)</f>
        <v>Unity &amp; Coherence</v>
      </c>
    </row>
    <row r="3596" spans="1:11" x14ac:dyDescent="0.2">
      <c r="A3596" s="8" t="str">
        <f>Table7[[#This Row],[Test No.]]&amp;Table7[[#This Row],[Section]]&amp;Table7[[#This Row],[Q. No.]]</f>
        <v>P48E70</v>
      </c>
      <c r="B3596" s="8"/>
      <c r="C3596" s="15" t="s">
        <v>102</v>
      </c>
      <c r="D3596" s="6">
        <v>70</v>
      </c>
      <c r="E3596" s="6" t="s">
        <v>31</v>
      </c>
      <c r="F3596" s="14">
        <v>2</v>
      </c>
      <c r="G3596" s="13" t="s">
        <v>57</v>
      </c>
      <c r="H3596" s="10">
        <v>6</v>
      </c>
      <c r="I3596" s="13" t="s">
        <v>42</v>
      </c>
      <c r="J3596" s="12" t="s">
        <v>522</v>
      </c>
      <c r="K3596" s="11" t="str">
        <f>VLOOKUP(Table7[[#This Row],[CID]],ALY,2,FALSE)</f>
        <v>Effectiveness</v>
      </c>
    </row>
    <row r="3597" spans="1:11" x14ac:dyDescent="0.2">
      <c r="A3597" s="8" t="str">
        <f>Table7[[#This Row],[Test No.]]&amp;Table7[[#This Row],[Section]]&amp;Table7[[#This Row],[Q. No.]]</f>
        <v>P48E71</v>
      </c>
      <c r="B3597" s="8"/>
      <c r="C3597" s="15" t="s">
        <v>102</v>
      </c>
      <c r="D3597" s="6">
        <v>71</v>
      </c>
      <c r="E3597" s="6" t="s">
        <v>31</v>
      </c>
      <c r="F3597" s="14">
        <v>2</v>
      </c>
      <c r="G3597" s="13" t="s">
        <v>57</v>
      </c>
      <c r="H3597" s="10">
        <v>4</v>
      </c>
      <c r="I3597" s="13" t="s">
        <v>40</v>
      </c>
      <c r="J3597" s="12" t="s">
        <v>513</v>
      </c>
      <c r="K3597" s="11" t="str">
        <f>VLOOKUP(Table7[[#This Row],[CID]],ALY,2,FALSE)</f>
        <v>Writer's Goal</v>
      </c>
    </row>
    <row r="3598" spans="1:11" x14ac:dyDescent="0.2">
      <c r="A3598" s="8" t="str">
        <f>Table7[[#This Row],[Test No.]]&amp;Table7[[#This Row],[Section]]&amp;Table7[[#This Row],[Q. No.]]</f>
        <v>P48E72</v>
      </c>
      <c r="B3598" s="8"/>
      <c r="C3598" s="15" t="s">
        <v>102</v>
      </c>
      <c r="D3598" s="6">
        <v>72</v>
      </c>
      <c r="E3598" s="6" t="s">
        <v>31</v>
      </c>
      <c r="F3598" s="14">
        <v>1</v>
      </c>
      <c r="G3598" s="14" t="s">
        <v>59</v>
      </c>
      <c r="H3598" s="14">
        <v>1</v>
      </c>
      <c r="I3598" s="14" t="s">
        <v>37</v>
      </c>
      <c r="J3598" s="12" t="s">
        <v>388</v>
      </c>
      <c r="K3598" s="11" t="str">
        <f>VLOOKUP(Table7[[#This Row],[CID]],ALY,2,FALSE)</f>
        <v>Apostrophes</v>
      </c>
    </row>
    <row r="3599" spans="1:11" x14ac:dyDescent="0.2">
      <c r="A3599" s="8" t="str">
        <f>Table7[[#This Row],[Test No.]]&amp;Table7[[#This Row],[Section]]&amp;Table7[[#This Row],[Q. No.]]</f>
        <v>P48E73</v>
      </c>
      <c r="B3599" s="8"/>
      <c r="C3599" s="15" t="s">
        <v>102</v>
      </c>
      <c r="D3599" s="6">
        <v>73</v>
      </c>
      <c r="E3599" s="6" t="s">
        <v>31</v>
      </c>
      <c r="F3599" s="14">
        <v>2</v>
      </c>
      <c r="G3599" s="13" t="s">
        <v>57</v>
      </c>
      <c r="H3599" s="10">
        <v>5</v>
      </c>
      <c r="I3599" s="13" t="s">
        <v>41</v>
      </c>
      <c r="J3599" s="12" t="s">
        <v>518</v>
      </c>
      <c r="K3599" s="11" t="str">
        <f>VLOOKUP(Table7[[#This Row],[CID]],ALY,2,FALSE)</f>
        <v>Unity &amp; Coherence</v>
      </c>
    </row>
    <row r="3600" spans="1:11" x14ac:dyDescent="0.2">
      <c r="A3600" s="8" t="str">
        <f>Table7[[#This Row],[Test No.]]&amp;Table7[[#This Row],[Section]]&amp;Table7[[#This Row],[Q. No.]]</f>
        <v>P48E74</v>
      </c>
      <c r="B3600" s="8"/>
      <c r="C3600" s="15" t="s">
        <v>102</v>
      </c>
      <c r="D3600" s="6">
        <v>74</v>
      </c>
      <c r="E3600" s="6" t="s">
        <v>31</v>
      </c>
      <c r="F3600" s="14">
        <v>2</v>
      </c>
      <c r="G3600" s="13" t="s">
        <v>57</v>
      </c>
      <c r="H3600" s="10">
        <v>6</v>
      </c>
      <c r="I3600" s="13" t="s">
        <v>42</v>
      </c>
      <c r="J3600" s="12" t="s">
        <v>523</v>
      </c>
      <c r="K3600" s="11" t="str">
        <f>VLOOKUP(Table7[[#This Row],[CID]],ALY,2,FALSE)</f>
        <v>Avoiding Ambiguity &amp; Redundancy</v>
      </c>
    </row>
    <row r="3601" spans="1:11" x14ac:dyDescent="0.2">
      <c r="A3601" s="8" t="str">
        <f>Table7[[#This Row],[Test No.]]&amp;Table7[[#This Row],[Section]]&amp;Table7[[#This Row],[Q. No.]]</f>
        <v>P48E75</v>
      </c>
      <c r="B3601" s="8"/>
      <c r="C3601" s="15" t="s">
        <v>102</v>
      </c>
      <c r="D3601" s="6">
        <v>75</v>
      </c>
      <c r="E3601" s="6" t="s">
        <v>31</v>
      </c>
      <c r="F3601" s="14">
        <v>2</v>
      </c>
      <c r="G3601" s="13" t="s">
        <v>57</v>
      </c>
      <c r="H3601" s="10">
        <v>5</v>
      </c>
      <c r="I3601" s="13" t="s">
        <v>41</v>
      </c>
      <c r="J3601" s="12" t="s">
        <v>520</v>
      </c>
      <c r="K3601" s="11" t="str">
        <f>VLOOKUP(Table7[[#This Row],[CID]],ALY,2,FALSE)</f>
        <v>Reorganization</v>
      </c>
    </row>
    <row r="3602" spans="1:11" x14ac:dyDescent="0.2">
      <c r="A3602" s="8" t="str">
        <f>Table7[[#This Row],[Test No.]]&amp;Table7[[#This Row],[Section]]&amp;Table7[[#This Row],[Q. No.]]</f>
        <v>R1E1</v>
      </c>
      <c r="B3602" s="8"/>
      <c r="C3602" s="15" t="s">
        <v>314</v>
      </c>
      <c r="D3602" s="6">
        <v>1</v>
      </c>
      <c r="E3602" s="6" t="s">
        <v>31</v>
      </c>
      <c r="F3602" s="14">
        <v>1</v>
      </c>
      <c r="G3602" s="14" t="s">
        <v>59</v>
      </c>
      <c r="H3602" s="14">
        <v>1</v>
      </c>
      <c r="I3602" s="14" t="s">
        <v>37</v>
      </c>
      <c r="J3602" s="12" t="s">
        <v>387</v>
      </c>
      <c r="K3602" s="11" t="str">
        <f>VLOOKUP(Table7[[#This Row],[CID]],ALY,2,FALSE)</f>
        <v>Commas</v>
      </c>
    </row>
    <row r="3603" spans="1:11" x14ac:dyDescent="0.2">
      <c r="A3603" s="8" t="str">
        <f>Table7[[#This Row],[Test No.]]&amp;Table7[[#This Row],[Section]]&amp;Table7[[#This Row],[Q. No.]]</f>
        <v>R1E2</v>
      </c>
      <c r="B3603" s="8"/>
      <c r="C3603" s="15" t="s">
        <v>314</v>
      </c>
      <c r="D3603" s="6">
        <v>2</v>
      </c>
      <c r="E3603" s="6" t="s">
        <v>31</v>
      </c>
      <c r="F3603" s="14">
        <v>2</v>
      </c>
      <c r="G3603" s="13" t="s">
        <v>57</v>
      </c>
      <c r="H3603" s="10">
        <v>4</v>
      </c>
      <c r="I3603" s="13" t="s">
        <v>40</v>
      </c>
      <c r="J3603" s="12" t="s">
        <v>516</v>
      </c>
      <c r="K3603" s="11" t="str">
        <f>VLOOKUP(Table7[[#This Row],[CID]],ALY,2,FALSE)</f>
        <v>Transitions &amp; Topic Sentences</v>
      </c>
    </row>
    <row r="3604" spans="1:11" x14ac:dyDescent="0.2">
      <c r="A3604" s="8" t="str">
        <f>Table7[[#This Row],[Test No.]]&amp;Table7[[#This Row],[Section]]&amp;Table7[[#This Row],[Q. No.]]</f>
        <v>R1E3</v>
      </c>
      <c r="B3604" s="8"/>
      <c r="C3604" s="15" t="s">
        <v>314</v>
      </c>
      <c r="D3604" s="6">
        <v>3</v>
      </c>
      <c r="E3604" s="6" t="s">
        <v>31</v>
      </c>
      <c r="F3604" s="14">
        <v>2</v>
      </c>
      <c r="G3604" s="13" t="s">
        <v>57</v>
      </c>
      <c r="H3604" s="10">
        <v>6</v>
      </c>
      <c r="I3604" s="13" t="s">
        <v>42</v>
      </c>
      <c r="J3604" s="12" t="s">
        <v>523</v>
      </c>
      <c r="K3604" s="11" t="str">
        <f>VLOOKUP(Table7[[#This Row],[CID]],ALY,2,FALSE)</f>
        <v>Avoiding Ambiguity &amp; Redundancy</v>
      </c>
    </row>
    <row r="3605" spans="1:11" x14ac:dyDescent="0.2">
      <c r="A3605" s="8" t="str">
        <f>Table7[[#This Row],[Test No.]]&amp;Table7[[#This Row],[Section]]&amp;Table7[[#This Row],[Q. No.]]</f>
        <v>R1E4</v>
      </c>
      <c r="B3605" s="8"/>
      <c r="C3605" s="15" t="s">
        <v>314</v>
      </c>
      <c r="D3605" s="6">
        <v>4</v>
      </c>
      <c r="E3605" s="6" t="s">
        <v>31</v>
      </c>
      <c r="F3605" s="14">
        <v>1</v>
      </c>
      <c r="G3605" s="14" t="s">
        <v>59</v>
      </c>
      <c r="H3605" s="14">
        <v>1</v>
      </c>
      <c r="I3605" s="14" t="s">
        <v>37</v>
      </c>
      <c r="J3605" s="12" t="s">
        <v>387</v>
      </c>
      <c r="K3605" s="11" t="str">
        <f>VLOOKUP(Table7[[#This Row],[CID]],ALY,2,FALSE)</f>
        <v>Commas</v>
      </c>
    </row>
    <row r="3606" spans="1:11" x14ac:dyDescent="0.2">
      <c r="A3606" s="8" t="str">
        <f>Table7[[#This Row],[Test No.]]&amp;Table7[[#This Row],[Section]]&amp;Table7[[#This Row],[Q. No.]]</f>
        <v>R1E5</v>
      </c>
      <c r="B3606" s="8"/>
      <c r="C3606" s="15" t="s">
        <v>314</v>
      </c>
      <c r="D3606" s="6">
        <v>5</v>
      </c>
      <c r="E3606" s="6" t="s">
        <v>31</v>
      </c>
      <c r="F3606" s="14">
        <v>2</v>
      </c>
      <c r="G3606" s="13" t="s">
        <v>57</v>
      </c>
      <c r="H3606" s="10">
        <v>5</v>
      </c>
      <c r="I3606" s="13" t="s">
        <v>41</v>
      </c>
      <c r="J3606" s="12" t="s">
        <v>520</v>
      </c>
      <c r="K3606" s="11" t="str">
        <f>VLOOKUP(Table7[[#This Row],[CID]],ALY,2,FALSE)</f>
        <v>Reorganization</v>
      </c>
    </row>
    <row r="3607" spans="1:11" x14ac:dyDescent="0.2">
      <c r="A3607" s="8" t="str">
        <f>Table7[[#This Row],[Test No.]]&amp;Table7[[#This Row],[Section]]&amp;Table7[[#This Row],[Q. No.]]</f>
        <v>R1E6</v>
      </c>
      <c r="B3607" s="8"/>
      <c r="C3607" s="15" t="s">
        <v>314</v>
      </c>
      <c r="D3607" s="6">
        <v>6</v>
      </c>
      <c r="E3607" s="6" t="s">
        <v>31</v>
      </c>
      <c r="F3607" s="14">
        <v>1</v>
      </c>
      <c r="G3607" s="14" t="s">
        <v>59</v>
      </c>
      <c r="H3607" s="10">
        <v>2</v>
      </c>
      <c r="I3607" s="13" t="s">
        <v>38</v>
      </c>
      <c r="J3607" s="12" t="s">
        <v>394</v>
      </c>
      <c r="K3607" s="11" t="str">
        <f>VLOOKUP(Table7[[#This Row],[CID]],ALY,2,FALSE)</f>
        <v>Pronouns</v>
      </c>
    </row>
    <row r="3608" spans="1:11" x14ac:dyDescent="0.2">
      <c r="A3608" s="8" t="str">
        <f>Table7[[#This Row],[Test No.]]&amp;Table7[[#This Row],[Section]]&amp;Table7[[#This Row],[Q. No.]]</f>
        <v>R1E7</v>
      </c>
      <c r="B3608" s="8"/>
      <c r="C3608" s="15" t="s">
        <v>314</v>
      </c>
      <c r="D3608" s="6">
        <v>7</v>
      </c>
      <c r="E3608" s="6" t="s">
        <v>31</v>
      </c>
      <c r="F3608" s="14">
        <v>1</v>
      </c>
      <c r="G3608" s="14" t="s">
        <v>59</v>
      </c>
      <c r="H3608" s="10">
        <v>2</v>
      </c>
      <c r="I3608" s="13" t="s">
        <v>38</v>
      </c>
      <c r="J3608" s="12" t="s">
        <v>397</v>
      </c>
      <c r="K3608" s="11" t="str">
        <f>VLOOKUP(Table7[[#This Row],[CID]],ALY,2,FALSE)</f>
        <v>Word Choice</v>
      </c>
    </row>
    <row r="3609" spans="1:11" x14ac:dyDescent="0.2">
      <c r="A3609" s="8" t="str">
        <f>Table7[[#This Row],[Test No.]]&amp;Table7[[#This Row],[Section]]&amp;Table7[[#This Row],[Q. No.]]</f>
        <v>R1E8</v>
      </c>
      <c r="B3609" s="8"/>
      <c r="C3609" s="15" t="s">
        <v>314</v>
      </c>
      <c r="D3609" s="6">
        <v>8</v>
      </c>
      <c r="E3609" s="6" t="s">
        <v>31</v>
      </c>
      <c r="F3609" s="14">
        <v>1</v>
      </c>
      <c r="G3609" s="14" t="s">
        <v>59</v>
      </c>
      <c r="H3609" s="14">
        <v>1</v>
      </c>
      <c r="I3609" s="14" t="s">
        <v>37</v>
      </c>
      <c r="J3609" s="12" t="s">
        <v>387</v>
      </c>
      <c r="K3609" s="11" t="str">
        <f>VLOOKUP(Table7[[#This Row],[CID]],ALY,2,FALSE)</f>
        <v>Commas</v>
      </c>
    </row>
    <row r="3610" spans="1:11" x14ac:dyDescent="0.2">
      <c r="A3610" s="8" t="str">
        <f>Table7[[#This Row],[Test No.]]&amp;Table7[[#This Row],[Section]]&amp;Table7[[#This Row],[Q. No.]]</f>
        <v>R1E9</v>
      </c>
      <c r="B3610" s="8"/>
      <c r="C3610" s="15" t="s">
        <v>314</v>
      </c>
      <c r="D3610" s="6">
        <v>9</v>
      </c>
      <c r="E3610" s="6" t="s">
        <v>31</v>
      </c>
      <c r="F3610" s="14">
        <v>2</v>
      </c>
      <c r="G3610" s="13" t="s">
        <v>57</v>
      </c>
      <c r="H3610" s="10">
        <v>5</v>
      </c>
      <c r="I3610" s="13" t="s">
        <v>41</v>
      </c>
      <c r="J3610" s="12" t="s">
        <v>520</v>
      </c>
      <c r="K3610" s="11" t="str">
        <f>VLOOKUP(Table7[[#This Row],[CID]],ALY,2,FALSE)</f>
        <v>Reorganization</v>
      </c>
    </row>
    <row r="3611" spans="1:11" x14ac:dyDescent="0.2">
      <c r="A3611" s="8" t="str">
        <f>Table7[[#This Row],[Test No.]]&amp;Table7[[#This Row],[Section]]&amp;Table7[[#This Row],[Q. No.]]</f>
        <v>R1E10</v>
      </c>
      <c r="B3611" s="8"/>
      <c r="C3611" s="15" t="s">
        <v>314</v>
      </c>
      <c r="D3611" s="6">
        <v>10</v>
      </c>
      <c r="E3611" s="6" t="s">
        <v>31</v>
      </c>
      <c r="F3611" s="14">
        <v>1</v>
      </c>
      <c r="G3611" s="14" t="s">
        <v>59</v>
      </c>
      <c r="H3611" s="10">
        <v>3</v>
      </c>
      <c r="I3611" s="13" t="s">
        <v>39</v>
      </c>
      <c r="J3611" s="12" t="s">
        <v>399</v>
      </c>
      <c r="K3611" s="11" t="str">
        <f>VLOOKUP(Table7[[#This Row],[CID]],ALY,2,FALSE)</f>
        <v>Sentence Fragment</v>
      </c>
    </row>
    <row r="3612" spans="1:11" x14ac:dyDescent="0.2">
      <c r="A3612" s="8" t="str">
        <f>Table7[[#This Row],[Test No.]]&amp;Table7[[#This Row],[Section]]&amp;Table7[[#This Row],[Q. No.]]</f>
        <v>R1E11</v>
      </c>
      <c r="B3612" s="8"/>
      <c r="C3612" s="15" t="s">
        <v>314</v>
      </c>
      <c r="D3612" s="6">
        <v>11</v>
      </c>
      <c r="E3612" s="6" t="s">
        <v>31</v>
      </c>
      <c r="F3612" s="14">
        <v>2</v>
      </c>
      <c r="G3612" s="13" t="s">
        <v>57</v>
      </c>
      <c r="H3612" s="10">
        <v>4</v>
      </c>
      <c r="I3612" s="13" t="s">
        <v>40</v>
      </c>
      <c r="J3612" s="12" t="s">
        <v>516</v>
      </c>
      <c r="K3612" s="11" t="str">
        <f>VLOOKUP(Table7[[#This Row],[CID]],ALY,2,FALSE)</f>
        <v>Transitions &amp; Topic Sentences</v>
      </c>
    </row>
    <row r="3613" spans="1:11" x14ac:dyDescent="0.2">
      <c r="A3613" s="8" t="str">
        <f>Table7[[#This Row],[Test No.]]&amp;Table7[[#This Row],[Section]]&amp;Table7[[#This Row],[Q. No.]]</f>
        <v>R1E12</v>
      </c>
      <c r="B3613" s="8"/>
      <c r="C3613" s="15" t="s">
        <v>314</v>
      </c>
      <c r="D3613" s="6">
        <v>12</v>
      </c>
      <c r="E3613" s="6" t="s">
        <v>31</v>
      </c>
      <c r="F3613" s="14">
        <v>1</v>
      </c>
      <c r="G3613" s="14" t="s">
        <v>59</v>
      </c>
      <c r="H3613" s="10">
        <v>2</v>
      </c>
      <c r="I3613" s="13" t="s">
        <v>38</v>
      </c>
      <c r="J3613" s="12" t="s">
        <v>397</v>
      </c>
      <c r="K3613" s="11" t="str">
        <f>VLOOKUP(Table7[[#This Row],[CID]],ALY,2,FALSE)</f>
        <v>Word Choice</v>
      </c>
    </row>
    <row r="3614" spans="1:11" x14ac:dyDescent="0.2">
      <c r="A3614" s="8" t="str">
        <f>Table7[[#This Row],[Test No.]]&amp;Table7[[#This Row],[Section]]&amp;Table7[[#This Row],[Q. No.]]</f>
        <v>R1E13</v>
      </c>
      <c r="B3614" s="8"/>
      <c r="C3614" s="15" t="s">
        <v>314</v>
      </c>
      <c r="D3614" s="6">
        <v>13</v>
      </c>
      <c r="E3614" s="6" t="s">
        <v>31</v>
      </c>
      <c r="F3614" s="14">
        <v>2</v>
      </c>
      <c r="G3614" s="13" t="s">
        <v>57</v>
      </c>
      <c r="H3614" s="10">
        <v>6</v>
      </c>
      <c r="I3614" s="13" t="s">
        <v>42</v>
      </c>
      <c r="J3614" s="12" t="s">
        <v>523</v>
      </c>
      <c r="K3614" s="11" t="str">
        <f>VLOOKUP(Table7[[#This Row],[CID]],ALY,2,FALSE)</f>
        <v>Avoiding Ambiguity &amp; Redundancy</v>
      </c>
    </row>
    <row r="3615" spans="1:11" x14ac:dyDescent="0.2">
      <c r="A3615" s="8" t="str">
        <f>Table7[[#This Row],[Test No.]]&amp;Table7[[#This Row],[Section]]&amp;Table7[[#This Row],[Q. No.]]</f>
        <v>R1E14</v>
      </c>
      <c r="B3615" s="8"/>
      <c r="C3615" s="15" t="s">
        <v>314</v>
      </c>
      <c r="D3615" s="6">
        <v>14</v>
      </c>
      <c r="E3615" s="6" t="s">
        <v>31</v>
      </c>
      <c r="F3615" s="14">
        <v>2</v>
      </c>
      <c r="G3615" s="13" t="s">
        <v>57</v>
      </c>
      <c r="H3615" s="10">
        <v>4</v>
      </c>
      <c r="I3615" s="13" t="s">
        <v>40</v>
      </c>
      <c r="J3615" s="12" t="s">
        <v>512</v>
      </c>
      <c r="K3615" s="11" t="str">
        <f>VLOOKUP(Table7[[#This Row],[CID]],ALY,2,FALSE)</f>
        <v>Additional Detail &amp; Evidence</v>
      </c>
    </row>
    <row r="3616" spans="1:11" x14ac:dyDescent="0.2">
      <c r="A3616" s="8" t="str">
        <f>Table7[[#This Row],[Test No.]]&amp;Table7[[#This Row],[Section]]&amp;Table7[[#This Row],[Q. No.]]</f>
        <v>R1E15</v>
      </c>
      <c r="B3616" s="8"/>
      <c r="C3616" s="15" t="s">
        <v>314</v>
      </c>
      <c r="D3616" s="6">
        <v>15</v>
      </c>
      <c r="E3616" s="6" t="s">
        <v>31</v>
      </c>
      <c r="F3616" s="14">
        <v>2</v>
      </c>
      <c r="G3616" s="13" t="s">
        <v>57</v>
      </c>
      <c r="H3616" s="10">
        <v>4</v>
      </c>
      <c r="I3616" s="13" t="s">
        <v>40</v>
      </c>
      <c r="J3616" s="12" t="s">
        <v>513</v>
      </c>
      <c r="K3616" s="11" t="str">
        <f>VLOOKUP(Table7[[#This Row],[CID]],ALY,2,FALSE)</f>
        <v>Writer's Goal</v>
      </c>
    </row>
    <row r="3617" spans="1:11" x14ac:dyDescent="0.2">
      <c r="A3617" s="8" t="str">
        <f>Table7[[#This Row],[Test No.]]&amp;Table7[[#This Row],[Section]]&amp;Table7[[#This Row],[Q. No.]]</f>
        <v>R1E16</v>
      </c>
      <c r="B3617" s="8"/>
      <c r="C3617" s="15" t="s">
        <v>314</v>
      </c>
      <c r="D3617" s="6">
        <v>16</v>
      </c>
      <c r="E3617" s="6" t="s">
        <v>31</v>
      </c>
      <c r="F3617" s="14">
        <v>2</v>
      </c>
      <c r="G3617" s="13" t="s">
        <v>57</v>
      </c>
      <c r="H3617" s="10">
        <v>4</v>
      </c>
      <c r="I3617" s="13" t="s">
        <v>40</v>
      </c>
      <c r="J3617" s="12" t="s">
        <v>512</v>
      </c>
      <c r="K3617" s="11" t="str">
        <f>VLOOKUP(Table7[[#This Row],[CID]],ALY,2,FALSE)</f>
        <v>Additional Detail &amp; Evidence</v>
      </c>
    </row>
    <row r="3618" spans="1:11" x14ac:dyDescent="0.2">
      <c r="A3618" s="8" t="str">
        <f>Table7[[#This Row],[Test No.]]&amp;Table7[[#This Row],[Section]]&amp;Table7[[#This Row],[Q. No.]]</f>
        <v>R1E17</v>
      </c>
      <c r="B3618" s="8"/>
      <c r="C3618" s="15" t="s">
        <v>314</v>
      </c>
      <c r="D3618" s="6">
        <v>17</v>
      </c>
      <c r="E3618" s="6" t="s">
        <v>31</v>
      </c>
      <c r="F3618" s="14">
        <v>1</v>
      </c>
      <c r="G3618" s="14" t="s">
        <v>59</v>
      </c>
      <c r="H3618" s="10">
        <v>2</v>
      </c>
      <c r="I3618" s="13" t="s">
        <v>38</v>
      </c>
      <c r="J3618" s="12" t="s">
        <v>393</v>
      </c>
      <c r="K3618" s="11" t="str">
        <f>VLOOKUP(Table7[[#This Row],[CID]],ALY,2,FALSE)</f>
        <v>SVA</v>
      </c>
    </row>
    <row r="3619" spans="1:11" x14ac:dyDescent="0.2">
      <c r="A3619" s="8" t="str">
        <f>Table7[[#This Row],[Test No.]]&amp;Table7[[#This Row],[Section]]&amp;Table7[[#This Row],[Q. No.]]</f>
        <v>R1E18</v>
      </c>
      <c r="B3619" s="8"/>
      <c r="C3619" s="15" t="s">
        <v>314</v>
      </c>
      <c r="D3619" s="6">
        <v>18</v>
      </c>
      <c r="E3619" s="6" t="s">
        <v>31</v>
      </c>
      <c r="F3619" s="14">
        <v>1</v>
      </c>
      <c r="G3619" s="14" t="s">
        <v>59</v>
      </c>
      <c r="H3619" s="10">
        <v>2</v>
      </c>
      <c r="I3619" s="13" t="s">
        <v>38</v>
      </c>
      <c r="J3619" s="12" t="s">
        <v>398</v>
      </c>
      <c r="K3619" s="11" t="str">
        <f>VLOOKUP(Table7[[#This Row],[CID]],ALY,2,FALSE)</f>
        <v>Idioms</v>
      </c>
    </row>
    <row r="3620" spans="1:11" x14ac:dyDescent="0.2">
      <c r="A3620" s="8" t="str">
        <f>Table7[[#This Row],[Test No.]]&amp;Table7[[#This Row],[Section]]&amp;Table7[[#This Row],[Q. No.]]</f>
        <v>R1E19</v>
      </c>
      <c r="B3620" s="8"/>
      <c r="C3620" s="15" t="s">
        <v>314</v>
      </c>
      <c r="D3620" s="6">
        <v>19</v>
      </c>
      <c r="E3620" s="6" t="s">
        <v>31</v>
      </c>
      <c r="F3620" s="14">
        <v>1</v>
      </c>
      <c r="G3620" s="14" t="s">
        <v>59</v>
      </c>
      <c r="H3620" s="10">
        <v>3</v>
      </c>
      <c r="I3620" s="13" t="s">
        <v>39</v>
      </c>
      <c r="J3620" s="12" t="s">
        <v>402</v>
      </c>
      <c r="K3620" s="11" t="str">
        <f>VLOOKUP(Table7[[#This Row],[CID]],ALY,2,FALSE)</f>
        <v>Faulty Modifier</v>
      </c>
    </row>
    <row r="3621" spans="1:11" x14ac:dyDescent="0.2">
      <c r="A3621" s="8" t="str">
        <f>Table7[[#This Row],[Test No.]]&amp;Table7[[#This Row],[Section]]&amp;Table7[[#This Row],[Q. No.]]</f>
        <v>R1E20</v>
      </c>
      <c r="B3621" s="8"/>
      <c r="C3621" s="15" t="s">
        <v>314</v>
      </c>
      <c r="D3621" s="6">
        <v>20</v>
      </c>
      <c r="E3621" s="6" t="s">
        <v>31</v>
      </c>
      <c r="F3621" s="14">
        <v>2</v>
      </c>
      <c r="G3621" s="13" t="s">
        <v>57</v>
      </c>
      <c r="H3621" s="10">
        <v>6</v>
      </c>
      <c r="I3621" s="13" t="s">
        <v>42</v>
      </c>
      <c r="J3621" s="12" t="s">
        <v>521</v>
      </c>
      <c r="K3621" s="11" t="str">
        <f>VLOOKUP(Table7[[#This Row],[CID]],ALY,2,FALSE)</f>
        <v>Word Choice</v>
      </c>
    </row>
    <row r="3622" spans="1:11" x14ac:dyDescent="0.2">
      <c r="A3622" s="8" t="str">
        <f>Table7[[#This Row],[Test No.]]&amp;Table7[[#This Row],[Section]]&amp;Table7[[#This Row],[Q. No.]]</f>
        <v>R1E21</v>
      </c>
      <c r="B3622" s="8"/>
      <c r="C3622" s="15" t="s">
        <v>314</v>
      </c>
      <c r="D3622" s="6">
        <v>21</v>
      </c>
      <c r="E3622" s="6" t="s">
        <v>31</v>
      </c>
      <c r="F3622" s="14">
        <v>2</v>
      </c>
      <c r="G3622" s="13" t="s">
        <v>57</v>
      </c>
      <c r="H3622" s="10">
        <v>4</v>
      </c>
      <c r="I3622" s="13" t="s">
        <v>40</v>
      </c>
      <c r="J3622" s="12" t="s">
        <v>514</v>
      </c>
      <c r="K3622" s="11" t="str">
        <f>VLOOKUP(Table7[[#This Row],[CID]],ALY,2,FALSE)</f>
        <v>Relation to Paragraph/Essay</v>
      </c>
    </row>
    <row r="3623" spans="1:11" x14ac:dyDescent="0.2">
      <c r="A3623" s="8" t="str">
        <f>Table7[[#This Row],[Test No.]]&amp;Table7[[#This Row],[Section]]&amp;Table7[[#This Row],[Q. No.]]</f>
        <v>R1E22</v>
      </c>
      <c r="B3623" s="8"/>
      <c r="C3623" s="15" t="s">
        <v>314</v>
      </c>
      <c r="D3623" s="6">
        <v>22</v>
      </c>
      <c r="E3623" s="6" t="s">
        <v>31</v>
      </c>
      <c r="F3623" s="14">
        <v>1</v>
      </c>
      <c r="G3623" s="14" t="s">
        <v>59</v>
      </c>
      <c r="H3623" s="10">
        <v>2</v>
      </c>
      <c r="I3623" s="13" t="s">
        <v>38</v>
      </c>
      <c r="J3623" s="12" t="s">
        <v>397</v>
      </c>
      <c r="K3623" s="11" t="str">
        <f>VLOOKUP(Table7[[#This Row],[CID]],ALY,2,FALSE)</f>
        <v>Word Choice</v>
      </c>
    </row>
    <row r="3624" spans="1:11" x14ac:dyDescent="0.2">
      <c r="A3624" s="8" t="str">
        <f>Table7[[#This Row],[Test No.]]&amp;Table7[[#This Row],[Section]]&amp;Table7[[#This Row],[Q. No.]]</f>
        <v>R1E23</v>
      </c>
      <c r="B3624" s="8"/>
      <c r="C3624" s="15" t="s">
        <v>314</v>
      </c>
      <c r="D3624" s="6">
        <v>23</v>
      </c>
      <c r="E3624" s="6" t="s">
        <v>31</v>
      </c>
      <c r="F3624" s="14">
        <v>2</v>
      </c>
      <c r="G3624" s="13" t="s">
        <v>57</v>
      </c>
      <c r="H3624" s="10">
        <v>5</v>
      </c>
      <c r="I3624" s="13" t="s">
        <v>41</v>
      </c>
      <c r="J3624" s="12" t="s">
        <v>518</v>
      </c>
      <c r="K3624" s="11" t="str">
        <f>VLOOKUP(Table7[[#This Row],[CID]],ALY,2,FALSE)</f>
        <v>Unity &amp; Coherence</v>
      </c>
    </row>
    <row r="3625" spans="1:11" x14ac:dyDescent="0.2">
      <c r="A3625" s="8" t="str">
        <f>Table7[[#This Row],[Test No.]]&amp;Table7[[#This Row],[Section]]&amp;Table7[[#This Row],[Q. No.]]</f>
        <v>R1E24</v>
      </c>
      <c r="B3625" s="8"/>
      <c r="C3625" s="15" t="s">
        <v>314</v>
      </c>
      <c r="D3625" s="6">
        <v>24</v>
      </c>
      <c r="E3625" s="6" t="s">
        <v>31</v>
      </c>
      <c r="F3625" s="14">
        <v>1</v>
      </c>
      <c r="G3625" s="14" t="s">
        <v>59</v>
      </c>
      <c r="H3625" s="10">
        <v>3</v>
      </c>
      <c r="I3625" s="13" t="s">
        <v>39</v>
      </c>
      <c r="J3625" s="12" t="s">
        <v>400</v>
      </c>
      <c r="K3625" s="11" t="str">
        <f>VLOOKUP(Table7[[#This Row],[CID]],ALY,2,FALSE)</f>
        <v>Run-On Sentence</v>
      </c>
    </row>
    <row r="3626" spans="1:11" x14ac:dyDescent="0.2">
      <c r="A3626" s="8" t="str">
        <f>Table7[[#This Row],[Test No.]]&amp;Table7[[#This Row],[Section]]&amp;Table7[[#This Row],[Q. No.]]</f>
        <v>R1E25</v>
      </c>
      <c r="B3626" s="8"/>
      <c r="C3626" s="15" t="s">
        <v>314</v>
      </c>
      <c r="D3626" s="6">
        <v>25</v>
      </c>
      <c r="E3626" s="6" t="s">
        <v>31</v>
      </c>
      <c r="F3626" s="14">
        <v>1</v>
      </c>
      <c r="G3626" s="14" t="s">
        <v>59</v>
      </c>
      <c r="H3626" s="10">
        <v>2</v>
      </c>
      <c r="I3626" s="13" t="s">
        <v>38</v>
      </c>
      <c r="J3626" s="12" t="s">
        <v>397</v>
      </c>
      <c r="K3626" s="11" t="str">
        <f>VLOOKUP(Table7[[#This Row],[CID]],ALY,2,FALSE)</f>
        <v>Word Choice</v>
      </c>
    </row>
    <row r="3627" spans="1:11" x14ac:dyDescent="0.2">
      <c r="A3627" s="8" t="str">
        <f>Table7[[#This Row],[Test No.]]&amp;Table7[[#This Row],[Section]]&amp;Table7[[#This Row],[Q. No.]]</f>
        <v>R1E26</v>
      </c>
      <c r="B3627" s="8"/>
      <c r="C3627" s="15" t="s">
        <v>314</v>
      </c>
      <c r="D3627" s="6">
        <v>26</v>
      </c>
      <c r="E3627" s="6" t="s">
        <v>31</v>
      </c>
      <c r="F3627" s="14">
        <v>2</v>
      </c>
      <c r="G3627" s="13" t="s">
        <v>57</v>
      </c>
      <c r="H3627" s="10">
        <v>5</v>
      </c>
      <c r="I3627" s="13" t="s">
        <v>41</v>
      </c>
      <c r="J3627" s="12" t="s">
        <v>520</v>
      </c>
      <c r="K3627" s="11" t="str">
        <f>VLOOKUP(Table7[[#This Row],[CID]],ALY,2,FALSE)</f>
        <v>Reorganization</v>
      </c>
    </row>
    <row r="3628" spans="1:11" x14ac:dyDescent="0.2">
      <c r="A3628" s="8" t="str">
        <f>Table7[[#This Row],[Test No.]]&amp;Table7[[#This Row],[Section]]&amp;Table7[[#This Row],[Q. No.]]</f>
        <v>R1E27</v>
      </c>
      <c r="B3628" s="8"/>
      <c r="C3628" s="15" t="s">
        <v>314</v>
      </c>
      <c r="D3628" s="6">
        <v>27</v>
      </c>
      <c r="E3628" s="6" t="s">
        <v>31</v>
      </c>
      <c r="F3628" s="14">
        <v>1</v>
      </c>
      <c r="G3628" s="14" t="s">
        <v>59</v>
      </c>
      <c r="H3628" s="14">
        <v>1</v>
      </c>
      <c r="I3628" s="14" t="s">
        <v>37</v>
      </c>
      <c r="J3628" s="12" t="s">
        <v>387</v>
      </c>
      <c r="K3628" s="11" t="str">
        <f>VLOOKUP(Table7[[#This Row],[CID]],ALY,2,FALSE)</f>
        <v>Commas</v>
      </c>
    </row>
    <row r="3629" spans="1:11" x14ac:dyDescent="0.2">
      <c r="A3629" s="8" t="str">
        <f>Table7[[#This Row],[Test No.]]&amp;Table7[[#This Row],[Section]]&amp;Table7[[#This Row],[Q. No.]]</f>
        <v>R1E28</v>
      </c>
      <c r="B3629" s="8"/>
      <c r="C3629" s="15" t="s">
        <v>314</v>
      </c>
      <c r="D3629" s="6">
        <v>28</v>
      </c>
      <c r="E3629" s="6" t="s">
        <v>31</v>
      </c>
      <c r="F3629" s="14">
        <v>1</v>
      </c>
      <c r="G3629" s="14" t="s">
        <v>59</v>
      </c>
      <c r="H3629" s="10">
        <v>3</v>
      </c>
      <c r="I3629" s="13" t="s">
        <v>39</v>
      </c>
      <c r="J3629" s="12" t="s">
        <v>402</v>
      </c>
      <c r="K3629" s="11" t="str">
        <f>VLOOKUP(Table7[[#This Row],[CID]],ALY,2,FALSE)</f>
        <v>Faulty Modifier</v>
      </c>
    </row>
    <row r="3630" spans="1:11" x14ac:dyDescent="0.2">
      <c r="A3630" s="8" t="str">
        <f>Table7[[#This Row],[Test No.]]&amp;Table7[[#This Row],[Section]]&amp;Table7[[#This Row],[Q. No.]]</f>
        <v>R1E29</v>
      </c>
      <c r="B3630" s="8"/>
      <c r="C3630" s="15" t="s">
        <v>314</v>
      </c>
      <c r="D3630" s="6">
        <v>29</v>
      </c>
      <c r="E3630" s="6" t="s">
        <v>31</v>
      </c>
      <c r="F3630" s="14">
        <v>1</v>
      </c>
      <c r="G3630" s="14" t="s">
        <v>59</v>
      </c>
      <c r="H3630" s="10">
        <v>3</v>
      </c>
      <c r="I3630" s="13" t="s">
        <v>39</v>
      </c>
      <c r="J3630" s="12" t="s">
        <v>400</v>
      </c>
      <c r="K3630" s="11" t="str">
        <f>VLOOKUP(Table7[[#This Row],[CID]],ALY,2,FALSE)</f>
        <v>Run-On Sentence</v>
      </c>
    </row>
    <row r="3631" spans="1:11" x14ac:dyDescent="0.2">
      <c r="A3631" s="8" t="str">
        <f>Table7[[#This Row],[Test No.]]&amp;Table7[[#This Row],[Section]]&amp;Table7[[#This Row],[Q. No.]]</f>
        <v>R1E30</v>
      </c>
      <c r="B3631" s="8"/>
      <c r="C3631" s="15" t="s">
        <v>314</v>
      </c>
      <c r="D3631" s="6">
        <v>30</v>
      </c>
      <c r="E3631" s="6" t="s">
        <v>31</v>
      </c>
      <c r="F3631" s="14">
        <v>2</v>
      </c>
      <c r="G3631" s="13" t="s">
        <v>57</v>
      </c>
      <c r="H3631" s="10">
        <v>4</v>
      </c>
      <c r="I3631" s="13" t="s">
        <v>40</v>
      </c>
      <c r="J3631" s="12" t="s">
        <v>512</v>
      </c>
      <c r="K3631" s="11" t="str">
        <f>VLOOKUP(Table7[[#This Row],[CID]],ALY,2,FALSE)</f>
        <v>Additional Detail &amp; Evidence</v>
      </c>
    </row>
    <row r="3632" spans="1:11" x14ac:dyDescent="0.2">
      <c r="A3632" s="8" t="str">
        <f>Table7[[#This Row],[Test No.]]&amp;Table7[[#This Row],[Section]]&amp;Table7[[#This Row],[Q. No.]]</f>
        <v>R1E31</v>
      </c>
      <c r="B3632" s="8"/>
      <c r="C3632" s="15" t="s">
        <v>314</v>
      </c>
      <c r="D3632" s="6">
        <v>31</v>
      </c>
      <c r="E3632" s="6" t="s">
        <v>31</v>
      </c>
      <c r="F3632" s="14">
        <v>1</v>
      </c>
      <c r="G3632" s="14" t="s">
        <v>59</v>
      </c>
      <c r="H3632" s="10">
        <v>3</v>
      </c>
      <c r="I3632" s="13" t="s">
        <v>39</v>
      </c>
      <c r="J3632" s="12" t="s">
        <v>399</v>
      </c>
      <c r="K3632" s="11" t="str">
        <f>VLOOKUP(Table7[[#This Row],[CID]],ALY,2,FALSE)</f>
        <v>Sentence Fragment</v>
      </c>
    </row>
    <row r="3633" spans="1:11" x14ac:dyDescent="0.2">
      <c r="A3633" s="8" t="str">
        <f>Table7[[#This Row],[Test No.]]&amp;Table7[[#This Row],[Section]]&amp;Table7[[#This Row],[Q. No.]]</f>
        <v>R1E32</v>
      </c>
      <c r="B3633" s="8"/>
      <c r="C3633" s="15" t="s">
        <v>314</v>
      </c>
      <c r="D3633" s="6">
        <v>32</v>
      </c>
      <c r="E3633" s="6" t="s">
        <v>31</v>
      </c>
      <c r="F3633" s="14">
        <v>2</v>
      </c>
      <c r="G3633" s="13" t="s">
        <v>57</v>
      </c>
      <c r="H3633" s="10">
        <v>6</v>
      </c>
      <c r="I3633" s="13" t="s">
        <v>42</v>
      </c>
      <c r="J3633" s="12" t="s">
        <v>523</v>
      </c>
      <c r="K3633" s="11" t="str">
        <f>VLOOKUP(Table7[[#This Row],[CID]],ALY,2,FALSE)</f>
        <v>Avoiding Ambiguity &amp; Redundancy</v>
      </c>
    </row>
    <row r="3634" spans="1:11" x14ac:dyDescent="0.2">
      <c r="A3634" s="8" t="str">
        <f>Table7[[#This Row],[Test No.]]&amp;Table7[[#This Row],[Section]]&amp;Table7[[#This Row],[Q. No.]]</f>
        <v>R1E33</v>
      </c>
      <c r="B3634" s="8"/>
      <c r="C3634" s="15" t="s">
        <v>314</v>
      </c>
      <c r="D3634" s="6">
        <v>33</v>
      </c>
      <c r="E3634" s="6" t="s">
        <v>31</v>
      </c>
      <c r="F3634" s="14">
        <v>2</v>
      </c>
      <c r="G3634" s="13" t="s">
        <v>57</v>
      </c>
      <c r="H3634" s="10">
        <v>4</v>
      </c>
      <c r="I3634" s="13" t="s">
        <v>40</v>
      </c>
      <c r="J3634" s="12" t="s">
        <v>516</v>
      </c>
      <c r="K3634" s="11" t="str">
        <f>VLOOKUP(Table7[[#This Row],[CID]],ALY,2,FALSE)</f>
        <v>Transitions &amp; Topic Sentences</v>
      </c>
    </row>
    <row r="3635" spans="1:11" x14ac:dyDescent="0.2">
      <c r="A3635" s="8" t="str">
        <f>Table7[[#This Row],[Test No.]]&amp;Table7[[#This Row],[Section]]&amp;Table7[[#This Row],[Q. No.]]</f>
        <v>R1E34</v>
      </c>
      <c r="B3635" s="8"/>
      <c r="C3635" s="15" t="s">
        <v>314</v>
      </c>
      <c r="D3635" s="6">
        <v>34</v>
      </c>
      <c r="E3635" s="6" t="s">
        <v>31</v>
      </c>
      <c r="F3635" s="14">
        <v>1</v>
      </c>
      <c r="G3635" s="14" t="s">
        <v>59</v>
      </c>
      <c r="H3635" s="10">
        <v>2</v>
      </c>
      <c r="I3635" s="13" t="s">
        <v>38</v>
      </c>
      <c r="J3635" s="12" t="s">
        <v>395</v>
      </c>
      <c r="K3635" s="11" t="str">
        <f>VLOOKUP(Table7[[#This Row],[CID]],ALY,2,FALSE)</f>
        <v>Verb Forms/Tense Agreement</v>
      </c>
    </row>
    <row r="3636" spans="1:11" x14ac:dyDescent="0.2">
      <c r="A3636" s="8" t="str">
        <f>Table7[[#This Row],[Test No.]]&amp;Table7[[#This Row],[Section]]&amp;Table7[[#This Row],[Q. No.]]</f>
        <v>R1E35</v>
      </c>
      <c r="B3636" s="8"/>
      <c r="C3636" s="15" t="s">
        <v>314</v>
      </c>
      <c r="D3636" s="6">
        <v>35</v>
      </c>
      <c r="E3636" s="6" t="s">
        <v>31</v>
      </c>
      <c r="F3636" s="14">
        <v>1</v>
      </c>
      <c r="G3636" s="14" t="s">
        <v>59</v>
      </c>
      <c r="H3636" s="10">
        <v>2</v>
      </c>
      <c r="I3636" s="13" t="s">
        <v>38</v>
      </c>
      <c r="J3636" s="12" t="s">
        <v>395</v>
      </c>
      <c r="K3636" s="11" t="str">
        <f>VLOOKUP(Table7[[#This Row],[CID]],ALY,2,FALSE)</f>
        <v>Verb Forms/Tense Agreement</v>
      </c>
    </row>
    <row r="3637" spans="1:11" x14ac:dyDescent="0.2">
      <c r="A3637" s="8" t="str">
        <f>Table7[[#This Row],[Test No.]]&amp;Table7[[#This Row],[Section]]&amp;Table7[[#This Row],[Q. No.]]</f>
        <v>R1E36</v>
      </c>
      <c r="B3637" s="8"/>
      <c r="C3637" s="15" t="s">
        <v>314</v>
      </c>
      <c r="D3637" s="6">
        <v>36</v>
      </c>
      <c r="E3637" s="6" t="s">
        <v>31</v>
      </c>
      <c r="F3637" s="14">
        <v>1</v>
      </c>
      <c r="G3637" s="14" t="s">
        <v>59</v>
      </c>
      <c r="H3637" s="10">
        <v>2</v>
      </c>
      <c r="I3637" s="13" t="s">
        <v>38</v>
      </c>
      <c r="J3637" s="12" t="s">
        <v>397</v>
      </c>
      <c r="K3637" s="11" t="str">
        <f>VLOOKUP(Table7[[#This Row],[CID]],ALY,2,FALSE)</f>
        <v>Word Choice</v>
      </c>
    </row>
    <row r="3638" spans="1:11" x14ac:dyDescent="0.2">
      <c r="A3638" s="8" t="str">
        <f>Table7[[#This Row],[Test No.]]&amp;Table7[[#This Row],[Section]]&amp;Table7[[#This Row],[Q. No.]]</f>
        <v>R1E37</v>
      </c>
      <c r="B3638" s="8"/>
      <c r="C3638" s="15" t="s">
        <v>314</v>
      </c>
      <c r="D3638" s="6">
        <v>37</v>
      </c>
      <c r="E3638" s="6" t="s">
        <v>31</v>
      </c>
      <c r="F3638" s="14">
        <v>1</v>
      </c>
      <c r="G3638" s="14" t="s">
        <v>59</v>
      </c>
      <c r="H3638" s="14">
        <v>1</v>
      </c>
      <c r="I3638" s="14" t="s">
        <v>37</v>
      </c>
      <c r="J3638" s="12" t="s">
        <v>387</v>
      </c>
      <c r="K3638" s="11" t="str">
        <f>VLOOKUP(Table7[[#This Row],[CID]],ALY,2,FALSE)</f>
        <v>Commas</v>
      </c>
    </row>
    <row r="3639" spans="1:11" x14ac:dyDescent="0.2">
      <c r="A3639" s="8" t="str">
        <f>Table7[[#This Row],[Test No.]]&amp;Table7[[#This Row],[Section]]&amp;Table7[[#This Row],[Q. No.]]</f>
        <v>R1E38</v>
      </c>
      <c r="B3639" s="8"/>
      <c r="C3639" s="15" t="s">
        <v>314</v>
      </c>
      <c r="D3639" s="6">
        <v>38</v>
      </c>
      <c r="E3639" s="6" t="s">
        <v>31</v>
      </c>
      <c r="F3639" s="14">
        <v>2</v>
      </c>
      <c r="G3639" s="13" t="s">
        <v>57</v>
      </c>
      <c r="H3639" s="10">
        <v>6</v>
      </c>
      <c r="I3639" s="13" t="s">
        <v>42</v>
      </c>
      <c r="J3639" s="12" t="s">
        <v>523</v>
      </c>
      <c r="K3639" s="11" t="str">
        <f>VLOOKUP(Table7[[#This Row],[CID]],ALY,2,FALSE)</f>
        <v>Avoiding Ambiguity &amp; Redundancy</v>
      </c>
    </row>
    <row r="3640" spans="1:11" x14ac:dyDescent="0.2">
      <c r="A3640" s="8" t="str">
        <f>Table7[[#This Row],[Test No.]]&amp;Table7[[#This Row],[Section]]&amp;Table7[[#This Row],[Q. No.]]</f>
        <v>R1E39</v>
      </c>
      <c r="B3640" s="8"/>
      <c r="C3640" s="15" t="s">
        <v>314</v>
      </c>
      <c r="D3640" s="6">
        <v>39</v>
      </c>
      <c r="E3640" s="6" t="s">
        <v>31</v>
      </c>
      <c r="F3640" s="14">
        <v>2</v>
      </c>
      <c r="G3640" s="13" t="s">
        <v>57</v>
      </c>
      <c r="H3640" s="10">
        <v>6</v>
      </c>
      <c r="I3640" s="13" t="s">
        <v>42</v>
      </c>
      <c r="J3640" s="12" t="s">
        <v>523</v>
      </c>
      <c r="K3640" s="11" t="str">
        <f>VLOOKUP(Table7[[#This Row],[CID]],ALY,2,FALSE)</f>
        <v>Avoiding Ambiguity &amp; Redundancy</v>
      </c>
    </row>
    <row r="3641" spans="1:11" x14ac:dyDescent="0.2">
      <c r="A3641" s="8" t="str">
        <f>Table7[[#This Row],[Test No.]]&amp;Table7[[#This Row],[Section]]&amp;Table7[[#This Row],[Q. No.]]</f>
        <v>R1E40</v>
      </c>
      <c r="B3641" s="8"/>
      <c r="C3641" s="15" t="s">
        <v>314</v>
      </c>
      <c r="D3641" s="6">
        <v>40</v>
      </c>
      <c r="E3641" s="6" t="s">
        <v>31</v>
      </c>
      <c r="F3641" s="14">
        <v>1</v>
      </c>
      <c r="G3641" s="14" t="s">
        <v>59</v>
      </c>
      <c r="H3641" s="10">
        <v>3</v>
      </c>
      <c r="I3641" s="13" t="s">
        <v>39</v>
      </c>
      <c r="J3641" s="12" t="s">
        <v>402</v>
      </c>
      <c r="K3641" s="11" t="str">
        <f>VLOOKUP(Table7[[#This Row],[CID]],ALY,2,FALSE)</f>
        <v>Faulty Modifier</v>
      </c>
    </row>
    <row r="3642" spans="1:11" x14ac:dyDescent="0.2">
      <c r="A3642" s="8" t="str">
        <f>Table7[[#This Row],[Test No.]]&amp;Table7[[#This Row],[Section]]&amp;Table7[[#This Row],[Q. No.]]</f>
        <v>R1E41</v>
      </c>
      <c r="B3642" s="8"/>
      <c r="C3642" s="15" t="s">
        <v>314</v>
      </c>
      <c r="D3642" s="6">
        <v>41</v>
      </c>
      <c r="E3642" s="6" t="s">
        <v>31</v>
      </c>
      <c r="F3642" s="14">
        <v>1</v>
      </c>
      <c r="G3642" s="14" t="s">
        <v>59</v>
      </c>
      <c r="H3642" s="10">
        <v>3</v>
      </c>
      <c r="I3642" s="13" t="s">
        <v>39</v>
      </c>
      <c r="J3642" s="12" t="s">
        <v>402</v>
      </c>
      <c r="K3642" s="11" t="str">
        <f>VLOOKUP(Table7[[#This Row],[CID]],ALY,2,FALSE)</f>
        <v>Faulty Modifier</v>
      </c>
    </row>
    <row r="3643" spans="1:11" x14ac:dyDescent="0.2">
      <c r="A3643" s="8" t="str">
        <f>Table7[[#This Row],[Test No.]]&amp;Table7[[#This Row],[Section]]&amp;Table7[[#This Row],[Q. No.]]</f>
        <v>R1E42</v>
      </c>
      <c r="B3643" s="8"/>
      <c r="C3643" s="15" t="s">
        <v>314</v>
      </c>
      <c r="D3643" s="6">
        <v>42</v>
      </c>
      <c r="E3643" s="6" t="s">
        <v>31</v>
      </c>
      <c r="F3643" s="14">
        <v>2</v>
      </c>
      <c r="G3643" s="13" t="s">
        <v>57</v>
      </c>
      <c r="H3643" s="10">
        <v>4</v>
      </c>
      <c r="I3643" s="13" t="s">
        <v>40</v>
      </c>
      <c r="J3643" s="12" t="s">
        <v>516</v>
      </c>
      <c r="K3643" s="11" t="str">
        <f>VLOOKUP(Table7[[#This Row],[CID]],ALY,2,FALSE)</f>
        <v>Transitions &amp; Topic Sentences</v>
      </c>
    </row>
    <row r="3644" spans="1:11" x14ac:dyDescent="0.2">
      <c r="A3644" s="8" t="str">
        <f>Table7[[#This Row],[Test No.]]&amp;Table7[[#This Row],[Section]]&amp;Table7[[#This Row],[Q. No.]]</f>
        <v>R1E43</v>
      </c>
      <c r="B3644" s="8"/>
      <c r="C3644" s="15" t="s">
        <v>314</v>
      </c>
      <c r="D3644" s="6">
        <v>43</v>
      </c>
      <c r="E3644" s="6" t="s">
        <v>31</v>
      </c>
      <c r="F3644" s="14">
        <v>2</v>
      </c>
      <c r="G3644" s="13" t="s">
        <v>57</v>
      </c>
      <c r="H3644" s="10">
        <v>4</v>
      </c>
      <c r="I3644" s="13" t="s">
        <v>40</v>
      </c>
      <c r="J3644" s="12" t="s">
        <v>513</v>
      </c>
      <c r="K3644" s="11" t="str">
        <f>VLOOKUP(Table7[[#This Row],[CID]],ALY,2,FALSE)</f>
        <v>Writer's Goal</v>
      </c>
    </row>
    <row r="3645" spans="1:11" x14ac:dyDescent="0.2">
      <c r="A3645" s="8" t="str">
        <f>Table7[[#This Row],[Test No.]]&amp;Table7[[#This Row],[Section]]&amp;Table7[[#This Row],[Q. No.]]</f>
        <v>R1E44</v>
      </c>
      <c r="B3645" s="8"/>
      <c r="C3645" s="15" t="s">
        <v>314</v>
      </c>
      <c r="D3645" s="6">
        <v>44</v>
      </c>
      <c r="E3645" s="6" t="s">
        <v>31</v>
      </c>
      <c r="F3645" s="14">
        <v>2</v>
      </c>
      <c r="G3645" s="13" t="s">
        <v>57</v>
      </c>
      <c r="H3645" s="10">
        <v>4</v>
      </c>
      <c r="I3645" s="13" t="s">
        <v>40</v>
      </c>
      <c r="J3645" s="12" t="s">
        <v>514</v>
      </c>
      <c r="K3645" s="11" t="str">
        <f>VLOOKUP(Table7[[#This Row],[CID]],ALY,2,FALSE)</f>
        <v>Relation to Paragraph/Essay</v>
      </c>
    </row>
    <row r="3646" spans="1:11" x14ac:dyDescent="0.2">
      <c r="A3646" s="8" t="str">
        <f>Table7[[#This Row],[Test No.]]&amp;Table7[[#This Row],[Section]]&amp;Table7[[#This Row],[Q. No.]]</f>
        <v>R1E45</v>
      </c>
      <c r="B3646" s="8"/>
      <c r="C3646" s="15" t="s">
        <v>314</v>
      </c>
      <c r="D3646" s="6">
        <v>45</v>
      </c>
      <c r="E3646" s="6" t="s">
        <v>31</v>
      </c>
      <c r="F3646" s="14">
        <v>2</v>
      </c>
      <c r="G3646" s="13" t="s">
        <v>57</v>
      </c>
      <c r="H3646" s="10">
        <v>4</v>
      </c>
      <c r="I3646" s="13" t="s">
        <v>40</v>
      </c>
      <c r="J3646" s="12" t="s">
        <v>512</v>
      </c>
      <c r="K3646" s="11" t="str">
        <f>VLOOKUP(Table7[[#This Row],[CID]],ALY,2,FALSE)</f>
        <v>Additional Detail &amp; Evidence</v>
      </c>
    </row>
    <row r="3647" spans="1:11" x14ac:dyDescent="0.2">
      <c r="A3647" s="8" t="str">
        <f>Table7[[#This Row],[Test No.]]&amp;Table7[[#This Row],[Section]]&amp;Table7[[#This Row],[Q. No.]]</f>
        <v>R1E46</v>
      </c>
      <c r="B3647" s="8"/>
      <c r="C3647" s="15" t="s">
        <v>314</v>
      </c>
      <c r="D3647" s="6">
        <v>46</v>
      </c>
      <c r="E3647" s="6" t="s">
        <v>31</v>
      </c>
      <c r="F3647" s="14">
        <v>1</v>
      </c>
      <c r="G3647" s="14" t="s">
        <v>59</v>
      </c>
      <c r="H3647" s="14">
        <v>1</v>
      </c>
      <c r="I3647" s="14" t="s">
        <v>37</v>
      </c>
      <c r="J3647" s="12" t="s">
        <v>387</v>
      </c>
      <c r="K3647" s="11" t="str">
        <f>VLOOKUP(Table7[[#This Row],[CID]],ALY,2,FALSE)</f>
        <v>Commas</v>
      </c>
    </row>
    <row r="3648" spans="1:11" x14ac:dyDescent="0.2">
      <c r="A3648" s="8" t="str">
        <f>Table7[[#This Row],[Test No.]]&amp;Table7[[#This Row],[Section]]&amp;Table7[[#This Row],[Q. No.]]</f>
        <v>R1E47</v>
      </c>
      <c r="B3648" s="8"/>
      <c r="C3648" s="15" t="s">
        <v>314</v>
      </c>
      <c r="D3648" s="6">
        <v>47</v>
      </c>
      <c r="E3648" s="6" t="s">
        <v>31</v>
      </c>
      <c r="F3648" s="14">
        <v>1</v>
      </c>
      <c r="G3648" s="14" t="s">
        <v>59</v>
      </c>
      <c r="H3648" s="10">
        <v>3</v>
      </c>
      <c r="I3648" s="13" t="s">
        <v>39</v>
      </c>
      <c r="J3648" s="12" t="s">
        <v>402</v>
      </c>
      <c r="K3648" s="11" t="str">
        <f>VLOOKUP(Table7[[#This Row],[CID]],ALY,2,FALSE)</f>
        <v>Faulty Modifier</v>
      </c>
    </row>
    <row r="3649" spans="1:11" x14ac:dyDescent="0.2">
      <c r="A3649" s="8" t="str">
        <f>Table7[[#This Row],[Test No.]]&amp;Table7[[#This Row],[Section]]&amp;Table7[[#This Row],[Q. No.]]</f>
        <v>R1E48</v>
      </c>
      <c r="B3649" s="8"/>
      <c r="C3649" s="15" t="s">
        <v>314</v>
      </c>
      <c r="D3649" s="6">
        <v>48</v>
      </c>
      <c r="E3649" s="6" t="s">
        <v>31</v>
      </c>
      <c r="F3649" s="14">
        <v>1</v>
      </c>
      <c r="G3649" s="14" t="s">
        <v>59</v>
      </c>
      <c r="H3649" s="10">
        <v>3</v>
      </c>
      <c r="I3649" s="13" t="s">
        <v>39</v>
      </c>
      <c r="J3649" s="12" t="s">
        <v>402</v>
      </c>
      <c r="K3649" s="11" t="str">
        <f>VLOOKUP(Table7[[#This Row],[CID]],ALY,2,FALSE)</f>
        <v>Faulty Modifier</v>
      </c>
    </row>
    <row r="3650" spans="1:11" x14ac:dyDescent="0.2">
      <c r="A3650" s="8" t="str">
        <f>Table7[[#This Row],[Test No.]]&amp;Table7[[#This Row],[Section]]&amp;Table7[[#This Row],[Q. No.]]</f>
        <v>R1E49</v>
      </c>
      <c r="B3650" s="8"/>
      <c r="C3650" s="15" t="s">
        <v>314</v>
      </c>
      <c r="D3650" s="6">
        <v>49</v>
      </c>
      <c r="E3650" s="6" t="s">
        <v>31</v>
      </c>
      <c r="F3650" s="14">
        <v>1</v>
      </c>
      <c r="G3650" s="14" t="s">
        <v>59</v>
      </c>
      <c r="H3650" s="10">
        <v>2</v>
      </c>
      <c r="I3650" s="13" t="s">
        <v>38</v>
      </c>
      <c r="J3650" s="12" t="s">
        <v>397</v>
      </c>
      <c r="K3650" s="11" t="str">
        <f>VLOOKUP(Table7[[#This Row],[CID]],ALY,2,FALSE)</f>
        <v>Word Choice</v>
      </c>
    </row>
    <row r="3651" spans="1:11" x14ac:dyDescent="0.2">
      <c r="A3651" s="8" t="str">
        <f>Table7[[#This Row],[Test No.]]&amp;Table7[[#This Row],[Section]]&amp;Table7[[#This Row],[Q. No.]]</f>
        <v>R1E50</v>
      </c>
      <c r="B3651" s="8"/>
      <c r="C3651" s="15" t="s">
        <v>314</v>
      </c>
      <c r="D3651" s="6">
        <v>50</v>
      </c>
      <c r="E3651" s="6" t="s">
        <v>31</v>
      </c>
      <c r="F3651" s="14">
        <v>1</v>
      </c>
      <c r="G3651" s="14" t="s">
        <v>59</v>
      </c>
      <c r="H3651" s="10">
        <v>2</v>
      </c>
      <c r="I3651" s="13" t="s">
        <v>38</v>
      </c>
      <c r="J3651" s="12" t="s">
        <v>395</v>
      </c>
      <c r="K3651" s="11" t="str">
        <f>VLOOKUP(Table7[[#This Row],[CID]],ALY,2,FALSE)</f>
        <v>Verb Forms/Tense Agreement</v>
      </c>
    </row>
    <row r="3652" spans="1:11" x14ac:dyDescent="0.2">
      <c r="A3652" s="8" t="str">
        <f>Table7[[#This Row],[Test No.]]&amp;Table7[[#This Row],[Section]]&amp;Table7[[#This Row],[Q. No.]]</f>
        <v>R1E51</v>
      </c>
      <c r="B3652" s="8"/>
      <c r="C3652" s="15" t="s">
        <v>314</v>
      </c>
      <c r="D3652" s="6">
        <v>51</v>
      </c>
      <c r="E3652" s="6" t="s">
        <v>31</v>
      </c>
      <c r="F3652" s="14">
        <v>2</v>
      </c>
      <c r="G3652" s="13" t="s">
        <v>57</v>
      </c>
      <c r="H3652" s="10">
        <v>5</v>
      </c>
      <c r="I3652" s="13" t="s">
        <v>41</v>
      </c>
      <c r="J3652" s="12" t="s">
        <v>520</v>
      </c>
      <c r="K3652" s="11" t="str">
        <f>VLOOKUP(Table7[[#This Row],[CID]],ALY,2,FALSE)</f>
        <v>Reorganization</v>
      </c>
    </row>
    <row r="3653" spans="1:11" x14ac:dyDescent="0.2">
      <c r="A3653" s="8" t="str">
        <f>Table7[[#This Row],[Test No.]]&amp;Table7[[#This Row],[Section]]&amp;Table7[[#This Row],[Q. No.]]</f>
        <v>R1E52</v>
      </c>
      <c r="B3653" s="8"/>
      <c r="C3653" s="15" t="s">
        <v>314</v>
      </c>
      <c r="D3653" s="6">
        <v>52</v>
      </c>
      <c r="E3653" s="6" t="s">
        <v>31</v>
      </c>
      <c r="F3653" s="14">
        <v>2</v>
      </c>
      <c r="G3653" s="13" t="s">
        <v>57</v>
      </c>
      <c r="H3653" s="10">
        <v>4</v>
      </c>
      <c r="I3653" s="13" t="s">
        <v>40</v>
      </c>
      <c r="J3653" s="12" t="s">
        <v>516</v>
      </c>
      <c r="K3653" s="11" t="str">
        <f>VLOOKUP(Table7[[#This Row],[CID]],ALY,2,FALSE)</f>
        <v>Transitions &amp; Topic Sentences</v>
      </c>
    </row>
    <row r="3654" spans="1:11" x14ac:dyDescent="0.2">
      <c r="A3654" s="8" t="str">
        <f>Table7[[#This Row],[Test No.]]&amp;Table7[[#This Row],[Section]]&amp;Table7[[#This Row],[Q. No.]]</f>
        <v>R1E53</v>
      </c>
      <c r="B3654" s="8"/>
      <c r="C3654" s="15" t="s">
        <v>314</v>
      </c>
      <c r="D3654" s="6">
        <v>53</v>
      </c>
      <c r="E3654" s="6" t="s">
        <v>31</v>
      </c>
      <c r="F3654" s="14">
        <v>2</v>
      </c>
      <c r="G3654" s="13" t="s">
        <v>57</v>
      </c>
      <c r="H3654" s="10">
        <v>4</v>
      </c>
      <c r="I3654" s="13" t="s">
        <v>40</v>
      </c>
      <c r="J3654" s="12" t="s">
        <v>513</v>
      </c>
      <c r="K3654" s="11" t="str">
        <f>VLOOKUP(Table7[[#This Row],[CID]],ALY,2,FALSE)</f>
        <v>Writer's Goal</v>
      </c>
    </row>
    <row r="3655" spans="1:11" x14ac:dyDescent="0.2">
      <c r="A3655" s="8" t="str">
        <f>Table7[[#This Row],[Test No.]]&amp;Table7[[#This Row],[Section]]&amp;Table7[[#This Row],[Q. No.]]</f>
        <v>R1E54</v>
      </c>
      <c r="B3655" s="8"/>
      <c r="C3655" s="15" t="s">
        <v>314</v>
      </c>
      <c r="D3655" s="6">
        <v>54</v>
      </c>
      <c r="E3655" s="6" t="s">
        <v>31</v>
      </c>
      <c r="F3655" s="14">
        <v>2</v>
      </c>
      <c r="G3655" s="13" t="s">
        <v>57</v>
      </c>
      <c r="H3655" s="10">
        <v>4</v>
      </c>
      <c r="I3655" s="13" t="s">
        <v>40</v>
      </c>
      <c r="J3655" s="12" t="s">
        <v>513</v>
      </c>
      <c r="K3655" s="11" t="str">
        <f>VLOOKUP(Table7[[#This Row],[CID]],ALY,2,FALSE)</f>
        <v>Writer's Goal</v>
      </c>
    </row>
    <row r="3656" spans="1:11" x14ac:dyDescent="0.2">
      <c r="A3656" s="8" t="str">
        <f>Table7[[#This Row],[Test No.]]&amp;Table7[[#This Row],[Section]]&amp;Table7[[#This Row],[Q. No.]]</f>
        <v>R1E55</v>
      </c>
      <c r="B3656" s="8"/>
      <c r="C3656" s="15" t="s">
        <v>314</v>
      </c>
      <c r="D3656" s="6">
        <v>55</v>
      </c>
      <c r="E3656" s="6" t="s">
        <v>31</v>
      </c>
      <c r="F3656" s="14">
        <v>2</v>
      </c>
      <c r="G3656" s="13" t="s">
        <v>57</v>
      </c>
      <c r="H3656" s="10">
        <v>5</v>
      </c>
      <c r="I3656" s="13" t="s">
        <v>41</v>
      </c>
      <c r="J3656" s="12" t="s">
        <v>518</v>
      </c>
      <c r="K3656" s="11" t="str">
        <f>VLOOKUP(Table7[[#This Row],[CID]],ALY,2,FALSE)</f>
        <v>Unity &amp; Coherence</v>
      </c>
    </row>
    <row r="3657" spans="1:11" x14ac:dyDescent="0.2">
      <c r="A3657" s="8" t="str">
        <f>Table7[[#This Row],[Test No.]]&amp;Table7[[#This Row],[Section]]&amp;Table7[[#This Row],[Q. No.]]</f>
        <v>R1E56</v>
      </c>
      <c r="B3657" s="8"/>
      <c r="C3657" s="15" t="s">
        <v>314</v>
      </c>
      <c r="D3657" s="6">
        <v>56</v>
      </c>
      <c r="E3657" s="6" t="s">
        <v>31</v>
      </c>
      <c r="F3657" s="14">
        <v>1</v>
      </c>
      <c r="G3657" s="14" t="s">
        <v>59</v>
      </c>
      <c r="H3657" s="10">
        <v>3</v>
      </c>
      <c r="I3657" s="13" t="s">
        <v>39</v>
      </c>
      <c r="J3657" s="12" t="s">
        <v>402</v>
      </c>
      <c r="K3657" s="11" t="str">
        <f>VLOOKUP(Table7[[#This Row],[CID]],ALY,2,FALSE)</f>
        <v>Faulty Modifier</v>
      </c>
    </row>
    <row r="3658" spans="1:11" x14ac:dyDescent="0.2">
      <c r="A3658" s="8" t="str">
        <f>Table7[[#This Row],[Test No.]]&amp;Table7[[#This Row],[Section]]&amp;Table7[[#This Row],[Q. No.]]</f>
        <v>R1E57</v>
      </c>
      <c r="B3658" s="8"/>
      <c r="C3658" s="15" t="s">
        <v>314</v>
      </c>
      <c r="D3658" s="6">
        <v>57</v>
      </c>
      <c r="E3658" s="6" t="s">
        <v>31</v>
      </c>
      <c r="F3658" s="14">
        <v>2</v>
      </c>
      <c r="G3658" s="13" t="s">
        <v>57</v>
      </c>
      <c r="H3658" s="10">
        <v>5</v>
      </c>
      <c r="I3658" s="13" t="s">
        <v>41</v>
      </c>
      <c r="J3658" s="12" t="s">
        <v>518</v>
      </c>
      <c r="K3658" s="11" t="str">
        <f>VLOOKUP(Table7[[#This Row],[CID]],ALY,2,FALSE)</f>
        <v>Unity &amp; Coherence</v>
      </c>
    </row>
    <row r="3659" spans="1:11" x14ac:dyDescent="0.2">
      <c r="A3659" s="8" t="str">
        <f>Table7[[#This Row],[Test No.]]&amp;Table7[[#This Row],[Section]]&amp;Table7[[#This Row],[Q. No.]]</f>
        <v>R1E58</v>
      </c>
      <c r="B3659" s="8"/>
      <c r="C3659" s="15" t="s">
        <v>314</v>
      </c>
      <c r="D3659" s="6">
        <v>58</v>
      </c>
      <c r="E3659" s="6" t="s">
        <v>31</v>
      </c>
      <c r="F3659" s="14">
        <v>2</v>
      </c>
      <c r="G3659" s="13" t="s">
        <v>57</v>
      </c>
      <c r="H3659" s="10">
        <v>5</v>
      </c>
      <c r="I3659" s="13" t="s">
        <v>41</v>
      </c>
      <c r="J3659" s="12" t="s">
        <v>520</v>
      </c>
      <c r="K3659" s="11" t="str">
        <f>VLOOKUP(Table7[[#This Row],[CID]],ALY,2,FALSE)</f>
        <v>Reorganization</v>
      </c>
    </row>
    <row r="3660" spans="1:11" x14ac:dyDescent="0.2">
      <c r="A3660" s="8" t="str">
        <f>Table7[[#This Row],[Test No.]]&amp;Table7[[#This Row],[Section]]&amp;Table7[[#This Row],[Q. No.]]</f>
        <v>R1E59</v>
      </c>
      <c r="B3660" s="8"/>
      <c r="C3660" s="15" t="s">
        <v>314</v>
      </c>
      <c r="D3660" s="6">
        <v>59</v>
      </c>
      <c r="E3660" s="6" t="s">
        <v>31</v>
      </c>
      <c r="F3660" s="14">
        <v>2</v>
      </c>
      <c r="G3660" s="13" t="s">
        <v>57</v>
      </c>
      <c r="H3660" s="10">
        <v>4</v>
      </c>
      <c r="I3660" s="13" t="s">
        <v>40</v>
      </c>
      <c r="J3660" s="12" t="s">
        <v>516</v>
      </c>
      <c r="K3660" s="11" t="str">
        <f>VLOOKUP(Table7[[#This Row],[CID]],ALY,2,FALSE)</f>
        <v>Transitions &amp; Topic Sentences</v>
      </c>
    </row>
    <row r="3661" spans="1:11" x14ac:dyDescent="0.2">
      <c r="A3661" s="8" t="str">
        <f>Table7[[#This Row],[Test No.]]&amp;Table7[[#This Row],[Section]]&amp;Table7[[#This Row],[Q. No.]]</f>
        <v>R1E60</v>
      </c>
      <c r="B3661" s="8"/>
      <c r="C3661" s="15" t="s">
        <v>314</v>
      </c>
      <c r="D3661" s="6">
        <v>60</v>
      </c>
      <c r="E3661" s="6" t="s">
        <v>31</v>
      </c>
      <c r="F3661" s="14">
        <v>2</v>
      </c>
      <c r="G3661" s="13" t="s">
        <v>57</v>
      </c>
      <c r="H3661" s="10">
        <v>4</v>
      </c>
      <c r="I3661" s="13" t="s">
        <v>40</v>
      </c>
      <c r="J3661" s="12" t="s">
        <v>514</v>
      </c>
      <c r="K3661" s="11" t="str">
        <f>VLOOKUP(Table7[[#This Row],[CID]],ALY,2,FALSE)</f>
        <v>Relation to Paragraph/Essay</v>
      </c>
    </row>
    <row r="3662" spans="1:11" x14ac:dyDescent="0.2">
      <c r="A3662" s="8" t="str">
        <f>Table7[[#This Row],[Test No.]]&amp;Table7[[#This Row],[Section]]&amp;Table7[[#This Row],[Q. No.]]</f>
        <v>R1E61</v>
      </c>
      <c r="B3662" s="8"/>
      <c r="C3662" s="15" t="s">
        <v>314</v>
      </c>
      <c r="D3662" s="6">
        <v>61</v>
      </c>
      <c r="E3662" s="6" t="s">
        <v>31</v>
      </c>
      <c r="F3662" s="14">
        <v>1</v>
      </c>
      <c r="G3662" s="14" t="s">
        <v>59</v>
      </c>
      <c r="H3662" s="10">
        <v>3</v>
      </c>
      <c r="I3662" s="13" t="s">
        <v>39</v>
      </c>
      <c r="J3662" s="12" t="s">
        <v>402</v>
      </c>
      <c r="K3662" s="11" t="str">
        <f>VLOOKUP(Table7[[#This Row],[CID]],ALY,2,FALSE)</f>
        <v>Faulty Modifier</v>
      </c>
    </row>
    <row r="3663" spans="1:11" x14ac:dyDescent="0.2">
      <c r="A3663" s="8" t="str">
        <f>Table7[[#This Row],[Test No.]]&amp;Table7[[#This Row],[Section]]&amp;Table7[[#This Row],[Q. No.]]</f>
        <v>R1E62</v>
      </c>
      <c r="B3663" s="8"/>
      <c r="C3663" s="15" t="s">
        <v>314</v>
      </c>
      <c r="D3663" s="6">
        <v>62</v>
      </c>
      <c r="E3663" s="6" t="s">
        <v>31</v>
      </c>
      <c r="F3663" s="14">
        <v>1</v>
      </c>
      <c r="G3663" s="14" t="s">
        <v>59</v>
      </c>
      <c r="H3663" s="10">
        <v>2</v>
      </c>
      <c r="I3663" s="13" t="s">
        <v>38</v>
      </c>
      <c r="J3663" s="12" t="s">
        <v>398</v>
      </c>
      <c r="K3663" s="11" t="str">
        <f>VLOOKUP(Table7[[#This Row],[CID]],ALY,2,FALSE)</f>
        <v>Idioms</v>
      </c>
    </row>
    <row r="3664" spans="1:11" x14ac:dyDescent="0.2">
      <c r="A3664" s="8" t="str">
        <f>Table7[[#This Row],[Test No.]]&amp;Table7[[#This Row],[Section]]&amp;Table7[[#This Row],[Q. No.]]</f>
        <v>R1E63</v>
      </c>
      <c r="B3664" s="8"/>
      <c r="C3664" s="15" t="s">
        <v>314</v>
      </c>
      <c r="D3664" s="6">
        <v>63</v>
      </c>
      <c r="E3664" s="6" t="s">
        <v>31</v>
      </c>
      <c r="F3664" s="14">
        <v>1</v>
      </c>
      <c r="G3664" s="14" t="s">
        <v>59</v>
      </c>
      <c r="H3664" s="10">
        <v>2</v>
      </c>
      <c r="I3664" s="13" t="s">
        <v>38</v>
      </c>
      <c r="J3664" s="12" t="s">
        <v>397</v>
      </c>
      <c r="K3664" s="11" t="str">
        <f>VLOOKUP(Table7[[#This Row],[CID]],ALY,2,FALSE)</f>
        <v>Word Choice</v>
      </c>
    </row>
    <row r="3665" spans="1:11" x14ac:dyDescent="0.2">
      <c r="A3665" s="8" t="str">
        <f>Table7[[#This Row],[Test No.]]&amp;Table7[[#This Row],[Section]]&amp;Table7[[#This Row],[Q. No.]]</f>
        <v>R1E64</v>
      </c>
      <c r="B3665" s="8"/>
      <c r="C3665" s="15" t="s">
        <v>314</v>
      </c>
      <c r="D3665" s="6">
        <v>64</v>
      </c>
      <c r="E3665" s="6" t="s">
        <v>31</v>
      </c>
      <c r="F3665" s="14">
        <v>1</v>
      </c>
      <c r="G3665" s="14" t="s">
        <v>59</v>
      </c>
      <c r="H3665" s="10">
        <v>2</v>
      </c>
      <c r="I3665" s="13" t="s">
        <v>38</v>
      </c>
      <c r="J3665" s="12" t="s">
        <v>398</v>
      </c>
      <c r="K3665" s="11" t="str">
        <f>VLOOKUP(Table7[[#This Row],[CID]],ALY,2,FALSE)</f>
        <v>Idioms</v>
      </c>
    </row>
    <row r="3666" spans="1:11" x14ac:dyDescent="0.2">
      <c r="A3666" s="8" t="str">
        <f>Table7[[#This Row],[Test No.]]&amp;Table7[[#This Row],[Section]]&amp;Table7[[#This Row],[Q. No.]]</f>
        <v>R1E65</v>
      </c>
      <c r="B3666" s="8"/>
      <c r="C3666" s="15" t="s">
        <v>314</v>
      </c>
      <c r="D3666" s="6">
        <v>65</v>
      </c>
      <c r="E3666" s="6" t="s">
        <v>31</v>
      </c>
      <c r="F3666" s="14">
        <v>1</v>
      </c>
      <c r="G3666" s="14" t="s">
        <v>59</v>
      </c>
      <c r="H3666" s="14">
        <v>1</v>
      </c>
      <c r="I3666" s="14" t="s">
        <v>37</v>
      </c>
      <c r="J3666" s="12" t="s">
        <v>387</v>
      </c>
      <c r="K3666" s="11" t="str">
        <f>VLOOKUP(Table7[[#This Row],[CID]],ALY,2,FALSE)</f>
        <v>Commas</v>
      </c>
    </row>
    <row r="3667" spans="1:11" x14ac:dyDescent="0.2">
      <c r="A3667" s="8" t="str">
        <f>Table7[[#This Row],[Test No.]]&amp;Table7[[#This Row],[Section]]&amp;Table7[[#This Row],[Q. No.]]</f>
        <v>R1E66</v>
      </c>
      <c r="B3667" s="8"/>
      <c r="C3667" s="15" t="s">
        <v>314</v>
      </c>
      <c r="D3667" s="6">
        <v>66</v>
      </c>
      <c r="E3667" s="6" t="s">
        <v>31</v>
      </c>
      <c r="F3667" s="14">
        <v>1</v>
      </c>
      <c r="G3667" s="14" t="s">
        <v>59</v>
      </c>
      <c r="H3667" s="10">
        <v>2</v>
      </c>
      <c r="I3667" s="13" t="s">
        <v>38</v>
      </c>
      <c r="J3667" s="12" t="s">
        <v>395</v>
      </c>
      <c r="K3667" s="11" t="str">
        <f>VLOOKUP(Table7[[#This Row],[CID]],ALY,2,FALSE)</f>
        <v>Verb Forms/Tense Agreement</v>
      </c>
    </row>
    <row r="3668" spans="1:11" x14ac:dyDescent="0.2">
      <c r="A3668" s="8" t="str">
        <f>Table7[[#This Row],[Test No.]]&amp;Table7[[#This Row],[Section]]&amp;Table7[[#This Row],[Q. No.]]</f>
        <v>R1E67</v>
      </c>
      <c r="B3668" s="8"/>
      <c r="C3668" s="15" t="s">
        <v>314</v>
      </c>
      <c r="D3668" s="6">
        <v>67</v>
      </c>
      <c r="E3668" s="6" t="s">
        <v>31</v>
      </c>
      <c r="F3668" s="14">
        <v>1</v>
      </c>
      <c r="G3668" s="14" t="s">
        <v>59</v>
      </c>
      <c r="H3668" s="10">
        <v>2</v>
      </c>
      <c r="I3668" s="13" t="s">
        <v>38</v>
      </c>
      <c r="J3668" s="12" t="s">
        <v>397</v>
      </c>
      <c r="K3668" s="11" t="str">
        <f>VLOOKUP(Table7[[#This Row],[CID]],ALY,2,FALSE)</f>
        <v>Word Choice</v>
      </c>
    </row>
    <row r="3669" spans="1:11" x14ac:dyDescent="0.2">
      <c r="A3669" s="8" t="str">
        <f>Table7[[#This Row],[Test No.]]&amp;Table7[[#This Row],[Section]]&amp;Table7[[#This Row],[Q. No.]]</f>
        <v>R1E68</v>
      </c>
      <c r="B3669" s="8"/>
      <c r="C3669" s="15" t="s">
        <v>314</v>
      </c>
      <c r="D3669" s="6">
        <v>68</v>
      </c>
      <c r="E3669" s="6" t="s">
        <v>31</v>
      </c>
      <c r="F3669" s="14">
        <v>1</v>
      </c>
      <c r="G3669" s="14" t="s">
        <v>59</v>
      </c>
      <c r="H3669" s="10">
        <v>2</v>
      </c>
      <c r="I3669" s="13" t="s">
        <v>38</v>
      </c>
      <c r="J3669" s="12" t="s">
        <v>397</v>
      </c>
      <c r="K3669" s="11" t="str">
        <f>VLOOKUP(Table7[[#This Row],[CID]],ALY,2,FALSE)</f>
        <v>Word Choice</v>
      </c>
    </row>
    <row r="3670" spans="1:11" x14ac:dyDescent="0.2">
      <c r="A3670" s="8" t="str">
        <f>Table7[[#This Row],[Test No.]]&amp;Table7[[#This Row],[Section]]&amp;Table7[[#This Row],[Q. No.]]</f>
        <v>R1E69</v>
      </c>
      <c r="B3670" s="8"/>
      <c r="C3670" s="15" t="s">
        <v>314</v>
      </c>
      <c r="D3670" s="6">
        <v>69</v>
      </c>
      <c r="E3670" s="6" t="s">
        <v>31</v>
      </c>
      <c r="F3670" s="14">
        <v>1</v>
      </c>
      <c r="G3670" s="14" t="s">
        <v>59</v>
      </c>
      <c r="H3670" s="10">
        <v>3</v>
      </c>
      <c r="I3670" s="13" t="s">
        <v>39</v>
      </c>
      <c r="J3670" s="12" t="s">
        <v>399</v>
      </c>
      <c r="K3670" s="11" t="str">
        <f>VLOOKUP(Table7[[#This Row],[CID]],ALY,2,FALSE)</f>
        <v>Sentence Fragment</v>
      </c>
    </row>
    <row r="3671" spans="1:11" x14ac:dyDescent="0.2">
      <c r="A3671" s="8" t="str">
        <f>Table7[[#This Row],[Test No.]]&amp;Table7[[#This Row],[Section]]&amp;Table7[[#This Row],[Q. No.]]</f>
        <v>R1E70</v>
      </c>
      <c r="B3671" s="8"/>
      <c r="C3671" s="15" t="s">
        <v>314</v>
      </c>
      <c r="D3671" s="6">
        <v>70</v>
      </c>
      <c r="E3671" s="6" t="s">
        <v>31</v>
      </c>
      <c r="F3671" s="14">
        <v>1</v>
      </c>
      <c r="G3671" s="14" t="s">
        <v>59</v>
      </c>
      <c r="H3671" s="14">
        <v>1</v>
      </c>
      <c r="I3671" s="14" t="s">
        <v>37</v>
      </c>
      <c r="J3671" s="12" t="s">
        <v>388</v>
      </c>
      <c r="K3671" s="11" t="str">
        <f>VLOOKUP(Table7[[#This Row],[CID]],ALY,2,FALSE)</f>
        <v>Apostrophes</v>
      </c>
    </row>
    <row r="3672" spans="1:11" x14ac:dyDescent="0.2">
      <c r="A3672" s="8" t="str">
        <f>Table7[[#This Row],[Test No.]]&amp;Table7[[#This Row],[Section]]&amp;Table7[[#This Row],[Q. No.]]</f>
        <v>R1E71</v>
      </c>
      <c r="B3672" s="8"/>
      <c r="C3672" s="15" t="s">
        <v>314</v>
      </c>
      <c r="D3672" s="6">
        <v>71</v>
      </c>
      <c r="E3672" s="6" t="s">
        <v>31</v>
      </c>
      <c r="F3672" s="14">
        <v>1</v>
      </c>
      <c r="G3672" s="14" t="s">
        <v>59</v>
      </c>
      <c r="H3672" s="14">
        <v>1</v>
      </c>
      <c r="I3672" s="14" t="s">
        <v>37</v>
      </c>
      <c r="J3672" s="12" t="s">
        <v>387</v>
      </c>
      <c r="K3672" s="11" t="str">
        <f>VLOOKUP(Table7[[#This Row],[CID]],ALY,2,FALSE)</f>
        <v>Commas</v>
      </c>
    </row>
    <row r="3673" spans="1:11" x14ac:dyDescent="0.2">
      <c r="A3673" s="8" t="str">
        <f>Table7[[#This Row],[Test No.]]&amp;Table7[[#This Row],[Section]]&amp;Table7[[#This Row],[Q. No.]]</f>
        <v>R1E72</v>
      </c>
      <c r="B3673" s="8"/>
      <c r="C3673" s="15" t="s">
        <v>314</v>
      </c>
      <c r="D3673" s="6">
        <v>72</v>
      </c>
      <c r="E3673" s="6" t="s">
        <v>31</v>
      </c>
      <c r="F3673" s="14">
        <v>1</v>
      </c>
      <c r="G3673" s="14" t="s">
        <v>59</v>
      </c>
      <c r="H3673" s="10">
        <v>2</v>
      </c>
      <c r="I3673" s="13" t="s">
        <v>38</v>
      </c>
      <c r="J3673" s="12" t="s">
        <v>395</v>
      </c>
      <c r="K3673" s="11" t="str">
        <f>VLOOKUP(Table7[[#This Row],[CID]],ALY,2,FALSE)</f>
        <v>Verb Forms/Tense Agreement</v>
      </c>
    </row>
    <row r="3674" spans="1:11" x14ac:dyDescent="0.2">
      <c r="A3674" s="8" t="str">
        <f>Table7[[#This Row],[Test No.]]&amp;Table7[[#This Row],[Section]]&amp;Table7[[#This Row],[Q. No.]]</f>
        <v>R1E73</v>
      </c>
      <c r="B3674" s="8"/>
      <c r="C3674" s="15" t="s">
        <v>314</v>
      </c>
      <c r="D3674" s="6">
        <v>73</v>
      </c>
      <c r="E3674" s="6" t="s">
        <v>31</v>
      </c>
      <c r="F3674" s="14">
        <v>2</v>
      </c>
      <c r="G3674" s="13" t="s">
        <v>57</v>
      </c>
      <c r="H3674" s="10">
        <v>6</v>
      </c>
      <c r="I3674" s="13" t="s">
        <v>42</v>
      </c>
      <c r="J3674" s="12" t="s">
        <v>521</v>
      </c>
      <c r="K3674" s="11" t="str">
        <f>VLOOKUP(Table7[[#This Row],[CID]],ALY,2,FALSE)</f>
        <v>Word Choice</v>
      </c>
    </row>
    <row r="3675" spans="1:11" x14ac:dyDescent="0.2">
      <c r="A3675" s="8" t="str">
        <f>Table7[[#This Row],[Test No.]]&amp;Table7[[#This Row],[Section]]&amp;Table7[[#This Row],[Q. No.]]</f>
        <v>R1E74</v>
      </c>
      <c r="B3675" s="8"/>
      <c r="C3675" s="15" t="s">
        <v>314</v>
      </c>
      <c r="D3675" s="6">
        <v>74</v>
      </c>
      <c r="E3675" s="6" t="s">
        <v>31</v>
      </c>
      <c r="F3675" s="14">
        <v>2</v>
      </c>
      <c r="G3675" s="13" t="s">
        <v>57</v>
      </c>
      <c r="H3675" s="10">
        <v>4</v>
      </c>
      <c r="I3675" s="13" t="s">
        <v>40</v>
      </c>
      <c r="J3675" s="12" t="s">
        <v>514</v>
      </c>
      <c r="K3675" s="11" t="str">
        <f>VLOOKUP(Table7[[#This Row],[CID]],ALY,2,FALSE)</f>
        <v>Relation to Paragraph/Essay</v>
      </c>
    </row>
    <row r="3676" spans="1:11" x14ac:dyDescent="0.2">
      <c r="A3676" s="8" t="str">
        <f>Table7[[#This Row],[Test No.]]&amp;Table7[[#This Row],[Section]]&amp;Table7[[#This Row],[Q. No.]]</f>
        <v>R1E75</v>
      </c>
      <c r="B3676" s="8"/>
      <c r="C3676" s="15" t="s">
        <v>314</v>
      </c>
      <c r="D3676" s="6">
        <v>75</v>
      </c>
      <c r="E3676" s="6" t="s">
        <v>31</v>
      </c>
      <c r="F3676" s="14">
        <v>2</v>
      </c>
      <c r="G3676" s="13" t="s">
        <v>57</v>
      </c>
      <c r="H3676" s="10">
        <v>4</v>
      </c>
      <c r="I3676" s="13" t="s">
        <v>40</v>
      </c>
      <c r="J3676" s="12" t="s">
        <v>514</v>
      </c>
      <c r="K3676" s="11" t="str">
        <f>VLOOKUP(Table7[[#This Row],[CID]],ALY,2,FALSE)</f>
        <v>Relation to Paragraph/Essay</v>
      </c>
    </row>
    <row r="3677" spans="1:11" x14ac:dyDescent="0.2">
      <c r="A3677" s="8" t="str">
        <f>Table7[[#This Row],[Test No.]]&amp;Table7[[#This Row],[Section]]&amp;Table7[[#This Row],[Q. No.]]</f>
        <v>R2E1</v>
      </c>
      <c r="B3677" s="8"/>
      <c r="C3677" s="16" t="s">
        <v>315</v>
      </c>
      <c r="D3677" s="6">
        <v>1</v>
      </c>
      <c r="E3677" s="6" t="s">
        <v>31</v>
      </c>
      <c r="F3677" s="14">
        <v>1</v>
      </c>
      <c r="G3677" s="14" t="s">
        <v>59</v>
      </c>
      <c r="H3677" s="10">
        <v>3</v>
      </c>
      <c r="I3677" s="13" t="s">
        <v>39</v>
      </c>
      <c r="J3677" s="14" t="s">
        <v>399</v>
      </c>
      <c r="K3677" s="13" t="str">
        <f>VLOOKUP(Table7[[#This Row],[CID]],ALY,2,FALSE)</f>
        <v>Sentence Fragment</v>
      </c>
    </row>
    <row r="3678" spans="1:11" x14ac:dyDescent="0.2">
      <c r="A3678" s="8" t="str">
        <f>Table7[[#This Row],[Test No.]]&amp;Table7[[#This Row],[Section]]&amp;Table7[[#This Row],[Q. No.]]</f>
        <v>R2E2</v>
      </c>
      <c r="B3678" s="8"/>
      <c r="C3678" s="15" t="s">
        <v>315</v>
      </c>
      <c r="D3678" s="6">
        <v>2</v>
      </c>
      <c r="E3678" s="6" t="s">
        <v>31</v>
      </c>
      <c r="F3678" s="14">
        <v>1</v>
      </c>
      <c r="G3678" s="14" t="s">
        <v>59</v>
      </c>
      <c r="H3678" s="10">
        <v>3</v>
      </c>
      <c r="I3678" s="13" t="s">
        <v>39</v>
      </c>
      <c r="J3678" s="12" t="s">
        <v>399</v>
      </c>
      <c r="K3678" s="11" t="str">
        <f>VLOOKUP(Table7[[#This Row],[CID]],ALY,2,FALSE)</f>
        <v>Sentence Fragment</v>
      </c>
    </row>
    <row r="3679" spans="1:11" x14ac:dyDescent="0.2">
      <c r="A3679" s="8" t="str">
        <f>Table7[[#This Row],[Test No.]]&amp;Table7[[#This Row],[Section]]&amp;Table7[[#This Row],[Q. No.]]</f>
        <v>R2E3</v>
      </c>
      <c r="B3679" s="8"/>
      <c r="C3679" s="15" t="s">
        <v>315</v>
      </c>
      <c r="D3679" s="6">
        <v>3</v>
      </c>
      <c r="E3679" s="6" t="s">
        <v>31</v>
      </c>
      <c r="F3679" s="14">
        <v>1</v>
      </c>
      <c r="G3679" s="14" t="s">
        <v>59</v>
      </c>
      <c r="H3679" s="10">
        <v>3</v>
      </c>
      <c r="I3679" s="13" t="s">
        <v>39</v>
      </c>
      <c r="J3679" s="12" t="s">
        <v>402</v>
      </c>
      <c r="K3679" s="11" t="str">
        <f>VLOOKUP(Table7[[#This Row],[CID]],ALY,2,FALSE)</f>
        <v>Faulty Modifier</v>
      </c>
    </row>
    <row r="3680" spans="1:11" x14ac:dyDescent="0.2">
      <c r="A3680" s="8" t="str">
        <f>Table7[[#This Row],[Test No.]]&amp;Table7[[#This Row],[Section]]&amp;Table7[[#This Row],[Q. No.]]</f>
        <v>R2E4</v>
      </c>
      <c r="B3680" s="8"/>
      <c r="C3680" s="15" t="s">
        <v>315</v>
      </c>
      <c r="D3680" s="6">
        <v>4</v>
      </c>
      <c r="E3680" s="6" t="s">
        <v>31</v>
      </c>
      <c r="F3680" s="14">
        <v>2</v>
      </c>
      <c r="G3680" s="13" t="s">
        <v>57</v>
      </c>
      <c r="H3680" s="10">
        <v>5</v>
      </c>
      <c r="I3680" s="13" t="s">
        <v>41</v>
      </c>
      <c r="J3680" s="12" t="s">
        <v>518</v>
      </c>
      <c r="K3680" s="11" t="str">
        <f>VLOOKUP(Table7[[#This Row],[CID]],ALY,2,FALSE)</f>
        <v>Unity &amp; Coherence</v>
      </c>
    </row>
    <row r="3681" spans="1:11" x14ac:dyDescent="0.2">
      <c r="A3681" s="8" t="str">
        <f>Table7[[#This Row],[Test No.]]&amp;Table7[[#This Row],[Section]]&amp;Table7[[#This Row],[Q. No.]]</f>
        <v>R2E5</v>
      </c>
      <c r="B3681" s="8"/>
      <c r="C3681" s="15" t="s">
        <v>315</v>
      </c>
      <c r="D3681" s="6">
        <v>5</v>
      </c>
      <c r="E3681" s="6" t="s">
        <v>31</v>
      </c>
      <c r="F3681" s="14">
        <v>1</v>
      </c>
      <c r="G3681" s="14" t="s">
        <v>59</v>
      </c>
      <c r="H3681" s="14">
        <v>1</v>
      </c>
      <c r="I3681" s="14" t="s">
        <v>37</v>
      </c>
      <c r="J3681" s="12" t="s">
        <v>389</v>
      </c>
      <c r="K3681" s="11" t="str">
        <f>VLOOKUP(Table7[[#This Row],[CID]],ALY,2,FALSE)</f>
        <v>Colons</v>
      </c>
    </row>
    <row r="3682" spans="1:11" x14ac:dyDescent="0.2">
      <c r="A3682" s="8" t="str">
        <f>Table7[[#This Row],[Test No.]]&amp;Table7[[#This Row],[Section]]&amp;Table7[[#This Row],[Q. No.]]</f>
        <v>R2E6</v>
      </c>
      <c r="B3682" s="8"/>
      <c r="C3682" s="15" t="s">
        <v>315</v>
      </c>
      <c r="D3682" s="6">
        <v>6</v>
      </c>
      <c r="E3682" s="6" t="s">
        <v>31</v>
      </c>
      <c r="F3682" s="14">
        <v>2</v>
      </c>
      <c r="G3682" s="13" t="s">
        <v>57</v>
      </c>
      <c r="H3682" s="10">
        <v>6</v>
      </c>
      <c r="I3682" s="13" t="s">
        <v>42</v>
      </c>
      <c r="J3682" s="12" t="s">
        <v>521</v>
      </c>
      <c r="K3682" s="11" t="str">
        <f>VLOOKUP(Table7[[#This Row],[CID]],ALY,2,FALSE)</f>
        <v>Word Choice</v>
      </c>
    </row>
    <row r="3683" spans="1:11" x14ac:dyDescent="0.2">
      <c r="A3683" s="8" t="str">
        <f>Table7[[#This Row],[Test No.]]&amp;Table7[[#This Row],[Section]]&amp;Table7[[#This Row],[Q. No.]]</f>
        <v>R2E7</v>
      </c>
      <c r="B3683" s="8"/>
      <c r="C3683" s="15" t="s">
        <v>315</v>
      </c>
      <c r="D3683" s="6">
        <v>7</v>
      </c>
      <c r="E3683" s="6" t="s">
        <v>31</v>
      </c>
      <c r="F3683" s="14">
        <v>1</v>
      </c>
      <c r="G3683" s="14" t="s">
        <v>59</v>
      </c>
      <c r="H3683" s="10">
        <v>2</v>
      </c>
      <c r="I3683" s="13" t="s">
        <v>38</v>
      </c>
      <c r="J3683" s="12" t="s">
        <v>398</v>
      </c>
      <c r="K3683" s="11" t="str">
        <f>VLOOKUP(Table7[[#This Row],[CID]],ALY,2,FALSE)</f>
        <v>Idioms</v>
      </c>
    </row>
    <row r="3684" spans="1:11" x14ac:dyDescent="0.2">
      <c r="A3684" s="8" t="str">
        <f>Table7[[#This Row],[Test No.]]&amp;Table7[[#This Row],[Section]]&amp;Table7[[#This Row],[Q. No.]]</f>
        <v>R2E8</v>
      </c>
      <c r="B3684" s="8"/>
      <c r="C3684" s="15" t="s">
        <v>315</v>
      </c>
      <c r="D3684" s="6">
        <v>8</v>
      </c>
      <c r="E3684" s="6" t="s">
        <v>31</v>
      </c>
      <c r="F3684" s="14">
        <v>1</v>
      </c>
      <c r="G3684" s="14" t="s">
        <v>59</v>
      </c>
      <c r="H3684" s="14">
        <v>1</v>
      </c>
      <c r="I3684" s="14" t="s">
        <v>37</v>
      </c>
      <c r="J3684" s="12" t="s">
        <v>390</v>
      </c>
      <c r="K3684" s="11" t="str">
        <f>VLOOKUP(Table7[[#This Row],[CID]],ALY,2,FALSE)</f>
        <v>Semicolons</v>
      </c>
    </row>
    <row r="3685" spans="1:11" x14ac:dyDescent="0.2">
      <c r="A3685" s="8" t="str">
        <f>Table7[[#This Row],[Test No.]]&amp;Table7[[#This Row],[Section]]&amp;Table7[[#This Row],[Q. No.]]</f>
        <v>R2E9</v>
      </c>
      <c r="B3685" s="8"/>
      <c r="C3685" s="15" t="s">
        <v>315</v>
      </c>
      <c r="D3685" s="6">
        <v>9</v>
      </c>
      <c r="E3685" s="6" t="s">
        <v>31</v>
      </c>
      <c r="F3685" s="14">
        <v>1</v>
      </c>
      <c r="G3685" s="14" t="s">
        <v>59</v>
      </c>
      <c r="H3685" s="10">
        <v>2</v>
      </c>
      <c r="I3685" s="13" t="s">
        <v>38</v>
      </c>
      <c r="J3685" s="12" t="s">
        <v>395</v>
      </c>
      <c r="K3685" s="11" t="str">
        <f>VLOOKUP(Table7[[#This Row],[CID]],ALY,2,FALSE)</f>
        <v>Verb Forms/Tense Agreement</v>
      </c>
    </row>
    <row r="3686" spans="1:11" x14ac:dyDescent="0.2">
      <c r="A3686" s="8" t="str">
        <f>Table7[[#This Row],[Test No.]]&amp;Table7[[#This Row],[Section]]&amp;Table7[[#This Row],[Q. No.]]</f>
        <v>R2E10</v>
      </c>
      <c r="B3686" s="8"/>
      <c r="C3686" s="15" t="s">
        <v>315</v>
      </c>
      <c r="D3686" s="6">
        <v>10</v>
      </c>
      <c r="E3686" s="6" t="s">
        <v>31</v>
      </c>
      <c r="F3686" s="14">
        <v>1</v>
      </c>
      <c r="G3686" s="14" t="s">
        <v>59</v>
      </c>
      <c r="H3686" s="10">
        <v>2</v>
      </c>
      <c r="I3686" s="13" t="s">
        <v>38</v>
      </c>
      <c r="J3686" s="12" t="s">
        <v>395</v>
      </c>
      <c r="K3686" s="11" t="str">
        <f>VLOOKUP(Table7[[#This Row],[CID]],ALY,2,FALSE)</f>
        <v>Verb Forms/Tense Agreement</v>
      </c>
    </row>
    <row r="3687" spans="1:11" x14ac:dyDescent="0.2">
      <c r="A3687" s="8" t="str">
        <f>Table7[[#This Row],[Test No.]]&amp;Table7[[#This Row],[Section]]&amp;Table7[[#This Row],[Q. No.]]</f>
        <v>R2E11</v>
      </c>
      <c r="B3687" s="8"/>
      <c r="C3687" s="15" t="s">
        <v>315</v>
      </c>
      <c r="D3687" s="6">
        <v>11</v>
      </c>
      <c r="E3687" s="6" t="s">
        <v>31</v>
      </c>
      <c r="F3687" s="14">
        <v>2</v>
      </c>
      <c r="G3687" s="13" t="s">
        <v>57</v>
      </c>
      <c r="H3687" s="10">
        <v>6</v>
      </c>
      <c r="I3687" s="13" t="s">
        <v>42</v>
      </c>
      <c r="J3687" s="12" t="s">
        <v>523</v>
      </c>
      <c r="K3687" s="11" t="str">
        <f>VLOOKUP(Table7[[#This Row],[CID]],ALY,2,FALSE)</f>
        <v>Avoiding Ambiguity &amp; Redundancy</v>
      </c>
    </row>
    <row r="3688" spans="1:11" x14ac:dyDescent="0.2">
      <c r="A3688" s="8" t="str">
        <f>Table7[[#This Row],[Test No.]]&amp;Table7[[#This Row],[Section]]&amp;Table7[[#This Row],[Q. No.]]</f>
        <v>R2E12</v>
      </c>
      <c r="B3688" s="8"/>
      <c r="C3688" s="15" t="s">
        <v>315</v>
      </c>
      <c r="D3688" s="6">
        <v>12</v>
      </c>
      <c r="E3688" s="6" t="s">
        <v>31</v>
      </c>
      <c r="F3688" s="14">
        <v>1</v>
      </c>
      <c r="G3688" s="14" t="s">
        <v>59</v>
      </c>
      <c r="H3688" s="10">
        <v>2</v>
      </c>
      <c r="I3688" s="13" t="s">
        <v>38</v>
      </c>
      <c r="J3688" s="12" t="s">
        <v>398</v>
      </c>
      <c r="K3688" s="11" t="str">
        <f>VLOOKUP(Table7[[#This Row],[CID]],ALY,2,FALSE)</f>
        <v>Idioms</v>
      </c>
    </row>
    <row r="3689" spans="1:11" x14ac:dyDescent="0.2">
      <c r="A3689" s="8" t="str">
        <f>Table7[[#This Row],[Test No.]]&amp;Table7[[#This Row],[Section]]&amp;Table7[[#This Row],[Q. No.]]</f>
        <v>R2E13</v>
      </c>
      <c r="B3689" s="8"/>
      <c r="C3689" s="15" t="s">
        <v>315</v>
      </c>
      <c r="D3689" s="6">
        <v>13</v>
      </c>
      <c r="E3689" s="6" t="s">
        <v>31</v>
      </c>
      <c r="F3689" s="14">
        <v>1</v>
      </c>
      <c r="G3689" s="14" t="s">
        <v>59</v>
      </c>
      <c r="H3689" s="10">
        <v>2</v>
      </c>
      <c r="I3689" s="13" t="s">
        <v>38</v>
      </c>
      <c r="J3689" s="12" t="s">
        <v>393</v>
      </c>
      <c r="K3689" s="11" t="str">
        <f>VLOOKUP(Table7[[#This Row],[CID]],ALY,2,FALSE)</f>
        <v>SVA</v>
      </c>
    </row>
    <row r="3690" spans="1:11" x14ac:dyDescent="0.2">
      <c r="A3690" s="8" t="str">
        <f>Table7[[#This Row],[Test No.]]&amp;Table7[[#This Row],[Section]]&amp;Table7[[#This Row],[Q. No.]]</f>
        <v>R2E14</v>
      </c>
      <c r="B3690" s="8"/>
      <c r="C3690" s="15" t="s">
        <v>315</v>
      </c>
      <c r="D3690" s="6">
        <v>14</v>
      </c>
      <c r="E3690" s="6" t="s">
        <v>31</v>
      </c>
      <c r="F3690" s="14">
        <v>1</v>
      </c>
      <c r="G3690" s="14" t="s">
        <v>59</v>
      </c>
      <c r="H3690" s="10">
        <v>3</v>
      </c>
      <c r="I3690" s="13" t="s">
        <v>39</v>
      </c>
      <c r="J3690" s="12" t="s">
        <v>401</v>
      </c>
      <c r="K3690" s="11" t="str">
        <f>VLOOKUP(Table7[[#This Row],[CID]],ALY,2,FALSE)</f>
        <v>Parallel Construction</v>
      </c>
    </row>
    <row r="3691" spans="1:11" x14ac:dyDescent="0.2">
      <c r="A3691" s="8" t="str">
        <f>Table7[[#This Row],[Test No.]]&amp;Table7[[#This Row],[Section]]&amp;Table7[[#This Row],[Q. No.]]</f>
        <v>R2E15</v>
      </c>
      <c r="B3691" s="8"/>
      <c r="C3691" s="15" t="s">
        <v>315</v>
      </c>
      <c r="D3691" s="6">
        <v>15</v>
      </c>
      <c r="E3691" s="6" t="s">
        <v>31</v>
      </c>
      <c r="F3691" s="14">
        <v>2</v>
      </c>
      <c r="G3691" s="13" t="s">
        <v>57</v>
      </c>
      <c r="H3691" s="10">
        <v>4</v>
      </c>
      <c r="I3691" s="13" t="s">
        <v>40</v>
      </c>
      <c r="J3691" s="12" t="s">
        <v>512</v>
      </c>
      <c r="K3691" s="11" t="str">
        <f>VLOOKUP(Table7[[#This Row],[CID]],ALY,2,FALSE)</f>
        <v>Additional Detail &amp; Evidence</v>
      </c>
    </row>
    <row r="3692" spans="1:11" x14ac:dyDescent="0.2">
      <c r="A3692" s="8" t="str">
        <f>Table7[[#This Row],[Test No.]]&amp;Table7[[#This Row],[Section]]&amp;Table7[[#This Row],[Q. No.]]</f>
        <v>R2E16</v>
      </c>
      <c r="B3692" s="8"/>
      <c r="C3692" s="15" t="s">
        <v>315</v>
      </c>
      <c r="D3692" s="6">
        <v>16</v>
      </c>
      <c r="E3692" s="6" t="s">
        <v>31</v>
      </c>
      <c r="F3692" s="14">
        <v>2</v>
      </c>
      <c r="G3692" s="13" t="s">
        <v>57</v>
      </c>
      <c r="H3692" s="10">
        <v>6</v>
      </c>
      <c r="I3692" s="13" t="s">
        <v>42</v>
      </c>
      <c r="J3692" s="12" t="s">
        <v>521</v>
      </c>
      <c r="K3692" s="11" t="str">
        <f>VLOOKUP(Table7[[#This Row],[CID]],ALY,2,FALSE)</f>
        <v>Word Choice</v>
      </c>
    </row>
    <row r="3693" spans="1:11" x14ac:dyDescent="0.2">
      <c r="A3693" s="8" t="str">
        <f>Table7[[#This Row],[Test No.]]&amp;Table7[[#This Row],[Section]]&amp;Table7[[#This Row],[Q. No.]]</f>
        <v>R2E17</v>
      </c>
      <c r="B3693" s="8"/>
      <c r="C3693" s="15" t="s">
        <v>315</v>
      </c>
      <c r="D3693" s="6">
        <v>17</v>
      </c>
      <c r="E3693" s="6" t="s">
        <v>31</v>
      </c>
      <c r="F3693" s="14">
        <v>2</v>
      </c>
      <c r="G3693" s="13" t="s">
        <v>57</v>
      </c>
      <c r="H3693" s="10">
        <v>4</v>
      </c>
      <c r="I3693" s="13" t="s">
        <v>40</v>
      </c>
      <c r="J3693" s="12" t="s">
        <v>512</v>
      </c>
      <c r="K3693" s="11" t="str">
        <f>VLOOKUP(Table7[[#This Row],[CID]],ALY,2,FALSE)</f>
        <v>Additional Detail &amp; Evidence</v>
      </c>
    </row>
    <row r="3694" spans="1:11" x14ac:dyDescent="0.2">
      <c r="A3694" s="8" t="str">
        <f>Table7[[#This Row],[Test No.]]&amp;Table7[[#This Row],[Section]]&amp;Table7[[#This Row],[Q. No.]]</f>
        <v>R2E18</v>
      </c>
      <c r="B3694" s="8"/>
      <c r="C3694" s="15" t="s">
        <v>315</v>
      </c>
      <c r="D3694" s="6">
        <v>18</v>
      </c>
      <c r="E3694" s="6" t="s">
        <v>31</v>
      </c>
      <c r="F3694" s="14">
        <v>1</v>
      </c>
      <c r="G3694" s="14" t="s">
        <v>59</v>
      </c>
      <c r="H3694" s="14">
        <v>1</v>
      </c>
      <c r="I3694" s="14" t="s">
        <v>37</v>
      </c>
      <c r="J3694" s="12" t="s">
        <v>387</v>
      </c>
      <c r="K3694" s="11" t="str">
        <f>VLOOKUP(Table7[[#This Row],[CID]],ALY,2,FALSE)</f>
        <v>Commas</v>
      </c>
    </row>
    <row r="3695" spans="1:11" x14ac:dyDescent="0.2">
      <c r="A3695" s="8" t="str">
        <f>Table7[[#This Row],[Test No.]]&amp;Table7[[#This Row],[Section]]&amp;Table7[[#This Row],[Q. No.]]</f>
        <v>R2E19</v>
      </c>
      <c r="B3695" s="8"/>
      <c r="C3695" s="15" t="s">
        <v>315</v>
      </c>
      <c r="D3695" s="6">
        <v>19</v>
      </c>
      <c r="E3695" s="6" t="s">
        <v>31</v>
      </c>
      <c r="F3695" s="14">
        <v>2</v>
      </c>
      <c r="G3695" s="13" t="s">
        <v>57</v>
      </c>
      <c r="H3695" s="10">
        <v>5</v>
      </c>
      <c r="I3695" s="13" t="s">
        <v>41</v>
      </c>
      <c r="J3695" s="12" t="s">
        <v>518</v>
      </c>
      <c r="K3695" s="11" t="str">
        <f>VLOOKUP(Table7[[#This Row],[CID]],ALY,2,FALSE)</f>
        <v>Unity &amp; Coherence</v>
      </c>
    </row>
    <row r="3696" spans="1:11" x14ac:dyDescent="0.2">
      <c r="A3696" s="8" t="str">
        <f>Table7[[#This Row],[Test No.]]&amp;Table7[[#This Row],[Section]]&amp;Table7[[#This Row],[Q. No.]]</f>
        <v>R2E20</v>
      </c>
      <c r="B3696" s="8"/>
      <c r="C3696" s="15" t="s">
        <v>315</v>
      </c>
      <c r="D3696" s="6">
        <v>20</v>
      </c>
      <c r="E3696" s="6" t="s">
        <v>31</v>
      </c>
      <c r="F3696" s="14">
        <v>2</v>
      </c>
      <c r="G3696" s="13" t="s">
        <v>57</v>
      </c>
      <c r="H3696" s="10">
        <v>6</v>
      </c>
      <c r="I3696" s="13" t="s">
        <v>42</v>
      </c>
      <c r="J3696" s="12" t="s">
        <v>523</v>
      </c>
      <c r="K3696" s="11" t="str">
        <f>VLOOKUP(Table7[[#This Row],[CID]],ALY,2,FALSE)</f>
        <v>Avoiding Ambiguity &amp; Redundancy</v>
      </c>
    </row>
    <row r="3697" spans="1:11" x14ac:dyDescent="0.2">
      <c r="A3697" s="8" t="str">
        <f>Table7[[#This Row],[Test No.]]&amp;Table7[[#This Row],[Section]]&amp;Table7[[#This Row],[Q. No.]]</f>
        <v>R2E21</v>
      </c>
      <c r="B3697" s="8"/>
      <c r="C3697" s="15" t="s">
        <v>315</v>
      </c>
      <c r="D3697" s="6">
        <v>21</v>
      </c>
      <c r="E3697" s="6" t="s">
        <v>31</v>
      </c>
      <c r="F3697" s="14">
        <v>1</v>
      </c>
      <c r="G3697" s="14" t="s">
        <v>59</v>
      </c>
      <c r="H3697" s="14">
        <v>1</v>
      </c>
      <c r="I3697" s="14" t="s">
        <v>37</v>
      </c>
      <c r="J3697" s="12" t="s">
        <v>390</v>
      </c>
      <c r="K3697" s="11" t="str">
        <f>VLOOKUP(Table7[[#This Row],[CID]],ALY,2,FALSE)</f>
        <v>Semicolons</v>
      </c>
    </row>
    <row r="3698" spans="1:11" x14ac:dyDescent="0.2">
      <c r="A3698" s="8" t="str">
        <f>Table7[[#This Row],[Test No.]]&amp;Table7[[#This Row],[Section]]&amp;Table7[[#This Row],[Q. No.]]</f>
        <v>R2E22</v>
      </c>
      <c r="B3698" s="8"/>
      <c r="C3698" s="15" t="s">
        <v>315</v>
      </c>
      <c r="D3698" s="6">
        <v>22</v>
      </c>
      <c r="E3698" s="6" t="s">
        <v>31</v>
      </c>
      <c r="F3698" s="14">
        <v>1</v>
      </c>
      <c r="G3698" s="14" t="s">
        <v>59</v>
      </c>
      <c r="H3698" s="10">
        <v>2</v>
      </c>
      <c r="I3698" s="13" t="s">
        <v>38</v>
      </c>
      <c r="J3698" s="12" t="s">
        <v>398</v>
      </c>
      <c r="K3698" s="11" t="str">
        <f>VLOOKUP(Table7[[#This Row],[CID]],ALY,2,FALSE)</f>
        <v>Idioms</v>
      </c>
    </row>
    <row r="3699" spans="1:11" x14ac:dyDescent="0.2">
      <c r="A3699" s="8" t="str">
        <f>Table7[[#This Row],[Test No.]]&amp;Table7[[#This Row],[Section]]&amp;Table7[[#This Row],[Q. No.]]</f>
        <v>R2E23</v>
      </c>
      <c r="B3699" s="8"/>
      <c r="C3699" s="15" t="s">
        <v>315</v>
      </c>
      <c r="D3699" s="6">
        <v>23</v>
      </c>
      <c r="E3699" s="6" t="s">
        <v>31</v>
      </c>
      <c r="F3699" s="14">
        <v>1</v>
      </c>
      <c r="G3699" s="14" t="s">
        <v>59</v>
      </c>
      <c r="H3699" s="10">
        <v>2</v>
      </c>
      <c r="I3699" s="13" t="s">
        <v>38</v>
      </c>
      <c r="J3699" s="12" t="s">
        <v>395</v>
      </c>
      <c r="K3699" s="11" t="str">
        <f>VLOOKUP(Table7[[#This Row],[CID]],ALY,2,FALSE)</f>
        <v>Verb Forms/Tense Agreement</v>
      </c>
    </row>
    <row r="3700" spans="1:11" x14ac:dyDescent="0.2">
      <c r="A3700" s="8" t="str">
        <f>Table7[[#This Row],[Test No.]]&amp;Table7[[#This Row],[Section]]&amp;Table7[[#This Row],[Q. No.]]</f>
        <v>R2E24</v>
      </c>
      <c r="B3700" s="8"/>
      <c r="C3700" s="15" t="s">
        <v>315</v>
      </c>
      <c r="D3700" s="6">
        <v>24</v>
      </c>
      <c r="E3700" s="6" t="s">
        <v>31</v>
      </c>
      <c r="F3700" s="14">
        <v>2</v>
      </c>
      <c r="G3700" s="13" t="s">
        <v>57</v>
      </c>
      <c r="H3700" s="10">
        <v>4</v>
      </c>
      <c r="I3700" s="13" t="s">
        <v>40</v>
      </c>
      <c r="J3700" s="12" t="s">
        <v>512</v>
      </c>
      <c r="K3700" s="11" t="str">
        <f>VLOOKUP(Table7[[#This Row],[CID]],ALY,2,FALSE)</f>
        <v>Additional Detail &amp; Evidence</v>
      </c>
    </row>
    <row r="3701" spans="1:11" x14ac:dyDescent="0.2">
      <c r="A3701" s="8" t="str">
        <f>Table7[[#This Row],[Test No.]]&amp;Table7[[#This Row],[Section]]&amp;Table7[[#This Row],[Q. No.]]</f>
        <v>R2E25</v>
      </c>
      <c r="B3701" s="8"/>
      <c r="C3701" s="15" t="s">
        <v>315</v>
      </c>
      <c r="D3701" s="6">
        <v>25</v>
      </c>
      <c r="E3701" s="6" t="s">
        <v>31</v>
      </c>
      <c r="F3701" s="14">
        <v>1</v>
      </c>
      <c r="G3701" s="14" t="s">
        <v>59</v>
      </c>
      <c r="H3701" s="14">
        <v>1</v>
      </c>
      <c r="I3701" s="14" t="s">
        <v>37</v>
      </c>
      <c r="J3701" s="12" t="s">
        <v>391</v>
      </c>
      <c r="K3701" s="11" t="str">
        <f>VLOOKUP(Table7[[#This Row],[CID]],ALY,2,FALSE)</f>
        <v>Dashes</v>
      </c>
    </row>
    <row r="3702" spans="1:11" x14ac:dyDescent="0.2">
      <c r="A3702" s="8" t="str">
        <f>Table7[[#This Row],[Test No.]]&amp;Table7[[#This Row],[Section]]&amp;Table7[[#This Row],[Q. No.]]</f>
        <v>R2E26</v>
      </c>
      <c r="B3702" s="8"/>
      <c r="C3702" s="15" t="s">
        <v>315</v>
      </c>
      <c r="D3702" s="6">
        <v>26</v>
      </c>
      <c r="E3702" s="6" t="s">
        <v>31</v>
      </c>
      <c r="F3702" s="14">
        <v>2</v>
      </c>
      <c r="G3702" s="13" t="s">
        <v>57</v>
      </c>
      <c r="H3702" s="10">
        <v>6</v>
      </c>
      <c r="I3702" s="13" t="s">
        <v>42</v>
      </c>
      <c r="J3702" s="12" t="s">
        <v>523</v>
      </c>
      <c r="K3702" s="11" t="str">
        <f>VLOOKUP(Table7[[#This Row],[CID]],ALY,2,FALSE)</f>
        <v>Avoiding Ambiguity &amp; Redundancy</v>
      </c>
    </row>
    <row r="3703" spans="1:11" x14ac:dyDescent="0.2">
      <c r="A3703" s="8" t="str">
        <f>Table7[[#This Row],[Test No.]]&amp;Table7[[#This Row],[Section]]&amp;Table7[[#This Row],[Q. No.]]</f>
        <v>R2E27</v>
      </c>
      <c r="B3703" s="8"/>
      <c r="C3703" s="15" t="s">
        <v>315</v>
      </c>
      <c r="D3703" s="6">
        <v>27</v>
      </c>
      <c r="E3703" s="6" t="s">
        <v>31</v>
      </c>
      <c r="F3703" s="14">
        <v>1</v>
      </c>
      <c r="G3703" s="14" t="s">
        <v>59</v>
      </c>
      <c r="H3703" s="10">
        <v>2</v>
      </c>
      <c r="I3703" s="13" t="s">
        <v>38</v>
      </c>
      <c r="J3703" s="12" t="s">
        <v>395</v>
      </c>
      <c r="K3703" s="11" t="str">
        <f>VLOOKUP(Table7[[#This Row],[CID]],ALY,2,FALSE)</f>
        <v>Verb Forms/Tense Agreement</v>
      </c>
    </row>
    <row r="3704" spans="1:11" x14ac:dyDescent="0.2">
      <c r="A3704" s="8" t="str">
        <f>Table7[[#This Row],[Test No.]]&amp;Table7[[#This Row],[Section]]&amp;Table7[[#This Row],[Q. No.]]</f>
        <v>R2E28</v>
      </c>
      <c r="B3704" s="8"/>
      <c r="C3704" s="15" t="s">
        <v>315</v>
      </c>
      <c r="D3704" s="6">
        <v>28</v>
      </c>
      <c r="E3704" s="6" t="s">
        <v>31</v>
      </c>
      <c r="F3704" s="14">
        <v>1</v>
      </c>
      <c r="G3704" s="14" t="s">
        <v>59</v>
      </c>
      <c r="H3704" s="14">
        <v>1</v>
      </c>
      <c r="I3704" s="14" t="s">
        <v>37</v>
      </c>
      <c r="J3704" s="12" t="s">
        <v>388</v>
      </c>
      <c r="K3704" s="11" t="str">
        <f>VLOOKUP(Table7[[#This Row],[CID]],ALY,2,FALSE)</f>
        <v>Apostrophes</v>
      </c>
    </row>
    <row r="3705" spans="1:11" x14ac:dyDescent="0.2">
      <c r="A3705" s="8" t="str">
        <f>Table7[[#This Row],[Test No.]]&amp;Table7[[#This Row],[Section]]&amp;Table7[[#This Row],[Q. No.]]</f>
        <v>R2E29</v>
      </c>
      <c r="B3705" s="8"/>
      <c r="C3705" s="15" t="s">
        <v>315</v>
      </c>
      <c r="D3705" s="6">
        <v>29</v>
      </c>
      <c r="E3705" s="6" t="s">
        <v>31</v>
      </c>
      <c r="F3705" s="14">
        <v>1</v>
      </c>
      <c r="G3705" s="14" t="s">
        <v>59</v>
      </c>
      <c r="H3705" s="10">
        <v>2</v>
      </c>
      <c r="I3705" s="13" t="s">
        <v>38</v>
      </c>
      <c r="J3705" s="12" t="s">
        <v>395</v>
      </c>
      <c r="K3705" s="11" t="str">
        <f>VLOOKUP(Table7[[#This Row],[CID]],ALY,2,FALSE)</f>
        <v>Verb Forms/Tense Agreement</v>
      </c>
    </row>
    <row r="3706" spans="1:11" x14ac:dyDescent="0.2">
      <c r="A3706" s="8" t="str">
        <f>Table7[[#This Row],[Test No.]]&amp;Table7[[#This Row],[Section]]&amp;Table7[[#This Row],[Q. No.]]</f>
        <v>R2E30</v>
      </c>
      <c r="B3706" s="8"/>
      <c r="C3706" s="15" t="s">
        <v>315</v>
      </c>
      <c r="D3706" s="6">
        <v>30</v>
      </c>
      <c r="E3706" s="6" t="s">
        <v>31</v>
      </c>
      <c r="F3706" s="14">
        <v>2</v>
      </c>
      <c r="G3706" s="13" t="s">
        <v>57</v>
      </c>
      <c r="H3706" s="10">
        <v>4</v>
      </c>
      <c r="I3706" s="13" t="s">
        <v>40</v>
      </c>
      <c r="J3706" s="12" t="s">
        <v>513</v>
      </c>
      <c r="K3706" s="11" t="str">
        <f>VLOOKUP(Table7[[#This Row],[CID]],ALY,2,FALSE)</f>
        <v>Writer's Goal</v>
      </c>
    </row>
    <row r="3707" spans="1:11" x14ac:dyDescent="0.2">
      <c r="A3707" s="8" t="str">
        <f>Table7[[#This Row],[Test No.]]&amp;Table7[[#This Row],[Section]]&amp;Table7[[#This Row],[Q. No.]]</f>
        <v>R2E31</v>
      </c>
      <c r="B3707" s="8"/>
      <c r="C3707" s="15" t="s">
        <v>315</v>
      </c>
      <c r="D3707" s="6">
        <v>31</v>
      </c>
      <c r="E3707" s="6" t="s">
        <v>31</v>
      </c>
      <c r="F3707" s="14">
        <v>1</v>
      </c>
      <c r="G3707" s="14" t="s">
        <v>59</v>
      </c>
      <c r="H3707" s="10">
        <v>2</v>
      </c>
      <c r="I3707" s="13" t="s">
        <v>38</v>
      </c>
      <c r="J3707" s="12" t="s">
        <v>394</v>
      </c>
      <c r="K3707" s="11" t="str">
        <f>VLOOKUP(Table7[[#This Row],[CID]],ALY,2,FALSE)</f>
        <v>Pronouns</v>
      </c>
    </row>
    <row r="3708" spans="1:11" x14ac:dyDescent="0.2">
      <c r="A3708" s="8" t="str">
        <f>Table7[[#This Row],[Test No.]]&amp;Table7[[#This Row],[Section]]&amp;Table7[[#This Row],[Q. No.]]</f>
        <v>R2E32</v>
      </c>
      <c r="B3708" s="8"/>
      <c r="C3708" s="15" t="s">
        <v>315</v>
      </c>
      <c r="D3708" s="6">
        <v>32</v>
      </c>
      <c r="E3708" s="6" t="s">
        <v>31</v>
      </c>
      <c r="F3708" s="14">
        <v>2</v>
      </c>
      <c r="G3708" s="13" t="s">
        <v>57</v>
      </c>
      <c r="H3708" s="10">
        <v>5</v>
      </c>
      <c r="I3708" s="13" t="s">
        <v>41</v>
      </c>
      <c r="J3708" s="12" t="s">
        <v>518</v>
      </c>
      <c r="K3708" s="11" t="str">
        <f>VLOOKUP(Table7[[#This Row],[CID]],ALY,2,FALSE)</f>
        <v>Unity &amp; Coherence</v>
      </c>
    </row>
    <row r="3709" spans="1:11" x14ac:dyDescent="0.2">
      <c r="A3709" s="8" t="str">
        <f>Table7[[#This Row],[Test No.]]&amp;Table7[[#This Row],[Section]]&amp;Table7[[#This Row],[Q. No.]]</f>
        <v>R2E33</v>
      </c>
      <c r="B3709" s="8"/>
      <c r="C3709" s="15" t="s">
        <v>315</v>
      </c>
      <c r="D3709" s="6">
        <v>33</v>
      </c>
      <c r="E3709" s="6" t="s">
        <v>31</v>
      </c>
      <c r="F3709" s="14">
        <v>1</v>
      </c>
      <c r="G3709" s="14" t="s">
        <v>59</v>
      </c>
      <c r="H3709" s="10">
        <v>2</v>
      </c>
      <c r="I3709" s="13" t="s">
        <v>38</v>
      </c>
      <c r="J3709" s="12" t="s">
        <v>394</v>
      </c>
      <c r="K3709" s="11" t="str">
        <f>VLOOKUP(Table7[[#This Row],[CID]],ALY,2,FALSE)</f>
        <v>Pronouns</v>
      </c>
    </row>
    <row r="3710" spans="1:11" x14ac:dyDescent="0.2">
      <c r="A3710" s="8" t="str">
        <f>Table7[[#This Row],[Test No.]]&amp;Table7[[#This Row],[Section]]&amp;Table7[[#This Row],[Q. No.]]</f>
        <v>R2E34</v>
      </c>
      <c r="B3710" s="8"/>
      <c r="C3710" s="15" t="s">
        <v>315</v>
      </c>
      <c r="D3710" s="6">
        <v>34</v>
      </c>
      <c r="E3710" s="6" t="s">
        <v>31</v>
      </c>
      <c r="F3710" s="14">
        <v>1</v>
      </c>
      <c r="G3710" s="14" t="s">
        <v>59</v>
      </c>
      <c r="H3710" s="10">
        <v>3</v>
      </c>
      <c r="I3710" s="13" t="s">
        <v>39</v>
      </c>
      <c r="J3710" s="12" t="s">
        <v>400</v>
      </c>
      <c r="K3710" s="11" t="str">
        <f>VLOOKUP(Table7[[#This Row],[CID]],ALY,2,FALSE)</f>
        <v>Run-On Sentence</v>
      </c>
    </row>
    <row r="3711" spans="1:11" x14ac:dyDescent="0.2">
      <c r="A3711" s="8" t="str">
        <f>Table7[[#This Row],[Test No.]]&amp;Table7[[#This Row],[Section]]&amp;Table7[[#This Row],[Q. No.]]</f>
        <v>R2E35</v>
      </c>
      <c r="B3711" s="8"/>
      <c r="C3711" s="15" t="s">
        <v>315</v>
      </c>
      <c r="D3711" s="6">
        <v>35</v>
      </c>
      <c r="E3711" s="6" t="s">
        <v>31</v>
      </c>
      <c r="F3711" s="14">
        <v>2</v>
      </c>
      <c r="G3711" s="13" t="s">
        <v>57</v>
      </c>
      <c r="H3711" s="10">
        <v>4</v>
      </c>
      <c r="I3711" s="13" t="s">
        <v>40</v>
      </c>
      <c r="J3711" s="12" t="s">
        <v>512</v>
      </c>
      <c r="K3711" s="11" t="str">
        <f>VLOOKUP(Table7[[#This Row],[CID]],ALY,2,FALSE)</f>
        <v>Additional Detail &amp; Evidence</v>
      </c>
    </row>
    <row r="3712" spans="1:11" x14ac:dyDescent="0.2">
      <c r="A3712" s="8" t="str">
        <f>Table7[[#This Row],[Test No.]]&amp;Table7[[#This Row],[Section]]&amp;Table7[[#This Row],[Q. No.]]</f>
        <v>R2E36</v>
      </c>
      <c r="B3712" s="8"/>
      <c r="C3712" s="15" t="s">
        <v>315</v>
      </c>
      <c r="D3712" s="6">
        <v>36</v>
      </c>
      <c r="E3712" s="6" t="s">
        <v>31</v>
      </c>
      <c r="F3712" s="14">
        <v>1</v>
      </c>
      <c r="G3712" s="14" t="s">
        <v>59</v>
      </c>
      <c r="H3712" s="10">
        <v>2</v>
      </c>
      <c r="I3712" s="13" t="s">
        <v>38</v>
      </c>
      <c r="J3712" s="12" t="s">
        <v>395</v>
      </c>
      <c r="K3712" s="11" t="str">
        <f>VLOOKUP(Table7[[#This Row],[CID]],ALY,2,FALSE)</f>
        <v>Verb Forms/Tense Agreement</v>
      </c>
    </row>
    <row r="3713" spans="1:11" x14ac:dyDescent="0.2">
      <c r="A3713" s="8" t="str">
        <f>Table7[[#This Row],[Test No.]]&amp;Table7[[#This Row],[Section]]&amp;Table7[[#This Row],[Q. No.]]</f>
        <v>R2E37</v>
      </c>
      <c r="B3713" s="8"/>
      <c r="C3713" s="15" t="s">
        <v>315</v>
      </c>
      <c r="D3713" s="6">
        <v>37</v>
      </c>
      <c r="E3713" s="6" t="s">
        <v>31</v>
      </c>
      <c r="F3713" s="14">
        <v>2</v>
      </c>
      <c r="G3713" s="13" t="s">
        <v>57</v>
      </c>
      <c r="H3713" s="10">
        <v>6</v>
      </c>
      <c r="I3713" s="13" t="s">
        <v>42</v>
      </c>
      <c r="J3713" s="12" t="s">
        <v>522</v>
      </c>
      <c r="K3713" s="11" t="str">
        <f>VLOOKUP(Table7[[#This Row],[CID]],ALY,2,FALSE)</f>
        <v>Effectiveness</v>
      </c>
    </row>
    <row r="3714" spans="1:11" x14ac:dyDescent="0.2">
      <c r="A3714" s="8" t="str">
        <f>Table7[[#This Row],[Test No.]]&amp;Table7[[#This Row],[Section]]&amp;Table7[[#This Row],[Q. No.]]</f>
        <v>R2E38</v>
      </c>
      <c r="B3714" s="8"/>
      <c r="C3714" s="15" t="s">
        <v>315</v>
      </c>
      <c r="D3714" s="6">
        <v>38</v>
      </c>
      <c r="E3714" s="6" t="s">
        <v>31</v>
      </c>
      <c r="F3714" s="14">
        <v>1</v>
      </c>
      <c r="G3714" s="14" t="s">
        <v>59</v>
      </c>
      <c r="H3714" s="14">
        <v>1</v>
      </c>
      <c r="I3714" s="14" t="s">
        <v>37</v>
      </c>
      <c r="J3714" s="12" t="s">
        <v>387</v>
      </c>
      <c r="K3714" s="11" t="str">
        <f>VLOOKUP(Table7[[#This Row],[CID]],ALY,2,FALSE)</f>
        <v>Commas</v>
      </c>
    </row>
    <row r="3715" spans="1:11" x14ac:dyDescent="0.2">
      <c r="A3715" s="8" t="str">
        <f>Table7[[#This Row],[Test No.]]&amp;Table7[[#This Row],[Section]]&amp;Table7[[#This Row],[Q. No.]]</f>
        <v>R2E39</v>
      </c>
      <c r="B3715" s="8"/>
      <c r="C3715" s="15" t="s">
        <v>315</v>
      </c>
      <c r="D3715" s="6">
        <v>39</v>
      </c>
      <c r="E3715" s="6" t="s">
        <v>31</v>
      </c>
      <c r="F3715" s="14">
        <v>1</v>
      </c>
      <c r="G3715" s="14" t="s">
        <v>59</v>
      </c>
      <c r="H3715" s="10">
        <v>2</v>
      </c>
      <c r="I3715" s="13" t="s">
        <v>38</v>
      </c>
      <c r="J3715" s="12" t="s">
        <v>394</v>
      </c>
      <c r="K3715" s="11" t="str">
        <f>VLOOKUP(Table7[[#This Row],[CID]],ALY,2,FALSE)</f>
        <v>Pronouns</v>
      </c>
    </row>
    <row r="3716" spans="1:11" x14ac:dyDescent="0.2">
      <c r="A3716" s="8" t="str">
        <f>Table7[[#This Row],[Test No.]]&amp;Table7[[#This Row],[Section]]&amp;Table7[[#This Row],[Q. No.]]</f>
        <v>R2E40</v>
      </c>
      <c r="B3716" s="8"/>
      <c r="C3716" s="15" t="s">
        <v>315</v>
      </c>
      <c r="D3716" s="6">
        <v>40</v>
      </c>
      <c r="E3716" s="6" t="s">
        <v>31</v>
      </c>
      <c r="F3716" s="14">
        <v>1</v>
      </c>
      <c r="G3716" s="14" t="s">
        <v>59</v>
      </c>
      <c r="H3716" s="10">
        <v>2</v>
      </c>
      <c r="I3716" s="13" t="s">
        <v>38</v>
      </c>
      <c r="J3716" s="12" t="s">
        <v>395</v>
      </c>
      <c r="K3716" s="11" t="str">
        <f>VLOOKUP(Table7[[#This Row],[CID]],ALY,2,FALSE)</f>
        <v>Verb Forms/Tense Agreement</v>
      </c>
    </row>
    <row r="3717" spans="1:11" x14ac:dyDescent="0.2">
      <c r="A3717" s="8" t="str">
        <f>Table7[[#This Row],[Test No.]]&amp;Table7[[#This Row],[Section]]&amp;Table7[[#This Row],[Q. No.]]</f>
        <v>R2E41</v>
      </c>
      <c r="B3717" s="8"/>
      <c r="C3717" s="15" t="s">
        <v>315</v>
      </c>
      <c r="D3717" s="6">
        <v>41</v>
      </c>
      <c r="E3717" s="6" t="s">
        <v>31</v>
      </c>
      <c r="F3717" s="14">
        <v>1</v>
      </c>
      <c r="G3717" s="14" t="s">
        <v>59</v>
      </c>
      <c r="H3717" s="14">
        <v>1</v>
      </c>
      <c r="I3717" s="14" t="s">
        <v>37</v>
      </c>
      <c r="J3717" s="12" t="s">
        <v>387</v>
      </c>
      <c r="K3717" s="11" t="str">
        <f>VLOOKUP(Table7[[#This Row],[CID]],ALY,2,FALSE)</f>
        <v>Commas</v>
      </c>
    </row>
    <row r="3718" spans="1:11" x14ac:dyDescent="0.2">
      <c r="A3718" s="8" t="str">
        <f>Table7[[#This Row],[Test No.]]&amp;Table7[[#This Row],[Section]]&amp;Table7[[#This Row],[Q. No.]]</f>
        <v>R2E42</v>
      </c>
      <c r="B3718" s="8"/>
      <c r="C3718" s="15" t="s">
        <v>315</v>
      </c>
      <c r="D3718" s="6">
        <v>42</v>
      </c>
      <c r="E3718" s="6" t="s">
        <v>31</v>
      </c>
      <c r="F3718" s="14">
        <v>2</v>
      </c>
      <c r="G3718" s="13" t="s">
        <v>57</v>
      </c>
      <c r="H3718" s="10">
        <v>5</v>
      </c>
      <c r="I3718" s="13" t="s">
        <v>41</v>
      </c>
      <c r="J3718" s="12" t="s">
        <v>518</v>
      </c>
      <c r="K3718" s="11" t="str">
        <f>VLOOKUP(Table7[[#This Row],[CID]],ALY,2,FALSE)</f>
        <v>Unity &amp; Coherence</v>
      </c>
    </row>
    <row r="3719" spans="1:11" x14ac:dyDescent="0.2">
      <c r="A3719" s="8" t="str">
        <f>Table7[[#This Row],[Test No.]]&amp;Table7[[#This Row],[Section]]&amp;Table7[[#This Row],[Q. No.]]</f>
        <v>R2E43</v>
      </c>
      <c r="B3719" s="8"/>
      <c r="C3719" s="15" t="s">
        <v>315</v>
      </c>
      <c r="D3719" s="6">
        <v>43</v>
      </c>
      <c r="E3719" s="6" t="s">
        <v>31</v>
      </c>
      <c r="F3719" s="14">
        <v>2</v>
      </c>
      <c r="G3719" s="13" t="s">
        <v>57</v>
      </c>
      <c r="H3719" s="10">
        <v>4</v>
      </c>
      <c r="I3719" s="13" t="s">
        <v>40</v>
      </c>
      <c r="J3719" s="12" t="s">
        <v>513</v>
      </c>
      <c r="K3719" s="11" t="str">
        <f>VLOOKUP(Table7[[#This Row],[CID]],ALY,2,FALSE)</f>
        <v>Writer's Goal</v>
      </c>
    </row>
    <row r="3720" spans="1:11" x14ac:dyDescent="0.2">
      <c r="A3720" s="8" t="str">
        <f>Table7[[#This Row],[Test No.]]&amp;Table7[[#This Row],[Section]]&amp;Table7[[#This Row],[Q. No.]]</f>
        <v>R2E44</v>
      </c>
      <c r="B3720" s="8"/>
      <c r="C3720" s="15" t="s">
        <v>315</v>
      </c>
      <c r="D3720" s="6">
        <v>44</v>
      </c>
      <c r="E3720" s="6" t="s">
        <v>31</v>
      </c>
      <c r="F3720" s="14">
        <v>2</v>
      </c>
      <c r="G3720" s="13" t="s">
        <v>57</v>
      </c>
      <c r="H3720" s="10">
        <v>4</v>
      </c>
      <c r="I3720" s="13" t="s">
        <v>40</v>
      </c>
      <c r="J3720" s="12" t="s">
        <v>514</v>
      </c>
      <c r="K3720" s="11" t="str">
        <f>VLOOKUP(Table7[[#This Row],[CID]],ALY,2,FALSE)</f>
        <v>Relation to Paragraph/Essay</v>
      </c>
    </row>
    <row r="3721" spans="1:11" x14ac:dyDescent="0.2">
      <c r="A3721" s="8" t="str">
        <f>Table7[[#This Row],[Test No.]]&amp;Table7[[#This Row],[Section]]&amp;Table7[[#This Row],[Q. No.]]</f>
        <v>R2E45</v>
      </c>
      <c r="B3721" s="8"/>
      <c r="C3721" s="15" t="s">
        <v>315</v>
      </c>
      <c r="D3721" s="6">
        <v>45</v>
      </c>
      <c r="E3721" s="6" t="s">
        <v>31</v>
      </c>
      <c r="F3721" s="14">
        <v>2</v>
      </c>
      <c r="G3721" s="13" t="s">
        <v>57</v>
      </c>
      <c r="H3721" s="10">
        <v>5</v>
      </c>
      <c r="I3721" s="13" t="s">
        <v>41</v>
      </c>
      <c r="J3721" s="12" t="s">
        <v>518</v>
      </c>
      <c r="K3721" s="11" t="str">
        <f>VLOOKUP(Table7[[#This Row],[CID]],ALY,2,FALSE)</f>
        <v>Unity &amp; Coherence</v>
      </c>
    </row>
    <row r="3722" spans="1:11" x14ac:dyDescent="0.2">
      <c r="A3722" s="8" t="str">
        <f>Table7[[#This Row],[Test No.]]&amp;Table7[[#This Row],[Section]]&amp;Table7[[#This Row],[Q. No.]]</f>
        <v>R2E46</v>
      </c>
      <c r="B3722" s="8"/>
      <c r="C3722" s="15" t="s">
        <v>315</v>
      </c>
      <c r="D3722" s="6">
        <v>46</v>
      </c>
      <c r="E3722" s="6" t="s">
        <v>31</v>
      </c>
      <c r="F3722" s="14">
        <v>1</v>
      </c>
      <c r="G3722" s="14" t="s">
        <v>59</v>
      </c>
      <c r="H3722" s="14">
        <v>1</v>
      </c>
      <c r="I3722" s="14" t="s">
        <v>37</v>
      </c>
      <c r="J3722" s="12" t="s">
        <v>387</v>
      </c>
      <c r="K3722" s="11" t="str">
        <f>VLOOKUP(Table7[[#This Row],[CID]],ALY,2,FALSE)</f>
        <v>Commas</v>
      </c>
    </row>
    <row r="3723" spans="1:11" x14ac:dyDescent="0.2">
      <c r="A3723" s="8" t="str">
        <f>Table7[[#This Row],[Test No.]]&amp;Table7[[#This Row],[Section]]&amp;Table7[[#This Row],[Q. No.]]</f>
        <v>R2E47</v>
      </c>
      <c r="B3723" s="8"/>
      <c r="C3723" s="15" t="s">
        <v>315</v>
      </c>
      <c r="D3723" s="6">
        <v>47</v>
      </c>
      <c r="E3723" s="6" t="s">
        <v>31</v>
      </c>
      <c r="F3723" s="14">
        <v>2</v>
      </c>
      <c r="G3723" s="13" t="s">
        <v>57</v>
      </c>
      <c r="H3723" s="10">
        <v>5</v>
      </c>
      <c r="I3723" s="13" t="s">
        <v>41</v>
      </c>
      <c r="J3723" s="12" t="s">
        <v>518</v>
      </c>
      <c r="K3723" s="11" t="str">
        <f>VLOOKUP(Table7[[#This Row],[CID]],ALY,2,FALSE)</f>
        <v>Unity &amp; Coherence</v>
      </c>
    </row>
    <row r="3724" spans="1:11" x14ac:dyDescent="0.2">
      <c r="A3724" s="8" t="str">
        <f>Table7[[#This Row],[Test No.]]&amp;Table7[[#This Row],[Section]]&amp;Table7[[#This Row],[Q. No.]]</f>
        <v>R2E48</v>
      </c>
      <c r="B3724" s="8"/>
      <c r="C3724" s="15" t="s">
        <v>315</v>
      </c>
      <c r="D3724" s="6">
        <v>48</v>
      </c>
      <c r="E3724" s="6" t="s">
        <v>31</v>
      </c>
      <c r="F3724" s="14">
        <v>1</v>
      </c>
      <c r="G3724" s="14" t="s">
        <v>59</v>
      </c>
      <c r="H3724" s="14">
        <v>1</v>
      </c>
      <c r="I3724" s="14" t="s">
        <v>37</v>
      </c>
      <c r="J3724" s="12" t="s">
        <v>387</v>
      </c>
      <c r="K3724" s="11" t="str">
        <f>VLOOKUP(Table7[[#This Row],[CID]],ALY,2,FALSE)</f>
        <v>Commas</v>
      </c>
    </row>
    <row r="3725" spans="1:11" x14ac:dyDescent="0.2">
      <c r="A3725" s="8" t="str">
        <f>Table7[[#This Row],[Test No.]]&amp;Table7[[#This Row],[Section]]&amp;Table7[[#This Row],[Q. No.]]</f>
        <v>R2E49</v>
      </c>
      <c r="B3725" s="8"/>
      <c r="C3725" s="15" t="s">
        <v>315</v>
      </c>
      <c r="D3725" s="6">
        <v>49</v>
      </c>
      <c r="E3725" s="6" t="s">
        <v>31</v>
      </c>
      <c r="F3725" s="14">
        <v>2</v>
      </c>
      <c r="G3725" s="13" t="s">
        <v>57</v>
      </c>
      <c r="H3725" s="10">
        <v>4</v>
      </c>
      <c r="I3725" s="13" t="s">
        <v>40</v>
      </c>
      <c r="J3725" s="12" t="s">
        <v>516</v>
      </c>
      <c r="K3725" s="11" t="str">
        <f>VLOOKUP(Table7[[#This Row],[CID]],ALY,2,FALSE)</f>
        <v>Transitions &amp; Topic Sentences</v>
      </c>
    </row>
    <row r="3726" spans="1:11" x14ac:dyDescent="0.2">
      <c r="A3726" s="8" t="str">
        <f>Table7[[#This Row],[Test No.]]&amp;Table7[[#This Row],[Section]]&amp;Table7[[#This Row],[Q. No.]]</f>
        <v>R2E50</v>
      </c>
      <c r="B3726" s="8"/>
      <c r="C3726" s="15" t="s">
        <v>315</v>
      </c>
      <c r="D3726" s="6">
        <v>50</v>
      </c>
      <c r="E3726" s="6" t="s">
        <v>31</v>
      </c>
      <c r="F3726" s="14">
        <v>2</v>
      </c>
      <c r="G3726" s="13" t="s">
        <v>57</v>
      </c>
      <c r="H3726" s="10">
        <v>4</v>
      </c>
      <c r="I3726" s="13" t="s">
        <v>40</v>
      </c>
      <c r="J3726" s="12" t="s">
        <v>516</v>
      </c>
      <c r="K3726" s="11" t="str">
        <f>VLOOKUP(Table7[[#This Row],[CID]],ALY,2,FALSE)</f>
        <v>Transitions &amp; Topic Sentences</v>
      </c>
    </row>
    <row r="3727" spans="1:11" x14ac:dyDescent="0.2">
      <c r="A3727" s="8" t="str">
        <f>Table7[[#This Row],[Test No.]]&amp;Table7[[#This Row],[Section]]&amp;Table7[[#This Row],[Q. No.]]</f>
        <v>R2E51</v>
      </c>
      <c r="B3727" s="8"/>
      <c r="C3727" s="15" t="s">
        <v>315</v>
      </c>
      <c r="D3727" s="6">
        <v>51</v>
      </c>
      <c r="E3727" s="6" t="s">
        <v>31</v>
      </c>
      <c r="F3727" s="14">
        <v>2</v>
      </c>
      <c r="G3727" s="13" t="s">
        <v>57</v>
      </c>
      <c r="H3727" s="10">
        <v>5</v>
      </c>
      <c r="I3727" s="13" t="s">
        <v>41</v>
      </c>
      <c r="J3727" s="12" t="s">
        <v>518</v>
      </c>
      <c r="K3727" s="11" t="str">
        <f>VLOOKUP(Table7[[#This Row],[CID]],ALY,2,FALSE)</f>
        <v>Unity &amp; Coherence</v>
      </c>
    </row>
    <row r="3728" spans="1:11" x14ac:dyDescent="0.2">
      <c r="A3728" s="8" t="str">
        <f>Table7[[#This Row],[Test No.]]&amp;Table7[[#This Row],[Section]]&amp;Table7[[#This Row],[Q. No.]]</f>
        <v>R2E52</v>
      </c>
      <c r="B3728" s="8"/>
      <c r="C3728" s="15" t="s">
        <v>315</v>
      </c>
      <c r="D3728" s="6">
        <v>52</v>
      </c>
      <c r="E3728" s="6" t="s">
        <v>31</v>
      </c>
      <c r="F3728" s="14">
        <v>2</v>
      </c>
      <c r="G3728" s="13" t="s">
        <v>57</v>
      </c>
      <c r="H3728" s="10">
        <v>4</v>
      </c>
      <c r="I3728" s="13" t="s">
        <v>40</v>
      </c>
      <c r="J3728" s="12" t="s">
        <v>514</v>
      </c>
      <c r="K3728" s="11" t="str">
        <f>VLOOKUP(Table7[[#This Row],[CID]],ALY,2,FALSE)</f>
        <v>Relation to Paragraph/Essay</v>
      </c>
    </row>
    <row r="3729" spans="1:11" x14ac:dyDescent="0.2">
      <c r="A3729" s="8" t="str">
        <f>Table7[[#This Row],[Test No.]]&amp;Table7[[#This Row],[Section]]&amp;Table7[[#This Row],[Q. No.]]</f>
        <v>R2E53</v>
      </c>
      <c r="B3729" s="8"/>
      <c r="C3729" s="15" t="s">
        <v>315</v>
      </c>
      <c r="D3729" s="6">
        <v>53</v>
      </c>
      <c r="E3729" s="6" t="s">
        <v>31</v>
      </c>
      <c r="F3729" s="14">
        <v>1</v>
      </c>
      <c r="G3729" s="14" t="s">
        <v>59</v>
      </c>
      <c r="H3729" s="10">
        <v>3</v>
      </c>
      <c r="I3729" s="13" t="s">
        <v>39</v>
      </c>
      <c r="J3729" s="12" t="s">
        <v>401</v>
      </c>
      <c r="K3729" s="11" t="str">
        <f>VLOOKUP(Table7[[#This Row],[CID]],ALY,2,FALSE)</f>
        <v>Parallel Construction</v>
      </c>
    </row>
    <row r="3730" spans="1:11" x14ac:dyDescent="0.2">
      <c r="A3730" s="8" t="str">
        <f>Table7[[#This Row],[Test No.]]&amp;Table7[[#This Row],[Section]]&amp;Table7[[#This Row],[Q. No.]]</f>
        <v>R2E54</v>
      </c>
      <c r="B3730" s="8"/>
      <c r="C3730" s="15" t="s">
        <v>315</v>
      </c>
      <c r="D3730" s="6">
        <v>54</v>
      </c>
      <c r="E3730" s="6" t="s">
        <v>31</v>
      </c>
      <c r="F3730" s="14">
        <v>2</v>
      </c>
      <c r="G3730" s="13" t="s">
        <v>57</v>
      </c>
      <c r="H3730" s="10">
        <v>4</v>
      </c>
      <c r="I3730" s="13" t="s">
        <v>40</v>
      </c>
      <c r="J3730" s="12" t="s">
        <v>513</v>
      </c>
      <c r="K3730" s="11" t="str">
        <f>VLOOKUP(Table7[[#This Row],[CID]],ALY,2,FALSE)</f>
        <v>Writer's Goal</v>
      </c>
    </row>
    <row r="3731" spans="1:11" x14ac:dyDescent="0.2">
      <c r="A3731" s="8" t="str">
        <f>Table7[[#This Row],[Test No.]]&amp;Table7[[#This Row],[Section]]&amp;Table7[[#This Row],[Q. No.]]</f>
        <v>R2E55</v>
      </c>
      <c r="B3731" s="8"/>
      <c r="C3731" s="15" t="s">
        <v>315</v>
      </c>
      <c r="D3731" s="6">
        <v>55</v>
      </c>
      <c r="E3731" s="6" t="s">
        <v>31</v>
      </c>
      <c r="F3731" s="14">
        <v>1</v>
      </c>
      <c r="G3731" s="14" t="s">
        <v>59</v>
      </c>
      <c r="H3731" s="14">
        <v>1</v>
      </c>
      <c r="I3731" s="14" t="s">
        <v>37</v>
      </c>
      <c r="J3731" s="12" t="s">
        <v>387</v>
      </c>
      <c r="K3731" s="11" t="str">
        <f>VLOOKUP(Table7[[#This Row],[CID]],ALY,2,FALSE)</f>
        <v>Commas</v>
      </c>
    </row>
    <row r="3732" spans="1:11" x14ac:dyDescent="0.2">
      <c r="A3732" s="8" t="str">
        <f>Table7[[#This Row],[Test No.]]&amp;Table7[[#This Row],[Section]]&amp;Table7[[#This Row],[Q. No.]]</f>
        <v>R2E56</v>
      </c>
      <c r="B3732" s="8"/>
      <c r="C3732" s="15" t="s">
        <v>315</v>
      </c>
      <c r="D3732" s="6">
        <v>56</v>
      </c>
      <c r="E3732" s="6" t="s">
        <v>31</v>
      </c>
      <c r="F3732" s="14">
        <v>2</v>
      </c>
      <c r="G3732" s="13" t="s">
        <v>57</v>
      </c>
      <c r="H3732" s="10">
        <v>6</v>
      </c>
      <c r="I3732" s="13" t="s">
        <v>42</v>
      </c>
      <c r="J3732" s="12" t="s">
        <v>521</v>
      </c>
      <c r="K3732" s="11" t="str">
        <f>VLOOKUP(Table7[[#This Row],[CID]],ALY,2,FALSE)</f>
        <v>Word Choice</v>
      </c>
    </row>
    <row r="3733" spans="1:11" x14ac:dyDescent="0.2">
      <c r="A3733" s="8" t="str">
        <f>Table7[[#This Row],[Test No.]]&amp;Table7[[#This Row],[Section]]&amp;Table7[[#This Row],[Q. No.]]</f>
        <v>R2E57</v>
      </c>
      <c r="B3733" s="8"/>
      <c r="C3733" s="15" t="s">
        <v>315</v>
      </c>
      <c r="D3733" s="6">
        <v>57</v>
      </c>
      <c r="E3733" s="6" t="s">
        <v>31</v>
      </c>
      <c r="F3733" s="14">
        <v>2</v>
      </c>
      <c r="G3733" s="13" t="s">
        <v>57</v>
      </c>
      <c r="H3733" s="10">
        <v>4</v>
      </c>
      <c r="I3733" s="13" t="s">
        <v>40</v>
      </c>
      <c r="J3733" s="12" t="s">
        <v>516</v>
      </c>
      <c r="K3733" s="11" t="str">
        <f>VLOOKUP(Table7[[#This Row],[CID]],ALY,2,FALSE)</f>
        <v>Transitions &amp; Topic Sentences</v>
      </c>
    </row>
    <row r="3734" spans="1:11" x14ac:dyDescent="0.2">
      <c r="A3734" s="8" t="str">
        <f>Table7[[#This Row],[Test No.]]&amp;Table7[[#This Row],[Section]]&amp;Table7[[#This Row],[Q. No.]]</f>
        <v>R2E58</v>
      </c>
      <c r="B3734" s="8"/>
      <c r="C3734" s="15" t="s">
        <v>315</v>
      </c>
      <c r="D3734" s="6">
        <v>58</v>
      </c>
      <c r="E3734" s="6" t="s">
        <v>31</v>
      </c>
      <c r="F3734" s="14">
        <v>2</v>
      </c>
      <c r="G3734" s="13" t="s">
        <v>57</v>
      </c>
      <c r="H3734" s="10">
        <v>4</v>
      </c>
      <c r="I3734" s="13" t="s">
        <v>40</v>
      </c>
      <c r="J3734" s="12" t="s">
        <v>514</v>
      </c>
      <c r="K3734" s="11" t="str">
        <f>VLOOKUP(Table7[[#This Row],[CID]],ALY,2,FALSE)</f>
        <v>Relation to Paragraph/Essay</v>
      </c>
    </row>
    <row r="3735" spans="1:11" x14ac:dyDescent="0.2">
      <c r="A3735" s="8" t="str">
        <f>Table7[[#This Row],[Test No.]]&amp;Table7[[#This Row],[Section]]&amp;Table7[[#This Row],[Q. No.]]</f>
        <v>R2E59</v>
      </c>
      <c r="B3735" s="8"/>
      <c r="C3735" s="15" t="s">
        <v>315</v>
      </c>
      <c r="D3735" s="6">
        <v>59</v>
      </c>
      <c r="E3735" s="6" t="s">
        <v>31</v>
      </c>
      <c r="F3735" s="14">
        <v>2</v>
      </c>
      <c r="G3735" s="13" t="s">
        <v>57</v>
      </c>
      <c r="H3735" s="10">
        <v>4</v>
      </c>
      <c r="I3735" s="13" t="s">
        <v>40</v>
      </c>
      <c r="J3735" s="12" t="s">
        <v>513</v>
      </c>
      <c r="K3735" s="11" t="str">
        <f>VLOOKUP(Table7[[#This Row],[CID]],ALY,2,FALSE)</f>
        <v>Writer's Goal</v>
      </c>
    </row>
    <row r="3736" spans="1:11" x14ac:dyDescent="0.2">
      <c r="A3736" s="8" t="str">
        <f>Table7[[#This Row],[Test No.]]&amp;Table7[[#This Row],[Section]]&amp;Table7[[#This Row],[Q. No.]]</f>
        <v>R2E60</v>
      </c>
      <c r="B3736" s="8"/>
      <c r="C3736" s="15" t="s">
        <v>315</v>
      </c>
      <c r="D3736" s="6">
        <v>60</v>
      </c>
      <c r="E3736" s="6" t="s">
        <v>31</v>
      </c>
      <c r="F3736" s="14">
        <v>2</v>
      </c>
      <c r="G3736" s="13" t="s">
        <v>57</v>
      </c>
      <c r="H3736" s="10">
        <v>6</v>
      </c>
      <c r="I3736" s="13" t="s">
        <v>42</v>
      </c>
      <c r="J3736" s="12" t="s">
        <v>521</v>
      </c>
      <c r="K3736" s="11" t="str">
        <f>VLOOKUP(Table7[[#This Row],[CID]],ALY,2,FALSE)</f>
        <v>Word Choice</v>
      </c>
    </row>
    <row r="3737" spans="1:11" x14ac:dyDescent="0.2">
      <c r="A3737" s="8" t="str">
        <f>Table7[[#This Row],[Test No.]]&amp;Table7[[#This Row],[Section]]&amp;Table7[[#This Row],[Q. No.]]</f>
        <v>R2E61</v>
      </c>
      <c r="B3737" s="8"/>
      <c r="C3737" s="15" t="s">
        <v>315</v>
      </c>
      <c r="D3737" s="6">
        <v>61</v>
      </c>
      <c r="E3737" s="6" t="s">
        <v>31</v>
      </c>
      <c r="F3737" s="14">
        <v>1</v>
      </c>
      <c r="G3737" s="14" t="s">
        <v>59</v>
      </c>
      <c r="H3737" s="10">
        <v>2</v>
      </c>
      <c r="I3737" s="13" t="s">
        <v>38</v>
      </c>
      <c r="J3737" s="12" t="s">
        <v>397</v>
      </c>
      <c r="K3737" s="11" t="str">
        <f>VLOOKUP(Table7[[#This Row],[CID]],ALY,2,FALSE)</f>
        <v>Word Choice</v>
      </c>
    </row>
    <row r="3738" spans="1:11" x14ac:dyDescent="0.2">
      <c r="A3738" s="8" t="str">
        <f>Table7[[#This Row],[Test No.]]&amp;Table7[[#This Row],[Section]]&amp;Table7[[#This Row],[Q. No.]]</f>
        <v>R2E62</v>
      </c>
      <c r="B3738" s="8"/>
      <c r="C3738" s="15" t="s">
        <v>315</v>
      </c>
      <c r="D3738" s="6">
        <v>62</v>
      </c>
      <c r="E3738" s="6" t="s">
        <v>31</v>
      </c>
      <c r="F3738" s="14">
        <v>1</v>
      </c>
      <c r="G3738" s="14" t="s">
        <v>59</v>
      </c>
      <c r="H3738" s="10">
        <v>2</v>
      </c>
      <c r="I3738" s="13" t="s">
        <v>38</v>
      </c>
      <c r="J3738" s="12" t="s">
        <v>394</v>
      </c>
      <c r="K3738" s="11" t="str">
        <f>VLOOKUP(Table7[[#This Row],[CID]],ALY,2,FALSE)</f>
        <v>Pronouns</v>
      </c>
    </row>
    <row r="3739" spans="1:11" x14ac:dyDescent="0.2">
      <c r="A3739" s="8" t="str">
        <f>Table7[[#This Row],[Test No.]]&amp;Table7[[#This Row],[Section]]&amp;Table7[[#This Row],[Q. No.]]</f>
        <v>R2E63</v>
      </c>
      <c r="B3739" s="8"/>
      <c r="C3739" s="15" t="s">
        <v>315</v>
      </c>
      <c r="D3739" s="6">
        <v>63</v>
      </c>
      <c r="E3739" s="6" t="s">
        <v>31</v>
      </c>
      <c r="F3739" s="14">
        <v>1</v>
      </c>
      <c r="G3739" s="14" t="s">
        <v>59</v>
      </c>
      <c r="H3739" s="10">
        <v>2</v>
      </c>
      <c r="I3739" s="13" t="s">
        <v>38</v>
      </c>
      <c r="J3739" s="12" t="s">
        <v>398</v>
      </c>
      <c r="K3739" s="11" t="str">
        <f>VLOOKUP(Table7[[#This Row],[CID]],ALY,2,FALSE)</f>
        <v>Idioms</v>
      </c>
    </row>
    <row r="3740" spans="1:11" x14ac:dyDescent="0.2">
      <c r="A3740" s="8" t="str">
        <f>Table7[[#This Row],[Test No.]]&amp;Table7[[#This Row],[Section]]&amp;Table7[[#This Row],[Q. No.]]</f>
        <v>R2E64</v>
      </c>
      <c r="B3740" s="8"/>
      <c r="C3740" s="15" t="s">
        <v>315</v>
      </c>
      <c r="D3740" s="6">
        <v>64</v>
      </c>
      <c r="E3740" s="6" t="s">
        <v>31</v>
      </c>
      <c r="F3740" s="14">
        <v>1</v>
      </c>
      <c r="G3740" s="14" t="s">
        <v>59</v>
      </c>
      <c r="H3740" s="14">
        <v>1</v>
      </c>
      <c r="I3740" s="14" t="s">
        <v>37</v>
      </c>
      <c r="J3740" s="12" t="s">
        <v>389</v>
      </c>
      <c r="K3740" s="11" t="str">
        <f>VLOOKUP(Table7[[#This Row],[CID]],ALY,2,FALSE)</f>
        <v>Colons</v>
      </c>
    </row>
    <row r="3741" spans="1:11" x14ac:dyDescent="0.2">
      <c r="A3741" s="8" t="str">
        <f>Table7[[#This Row],[Test No.]]&amp;Table7[[#This Row],[Section]]&amp;Table7[[#This Row],[Q. No.]]</f>
        <v>R2E65</v>
      </c>
      <c r="B3741" s="8"/>
      <c r="C3741" s="15" t="s">
        <v>315</v>
      </c>
      <c r="D3741" s="6">
        <v>65</v>
      </c>
      <c r="E3741" s="6" t="s">
        <v>31</v>
      </c>
      <c r="F3741" s="14">
        <v>2</v>
      </c>
      <c r="G3741" s="13" t="s">
        <v>57</v>
      </c>
      <c r="H3741" s="10">
        <v>6</v>
      </c>
      <c r="I3741" s="13" t="s">
        <v>42</v>
      </c>
      <c r="J3741" s="12" t="s">
        <v>523</v>
      </c>
      <c r="K3741" s="11" t="str">
        <f>VLOOKUP(Table7[[#This Row],[CID]],ALY,2,FALSE)</f>
        <v>Avoiding Ambiguity &amp; Redundancy</v>
      </c>
    </row>
    <row r="3742" spans="1:11" x14ac:dyDescent="0.2">
      <c r="A3742" s="8" t="str">
        <f>Table7[[#This Row],[Test No.]]&amp;Table7[[#This Row],[Section]]&amp;Table7[[#This Row],[Q. No.]]</f>
        <v>R2E66</v>
      </c>
      <c r="B3742" s="8"/>
      <c r="C3742" s="15" t="s">
        <v>315</v>
      </c>
      <c r="D3742" s="6">
        <v>66</v>
      </c>
      <c r="E3742" s="6" t="s">
        <v>31</v>
      </c>
      <c r="F3742" s="14">
        <v>1</v>
      </c>
      <c r="G3742" s="14" t="s">
        <v>59</v>
      </c>
      <c r="H3742" s="10">
        <v>2</v>
      </c>
      <c r="I3742" s="13" t="s">
        <v>38</v>
      </c>
      <c r="J3742" s="12" t="s">
        <v>394</v>
      </c>
      <c r="K3742" s="11" t="str">
        <f>VLOOKUP(Table7[[#This Row],[CID]],ALY,2,FALSE)</f>
        <v>Pronouns</v>
      </c>
    </row>
    <row r="3743" spans="1:11" x14ac:dyDescent="0.2">
      <c r="A3743" s="8" t="str">
        <f>Table7[[#This Row],[Test No.]]&amp;Table7[[#This Row],[Section]]&amp;Table7[[#This Row],[Q. No.]]</f>
        <v>R2E67</v>
      </c>
      <c r="B3743" s="8"/>
      <c r="C3743" s="15" t="s">
        <v>315</v>
      </c>
      <c r="D3743" s="6">
        <v>67</v>
      </c>
      <c r="E3743" s="6" t="s">
        <v>31</v>
      </c>
      <c r="F3743" s="14">
        <v>1</v>
      </c>
      <c r="G3743" s="14" t="s">
        <v>59</v>
      </c>
      <c r="H3743" s="10">
        <v>3</v>
      </c>
      <c r="I3743" s="13" t="s">
        <v>39</v>
      </c>
      <c r="J3743" s="12" t="s">
        <v>400</v>
      </c>
      <c r="K3743" s="11" t="str">
        <f>VLOOKUP(Table7[[#This Row],[CID]],ALY,2,FALSE)</f>
        <v>Run-On Sentence</v>
      </c>
    </row>
    <row r="3744" spans="1:11" x14ac:dyDescent="0.2">
      <c r="A3744" s="8" t="str">
        <f>Table7[[#This Row],[Test No.]]&amp;Table7[[#This Row],[Section]]&amp;Table7[[#This Row],[Q. No.]]</f>
        <v>R2E68</v>
      </c>
      <c r="B3744" s="8"/>
      <c r="C3744" s="15" t="s">
        <v>315</v>
      </c>
      <c r="D3744" s="6">
        <v>68</v>
      </c>
      <c r="E3744" s="6" t="s">
        <v>31</v>
      </c>
      <c r="F3744" s="14">
        <v>1</v>
      </c>
      <c r="G3744" s="14" t="s">
        <v>59</v>
      </c>
      <c r="H3744" s="10">
        <v>2</v>
      </c>
      <c r="I3744" s="13" t="s">
        <v>38</v>
      </c>
      <c r="J3744" s="12" t="s">
        <v>398</v>
      </c>
      <c r="K3744" s="11" t="str">
        <f>VLOOKUP(Table7[[#This Row],[CID]],ALY,2,FALSE)</f>
        <v>Idioms</v>
      </c>
    </row>
    <row r="3745" spans="1:11" x14ac:dyDescent="0.2">
      <c r="A3745" s="8" t="str">
        <f>Table7[[#This Row],[Test No.]]&amp;Table7[[#This Row],[Section]]&amp;Table7[[#This Row],[Q. No.]]</f>
        <v>R2E69</v>
      </c>
      <c r="B3745" s="8"/>
      <c r="C3745" s="15" t="s">
        <v>315</v>
      </c>
      <c r="D3745" s="6">
        <v>69</v>
      </c>
      <c r="E3745" s="6" t="s">
        <v>31</v>
      </c>
      <c r="F3745" s="14">
        <v>2</v>
      </c>
      <c r="G3745" s="13" t="s">
        <v>57</v>
      </c>
      <c r="H3745" s="10">
        <v>5</v>
      </c>
      <c r="I3745" s="13" t="s">
        <v>41</v>
      </c>
      <c r="J3745" s="12" t="s">
        <v>518</v>
      </c>
      <c r="K3745" s="11" t="str">
        <f>VLOOKUP(Table7[[#This Row],[CID]],ALY,2,FALSE)</f>
        <v>Unity &amp; Coherence</v>
      </c>
    </row>
    <row r="3746" spans="1:11" x14ac:dyDescent="0.2">
      <c r="A3746" s="8" t="str">
        <f>Table7[[#This Row],[Test No.]]&amp;Table7[[#This Row],[Section]]&amp;Table7[[#This Row],[Q. No.]]</f>
        <v>R2E70</v>
      </c>
      <c r="B3746" s="8"/>
      <c r="C3746" s="15" t="s">
        <v>315</v>
      </c>
      <c r="D3746" s="6">
        <v>70</v>
      </c>
      <c r="E3746" s="6" t="s">
        <v>31</v>
      </c>
      <c r="F3746" s="14">
        <v>1</v>
      </c>
      <c r="G3746" s="14" t="s">
        <v>59</v>
      </c>
      <c r="H3746" s="10">
        <v>3</v>
      </c>
      <c r="I3746" s="13" t="s">
        <v>39</v>
      </c>
      <c r="J3746" s="12" t="s">
        <v>400</v>
      </c>
      <c r="K3746" s="11" t="str">
        <f>VLOOKUP(Table7[[#This Row],[CID]],ALY,2,FALSE)</f>
        <v>Run-On Sentence</v>
      </c>
    </row>
    <row r="3747" spans="1:11" x14ac:dyDescent="0.2">
      <c r="A3747" s="8" t="str">
        <f>Table7[[#This Row],[Test No.]]&amp;Table7[[#This Row],[Section]]&amp;Table7[[#This Row],[Q. No.]]</f>
        <v>R2E71</v>
      </c>
      <c r="B3747" s="8"/>
      <c r="C3747" s="15" t="s">
        <v>315</v>
      </c>
      <c r="D3747" s="6">
        <v>71</v>
      </c>
      <c r="E3747" s="6" t="s">
        <v>31</v>
      </c>
      <c r="F3747" s="14">
        <v>1</v>
      </c>
      <c r="G3747" s="14" t="s">
        <v>59</v>
      </c>
      <c r="H3747" s="14">
        <v>1</v>
      </c>
      <c r="I3747" s="14" t="s">
        <v>37</v>
      </c>
      <c r="J3747" s="12" t="s">
        <v>387</v>
      </c>
      <c r="K3747" s="11" t="str">
        <f>VLOOKUP(Table7[[#This Row],[CID]],ALY,2,FALSE)</f>
        <v>Commas</v>
      </c>
    </row>
    <row r="3748" spans="1:11" x14ac:dyDescent="0.2">
      <c r="A3748" s="8" t="str">
        <f>Table7[[#This Row],[Test No.]]&amp;Table7[[#This Row],[Section]]&amp;Table7[[#This Row],[Q. No.]]</f>
        <v>R2E72</v>
      </c>
      <c r="B3748" s="8"/>
      <c r="C3748" s="15" t="s">
        <v>315</v>
      </c>
      <c r="D3748" s="6">
        <v>72</v>
      </c>
      <c r="E3748" s="6" t="s">
        <v>31</v>
      </c>
      <c r="F3748" s="14">
        <v>2</v>
      </c>
      <c r="G3748" s="13" t="s">
        <v>57</v>
      </c>
      <c r="H3748" s="10">
        <v>4</v>
      </c>
      <c r="I3748" s="13" t="s">
        <v>40</v>
      </c>
      <c r="J3748" s="12" t="s">
        <v>512</v>
      </c>
      <c r="K3748" s="11" t="str">
        <f>VLOOKUP(Table7[[#This Row],[CID]],ALY,2,FALSE)</f>
        <v>Additional Detail &amp; Evidence</v>
      </c>
    </row>
    <row r="3749" spans="1:11" x14ac:dyDescent="0.2">
      <c r="A3749" s="8" t="str">
        <f>Table7[[#This Row],[Test No.]]&amp;Table7[[#This Row],[Section]]&amp;Table7[[#This Row],[Q. No.]]</f>
        <v>R2E73</v>
      </c>
      <c r="B3749" s="8"/>
      <c r="C3749" s="15" t="s">
        <v>315</v>
      </c>
      <c r="D3749" s="6">
        <v>73</v>
      </c>
      <c r="E3749" s="6" t="s">
        <v>31</v>
      </c>
      <c r="F3749" s="14">
        <v>2</v>
      </c>
      <c r="G3749" s="13" t="s">
        <v>57</v>
      </c>
      <c r="H3749" s="10">
        <v>5</v>
      </c>
      <c r="I3749" s="13" t="s">
        <v>41</v>
      </c>
      <c r="J3749" s="12" t="s">
        <v>520</v>
      </c>
      <c r="K3749" s="11" t="str">
        <f>VLOOKUP(Table7[[#This Row],[CID]],ALY,2,FALSE)</f>
        <v>Reorganization</v>
      </c>
    </row>
    <row r="3750" spans="1:11" x14ac:dyDescent="0.2">
      <c r="A3750" s="8" t="str">
        <f>Table7[[#This Row],[Test No.]]&amp;Table7[[#This Row],[Section]]&amp;Table7[[#This Row],[Q. No.]]</f>
        <v>R2E74</v>
      </c>
      <c r="B3750" s="8"/>
      <c r="C3750" s="15" t="s">
        <v>315</v>
      </c>
      <c r="D3750" s="6">
        <v>74</v>
      </c>
      <c r="E3750" s="6" t="s">
        <v>31</v>
      </c>
      <c r="F3750" s="14">
        <v>2</v>
      </c>
      <c r="G3750" s="13" t="s">
        <v>57</v>
      </c>
      <c r="H3750" s="10">
        <v>4</v>
      </c>
      <c r="I3750" s="13" t="s">
        <v>40</v>
      </c>
      <c r="J3750" s="12" t="s">
        <v>512</v>
      </c>
      <c r="K3750" s="11" t="str">
        <f>VLOOKUP(Table7[[#This Row],[CID]],ALY,2,FALSE)</f>
        <v>Additional Detail &amp; Evidence</v>
      </c>
    </row>
    <row r="3751" spans="1:11" x14ac:dyDescent="0.2">
      <c r="A3751" s="8" t="str">
        <f>Table7[[#This Row],[Test No.]]&amp;Table7[[#This Row],[Section]]&amp;Table7[[#This Row],[Q. No.]]</f>
        <v>R2E75</v>
      </c>
      <c r="B3751" s="8"/>
      <c r="C3751" s="15" t="s">
        <v>315</v>
      </c>
      <c r="D3751" s="6">
        <v>75</v>
      </c>
      <c r="E3751" s="6" t="s">
        <v>31</v>
      </c>
      <c r="F3751" s="14">
        <v>2</v>
      </c>
      <c r="G3751" s="13" t="s">
        <v>57</v>
      </c>
      <c r="H3751" s="10">
        <v>4</v>
      </c>
      <c r="I3751" s="13" t="s">
        <v>40</v>
      </c>
      <c r="J3751" s="12" t="s">
        <v>513</v>
      </c>
      <c r="K3751" s="11" t="str">
        <f>VLOOKUP(Table7[[#This Row],[CID]],ALY,2,FALSE)</f>
        <v>Writer's Goal</v>
      </c>
    </row>
    <row r="3752" spans="1:11" x14ac:dyDescent="0.2">
      <c r="A3752" s="8" t="str">
        <f>Table7[[#This Row],[Test No.]]&amp;Table7[[#This Row],[Section]]&amp;Table7[[#This Row],[Q. No.]]</f>
        <v>R3E1</v>
      </c>
      <c r="B3752" s="8"/>
      <c r="C3752" s="15" t="s">
        <v>316</v>
      </c>
      <c r="D3752" s="6">
        <v>1</v>
      </c>
      <c r="E3752" s="14" t="s">
        <v>31</v>
      </c>
      <c r="F3752" s="14">
        <v>1</v>
      </c>
      <c r="G3752" s="14" t="s">
        <v>59</v>
      </c>
      <c r="H3752" s="10">
        <v>2</v>
      </c>
      <c r="I3752" s="13" t="s">
        <v>38</v>
      </c>
      <c r="J3752" s="12" t="s">
        <v>397</v>
      </c>
      <c r="K3752" s="11" t="str">
        <f>VLOOKUP(Table7[[#This Row],[CID]],ALY,2,FALSE)</f>
        <v>Word Choice</v>
      </c>
    </row>
    <row r="3753" spans="1:11" x14ac:dyDescent="0.2">
      <c r="A3753" s="8" t="str">
        <f>Table7[[#This Row],[Test No.]]&amp;Table7[[#This Row],[Section]]&amp;Table7[[#This Row],[Q. No.]]</f>
        <v>R3E2</v>
      </c>
      <c r="B3753" s="8"/>
      <c r="C3753" s="15" t="s">
        <v>316</v>
      </c>
      <c r="D3753" s="6">
        <v>2</v>
      </c>
      <c r="E3753" s="12" t="s">
        <v>31</v>
      </c>
      <c r="F3753" s="14">
        <v>1</v>
      </c>
      <c r="G3753" s="14" t="s">
        <v>59</v>
      </c>
      <c r="H3753" s="10">
        <v>2</v>
      </c>
      <c r="I3753" s="13" t="s">
        <v>38</v>
      </c>
      <c r="J3753" s="12" t="s">
        <v>395</v>
      </c>
      <c r="K3753" s="11" t="str">
        <f>VLOOKUP(Table7[[#This Row],[CID]],ALY,2,FALSE)</f>
        <v>Verb Forms/Tense Agreement</v>
      </c>
    </row>
    <row r="3754" spans="1:11" x14ac:dyDescent="0.2">
      <c r="A3754" s="8" t="str">
        <f>Table7[[#This Row],[Test No.]]&amp;Table7[[#This Row],[Section]]&amp;Table7[[#This Row],[Q. No.]]</f>
        <v>R3E3</v>
      </c>
      <c r="B3754" s="8"/>
      <c r="C3754" s="15" t="s">
        <v>316</v>
      </c>
      <c r="D3754" s="6">
        <v>3</v>
      </c>
      <c r="E3754" s="12" t="s">
        <v>31</v>
      </c>
      <c r="F3754" s="14">
        <v>2</v>
      </c>
      <c r="G3754" s="13" t="s">
        <v>57</v>
      </c>
      <c r="H3754" s="10">
        <v>6</v>
      </c>
      <c r="I3754" s="13" t="s">
        <v>42</v>
      </c>
      <c r="J3754" s="12" t="s">
        <v>523</v>
      </c>
      <c r="K3754" s="11" t="str">
        <f>VLOOKUP(Table7[[#This Row],[CID]],ALY,2,FALSE)</f>
        <v>Avoiding Ambiguity &amp; Redundancy</v>
      </c>
    </row>
    <row r="3755" spans="1:11" x14ac:dyDescent="0.2">
      <c r="A3755" s="8" t="str">
        <f>Table7[[#This Row],[Test No.]]&amp;Table7[[#This Row],[Section]]&amp;Table7[[#This Row],[Q. No.]]</f>
        <v>R3E4</v>
      </c>
      <c r="B3755" s="8"/>
      <c r="C3755" s="15" t="s">
        <v>316</v>
      </c>
      <c r="D3755" s="6">
        <v>4</v>
      </c>
      <c r="E3755" s="12" t="s">
        <v>31</v>
      </c>
      <c r="F3755" s="14">
        <v>2</v>
      </c>
      <c r="G3755" s="13" t="s">
        <v>57</v>
      </c>
      <c r="H3755" s="10">
        <v>4</v>
      </c>
      <c r="I3755" s="13" t="s">
        <v>40</v>
      </c>
      <c r="J3755" s="12" t="s">
        <v>512</v>
      </c>
      <c r="K3755" s="11" t="str">
        <f>VLOOKUP(Table7[[#This Row],[CID]],ALY,2,FALSE)</f>
        <v>Additional Detail &amp; Evidence</v>
      </c>
    </row>
    <row r="3756" spans="1:11" x14ac:dyDescent="0.2">
      <c r="A3756" s="8" t="str">
        <f>Table7[[#This Row],[Test No.]]&amp;Table7[[#This Row],[Section]]&amp;Table7[[#This Row],[Q. No.]]</f>
        <v>R3E5</v>
      </c>
      <c r="B3756" s="8"/>
      <c r="C3756" s="15" t="s">
        <v>316</v>
      </c>
      <c r="D3756" s="6">
        <v>5</v>
      </c>
      <c r="E3756" s="12" t="s">
        <v>31</v>
      </c>
      <c r="F3756" s="14">
        <v>1</v>
      </c>
      <c r="G3756" s="14" t="s">
        <v>59</v>
      </c>
      <c r="H3756" s="14">
        <v>1</v>
      </c>
      <c r="I3756" s="14" t="s">
        <v>37</v>
      </c>
      <c r="J3756" s="12" t="s">
        <v>387</v>
      </c>
      <c r="K3756" s="11" t="str">
        <f>VLOOKUP(Table7[[#This Row],[CID]],ALY,2,FALSE)</f>
        <v>Commas</v>
      </c>
    </row>
    <row r="3757" spans="1:11" x14ac:dyDescent="0.2">
      <c r="A3757" s="8" t="str">
        <f>Table7[[#This Row],[Test No.]]&amp;Table7[[#This Row],[Section]]&amp;Table7[[#This Row],[Q. No.]]</f>
        <v>R3E6</v>
      </c>
      <c r="B3757" s="8"/>
      <c r="C3757" s="15" t="s">
        <v>316</v>
      </c>
      <c r="D3757" s="6">
        <v>6</v>
      </c>
      <c r="E3757" s="12" t="s">
        <v>31</v>
      </c>
      <c r="F3757" s="14">
        <v>1</v>
      </c>
      <c r="G3757" s="14" t="s">
        <v>59</v>
      </c>
      <c r="H3757" s="14">
        <v>1</v>
      </c>
      <c r="I3757" s="14" t="s">
        <v>37</v>
      </c>
      <c r="J3757" s="12" t="s">
        <v>387</v>
      </c>
      <c r="K3757" s="11" t="str">
        <f>VLOOKUP(Table7[[#This Row],[CID]],ALY,2,FALSE)</f>
        <v>Commas</v>
      </c>
    </row>
    <row r="3758" spans="1:11" x14ac:dyDescent="0.2">
      <c r="A3758" s="8" t="str">
        <f>Table7[[#This Row],[Test No.]]&amp;Table7[[#This Row],[Section]]&amp;Table7[[#This Row],[Q. No.]]</f>
        <v>R3E7</v>
      </c>
      <c r="B3758" s="8"/>
      <c r="C3758" s="15" t="s">
        <v>316</v>
      </c>
      <c r="D3758" s="6">
        <v>7</v>
      </c>
      <c r="E3758" s="12" t="s">
        <v>31</v>
      </c>
      <c r="F3758" s="14">
        <v>2</v>
      </c>
      <c r="G3758" s="13" t="s">
        <v>57</v>
      </c>
      <c r="H3758" s="10">
        <v>6</v>
      </c>
      <c r="I3758" s="13" t="s">
        <v>42</v>
      </c>
      <c r="J3758" s="12" t="s">
        <v>523</v>
      </c>
      <c r="K3758" s="11" t="str">
        <f>VLOOKUP(Table7[[#This Row],[CID]],ALY,2,FALSE)</f>
        <v>Avoiding Ambiguity &amp; Redundancy</v>
      </c>
    </row>
    <row r="3759" spans="1:11" x14ac:dyDescent="0.2">
      <c r="A3759" s="8" t="str">
        <f>Table7[[#This Row],[Test No.]]&amp;Table7[[#This Row],[Section]]&amp;Table7[[#This Row],[Q. No.]]</f>
        <v>R3E8</v>
      </c>
      <c r="B3759" s="8"/>
      <c r="C3759" s="15" t="s">
        <v>316</v>
      </c>
      <c r="D3759" s="6">
        <v>8</v>
      </c>
      <c r="E3759" s="12" t="s">
        <v>31</v>
      </c>
      <c r="F3759" s="14">
        <v>1</v>
      </c>
      <c r="G3759" s="14" t="s">
        <v>59</v>
      </c>
      <c r="H3759" s="10">
        <v>3</v>
      </c>
      <c r="I3759" s="13" t="s">
        <v>39</v>
      </c>
      <c r="J3759" s="12" t="s">
        <v>400</v>
      </c>
      <c r="K3759" s="11" t="str">
        <f>VLOOKUP(Table7[[#This Row],[CID]],ALY,2,FALSE)</f>
        <v>Run-On Sentence</v>
      </c>
    </row>
    <row r="3760" spans="1:11" x14ac:dyDescent="0.2">
      <c r="A3760" s="8" t="str">
        <f>Table7[[#This Row],[Test No.]]&amp;Table7[[#This Row],[Section]]&amp;Table7[[#This Row],[Q. No.]]</f>
        <v>R3E9</v>
      </c>
      <c r="B3760" s="8"/>
      <c r="C3760" s="15" t="s">
        <v>316</v>
      </c>
      <c r="D3760" s="6">
        <v>9</v>
      </c>
      <c r="E3760" s="12" t="s">
        <v>31</v>
      </c>
      <c r="F3760" s="14">
        <v>2</v>
      </c>
      <c r="G3760" s="13" t="s">
        <v>57</v>
      </c>
      <c r="H3760" s="10">
        <v>4</v>
      </c>
      <c r="I3760" s="13" t="s">
        <v>40</v>
      </c>
      <c r="J3760" s="12" t="s">
        <v>514</v>
      </c>
      <c r="K3760" s="11" t="str">
        <f>VLOOKUP(Table7[[#This Row],[CID]],ALY,2,FALSE)</f>
        <v>Relation to Paragraph/Essay</v>
      </c>
    </row>
    <row r="3761" spans="1:11" x14ac:dyDescent="0.2">
      <c r="A3761" s="8" t="str">
        <f>Table7[[#This Row],[Test No.]]&amp;Table7[[#This Row],[Section]]&amp;Table7[[#This Row],[Q. No.]]</f>
        <v>R3E10</v>
      </c>
      <c r="B3761" s="8"/>
      <c r="C3761" s="15" t="s">
        <v>316</v>
      </c>
      <c r="D3761" s="6">
        <v>10</v>
      </c>
      <c r="E3761" s="12" t="s">
        <v>31</v>
      </c>
      <c r="F3761" s="14">
        <v>1</v>
      </c>
      <c r="G3761" s="14" t="s">
        <v>59</v>
      </c>
      <c r="H3761" s="10">
        <v>2</v>
      </c>
      <c r="I3761" s="13" t="s">
        <v>38</v>
      </c>
      <c r="J3761" s="12" t="s">
        <v>398</v>
      </c>
      <c r="K3761" s="11" t="str">
        <f>VLOOKUP(Table7[[#This Row],[CID]],ALY,2,FALSE)</f>
        <v>Idioms</v>
      </c>
    </row>
    <row r="3762" spans="1:11" x14ac:dyDescent="0.2">
      <c r="A3762" s="8" t="str">
        <f>Table7[[#This Row],[Test No.]]&amp;Table7[[#This Row],[Section]]&amp;Table7[[#This Row],[Q. No.]]</f>
        <v>R3E11</v>
      </c>
      <c r="B3762" s="8"/>
      <c r="C3762" s="15" t="s">
        <v>316</v>
      </c>
      <c r="D3762" s="6">
        <v>11</v>
      </c>
      <c r="E3762" s="12" t="s">
        <v>31</v>
      </c>
      <c r="F3762" s="14">
        <v>2</v>
      </c>
      <c r="G3762" s="13" t="s">
        <v>57</v>
      </c>
      <c r="H3762" s="10">
        <v>5</v>
      </c>
      <c r="I3762" s="13" t="s">
        <v>41</v>
      </c>
      <c r="J3762" s="12" t="s">
        <v>518</v>
      </c>
      <c r="K3762" s="11" t="str">
        <f>VLOOKUP(Table7[[#This Row],[CID]],ALY,2,FALSE)</f>
        <v>Unity &amp; Coherence</v>
      </c>
    </row>
    <row r="3763" spans="1:11" x14ac:dyDescent="0.2">
      <c r="A3763" s="8" t="str">
        <f>Table7[[#This Row],[Test No.]]&amp;Table7[[#This Row],[Section]]&amp;Table7[[#This Row],[Q. No.]]</f>
        <v>R3E12</v>
      </c>
      <c r="B3763" s="8"/>
      <c r="C3763" s="15" t="s">
        <v>316</v>
      </c>
      <c r="D3763" s="6">
        <v>12</v>
      </c>
      <c r="E3763" s="12" t="s">
        <v>31</v>
      </c>
      <c r="F3763" s="14">
        <v>2</v>
      </c>
      <c r="G3763" s="13" t="s">
        <v>57</v>
      </c>
      <c r="H3763" s="10">
        <v>4</v>
      </c>
      <c r="I3763" s="13" t="s">
        <v>40</v>
      </c>
      <c r="J3763" s="12" t="s">
        <v>514</v>
      </c>
      <c r="K3763" s="11" t="str">
        <f>VLOOKUP(Table7[[#This Row],[CID]],ALY,2,FALSE)</f>
        <v>Relation to Paragraph/Essay</v>
      </c>
    </row>
    <row r="3764" spans="1:11" x14ac:dyDescent="0.2">
      <c r="A3764" s="8" t="str">
        <f>Table7[[#This Row],[Test No.]]&amp;Table7[[#This Row],[Section]]&amp;Table7[[#This Row],[Q. No.]]</f>
        <v>R3E13</v>
      </c>
      <c r="B3764" s="8"/>
      <c r="C3764" s="15" t="s">
        <v>316</v>
      </c>
      <c r="D3764" s="6">
        <v>13</v>
      </c>
      <c r="E3764" s="12" t="s">
        <v>31</v>
      </c>
      <c r="F3764" s="14">
        <v>1</v>
      </c>
      <c r="G3764" s="14" t="s">
        <v>59</v>
      </c>
      <c r="H3764" s="10">
        <v>3</v>
      </c>
      <c r="I3764" s="13" t="s">
        <v>39</v>
      </c>
      <c r="J3764" s="12" t="s">
        <v>401</v>
      </c>
      <c r="K3764" s="11" t="str">
        <f>VLOOKUP(Table7[[#This Row],[CID]],ALY,2,FALSE)</f>
        <v>Parallel Construction</v>
      </c>
    </row>
    <row r="3765" spans="1:11" x14ac:dyDescent="0.2">
      <c r="A3765" s="8" t="str">
        <f>Table7[[#This Row],[Test No.]]&amp;Table7[[#This Row],[Section]]&amp;Table7[[#This Row],[Q. No.]]</f>
        <v>R3E14</v>
      </c>
      <c r="B3765" s="8"/>
      <c r="C3765" s="15" t="s">
        <v>316</v>
      </c>
      <c r="D3765" s="6">
        <v>14</v>
      </c>
      <c r="E3765" s="12" t="s">
        <v>31</v>
      </c>
      <c r="F3765" s="14">
        <v>1</v>
      </c>
      <c r="G3765" s="14" t="s">
        <v>59</v>
      </c>
      <c r="H3765" s="14">
        <v>1</v>
      </c>
      <c r="I3765" s="14" t="s">
        <v>37</v>
      </c>
      <c r="J3765" s="12" t="s">
        <v>388</v>
      </c>
      <c r="K3765" s="11" t="str">
        <f>VLOOKUP(Table7[[#This Row],[CID]],ALY,2,FALSE)</f>
        <v>Apostrophes</v>
      </c>
    </row>
    <row r="3766" spans="1:11" x14ac:dyDescent="0.2">
      <c r="A3766" s="8" t="str">
        <f>Table7[[#This Row],[Test No.]]&amp;Table7[[#This Row],[Section]]&amp;Table7[[#This Row],[Q. No.]]</f>
        <v>R3E15</v>
      </c>
      <c r="B3766" s="8"/>
      <c r="C3766" s="15" t="s">
        <v>316</v>
      </c>
      <c r="D3766" s="6">
        <v>15</v>
      </c>
      <c r="E3766" s="12" t="s">
        <v>31</v>
      </c>
      <c r="F3766" s="14">
        <v>2</v>
      </c>
      <c r="G3766" s="13" t="s">
        <v>57</v>
      </c>
      <c r="H3766" s="10">
        <v>5</v>
      </c>
      <c r="I3766" s="13" t="s">
        <v>41</v>
      </c>
      <c r="J3766" s="12" t="s">
        <v>519</v>
      </c>
      <c r="K3766" s="11" t="str">
        <f>VLOOKUP(Table7[[#This Row],[CID]],ALY,2,FALSE)</f>
        <v>Opening/Transitional/Closing</v>
      </c>
    </row>
    <row r="3767" spans="1:11" x14ac:dyDescent="0.2">
      <c r="A3767" s="8" t="str">
        <f>Table7[[#This Row],[Test No.]]&amp;Table7[[#This Row],[Section]]&amp;Table7[[#This Row],[Q. No.]]</f>
        <v>R3E16</v>
      </c>
      <c r="B3767" s="8"/>
      <c r="C3767" s="15" t="s">
        <v>316</v>
      </c>
      <c r="D3767" s="6">
        <v>16</v>
      </c>
      <c r="E3767" s="12" t="s">
        <v>31</v>
      </c>
      <c r="F3767" s="14">
        <v>1</v>
      </c>
      <c r="G3767" s="14" t="s">
        <v>59</v>
      </c>
      <c r="H3767" s="10">
        <v>2</v>
      </c>
      <c r="I3767" s="13" t="s">
        <v>38</v>
      </c>
      <c r="J3767" s="12" t="s">
        <v>398</v>
      </c>
      <c r="K3767" s="11" t="str">
        <f>VLOOKUP(Table7[[#This Row],[CID]],ALY,2,FALSE)</f>
        <v>Idioms</v>
      </c>
    </row>
    <row r="3768" spans="1:11" x14ac:dyDescent="0.2">
      <c r="A3768" s="8" t="str">
        <f>Table7[[#This Row],[Test No.]]&amp;Table7[[#This Row],[Section]]&amp;Table7[[#This Row],[Q. No.]]</f>
        <v>R3E17</v>
      </c>
      <c r="B3768" s="8"/>
      <c r="C3768" s="15" t="s">
        <v>316</v>
      </c>
      <c r="D3768" s="6">
        <v>17</v>
      </c>
      <c r="E3768" s="12" t="s">
        <v>31</v>
      </c>
      <c r="F3768" s="14">
        <v>2</v>
      </c>
      <c r="G3768" s="13" t="s">
        <v>57</v>
      </c>
      <c r="H3768" s="10">
        <v>4</v>
      </c>
      <c r="I3768" s="13" t="s">
        <v>40</v>
      </c>
      <c r="J3768" s="12" t="s">
        <v>514</v>
      </c>
      <c r="K3768" s="11" t="str">
        <f>VLOOKUP(Table7[[#This Row],[CID]],ALY,2,FALSE)</f>
        <v>Relation to Paragraph/Essay</v>
      </c>
    </row>
    <row r="3769" spans="1:11" x14ac:dyDescent="0.2">
      <c r="A3769" s="8" t="str">
        <f>Table7[[#This Row],[Test No.]]&amp;Table7[[#This Row],[Section]]&amp;Table7[[#This Row],[Q. No.]]</f>
        <v>R3E18</v>
      </c>
      <c r="B3769" s="8"/>
      <c r="C3769" s="15" t="s">
        <v>316</v>
      </c>
      <c r="D3769" s="6">
        <v>18</v>
      </c>
      <c r="E3769" s="12" t="s">
        <v>31</v>
      </c>
      <c r="F3769" s="14">
        <v>1</v>
      </c>
      <c r="G3769" s="14" t="s">
        <v>59</v>
      </c>
      <c r="H3769" s="10">
        <v>2</v>
      </c>
      <c r="I3769" s="13" t="s">
        <v>38</v>
      </c>
      <c r="J3769" s="12" t="s">
        <v>394</v>
      </c>
      <c r="K3769" s="11" t="str">
        <f>VLOOKUP(Table7[[#This Row],[CID]],ALY,2,FALSE)</f>
        <v>Pronouns</v>
      </c>
    </row>
    <row r="3770" spans="1:11" x14ac:dyDescent="0.2">
      <c r="A3770" s="8" t="str">
        <f>Table7[[#This Row],[Test No.]]&amp;Table7[[#This Row],[Section]]&amp;Table7[[#This Row],[Q. No.]]</f>
        <v>R3E19</v>
      </c>
      <c r="B3770" s="8"/>
      <c r="C3770" s="15" t="s">
        <v>316</v>
      </c>
      <c r="D3770" s="6">
        <v>19</v>
      </c>
      <c r="E3770" s="12" t="s">
        <v>31</v>
      </c>
      <c r="F3770" s="14">
        <v>2</v>
      </c>
      <c r="G3770" s="13" t="s">
        <v>57</v>
      </c>
      <c r="H3770" s="10">
        <v>6</v>
      </c>
      <c r="I3770" s="13" t="s">
        <v>42</v>
      </c>
      <c r="J3770" s="12" t="s">
        <v>522</v>
      </c>
      <c r="K3770" s="11" t="str">
        <f>VLOOKUP(Table7[[#This Row],[CID]],ALY,2,FALSE)</f>
        <v>Effectiveness</v>
      </c>
    </row>
    <row r="3771" spans="1:11" x14ac:dyDescent="0.2">
      <c r="A3771" s="8" t="str">
        <f>Table7[[#This Row],[Test No.]]&amp;Table7[[#This Row],[Section]]&amp;Table7[[#This Row],[Q. No.]]</f>
        <v>R3E20</v>
      </c>
      <c r="B3771" s="8"/>
      <c r="C3771" s="15" t="s">
        <v>316</v>
      </c>
      <c r="D3771" s="6">
        <v>20</v>
      </c>
      <c r="E3771" s="12" t="s">
        <v>31</v>
      </c>
      <c r="F3771" s="14">
        <v>1</v>
      </c>
      <c r="G3771" s="14" t="s">
        <v>59</v>
      </c>
      <c r="H3771" s="14">
        <v>1</v>
      </c>
      <c r="I3771" s="14" t="s">
        <v>37</v>
      </c>
      <c r="J3771" s="12" t="s">
        <v>388</v>
      </c>
      <c r="K3771" s="11" t="str">
        <f>VLOOKUP(Table7[[#This Row],[CID]],ALY,2,FALSE)</f>
        <v>Apostrophes</v>
      </c>
    </row>
    <row r="3772" spans="1:11" x14ac:dyDescent="0.2">
      <c r="A3772" s="8" t="str">
        <f>Table7[[#This Row],[Test No.]]&amp;Table7[[#This Row],[Section]]&amp;Table7[[#This Row],[Q. No.]]</f>
        <v>R3E21</v>
      </c>
      <c r="B3772" s="8"/>
      <c r="C3772" s="15" t="s">
        <v>316</v>
      </c>
      <c r="D3772" s="6">
        <v>21</v>
      </c>
      <c r="E3772" s="12" t="s">
        <v>31</v>
      </c>
      <c r="F3772" s="14">
        <v>1</v>
      </c>
      <c r="G3772" s="14" t="s">
        <v>59</v>
      </c>
      <c r="H3772" s="10">
        <v>3</v>
      </c>
      <c r="I3772" s="13" t="s">
        <v>39</v>
      </c>
      <c r="J3772" s="12" t="s">
        <v>402</v>
      </c>
      <c r="K3772" s="11" t="str">
        <f>VLOOKUP(Table7[[#This Row],[CID]],ALY,2,FALSE)</f>
        <v>Faulty Modifier</v>
      </c>
    </row>
    <row r="3773" spans="1:11" x14ac:dyDescent="0.2">
      <c r="A3773" s="8" t="str">
        <f>Table7[[#This Row],[Test No.]]&amp;Table7[[#This Row],[Section]]&amp;Table7[[#This Row],[Q. No.]]</f>
        <v>R3E22</v>
      </c>
      <c r="B3773" s="8"/>
      <c r="C3773" s="15" t="s">
        <v>316</v>
      </c>
      <c r="D3773" s="6">
        <v>22</v>
      </c>
      <c r="E3773" s="12" t="s">
        <v>31</v>
      </c>
      <c r="F3773" s="14">
        <v>1</v>
      </c>
      <c r="G3773" s="14" t="s">
        <v>59</v>
      </c>
      <c r="H3773" s="10">
        <v>2</v>
      </c>
      <c r="I3773" s="13" t="s">
        <v>38</v>
      </c>
      <c r="J3773" s="12" t="s">
        <v>397</v>
      </c>
      <c r="K3773" s="11" t="str">
        <f>VLOOKUP(Table7[[#This Row],[CID]],ALY,2,FALSE)</f>
        <v>Word Choice</v>
      </c>
    </row>
    <row r="3774" spans="1:11" x14ac:dyDescent="0.2">
      <c r="A3774" s="8" t="str">
        <f>Table7[[#This Row],[Test No.]]&amp;Table7[[#This Row],[Section]]&amp;Table7[[#This Row],[Q. No.]]</f>
        <v>R3E23</v>
      </c>
      <c r="B3774" s="8"/>
      <c r="C3774" s="15" t="s">
        <v>316</v>
      </c>
      <c r="D3774" s="6">
        <v>23</v>
      </c>
      <c r="E3774" s="12" t="s">
        <v>31</v>
      </c>
      <c r="F3774" s="14">
        <v>1</v>
      </c>
      <c r="G3774" s="14" t="s">
        <v>59</v>
      </c>
      <c r="H3774" s="10">
        <v>2</v>
      </c>
      <c r="I3774" s="13" t="s">
        <v>38</v>
      </c>
      <c r="J3774" s="12" t="s">
        <v>395</v>
      </c>
      <c r="K3774" s="11" t="str">
        <f>VLOOKUP(Table7[[#This Row],[CID]],ALY,2,FALSE)</f>
        <v>Verb Forms/Tense Agreement</v>
      </c>
    </row>
    <row r="3775" spans="1:11" x14ac:dyDescent="0.2">
      <c r="A3775" s="8" t="str">
        <f>Table7[[#This Row],[Test No.]]&amp;Table7[[#This Row],[Section]]&amp;Table7[[#This Row],[Q. No.]]</f>
        <v>R3E24</v>
      </c>
      <c r="B3775" s="8"/>
      <c r="C3775" s="15" t="s">
        <v>316</v>
      </c>
      <c r="D3775" s="6">
        <v>24</v>
      </c>
      <c r="E3775" s="12" t="s">
        <v>31</v>
      </c>
      <c r="F3775" s="14">
        <v>2</v>
      </c>
      <c r="G3775" s="13" t="s">
        <v>57</v>
      </c>
      <c r="H3775" s="10">
        <v>6</v>
      </c>
      <c r="I3775" s="13" t="s">
        <v>42</v>
      </c>
      <c r="J3775" s="12" t="s">
        <v>523</v>
      </c>
      <c r="K3775" s="11" t="str">
        <f>VLOOKUP(Table7[[#This Row],[CID]],ALY,2,FALSE)</f>
        <v>Avoiding Ambiguity &amp; Redundancy</v>
      </c>
    </row>
    <row r="3776" spans="1:11" x14ac:dyDescent="0.2">
      <c r="A3776" s="8" t="str">
        <f>Table7[[#This Row],[Test No.]]&amp;Table7[[#This Row],[Section]]&amp;Table7[[#This Row],[Q. No.]]</f>
        <v>R3E25</v>
      </c>
      <c r="B3776" s="8"/>
      <c r="C3776" s="15" t="s">
        <v>316</v>
      </c>
      <c r="D3776" s="6">
        <v>25</v>
      </c>
      <c r="E3776" s="12" t="s">
        <v>31</v>
      </c>
      <c r="F3776" s="14">
        <v>2</v>
      </c>
      <c r="G3776" s="13" t="s">
        <v>57</v>
      </c>
      <c r="H3776" s="10">
        <v>4</v>
      </c>
      <c r="I3776" s="13" t="s">
        <v>40</v>
      </c>
      <c r="J3776" s="12" t="s">
        <v>516</v>
      </c>
      <c r="K3776" s="11" t="str">
        <f>VLOOKUP(Table7[[#This Row],[CID]],ALY,2,FALSE)</f>
        <v>Transitions &amp; Topic Sentences</v>
      </c>
    </row>
    <row r="3777" spans="1:11" x14ac:dyDescent="0.2">
      <c r="A3777" s="8" t="str">
        <f>Table7[[#This Row],[Test No.]]&amp;Table7[[#This Row],[Section]]&amp;Table7[[#This Row],[Q. No.]]</f>
        <v>R3E26</v>
      </c>
      <c r="B3777" s="8"/>
      <c r="C3777" s="15" t="s">
        <v>316</v>
      </c>
      <c r="D3777" s="6">
        <v>26</v>
      </c>
      <c r="E3777" s="12" t="s">
        <v>31</v>
      </c>
      <c r="F3777" s="14">
        <v>1</v>
      </c>
      <c r="G3777" s="14" t="s">
        <v>59</v>
      </c>
      <c r="H3777" s="10">
        <v>2</v>
      </c>
      <c r="I3777" s="13" t="s">
        <v>38</v>
      </c>
      <c r="J3777" s="12" t="s">
        <v>394</v>
      </c>
      <c r="K3777" s="11" t="str">
        <f>VLOOKUP(Table7[[#This Row],[CID]],ALY,2,FALSE)</f>
        <v>Pronouns</v>
      </c>
    </row>
    <row r="3778" spans="1:11" x14ac:dyDescent="0.2">
      <c r="A3778" s="8" t="str">
        <f>Table7[[#This Row],[Test No.]]&amp;Table7[[#This Row],[Section]]&amp;Table7[[#This Row],[Q. No.]]</f>
        <v>R3E27</v>
      </c>
      <c r="B3778" s="8"/>
      <c r="C3778" s="15" t="s">
        <v>316</v>
      </c>
      <c r="D3778" s="6">
        <v>27</v>
      </c>
      <c r="E3778" s="12" t="s">
        <v>31</v>
      </c>
      <c r="F3778" s="14">
        <v>1</v>
      </c>
      <c r="G3778" s="14" t="s">
        <v>59</v>
      </c>
      <c r="H3778" s="10">
        <v>3</v>
      </c>
      <c r="I3778" s="13" t="s">
        <v>39</v>
      </c>
      <c r="J3778" s="12" t="s">
        <v>399</v>
      </c>
      <c r="K3778" s="11" t="str">
        <f>VLOOKUP(Table7[[#This Row],[CID]],ALY,2,FALSE)</f>
        <v>Sentence Fragment</v>
      </c>
    </row>
    <row r="3779" spans="1:11" x14ac:dyDescent="0.2">
      <c r="A3779" s="8" t="str">
        <f>Table7[[#This Row],[Test No.]]&amp;Table7[[#This Row],[Section]]&amp;Table7[[#This Row],[Q. No.]]</f>
        <v>R3E28</v>
      </c>
      <c r="B3779" s="8"/>
      <c r="C3779" s="15" t="s">
        <v>316</v>
      </c>
      <c r="D3779" s="6">
        <v>28</v>
      </c>
      <c r="E3779" s="12" t="s">
        <v>31</v>
      </c>
      <c r="F3779" s="14">
        <v>2</v>
      </c>
      <c r="G3779" s="13" t="s">
        <v>57</v>
      </c>
      <c r="H3779" s="10">
        <v>5</v>
      </c>
      <c r="I3779" s="13" t="s">
        <v>41</v>
      </c>
      <c r="J3779" s="12" t="s">
        <v>518</v>
      </c>
      <c r="K3779" s="11" t="str">
        <f>VLOOKUP(Table7[[#This Row],[CID]],ALY,2,FALSE)</f>
        <v>Unity &amp; Coherence</v>
      </c>
    </row>
    <row r="3780" spans="1:11" x14ac:dyDescent="0.2">
      <c r="A3780" s="8" t="str">
        <f>Table7[[#This Row],[Test No.]]&amp;Table7[[#This Row],[Section]]&amp;Table7[[#This Row],[Q. No.]]</f>
        <v>R3E29</v>
      </c>
      <c r="B3780" s="8"/>
      <c r="C3780" s="15" t="s">
        <v>316</v>
      </c>
      <c r="D3780" s="6">
        <v>29</v>
      </c>
      <c r="E3780" s="12" t="s">
        <v>31</v>
      </c>
      <c r="F3780" s="14">
        <v>1</v>
      </c>
      <c r="G3780" s="14" t="s">
        <v>59</v>
      </c>
      <c r="H3780" s="10">
        <v>2</v>
      </c>
      <c r="I3780" s="13" t="s">
        <v>38</v>
      </c>
      <c r="J3780" s="12" t="s">
        <v>394</v>
      </c>
      <c r="K3780" s="11" t="str">
        <f>VLOOKUP(Table7[[#This Row],[CID]],ALY,2,FALSE)</f>
        <v>Pronouns</v>
      </c>
    </row>
    <row r="3781" spans="1:11" x14ac:dyDescent="0.2">
      <c r="A3781" s="8" t="str">
        <f>Table7[[#This Row],[Test No.]]&amp;Table7[[#This Row],[Section]]&amp;Table7[[#This Row],[Q. No.]]</f>
        <v>R3E30</v>
      </c>
      <c r="B3781" s="8"/>
      <c r="C3781" s="15" t="s">
        <v>316</v>
      </c>
      <c r="D3781" s="6">
        <v>30</v>
      </c>
      <c r="E3781" s="12" t="s">
        <v>31</v>
      </c>
      <c r="F3781" s="14">
        <v>1</v>
      </c>
      <c r="G3781" s="14" t="s">
        <v>59</v>
      </c>
      <c r="H3781" s="14">
        <v>1</v>
      </c>
      <c r="I3781" s="14" t="s">
        <v>37</v>
      </c>
      <c r="J3781" s="12" t="s">
        <v>387</v>
      </c>
      <c r="K3781" s="11" t="str">
        <f>VLOOKUP(Table7[[#This Row],[CID]],ALY,2,FALSE)</f>
        <v>Commas</v>
      </c>
    </row>
    <row r="3782" spans="1:11" x14ac:dyDescent="0.2">
      <c r="A3782" s="8" t="str">
        <f>Table7[[#This Row],[Test No.]]&amp;Table7[[#This Row],[Section]]&amp;Table7[[#This Row],[Q. No.]]</f>
        <v>R3E31</v>
      </c>
      <c r="B3782" s="8"/>
      <c r="C3782" s="15" t="s">
        <v>316</v>
      </c>
      <c r="D3782" s="6">
        <v>31</v>
      </c>
      <c r="E3782" s="12" t="s">
        <v>31</v>
      </c>
      <c r="F3782" s="14">
        <v>1</v>
      </c>
      <c r="G3782" s="14" t="s">
        <v>59</v>
      </c>
      <c r="H3782" s="14">
        <v>1</v>
      </c>
      <c r="I3782" s="14" t="s">
        <v>37</v>
      </c>
      <c r="J3782" s="12" t="s">
        <v>387</v>
      </c>
      <c r="K3782" s="11" t="str">
        <f>VLOOKUP(Table7[[#This Row],[CID]],ALY,2,FALSE)</f>
        <v>Commas</v>
      </c>
    </row>
    <row r="3783" spans="1:11" x14ac:dyDescent="0.2">
      <c r="A3783" s="8" t="str">
        <f>Table7[[#This Row],[Test No.]]&amp;Table7[[#This Row],[Section]]&amp;Table7[[#This Row],[Q. No.]]</f>
        <v>R3E32</v>
      </c>
      <c r="B3783" s="8"/>
      <c r="C3783" s="15" t="s">
        <v>316</v>
      </c>
      <c r="D3783" s="6">
        <v>32</v>
      </c>
      <c r="E3783" s="12" t="s">
        <v>31</v>
      </c>
      <c r="F3783" s="14">
        <v>1</v>
      </c>
      <c r="G3783" s="14" t="s">
        <v>59</v>
      </c>
      <c r="H3783" s="10">
        <v>2</v>
      </c>
      <c r="I3783" s="13" t="s">
        <v>38</v>
      </c>
      <c r="J3783" s="12" t="s">
        <v>397</v>
      </c>
      <c r="K3783" s="11" t="str">
        <f>VLOOKUP(Table7[[#This Row],[CID]],ALY,2,FALSE)</f>
        <v>Word Choice</v>
      </c>
    </row>
    <row r="3784" spans="1:11" x14ac:dyDescent="0.2">
      <c r="A3784" s="8" t="str">
        <f>Table7[[#This Row],[Test No.]]&amp;Table7[[#This Row],[Section]]&amp;Table7[[#This Row],[Q. No.]]</f>
        <v>R3E33</v>
      </c>
      <c r="B3784" s="8"/>
      <c r="C3784" s="15" t="s">
        <v>316</v>
      </c>
      <c r="D3784" s="6">
        <v>33</v>
      </c>
      <c r="E3784" s="12" t="s">
        <v>31</v>
      </c>
      <c r="F3784" s="14">
        <v>2</v>
      </c>
      <c r="G3784" s="13" t="s">
        <v>57</v>
      </c>
      <c r="H3784" s="10">
        <v>4</v>
      </c>
      <c r="I3784" s="13" t="s">
        <v>40</v>
      </c>
      <c r="J3784" s="12" t="s">
        <v>514</v>
      </c>
      <c r="K3784" s="11" t="str">
        <f>VLOOKUP(Table7[[#This Row],[CID]],ALY,2,FALSE)</f>
        <v>Relation to Paragraph/Essay</v>
      </c>
    </row>
    <row r="3785" spans="1:11" x14ac:dyDescent="0.2">
      <c r="A3785" s="8" t="str">
        <f>Table7[[#This Row],[Test No.]]&amp;Table7[[#This Row],[Section]]&amp;Table7[[#This Row],[Q. No.]]</f>
        <v>R3E34</v>
      </c>
      <c r="B3785" s="8"/>
      <c r="C3785" s="15" t="s">
        <v>316</v>
      </c>
      <c r="D3785" s="6">
        <v>34</v>
      </c>
      <c r="E3785" s="12" t="s">
        <v>31</v>
      </c>
      <c r="F3785" s="14">
        <v>2</v>
      </c>
      <c r="G3785" s="13" t="s">
        <v>57</v>
      </c>
      <c r="H3785" s="10">
        <v>6</v>
      </c>
      <c r="I3785" s="13" t="s">
        <v>42</v>
      </c>
      <c r="J3785" s="12" t="s">
        <v>521</v>
      </c>
      <c r="K3785" s="11" t="str">
        <f>VLOOKUP(Table7[[#This Row],[CID]],ALY,2,FALSE)</f>
        <v>Word Choice</v>
      </c>
    </row>
    <row r="3786" spans="1:11" x14ac:dyDescent="0.2">
      <c r="A3786" s="8" t="str">
        <f>Table7[[#This Row],[Test No.]]&amp;Table7[[#This Row],[Section]]&amp;Table7[[#This Row],[Q. No.]]</f>
        <v>R3E35</v>
      </c>
      <c r="B3786" s="8"/>
      <c r="C3786" s="15" t="s">
        <v>316</v>
      </c>
      <c r="D3786" s="6">
        <v>35</v>
      </c>
      <c r="E3786" s="12" t="s">
        <v>31</v>
      </c>
      <c r="F3786" s="14">
        <v>2</v>
      </c>
      <c r="G3786" s="13" t="s">
        <v>57</v>
      </c>
      <c r="H3786" s="10">
        <v>6</v>
      </c>
      <c r="I3786" s="13" t="s">
        <v>42</v>
      </c>
      <c r="J3786" s="12" t="s">
        <v>523</v>
      </c>
      <c r="K3786" s="11" t="str">
        <f>VLOOKUP(Table7[[#This Row],[CID]],ALY,2,FALSE)</f>
        <v>Avoiding Ambiguity &amp; Redundancy</v>
      </c>
    </row>
    <row r="3787" spans="1:11" x14ac:dyDescent="0.2">
      <c r="A3787" s="8" t="str">
        <f>Table7[[#This Row],[Test No.]]&amp;Table7[[#This Row],[Section]]&amp;Table7[[#This Row],[Q. No.]]</f>
        <v>R3E36</v>
      </c>
      <c r="B3787" s="8"/>
      <c r="C3787" s="15" t="s">
        <v>316</v>
      </c>
      <c r="D3787" s="6">
        <v>36</v>
      </c>
      <c r="E3787" s="12" t="s">
        <v>31</v>
      </c>
      <c r="F3787" s="14">
        <v>2</v>
      </c>
      <c r="G3787" s="13" t="s">
        <v>57</v>
      </c>
      <c r="H3787" s="10">
        <v>4</v>
      </c>
      <c r="I3787" s="13" t="s">
        <v>40</v>
      </c>
      <c r="J3787" s="12" t="s">
        <v>512</v>
      </c>
      <c r="K3787" s="11" t="str">
        <f>VLOOKUP(Table7[[#This Row],[CID]],ALY,2,FALSE)</f>
        <v>Additional Detail &amp; Evidence</v>
      </c>
    </row>
    <row r="3788" spans="1:11" x14ac:dyDescent="0.2">
      <c r="A3788" s="8" t="str">
        <f>Table7[[#This Row],[Test No.]]&amp;Table7[[#This Row],[Section]]&amp;Table7[[#This Row],[Q. No.]]</f>
        <v>R3E37</v>
      </c>
      <c r="B3788" s="8"/>
      <c r="C3788" s="15" t="s">
        <v>316</v>
      </c>
      <c r="D3788" s="6">
        <v>37</v>
      </c>
      <c r="E3788" s="12" t="s">
        <v>31</v>
      </c>
      <c r="F3788" s="14">
        <v>2</v>
      </c>
      <c r="G3788" s="13" t="s">
        <v>57</v>
      </c>
      <c r="H3788" s="10">
        <v>4</v>
      </c>
      <c r="I3788" s="13" t="s">
        <v>40</v>
      </c>
      <c r="J3788" s="12" t="s">
        <v>516</v>
      </c>
      <c r="K3788" s="11" t="str">
        <f>VLOOKUP(Table7[[#This Row],[CID]],ALY,2,FALSE)</f>
        <v>Transitions &amp; Topic Sentences</v>
      </c>
    </row>
    <row r="3789" spans="1:11" x14ac:dyDescent="0.2">
      <c r="A3789" s="8" t="str">
        <f>Table7[[#This Row],[Test No.]]&amp;Table7[[#This Row],[Section]]&amp;Table7[[#This Row],[Q. No.]]</f>
        <v>R3E38</v>
      </c>
      <c r="B3789" s="8"/>
      <c r="C3789" s="15" t="s">
        <v>316</v>
      </c>
      <c r="D3789" s="6">
        <v>38</v>
      </c>
      <c r="E3789" s="12" t="s">
        <v>31</v>
      </c>
      <c r="F3789" s="14">
        <v>1</v>
      </c>
      <c r="G3789" s="14" t="s">
        <v>59</v>
      </c>
      <c r="H3789" s="14">
        <v>1</v>
      </c>
      <c r="I3789" s="14" t="s">
        <v>37</v>
      </c>
      <c r="J3789" s="12" t="s">
        <v>388</v>
      </c>
      <c r="K3789" s="11" t="str">
        <f>VLOOKUP(Table7[[#This Row],[CID]],ALY,2,FALSE)</f>
        <v>Apostrophes</v>
      </c>
    </row>
    <row r="3790" spans="1:11" x14ac:dyDescent="0.2">
      <c r="A3790" s="8" t="str">
        <f>Table7[[#This Row],[Test No.]]&amp;Table7[[#This Row],[Section]]&amp;Table7[[#This Row],[Q. No.]]</f>
        <v>R3E39</v>
      </c>
      <c r="B3790" s="8"/>
      <c r="C3790" s="15" t="s">
        <v>316</v>
      </c>
      <c r="D3790" s="6">
        <v>39</v>
      </c>
      <c r="E3790" s="12" t="s">
        <v>31</v>
      </c>
      <c r="F3790" s="14">
        <v>2</v>
      </c>
      <c r="G3790" s="13" t="s">
        <v>57</v>
      </c>
      <c r="H3790" s="10">
        <v>6</v>
      </c>
      <c r="I3790" s="13" t="s">
        <v>42</v>
      </c>
      <c r="J3790" s="12" t="s">
        <v>521</v>
      </c>
      <c r="K3790" s="11" t="str">
        <f>VLOOKUP(Table7[[#This Row],[CID]],ALY,2,FALSE)</f>
        <v>Word Choice</v>
      </c>
    </row>
    <row r="3791" spans="1:11" x14ac:dyDescent="0.2">
      <c r="A3791" s="8" t="str">
        <f>Table7[[#This Row],[Test No.]]&amp;Table7[[#This Row],[Section]]&amp;Table7[[#This Row],[Q. No.]]</f>
        <v>R3E40</v>
      </c>
      <c r="B3791" s="8"/>
      <c r="C3791" s="15" t="s">
        <v>316</v>
      </c>
      <c r="D3791" s="6">
        <v>40</v>
      </c>
      <c r="E3791" s="12" t="s">
        <v>31</v>
      </c>
      <c r="F3791" s="14">
        <v>1</v>
      </c>
      <c r="G3791" s="14" t="s">
        <v>59</v>
      </c>
      <c r="H3791" s="14">
        <v>1</v>
      </c>
      <c r="I3791" s="14" t="s">
        <v>37</v>
      </c>
      <c r="J3791" s="12" t="s">
        <v>387</v>
      </c>
      <c r="K3791" s="11" t="str">
        <f>VLOOKUP(Table7[[#This Row],[CID]],ALY,2,FALSE)</f>
        <v>Commas</v>
      </c>
    </row>
    <row r="3792" spans="1:11" x14ac:dyDescent="0.2">
      <c r="A3792" s="8" t="str">
        <f>Table7[[#This Row],[Test No.]]&amp;Table7[[#This Row],[Section]]&amp;Table7[[#This Row],[Q. No.]]</f>
        <v>R3E41</v>
      </c>
      <c r="B3792" s="8"/>
      <c r="C3792" s="15" t="s">
        <v>316</v>
      </c>
      <c r="D3792" s="6">
        <v>41</v>
      </c>
      <c r="E3792" s="12" t="s">
        <v>31</v>
      </c>
      <c r="F3792" s="14">
        <v>1</v>
      </c>
      <c r="G3792" s="14" t="s">
        <v>59</v>
      </c>
      <c r="H3792" s="10">
        <v>3</v>
      </c>
      <c r="I3792" s="13" t="s">
        <v>39</v>
      </c>
      <c r="J3792" s="12" t="s">
        <v>402</v>
      </c>
      <c r="K3792" s="11" t="str">
        <f>VLOOKUP(Table7[[#This Row],[CID]],ALY,2,FALSE)</f>
        <v>Faulty Modifier</v>
      </c>
    </row>
    <row r="3793" spans="1:11" x14ac:dyDescent="0.2">
      <c r="A3793" s="8" t="str">
        <f>Table7[[#This Row],[Test No.]]&amp;Table7[[#This Row],[Section]]&amp;Table7[[#This Row],[Q. No.]]</f>
        <v>R3E42</v>
      </c>
      <c r="B3793" s="8"/>
      <c r="C3793" s="15" t="s">
        <v>316</v>
      </c>
      <c r="D3793" s="6">
        <v>42</v>
      </c>
      <c r="E3793" s="12" t="s">
        <v>31</v>
      </c>
      <c r="F3793" s="14">
        <v>1</v>
      </c>
      <c r="G3793" s="14" t="s">
        <v>59</v>
      </c>
      <c r="H3793" s="14">
        <v>1</v>
      </c>
      <c r="I3793" s="14" t="s">
        <v>37</v>
      </c>
      <c r="J3793" s="12" t="s">
        <v>387</v>
      </c>
      <c r="K3793" s="11" t="str">
        <f>VLOOKUP(Table7[[#This Row],[CID]],ALY,2,FALSE)</f>
        <v>Commas</v>
      </c>
    </row>
    <row r="3794" spans="1:11" x14ac:dyDescent="0.2">
      <c r="A3794" s="8" t="str">
        <f>Table7[[#This Row],[Test No.]]&amp;Table7[[#This Row],[Section]]&amp;Table7[[#This Row],[Q. No.]]</f>
        <v>R3E43</v>
      </c>
      <c r="B3794" s="8"/>
      <c r="C3794" s="15" t="s">
        <v>316</v>
      </c>
      <c r="D3794" s="6">
        <v>43</v>
      </c>
      <c r="E3794" s="12" t="s">
        <v>31</v>
      </c>
      <c r="F3794" s="14">
        <v>1</v>
      </c>
      <c r="G3794" s="14" t="s">
        <v>59</v>
      </c>
      <c r="H3794" s="10">
        <v>3</v>
      </c>
      <c r="I3794" s="13" t="s">
        <v>39</v>
      </c>
      <c r="J3794" s="12" t="s">
        <v>401</v>
      </c>
      <c r="K3794" s="11" t="str">
        <f>VLOOKUP(Table7[[#This Row],[CID]],ALY,2,FALSE)</f>
        <v>Parallel Construction</v>
      </c>
    </row>
    <row r="3795" spans="1:11" x14ac:dyDescent="0.2">
      <c r="A3795" s="8" t="str">
        <f>Table7[[#This Row],[Test No.]]&amp;Table7[[#This Row],[Section]]&amp;Table7[[#This Row],[Q. No.]]</f>
        <v>R3E44</v>
      </c>
      <c r="B3795" s="8"/>
      <c r="C3795" s="15" t="s">
        <v>316</v>
      </c>
      <c r="D3795" s="6">
        <v>44</v>
      </c>
      <c r="E3795" s="12" t="s">
        <v>31</v>
      </c>
      <c r="F3795" s="14">
        <v>2</v>
      </c>
      <c r="G3795" s="13" t="s">
        <v>57</v>
      </c>
      <c r="H3795" s="10">
        <v>6</v>
      </c>
      <c r="I3795" s="13" t="s">
        <v>42</v>
      </c>
      <c r="J3795" s="12" t="s">
        <v>523</v>
      </c>
      <c r="K3795" s="11" t="str">
        <f>VLOOKUP(Table7[[#This Row],[CID]],ALY,2,FALSE)</f>
        <v>Avoiding Ambiguity &amp; Redundancy</v>
      </c>
    </row>
    <row r="3796" spans="1:11" x14ac:dyDescent="0.2">
      <c r="A3796" s="8" t="str">
        <f>Table7[[#This Row],[Test No.]]&amp;Table7[[#This Row],[Section]]&amp;Table7[[#This Row],[Q. No.]]</f>
        <v>R3E45</v>
      </c>
      <c r="B3796" s="8"/>
      <c r="C3796" s="15" t="s">
        <v>316</v>
      </c>
      <c r="D3796" s="6">
        <v>45</v>
      </c>
      <c r="E3796" s="12" t="s">
        <v>31</v>
      </c>
      <c r="F3796" s="14">
        <v>2</v>
      </c>
      <c r="G3796" s="13" t="s">
        <v>57</v>
      </c>
      <c r="H3796" s="10">
        <v>4</v>
      </c>
      <c r="I3796" s="13" t="s">
        <v>40</v>
      </c>
      <c r="J3796" s="12" t="s">
        <v>513</v>
      </c>
      <c r="K3796" s="11" t="str">
        <f>VLOOKUP(Table7[[#This Row],[CID]],ALY,2,FALSE)</f>
        <v>Writer's Goal</v>
      </c>
    </row>
    <row r="3797" spans="1:11" x14ac:dyDescent="0.2">
      <c r="A3797" s="8" t="str">
        <f>Table7[[#This Row],[Test No.]]&amp;Table7[[#This Row],[Section]]&amp;Table7[[#This Row],[Q. No.]]</f>
        <v>R3E46</v>
      </c>
      <c r="B3797" s="8"/>
      <c r="C3797" s="15" t="s">
        <v>316</v>
      </c>
      <c r="D3797" s="6">
        <v>46</v>
      </c>
      <c r="E3797" s="12" t="s">
        <v>31</v>
      </c>
      <c r="F3797" s="14">
        <v>2</v>
      </c>
      <c r="G3797" s="13" t="s">
        <v>57</v>
      </c>
      <c r="H3797" s="10">
        <v>5</v>
      </c>
      <c r="I3797" s="13" t="s">
        <v>41</v>
      </c>
      <c r="J3797" s="12" t="s">
        <v>518</v>
      </c>
      <c r="K3797" s="11" t="str">
        <f>VLOOKUP(Table7[[#This Row],[CID]],ALY,2,FALSE)</f>
        <v>Unity &amp; Coherence</v>
      </c>
    </row>
    <row r="3798" spans="1:11" x14ac:dyDescent="0.2">
      <c r="A3798" s="8" t="str">
        <f>Table7[[#This Row],[Test No.]]&amp;Table7[[#This Row],[Section]]&amp;Table7[[#This Row],[Q. No.]]</f>
        <v>R3E47</v>
      </c>
      <c r="B3798" s="8"/>
      <c r="C3798" s="15" t="s">
        <v>316</v>
      </c>
      <c r="D3798" s="6">
        <v>47</v>
      </c>
      <c r="E3798" s="12" t="s">
        <v>31</v>
      </c>
      <c r="F3798" s="14">
        <v>1</v>
      </c>
      <c r="G3798" s="14" t="s">
        <v>59</v>
      </c>
      <c r="H3798" s="10">
        <v>2</v>
      </c>
      <c r="I3798" s="13" t="s">
        <v>38</v>
      </c>
      <c r="J3798" s="12" t="s">
        <v>395</v>
      </c>
      <c r="K3798" s="11" t="str">
        <f>VLOOKUP(Table7[[#This Row],[CID]],ALY,2,FALSE)</f>
        <v>Verb Forms/Tense Agreement</v>
      </c>
    </row>
    <row r="3799" spans="1:11" x14ac:dyDescent="0.2">
      <c r="A3799" s="8" t="str">
        <f>Table7[[#This Row],[Test No.]]&amp;Table7[[#This Row],[Section]]&amp;Table7[[#This Row],[Q. No.]]</f>
        <v>R3E48</v>
      </c>
      <c r="B3799" s="8"/>
      <c r="C3799" s="15" t="s">
        <v>316</v>
      </c>
      <c r="D3799" s="6">
        <v>48</v>
      </c>
      <c r="E3799" s="12" t="s">
        <v>31</v>
      </c>
      <c r="F3799" s="14">
        <v>2</v>
      </c>
      <c r="G3799" s="13" t="s">
        <v>57</v>
      </c>
      <c r="H3799" s="10">
        <v>6</v>
      </c>
      <c r="I3799" s="13" t="s">
        <v>42</v>
      </c>
      <c r="J3799" s="12" t="s">
        <v>522</v>
      </c>
      <c r="K3799" s="11" t="str">
        <f>VLOOKUP(Table7[[#This Row],[CID]],ALY,2,FALSE)</f>
        <v>Effectiveness</v>
      </c>
    </row>
    <row r="3800" spans="1:11" x14ac:dyDescent="0.2">
      <c r="A3800" s="8" t="str">
        <f>Table7[[#This Row],[Test No.]]&amp;Table7[[#This Row],[Section]]&amp;Table7[[#This Row],[Q. No.]]</f>
        <v>R3E49</v>
      </c>
      <c r="B3800" s="8"/>
      <c r="C3800" s="15" t="s">
        <v>316</v>
      </c>
      <c r="D3800" s="6">
        <v>49</v>
      </c>
      <c r="E3800" s="12" t="s">
        <v>31</v>
      </c>
      <c r="F3800" s="14">
        <v>2</v>
      </c>
      <c r="G3800" s="13" t="s">
        <v>57</v>
      </c>
      <c r="H3800" s="10">
        <v>4</v>
      </c>
      <c r="I3800" s="13" t="s">
        <v>40</v>
      </c>
      <c r="J3800" s="12" t="s">
        <v>516</v>
      </c>
      <c r="K3800" s="11" t="str">
        <f>VLOOKUP(Table7[[#This Row],[CID]],ALY,2,FALSE)</f>
        <v>Transitions &amp; Topic Sentences</v>
      </c>
    </row>
    <row r="3801" spans="1:11" x14ac:dyDescent="0.2">
      <c r="A3801" s="8" t="str">
        <f>Table7[[#This Row],[Test No.]]&amp;Table7[[#This Row],[Section]]&amp;Table7[[#This Row],[Q. No.]]</f>
        <v>R3E50</v>
      </c>
      <c r="B3801" s="8"/>
      <c r="C3801" s="15" t="s">
        <v>316</v>
      </c>
      <c r="D3801" s="6">
        <v>50</v>
      </c>
      <c r="E3801" s="12" t="s">
        <v>31</v>
      </c>
      <c r="F3801" s="14">
        <v>1</v>
      </c>
      <c r="G3801" s="14" t="s">
        <v>59</v>
      </c>
      <c r="H3801" s="10">
        <v>2</v>
      </c>
      <c r="I3801" s="13" t="s">
        <v>38</v>
      </c>
      <c r="J3801" s="12" t="s">
        <v>395</v>
      </c>
      <c r="K3801" s="11" t="str">
        <f>VLOOKUP(Table7[[#This Row],[CID]],ALY,2,FALSE)</f>
        <v>Verb Forms/Tense Agreement</v>
      </c>
    </row>
    <row r="3802" spans="1:11" x14ac:dyDescent="0.2">
      <c r="A3802" s="8" t="str">
        <f>Table7[[#This Row],[Test No.]]&amp;Table7[[#This Row],[Section]]&amp;Table7[[#This Row],[Q. No.]]</f>
        <v>R3E51</v>
      </c>
      <c r="B3802" s="8"/>
      <c r="C3802" s="15" t="s">
        <v>316</v>
      </c>
      <c r="D3802" s="6">
        <v>51</v>
      </c>
      <c r="E3802" s="12" t="s">
        <v>31</v>
      </c>
      <c r="F3802" s="14">
        <v>1</v>
      </c>
      <c r="G3802" s="14" t="s">
        <v>59</v>
      </c>
      <c r="H3802" s="14">
        <v>1</v>
      </c>
      <c r="I3802" s="14" t="s">
        <v>37</v>
      </c>
      <c r="J3802" s="12" t="s">
        <v>387</v>
      </c>
      <c r="K3802" s="11" t="str">
        <f>VLOOKUP(Table7[[#This Row],[CID]],ALY,2,FALSE)</f>
        <v>Commas</v>
      </c>
    </row>
    <row r="3803" spans="1:11" x14ac:dyDescent="0.2">
      <c r="A3803" s="8" t="str">
        <f>Table7[[#This Row],[Test No.]]&amp;Table7[[#This Row],[Section]]&amp;Table7[[#This Row],[Q. No.]]</f>
        <v>R3E52</v>
      </c>
      <c r="B3803" s="8"/>
      <c r="C3803" s="15" t="s">
        <v>316</v>
      </c>
      <c r="D3803" s="6">
        <v>52</v>
      </c>
      <c r="E3803" s="12" t="s">
        <v>31</v>
      </c>
      <c r="F3803" s="14">
        <v>2</v>
      </c>
      <c r="G3803" s="13" t="s">
        <v>57</v>
      </c>
      <c r="H3803" s="10">
        <v>4</v>
      </c>
      <c r="I3803" s="13" t="s">
        <v>40</v>
      </c>
      <c r="J3803" s="12" t="s">
        <v>513</v>
      </c>
      <c r="K3803" s="11" t="str">
        <f>VLOOKUP(Table7[[#This Row],[CID]],ALY,2,FALSE)</f>
        <v>Writer's Goal</v>
      </c>
    </row>
    <row r="3804" spans="1:11" x14ac:dyDescent="0.2">
      <c r="A3804" s="8" t="str">
        <f>Table7[[#This Row],[Test No.]]&amp;Table7[[#This Row],[Section]]&amp;Table7[[#This Row],[Q. No.]]</f>
        <v>R3E53</v>
      </c>
      <c r="B3804" s="8"/>
      <c r="C3804" s="15" t="s">
        <v>316</v>
      </c>
      <c r="D3804" s="6">
        <v>53</v>
      </c>
      <c r="E3804" s="12" t="s">
        <v>31</v>
      </c>
      <c r="F3804" s="14">
        <v>1</v>
      </c>
      <c r="G3804" s="14" t="s">
        <v>59</v>
      </c>
      <c r="H3804" s="10">
        <v>3</v>
      </c>
      <c r="I3804" s="13" t="s">
        <v>39</v>
      </c>
      <c r="J3804" s="12" t="s">
        <v>400</v>
      </c>
      <c r="K3804" s="11" t="str">
        <f>VLOOKUP(Table7[[#This Row],[CID]],ALY,2,FALSE)</f>
        <v>Run-On Sentence</v>
      </c>
    </row>
    <row r="3805" spans="1:11" x14ac:dyDescent="0.2">
      <c r="A3805" s="8" t="str">
        <f>Table7[[#This Row],[Test No.]]&amp;Table7[[#This Row],[Section]]&amp;Table7[[#This Row],[Q. No.]]</f>
        <v>R3E54</v>
      </c>
      <c r="B3805" s="8"/>
      <c r="C3805" s="15" t="s">
        <v>316</v>
      </c>
      <c r="D3805" s="6">
        <v>54</v>
      </c>
      <c r="E3805" s="12" t="s">
        <v>31</v>
      </c>
      <c r="F3805" s="14">
        <v>2</v>
      </c>
      <c r="G3805" s="13" t="s">
        <v>57</v>
      </c>
      <c r="H3805" s="10">
        <v>5</v>
      </c>
      <c r="I3805" s="13" t="s">
        <v>41</v>
      </c>
      <c r="J3805" s="12" t="s">
        <v>518</v>
      </c>
      <c r="K3805" s="11" t="str">
        <f>VLOOKUP(Table7[[#This Row],[CID]],ALY,2,FALSE)</f>
        <v>Unity &amp; Coherence</v>
      </c>
    </row>
    <row r="3806" spans="1:11" x14ac:dyDescent="0.2">
      <c r="A3806" s="8" t="str">
        <f>Table7[[#This Row],[Test No.]]&amp;Table7[[#This Row],[Section]]&amp;Table7[[#This Row],[Q. No.]]</f>
        <v>R3E55</v>
      </c>
      <c r="B3806" s="8"/>
      <c r="C3806" s="15" t="s">
        <v>316</v>
      </c>
      <c r="D3806" s="6">
        <v>55</v>
      </c>
      <c r="E3806" s="12" t="s">
        <v>31</v>
      </c>
      <c r="F3806" s="14">
        <v>1</v>
      </c>
      <c r="G3806" s="14" t="s">
        <v>59</v>
      </c>
      <c r="H3806" s="10">
        <v>2</v>
      </c>
      <c r="I3806" s="13" t="s">
        <v>38</v>
      </c>
      <c r="J3806" s="12" t="s">
        <v>394</v>
      </c>
      <c r="K3806" s="11" t="str">
        <f>VLOOKUP(Table7[[#This Row],[CID]],ALY,2,FALSE)</f>
        <v>Pronouns</v>
      </c>
    </row>
    <row r="3807" spans="1:11" x14ac:dyDescent="0.2">
      <c r="A3807" s="8" t="str">
        <f>Table7[[#This Row],[Test No.]]&amp;Table7[[#This Row],[Section]]&amp;Table7[[#This Row],[Q. No.]]</f>
        <v>R3E56</v>
      </c>
      <c r="B3807" s="8"/>
      <c r="C3807" s="15" t="s">
        <v>316</v>
      </c>
      <c r="D3807" s="6">
        <v>56</v>
      </c>
      <c r="E3807" s="12" t="s">
        <v>31</v>
      </c>
      <c r="F3807" s="14">
        <v>2</v>
      </c>
      <c r="G3807" s="13" t="s">
        <v>57</v>
      </c>
      <c r="H3807" s="10">
        <v>6</v>
      </c>
      <c r="I3807" s="13" t="s">
        <v>42</v>
      </c>
      <c r="J3807" s="12" t="s">
        <v>523</v>
      </c>
      <c r="K3807" s="11" t="str">
        <f>VLOOKUP(Table7[[#This Row],[CID]],ALY,2,FALSE)</f>
        <v>Avoiding Ambiguity &amp; Redundancy</v>
      </c>
    </row>
    <row r="3808" spans="1:11" x14ac:dyDescent="0.2">
      <c r="A3808" s="8" t="str">
        <f>Table7[[#This Row],[Test No.]]&amp;Table7[[#This Row],[Section]]&amp;Table7[[#This Row],[Q. No.]]</f>
        <v>R3E57</v>
      </c>
      <c r="B3808" s="8"/>
      <c r="C3808" s="15" t="s">
        <v>316</v>
      </c>
      <c r="D3808" s="6">
        <v>57</v>
      </c>
      <c r="E3808" s="12" t="s">
        <v>31</v>
      </c>
      <c r="F3808" s="14">
        <v>2</v>
      </c>
      <c r="G3808" s="13" t="s">
        <v>57</v>
      </c>
      <c r="H3808" s="10">
        <v>5</v>
      </c>
      <c r="I3808" s="13" t="s">
        <v>41</v>
      </c>
      <c r="J3808" s="12" t="s">
        <v>518</v>
      </c>
      <c r="K3808" s="11" t="str">
        <f>VLOOKUP(Table7[[#This Row],[CID]],ALY,2,FALSE)</f>
        <v>Unity &amp; Coherence</v>
      </c>
    </row>
    <row r="3809" spans="1:11" x14ac:dyDescent="0.2">
      <c r="A3809" s="8" t="str">
        <f>Table7[[#This Row],[Test No.]]&amp;Table7[[#This Row],[Section]]&amp;Table7[[#This Row],[Q. No.]]</f>
        <v>R3E58</v>
      </c>
      <c r="B3809" s="8"/>
      <c r="C3809" s="15" t="s">
        <v>316</v>
      </c>
      <c r="D3809" s="6">
        <v>58</v>
      </c>
      <c r="E3809" s="12" t="s">
        <v>31</v>
      </c>
      <c r="F3809" s="14">
        <v>1</v>
      </c>
      <c r="G3809" s="14" t="s">
        <v>59</v>
      </c>
      <c r="H3809" s="10">
        <v>3</v>
      </c>
      <c r="I3809" s="13" t="s">
        <v>39</v>
      </c>
      <c r="J3809" s="12" t="s">
        <v>400</v>
      </c>
      <c r="K3809" s="11" t="str">
        <f>VLOOKUP(Table7[[#This Row],[CID]],ALY,2,FALSE)</f>
        <v>Run-On Sentence</v>
      </c>
    </row>
    <row r="3810" spans="1:11" x14ac:dyDescent="0.2">
      <c r="A3810" s="8" t="str">
        <f>Table7[[#This Row],[Test No.]]&amp;Table7[[#This Row],[Section]]&amp;Table7[[#This Row],[Q. No.]]</f>
        <v>R3E59</v>
      </c>
      <c r="B3810" s="8"/>
      <c r="C3810" s="15" t="s">
        <v>316</v>
      </c>
      <c r="D3810" s="6">
        <v>59</v>
      </c>
      <c r="E3810" s="12" t="s">
        <v>31</v>
      </c>
      <c r="F3810" s="14">
        <v>1</v>
      </c>
      <c r="G3810" s="14" t="s">
        <v>59</v>
      </c>
      <c r="H3810" s="10">
        <v>2</v>
      </c>
      <c r="I3810" s="13" t="s">
        <v>38</v>
      </c>
      <c r="J3810" s="12" t="s">
        <v>394</v>
      </c>
      <c r="K3810" s="11" t="str">
        <f>VLOOKUP(Table7[[#This Row],[CID]],ALY,2,FALSE)</f>
        <v>Pronouns</v>
      </c>
    </row>
    <row r="3811" spans="1:11" x14ac:dyDescent="0.2">
      <c r="A3811" s="8" t="str">
        <f>Table7[[#This Row],[Test No.]]&amp;Table7[[#This Row],[Section]]&amp;Table7[[#This Row],[Q. No.]]</f>
        <v>R3E60</v>
      </c>
      <c r="B3811" s="8"/>
      <c r="C3811" s="15" t="s">
        <v>316</v>
      </c>
      <c r="D3811" s="6">
        <v>60</v>
      </c>
      <c r="E3811" s="12" t="s">
        <v>31</v>
      </c>
      <c r="F3811" s="14">
        <v>2</v>
      </c>
      <c r="G3811" s="13" t="s">
        <v>57</v>
      </c>
      <c r="H3811" s="10">
        <v>5</v>
      </c>
      <c r="I3811" s="13" t="s">
        <v>41</v>
      </c>
      <c r="J3811" s="12" t="s">
        <v>520</v>
      </c>
      <c r="K3811" s="11" t="str">
        <f>VLOOKUP(Table7[[#This Row],[CID]],ALY,2,FALSE)</f>
        <v>Reorganization</v>
      </c>
    </row>
    <row r="3812" spans="1:11" x14ac:dyDescent="0.2">
      <c r="A3812" s="8" t="str">
        <f>Table7[[#This Row],[Test No.]]&amp;Table7[[#This Row],[Section]]&amp;Table7[[#This Row],[Q. No.]]</f>
        <v>R3E61</v>
      </c>
      <c r="B3812" s="8"/>
      <c r="C3812" s="15" t="s">
        <v>316</v>
      </c>
      <c r="D3812" s="6">
        <v>61</v>
      </c>
      <c r="E3812" s="12" t="s">
        <v>31</v>
      </c>
      <c r="F3812" s="14">
        <v>2</v>
      </c>
      <c r="G3812" s="13" t="s">
        <v>57</v>
      </c>
      <c r="H3812" s="10">
        <v>6</v>
      </c>
      <c r="I3812" s="13" t="s">
        <v>42</v>
      </c>
      <c r="J3812" s="12" t="s">
        <v>523</v>
      </c>
      <c r="K3812" s="11" t="str">
        <f>VLOOKUP(Table7[[#This Row],[CID]],ALY,2,FALSE)</f>
        <v>Avoiding Ambiguity &amp; Redundancy</v>
      </c>
    </row>
    <row r="3813" spans="1:11" x14ac:dyDescent="0.2">
      <c r="A3813" s="8" t="str">
        <f>Table7[[#This Row],[Test No.]]&amp;Table7[[#This Row],[Section]]&amp;Table7[[#This Row],[Q. No.]]</f>
        <v>R3E62</v>
      </c>
      <c r="B3813" s="8"/>
      <c r="C3813" s="15" t="s">
        <v>316</v>
      </c>
      <c r="D3813" s="6">
        <v>62</v>
      </c>
      <c r="E3813" s="12" t="s">
        <v>31</v>
      </c>
      <c r="F3813" s="14">
        <v>1</v>
      </c>
      <c r="G3813" s="14" t="s">
        <v>59</v>
      </c>
      <c r="H3813" s="14">
        <v>1</v>
      </c>
      <c r="I3813" s="14" t="s">
        <v>37</v>
      </c>
      <c r="J3813" s="12" t="s">
        <v>388</v>
      </c>
      <c r="K3813" s="11" t="str">
        <f>VLOOKUP(Table7[[#This Row],[CID]],ALY,2,FALSE)</f>
        <v>Apostrophes</v>
      </c>
    </row>
    <row r="3814" spans="1:11" x14ac:dyDescent="0.2">
      <c r="A3814" s="8" t="str">
        <f>Table7[[#This Row],[Test No.]]&amp;Table7[[#This Row],[Section]]&amp;Table7[[#This Row],[Q. No.]]</f>
        <v>R3E63</v>
      </c>
      <c r="B3814" s="8"/>
      <c r="C3814" s="15" t="s">
        <v>316</v>
      </c>
      <c r="D3814" s="6">
        <v>63</v>
      </c>
      <c r="E3814" s="12" t="s">
        <v>31</v>
      </c>
      <c r="F3814" s="14">
        <v>2</v>
      </c>
      <c r="G3814" s="13" t="s">
        <v>57</v>
      </c>
      <c r="H3814" s="10">
        <v>6</v>
      </c>
      <c r="I3814" s="13" t="s">
        <v>42</v>
      </c>
      <c r="J3814" s="12" t="s">
        <v>523</v>
      </c>
      <c r="K3814" s="11" t="str">
        <f>VLOOKUP(Table7[[#This Row],[CID]],ALY,2,FALSE)</f>
        <v>Avoiding Ambiguity &amp; Redundancy</v>
      </c>
    </row>
    <row r="3815" spans="1:11" x14ac:dyDescent="0.2">
      <c r="A3815" s="8" t="str">
        <f>Table7[[#This Row],[Test No.]]&amp;Table7[[#This Row],[Section]]&amp;Table7[[#This Row],[Q. No.]]</f>
        <v>R3E64</v>
      </c>
      <c r="B3815" s="8"/>
      <c r="C3815" s="15" t="s">
        <v>316</v>
      </c>
      <c r="D3815" s="6">
        <v>64</v>
      </c>
      <c r="E3815" s="12" t="s">
        <v>31</v>
      </c>
      <c r="F3815" s="14">
        <v>1</v>
      </c>
      <c r="G3815" s="14" t="s">
        <v>59</v>
      </c>
      <c r="H3815" s="14">
        <v>1</v>
      </c>
      <c r="I3815" s="14" t="s">
        <v>37</v>
      </c>
      <c r="J3815" s="12" t="s">
        <v>389</v>
      </c>
      <c r="K3815" s="11" t="str">
        <f>VLOOKUP(Table7[[#This Row],[CID]],ALY,2,FALSE)</f>
        <v>Colons</v>
      </c>
    </row>
    <row r="3816" spans="1:11" x14ac:dyDescent="0.2">
      <c r="A3816" s="8" t="str">
        <f>Table7[[#This Row],[Test No.]]&amp;Table7[[#This Row],[Section]]&amp;Table7[[#This Row],[Q. No.]]</f>
        <v>R3E65</v>
      </c>
      <c r="B3816" s="8"/>
      <c r="C3816" s="15" t="s">
        <v>316</v>
      </c>
      <c r="D3816" s="6">
        <v>65</v>
      </c>
      <c r="E3816" s="12" t="s">
        <v>31</v>
      </c>
      <c r="F3816" s="14">
        <v>2</v>
      </c>
      <c r="G3816" s="13" t="s">
        <v>57</v>
      </c>
      <c r="H3816" s="10">
        <v>5</v>
      </c>
      <c r="I3816" s="13" t="s">
        <v>41</v>
      </c>
      <c r="J3816" s="12" t="s">
        <v>520</v>
      </c>
      <c r="K3816" s="11" t="str">
        <f>VLOOKUP(Table7[[#This Row],[CID]],ALY,2,FALSE)</f>
        <v>Reorganization</v>
      </c>
    </row>
    <row r="3817" spans="1:11" x14ac:dyDescent="0.2">
      <c r="A3817" s="8" t="str">
        <f>Table7[[#This Row],[Test No.]]&amp;Table7[[#This Row],[Section]]&amp;Table7[[#This Row],[Q. No.]]</f>
        <v>R3E66</v>
      </c>
      <c r="B3817" s="8"/>
      <c r="C3817" s="15" t="s">
        <v>316</v>
      </c>
      <c r="D3817" s="6">
        <v>66</v>
      </c>
      <c r="E3817" s="12" t="s">
        <v>31</v>
      </c>
      <c r="F3817" s="14">
        <v>2</v>
      </c>
      <c r="G3817" s="13" t="s">
        <v>57</v>
      </c>
      <c r="H3817" s="10">
        <v>4</v>
      </c>
      <c r="I3817" s="13" t="s">
        <v>40</v>
      </c>
      <c r="J3817" s="12" t="s">
        <v>516</v>
      </c>
      <c r="K3817" s="11" t="str">
        <f>VLOOKUP(Table7[[#This Row],[CID]],ALY,2,FALSE)</f>
        <v>Transitions &amp; Topic Sentences</v>
      </c>
    </row>
    <row r="3818" spans="1:11" x14ac:dyDescent="0.2">
      <c r="A3818" s="8" t="str">
        <f>Table7[[#This Row],[Test No.]]&amp;Table7[[#This Row],[Section]]&amp;Table7[[#This Row],[Q. No.]]</f>
        <v>R3E67</v>
      </c>
      <c r="B3818" s="8"/>
      <c r="C3818" s="15" t="s">
        <v>316</v>
      </c>
      <c r="D3818" s="6">
        <v>67</v>
      </c>
      <c r="E3818" s="12" t="s">
        <v>31</v>
      </c>
      <c r="F3818" s="14">
        <v>1</v>
      </c>
      <c r="G3818" s="14" t="s">
        <v>59</v>
      </c>
      <c r="H3818" s="10">
        <v>2</v>
      </c>
      <c r="I3818" s="13" t="s">
        <v>38</v>
      </c>
      <c r="J3818" s="12" t="s">
        <v>394</v>
      </c>
      <c r="K3818" s="11" t="str">
        <f>VLOOKUP(Table7[[#This Row],[CID]],ALY,2,FALSE)</f>
        <v>Pronouns</v>
      </c>
    </row>
    <row r="3819" spans="1:11" x14ac:dyDescent="0.2">
      <c r="A3819" s="8" t="str">
        <f>Table7[[#This Row],[Test No.]]&amp;Table7[[#This Row],[Section]]&amp;Table7[[#This Row],[Q. No.]]</f>
        <v>R3E68</v>
      </c>
      <c r="B3819" s="8"/>
      <c r="C3819" s="15" t="s">
        <v>316</v>
      </c>
      <c r="D3819" s="6">
        <v>68</v>
      </c>
      <c r="E3819" s="12" t="s">
        <v>31</v>
      </c>
      <c r="F3819" s="14">
        <v>1</v>
      </c>
      <c r="G3819" s="14" t="s">
        <v>59</v>
      </c>
      <c r="H3819" s="10">
        <v>2</v>
      </c>
      <c r="I3819" s="13" t="s">
        <v>38</v>
      </c>
      <c r="J3819" s="12" t="s">
        <v>397</v>
      </c>
      <c r="K3819" s="11" t="str">
        <f>VLOOKUP(Table7[[#This Row],[CID]],ALY,2,FALSE)</f>
        <v>Word Choice</v>
      </c>
    </row>
    <row r="3820" spans="1:11" x14ac:dyDescent="0.2">
      <c r="A3820" s="8" t="str">
        <f>Table7[[#This Row],[Test No.]]&amp;Table7[[#This Row],[Section]]&amp;Table7[[#This Row],[Q. No.]]</f>
        <v>R3E69</v>
      </c>
      <c r="B3820" s="8"/>
      <c r="C3820" s="15" t="s">
        <v>316</v>
      </c>
      <c r="D3820" s="6">
        <v>69</v>
      </c>
      <c r="E3820" s="12" t="s">
        <v>31</v>
      </c>
      <c r="F3820" s="14">
        <v>2</v>
      </c>
      <c r="G3820" s="13" t="s">
        <v>57</v>
      </c>
      <c r="H3820" s="10">
        <v>4</v>
      </c>
      <c r="I3820" s="13" t="s">
        <v>40</v>
      </c>
      <c r="J3820" s="12" t="s">
        <v>516</v>
      </c>
      <c r="K3820" s="11" t="str">
        <f>VLOOKUP(Table7[[#This Row],[CID]],ALY,2,FALSE)</f>
        <v>Transitions &amp; Topic Sentences</v>
      </c>
    </row>
    <row r="3821" spans="1:11" x14ac:dyDescent="0.2">
      <c r="A3821" s="8" t="str">
        <f>Table7[[#This Row],[Test No.]]&amp;Table7[[#This Row],[Section]]&amp;Table7[[#This Row],[Q. No.]]</f>
        <v>R3E70</v>
      </c>
      <c r="B3821" s="8"/>
      <c r="C3821" s="15" t="s">
        <v>316</v>
      </c>
      <c r="D3821" s="6">
        <v>70</v>
      </c>
      <c r="E3821" s="12" t="s">
        <v>31</v>
      </c>
      <c r="F3821" s="14">
        <v>1</v>
      </c>
      <c r="G3821" s="14" t="s">
        <v>59</v>
      </c>
      <c r="H3821" s="14">
        <v>1</v>
      </c>
      <c r="I3821" s="14" t="s">
        <v>37</v>
      </c>
      <c r="J3821" s="12" t="s">
        <v>391</v>
      </c>
      <c r="K3821" s="11" t="str">
        <f>VLOOKUP(Table7[[#This Row],[CID]],ALY,2,FALSE)</f>
        <v>Dashes</v>
      </c>
    </row>
    <row r="3822" spans="1:11" x14ac:dyDescent="0.2">
      <c r="A3822" s="8" t="str">
        <f>Table7[[#This Row],[Test No.]]&amp;Table7[[#This Row],[Section]]&amp;Table7[[#This Row],[Q. No.]]</f>
        <v>R3E71</v>
      </c>
      <c r="B3822" s="8"/>
      <c r="C3822" s="15" t="s">
        <v>316</v>
      </c>
      <c r="D3822" s="6">
        <v>71</v>
      </c>
      <c r="E3822" s="12" t="s">
        <v>31</v>
      </c>
      <c r="F3822" s="14">
        <v>1</v>
      </c>
      <c r="G3822" s="14" t="s">
        <v>59</v>
      </c>
      <c r="H3822" s="10">
        <v>3</v>
      </c>
      <c r="I3822" s="13" t="s">
        <v>39</v>
      </c>
      <c r="J3822" s="12" t="s">
        <v>399</v>
      </c>
      <c r="K3822" s="11" t="str">
        <f>VLOOKUP(Table7[[#This Row],[CID]],ALY,2,FALSE)</f>
        <v>Sentence Fragment</v>
      </c>
    </row>
    <row r="3823" spans="1:11" x14ac:dyDescent="0.2">
      <c r="A3823" s="8" t="str">
        <f>Table7[[#This Row],[Test No.]]&amp;Table7[[#This Row],[Section]]&amp;Table7[[#This Row],[Q. No.]]</f>
        <v>R3E72</v>
      </c>
      <c r="B3823" s="8"/>
      <c r="C3823" s="15" t="s">
        <v>316</v>
      </c>
      <c r="D3823" s="6">
        <v>72</v>
      </c>
      <c r="E3823" s="12" t="s">
        <v>31</v>
      </c>
      <c r="F3823" s="14">
        <v>1</v>
      </c>
      <c r="G3823" s="14" t="s">
        <v>59</v>
      </c>
      <c r="H3823" s="10">
        <v>3</v>
      </c>
      <c r="I3823" s="13" t="s">
        <v>39</v>
      </c>
      <c r="J3823" s="12" t="s">
        <v>402</v>
      </c>
      <c r="K3823" s="11" t="str">
        <f>VLOOKUP(Table7[[#This Row],[CID]],ALY,2,FALSE)</f>
        <v>Faulty Modifier</v>
      </c>
    </row>
    <row r="3824" spans="1:11" x14ac:dyDescent="0.2">
      <c r="A3824" s="8" t="str">
        <f>Table7[[#This Row],[Test No.]]&amp;Table7[[#This Row],[Section]]&amp;Table7[[#This Row],[Q. No.]]</f>
        <v>R3E73</v>
      </c>
      <c r="B3824" s="8"/>
      <c r="C3824" s="15" t="s">
        <v>316</v>
      </c>
      <c r="D3824" s="6">
        <v>73</v>
      </c>
      <c r="E3824" s="12" t="s">
        <v>31</v>
      </c>
      <c r="F3824" s="14">
        <v>2</v>
      </c>
      <c r="G3824" s="13" t="s">
        <v>57</v>
      </c>
      <c r="H3824" s="10">
        <v>6</v>
      </c>
      <c r="I3824" s="13" t="s">
        <v>42</v>
      </c>
      <c r="J3824" s="12" t="s">
        <v>521</v>
      </c>
      <c r="K3824" s="11" t="str">
        <f>VLOOKUP(Table7[[#This Row],[CID]],ALY,2,FALSE)</f>
        <v>Word Choice</v>
      </c>
    </row>
    <row r="3825" spans="1:11" x14ac:dyDescent="0.2">
      <c r="A3825" s="8" t="str">
        <f>Table7[[#This Row],[Test No.]]&amp;Table7[[#This Row],[Section]]&amp;Table7[[#This Row],[Q. No.]]</f>
        <v>R3E74</v>
      </c>
      <c r="B3825" s="8"/>
      <c r="C3825" s="15" t="s">
        <v>316</v>
      </c>
      <c r="D3825" s="6">
        <v>74</v>
      </c>
      <c r="E3825" s="12" t="s">
        <v>31</v>
      </c>
      <c r="F3825" s="14">
        <v>2</v>
      </c>
      <c r="G3825" s="13" t="s">
        <v>57</v>
      </c>
      <c r="H3825" s="10">
        <v>6</v>
      </c>
      <c r="I3825" s="13" t="s">
        <v>42</v>
      </c>
      <c r="J3825" s="12" t="s">
        <v>522</v>
      </c>
      <c r="K3825" s="11" t="str">
        <f>VLOOKUP(Table7[[#This Row],[CID]],ALY,2,FALSE)</f>
        <v>Effectiveness</v>
      </c>
    </row>
    <row r="3826" spans="1:11" x14ac:dyDescent="0.2">
      <c r="A3826" s="8" t="str">
        <f>Table7[[#This Row],[Test No.]]&amp;Table7[[#This Row],[Section]]&amp;Table7[[#This Row],[Q. No.]]</f>
        <v>R3E75</v>
      </c>
      <c r="B3826" s="8"/>
      <c r="C3826" s="15" t="s">
        <v>316</v>
      </c>
      <c r="D3826" s="6">
        <v>75</v>
      </c>
      <c r="E3826" s="12" t="s">
        <v>31</v>
      </c>
      <c r="F3826" s="14">
        <v>2</v>
      </c>
      <c r="G3826" s="13" t="s">
        <v>57</v>
      </c>
      <c r="H3826" s="10">
        <v>4</v>
      </c>
      <c r="I3826" s="13" t="s">
        <v>40</v>
      </c>
      <c r="J3826" s="12" t="s">
        <v>512</v>
      </c>
      <c r="K3826" s="11" t="str">
        <f>VLOOKUP(Table7[[#This Row],[CID]],ALY,2,FALSE)</f>
        <v>Additional Detail &amp; Evidence</v>
      </c>
    </row>
    <row r="3827" spans="1:11" x14ac:dyDescent="0.2">
      <c r="A3827" s="8" t="str">
        <f>Table7[[#This Row],[Test No.]]&amp;Table7[[#This Row],[Section]]&amp;Table7[[#This Row],[Q. No.]]</f>
        <v>R4E1</v>
      </c>
      <c r="B3827" s="8"/>
      <c r="C3827" s="15" t="s">
        <v>317</v>
      </c>
      <c r="D3827" s="6">
        <v>1</v>
      </c>
      <c r="E3827" s="12" t="s">
        <v>31</v>
      </c>
      <c r="F3827" s="14">
        <v>1</v>
      </c>
      <c r="G3827" s="14" t="s">
        <v>59</v>
      </c>
      <c r="H3827" s="10">
        <v>2</v>
      </c>
      <c r="I3827" s="13" t="s">
        <v>38</v>
      </c>
      <c r="J3827" s="12" t="s">
        <v>395</v>
      </c>
      <c r="K3827" s="11" t="str">
        <f>VLOOKUP(Table7[[#This Row],[CID]],ALY,2,FALSE)</f>
        <v>Verb Forms/Tense Agreement</v>
      </c>
    </row>
    <row r="3828" spans="1:11" x14ac:dyDescent="0.2">
      <c r="A3828" s="8" t="str">
        <f>Table7[[#This Row],[Test No.]]&amp;Table7[[#This Row],[Section]]&amp;Table7[[#This Row],[Q. No.]]</f>
        <v>R4E2</v>
      </c>
      <c r="B3828" s="8"/>
      <c r="C3828" s="15" t="s">
        <v>317</v>
      </c>
      <c r="D3828" s="6">
        <v>2</v>
      </c>
      <c r="E3828" s="12" t="s">
        <v>31</v>
      </c>
      <c r="F3828" s="14">
        <v>1</v>
      </c>
      <c r="G3828" s="14" t="s">
        <v>59</v>
      </c>
      <c r="H3828" s="14">
        <v>1</v>
      </c>
      <c r="I3828" s="14" t="s">
        <v>37</v>
      </c>
      <c r="J3828" s="12" t="s">
        <v>387</v>
      </c>
      <c r="K3828" s="11" t="str">
        <f>VLOOKUP(Table7[[#This Row],[CID]],ALY,2,FALSE)</f>
        <v>Commas</v>
      </c>
    </row>
    <row r="3829" spans="1:11" x14ac:dyDescent="0.2">
      <c r="A3829" s="8" t="str">
        <f>Table7[[#This Row],[Test No.]]&amp;Table7[[#This Row],[Section]]&amp;Table7[[#This Row],[Q. No.]]</f>
        <v>R4E3</v>
      </c>
      <c r="B3829" s="8"/>
      <c r="C3829" s="15" t="s">
        <v>317</v>
      </c>
      <c r="D3829" s="6">
        <v>3</v>
      </c>
      <c r="E3829" s="12" t="s">
        <v>31</v>
      </c>
      <c r="F3829" s="14">
        <v>2</v>
      </c>
      <c r="G3829" s="13" t="s">
        <v>57</v>
      </c>
      <c r="H3829" s="10">
        <v>4</v>
      </c>
      <c r="I3829" s="13" t="s">
        <v>40</v>
      </c>
      <c r="J3829" s="12" t="s">
        <v>513</v>
      </c>
      <c r="K3829" s="11" t="str">
        <f>VLOOKUP(Table7[[#This Row],[CID]],ALY,2,FALSE)</f>
        <v>Writer's Goal</v>
      </c>
    </row>
    <row r="3830" spans="1:11" x14ac:dyDescent="0.2">
      <c r="A3830" s="8" t="str">
        <f>Table7[[#This Row],[Test No.]]&amp;Table7[[#This Row],[Section]]&amp;Table7[[#This Row],[Q. No.]]</f>
        <v>R4E4</v>
      </c>
      <c r="B3830" s="8"/>
      <c r="C3830" s="15" t="s">
        <v>317</v>
      </c>
      <c r="D3830" s="6">
        <v>4</v>
      </c>
      <c r="E3830" s="12" t="s">
        <v>31</v>
      </c>
      <c r="F3830" s="14">
        <v>1</v>
      </c>
      <c r="G3830" s="14" t="s">
        <v>59</v>
      </c>
      <c r="H3830" s="10">
        <v>3</v>
      </c>
      <c r="I3830" s="13" t="s">
        <v>39</v>
      </c>
      <c r="J3830" s="12" t="s">
        <v>401</v>
      </c>
      <c r="K3830" s="11" t="str">
        <f>VLOOKUP(Table7[[#This Row],[CID]],ALY,2,FALSE)</f>
        <v>Parallel Construction</v>
      </c>
    </row>
    <row r="3831" spans="1:11" x14ac:dyDescent="0.2">
      <c r="A3831" s="8" t="str">
        <f>Table7[[#This Row],[Test No.]]&amp;Table7[[#This Row],[Section]]&amp;Table7[[#This Row],[Q. No.]]</f>
        <v>R4E5</v>
      </c>
      <c r="B3831" s="8"/>
      <c r="C3831" s="15" t="s">
        <v>317</v>
      </c>
      <c r="D3831" s="6">
        <v>5</v>
      </c>
      <c r="E3831" s="12" t="s">
        <v>31</v>
      </c>
      <c r="F3831" s="14">
        <v>2</v>
      </c>
      <c r="G3831" s="13" t="s">
        <v>57</v>
      </c>
      <c r="H3831" s="10">
        <v>4</v>
      </c>
      <c r="I3831" s="13" t="s">
        <v>40</v>
      </c>
      <c r="J3831" s="12" t="s">
        <v>516</v>
      </c>
      <c r="K3831" s="11" t="str">
        <f>VLOOKUP(Table7[[#This Row],[CID]],ALY,2,FALSE)</f>
        <v>Transitions &amp; Topic Sentences</v>
      </c>
    </row>
    <row r="3832" spans="1:11" x14ac:dyDescent="0.2">
      <c r="A3832" s="8" t="str">
        <f>Table7[[#This Row],[Test No.]]&amp;Table7[[#This Row],[Section]]&amp;Table7[[#This Row],[Q. No.]]</f>
        <v>R4E6</v>
      </c>
      <c r="B3832" s="8"/>
      <c r="C3832" s="15" t="s">
        <v>317</v>
      </c>
      <c r="D3832" s="6">
        <v>6</v>
      </c>
      <c r="E3832" s="12" t="s">
        <v>31</v>
      </c>
      <c r="F3832" s="14">
        <v>1</v>
      </c>
      <c r="G3832" s="14" t="s">
        <v>59</v>
      </c>
      <c r="H3832" s="14">
        <v>1</v>
      </c>
      <c r="I3832" s="14" t="s">
        <v>37</v>
      </c>
      <c r="J3832" s="12" t="s">
        <v>387</v>
      </c>
      <c r="K3832" s="11" t="str">
        <f>VLOOKUP(Table7[[#This Row],[CID]],ALY,2,FALSE)</f>
        <v>Commas</v>
      </c>
    </row>
    <row r="3833" spans="1:11" x14ac:dyDescent="0.2">
      <c r="A3833" s="8" t="str">
        <f>Table7[[#This Row],[Test No.]]&amp;Table7[[#This Row],[Section]]&amp;Table7[[#This Row],[Q. No.]]</f>
        <v>R4E7</v>
      </c>
      <c r="B3833" s="8"/>
      <c r="C3833" s="15" t="s">
        <v>317</v>
      </c>
      <c r="D3833" s="6">
        <v>7</v>
      </c>
      <c r="E3833" s="12" t="s">
        <v>31</v>
      </c>
      <c r="F3833" s="14">
        <v>1</v>
      </c>
      <c r="G3833" s="14" t="s">
        <v>59</v>
      </c>
      <c r="H3833" s="10">
        <v>2</v>
      </c>
      <c r="I3833" s="13" t="s">
        <v>38</v>
      </c>
      <c r="J3833" s="12" t="s">
        <v>398</v>
      </c>
      <c r="K3833" s="11" t="str">
        <f>VLOOKUP(Table7[[#This Row],[CID]],ALY,2,FALSE)</f>
        <v>Idioms</v>
      </c>
    </row>
    <row r="3834" spans="1:11" x14ac:dyDescent="0.2">
      <c r="A3834" s="8" t="str">
        <f>Table7[[#This Row],[Test No.]]&amp;Table7[[#This Row],[Section]]&amp;Table7[[#This Row],[Q. No.]]</f>
        <v>R4E8</v>
      </c>
      <c r="B3834" s="8"/>
      <c r="C3834" s="15" t="s">
        <v>317</v>
      </c>
      <c r="D3834" s="6">
        <v>8</v>
      </c>
      <c r="E3834" s="12" t="s">
        <v>31</v>
      </c>
      <c r="F3834" s="14">
        <v>2</v>
      </c>
      <c r="G3834" s="13" t="s">
        <v>57</v>
      </c>
      <c r="H3834" s="10">
        <v>6</v>
      </c>
      <c r="I3834" s="13" t="s">
        <v>42</v>
      </c>
      <c r="J3834" s="12" t="s">
        <v>523</v>
      </c>
      <c r="K3834" s="11" t="str">
        <f>VLOOKUP(Table7[[#This Row],[CID]],ALY,2,FALSE)</f>
        <v>Avoiding Ambiguity &amp; Redundancy</v>
      </c>
    </row>
    <row r="3835" spans="1:11" x14ac:dyDescent="0.2">
      <c r="A3835" s="8" t="str">
        <f>Table7[[#This Row],[Test No.]]&amp;Table7[[#This Row],[Section]]&amp;Table7[[#This Row],[Q. No.]]</f>
        <v>R4E9</v>
      </c>
      <c r="B3835" s="8"/>
      <c r="C3835" s="15" t="s">
        <v>317</v>
      </c>
      <c r="D3835" s="6">
        <v>9</v>
      </c>
      <c r="E3835" s="12" t="s">
        <v>31</v>
      </c>
      <c r="F3835" s="14">
        <v>2</v>
      </c>
      <c r="G3835" s="13" t="s">
        <v>57</v>
      </c>
      <c r="H3835" s="10">
        <v>5</v>
      </c>
      <c r="I3835" s="13" t="s">
        <v>41</v>
      </c>
      <c r="J3835" s="12" t="s">
        <v>518</v>
      </c>
      <c r="K3835" s="11" t="str">
        <f>VLOOKUP(Table7[[#This Row],[CID]],ALY,2,FALSE)</f>
        <v>Unity &amp; Coherence</v>
      </c>
    </row>
    <row r="3836" spans="1:11" x14ac:dyDescent="0.2">
      <c r="A3836" s="8" t="str">
        <f>Table7[[#This Row],[Test No.]]&amp;Table7[[#This Row],[Section]]&amp;Table7[[#This Row],[Q. No.]]</f>
        <v>R4E10</v>
      </c>
      <c r="B3836" s="8"/>
      <c r="C3836" s="15" t="s">
        <v>317</v>
      </c>
      <c r="D3836" s="6">
        <v>10</v>
      </c>
      <c r="E3836" s="12" t="s">
        <v>31</v>
      </c>
      <c r="F3836" s="14">
        <v>1</v>
      </c>
      <c r="G3836" s="14" t="s">
        <v>59</v>
      </c>
      <c r="H3836" s="10">
        <v>2</v>
      </c>
      <c r="I3836" s="13" t="s">
        <v>38</v>
      </c>
      <c r="J3836" s="12" t="s">
        <v>394</v>
      </c>
      <c r="K3836" s="11" t="str">
        <f>VLOOKUP(Table7[[#This Row],[CID]],ALY,2,FALSE)</f>
        <v>Pronouns</v>
      </c>
    </row>
    <row r="3837" spans="1:11" x14ac:dyDescent="0.2">
      <c r="A3837" s="8" t="str">
        <f>Table7[[#This Row],[Test No.]]&amp;Table7[[#This Row],[Section]]&amp;Table7[[#This Row],[Q. No.]]</f>
        <v>R4E11</v>
      </c>
      <c r="B3837" s="8"/>
      <c r="C3837" s="15" t="s">
        <v>317</v>
      </c>
      <c r="D3837" s="6">
        <v>11</v>
      </c>
      <c r="E3837" s="12" t="s">
        <v>31</v>
      </c>
      <c r="F3837" s="14">
        <v>1</v>
      </c>
      <c r="G3837" s="14" t="s">
        <v>59</v>
      </c>
      <c r="H3837" s="10">
        <v>3</v>
      </c>
      <c r="I3837" s="13" t="s">
        <v>39</v>
      </c>
      <c r="J3837" s="12" t="s">
        <v>400</v>
      </c>
      <c r="K3837" s="11" t="str">
        <f>VLOOKUP(Table7[[#This Row],[CID]],ALY,2,FALSE)</f>
        <v>Run-On Sentence</v>
      </c>
    </row>
    <row r="3838" spans="1:11" x14ac:dyDescent="0.2">
      <c r="A3838" s="8" t="str">
        <f>Table7[[#This Row],[Test No.]]&amp;Table7[[#This Row],[Section]]&amp;Table7[[#This Row],[Q. No.]]</f>
        <v>R4E12</v>
      </c>
      <c r="B3838" s="8"/>
      <c r="C3838" s="15" t="s">
        <v>317</v>
      </c>
      <c r="D3838" s="6">
        <v>12</v>
      </c>
      <c r="E3838" s="12" t="s">
        <v>31</v>
      </c>
      <c r="F3838" s="14">
        <v>1</v>
      </c>
      <c r="G3838" s="14" t="s">
        <v>59</v>
      </c>
      <c r="H3838" s="10">
        <v>2</v>
      </c>
      <c r="I3838" s="13" t="s">
        <v>38</v>
      </c>
      <c r="J3838" s="12" t="s">
        <v>395</v>
      </c>
      <c r="K3838" s="11" t="str">
        <f>VLOOKUP(Table7[[#This Row],[CID]],ALY,2,FALSE)</f>
        <v>Verb Forms/Tense Agreement</v>
      </c>
    </row>
    <row r="3839" spans="1:11" x14ac:dyDescent="0.2">
      <c r="A3839" s="8" t="str">
        <f>Table7[[#This Row],[Test No.]]&amp;Table7[[#This Row],[Section]]&amp;Table7[[#This Row],[Q. No.]]</f>
        <v>R4E13</v>
      </c>
      <c r="B3839" s="8"/>
      <c r="C3839" s="15" t="s">
        <v>317</v>
      </c>
      <c r="D3839" s="6">
        <v>13</v>
      </c>
      <c r="E3839" s="12" t="s">
        <v>31</v>
      </c>
      <c r="F3839" s="14">
        <v>1</v>
      </c>
      <c r="G3839" s="14" t="s">
        <v>59</v>
      </c>
      <c r="H3839" s="14">
        <v>1</v>
      </c>
      <c r="I3839" s="14" t="s">
        <v>37</v>
      </c>
      <c r="J3839" s="12" t="s">
        <v>388</v>
      </c>
      <c r="K3839" s="11" t="str">
        <f>VLOOKUP(Table7[[#This Row],[CID]],ALY,2,FALSE)</f>
        <v>Apostrophes</v>
      </c>
    </row>
    <row r="3840" spans="1:11" x14ac:dyDescent="0.2">
      <c r="A3840" s="8" t="str">
        <f>Table7[[#This Row],[Test No.]]&amp;Table7[[#This Row],[Section]]&amp;Table7[[#This Row],[Q. No.]]</f>
        <v>R4E14</v>
      </c>
      <c r="B3840" s="8"/>
      <c r="C3840" s="15" t="s">
        <v>317</v>
      </c>
      <c r="D3840" s="6">
        <v>14</v>
      </c>
      <c r="E3840" s="12" t="s">
        <v>31</v>
      </c>
      <c r="F3840" s="14">
        <v>2</v>
      </c>
      <c r="G3840" s="13" t="s">
        <v>57</v>
      </c>
      <c r="H3840" s="10">
        <v>4</v>
      </c>
      <c r="I3840" s="13" t="s">
        <v>40</v>
      </c>
      <c r="J3840" s="12" t="s">
        <v>516</v>
      </c>
      <c r="K3840" s="11" t="str">
        <f>VLOOKUP(Table7[[#This Row],[CID]],ALY,2,FALSE)</f>
        <v>Transitions &amp; Topic Sentences</v>
      </c>
    </row>
    <row r="3841" spans="1:11" x14ac:dyDescent="0.2">
      <c r="A3841" s="8" t="str">
        <f>Table7[[#This Row],[Test No.]]&amp;Table7[[#This Row],[Section]]&amp;Table7[[#This Row],[Q. No.]]</f>
        <v>R4E15</v>
      </c>
      <c r="B3841" s="8"/>
      <c r="C3841" s="15" t="s">
        <v>317</v>
      </c>
      <c r="D3841" s="6">
        <v>15</v>
      </c>
      <c r="E3841" s="12" t="s">
        <v>31</v>
      </c>
      <c r="F3841" s="14">
        <v>2</v>
      </c>
      <c r="G3841" s="13" t="s">
        <v>57</v>
      </c>
      <c r="H3841" s="10">
        <v>5</v>
      </c>
      <c r="I3841" s="13" t="s">
        <v>41</v>
      </c>
      <c r="J3841" s="12" t="s">
        <v>520</v>
      </c>
      <c r="K3841" s="11" t="str">
        <f>VLOOKUP(Table7[[#This Row],[CID]],ALY,2,FALSE)</f>
        <v>Reorganization</v>
      </c>
    </row>
    <row r="3842" spans="1:11" x14ac:dyDescent="0.2">
      <c r="A3842" s="8" t="str">
        <f>Table7[[#This Row],[Test No.]]&amp;Table7[[#This Row],[Section]]&amp;Table7[[#This Row],[Q. No.]]</f>
        <v>R4E16</v>
      </c>
      <c r="B3842" s="8"/>
      <c r="C3842" s="15" t="s">
        <v>317</v>
      </c>
      <c r="D3842" s="6">
        <v>16</v>
      </c>
      <c r="E3842" s="12" t="s">
        <v>31</v>
      </c>
      <c r="F3842" s="14">
        <v>2</v>
      </c>
      <c r="G3842" s="13" t="s">
        <v>57</v>
      </c>
      <c r="H3842" s="10">
        <v>6</v>
      </c>
      <c r="I3842" s="13" t="s">
        <v>42</v>
      </c>
      <c r="J3842" s="12" t="s">
        <v>523</v>
      </c>
      <c r="K3842" s="11" t="str">
        <f>VLOOKUP(Table7[[#This Row],[CID]],ALY,2,FALSE)</f>
        <v>Avoiding Ambiguity &amp; Redundancy</v>
      </c>
    </row>
    <row r="3843" spans="1:11" x14ac:dyDescent="0.2">
      <c r="A3843" s="8" t="str">
        <f>Table7[[#This Row],[Test No.]]&amp;Table7[[#This Row],[Section]]&amp;Table7[[#This Row],[Q. No.]]</f>
        <v>R4E17</v>
      </c>
      <c r="B3843" s="8"/>
      <c r="C3843" s="15" t="s">
        <v>317</v>
      </c>
      <c r="D3843" s="6">
        <v>17</v>
      </c>
      <c r="E3843" s="12" t="s">
        <v>31</v>
      </c>
      <c r="F3843" s="14">
        <v>2</v>
      </c>
      <c r="G3843" s="13" t="s">
        <v>57</v>
      </c>
      <c r="H3843" s="10">
        <v>6</v>
      </c>
      <c r="I3843" s="13" t="s">
        <v>42</v>
      </c>
      <c r="J3843" s="12" t="s">
        <v>521</v>
      </c>
      <c r="K3843" s="11" t="str">
        <f>VLOOKUP(Table7[[#This Row],[CID]],ALY,2,FALSE)</f>
        <v>Word Choice</v>
      </c>
    </row>
    <row r="3844" spans="1:11" x14ac:dyDescent="0.2">
      <c r="A3844" s="8" t="str">
        <f>Table7[[#This Row],[Test No.]]&amp;Table7[[#This Row],[Section]]&amp;Table7[[#This Row],[Q. No.]]</f>
        <v>R4E18</v>
      </c>
      <c r="B3844" s="8"/>
      <c r="C3844" s="15" t="s">
        <v>317</v>
      </c>
      <c r="D3844" s="6">
        <v>18</v>
      </c>
      <c r="E3844" s="12" t="s">
        <v>31</v>
      </c>
      <c r="F3844" s="14">
        <v>2</v>
      </c>
      <c r="G3844" s="13" t="s">
        <v>57</v>
      </c>
      <c r="H3844" s="10">
        <v>5</v>
      </c>
      <c r="I3844" s="13" t="s">
        <v>41</v>
      </c>
      <c r="J3844" s="12" t="s">
        <v>518</v>
      </c>
      <c r="K3844" s="11" t="str">
        <f>VLOOKUP(Table7[[#This Row],[CID]],ALY,2,FALSE)</f>
        <v>Unity &amp; Coherence</v>
      </c>
    </row>
    <row r="3845" spans="1:11" x14ac:dyDescent="0.2">
      <c r="A3845" s="8" t="str">
        <f>Table7[[#This Row],[Test No.]]&amp;Table7[[#This Row],[Section]]&amp;Table7[[#This Row],[Q. No.]]</f>
        <v>R4E19</v>
      </c>
      <c r="B3845" s="8"/>
      <c r="C3845" s="15" t="s">
        <v>317</v>
      </c>
      <c r="D3845" s="6">
        <v>19</v>
      </c>
      <c r="E3845" s="12" t="s">
        <v>31</v>
      </c>
      <c r="F3845" s="14">
        <v>1</v>
      </c>
      <c r="G3845" s="14" t="s">
        <v>59</v>
      </c>
      <c r="H3845" s="10">
        <v>3</v>
      </c>
      <c r="I3845" s="13" t="s">
        <v>39</v>
      </c>
      <c r="J3845" s="12" t="s">
        <v>400</v>
      </c>
      <c r="K3845" s="11" t="str">
        <f>VLOOKUP(Table7[[#This Row],[CID]],ALY,2,FALSE)</f>
        <v>Run-On Sentence</v>
      </c>
    </row>
    <row r="3846" spans="1:11" x14ac:dyDescent="0.2">
      <c r="A3846" s="8" t="str">
        <f>Table7[[#This Row],[Test No.]]&amp;Table7[[#This Row],[Section]]&amp;Table7[[#This Row],[Q. No.]]</f>
        <v>R4E20</v>
      </c>
      <c r="B3846" s="8"/>
      <c r="C3846" s="15" t="s">
        <v>317</v>
      </c>
      <c r="D3846" s="6">
        <v>20</v>
      </c>
      <c r="E3846" s="12" t="s">
        <v>31</v>
      </c>
      <c r="F3846" s="14">
        <v>1</v>
      </c>
      <c r="G3846" s="14" t="s">
        <v>59</v>
      </c>
      <c r="H3846" s="10">
        <v>2</v>
      </c>
      <c r="I3846" s="13" t="s">
        <v>38</v>
      </c>
      <c r="J3846" s="12" t="s">
        <v>398</v>
      </c>
      <c r="K3846" s="11" t="str">
        <f>VLOOKUP(Table7[[#This Row],[CID]],ALY,2,FALSE)</f>
        <v>Idioms</v>
      </c>
    </row>
    <row r="3847" spans="1:11" x14ac:dyDescent="0.2">
      <c r="A3847" s="8" t="str">
        <f>Table7[[#This Row],[Test No.]]&amp;Table7[[#This Row],[Section]]&amp;Table7[[#This Row],[Q. No.]]</f>
        <v>R4E21</v>
      </c>
      <c r="B3847" s="8"/>
      <c r="C3847" s="15" t="s">
        <v>317</v>
      </c>
      <c r="D3847" s="6">
        <v>21</v>
      </c>
      <c r="E3847" s="12" t="s">
        <v>31</v>
      </c>
      <c r="F3847" s="14">
        <v>1</v>
      </c>
      <c r="G3847" s="14" t="s">
        <v>59</v>
      </c>
      <c r="H3847" s="14">
        <v>1</v>
      </c>
      <c r="I3847" s="14" t="s">
        <v>37</v>
      </c>
      <c r="J3847" s="12" t="s">
        <v>387</v>
      </c>
      <c r="K3847" s="11" t="str">
        <f>VLOOKUP(Table7[[#This Row],[CID]],ALY,2,FALSE)</f>
        <v>Commas</v>
      </c>
    </row>
    <row r="3848" spans="1:11" x14ac:dyDescent="0.2">
      <c r="A3848" s="8" t="str">
        <f>Table7[[#This Row],[Test No.]]&amp;Table7[[#This Row],[Section]]&amp;Table7[[#This Row],[Q. No.]]</f>
        <v>R4E22</v>
      </c>
      <c r="B3848" s="8"/>
      <c r="C3848" s="15" t="s">
        <v>317</v>
      </c>
      <c r="D3848" s="6">
        <v>22</v>
      </c>
      <c r="E3848" s="12" t="s">
        <v>31</v>
      </c>
      <c r="F3848" s="14">
        <v>2</v>
      </c>
      <c r="G3848" s="13" t="s">
        <v>57</v>
      </c>
      <c r="H3848" s="10">
        <v>5</v>
      </c>
      <c r="I3848" s="13" t="s">
        <v>41</v>
      </c>
      <c r="J3848" s="12" t="s">
        <v>518</v>
      </c>
      <c r="K3848" s="11" t="str">
        <f>VLOOKUP(Table7[[#This Row],[CID]],ALY,2,FALSE)</f>
        <v>Unity &amp; Coherence</v>
      </c>
    </row>
    <row r="3849" spans="1:11" x14ac:dyDescent="0.2">
      <c r="A3849" s="8" t="str">
        <f>Table7[[#This Row],[Test No.]]&amp;Table7[[#This Row],[Section]]&amp;Table7[[#This Row],[Q. No.]]</f>
        <v>R4E23</v>
      </c>
      <c r="B3849" s="8"/>
      <c r="C3849" s="15" t="s">
        <v>317</v>
      </c>
      <c r="D3849" s="6">
        <v>23</v>
      </c>
      <c r="E3849" s="12" t="s">
        <v>31</v>
      </c>
      <c r="F3849" s="14">
        <v>2</v>
      </c>
      <c r="G3849" s="13" t="s">
        <v>57</v>
      </c>
      <c r="H3849" s="10">
        <v>6</v>
      </c>
      <c r="I3849" s="13" t="s">
        <v>42</v>
      </c>
      <c r="J3849" s="12" t="s">
        <v>523</v>
      </c>
      <c r="K3849" s="11" t="str">
        <f>VLOOKUP(Table7[[#This Row],[CID]],ALY,2,FALSE)</f>
        <v>Avoiding Ambiguity &amp; Redundancy</v>
      </c>
    </row>
    <row r="3850" spans="1:11" x14ac:dyDescent="0.2">
      <c r="A3850" s="8" t="str">
        <f>Table7[[#This Row],[Test No.]]&amp;Table7[[#This Row],[Section]]&amp;Table7[[#This Row],[Q. No.]]</f>
        <v>R4E24</v>
      </c>
      <c r="B3850" s="8"/>
      <c r="C3850" s="15" t="s">
        <v>317</v>
      </c>
      <c r="D3850" s="6">
        <v>24</v>
      </c>
      <c r="E3850" s="12" t="s">
        <v>31</v>
      </c>
      <c r="F3850" s="14">
        <v>1</v>
      </c>
      <c r="G3850" s="14" t="s">
        <v>59</v>
      </c>
      <c r="H3850" s="10">
        <v>3</v>
      </c>
      <c r="I3850" s="13" t="s">
        <v>39</v>
      </c>
      <c r="J3850" s="12" t="s">
        <v>400</v>
      </c>
      <c r="K3850" s="11" t="str">
        <f>VLOOKUP(Table7[[#This Row],[CID]],ALY,2,FALSE)</f>
        <v>Run-On Sentence</v>
      </c>
    </row>
    <row r="3851" spans="1:11" x14ac:dyDescent="0.2">
      <c r="A3851" s="8" t="str">
        <f>Table7[[#This Row],[Test No.]]&amp;Table7[[#This Row],[Section]]&amp;Table7[[#This Row],[Q. No.]]</f>
        <v>R4E25</v>
      </c>
      <c r="B3851" s="8"/>
      <c r="C3851" s="15" t="s">
        <v>317</v>
      </c>
      <c r="D3851" s="6">
        <v>25</v>
      </c>
      <c r="E3851" s="12" t="s">
        <v>31</v>
      </c>
      <c r="F3851" s="14">
        <v>1</v>
      </c>
      <c r="G3851" s="14" t="s">
        <v>59</v>
      </c>
      <c r="H3851" s="10">
        <v>2</v>
      </c>
      <c r="I3851" s="13" t="s">
        <v>38</v>
      </c>
      <c r="J3851" s="12" t="s">
        <v>395</v>
      </c>
      <c r="K3851" s="11" t="str">
        <f>VLOOKUP(Table7[[#This Row],[CID]],ALY,2,FALSE)</f>
        <v>Verb Forms/Tense Agreement</v>
      </c>
    </row>
    <row r="3852" spans="1:11" x14ac:dyDescent="0.2">
      <c r="A3852" s="8" t="str">
        <f>Table7[[#This Row],[Test No.]]&amp;Table7[[#This Row],[Section]]&amp;Table7[[#This Row],[Q. No.]]</f>
        <v>R4E26</v>
      </c>
      <c r="B3852" s="8"/>
      <c r="C3852" s="15" t="s">
        <v>317</v>
      </c>
      <c r="D3852" s="6">
        <v>26</v>
      </c>
      <c r="E3852" s="12" t="s">
        <v>31</v>
      </c>
      <c r="F3852" s="14">
        <v>2</v>
      </c>
      <c r="G3852" s="13" t="s">
        <v>57</v>
      </c>
      <c r="H3852" s="10">
        <v>4</v>
      </c>
      <c r="I3852" s="13" t="s">
        <v>40</v>
      </c>
      <c r="J3852" s="12" t="s">
        <v>516</v>
      </c>
      <c r="K3852" s="11" t="str">
        <f>VLOOKUP(Table7[[#This Row],[CID]],ALY,2,FALSE)</f>
        <v>Transitions &amp; Topic Sentences</v>
      </c>
    </row>
    <row r="3853" spans="1:11" x14ac:dyDescent="0.2">
      <c r="A3853" s="8" t="str">
        <f>Table7[[#This Row],[Test No.]]&amp;Table7[[#This Row],[Section]]&amp;Table7[[#This Row],[Q. No.]]</f>
        <v>R4E27</v>
      </c>
      <c r="B3853" s="8"/>
      <c r="C3853" s="15" t="s">
        <v>317</v>
      </c>
      <c r="D3853" s="6">
        <v>27</v>
      </c>
      <c r="E3853" s="12" t="s">
        <v>31</v>
      </c>
      <c r="F3853" s="14">
        <v>1</v>
      </c>
      <c r="G3853" s="14" t="s">
        <v>59</v>
      </c>
      <c r="H3853" s="10">
        <v>3</v>
      </c>
      <c r="I3853" s="13" t="s">
        <v>39</v>
      </c>
      <c r="J3853" s="12" t="s">
        <v>401</v>
      </c>
      <c r="K3853" s="11" t="str">
        <f>VLOOKUP(Table7[[#This Row],[CID]],ALY,2,FALSE)</f>
        <v>Parallel Construction</v>
      </c>
    </row>
    <row r="3854" spans="1:11" x14ac:dyDescent="0.2">
      <c r="A3854" s="8" t="str">
        <f>Table7[[#This Row],[Test No.]]&amp;Table7[[#This Row],[Section]]&amp;Table7[[#This Row],[Q. No.]]</f>
        <v>R4E28</v>
      </c>
      <c r="B3854" s="8"/>
      <c r="C3854" s="15" t="s">
        <v>317</v>
      </c>
      <c r="D3854" s="6">
        <v>28</v>
      </c>
      <c r="E3854" s="12" t="s">
        <v>31</v>
      </c>
      <c r="F3854" s="14">
        <v>1</v>
      </c>
      <c r="G3854" s="14" t="s">
        <v>59</v>
      </c>
      <c r="H3854" s="10">
        <v>2</v>
      </c>
      <c r="I3854" s="13" t="s">
        <v>38</v>
      </c>
      <c r="J3854" s="12" t="s">
        <v>393</v>
      </c>
      <c r="K3854" s="11" t="str">
        <f>VLOOKUP(Table7[[#This Row],[CID]],ALY,2,FALSE)</f>
        <v>SVA</v>
      </c>
    </row>
    <row r="3855" spans="1:11" x14ac:dyDescent="0.2">
      <c r="A3855" s="8" t="str">
        <f>Table7[[#This Row],[Test No.]]&amp;Table7[[#This Row],[Section]]&amp;Table7[[#This Row],[Q. No.]]</f>
        <v>R4E29</v>
      </c>
      <c r="B3855" s="8"/>
      <c r="C3855" s="15" t="s">
        <v>317</v>
      </c>
      <c r="D3855" s="6">
        <v>29</v>
      </c>
      <c r="E3855" s="12" t="s">
        <v>31</v>
      </c>
      <c r="F3855" s="14">
        <v>2</v>
      </c>
      <c r="G3855" s="13" t="s">
        <v>57</v>
      </c>
      <c r="H3855" s="10">
        <v>4</v>
      </c>
      <c r="I3855" s="13" t="s">
        <v>40</v>
      </c>
      <c r="J3855" s="12" t="s">
        <v>514</v>
      </c>
      <c r="K3855" s="11" t="str">
        <f>VLOOKUP(Table7[[#This Row],[CID]],ALY,2,FALSE)</f>
        <v>Relation to Paragraph/Essay</v>
      </c>
    </row>
    <row r="3856" spans="1:11" x14ac:dyDescent="0.2">
      <c r="A3856" s="8" t="str">
        <f>Table7[[#This Row],[Test No.]]&amp;Table7[[#This Row],[Section]]&amp;Table7[[#This Row],[Q. No.]]</f>
        <v>R4E30</v>
      </c>
      <c r="B3856" s="8"/>
      <c r="C3856" s="15" t="s">
        <v>317</v>
      </c>
      <c r="D3856" s="6">
        <v>30</v>
      </c>
      <c r="E3856" s="12" t="s">
        <v>31</v>
      </c>
      <c r="F3856" s="14">
        <v>2</v>
      </c>
      <c r="G3856" s="13" t="s">
        <v>57</v>
      </c>
      <c r="H3856" s="10">
        <v>5</v>
      </c>
      <c r="I3856" s="13" t="s">
        <v>41</v>
      </c>
      <c r="J3856" s="12" t="s">
        <v>520</v>
      </c>
      <c r="K3856" s="11" t="str">
        <f>VLOOKUP(Table7[[#This Row],[CID]],ALY,2,FALSE)</f>
        <v>Reorganization</v>
      </c>
    </row>
    <row r="3857" spans="1:11" x14ac:dyDescent="0.2">
      <c r="A3857" s="8" t="str">
        <f>Table7[[#This Row],[Test No.]]&amp;Table7[[#This Row],[Section]]&amp;Table7[[#This Row],[Q. No.]]</f>
        <v>R4E31</v>
      </c>
      <c r="B3857" s="8"/>
      <c r="C3857" s="15" t="s">
        <v>317</v>
      </c>
      <c r="D3857" s="6">
        <v>31</v>
      </c>
      <c r="E3857" s="12" t="s">
        <v>31</v>
      </c>
      <c r="F3857" s="14">
        <v>2</v>
      </c>
      <c r="G3857" s="13" t="s">
        <v>57</v>
      </c>
      <c r="H3857" s="10">
        <v>6</v>
      </c>
      <c r="I3857" s="13" t="s">
        <v>42</v>
      </c>
      <c r="J3857" s="12" t="s">
        <v>521</v>
      </c>
      <c r="K3857" s="11" t="str">
        <f>VLOOKUP(Table7[[#This Row],[CID]],ALY,2,FALSE)</f>
        <v>Word Choice</v>
      </c>
    </row>
    <row r="3858" spans="1:11" x14ac:dyDescent="0.2">
      <c r="A3858" s="8" t="str">
        <f>Table7[[#This Row],[Test No.]]&amp;Table7[[#This Row],[Section]]&amp;Table7[[#This Row],[Q. No.]]</f>
        <v>R4E32</v>
      </c>
      <c r="B3858" s="8"/>
      <c r="C3858" s="15" t="s">
        <v>317</v>
      </c>
      <c r="D3858" s="6">
        <v>32</v>
      </c>
      <c r="E3858" s="12" t="s">
        <v>31</v>
      </c>
      <c r="F3858" s="14">
        <v>1</v>
      </c>
      <c r="G3858" s="14" t="s">
        <v>59</v>
      </c>
      <c r="H3858" s="10">
        <v>2</v>
      </c>
      <c r="I3858" s="13" t="s">
        <v>38</v>
      </c>
      <c r="J3858" s="12" t="s">
        <v>397</v>
      </c>
      <c r="K3858" s="11" t="str">
        <f>VLOOKUP(Table7[[#This Row],[CID]],ALY,2,FALSE)</f>
        <v>Word Choice</v>
      </c>
    </row>
    <row r="3859" spans="1:11" x14ac:dyDescent="0.2">
      <c r="A3859" s="8" t="str">
        <f>Table7[[#This Row],[Test No.]]&amp;Table7[[#This Row],[Section]]&amp;Table7[[#This Row],[Q. No.]]</f>
        <v>R4E33</v>
      </c>
      <c r="B3859" s="8"/>
      <c r="C3859" s="15" t="s">
        <v>317</v>
      </c>
      <c r="D3859" s="6">
        <v>33</v>
      </c>
      <c r="E3859" s="12" t="s">
        <v>31</v>
      </c>
      <c r="F3859" s="14">
        <v>2</v>
      </c>
      <c r="G3859" s="13" t="s">
        <v>57</v>
      </c>
      <c r="H3859" s="10">
        <v>4</v>
      </c>
      <c r="I3859" s="13" t="s">
        <v>40</v>
      </c>
      <c r="J3859" s="12" t="s">
        <v>512</v>
      </c>
      <c r="K3859" s="11" t="str">
        <f>VLOOKUP(Table7[[#This Row],[CID]],ALY,2,FALSE)</f>
        <v>Additional Detail &amp; Evidence</v>
      </c>
    </row>
    <row r="3860" spans="1:11" x14ac:dyDescent="0.2">
      <c r="A3860" s="8" t="str">
        <f>Table7[[#This Row],[Test No.]]&amp;Table7[[#This Row],[Section]]&amp;Table7[[#This Row],[Q. No.]]</f>
        <v>R4E34</v>
      </c>
      <c r="B3860" s="8"/>
      <c r="C3860" s="15" t="s">
        <v>317</v>
      </c>
      <c r="D3860" s="6">
        <v>34</v>
      </c>
      <c r="E3860" s="12" t="s">
        <v>31</v>
      </c>
      <c r="F3860" s="14">
        <v>1</v>
      </c>
      <c r="G3860" s="14" t="s">
        <v>59</v>
      </c>
      <c r="H3860" s="10">
        <v>2</v>
      </c>
      <c r="I3860" s="13" t="s">
        <v>38</v>
      </c>
      <c r="J3860" s="12" t="s">
        <v>397</v>
      </c>
      <c r="K3860" s="11" t="str">
        <f>VLOOKUP(Table7[[#This Row],[CID]],ALY,2,FALSE)</f>
        <v>Word Choice</v>
      </c>
    </row>
    <row r="3861" spans="1:11" x14ac:dyDescent="0.2">
      <c r="A3861" s="8" t="str">
        <f>Table7[[#This Row],[Test No.]]&amp;Table7[[#This Row],[Section]]&amp;Table7[[#This Row],[Q. No.]]</f>
        <v>R4E35</v>
      </c>
      <c r="B3861" s="8"/>
      <c r="C3861" s="15" t="s">
        <v>317</v>
      </c>
      <c r="D3861" s="6">
        <v>35</v>
      </c>
      <c r="E3861" s="12" t="s">
        <v>31</v>
      </c>
      <c r="F3861" s="14">
        <v>1</v>
      </c>
      <c r="G3861" s="14" t="s">
        <v>59</v>
      </c>
      <c r="H3861" s="10">
        <v>2</v>
      </c>
      <c r="I3861" s="13" t="s">
        <v>38</v>
      </c>
      <c r="J3861" s="12" t="s">
        <v>398</v>
      </c>
      <c r="K3861" s="11" t="str">
        <f>VLOOKUP(Table7[[#This Row],[CID]],ALY,2,FALSE)</f>
        <v>Idioms</v>
      </c>
    </row>
    <row r="3862" spans="1:11" x14ac:dyDescent="0.2">
      <c r="A3862" s="8" t="str">
        <f>Table7[[#This Row],[Test No.]]&amp;Table7[[#This Row],[Section]]&amp;Table7[[#This Row],[Q. No.]]</f>
        <v>R4E36</v>
      </c>
      <c r="B3862" s="8"/>
      <c r="C3862" s="15" t="s">
        <v>317</v>
      </c>
      <c r="D3862" s="6">
        <v>36</v>
      </c>
      <c r="E3862" s="12" t="s">
        <v>31</v>
      </c>
      <c r="F3862" s="14">
        <v>2</v>
      </c>
      <c r="G3862" s="13" t="s">
        <v>57</v>
      </c>
      <c r="H3862" s="10">
        <v>6</v>
      </c>
      <c r="I3862" s="13" t="s">
        <v>42</v>
      </c>
      <c r="J3862" s="12" t="s">
        <v>523</v>
      </c>
      <c r="K3862" s="11" t="str">
        <f>VLOOKUP(Table7[[#This Row],[CID]],ALY,2,FALSE)</f>
        <v>Avoiding Ambiguity &amp; Redundancy</v>
      </c>
    </row>
    <row r="3863" spans="1:11" x14ac:dyDescent="0.2">
      <c r="A3863" s="8" t="str">
        <f>Table7[[#This Row],[Test No.]]&amp;Table7[[#This Row],[Section]]&amp;Table7[[#This Row],[Q. No.]]</f>
        <v>R4E37</v>
      </c>
      <c r="B3863" s="8"/>
      <c r="C3863" s="15" t="s">
        <v>317</v>
      </c>
      <c r="D3863" s="6">
        <v>37</v>
      </c>
      <c r="E3863" s="12" t="s">
        <v>31</v>
      </c>
      <c r="F3863" s="14">
        <v>1</v>
      </c>
      <c r="G3863" s="14" t="s">
        <v>59</v>
      </c>
      <c r="H3863" s="14">
        <v>1</v>
      </c>
      <c r="I3863" s="14" t="s">
        <v>37</v>
      </c>
      <c r="J3863" s="12" t="s">
        <v>387</v>
      </c>
      <c r="K3863" s="11" t="str">
        <f>VLOOKUP(Table7[[#This Row],[CID]],ALY,2,FALSE)</f>
        <v>Commas</v>
      </c>
    </row>
    <row r="3864" spans="1:11" x14ac:dyDescent="0.2">
      <c r="A3864" s="8" t="str">
        <f>Table7[[#This Row],[Test No.]]&amp;Table7[[#This Row],[Section]]&amp;Table7[[#This Row],[Q. No.]]</f>
        <v>R4E38</v>
      </c>
      <c r="B3864" s="8"/>
      <c r="C3864" s="15" t="s">
        <v>317</v>
      </c>
      <c r="D3864" s="6">
        <v>38</v>
      </c>
      <c r="E3864" s="12" t="s">
        <v>31</v>
      </c>
      <c r="F3864" s="14">
        <v>1</v>
      </c>
      <c r="G3864" s="14" t="s">
        <v>59</v>
      </c>
      <c r="H3864" s="10">
        <v>3</v>
      </c>
      <c r="I3864" s="13" t="s">
        <v>39</v>
      </c>
      <c r="J3864" s="12" t="s">
        <v>399</v>
      </c>
      <c r="K3864" s="11" t="str">
        <f>VLOOKUP(Table7[[#This Row],[CID]],ALY,2,FALSE)</f>
        <v>Sentence Fragment</v>
      </c>
    </row>
    <row r="3865" spans="1:11" x14ac:dyDescent="0.2">
      <c r="A3865" s="8" t="str">
        <f>Table7[[#This Row],[Test No.]]&amp;Table7[[#This Row],[Section]]&amp;Table7[[#This Row],[Q. No.]]</f>
        <v>R4E39</v>
      </c>
      <c r="B3865" s="8"/>
      <c r="C3865" s="15" t="s">
        <v>317</v>
      </c>
      <c r="D3865" s="3">
        <v>39</v>
      </c>
      <c r="E3865" s="12" t="s">
        <v>31</v>
      </c>
      <c r="F3865" s="14">
        <v>2</v>
      </c>
      <c r="G3865" s="13" t="s">
        <v>57</v>
      </c>
      <c r="H3865" s="10">
        <v>5</v>
      </c>
      <c r="I3865" s="13" t="s">
        <v>41</v>
      </c>
      <c r="J3865" s="12" t="s">
        <v>518</v>
      </c>
      <c r="K3865" s="11" t="str">
        <f>VLOOKUP(Table7[[#This Row],[CID]],ALY,2,FALSE)</f>
        <v>Unity &amp; Coherence</v>
      </c>
    </row>
    <row r="3866" spans="1:11" x14ac:dyDescent="0.2">
      <c r="A3866" s="8" t="str">
        <f>Table7[[#This Row],[Test No.]]&amp;Table7[[#This Row],[Section]]&amp;Table7[[#This Row],[Q. No.]]</f>
        <v>R4E40</v>
      </c>
      <c r="B3866" s="8"/>
      <c r="C3866" s="15" t="s">
        <v>317</v>
      </c>
      <c r="D3866" s="6">
        <v>40</v>
      </c>
      <c r="E3866" s="12" t="s">
        <v>31</v>
      </c>
      <c r="F3866" s="14">
        <v>1</v>
      </c>
      <c r="G3866" s="14" t="s">
        <v>59</v>
      </c>
      <c r="H3866" s="10">
        <v>2</v>
      </c>
      <c r="I3866" s="13" t="s">
        <v>38</v>
      </c>
      <c r="J3866" s="12" t="s">
        <v>394</v>
      </c>
      <c r="K3866" s="11" t="str">
        <f>VLOOKUP(Table7[[#This Row],[CID]],ALY,2,FALSE)</f>
        <v>Pronouns</v>
      </c>
    </row>
    <row r="3867" spans="1:11" x14ac:dyDescent="0.2">
      <c r="A3867" s="8" t="str">
        <f>Table7[[#This Row],[Test No.]]&amp;Table7[[#This Row],[Section]]&amp;Table7[[#This Row],[Q. No.]]</f>
        <v>R4E41</v>
      </c>
      <c r="B3867" s="8"/>
      <c r="C3867" s="15" t="s">
        <v>317</v>
      </c>
      <c r="D3867" s="6">
        <v>41</v>
      </c>
      <c r="E3867" s="12" t="s">
        <v>31</v>
      </c>
      <c r="F3867" s="14">
        <v>2</v>
      </c>
      <c r="G3867" s="13" t="s">
        <v>57</v>
      </c>
      <c r="H3867" s="10">
        <v>6</v>
      </c>
      <c r="I3867" s="13" t="s">
        <v>42</v>
      </c>
      <c r="J3867" s="12" t="s">
        <v>523</v>
      </c>
      <c r="K3867" s="11" t="str">
        <f>VLOOKUP(Table7[[#This Row],[CID]],ALY,2,FALSE)</f>
        <v>Avoiding Ambiguity &amp; Redundancy</v>
      </c>
    </row>
    <row r="3868" spans="1:11" x14ac:dyDescent="0.2">
      <c r="A3868" s="8" t="str">
        <f>Table7[[#This Row],[Test No.]]&amp;Table7[[#This Row],[Section]]&amp;Table7[[#This Row],[Q. No.]]</f>
        <v>R4E42</v>
      </c>
      <c r="B3868" s="8"/>
      <c r="C3868" s="15" t="s">
        <v>317</v>
      </c>
      <c r="D3868" s="6">
        <v>42</v>
      </c>
      <c r="E3868" s="12" t="s">
        <v>31</v>
      </c>
      <c r="F3868" s="14">
        <v>1</v>
      </c>
      <c r="G3868" s="14" t="s">
        <v>59</v>
      </c>
      <c r="H3868" s="10">
        <v>3</v>
      </c>
      <c r="I3868" s="13" t="s">
        <v>39</v>
      </c>
      <c r="J3868" s="12" t="s">
        <v>402</v>
      </c>
      <c r="K3868" s="11" t="str">
        <f>VLOOKUP(Table7[[#This Row],[CID]],ALY,2,FALSE)</f>
        <v>Faulty Modifier</v>
      </c>
    </row>
    <row r="3869" spans="1:11" x14ac:dyDescent="0.2">
      <c r="A3869" s="8" t="str">
        <f>Table7[[#This Row],[Test No.]]&amp;Table7[[#This Row],[Section]]&amp;Table7[[#This Row],[Q. No.]]</f>
        <v>R4E43</v>
      </c>
      <c r="B3869" s="8"/>
      <c r="C3869" s="15" t="s">
        <v>317</v>
      </c>
      <c r="D3869" s="6">
        <v>43</v>
      </c>
      <c r="E3869" s="12" t="s">
        <v>31</v>
      </c>
      <c r="F3869" s="14">
        <v>2</v>
      </c>
      <c r="G3869" s="13" t="s">
        <v>57</v>
      </c>
      <c r="H3869" s="10">
        <v>4</v>
      </c>
      <c r="I3869" s="13" t="s">
        <v>40</v>
      </c>
      <c r="J3869" s="12" t="s">
        <v>516</v>
      </c>
      <c r="K3869" s="11" t="str">
        <f>VLOOKUP(Table7[[#This Row],[CID]],ALY,2,FALSE)</f>
        <v>Transitions &amp; Topic Sentences</v>
      </c>
    </row>
    <row r="3870" spans="1:11" x14ac:dyDescent="0.2">
      <c r="A3870" s="8" t="str">
        <f>Table7[[#This Row],[Test No.]]&amp;Table7[[#This Row],[Section]]&amp;Table7[[#This Row],[Q. No.]]</f>
        <v>R4E44</v>
      </c>
      <c r="B3870" s="8"/>
      <c r="C3870" s="15" t="s">
        <v>317</v>
      </c>
      <c r="D3870" s="6">
        <v>44</v>
      </c>
      <c r="E3870" s="12" t="s">
        <v>31</v>
      </c>
      <c r="F3870" s="14">
        <v>1</v>
      </c>
      <c r="G3870" s="14" t="s">
        <v>59</v>
      </c>
      <c r="H3870" s="14">
        <v>1</v>
      </c>
      <c r="I3870" s="14" t="s">
        <v>37</v>
      </c>
      <c r="J3870" s="12" t="s">
        <v>387</v>
      </c>
      <c r="K3870" s="11" t="str">
        <f>VLOOKUP(Table7[[#This Row],[CID]],ALY,2,FALSE)</f>
        <v>Commas</v>
      </c>
    </row>
    <row r="3871" spans="1:11" x14ac:dyDescent="0.2">
      <c r="A3871" s="8" t="str">
        <f>Table7[[#This Row],[Test No.]]&amp;Table7[[#This Row],[Section]]&amp;Table7[[#This Row],[Q. No.]]</f>
        <v>R4E45</v>
      </c>
      <c r="B3871" s="8"/>
      <c r="C3871" s="15" t="s">
        <v>317</v>
      </c>
      <c r="D3871" s="6">
        <v>45</v>
      </c>
      <c r="E3871" s="12" t="s">
        <v>31</v>
      </c>
      <c r="F3871" s="14">
        <v>1</v>
      </c>
      <c r="G3871" s="14" t="s">
        <v>59</v>
      </c>
      <c r="H3871" s="10">
        <v>2</v>
      </c>
      <c r="I3871" s="13" t="s">
        <v>38</v>
      </c>
      <c r="J3871" s="12" t="s">
        <v>396</v>
      </c>
      <c r="K3871" s="11" t="str">
        <f>VLOOKUP(Table7[[#This Row],[CID]],ALY,2,FALSE)</f>
        <v>Comparisons</v>
      </c>
    </row>
    <row r="3872" spans="1:11" x14ac:dyDescent="0.2">
      <c r="A3872" s="8" t="str">
        <f>Table7[[#This Row],[Test No.]]&amp;Table7[[#This Row],[Section]]&amp;Table7[[#This Row],[Q. No.]]</f>
        <v>R4E46</v>
      </c>
      <c r="B3872" s="8"/>
      <c r="C3872" s="15" t="s">
        <v>317</v>
      </c>
      <c r="D3872" s="6">
        <v>46</v>
      </c>
      <c r="E3872" s="12" t="s">
        <v>31</v>
      </c>
      <c r="F3872" s="14">
        <v>1</v>
      </c>
      <c r="G3872" s="14" t="s">
        <v>59</v>
      </c>
      <c r="H3872" s="14">
        <v>1</v>
      </c>
      <c r="I3872" s="14" t="s">
        <v>37</v>
      </c>
      <c r="J3872" s="12" t="s">
        <v>387</v>
      </c>
      <c r="K3872" s="11" t="str">
        <f>VLOOKUP(Table7[[#This Row],[CID]],ALY,2,FALSE)</f>
        <v>Commas</v>
      </c>
    </row>
    <row r="3873" spans="1:11" x14ac:dyDescent="0.2">
      <c r="A3873" s="8" t="str">
        <f>Table7[[#This Row],[Test No.]]&amp;Table7[[#This Row],[Section]]&amp;Table7[[#This Row],[Q. No.]]</f>
        <v>R4E47</v>
      </c>
      <c r="B3873" s="8"/>
      <c r="C3873" s="15" t="s">
        <v>317</v>
      </c>
      <c r="D3873" s="6">
        <v>47</v>
      </c>
      <c r="E3873" s="12" t="s">
        <v>31</v>
      </c>
      <c r="F3873" s="14">
        <v>2</v>
      </c>
      <c r="G3873" s="13" t="s">
        <v>57</v>
      </c>
      <c r="H3873" s="10">
        <v>5</v>
      </c>
      <c r="I3873" s="13" t="s">
        <v>41</v>
      </c>
      <c r="J3873" s="12" t="s">
        <v>518</v>
      </c>
      <c r="K3873" s="11" t="str">
        <f>VLOOKUP(Table7[[#This Row],[CID]],ALY,2,FALSE)</f>
        <v>Unity &amp; Coherence</v>
      </c>
    </row>
    <row r="3874" spans="1:11" x14ac:dyDescent="0.2">
      <c r="A3874" s="8" t="str">
        <f>Table7[[#This Row],[Test No.]]&amp;Table7[[#This Row],[Section]]&amp;Table7[[#This Row],[Q. No.]]</f>
        <v>R4E48</v>
      </c>
      <c r="B3874" s="8"/>
      <c r="C3874" s="15" t="s">
        <v>317</v>
      </c>
      <c r="D3874" s="6">
        <v>48</v>
      </c>
      <c r="E3874" s="12" t="s">
        <v>31</v>
      </c>
      <c r="F3874" s="14">
        <v>2</v>
      </c>
      <c r="G3874" s="13" t="s">
        <v>57</v>
      </c>
      <c r="H3874" s="10">
        <v>6</v>
      </c>
      <c r="I3874" s="13" t="s">
        <v>42</v>
      </c>
      <c r="J3874" s="12" t="s">
        <v>523</v>
      </c>
      <c r="K3874" s="11" t="str">
        <f>VLOOKUP(Table7[[#This Row],[CID]],ALY,2,FALSE)</f>
        <v>Avoiding Ambiguity &amp; Redundancy</v>
      </c>
    </row>
    <row r="3875" spans="1:11" x14ac:dyDescent="0.2">
      <c r="A3875" s="8" t="str">
        <f>Table7[[#This Row],[Test No.]]&amp;Table7[[#This Row],[Section]]&amp;Table7[[#This Row],[Q. No.]]</f>
        <v>R4E49</v>
      </c>
      <c r="B3875" s="8"/>
      <c r="C3875" s="15" t="s">
        <v>317</v>
      </c>
      <c r="D3875" s="6">
        <v>49</v>
      </c>
      <c r="E3875" s="12" t="s">
        <v>31</v>
      </c>
      <c r="F3875" s="14">
        <v>2</v>
      </c>
      <c r="G3875" s="13" t="s">
        <v>57</v>
      </c>
      <c r="H3875" s="10">
        <v>4</v>
      </c>
      <c r="I3875" s="13" t="s">
        <v>40</v>
      </c>
      <c r="J3875" s="12" t="s">
        <v>513</v>
      </c>
      <c r="K3875" s="11" t="str">
        <f>VLOOKUP(Table7[[#This Row],[CID]],ALY,2,FALSE)</f>
        <v>Writer's Goal</v>
      </c>
    </row>
    <row r="3876" spans="1:11" x14ac:dyDescent="0.2">
      <c r="A3876" s="8" t="str">
        <f>Table7[[#This Row],[Test No.]]&amp;Table7[[#This Row],[Section]]&amp;Table7[[#This Row],[Q. No.]]</f>
        <v>R4E50</v>
      </c>
      <c r="B3876" s="8"/>
      <c r="C3876" s="15" t="s">
        <v>317</v>
      </c>
      <c r="D3876" s="6">
        <v>50</v>
      </c>
      <c r="E3876" s="12" t="s">
        <v>31</v>
      </c>
      <c r="F3876" s="14">
        <v>2</v>
      </c>
      <c r="G3876" s="13" t="s">
        <v>57</v>
      </c>
      <c r="H3876" s="10">
        <v>5</v>
      </c>
      <c r="I3876" s="13" t="s">
        <v>41</v>
      </c>
      <c r="J3876" s="12" t="s">
        <v>518</v>
      </c>
      <c r="K3876" s="11" t="str">
        <f>VLOOKUP(Table7[[#This Row],[CID]],ALY,2,FALSE)</f>
        <v>Unity &amp; Coherence</v>
      </c>
    </row>
    <row r="3877" spans="1:11" x14ac:dyDescent="0.2">
      <c r="A3877" s="8" t="str">
        <f>Table7[[#This Row],[Test No.]]&amp;Table7[[#This Row],[Section]]&amp;Table7[[#This Row],[Q. No.]]</f>
        <v>R4E51</v>
      </c>
      <c r="B3877" s="8"/>
      <c r="C3877" s="15" t="s">
        <v>317</v>
      </c>
      <c r="D3877" s="6">
        <v>51</v>
      </c>
      <c r="E3877" s="12" t="s">
        <v>31</v>
      </c>
      <c r="F3877" s="14">
        <v>2</v>
      </c>
      <c r="G3877" s="13" t="s">
        <v>57</v>
      </c>
      <c r="H3877" s="10">
        <v>6</v>
      </c>
      <c r="I3877" s="13" t="s">
        <v>42</v>
      </c>
      <c r="J3877" s="12" t="s">
        <v>523</v>
      </c>
      <c r="K3877" s="11" t="str">
        <f>VLOOKUP(Table7[[#This Row],[CID]],ALY,2,FALSE)</f>
        <v>Avoiding Ambiguity &amp; Redundancy</v>
      </c>
    </row>
    <row r="3878" spans="1:11" x14ac:dyDescent="0.2">
      <c r="A3878" s="8" t="str">
        <f>Table7[[#This Row],[Test No.]]&amp;Table7[[#This Row],[Section]]&amp;Table7[[#This Row],[Q. No.]]</f>
        <v>R4E52</v>
      </c>
      <c r="B3878" s="8"/>
      <c r="C3878" s="15" t="s">
        <v>317</v>
      </c>
      <c r="D3878" s="6">
        <v>52</v>
      </c>
      <c r="E3878" s="12" t="s">
        <v>31</v>
      </c>
      <c r="F3878" s="14">
        <v>1</v>
      </c>
      <c r="G3878" s="14" t="s">
        <v>59</v>
      </c>
      <c r="H3878" s="10">
        <v>3</v>
      </c>
      <c r="I3878" s="13" t="s">
        <v>39</v>
      </c>
      <c r="J3878" s="12" t="s">
        <v>401</v>
      </c>
      <c r="K3878" s="11" t="str">
        <f>VLOOKUP(Table7[[#This Row],[CID]],ALY,2,FALSE)</f>
        <v>Parallel Construction</v>
      </c>
    </row>
    <row r="3879" spans="1:11" x14ac:dyDescent="0.2">
      <c r="A3879" s="8" t="str">
        <f>Table7[[#This Row],[Test No.]]&amp;Table7[[#This Row],[Section]]&amp;Table7[[#This Row],[Q. No.]]</f>
        <v>R4E53</v>
      </c>
      <c r="B3879" s="8"/>
      <c r="C3879" s="15" t="s">
        <v>317</v>
      </c>
      <c r="D3879" s="6">
        <v>53</v>
      </c>
      <c r="E3879" s="12" t="s">
        <v>31</v>
      </c>
      <c r="F3879" s="14">
        <v>1</v>
      </c>
      <c r="G3879" s="14" t="s">
        <v>59</v>
      </c>
      <c r="H3879" s="14">
        <v>1</v>
      </c>
      <c r="I3879" s="14" t="s">
        <v>37</v>
      </c>
      <c r="J3879" s="12" t="s">
        <v>387</v>
      </c>
      <c r="K3879" s="11" t="str">
        <f>VLOOKUP(Table7[[#This Row],[CID]],ALY,2,FALSE)</f>
        <v>Commas</v>
      </c>
    </row>
    <row r="3880" spans="1:11" x14ac:dyDescent="0.2">
      <c r="A3880" s="8" t="str">
        <f>Table7[[#This Row],[Test No.]]&amp;Table7[[#This Row],[Section]]&amp;Table7[[#This Row],[Q. No.]]</f>
        <v>R4E54</v>
      </c>
      <c r="B3880" s="8"/>
      <c r="C3880" s="15" t="s">
        <v>317</v>
      </c>
      <c r="D3880" s="6">
        <v>54</v>
      </c>
      <c r="E3880" s="12" t="s">
        <v>31</v>
      </c>
      <c r="F3880" s="14">
        <v>2</v>
      </c>
      <c r="G3880" s="13" t="s">
        <v>57</v>
      </c>
      <c r="H3880" s="10">
        <v>5</v>
      </c>
      <c r="I3880" s="13" t="s">
        <v>41</v>
      </c>
      <c r="J3880" s="12" t="s">
        <v>518</v>
      </c>
      <c r="K3880" s="11" t="str">
        <f>VLOOKUP(Table7[[#This Row],[CID]],ALY,2,FALSE)</f>
        <v>Unity &amp; Coherence</v>
      </c>
    </row>
    <row r="3881" spans="1:11" x14ac:dyDescent="0.2">
      <c r="A3881" s="8" t="str">
        <f>Table7[[#This Row],[Test No.]]&amp;Table7[[#This Row],[Section]]&amp;Table7[[#This Row],[Q. No.]]</f>
        <v>R4E55</v>
      </c>
      <c r="B3881" s="8"/>
      <c r="C3881" s="15" t="s">
        <v>317</v>
      </c>
      <c r="D3881" s="6">
        <v>55</v>
      </c>
      <c r="E3881" s="12" t="s">
        <v>31</v>
      </c>
      <c r="F3881" s="14">
        <v>1</v>
      </c>
      <c r="G3881" s="14" t="s">
        <v>59</v>
      </c>
      <c r="H3881" s="10">
        <v>3</v>
      </c>
      <c r="I3881" s="13" t="s">
        <v>39</v>
      </c>
      <c r="J3881" s="12" t="s">
        <v>401</v>
      </c>
      <c r="K3881" s="11" t="str">
        <f>VLOOKUP(Table7[[#This Row],[CID]],ALY,2,FALSE)</f>
        <v>Parallel Construction</v>
      </c>
    </row>
    <row r="3882" spans="1:11" x14ac:dyDescent="0.2">
      <c r="A3882" s="8" t="str">
        <f>Table7[[#This Row],[Test No.]]&amp;Table7[[#This Row],[Section]]&amp;Table7[[#This Row],[Q. No.]]</f>
        <v>R4E56</v>
      </c>
      <c r="B3882" s="8"/>
      <c r="C3882" s="15" t="s">
        <v>317</v>
      </c>
      <c r="D3882" s="6">
        <v>56</v>
      </c>
      <c r="E3882" s="12" t="s">
        <v>31</v>
      </c>
      <c r="F3882" s="14">
        <v>1</v>
      </c>
      <c r="G3882" s="14" t="s">
        <v>59</v>
      </c>
      <c r="H3882" s="10">
        <v>2</v>
      </c>
      <c r="I3882" s="13" t="s">
        <v>38</v>
      </c>
      <c r="J3882" s="12" t="s">
        <v>395</v>
      </c>
      <c r="K3882" s="11" t="str">
        <f>VLOOKUP(Table7[[#This Row],[CID]],ALY,2,FALSE)</f>
        <v>Verb Forms/Tense Agreement</v>
      </c>
    </row>
    <row r="3883" spans="1:11" x14ac:dyDescent="0.2">
      <c r="A3883" s="8" t="str">
        <f>Table7[[#This Row],[Test No.]]&amp;Table7[[#This Row],[Section]]&amp;Table7[[#This Row],[Q. No.]]</f>
        <v>R4E57</v>
      </c>
      <c r="B3883" s="8"/>
      <c r="C3883" s="15" t="s">
        <v>317</v>
      </c>
      <c r="D3883" s="6">
        <v>57</v>
      </c>
      <c r="E3883" s="12" t="s">
        <v>31</v>
      </c>
      <c r="F3883" s="14">
        <v>2</v>
      </c>
      <c r="G3883" s="13" t="s">
        <v>57</v>
      </c>
      <c r="H3883" s="10">
        <v>5</v>
      </c>
      <c r="I3883" s="13" t="s">
        <v>41</v>
      </c>
      <c r="J3883" s="12" t="s">
        <v>519</v>
      </c>
      <c r="K3883" s="11" t="str">
        <f>VLOOKUP(Table7[[#This Row],[CID]],ALY,2,FALSE)</f>
        <v>Opening/Transitional/Closing</v>
      </c>
    </row>
    <row r="3884" spans="1:11" x14ac:dyDescent="0.2">
      <c r="A3884" s="8" t="str">
        <f>Table7[[#This Row],[Test No.]]&amp;Table7[[#This Row],[Section]]&amp;Table7[[#This Row],[Q. No.]]</f>
        <v>R4E58</v>
      </c>
      <c r="B3884" s="8"/>
      <c r="C3884" s="15" t="s">
        <v>317</v>
      </c>
      <c r="D3884" s="6">
        <v>58</v>
      </c>
      <c r="E3884" s="12" t="s">
        <v>31</v>
      </c>
      <c r="F3884" s="14">
        <v>1</v>
      </c>
      <c r="G3884" s="14" t="s">
        <v>59</v>
      </c>
      <c r="H3884" s="10">
        <v>2</v>
      </c>
      <c r="I3884" s="13" t="s">
        <v>38</v>
      </c>
      <c r="J3884" s="12" t="s">
        <v>397</v>
      </c>
      <c r="K3884" s="11" t="str">
        <f>VLOOKUP(Table7[[#This Row],[CID]],ALY,2,FALSE)</f>
        <v>Word Choice</v>
      </c>
    </row>
    <row r="3885" spans="1:11" x14ac:dyDescent="0.2">
      <c r="A3885" s="8" t="str">
        <f>Table7[[#This Row],[Test No.]]&amp;Table7[[#This Row],[Section]]&amp;Table7[[#This Row],[Q. No.]]</f>
        <v>R4E59</v>
      </c>
      <c r="B3885" s="8"/>
      <c r="C3885" s="15" t="s">
        <v>317</v>
      </c>
      <c r="D3885" s="6">
        <v>59</v>
      </c>
      <c r="E3885" s="12" t="s">
        <v>31</v>
      </c>
      <c r="F3885" s="14">
        <v>2</v>
      </c>
      <c r="G3885" s="13" t="s">
        <v>57</v>
      </c>
      <c r="H3885" s="10">
        <v>5</v>
      </c>
      <c r="I3885" s="13" t="s">
        <v>41</v>
      </c>
      <c r="J3885" s="12" t="s">
        <v>518</v>
      </c>
      <c r="K3885" s="11" t="str">
        <f>VLOOKUP(Table7[[#This Row],[CID]],ALY,2,FALSE)</f>
        <v>Unity &amp; Coherence</v>
      </c>
    </row>
    <row r="3886" spans="1:11" x14ac:dyDescent="0.2">
      <c r="A3886" s="8" t="str">
        <f>Table7[[#This Row],[Test No.]]&amp;Table7[[#This Row],[Section]]&amp;Table7[[#This Row],[Q. No.]]</f>
        <v>R4E60</v>
      </c>
      <c r="B3886" s="8"/>
      <c r="C3886" s="15" t="s">
        <v>317</v>
      </c>
      <c r="D3886" s="6">
        <v>60</v>
      </c>
      <c r="E3886" s="12" t="s">
        <v>31</v>
      </c>
      <c r="F3886" s="14">
        <v>2</v>
      </c>
      <c r="G3886" s="13" t="s">
        <v>57</v>
      </c>
      <c r="H3886" s="10">
        <v>4</v>
      </c>
      <c r="I3886" s="13" t="s">
        <v>40</v>
      </c>
      <c r="J3886" s="12" t="s">
        <v>513</v>
      </c>
      <c r="K3886" s="11" t="str">
        <f>VLOOKUP(Table7[[#This Row],[CID]],ALY,2,FALSE)</f>
        <v>Writer's Goal</v>
      </c>
    </row>
    <row r="3887" spans="1:11" x14ac:dyDescent="0.2">
      <c r="A3887" s="8" t="str">
        <f>Table7[[#This Row],[Test No.]]&amp;Table7[[#This Row],[Section]]&amp;Table7[[#This Row],[Q. No.]]</f>
        <v>R4E61</v>
      </c>
      <c r="B3887" s="8"/>
      <c r="C3887" s="15" t="s">
        <v>317</v>
      </c>
      <c r="D3887" s="6">
        <v>61</v>
      </c>
      <c r="E3887" s="12" t="s">
        <v>31</v>
      </c>
      <c r="F3887" s="14">
        <v>1</v>
      </c>
      <c r="G3887" s="14" t="s">
        <v>59</v>
      </c>
      <c r="H3887" s="10">
        <v>2</v>
      </c>
      <c r="I3887" s="13" t="s">
        <v>38</v>
      </c>
      <c r="J3887" s="12" t="s">
        <v>393</v>
      </c>
      <c r="K3887" s="11" t="str">
        <f>VLOOKUP(Table7[[#This Row],[CID]],ALY,2,FALSE)</f>
        <v>SVA</v>
      </c>
    </row>
    <row r="3888" spans="1:11" x14ac:dyDescent="0.2">
      <c r="A3888" s="8" t="str">
        <f>Table7[[#This Row],[Test No.]]&amp;Table7[[#This Row],[Section]]&amp;Table7[[#This Row],[Q. No.]]</f>
        <v>R4E62</v>
      </c>
      <c r="B3888" s="8"/>
      <c r="C3888" s="15" t="s">
        <v>317</v>
      </c>
      <c r="D3888" s="6">
        <v>62</v>
      </c>
      <c r="E3888" s="12" t="s">
        <v>31</v>
      </c>
      <c r="F3888" s="14">
        <v>1</v>
      </c>
      <c r="G3888" s="14" t="s">
        <v>59</v>
      </c>
      <c r="H3888" s="10">
        <v>2</v>
      </c>
      <c r="I3888" s="13" t="s">
        <v>38</v>
      </c>
      <c r="J3888" s="12" t="s">
        <v>395</v>
      </c>
      <c r="K3888" s="11" t="str">
        <f>VLOOKUP(Table7[[#This Row],[CID]],ALY,2,FALSE)</f>
        <v>Verb Forms/Tense Agreement</v>
      </c>
    </row>
    <row r="3889" spans="1:11" x14ac:dyDescent="0.2">
      <c r="A3889" s="8" t="str">
        <f>Table7[[#This Row],[Test No.]]&amp;Table7[[#This Row],[Section]]&amp;Table7[[#This Row],[Q. No.]]</f>
        <v>R4E63</v>
      </c>
      <c r="B3889" s="8"/>
      <c r="C3889" s="15" t="s">
        <v>317</v>
      </c>
      <c r="D3889" s="6">
        <v>63</v>
      </c>
      <c r="E3889" s="12" t="s">
        <v>31</v>
      </c>
      <c r="F3889" s="14">
        <v>2</v>
      </c>
      <c r="G3889" s="13" t="s">
        <v>57</v>
      </c>
      <c r="H3889" s="10">
        <v>6</v>
      </c>
      <c r="I3889" s="13" t="s">
        <v>42</v>
      </c>
      <c r="J3889" s="12" t="s">
        <v>521</v>
      </c>
      <c r="K3889" s="11" t="str">
        <f>VLOOKUP(Table7[[#This Row],[CID]],ALY,2,FALSE)</f>
        <v>Word Choice</v>
      </c>
    </row>
    <row r="3890" spans="1:11" x14ac:dyDescent="0.2">
      <c r="A3890" s="8" t="str">
        <f>Table7[[#This Row],[Test No.]]&amp;Table7[[#This Row],[Section]]&amp;Table7[[#This Row],[Q. No.]]</f>
        <v>R4E64</v>
      </c>
      <c r="B3890" s="8"/>
      <c r="C3890" s="15" t="s">
        <v>317</v>
      </c>
      <c r="D3890" s="6">
        <v>64</v>
      </c>
      <c r="E3890" s="12" t="s">
        <v>31</v>
      </c>
      <c r="F3890" s="14">
        <v>2</v>
      </c>
      <c r="G3890" s="13" t="s">
        <v>57</v>
      </c>
      <c r="H3890" s="10">
        <v>4</v>
      </c>
      <c r="I3890" s="13" t="s">
        <v>40</v>
      </c>
      <c r="J3890" s="12" t="s">
        <v>513</v>
      </c>
      <c r="K3890" s="11" t="str">
        <f>VLOOKUP(Table7[[#This Row],[CID]],ALY,2,FALSE)</f>
        <v>Writer's Goal</v>
      </c>
    </row>
    <row r="3891" spans="1:11" x14ac:dyDescent="0.2">
      <c r="A3891" s="8" t="str">
        <f>Table7[[#This Row],[Test No.]]&amp;Table7[[#This Row],[Section]]&amp;Table7[[#This Row],[Q. No.]]</f>
        <v>R4E65</v>
      </c>
      <c r="B3891" s="8"/>
      <c r="C3891" s="15" t="s">
        <v>317</v>
      </c>
      <c r="D3891" s="6">
        <v>65</v>
      </c>
      <c r="E3891" s="12" t="s">
        <v>31</v>
      </c>
      <c r="F3891" s="14">
        <v>2</v>
      </c>
      <c r="G3891" s="13" t="s">
        <v>57</v>
      </c>
      <c r="H3891" s="10">
        <v>6</v>
      </c>
      <c r="I3891" s="13" t="s">
        <v>42</v>
      </c>
      <c r="J3891" s="12" t="s">
        <v>521</v>
      </c>
      <c r="K3891" s="11" t="str">
        <f>VLOOKUP(Table7[[#This Row],[CID]],ALY,2,FALSE)</f>
        <v>Word Choice</v>
      </c>
    </row>
    <row r="3892" spans="1:11" x14ac:dyDescent="0.2">
      <c r="A3892" s="8" t="str">
        <f>Table7[[#This Row],[Test No.]]&amp;Table7[[#This Row],[Section]]&amp;Table7[[#This Row],[Q. No.]]</f>
        <v>R4E66</v>
      </c>
      <c r="B3892" s="8"/>
      <c r="C3892" s="15" t="s">
        <v>317</v>
      </c>
      <c r="D3892" s="6">
        <v>66</v>
      </c>
      <c r="E3892" s="12" t="s">
        <v>31</v>
      </c>
      <c r="F3892" s="14">
        <v>1</v>
      </c>
      <c r="G3892" s="14" t="s">
        <v>59</v>
      </c>
      <c r="H3892" s="10">
        <v>2</v>
      </c>
      <c r="I3892" s="13" t="s">
        <v>38</v>
      </c>
      <c r="J3892" s="12" t="s">
        <v>394</v>
      </c>
      <c r="K3892" s="11" t="str">
        <f>VLOOKUP(Table7[[#This Row],[CID]],ALY,2,FALSE)</f>
        <v>Pronouns</v>
      </c>
    </row>
    <row r="3893" spans="1:11" x14ac:dyDescent="0.2">
      <c r="A3893" s="8" t="str">
        <f>Table7[[#This Row],[Test No.]]&amp;Table7[[#This Row],[Section]]&amp;Table7[[#This Row],[Q. No.]]</f>
        <v>R4E67</v>
      </c>
      <c r="B3893" s="8"/>
      <c r="C3893" s="15" t="s">
        <v>317</v>
      </c>
      <c r="D3893" s="6">
        <v>67</v>
      </c>
      <c r="E3893" s="12" t="s">
        <v>31</v>
      </c>
      <c r="F3893" s="14">
        <v>2</v>
      </c>
      <c r="G3893" s="13" t="s">
        <v>57</v>
      </c>
      <c r="H3893" s="10">
        <v>5</v>
      </c>
      <c r="I3893" s="13" t="s">
        <v>41</v>
      </c>
      <c r="J3893" s="12" t="s">
        <v>520</v>
      </c>
      <c r="K3893" s="11" t="str">
        <f>VLOOKUP(Table7[[#This Row],[CID]],ALY,2,FALSE)</f>
        <v>Reorganization</v>
      </c>
    </row>
    <row r="3894" spans="1:11" x14ac:dyDescent="0.2">
      <c r="A3894" s="8" t="str">
        <f>Table7[[#This Row],[Test No.]]&amp;Table7[[#This Row],[Section]]&amp;Table7[[#This Row],[Q. No.]]</f>
        <v>R4E68</v>
      </c>
      <c r="B3894" s="8"/>
      <c r="C3894" s="15" t="s">
        <v>317</v>
      </c>
      <c r="D3894" s="6">
        <v>68</v>
      </c>
      <c r="E3894" s="12" t="s">
        <v>31</v>
      </c>
      <c r="F3894" s="14">
        <v>2</v>
      </c>
      <c r="G3894" s="13" t="s">
        <v>57</v>
      </c>
      <c r="H3894" s="10">
        <v>4</v>
      </c>
      <c r="I3894" s="13" t="s">
        <v>40</v>
      </c>
      <c r="J3894" s="12" t="s">
        <v>516</v>
      </c>
      <c r="K3894" s="11" t="str">
        <f>VLOOKUP(Table7[[#This Row],[CID]],ALY,2,FALSE)</f>
        <v>Transitions &amp; Topic Sentences</v>
      </c>
    </row>
    <row r="3895" spans="1:11" x14ac:dyDescent="0.2">
      <c r="A3895" s="8" t="str">
        <f>Table7[[#This Row],[Test No.]]&amp;Table7[[#This Row],[Section]]&amp;Table7[[#This Row],[Q. No.]]</f>
        <v>R4E69</v>
      </c>
      <c r="B3895" s="8"/>
      <c r="C3895" s="15" t="s">
        <v>317</v>
      </c>
      <c r="D3895" s="6">
        <v>69</v>
      </c>
      <c r="E3895" s="12" t="s">
        <v>31</v>
      </c>
      <c r="F3895" s="14">
        <v>2</v>
      </c>
      <c r="G3895" s="13" t="s">
        <v>57</v>
      </c>
      <c r="H3895" s="10">
        <v>6</v>
      </c>
      <c r="I3895" s="13" t="s">
        <v>42</v>
      </c>
      <c r="J3895" s="12" t="s">
        <v>523</v>
      </c>
      <c r="K3895" s="11" t="str">
        <f>VLOOKUP(Table7[[#This Row],[CID]],ALY,2,FALSE)</f>
        <v>Avoiding Ambiguity &amp; Redundancy</v>
      </c>
    </row>
    <row r="3896" spans="1:11" x14ac:dyDescent="0.2">
      <c r="A3896" s="8" t="str">
        <f>Table7[[#This Row],[Test No.]]&amp;Table7[[#This Row],[Section]]&amp;Table7[[#This Row],[Q. No.]]</f>
        <v>R4E70</v>
      </c>
      <c r="B3896" s="8"/>
      <c r="C3896" s="15" t="s">
        <v>317</v>
      </c>
      <c r="D3896" s="6">
        <v>70</v>
      </c>
      <c r="E3896" s="12" t="s">
        <v>31</v>
      </c>
      <c r="F3896" s="14">
        <v>2</v>
      </c>
      <c r="G3896" s="13" t="s">
        <v>57</v>
      </c>
      <c r="H3896" s="10">
        <v>6</v>
      </c>
      <c r="I3896" s="13" t="s">
        <v>42</v>
      </c>
      <c r="J3896" s="12" t="s">
        <v>521</v>
      </c>
      <c r="K3896" s="11" t="str">
        <f>VLOOKUP(Table7[[#This Row],[CID]],ALY,2,FALSE)</f>
        <v>Word Choice</v>
      </c>
    </row>
    <row r="3897" spans="1:11" x14ac:dyDescent="0.2">
      <c r="A3897" s="8" t="str">
        <f>Table7[[#This Row],[Test No.]]&amp;Table7[[#This Row],[Section]]&amp;Table7[[#This Row],[Q. No.]]</f>
        <v>R4E71</v>
      </c>
      <c r="B3897" s="8"/>
      <c r="C3897" s="15" t="s">
        <v>317</v>
      </c>
      <c r="D3897" s="6">
        <v>71</v>
      </c>
      <c r="E3897" s="12" t="s">
        <v>31</v>
      </c>
      <c r="F3897" s="14">
        <v>2</v>
      </c>
      <c r="G3897" s="13" t="s">
        <v>57</v>
      </c>
      <c r="H3897" s="10">
        <v>4</v>
      </c>
      <c r="I3897" s="13" t="s">
        <v>40</v>
      </c>
      <c r="J3897" s="12" t="s">
        <v>514</v>
      </c>
      <c r="K3897" s="11" t="str">
        <f>VLOOKUP(Table7[[#This Row],[CID]],ALY,2,FALSE)</f>
        <v>Relation to Paragraph/Essay</v>
      </c>
    </row>
    <row r="3898" spans="1:11" x14ac:dyDescent="0.2">
      <c r="A3898" s="8" t="str">
        <f>Table7[[#This Row],[Test No.]]&amp;Table7[[#This Row],[Section]]&amp;Table7[[#This Row],[Q. No.]]</f>
        <v>R4E72</v>
      </c>
      <c r="B3898" s="8"/>
      <c r="C3898" s="15" t="s">
        <v>317</v>
      </c>
      <c r="D3898" s="6">
        <v>72</v>
      </c>
      <c r="E3898" s="12" t="s">
        <v>31</v>
      </c>
      <c r="F3898" s="14">
        <v>2</v>
      </c>
      <c r="G3898" s="13" t="s">
        <v>57</v>
      </c>
      <c r="H3898" s="10">
        <v>4</v>
      </c>
      <c r="I3898" s="13" t="s">
        <v>40</v>
      </c>
      <c r="J3898" s="12" t="s">
        <v>516</v>
      </c>
      <c r="K3898" s="11" t="str">
        <f>VLOOKUP(Table7[[#This Row],[CID]],ALY,2,FALSE)</f>
        <v>Transitions &amp; Topic Sentences</v>
      </c>
    </row>
    <row r="3899" spans="1:11" x14ac:dyDescent="0.2">
      <c r="A3899" s="8" t="str">
        <f>Table7[[#This Row],[Test No.]]&amp;Table7[[#This Row],[Section]]&amp;Table7[[#This Row],[Q. No.]]</f>
        <v>R4E73</v>
      </c>
      <c r="B3899" s="8"/>
      <c r="C3899" s="15" t="s">
        <v>317</v>
      </c>
      <c r="D3899" s="6">
        <v>73</v>
      </c>
      <c r="E3899" s="12" t="s">
        <v>31</v>
      </c>
      <c r="F3899" s="14">
        <v>1</v>
      </c>
      <c r="G3899" s="14" t="s">
        <v>59</v>
      </c>
      <c r="H3899" s="14">
        <v>1</v>
      </c>
      <c r="I3899" s="14" t="s">
        <v>37</v>
      </c>
      <c r="J3899" s="12" t="s">
        <v>388</v>
      </c>
      <c r="K3899" s="11" t="str">
        <f>VLOOKUP(Table7[[#This Row],[CID]],ALY,2,FALSE)</f>
        <v>Apostrophes</v>
      </c>
    </row>
    <row r="3900" spans="1:11" x14ac:dyDescent="0.2">
      <c r="A3900" s="8" t="str">
        <f>Table7[[#This Row],[Test No.]]&amp;Table7[[#This Row],[Section]]&amp;Table7[[#This Row],[Q. No.]]</f>
        <v>R4E74</v>
      </c>
      <c r="B3900" s="8"/>
      <c r="C3900" s="15" t="s">
        <v>317</v>
      </c>
      <c r="D3900" s="6">
        <v>74</v>
      </c>
      <c r="E3900" s="12" t="s">
        <v>31</v>
      </c>
      <c r="F3900" s="14">
        <v>1</v>
      </c>
      <c r="G3900" s="14" t="s">
        <v>59</v>
      </c>
      <c r="H3900" s="10">
        <v>3</v>
      </c>
      <c r="I3900" s="13" t="s">
        <v>39</v>
      </c>
      <c r="J3900" s="12" t="s">
        <v>402</v>
      </c>
      <c r="K3900" s="11" t="str">
        <f>VLOOKUP(Table7[[#This Row],[CID]],ALY,2,FALSE)</f>
        <v>Faulty Modifier</v>
      </c>
    </row>
    <row r="3901" spans="1:11" x14ac:dyDescent="0.2">
      <c r="A3901" s="8" t="str">
        <f>Table7[[#This Row],[Test No.]]&amp;Table7[[#This Row],[Section]]&amp;Table7[[#This Row],[Q. No.]]</f>
        <v>R4E75</v>
      </c>
      <c r="B3901" s="8"/>
      <c r="C3901" s="15" t="s">
        <v>317</v>
      </c>
      <c r="D3901" s="6">
        <v>75</v>
      </c>
      <c r="E3901" s="12" t="s">
        <v>31</v>
      </c>
      <c r="F3901" s="14">
        <v>1</v>
      </c>
      <c r="G3901" s="14" t="s">
        <v>59</v>
      </c>
      <c r="H3901" s="10">
        <v>2</v>
      </c>
      <c r="I3901" s="13" t="s">
        <v>38</v>
      </c>
      <c r="J3901" s="12" t="s">
        <v>394</v>
      </c>
      <c r="K3901" s="11" t="str">
        <f>VLOOKUP(Table7[[#This Row],[CID]],ALY,2,FALSE)</f>
        <v>Pronouns</v>
      </c>
    </row>
    <row r="3902" spans="1:11" x14ac:dyDescent="0.2">
      <c r="A3902" s="8" t="str">
        <f>Table7[[#This Row],[Test No.]]&amp;Table7[[#This Row],[Section]]&amp;Table7[[#This Row],[Q. No.]]</f>
        <v>R5E1</v>
      </c>
      <c r="B3902" s="8"/>
      <c r="C3902" s="15" t="s">
        <v>318</v>
      </c>
      <c r="D3902" s="6">
        <v>1</v>
      </c>
      <c r="E3902" s="12" t="s">
        <v>31</v>
      </c>
      <c r="F3902" s="14">
        <v>2</v>
      </c>
      <c r="G3902" s="13" t="s">
        <v>57</v>
      </c>
      <c r="H3902" s="10">
        <v>4</v>
      </c>
      <c r="I3902" s="13" t="s">
        <v>40</v>
      </c>
      <c r="J3902" s="12" t="s">
        <v>514</v>
      </c>
      <c r="K3902" s="11" t="str">
        <f>VLOOKUP(Table7[[#This Row],[CID]],ALY,2,FALSE)</f>
        <v>Relation to Paragraph/Essay</v>
      </c>
    </row>
    <row r="3903" spans="1:11" x14ac:dyDescent="0.2">
      <c r="A3903" s="8" t="str">
        <f>Table7[[#This Row],[Test No.]]&amp;Table7[[#This Row],[Section]]&amp;Table7[[#This Row],[Q. No.]]</f>
        <v>R5E2</v>
      </c>
      <c r="B3903" s="8"/>
      <c r="C3903" s="15" t="s">
        <v>318</v>
      </c>
      <c r="D3903" s="6">
        <v>2</v>
      </c>
      <c r="E3903" s="12" t="s">
        <v>31</v>
      </c>
      <c r="F3903" s="14">
        <v>1</v>
      </c>
      <c r="G3903" s="14" t="s">
        <v>59</v>
      </c>
      <c r="H3903" s="14">
        <v>1</v>
      </c>
      <c r="I3903" s="14" t="s">
        <v>37</v>
      </c>
      <c r="J3903" s="12" t="s">
        <v>387</v>
      </c>
      <c r="K3903" s="11" t="str">
        <f>VLOOKUP(Table7[[#This Row],[CID]],ALY,2,FALSE)</f>
        <v>Commas</v>
      </c>
    </row>
    <row r="3904" spans="1:11" x14ac:dyDescent="0.2">
      <c r="A3904" s="8" t="str">
        <f>Table7[[#This Row],[Test No.]]&amp;Table7[[#This Row],[Section]]&amp;Table7[[#This Row],[Q. No.]]</f>
        <v>R5E3</v>
      </c>
      <c r="B3904" s="8"/>
      <c r="C3904" s="15" t="s">
        <v>318</v>
      </c>
      <c r="D3904" s="6">
        <v>3</v>
      </c>
      <c r="E3904" s="12" t="s">
        <v>31</v>
      </c>
      <c r="F3904" s="14">
        <v>1</v>
      </c>
      <c r="G3904" s="14" t="s">
        <v>59</v>
      </c>
      <c r="H3904" s="10">
        <v>2</v>
      </c>
      <c r="I3904" s="13" t="s">
        <v>38</v>
      </c>
      <c r="J3904" s="12" t="s">
        <v>397</v>
      </c>
      <c r="K3904" s="11" t="str">
        <f>VLOOKUP(Table7[[#This Row],[CID]],ALY,2,FALSE)</f>
        <v>Word Choice</v>
      </c>
    </row>
    <row r="3905" spans="1:11" x14ac:dyDescent="0.2">
      <c r="A3905" s="8" t="str">
        <f>Table7[[#This Row],[Test No.]]&amp;Table7[[#This Row],[Section]]&amp;Table7[[#This Row],[Q. No.]]</f>
        <v>R5E4</v>
      </c>
      <c r="B3905" s="8"/>
      <c r="C3905" s="15" t="s">
        <v>318</v>
      </c>
      <c r="D3905" s="6">
        <v>4</v>
      </c>
      <c r="E3905" s="12" t="s">
        <v>31</v>
      </c>
      <c r="F3905" s="14">
        <v>1</v>
      </c>
      <c r="G3905" s="14" t="s">
        <v>59</v>
      </c>
      <c r="H3905" s="10">
        <v>2</v>
      </c>
      <c r="I3905" s="13" t="s">
        <v>38</v>
      </c>
      <c r="J3905" s="12" t="s">
        <v>396</v>
      </c>
      <c r="K3905" s="11" t="str">
        <f>VLOOKUP(Table7[[#This Row],[CID]],ALY,2,FALSE)</f>
        <v>Comparisons</v>
      </c>
    </row>
    <row r="3906" spans="1:11" x14ac:dyDescent="0.2">
      <c r="A3906" s="8" t="str">
        <f>Table7[[#This Row],[Test No.]]&amp;Table7[[#This Row],[Section]]&amp;Table7[[#This Row],[Q. No.]]</f>
        <v>R5E5</v>
      </c>
      <c r="B3906" s="8"/>
      <c r="C3906" s="15" t="s">
        <v>318</v>
      </c>
      <c r="D3906" s="6">
        <v>5</v>
      </c>
      <c r="E3906" s="12" t="s">
        <v>31</v>
      </c>
      <c r="F3906" s="14">
        <v>1</v>
      </c>
      <c r="G3906" s="14" t="s">
        <v>59</v>
      </c>
      <c r="H3906" s="10">
        <v>3</v>
      </c>
      <c r="I3906" s="13" t="s">
        <v>39</v>
      </c>
      <c r="J3906" s="12" t="s">
        <v>400</v>
      </c>
      <c r="K3906" s="11" t="str">
        <f>VLOOKUP(Table7[[#This Row],[CID]],ALY,2,FALSE)</f>
        <v>Run-On Sentence</v>
      </c>
    </row>
    <row r="3907" spans="1:11" x14ac:dyDescent="0.2">
      <c r="A3907" s="8" t="str">
        <f>Table7[[#This Row],[Test No.]]&amp;Table7[[#This Row],[Section]]&amp;Table7[[#This Row],[Q. No.]]</f>
        <v>R5E6</v>
      </c>
      <c r="B3907" s="8"/>
      <c r="C3907" s="15" t="s">
        <v>318</v>
      </c>
      <c r="D3907" s="6">
        <v>6</v>
      </c>
      <c r="E3907" s="12" t="s">
        <v>31</v>
      </c>
      <c r="F3907" s="14">
        <v>2</v>
      </c>
      <c r="G3907" s="13" t="s">
        <v>57</v>
      </c>
      <c r="H3907" s="10">
        <v>6</v>
      </c>
      <c r="I3907" s="13" t="s">
        <v>42</v>
      </c>
      <c r="J3907" s="12" t="s">
        <v>523</v>
      </c>
      <c r="K3907" s="11" t="str">
        <f>VLOOKUP(Table7[[#This Row],[CID]],ALY,2,FALSE)</f>
        <v>Avoiding Ambiguity &amp; Redundancy</v>
      </c>
    </row>
    <row r="3908" spans="1:11" x14ac:dyDescent="0.2">
      <c r="A3908" s="8" t="str">
        <f>Table7[[#This Row],[Test No.]]&amp;Table7[[#This Row],[Section]]&amp;Table7[[#This Row],[Q. No.]]</f>
        <v>R5E7</v>
      </c>
      <c r="B3908" s="8"/>
      <c r="C3908" s="15" t="s">
        <v>318</v>
      </c>
      <c r="D3908" s="6">
        <v>7</v>
      </c>
      <c r="E3908" s="12" t="s">
        <v>31</v>
      </c>
      <c r="F3908" s="14">
        <v>2</v>
      </c>
      <c r="G3908" s="13" t="s">
        <v>57</v>
      </c>
      <c r="H3908" s="10">
        <v>4</v>
      </c>
      <c r="I3908" s="13" t="s">
        <v>40</v>
      </c>
      <c r="J3908" s="12" t="s">
        <v>516</v>
      </c>
      <c r="K3908" s="11" t="str">
        <f>VLOOKUP(Table7[[#This Row],[CID]],ALY,2,FALSE)</f>
        <v>Transitions &amp; Topic Sentences</v>
      </c>
    </row>
    <row r="3909" spans="1:11" x14ac:dyDescent="0.2">
      <c r="A3909" s="8" t="str">
        <f>Table7[[#This Row],[Test No.]]&amp;Table7[[#This Row],[Section]]&amp;Table7[[#This Row],[Q. No.]]</f>
        <v>R5E8</v>
      </c>
      <c r="B3909" s="8"/>
      <c r="C3909" s="15" t="s">
        <v>318</v>
      </c>
      <c r="D3909" s="6">
        <v>8</v>
      </c>
      <c r="E3909" s="12" t="s">
        <v>31</v>
      </c>
      <c r="F3909" s="14">
        <v>1</v>
      </c>
      <c r="G3909" s="14" t="s">
        <v>59</v>
      </c>
      <c r="H3909" s="14">
        <v>1</v>
      </c>
      <c r="I3909" s="14" t="s">
        <v>37</v>
      </c>
      <c r="J3909" s="12" t="s">
        <v>388</v>
      </c>
      <c r="K3909" s="11" t="str">
        <f>VLOOKUP(Table7[[#This Row],[CID]],ALY,2,FALSE)</f>
        <v>Apostrophes</v>
      </c>
    </row>
    <row r="3910" spans="1:11" x14ac:dyDescent="0.2">
      <c r="A3910" s="8" t="str">
        <f>Table7[[#This Row],[Test No.]]&amp;Table7[[#This Row],[Section]]&amp;Table7[[#This Row],[Q. No.]]</f>
        <v>R5E9</v>
      </c>
      <c r="B3910" s="8"/>
      <c r="C3910" s="15" t="s">
        <v>318</v>
      </c>
      <c r="D3910" s="6">
        <v>9</v>
      </c>
      <c r="E3910" s="12" t="s">
        <v>31</v>
      </c>
      <c r="F3910" s="14">
        <v>1</v>
      </c>
      <c r="G3910" s="14" t="s">
        <v>59</v>
      </c>
      <c r="H3910" s="10">
        <v>3</v>
      </c>
      <c r="I3910" s="13" t="s">
        <v>39</v>
      </c>
      <c r="J3910" s="12" t="s">
        <v>401</v>
      </c>
      <c r="K3910" s="11" t="str">
        <f>VLOOKUP(Table7[[#This Row],[CID]],ALY,2,FALSE)</f>
        <v>Parallel Construction</v>
      </c>
    </row>
    <row r="3911" spans="1:11" x14ac:dyDescent="0.2">
      <c r="A3911" s="8" t="str">
        <f>Table7[[#This Row],[Test No.]]&amp;Table7[[#This Row],[Section]]&amp;Table7[[#This Row],[Q. No.]]</f>
        <v>R5E10</v>
      </c>
      <c r="B3911" s="8"/>
      <c r="C3911" s="15" t="s">
        <v>318</v>
      </c>
      <c r="D3911" s="6">
        <v>10</v>
      </c>
      <c r="E3911" s="12" t="s">
        <v>31</v>
      </c>
      <c r="F3911" s="14">
        <v>1</v>
      </c>
      <c r="G3911" s="14" t="s">
        <v>59</v>
      </c>
      <c r="H3911" s="10">
        <v>3</v>
      </c>
      <c r="I3911" s="13" t="s">
        <v>39</v>
      </c>
      <c r="J3911" s="12" t="s">
        <v>400</v>
      </c>
      <c r="K3911" s="11" t="str">
        <f>VLOOKUP(Table7[[#This Row],[CID]],ALY,2,FALSE)</f>
        <v>Run-On Sentence</v>
      </c>
    </row>
    <row r="3912" spans="1:11" x14ac:dyDescent="0.2">
      <c r="A3912" s="8" t="str">
        <f>Table7[[#This Row],[Test No.]]&amp;Table7[[#This Row],[Section]]&amp;Table7[[#This Row],[Q. No.]]</f>
        <v>R5E11</v>
      </c>
      <c r="B3912" s="8"/>
      <c r="C3912" s="15" t="s">
        <v>318</v>
      </c>
      <c r="D3912" s="6">
        <v>11</v>
      </c>
      <c r="E3912" s="12" t="s">
        <v>31</v>
      </c>
      <c r="F3912" s="14">
        <v>1</v>
      </c>
      <c r="G3912" s="14" t="s">
        <v>59</v>
      </c>
      <c r="H3912" s="10">
        <v>2</v>
      </c>
      <c r="I3912" s="13" t="s">
        <v>38</v>
      </c>
      <c r="J3912" s="12" t="s">
        <v>398</v>
      </c>
      <c r="K3912" s="11" t="str">
        <f>VLOOKUP(Table7[[#This Row],[CID]],ALY,2,FALSE)</f>
        <v>Idioms</v>
      </c>
    </row>
    <row r="3913" spans="1:11" x14ac:dyDescent="0.2">
      <c r="A3913" s="8" t="str">
        <f>Table7[[#This Row],[Test No.]]&amp;Table7[[#This Row],[Section]]&amp;Table7[[#This Row],[Q. No.]]</f>
        <v>R5E12</v>
      </c>
      <c r="B3913" s="8"/>
      <c r="C3913" s="15" t="s">
        <v>318</v>
      </c>
      <c r="D3913" s="6">
        <v>12</v>
      </c>
      <c r="E3913" s="12" t="s">
        <v>31</v>
      </c>
      <c r="F3913" s="14">
        <v>2</v>
      </c>
      <c r="G3913" s="13" t="s">
        <v>57</v>
      </c>
      <c r="H3913" s="10">
        <v>5</v>
      </c>
      <c r="I3913" s="13" t="s">
        <v>41</v>
      </c>
      <c r="J3913" s="12" t="s">
        <v>520</v>
      </c>
      <c r="K3913" s="11" t="str">
        <f>VLOOKUP(Table7[[#This Row],[CID]],ALY,2,FALSE)</f>
        <v>Reorganization</v>
      </c>
    </row>
    <row r="3914" spans="1:11" x14ac:dyDescent="0.2">
      <c r="A3914" s="8" t="str">
        <f>Table7[[#This Row],[Test No.]]&amp;Table7[[#This Row],[Section]]&amp;Table7[[#This Row],[Q. No.]]</f>
        <v>R5E13</v>
      </c>
      <c r="B3914" s="8"/>
      <c r="C3914" s="15" t="s">
        <v>318</v>
      </c>
      <c r="D3914" s="6">
        <v>13</v>
      </c>
      <c r="E3914" s="12" t="s">
        <v>31</v>
      </c>
      <c r="F3914" s="14">
        <v>2</v>
      </c>
      <c r="G3914" s="13" t="s">
        <v>57</v>
      </c>
      <c r="H3914" s="10">
        <v>6</v>
      </c>
      <c r="I3914" s="13" t="s">
        <v>42</v>
      </c>
      <c r="J3914" s="12" t="s">
        <v>521</v>
      </c>
      <c r="K3914" s="11" t="str">
        <f>VLOOKUP(Table7[[#This Row],[CID]],ALY,2,FALSE)</f>
        <v>Word Choice</v>
      </c>
    </row>
    <row r="3915" spans="1:11" x14ac:dyDescent="0.2">
      <c r="A3915" s="8" t="str">
        <f>Table7[[#This Row],[Test No.]]&amp;Table7[[#This Row],[Section]]&amp;Table7[[#This Row],[Q. No.]]</f>
        <v>R5E14</v>
      </c>
      <c r="B3915" s="8"/>
      <c r="C3915" s="15" t="s">
        <v>318</v>
      </c>
      <c r="D3915" s="6">
        <v>14</v>
      </c>
      <c r="E3915" s="12" t="s">
        <v>31</v>
      </c>
      <c r="F3915" s="14">
        <v>2</v>
      </c>
      <c r="G3915" s="13" t="s">
        <v>57</v>
      </c>
      <c r="H3915" s="10">
        <v>6</v>
      </c>
      <c r="I3915" s="13" t="s">
        <v>42</v>
      </c>
      <c r="J3915" s="12" t="s">
        <v>522</v>
      </c>
      <c r="K3915" s="11" t="str">
        <f>VLOOKUP(Table7[[#This Row],[CID]],ALY,2,FALSE)</f>
        <v>Effectiveness</v>
      </c>
    </row>
    <row r="3916" spans="1:11" x14ac:dyDescent="0.2">
      <c r="A3916" s="8" t="str">
        <f>Table7[[#This Row],[Test No.]]&amp;Table7[[#This Row],[Section]]&amp;Table7[[#This Row],[Q. No.]]</f>
        <v>R5E15</v>
      </c>
      <c r="B3916" s="8"/>
      <c r="C3916" s="15" t="s">
        <v>318</v>
      </c>
      <c r="D3916" s="6">
        <v>15</v>
      </c>
      <c r="E3916" s="12" t="s">
        <v>31</v>
      </c>
      <c r="F3916" s="14">
        <v>2</v>
      </c>
      <c r="G3916" s="13" t="s">
        <v>57</v>
      </c>
      <c r="H3916" s="10">
        <v>4</v>
      </c>
      <c r="I3916" s="13" t="s">
        <v>40</v>
      </c>
      <c r="J3916" s="12" t="s">
        <v>513</v>
      </c>
      <c r="K3916" s="11" t="str">
        <f>VLOOKUP(Table7[[#This Row],[CID]],ALY,2,FALSE)</f>
        <v>Writer's Goal</v>
      </c>
    </row>
    <row r="3917" spans="1:11" x14ac:dyDescent="0.2">
      <c r="A3917" s="8" t="str">
        <f>Table7[[#This Row],[Test No.]]&amp;Table7[[#This Row],[Section]]&amp;Table7[[#This Row],[Q. No.]]</f>
        <v>R5E16</v>
      </c>
      <c r="B3917" s="8"/>
      <c r="C3917" s="15" t="s">
        <v>318</v>
      </c>
      <c r="D3917" s="6">
        <v>16</v>
      </c>
      <c r="E3917" s="12" t="s">
        <v>31</v>
      </c>
      <c r="F3917" s="14">
        <v>1</v>
      </c>
      <c r="G3917" s="14" t="s">
        <v>59</v>
      </c>
      <c r="H3917" s="10">
        <v>3</v>
      </c>
      <c r="I3917" s="13" t="s">
        <v>39</v>
      </c>
      <c r="J3917" s="12" t="s">
        <v>402</v>
      </c>
      <c r="K3917" s="11" t="str">
        <f>VLOOKUP(Table7[[#This Row],[CID]],ALY,2,FALSE)</f>
        <v>Faulty Modifier</v>
      </c>
    </row>
    <row r="3918" spans="1:11" x14ac:dyDescent="0.2">
      <c r="A3918" s="8" t="str">
        <f>Table7[[#This Row],[Test No.]]&amp;Table7[[#This Row],[Section]]&amp;Table7[[#This Row],[Q. No.]]</f>
        <v>R5E17</v>
      </c>
      <c r="B3918" s="8"/>
      <c r="C3918" s="15" t="s">
        <v>318</v>
      </c>
      <c r="D3918" s="6">
        <v>17</v>
      </c>
      <c r="E3918" s="12" t="s">
        <v>31</v>
      </c>
      <c r="F3918" s="14">
        <v>1</v>
      </c>
      <c r="G3918" s="14" t="s">
        <v>59</v>
      </c>
      <c r="H3918" s="14">
        <v>1</v>
      </c>
      <c r="I3918" s="14" t="s">
        <v>37</v>
      </c>
      <c r="J3918" s="12" t="s">
        <v>387</v>
      </c>
      <c r="K3918" s="11" t="str">
        <f>VLOOKUP(Table7[[#This Row],[CID]],ALY,2,FALSE)</f>
        <v>Commas</v>
      </c>
    </row>
    <row r="3919" spans="1:11" x14ac:dyDescent="0.2">
      <c r="A3919" s="8" t="str">
        <f>Table7[[#This Row],[Test No.]]&amp;Table7[[#This Row],[Section]]&amp;Table7[[#This Row],[Q. No.]]</f>
        <v>R5E18</v>
      </c>
      <c r="B3919" s="8"/>
      <c r="C3919" s="15" t="s">
        <v>318</v>
      </c>
      <c r="D3919" s="6">
        <v>18</v>
      </c>
      <c r="E3919" s="12" t="s">
        <v>31</v>
      </c>
      <c r="F3919" s="14">
        <v>1</v>
      </c>
      <c r="G3919" s="14" t="s">
        <v>59</v>
      </c>
      <c r="H3919" s="10">
        <v>2</v>
      </c>
      <c r="I3919" s="13" t="s">
        <v>38</v>
      </c>
      <c r="J3919" s="12" t="s">
        <v>395</v>
      </c>
      <c r="K3919" s="11" t="str">
        <f>VLOOKUP(Table7[[#This Row],[CID]],ALY,2,FALSE)</f>
        <v>Verb Forms/Tense Agreement</v>
      </c>
    </row>
    <row r="3920" spans="1:11" x14ac:dyDescent="0.2">
      <c r="A3920" s="8" t="str">
        <f>Table7[[#This Row],[Test No.]]&amp;Table7[[#This Row],[Section]]&amp;Table7[[#This Row],[Q. No.]]</f>
        <v>R5E19</v>
      </c>
      <c r="B3920" s="8"/>
      <c r="C3920" s="15" t="s">
        <v>318</v>
      </c>
      <c r="D3920" s="6">
        <v>19</v>
      </c>
      <c r="E3920" s="12" t="s">
        <v>31</v>
      </c>
      <c r="F3920" s="14">
        <v>2</v>
      </c>
      <c r="G3920" s="13" t="s">
        <v>57</v>
      </c>
      <c r="H3920" s="10">
        <v>6</v>
      </c>
      <c r="I3920" s="13" t="s">
        <v>42</v>
      </c>
      <c r="J3920" s="12" t="s">
        <v>521</v>
      </c>
      <c r="K3920" s="11" t="str">
        <f>VLOOKUP(Table7[[#This Row],[CID]],ALY,2,FALSE)</f>
        <v>Word Choice</v>
      </c>
    </row>
    <row r="3921" spans="1:11" x14ac:dyDescent="0.2">
      <c r="A3921" s="8" t="str">
        <f>Table7[[#This Row],[Test No.]]&amp;Table7[[#This Row],[Section]]&amp;Table7[[#This Row],[Q. No.]]</f>
        <v>R5E20</v>
      </c>
      <c r="B3921" s="8"/>
      <c r="C3921" s="15" t="s">
        <v>318</v>
      </c>
      <c r="D3921" s="6">
        <v>20</v>
      </c>
      <c r="E3921" s="12" t="s">
        <v>31</v>
      </c>
      <c r="F3921" s="14">
        <v>1</v>
      </c>
      <c r="G3921" s="14" t="s">
        <v>59</v>
      </c>
      <c r="H3921" s="10">
        <v>2</v>
      </c>
      <c r="I3921" s="13" t="s">
        <v>38</v>
      </c>
      <c r="J3921" s="12" t="s">
        <v>397</v>
      </c>
      <c r="K3921" s="11" t="str">
        <f>VLOOKUP(Table7[[#This Row],[CID]],ALY,2,FALSE)</f>
        <v>Word Choice</v>
      </c>
    </row>
    <row r="3922" spans="1:11" x14ac:dyDescent="0.2">
      <c r="A3922" s="8" t="str">
        <f>Table7[[#This Row],[Test No.]]&amp;Table7[[#This Row],[Section]]&amp;Table7[[#This Row],[Q. No.]]</f>
        <v>R5E21</v>
      </c>
      <c r="B3922" s="8"/>
      <c r="C3922" s="15" t="s">
        <v>318</v>
      </c>
      <c r="D3922" s="6">
        <v>21</v>
      </c>
      <c r="E3922" s="12" t="s">
        <v>31</v>
      </c>
      <c r="F3922" s="14">
        <v>2</v>
      </c>
      <c r="G3922" s="13" t="s">
        <v>57</v>
      </c>
      <c r="H3922" s="10">
        <v>4</v>
      </c>
      <c r="I3922" s="13" t="s">
        <v>40</v>
      </c>
      <c r="J3922" s="12" t="s">
        <v>516</v>
      </c>
      <c r="K3922" s="11" t="str">
        <f>VLOOKUP(Table7[[#This Row],[CID]],ALY,2,FALSE)</f>
        <v>Transitions &amp; Topic Sentences</v>
      </c>
    </row>
    <row r="3923" spans="1:11" x14ac:dyDescent="0.2">
      <c r="A3923" s="8" t="str">
        <f>Table7[[#This Row],[Test No.]]&amp;Table7[[#This Row],[Section]]&amp;Table7[[#This Row],[Q. No.]]</f>
        <v>R5E22</v>
      </c>
      <c r="B3923" s="8"/>
      <c r="C3923" s="15" t="s">
        <v>318</v>
      </c>
      <c r="D3923" s="6">
        <v>22</v>
      </c>
      <c r="E3923" s="12" t="s">
        <v>31</v>
      </c>
      <c r="F3923" s="14">
        <v>1</v>
      </c>
      <c r="G3923" s="14" t="s">
        <v>59</v>
      </c>
      <c r="H3923" s="14">
        <v>1</v>
      </c>
      <c r="I3923" s="14" t="s">
        <v>37</v>
      </c>
      <c r="J3923" s="12" t="s">
        <v>387</v>
      </c>
      <c r="K3923" s="11" t="str">
        <f>VLOOKUP(Table7[[#This Row],[CID]],ALY,2,FALSE)</f>
        <v>Commas</v>
      </c>
    </row>
    <row r="3924" spans="1:11" x14ac:dyDescent="0.2">
      <c r="A3924" s="8" t="str">
        <f>Table7[[#This Row],[Test No.]]&amp;Table7[[#This Row],[Section]]&amp;Table7[[#This Row],[Q. No.]]</f>
        <v>R5E23</v>
      </c>
      <c r="B3924" s="8"/>
      <c r="C3924" s="15" t="s">
        <v>318</v>
      </c>
      <c r="D3924" s="6">
        <v>23</v>
      </c>
      <c r="E3924" s="12" t="s">
        <v>31</v>
      </c>
      <c r="F3924" s="14">
        <v>1</v>
      </c>
      <c r="G3924" s="14" t="s">
        <v>59</v>
      </c>
      <c r="H3924" s="10">
        <v>2</v>
      </c>
      <c r="I3924" s="13" t="s">
        <v>38</v>
      </c>
      <c r="J3924" s="12" t="s">
        <v>393</v>
      </c>
      <c r="K3924" s="11" t="str">
        <f>VLOOKUP(Table7[[#This Row],[CID]],ALY,2,FALSE)</f>
        <v>SVA</v>
      </c>
    </row>
    <row r="3925" spans="1:11" x14ac:dyDescent="0.2">
      <c r="A3925" s="8" t="str">
        <f>Table7[[#This Row],[Test No.]]&amp;Table7[[#This Row],[Section]]&amp;Table7[[#This Row],[Q. No.]]</f>
        <v>R5E24</v>
      </c>
      <c r="B3925" s="8"/>
      <c r="C3925" s="15" t="s">
        <v>318</v>
      </c>
      <c r="D3925" s="6">
        <v>24</v>
      </c>
      <c r="E3925" s="12" t="s">
        <v>31</v>
      </c>
      <c r="F3925" s="14">
        <v>1</v>
      </c>
      <c r="G3925" s="14" t="s">
        <v>59</v>
      </c>
      <c r="H3925" s="10">
        <v>2</v>
      </c>
      <c r="I3925" s="13" t="s">
        <v>38</v>
      </c>
      <c r="J3925" s="12" t="s">
        <v>398</v>
      </c>
      <c r="K3925" s="11" t="str">
        <f>VLOOKUP(Table7[[#This Row],[CID]],ALY,2,FALSE)</f>
        <v>Idioms</v>
      </c>
    </row>
    <row r="3926" spans="1:11" x14ac:dyDescent="0.2">
      <c r="A3926" s="8" t="str">
        <f>Table7[[#This Row],[Test No.]]&amp;Table7[[#This Row],[Section]]&amp;Table7[[#This Row],[Q. No.]]</f>
        <v>R5E25</v>
      </c>
      <c r="B3926" s="8"/>
      <c r="C3926" s="15" t="s">
        <v>318</v>
      </c>
      <c r="D3926" s="6">
        <v>25</v>
      </c>
      <c r="E3926" s="12" t="s">
        <v>31</v>
      </c>
      <c r="F3926" s="14">
        <v>1</v>
      </c>
      <c r="G3926" s="14" t="s">
        <v>59</v>
      </c>
      <c r="H3926" s="10">
        <v>3</v>
      </c>
      <c r="I3926" s="13" t="s">
        <v>39</v>
      </c>
      <c r="J3926" s="12" t="s">
        <v>400</v>
      </c>
      <c r="K3926" s="11" t="str">
        <f>VLOOKUP(Table7[[#This Row],[CID]],ALY,2,FALSE)</f>
        <v>Run-On Sentence</v>
      </c>
    </row>
    <row r="3927" spans="1:11" x14ac:dyDescent="0.2">
      <c r="A3927" s="8" t="str">
        <f>Table7[[#This Row],[Test No.]]&amp;Table7[[#This Row],[Section]]&amp;Table7[[#This Row],[Q. No.]]</f>
        <v>R5E26</v>
      </c>
      <c r="B3927" s="8"/>
      <c r="C3927" s="15" t="s">
        <v>318</v>
      </c>
      <c r="D3927" s="6">
        <v>26</v>
      </c>
      <c r="E3927" s="12" t="s">
        <v>31</v>
      </c>
      <c r="F3927" s="14">
        <v>2</v>
      </c>
      <c r="G3927" s="13" t="s">
        <v>57</v>
      </c>
      <c r="H3927" s="10">
        <v>6</v>
      </c>
      <c r="I3927" s="13" t="s">
        <v>42</v>
      </c>
      <c r="J3927" s="12" t="s">
        <v>523</v>
      </c>
      <c r="K3927" s="11" t="str">
        <f>VLOOKUP(Table7[[#This Row],[CID]],ALY,2,FALSE)</f>
        <v>Avoiding Ambiguity &amp; Redundancy</v>
      </c>
    </row>
    <row r="3928" spans="1:11" x14ac:dyDescent="0.2">
      <c r="A3928" s="8" t="str">
        <f>Table7[[#This Row],[Test No.]]&amp;Table7[[#This Row],[Section]]&amp;Table7[[#This Row],[Q. No.]]</f>
        <v>R5E27</v>
      </c>
      <c r="B3928" s="8"/>
      <c r="C3928" s="15" t="s">
        <v>318</v>
      </c>
      <c r="D3928" s="6">
        <v>27</v>
      </c>
      <c r="E3928" s="12" t="s">
        <v>31</v>
      </c>
      <c r="F3928" s="14">
        <v>2</v>
      </c>
      <c r="G3928" s="13" t="s">
        <v>57</v>
      </c>
      <c r="H3928" s="10">
        <v>6</v>
      </c>
      <c r="I3928" s="13" t="s">
        <v>42</v>
      </c>
      <c r="J3928" s="12" t="s">
        <v>523</v>
      </c>
      <c r="K3928" s="11" t="str">
        <f>VLOOKUP(Table7[[#This Row],[CID]],ALY,2,FALSE)</f>
        <v>Avoiding Ambiguity &amp; Redundancy</v>
      </c>
    </row>
    <row r="3929" spans="1:11" x14ac:dyDescent="0.2">
      <c r="A3929" s="8" t="str">
        <f>Table7[[#This Row],[Test No.]]&amp;Table7[[#This Row],[Section]]&amp;Table7[[#This Row],[Q. No.]]</f>
        <v>R5E28</v>
      </c>
      <c r="B3929" s="8"/>
      <c r="C3929" s="15" t="s">
        <v>318</v>
      </c>
      <c r="D3929" s="6">
        <v>28</v>
      </c>
      <c r="E3929" s="12" t="s">
        <v>31</v>
      </c>
      <c r="F3929" s="14">
        <v>2</v>
      </c>
      <c r="G3929" s="13" t="s">
        <v>57</v>
      </c>
      <c r="H3929" s="10">
        <v>6</v>
      </c>
      <c r="I3929" s="13" t="s">
        <v>42</v>
      </c>
      <c r="J3929" s="12" t="s">
        <v>523</v>
      </c>
      <c r="K3929" s="11" t="str">
        <f>VLOOKUP(Table7[[#This Row],[CID]],ALY,2,FALSE)</f>
        <v>Avoiding Ambiguity &amp; Redundancy</v>
      </c>
    </row>
    <row r="3930" spans="1:11" x14ac:dyDescent="0.2">
      <c r="A3930" s="8" t="str">
        <f>Table7[[#This Row],[Test No.]]&amp;Table7[[#This Row],[Section]]&amp;Table7[[#This Row],[Q. No.]]</f>
        <v>R5E29</v>
      </c>
      <c r="B3930" s="8"/>
      <c r="C3930" s="15" t="s">
        <v>318</v>
      </c>
      <c r="D3930" s="6">
        <v>29</v>
      </c>
      <c r="E3930" s="12" t="s">
        <v>31</v>
      </c>
      <c r="F3930" s="14">
        <v>1</v>
      </c>
      <c r="G3930" s="14" t="s">
        <v>59</v>
      </c>
      <c r="H3930" s="10">
        <v>3</v>
      </c>
      <c r="I3930" s="13" t="s">
        <v>39</v>
      </c>
      <c r="J3930" s="12" t="s">
        <v>401</v>
      </c>
      <c r="K3930" s="11" t="str">
        <f>VLOOKUP(Table7[[#This Row],[CID]],ALY,2,FALSE)</f>
        <v>Parallel Construction</v>
      </c>
    </row>
    <row r="3931" spans="1:11" x14ac:dyDescent="0.2">
      <c r="A3931" s="8" t="str">
        <f>Table7[[#This Row],[Test No.]]&amp;Table7[[#This Row],[Section]]&amp;Table7[[#This Row],[Q. No.]]</f>
        <v>R5E30</v>
      </c>
      <c r="B3931" s="8"/>
      <c r="C3931" s="15" t="s">
        <v>318</v>
      </c>
      <c r="D3931" s="6">
        <v>30</v>
      </c>
      <c r="E3931" s="12" t="s">
        <v>31</v>
      </c>
      <c r="F3931" s="14">
        <v>2</v>
      </c>
      <c r="G3931" s="13" t="s">
        <v>57</v>
      </c>
      <c r="H3931" s="10">
        <v>6</v>
      </c>
      <c r="I3931" s="13" t="s">
        <v>42</v>
      </c>
      <c r="J3931" s="12" t="s">
        <v>521</v>
      </c>
      <c r="K3931" s="11" t="str">
        <f>VLOOKUP(Table7[[#This Row],[CID]],ALY,2,FALSE)</f>
        <v>Word Choice</v>
      </c>
    </row>
    <row r="3932" spans="1:11" x14ac:dyDescent="0.2">
      <c r="A3932" s="8" t="str">
        <f>Table7[[#This Row],[Test No.]]&amp;Table7[[#This Row],[Section]]&amp;Table7[[#This Row],[Q. No.]]</f>
        <v>R5E31</v>
      </c>
      <c r="B3932" s="8"/>
      <c r="C3932" s="15" t="s">
        <v>318</v>
      </c>
      <c r="D3932" s="6">
        <v>31</v>
      </c>
      <c r="E3932" s="12" t="s">
        <v>31</v>
      </c>
      <c r="F3932" s="14">
        <v>1</v>
      </c>
      <c r="G3932" s="14" t="s">
        <v>59</v>
      </c>
      <c r="H3932" s="10">
        <v>3</v>
      </c>
      <c r="I3932" s="13" t="s">
        <v>39</v>
      </c>
      <c r="J3932" s="12" t="s">
        <v>402</v>
      </c>
      <c r="K3932" s="11" t="str">
        <f>VLOOKUP(Table7[[#This Row],[CID]],ALY,2,FALSE)</f>
        <v>Faulty Modifier</v>
      </c>
    </row>
    <row r="3933" spans="1:11" x14ac:dyDescent="0.2">
      <c r="A3933" s="8" t="str">
        <f>Table7[[#This Row],[Test No.]]&amp;Table7[[#This Row],[Section]]&amp;Table7[[#This Row],[Q. No.]]</f>
        <v>R5E32</v>
      </c>
      <c r="B3933" s="8"/>
      <c r="C3933" s="15" t="s">
        <v>318</v>
      </c>
      <c r="D3933" s="6">
        <v>32</v>
      </c>
      <c r="E3933" s="12" t="s">
        <v>31</v>
      </c>
      <c r="F3933" s="14">
        <v>2</v>
      </c>
      <c r="G3933" s="13" t="s">
        <v>57</v>
      </c>
      <c r="H3933" s="10">
        <v>4</v>
      </c>
      <c r="I3933" s="13" t="s">
        <v>40</v>
      </c>
      <c r="J3933" s="12" t="s">
        <v>516</v>
      </c>
      <c r="K3933" s="11" t="str">
        <f>VLOOKUP(Table7[[#This Row],[CID]],ALY,2,FALSE)</f>
        <v>Transitions &amp; Topic Sentences</v>
      </c>
    </row>
    <row r="3934" spans="1:11" x14ac:dyDescent="0.2">
      <c r="A3934" s="8" t="str">
        <f>Table7[[#This Row],[Test No.]]&amp;Table7[[#This Row],[Section]]&amp;Table7[[#This Row],[Q. No.]]</f>
        <v>R5E33</v>
      </c>
      <c r="B3934" s="8"/>
      <c r="C3934" s="15" t="s">
        <v>318</v>
      </c>
      <c r="D3934" s="6">
        <v>33</v>
      </c>
      <c r="E3934" s="12" t="s">
        <v>31</v>
      </c>
      <c r="F3934" s="14">
        <v>1</v>
      </c>
      <c r="G3934" s="14" t="s">
        <v>59</v>
      </c>
      <c r="H3934" s="10">
        <v>2</v>
      </c>
      <c r="I3934" s="13" t="s">
        <v>38</v>
      </c>
      <c r="J3934" s="12" t="s">
        <v>397</v>
      </c>
      <c r="K3934" s="11" t="str">
        <f>VLOOKUP(Table7[[#This Row],[CID]],ALY,2,FALSE)</f>
        <v>Word Choice</v>
      </c>
    </row>
    <row r="3935" spans="1:11" x14ac:dyDescent="0.2">
      <c r="A3935" s="8" t="str">
        <f>Table7[[#This Row],[Test No.]]&amp;Table7[[#This Row],[Section]]&amp;Table7[[#This Row],[Q. No.]]</f>
        <v>R5E34</v>
      </c>
      <c r="B3935" s="8"/>
      <c r="C3935" s="15" t="s">
        <v>318</v>
      </c>
      <c r="D3935" s="6">
        <v>34</v>
      </c>
      <c r="E3935" s="12" t="s">
        <v>31</v>
      </c>
      <c r="F3935" s="14">
        <v>1</v>
      </c>
      <c r="G3935" s="14" t="s">
        <v>59</v>
      </c>
      <c r="H3935" s="10">
        <v>3</v>
      </c>
      <c r="I3935" s="13" t="s">
        <v>39</v>
      </c>
      <c r="J3935" s="12" t="s">
        <v>400</v>
      </c>
      <c r="K3935" s="11" t="str">
        <f>VLOOKUP(Table7[[#This Row],[CID]],ALY,2,FALSE)</f>
        <v>Run-On Sentence</v>
      </c>
    </row>
    <row r="3936" spans="1:11" x14ac:dyDescent="0.2">
      <c r="A3936" s="8" t="str">
        <f>Table7[[#This Row],[Test No.]]&amp;Table7[[#This Row],[Section]]&amp;Table7[[#This Row],[Q. No.]]</f>
        <v>R5E35</v>
      </c>
      <c r="B3936" s="8"/>
      <c r="C3936" s="15" t="s">
        <v>318</v>
      </c>
      <c r="D3936" s="6">
        <v>35</v>
      </c>
      <c r="E3936" s="12" t="s">
        <v>31</v>
      </c>
      <c r="F3936" s="14">
        <v>2</v>
      </c>
      <c r="G3936" s="13" t="s">
        <v>57</v>
      </c>
      <c r="H3936" s="10">
        <v>6</v>
      </c>
      <c r="I3936" s="13" t="s">
        <v>42</v>
      </c>
      <c r="J3936" s="12" t="s">
        <v>522</v>
      </c>
      <c r="K3936" s="11" t="str">
        <f>VLOOKUP(Table7[[#This Row],[CID]],ALY,2,FALSE)</f>
        <v>Effectiveness</v>
      </c>
    </row>
    <row r="3937" spans="1:11" x14ac:dyDescent="0.2">
      <c r="A3937" s="8" t="str">
        <f>Table7[[#This Row],[Test No.]]&amp;Table7[[#This Row],[Section]]&amp;Table7[[#This Row],[Q. No.]]</f>
        <v>R5E36</v>
      </c>
      <c r="B3937" s="8"/>
      <c r="C3937" s="15" t="s">
        <v>318</v>
      </c>
      <c r="D3937" s="6">
        <v>36</v>
      </c>
      <c r="E3937" s="12" t="s">
        <v>31</v>
      </c>
      <c r="F3937" s="14">
        <v>2</v>
      </c>
      <c r="G3937" s="13" t="s">
        <v>57</v>
      </c>
      <c r="H3937" s="10">
        <v>6</v>
      </c>
      <c r="I3937" s="13" t="s">
        <v>42</v>
      </c>
      <c r="J3937" s="12" t="s">
        <v>523</v>
      </c>
      <c r="K3937" s="11" t="str">
        <f>VLOOKUP(Table7[[#This Row],[CID]],ALY,2,FALSE)</f>
        <v>Avoiding Ambiguity &amp; Redundancy</v>
      </c>
    </row>
    <row r="3938" spans="1:11" x14ac:dyDescent="0.2">
      <c r="A3938" s="8" t="str">
        <f>Table7[[#This Row],[Test No.]]&amp;Table7[[#This Row],[Section]]&amp;Table7[[#This Row],[Q. No.]]</f>
        <v>R5E37</v>
      </c>
      <c r="B3938" s="8"/>
      <c r="C3938" s="15" t="s">
        <v>318</v>
      </c>
      <c r="D3938" s="6">
        <v>37</v>
      </c>
      <c r="E3938" s="12" t="s">
        <v>31</v>
      </c>
      <c r="F3938" s="14">
        <v>1</v>
      </c>
      <c r="G3938" s="14" t="s">
        <v>59</v>
      </c>
      <c r="H3938" s="10">
        <v>3</v>
      </c>
      <c r="I3938" s="13" t="s">
        <v>39</v>
      </c>
      <c r="J3938" s="12" t="s">
        <v>400</v>
      </c>
      <c r="K3938" s="11" t="str">
        <f>VLOOKUP(Table7[[#This Row],[CID]],ALY,2,FALSE)</f>
        <v>Run-On Sentence</v>
      </c>
    </row>
    <row r="3939" spans="1:11" x14ac:dyDescent="0.2">
      <c r="A3939" s="8" t="str">
        <f>Table7[[#This Row],[Test No.]]&amp;Table7[[#This Row],[Section]]&amp;Table7[[#This Row],[Q. No.]]</f>
        <v>R5E38</v>
      </c>
      <c r="B3939" s="8"/>
      <c r="C3939" s="15" t="s">
        <v>318</v>
      </c>
      <c r="D3939" s="6">
        <v>38</v>
      </c>
      <c r="E3939" s="12" t="s">
        <v>31</v>
      </c>
      <c r="F3939" s="14">
        <v>2</v>
      </c>
      <c r="G3939" s="13" t="s">
        <v>57</v>
      </c>
      <c r="H3939" s="10">
        <v>4</v>
      </c>
      <c r="I3939" s="13" t="s">
        <v>40</v>
      </c>
      <c r="J3939" s="12" t="s">
        <v>512</v>
      </c>
      <c r="K3939" s="11" t="str">
        <f>VLOOKUP(Table7[[#This Row],[CID]],ALY,2,FALSE)</f>
        <v>Additional Detail &amp; Evidence</v>
      </c>
    </row>
    <row r="3940" spans="1:11" x14ac:dyDescent="0.2">
      <c r="A3940" s="8" t="str">
        <f>Table7[[#This Row],[Test No.]]&amp;Table7[[#This Row],[Section]]&amp;Table7[[#This Row],[Q. No.]]</f>
        <v>R5E39</v>
      </c>
      <c r="B3940" s="8"/>
      <c r="C3940" s="15" t="s">
        <v>318</v>
      </c>
      <c r="D3940" s="6">
        <v>39</v>
      </c>
      <c r="E3940" s="12" t="s">
        <v>31</v>
      </c>
      <c r="F3940" s="14">
        <v>1</v>
      </c>
      <c r="G3940" s="14" t="s">
        <v>59</v>
      </c>
      <c r="H3940" s="14">
        <v>1</v>
      </c>
      <c r="I3940" s="14" t="s">
        <v>37</v>
      </c>
      <c r="J3940" s="12" t="s">
        <v>387</v>
      </c>
      <c r="K3940" s="11" t="str">
        <f>VLOOKUP(Table7[[#This Row],[CID]],ALY,2,FALSE)</f>
        <v>Commas</v>
      </c>
    </row>
    <row r="3941" spans="1:11" x14ac:dyDescent="0.2">
      <c r="A3941" s="8" t="str">
        <f>Table7[[#This Row],[Test No.]]&amp;Table7[[#This Row],[Section]]&amp;Table7[[#This Row],[Q. No.]]</f>
        <v>R5E40</v>
      </c>
      <c r="B3941" s="8"/>
      <c r="C3941" s="15" t="s">
        <v>318</v>
      </c>
      <c r="D3941" s="6">
        <v>40</v>
      </c>
      <c r="E3941" s="12" t="s">
        <v>31</v>
      </c>
      <c r="F3941" s="14">
        <v>1</v>
      </c>
      <c r="G3941" s="14" t="s">
        <v>59</v>
      </c>
      <c r="H3941" s="10">
        <v>2</v>
      </c>
      <c r="I3941" s="13" t="s">
        <v>38</v>
      </c>
      <c r="J3941" s="12" t="s">
        <v>398</v>
      </c>
      <c r="K3941" s="11" t="str">
        <f>VLOOKUP(Table7[[#This Row],[CID]],ALY,2,FALSE)</f>
        <v>Idioms</v>
      </c>
    </row>
    <row r="3942" spans="1:11" x14ac:dyDescent="0.2">
      <c r="A3942" s="8" t="str">
        <f>Table7[[#This Row],[Test No.]]&amp;Table7[[#This Row],[Section]]&amp;Table7[[#This Row],[Q. No.]]</f>
        <v>R5E41</v>
      </c>
      <c r="B3942" s="8"/>
      <c r="C3942" s="15" t="s">
        <v>318</v>
      </c>
      <c r="D3942" s="6">
        <v>41</v>
      </c>
      <c r="E3942" s="12" t="s">
        <v>31</v>
      </c>
      <c r="F3942" s="14">
        <v>1</v>
      </c>
      <c r="G3942" s="14" t="s">
        <v>59</v>
      </c>
      <c r="H3942" s="10">
        <v>3</v>
      </c>
      <c r="I3942" s="13" t="s">
        <v>39</v>
      </c>
      <c r="J3942" s="12" t="s">
        <v>400</v>
      </c>
      <c r="K3942" s="11" t="str">
        <f>VLOOKUP(Table7[[#This Row],[CID]],ALY,2,FALSE)</f>
        <v>Run-On Sentence</v>
      </c>
    </row>
    <row r="3943" spans="1:11" x14ac:dyDescent="0.2">
      <c r="A3943" s="8" t="str">
        <f>Table7[[#This Row],[Test No.]]&amp;Table7[[#This Row],[Section]]&amp;Table7[[#This Row],[Q. No.]]</f>
        <v>R5E42</v>
      </c>
      <c r="B3943" s="8"/>
      <c r="C3943" s="15" t="s">
        <v>318</v>
      </c>
      <c r="D3943" s="6">
        <v>42</v>
      </c>
      <c r="E3943" s="12" t="s">
        <v>31</v>
      </c>
      <c r="F3943" s="14">
        <v>2</v>
      </c>
      <c r="G3943" s="13" t="s">
        <v>57</v>
      </c>
      <c r="H3943" s="10">
        <v>4</v>
      </c>
      <c r="I3943" s="13" t="s">
        <v>40</v>
      </c>
      <c r="J3943" s="12" t="s">
        <v>513</v>
      </c>
      <c r="K3943" s="11" t="str">
        <f>VLOOKUP(Table7[[#This Row],[CID]],ALY,2,FALSE)</f>
        <v>Writer's Goal</v>
      </c>
    </row>
    <row r="3944" spans="1:11" x14ac:dyDescent="0.2">
      <c r="A3944" s="8" t="str">
        <f>Table7[[#This Row],[Test No.]]&amp;Table7[[#This Row],[Section]]&amp;Table7[[#This Row],[Q. No.]]</f>
        <v>R5E43</v>
      </c>
      <c r="B3944" s="8"/>
      <c r="C3944" s="15" t="s">
        <v>318</v>
      </c>
      <c r="D3944" s="6">
        <v>43</v>
      </c>
      <c r="E3944" s="12" t="s">
        <v>31</v>
      </c>
      <c r="F3944" s="14">
        <v>1</v>
      </c>
      <c r="G3944" s="14" t="s">
        <v>59</v>
      </c>
      <c r="H3944" s="10">
        <v>2</v>
      </c>
      <c r="I3944" s="13" t="s">
        <v>38</v>
      </c>
      <c r="J3944" s="12" t="s">
        <v>397</v>
      </c>
      <c r="K3944" s="11" t="str">
        <f>VLOOKUP(Table7[[#This Row],[CID]],ALY,2,FALSE)</f>
        <v>Word Choice</v>
      </c>
    </row>
    <row r="3945" spans="1:11" x14ac:dyDescent="0.2">
      <c r="A3945" s="8" t="str">
        <f>Table7[[#This Row],[Test No.]]&amp;Table7[[#This Row],[Section]]&amp;Table7[[#This Row],[Q. No.]]</f>
        <v>R5E44</v>
      </c>
      <c r="B3945" s="8"/>
      <c r="C3945" s="15" t="s">
        <v>318</v>
      </c>
      <c r="D3945" s="6">
        <v>44</v>
      </c>
      <c r="E3945" s="12" t="s">
        <v>31</v>
      </c>
      <c r="F3945" s="14">
        <v>1</v>
      </c>
      <c r="G3945" s="14" t="s">
        <v>59</v>
      </c>
      <c r="H3945" s="14">
        <v>1</v>
      </c>
      <c r="I3945" s="14" t="s">
        <v>37</v>
      </c>
      <c r="J3945" s="12" t="s">
        <v>388</v>
      </c>
      <c r="K3945" s="11" t="str">
        <f>VLOOKUP(Table7[[#This Row],[CID]],ALY,2,FALSE)</f>
        <v>Apostrophes</v>
      </c>
    </row>
    <row r="3946" spans="1:11" x14ac:dyDescent="0.2">
      <c r="A3946" s="8" t="str">
        <f>Table7[[#This Row],[Test No.]]&amp;Table7[[#This Row],[Section]]&amp;Table7[[#This Row],[Q. No.]]</f>
        <v>R5E45</v>
      </c>
      <c r="B3946" s="8"/>
      <c r="C3946" s="15" t="s">
        <v>318</v>
      </c>
      <c r="D3946" s="6">
        <v>45</v>
      </c>
      <c r="E3946" s="12" t="s">
        <v>31</v>
      </c>
      <c r="F3946" s="14">
        <v>2</v>
      </c>
      <c r="G3946" s="13" t="s">
        <v>57</v>
      </c>
      <c r="H3946" s="10">
        <v>4</v>
      </c>
      <c r="I3946" s="13" t="s">
        <v>40</v>
      </c>
      <c r="J3946" s="12" t="s">
        <v>513</v>
      </c>
      <c r="K3946" s="11" t="str">
        <f>VLOOKUP(Table7[[#This Row],[CID]],ALY,2,FALSE)</f>
        <v>Writer's Goal</v>
      </c>
    </row>
    <row r="3947" spans="1:11" x14ac:dyDescent="0.2">
      <c r="A3947" s="8" t="str">
        <f>Table7[[#This Row],[Test No.]]&amp;Table7[[#This Row],[Section]]&amp;Table7[[#This Row],[Q. No.]]</f>
        <v>R5E46</v>
      </c>
      <c r="B3947" s="8"/>
      <c r="C3947" s="15" t="s">
        <v>318</v>
      </c>
      <c r="D3947" s="6">
        <v>46</v>
      </c>
      <c r="E3947" s="12" t="s">
        <v>31</v>
      </c>
      <c r="F3947" s="14">
        <v>2</v>
      </c>
      <c r="G3947" s="13" t="s">
        <v>57</v>
      </c>
      <c r="H3947" s="10">
        <v>6</v>
      </c>
      <c r="I3947" s="13" t="s">
        <v>42</v>
      </c>
      <c r="J3947" s="12" t="s">
        <v>523</v>
      </c>
      <c r="K3947" s="11" t="str">
        <f>VLOOKUP(Table7[[#This Row],[CID]],ALY,2,FALSE)</f>
        <v>Avoiding Ambiguity &amp; Redundancy</v>
      </c>
    </row>
    <row r="3948" spans="1:11" x14ac:dyDescent="0.2">
      <c r="A3948" s="8" t="str">
        <f>Table7[[#This Row],[Test No.]]&amp;Table7[[#This Row],[Section]]&amp;Table7[[#This Row],[Q. No.]]</f>
        <v>R5E47</v>
      </c>
      <c r="B3948" s="8"/>
      <c r="C3948" s="15" t="s">
        <v>318</v>
      </c>
      <c r="D3948" s="6">
        <v>47</v>
      </c>
      <c r="E3948" s="12" t="s">
        <v>31</v>
      </c>
      <c r="F3948" s="14">
        <v>1</v>
      </c>
      <c r="G3948" s="14" t="s">
        <v>59</v>
      </c>
      <c r="H3948" s="10">
        <v>3</v>
      </c>
      <c r="I3948" s="13" t="s">
        <v>39</v>
      </c>
      <c r="J3948" s="12" t="s">
        <v>399</v>
      </c>
      <c r="K3948" s="11" t="str">
        <f>VLOOKUP(Table7[[#This Row],[CID]],ALY,2,FALSE)</f>
        <v>Sentence Fragment</v>
      </c>
    </row>
    <row r="3949" spans="1:11" x14ac:dyDescent="0.2">
      <c r="A3949" s="8" t="str">
        <f>Table7[[#This Row],[Test No.]]&amp;Table7[[#This Row],[Section]]&amp;Table7[[#This Row],[Q. No.]]</f>
        <v>R5E48</v>
      </c>
      <c r="B3949" s="8"/>
      <c r="C3949" s="15" t="s">
        <v>318</v>
      </c>
      <c r="D3949" s="6">
        <v>48</v>
      </c>
      <c r="E3949" s="12" t="s">
        <v>31</v>
      </c>
      <c r="F3949" s="14">
        <v>1</v>
      </c>
      <c r="G3949" s="14" t="s">
        <v>59</v>
      </c>
      <c r="H3949" s="10">
        <v>2</v>
      </c>
      <c r="I3949" s="13" t="s">
        <v>38</v>
      </c>
      <c r="J3949" s="12" t="s">
        <v>398</v>
      </c>
      <c r="K3949" s="11" t="str">
        <f>VLOOKUP(Table7[[#This Row],[CID]],ALY,2,FALSE)</f>
        <v>Idioms</v>
      </c>
    </row>
    <row r="3950" spans="1:11" x14ac:dyDescent="0.2">
      <c r="A3950" s="8" t="str">
        <f>Table7[[#This Row],[Test No.]]&amp;Table7[[#This Row],[Section]]&amp;Table7[[#This Row],[Q. No.]]</f>
        <v>R5E49</v>
      </c>
      <c r="B3950" s="8"/>
      <c r="C3950" s="15" t="s">
        <v>318</v>
      </c>
      <c r="D3950" s="6">
        <v>49</v>
      </c>
      <c r="E3950" s="12" t="s">
        <v>31</v>
      </c>
      <c r="F3950" s="14">
        <v>2</v>
      </c>
      <c r="G3950" s="13" t="s">
        <v>57</v>
      </c>
      <c r="H3950" s="10">
        <v>4</v>
      </c>
      <c r="I3950" s="13" t="s">
        <v>40</v>
      </c>
      <c r="J3950" s="12" t="s">
        <v>514</v>
      </c>
      <c r="K3950" s="11" t="str">
        <f>VLOOKUP(Table7[[#This Row],[CID]],ALY,2,FALSE)</f>
        <v>Relation to Paragraph/Essay</v>
      </c>
    </row>
    <row r="3951" spans="1:11" x14ac:dyDescent="0.2">
      <c r="A3951" s="8" t="str">
        <f>Table7[[#This Row],[Test No.]]&amp;Table7[[#This Row],[Section]]&amp;Table7[[#This Row],[Q. No.]]</f>
        <v>R5E50</v>
      </c>
      <c r="B3951" s="8"/>
      <c r="C3951" s="15" t="s">
        <v>318</v>
      </c>
      <c r="D3951" s="6">
        <v>50</v>
      </c>
      <c r="E3951" s="12" t="s">
        <v>31</v>
      </c>
      <c r="F3951" s="14">
        <v>2</v>
      </c>
      <c r="G3951" s="13" t="s">
        <v>57</v>
      </c>
      <c r="H3951" s="10">
        <v>4</v>
      </c>
      <c r="I3951" s="13" t="s">
        <v>40</v>
      </c>
      <c r="J3951" s="12" t="s">
        <v>516</v>
      </c>
      <c r="K3951" s="11" t="str">
        <f>VLOOKUP(Table7[[#This Row],[CID]],ALY,2,FALSE)</f>
        <v>Transitions &amp; Topic Sentences</v>
      </c>
    </row>
    <row r="3952" spans="1:11" x14ac:dyDescent="0.2">
      <c r="A3952" s="8" t="str">
        <f>Table7[[#This Row],[Test No.]]&amp;Table7[[#This Row],[Section]]&amp;Table7[[#This Row],[Q. No.]]</f>
        <v>R5E51</v>
      </c>
      <c r="B3952" s="8"/>
      <c r="C3952" s="15" t="s">
        <v>318</v>
      </c>
      <c r="D3952" s="6">
        <v>51</v>
      </c>
      <c r="E3952" s="12" t="s">
        <v>31</v>
      </c>
      <c r="F3952" s="14">
        <v>1</v>
      </c>
      <c r="G3952" s="14" t="s">
        <v>59</v>
      </c>
      <c r="H3952" s="10">
        <v>3</v>
      </c>
      <c r="I3952" s="13" t="s">
        <v>39</v>
      </c>
      <c r="J3952" s="12" t="s">
        <v>399</v>
      </c>
      <c r="K3952" s="11" t="str">
        <f>VLOOKUP(Table7[[#This Row],[CID]],ALY,2,FALSE)</f>
        <v>Sentence Fragment</v>
      </c>
    </row>
    <row r="3953" spans="1:11" x14ac:dyDescent="0.2">
      <c r="A3953" s="8" t="str">
        <f>Table7[[#This Row],[Test No.]]&amp;Table7[[#This Row],[Section]]&amp;Table7[[#This Row],[Q. No.]]</f>
        <v>R5E52</v>
      </c>
      <c r="B3953" s="8"/>
      <c r="C3953" s="15" t="s">
        <v>318</v>
      </c>
      <c r="D3953" s="6">
        <v>52</v>
      </c>
      <c r="E3953" s="12" t="s">
        <v>31</v>
      </c>
      <c r="F3953" s="14">
        <v>2</v>
      </c>
      <c r="G3953" s="13" t="s">
        <v>57</v>
      </c>
      <c r="H3953" s="10">
        <v>6</v>
      </c>
      <c r="I3953" s="13" t="s">
        <v>42</v>
      </c>
      <c r="J3953" s="12" t="s">
        <v>522</v>
      </c>
      <c r="K3953" s="11" t="str">
        <f>VLOOKUP(Table7[[#This Row],[CID]],ALY,2,FALSE)</f>
        <v>Effectiveness</v>
      </c>
    </row>
    <row r="3954" spans="1:11" x14ac:dyDescent="0.2">
      <c r="A3954" s="8" t="str">
        <f>Table7[[#This Row],[Test No.]]&amp;Table7[[#This Row],[Section]]&amp;Table7[[#This Row],[Q. No.]]</f>
        <v>R5E53</v>
      </c>
      <c r="B3954" s="8"/>
      <c r="C3954" s="15" t="s">
        <v>318</v>
      </c>
      <c r="D3954" s="6">
        <v>53</v>
      </c>
      <c r="E3954" s="12" t="s">
        <v>31</v>
      </c>
      <c r="F3954" s="14">
        <v>2</v>
      </c>
      <c r="G3954" s="13" t="s">
        <v>57</v>
      </c>
      <c r="H3954" s="10">
        <v>6</v>
      </c>
      <c r="I3954" s="13" t="s">
        <v>42</v>
      </c>
      <c r="J3954" s="12" t="s">
        <v>523</v>
      </c>
      <c r="K3954" s="11" t="str">
        <f>VLOOKUP(Table7[[#This Row],[CID]],ALY,2,FALSE)</f>
        <v>Avoiding Ambiguity &amp; Redundancy</v>
      </c>
    </row>
    <row r="3955" spans="1:11" x14ac:dyDescent="0.2">
      <c r="A3955" s="8" t="str">
        <f>Table7[[#This Row],[Test No.]]&amp;Table7[[#This Row],[Section]]&amp;Table7[[#This Row],[Q. No.]]</f>
        <v>R5E54</v>
      </c>
      <c r="B3955" s="8"/>
      <c r="C3955" s="15" t="s">
        <v>318</v>
      </c>
      <c r="D3955" s="6">
        <v>54</v>
      </c>
      <c r="E3955" s="12" t="s">
        <v>31</v>
      </c>
      <c r="F3955" s="14">
        <v>2</v>
      </c>
      <c r="G3955" s="13" t="s">
        <v>57</v>
      </c>
      <c r="H3955" s="10">
        <v>4</v>
      </c>
      <c r="I3955" s="13" t="s">
        <v>40</v>
      </c>
      <c r="J3955" s="12" t="s">
        <v>516</v>
      </c>
      <c r="K3955" s="11" t="str">
        <f>VLOOKUP(Table7[[#This Row],[CID]],ALY,2,FALSE)</f>
        <v>Transitions &amp; Topic Sentences</v>
      </c>
    </row>
    <row r="3956" spans="1:11" x14ac:dyDescent="0.2">
      <c r="A3956" s="8" t="str">
        <f>Table7[[#This Row],[Test No.]]&amp;Table7[[#This Row],[Section]]&amp;Table7[[#This Row],[Q. No.]]</f>
        <v>R5E55</v>
      </c>
      <c r="B3956" s="8"/>
      <c r="C3956" s="15" t="s">
        <v>318</v>
      </c>
      <c r="D3956" s="6">
        <v>55</v>
      </c>
      <c r="E3956" s="12" t="s">
        <v>31</v>
      </c>
      <c r="F3956" s="14">
        <v>2</v>
      </c>
      <c r="G3956" s="13" t="s">
        <v>57</v>
      </c>
      <c r="H3956" s="10">
        <v>6</v>
      </c>
      <c r="I3956" s="13" t="s">
        <v>42</v>
      </c>
      <c r="J3956" s="12" t="s">
        <v>523</v>
      </c>
      <c r="K3956" s="11" t="str">
        <f>VLOOKUP(Table7[[#This Row],[CID]],ALY,2,FALSE)</f>
        <v>Avoiding Ambiguity &amp; Redundancy</v>
      </c>
    </row>
    <row r="3957" spans="1:11" x14ac:dyDescent="0.2">
      <c r="A3957" s="8" t="str">
        <f>Table7[[#This Row],[Test No.]]&amp;Table7[[#This Row],[Section]]&amp;Table7[[#This Row],[Q. No.]]</f>
        <v>R5E56</v>
      </c>
      <c r="B3957" s="8"/>
      <c r="C3957" s="15" t="s">
        <v>318</v>
      </c>
      <c r="D3957" s="6">
        <v>56</v>
      </c>
      <c r="E3957" s="12" t="s">
        <v>31</v>
      </c>
      <c r="F3957" s="14">
        <v>1</v>
      </c>
      <c r="G3957" s="14" t="s">
        <v>59</v>
      </c>
      <c r="H3957" s="14">
        <v>1</v>
      </c>
      <c r="I3957" s="14" t="s">
        <v>37</v>
      </c>
      <c r="J3957" s="12" t="s">
        <v>387</v>
      </c>
      <c r="K3957" s="11" t="str">
        <f>VLOOKUP(Table7[[#This Row],[CID]],ALY,2,FALSE)</f>
        <v>Commas</v>
      </c>
    </row>
    <row r="3958" spans="1:11" x14ac:dyDescent="0.2">
      <c r="A3958" s="8" t="str">
        <f>Table7[[#This Row],[Test No.]]&amp;Table7[[#This Row],[Section]]&amp;Table7[[#This Row],[Q. No.]]</f>
        <v>R5E57</v>
      </c>
      <c r="B3958" s="8"/>
      <c r="C3958" s="15" t="s">
        <v>318</v>
      </c>
      <c r="D3958" s="6">
        <v>57</v>
      </c>
      <c r="E3958" s="12" t="s">
        <v>31</v>
      </c>
      <c r="F3958" s="14">
        <v>1</v>
      </c>
      <c r="G3958" s="14" t="s">
        <v>59</v>
      </c>
      <c r="H3958" s="10">
        <v>2</v>
      </c>
      <c r="I3958" s="13" t="s">
        <v>38</v>
      </c>
      <c r="J3958" s="12" t="s">
        <v>394</v>
      </c>
      <c r="K3958" s="11" t="str">
        <f>VLOOKUP(Table7[[#This Row],[CID]],ALY,2,FALSE)</f>
        <v>Pronouns</v>
      </c>
    </row>
    <row r="3959" spans="1:11" x14ac:dyDescent="0.2">
      <c r="A3959" s="8" t="str">
        <f>Table7[[#This Row],[Test No.]]&amp;Table7[[#This Row],[Section]]&amp;Table7[[#This Row],[Q. No.]]</f>
        <v>R5E58</v>
      </c>
      <c r="B3959" s="8"/>
      <c r="C3959" s="15" t="s">
        <v>318</v>
      </c>
      <c r="D3959" s="6">
        <v>58</v>
      </c>
      <c r="E3959" s="12" t="s">
        <v>31</v>
      </c>
      <c r="F3959" s="14">
        <v>1</v>
      </c>
      <c r="G3959" s="14" t="s">
        <v>59</v>
      </c>
      <c r="H3959" s="14">
        <v>1</v>
      </c>
      <c r="I3959" s="14" t="s">
        <v>37</v>
      </c>
      <c r="J3959" s="12" t="s">
        <v>388</v>
      </c>
      <c r="K3959" s="11" t="str">
        <f>VLOOKUP(Table7[[#This Row],[CID]],ALY,2,FALSE)</f>
        <v>Apostrophes</v>
      </c>
    </row>
    <row r="3960" spans="1:11" x14ac:dyDescent="0.2">
      <c r="A3960" s="8" t="str">
        <f>Table7[[#This Row],[Test No.]]&amp;Table7[[#This Row],[Section]]&amp;Table7[[#This Row],[Q. No.]]</f>
        <v>R5E59</v>
      </c>
      <c r="B3960" s="8"/>
      <c r="C3960" s="15" t="s">
        <v>318</v>
      </c>
      <c r="D3960" s="6">
        <v>59</v>
      </c>
      <c r="E3960" s="12" t="s">
        <v>31</v>
      </c>
      <c r="F3960" s="14">
        <v>1</v>
      </c>
      <c r="G3960" s="14" t="s">
        <v>59</v>
      </c>
      <c r="H3960" s="10">
        <v>2</v>
      </c>
      <c r="I3960" s="13" t="s">
        <v>38</v>
      </c>
      <c r="J3960" s="12" t="s">
        <v>395</v>
      </c>
      <c r="K3960" s="11" t="str">
        <f>VLOOKUP(Table7[[#This Row],[CID]],ALY,2,FALSE)</f>
        <v>Verb Forms/Tense Agreement</v>
      </c>
    </row>
    <row r="3961" spans="1:11" x14ac:dyDescent="0.2">
      <c r="A3961" s="8" t="str">
        <f>Table7[[#This Row],[Test No.]]&amp;Table7[[#This Row],[Section]]&amp;Table7[[#This Row],[Q. No.]]</f>
        <v>R5E60</v>
      </c>
      <c r="B3961" s="8"/>
      <c r="C3961" s="15" t="s">
        <v>318</v>
      </c>
      <c r="D3961" s="6">
        <v>60</v>
      </c>
      <c r="E3961" s="12" t="s">
        <v>31</v>
      </c>
      <c r="F3961" s="14">
        <v>2</v>
      </c>
      <c r="G3961" s="13" t="s">
        <v>57</v>
      </c>
      <c r="H3961" s="10">
        <v>4</v>
      </c>
      <c r="I3961" s="13" t="s">
        <v>40</v>
      </c>
      <c r="J3961" s="12" t="s">
        <v>513</v>
      </c>
      <c r="K3961" s="11" t="str">
        <f>VLOOKUP(Table7[[#This Row],[CID]],ALY,2,FALSE)</f>
        <v>Writer's Goal</v>
      </c>
    </row>
    <row r="3962" spans="1:11" x14ac:dyDescent="0.2">
      <c r="A3962" s="8" t="str">
        <f>Table7[[#This Row],[Test No.]]&amp;Table7[[#This Row],[Section]]&amp;Table7[[#This Row],[Q. No.]]</f>
        <v>R5E61</v>
      </c>
      <c r="B3962" s="8"/>
      <c r="C3962" s="15" t="s">
        <v>318</v>
      </c>
      <c r="D3962" s="6">
        <v>61</v>
      </c>
      <c r="E3962" s="12" t="s">
        <v>31</v>
      </c>
      <c r="F3962" s="14">
        <v>2</v>
      </c>
      <c r="G3962" s="13" t="s">
        <v>57</v>
      </c>
      <c r="H3962" s="10">
        <v>6</v>
      </c>
      <c r="I3962" s="13" t="s">
        <v>42</v>
      </c>
      <c r="J3962" s="12" t="s">
        <v>521</v>
      </c>
      <c r="K3962" s="11" t="str">
        <f>VLOOKUP(Table7[[#This Row],[CID]],ALY,2,FALSE)</f>
        <v>Word Choice</v>
      </c>
    </row>
    <row r="3963" spans="1:11" x14ac:dyDescent="0.2">
      <c r="A3963" s="8" t="str">
        <f>Table7[[#This Row],[Test No.]]&amp;Table7[[#This Row],[Section]]&amp;Table7[[#This Row],[Q. No.]]</f>
        <v>R5E62</v>
      </c>
      <c r="B3963" s="8"/>
      <c r="C3963" s="15" t="s">
        <v>318</v>
      </c>
      <c r="D3963" s="6">
        <v>62</v>
      </c>
      <c r="E3963" s="12" t="s">
        <v>31</v>
      </c>
      <c r="F3963" s="14">
        <v>2</v>
      </c>
      <c r="G3963" s="13" t="s">
        <v>57</v>
      </c>
      <c r="H3963" s="10">
        <v>6</v>
      </c>
      <c r="I3963" s="13" t="s">
        <v>42</v>
      </c>
      <c r="J3963" s="12" t="s">
        <v>523</v>
      </c>
      <c r="K3963" s="11" t="str">
        <f>VLOOKUP(Table7[[#This Row],[CID]],ALY,2,FALSE)</f>
        <v>Avoiding Ambiguity &amp; Redundancy</v>
      </c>
    </row>
    <row r="3964" spans="1:11" x14ac:dyDescent="0.2">
      <c r="A3964" s="8" t="str">
        <f>Table7[[#This Row],[Test No.]]&amp;Table7[[#This Row],[Section]]&amp;Table7[[#This Row],[Q. No.]]</f>
        <v>R5E63</v>
      </c>
      <c r="B3964" s="8"/>
      <c r="C3964" s="15" t="s">
        <v>318</v>
      </c>
      <c r="D3964" s="6">
        <v>63</v>
      </c>
      <c r="E3964" s="12" t="s">
        <v>31</v>
      </c>
      <c r="F3964" s="14">
        <v>2</v>
      </c>
      <c r="G3964" s="13" t="s">
        <v>57</v>
      </c>
      <c r="H3964" s="10">
        <v>6</v>
      </c>
      <c r="I3964" s="13" t="s">
        <v>42</v>
      </c>
      <c r="J3964" s="12" t="s">
        <v>521</v>
      </c>
      <c r="K3964" s="11" t="str">
        <f>VLOOKUP(Table7[[#This Row],[CID]],ALY,2,FALSE)</f>
        <v>Word Choice</v>
      </c>
    </row>
    <row r="3965" spans="1:11" x14ac:dyDescent="0.2">
      <c r="A3965" s="8" t="str">
        <f>Table7[[#This Row],[Test No.]]&amp;Table7[[#This Row],[Section]]&amp;Table7[[#This Row],[Q. No.]]</f>
        <v>R5E64</v>
      </c>
      <c r="B3965" s="8"/>
      <c r="C3965" s="15" t="s">
        <v>318</v>
      </c>
      <c r="D3965" s="6">
        <v>64</v>
      </c>
      <c r="E3965" s="12" t="s">
        <v>31</v>
      </c>
      <c r="F3965" s="14">
        <v>2</v>
      </c>
      <c r="G3965" s="13" t="s">
        <v>57</v>
      </c>
      <c r="H3965" s="10">
        <v>6</v>
      </c>
      <c r="I3965" s="13" t="s">
        <v>42</v>
      </c>
      <c r="J3965" s="12" t="s">
        <v>521</v>
      </c>
      <c r="K3965" s="11" t="str">
        <f>VLOOKUP(Table7[[#This Row],[CID]],ALY,2,FALSE)</f>
        <v>Word Choice</v>
      </c>
    </row>
    <row r="3966" spans="1:11" x14ac:dyDescent="0.2">
      <c r="A3966" s="8" t="str">
        <f>Table7[[#This Row],[Test No.]]&amp;Table7[[#This Row],[Section]]&amp;Table7[[#This Row],[Q. No.]]</f>
        <v>R5E65</v>
      </c>
      <c r="B3966" s="8"/>
      <c r="C3966" s="15" t="s">
        <v>318</v>
      </c>
      <c r="D3966" s="6">
        <v>65</v>
      </c>
      <c r="E3966" s="12" t="s">
        <v>31</v>
      </c>
      <c r="F3966" s="14">
        <v>1</v>
      </c>
      <c r="G3966" s="14" t="s">
        <v>59</v>
      </c>
      <c r="H3966" s="10">
        <v>2</v>
      </c>
      <c r="I3966" s="13" t="s">
        <v>38</v>
      </c>
      <c r="J3966" s="12" t="s">
        <v>394</v>
      </c>
      <c r="K3966" s="11" t="str">
        <f>VLOOKUP(Table7[[#This Row],[CID]],ALY,2,FALSE)</f>
        <v>Pronouns</v>
      </c>
    </row>
    <row r="3967" spans="1:11" x14ac:dyDescent="0.2">
      <c r="A3967" s="8" t="str">
        <f>Table7[[#This Row],[Test No.]]&amp;Table7[[#This Row],[Section]]&amp;Table7[[#This Row],[Q. No.]]</f>
        <v>R5E66</v>
      </c>
      <c r="B3967" s="8"/>
      <c r="C3967" s="15" t="s">
        <v>318</v>
      </c>
      <c r="D3967" s="6">
        <v>66</v>
      </c>
      <c r="E3967" s="12" t="s">
        <v>31</v>
      </c>
      <c r="F3967" s="14">
        <v>1</v>
      </c>
      <c r="G3967" s="14" t="s">
        <v>59</v>
      </c>
      <c r="H3967" s="10">
        <v>3</v>
      </c>
      <c r="I3967" s="13" t="s">
        <v>39</v>
      </c>
      <c r="J3967" s="12" t="s">
        <v>399</v>
      </c>
      <c r="K3967" s="11" t="str">
        <f>VLOOKUP(Table7[[#This Row],[CID]],ALY,2,FALSE)</f>
        <v>Sentence Fragment</v>
      </c>
    </row>
    <row r="3968" spans="1:11" x14ac:dyDescent="0.2">
      <c r="A3968" s="8" t="str">
        <f>Table7[[#This Row],[Test No.]]&amp;Table7[[#This Row],[Section]]&amp;Table7[[#This Row],[Q. No.]]</f>
        <v>R5E67</v>
      </c>
      <c r="B3968" s="8"/>
      <c r="C3968" s="15" t="s">
        <v>318</v>
      </c>
      <c r="D3968" s="6">
        <v>67</v>
      </c>
      <c r="E3968" s="12" t="s">
        <v>31</v>
      </c>
      <c r="F3968" s="14">
        <v>1</v>
      </c>
      <c r="G3968" s="14" t="s">
        <v>59</v>
      </c>
      <c r="H3968" s="10">
        <v>3</v>
      </c>
      <c r="I3968" s="13" t="s">
        <v>39</v>
      </c>
      <c r="J3968" s="12" t="s">
        <v>399</v>
      </c>
      <c r="K3968" s="11" t="str">
        <f>VLOOKUP(Table7[[#This Row],[CID]],ALY,2,FALSE)</f>
        <v>Sentence Fragment</v>
      </c>
    </row>
    <row r="3969" spans="1:11" x14ac:dyDescent="0.2">
      <c r="A3969" s="8" t="str">
        <f>Table7[[#This Row],[Test No.]]&amp;Table7[[#This Row],[Section]]&amp;Table7[[#This Row],[Q. No.]]</f>
        <v>R5E68</v>
      </c>
      <c r="B3969" s="8"/>
      <c r="C3969" s="15" t="s">
        <v>318</v>
      </c>
      <c r="D3969" s="6">
        <v>68</v>
      </c>
      <c r="E3969" s="12" t="s">
        <v>31</v>
      </c>
      <c r="F3969" s="14">
        <v>1</v>
      </c>
      <c r="G3969" s="14" t="s">
        <v>59</v>
      </c>
      <c r="H3969" s="10">
        <v>2</v>
      </c>
      <c r="I3969" s="13" t="s">
        <v>38</v>
      </c>
      <c r="J3969" s="12" t="s">
        <v>397</v>
      </c>
      <c r="K3969" s="11" t="str">
        <f>VLOOKUP(Table7[[#This Row],[CID]],ALY,2,FALSE)</f>
        <v>Word Choice</v>
      </c>
    </row>
    <row r="3970" spans="1:11" x14ac:dyDescent="0.2">
      <c r="A3970" s="8" t="str">
        <f>Table7[[#This Row],[Test No.]]&amp;Table7[[#This Row],[Section]]&amp;Table7[[#This Row],[Q. No.]]</f>
        <v>R5E69</v>
      </c>
      <c r="B3970" s="8"/>
      <c r="C3970" s="15" t="s">
        <v>318</v>
      </c>
      <c r="D3970" s="6">
        <v>69</v>
      </c>
      <c r="E3970" s="12" t="s">
        <v>31</v>
      </c>
      <c r="F3970" s="14">
        <v>2</v>
      </c>
      <c r="G3970" s="13" t="s">
        <v>57</v>
      </c>
      <c r="H3970" s="10">
        <v>6</v>
      </c>
      <c r="I3970" s="13" t="s">
        <v>42</v>
      </c>
      <c r="J3970" s="12" t="s">
        <v>522</v>
      </c>
      <c r="K3970" s="11" t="str">
        <f>VLOOKUP(Table7[[#This Row],[CID]],ALY,2,FALSE)</f>
        <v>Effectiveness</v>
      </c>
    </row>
    <row r="3971" spans="1:11" x14ac:dyDescent="0.2">
      <c r="A3971" s="8" t="str">
        <f>Table7[[#This Row],[Test No.]]&amp;Table7[[#This Row],[Section]]&amp;Table7[[#This Row],[Q. No.]]</f>
        <v>R5E70</v>
      </c>
      <c r="B3971" s="8"/>
      <c r="C3971" s="15" t="s">
        <v>318</v>
      </c>
      <c r="D3971" s="6">
        <v>70</v>
      </c>
      <c r="E3971" s="12" t="s">
        <v>31</v>
      </c>
      <c r="F3971" s="14">
        <v>1</v>
      </c>
      <c r="G3971" s="14" t="s">
        <v>59</v>
      </c>
      <c r="H3971" s="10">
        <v>2</v>
      </c>
      <c r="I3971" s="13" t="s">
        <v>38</v>
      </c>
      <c r="J3971" s="12" t="s">
        <v>396</v>
      </c>
      <c r="K3971" s="11" t="str">
        <f>VLOOKUP(Table7[[#This Row],[CID]],ALY,2,FALSE)</f>
        <v>Comparisons</v>
      </c>
    </row>
    <row r="3972" spans="1:11" x14ac:dyDescent="0.2">
      <c r="A3972" s="8" t="str">
        <f>Table7[[#This Row],[Test No.]]&amp;Table7[[#This Row],[Section]]&amp;Table7[[#This Row],[Q. No.]]</f>
        <v>R5E71</v>
      </c>
      <c r="B3972" s="8"/>
      <c r="C3972" s="15" t="s">
        <v>318</v>
      </c>
      <c r="D3972" s="6">
        <v>71</v>
      </c>
      <c r="E3972" s="12" t="s">
        <v>31</v>
      </c>
      <c r="F3972" s="14">
        <v>2</v>
      </c>
      <c r="G3972" s="13" t="s">
        <v>57</v>
      </c>
      <c r="H3972" s="10">
        <v>4</v>
      </c>
      <c r="I3972" s="13" t="s">
        <v>40</v>
      </c>
      <c r="J3972" s="12" t="s">
        <v>516</v>
      </c>
      <c r="K3972" s="11" t="str">
        <f>VLOOKUP(Table7[[#This Row],[CID]],ALY,2,FALSE)</f>
        <v>Transitions &amp; Topic Sentences</v>
      </c>
    </row>
    <row r="3973" spans="1:11" x14ac:dyDescent="0.2">
      <c r="A3973" s="8" t="str">
        <f>Table7[[#This Row],[Test No.]]&amp;Table7[[#This Row],[Section]]&amp;Table7[[#This Row],[Q. No.]]</f>
        <v>R5E72</v>
      </c>
      <c r="B3973" s="8"/>
      <c r="C3973" s="15" t="s">
        <v>318</v>
      </c>
      <c r="D3973" s="6">
        <v>72</v>
      </c>
      <c r="E3973" s="12" t="s">
        <v>31</v>
      </c>
      <c r="F3973" s="14">
        <v>1</v>
      </c>
      <c r="G3973" s="14" t="s">
        <v>59</v>
      </c>
      <c r="H3973" s="10">
        <v>3</v>
      </c>
      <c r="I3973" s="13" t="s">
        <v>39</v>
      </c>
      <c r="J3973" s="12" t="s">
        <v>402</v>
      </c>
      <c r="K3973" s="11" t="str">
        <f>VLOOKUP(Table7[[#This Row],[CID]],ALY,2,FALSE)</f>
        <v>Faulty Modifier</v>
      </c>
    </row>
    <row r="3974" spans="1:11" x14ac:dyDescent="0.2">
      <c r="A3974" s="8" t="str">
        <f>Table7[[#This Row],[Test No.]]&amp;Table7[[#This Row],[Section]]&amp;Table7[[#This Row],[Q. No.]]</f>
        <v>R5E73</v>
      </c>
      <c r="B3974" s="8"/>
      <c r="C3974" s="15" t="s">
        <v>318</v>
      </c>
      <c r="D3974" s="6">
        <v>73</v>
      </c>
      <c r="E3974" s="12" t="s">
        <v>31</v>
      </c>
      <c r="F3974" s="14">
        <v>1</v>
      </c>
      <c r="G3974" s="14" t="s">
        <v>59</v>
      </c>
      <c r="H3974" s="10">
        <v>3</v>
      </c>
      <c r="I3974" s="13" t="s">
        <v>39</v>
      </c>
      <c r="J3974" s="12" t="s">
        <v>400</v>
      </c>
      <c r="K3974" s="11" t="str">
        <f>VLOOKUP(Table7[[#This Row],[CID]],ALY,2,FALSE)</f>
        <v>Run-On Sentence</v>
      </c>
    </row>
    <row r="3975" spans="1:11" x14ac:dyDescent="0.2">
      <c r="A3975" s="8" t="str">
        <f>Table7[[#This Row],[Test No.]]&amp;Table7[[#This Row],[Section]]&amp;Table7[[#This Row],[Q. No.]]</f>
        <v>R5E74</v>
      </c>
      <c r="B3975" s="8"/>
      <c r="C3975" s="15" t="s">
        <v>318</v>
      </c>
      <c r="D3975" s="6">
        <v>74</v>
      </c>
      <c r="E3975" s="12" t="s">
        <v>31</v>
      </c>
      <c r="F3975" s="14">
        <v>1</v>
      </c>
      <c r="G3975" s="14" t="s">
        <v>59</v>
      </c>
      <c r="H3975" s="14">
        <v>1</v>
      </c>
      <c r="I3975" s="14" t="s">
        <v>37</v>
      </c>
      <c r="J3975" s="12" t="s">
        <v>388</v>
      </c>
      <c r="K3975" s="11" t="str">
        <f>VLOOKUP(Table7[[#This Row],[CID]],ALY,2,FALSE)</f>
        <v>Apostrophes</v>
      </c>
    </row>
    <row r="3976" spans="1:11" x14ac:dyDescent="0.2">
      <c r="A3976" s="8" t="str">
        <f>Table7[[#This Row],[Test No.]]&amp;Table7[[#This Row],[Section]]&amp;Table7[[#This Row],[Q. No.]]</f>
        <v>R5E75</v>
      </c>
      <c r="B3976" s="8"/>
      <c r="C3976" s="15" t="s">
        <v>318</v>
      </c>
      <c r="D3976" s="6">
        <v>75</v>
      </c>
      <c r="E3976" s="12" t="s">
        <v>31</v>
      </c>
      <c r="F3976" s="14">
        <v>2</v>
      </c>
      <c r="G3976" s="13" t="s">
        <v>57</v>
      </c>
      <c r="H3976" s="10">
        <v>4</v>
      </c>
      <c r="I3976" s="13" t="s">
        <v>40</v>
      </c>
      <c r="J3976" s="12" t="s">
        <v>512</v>
      </c>
      <c r="K3976" s="11" t="str">
        <f>VLOOKUP(Table7[[#This Row],[CID]],ALY,2,FALSE)</f>
        <v>Additional Detail &amp; Evidence</v>
      </c>
    </row>
    <row r="3977" spans="1:11" x14ac:dyDescent="0.2">
      <c r="A3977" s="8" t="str">
        <f>Table7[[#This Row],[Test No.]]&amp;Table7[[#This Row],[Section]]&amp;Table7[[#This Row],[Q. No.]]</f>
        <v>R6E1</v>
      </c>
      <c r="B3977" s="8"/>
      <c r="C3977" s="15" t="s">
        <v>319</v>
      </c>
      <c r="D3977" s="6">
        <v>1</v>
      </c>
      <c r="E3977" s="12" t="s">
        <v>31</v>
      </c>
      <c r="F3977" s="14">
        <v>2</v>
      </c>
      <c r="G3977" s="13" t="s">
        <v>57</v>
      </c>
      <c r="H3977" s="10">
        <v>6</v>
      </c>
      <c r="I3977" s="13" t="s">
        <v>42</v>
      </c>
      <c r="J3977" s="12" t="s">
        <v>523</v>
      </c>
      <c r="K3977" s="11" t="str">
        <f>VLOOKUP(Table7[[#This Row],[CID]],ALY,2,FALSE)</f>
        <v>Avoiding Ambiguity &amp; Redundancy</v>
      </c>
    </row>
    <row r="3978" spans="1:11" x14ac:dyDescent="0.2">
      <c r="A3978" s="8" t="str">
        <f>Table7[[#This Row],[Test No.]]&amp;Table7[[#This Row],[Section]]&amp;Table7[[#This Row],[Q. No.]]</f>
        <v>R6E2</v>
      </c>
      <c r="B3978" s="8"/>
      <c r="C3978" s="15" t="s">
        <v>319</v>
      </c>
      <c r="D3978" s="6">
        <v>2</v>
      </c>
      <c r="E3978" s="12" t="s">
        <v>31</v>
      </c>
      <c r="F3978" s="14">
        <v>1</v>
      </c>
      <c r="G3978" s="14" t="s">
        <v>59</v>
      </c>
      <c r="H3978" s="10">
        <v>3</v>
      </c>
      <c r="I3978" s="13" t="s">
        <v>39</v>
      </c>
      <c r="J3978" s="12" t="s">
        <v>399</v>
      </c>
      <c r="K3978" s="11" t="str">
        <f>VLOOKUP(Table7[[#This Row],[CID]],ALY,2,FALSE)</f>
        <v>Sentence Fragment</v>
      </c>
    </row>
    <row r="3979" spans="1:11" x14ac:dyDescent="0.2">
      <c r="A3979" s="8" t="str">
        <f>Table7[[#This Row],[Test No.]]&amp;Table7[[#This Row],[Section]]&amp;Table7[[#This Row],[Q. No.]]</f>
        <v>R6E3</v>
      </c>
      <c r="B3979" s="8"/>
      <c r="C3979" s="15" t="s">
        <v>319</v>
      </c>
      <c r="D3979" s="6">
        <v>3</v>
      </c>
      <c r="E3979" s="12" t="s">
        <v>31</v>
      </c>
      <c r="F3979" s="14">
        <v>1</v>
      </c>
      <c r="G3979" s="14" t="s">
        <v>59</v>
      </c>
      <c r="H3979" s="10">
        <v>3</v>
      </c>
      <c r="I3979" s="13" t="s">
        <v>39</v>
      </c>
      <c r="J3979" s="12" t="s">
        <v>402</v>
      </c>
      <c r="K3979" s="11" t="str">
        <f>VLOOKUP(Table7[[#This Row],[CID]],ALY,2,FALSE)</f>
        <v>Faulty Modifier</v>
      </c>
    </row>
    <row r="3980" spans="1:11" x14ac:dyDescent="0.2">
      <c r="A3980" s="8" t="str">
        <f>Table7[[#This Row],[Test No.]]&amp;Table7[[#This Row],[Section]]&amp;Table7[[#This Row],[Q. No.]]</f>
        <v>R6E4</v>
      </c>
      <c r="B3980" s="8"/>
      <c r="C3980" s="15" t="s">
        <v>319</v>
      </c>
      <c r="D3980" s="6">
        <v>4</v>
      </c>
      <c r="E3980" s="12" t="s">
        <v>31</v>
      </c>
      <c r="F3980" s="14">
        <v>1</v>
      </c>
      <c r="G3980" s="14" t="s">
        <v>59</v>
      </c>
      <c r="H3980" s="10">
        <v>2</v>
      </c>
      <c r="I3980" s="13" t="s">
        <v>38</v>
      </c>
      <c r="J3980" s="12" t="s">
        <v>395</v>
      </c>
      <c r="K3980" s="11" t="str">
        <f>VLOOKUP(Table7[[#This Row],[CID]],ALY,2,FALSE)</f>
        <v>Verb Forms/Tense Agreement</v>
      </c>
    </row>
    <row r="3981" spans="1:11" x14ac:dyDescent="0.2">
      <c r="A3981" s="8" t="str">
        <f>Table7[[#This Row],[Test No.]]&amp;Table7[[#This Row],[Section]]&amp;Table7[[#This Row],[Q. No.]]</f>
        <v>R6E5</v>
      </c>
      <c r="B3981" s="8"/>
      <c r="C3981" s="15" t="s">
        <v>319</v>
      </c>
      <c r="D3981" s="6">
        <v>5</v>
      </c>
      <c r="E3981" s="12" t="s">
        <v>31</v>
      </c>
      <c r="F3981" s="14">
        <v>1</v>
      </c>
      <c r="G3981" s="14" t="s">
        <v>59</v>
      </c>
      <c r="H3981" s="10">
        <v>2</v>
      </c>
      <c r="I3981" s="13" t="s">
        <v>38</v>
      </c>
      <c r="J3981" s="12" t="s">
        <v>394</v>
      </c>
      <c r="K3981" s="11" t="str">
        <f>VLOOKUP(Table7[[#This Row],[CID]],ALY,2,FALSE)</f>
        <v>Pronouns</v>
      </c>
    </row>
    <row r="3982" spans="1:11" x14ac:dyDescent="0.2">
      <c r="A3982" s="8" t="str">
        <f>Table7[[#This Row],[Test No.]]&amp;Table7[[#This Row],[Section]]&amp;Table7[[#This Row],[Q. No.]]</f>
        <v>R6E6</v>
      </c>
      <c r="B3982" s="8"/>
      <c r="C3982" s="15" t="s">
        <v>319</v>
      </c>
      <c r="D3982" s="6">
        <v>6</v>
      </c>
      <c r="E3982" s="12" t="s">
        <v>31</v>
      </c>
      <c r="F3982" s="14">
        <v>2</v>
      </c>
      <c r="G3982" s="13" t="s">
        <v>57</v>
      </c>
      <c r="H3982" s="10">
        <v>5</v>
      </c>
      <c r="I3982" s="13" t="s">
        <v>41</v>
      </c>
      <c r="J3982" s="12" t="s">
        <v>518</v>
      </c>
      <c r="K3982" s="11" t="str">
        <f>VLOOKUP(Table7[[#This Row],[CID]],ALY,2,FALSE)</f>
        <v>Unity &amp; Coherence</v>
      </c>
    </row>
    <row r="3983" spans="1:11" x14ac:dyDescent="0.2">
      <c r="A3983" s="8" t="str">
        <f>Table7[[#This Row],[Test No.]]&amp;Table7[[#This Row],[Section]]&amp;Table7[[#This Row],[Q. No.]]</f>
        <v>R6E7</v>
      </c>
      <c r="B3983" s="8"/>
      <c r="C3983" s="15" t="s">
        <v>319</v>
      </c>
      <c r="D3983" s="6">
        <v>7</v>
      </c>
      <c r="E3983" s="12" t="s">
        <v>31</v>
      </c>
      <c r="F3983" s="14">
        <v>1</v>
      </c>
      <c r="G3983" s="14" t="s">
        <v>59</v>
      </c>
      <c r="H3983" s="10">
        <v>3</v>
      </c>
      <c r="I3983" s="13" t="s">
        <v>39</v>
      </c>
      <c r="J3983" s="12" t="s">
        <v>400</v>
      </c>
      <c r="K3983" s="11" t="str">
        <f>VLOOKUP(Table7[[#This Row],[CID]],ALY,2,FALSE)</f>
        <v>Run-On Sentence</v>
      </c>
    </row>
    <row r="3984" spans="1:11" x14ac:dyDescent="0.2">
      <c r="A3984" s="8" t="str">
        <f>Table7[[#This Row],[Test No.]]&amp;Table7[[#This Row],[Section]]&amp;Table7[[#This Row],[Q. No.]]</f>
        <v>R6E8</v>
      </c>
      <c r="B3984" s="8"/>
      <c r="C3984" s="15" t="s">
        <v>319</v>
      </c>
      <c r="D3984" s="6">
        <v>8</v>
      </c>
      <c r="E3984" s="12" t="s">
        <v>31</v>
      </c>
      <c r="F3984" s="14">
        <v>2</v>
      </c>
      <c r="G3984" s="13" t="s">
        <v>57</v>
      </c>
      <c r="H3984" s="10">
        <v>4</v>
      </c>
      <c r="I3984" s="13" t="s">
        <v>40</v>
      </c>
      <c r="J3984" s="12" t="s">
        <v>512</v>
      </c>
      <c r="K3984" s="11" t="str">
        <f>VLOOKUP(Table7[[#This Row],[CID]],ALY,2,FALSE)</f>
        <v>Additional Detail &amp; Evidence</v>
      </c>
    </row>
    <row r="3985" spans="1:11" x14ac:dyDescent="0.2">
      <c r="A3985" s="8" t="str">
        <f>Table7[[#This Row],[Test No.]]&amp;Table7[[#This Row],[Section]]&amp;Table7[[#This Row],[Q. No.]]</f>
        <v>R6E9</v>
      </c>
      <c r="B3985" s="8"/>
      <c r="C3985" s="15" t="s">
        <v>319</v>
      </c>
      <c r="D3985" s="6">
        <v>9</v>
      </c>
      <c r="E3985" s="12" t="s">
        <v>31</v>
      </c>
      <c r="F3985" s="14">
        <v>2</v>
      </c>
      <c r="G3985" s="13" t="s">
        <v>57</v>
      </c>
      <c r="H3985" s="10">
        <v>5</v>
      </c>
      <c r="I3985" s="13" t="s">
        <v>41</v>
      </c>
      <c r="J3985" s="12" t="s">
        <v>520</v>
      </c>
      <c r="K3985" s="11" t="str">
        <f>VLOOKUP(Table7[[#This Row],[CID]],ALY,2,FALSE)</f>
        <v>Reorganization</v>
      </c>
    </row>
    <row r="3986" spans="1:11" x14ac:dyDescent="0.2">
      <c r="A3986" s="8" t="str">
        <f>Table7[[#This Row],[Test No.]]&amp;Table7[[#This Row],[Section]]&amp;Table7[[#This Row],[Q. No.]]</f>
        <v>R6E10</v>
      </c>
      <c r="B3986" s="8"/>
      <c r="C3986" s="15" t="s">
        <v>319</v>
      </c>
      <c r="D3986" s="6">
        <v>10</v>
      </c>
      <c r="E3986" s="12" t="s">
        <v>31</v>
      </c>
      <c r="F3986" s="14">
        <v>1</v>
      </c>
      <c r="G3986" s="14" t="s">
        <v>59</v>
      </c>
      <c r="H3986" s="14">
        <v>1</v>
      </c>
      <c r="I3986" s="14" t="s">
        <v>37</v>
      </c>
      <c r="J3986" s="12" t="s">
        <v>387</v>
      </c>
      <c r="K3986" s="11" t="str">
        <f>VLOOKUP(Table7[[#This Row],[CID]],ALY,2,FALSE)</f>
        <v>Commas</v>
      </c>
    </row>
    <row r="3987" spans="1:11" x14ac:dyDescent="0.2">
      <c r="A3987" s="8" t="str">
        <f>Table7[[#This Row],[Test No.]]&amp;Table7[[#This Row],[Section]]&amp;Table7[[#This Row],[Q. No.]]</f>
        <v>R6E11</v>
      </c>
      <c r="B3987" s="8"/>
      <c r="C3987" s="15" t="s">
        <v>319</v>
      </c>
      <c r="D3987" s="6">
        <v>11</v>
      </c>
      <c r="E3987" s="12" t="s">
        <v>31</v>
      </c>
      <c r="F3987" s="14">
        <v>2</v>
      </c>
      <c r="G3987" s="13" t="s">
        <v>57</v>
      </c>
      <c r="H3987" s="10">
        <v>4</v>
      </c>
      <c r="I3987" s="13" t="s">
        <v>40</v>
      </c>
      <c r="J3987" s="12" t="s">
        <v>516</v>
      </c>
      <c r="K3987" s="11" t="str">
        <f>VLOOKUP(Table7[[#This Row],[CID]],ALY,2,FALSE)</f>
        <v>Transitions &amp; Topic Sentences</v>
      </c>
    </row>
    <row r="3988" spans="1:11" x14ac:dyDescent="0.2">
      <c r="A3988" s="8" t="str">
        <f>Table7[[#This Row],[Test No.]]&amp;Table7[[#This Row],[Section]]&amp;Table7[[#This Row],[Q. No.]]</f>
        <v>R6E12</v>
      </c>
      <c r="B3988" s="8"/>
      <c r="C3988" s="15" t="s">
        <v>319</v>
      </c>
      <c r="D3988" s="6">
        <v>12</v>
      </c>
      <c r="E3988" s="12" t="s">
        <v>31</v>
      </c>
      <c r="F3988" s="14">
        <v>2</v>
      </c>
      <c r="G3988" s="13" t="s">
        <v>57</v>
      </c>
      <c r="H3988" s="10">
        <v>6</v>
      </c>
      <c r="I3988" s="13" t="s">
        <v>42</v>
      </c>
      <c r="J3988" s="12" t="s">
        <v>521</v>
      </c>
      <c r="K3988" s="11" t="str">
        <f>VLOOKUP(Table7[[#This Row],[CID]],ALY,2,FALSE)</f>
        <v>Word Choice</v>
      </c>
    </row>
    <row r="3989" spans="1:11" x14ac:dyDescent="0.2">
      <c r="A3989" s="8" t="str">
        <f>Table7[[#This Row],[Test No.]]&amp;Table7[[#This Row],[Section]]&amp;Table7[[#This Row],[Q. No.]]</f>
        <v>R6E13</v>
      </c>
      <c r="B3989" s="8"/>
      <c r="C3989" s="15" t="s">
        <v>319</v>
      </c>
      <c r="D3989" s="6">
        <v>13</v>
      </c>
      <c r="E3989" s="12" t="s">
        <v>31</v>
      </c>
      <c r="F3989" s="14">
        <v>1</v>
      </c>
      <c r="G3989" s="14" t="s">
        <v>59</v>
      </c>
      <c r="H3989" s="14">
        <v>1</v>
      </c>
      <c r="I3989" s="14" t="s">
        <v>37</v>
      </c>
      <c r="J3989" s="12" t="s">
        <v>392</v>
      </c>
      <c r="K3989" s="11" t="str">
        <f>VLOOKUP(Table7[[#This Row],[CID]],ALY,2,FALSE)</f>
        <v>Periods</v>
      </c>
    </row>
    <row r="3990" spans="1:11" x14ac:dyDescent="0.2">
      <c r="A3990" s="8" t="str">
        <f>Table7[[#This Row],[Test No.]]&amp;Table7[[#This Row],[Section]]&amp;Table7[[#This Row],[Q. No.]]</f>
        <v>R6E14</v>
      </c>
      <c r="B3990" s="8"/>
      <c r="C3990" s="15" t="s">
        <v>319</v>
      </c>
      <c r="D3990" s="6">
        <v>14</v>
      </c>
      <c r="E3990" s="12" t="s">
        <v>31</v>
      </c>
      <c r="F3990" s="14">
        <v>1</v>
      </c>
      <c r="G3990" s="14" t="s">
        <v>59</v>
      </c>
      <c r="H3990" s="10">
        <v>3</v>
      </c>
      <c r="I3990" s="13" t="s">
        <v>39</v>
      </c>
      <c r="J3990" s="12" t="s">
        <v>399</v>
      </c>
      <c r="K3990" s="11" t="str">
        <f>VLOOKUP(Table7[[#This Row],[CID]],ALY,2,FALSE)</f>
        <v>Sentence Fragment</v>
      </c>
    </row>
    <row r="3991" spans="1:11" x14ac:dyDescent="0.2">
      <c r="A3991" s="8" t="str">
        <f>Table7[[#This Row],[Test No.]]&amp;Table7[[#This Row],[Section]]&amp;Table7[[#This Row],[Q. No.]]</f>
        <v>R6E15</v>
      </c>
      <c r="B3991" s="8"/>
      <c r="C3991" s="15" t="s">
        <v>319</v>
      </c>
      <c r="D3991" s="6">
        <v>15</v>
      </c>
      <c r="E3991" s="12" t="s">
        <v>31</v>
      </c>
      <c r="F3991" s="14">
        <v>2</v>
      </c>
      <c r="G3991" s="13" t="s">
        <v>57</v>
      </c>
      <c r="H3991" s="10">
        <v>4</v>
      </c>
      <c r="I3991" s="13" t="s">
        <v>40</v>
      </c>
      <c r="J3991" s="12" t="s">
        <v>512</v>
      </c>
      <c r="K3991" s="11" t="str">
        <f>VLOOKUP(Table7[[#This Row],[CID]],ALY,2,FALSE)</f>
        <v>Additional Detail &amp; Evidence</v>
      </c>
    </row>
    <row r="3992" spans="1:11" x14ac:dyDescent="0.2">
      <c r="A3992" s="8" t="str">
        <f>Table7[[#This Row],[Test No.]]&amp;Table7[[#This Row],[Section]]&amp;Table7[[#This Row],[Q. No.]]</f>
        <v>R6E16</v>
      </c>
      <c r="B3992" s="8"/>
      <c r="C3992" s="15" t="s">
        <v>319</v>
      </c>
      <c r="D3992" s="6">
        <v>16</v>
      </c>
      <c r="E3992" s="12" t="s">
        <v>31</v>
      </c>
      <c r="F3992" s="14">
        <v>1</v>
      </c>
      <c r="G3992" s="14" t="s">
        <v>59</v>
      </c>
      <c r="H3992" s="10">
        <v>3</v>
      </c>
      <c r="I3992" s="13" t="s">
        <v>39</v>
      </c>
      <c r="J3992" s="12" t="s">
        <v>402</v>
      </c>
      <c r="K3992" s="11" t="str">
        <f>VLOOKUP(Table7[[#This Row],[CID]],ALY,2,FALSE)</f>
        <v>Faulty Modifier</v>
      </c>
    </row>
    <row r="3993" spans="1:11" x14ac:dyDescent="0.2">
      <c r="A3993" s="8" t="str">
        <f>Table7[[#This Row],[Test No.]]&amp;Table7[[#This Row],[Section]]&amp;Table7[[#This Row],[Q. No.]]</f>
        <v>R6E17</v>
      </c>
      <c r="B3993" s="8"/>
      <c r="C3993" s="15" t="s">
        <v>319</v>
      </c>
      <c r="D3993" s="6">
        <v>17</v>
      </c>
      <c r="E3993" s="12" t="s">
        <v>31</v>
      </c>
      <c r="F3993" s="14">
        <v>1</v>
      </c>
      <c r="G3993" s="14" t="s">
        <v>59</v>
      </c>
      <c r="H3993" s="14">
        <v>1</v>
      </c>
      <c r="I3993" s="14" t="s">
        <v>37</v>
      </c>
      <c r="J3993" s="12" t="s">
        <v>387</v>
      </c>
      <c r="K3993" s="11" t="str">
        <f>VLOOKUP(Table7[[#This Row],[CID]],ALY,2,FALSE)</f>
        <v>Commas</v>
      </c>
    </row>
    <row r="3994" spans="1:11" x14ac:dyDescent="0.2">
      <c r="A3994" s="8" t="str">
        <f>Table7[[#This Row],[Test No.]]&amp;Table7[[#This Row],[Section]]&amp;Table7[[#This Row],[Q. No.]]</f>
        <v>R6E18</v>
      </c>
      <c r="B3994" s="8"/>
      <c r="C3994" s="15" t="s">
        <v>319</v>
      </c>
      <c r="D3994" s="6">
        <v>18</v>
      </c>
      <c r="E3994" s="12" t="s">
        <v>31</v>
      </c>
      <c r="F3994" s="14">
        <v>1</v>
      </c>
      <c r="G3994" s="14" t="s">
        <v>59</v>
      </c>
      <c r="H3994" s="10">
        <v>3</v>
      </c>
      <c r="I3994" s="13" t="s">
        <v>39</v>
      </c>
      <c r="J3994" s="12" t="s">
        <v>402</v>
      </c>
      <c r="K3994" s="11" t="str">
        <f>VLOOKUP(Table7[[#This Row],[CID]],ALY,2,FALSE)</f>
        <v>Faulty Modifier</v>
      </c>
    </row>
    <row r="3995" spans="1:11" x14ac:dyDescent="0.2">
      <c r="A3995" s="8" t="str">
        <f>Table7[[#This Row],[Test No.]]&amp;Table7[[#This Row],[Section]]&amp;Table7[[#This Row],[Q. No.]]</f>
        <v>R6E19</v>
      </c>
      <c r="B3995" s="8"/>
      <c r="C3995" s="15" t="s">
        <v>319</v>
      </c>
      <c r="D3995" s="6">
        <v>19</v>
      </c>
      <c r="E3995" s="12" t="s">
        <v>31</v>
      </c>
      <c r="F3995" s="14">
        <v>1</v>
      </c>
      <c r="G3995" s="14" t="s">
        <v>59</v>
      </c>
      <c r="H3995" s="10">
        <v>2</v>
      </c>
      <c r="I3995" s="13" t="s">
        <v>38</v>
      </c>
      <c r="J3995" s="12" t="s">
        <v>395</v>
      </c>
      <c r="K3995" s="11" t="str">
        <f>VLOOKUP(Table7[[#This Row],[CID]],ALY,2,FALSE)</f>
        <v>Verb Forms/Tense Agreement</v>
      </c>
    </row>
    <row r="3996" spans="1:11" x14ac:dyDescent="0.2">
      <c r="A3996" s="8" t="str">
        <f>Table7[[#This Row],[Test No.]]&amp;Table7[[#This Row],[Section]]&amp;Table7[[#This Row],[Q. No.]]</f>
        <v>R6E20</v>
      </c>
      <c r="B3996" s="8"/>
      <c r="C3996" s="15" t="s">
        <v>319</v>
      </c>
      <c r="D3996" s="6">
        <v>20</v>
      </c>
      <c r="E3996" s="12" t="s">
        <v>31</v>
      </c>
      <c r="F3996" s="14">
        <v>1</v>
      </c>
      <c r="G3996" s="14" t="s">
        <v>59</v>
      </c>
      <c r="H3996" s="10">
        <v>3</v>
      </c>
      <c r="I3996" s="13" t="s">
        <v>39</v>
      </c>
      <c r="J3996" s="12" t="s">
        <v>400</v>
      </c>
      <c r="K3996" s="11" t="str">
        <f>VLOOKUP(Table7[[#This Row],[CID]],ALY,2,FALSE)</f>
        <v>Run-On Sentence</v>
      </c>
    </row>
    <row r="3997" spans="1:11" x14ac:dyDescent="0.2">
      <c r="A3997" s="8" t="str">
        <f>Table7[[#This Row],[Test No.]]&amp;Table7[[#This Row],[Section]]&amp;Table7[[#This Row],[Q. No.]]</f>
        <v>R6E21</v>
      </c>
      <c r="B3997" s="8"/>
      <c r="C3997" s="15" t="s">
        <v>319</v>
      </c>
      <c r="D3997" s="6">
        <v>21</v>
      </c>
      <c r="E3997" s="12" t="s">
        <v>31</v>
      </c>
      <c r="F3997" s="14">
        <v>2</v>
      </c>
      <c r="G3997" s="13" t="s">
        <v>57</v>
      </c>
      <c r="H3997" s="10">
        <v>6</v>
      </c>
      <c r="I3997" s="13" t="s">
        <v>42</v>
      </c>
      <c r="J3997" s="12" t="s">
        <v>523</v>
      </c>
      <c r="K3997" s="11" t="str">
        <f>VLOOKUP(Table7[[#This Row],[CID]],ALY,2,FALSE)</f>
        <v>Avoiding Ambiguity &amp; Redundancy</v>
      </c>
    </row>
    <row r="3998" spans="1:11" x14ac:dyDescent="0.2">
      <c r="A3998" s="8" t="str">
        <f>Table7[[#This Row],[Test No.]]&amp;Table7[[#This Row],[Section]]&amp;Table7[[#This Row],[Q. No.]]</f>
        <v>R6E22</v>
      </c>
      <c r="B3998" s="8"/>
      <c r="C3998" s="15" t="s">
        <v>319</v>
      </c>
      <c r="D3998" s="6">
        <v>22</v>
      </c>
      <c r="E3998" s="12" t="s">
        <v>31</v>
      </c>
      <c r="F3998" s="14">
        <v>2</v>
      </c>
      <c r="G3998" s="13" t="s">
        <v>57</v>
      </c>
      <c r="H3998" s="10">
        <v>4</v>
      </c>
      <c r="I3998" s="13" t="s">
        <v>40</v>
      </c>
      <c r="J3998" s="12" t="s">
        <v>512</v>
      </c>
      <c r="K3998" s="11" t="str">
        <f>VLOOKUP(Table7[[#This Row],[CID]],ALY,2,FALSE)</f>
        <v>Additional Detail &amp; Evidence</v>
      </c>
    </row>
    <row r="3999" spans="1:11" x14ac:dyDescent="0.2">
      <c r="A3999" s="8" t="str">
        <f>Table7[[#This Row],[Test No.]]&amp;Table7[[#This Row],[Section]]&amp;Table7[[#This Row],[Q. No.]]</f>
        <v>R6E23</v>
      </c>
      <c r="B3999" s="8"/>
      <c r="C3999" s="15" t="s">
        <v>319</v>
      </c>
      <c r="D3999" s="6">
        <v>23</v>
      </c>
      <c r="E3999" s="12" t="s">
        <v>31</v>
      </c>
      <c r="F3999" s="14">
        <v>2</v>
      </c>
      <c r="G3999" s="13" t="s">
        <v>57</v>
      </c>
      <c r="H3999" s="10">
        <v>5</v>
      </c>
      <c r="I3999" s="13" t="s">
        <v>41</v>
      </c>
      <c r="J3999" s="12" t="s">
        <v>520</v>
      </c>
      <c r="K3999" s="11" t="str">
        <f>VLOOKUP(Table7[[#This Row],[CID]],ALY,2,FALSE)</f>
        <v>Reorganization</v>
      </c>
    </row>
    <row r="4000" spans="1:11" x14ac:dyDescent="0.2">
      <c r="A4000" s="8" t="str">
        <f>Table7[[#This Row],[Test No.]]&amp;Table7[[#This Row],[Section]]&amp;Table7[[#This Row],[Q. No.]]</f>
        <v>R6E24</v>
      </c>
      <c r="B4000" s="8"/>
      <c r="C4000" s="15" t="s">
        <v>319</v>
      </c>
      <c r="D4000" s="6">
        <v>24</v>
      </c>
      <c r="E4000" s="12" t="s">
        <v>31</v>
      </c>
      <c r="F4000" s="14">
        <v>1</v>
      </c>
      <c r="G4000" s="14" t="s">
        <v>59</v>
      </c>
      <c r="H4000" s="10">
        <v>3</v>
      </c>
      <c r="I4000" s="13" t="s">
        <v>39</v>
      </c>
      <c r="J4000" s="12" t="s">
        <v>402</v>
      </c>
      <c r="K4000" s="11" t="str">
        <f>VLOOKUP(Table7[[#This Row],[CID]],ALY,2,FALSE)</f>
        <v>Faulty Modifier</v>
      </c>
    </row>
    <row r="4001" spans="1:11" x14ac:dyDescent="0.2">
      <c r="A4001" s="8" t="str">
        <f>Table7[[#This Row],[Test No.]]&amp;Table7[[#This Row],[Section]]&amp;Table7[[#This Row],[Q. No.]]</f>
        <v>R6E25</v>
      </c>
      <c r="B4001" s="8"/>
      <c r="C4001" s="15" t="s">
        <v>319</v>
      </c>
      <c r="D4001" s="6">
        <v>25</v>
      </c>
      <c r="E4001" s="12" t="s">
        <v>31</v>
      </c>
      <c r="F4001" s="14">
        <v>2</v>
      </c>
      <c r="G4001" s="13" t="s">
        <v>57</v>
      </c>
      <c r="H4001" s="10">
        <v>4</v>
      </c>
      <c r="I4001" s="13" t="s">
        <v>40</v>
      </c>
      <c r="J4001" s="12" t="s">
        <v>516</v>
      </c>
      <c r="K4001" s="11" t="str">
        <f>VLOOKUP(Table7[[#This Row],[CID]],ALY,2,FALSE)</f>
        <v>Transitions &amp; Topic Sentences</v>
      </c>
    </row>
    <row r="4002" spans="1:11" x14ac:dyDescent="0.2">
      <c r="A4002" s="8" t="str">
        <f>Table7[[#This Row],[Test No.]]&amp;Table7[[#This Row],[Section]]&amp;Table7[[#This Row],[Q. No.]]</f>
        <v>R6E26</v>
      </c>
      <c r="B4002" s="8"/>
      <c r="C4002" s="15" t="s">
        <v>319</v>
      </c>
      <c r="D4002" s="6">
        <v>26</v>
      </c>
      <c r="E4002" s="12" t="s">
        <v>31</v>
      </c>
      <c r="F4002" s="14">
        <v>1</v>
      </c>
      <c r="G4002" s="14" t="s">
        <v>59</v>
      </c>
      <c r="H4002" s="10">
        <v>2</v>
      </c>
      <c r="I4002" s="13" t="s">
        <v>38</v>
      </c>
      <c r="J4002" s="12" t="s">
        <v>397</v>
      </c>
      <c r="K4002" s="11" t="str">
        <f>VLOOKUP(Table7[[#This Row],[CID]],ALY,2,FALSE)</f>
        <v>Word Choice</v>
      </c>
    </row>
    <row r="4003" spans="1:11" x14ac:dyDescent="0.2">
      <c r="A4003" s="8" t="str">
        <f>Table7[[#This Row],[Test No.]]&amp;Table7[[#This Row],[Section]]&amp;Table7[[#This Row],[Q. No.]]</f>
        <v>R6E27</v>
      </c>
      <c r="B4003" s="8"/>
      <c r="C4003" s="15" t="s">
        <v>319</v>
      </c>
      <c r="D4003" s="6">
        <v>27</v>
      </c>
      <c r="E4003" s="12" t="s">
        <v>31</v>
      </c>
      <c r="F4003" s="14">
        <v>1</v>
      </c>
      <c r="G4003" s="14" t="s">
        <v>59</v>
      </c>
      <c r="H4003" s="14">
        <v>1</v>
      </c>
      <c r="I4003" s="14" t="s">
        <v>37</v>
      </c>
      <c r="J4003" s="12" t="s">
        <v>387</v>
      </c>
      <c r="K4003" s="11" t="str">
        <f>VLOOKUP(Table7[[#This Row],[CID]],ALY,2,FALSE)</f>
        <v>Commas</v>
      </c>
    </row>
    <row r="4004" spans="1:11" x14ac:dyDescent="0.2">
      <c r="A4004" s="8" t="str">
        <f>Table7[[#This Row],[Test No.]]&amp;Table7[[#This Row],[Section]]&amp;Table7[[#This Row],[Q. No.]]</f>
        <v>R6E28</v>
      </c>
      <c r="B4004" s="8"/>
      <c r="C4004" s="15" t="s">
        <v>319</v>
      </c>
      <c r="D4004" s="6">
        <v>28</v>
      </c>
      <c r="E4004" s="12" t="s">
        <v>31</v>
      </c>
      <c r="F4004" s="14">
        <v>2</v>
      </c>
      <c r="G4004" s="13" t="s">
        <v>57</v>
      </c>
      <c r="H4004" s="10">
        <v>5</v>
      </c>
      <c r="I4004" s="13" t="s">
        <v>41</v>
      </c>
      <c r="J4004" s="12" t="s">
        <v>520</v>
      </c>
      <c r="K4004" s="11" t="str">
        <f>VLOOKUP(Table7[[#This Row],[CID]],ALY,2,FALSE)</f>
        <v>Reorganization</v>
      </c>
    </row>
    <row r="4005" spans="1:11" x14ac:dyDescent="0.2">
      <c r="A4005" s="8" t="str">
        <f>Table7[[#This Row],[Test No.]]&amp;Table7[[#This Row],[Section]]&amp;Table7[[#This Row],[Q. No.]]</f>
        <v>R6E29</v>
      </c>
      <c r="B4005" s="8"/>
      <c r="C4005" s="15" t="s">
        <v>319</v>
      </c>
      <c r="D4005" s="6">
        <v>29</v>
      </c>
      <c r="E4005" s="12" t="s">
        <v>31</v>
      </c>
      <c r="F4005" s="14">
        <v>1</v>
      </c>
      <c r="G4005" s="14" t="s">
        <v>59</v>
      </c>
      <c r="H4005" s="10">
        <v>3</v>
      </c>
      <c r="I4005" s="13" t="s">
        <v>39</v>
      </c>
      <c r="J4005" s="12" t="s">
        <v>401</v>
      </c>
      <c r="K4005" s="11" t="str">
        <f>VLOOKUP(Table7[[#This Row],[CID]],ALY,2,FALSE)</f>
        <v>Parallel Construction</v>
      </c>
    </row>
    <row r="4006" spans="1:11" x14ac:dyDescent="0.2">
      <c r="A4006" s="8" t="str">
        <f>Table7[[#This Row],[Test No.]]&amp;Table7[[#This Row],[Section]]&amp;Table7[[#This Row],[Q. No.]]</f>
        <v>R6E30</v>
      </c>
      <c r="B4006" s="8"/>
      <c r="C4006" s="15" t="s">
        <v>319</v>
      </c>
      <c r="D4006" s="6">
        <v>30</v>
      </c>
      <c r="E4006" s="12" t="s">
        <v>31</v>
      </c>
      <c r="F4006" s="14">
        <v>2</v>
      </c>
      <c r="G4006" s="13" t="s">
        <v>57</v>
      </c>
      <c r="H4006" s="10">
        <v>6</v>
      </c>
      <c r="I4006" s="13" t="s">
        <v>42</v>
      </c>
      <c r="J4006" s="12" t="s">
        <v>523</v>
      </c>
      <c r="K4006" s="11" t="str">
        <f>VLOOKUP(Table7[[#This Row],[CID]],ALY,2,FALSE)</f>
        <v>Avoiding Ambiguity &amp; Redundancy</v>
      </c>
    </row>
    <row r="4007" spans="1:11" x14ac:dyDescent="0.2">
      <c r="A4007" s="8" t="str">
        <f>Table7[[#This Row],[Test No.]]&amp;Table7[[#This Row],[Section]]&amp;Table7[[#This Row],[Q. No.]]</f>
        <v>R6E31</v>
      </c>
      <c r="B4007" s="8"/>
      <c r="C4007" s="15" t="s">
        <v>319</v>
      </c>
      <c r="D4007" s="6">
        <v>31</v>
      </c>
      <c r="E4007" s="12" t="s">
        <v>31</v>
      </c>
      <c r="F4007" s="14">
        <v>2</v>
      </c>
      <c r="G4007" s="13" t="s">
        <v>57</v>
      </c>
      <c r="H4007" s="10">
        <v>6</v>
      </c>
      <c r="I4007" s="13" t="s">
        <v>42</v>
      </c>
      <c r="J4007" s="12" t="s">
        <v>521</v>
      </c>
      <c r="K4007" s="11" t="str">
        <f>VLOOKUP(Table7[[#This Row],[CID]],ALY,2,FALSE)</f>
        <v>Word Choice</v>
      </c>
    </row>
    <row r="4008" spans="1:11" x14ac:dyDescent="0.2">
      <c r="A4008" s="8" t="str">
        <f>Table7[[#This Row],[Test No.]]&amp;Table7[[#This Row],[Section]]&amp;Table7[[#This Row],[Q. No.]]</f>
        <v>R6E32</v>
      </c>
      <c r="B4008" s="8"/>
      <c r="C4008" s="15" t="s">
        <v>319</v>
      </c>
      <c r="D4008" s="6">
        <v>32</v>
      </c>
      <c r="E4008" s="12" t="s">
        <v>31</v>
      </c>
      <c r="F4008" s="14">
        <v>2</v>
      </c>
      <c r="G4008" s="13" t="s">
        <v>57</v>
      </c>
      <c r="H4008" s="10">
        <v>6</v>
      </c>
      <c r="I4008" s="13" t="s">
        <v>42</v>
      </c>
      <c r="J4008" s="12" t="s">
        <v>523</v>
      </c>
      <c r="K4008" s="11" t="str">
        <f>VLOOKUP(Table7[[#This Row],[CID]],ALY,2,FALSE)</f>
        <v>Avoiding Ambiguity &amp; Redundancy</v>
      </c>
    </row>
    <row r="4009" spans="1:11" x14ac:dyDescent="0.2">
      <c r="A4009" s="8" t="str">
        <f>Table7[[#This Row],[Test No.]]&amp;Table7[[#This Row],[Section]]&amp;Table7[[#This Row],[Q. No.]]</f>
        <v>R6E33</v>
      </c>
      <c r="B4009" s="8"/>
      <c r="C4009" s="15" t="s">
        <v>319</v>
      </c>
      <c r="D4009" s="6">
        <v>33</v>
      </c>
      <c r="E4009" s="12" t="s">
        <v>31</v>
      </c>
      <c r="F4009" s="14">
        <v>1</v>
      </c>
      <c r="G4009" s="14" t="s">
        <v>59</v>
      </c>
      <c r="H4009" s="14">
        <v>1</v>
      </c>
      <c r="I4009" s="14" t="s">
        <v>37</v>
      </c>
      <c r="J4009" s="12" t="s">
        <v>387</v>
      </c>
      <c r="K4009" s="11" t="str">
        <f>VLOOKUP(Table7[[#This Row],[CID]],ALY,2,FALSE)</f>
        <v>Commas</v>
      </c>
    </row>
    <row r="4010" spans="1:11" x14ac:dyDescent="0.2">
      <c r="A4010" s="8" t="str">
        <f>Table7[[#This Row],[Test No.]]&amp;Table7[[#This Row],[Section]]&amp;Table7[[#This Row],[Q. No.]]</f>
        <v>R6E34</v>
      </c>
      <c r="B4010" s="8"/>
      <c r="C4010" s="15" t="s">
        <v>319</v>
      </c>
      <c r="D4010" s="6">
        <v>34</v>
      </c>
      <c r="E4010" s="12" t="s">
        <v>31</v>
      </c>
      <c r="F4010" s="14">
        <v>2</v>
      </c>
      <c r="G4010" s="13" t="s">
        <v>57</v>
      </c>
      <c r="H4010" s="10">
        <v>5</v>
      </c>
      <c r="I4010" s="13" t="s">
        <v>41</v>
      </c>
      <c r="J4010" s="12" t="s">
        <v>520</v>
      </c>
      <c r="K4010" s="11" t="str">
        <f>VLOOKUP(Table7[[#This Row],[CID]],ALY,2,FALSE)</f>
        <v>Reorganization</v>
      </c>
    </row>
    <row r="4011" spans="1:11" x14ac:dyDescent="0.2">
      <c r="A4011" s="8" t="str">
        <f>Table7[[#This Row],[Test No.]]&amp;Table7[[#This Row],[Section]]&amp;Table7[[#This Row],[Q. No.]]</f>
        <v>R6E35</v>
      </c>
      <c r="B4011" s="8"/>
      <c r="C4011" s="15" t="s">
        <v>319</v>
      </c>
      <c r="D4011" s="6">
        <v>35</v>
      </c>
      <c r="E4011" s="12" t="s">
        <v>31</v>
      </c>
      <c r="F4011" s="14">
        <v>2</v>
      </c>
      <c r="G4011" s="13" t="s">
        <v>57</v>
      </c>
      <c r="H4011" s="10">
        <v>4</v>
      </c>
      <c r="I4011" s="13" t="s">
        <v>40</v>
      </c>
      <c r="J4011" s="12" t="s">
        <v>516</v>
      </c>
      <c r="K4011" s="11" t="str">
        <f>VLOOKUP(Table7[[#This Row],[CID]],ALY,2,FALSE)</f>
        <v>Transitions &amp; Topic Sentences</v>
      </c>
    </row>
    <row r="4012" spans="1:11" x14ac:dyDescent="0.2">
      <c r="A4012" s="8" t="str">
        <f>Table7[[#This Row],[Test No.]]&amp;Table7[[#This Row],[Section]]&amp;Table7[[#This Row],[Q. No.]]</f>
        <v>R6E36</v>
      </c>
      <c r="B4012" s="8"/>
      <c r="C4012" s="15" t="s">
        <v>319</v>
      </c>
      <c r="D4012" s="6">
        <v>36</v>
      </c>
      <c r="E4012" s="12" t="s">
        <v>31</v>
      </c>
      <c r="F4012" s="14">
        <v>2</v>
      </c>
      <c r="G4012" s="13" t="s">
        <v>57</v>
      </c>
      <c r="H4012" s="10">
        <v>6</v>
      </c>
      <c r="I4012" s="13" t="s">
        <v>42</v>
      </c>
      <c r="J4012" s="12" t="s">
        <v>522</v>
      </c>
      <c r="K4012" s="11" t="str">
        <f>VLOOKUP(Table7[[#This Row],[CID]],ALY,2,FALSE)</f>
        <v>Effectiveness</v>
      </c>
    </row>
    <row r="4013" spans="1:11" x14ac:dyDescent="0.2">
      <c r="A4013" s="8" t="str">
        <f>Table7[[#This Row],[Test No.]]&amp;Table7[[#This Row],[Section]]&amp;Table7[[#This Row],[Q. No.]]</f>
        <v>R6E37</v>
      </c>
      <c r="B4013" s="8"/>
      <c r="C4013" s="15" t="s">
        <v>319</v>
      </c>
      <c r="D4013" s="6">
        <v>37</v>
      </c>
      <c r="E4013" s="12" t="s">
        <v>31</v>
      </c>
      <c r="F4013" s="14">
        <v>1</v>
      </c>
      <c r="G4013" s="14" t="s">
        <v>59</v>
      </c>
      <c r="H4013" s="14">
        <v>1</v>
      </c>
      <c r="I4013" s="14" t="s">
        <v>37</v>
      </c>
      <c r="J4013" s="12" t="s">
        <v>387</v>
      </c>
      <c r="K4013" s="11" t="str">
        <f>VLOOKUP(Table7[[#This Row],[CID]],ALY,2,FALSE)</f>
        <v>Commas</v>
      </c>
    </row>
    <row r="4014" spans="1:11" x14ac:dyDescent="0.2">
      <c r="A4014" s="8" t="str">
        <f>Table7[[#This Row],[Test No.]]&amp;Table7[[#This Row],[Section]]&amp;Table7[[#This Row],[Q. No.]]</f>
        <v>R6E38</v>
      </c>
      <c r="B4014" s="8"/>
      <c r="C4014" s="15" t="s">
        <v>319</v>
      </c>
      <c r="D4014" s="6">
        <v>38</v>
      </c>
      <c r="E4014" s="12" t="s">
        <v>31</v>
      </c>
      <c r="F4014" s="14">
        <v>1</v>
      </c>
      <c r="G4014" s="14" t="s">
        <v>59</v>
      </c>
      <c r="H4014" s="14">
        <v>1</v>
      </c>
      <c r="I4014" s="14" t="s">
        <v>37</v>
      </c>
      <c r="J4014" s="12" t="s">
        <v>388</v>
      </c>
      <c r="K4014" s="11" t="str">
        <f>VLOOKUP(Table7[[#This Row],[CID]],ALY,2,FALSE)</f>
        <v>Apostrophes</v>
      </c>
    </row>
    <row r="4015" spans="1:11" x14ac:dyDescent="0.2">
      <c r="A4015" s="8" t="str">
        <f>Table7[[#This Row],[Test No.]]&amp;Table7[[#This Row],[Section]]&amp;Table7[[#This Row],[Q. No.]]</f>
        <v>R6E39</v>
      </c>
      <c r="B4015" s="8"/>
      <c r="C4015" s="15" t="s">
        <v>319</v>
      </c>
      <c r="D4015" s="6">
        <v>39</v>
      </c>
      <c r="E4015" s="12" t="s">
        <v>31</v>
      </c>
      <c r="F4015" s="14">
        <v>1</v>
      </c>
      <c r="G4015" s="14" t="s">
        <v>59</v>
      </c>
      <c r="H4015" s="10">
        <v>2</v>
      </c>
      <c r="I4015" s="13" t="s">
        <v>38</v>
      </c>
      <c r="J4015" s="12" t="s">
        <v>395</v>
      </c>
      <c r="K4015" s="11" t="str">
        <f>VLOOKUP(Table7[[#This Row],[CID]],ALY,2,FALSE)</f>
        <v>Verb Forms/Tense Agreement</v>
      </c>
    </row>
    <row r="4016" spans="1:11" x14ac:dyDescent="0.2">
      <c r="A4016" s="8" t="str">
        <f>Table7[[#This Row],[Test No.]]&amp;Table7[[#This Row],[Section]]&amp;Table7[[#This Row],[Q. No.]]</f>
        <v>R6E40</v>
      </c>
      <c r="B4016" s="8"/>
      <c r="C4016" s="15" t="s">
        <v>319</v>
      </c>
      <c r="D4016" s="6">
        <v>40</v>
      </c>
      <c r="E4016" s="12" t="s">
        <v>31</v>
      </c>
      <c r="F4016" s="14">
        <v>2</v>
      </c>
      <c r="G4016" s="13" t="s">
        <v>57</v>
      </c>
      <c r="H4016" s="10">
        <v>6</v>
      </c>
      <c r="I4016" s="13" t="s">
        <v>42</v>
      </c>
      <c r="J4016" s="12" t="s">
        <v>523</v>
      </c>
      <c r="K4016" s="11" t="str">
        <f>VLOOKUP(Table7[[#This Row],[CID]],ALY,2,FALSE)</f>
        <v>Avoiding Ambiguity &amp; Redundancy</v>
      </c>
    </row>
    <row r="4017" spans="1:11" x14ac:dyDescent="0.2">
      <c r="A4017" s="8" t="str">
        <f>Table7[[#This Row],[Test No.]]&amp;Table7[[#This Row],[Section]]&amp;Table7[[#This Row],[Q. No.]]</f>
        <v>R6E41</v>
      </c>
      <c r="B4017" s="8"/>
      <c r="C4017" s="15" t="s">
        <v>319</v>
      </c>
      <c r="D4017" s="6">
        <v>41</v>
      </c>
      <c r="E4017" s="12" t="s">
        <v>31</v>
      </c>
      <c r="F4017" s="14">
        <v>1</v>
      </c>
      <c r="G4017" s="14" t="s">
        <v>59</v>
      </c>
      <c r="H4017" s="10">
        <v>2</v>
      </c>
      <c r="I4017" s="13" t="s">
        <v>38</v>
      </c>
      <c r="J4017" s="12" t="s">
        <v>395</v>
      </c>
      <c r="K4017" s="11" t="str">
        <f>VLOOKUP(Table7[[#This Row],[CID]],ALY,2,FALSE)</f>
        <v>Verb Forms/Tense Agreement</v>
      </c>
    </row>
    <row r="4018" spans="1:11" x14ac:dyDescent="0.2">
      <c r="A4018" s="8" t="str">
        <f>Table7[[#This Row],[Test No.]]&amp;Table7[[#This Row],[Section]]&amp;Table7[[#This Row],[Q. No.]]</f>
        <v>R6E42</v>
      </c>
      <c r="B4018" s="8"/>
      <c r="C4018" s="15" t="s">
        <v>319</v>
      </c>
      <c r="D4018" s="6">
        <v>42</v>
      </c>
      <c r="E4018" s="12" t="s">
        <v>31</v>
      </c>
      <c r="F4018" s="14">
        <v>1</v>
      </c>
      <c r="G4018" s="14" t="s">
        <v>59</v>
      </c>
      <c r="H4018" s="10">
        <v>2</v>
      </c>
      <c r="I4018" s="13" t="s">
        <v>38</v>
      </c>
      <c r="J4018" s="12" t="s">
        <v>398</v>
      </c>
      <c r="K4018" s="11" t="str">
        <f>VLOOKUP(Table7[[#This Row],[CID]],ALY,2,FALSE)</f>
        <v>Idioms</v>
      </c>
    </row>
    <row r="4019" spans="1:11" x14ac:dyDescent="0.2">
      <c r="A4019" s="8" t="str">
        <f>Table7[[#This Row],[Test No.]]&amp;Table7[[#This Row],[Section]]&amp;Table7[[#This Row],[Q. No.]]</f>
        <v>R6E43</v>
      </c>
      <c r="B4019" s="8"/>
      <c r="C4019" s="15" t="s">
        <v>319</v>
      </c>
      <c r="D4019" s="6">
        <v>43</v>
      </c>
      <c r="E4019" s="12" t="s">
        <v>31</v>
      </c>
      <c r="F4019" s="14">
        <v>1</v>
      </c>
      <c r="G4019" s="14" t="s">
        <v>59</v>
      </c>
      <c r="H4019" s="10">
        <v>2</v>
      </c>
      <c r="I4019" s="13" t="s">
        <v>38</v>
      </c>
      <c r="J4019" s="12" t="s">
        <v>393</v>
      </c>
      <c r="K4019" s="11" t="str">
        <f>VLOOKUP(Table7[[#This Row],[CID]],ALY,2,FALSE)</f>
        <v>SVA</v>
      </c>
    </row>
    <row r="4020" spans="1:11" x14ac:dyDescent="0.2">
      <c r="A4020" s="8" t="str">
        <f>Table7[[#This Row],[Test No.]]&amp;Table7[[#This Row],[Section]]&amp;Table7[[#This Row],[Q. No.]]</f>
        <v>R6E44</v>
      </c>
      <c r="B4020" s="8"/>
      <c r="C4020" s="15" t="s">
        <v>319</v>
      </c>
      <c r="D4020" s="6">
        <v>44</v>
      </c>
      <c r="E4020" s="12" t="s">
        <v>31</v>
      </c>
      <c r="F4020" s="14">
        <v>1</v>
      </c>
      <c r="G4020" s="14" t="s">
        <v>59</v>
      </c>
      <c r="H4020" s="14">
        <v>1</v>
      </c>
      <c r="I4020" s="14" t="s">
        <v>37</v>
      </c>
      <c r="J4020" s="12" t="s">
        <v>387</v>
      </c>
      <c r="K4020" s="11" t="str">
        <f>VLOOKUP(Table7[[#This Row],[CID]],ALY,2,FALSE)</f>
        <v>Commas</v>
      </c>
    </row>
    <row r="4021" spans="1:11" x14ac:dyDescent="0.2">
      <c r="A4021" s="8" t="str">
        <f>Table7[[#This Row],[Test No.]]&amp;Table7[[#This Row],[Section]]&amp;Table7[[#This Row],[Q. No.]]</f>
        <v>R6E45</v>
      </c>
      <c r="B4021" s="8"/>
      <c r="C4021" s="15" t="s">
        <v>319</v>
      </c>
      <c r="D4021" s="6">
        <v>45</v>
      </c>
      <c r="E4021" s="12" t="s">
        <v>31</v>
      </c>
      <c r="F4021" s="14">
        <v>2</v>
      </c>
      <c r="G4021" s="13" t="s">
        <v>57</v>
      </c>
      <c r="H4021" s="10">
        <v>4</v>
      </c>
      <c r="I4021" s="13" t="s">
        <v>40</v>
      </c>
      <c r="J4021" s="12" t="s">
        <v>513</v>
      </c>
      <c r="K4021" s="11" t="str">
        <f>VLOOKUP(Table7[[#This Row],[CID]],ALY,2,FALSE)</f>
        <v>Writer's Goal</v>
      </c>
    </row>
    <row r="4022" spans="1:11" x14ac:dyDescent="0.2">
      <c r="A4022" s="8" t="str">
        <f>Table7[[#This Row],[Test No.]]&amp;Table7[[#This Row],[Section]]&amp;Table7[[#This Row],[Q. No.]]</f>
        <v>R6E46</v>
      </c>
      <c r="B4022" s="8"/>
      <c r="C4022" s="15" t="s">
        <v>319</v>
      </c>
      <c r="D4022" s="6">
        <v>46</v>
      </c>
      <c r="E4022" s="12" t="s">
        <v>31</v>
      </c>
      <c r="F4022" s="14">
        <v>1</v>
      </c>
      <c r="G4022" s="14" t="s">
        <v>59</v>
      </c>
      <c r="H4022" s="10">
        <v>3</v>
      </c>
      <c r="I4022" s="13" t="s">
        <v>39</v>
      </c>
      <c r="J4022" s="12" t="s">
        <v>402</v>
      </c>
      <c r="K4022" s="11" t="str">
        <f>VLOOKUP(Table7[[#This Row],[CID]],ALY,2,FALSE)</f>
        <v>Faulty Modifier</v>
      </c>
    </row>
    <row r="4023" spans="1:11" x14ac:dyDescent="0.2">
      <c r="A4023" s="8" t="str">
        <f>Table7[[#This Row],[Test No.]]&amp;Table7[[#This Row],[Section]]&amp;Table7[[#This Row],[Q. No.]]</f>
        <v>R6E47</v>
      </c>
      <c r="B4023" s="8"/>
      <c r="C4023" s="15" t="s">
        <v>319</v>
      </c>
      <c r="D4023" s="6">
        <v>47</v>
      </c>
      <c r="E4023" s="12" t="s">
        <v>31</v>
      </c>
      <c r="F4023" s="14">
        <v>1</v>
      </c>
      <c r="G4023" s="14" t="s">
        <v>59</v>
      </c>
      <c r="H4023" s="14">
        <v>1</v>
      </c>
      <c r="I4023" s="14" t="s">
        <v>37</v>
      </c>
      <c r="J4023" s="12" t="s">
        <v>387</v>
      </c>
      <c r="K4023" s="11" t="str">
        <f>VLOOKUP(Table7[[#This Row],[CID]],ALY,2,FALSE)</f>
        <v>Commas</v>
      </c>
    </row>
    <row r="4024" spans="1:11" x14ac:dyDescent="0.2">
      <c r="A4024" s="8" t="str">
        <f>Table7[[#This Row],[Test No.]]&amp;Table7[[#This Row],[Section]]&amp;Table7[[#This Row],[Q. No.]]</f>
        <v>R6E48</v>
      </c>
      <c r="B4024" s="8"/>
      <c r="C4024" s="15" t="s">
        <v>319</v>
      </c>
      <c r="D4024" s="6">
        <v>48</v>
      </c>
      <c r="E4024" s="12" t="s">
        <v>31</v>
      </c>
      <c r="F4024" s="14">
        <v>2</v>
      </c>
      <c r="G4024" s="13" t="s">
        <v>57</v>
      </c>
      <c r="H4024" s="10">
        <v>4</v>
      </c>
      <c r="I4024" s="13" t="s">
        <v>40</v>
      </c>
      <c r="J4024" s="12" t="s">
        <v>513</v>
      </c>
      <c r="K4024" s="11" t="str">
        <f>VLOOKUP(Table7[[#This Row],[CID]],ALY,2,FALSE)</f>
        <v>Writer's Goal</v>
      </c>
    </row>
    <row r="4025" spans="1:11" x14ac:dyDescent="0.2">
      <c r="A4025" s="8" t="str">
        <f>Table7[[#This Row],[Test No.]]&amp;Table7[[#This Row],[Section]]&amp;Table7[[#This Row],[Q. No.]]</f>
        <v>R6E49</v>
      </c>
      <c r="B4025" s="8"/>
      <c r="C4025" s="15" t="s">
        <v>319</v>
      </c>
      <c r="D4025" s="6">
        <v>49</v>
      </c>
      <c r="E4025" s="12" t="s">
        <v>31</v>
      </c>
      <c r="F4025" s="14">
        <v>1</v>
      </c>
      <c r="G4025" s="14" t="s">
        <v>59</v>
      </c>
      <c r="H4025" s="10">
        <v>3</v>
      </c>
      <c r="I4025" s="13" t="s">
        <v>39</v>
      </c>
      <c r="J4025" s="12" t="s">
        <v>402</v>
      </c>
      <c r="K4025" s="11" t="str">
        <f>VLOOKUP(Table7[[#This Row],[CID]],ALY,2,FALSE)</f>
        <v>Faulty Modifier</v>
      </c>
    </row>
    <row r="4026" spans="1:11" x14ac:dyDescent="0.2">
      <c r="A4026" s="8" t="str">
        <f>Table7[[#This Row],[Test No.]]&amp;Table7[[#This Row],[Section]]&amp;Table7[[#This Row],[Q. No.]]</f>
        <v>R6E50</v>
      </c>
      <c r="B4026" s="8"/>
      <c r="C4026" s="15" t="s">
        <v>319</v>
      </c>
      <c r="D4026" s="6">
        <v>50</v>
      </c>
      <c r="E4026" s="12" t="s">
        <v>31</v>
      </c>
      <c r="F4026" s="14">
        <v>2</v>
      </c>
      <c r="G4026" s="13" t="s">
        <v>57</v>
      </c>
      <c r="H4026" s="10">
        <v>4</v>
      </c>
      <c r="I4026" s="13" t="s">
        <v>40</v>
      </c>
      <c r="J4026" s="12" t="s">
        <v>512</v>
      </c>
      <c r="K4026" s="11" t="str">
        <f>VLOOKUP(Table7[[#This Row],[CID]],ALY,2,FALSE)</f>
        <v>Additional Detail &amp; Evidence</v>
      </c>
    </row>
    <row r="4027" spans="1:11" x14ac:dyDescent="0.2">
      <c r="A4027" s="8" t="str">
        <f>Table7[[#This Row],[Test No.]]&amp;Table7[[#This Row],[Section]]&amp;Table7[[#This Row],[Q. No.]]</f>
        <v>R6E51</v>
      </c>
      <c r="B4027" s="8"/>
      <c r="C4027" s="15" t="s">
        <v>319</v>
      </c>
      <c r="D4027" s="6">
        <v>51</v>
      </c>
      <c r="E4027" s="12" t="s">
        <v>31</v>
      </c>
      <c r="F4027" s="14">
        <v>1</v>
      </c>
      <c r="G4027" s="14" t="s">
        <v>59</v>
      </c>
      <c r="H4027" s="10">
        <v>2</v>
      </c>
      <c r="I4027" s="13" t="s">
        <v>38</v>
      </c>
      <c r="J4027" s="12" t="s">
        <v>395</v>
      </c>
      <c r="K4027" s="11" t="str">
        <f>VLOOKUP(Table7[[#This Row],[CID]],ALY,2,FALSE)</f>
        <v>Verb Forms/Tense Agreement</v>
      </c>
    </row>
    <row r="4028" spans="1:11" x14ac:dyDescent="0.2">
      <c r="A4028" s="8" t="str">
        <f>Table7[[#This Row],[Test No.]]&amp;Table7[[#This Row],[Section]]&amp;Table7[[#This Row],[Q. No.]]</f>
        <v>R6E52</v>
      </c>
      <c r="B4028" s="8"/>
      <c r="C4028" s="15" t="s">
        <v>319</v>
      </c>
      <c r="D4028" s="6">
        <v>52</v>
      </c>
      <c r="E4028" s="12" t="s">
        <v>31</v>
      </c>
      <c r="F4028" s="14">
        <v>2</v>
      </c>
      <c r="G4028" s="13" t="s">
        <v>57</v>
      </c>
      <c r="H4028" s="10">
        <v>6</v>
      </c>
      <c r="I4028" s="13" t="s">
        <v>42</v>
      </c>
      <c r="J4028" s="12" t="s">
        <v>522</v>
      </c>
      <c r="K4028" s="11" t="str">
        <f>VLOOKUP(Table7[[#This Row],[CID]],ALY,2,FALSE)</f>
        <v>Effectiveness</v>
      </c>
    </row>
    <row r="4029" spans="1:11" x14ac:dyDescent="0.2">
      <c r="A4029" s="8" t="str">
        <f>Table7[[#This Row],[Test No.]]&amp;Table7[[#This Row],[Section]]&amp;Table7[[#This Row],[Q. No.]]</f>
        <v>R6E53</v>
      </c>
      <c r="B4029" s="8"/>
      <c r="C4029" s="15" t="s">
        <v>319</v>
      </c>
      <c r="D4029" s="6">
        <v>53</v>
      </c>
      <c r="E4029" s="12" t="s">
        <v>31</v>
      </c>
      <c r="F4029" s="14">
        <v>1</v>
      </c>
      <c r="G4029" s="14" t="s">
        <v>59</v>
      </c>
      <c r="H4029" s="10">
        <v>2</v>
      </c>
      <c r="I4029" s="13" t="s">
        <v>38</v>
      </c>
      <c r="J4029" s="12" t="s">
        <v>393</v>
      </c>
      <c r="K4029" s="11" t="str">
        <f>VLOOKUP(Table7[[#This Row],[CID]],ALY,2,FALSE)</f>
        <v>SVA</v>
      </c>
    </row>
    <row r="4030" spans="1:11" x14ac:dyDescent="0.2">
      <c r="A4030" s="8" t="str">
        <f>Table7[[#This Row],[Test No.]]&amp;Table7[[#This Row],[Section]]&amp;Table7[[#This Row],[Q. No.]]</f>
        <v>R6E54</v>
      </c>
      <c r="B4030" s="8"/>
      <c r="C4030" s="15" t="s">
        <v>319</v>
      </c>
      <c r="D4030" s="6">
        <v>54</v>
      </c>
      <c r="E4030" s="12" t="s">
        <v>31</v>
      </c>
      <c r="F4030" s="14">
        <v>2</v>
      </c>
      <c r="G4030" s="13" t="s">
        <v>57</v>
      </c>
      <c r="H4030" s="10">
        <v>6</v>
      </c>
      <c r="I4030" s="13" t="s">
        <v>42</v>
      </c>
      <c r="J4030" s="12" t="s">
        <v>522</v>
      </c>
      <c r="K4030" s="11" t="str">
        <f>VLOOKUP(Table7[[#This Row],[CID]],ALY,2,FALSE)</f>
        <v>Effectiveness</v>
      </c>
    </row>
    <row r="4031" spans="1:11" x14ac:dyDescent="0.2">
      <c r="A4031" s="8" t="str">
        <f>Table7[[#This Row],[Test No.]]&amp;Table7[[#This Row],[Section]]&amp;Table7[[#This Row],[Q. No.]]</f>
        <v>R6E55</v>
      </c>
      <c r="B4031" s="8"/>
      <c r="C4031" s="15" t="s">
        <v>319</v>
      </c>
      <c r="D4031" s="6">
        <v>55</v>
      </c>
      <c r="E4031" s="12" t="s">
        <v>31</v>
      </c>
      <c r="F4031" s="14">
        <v>1</v>
      </c>
      <c r="G4031" s="14" t="s">
        <v>59</v>
      </c>
      <c r="H4031" s="10">
        <v>2</v>
      </c>
      <c r="I4031" s="13" t="s">
        <v>38</v>
      </c>
      <c r="J4031" s="12" t="s">
        <v>397</v>
      </c>
      <c r="K4031" s="11" t="str">
        <f>VLOOKUP(Table7[[#This Row],[CID]],ALY,2,FALSE)</f>
        <v>Word Choice</v>
      </c>
    </row>
    <row r="4032" spans="1:11" x14ac:dyDescent="0.2">
      <c r="A4032" s="8" t="str">
        <f>Table7[[#This Row],[Test No.]]&amp;Table7[[#This Row],[Section]]&amp;Table7[[#This Row],[Q. No.]]</f>
        <v>R6E56</v>
      </c>
      <c r="B4032" s="8"/>
      <c r="C4032" s="15" t="s">
        <v>319</v>
      </c>
      <c r="D4032" s="6">
        <v>56</v>
      </c>
      <c r="E4032" s="12" t="s">
        <v>31</v>
      </c>
      <c r="F4032" s="14">
        <v>2</v>
      </c>
      <c r="G4032" s="13" t="s">
        <v>57</v>
      </c>
      <c r="H4032" s="10">
        <v>5</v>
      </c>
      <c r="I4032" s="13" t="s">
        <v>41</v>
      </c>
      <c r="J4032" s="12" t="s">
        <v>518</v>
      </c>
      <c r="K4032" s="11" t="str">
        <f>VLOOKUP(Table7[[#This Row],[CID]],ALY,2,FALSE)</f>
        <v>Unity &amp; Coherence</v>
      </c>
    </row>
    <row r="4033" spans="1:11" x14ac:dyDescent="0.2">
      <c r="A4033" s="8" t="str">
        <f>Table7[[#This Row],[Test No.]]&amp;Table7[[#This Row],[Section]]&amp;Table7[[#This Row],[Q. No.]]</f>
        <v>R6E57</v>
      </c>
      <c r="B4033" s="8"/>
      <c r="C4033" s="15" t="s">
        <v>319</v>
      </c>
      <c r="D4033" s="6">
        <v>57</v>
      </c>
      <c r="E4033" s="12" t="s">
        <v>31</v>
      </c>
      <c r="F4033" s="14">
        <v>2</v>
      </c>
      <c r="G4033" s="13" t="s">
        <v>57</v>
      </c>
      <c r="H4033" s="10">
        <v>6</v>
      </c>
      <c r="I4033" s="13" t="s">
        <v>42</v>
      </c>
      <c r="J4033" s="12" t="s">
        <v>522</v>
      </c>
      <c r="K4033" s="11" t="str">
        <f>VLOOKUP(Table7[[#This Row],[CID]],ALY,2,FALSE)</f>
        <v>Effectiveness</v>
      </c>
    </row>
    <row r="4034" spans="1:11" x14ac:dyDescent="0.2">
      <c r="A4034" s="8" t="str">
        <f>Table7[[#This Row],[Test No.]]&amp;Table7[[#This Row],[Section]]&amp;Table7[[#This Row],[Q. No.]]</f>
        <v>R6E58</v>
      </c>
      <c r="B4034" s="8"/>
      <c r="C4034" s="15" t="s">
        <v>319</v>
      </c>
      <c r="D4034" s="6">
        <v>58</v>
      </c>
      <c r="E4034" s="12" t="s">
        <v>31</v>
      </c>
      <c r="F4034" s="14">
        <v>2</v>
      </c>
      <c r="G4034" s="13" t="s">
        <v>57</v>
      </c>
      <c r="H4034" s="10">
        <v>6</v>
      </c>
      <c r="I4034" s="13" t="s">
        <v>42</v>
      </c>
      <c r="J4034" s="12" t="s">
        <v>523</v>
      </c>
      <c r="K4034" s="11" t="str">
        <f>VLOOKUP(Table7[[#This Row],[CID]],ALY,2,FALSE)</f>
        <v>Avoiding Ambiguity &amp; Redundancy</v>
      </c>
    </row>
    <row r="4035" spans="1:11" x14ac:dyDescent="0.2">
      <c r="A4035" s="8" t="str">
        <f>Table7[[#This Row],[Test No.]]&amp;Table7[[#This Row],[Section]]&amp;Table7[[#This Row],[Q. No.]]</f>
        <v>R6E59</v>
      </c>
      <c r="B4035" s="8"/>
      <c r="C4035" s="15" t="s">
        <v>319</v>
      </c>
      <c r="D4035" s="6">
        <v>59</v>
      </c>
      <c r="E4035" s="12" t="s">
        <v>31</v>
      </c>
      <c r="F4035" s="14">
        <v>1</v>
      </c>
      <c r="G4035" s="14" t="s">
        <v>59</v>
      </c>
      <c r="H4035" s="10">
        <v>2</v>
      </c>
      <c r="I4035" s="13" t="s">
        <v>38</v>
      </c>
      <c r="J4035" s="12" t="s">
        <v>395</v>
      </c>
      <c r="K4035" s="11" t="str">
        <f>VLOOKUP(Table7[[#This Row],[CID]],ALY,2,FALSE)</f>
        <v>Verb Forms/Tense Agreement</v>
      </c>
    </row>
    <row r="4036" spans="1:11" x14ac:dyDescent="0.2">
      <c r="A4036" s="8" t="str">
        <f>Table7[[#This Row],[Test No.]]&amp;Table7[[#This Row],[Section]]&amp;Table7[[#This Row],[Q. No.]]</f>
        <v>R6E60</v>
      </c>
      <c r="B4036" s="8"/>
      <c r="C4036" s="15" t="s">
        <v>319</v>
      </c>
      <c r="D4036" s="6">
        <v>60</v>
      </c>
      <c r="E4036" s="12" t="s">
        <v>31</v>
      </c>
      <c r="F4036" s="14">
        <v>2</v>
      </c>
      <c r="G4036" s="13" t="s">
        <v>57</v>
      </c>
      <c r="H4036" s="10">
        <v>4</v>
      </c>
      <c r="I4036" s="13" t="s">
        <v>40</v>
      </c>
      <c r="J4036" s="12" t="s">
        <v>513</v>
      </c>
      <c r="K4036" s="11" t="str">
        <f>VLOOKUP(Table7[[#This Row],[CID]],ALY,2,FALSE)</f>
        <v>Writer's Goal</v>
      </c>
    </row>
    <row r="4037" spans="1:11" x14ac:dyDescent="0.2">
      <c r="A4037" s="8" t="str">
        <f>Table7[[#This Row],[Test No.]]&amp;Table7[[#This Row],[Section]]&amp;Table7[[#This Row],[Q. No.]]</f>
        <v>R6E61</v>
      </c>
      <c r="B4037" s="8"/>
      <c r="C4037" s="15" t="s">
        <v>319</v>
      </c>
      <c r="D4037" s="6">
        <v>61</v>
      </c>
      <c r="E4037" s="12" t="s">
        <v>31</v>
      </c>
      <c r="F4037" s="14">
        <v>1</v>
      </c>
      <c r="G4037" s="14" t="s">
        <v>59</v>
      </c>
      <c r="H4037" s="10">
        <v>2</v>
      </c>
      <c r="I4037" s="13" t="s">
        <v>38</v>
      </c>
      <c r="J4037" s="12" t="s">
        <v>397</v>
      </c>
      <c r="K4037" s="11" t="str">
        <f>VLOOKUP(Table7[[#This Row],[CID]],ALY,2,FALSE)</f>
        <v>Word Choice</v>
      </c>
    </row>
    <row r="4038" spans="1:11" x14ac:dyDescent="0.2">
      <c r="A4038" s="8" t="str">
        <f>Table7[[#This Row],[Test No.]]&amp;Table7[[#This Row],[Section]]&amp;Table7[[#This Row],[Q. No.]]</f>
        <v>R6E62</v>
      </c>
      <c r="B4038" s="8"/>
      <c r="C4038" s="15" t="s">
        <v>319</v>
      </c>
      <c r="D4038" s="6">
        <v>62</v>
      </c>
      <c r="E4038" s="12" t="s">
        <v>31</v>
      </c>
      <c r="F4038" s="14">
        <v>1</v>
      </c>
      <c r="G4038" s="14" t="s">
        <v>59</v>
      </c>
      <c r="H4038" s="10">
        <v>2</v>
      </c>
      <c r="I4038" s="13" t="s">
        <v>38</v>
      </c>
      <c r="J4038" s="12" t="s">
        <v>398</v>
      </c>
      <c r="K4038" s="11" t="str">
        <f>VLOOKUP(Table7[[#This Row],[CID]],ALY,2,FALSE)</f>
        <v>Idioms</v>
      </c>
    </row>
    <row r="4039" spans="1:11" x14ac:dyDescent="0.2">
      <c r="A4039" s="8" t="str">
        <f>Table7[[#This Row],[Test No.]]&amp;Table7[[#This Row],[Section]]&amp;Table7[[#This Row],[Q. No.]]</f>
        <v>R6E63</v>
      </c>
      <c r="B4039" s="8"/>
      <c r="C4039" s="15" t="s">
        <v>319</v>
      </c>
      <c r="D4039" s="6">
        <v>63</v>
      </c>
      <c r="E4039" s="12" t="s">
        <v>31</v>
      </c>
      <c r="F4039" s="14">
        <v>1</v>
      </c>
      <c r="G4039" s="14" t="s">
        <v>59</v>
      </c>
      <c r="H4039" s="10">
        <v>3</v>
      </c>
      <c r="I4039" s="13" t="s">
        <v>39</v>
      </c>
      <c r="J4039" s="12" t="s">
        <v>399</v>
      </c>
      <c r="K4039" s="11" t="str">
        <f>VLOOKUP(Table7[[#This Row],[CID]],ALY,2,FALSE)</f>
        <v>Sentence Fragment</v>
      </c>
    </row>
    <row r="4040" spans="1:11" x14ac:dyDescent="0.2">
      <c r="A4040" s="8" t="str">
        <f>Table7[[#This Row],[Test No.]]&amp;Table7[[#This Row],[Section]]&amp;Table7[[#This Row],[Q. No.]]</f>
        <v>R6E64</v>
      </c>
      <c r="B4040" s="8"/>
      <c r="C4040" s="15" t="s">
        <v>319</v>
      </c>
      <c r="D4040" s="6">
        <v>64</v>
      </c>
      <c r="E4040" s="12" t="s">
        <v>31</v>
      </c>
      <c r="F4040" s="14">
        <v>2</v>
      </c>
      <c r="G4040" s="13" t="s">
        <v>57</v>
      </c>
      <c r="H4040" s="10">
        <v>6</v>
      </c>
      <c r="I4040" s="13" t="s">
        <v>42</v>
      </c>
      <c r="J4040" s="12" t="s">
        <v>521</v>
      </c>
      <c r="K4040" s="11" t="str">
        <f>VLOOKUP(Table7[[#This Row],[CID]],ALY,2,FALSE)</f>
        <v>Word Choice</v>
      </c>
    </row>
    <row r="4041" spans="1:11" x14ac:dyDescent="0.2">
      <c r="A4041" s="8" t="str">
        <f>Table7[[#This Row],[Test No.]]&amp;Table7[[#This Row],[Section]]&amp;Table7[[#This Row],[Q. No.]]</f>
        <v>R6E65</v>
      </c>
      <c r="B4041" s="8"/>
      <c r="C4041" s="15" t="s">
        <v>319</v>
      </c>
      <c r="D4041" s="6">
        <v>65</v>
      </c>
      <c r="E4041" s="12" t="s">
        <v>31</v>
      </c>
      <c r="F4041" s="14">
        <v>1</v>
      </c>
      <c r="G4041" s="14" t="s">
        <v>59</v>
      </c>
      <c r="H4041" s="10">
        <v>2</v>
      </c>
      <c r="I4041" s="13" t="s">
        <v>38</v>
      </c>
      <c r="J4041" s="12" t="s">
        <v>397</v>
      </c>
      <c r="K4041" s="11" t="str">
        <f>VLOOKUP(Table7[[#This Row],[CID]],ALY,2,FALSE)</f>
        <v>Word Choice</v>
      </c>
    </row>
    <row r="4042" spans="1:11" x14ac:dyDescent="0.2">
      <c r="A4042" s="8" t="str">
        <f>Table7[[#This Row],[Test No.]]&amp;Table7[[#This Row],[Section]]&amp;Table7[[#This Row],[Q. No.]]</f>
        <v>R6E66</v>
      </c>
      <c r="B4042" s="8"/>
      <c r="C4042" s="15" t="s">
        <v>319</v>
      </c>
      <c r="D4042" s="6">
        <v>66</v>
      </c>
      <c r="E4042" s="12" t="s">
        <v>31</v>
      </c>
      <c r="F4042" s="14">
        <v>2</v>
      </c>
      <c r="G4042" s="13" t="s">
        <v>57</v>
      </c>
      <c r="H4042" s="10">
        <v>6</v>
      </c>
      <c r="I4042" s="13" t="s">
        <v>42</v>
      </c>
      <c r="J4042" s="12" t="s">
        <v>523</v>
      </c>
      <c r="K4042" s="11" t="str">
        <f>VLOOKUP(Table7[[#This Row],[CID]],ALY,2,FALSE)</f>
        <v>Avoiding Ambiguity &amp; Redundancy</v>
      </c>
    </row>
    <row r="4043" spans="1:11" x14ac:dyDescent="0.2">
      <c r="A4043" s="8" t="str">
        <f>Table7[[#This Row],[Test No.]]&amp;Table7[[#This Row],[Section]]&amp;Table7[[#This Row],[Q. No.]]</f>
        <v>R6E67</v>
      </c>
      <c r="B4043" s="8"/>
      <c r="C4043" s="15" t="s">
        <v>319</v>
      </c>
      <c r="D4043" s="6">
        <v>67</v>
      </c>
      <c r="E4043" s="12" t="s">
        <v>31</v>
      </c>
      <c r="F4043" s="14">
        <v>2</v>
      </c>
      <c r="G4043" s="13" t="s">
        <v>57</v>
      </c>
      <c r="H4043" s="10">
        <v>6</v>
      </c>
      <c r="I4043" s="13" t="s">
        <v>42</v>
      </c>
      <c r="J4043" s="12" t="s">
        <v>523</v>
      </c>
      <c r="K4043" s="11" t="str">
        <f>VLOOKUP(Table7[[#This Row],[CID]],ALY,2,FALSE)</f>
        <v>Avoiding Ambiguity &amp; Redundancy</v>
      </c>
    </row>
    <row r="4044" spans="1:11" x14ac:dyDescent="0.2">
      <c r="A4044" s="8" t="str">
        <f>Table7[[#This Row],[Test No.]]&amp;Table7[[#This Row],[Section]]&amp;Table7[[#This Row],[Q. No.]]</f>
        <v>R6E68</v>
      </c>
      <c r="B4044" s="8"/>
      <c r="C4044" s="15" t="s">
        <v>319</v>
      </c>
      <c r="D4044" s="6">
        <v>68</v>
      </c>
      <c r="E4044" s="12" t="s">
        <v>31</v>
      </c>
      <c r="F4044" s="14">
        <v>1</v>
      </c>
      <c r="G4044" s="14" t="s">
        <v>59</v>
      </c>
      <c r="H4044" s="10">
        <v>2</v>
      </c>
      <c r="I4044" s="13" t="s">
        <v>38</v>
      </c>
      <c r="J4044" s="12" t="s">
        <v>395</v>
      </c>
      <c r="K4044" s="11" t="str">
        <f>VLOOKUP(Table7[[#This Row],[CID]],ALY,2,FALSE)</f>
        <v>Verb Forms/Tense Agreement</v>
      </c>
    </row>
    <row r="4045" spans="1:11" x14ac:dyDescent="0.2">
      <c r="A4045" s="8" t="str">
        <f>Table7[[#This Row],[Test No.]]&amp;Table7[[#This Row],[Section]]&amp;Table7[[#This Row],[Q. No.]]</f>
        <v>R6E69</v>
      </c>
      <c r="B4045" s="8"/>
      <c r="C4045" s="15" t="s">
        <v>319</v>
      </c>
      <c r="D4045" s="6">
        <v>69</v>
      </c>
      <c r="E4045" s="12" t="s">
        <v>31</v>
      </c>
      <c r="F4045" s="14">
        <v>2</v>
      </c>
      <c r="G4045" s="13" t="s">
        <v>57</v>
      </c>
      <c r="H4045" s="10">
        <v>4</v>
      </c>
      <c r="I4045" s="13" t="s">
        <v>40</v>
      </c>
      <c r="J4045" s="12" t="s">
        <v>512</v>
      </c>
      <c r="K4045" s="11" t="str">
        <f>VLOOKUP(Table7[[#This Row],[CID]],ALY,2,FALSE)</f>
        <v>Additional Detail &amp; Evidence</v>
      </c>
    </row>
    <row r="4046" spans="1:11" x14ac:dyDescent="0.2">
      <c r="A4046" s="8" t="str">
        <f>Table7[[#This Row],[Test No.]]&amp;Table7[[#This Row],[Section]]&amp;Table7[[#This Row],[Q. No.]]</f>
        <v>R6E70</v>
      </c>
      <c r="B4046" s="8"/>
      <c r="C4046" s="15" t="s">
        <v>319</v>
      </c>
      <c r="D4046" s="6">
        <v>70</v>
      </c>
      <c r="E4046" s="12" t="s">
        <v>31</v>
      </c>
      <c r="F4046" s="14">
        <v>1</v>
      </c>
      <c r="G4046" s="14" t="s">
        <v>59</v>
      </c>
      <c r="H4046" s="10">
        <v>2</v>
      </c>
      <c r="I4046" s="13" t="s">
        <v>38</v>
      </c>
      <c r="J4046" s="12" t="s">
        <v>395</v>
      </c>
      <c r="K4046" s="11" t="str">
        <f>VLOOKUP(Table7[[#This Row],[CID]],ALY,2,FALSE)</f>
        <v>Verb Forms/Tense Agreement</v>
      </c>
    </row>
    <row r="4047" spans="1:11" x14ac:dyDescent="0.2">
      <c r="A4047" s="8" t="str">
        <f>Table7[[#This Row],[Test No.]]&amp;Table7[[#This Row],[Section]]&amp;Table7[[#This Row],[Q. No.]]</f>
        <v>R6E71</v>
      </c>
      <c r="B4047" s="8"/>
      <c r="C4047" s="15" t="s">
        <v>319</v>
      </c>
      <c r="D4047" s="6">
        <v>71</v>
      </c>
      <c r="E4047" s="12" t="s">
        <v>31</v>
      </c>
      <c r="F4047" s="14">
        <v>2</v>
      </c>
      <c r="G4047" s="13" t="s">
        <v>57</v>
      </c>
      <c r="H4047" s="10">
        <v>6</v>
      </c>
      <c r="I4047" s="13" t="s">
        <v>42</v>
      </c>
      <c r="J4047" s="12" t="s">
        <v>521</v>
      </c>
      <c r="K4047" s="11" t="str">
        <f>VLOOKUP(Table7[[#This Row],[CID]],ALY,2,FALSE)</f>
        <v>Word Choice</v>
      </c>
    </row>
    <row r="4048" spans="1:11" x14ac:dyDescent="0.2">
      <c r="A4048" s="8" t="str">
        <f>Table7[[#This Row],[Test No.]]&amp;Table7[[#This Row],[Section]]&amp;Table7[[#This Row],[Q. No.]]</f>
        <v>R6E72</v>
      </c>
      <c r="B4048" s="8"/>
      <c r="C4048" s="15" t="s">
        <v>319</v>
      </c>
      <c r="D4048" s="6">
        <v>72</v>
      </c>
      <c r="E4048" s="12" t="s">
        <v>31</v>
      </c>
      <c r="F4048" s="14">
        <v>1</v>
      </c>
      <c r="G4048" s="14" t="s">
        <v>59</v>
      </c>
      <c r="H4048" s="10">
        <v>2</v>
      </c>
      <c r="I4048" s="13" t="s">
        <v>38</v>
      </c>
      <c r="J4048" s="12" t="s">
        <v>397</v>
      </c>
      <c r="K4048" s="11" t="str">
        <f>VLOOKUP(Table7[[#This Row],[CID]],ALY,2,FALSE)</f>
        <v>Word Choice</v>
      </c>
    </row>
    <row r="4049" spans="1:11" x14ac:dyDescent="0.2">
      <c r="A4049" s="8" t="str">
        <f>Table7[[#This Row],[Test No.]]&amp;Table7[[#This Row],[Section]]&amp;Table7[[#This Row],[Q. No.]]</f>
        <v>R6E73</v>
      </c>
      <c r="B4049" s="8"/>
      <c r="C4049" s="15" t="s">
        <v>319</v>
      </c>
      <c r="D4049" s="6">
        <v>73</v>
      </c>
      <c r="E4049" s="12" t="s">
        <v>31</v>
      </c>
      <c r="F4049" s="14">
        <v>2</v>
      </c>
      <c r="G4049" s="13" t="s">
        <v>57</v>
      </c>
      <c r="H4049" s="10">
        <v>5</v>
      </c>
      <c r="I4049" s="13" t="s">
        <v>41</v>
      </c>
      <c r="J4049" s="12" t="s">
        <v>518</v>
      </c>
      <c r="K4049" s="11" t="str">
        <f>VLOOKUP(Table7[[#This Row],[CID]],ALY,2,FALSE)</f>
        <v>Unity &amp; Coherence</v>
      </c>
    </row>
    <row r="4050" spans="1:11" x14ac:dyDescent="0.2">
      <c r="A4050" s="8" t="str">
        <f>Table7[[#This Row],[Test No.]]&amp;Table7[[#This Row],[Section]]&amp;Table7[[#This Row],[Q. No.]]</f>
        <v>R6E74</v>
      </c>
      <c r="B4050" s="8"/>
      <c r="C4050" s="15" t="s">
        <v>319</v>
      </c>
      <c r="D4050" s="6">
        <v>74</v>
      </c>
      <c r="E4050" s="12" t="s">
        <v>31</v>
      </c>
      <c r="F4050" s="14">
        <v>1</v>
      </c>
      <c r="G4050" s="14" t="s">
        <v>59</v>
      </c>
      <c r="H4050" s="10">
        <v>2</v>
      </c>
      <c r="I4050" s="13" t="s">
        <v>38</v>
      </c>
      <c r="J4050" s="12" t="s">
        <v>397</v>
      </c>
      <c r="K4050" s="11" t="str">
        <f>VLOOKUP(Table7[[#This Row],[CID]],ALY,2,FALSE)</f>
        <v>Word Choice</v>
      </c>
    </row>
    <row r="4051" spans="1:11" x14ac:dyDescent="0.2">
      <c r="A4051" s="8" t="str">
        <f>Table7[[#This Row],[Test No.]]&amp;Table7[[#This Row],[Section]]&amp;Table7[[#This Row],[Q. No.]]</f>
        <v>R6E75</v>
      </c>
      <c r="B4051" s="8"/>
      <c r="C4051" s="15" t="s">
        <v>319</v>
      </c>
      <c r="D4051" s="6">
        <v>75</v>
      </c>
      <c r="E4051" s="12" t="s">
        <v>31</v>
      </c>
      <c r="F4051" s="14">
        <v>1</v>
      </c>
      <c r="G4051" s="14" t="s">
        <v>59</v>
      </c>
      <c r="H4051" s="14">
        <v>1</v>
      </c>
      <c r="I4051" s="14" t="s">
        <v>37</v>
      </c>
      <c r="J4051" s="12" t="s">
        <v>387</v>
      </c>
      <c r="K4051" s="11" t="str">
        <f>VLOOKUP(Table7[[#This Row],[CID]],ALY,2,FALSE)</f>
        <v>Commas</v>
      </c>
    </row>
    <row r="4052" spans="1:11" x14ac:dyDescent="0.2">
      <c r="A4052" s="8" t="str">
        <f>Table7[[#This Row],[Test No.]]&amp;Table7[[#This Row],[Section]]&amp;Table7[[#This Row],[Q. No.]]</f>
        <v>R7E1</v>
      </c>
      <c r="B4052" s="8"/>
      <c r="C4052" s="15" t="s">
        <v>320</v>
      </c>
      <c r="D4052" s="6">
        <v>1</v>
      </c>
      <c r="E4052" s="12" t="s">
        <v>31</v>
      </c>
      <c r="F4052" s="14">
        <v>2</v>
      </c>
      <c r="G4052" s="13" t="s">
        <v>57</v>
      </c>
      <c r="H4052" s="10">
        <v>6</v>
      </c>
      <c r="I4052" s="13" t="s">
        <v>42</v>
      </c>
      <c r="J4052" s="12" t="s">
        <v>523</v>
      </c>
      <c r="K4052" s="11" t="str">
        <f>VLOOKUP(Table7[[#This Row],[CID]],ALY,2,FALSE)</f>
        <v>Avoiding Ambiguity &amp; Redundancy</v>
      </c>
    </row>
    <row r="4053" spans="1:11" x14ac:dyDescent="0.2">
      <c r="A4053" s="8" t="str">
        <f>Table7[[#This Row],[Test No.]]&amp;Table7[[#This Row],[Section]]&amp;Table7[[#This Row],[Q. No.]]</f>
        <v>R7E2</v>
      </c>
      <c r="B4053" s="8"/>
      <c r="C4053" s="15" t="s">
        <v>320</v>
      </c>
      <c r="D4053" s="6">
        <v>2</v>
      </c>
      <c r="E4053" s="12" t="s">
        <v>31</v>
      </c>
      <c r="F4053" s="14">
        <v>2</v>
      </c>
      <c r="G4053" s="13" t="s">
        <v>57</v>
      </c>
      <c r="H4053" s="10">
        <v>5</v>
      </c>
      <c r="I4053" s="13" t="s">
        <v>41</v>
      </c>
      <c r="J4053" s="12" t="s">
        <v>518</v>
      </c>
      <c r="K4053" s="11" t="str">
        <f>VLOOKUP(Table7[[#This Row],[CID]],ALY,2,FALSE)</f>
        <v>Unity &amp; Coherence</v>
      </c>
    </row>
    <row r="4054" spans="1:11" x14ac:dyDescent="0.2">
      <c r="A4054" s="8" t="str">
        <f>Table7[[#This Row],[Test No.]]&amp;Table7[[#This Row],[Section]]&amp;Table7[[#This Row],[Q. No.]]</f>
        <v>R7E3</v>
      </c>
      <c r="B4054" s="8"/>
      <c r="C4054" s="15" t="s">
        <v>320</v>
      </c>
      <c r="D4054" s="6">
        <v>3</v>
      </c>
      <c r="E4054" s="12" t="s">
        <v>31</v>
      </c>
      <c r="F4054" s="14">
        <v>1</v>
      </c>
      <c r="G4054" s="14" t="s">
        <v>59</v>
      </c>
      <c r="H4054" s="10">
        <v>3</v>
      </c>
      <c r="I4054" s="13" t="s">
        <v>39</v>
      </c>
      <c r="J4054" s="12" t="s">
        <v>401</v>
      </c>
      <c r="K4054" s="11" t="str">
        <f>VLOOKUP(Table7[[#This Row],[CID]],ALY,2,FALSE)</f>
        <v>Parallel Construction</v>
      </c>
    </row>
    <row r="4055" spans="1:11" x14ac:dyDescent="0.2">
      <c r="A4055" s="8" t="str">
        <f>Table7[[#This Row],[Test No.]]&amp;Table7[[#This Row],[Section]]&amp;Table7[[#This Row],[Q. No.]]</f>
        <v>R7E4</v>
      </c>
      <c r="B4055" s="8"/>
      <c r="C4055" s="15" t="s">
        <v>320</v>
      </c>
      <c r="D4055" s="6">
        <v>4</v>
      </c>
      <c r="E4055" s="12" t="s">
        <v>31</v>
      </c>
      <c r="F4055" s="14">
        <v>2</v>
      </c>
      <c r="G4055" s="13" t="s">
        <v>57</v>
      </c>
      <c r="H4055" s="10">
        <v>5</v>
      </c>
      <c r="I4055" s="13" t="s">
        <v>41</v>
      </c>
      <c r="J4055" s="12" t="s">
        <v>520</v>
      </c>
      <c r="K4055" s="11" t="str">
        <f>VLOOKUP(Table7[[#This Row],[CID]],ALY,2,FALSE)</f>
        <v>Reorganization</v>
      </c>
    </row>
    <row r="4056" spans="1:11" x14ac:dyDescent="0.2">
      <c r="A4056" s="8" t="str">
        <f>Table7[[#This Row],[Test No.]]&amp;Table7[[#This Row],[Section]]&amp;Table7[[#This Row],[Q. No.]]</f>
        <v>R7E5</v>
      </c>
      <c r="B4056" s="8"/>
      <c r="C4056" s="15" t="s">
        <v>320</v>
      </c>
      <c r="D4056" s="6">
        <v>5</v>
      </c>
      <c r="E4056" s="12" t="s">
        <v>31</v>
      </c>
      <c r="F4056" s="14">
        <v>2</v>
      </c>
      <c r="G4056" s="13" t="s">
        <v>57</v>
      </c>
      <c r="H4056" s="10">
        <v>6</v>
      </c>
      <c r="I4056" s="13" t="s">
        <v>42</v>
      </c>
      <c r="J4056" s="12" t="s">
        <v>522</v>
      </c>
      <c r="K4056" s="11" t="str">
        <f>VLOOKUP(Table7[[#This Row],[CID]],ALY,2,FALSE)</f>
        <v>Effectiveness</v>
      </c>
    </row>
    <row r="4057" spans="1:11" x14ac:dyDescent="0.2">
      <c r="A4057" s="8" t="str">
        <f>Table7[[#This Row],[Test No.]]&amp;Table7[[#This Row],[Section]]&amp;Table7[[#This Row],[Q. No.]]</f>
        <v>R7E6</v>
      </c>
      <c r="B4057" s="8"/>
      <c r="C4057" s="15" t="s">
        <v>320</v>
      </c>
      <c r="D4057" s="6">
        <v>6</v>
      </c>
      <c r="E4057" s="12" t="s">
        <v>31</v>
      </c>
      <c r="F4057" s="14">
        <v>1</v>
      </c>
      <c r="G4057" s="14" t="s">
        <v>59</v>
      </c>
      <c r="H4057" s="14">
        <v>1</v>
      </c>
      <c r="I4057" s="14" t="s">
        <v>37</v>
      </c>
      <c r="J4057" s="12" t="s">
        <v>387</v>
      </c>
      <c r="K4057" s="11" t="str">
        <f>VLOOKUP(Table7[[#This Row],[CID]],ALY,2,FALSE)</f>
        <v>Commas</v>
      </c>
    </row>
    <row r="4058" spans="1:11" x14ac:dyDescent="0.2">
      <c r="A4058" s="8" t="str">
        <f>Table7[[#This Row],[Test No.]]&amp;Table7[[#This Row],[Section]]&amp;Table7[[#This Row],[Q. No.]]</f>
        <v>R7E7</v>
      </c>
      <c r="B4058" s="8"/>
      <c r="C4058" s="15" t="s">
        <v>320</v>
      </c>
      <c r="D4058" s="6">
        <v>7</v>
      </c>
      <c r="E4058" s="12" t="s">
        <v>31</v>
      </c>
      <c r="F4058" s="14">
        <v>1</v>
      </c>
      <c r="G4058" s="14" t="s">
        <v>59</v>
      </c>
      <c r="H4058" s="14">
        <v>1</v>
      </c>
      <c r="I4058" s="14" t="s">
        <v>37</v>
      </c>
      <c r="J4058" s="12" t="s">
        <v>387</v>
      </c>
      <c r="K4058" s="11" t="str">
        <f>VLOOKUP(Table7[[#This Row],[CID]],ALY,2,FALSE)</f>
        <v>Commas</v>
      </c>
    </row>
    <row r="4059" spans="1:11" x14ac:dyDescent="0.2">
      <c r="A4059" s="8" t="str">
        <f>Table7[[#This Row],[Test No.]]&amp;Table7[[#This Row],[Section]]&amp;Table7[[#This Row],[Q. No.]]</f>
        <v>R7E8</v>
      </c>
      <c r="B4059" s="8"/>
      <c r="C4059" s="15" t="s">
        <v>320</v>
      </c>
      <c r="D4059" s="6">
        <v>8</v>
      </c>
      <c r="E4059" s="12" t="s">
        <v>31</v>
      </c>
      <c r="F4059" s="14">
        <v>2</v>
      </c>
      <c r="G4059" s="13" t="s">
        <v>57</v>
      </c>
      <c r="H4059" s="10">
        <v>6</v>
      </c>
      <c r="I4059" s="13" t="s">
        <v>42</v>
      </c>
      <c r="J4059" s="12" t="s">
        <v>521</v>
      </c>
      <c r="K4059" s="11" t="str">
        <f>VLOOKUP(Table7[[#This Row],[CID]],ALY,2,FALSE)</f>
        <v>Word Choice</v>
      </c>
    </row>
    <row r="4060" spans="1:11" x14ac:dyDescent="0.2">
      <c r="A4060" s="8" t="str">
        <f>Table7[[#This Row],[Test No.]]&amp;Table7[[#This Row],[Section]]&amp;Table7[[#This Row],[Q. No.]]</f>
        <v>R7E9</v>
      </c>
      <c r="B4060" s="8"/>
      <c r="C4060" s="15" t="s">
        <v>320</v>
      </c>
      <c r="D4060" s="6">
        <v>9</v>
      </c>
      <c r="E4060" s="12" t="s">
        <v>31</v>
      </c>
      <c r="F4060" s="14">
        <v>2</v>
      </c>
      <c r="G4060" s="13" t="s">
        <v>57</v>
      </c>
      <c r="H4060" s="10">
        <v>6</v>
      </c>
      <c r="I4060" s="13" t="s">
        <v>42</v>
      </c>
      <c r="J4060" s="12" t="s">
        <v>522</v>
      </c>
      <c r="K4060" s="11" t="str">
        <f>VLOOKUP(Table7[[#This Row],[CID]],ALY,2,FALSE)</f>
        <v>Effectiveness</v>
      </c>
    </row>
    <row r="4061" spans="1:11" x14ac:dyDescent="0.2">
      <c r="A4061" s="8" t="str">
        <f>Table7[[#This Row],[Test No.]]&amp;Table7[[#This Row],[Section]]&amp;Table7[[#This Row],[Q. No.]]</f>
        <v>R7E10</v>
      </c>
      <c r="B4061" s="8"/>
      <c r="C4061" s="15" t="s">
        <v>320</v>
      </c>
      <c r="D4061" s="6">
        <v>10</v>
      </c>
      <c r="E4061" s="12" t="s">
        <v>31</v>
      </c>
      <c r="F4061" s="14">
        <v>1</v>
      </c>
      <c r="G4061" s="14" t="s">
        <v>59</v>
      </c>
      <c r="H4061" s="14">
        <v>1</v>
      </c>
      <c r="I4061" s="14" t="s">
        <v>37</v>
      </c>
      <c r="J4061" s="12" t="s">
        <v>388</v>
      </c>
      <c r="K4061" s="11" t="str">
        <f>VLOOKUP(Table7[[#This Row],[CID]],ALY,2,FALSE)</f>
        <v>Apostrophes</v>
      </c>
    </row>
    <row r="4062" spans="1:11" x14ac:dyDescent="0.2">
      <c r="A4062" s="8" t="str">
        <f>Table7[[#This Row],[Test No.]]&amp;Table7[[#This Row],[Section]]&amp;Table7[[#This Row],[Q. No.]]</f>
        <v>R7E11</v>
      </c>
      <c r="B4062" s="8"/>
      <c r="C4062" s="15" t="s">
        <v>320</v>
      </c>
      <c r="D4062" s="6">
        <v>11</v>
      </c>
      <c r="E4062" s="12" t="s">
        <v>31</v>
      </c>
      <c r="F4062" s="14">
        <v>1</v>
      </c>
      <c r="G4062" s="14" t="s">
        <v>59</v>
      </c>
      <c r="H4062" s="10">
        <v>2</v>
      </c>
      <c r="I4062" s="13" t="s">
        <v>38</v>
      </c>
      <c r="J4062" s="12" t="s">
        <v>395</v>
      </c>
      <c r="K4062" s="11" t="str">
        <f>VLOOKUP(Table7[[#This Row],[CID]],ALY,2,FALSE)</f>
        <v>Verb Forms/Tense Agreement</v>
      </c>
    </row>
    <row r="4063" spans="1:11" x14ac:dyDescent="0.2">
      <c r="A4063" s="8" t="str">
        <f>Table7[[#This Row],[Test No.]]&amp;Table7[[#This Row],[Section]]&amp;Table7[[#This Row],[Q. No.]]</f>
        <v>R7E12</v>
      </c>
      <c r="B4063" s="8"/>
      <c r="C4063" s="15" t="s">
        <v>320</v>
      </c>
      <c r="D4063" s="6">
        <v>12</v>
      </c>
      <c r="E4063" s="12" t="s">
        <v>31</v>
      </c>
      <c r="F4063" s="14">
        <v>2</v>
      </c>
      <c r="G4063" s="13" t="s">
        <v>57</v>
      </c>
      <c r="H4063" s="10">
        <v>6</v>
      </c>
      <c r="I4063" s="13" t="s">
        <v>42</v>
      </c>
      <c r="J4063" s="12" t="s">
        <v>521</v>
      </c>
      <c r="K4063" s="11" t="str">
        <f>VLOOKUP(Table7[[#This Row],[CID]],ALY,2,FALSE)</f>
        <v>Word Choice</v>
      </c>
    </row>
    <row r="4064" spans="1:11" x14ac:dyDescent="0.2">
      <c r="A4064" s="8" t="str">
        <f>Table7[[#This Row],[Test No.]]&amp;Table7[[#This Row],[Section]]&amp;Table7[[#This Row],[Q. No.]]</f>
        <v>R7E13</v>
      </c>
      <c r="B4064" s="8"/>
      <c r="C4064" s="15" t="s">
        <v>320</v>
      </c>
      <c r="D4064" s="6">
        <v>13</v>
      </c>
      <c r="E4064" s="12" t="s">
        <v>31</v>
      </c>
      <c r="F4064" s="14">
        <v>1</v>
      </c>
      <c r="G4064" s="14" t="s">
        <v>59</v>
      </c>
      <c r="H4064" s="14">
        <v>1</v>
      </c>
      <c r="I4064" s="14" t="s">
        <v>37</v>
      </c>
      <c r="J4064" s="12" t="s">
        <v>388</v>
      </c>
      <c r="K4064" s="11" t="str">
        <f>VLOOKUP(Table7[[#This Row],[CID]],ALY,2,FALSE)</f>
        <v>Apostrophes</v>
      </c>
    </row>
    <row r="4065" spans="1:11" x14ac:dyDescent="0.2">
      <c r="A4065" s="8" t="str">
        <f>Table7[[#This Row],[Test No.]]&amp;Table7[[#This Row],[Section]]&amp;Table7[[#This Row],[Q. No.]]</f>
        <v>R7E14</v>
      </c>
      <c r="B4065" s="8"/>
      <c r="C4065" s="15" t="s">
        <v>320</v>
      </c>
      <c r="D4065" s="6">
        <v>14</v>
      </c>
      <c r="E4065" s="12" t="s">
        <v>31</v>
      </c>
      <c r="F4065" s="14">
        <v>1</v>
      </c>
      <c r="G4065" s="14" t="s">
        <v>59</v>
      </c>
      <c r="H4065" s="10">
        <v>2</v>
      </c>
      <c r="I4065" s="13" t="s">
        <v>38</v>
      </c>
      <c r="J4065" s="12" t="s">
        <v>398</v>
      </c>
      <c r="K4065" s="11" t="str">
        <f>VLOOKUP(Table7[[#This Row],[CID]],ALY,2,FALSE)</f>
        <v>Idioms</v>
      </c>
    </row>
    <row r="4066" spans="1:11" x14ac:dyDescent="0.2">
      <c r="A4066" s="8" t="str">
        <f>Table7[[#This Row],[Test No.]]&amp;Table7[[#This Row],[Section]]&amp;Table7[[#This Row],[Q. No.]]</f>
        <v>R7E15</v>
      </c>
      <c r="B4066" s="8"/>
      <c r="C4066" s="15" t="s">
        <v>320</v>
      </c>
      <c r="D4066" s="6">
        <v>15</v>
      </c>
      <c r="E4066" s="12" t="s">
        <v>31</v>
      </c>
      <c r="F4066" s="14">
        <v>2</v>
      </c>
      <c r="G4066" s="13" t="s">
        <v>57</v>
      </c>
      <c r="H4066" s="10">
        <v>6</v>
      </c>
      <c r="I4066" s="13" t="s">
        <v>42</v>
      </c>
      <c r="J4066" s="12" t="s">
        <v>522</v>
      </c>
      <c r="K4066" s="11" t="str">
        <f>VLOOKUP(Table7[[#This Row],[CID]],ALY,2,FALSE)</f>
        <v>Effectiveness</v>
      </c>
    </row>
    <row r="4067" spans="1:11" x14ac:dyDescent="0.2">
      <c r="A4067" s="8" t="str">
        <f>Table7[[#This Row],[Test No.]]&amp;Table7[[#This Row],[Section]]&amp;Table7[[#This Row],[Q. No.]]</f>
        <v>R7E16</v>
      </c>
      <c r="B4067" s="8"/>
      <c r="C4067" s="15" t="s">
        <v>320</v>
      </c>
      <c r="D4067" s="6">
        <v>16</v>
      </c>
      <c r="E4067" s="12" t="s">
        <v>31</v>
      </c>
      <c r="F4067" s="14">
        <v>1</v>
      </c>
      <c r="G4067" s="14" t="s">
        <v>59</v>
      </c>
      <c r="H4067" s="14">
        <v>1</v>
      </c>
      <c r="I4067" s="14" t="s">
        <v>37</v>
      </c>
      <c r="J4067" s="12" t="s">
        <v>387</v>
      </c>
      <c r="K4067" s="11" t="str">
        <f>VLOOKUP(Table7[[#This Row],[CID]],ALY,2,FALSE)</f>
        <v>Commas</v>
      </c>
    </row>
    <row r="4068" spans="1:11" x14ac:dyDescent="0.2">
      <c r="A4068" s="8" t="str">
        <f>Table7[[#This Row],[Test No.]]&amp;Table7[[#This Row],[Section]]&amp;Table7[[#This Row],[Q. No.]]</f>
        <v>R7E17</v>
      </c>
      <c r="B4068" s="8"/>
      <c r="C4068" s="15" t="s">
        <v>320</v>
      </c>
      <c r="D4068" s="6">
        <v>17</v>
      </c>
      <c r="E4068" s="12" t="s">
        <v>31</v>
      </c>
      <c r="F4068" s="14">
        <v>1</v>
      </c>
      <c r="G4068" s="14" t="s">
        <v>59</v>
      </c>
      <c r="H4068" s="10">
        <v>2</v>
      </c>
      <c r="I4068" s="13" t="s">
        <v>38</v>
      </c>
      <c r="J4068" s="12" t="s">
        <v>398</v>
      </c>
      <c r="K4068" s="11" t="str">
        <f>VLOOKUP(Table7[[#This Row],[CID]],ALY,2,FALSE)</f>
        <v>Idioms</v>
      </c>
    </row>
    <row r="4069" spans="1:11" x14ac:dyDescent="0.2">
      <c r="A4069" s="8" t="str">
        <f>Table7[[#This Row],[Test No.]]&amp;Table7[[#This Row],[Section]]&amp;Table7[[#This Row],[Q. No.]]</f>
        <v>R7E18</v>
      </c>
      <c r="B4069" s="8"/>
      <c r="C4069" s="15" t="s">
        <v>320</v>
      </c>
      <c r="D4069" s="6">
        <v>18</v>
      </c>
      <c r="E4069" s="12" t="s">
        <v>31</v>
      </c>
      <c r="F4069" s="14">
        <v>2</v>
      </c>
      <c r="G4069" s="13" t="s">
        <v>57</v>
      </c>
      <c r="H4069" s="10">
        <v>6</v>
      </c>
      <c r="I4069" s="13" t="s">
        <v>42</v>
      </c>
      <c r="J4069" s="12" t="s">
        <v>523</v>
      </c>
      <c r="K4069" s="11" t="str">
        <f>VLOOKUP(Table7[[#This Row],[CID]],ALY,2,FALSE)</f>
        <v>Avoiding Ambiguity &amp; Redundancy</v>
      </c>
    </row>
    <row r="4070" spans="1:11" x14ac:dyDescent="0.2">
      <c r="A4070" s="8" t="str">
        <f>Table7[[#This Row],[Test No.]]&amp;Table7[[#This Row],[Section]]&amp;Table7[[#This Row],[Q. No.]]</f>
        <v>R7E19</v>
      </c>
      <c r="B4070" s="8"/>
      <c r="C4070" s="15" t="s">
        <v>320</v>
      </c>
      <c r="D4070" s="6">
        <v>19</v>
      </c>
      <c r="E4070" s="12" t="s">
        <v>31</v>
      </c>
      <c r="F4070" s="14">
        <v>2</v>
      </c>
      <c r="G4070" s="13" t="s">
        <v>57</v>
      </c>
      <c r="H4070" s="10">
        <v>5</v>
      </c>
      <c r="I4070" s="13" t="s">
        <v>41</v>
      </c>
      <c r="J4070" s="12" t="s">
        <v>520</v>
      </c>
      <c r="K4070" s="11" t="str">
        <f>VLOOKUP(Table7[[#This Row],[CID]],ALY,2,FALSE)</f>
        <v>Reorganization</v>
      </c>
    </row>
    <row r="4071" spans="1:11" x14ac:dyDescent="0.2">
      <c r="A4071" s="8" t="str">
        <f>Table7[[#This Row],[Test No.]]&amp;Table7[[#This Row],[Section]]&amp;Table7[[#This Row],[Q. No.]]</f>
        <v>R7E20</v>
      </c>
      <c r="B4071" s="8"/>
      <c r="C4071" s="15" t="s">
        <v>320</v>
      </c>
      <c r="D4071" s="6">
        <v>20</v>
      </c>
      <c r="E4071" s="12" t="s">
        <v>31</v>
      </c>
      <c r="F4071" s="14">
        <v>2</v>
      </c>
      <c r="G4071" s="13" t="s">
        <v>57</v>
      </c>
      <c r="H4071" s="10">
        <v>6</v>
      </c>
      <c r="I4071" s="13" t="s">
        <v>42</v>
      </c>
      <c r="J4071" s="12" t="s">
        <v>523</v>
      </c>
      <c r="K4071" s="11" t="str">
        <f>VLOOKUP(Table7[[#This Row],[CID]],ALY,2,FALSE)</f>
        <v>Avoiding Ambiguity &amp; Redundancy</v>
      </c>
    </row>
    <row r="4072" spans="1:11" x14ac:dyDescent="0.2">
      <c r="A4072" s="8" t="str">
        <f>Table7[[#This Row],[Test No.]]&amp;Table7[[#This Row],[Section]]&amp;Table7[[#This Row],[Q. No.]]</f>
        <v>R7E21</v>
      </c>
      <c r="B4072" s="8"/>
      <c r="C4072" s="15" t="s">
        <v>320</v>
      </c>
      <c r="D4072" s="6">
        <v>21</v>
      </c>
      <c r="E4072" s="12" t="s">
        <v>31</v>
      </c>
      <c r="F4072" s="14">
        <v>2</v>
      </c>
      <c r="G4072" s="13" t="s">
        <v>57</v>
      </c>
      <c r="H4072" s="10">
        <v>4</v>
      </c>
      <c r="I4072" s="13" t="s">
        <v>40</v>
      </c>
      <c r="J4072" s="12" t="s">
        <v>512</v>
      </c>
      <c r="K4072" s="11" t="str">
        <f>VLOOKUP(Table7[[#This Row],[CID]],ALY,2,FALSE)</f>
        <v>Additional Detail &amp; Evidence</v>
      </c>
    </row>
    <row r="4073" spans="1:11" x14ac:dyDescent="0.2">
      <c r="A4073" s="8" t="str">
        <f>Table7[[#This Row],[Test No.]]&amp;Table7[[#This Row],[Section]]&amp;Table7[[#This Row],[Q. No.]]</f>
        <v>R7E22</v>
      </c>
      <c r="B4073" s="8"/>
      <c r="C4073" s="15" t="s">
        <v>320</v>
      </c>
      <c r="D4073" s="6">
        <v>22</v>
      </c>
      <c r="E4073" s="12" t="s">
        <v>31</v>
      </c>
      <c r="F4073" s="14">
        <v>1</v>
      </c>
      <c r="G4073" s="14" t="s">
        <v>59</v>
      </c>
      <c r="H4073" s="10">
        <v>2</v>
      </c>
      <c r="I4073" s="13" t="s">
        <v>38</v>
      </c>
      <c r="J4073" s="12" t="s">
        <v>395</v>
      </c>
      <c r="K4073" s="11" t="str">
        <f>VLOOKUP(Table7[[#This Row],[CID]],ALY,2,FALSE)</f>
        <v>Verb Forms/Tense Agreement</v>
      </c>
    </row>
    <row r="4074" spans="1:11" x14ac:dyDescent="0.2">
      <c r="A4074" s="8" t="str">
        <f>Table7[[#This Row],[Test No.]]&amp;Table7[[#This Row],[Section]]&amp;Table7[[#This Row],[Q. No.]]</f>
        <v>R7E23</v>
      </c>
      <c r="B4074" s="8"/>
      <c r="C4074" s="15" t="s">
        <v>320</v>
      </c>
      <c r="D4074" s="6">
        <v>23</v>
      </c>
      <c r="E4074" s="12" t="s">
        <v>31</v>
      </c>
      <c r="F4074" s="14">
        <v>1</v>
      </c>
      <c r="G4074" s="14" t="s">
        <v>59</v>
      </c>
      <c r="H4074" s="10">
        <v>2</v>
      </c>
      <c r="I4074" s="13" t="s">
        <v>38</v>
      </c>
      <c r="J4074" s="12" t="s">
        <v>394</v>
      </c>
      <c r="K4074" s="11" t="str">
        <f>VLOOKUP(Table7[[#This Row],[CID]],ALY,2,FALSE)</f>
        <v>Pronouns</v>
      </c>
    </row>
    <row r="4075" spans="1:11" x14ac:dyDescent="0.2">
      <c r="A4075" s="8" t="str">
        <f>Table7[[#This Row],[Test No.]]&amp;Table7[[#This Row],[Section]]&amp;Table7[[#This Row],[Q. No.]]</f>
        <v>R7E24</v>
      </c>
      <c r="B4075" s="8"/>
      <c r="C4075" s="15" t="s">
        <v>320</v>
      </c>
      <c r="D4075" s="6">
        <v>24</v>
      </c>
      <c r="E4075" s="12" t="s">
        <v>31</v>
      </c>
      <c r="F4075" s="14">
        <v>2</v>
      </c>
      <c r="G4075" s="13" t="s">
        <v>57</v>
      </c>
      <c r="H4075" s="10">
        <v>5</v>
      </c>
      <c r="I4075" s="13" t="s">
        <v>41</v>
      </c>
      <c r="J4075" s="12" t="s">
        <v>519</v>
      </c>
      <c r="K4075" s="11" t="str">
        <f>VLOOKUP(Table7[[#This Row],[CID]],ALY,2,FALSE)</f>
        <v>Opening/Transitional/Closing</v>
      </c>
    </row>
    <row r="4076" spans="1:11" x14ac:dyDescent="0.2">
      <c r="A4076" s="8" t="str">
        <f>Table7[[#This Row],[Test No.]]&amp;Table7[[#This Row],[Section]]&amp;Table7[[#This Row],[Q. No.]]</f>
        <v>R7E25</v>
      </c>
      <c r="B4076" s="8"/>
      <c r="C4076" s="15" t="s">
        <v>320</v>
      </c>
      <c r="D4076" s="6">
        <v>25</v>
      </c>
      <c r="E4076" s="12" t="s">
        <v>31</v>
      </c>
      <c r="F4076" s="14">
        <v>1</v>
      </c>
      <c r="G4076" s="14" t="s">
        <v>59</v>
      </c>
      <c r="H4076" s="10">
        <v>3</v>
      </c>
      <c r="I4076" s="13" t="s">
        <v>39</v>
      </c>
      <c r="J4076" s="12" t="s">
        <v>402</v>
      </c>
      <c r="K4076" s="11" t="str">
        <f>VLOOKUP(Table7[[#This Row],[CID]],ALY,2,FALSE)</f>
        <v>Faulty Modifier</v>
      </c>
    </row>
    <row r="4077" spans="1:11" x14ac:dyDescent="0.2">
      <c r="A4077" s="8" t="str">
        <f>Table7[[#This Row],[Test No.]]&amp;Table7[[#This Row],[Section]]&amp;Table7[[#This Row],[Q. No.]]</f>
        <v>R7E26</v>
      </c>
      <c r="B4077" s="8"/>
      <c r="C4077" s="15" t="s">
        <v>320</v>
      </c>
      <c r="D4077" s="6">
        <v>26</v>
      </c>
      <c r="E4077" s="12" t="s">
        <v>31</v>
      </c>
      <c r="F4077" s="14">
        <v>1</v>
      </c>
      <c r="G4077" s="14" t="s">
        <v>59</v>
      </c>
      <c r="H4077" s="10">
        <v>2</v>
      </c>
      <c r="I4077" s="13" t="s">
        <v>38</v>
      </c>
      <c r="J4077" s="12" t="s">
        <v>398</v>
      </c>
      <c r="K4077" s="11" t="str">
        <f>VLOOKUP(Table7[[#This Row],[CID]],ALY,2,FALSE)</f>
        <v>Idioms</v>
      </c>
    </row>
    <row r="4078" spans="1:11" x14ac:dyDescent="0.2">
      <c r="A4078" s="8" t="str">
        <f>Table7[[#This Row],[Test No.]]&amp;Table7[[#This Row],[Section]]&amp;Table7[[#This Row],[Q. No.]]</f>
        <v>R7E27</v>
      </c>
      <c r="B4078" s="8"/>
      <c r="C4078" s="15" t="s">
        <v>320</v>
      </c>
      <c r="D4078" s="6">
        <v>27</v>
      </c>
      <c r="E4078" s="12" t="s">
        <v>31</v>
      </c>
      <c r="F4078" s="14">
        <v>2</v>
      </c>
      <c r="G4078" s="13" t="s">
        <v>57</v>
      </c>
      <c r="H4078" s="10">
        <v>4</v>
      </c>
      <c r="I4078" s="13" t="s">
        <v>40</v>
      </c>
      <c r="J4078" s="12" t="s">
        <v>516</v>
      </c>
      <c r="K4078" s="11" t="str">
        <f>VLOOKUP(Table7[[#This Row],[CID]],ALY,2,FALSE)</f>
        <v>Transitions &amp; Topic Sentences</v>
      </c>
    </row>
    <row r="4079" spans="1:11" x14ac:dyDescent="0.2">
      <c r="A4079" s="8" t="str">
        <f>Table7[[#This Row],[Test No.]]&amp;Table7[[#This Row],[Section]]&amp;Table7[[#This Row],[Q. No.]]</f>
        <v>R7E28</v>
      </c>
      <c r="B4079" s="8"/>
      <c r="C4079" s="15" t="s">
        <v>320</v>
      </c>
      <c r="D4079" s="6">
        <v>28</v>
      </c>
      <c r="E4079" s="12" t="s">
        <v>31</v>
      </c>
      <c r="F4079" s="14">
        <v>1</v>
      </c>
      <c r="G4079" s="14" t="s">
        <v>59</v>
      </c>
      <c r="H4079" s="14">
        <v>1</v>
      </c>
      <c r="I4079" s="14" t="s">
        <v>37</v>
      </c>
      <c r="J4079" s="12" t="s">
        <v>388</v>
      </c>
      <c r="K4079" s="11" t="str">
        <f>VLOOKUP(Table7[[#This Row],[CID]],ALY,2,FALSE)</f>
        <v>Apostrophes</v>
      </c>
    </row>
    <row r="4080" spans="1:11" x14ac:dyDescent="0.2">
      <c r="A4080" s="8" t="str">
        <f>Table7[[#This Row],[Test No.]]&amp;Table7[[#This Row],[Section]]&amp;Table7[[#This Row],[Q. No.]]</f>
        <v>R7E29</v>
      </c>
      <c r="B4080" s="8"/>
      <c r="C4080" s="15" t="s">
        <v>320</v>
      </c>
      <c r="D4080" s="6">
        <v>29</v>
      </c>
      <c r="E4080" s="12" t="s">
        <v>31</v>
      </c>
      <c r="F4080" s="14">
        <v>1</v>
      </c>
      <c r="G4080" s="14" t="s">
        <v>59</v>
      </c>
      <c r="H4080" s="10">
        <v>3</v>
      </c>
      <c r="I4080" s="13" t="s">
        <v>39</v>
      </c>
      <c r="J4080" s="12" t="s">
        <v>402</v>
      </c>
      <c r="K4080" s="11" t="str">
        <f>VLOOKUP(Table7[[#This Row],[CID]],ALY,2,FALSE)</f>
        <v>Faulty Modifier</v>
      </c>
    </row>
    <row r="4081" spans="1:11" x14ac:dyDescent="0.2">
      <c r="A4081" s="8" t="str">
        <f>Table7[[#This Row],[Test No.]]&amp;Table7[[#This Row],[Section]]&amp;Table7[[#This Row],[Q. No.]]</f>
        <v>R7E30</v>
      </c>
      <c r="B4081" s="8"/>
      <c r="C4081" s="15" t="s">
        <v>320</v>
      </c>
      <c r="D4081" s="6">
        <v>30</v>
      </c>
      <c r="E4081" s="12" t="s">
        <v>31</v>
      </c>
      <c r="F4081" s="14">
        <v>1</v>
      </c>
      <c r="G4081" s="14" t="s">
        <v>59</v>
      </c>
      <c r="H4081" s="10">
        <v>2</v>
      </c>
      <c r="I4081" s="13" t="s">
        <v>38</v>
      </c>
      <c r="J4081" s="12" t="s">
        <v>397</v>
      </c>
      <c r="K4081" s="11" t="str">
        <f>VLOOKUP(Table7[[#This Row],[CID]],ALY,2,FALSE)</f>
        <v>Word Choice</v>
      </c>
    </row>
    <row r="4082" spans="1:11" x14ac:dyDescent="0.2">
      <c r="A4082" s="8" t="str">
        <f>Table7[[#This Row],[Test No.]]&amp;Table7[[#This Row],[Section]]&amp;Table7[[#This Row],[Q. No.]]</f>
        <v>R7E31</v>
      </c>
      <c r="B4082" s="8"/>
      <c r="C4082" s="15" t="s">
        <v>320</v>
      </c>
      <c r="D4082" s="6">
        <v>31</v>
      </c>
      <c r="E4082" s="12" t="s">
        <v>31</v>
      </c>
      <c r="F4082" s="14">
        <v>1</v>
      </c>
      <c r="G4082" s="14" t="s">
        <v>59</v>
      </c>
      <c r="H4082" s="10">
        <v>2</v>
      </c>
      <c r="I4082" s="13" t="s">
        <v>38</v>
      </c>
      <c r="J4082" s="12" t="s">
        <v>398</v>
      </c>
      <c r="K4082" s="11" t="str">
        <f>VLOOKUP(Table7[[#This Row],[CID]],ALY,2,FALSE)</f>
        <v>Idioms</v>
      </c>
    </row>
    <row r="4083" spans="1:11" x14ac:dyDescent="0.2">
      <c r="A4083" s="8" t="str">
        <f>Table7[[#This Row],[Test No.]]&amp;Table7[[#This Row],[Section]]&amp;Table7[[#This Row],[Q. No.]]</f>
        <v>R7E32</v>
      </c>
      <c r="B4083" s="8"/>
      <c r="C4083" s="15" t="s">
        <v>320</v>
      </c>
      <c r="D4083" s="6">
        <v>32</v>
      </c>
      <c r="E4083" s="12" t="s">
        <v>31</v>
      </c>
      <c r="F4083" s="14">
        <v>2</v>
      </c>
      <c r="G4083" s="13" t="s">
        <v>57</v>
      </c>
      <c r="H4083" s="10">
        <v>4</v>
      </c>
      <c r="I4083" s="13" t="s">
        <v>40</v>
      </c>
      <c r="J4083" s="12" t="s">
        <v>516</v>
      </c>
      <c r="K4083" s="11" t="str">
        <f>VLOOKUP(Table7[[#This Row],[CID]],ALY,2,FALSE)</f>
        <v>Transitions &amp; Topic Sentences</v>
      </c>
    </row>
    <row r="4084" spans="1:11" x14ac:dyDescent="0.2">
      <c r="A4084" s="8" t="str">
        <f>Table7[[#This Row],[Test No.]]&amp;Table7[[#This Row],[Section]]&amp;Table7[[#This Row],[Q. No.]]</f>
        <v>R7E33</v>
      </c>
      <c r="B4084" s="8"/>
      <c r="C4084" s="15" t="s">
        <v>320</v>
      </c>
      <c r="D4084" s="6">
        <v>33</v>
      </c>
      <c r="E4084" s="12" t="s">
        <v>31</v>
      </c>
      <c r="F4084" s="14">
        <v>2</v>
      </c>
      <c r="G4084" s="13" t="s">
        <v>57</v>
      </c>
      <c r="H4084" s="10">
        <v>6</v>
      </c>
      <c r="I4084" s="13" t="s">
        <v>42</v>
      </c>
      <c r="J4084" s="12" t="s">
        <v>521</v>
      </c>
      <c r="K4084" s="11" t="str">
        <f>VLOOKUP(Table7[[#This Row],[CID]],ALY,2,FALSE)</f>
        <v>Word Choice</v>
      </c>
    </row>
    <row r="4085" spans="1:11" x14ac:dyDescent="0.2">
      <c r="A4085" s="8" t="str">
        <f>Table7[[#This Row],[Test No.]]&amp;Table7[[#This Row],[Section]]&amp;Table7[[#This Row],[Q. No.]]</f>
        <v>R7E34</v>
      </c>
      <c r="B4085" s="8"/>
      <c r="C4085" s="15" t="s">
        <v>320</v>
      </c>
      <c r="D4085" s="6">
        <v>34</v>
      </c>
      <c r="E4085" s="12" t="s">
        <v>31</v>
      </c>
      <c r="F4085" s="14">
        <v>1</v>
      </c>
      <c r="G4085" s="14" t="s">
        <v>59</v>
      </c>
      <c r="H4085" s="14">
        <v>1</v>
      </c>
      <c r="I4085" s="14" t="s">
        <v>37</v>
      </c>
      <c r="J4085" s="12" t="s">
        <v>388</v>
      </c>
      <c r="K4085" s="11" t="str">
        <f>VLOOKUP(Table7[[#This Row],[CID]],ALY,2,FALSE)</f>
        <v>Apostrophes</v>
      </c>
    </row>
    <row r="4086" spans="1:11" x14ac:dyDescent="0.2">
      <c r="A4086" s="8" t="str">
        <f>Table7[[#This Row],[Test No.]]&amp;Table7[[#This Row],[Section]]&amp;Table7[[#This Row],[Q. No.]]</f>
        <v>R7E35</v>
      </c>
      <c r="B4086" s="8"/>
      <c r="C4086" s="15" t="s">
        <v>320</v>
      </c>
      <c r="D4086" s="6">
        <v>35</v>
      </c>
      <c r="E4086" s="12" t="s">
        <v>31</v>
      </c>
      <c r="F4086" s="14">
        <v>1</v>
      </c>
      <c r="G4086" s="14" t="s">
        <v>59</v>
      </c>
      <c r="H4086" s="14">
        <v>1</v>
      </c>
      <c r="I4086" s="14" t="s">
        <v>37</v>
      </c>
      <c r="J4086" s="12" t="s">
        <v>387</v>
      </c>
      <c r="K4086" s="11" t="str">
        <f>VLOOKUP(Table7[[#This Row],[CID]],ALY,2,FALSE)</f>
        <v>Commas</v>
      </c>
    </row>
    <row r="4087" spans="1:11" x14ac:dyDescent="0.2">
      <c r="A4087" s="8" t="str">
        <f>Table7[[#This Row],[Test No.]]&amp;Table7[[#This Row],[Section]]&amp;Table7[[#This Row],[Q. No.]]</f>
        <v>R7E36</v>
      </c>
      <c r="B4087" s="8"/>
      <c r="C4087" s="15" t="s">
        <v>320</v>
      </c>
      <c r="D4087" s="6">
        <v>36</v>
      </c>
      <c r="E4087" s="12" t="s">
        <v>31</v>
      </c>
      <c r="F4087" s="14">
        <v>2</v>
      </c>
      <c r="G4087" s="13" t="s">
        <v>57</v>
      </c>
      <c r="H4087" s="10">
        <v>4</v>
      </c>
      <c r="I4087" s="13" t="s">
        <v>40</v>
      </c>
      <c r="J4087" s="12" t="s">
        <v>516</v>
      </c>
      <c r="K4087" s="11" t="str">
        <f>VLOOKUP(Table7[[#This Row],[CID]],ALY,2,FALSE)</f>
        <v>Transitions &amp; Topic Sentences</v>
      </c>
    </row>
    <row r="4088" spans="1:11" x14ac:dyDescent="0.2">
      <c r="A4088" s="8" t="str">
        <f>Table7[[#This Row],[Test No.]]&amp;Table7[[#This Row],[Section]]&amp;Table7[[#This Row],[Q. No.]]</f>
        <v>R7E37</v>
      </c>
      <c r="B4088" s="8"/>
      <c r="C4088" s="15" t="s">
        <v>320</v>
      </c>
      <c r="D4088" s="6">
        <v>37</v>
      </c>
      <c r="E4088" s="12" t="s">
        <v>31</v>
      </c>
      <c r="F4088" s="14">
        <v>2</v>
      </c>
      <c r="G4088" s="13" t="s">
        <v>57</v>
      </c>
      <c r="H4088" s="10">
        <v>6</v>
      </c>
      <c r="I4088" s="13" t="s">
        <v>42</v>
      </c>
      <c r="J4088" s="12" t="s">
        <v>523</v>
      </c>
      <c r="K4088" s="11" t="str">
        <f>VLOOKUP(Table7[[#This Row],[CID]],ALY,2,FALSE)</f>
        <v>Avoiding Ambiguity &amp; Redundancy</v>
      </c>
    </row>
    <row r="4089" spans="1:11" x14ac:dyDescent="0.2">
      <c r="A4089" s="8" t="str">
        <f>Table7[[#This Row],[Test No.]]&amp;Table7[[#This Row],[Section]]&amp;Table7[[#This Row],[Q. No.]]</f>
        <v>R7E38</v>
      </c>
      <c r="B4089" s="8"/>
      <c r="C4089" s="15" t="s">
        <v>320</v>
      </c>
      <c r="D4089" s="6">
        <v>38</v>
      </c>
      <c r="E4089" s="12" t="s">
        <v>31</v>
      </c>
      <c r="F4089" s="14">
        <v>1</v>
      </c>
      <c r="G4089" s="14" t="s">
        <v>59</v>
      </c>
      <c r="H4089" s="10">
        <v>3</v>
      </c>
      <c r="I4089" s="13" t="s">
        <v>39</v>
      </c>
      <c r="J4089" s="12" t="s">
        <v>401</v>
      </c>
      <c r="K4089" s="11" t="str">
        <f>VLOOKUP(Table7[[#This Row],[CID]],ALY,2,FALSE)</f>
        <v>Parallel Construction</v>
      </c>
    </row>
    <row r="4090" spans="1:11" x14ac:dyDescent="0.2">
      <c r="A4090" s="8" t="str">
        <f>Table7[[#This Row],[Test No.]]&amp;Table7[[#This Row],[Section]]&amp;Table7[[#This Row],[Q. No.]]</f>
        <v>R7E39</v>
      </c>
      <c r="B4090" s="8"/>
      <c r="C4090" s="15" t="s">
        <v>320</v>
      </c>
      <c r="D4090" s="6">
        <v>39</v>
      </c>
      <c r="E4090" s="12" t="s">
        <v>31</v>
      </c>
      <c r="F4090" s="14">
        <v>2</v>
      </c>
      <c r="G4090" s="13" t="s">
        <v>57</v>
      </c>
      <c r="H4090" s="10">
        <v>5</v>
      </c>
      <c r="I4090" s="13" t="s">
        <v>41</v>
      </c>
      <c r="J4090" s="12" t="s">
        <v>518</v>
      </c>
      <c r="K4090" s="11" t="str">
        <f>VLOOKUP(Table7[[#This Row],[CID]],ALY,2,FALSE)</f>
        <v>Unity &amp; Coherence</v>
      </c>
    </row>
    <row r="4091" spans="1:11" x14ac:dyDescent="0.2">
      <c r="A4091" s="8" t="str">
        <f>Table7[[#This Row],[Test No.]]&amp;Table7[[#This Row],[Section]]&amp;Table7[[#This Row],[Q. No.]]</f>
        <v>R7E40</v>
      </c>
      <c r="B4091" s="8"/>
      <c r="C4091" s="15" t="s">
        <v>320</v>
      </c>
      <c r="D4091" s="6">
        <v>40</v>
      </c>
      <c r="E4091" s="12" t="s">
        <v>31</v>
      </c>
      <c r="F4091" s="14">
        <v>1</v>
      </c>
      <c r="G4091" s="14" t="s">
        <v>59</v>
      </c>
      <c r="H4091" s="10">
        <v>3</v>
      </c>
      <c r="I4091" s="13" t="s">
        <v>39</v>
      </c>
      <c r="J4091" s="12" t="s">
        <v>400</v>
      </c>
      <c r="K4091" s="11" t="str">
        <f>VLOOKUP(Table7[[#This Row],[CID]],ALY,2,FALSE)</f>
        <v>Run-On Sentence</v>
      </c>
    </row>
    <row r="4092" spans="1:11" x14ac:dyDescent="0.2">
      <c r="A4092" s="8" t="str">
        <f>Table7[[#This Row],[Test No.]]&amp;Table7[[#This Row],[Section]]&amp;Table7[[#This Row],[Q. No.]]</f>
        <v>R7E41</v>
      </c>
      <c r="B4092" s="8"/>
      <c r="C4092" s="15" t="s">
        <v>320</v>
      </c>
      <c r="D4092" s="6">
        <v>41</v>
      </c>
      <c r="E4092" s="12" t="s">
        <v>31</v>
      </c>
      <c r="F4092" s="14">
        <v>1</v>
      </c>
      <c r="G4092" s="14" t="s">
        <v>59</v>
      </c>
      <c r="H4092" s="10">
        <v>2</v>
      </c>
      <c r="I4092" s="13" t="s">
        <v>38</v>
      </c>
      <c r="J4092" s="12" t="s">
        <v>395</v>
      </c>
      <c r="K4092" s="11" t="str">
        <f>VLOOKUP(Table7[[#This Row],[CID]],ALY,2,FALSE)</f>
        <v>Verb Forms/Tense Agreement</v>
      </c>
    </row>
    <row r="4093" spans="1:11" x14ac:dyDescent="0.2">
      <c r="A4093" s="8" t="str">
        <f>Table7[[#This Row],[Test No.]]&amp;Table7[[#This Row],[Section]]&amp;Table7[[#This Row],[Q. No.]]</f>
        <v>R7E42</v>
      </c>
      <c r="B4093" s="8"/>
      <c r="C4093" s="15" t="s">
        <v>320</v>
      </c>
      <c r="D4093" s="6">
        <v>42</v>
      </c>
      <c r="E4093" s="12" t="s">
        <v>31</v>
      </c>
      <c r="F4093" s="14">
        <v>1</v>
      </c>
      <c r="G4093" s="14" t="s">
        <v>59</v>
      </c>
      <c r="H4093" s="10">
        <v>3</v>
      </c>
      <c r="I4093" s="13" t="s">
        <v>39</v>
      </c>
      <c r="J4093" s="12" t="s">
        <v>402</v>
      </c>
      <c r="K4093" s="11" t="str">
        <f>VLOOKUP(Table7[[#This Row],[CID]],ALY,2,FALSE)</f>
        <v>Faulty Modifier</v>
      </c>
    </row>
    <row r="4094" spans="1:11" x14ac:dyDescent="0.2">
      <c r="A4094" s="8" t="str">
        <f>Table7[[#This Row],[Test No.]]&amp;Table7[[#This Row],[Section]]&amp;Table7[[#This Row],[Q. No.]]</f>
        <v>R7E43</v>
      </c>
      <c r="B4094" s="8"/>
      <c r="C4094" s="15" t="s">
        <v>320</v>
      </c>
      <c r="D4094" s="6">
        <v>43</v>
      </c>
      <c r="E4094" s="12" t="s">
        <v>31</v>
      </c>
      <c r="F4094" s="14">
        <v>2</v>
      </c>
      <c r="G4094" s="13" t="s">
        <v>57</v>
      </c>
      <c r="H4094" s="10">
        <v>5</v>
      </c>
      <c r="I4094" s="13" t="s">
        <v>41</v>
      </c>
      <c r="J4094" s="12" t="s">
        <v>518</v>
      </c>
      <c r="K4094" s="11" t="str">
        <f>VLOOKUP(Table7[[#This Row],[CID]],ALY,2,FALSE)</f>
        <v>Unity &amp; Coherence</v>
      </c>
    </row>
    <row r="4095" spans="1:11" x14ac:dyDescent="0.2">
      <c r="A4095" s="8" t="str">
        <f>Table7[[#This Row],[Test No.]]&amp;Table7[[#This Row],[Section]]&amp;Table7[[#This Row],[Q. No.]]</f>
        <v>R7E44</v>
      </c>
      <c r="B4095" s="8"/>
      <c r="C4095" s="15" t="s">
        <v>320</v>
      </c>
      <c r="D4095" s="6">
        <v>44</v>
      </c>
      <c r="E4095" s="12" t="s">
        <v>31</v>
      </c>
      <c r="F4095" s="14">
        <v>2</v>
      </c>
      <c r="G4095" s="13" t="s">
        <v>57</v>
      </c>
      <c r="H4095" s="10">
        <v>6</v>
      </c>
      <c r="I4095" s="13" t="s">
        <v>42</v>
      </c>
      <c r="J4095" s="12" t="s">
        <v>523</v>
      </c>
      <c r="K4095" s="11" t="str">
        <f>VLOOKUP(Table7[[#This Row],[CID]],ALY,2,FALSE)</f>
        <v>Avoiding Ambiguity &amp; Redundancy</v>
      </c>
    </row>
    <row r="4096" spans="1:11" x14ac:dyDescent="0.2">
      <c r="A4096" s="8" t="str">
        <f>Table7[[#This Row],[Test No.]]&amp;Table7[[#This Row],[Section]]&amp;Table7[[#This Row],[Q. No.]]</f>
        <v>R7E45</v>
      </c>
      <c r="B4096" s="8"/>
      <c r="C4096" s="15" t="s">
        <v>320</v>
      </c>
      <c r="D4096" s="6">
        <v>45</v>
      </c>
      <c r="E4096" s="12" t="s">
        <v>31</v>
      </c>
      <c r="F4096" s="14">
        <v>1</v>
      </c>
      <c r="G4096" s="14" t="s">
        <v>59</v>
      </c>
      <c r="H4096" s="10">
        <v>3</v>
      </c>
      <c r="I4096" s="13" t="s">
        <v>39</v>
      </c>
      <c r="J4096" s="12" t="s">
        <v>400</v>
      </c>
      <c r="K4096" s="11" t="str">
        <f>VLOOKUP(Table7[[#This Row],[CID]],ALY,2,FALSE)</f>
        <v>Run-On Sentence</v>
      </c>
    </row>
    <row r="4097" spans="1:11" x14ac:dyDescent="0.2">
      <c r="A4097" s="8" t="str">
        <f>Table7[[#This Row],[Test No.]]&amp;Table7[[#This Row],[Section]]&amp;Table7[[#This Row],[Q. No.]]</f>
        <v>R7E46</v>
      </c>
      <c r="B4097" s="8"/>
      <c r="C4097" s="15" t="s">
        <v>320</v>
      </c>
      <c r="D4097" s="6">
        <v>46</v>
      </c>
      <c r="E4097" s="12" t="s">
        <v>31</v>
      </c>
      <c r="F4097" s="14">
        <v>1</v>
      </c>
      <c r="G4097" s="14" t="s">
        <v>59</v>
      </c>
      <c r="H4097" s="10">
        <v>2</v>
      </c>
      <c r="I4097" s="13" t="s">
        <v>38</v>
      </c>
      <c r="J4097" s="12" t="s">
        <v>398</v>
      </c>
      <c r="K4097" s="11" t="str">
        <f>VLOOKUP(Table7[[#This Row],[CID]],ALY,2,FALSE)</f>
        <v>Idioms</v>
      </c>
    </row>
    <row r="4098" spans="1:11" x14ac:dyDescent="0.2">
      <c r="A4098" s="8" t="str">
        <f>Table7[[#This Row],[Test No.]]&amp;Table7[[#This Row],[Section]]&amp;Table7[[#This Row],[Q. No.]]</f>
        <v>R7E47</v>
      </c>
      <c r="B4098" s="8"/>
      <c r="C4098" s="15" t="s">
        <v>320</v>
      </c>
      <c r="D4098" s="6">
        <v>47</v>
      </c>
      <c r="E4098" s="12" t="s">
        <v>31</v>
      </c>
      <c r="F4098" s="14">
        <v>1</v>
      </c>
      <c r="G4098" s="14" t="s">
        <v>59</v>
      </c>
      <c r="H4098" s="10">
        <v>2</v>
      </c>
      <c r="I4098" s="13" t="s">
        <v>38</v>
      </c>
      <c r="J4098" s="12" t="s">
        <v>394</v>
      </c>
      <c r="K4098" s="11" t="str">
        <f>VLOOKUP(Table7[[#This Row],[CID]],ALY,2,FALSE)</f>
        <v>Pronouns</v>
      </c>
    </row>
    <row r="4099" spans="1:11" x14ac:dyDescent="0.2">
      <c r="A4099" s="8" t="str">
        <f>Table7[[#This Row],[Test No.]]&amp;Table7[[#This Row],[Section]]&amp;Table7[[#This Row],[Q. No.]]</f>
        <v>R7E48</v>
      </c>
      <c r="B4099" s="8"/>
      <c r="C4099" s="15" t="s">
        <v>320</v>
      </c>
      <c r="D4099" s="6">
        <v>48</v>
      </c>
      <c r="E4099" s="12" t="s">
        <v>31</v>
      </c>
      <c r="F4099" s="14">
        <v>1</v>
      </c>
      <c r="G4099" s="14" t="s">
        <v>59</v>
      </c>
      <c r="H4099" s="10">
        <v>2</v>
      </c>
      <c r="I4099" s="13" t="s">
        <v>38</v>
      </c>
      <c r="J4099" s="12" t="s">
        <v>397</v>
      </c>
      <c r="K4099" s="11" t="str">
        <f>VLOOKUP(Table7[[#This Row],[CID]],ALY,2,FALSE)</f>
        <v>Word Choice</v>
      </c>
    </row>
    <row r="4100" spans="1:11" x14ac:dyDescent="0.2">
      <c r="A4100" s="8" t="str">
        <f>Table7[[#This Row],[Test No.]]&amp;Table7[[#This Row],[Section]]&amp;Table7[[#This Row],[Q. No.]]</f>
        <v>R7E49</v>
      </c>
      <c r="B4100" s="8"/>
      <c r="C4100" s="15" t="s">
        <v>320</v>
      </c>
      <c r="D4100" s="6">
        <v>49</v>
      </c>
      <c r="E4100" s="12" t="s">
        <v>31</v>
      </c>
      <c r="F4100" s="14">
        <v>2</v>
      </c>
      <c r="G4100" s="13" t="s">
        <v>57</v>
      </c>
      <c r="H4100" s="10">
        <v>4</v>
      </c>
      <c r="I4100" s="13" t="s">
        <v>40</v>
      </c>
      <c r="J4100" s="12" t="s">
        <v>516</v>
      </c>
      <c r="K4100" s="11" t="str">
        <f>VLOOKUP(Table7[[#This Row],[CID]],ALY,2,FALSE)</f>
        <v>Transitions &amp; Topic Sentences</v>
      </c>
    </row>
    <row r="4101" spans="1:11" x14ac:dyDescent="0.2">
      <c r="A4101" s="8" t="str">
        <f>Table7[[#This Row],[Test No.]]&amp;Table7[[#This Row],[Section]]&amp;Table7[[#This Row],[Q. No.]]</f>
        <v>R7E50</v>
      </c>
      <c r="B4101" s="8"/>
      <c r="C4101" s="15" t="s">
        <v>320</v>
      </c>
      <c r="D4101" s="6">
        <v>50</v>
      </c>
      <c r="E4101" s="12" t="s">
        <v>31</v>
      </c>
      <c r="F4101" s="14">
        <v>1</v>
      </c>
      <c r="G4101" s="14" t="s">
        <v>59</v>
      </c>
      <c r="H4101" s="14">
        <v>1</v>
      </c>
      <c r="I4101" s="14" t="s">
        <v>37</v>
      </c>
      <c r="J4101" s="12" t="s">
        <v>387</v>
      </c>
      <c r="K4101" s="11" t="str">
        <f>VLOOKUP(Table7[[#This Row],[CID]],ALY,2,FALSE)</f>
        <v>Commas</v>
      </c>
    </row>
    <row r="4102" spans="1:11" x14ac:dyDescent="0.2">
      <c r="A4102" s="8" t="str">
        <f>Table7[[#This Row],[Test No.]]&amp;Table7[[#This Row],[Section]]&amp;Table7[[#This Row],[Q. No.]]</f>
        <v>R7E51</v>
      </c>
      <c r="B4102" s="8"/>
      <c r="C4102" s="15" t="s">
        <v>320</v>
      </c>
      <c r="D4102" s="6">
        <v>51</v>
      </c>
      <c r="E4102" s="12" t="s">
        <v>31</v>
      </c>
      <c r="F4102" s="14">
        <v>2</v>
      </c>
      <c r="G4102" s="13" t="s">
        <v>57</v>
      </c>
      <c r="H4102" s="10">
        <v>6</v>
      </c>
      <c r="I4102" s="13" t="s">
        <v>42</v>
      </c>
      <c r="J4102" s="12" t="s">
        <v>522</v>
      </c>
      <c r="K4102" s="11" t="str">
        <f>VLOOKUP(Table7[[#This Row],[CID]],ALY,2,FALSE)</f>
        <v>Effectiveness</v>
      </c>
    </row>
    <row r="4103" spans="1:11" x14ac:dyDescent="0.2">
      <c r="A4103" s="8" t="str">
        <f>Table7[[#This Row],[Test No.]]&amp;Table7[[#This Row],[Section]]&amp;Table7[[#This Row],[Q. No.]]</f>
        <v>R7E52</v>
      </c>
      <c r="B4103" s="8"/>
      <c r="C4103" s="15" t="s">
        <v>320</v>
      </c>
      <c r="D4103" s="6">
        <v>52</v>
      </c>
      <c r="E4103" s="12" t="s">
        <v>31</v>
      </c>
      <c r="F4103" s="14">
        <v>1</v>
      </c>
      <c r="G4103" s="14" t="s">
        <v>59</v>
      </c>
      <c r="H4103" s="10">
        <v>2</v>
      </c>
      <c r="I4103" s="13" t="s">
        <v>38</v>
      </c>
      <c r="J4103" s="12" t="s">
        <v>394</v>
      </c>
      <c r="K4103" s="11" t="str">
        <f>VLOOKUP(Table7[[#This Row],[CID]],ALY,2,FALSE)</f>
        <v>Pronouns</v>
      </c>
    </row>
    <row r="4104" spans="1:11" x14ac:dyDescent="0.2">
      <c r="A4104" s="8" t="str">
        <f>Table7[[#This Row],[Test No.]]&amp;Table7[[#This Row],[Section]]&amp;Table7[[#This Row],[Q. No.]]</f>
        <v>R7E53</v>
      </c>
      <c r="B4104" s="8"/>
      <c r="C4104" s="15" t="s">
        <v>320</v>
      </c>
      <c r="D4104" s="6">
        <v>53</v>
      </c>
      <c r="E4104" s="12" t="s">
        <v>31</v>
      </c>
      <c r="F4104" s="14">
        <v>2</v>
      </c>
      <c r="G4104" s="13" t="s">
        <v>57</v>
      </c>
      <c r="H4104" s="10">
        <v>5</v>
      </c>
      <c r="I4104" s="13" t="s">
        <v>41</v>
      </c>
      <c r="J4104" s="12" t="s">
        <v>518</v>
      </c>
      <c r="K4104" s="11" t="str">
        <f>VLOOKUP(Table7[[#This Row],[CID]],ALY,2,FALSE)</f>
        <v>Unity &amp; Coherence</v>
      </c>
    </row>
    <row r="4105" spans="1:11" x14ac:dyDescent="0.2">
      <c r="A4105" s="8" t="str">
        <f>Table7[[#This Row],[Test No.]]&amp;Table7[[#This Row],[Section]]&amp;Table7[[#This Row],[Q. No.]]</f>
        <v>R7E54</v>
      </c>
      <c r="B4105" s="8"/>
      <c r="C4105" s="15" t="s">
        <v>320</v>
      </c>
      <c r="D4105" s="6">
        <v>54</v>
      </c>
      <c r="E4105" s="12" t="s">
        <v>31</v>
      </c>
      <c r="F4105" s="14">
        <v>1</v>
      </c>
      <c r="G4105" s="14" t="s">
        <v>59</v>
      </c>
      <c r="H4105" s="10">
        <v>3</v>
      </c>
      <c r="I4105" s="13" t="s">
        <v>39</v>
      </c>
      <c r="J4105" s="12" t="s">
        <v>400</v>
      </c>
      <c r="K4105" s="11" t="str">
        <f>VLOOKUP(Table7[[#This Row],[CID]],ALY,2,FALSE)</f>
        <v>Run-On Sentence</v>
      </c>
    </row>
    <row r="4106" spans="1:11" x14ac:dyDescent="0.2">
      <c r="A4106" s="8" t="str">
        <f>Table7[[#This Row],[Test No.]]&amp;Table7[[#This Row],[Section]]&amp;Table7[[#This Row],[Q. No.]]</f>
        <v>R7E55</v>
      </c>
      <c r="B4106" s="8"/>
      <c r="C4106" s="15" t="s">
        <v>320</v>
      </c>
      <c r="D4106" s="6">
        <v>55</v>
      </c>
      <c r="E4106" s="12" t="s">
        <v>31</v>
      </c>
      <c r="F4106" s="14">
        <v>2</v>
      </c>
      <c r="G4106" s="13" t="s">
        <v>57</v>
      </c>
      <c r="H4106" s="10">
        <v>4</v>
      </c>
      <c r="I4106" s="13" t="s">
        <v>40</v>
      </c>
      <c r="J4106" s="12" t="s">
        <v>516</v>
      </c>
      <c r="K4106" s="11" t="str">
        <f>VLOOKUP(Table7[[#This Row],[CID]],ALY,2,FALSE)</f>
        <v>Transitions &amp; Topic Sentences</v>
      </c>
    </row>
    <row r="4107" spans="1:11" x14ac:dyDescent="0.2">
      <c r="A4107" s="8" t="str">
        <f>Table7[[#This Row],[Test No.]]&amp;Table7[[#This Row],[Section]]&amp;Table7[[#This Row],[Q. No.]]</f>
        <v>R7E56</v>
      </c>
      <c r="B4107" s="8"/>
      <c r="C4107" s="15" t="s">
        <v>320</v>
      </c>
      <c r="D4107" s="6">
        <v>56</v>
      </c>
      <c r="E4107" s="12" t="s">
        <v>31</v>
      </c>
      <c r="F4107" s="14">
        <v>2</v>
      </c>
      <c r="G4107" s="13" t="s">
        <v>57</v>
      </c>
      <c r="H4107" s="10">
        <v>4</v>
      </c>
      <c r="I4107" s="13" t="s">
        <v>40</v>
      </c>
      <c r="J4107" s="12" t="s">
        <v>513</v>
      </c>
      <c r="K4107" s="11" t="str">
        <f>VLOOKUP(Table7[[#This Row],[CID]],ALY,2,FALSE)</f>
        <v>Writer's Goal</v>
      </c>
    </row>
    <row r="4108" spans="1:11" x14ac:dyDescent="0.2">
      <c r="A4108" s="8" t="str">
        <f>Table7[[#This Row],[Test No.]]&amp;Table7[[#This Row],[Section]]&amp;Table7[[#This Row],[Q. No.]]</f>
        <v>R7E57</v>
      </c>
      <c r="B4108" s="8"/>
      <c r="C4108" s="15" t="s">
        <v>320</v>
      </c>
      <c r="D4108" s="6">
        <v>57</v>
      </c>
      <c r="E4108" s="12" t="s">
        <v>31</v>
      </c>
      <c r="F4108" s="14">
        <v>2</v>
      </c>
      <c r="G4108" s="13" t="s">
        <v>57</v>
      </c>
      <c r="H4108" s="10">
        <v>4</v>
      </c>
      <c r="I4108" s="13" t="s">
        <v>40</v>
      </c>
      <c r="J4108" s="12" t="s">
        <v>516</v>
      </c>
      <c r="K4108" s="11" t="str">
        <f>VLOOKUP(Table7[[#This Row],[CID]],ALY,2,FALSE)</f>
        <v>Transitions &amp; Topic Sentences</v>
      </c>
    </row>
    <row r="4109" spans="1:11" x14ac:dyDescent="0.2">
      <c r="A4109" s="8" t="str">
        <f>Table7[[#This Row],[Test No.]]&amp;Table7[[#This Row],[Section]]&amp;Table7[[#This Row],[Q. No.]]</f>
        <v>R7E58</v>
      </c>
      <c r="B4109" s="8"/>
      <c r="C4109" s="15" t="s">
        <v>320</v>
      </c>
      <c r="D4109" s="6">
        <v>58</v>
      </c>
      <c r="E4109" s="12" t="s">
        <v>31</v>
      </c>
      <c r="F4109" s="14">
        <v>1</v>
      </c>
      <c r="G4109" s="14" t="s">
        <v>59</v>
      </c>
      <c r="H4109" s="10">
        <v>2</v>
      </c>
      <c r="I4109" s="13" t="s">
        <v>38</v>
      </c>
      <c r="J4109" s="12" t="s">
        <v>395</v>
      </c>
      <c r="K4109" s="11" t="str">
        <f>VLOOKUP(Table7[[#This Row],[CID]],ALY,2,FALSE)</f>
        <v>Verb Forms/Tense Agreement</v>
      </c>
    </row>
    <row r="4110" spans="1:11" x14ac:dyDescent="0.2">
      <c r="A4110" s="8" t="str">
        <f>Table7[[#This Row],[Test No.]]&amp;Table7[[#This Row],[Section]]&amp;Table7[[#This Row],[Q. No.]]</f>
        <v>R7E59</v>
      </c>
      <c r="B4110" s="8"/>
      <c r="C4110" s="15" t="s">
        <v>320</v>
      </c>
      <c r="D4110" s="6">
        <v>59</v>
      </c>
      <c r="E4110" s="12" t="s">
        <v>31</v>
      </c>
      <c r="F4110" s="14">
        <v>1</v>
      </c>
      <c r="G4110" s="14" t="s">
        <v>59</v>
      </c>
      <c r="H4110" s="10">
        <v>3</v>
      </c>
      <c r="I4110" s="13" t="s">
        <v>39</v>
      </c>
      <c r="J4110" s="12" t="s">
        <v>400</v>
      </c>
      <c r="K4110" s="11" t="str">
        <f>VLOOKUP(Table7[[#This Row],[CID]],ALY,2,FALSE)</f>
        <v>Run-On Sentence</v>
      </c>
    </row>
    <row r="4111" spans="1:11" x14ac:dyDescent="0.2">
      <c r="A4111" s="8" t="str">
        <f>Table7[[#This Row],[Test No.]]&amp;Table7[[#This Row],[Section]]&amp;Table7[[#This Row],[Q. No.]]</f>
        <v>R7E60</v>
      </c>
      <c r="B4111" s="8"/>
      <c r="C4111" s="15" t="s">
        <v>320</v>
      </c>
      <c r="D4111" s="6">
        <v>60</v>
      </c>
      <c r="E4111" s="12" t="s">
        <v>31</v>
      </c>
      <c r="F4111" s="14">
        <v>1</v>
      </c>
      <c r="G4111" s="14" t="s">
        <v>59</v>
      </c>
      <c r="H4111" s="10">
        <v>3</v>
      </c>
      <c r="I4111" s="13" t="s">
        <v>39</v>
      </c>
      <c r="J4111" s="12" t="s">
        <v>400</v>
      </c>
      <c r="K4111" s="11" t="str">
        <f>VLOOKUP(Table7[[#This Row],[CID]],ALY,2,FALSE)</f>
        <v>Run-On Sentence</v>
      </c>
    </row>
    <row r="4112" spans="1:11" x14ac:dyDescent="0.2">
      <c r="A4112" s="8" t="str">
        <f>Table7[[#This Row],[Test No.]]&amp;Table7[[#This Row],[Section]]&amp;Table7[[#This Row],[Q. No.]]</f>
        <v>R7E61</v>
      </c>
      <c r="B4112" s="8"/>
      <c r="C4112" s="15" t="s">
        <v>320</v>
      </c>
      <c r="D4112" s="6">
        <v>61</v>
      </c>
      <c r="E4112" s="12" t="s">
        <v>31</v>
      </c>
      <c r="F4112" s="14">
        <v>1</v>
      </c>
      <c r="G4112" s="14" t="s">
        <v>59</v>
      </c>
      <c r="H4112" s="14">
        <v>1</v>
      </c>
      <c r="I4112" s="14" t="s">
        <v>37</v>
      </c>
      <c r="J4112" s="12" t="s">
        <v>387</v>
      </c>
      <c r="K4112" s="11" t="str">
        <f>VLOOKUP(Table7[[#This Row],[CID]],ALY,2,FALSE)</f>
        <v>Commas</v>
      </c>
    </row>
    <row r="4113" spans="1:11" x14ac:dyDescent="0.2">
      <c r="A4113" s="8" t="str">
        <f>Table7[[#This Row],[Test No.]]&amp;Table7[[#This Row],[Section]]&amp;Table7[[#This Row],[Q. No.]]</f>
        <v>R7E62</v>
      </c>
      <c r="B4113" s="8"/>
      <c r="C4113" s="15" t="s">
        <v>320</v>
      </c>
      <c r="D4113" s="6">
        <v>62</v>
      </c>
      <c r="E4113" s="12" t="s">
        <v>31</v>
      </c>
      <c r="F4113" s="14">
        <v>2</v>
      </c>
      <c r="G4113" s="13" t="s">
        <v>57</v>
      </c>
      <c r="H4113" s="10">
        <v>6</v>
      </c>
      <c r="I4113" s="13" t="s">
        <v>42</v>
      </c>
      <c r="J4113" s="12" t="s">
        <v>522</v>
      </c>
      <c r="K4113" s="11" t="str">
        <f>VLOOKUP(Table7[[#This Row],[CID]],ALY,2,FALSE)</f>
        <v>Effectiveness</v>
      </c>
    </row>
    <row r="4114" spans="1:11" x14ac:dyDescent="0.2">
      <c r="A4114" s="8" t="str">
        <f>Table7[[#This Row],[Test No.]]&amp;Table7[[#This Row],[Section]]&amp;Table7[[#This Row],[Q. No.]]</f>
        <v>R7E63</v>
      </c>
      <c r="B4114" s="8"/>
      <c r="C4114" s="15" t="s">
        <v>320</v>
      </c>
      <c r="D4114" s="6">
        <v>63</v>
      </c>
      <c r="E4114" s="12" t="s">
        <v>31</v>
      </c>
      <c r="F4114" s="14">
        <v>2</v>
      </c>
      <c r="G4114" s="13" t="s">
        <v>57</v>
      </c>
      <c r="H4114" s="10">
        <v>6</v>
      </c>
      <c r="I4114" s="13" t="s">
        <v>42</v>
      </c>
      <c r="J4114" s="12" t="s">
        <v>521</v>
      </c>
      <c r="K4114" s="11" t="str">
        <f>VLOOKUP(Table7[[#This Row],[CID]],ALY,2,FALSE)</f>
        <v>Word Choice</v>
      </c>
    </row>
    <row r="4115" spans="1:11" x14ac:dyDescent="0.2">
      <c r="A4115" s="8" t="str">
        <f>Table7[[#This Row],[Test No.]]&amp;Table7[[#This Row],[Section]]&amp;Table7[[#This Row],[Q. No.]]</f>
        <v>R7E64</v>
      </c>
      <c r="B4115" s="8"/>
      <c r="C4115" s="15" t="s">
        <v>320</v>
      </c>
      <c r="D4115" s="6">
        <v>64</v>
      </c>
      <c r="E4115" s="12" t="s">
        <v>31</v>
      </c>
      <c r="F4115" s="14">
        <v>2</v>
      </c>
      <c r="G4115" s="13" t="s">
        <v>57</v>
      </c>
      <c r="H4115" s="10">
        <v>6</v>
      </c>
      <c r="I4115" s="13" t="s">
        <v>42</v>
      </c>
      <c r="J4115" s="12" t="s">
        <v>521</v>
      </c>
      <c r="K4115" s="11" t="str">
        <f>VLOOKUP(Table7[[#This Row],[CID]],ALY,2,FALSE)</f>
        <v>Word Choice</v>
      </c>
    </row>
    <row r="4116" spans="1:11" x14ac:dyDescent="0.2">
      <c r="A4116" s="8" t="str">
        <f>Table7[[#This Row],[Test No.]]&amp;Table7[[#This Row],[Section]]&amp;Table7[[#This Row],[Q. No.]]</f>
        <v>R7E65</v>
      </c>
      <c r="B4116" s="8"/>
      <c r="C4116" s="15" t="s">
        <v>320</v>
      </c>
      <c r="D4116" s="6">
        <v>65</v>
      </c>
      <c r="E4116" s="12" t="s">
        <v>31</v>
      </c>
      <c r="F4116" s="14">
        <v>1</v>
      </c>
      <c r="G4116" s="14" t="s">
        <v>59</v>
      </c>
      <c r="H4116" s="10">
        <v>2</v>
      </c>
      <c r="I4116" s="13" t="s">
        <v>38</v>
      </c>
      <c r="J4116" s="12" t="s">
        <v>398</v>
      </c>
      <c r="K4116" s="11" t="str">
        <f>VLOOKUP(Table7[[#This Row],[CID]],ALY,2,FALSE)</f>
        <v>Idioms</v>
      </c>
    </row>
    <row r="4117" spans="1:11" x14ac:dyDescent="0.2">
      <c r="A4117" s="8" t="str">
        <f>Table7[[#This Row],[Test No.]]&amp;Table7[[#This Row],[Section]]&amp;Table7[[#This Row],[Q. No.]]</f>
        <v>R7E66</v>
      </c>
      <c r="B4117" s="8"/>
      <c r="C4117" s="15" t="s">
        <v>320</v>
      </c>
      <c r="D4117" s="6">
        <v>66</v>
      </c>
      <c r="E4117" s="12" t="s">
        <v>31</v>
      </c>
      <c r="F4117" s="14">
        <v>1</v>
      </c>
      <c r="G4117" s="14" t="s">
        <v>59</v>
      </c>
      <c r="H4117" s="10">
        <v>3</v>
      </c>
      <c r="I4117" s="13" t="s">
        <v>39</v>
      </c>
      <c r="J4117" s="12" t="s">
        <v>400</v>
      </c>
      <c r="K4117" s="11" t="str">
        <f>VLOOKUP(Table7[[#This Row],[CID]],ALY,2,FALSE)</f>
        <v>Run-On Sentence</v>
      </c>
    </row>
    <row r="4118" spans="1:11" x14ac:dyDescent="0.2">
      <c r="A4118" s="8" t="str">
        <f>Table7[[#This Row],[Test No.]]&amp;Table7[[#This Row],[Section]]&amp;Table7[[#This Row],[Q. No.]]</f>
        <v>R7E67</v>
      </c>
      <c r="B4118" s="8"/>
      <c r="C4118" s="15" t="s">
        <v>320</v>
      </c>
      <c r="D4118" s="6">
        <v>67</v>
      </c>
      <c r="E4118" s="12" t="s">
        <v>31</v>
      </c>
      <c r="F4118" s="14">
        <v>2</v>
      </c>
      <c r="G4118" s="13" t="s">
        <v>57</v>
      </c>
      <c r="H4118" s="10">
        <v>5</v>
      </c>
      <c r="I4118" s="13" t="s">
        <v>41</v>
      </c>
      <c r="J4118" s="12" t="s">
        <v>518</v>
      </c>
      <c r="K4118" s="11" t="str">
        <f>VLOOKUP(Table7[[#This Row],[CID]],ALY,2,FALSE)</f>
        <v>Unity &amp; Coherence</v>
      </c>
    </row>
    <row r="4119" spans="1:11" x14ac:dyDescent="0.2">
      <c r="A4119" s="8" t="str">
        <f>Table7[[#This Row],[Test No.]]&amp;Table7[[#This Row],[Section]]&amp;Table7[[#This Row],[Q. No.]]</f>
        <v>R7E68</v>
      </c>
      <c r="B4119" s="8"/>
      <c r="C4119" s="15" t="s">
        <v>320</v>
      </c>
      <c r="D4119" s="6">
        <v>68</v>
      </c>
      <c r="E4119" s="12" t="s">
        <v>31</v>
      </c>
      <c r="F4119" s="14">
        <v>2</v>
      </c>
      <c r="G4119" s="13" t="s">
        <v>57</v>
      </c>
      <c r="H4119" s="10">
        <v>4</v>
      </c>
      <c r="I4119" s="13" t="s">
        <v>40</v>
      </c>
      <c r="J4119" s="12" t="s">
        <v>513</v>
      </c>
      <c r="K4119" s="11" t="str">
        <f>VLOOKUP(Table7[[#This Row],[CID]],ALY,2,FALSE)</f>
        <v>Writer's Goal</v>
      </c>
    </row>
    <row r="4120" spans="1:11" x14ac:dyDescent="0.2">
      <c r="A4120" s="8" t="str">
        <f>Table7[[#This Row],[Test No.]]&amp;Table7[[#This Row],[Section]]&amp;Table7[[#This Row],[Q. No.]]</f>
        <v>R7E69</v>
      </c>
      <c r="B4120" s="8"/>
      <c r="C4120" s="15" t="s">
        <v>320</v>
      </c>
      <c r="D4120" s="6">
        <v>69</v>
      </c>
      <c r="E4120" s="12" t="s">
        <v>31</v>
      </c>
      <c r="F4120" s="14">
        <v>2</v>
      </c>
      <c r="G4120" s="13" t="s">
        <v>57</v>
      </c>
      <c r="H4120" s="10">
        <v>5</v>
      </c>
      <c r="I4120" s="13" t="s">
        <v>41</v>
      </c>
      <c r="J4120" s="12" t="s">
        <v>518</v>
      </c>
      <c r="K4120" s="11" t="str">
        <f>VLOOKUP(Table7[[#This Row],[CID]],ALY,2,FALSE)</f>
        <v>Unity &amp; Coherence</v>
      </c>
    </row>
    <row r="4121" spans="1:11" x14ac:dyDescent="0.2">
      <c r="A4121" s="8" t="str">
        <f>Table7[[#This Row],[Test No.]]&amp;Table7[[#This Row],[Section]]&amp;Table7[[#This Row],[Q. No.]]</f>
        <v>R7E70</v>
      </c>
      <c r="B4121" s="8"/>
      <c r="C4121" s="15" t="s">
        <v>320</v>
      </c>
      <c r="D4121" s="6">
        <v>70</v>
      </c>
      <c r="E4121" s="12" t="s">
        <v>31</v>
      </c>
      <c r="F4121" s="14">
        <v>1</v>
      </c>
      <c r="G4121" s="14" t="s">
        <v>59</v>
      </c>
      <c r="H4121" s="10">
        <v>2</v>
      </c>
      <c r="I4121" s="13" t="s">
        <v>38</v>
      </c>
      <c r="J4121" s="12" t="s">
        <v>395</v>
      </c>
      <c r="K4121" s="11" t="str">
        <f>VLOOKUP(Table7[[#This Row],[CID]],ALY,2,FALSE)</f>
        <v>Verb Forms/Tense Agreement</v>
      </c>
    </row>
    <row r="4122" spans="1:11" x14ac:dyDescent="0.2">
      <c r="A4122" s="8" t="str">
        <f>Table7[[#This Row],[Test No.]]&amp;Table7[[#This Row],[Section]]&amp;Table7[[#This Row],[Q. No.]]</f>
        <v>R7E71</v>
      </c>
      <c r="B4122" s="8"/>
      <c r="C4122" s="15" t="s">
        <v>320</v>
      </c>
      <c r="D4122" s="6">
        <v>71</v>
      </c>
      <c r="E4122" s="12" t="s">
        <v>31</v>
      </c>
      <c r="F4122" s="14">
        <v>2</v>
      </c>
      <c r="G4122" s="13" t="s">
        <v>57</v>
      </c>
      <c r="H4122" s="10">
        <v>4</v>
      </c>
      <c r="I4122" s="13" t="s">
        <v>40</v>
      </c>
      <c r="J4122" s="12" t="s">
        <v>513</v>
      </c>
      <c r="K4122" s="11" t="str">
        <f>VLOOKUP(Table7[[#This Row],[CID]],ALY,2,FALSE)</f>
        <v>Writer's Goal</v>
      </c>
    </row>
    <row r="4123" spans="1:11" x14ac:dyDescent="0.2">
      <c r="A4123" s="8" t="str">
        <f>Table7[[#This Row],[Test No.]]&amp;Table7[[#This Row],[Section]]&amp;Table7[[#This Row],[Q. No.]]</f>
        <v>R7E72</v>
      </c>
      <c r="B4123" s="8"/>
      <c r="C4123" s="15" t="s">
        <v>320</v>
      </c>
      <c r="D4123" s="6">
        <v>72</v>
      </c>
      <c r="E4123" s="12" t="s">
        <v>31</v>
      </c>
      <c r="F4123" s="14">
        <v>1</v>
      </c>
      <c r="G4123" s="14" t="s">
        <v>59</v>
      </c>
      <c r="H4123" s="10">
        <v>2</v>
      </c>
      <c r="I4123" s="13" t="s">
        <v>38</v>
      </c>
      <c r="J4123" s="12" t="s">
        <v>396</v>
      </c>
      <c r="K4123" s="11" t="str">
        <f>VLOOKUP(Table7[[#This Row],[CID]],ALY,2,FALSE)</f>
        <v>Comparisons</v>
      </c>
    </row>
    <row r="4124" spans="1:11" x14ac:dyDescent="0.2">
      <c r="A4124" s="8" t="str">
        <f>Table7[[#This Row],[Test No.]]&amp;Table7[[#This Row],[Section]]&amp;Table7[[#This Row],[Q. No.]]</f>
        <v>R7E73</v>
      </c>
      <c r="B4124" s="8"/>
      <c r="C4124" s="15" t="s">
        <v>320</v>
      </c>
      <c r="D4124" s="6">
        <v>73</v>
      </c>
      <c r="E4124" s="12" t="s">
        <v>31</v>
      </c>
      <c r="F4124" s="14">
        <v>2</v>
      </c>
      <c r="G4124" s="13" t="s">
        <v>57</v>
      </c>
      <c r="H4124" s="10">
        <v>5</v>
      </c>
      <c r="I4124" s="13" t="s">
        <v>41</v>
      </c>
      <c r="J4124" s="12" t="s">
        <v>520</v>
      </c>
      <c r="K4124" s="11" t="str">
        <f>VLOOKUP(Table7[[#This Row],[CID]],ALY,2,FALSE)</f>
        <v>Reorganization</v>
      </c>
    </row>
    <row r="4125" spans="1:11" x14ac:dyDescent="0.2">
      <c r="A4125" s="8" t="str">
        <f>Table7[[#This Row],[Test No.]]&amp;Table7[[#This Row],[Section]]&amp;Table7[[#This Row],[Q. No.]]</f>
        <v>R7E74</v>
      </c>
      <c r="B4125" s="8"/>
      <c r="C4125" s="15" t="s">
        <v>320</v>
      </c>
      <c r="D4125" s="6">
        <v>74</v>
      </c>
      <c r="E4125" s="12" t="s">
        <v>31</v>
      </c>
      <c r="F4125" s="14">
        <v>1</v>
      </c>
      <c r="G4125" s="14" t="s">
        <v>59</v>
      </c>
      <c r="H4125" s="10">
        <v>2</v>
      </c>
      <c r="I4125" s="13" t="s">
        <v>38</v>
      </c>
      <c r="J4125" s="12" t="s">
        <v>397</v>
      </c>
      <c r="K4125" s="11" t="str">
        <f>VLOOKUP(Table7[[#This Row],[CID]],ALY,2,FALSE)</f>
        <v>Word Choice</v>
      </c>
    </row>
    <row r="4126" spans="1:11" x14ac:dyDescent="0.2">
      <c r="A4126" s="8" t="str">
        <f>Table7[[#This Row],[Test No.]]&amp;Table7[[#This Row],[Section]]&amp;Table7[[#This Row],[Q. No.]]</f>
        <v>R7E75</v>
      </c>
      <c r="B4126" s="8"/>
      <c r="C4126" s="15" t="s">
        <v>320</v>
      </c>
      <c r="D4126" s="6">
        <v>75</v>
      </c>
      <c r="E4126" s="12" t="s">
        <v>31</v>
      </c>
      <c r="F4126" s="14">
        <v>2</v>
      </c>
      <c r="G4126" s="13" t="s">
        <v>57</v>
      </c>
      <c r="H4126" s="10">
        <v>4</v>
      </c>
      <c r="I4126" s="13" t="s">
        <v>40</v>
      </c>
      <c r="J4126" s="12" t="s">
        <v>512</v>
      </c>
      <c r="K4126" s="11" t="str">
        <f>VLOOKUP(Table7[[#This Row],[CID]],ALY,2,FALSE)</f>
        <v>Additional Detail &amp; Evidence</v>
      </c>
    </row>
    <row r="4127" spans="1:11" x14ac:dyDescent="0.2">
      <c r="A4127" s="8" t="str">
        <f>Table7[[#This Row],[Test No.]]&amp;Table7[[#This Row],[Section]]&amp;Table7[[#This Row],[Q. No.]]</f>
        <v>R8E1</v>
      </c>
      <c r="B4127" s="8"/>
      <c r="C4127" s="15" t="s">
        <v>321</v>
      </c>
      <c r="D4127" s="6">
        <v>1</v>
      </c>
      <c r="E4127" s="12" t="s">
        <v>31</v>
      </c>
      <c r="F4127" s="14">
        <v>2</v>
      </c>
      <c r="G4127" s="13" t="s">
        <v>57</v>
      </c>
      <c r="H4127" s="10">
        <v>6</v>
      </c>
      <c r="I4127" s="13" t="s">
        <v>42</v>
      </c>
      <c r="J4127" s="12" t="s">
        <v>522</v>
      </c>
      <c r="K4127" s="11" t="str">
        <f>VLOOKUP(Table7[[#This Row],[CID]],ALY,2,FALSE)</f>
        <v>Effectiveness</v>
      </c>
    </row>
    <row r="4128" spans="1:11" x14ac:dyDescent="0.2">
      <c r="A4128" s="8" t="str">
        <f>Table7[[#This Row],[Test No.]]&amp;Table7[[#This Row],[Section]]&amp;Table7[[#This Row],[Q. No.]]</f>
        <v>R8E2</v>
      </c>
      <c r="B4128" s="8"/>
      <c r="C4128" s="15" t="s">
        <v>321</v>
      </c>
      <c r="D4128" s="6">
        <v>2</v>
      </c>
      <c r="E4128" s="12" t="s">
        <v>31</v>
      </c>
      <c r="F4128" s="14">
        <v>1</v>
      </c>
      <c r="G4128" s="14" t="s">
        <v>59</v>
      </c>
      <c r="H4128" s="10">
        <v>3</v>
      </c>
      <c r="I4128" s="13" t="s">
        <v>39</v>
      </c>
      <c r="J4128" s="12" t="s">
        <v>399</v>
      </c>
      <c r="K4128" s="11" t="str">
        <f>VLOOKUP(Table7[[#This Row],[CID]],ALY,2,FALSE)</f>
        <v>Sentence Fragment</v>
      </c>
    </row>
    <row r="4129" spans="1:11" x14ac:dyDescent="0.2">
      <c r="A4129" s="8" t="str">
        <f>Table7[[#This Row],[Test No.]]&amp;Table7[[#This Row],[Section]]&amp;Table7[[#This Row],[Q. No.]]</f>
        <v>R8E3</v>
      </c>
      <c r="B4129" s="8"/>
      <c r="C4129" s="15" t="s">
        <v>321</v>
      </c>
      <c r="D4129" s="6">
        <v>3</v>
      </c>
      <c r="E4129" s="12" t="s">
        <v>31</v>
      </c>
      <c r="F4129" s="14">
        <v>1</v>
      </c>
      <c r="G4129" s="14" t="s">
        <v>59</v>
      </c>
      <c r="H4129" s="14">
        <v>1</v>
      </c>
      <c r="I4129" s="14" t="s">
        <v>37</v>
      </c>
      <c r="J4129" s="12" t="s">
        <v>387</v>
      </c>
      <c r="K4129" s="11" t="str">
        <f>VLOOKUP(Table7[[#This Row],[CID]],ALY,2,FALSE)</f>
        <v>Commas</v>
      </c>
    </row>
    <row r="4130" spans="1:11" x14ac:dyDescent="0.2">
      <c r="A4130" s="8" t="str">
        <f>Table7[[#This Row],[Test No.]]&amp;Table7[[#This Row],[Section]]&amp;Table7[[#This Row],[Q. No.]]</f>
        <v>R8E4</v>
      </c>
      <c r="B4130" s="8"/>
      <c r="C4130" s="15" t="s">
        <v>321</v>
      </c>
      <c r="D4130" s="6">
        <v>4</v>
      </c>
      <c r="E4130" s="12" t="s">
        <v>31</v>
      </c>
      <c r="F4130" s="14">
        <v>2</v>
      </c>
      <c r="G4130" s="13" t="s">
        <v>57</v>
      </c>
      <c r="H4130" s="10">
        <v>5</v>
      </c>
      <c r="I4130" s="13" t="s">
        <v>41</v>
      </c>
      <c r="J4130" s="12" t="s">
        <v>520</v>
      </c>
      <c r="K4130" s="11" t="str">
        <f>VLOOKUP(Table7[[#This Row],[CID]],ALY,2,FALSE)</f>
        <v>Reorganization</v>
      </c>
    </row>
    <row r="4131" spans="1:11" x14ac:dyDescent="0.2">
      <c r="A4131" s="8" t="str">
        <f>Table7[[#This Row],[Test No.]]&amp;Table7[[#This Row],[Section]]&amp;Table7[[#This Row],[Q. No.]]</f>
        <v>R8E5</v>
      </c>
      <c r="B4131" s="8"/>
      <c r="C4131" s="15" t="s">
        <v>321</v>
      </c>
      <c r="D4131" s="6">
        <v>5</v>
      </c>
      <c r="E4131" s="12" t="s">
        <v>31</v>
      </c>
      <c r="F4131" s="14">
        <v>2</v>
      </c>
      <c r="G4131" s="13" t="s">
        <v>57</v>
      </c>
      <c r="H4131" s="10">
        <v>4</v>
      </c>
      <c r="I4131" s="13" t="s">
        <v>40</v>
      </c>
      <c r="J4131" s="12" t="s">
        <v>512</v>
      </c>
      <c r="K4131" s="11" t="str">
        <f>VLOOKUP(Table7[[#This Row],[CID]],ALY,2,FALSE)</f>
        <v>Additional Detail &amp; Evidence</v>
      </c>
    </row>
    <row r="4132" spans="1:11" x14ac:dyDescent="0.2">
      <c r="A4132" s="8" t="str">
        <f>Table7[[#This Row],[Test No.]]&amp;Table7[[#This Row],[Section]]&amp;Table7[[#This Row],[Q. No.]]</f>
        <v>R8E6</v>
      </c>
      <c r="B4132" s="8"/>
      <c r="C4132" s="15" t="s">
        <v>321</v>
      </c>
      <c r="D4132" s="6">
        <v>6</v>
      </c>
      <c r="E4132" s="12" t="s">
        <v>31</v>
      </c>
      <c r="F4132" s="14">
        <v>2</v>
      </c>
      <c r="G4132" s="13" t="s">
        <v>57</v>
      </c>
      <c r="H4132" s="10">
        <v>4</v>
      </c>
      <c r="I4132" s="13" t="s">
        <v>40</v>
      </c>
      <c r="J4132" s="12" t="s">
        <v>516</v>
      </c>
      <c r="K4132" s="11" t="str">
        <f>VLOOKUP(Table7[[#This Row],[CID]],ALY,2,FALSE)</f>
        <v>Transitions &amp; Topic Sentences</v>
      </c>
    </row>
    <row r="4133" spans="1:11" x14ac:dyDescent="0.2">
      <c r="A4133" s="8" t="str">
        <f>Table7[[#This Row],[Test No.]]&amp;Table7[[#This Row],[Section]]&amp;Table7[[#This Row],[Q. No.]]</f>
        <v>R8E7</v>
      </c>
      <c r="B4133" s="8"/>
      <c r="C4133" s="15" t="s">
        <v>321</v>
      </c>
      <c r="D4133" s="6">
        <v>7</v>
      </c>
      <c r="E4133" s="12" t="s">
        <v>31</v>
      </c>
      <c r="F4133" s="14">
        <v>1</v>
      </c>
      <c r="G4133" s="14" t="s">
        <v>59</v>
      </c>
      <c r="H4133" s="10">
        <v>2</v>
      </c>
      <c r="I4133" s="13" t="s">
        <v>38</v>
      </c>
      <c r="J4133" s="12" t="s">
        <v>398</v>
      </c>
      <c r="K4133" s="11" t="str">
        <f>VLOOKUP(Table7[[#This Row],[CID]],ALY,2,FALSE)</f>
        <v>Idioms</v>
      </c>
    </row>
    <row r="4134" spans="1:11" x14ac:dyDescent="0.2">
      <c r="A4134" s="8" t="str">
        <f>Table7[[#This Row],[Test No.]]&amp;Table7[[#This Row],[Section]]&amp;Table7[[#This Row],[Q. No.]]</f>
        <v>R8E8</v>
      </c>
      <c r="B4134" s="8"/>
      <c r="C4134" s="15" t="s">
        <v>321</v>
      </c>
      <c r="D4134" s="6">
        <v>8</v>
      </c>
      <c r="E4134" s="12" t="s">
        <v>31</v>
      </c>
      <c r="F4134" s="14">
        <v>2</v>
      </c>
      <c r="G4134" s="13" t="s">
        <v>57</v>
      </c>
      <c r="H4134" s="10">
        <v>6</v>
      </c>
      <c r="I4134" s="13" t="s">
        <v>42</v>
      </c>
      <c r="J4134" s="12" t="s">
        <v>521</v>
      </c>
      <c r="K4134" s="11" t="str">
        <f>VLOOKUP(Table7[[#This Row],[CID]],ALY,2,FALSE)</f>
        <v>Word Choice</v>
      </c>
    </row>
    <row r="4135" spans="1:11" x14ac:dyDescent="0.2">
      <c r="A4135" s="8" t="str">
        <f>Table7[[#This Row],[Test No.]]&amp;Table7[[#This Row],[Section]]&amp;Table7[[#This Row],[Q. No.]]</f>
        <v>R8E9</v>
      </c>
      <c r="B4135" s="8"/>
      <c r="C4135" s="15" t="s">
        <v>321</v>
      </c>
      <c r="D4135" s="6">
        <v>9</v>
      </c>
      <c r="E4135" s="12" t="s">
        <v>31</v>
      </c>
      <c r="F4135" s="14">
        <v>1</v>
      </c>
      <c r="G4135" s="14" t="s">
        <v>59</v>
      </c>
      <c r="H4135" s="10">
        <v>3</v>
      </c>
      <c r="I4135" s="13" t="s">
        <v>39</v>
      </c>
      <c r="J4135" s="12" t="s">
        <v>402</v>
      </c>
      <c r="K4135" s="11" t="str">
        <f>VLOOKUP(Table7[[#This Row],[CID]],ALY,2,FALSE)</f>
        <v>Faulty Modifier</v>
      </c>
    </row>
    <row r="4136" spans="1:11" x14ac:dyDescent="0.2">
      <c r="A4136" s="8" t="str">
        <f>Table7[[#This Row],[Test No.]]&amp;Table7[[#This Row],[Section]]&amp;Table7[[#This Row],[Q. No.]]</f>
        <v>R8E10</v>
      </c>
      <c r="B4136" s="8"/>
      <c r="C4136" s="15" t="s">
        <v>321</v>
      </c>
      <c r="D4136" s="6">
        <v>10</v>
      </c>
      <c r="E4136" s="12" t="s">
        <v>31</v>
      </c>
      <c r="F4136" s="14">
        <v>2</v>
      </c>
      <c r="G4136" s="13" t="s">
        <v>57</v>
      </c>
      <c r="H4136" s="10">
        <v>5</v>
      </c>
      <c r="I4136" s="13" t="s">
        <v>41</v>
      </c>
      <c r="J4136" s="12" t="s">
        <v>520</v>
      </c>
      <c r="K4136" s="11" t="str">
        <f>VLOOKUP(Table7[[#This Row],[CID]],ALY,2,FALSE)</f>
        <v>Reorganization</v>
      </c>
    </row>
    <row r="4137" spans="1:11" x14ac:dyDescent="0.2">
      <c r="A4137" s="8" t="str">
        <f>Table7[[#This Row],[Test No.]]&amp;Table7[[#This Row],[Section]]&amp;Table7[[#This Row],[Q. No.]]</f>
        <v>R8E11</v>
      </c>
      <c r="B4137" s="8"/>
      <c r="C4137" s="15" t="s">
        <v>321</v>
      </c>
      <c r="D4137" s="6">
        <v>11</v>
      </c>
      <c r="E4137" s="12" t="s">
        <v>31</v>
      </c>
      <c r="F4137" s="14">
        <v>2</v>
      </c>
      <c r="G4137" s="13" t="s">
        <v>57</v>
      </c>
      <c r="H4137" s="10">
        <v>6</v>
      </c>
      <c r="I4137" s="13" t="s">
        <v>42</v>
      </c>
      <c r="J4137" s="12" t="s">
        <v>521</v>
      </c>
      <c r="K4137" s="11" t="str">
        <f>VLOOKUP(Table7[[#This Row],[CID]],ALY,2,FALSE)</f>
        <v>Word Choice</v>
      </c>
    </row>
    <row r="4138" spans="1:11" x14ac:dyDescent="0.2">
      <c r="A4138" s="8" t="str">
        <f>Table7[[#This Row],[Test No.]]&amp;Table7[[#This Row],[Section]]&amp;Table7[[#This Row],[Q. No.]]</f>
        <v>R8E12</v>
      </c>
      <c r="B4138" s="8"/>
      <c r="C4138" s="15" t="s">
        <v>321</v>
      </c>
      <c r="D4138" s="6">
        <v>12</v>
      </c>
      <c r="E4138" s="12" t="s">
        <v>31</v>
      </c>
      <c r="F4138" s="14">
        <v>2</v>
      </c>
      <c r="G4138" s="13" t="s">
        <v>57</v>
      </c>
      <c r="H4138" s="10">
        <v>6</v>
      </c>
      <c r="I4138" s="13" t="s">
        <v>42</v>
      </c>
      <c r="J4138" s="12" t="s">
        <v>521</v>
      </c>
      <c r="K4138" s="11" t="str">
        <f>VLOOKUP(Table7[[#This Row],[CID]],ALY,2,FALSE)</f>
        <v>Word Choice</v>
      </c>
    </row>
    <row r="4139" spans="1:11" x14ac:dyDescent="0.2">
      <c r="A4139" s="8" t="str">
        <f>Table7[[#This Row],[Test No.]]&amp;Table7[[#This Row],[Section]]&amp;Table7[[#This Row],[Q. No.]]</f>
        <v>R8E13</v>
      </c>
      <c r="B4139" s="8"/>
      <c r="C4139" s="15" t="s">
        <v>321</v>
      </c>
      <c r="D4139" s="6">
        <v>13</v>
      </c>
      <c r="E4139" s="12" t="s">
        <v>31</v>
      </c>
      <c r="F4139" s="14">
        <v>1</v>
      </c>
      <c r="G4139" s="14" t="s">
        <v>59</v>
      </c>
      <c r="H4139" s="14">
        <v>1</v>
      </c>
      <c r="I4139" s="14" t="s">
        <v>37</v>
      </c>
      <c r="J4139" s="12" t="s">
        <v>387</v>
      </c>
      <c r="K4139" s="11" t="str">
        <f>VLOOKUP(Table7[[#This Row],[CID]],ALY,2,FALSE)</f>
        <v>Commas</v>
      </c>
    </row>
    <row r="4140" spans="1:11" x14ac:dyDescent="0.2">
      <c r="A4140" s="8" t="str">
        <f>Table7[[#This Row],[Test No.]]&amp;Table7[[#This Row],[Section]]&amp;Table7[[#This Row],[Q. No.]]</f>
        <v>R8E14</v>
      </c>
      <c r="B4140" s="8"/>
      <c r="C4140" s="15" t="s">
        <v>321</v>
      </c>
      <c r="D4140" s="6">
        <v>14</v>
      </c>
      <c r="E4140" s="12" t="s">
        <v>31</v>
      </c>
      <c r="F4140" s="14">
        <v>1</v>
      </c>
      <c r="G4140" s="14" t="s">
        <v>59</v>
      </c>
      <c r="H4140" s="10">
        <v>2</v>
      </c>
      <c r="I4140" s="13" t="s">
        <v>38</v>
      </c>
      <c r="J4140" s="12" t="s">
        <v>398</v>
      </c>
      <c r="K4140" s="11" t="str">
        <f>VLOOKUP(Table7[[#This Row],[CID]],ALY,2,FALSE)</f>
        <v>Idioms</v>
      </c>
    </row>
    <row r="4141" spans="1:11" x14ac:dyDescent="0.2">
      <c r="A4141" s="8" t="str">
        <f>Table7[[#This Row],[Test No.]]&amp;Table7[[#This Row],[Section]]&amp;Table7[[#This Row],[Q. No.]]</f>
        <v>R8E15</v>
      </c>
      <c r="B4141" s="8"/>
      <c r="C4141" s="15" t="s">
        <v>321</v>
      </c>
      <c r="D4141" s="6">
        <v>15</v>
      </c>
      <c r="E4141" s="12" t="s">
        <v>31</v>
      </c>
      <c r="F4141" s="14">
        <v>2</v>
      </c>
      <c r="G4141" s="13" t="s">
        <v>57</v>
      </c>
      <c r="H4141" s="10">
        <v>4</v>
      </c>
      <c r="I4141" s="13" t="s">
        <v>40</v>
      </c>
      <c r="J4141" s="12" t="s">
        <v>513</v>
      </c>
      <c r="K4141" s="11" t="str">
        <f>VLOOKUP(Table7[[#This Row],[CID]],ALY,2,FALSE)</f>
        <v>Writer's Goal</v>
      </c>
    </row>
    <row r="4142" spans="1:11" x14ac:dyDescent="0.2">
      <c r="A4142" s="8" t="str">
        <f>Table7[[#This Row],[Test No.]]&amp;Table7[[#This Row],[Section]]&amp;Table7[[#This Row],[Q. No.]]</f>
        <v>R8E16</v>
      </c>
      <c r="B4142" s="8"/>
      <c r="C4142" s="15" t="s">
        <v>321</v>
      </c>
      <c r="D4142" s="6">
        <v>16</v>
      </c>
      <c r="E4142" s="12" t="s">
        <v>31</v>
      </c>
      <c r="F4142" s="14">
        <v>1</v>
      </c>
      <c r="G4142" s="14" t="s">
        <v>59</v>
      </c>
      <c r="H4142" s="14">
        <v>1</v>
      </c>
      <c r="I4142" s="14" t="s">
        <v>37</v>
      </c>
      <c r="J4142" s="12" t="s">
        <v>387</v>
      </c>
      <c r="K4142" s="11" t="str">
        <f>VLOOKUP(Table7[[#This Row],[CID]],ALY,2,FALSE)</f>
        <v>Commas</v>
      </c>
    </row>
    <row r="4143" spans="1:11" x14ac:dyDescent="0.2">
      <c r="A4143" s="8" t="str">
        <f>Table7[[#This Row],[Test No.]]&amp;Table7[[#This Row],[Section]]&amp;Table7[[#This Row],[Q. No.]]</f>
        <v>R8E17</v>
      </c>
      <c r="B4143" s="8"/>
      <c r="C4143" s="15" t="s">
        <v>321</v>
      </c>
      <c r="D4143" s="6">
        <v>17</v>
      </c>
      <c r="E4143" s="12" t="s">
        <v>31</v>
      </c>
      <c r="F4143" s="14">
        <v>2</v>
      </c>
      <c r="G4143" s="13" t="s">
        <v>57</v>
      </c>
      <c r="H4143" s="10">
        <v>6</v>
      </c>
      <c r="I4143" s="13" t="s">
        <v>42</v>
      </c>
      <c r="J4143" s="12" t="s">
        <v>521</v>
      </c>
      <c r="K4143" s="11" t="str">
        <f>VLOOKUP(Table7[[#This Row],[CID]],ALY,2,FALSE)</f>
        <v>Word Choice</v>
      </c>
    </row>
    <row r="4144" spans="1:11" x14ac:dyDescent="0.2">
      <c r="A4144" s="8" t="str">
        <f>Table7[[#This Row],[Test No.]]&amp;Table7[[#This Row],[Section]]&amp;Table7[[#This Row],[Q. No.]]</f>
        <v>R8E18</v>
      </c>
      <c r="B4144" s="8"/>
      <c r="C4144" s="15" t="s">
        <v>321</v>
      </c>
      <c r="D4144" s="6">
        <v>18</v>
      </c>
      <c r="E4144" s="12" t="s">
        <v>31</v>
      </c>
      <c r="F4144" s="14">
        <v>1</v>
      </c>
      <c r="G4144" s="14" t="s">
        <v>59</v>
      </c>
      <c r="H4144" s="10">
        <v>2</v>
      </c>
      <c r="I4144" s="13" t="s">
        <v>38</v>
      </c>
      <c r="J4144" s="12" t="s">
        <v>397</v>
      </c>
      <c r="K4144" s="11" t="str">
        <f>VLOOKUP(Table7[[#This Row],[CID]],ALY,2,FALSE)</f>
        <v>Word Choice</v>
      </c>
    </row>
    <row r="4145" spans="1:11" x14ac:dyDescent="0.2">
      <c r="A4145" s="8" t="str">
        <f>Table7[[#This Row],[Test No.]]&amp;Table7[[#This Row],[Section]]&amp;Table7[[#This Row],[Q. No.]]</f>
        <v>R8E19</v>
      </c>
      <c r="B4145" s="8"/>
      <c r="C4145" s="15" t="s">
        <v>321</v>
      </c>
      <c r="D4145" s="6">
        <v>19</v>
      </c>
      <c r="E4145" s="12" t="s">
        <v>31</v>
      </c>
      <c r="F4145" s="14">
        <v>2</v>
      </c>
      <c r="G4145" s="13" t="s">
        <v>57</v>
      </c>
      <c r="H4145" s="10">
        <v>4</v>
      </c>
      <c r="I4145" s="13" t="s">
        <v>40</v>
      </c>
      <c r="J4145" s="12" t="s">
        <v>516</v>
      </c>
      <c r="K4145" s="11" t="str">
        <f>VLOOKUP(Table7[[#This Row],[CID]],ALY,2,FALSE)</f>
        <v>Transitions &amp; Topic Sentences</v>
      </c>
    </row>
    <row r="4146" spans="1:11" x14ac:dyDescent="0.2">
      <c r="A4146" s="8" t="str">
        <f>Table7[[#This Row],[Test No.]]&amp;Table7[[#This Row],[Section]]&amp;Table7[[#This Row],[Q. No.]]</f>
        <v>R8E20</v>
      </c>
      <c r="B4146" s="8"/>
      <c r="C4146" s="15" t="s">
        <v>321</v>
      </c>
      <c r="D4146" s="6">
        <v>20</v>
      </c>
      <c r="E4146" s="12" t="s">
        <v>31</v>
      </c>
      <c r="F4146" s="14">
        <v>1</v>
      </c>
      <c r="G4146" s="14" t="s">
        <v>59</v>
      </c>
      <c r="H4146" s="14">
        <v>1</v>
      </c>
      <c r="I4146" s="14" t="s">
        <v>37</v>
      </c>
      <c r="J4146" s="12" t="s">
        <v>387</v>
      </c>
      <c r="K4146" s="11" t="str">
        <f>VLOOKUP(Table7[[#This Row],[CID]],ALY,2,FALSE)</f>
        <v>Commas</v>
      </c>
    </row>
    <row r="4147" spans="1:11" x14ac:dyDescent="0.2">
      <c r="A4147" s="8" t="str">
        <f>Table7[[#This Row],[Test No.]]&amp;Table7[[#This Row],[Section]]&amp;Table7[[#This Row],[Q. No.]]</f>
        <v>R8E21</v>
      </c>
      <c r="B4147" s="8"/>
      <c r="C4147" s="15" t="s">
        <v>321</v>
      </c>
      <c r="D4147" s="6">
        <v>21</v>
      </c>
      <c r="E4147" s="12" t="s">
        <v>31</v>
      </c>
      <c r="F4147" s="14">
        <v>2</v>
      </c>
      <c r="G4147" s="13" t="s">
        <v>57</v>
      </c>
      <c r="H4147" s="10">
        <v>6</v>
      </c>
      <c r="I4147" s="13" t="s">
        <v>42</v>
      </c>
      <c r="J4147" s="12" t="s">
        <v>521</v>
      </c>
      <c r="K4147" s="11" t="str">
        <f>VLOOKUP(Table7[[#This Row],[CID]],ALY,2,FALSE)</f>
        <v>Word Choice</v>
      </c>
    </row>
    <row r="4148" spans="1:11" x14ac:dyDescent="0.2">
      <c r="A4148" s="8" t="str">
        <f>Table7[[#This Row],[Test No.]]&amp;Table7[[#This Row],[Section]]&amp;Table7[[#This Row],[Q. No.]]</f>
        <v>R8E22</v>
      </c>
      <c r="B4148" s="8"/>
      <c r="C4148" s="15" t="s">
        <v>321</v>
      </c>
      <c r="D4148" s="6">
        <v>22</v>
      </c>
      <c r="E4148" s="12" t="s">
        <v>31</v>
      </c>
      <c r="F4148" s="14">
        <v>1</v>
      </c>
      <c r="G4148" s="14" t="s">
        <v>59</v>
      </c>
      <c r="H4148" s="10">
        <v>3</v>
      </c>
      <c r="I4148" s="13" t="s">
        <v>39</v>
      </c>
      <c r="J4148" s="12" t="s">
        <v>400</v>
      </c>
      <c r="K4148" s="11" t="str">
        <f>VLOOKUP(Table7[[#This Row],[CID]],ALY,2,FALSE)</f>
        <v>Run-On Sentence</v>
      </c>
    </row>
    <row r="4149" spans="1:11" x14ac:dyDescent="0.2">
      <c r="A4149" s="8" t="str">
        <f>Table7[[#This Row],[Test No.]]&amp;Table7[[#This Row],[Section]]&amp;Table7[[#This Row],[Q. No.]]</f>
        <v>R8E23</v>
      </c>
      <c r="B4149" s="8"/>
      <c r="C4149" s="15" t="s">
        <v>321</v>
      </c>
      <c r="D4149" s="6">
        <v>23</v>
      </c>
      <c r="E4149" s="12" t="s">
        <v>31</v>
      </c>
      <c r="F4149" s="14">
        <v>1</v>
      </c>
      <c r="G4149" s="14" t="s">
        <v>59</v>
      </c>
      <c r="H4149" s="10">
        <v>3</v>
      </c>
      <c r="I4149" s="13" t="s">
        <v>39</v>
      </c>
      <c r="J4149" s="12" t="s">
        <v>401</v>
      </c>
      <c r="K4149" s="11" t="str">
        <f>VLOOKUP(Table7[[#This Row],[CID]],ALY,2,FALSE)</f>
        <v>Parallel Construction</v>
      </c>
    </row>
    <row r="4150" spans="1:11" x14ac:dyDescent="0.2">
      <c r="A4150" s="8" t="str">
        <f>Table7[[#This Row],[Test No.]]&amp;Table7[[#This Row],[Section]]&amp;Table7[[#This Row],[Q. No.]]</f>
        <v>R8E24</v>
      </c>
      <c r="B4150" s="8"/>
      <c r="C4150" s="15" t="s">
        <v>321</v>
      </c>
      <c r="D4150" s="6">
        <v>24</v>
      </c>
      <c r="E4150" s="12" t="s">
        <v>31</v>
      </c>
      <c r="F4150" s="14">
        <v>1</v>
      </c>
      <c r="G4150" s="14" t="s">
        <v>59</v>
      </c>
      <c r="H4150" s="10">
        <v>3</v>
      </c>
      <c r="I4150" s="13" t="s">
        <v>39</v>
      </c>
      <c r="J4150" s="12" t="s">
        <v>399</v>
      </c>
      <c r="K4150" s="11" t="str">
        <f>VLOOKUP(Table7[[#This Row],[CID]],ALY,2,FALSE)</f>
        <v>Sentence Fragment</v>
      </c>
    </row>
    <row r="4151" spans="1:11" x14ac:dyDescent="0.2">
      <c r="A4151" s="8" t="str">
        <f>Table7[[#This Row],[Test No.]]&amp;Table7[[#This Row],[Section]]&amp;Table7[[#This Row],[Q. No.]]</f>
        <v>R8E25</v>
      </c>
      <c r="B4151" s="8"/>
      <c r="C4151" s="15" t="s">
        <v>321</v>
      </c>
      <c r="D4151" s="6">
        <v>25</v>
      </c>
      <c r="E4151" s="12" t="s">
        <v>31</v>
      </c>
      <c r="F4151" s="14">
        <v>2</v>
      </c>
      <c r="G4151" s="13" t="s">
        <v>57</v>
      </c>
      <c r="H4151" s="10">
        <v>6</v>
      </c>
      <c r="I4151" s="13" t="s">
        <v>42</v>
      </c>
      <c r="J4151" s="12" t="s">
        <v>521</v>
      </c>
      <c r="K4151" s="11" t="str">
        <f>VLOOKUP(Table7[[#This Row],[CID]],ALY,2,FALSE)</f>
        <v>Word Choice</v>
      </c>
    </row>
    <row r="4152" spans="1:11" x14ac:dyDescent="0.2">
      <c r="A4152" s="8" t="str">
        <f>Table7[[#This Row],[Test No.]]&amp;Table7[[#This Row],[Section]]&amp;Table7[[#This Row],[Q. No.]]</f>
        <v>R8E26</v>
      </c>
      <c r="B4152" s="8"/>
      <c r="C4152" s="15" t="s">
        <v>321</v>
      </c>
      <c r="D4152" s="6">
        <v>26</v>
      </c>
      <c r="E4152" s="12" t="s">
        <v>31</v>
      </c>
      <c r="F4152" s="14">
        <v>2</v>
      </c>
      <c r="G4152" s="13" t="s">
        <v>57</v>
      </c>
      <c r="H4152" s="10">
        <v>5</v>
      </c>
      <c r="I4152" s="13" t="s">
        <v>41</v>
      </c>
      <c r="J4152" s="12" t="s">
        <v>518</v>
      </c>
      <c r="K4152" s="11" t="str">
        <f>VLOOKUP(Table7[[#This Row],[CID]],ALY,2,FALSE)</f>
        <v>Unity &amp; Coherence</v>
      </c>
    </row>
    <row r="4153" spans="1:11" x14ac:dyDescent="0.2">
      <c r="A4153" s="8" t="str">
        <f>Table7[[#This Row],[Test No.]]&amp;Table7[[#This Row],[Section]]&amp;Table7[[#This Row],[Q. No.]]</f>
        <v>R8E27</v>
      </c>
      <c r="B4153" s="8"/>
      <c r="C4153" s="15" t="s">
        <v>321</v>
      </c>
      <c r="D4153" s="6">
        <v>27</v>
      </c>
      <c r="E4153" s="12" t="s">
        <v>31</v>
      </c>
      <c r="F4153" s="14">
        <v>2</v>
      </c>
      <c r="G4153" s="13" t="s">
        <v>57</v>
      </c>
      <c r="H4153" s="10">
        <v>6</v>
      </c>
      <c r="I4153" s="13" t="s">
        <v>42</v>
      </c>
      <c r="J4153" s="12" t="s">
        <v>521</v>
      </c>
      <c r="K4153" s="11" t="str">
        <f>VLOOKUP(Table7[[#This Row],[CID]],ALY,2,FALSE)</f>
        <v>Word Choice</v>
      </c>
    </row>
    <row r="4154" spans="1:11" x14ac:dyDescent="0.2">
      <c r="A4154" s="8" t="str">
        <f>Table7[[#This Row],[Test No.]]&amp;Table7[[#This Row],[Section]]&amp;Table7[[#This Row],[Q. No.]]</f>
        <v>R8E28</v>
      </c>
      <c r="B4154" s="8"/>
      <c r="C4154" s="15" t="s">
        <v>321</v>
      </c>
      <c r="D4154" s="6">
        <v>28</v>
      </c>
      <c r="E4154" s="12" t="s">
        <v>31</v>
      </c>
      <c r="F4154" s="14">
        <v>2</v>
      </c>
      <c r="G4154" s="13" t="s">
        <v>57</v>
      </c>
      <c r="H4154" s="10">
        <v>4</v>
      </c>
      <c r="I4154" s="13" t="s">
        <v>40</v>
      </c>
      <c r="J4154" s="12" t="s">
        <v>516</v>
      </c>
      <c r="K4154" s="11" t="str">
        <f>VLOOKUP(Table7[[#This Row],[CID]],ALY,2,FALSE)</f>
        <v>Transitions &amp; Topic Sentences</v>
      </c>
    </row>
    <row r="4155" spans="1:11" x14ac:dyDescent="0.2">
      <c r="A4155" s="8" t="str">
        <f>Table7[[#This Row],[Test No.]]&amp;Table7[[#This Row],[Section]]&amp;Table7[[#This Row],[Q. No.]]</f>
        <v>R8E29</v>
      </c>
      <c r="B4155" s="8"/>
      <c r="C4155" s="15" t="s">
        <v>321</v>
      </c>
      <c r="D4155" s="6">
        <v>29</v>
      </c>
      <c r="E4155" s="12" t="s">
        <v>31</v>
      </c>
      <c r="F4155" s="14">
        <v>1</v>
      </c>
      <c r="G4155" s="14" t="s">
        <v>59</v>
      </c>
      <c r="H4155" s="10">
        <v>2</v>
      </c>
      <c r="I4155" s="13" t="s">
        <v>38</v>
      </c>
      <c r="J4155" s="12" t="s">
        <v>397</v>
      </c>
      <c r="K4155" s="11" t="str">
        <f>VLOOKUP(Table7[[#This Row],[CID]],ALY,2,FALSE)</f>
        <v>Word Choice</v>
      </c>
    </row>
    <row r="4156" spans="1:11" x14ac:dyDescent="0.2">
      <c r="A4156" s="8" t="str">
        <f>Table7[[#This Row],[Test No.]]&amp;Table7[[#This Row],[Section]]&amp;Table7[[#This Row],[Q. No.]]</f>
        <v>R8E30</v>
      </c>
      <c r="B4156" s="8"/>
      <c r="C4156" s="15" t="s">
        <v>321</v>
      </c>
      <c r="D4156" s="6">
        <v>30</v>
      </c>
      <c r="E4156" s="12" t="s">
        <v>31</v>
      </c>
      <c r="F4156" s="14">
        <v>2</v>
      </c>
      <c r="G4156" s="13" t="s">
        <v>57</v>
      </c>
      <c r="H4156" s="10">
        <v>4</v>
      </c>
      <c r="I4156" s="13" t="s">
        <v>40</v>
      </c>
      <c r="J4156" s="12" t="s">
        <v>513</v>
      </c>
      <c r="K4156" s="11" t="str">
        <f>VLOOKUP(Table7[[#This Row],[CID]],ALY,2,FALSE)</f>
        <v>Writer's Goal</v>
      </c>
    </row>
    <row r="4157" spans="1:11" x14ac:dyDescent="0.2">
      <c r="A4157" s="8" t="str">
        <f>Table7[[#This Row],[Test No.]]&amp;Table7[[#This Row],[Section]]&amp;Table7[[#This Row],[Q. No.]]</f>
        <v>R8E31</v>
      </c>
      <c r="B4157" s="8"/>
      <c r="C4157" s="15" t="s">
        <v>321</v>
      </c>
      <c r="D4157" s="6">
        <v>31</v>
      </c>
      <c r="E4157" s="12" t="s">
        <v>31</v>
      </c>
      <c r="F4157" s="14">
        <v>1</v>
      </c>
      <c r="G4157" s="14" t="s">
        <v>59</v>
      </c>
      <c r="H4157" s="10">
        <v>3</v>
      </c>
      <c r="I4157" s="13" t="s">
        <v>39</v>
      </c>
      <c r="J4157" s="12" t="s">
        <v>402</v>
      </c>
      <c r="K4157" s="11" t="str">
        <f>VLOOKUP(Table7[[#This Row],[CID]],ALY,2,FALSE)</f>
        <v>Faulty Modifier</v>
      </c>
    </row>
    <row r="4158" spans="1:11" x14ac:dyDescent="0.2">
      <c r="A4158" s="8" t="str">
        <f>Table7[[#This Row],[Test No.]]&amp;Table7[[#This Row],[Section]]&amp;Table7[[#This Row],[Q. No.]]</f>
        <v>R8E32</v>
      </c>
      <c r="B4158" s="8"/>
      <c r="C4158" s="15" t="s">
        <v>321</v>
      </c>
      <c r="D4158" s="6">
        <v>32</v>
      </c>
      <c r="E4158" s="12" t="s">
        <v>31</v>
      </c>
      <c r="F4158" s="14">
        <v>2</v>
      </c>
      <c r="G4158" s="13" t="s">
        <v>57</v>
      </c>
      <c r="H4158" s="10">
        <v>6</v>
      </c>
      <c r="I4158" s="13" t="s">
        <v>42</v>
      </c>
      <c r="J4158" s="12" t="s">
        <v>523</v>
      </c>
      <c r="K4158" s="11" t="str">
        <f>VLOOKUP(Table7[[#This Row],[CID]],ALY,2,FALSE)</f>
        <v>Avoiding Ambiguity &amp; Redundancy</v>
      </c>
    </row>
    <row r="4159" spans="1:11" x14ac:dyDescent="0.2">
      <c r="A4159" s="8" t="str">
        <f>Table7[[#This Row],[Test No.]]&amp;Table7[[#This Row],[Section]]&amp;Table7[[#This Row],[Q. No.]]</f>
        <v>R8E33</v>
      </c>
      <c r="B4159" s="8"/>
      <c r="C4159" s="15" t="s">
        <v>321</v>
      </c>
      <c r="D4159" s="6">
        <v>33</v>
      </c>
      <c r="E4159" s="12" t="s">
        <v>31</v>
      </c>
      <c r="F4159" s="14">
        <v>1</v>
      </c>
      <c r="G4159" s="14" t="s">
        <v>59</v>
      </c>
      <c r="H4159" s="10">
        <v>3</v>
      </c>
      <c r="I4159" s="13" t="s">
        <v>39</v>
      </c>
      <c r="J4159" s="12" t="s">
        <v>401</v>
      </c>
      <c r="K4159" s="11" t="str">
        <f>VLOOKUP(Table7[[#This Row],[CID]],ALY,2,FALSE)</f>
        <v>Parallel Construction</v>
      </c>
    </row>
    <row r="4160" spans="1:11" x14ac:dyDescent="0.2">
      <c r="A4160" s="8" t="str">
        <f>Table7[[#This Row],[Test No.]]&amp;Table7[[#This Row],[Section]]&amp;Table7[[#This Row],[Q. No.]]</f>
        <v>R8E34</v>
      </c>
      <c r="B4160" s="8"/>
      <c r="C4160" s="15" t="s">
        <v>321</v>
      </c>
      <c r="D4160" s="6">
        <v>34</v>
      </c>
      <c r="E4160" s="12" t="s">
        <v>31</v>
      </c>
      <c r="F4160" s="14">
        <v>2</v>
      </c>
      <c r="G4160" s="13" t="s">
        <v>57</v>
      </c>
      <c r="H4160" s="10">
        <v>6</v>
      </c>
      <c r="I4160" s="13" t="s">
        <v>42</v>
      </c>
      <c r="J4160" s="12" t="s">
        <v>523</v>
      </c>
      <c r="K4160" s="11" t="str">
        <f>VLOOKUP(Table7[[#This Row],[CID]],ALY,2,FALSE)</f>
        <v>Avoiding Ambiguity &amp; Redundancy</v>
      </c>
    </row>
    <row r="4161" spans="1:11" x14ac:dyDescent="0.2">
      <c r="A4161" s="8" t="str">
        <f>Table7[[#This Row],[Test No.]]&amp;Table7[[#This Row],[Section]]&amp;Table7[[#This Row],[Q. No.]]</f>
        <v>R8E35</v>
      </c>
      <c r="B4161" s="8"/>
      <c r="C4161" s="15" t="s">
        <v>321</v>
      </c>
      <c r="D4161" s="6">
        <v>35</v>
      </c>
      <c r="E4161" s="12" t="s">
        <v>31</v>
      </c>
      <c r="F4161" s="14">
        <v>2</v>
      </c>
      <c r="G4161" s="13" t="s">
        <v>57</v>
      </c>
      <c r="H4161" s="10">
        <v>5</v>
      </c>
      <c r="I4161" s="13" t="s">
        <v>41</v>
      </c>
      <c r="J4161" s="12" t="s">
        <v>520</v>
      </c>
      <c r="K4161" s="11" t="str">
        <f>VLOOKUP(Table7[[#This Row],[CID]],ALY,2,FALSE)</f>
        <v>Reorganization</v>
      </c>
    </row>
    <row r="4162" spans="1:11" x14ac:dyDescent="0.2">
      <c r="A4162" s="8" t="str">
        <f>Table7[[#This Row],[Test No.]]&amp;Table7[[#This Row],[Section]]&amp;Table7[[#This Row],[Q. No.]]</f>
        <v>R8E36</v>
      </c>
      <c r="B4162" s="8"/>
      <c r="C4162" s="15" t="s">
        <v>321</v>
      </c>
      <c r="D4162" s="6">
        <v>36</v>
      </c>
      <c r="E4162" s="12" t="s">
        <v>31</v>
      </c>
      <c r="F4162" s="14">
        <v>1</v>
      </c>
      <c r="G4162" s="14" t="s">
        <v>59</v>
      </c>
      <c r="H4162" s="10">
        <v>2</v>
      </c>
      <c r="I4162" s="13" t="s">
        <v>38</v>
      </c>
      <c r="J4162" s="12" t="s">
        <v>395</v>
      </c>
      <c r="K4162" s="11" t="str">
        <f>VLOOKUP(Table7[[#This Row],[CID]],ALY,2,FALSE)</f>
        <v>Verb Forms/Tense Agreement</v>
      </c>
    </row>
    <row r="4163" spans="1:11" x14ac:dyDescent="0.2">
      <c r="A4163" s="8" t="str">
        <f>Table7[[#This Row],[Test No.]]&amp;Table7[[#This Row],[Section]]&amp;Table7[[#This Row],[Q. No.]]</f>
        <v>R8E37</v>
      </c>
      <c r="B4163" s="8"/>
      <c r="C4163" s="15" t="s">
        <v>321</v>
      </c>
      <c r="D4163" s="6">
        <v>37</v>
      </c>
      <c r="E4163" s="12" t="s">
        <v>31</v>
      </c>
      <c r="F4163" s="14">
        <v>1</v>
      </c>
      <c r="G4163" s="14" t="s">
        <v>59</v>
      </c>
      <c r="H4163" s="14">
        <v>1</v>
      </c>
      <c r="I4163" s="14" t="s">
        <v>37</v>
      </c>
      <c r="J4163" s="12" t="s">
        <v>387</v>
      </c>
      <c r="K4163" s="11" t="str">
        <f>VLOOKUP(Table7[[#This Row],[CID]],ALY,2,FALSE)</f>
        <v>Commas</v>
      </c>
    </row>
    <row r="4164" spans="1:11" x14ac:dyDescent="0.2">
      <c r="A4164" s="8" t="str">
        <f>Table7[[#This Row],[Test No.]]&amp;Table7[[#This Row],[Section]]&amp;Table7[[#This Row],[Q. No.]]</f>
        <v>R8E38</v>
      </c>
      <c r="B4164" s="8"/>
      <c r="C4164" s="15" t="s">
        <v>321</v>
      </c>
      <c r="D4164" s="6">
        <v>38</v>
      </c>
      <c r="E4164" s="12" t="s">
        <v>31</v>
      </c>
      <c r="F4164" s="14">
        <v>2</v>
      </c>
      <c r="G4164" s="13" t="s">
        <v>57</v>
      </c>
      <c r="H4164" s="10">
        <v>4</v>
      </c>
      <c r="I4164" s="13" t="s">
        <v>40</v>
      </c>
      <c r="J4164" s="12" t="s">
        <v>513</v>
      </c>
      <c r="K4164" s="11" t="str">
        <f>VLOOKUP(Table7[[#This Row],[CID]],ALY,2,FALSE)</f>
        <v>Writer's Goal</v>
      </c>
    </row>
    <row r="4165" spans="1:11" x14ac:dyDescent="0.2">
      <c r="A4165" s="8" t="str">
        <f>Table7[[#This Row],[Test No.]]&amp;Table7[[#This Row],[Section]]&amp;Table7[[#This Row],[Q. No.]]</f>
        <v>R8E39</v>
      </c>
      <c r="B4165" s="8"/>
      <c r="C4165" s="15" t="s">
        <v>321</v>
      </c>
      <c r="D4165" s="6">
        <v>39</v>
      </c>
      <c r="E4165" s="12" t="s">
        <v>31</v>
      </c>
      <c r="F4165" s="14">
        <v>1</v>
      </c>
      <c r="G4165" s="14" t="s">
        <v>59</v>
      </c>
      <c r="H4165" s="10">
        <v>3</v>
      </c>
      <c r="I4165" s="13" t="s">
        <v>39</v>
      </c>
      <c r="J4165" s="12" t="s">
        <v>402</v>
      </c>
      <c r="K4165" s="11" t="str">
        <f>VLOOKUP(Table7[[#This Row],[CID]],ALY,2,FALSE)</f>
        <v>Faulty Modifier</v>
      </c>
    </row>
    <row r="4166" spans="1:11" x14ac:dyDescent="0.2">
      <c r="A4166" s="8" t="str">
        <f>Table7[[#This Row],[Test No.]]&amp;Table7[[#This Row],[Section]]&amp;Table7[[#This Row],[Q. No.]]</f>
        <v>R8E40</v>
      </c>
      <c r="B4166" s="8"/>
      <c r="C4166" s="15" t="s">
        <v>321</v>
      </c>
      <c r="D4166" s="6">
        <v>40</v>
      </c>
      <c r="E4166" s="12" t="s">
        <v>31</v>
      </c>
      <c r="F4166" s="14">
        <v>2</v>
      </c>
      <c r="G4166" s="13" t="s">
        <v>57</v>
      </c>
      <c r="H4166" s="10">
        <v>4</v>
      </c>
      <c r="I4166" s="13" t="s">
        <v>40</v>
      </c>
      <c r="J4166" s="12" t="s">
        <v>512</v>
      </c>
      <c r="K4166" s="11" t="str">
        <f>VLOOKUP(Table7[[#This Row],[CID]],ALY,2,FALSE)</f>
        <v>Additional Detail &amp; Evidence</v>
      </c>
    </row>
    <row r="4167" spans="1:11" x14ac:dyDescent="0.2">
      <c r="A4167" s="8" t="str">
        <f>Table7[[#This Row],[Test No.]]&amp;Table7[[#This Row],[Section]]&amp;Table7[[#This Row],[Q. No.]]</f>
        <v>R8E41</v>
      </c>
      <c r="B4167" s="8"/>
      <c r="C4167" s="15" t="s">
        <v>321</v>
      </c>
      <c r="D4167" s="6">
        <v>41</v>
      </c>
      <c r="E4167" s="12" t="s">
        <v>31</v>
      </c>
      <c r="F4167" s="14">
        <v>1</v>
      </c>
      <c r="G4167" s="14" t="s">
        <v>59</v>
      </c>
      <c r="H4167" s="10">
        <v>3</v>
      </c>
      <c r="I4167" s="13" t="s">
        <v>39</v>
      </c>
      <c r="J4167" s="12" t="s">
        <v>400</v>
      </c>
      <c r="K4167" s="11" t="str">
        <f>VLOOKUP(Table7[[#This Row],[CID]],ALY,2,FALSE)</f>
        <v>Run-On Sentence</v>
      </c>
    </row>
    <row r="4168" spans="1:11" x14ac:dyDescent="0.2">
      <c r="A4168" s="8" t="str">
        <f>Table7[[#This Row],[Test No.]]&amp;Table7[[#This Row],[Section]]&amp;Table7[[#This Row],[Q. No.]]</f>
        <v>R8E42</v>
      </c>
      <c r="B4168" s="8"/>
      <c r="C4168" s="15" t="s">
        <v>321</v>
      </c>
      <c r="D4168" s="6">
        <v>42</v>
      </c>
      <c r="E4168" s="12" t="s">
        <v>31</v>
      </c>
      <c r="F4168" s="14">
        <v>2</v>
      </c>
      <c r="G4168" s="13" t="s">
        <v>57</v>
      </c>
      <c r="H4168" s="10">
        <v>4</v>
      </c>
      <c r="I4168" s="13" t="s">
        <v>40</v>
      </c>
      <c r="J4168" s="12" t="s">
        <v>514</v>
      </c>
      <c r="K4168" s="11" t="str">
        <f>VLOOKUP(Table7[[#This Row],[CID]],ALY,2,FALSE)</f>
        <v>Relation to Paragraph/Essay</v>
      </c>
    </row>
    <row r="4169" spans="1:11" x14ac:dyDescent="0.2">
      <c r="A4169" s="8" t="str">
        <f>Table7[[#This Row],[Test No.]]&amp;Table7[[#This Row],[Section]]&amp;Table7[[#This Row],[Q. No.]]</f>
        <v>R8E43</v>
      </c>
      <c r="B4169" s="8"/>
      <c r="C4169" s="15" t="s">
        <v>321</v>
      </c>
      <c r="D4169" s="6">
        <v>43</v>
      </c>
      <c r="E4169" s="12" t="s">
        <v>31</v>
      </c>
      <c r="F4169" s="14">
        <v>1</v>
      </c>
      <c r="G4169" s="14" t="s">
        <v>59</v>
      </c>
      <c r="H4169" s="10">
        <v>3</v>
      </c>
      <c r="I4169" s="13" t="s">
        <v>39</v>
      </c>
      <c r="J4169" s="12" t="s">
        <v>402</v>
      </c>
      <c r="K4169" s="11" t="str">
        <f>VLOOKUP(Table7[[#This Row],[CID]],ALY,2,FALSE)</f>
        <v>Faulty Modifier</v>
      </c>
    </row>
    <row r="4170" spans="1:11" x14ac:dyDescent="0.2">
      <c r="A4170" s="8" t="str">
        <f>Table7[[#This Row],[Test No.]]&amp;Table7[[#This Row],[Section]]&amp;Table7[[#This Row],[Q. No.]]</f>
        <v>R8E44</v>
      </c>
      <c r="B4170" s="8"/>
      <c r="C4170" s="15" t="s">
        <v>321</v>
      </c>
      <c r="D4170" s="6">
        <v>44</v>
      </c>
      <c r="E4170" s="12" t="s">
        <v>31</v>
      </c>
      <c r="F4170" s="14">
        <v>1</v>
      </c>
      <c r="G4170" s="14" t="s">
        <v>59</v>
      </c>
      <c r="H4170" s="10">
        <v>2</v>
      </c>
      <c r="I4170" s="13" t="s">
        <v>38</v>
      </c>
      <c r="J4170" s="12" t="s">
        <v>393</v>
      </c>
      <c r="K4170" s="11" t="str">
        <f>VLOOKUP(Table7[[#This Row],[CID]],ALY,2,FALSE)</f>
        <v>SVA</v>
      </c>
    </row>
    <row r="4171" spans="1:11" x14ac:dyDescent="0.2">
      <c r="A4171" s="8" t="str">
        <f>Table7[[#This Row],[Test No.]]&amp;Table7[[#This Row],[Section]]&amp;Table7[[#This Row],[Q. No.]]</f>
        <v>R8E45</v>
      </c>
      <c r="B4171" s="8"/>
      <c r="C4171" s="15" t="s">
        <v>321</v>
      </c>
      <c r="D4171" s="6">
        <v>45</v>
      </c>
      <c r="E4171" s="12" t="s">
        <v>31</v>
      </c>
      <c r="F4171" s="14">
        <v>2</v>
      </c>
      <c r="G4171" s="13" t="s">
        <v>57</v>
      </c>
      <c r="H4171" s="10">
        <v>4</v>
      </c>
      <c r="I4171" s="13" t="s">
        <v>40</v>
      </c>
      <c r="J4171" s="12" t="s">
        <v>514</v>
      </c>
      <c r="K4171" s="11" t="str">
        <f>VLOOKUP(Table7[[#This Row],[CID]],ALY,2,FALSE)</f>
        <v>Relation to Paragraph/Essay</v>
      </c>
    </row>
    <row r="4172" spans="1:11" x14ac:dyDescent="0.2">
      <c r="A4172" s="8" t="str">
        <f>Table7[[#This Row],[Test No.]]&amp;Table7[[#This Row],[Section]]&amp;Table7[[#This Row],[Q. No.]]</f>
        <v>R8E46</v>
      </c>
      <c r="B4172" s="8"/>
      <c r="C4172" s="15" t="s">
        <v>321</v>
      </c>
      <c r="D4172" s="6">
        <v>46</v>
      </c>
      <c r="E4172" s="12" t="s">
        <v>31</v>
      </c>
      <c r="F4172" s="14">
        <v>1</v>
      </c>
      <c r="G4172" s="14" t="s">
        <v>59</v>
      </c>
      <c r="H4172" s="10">
        <v>3</v>
      </c>
      <c r="I4172" s="13" t="s">
        <v>39</v>
      </c>
      <c r="J4172" s="12" t="s">
        <v>400</v>
      </c>
      <c r="K4172" s="11" t="str">
        <f>VLOOKUP(Table7[[#This Row],[CID]],ALY,2,FALSE)</f>
        <v>Run-On Sentence</v>
      </c>
    </row>
    <row r="4173" spans="1:11" x14ac:dyDescent="0.2">
      <c r="A4173" s="8" t="str">
        <f>Table7[[#This Row],[Test No.]]&amp;Table7[[#This Row],[Section]]&amp;Table7[[#This Row],[Q. No.]]</f>
        <v>R8E47</v>
      </c>
      <c r="B4173" s="8"/>
      <c r="C4173" s="15" t="s">
        <v>321</v>
      </c>
      <c r="D4173" s="6">
        <v>47</v>
      </c>
      <c r="E4173" s="12" t="s">
        <v>31</v>
      </c>
      <c r="F4173" s="14">
        <v>2</v>
      </c>
      <c r="G4173" s="13" t="s">
        <v>57</v>
      </c>
      <c r="H4173" s="10">
        <v>6</v>
      </c>
      <c r="I4173" s="13" t="s">
        <v>42</v>
      </c>
      <c r="J4173" s="12" t="s">
        <v>523</v>
      </c>
      <c r="K4173" s="11" t="str">
        <f>VLOOKUP(Table7[[#This Row],[CID]],ALY,2,FALSE)</f>
        <v>Avoiding Ambiguity &amp; Redundancy</v>
      </c>
    </row>
    <row r="4174" spans="1:11" x14ac:dyDescent="0.2">
      <c r="A4174" s="8" t="str">
        <f>Table7[[#This Row],[Test No.]]&amp;Table7[[#This Row],[Section]]&amp;Table7[[#This Row],[Q. No.]]</f>
        <v>R8E48</v>
      </c>
      <c r="B4174" s="8"/>
      <c r="C4174" s="15" t="s">
        <v>321</v>
      </c>
      <c r="D4174" s="6">
        <v>48</v>
      </c>
      <c r="E4174" s="12" t="s">
        <v>31</v>
      </c>
      <c r="F4174" s="14">
        <v>1</v>
      </c>
      <c r="G4174" s="14" t="s">
        <v>59</v>
      </c>
      <c r="H4174" s="10">
        <v>2</v>
      </c>
      <c r="I4174" s="13" t="s">
        <v>38</v>
      </c>
      <c r="J4174" s="12" t="s">
        <v>395</v>
      </c>
      <c r="K4174" s="11" t="str">
        <f>VLOOKUP(Table7[[#This Row],[CID]],ALY,2,FALSE)</f>
        <v>Verb Forms/Tense Agreement</v>
      </c>
    </row>
    <row r="4175" spans="1:11" x14ac:dyDescent="0.2">
      <c r="A4175" s="8" t="str">
        <f>Table7[[#This Row],[Test No.]]&amp;Table7[[#This Row],[Section]]&amp;Table7[[#This Row],[Q. No.]]</f>
        <v>R8E49</v>
      </c>
      <c r="B4175" s="8"/>
      <c r="C4175" s="15" t="s">
        <v>321</v>
      </c>
      <c r="D4175" s="6">
        <v>49</v>
      </c>
      <c r="E4175" s="12" t="s">
        <v>31</v>
      </c>
      <c r="F4175" s="14">
        <v>2</v>
      </c>
      <c r="G4175" s="13" t="s">
        <v>57</v>
      </c>
      <c r="H4175" s="10">
        <v>6</v>
      </c>
      <c r="I4175" s="13" t="s">
        <v>42</v>
      </c>
      <c r="J4175" s="12" t="s">
        <v>523</v>
      </c>
      <c r="K4175" s="11" t="str">
        <f>VLOOKUP(Table7[[#This Row],[CID]],ALY,2,FALSE)</f>
        <v>Avoiding Ambiguity &amp; Redundancy</v>
      </c>
    </row>
    <row r="4176" spans="1:11" x14ac:dyDescent="0.2">
      <c r="A4176" s="8" t="str">
        <f>Table7[[#This Row],[Test No.]]&amp;Table7[[#This Row],[Section]]&amp;Table7[[#This Row],[Q. No.]]</f>
        <v>R8E50</v>
      </c>
      <c r="B4176" s="8"/>
      <c r="C4176" s="15" t="s">
        <v>321</v>
      </c>
      <c r="D4176" s="6">
        <v>50</v>
      </c>
      <c r="E4176" s="12" t="s">
        <v>31</v>
      </c>
      <c r="F4176" s="14">
        <v>2</v>
      </c>
      <c r="G4176" s="13" t="s">
        <v>57</v>
      </c>
      <c r="H4176" s="10">
        <v>6</v>
      </c>
      <c r="I4176" s="13" t="s">
        <v>42</v>
      </c>
      <c r="J4176" s="12" t="s">
        <v>523</v>
      </c>
      <c r="K4176" s="11" t="str">
        <f>VLOOKUP(Table7[[#This Row],[CID]],ALY,2,FALSE)</f>
        <v>Avoiding Ambiguity &amp; Redundancy</v>
      </c>
    </row>
    <row r="4177" spans="1:11" x14ac:dyDescent="0.2">
      <c r="A4177" s="8" t="str">
        <f>Table7[[#This Row],[Test No.]]&amp;Table7[[#This Row],[Section]]&amp;Table7[[#This Row],[Q. No.]]</f>
        <v>R8E51</v>
      </c>
      <c r="B4177" s="8"/>
      <c r="C4177" s="15" t="s">
        <v>321</v>
      </c>
      <c r="D4177" s="6">
        <v>51</v>
      </c>
      <c r="E4177" s="12" t="s">
        <v>31</v>
      </c>
      <c r="F4177" s="14">
        <v>1</v>
      </c>
      <c r="G4177" s="14" t="s">
        <v>59</v>
      </c>
      <c r="H4177" s="10">
        <v>2</v>
      </c>
      <c r="I4177" s="13" t="s">
        <v>38</v>
      </c>
      <c r="J4177" s="12" t="s">
        <v>398</v>
      </c>
      <c r="K4177" s="11" t="str">
        <f>VLOOKUP(Table7[[#This Row],[CID]],ALY,2,FALSE)</f>
        <v>Idioms</v>
      </c>
    </row>
    <row r="4178" spans="1:11" x14ac:dyDescent="0.2">
      <c r="A4178" s="8" t="str">
        <f>Table7[[#This Row],[Test No.]]&amp;Table7[[#This Row],[Section]]&amp;Table7[[#This Row],[Q. No.]]</f>
        <v>R8E52</v>
      </c>
      <c r="B4178" s="8"/>
      <c r="C4178" s="15" t="s">
        <v>321</v>
      </c>
      <c r="D4178" s="6">
        <v>52</v>
      </c>
      <c r="E4178" s="12" t="s">
        <v>31</v>
      </c>
      <c r="F4178" s="14">
        <v>1</v>
      </c>
      <c r="G4178" s="14" t="s">
        <v>59</v>
      </c>
      <c r="H4178" s="10">
        <v>3</v>
      </c>
      <c r="I4178" s="13" t="s">
        <v>39</v>
      </c>
      <c r="J4178" s="12" t="s">
        <v>402</v>
      </c>
      <c r="K4178" s="11" t="str">
        <f>VLOOKUP(Table7[[#This Row],[CID]],ALY,2,FALSE)</f>
        <v>Faulty Modifier</v>
      </c>
    </row>
    <row r="4179" spans="1:11" x14ac:dyDescent="0.2">
      <c r="A4179" s="8" t="str">
        <f>Table7[[#This Row],[Test No.]]&amp;Table7[[#This Row],[Section]]&amp;Table7[[#This Row],[Q. No.]]</f>
        <v>R8E53</v>
      </c>
      <c r="B4179" s="8"/>
      <c r="C4179" s="15" t="s">
        <v>321</v>
      </c>
      <c r="D4179" s="6">
        <v>53</v>
      </c>
      <c r="E4179" s="12" t="s">
        <v>31</v>
      </c>
      <c r="F4179" s="14">
        <v>2</v>
      </c>
      <c r="G4179" s="13" t="s">
        <v>57</v>
      </c>
      <c r="H4179" s="10">
        <v>6</v>
      </c>
      <c r="I4179" s="13" t="s">
        <v>42</v>
      </c>
      <c r="J4179" s="12" t="s">
        <v>522</v>
      </c>
      <c r="K4179" s="11" t="str">
        <f>VLOOKUP(Table7[[#This Row],[CID]],ALY,2,FALSE)</f>
        <v>Effectiveness</v>
      </c>
    </row>
    <row r="4180" spans="1:11" x14ac:dyDescent="0.2">
      <c r="A4180" s="8" t="str">
        <f>Table7[[#This Row],[Test No.]]&amp;Table7[[#This Row],[Section]]&amp;Table7[[#This Row],[Q. No.]]</f>
        <v>R8E54</v>
      </c>
      <c r="B4180" s="8"/>
      <c r="C4180" s="15" t="s">
        <v>321</v>
      </c>
      <c r="D4180" s="6">
        <v>54</v>
      </c>
      <c r="E4180" s="12" t="s">
        <v>31</v>
      </c>
      <c r="F4180" s="14">
        <v>2</v>
      </c>
      <c r="G4180" s="13" t="s">
        <v>57</v>
      </c>
      <c r="H4180" s="10">
        <v>4</v>
      </c>
      <c r="I4180" s="13" t="s">
        <v>40</v>
      </c>
      <c r="J4180" s="12" t="s">
        <v>516</v>
      </c>
      <c r="K4180" s="11" t="str">
        <f>VLOOKUP(Table7[[#This Row],[CID]],ALY,2,FALSE)</f>
        <v>Transitions &amp; Topic Sentences</v>
      </c>
    </row>
    <row r="4181" spans="1:11" x14ac:dyDescent="0.2">
      <c r="A4181" s="8" t="str">
        <f>Table7[[#This Row],[Test No.]]&amp;Table7[[#This Row],[Section]]&amp;Table7[[#This Row],[Q. No.]]</f>
        <v>R8E55</v>
      </c>
      <c r="B4181" s="8"/>
      <c r="C4181" s="15" t="s">
        <v>321</v>
      </c>
      <c r="D4181" s="6">
        <v>55</v>
      </c>
      <c r="E4181" s="12" t="s">
        <v>31</v>
      </c>
      <c r="F4181" s="14">
        <v>1</v>
      </c>
      <c r="G4181" s="14" t="s">
        <v>59</v>
      </c>
      <c r="H4181" s="10">
        <v>2</v>
      </c>
      <c r="I4181" s="13" t="s">
        <v>38</v>
      </c>
      <c r="J4181" s="12" t="s">
        <v>398</v>
      </c>
      <c r="K4181" s="11" t="str">
        <f>VLOOKUP(Table7[[#This Row],[CID]],ALY,2,FALSE)</f>
        <v>Idioms</v>
      </c>
    </row>
    <row r="4182" spans="1:11" x14ac:dyDescent="0.2">
      <c r="A4182" s="8" t="str">
        <f>Table7[[#This Row],[Test No.]]&amp;Table7[[#This Row],[Section]]&amp;Table7[[#This Row],[Q. No.]]</f>
        <v>R8E56</v>
      </c>
      <c r="B4182" s="8"/>
      <c r="C4182" s="15" t="s">
        <v>321</v>
      </c>
      <c r="D4182" s="6">
        <v>56</v>
      </c>
      <c r="E4182" s="12" t="s">
        <v>31</v>
      </c>
      <c r="F4182" s="14">
        <v>1</v>
      </c>
      <c r="G4182" s="14" t="s">
        <v>59</v>
      </c>
      <c r="H4182" s="14">
        <v>1</v>
      </c>
      <c r="I4182" s="14" t="s">
        <v>37</v>
      </c>
      <c r="J4182" s="12" t="s">
        <v>387</v>
      </c>
      <c r="K4182" s="11" t="str">
        <f>VLOOKUP(Table7[[#This Row],[CID]],ALY,2,FALSE)</f>
        <v>Commas</v>
      </c>
    </row>
    <row r="4183" spans="1:11" x14ac:dyDescent="0.2">
      <c r="A4183" s="8" t="str">
        <f>Table7[[#This Row],[Test No.]]&amp;Table7[[#This Row],[Section]]&amp;Table7[[#This Row],[Q. No.]]</f>
        <v>R8E57</v>
      </c>
      <c r="B4183" s="8"/>
      <c r="C4183" s="15" t="s">
        <v>321</v>
      </c>
      <c r="D4183" s="6">
        <v>57</v>
      </c>
      <c r="E4183" s="12" t="s">
        <v>31</v>
      </c>
      <c r="F4183" s="14">
        <v>1</v>
      </c>
      <c r="G4183" s="14" t="s">
        <v>59</v>
      </c>
      <c r="H4183" s="10">
        <v>2</v>
      </c>
      <c r="I4183" s="13" t="s">
        <v>38</v>
      </c>
      <c r="J4183" s="12" t="s">
        <v>394</v>
      </c>
      <c r="K4183" s="11" t="str">
        <f>VLOOKUP(Table7[[#This Row],[CID]],ALY,2,FALSE)</f>
        <v>Pronouns</v>
      </c>
    </row>
    <row r="4184" spans="1:11" x14ac:dyDescent="0.2">
      <c r="A4184" s="8" t="str">
        <f>Table7[[#This Row],[Test No.]]&amp;Table7[[#This Row],[Section]]&amp;Table7[[#This Row],[Q. No.]]</f>
        <v>R8E58</v>
      </c>
      <c r="B4184" s="8"/>
      <c r="C4184" s="15" t="s">
        <v>321</v>
      </c>
      <c r="D4184" s="6">
        <v>58</v>
      </c>
      <c r="E4184" s="12" t="s">
        <v>31</v>
      </c>
      <c r="F4184" s="14">
        <v>1</v>
      </c>
      <c r="G4184" s="14" t="s">
        <v>59</v>
      </c>
      <c r="H4184" s="14">
        <v>1</v>
      </c>
      <c r="I4184" s="14" t="s">
        <v>37</v>
      </c>
      <c r="J4184" s="12" t="s">
        <v>387</v>
      </c>
      <c r="K4184" s="11" t="str">
        <f>VLOOKUP(Table7[[#This Row],[CID]],ALY,2,FALSE)</f>
        <v>Commas</v>
      </c>
    </row>
    <row r="4185" spans="1:11" x14ac:dyDescent="0.2">
      <c r="A4185" s="8" t="str">
        <f>Table7[[#This Row],[Test No.]]&amp;Table7[[#This Row],[Section]]&amp;Table7[[#This Row],[Q. No.]]</f>
        <v>R8E59</v>
      </c>
      <c r="B4185" s="8"/>
      <c r="C4185" s="15" t="s">
        <v>321</v>
      </c>
      <c r="D4185" s="6">
        <v>59</v>
      </c>
      <c r="E4185" s="12" t="s">
        <v>31</v>
      </c>
      <c r="F4185" s="14">
        <v>1</v>
      </c>
      <c r="G4185" s="14" t="s">
        <v>59</v>
      </c>
      <c r="H4185" s="14">
        <v>1</v>
      </c>
      <c r="I4185" s="14" t="s">
        <v>37</v>
      </c>
      <c r="J4185" s="12" t="s">
        <v>388</v>
      </c>
      <c r="K4185" s="11" t="str">
        <f>VLOOKUP(Table7[[#This Row],[CID]],ALY,2,FALSE)</f>
        <v>Apostrophes</v>
      </c>
    </row>
    <row r="4186" spans="1:11" x14ac:dyDescent="0.2">
      <c r="A4186" s="8" t="str">
        <f>Table7[[#This Row],[Test No.]]&amp;Table7[[#This Row],[Section]]&amp;Table7[[#This Row],[Q. No.]]</f>
        <v>R8E60</v>
      </c>
      <c r="B4186" s="8"/>
      <c r="C4186" s="15" t="s">
        <v>321</v>
      </c>
      <c r="D4186" s="6">
        <v>60</v>
      </c>
      <c r="E4186" s="12" t="s">
        <v>31</v>
      </c>
      <c r="F4186" s="14">
        <v>2</v>
      </c>
      <c r="G4186" s="13" t="s">
        <v>57</v>
      </c>
      <c r="H4186" s="10">
        <v>5</v>
      </c>
      <c r="I4186" s="13" t="s">
        <v>41</v>
      </c>
      <c r="J4186" s="12" t="s">
        <v>520</v>
      </c>
      <c r="K4186" s="11" t="str">
        <f>VLOOKUP(Table7[[#This Row],[CID]],ALY,2,FALSE)</f>
        <v>Reorganization</v>
      </c>
    </row>
    <row r="4187" spans="1:11" x14ac:dyDescent="0.2">
      <c r="A4187" s="8" t="str">
        <f>Table7[[#This Row],[Test No.]]&amp;Table7[[#This Row],[Section]]&amp;Table7[[#This Row],[Q. No.]]</f>
        <v>R8E61</v>
      </c>
      <c r="B4187" s="8"/>
      <c r="C4187" s="15" t="s">
        <v>321</v>
      </c>
      <c r="D4187" s="6">
        <v>61</v>
      </c>
      <c r="E4187" s="12" t="s">
        <v>31</v>
      </c>
      <c r="F4187" s="14">
        <v>1</v>
      </c>
      <c r="G4187" s="14" t="s">
        <v>59</v>
      </c>
      <c r="H4187" s="10">
        <v>3</v>
      </c>
      <c r="I4187" s="13" t="s">
        <v>39</v>
      </c>
      <c r="J4187" s="12" t="s">
        <v>401</v>
      </c>
      <c r="K4187" s="11" t="str">
        <f>VLOOKUP(Table7[[#This Row],[CID]],ALY,2,FALSE)</f>
        <v>Parallel Construction</v>
      </c>
    </row>
    <row r="4188" spans="1:11" x14ac:dyDescent="0.2">
      <c r="A4188" s="8" t="str">
        <f>Table7[[#This Row],[Test No.]]&amp;Table7[[#This Row],[Section]]&amp;Table7[[#This Row],[Q. No.]]</f>
        <v>R8E62</v>
      </c>
      <c r="B4188" s="8"/>
      <c r="C4188" s="15" t="s">
        <v>321</v>
      </c>
      <c r="D4188" s="6">
        <v>62</v>
      </c>
      <c r="E4188" s="12" t="s">
        <v>31</v>
      </c>
      <c r="F4188" s="14">
        <v>1</v>
      </c>
      <c r="G4188" s="14" t="s">
        <v>59</v>
      </c>
      <c r="H4188" s="10">
        <v>2</v>
      </c>
      <c r="I4188" s="13" t="s">
        <v>38</v>
      </c>
      <c r="J4188" s="12" t="s">
        <v>394</v>
      </c>
      <c r="K4188" s="11" t="str">
        <f>VLOOKUP(Table7[[#This Row],[CID]],ALY,2,FALSE)</f>
        <v>Pronouns</v>
      </c>
    </row>
    <row r="4189" spans="1:11" x14ac:dyDescent="0.2">
      <c r="A4189" s="8" t="str">
        <f>Table7[[#This Row],[Test No.]]&amp;Table7[[#This Row],[Section]]&amp;Table7[[#This Row],[Q. No.]]</f>
        <v>R8E63</v>
      </c>
      <c r="B4189" s="8"/>
      <c r="C4189" s="15" t="s">
        <v>321</v>
      </c>
      <c r="D4189" s="6">
        <v>63</v>
      </c>
      <c r="E4189" s="12" t="s">
        <v>31</v>
      </c>
      <c r="F4189" s="14">
        <v>1</v>
      </c>
      <c r="G4189" s="14" t="s">
        <v>59</v>
      </c>
      <c r="H4189" s="14">
        <v>1</v>
      </c>
      <c r="I4189" s="14" t="s">
        <v>37</v>
      </c>
      <c r="J4189" s="12" t="s">
        <v>387</v>
      </c>
      <c r="K4189" s="11" t="str">
        <f>VLOOKUP(Table7[[#This Row],[CID]],ALY,2,FALSE)</f>
        <v>Commas</v>
      </c>
    </row>
    <row r="4190" spans="1:11" x14ac:dyDescent="0.2">
      <c r="A4190" s="8" t="str">
        <f>Table7[[#This Row],[Test No.]]&amp;Table7[[#This Row],[Section]]&amp;Table7[[#This Row],[Q. No.]]</f>
        <v>R8E64</v>
      </c>
      <c r="B4190" s="8"/>
      <c r="C4190" s="15" t="s">
        <v>321</v>
      </c>
      <c r="D4190" s="6">
        <v>64</v>
      </c>
      <c r="E4190" s="12" t="s">
        <v>31</v>
      </c>
      <c r="F4190" s="14">
        <v>1</v>
      </c>
      <c r="G4190" s="14" t="s">
        <v>59</v>
      </c>
      <c r="H4190" s="10">
        <v>3</v>
      </c>
      <c r="I4190" s="13" t="s">
        <v>39</v>
      </c>
      <c r="J4190" s="12" t="s">
        <v>402</v>
      </c>
      <c r="K4190" s="11" t="str">
        <f>VLOOKUP(Table7[[#This Row],[CID]],ALY,2,FALSE)</f>
        <v>Faulty Modifier</v>
      </c>
    </row>
    <row r="4191" spans="1:11" x14ac:dyDescent="0.2">
      <c r="A4191" s="8" t="str">
        <f>Table7[[#This Row],[Test No.]]&amp;Table7[[#This Row],[Section]]&amp;Table7[[#This Row],[Q. No.]]</f>
        <v>R8E65</v>
      </c>
      <c r="B4191" s="8"/>
      <c r="C4191" s="15" t="s">
        <v>321</v>
      </c>
      <c r="D4191" s="6">
        <v>65</v>
      </c>
      <c r="E4191" s="12" t="s">
        <v>31</v>
      </c>
      <c r="F4191" s="14">
        <v>2</v>
      </c>
      <c r="G4191" s="13" t="s">
        <v>57</v>
      </c>
      <c r="H4191" s="10">
        <v>6</v>
      </c>
      <c r="I4191" s="13" t="s">
        <v>42</v>
      </c>
      <c r="J4191" s="12" t="s">
        <v>523</v>
      </c>
      <c r="K4191" s="11" t="str">
        <f>VLOOKUP(Table7[[#This Row],[CID]],ALY,2,FALSE)</f>
        <v>Avoiding Ambiguity &amp; Redundancy</v>
      </c>
    </row>
    <row r="4192" spans="1:11" x14ac:dyDescent="0.2">
      <c r="A4192" s="8" t="str">
        <f>Table7[[#This Row],[Test No.]]&amp;Table7[[#This Row],[Section]]&amp;Table7[[#This Row],[Q. No.]]</f>
        <v>R8E66</v>
      </c>
      <c r="B4192" s="8"/>
      <c r="C4192" s="15" t="s">
        <v>321</v>
      </c>
      <c r="D4192" s="6">
        <v>66</v>
      </c>
      <c r="E4192" s="12" t="s">
        <v>31</v>
      </c>
      <c r="F4192" s="14">
        <v>2</v>
      </c>
      <c r="G4192" s="13" t="s">
        <v>57</v>
      </c>
      <c r="H4192" s="10">
        <v>4</v>
      </c>
      <c r="I4192" s="13" t="s">
        <v>40</v>
      </c>
      <c r="J4192" s="12" t="s">
        <v>516</v>
      </c>
      <c r="K4192" s="11" t="str">
        <f>VLOOKUP(Table7[[#This Row],[CID]],ALY,2,FALSE)</f>
        <v>Transitions &amp; Topic Sentences</v>
      </c>
    </row>
    <row r="4193" spans="1:11" x14ac:dyDescent="0.2">
      <c r="A4193" s="8" t="str">
        <f>Table7[[#This Row],[Test No.]]&amp;Table7[[#This Row],[Section]]&amp;Table7[[#This Row],[Q. No.]]</f>
        <v>R8E67</v>
      </c>
      <c r="B4193" s="8"/>
      <c r="C4193" s="15" t="s">
        <v>321</v>
      </c>
      <c r="D4193" s="6">
        <v>67</v>
      </c>
      <c r="E4193" s="12" t="s">
        <v>31</v>
      </c>
      <c r="F4193" s="14">
        <v>2</v>
      </c>
      <c r="G4193" s="13" t="s">
        <v>57</v>
      </c>
      <c r="H4193" s="10">
        <v>5</v>
      </c>
      <c r="I4193" s="13" t="s">
        <v>41</v>
      </c>
      <c r="J4193" s="12" t="s">
        <v>518</v>
      </c>
      <c r="K4193" s="11" t="str">
        <f>VLOOKUP(Table7[[#This Row],[CID]],ALY,2,FALSE)</f>
        <v>Unity &amp; Coherence</v>
      </c>
    </row>
    <row r="4194" spans="1:11" x14ac:dyDescent="0.2">
      <c r="A4194" s="8" t="str">
        <f>Table7[[#This Row],[Test No.]]&amp;Table7[[#This Row],[Section]]&amp;Table7[[#This Row],[Q. No.]]</f>
        <v>R8E68</v>
      </c>
      <c r="B4194" s="8"/>
      <c r="C4194" s="15" t="s">
        <v>321</v>
      </c>
      <c r="D4194" s="6">
        <v>68</v>
      </c>
      <c r="E4194" s="12" t="s">
        <v>31</v>
      </c>
      <c r="F4194" s="14">
        <v>2</v>
      </c>
      <c r="G4194" s="13" t="s">
        <v>57</v>
      </c>
      <c r="H4194" s="10">
        <v>6</v>
      </c>
      <c r="I4194" s="13" t="s">
        <v>42</v>
      </c>
      <c r="J4194" s="12" t="s">
        <v>521</v>
      </c>
      <c r="K4194" s="11" t="str">
        <f>VLOOKUP(Table7[[#This Row],[CID]],ALY,2,FALSE)</f>
        <v>Word Choice</v>
      </c>
    </row>
    <row r="4195" spans="1:11" x14ac:dyDescent="0.2">
      <c r="A4195" s="8" t="str">
        <f>Table7[[#This Row],[Test No.]]&amp;Table7[[#This Row],[Section]]&amp;Table7[[#This Row],[Q. No.]]</f>
        <v>R8E69</v>
      </c>
      <c r="B4195" s="8"/>
      <c r="C4195" s="15" t="s">
        <v>321</v>
      </c>
      <c r="D4195" s="6">
        <v>69</v>
      </c>
      <c r="E4195" s="12" t="s">
        <v>31</v>
      </c>
      <c r="F4195" s="14">
        <v>1</v>
      </c>
      <c r="G4195" s="14" t="s">
        <v>59</v>
      </c>
      <c r="H4195" s="10">
        <v>2</v>
      </c>
      <c r="I4195" s="13" t="s">
        <v>38</v>
      </c>
      <c r="J4195" s="12" t="s">
        <v>397</v>
      </c>
      <c r="K4195" s="11" t="str">
        <f>VLOOKUP(Table7[[#This Row],[CID]],ALY,2,FALSE)</f>
        <v>Word Choice</v>
      </c>
    </row>
    <row r="4196" spans="1:11" x14ac:dyDescent="0.2">
      <c r="A4196" s="8" t="str">
        <f>Table7[[#This Row],[Test No.]]&amp;Table7[[#This Row],[Section]]&amp;Table7[[#This Row],[Q. No.]]</f>
        <v>R8E70</v>
      </c>
      <c r="B4196" s="8"/>
      <c r="C4196" s="15" t="s">
        <v>321</v>
      </c>
      <c r="D4196" s="6">
        <v>70</v>
      </c>
      <c r="E4196" s="12" t="s">
        <v>31</v>
      </c>
      <c r="F4196" s="14">
        <v>1</v>
      </c>
      <c r="G4196" s="14" t="s">
        <v>59</v>
      </c>
      <c r="H4196" s="10">
        <v>2</v>
      </c>
      <c r="I4196" s="13" t="s">
        <v>38</v>
      </c>
      <c r="J4196" s="12" t="s">
        <v>397</v>
      </c>
      <c r="K4196" s="11" t="str">
        <f>VLOOKUP(Table7[[#This Row],[CID]],ALY,2,FALSE)</f>
        <v>Word Choice</v>
      </c>
    </row>
    <row r="4197" spans="1:11" x14ac:dyDescent="0.2">
      <c r="A4197" s="8" t="str">
        <f>Table7[[#This Row],[Test No.]]&amp;Table7[[#This Row],[Section]]&amp;Table7[[#This Row],[Q. No.]]</f>
        <v>R8E71</v>
      </c>
      <c r="B4197" s="8"/>
      <c r="C4197" s="15" t="s">
        <v>321</v>
      </c>
      <c r="D4197" s="6">
        <v>71</v>
      </c>
      <c r="E4197" s="12" t="s">
        <v>31</v>
      </c>
      <c r="F4197" s="14">
        <v>1</v>
      </c>
      <c r="G4197" s="14" t="s">
        <v>59</v>
      </c>
      <c r="H4197" s="14">
        <v>1</v>
      </c>
      <c r="I4197" s="14" t="s">
        <v>37</v>
      </c>
      <c r="J4197" s="12" t="s">
        <v>388</v>
      </c>
      <c r="K4197" s="11" t="str">
        <f>VLOOKUP(Table7[[#This Row],[CID]],ALY,2,FALSE)</f>
        <v>Apostrophes</v>
      </c>
    </row>
    <row r="4198" spans="1:11" x14ac:dyDescent="0.2">
      <c r="A4198" s="8" t="str">
        <f>Table7[[#This Row],[Test No.]]&amp;Table7[[#This Row],[Section]]&amp;Table7[[#This Row],[Q. No.]]</f>
        <v>R8E72</v>
      </c>
      <c r="B4198" s="8"/>
      <c r="C4198" s="15" t="s">
        <v>321</v>
      </c>
      <c r="D4198" s="6">
        <v>72</v>
      </c>
      <c r="E4198" s="12" t="s">
        <v>31</v>
      </c>
      <c r="F4198" s="14">
        <v>2</v>
      </c>
      <c r="G4198" s="13" t="s">
        <v>57</v>
      </c>
      <c r="H4198" s="10">
        <v>5</v>
      </c>
      <c r="I4198" s="13" t="s">
        <v>41</v>
      </c>
      <c r="J4198" s="12" t="s">
        <v>520</v>
      </c>
      <c r="K4198" s="11" t="str">
        <f>VLOOKUP(Table7[[#This Row],[CID]],ALY,2,FALSE)</f>
        <v>Reorganization</v>
      </c>
    </row>
    <row r="4199" spans="1:11" x14ac:dyDescent="0.2">
      <c r="A4199" s="8" t="str">
        <f>Table7[[#This Row],[Test No.]]&amp;Table7[[#This Row],[Section]]&amp;Table7[[#This Row],[Q. No.]]</f>
        <v>R8E73</v>
      </c>
      <c r="B4199" s="8"/>
      <c r="C4199" s="15" t="s">
        <v>321</v>
      </c>
      <c r="D4199" s="6">
        <v>73</v>
      </c>
      <c r="E4199" s="12" t="s">
        <v>31</v>
      </c>
      <c r="F4199" s="14">
        <v>2</v>
      </c>
      <c r="G4199" s="13" t="s">
        <v>57</v>
      </c>
      <c r="H4199" s="10">
        <v>4</v>
      </c>
      <c r="I4199" s="13" t="s">
        <v>40</v>
      </c>
      <c r="J4199" s="12" t="s">
        <v>516</v>
      </c>
      <c r="K4199" s="11" t="str">
        <f>VLOOKUP(Table7[[#This Row],[CID]],ALY,2,FALSE)</f>
        <v>Transitions &amp; Topic Sentences</v>
      </c>
    </row>
    <row r="4200" spans="1:11" x14ac:dyDescent="0.2">
      <c r="A4200" s="8" t="str">
        <f>Table7[[#This Row],[Test No.]]&amp;Table7[[#This Row],[Section]]&amp;Table7[[#This Row],[Q. No.]]</f>
        <v>R8E74</v>
      </c>
      <c r="B4200" s="8"/>
      <c r="C4200" s="15" t="s">
        <v>321</v>
      </c>
      <c r="D4200" s="6">
        <v>74</v>
      </c>
      <c r="E4200" s="12" t="s">
        <v>31</v>
      </c>
      <c r="F4200" s="14">
        <v>1</v>
      </c>
      <c r="G4200" s="14" t="s">
        <v>59</v>
      </c>
      <c r="H4200" s="14">
        <v>1</v>
      </c>
      <c r="I4200" s="14" t="s">
        <v>37</v>
      </c>
      <c r="J4200" s="12" t="s">
        <v>387</v>
      </c>
      <c r="K4200" s="11" t="str">
        <f>VLOOKUP(Table7[[#This Row],[CID]],ALY,2,FALSE)</f>
        <v>Commas</v>
      </c>
    </row>
    <row r="4201" spans="1:11" x14ac:dyDescent="0.2">
      <c r="A4201" s="8" t="str">
        <f>Table7[[#This Row],[Test No.]]&amp;Table7[[#This Row],[Section]]&amp;Table7[[#This Row],[Q. No.]]</f>
        <v>R8E75</v>
      </c>
      <c r="B4201" s="8"/>
      <c r="C4201" s="15" t="s">
        <v>321</v>
      </c>
      <c r="D4201" s="6">
        <v>75</v>
      </c>
      <c r="E4201" s="12" t="s">
        <v>31</v>
      </c>
      <c r="F4201" s="14">
        <v>2</v>
      </c>
      <c r="G4201" s="13" t="s">
        <v>57</v>
      </c>
      <c r="H4201" s="10">
        <v>4</v>
      </c>
      <c r="I4201" s="13" t="s">
        <v>40</v>
      </c>
      <c r="J4201" s="12" t="s">
        <v>514</v>
      </c>
      <c r="K4201" s="11" t="str">
        <f>VLOOKUP(Table7[[#This Row],[CID]],ALY,2,FALSE)</f>
        <v>Relation to Paragraph/Essay</v>
      </c>
    </row>
    <row r="4202" spans="1:11" x14ac:dyDescent="0.2">
      <c r="A4202" s="8" t="str">
        <f>Table7[[#This Row],[Test No.]]&amp;Table7[[#This Row],[Section]]&amp;Table7[[#This Row],[Q. No.]]</f>
        <v>R9E1</v>
      </c>
      <c r="B4202" s="8"/>
      <c r="C4202" s="15" t="s">
        <v>322</v>
      </c>
      <c r="D4202" s="6">
        <v>1</v>
      </c>
      <c r="E4202" s="12" t="s">
        <v>31</v>
      </c>
      <c r="F4202" s="14">
        <v>1</v>
      </c>
      <c r="G4202" s="14" t="s">
        <v>59</v>
      </c>
      <c r="H4202" s="10">
        <v>3</v>
      </c>
      <c r="I4202" s="13" t="s">
        <v>39</v>
      </c>
      <c r="J4202" s="12" t="s">
        <v>400</v>
      </c>
      <c r="K4202" s="11" t="str">
        <f>VLOOKUP(Table7[[#This Row],[CID]],ALY,2,FALSE)</f>
        <v>Run-On Sentence</v>
      </c>
    </row>
    <row r="4203" spans="1:11" x14ac:dyDescent="0.2">
      <c r="A4203" s="8" t="str">
        <f>Table7[[#This Row],[Test No.]]&amp;Table7[[#This Row],[Section]]&amp;Table7[[#This Row],[Q. No.]]</f>
        <v>R9E2</v>
      </c>
      <c r="B4203" s="8"/>
      <c r="C4203" s="15" t="s">
        <v>322</v>
      </c>
      <c r="D4203" s="6">
        <v>2</v>
      </c>
      <c r="E4203" s="12" t="s">
        <v>31</v>
      </c>
      <c r="F4203" s="14">
        <v>2</v>
      </c>
      <c r="G4203" s="13" t="s">
        <v>57</v>
      </c>
      <c r="H4203" s="10">
        <v>4</v>
      </c>
      <c r="I4203" s="13" t="s">
        <v>40</v>
      </c>
      <c r="J4203" s="12" t="s">
        <v>512</v>
      </c>
      <c r="K4203" s="11" t="str">
        <f>VLOOKUP(Table7[[#This Row],[CID]],ALY,2,FALSE)</f>
        <v>Additional Detail &amp; Evidence</v>
      </c>
    </row>
    <row r="4204" spans="1:11" x14ac:dyDescent="0.2">
      <c r="A4204" s="8" t="str">
        <f>Table7[[#This Row],[Test No.]]&amp;Table7[[#This Row],[Section]]&amp;Table7[[#This Row],[Q. No.]]</f>
        <v>R9E3</v>
      </c>
      <c r="B4204" s="8"/>
      <c r="C4204" s="15" t="s">
        <v>322</v>
      </c>
      <c r="D4204" s="6">
        <v>3</v>
      </c>
      <c r="E4204" s="12" t="s">
        <v>31</v>
      </c>
      <c r="F4204" s="14">
        <v>1</v>
      </c>
      <c r="G4204" s="14" t="s">
        <v>59</v>
      </c>
      <c r="H4204" s="14">
        <v>1</v>
      </c>
      <c r="I4204" s="14" t="s">
        <v>37</v>
      </c>
      <c r="J4204" s="12" t="s">
        <v>387</v>
      </c>
      <c r="K4204" s="11" t="str">
        <f>VLOOKUP(Table7[[#This Row],[CID]],ALY,2,FALSE)</f>
        <v>Commas</v>
      </c>
    </row>
    <row r="4205" spans="1:11" x14ac:dyDescent="0.2">
      <c r="A4205" s="8" t="str">
        <f>Table7[[#This Row],[Test No.]]&amp;Table7[[#This Row],[Section]]&amp;Table7[[#This Row],[Q. No.]]</f>
        <v>R9E4</v>
      </c>
      <c r="B4205" s="8"/>
      <c r="C4205" s="15" t="s">
        <v>322</v>
      </c>
      <c r="D4205" s="6">
        <v>4</v>
      </c>
      <c r="E4205" s="12" t="s">
        <v>31</v>
      </c>
      <c r="F4205" s="14">
        <v>2</v>
      </c>
      <c r="G4205" s="13" t="s">
        <v>57</v>
      </c>
      <c r="H4205" s="10">
        <v>4</v>
      </c>
      <c r="I4205" s="13" t="s">
        <v>40</v>
      </c>
      <c r="J4205" s="12" t="s">
        <v>516</v>
      </c>
      <c r="K4205" s="11" t="str">
        <f>VLOOKUP(Table7[[#This Row],[CID]],ALY,2,FALSE)</f>
        <v>Transitions &amp; Topic Sentences</v>
      </c>
    </row>
    <row r="4206" spans="1:11" x14ac:dyDescent="0.2">
      <c r="A4206" s="8" t="str">
        <f>Table7[[#This Row],[Test No.]]&amp;Table7[[#This Row],[Section]]&amp;Table7[[#This Row],[Q. No.]]</f>
        <v>R9E5</v>
      </c>
      <c r="B4206" s="8"/>
      <c r="C4206" s="15" t="s">
        <v>322</v>
      </c>
      <c r="D4206" s="6">
        <v>5</v>
      </c>
      <c r="E4206" s="12" t="s">
        <v>31</v>
      </c>
      <c r="F4206" s="14">
        <v>2</v>
      </c>
      <c r="G4206" s="13" t="s">
        <v>57</v>
      </c>
      <c r="H4206" s="10">
        <v>6</v>
      </c>
      <c r="I4206" s="13" t="s">
        <v>42</v>
      </c>
      <c r="J4206" s="12" t="s">
        <v>523</v>
      </c>
      <c r="K4206" s="11" t="str">
        <f>VLOOKUP(Table7[[#This Row],[CID]],ALY,2,FALSE)</f>
        <v>Avoiding Ambiguity &amp; Redundancy</v>
      </c>
    </row>
    <row r="4207" spans="1:11" x14ac:dyDescent="0.2">
      <c r="A4207" s="8" t="str">
        <f>Table7[[#This Row],[Test No.]]&amp;Table7[[#This Row],[Section]]&amp;Table7[[#This Row],[Q. No.]]</f>
        <v>R9E6</v>
      </c>
      <c r="B4207" s="8"/>
      <c r="C4207" s="15" t="s">
        <v>322</v>
      </c>
      <c r="D4207" s="6">
        <v>6</v>
      </c>
      <c r="E4207" s="12" t="s">
        <v>31</v>
      </c>
      <c r="F4207" s="14">
        <v>1</v>
      </c>
      <c r="G4207" s="14" t="s">
        <v>59</v>
      </c>
      <c r="H4207" s="14">
        <v>1</v>
      </c>
      <c r="I4207" s="14" t="s">
        <v>37</v>
      </c>
      <c r="J4207" s="12" t="s">
        <v>389</v>
      </c>
      <c r="K4207" s="11" t="str">
        <f>VLOOKUP(Table7[[#This Row],[CID]],ALY,2,FALSE)</f>
        <v>Colons</v>
      </c>
    </row>
    <row r="4208" spans="1:11" x14ac:dyDescent="0.2">
      <c r="A4208" s="8" t="str">
        <f>Table7[[#This Row],[Test No.]]&amp;Table7[[#This Row],[Section]]&amp;Table7[[#This Row],[Q. No.]]</f>
        <v>R9E7</v>
      </c>
      <c r="B4208" s="8"/>
      <c r="C4208" s="15" t="s">
        <v>322</v>
      </c>
      <c r="D4208" s="6">
        <v>7</v>
      </c>
      <c r="E4208" s="12" t="s">
        <v>31</v>
      </c>
      <c r="F4208" s="14">
        <v>2</v>
      </c>
      <c r="G4208" s="13" t="s">
        <v>57</v>
      </c>
      <c r="H4208" s="10">
        <v>4</v>
      </c>
      <c r="I4208" s="13" t="s">
        <v>40</v>
      </c>
      <c r="J4208" s="12" t="s">
        <v>516</v>
      </c>
      <c r="K4208" s="11" t="str">
        <f>VLOOKUP(Table7[[#This Row],[CID]],ALY,2,FALSE)</f>
        <v>Transitions &amp; Topic Sentences</v>
      </c>
    </row>
    <row r="4209" spans="1:11" x14ac:dyDescent="0.2">
      <c r="A4209" s="8" t="str">
        <f>Table7[[#This Row],[Test No.]]&amp;Table7[[#This Row],[Section]]&amp;Table7[[#This Row],[Q. No.]]</f>
        <v>R9E8</v>
      </c>
      <c r="B4209" s="8"/>
      <c r="C4209" s="15" t="s">
        <v>322</v>
      </c>
      <c r="D4209" s="6">
        <v>8</v>
      </c>
      <c r="E4209" s="12" t="s">
        <v>31</v>
      </c>
      <c r="F4209" s="14">
        <v>1</v>
      </c>
      <c r="G4209" s="14" t="s">
        <v>59</v>
      </c>
      <c r="H4209" s="14">
        <v>1</v>
      </c>
      <c r="I4209" s="14" t="s">
        <v>37</v>
      </c>
      <c r="J4209" s="12" t="s">
        <v>388</v>
      </c>
      <c r="K4209" s="11" t="str">
        <f>VLOOKUP(Table7[[#This Row],[CID]],ALY,2,FALSE)</f>
        <v>Apostrophes</v>
      </c>
    </row>
    <row r="4210" spans="1:11" x14ac:dyDescent="0.2">
      <c r="A4210" s="8" t="str">
        <f>Table7[[#This Row],[Test No.]]&amp;Table7[[#This Row],[Section]]&amp;Table7[[#This Row],[Q. No.]]</f>
        <v>R9E9</v>
      </c>
      <c r="B4210" s="8"/>
      <c r="C4210" s="15" t="s">
        <v>322</v>
      </c>
      <c r="D4210" s="6">
        <v>9</v>
      </c>
      <c r="E4210" s="12" t="s">
        <v>31</v>
      </c>
      <c r="F4210" s="14">
        <v>2</v>
      </c>
      <c r="G4210" s="13" t="s">
        <v>57</v>
      </c>
      <c r="H4210" s="10">
        <v>6</v>
      </c>
      <c r="I4210" s="13" t="s">
        <v>42</v>
      </c>
      <c r="J4210" s="12" t="s">
        <v>521</v>
      </c>
      <c r="K4210" s="11" t="str">
        <f>VLOOKUP(Table7[[#This Row],[CID]],ALY,2,FALSE)</f>
        <v>Word Choice</v>
      </c>
    </row>
    <row r="4211" spans="1:11" x14ac:dyDescent="0.2">
      <c r="A4211" s="8" t="str">
        <f>Table7[[#This Row],[Test No.]]&amp;Table7[[#This Row],[Section]]&amp;Table7[[#This Row],[Q. No.]]</f>
        <v>R9E10</v>
      </c>
      <c r="B4211" s="8"/>
      <c r="C4211" s="15" t="s">
        <v>322</v>
      </c>
      <c r="D4211" s="6">
        <v>10</v>
      </c>
      <c r="E4211" s="12" t="s">
        <v>31</v>
      </c>
      <c r="F4211" s="14">
        <v>1</v>
      </c>
      <c r="G4211" s="14" t="s">
        <v>59</v>
      </c>
      <c r="H4211" s="10">
        <v>3</v>
      </c>
      <c r="I4211" s="13" t="s">
        <v>39</v>
      </c>
      <c r="J4211" s="12" t="s">
        <v>401</v>
      </c>
      <c r="K4211" s="11" t="str">
        <f>VLOOKUP(Table7[[#This Row],[CID]],ALY,2,FALSE)</f>
        <v>Parallel Construction</v>
      </c>
    </row>
    <row r="4212" spans="1:11" x14ac:dyDescent="0.2">
      <c r="A4212" s="8" t="str">
        <f>Table7[[#This Row],[Test No.]]&amp;Table7[[#This Row],[Section]]&amp;Table7[[#This Row],[Q. No.]]</f>
        <v>R9E11</v>
      </c>
      <c r="B4212" s="8"/>
      <c r="C4212" s="15" t="s">
        <v>322</v>
      </c>
      <c r="D4212" s="6">
        <v>11</v>
      </c>
      <c r="E4212" s="12" t="s">
        <v>31</v>
      </c>
      <c r="F4212" s="14">
        <v>2</v>
      </c>
      <c r="G4212" s="13" t="s">
        <v>57</v>
      </c>
      <c r="H4212" s="10">
        <v>4</v>
      </c>
      <c r="I4212" s="13" t="s">
        <v>40</v>
      </c>
      <c r="J4212" s="12" t="s">
        <v>516</v>
      </c>
      <c r="K4212" s="11" t="str">
        <f>VLOOKUP(Table7[[#This Row],[CID]],ALY,2,FALSE)</f>
        <v>Transitions &amp; Topic Sentences</v>
      </c>
    </row>
    <row r="4213" spans="1:11" x14ac:dyDescent="0.2">
      <c r="A4213" s="8" t="str">
        <f>Table7[[#This Row],[Test No.]]&amp;Table7[[#This Row],[Section]]&amp;Table7[[#This Row],[Q. No.]]</f>
        <v>R9E12</v>
      </c>
      <c r="B4213" s="8"/>
      <c r="C4213" s="15" t="s">
        <v>322</v>
      </c>
      <c r="D4213" s="6">
        <v>12</v>
      </c>
      <c r="E4213" s="12" t="s">
        <v>31</v>
      </c>
      <c r="F4213" s="14">
        <v>2</v>
      </c>
      <c r="G4213" s="13" t="s">
        <v>57</v>
      </c>
      <c r="H4213" s="10">
        <v>4</v>
      </c>
      <c r="I4213" s="13" t="s">
        <v>40</v>
      </c>
      <c r="J4213" s="12" t="s">
        <v>512</v>
      </c>
      <c r="K4213" s="11" t="str">
        <f>VLOOKUP(Table7[[#This Row],[CID]],ALY,2,FALSE)</f>
        <v>Additional Detail &amp; Evidence</v>
      </c>
    </row>
    <row r="4214" spans="1:11" x14ac:dyDescent="0.2">
      <c r="A4214" s="8" t="str">
        <f>Table7[[#This Row],[Test No.]]&amp;Table7[[#This Row],[Section]]&amp;Table7[[#This Row],[Q. No.]]</f>
        <v>R9E13</v>
      </c>
      <c r="B4214" s="8"/>
      <c r="C4214" s="15" t="s">
        <v>322</v>
      </c>
      <c r="D4214" s="6">
        <v>13</v>
      </c>
      <c r="E4214" s="12" t="s">
        <v>31</v>
      </c>
      <c r="F4214" s="14">
        <v>1</v>
      </c>
      <c r="G4214" s="14" t="s">
        <v>59</v>
      </c>
      <c r="H4214" s="14">
        <v>1</v>
      </c>
      <c r="I4214" s="14" t="s">
        <v>37</v>
      </c>
      <c r="J4214" s="12" t="s">
        <v>389</v>
      </c>
      <c r="K4214" s="11" t="str">
        <f>VLOOKUP(Table7[[#This Row],[CID]],ALY,2,FALSE)</f>
        <v>Colons</v>
      </c>
    </row>
    <row r="4215" spans="1:11" x14ac:dyDescent="0.2">
      <c r="A4215" s="8" t="str">
        <f>Table7[[#This Row],[Test No.]]&amp;Table7[[#This Row],[Section]]&amp;Table7[[#This Row],[Q. No.]]</f>
        <v>R9E14</v>
      </c>
      <c r="B4215" s="8"/>
      <c r="C4215" s="15" t="s">
        <v>322</v>
      </c>
      <c r="D4215" s="6">
        <v>14</v>
      </c>
      <c r="E4215" s="12" t="s">
        <v>31</v>
      </c>
      <c r="F4215" s="14">
        <v>2</v>
      </c>
      <c r="G4215" s="13" t="s">
        <v>57</v>
      </c>
      <c r="H4215" s="10">
        <v>4</v>
      </c>
      <c r="I4215" s="13" t="s">
        <v>40</v>
      </c>
      <c r="J4215" s="12" t="s">
        <v>512</v>
      </c>
      <c r="K4215" s="11" t="str">
        <f>VLOOKUP(Table7[[#This Row],[CID]],ALY,2,FALSE)</f>
        <v>Additional Detail &amp; Evidence</v>
      </c>
    </row>
    <row r="4216" spans="1:11" x14ac:dyDescent="0.2">
      <c r="A4216" s="8" t="str">
        <f>Table7[[#This Row],[Test No.]]&amp;Table7[[#This Row],[Section]]&amp;Table7[[#This Row],[Q. No.]]</f>
        <v>R9E15</v>
      </c>
      <c r="B4216" s="8"/>
      <c r="C4216" s="15" t="s">
        <v>322</v>
      </c>
      <c r="D4216" s="6">
        <v>15</v>
      </c>
      <c r="E4216" s="12" t="s">
        <v>31</v>
      </c>
      <c r="F4216" s="14">
        <v>2</v>
      </c>
      <c r="G4216" s="13" t="s">
        <v>57</v>
      </c>
      <c r="H4216" s="10">
        <v>4</v>
      </c>
      <c r="I4216" s="13" t="s">
        <v>40</v>
      </c>
      <c r="J4216" s="12" t="s">
        <v>513</v>
      </c>
      <c r="K4216" s="11" t="str">
        <f>VLOOKUP(Table7[[#This Row],[CID]],ALY,2,FALSE)</f>
        <v>Writer's Goal</v>
      </c>
    </row>
    <row r="4217" spans="1:11" x14ac:dyDescent="0.2">
      <c r="A4217" s="8" t="str">
        <f>Table7[[#This Row],[Test No.]]&amp;Table7[[#This Row],[Section]]&amp;Table7[[#This Row],[Q. No.]]</f>
        <v>R9E16</v>
      </c>
      <c r="B4217" s="8"/>
      <c r="C4217" s="15" t="s">
        <v>322</v>
      </c>
      <c r="D4217" s="6">
        <v>16</v>
      </c>
      <c r="E4217" s="12" t="s">
        <v>31</v>
      </c>
      <c r="F4217" s="14">
        <v>1</v>
      </c>
      <c r="G4217" s="14" t="s">
        <v>59</v>
      </c>
      <c r="H4217" s="14">
        <v>1</v>
      </c>
      <c r="I4217" s="14" t="s">
        <v>37</v>
      </c>
      <c r="J4217" s="12" t="s">
        <v>388</v>
      </c>
      <c r="K4217" s="11" t="str">
        <f>VLOOKUP(Table7[[#This Row],[CID]],ALY,2,FALSE)</f>
        <v>Apostrophes</v>
      </c>
    </row>
    <row r="4218" spans="1:11" x14ac:dyDescent="0.2">
      <c r="A4218" s="8" t="str">
        <f>Table7[[#This Row],[Test No.]]&amp;Table7[[#This Row],[Section]]&amp;Table7[[#This Row],[Q. No.]]</f>
        <v>R9E17</v>
      </c>
      <c r="B4218" s="8"/>
      <c r="C4218" s="15" t="s">
        <v>322</v>
      </c>
      <c r="D4218" s="6">
        <v>17</v>
      </c>
      <c r="E4218" s="12" t="s">
        <v>31</v>
      </c>
      <c r="F4218" s="14">
        <v>1</v>
      </c>
      <c r="G4218" s="14" t="s">
        <v>59</v>
      </c>
      <c r="H4218" s="10">
        <v>3</v>
      </c>
      <c r="I4218" s="13" t="s">
        <v>39</v>
      </c>
      <c r="J4218" s="12" t="s">
        <v>400</v>
      </c>
      <c r="K4218" s="11" t="str">
        <f>VLOOKUP(Table7[[#This Row],[CID]],ALY,2,FALSE)</f>
        <v>Run-On Sentence</v>
      </c>
    </row>
    <row r="4219" spans="1:11" x14ac:dyDescent="0.2">
      <c r="A4219" s="8" t="str">
        <f>Table7[[#This Row],[Test No.]]&amp;Table7[[#This Row],[Section]]&amp;Table7[[#This Row],[Q. No.]]</f>
        <v>R9E18</v>
      </c>
      <c r="B4219" s="8"/>
      <c r="C4219" s="15" t="s">
        <v>322</v>
      </c>
      <c r="D4219" s="6">
        <v>18</v>
      </c>
      <c r="E4219" s="12" t="s">
        <v>31</v>
      </c>
      <c r="F4219" s="14">
        <v>2</v>
      </c>
      <c r="G4219" s="13" t="s">
        <v>57</v>
      </c>
      <c r="H4219" s="10">
        <v>6</v>
      </c>
      <c r="I4219" s="13" t="s">
        <v>42</v>
      </c>
      <c r="J4219" s="12" t="s">
        <v>522</v>
      </c>
      <c r="K4219" s="11" t="str">
        <f>VLOOKUP(Table7[[#This Row],[CID]],ALY,2,FALSE)</f>
        <v>Effectiveness</v>
      </c>
    </row>
    <row r="4220" spans="1:11" x14ac:dyDescent="0.2">
      <c r="A4220" s="8" t="str">
        <f>Table7[[#This Row],[Test No.]]&amp;Table7[[#This Row],[Section]]&amp;Table7[[#This Row],[Q. No.]]</f>
        <v>R9E19</v>
      </c>
      <c r="B4220" s="8"/>
      <c r="C4220" s="15" t="s">
        <v>322</v>
      </c>
      <c r="D4220" s="6">
        <v>19</v>
      </c>
      <c r="E4220" s="12" t="s">
        <v>31</v>
      </c>
      <c r="F4220" s="14">
        <v>1</v>
      </c>
      <c r="G4220" s="14" t="s">
        <v>59</v>
      </c>
      <c r="H4220" s="10">
        <v>3</v>
      </c>
      <c r="I4220" s="13" t="s">
        <v>39</v>
      </c>
      <c r="J4220" s="12" t="s">
        <v>401</v>
      </c>
      <c r="K4220" s="11" t="str">
        <f>VLOOKUP(Table7[[#This Row],[CID]],ALY,2,FALSE)</f>
        <v>Parallel Construction</v>
      </c>
    </row>
    <row r="4221" spans="1:11" x14ac:dyDescent="0.2">
      <c r="A4221" s="8" t="str">
        <f>Table7[[#This Row],[Test No.]]&amp;Table7[[#This Row],[Section]]&amp;Table7[[#This Row],[Q. No.]]</f>
        <v>R9E20</v>
      </c>
      <c r="B4221" s="8"/>
      <c r="C4221" s="15" t="s">
        <v>322</v>
      </c>
      <c r="D4221" s="6">
        <v>20</v>
      </c>
      <c r="E4221" s="12" t="s">
        <v>31</v>
      </c>
      <c r="F4221" s="14">
        <v>2</v>
      </c>
      <c r="G4221" s="13" t="s">
        <v>57</v>
      </c>
      <c r="H4221" s="10">
        <v>6</v>
      </c>
      <c r="I4221" s="13" t="s">
        <v>42</v>
      </c>
      <c r="J4221" s="12" t="s">
        <v>521</v>
      </c>
      <c r="K4221" s="11" t="str">
        <f>VLOOKUP(Table7[[#This Row],[CID]],ALY,2,FALSE)</f>
        <v>Word Choice</v>
      </c>
    </row>
    <row r="4222" spans="1:11" x14ac:dyDescent="0.2">
      <c r="A4222" s="8" t="str">
        <f>Table7[[#This Row],[Test No.]]&amp;Table7[[#This Row],[Section]]&amp;Table7[[#This Row],[Q. No.]]</f>
        <v>R9E21</v>
      </c>
      <c r="B4222" s="8"/>
      <c r="C4222" s="15" t="s">
        <v>322</v>
      </c>
      <c r="D4222" s="6">
        <v>21</v>
      </c>
      <c r="E4222" s="12" t="s">
        <v>31</v>
      </c>
      <c r="F4222" s="14">
        <v>1</v>
      </c>
      <c r="G4222" s="14" t="s">
        <v>59</v>
      </c>
      <c r="H4222" s="10">
        <v>2</v>
      </c>
      <c r="I4222" s="13" t="s">
        <v>38</v>
      </c>
      <c r="J4222" s="12" t="s">
        <v>395</v>
      </c>
      <c r="K4222" s="11" t="str">
        <f>VLOOKUP(Table7[[#This Row],[CID]],ALY,2,FALSE)</f>
        <v>Verb Forms/Tense Agreement</v>
      </c>
    </row>
    <row r="4223" spans="1:11" x14ac:dyDescent="0.2">
      <c r="A4223" s="8" t="str">
        <f>Table7[[#This Row],[Test No.]]&amp;Table7[[#This Row],[Section]]&amp;Table7[[#This Row],[Q. No.]]</f>
        <v>R9E22</v>
      </c>
      <c r="B4223" s="8"/>
      <c r="C4223" s="15" t="s">
        <v>322</v>
      </c>
      <c r="D4223" s="6">
        <v>22</v>
      </c>
      <c r="E4223" s="12" t="s">
        <v>31</v>
      </c>
      <c r="F4223" s="14">
        <v>1</v>
      </c>
      <c r="G4223" s="14" t="s">
        <v>59</v>
      </c>
      <c r="H4223" s="10">
        <v>2</v>
      </c>
      <c r="I4223" s="13" t="s">
        <v>38</v>
      </c>
      <c r="J4223" s="12" t="s">
        <v>394</v>
      </c>
      <c r="K4223" s="11" t="str">
        <f>VLOOKUP(Table7[[#This Row],[CID]],ALY,2,FALSE)</f>
        <v>Pronouns</v>
      </c>
    </row>
    <row r="4224" spans="1:11" x14ac:dyDescent="0.2">
      <c r="A4224" s="8" t="str">
        <f>Table7[[#This Row],[Test No.]]&amp;Table7[[#This Row],[Section]]&amp;Table7[[#This Row],[Q. No.]]</f>
        <v>R9E23</v>
      </c>
      <c r="B4224" s="8"/>
      <c r="C4224" s="15" t="s">
        <v>322</v>
      </c>
      <c r="D4224" s="6">
        <v>23</v>
      </c>
      <c r="E4224" s="12" t="s">
        <v>31</v>
      </c>
      <c r="F4224" s="14">
        <v>1</v>
      </c>
      <c r="G4224" s="14" t="s">
        <v>59</v>
      </c>
      <c r="H4224" s="10">
        <v>3</v>
      </c>
      <c r="I4224" s="13" t="s">
        <v>39</v>
      </c>
      <c r="J4224" s="12" t="s">
        <v>399</v>
      </c>
      <c r="K4224" s="11" t="str">
        <f>VLOOKUP(Table7[[#This Row],[CID]],ALY,2,FALSE)</f>
        <v>Sentence Fragment</v>
      </c>
    </row>
    <row r="4225" spans="1:11" x14ac:dyDescent="0.2">
      <c r="A4225" s="8" t="str">
        <f>Table7[[#This Row],[Test No.]]&amp;Table7[[#This Row],[Section]]&amp;Table7[[#This Row],[Q. No.]]</f>
        <v>R9E24</v>
      </c>
      <c r="B4225" s="8"/>
      <c r="C4225" s="15" t="s">
        <v>322</v>
      </c>
      <c r="D4225" s="6">
        <v>24</v>
      </c>
      <c r="E4225" s="12" t="s">
        <v>31</v>
      </c>
      <c r="F4225" s="14">
        <v>2</v>
      </c>
      <c r="G4225" s="13" t="s">
        <v>57</v>
      </c>
      <c r="H4225" s="10">
        <v>4</v>
      </c>
      <c r="I4225" s="13" t="s">
        <v>40</v>
      </c>
      <c r="J4225" s="12" t="s">
        <v>512</v>
      </c>
      <c r="K4225" s="11" t="str">
        <f>VLOOKUP(Table7[[#This Row],[CID]],ALY,2,FALSE)</f>
        <v>Additional Detail &amp; Evidence</v>
      </c>
    </row>
    <row r="4226" spans="1:11" x14ac:dyDescent="0.2">
      <c r="A4226" s="8" t="str">
        <f>Table7[[#This Row],[Test No.]]&amp;Table7[[#This Row],[Section]]&amp;Table7[[#This Row],[Q. No.]]</f>
        <v>R9E25</v>
      </c>
      <c r="B4226" s="8"/>
      <c r="C4226" s="15" t="s">
        <v>322</v>
      </c>
      <c r="D4226" s="6">
        <v>25</v>
      </c>
      <c r="E4226" s="12" t="s">
        <v>31</v>
      </c>
      <c r="F4226" s="14">
        <v>1</v>
      </c>
      <c r="G4226" s="14" t="s">
        <v>59</v>
      </c>
      <c r="H4226" s="10">
        <v>2</v>
      </c>
      <c r="I4226" s="13" t="s">
        <v>38</v>
      </c>
      <c r="J4226" s="12" t="s">
        <v>394</v>
      </c>
      <c r="K4226" s="11" t="str">
        <f>VLOOKUP(Table7[[#This Row],[CID]],ALY,2,FALSE)</f>
        <v>Pronouns</v>
      </c>
    </row>
    <row r="4227" spans="1:11" x14ac:dyDescent="0.2">
      <c r="A4227" s="8" t="str">
        <f>Table7[[#This Row],[Test No.]]&amp;Table7[[#This Row],[Section]]&amp;Table7[[#This Row],[Q. No.]]</f>
        <v>R9E26</v>
      </c>
      <c r="B4227" s="8"/>
      <c r="C4227" s="15" t="s">
        <v>322</v>
      </c>
      <c r="D4227" s="6">
        <v>26</v>
      </c>
      <c r="E4227" s="12" t="s">
        <v>31</v>
      </c>
      <c r="F4227" s="14">
        <v>1</v>
      </c>
      <c r="G4227" s="14" t="s">
        <v>59</v>
      </c>
      <c r="H4227" s="10">
        <v>2</v>
      </c>
      <c r="I4227" s="13" t="s">
        <v>38</v>
      </c>
      <c r="J4227" s="12" t="s">
        <v>397</v>
      </c>
      <c r="K4227" s="11" t="str">
        <f>VLOOKUP(Table7[[#This Row],[CID]],ALY,2,FALSE)</f>
        <v>Word Choice</v>
      </c>
    </row>
    <row r="4228" spans="1:11" x14ac:dyDescent="0.2">
      <c r="A4228" s="8" t="str">
        <f>Table7[[#This Row],[Test No.]]&amp;Table7[[#This Row],[Section]]&amp;Table7[[#This Row],[Q. No.]]</f>
        <v>R9E27</v>
      </c>
      <c r="B4228" s="8"/>
      <c r="C4228" s="15" t="s">
        <v>322</v>
      </c>
      <c r="D4228" s="6">
        <v>27</v>
      </c>
      <c r="E4228" s="12" t="s">
        <v>31</v>
      </c>
      <c r="F4228" s="14">
        <v>1</v>
      </c>
      <c r="G4228" s="14" t="s">
        <v>59</v>
      </c>
      <c r="H4228" s="10">
        <v>2</v>
      </c>
      <c r="I4228" s="13" t="s">
        <v>38</v>
      </c>
      <c r="J4228" s="12" t="s">
        <v>395</v>
      </c>
      <c r="K4228" s="11" t="str">
        <f>VLOOKUP(Table7[[#This Row],[CID]],ALY,2,FALSE)</f>
        <v>Verb Forms/Tense Agreement</v>
      </c>
    </row>
    <row r="4229" spans="1:11" x14ac:dyDescent="0.2">
      <c r="A4229" s="8" t="str">
        <f>Table7[[#This Row],[Test No.]]&amp;Table7[[#This Row],[Section]]&amp;Table7[[#This Row],[Q. No.]]</f>
        <v>R9E28</v>
      </c>
      <c r="B4229" s="8"/>
      <c r="C4229" s="15" t="s">
        <v>322</v>
      </c>
      <c r="D4229" s="6">
        <v>28</v>
      </c>
      <c r="E4229" s="12" t="s">
        <v>31</v>
      </c>
      <c r="F4229" s="14">
        <v>1</v>
      </c>
      <c r="G4229" s="14" t="s">
        <v>59</v>
      </c>
      <c r="H4229" s="10">
        <v>3</v>
      </c>
      <c r="I4229" s="13" t="s">
        <v>39</v>
      </c>
      <c r="J4229" s="12" t="s">
        <v>402</v>
      </c>
      <c r="K4229" s="11" t="str">
        <f>VLOOKUP(Table7[[#This Row],[CID]],ALY,2,FALSE)</f>
        <v>Faulty Modifier</v>
      </c>
    </row>
    <row r="4230" spans="1:11" x14ac:dyDescent="0.2">
      <c r="A4230" s="8" t="str">
        <f>Table7[[#This Row],[Test No.]]&amp;Table7[[#This Row],[Section]]&amp;Table7[[#This Row],[Q. No.]]</f>
        <v>R9E29</v>
      </c>
      <c r="B4230" s="8"/>
      <c r="C4230" s="15" t="s">
        <v>322</v>
      </c>
      <c r="D4230" s="6">
        <v>29</v>
      </c>
      <c r="E4230" s="12" t="s">
        <v>31</v>
      </c>
      <c r="F4230" s="14">
        <v>2</v>
      </c>
      <c r="G4230" s="13" t="s">
        <v>57</v>
      </c>
      <c r="H4230" s="10">
        <v>5</v>
      </c>
      <c r="I4230" s="13" t="s">
        <v>41</v>
      </c>
      <c r="J4230" s="12" t="s">
        <v>520</v>
      </c>
      <c r="K4230" s="11" t="str">
        <f>VLOOKUP(Table7[[#This Row],[CID]],ALY,2,FALSE)</f>
        <v>Reorganization</v>
      </c>
    </row>
    <row r="4231" spans="1:11" x14ac:dyDescent="0.2">
      <c r="A4231" s="8" t="str">
        <f>Table7[[#This Row],[Test No.]]&amp;Table7[[#This Row],[Section]]&amp;Table7[[#This Row],[Q. No.]]</f>
        <v>R9E30</v>
      </c>
      <c r="B4231" s="8"/>
      <c r="C4231" s="15" t="s">
        <v>322</v>
      </c>
      <c r="D4231" s="6">
        <v>30</v>
      </c>
      <c r="E4231" s="12" t="s">
        <v>31</v>
      </c>
      <c r="F4231" s="14">
        <v>2</v>
      </c>
      <c r="G4231" s="13" t="s">
        <v>57</v>
      </c>
      <c r="H4231" s="10">
        <v>4</v>
      </c>
      <c r="I4231" s="13" t="s">
        <v>40</v>
      </c>
      <c r="J4231" s="12" t="s">
        <v>514</v>
      </c>
      <c r="K4231" s="11" t="str">
        <f>VLOOKUP(Table7[[#This Row],[CID]],ALY,2,FALSE)</f>
        <v>Relation to Paragraph/Essay</v>
      </c>
    </row>
    <row r="4232" spans="1:11" x14ac:dyDescent="0.2">
      <c r="A4232" s="8" t="str">
        <f>Table7[[#This Row],[Test No.]]&amp;Table7[[#This Row],[Section]]&amp;Table7[[#This Row],[Q. No.]]</f>
        <v>R9E31</v>
      </c>
      <c r="B4232" s="8"/>
      <c r="C4232" s="15" t="s">
        <v>322</v>
      </c>
      <c r="D4232" s="6">
        <v>31</v>
      </c>
      <c r="E4232" s="12" t="s">
        <v>31</v>
      </c>
      <c r="F4232" s="14">
        <v>2</v>
      </c>
      <c r="G4232" s="13" t="s">
        <v>57</v>
      </c>
      <c r="H4232" s="10">
        <v>6</v>
      </c>
      <c r="I4232" s="13" t="s">
        <v>42</v>
      </c>
      <c r="J4232" s="12" t="s">
        <v>523</v>
      </c>
      <c r="K4232" s="11" t="str">
        <f>VLOOKUP(Table7[[#This Row],[CID]],ALY,2,FALSE)</f>
        <v>Avoiding Ambiguity &amp; Redundancy</v>
      </c>
    </row>
    <row r="4233" spans="1:11" x14ac:dyDescent="0.2">
      <c r="A4233" s="8" t="str">
        <f>Table7[[#This Row],[Test No.]]&amp;Table7[[#This Row],[Section]]&amp;Table7[[#This Row],[Q. No.]]</f>
        <v>R9E32</v>
      </c>
      <c r="B4233" s="8"/>
      <c r="C4233" s="15" t="s">
        <v>322</v>
      </c>
      <c r="D4233" s="6">
        <v>32</v>
      </c>
      <c r="E4233" s="12" t="s">
        <v>31</v>
      </c>
      <c r="F4233" s="14">
        <v>1</v>
      </c>
      <c r="G4233" s="14" t="s">
        <v>59</v>
      </c>
      <c r="H4233" s="14">
        <v>1</v>
      </c>
      <c r="I4233" s="14" t="s">
        <v>37</v>
      </c>
      <c r="J4233" s="12" t="s">
        <v>388</v>
      </c>
      <c r="K4233" s="11" t="str">
        <f>VLOOKUP(Table7[[#This Row],[CID]],ALY,2,FALSE)</f>
        <v>Apostrophes</v>
      </c>
    </row>
    <row r="4234" spans="1:11" x14ac:dyDescent="0.2">
      <c r="A4234" s="8" t="str">
        <f>Table7[[#This Row],[Test No.]]&amp;Table7[[#This Row],[Section]]&amp;Table7[[#This Row],[Q. No.]]</f>
        <v>R9E33</v>
      </c>
      <c r="B4234" s="8"/>
      <c r="C4234" s="15" t="s">
        <v>322</v>
      </c>
      <c r="D4234" s="6">
        <v>33</v>
      </c>
      <c r="E4234" s="12" t="s">
        <v>31</v>
      </c>
      <c r="F4234" s="14">
        <v>2</v>
      </c>
      <c r="G4234" s="13" t="s">
        <v>57</v>
      </c>
      <c r="H4234" s="10">
        <v>4</v>
      </c>
      <c r="I4234" s="13" t="s">
        <v>40</v>
      </c>
      <c r="J4234" s="12" t="s">
        <v>512</v>
      </c>
      <c r="K4234" s="11" t="str">
        <f>VLOOKUP(Table7[[#This Row],[CID]],ALY,2,FALSE)</f>
        <v>Additional Detail &amp; Evidence</v>
      </c>
    </row>
    <row r="4235" spans="1:11" x14ac:dyDescent="0.2">
      <c r="A4235" s="8" t="str">
        <f>Table7[[#This Row],[Test No.]]&amp;Table7[[#This Row],[Section]]&amp;Table7[[#This Row],[Q. No.]]</f>
        <v>R9E34</v>
      </c>
      <c r="B4235" s="8"/>
      <c r="C4235" s="15" t="s">
        <v>322</v>
      </c>
      <c r="D4235" s="6">
        <v>34</v>
      </c>
      <c r="E4235" s="12" t="s">
        <v>31</v>
      </c>
      <c r="F4235" s="14">
        <v>2</v>
      </c>
      <c r="G4235" s="13" t="s">
        <v>57</v>
      </c>
      <c r="H4235" s="10">
        <v>6</v>
      </c>
      <c r="I4235" s="13" t="s">
        <v>42</v>
      </c>
      <c r="J4235" s="12" t="s">
        <v>521</v>
      </c>
      <c r="K4235" s="11" t="str">
        <f>VLOOKUP(Table7[[#This Row],[CID]],ALY,2,FALSE)</f>
        <v>Word Choice</v>
      </c>
    </row>
    <row r="4236" spans="1:11" x14ac:dyDescent="0.2">
      <c r="A4236" s="8" t="str">
        <f>Table7[[#This Row],[Test No.]]&amp;Table7[[#This Row],[Section]]&amp;Table7[[#This Row],[Q. No.]]</f>
        <v>R9E35</v>
      </c>
      <c r="B4236" s="8"/>
      <c r="C4236" s="15" t="s">
        <v>322</v>
      </c>
      <c r="D4236" s="6">
        <v>35</v>
      </c>
      <c r="E4236" s="12" t="s">
        <v>31</v>
      </c>
      <c r="F4236" s="14">
        <v>2</v>
      </c>
      <c r="G4236" s="13" t="s">
        <v>57</v>
      </c>
      <c r="H4236" s="10">
        <v>5</v>
      </c>
      <c r="I4236" s="13" t="s">
        <v>41</v>
      </c>
      <c r="J4236" s="12" t="s">
        <v>520</v>
      </c>
      <c r="K4236" s="11" t="str">
        <f>VLOOKUP(Table7[[#This Row],[CID]],ALY,2,FALSE)</f>
        <v>Reorganization</v>
      </c>
    </row>
    <row r="4237" spans="1:11" x14ac:dyDescent="0.2">
      <c r="A4237" s="8" t="str">
        <f>Table7[[#This Row],[Test No.]]&amp;Table7[[#This Row],[Section]]&amp;Table7[[#This Row],[Q. No.]]</f>
        <v>R9E36</v>
      </c>
      <c r="B4237" s="8"/>
      <c r="C4237" s="15" t="s">
        <v>322</v>
      </c>
      <c r="D4237" s="6">
        <v>36</v>
      </c>
      <c r="E4237" s="12" t="s">
        <v>31</v>
      </c>
      <c r="F4237" s="14">
        <v>2</v>
      </c>
      <c r="G4237" s="13" t="s">
        <v>57</v>
      </c>
      <c r="H4237" s="10">
        <v>4</v>
      </c>
      <c r="I4237" s="13" t="s">
        <v>40</v>
      </c>
      <c r="J4237" s="12" t="s">
        <v>512</v>
      </c>
      <c r="K4237" s="11" t="str">
        <f>VLOOKUP(Table7[[#This Row],[CID]],ALY,2,FALSE)</f>
        <v>Additional Detail &amp; Evidence</v>
      </c>
    </row>
    <row r="4238" spans="1:11" x14ac:dyDescent="0.2">
      <c r="A4238" s="8" t="str">
        <f>Table7[[#This Row],[Test No.]]&amp;Table7[[#This Row],[Section]]&amp;Table7[[#This Row],[Q. No.]]</f>
        <v>R9E37</v>
      </c>
      <c r="B4238" s="8"/>
      <c r="C4238" s="15" t="s">
        <v>322</v>
      </c>
      <c r="D4238" s="6">
        <v>37</v>
      </c>
      <c r="E4238" s="12" t="s">
        <v>31</v>
      </c>
      <c r="F4238" s="14">
        <v>1</v>
      </c>
      <c r="G4238" s="14" t="s">
        <v>59</v>
      </c>
      <c r="H4238" s="10">
        <v>3</v>
      </c>
      <c r="I4238" s="13" t="s">
        <v>39</v>
      </c>
      <c r="J4238" s="12" t="s">
        <v>402</v>
      </c>
      <c r="K4238" s="11" t="str">
        <f>VLOOKUP(Table7[[#This Row],[CID]],ALY,2,FALSE)</f>
        <v>Faulty Modifier</v>
      </c>
    </row>
    <row r="4239" spans="1:11" x14ac:dyDescent="0.2">
      <c r="A4239" s="8" t="str">
        <f>Table7[[#This Row],[Test No.]]&amp;Table7[[#This Row],[Section]]&amp;Table7[[#This Row],[Q. No.]]</f>
        <v>R9E38</v>
      </c>
      <c r="B4239" s="8"/>
      <c r="C4239" s="15" t="s">
        <v>322</v>
      </c>
      <c r="D4239" s="6">
        <v>38</v>
      </c>
      <c r="E4239" s="12" t="s">
        <v>31</v>
      </c>
      <c r="F4239" s="14">
        <v>1</v>
      </c>
      <c r="G4239" s="14" t="s">
        <v>59</v>
      </c>
      <c r="H4239" s="10">
        <v>3</v>
      </c>
      <c r="I4239" s="13" t="s">
        <v>39</v>
      </c>
      <c r="J4239" s="12" t="s">
        <v>400</v>
      </c>
      <c r="K4239" s="11" t="str">
        <f>VLOOKUP(Table7[[#This Row],[CID]],ALY,2,FALSE)</f>
        <v>Run-On Sentence</v>
      </c>
    </row>
    <row r="4240" spans="1:11" x14ac:dyDescent="0.2">
      <c r="A4240" s="8" t="str">
        <f>Table7[[#This Row],[Test No.]]&amp;Table7[[#This Row],[Section]]&amp;Table7[[#This Row],[Q. No.]]</f>
        <v>R9E39</v>
      </c>
      <c r="B4240" s="8"/>
      <c r="C4240" s="15" t="s">
        <v>322</v>
      </c>
      <c r="D4240" s="6">
        <v>39</v>
      </c>
      <c r="E4240" s="12" t="s">
        <v>31</v>
      </c>
      <c r="F4240" s="14">
        <v>1</v>
      </c>
      <c r="G4240" s="14" t="s">
        <v>59</v>
      </c>
      <c r="H4240" s="10">
        <v>3</v>
      </c>
      <c r="I4240" s="13" t="s">
        <v>39</v>
      </c>
      <c r="J4240" s="12" t="s">
        <v>402</v>
      </c>
      <c r="K4240" s="11" t="str">
        <f>VLOOKUP(Table7[[#This Row],[CID]],ALY,2,FALSE)</f>
        <v>Faulty Modifier</v>
      </c>
    </row>
    <row r="4241" spans="1:11" x14ac:dyDescent="0.2">
      <c r="A4241" s="8" t="str">
        <f>Table7[[#This Row],[Test No.]]&amp;Table7[[#This Row],[Section]]&amp;Table7[[#This Row],[Q. No.]]</f>
        <v>R9E40</v>
      </c>
      <c r="B4241" s="8"/>
      <c r="C4241" s="15" t="s">
        <v>322</v>
      </c>
      <c r="D4241" s="6">
        <v>40</v>
      </c>
      <c r="E4241" s="12" t="s">
        <v>31</v>
      </c>
      <c r="F4241" s="14">
        <v>2</v>
      </c>
      <c r="G4241" s="13" t="s">
        <v>57</v>
      </c>
      <c r="H4241" s="10">
        <v>4</v>
      </c>
      <c r="I4241" s="13" t="s">
        <v>40</v>
      </c>
      <c r="J4241" s="12" t="s">
        <v>512</v>
      </c>
      <c r="K4241" s="11" t="str">
        <f>VLOOKUP(Table7[[#This Row],[CID]],ALY,2,FALSE)</f>
        <v>Additional Detail &amp; Evidence</v>
      </c>
    </row>
    <row r="4242" spans="1:11" x14ac:dyDescent="0.2">
      <c r="A4242" s="8" t="str">
        <f>Table7[[#This Row],[Test No.]]&amp;Table7[[#This Row],[Section]]&amp;Table7[[#This Row],[Q. No.]]</f>
        <v>R9E41</v>
      </c>
      <c r="B4242" s="8"/>
      <c r="C4242" s="15" t="s">
        <v>322</v>
      </c>
      <c r="D4242" s="6">
        <v>41</v>
      </c>
      <c r="E4242" s="12" t="s">
        <v>31</v>
      </c>
      <c r="F4242" s="14">
        <v>2</v>
      </c>
      <c r="G4242" s="13" t="s">
        <v>57</v>
      </c>
      <c r="H4242" s="10">
        <v>6</v>
      </c>
      <c r="I4242" s="13" t="s">
        <v>42</v>
      </c>
      <c r="J4242" s="12" t="s">
        <v>521</v>
      </c>
      <c r="K4242" s="11" t="str">
        <f>VLOOKUP(Table7[[#This Row],[CID]],ALY,2,FALSE)</f>
        <v>Word Choice</v>
      </c>
    </row>
    <row r="4243" spans="1:11" x14ac:dyDescent="0.2">
      <c r="A4243" s="8" t="str">
        <f>Table7[[#This Row],[Test No.]]&amp;Table7[[#This Row],[Section]]&amp;Table7[[#This Row],[Q. No.]]</f>
        <v>R9E42</v>
      </c>
      <c r="B4243" s="8"/>
      <c r="C4243" s="15" t="s">
        <v>322</v>
      </c>
      <c r="D4243" s="6">
        <v>42</v>
      </c>
      <c r="E4243" s="12" t="s">
        <v>31</v>
      </c>
      <c r="F4243" s="14">
        <v>1</v>
      </c>
      <c r="G4243" s="14" t="s">
        <v>59</v>
      </c>
      <c r="H4243" s="10">
        <v>3</v>
      </c>
      <c r="I4243" s="13" t="s">
        <v>39</v>
      </c>
      <c r="J4243" s="12" t="s">
        <v>400</v>
      </c>
      <c r="K4243" s="11" t="str">
        <f>VLOOKUP(Table7[[#This Row],[CID]],ALY,2,FALSE)</f>
        <v>Run-On Sentence</v>
      </c>
    </row>
    <row r="4244" spans="1:11" x14ac:dyDescent="0.2">
      <c r="A4244" s="8" t="str">
        <f>Table7[[#This Row],[Test No.]]&amp;Table7[[#This Row],[Section]]&amp;Table7[[#This Row],[Q. No.]]</f>
        <v>R9E43</v>
      </c>
      <c r="B4244" s="8"/>
      <c r="C4244" s="15" t="s">
        <v>322</v>
      </c>
      <c r="D4244" s="6">
        <v>43</v>
      </c>
      <c r="E4244" s="12" t="s">
        <v>31</v>
      </c>
      <c r="F4244" s="14">
        <v>1</v>
      </c>
      <c r="G4244" s="14" t="s">
        <v>59</v>
      </c>
      <c r="H4244" s="10">
        <v>2</v>
      </c>
      <c r="I4244" s="13" t="s">
        <v>38</v>
      </c>
      <c r="J4244" s="12" t="s">
        <v>397</v>
      </c>
      <c r="K4244" s="11" t="str">
        <f>VLOOKUP(Table7[[#This Row],[CID]],ALY,2,FALSE)</f>
        <v>Word Choice</v>
      </c>
    </row>
    <row r="4245" spans="1:11" x14ac:dyDescent="0.2">
      <c r="A4245" s="8" t="str">
        <f>Table7[[#This Row],[Test No.]]&amp;Table7[[#This Row],[Section]]&amp;Table7[[#This Row],[Q. No.]]</f>
        <v>R9E44</v>
      </c>
      <c r="B4245" s="8"/>
      <c r="C4245" s="15" t="s">
        <v>322</v>
      </c>
      <c r="D4245" s="6">
        <v>44</v>
      </c>
      <c r="E4245" s="12" t="s">
        <v>31</v>
      </c>
      <c r="F4245" s="14">
        <v>2</v>
      </c>
      <c r="G4245" s="13" t="s">
        <v>57</v>
      </c>
      <c r="H4245" s="10">
        <v>5</v>
      </c>
      <c r="I4245" s="13" t="s">
        <v>41</v>
      </c>
      <c r="J4245" s="12" t="s">
        <v>520</v>
      </c>
      <c r="K4245" s="11" t="str">
        <f>VLOOKUP(Table7[[#This Row],[CID]],ALY,2,FALSE)</f>
        <v>Reorganization</v>
      </c>
    </row>
    <row r="4246" spans="1:11" x14ac:dyDescent="0.2">
      <c r="A4246" s="8" t="str">
        <f>Table7[[#This Row],[Test No.]]&amp;Table7[[#This Row],[Section]]&amp;Table7[[#This Row],[Q. No.]]</f>
        <v>R9E45</v>
      </c>
      <c r="B4246" s="8"/>
      <c r="C4246" s="15" t="s">
        <v>322</v>
      </c>
      <c r="D4246" s="6">
        <v>45</v>
      </c>
      <c r="E4246" s="12" t="s">
        <v>31</v>
      </c>
      <c r="F4246" s="14">
        <v>2</v>
      </c>
      <c r="G4246" s="13" t="s">
        <v>57</v>
      </c>
      <c r="H4246" s="10">
        <v>4</v>
      </c>
      <c r="I4246" s="13" t="s">
        <v>40</v>
      </c>
      <c r="J4246" s="12" t="s">
        <v>513</v>
      </c>
      <c r="K4246" s="11" t="str">
        <f>VLOOKUP(Table7[[#This Row],[CID]],ALY,2,FALSE)</f>
        <v>Writer's Goal</v>
      </c>
    </row>
    <row r="4247" spans="1:11" x14ac:dyDescent="0.2">
      <c r="A4247" s="8" t="str">
        <f>Table7[[#This Row],[Test No.]]&amp;Table7[[#This Row],[Section]]&amp;Table7[[#This Row],[Q. No.]]</f>
        <v>R9E46</v>
      </c>
      <c r="B4247" s="8"/>
      <c r="C4247" s="15" t="s">
        <v>322</v>
      </c>
      <c r="D4247" s="6">
        <v>46</v>
      </c>
      <c r="E4247" s="12" t="s">
        <v>31</v>
      </c>
      <c r="F4247" s="14">
        <v>2</v>
      </c>
      <c r="G4247" s="13" t="s">
        <v>57</v>
      </c>
      <c r="H4247" s="10">
        <v>5</v>
      </c>
      <c r="I4247" s="13" t="s">
        <v>41</v>
      </c>
      <c r="J4247" s="12" t="s">
        <v>518</v>
      </c>
      <c r="K4247" s="11" t="str">
        <f>VLOOKUP(Table7[[#This Row],[CID]],ALY,2,FALSE)</f>
        <v>Unity &amp; Coherence</v>
      </c>
    </row>
    <row r="4248" spans="1:11" x14ac:dyDescent="0.2">
      <c r="A4248" s="8" t="str">
        <f>Table7[[#This Row],[Test No.]]&amp;Table7[[#This Row],[Section]]&amp;Table7[[#This Row],[Q. No.]]</f>
        <v>R9E47</v>
      </c>
      <c r="B4248" s="8"/>
      <c r="C4248" s="15" t="s">
        <v>322</v>
      </c>
      <c r="D4248" s="6">
        <v>47</v>
      </c>
      <c r="E4248" s="12" t="s">
        <v>31</v>
      </c>
      <c r="F4248" s="14">
        <v>2</v>
      </c>
      <c r="G4248" s="13" t="s">
        <v>57</v>
      </c>
      <c r="H4248" s="10">
        <v>6</v>
      </c>
      <c r="I4248" s="13" t="s">
        <v>42</v>
      </c>
      <c r="J4248" s="12" t="s">
        <v>523</v>
      </c>
      <c r="K4248" s="11" t="str">
        <f>VLOOKUP(Table7[[#This Row],[CID]],ALY,2,FALSE)</f>
        <v>Avoiding Ambiguity &amp; Redundancy</v>
      </c>
    </row>
    <row r="4249" spans="1:11" x14ac:dyDescent="0.2">
      <c r="A4249" s="8" t="str">
        <f>Table7[[#This Row],[Test No.]]&amp;Table7[[#This Row],[Section]]&amp;Table7[[#This Row],[Q. No.]]</f>
        <v>R9E48</v>
      </c>
      <c r="B4249" s="8"/>
      <c r="C4249" s="15" t="s">
        <v>322</v>
      </c>
      <c r="D4249" s="6">
        <v>48</v>
      </c>
      <c r="E4249" s="12" t="s">
        <v>31</v>
      </c>
      <c r="F4249" s="14">
        <v>1</v>
      </c>
      <c r="G4249" s="14" t="s">
        <v>59</v>
      </c>
      <c r="H4249" s="10">
        <v>2</v>
      </c>
      <c r="I4249" s="13" t="s">
        <v>38</v>
      </c>
      <c r="J4249" s="12" t="s">
        <v>394</v>
      </c>
      <c r="K4249" s="11" t="str">
        <f>VLOOKUP(Table7[[#This Row],[CID]],ALY,2,FALSE)</f>
        <v>Pronouns</v>
      </c>
    </row>
    <row r="4250" spans="1:11" x14ac:dyDescent="0.2">
      <c r="A4250" s="8" t="str">
        <f>Table7[[#This Row],[Test No.]]&amp;Table7[[#This Row],[Section]]&amp;Table7[[#This Row],[Q. No.]]</f>
        <v>R9E49</v>
      </c>
      <c r="B4250" s="8"/>
      <c r="C4250" s="15" t="s">
        <v>322</v>
      </c>
      <c r="D4250" s="6">
        <v>49</v>
      </c>
      <c r="E4250" s="12" t="s">
        <v>31</v>
      </c>
      <c r="F4250" s="14">
        <v>1</v>
      </c>
      <c r="G4250" s="14" t="s">
        <v>59</v>
      </c>
      <c r="H4250" s="10">
        <v>2</v>
      </c>
      <c r="I4250" s="13" t="s">
        <v>38</v>
      </c>
      <c r="J4250" s="12" t="s">
        <v>395</v>
      </c>
      <c r="K4250" s="11" t="str">
        <f>VLOOKUP(Table7[[#This Row],[CID]],ALY,2,FALSE)</f>
        <v>Verb Forms/Tense Agreement</v>
      </c>
    </row>
    <row r="4251" spans="1:11" x14ac:dyDescent="0.2">
      <c r="A4251" s="8" t="str">
        <f>Table7[[#This Row],[Test No.]]&amp;Table7[[#This Row],[Section]]&amp;Table7[[#This Row],[Q. No.]]</f>
        <v>R9E50</v>
      </c>
      <c r="B4251" s="8"/>
      <c r="C4251" s="15" t="s">
        <v>322</v>
      </c>
      <c r="D4251" s="6">
        <v>50</v>
      </c>
      <c r="E4251" s="12" t="s">
        <v>31</v>
      </c>
      <c r="F4251" s="14">
        <v>2</v>
      </c>
      <c r="G4251" s="13" t="s">
        <v>57</v>
      </c>
      <c r="H4251" s="10">
        <v>6</v>
      </c>
      <c r="I4251" s="13" t="s">
        <v>42</v>
      </c>
      <c r="J4251" s="12" t="s">
        <v>521</v>
      </c>
      <c r="K4251" s="11" t="str">
        <f>VLOOKUP(Table7[[#This Row],[CID]],ALY,2,FALSE)</f>
        <v>Word Choice</v>
      </c>
    </row>
    <row r="4252" spans="1:11" x14ac:dyDescent="0.2">
      <c r="A4252" s="8" t="str">
        <f>Table7[[#This Row],[Test No.]]&amp;Table7[[#This Row],[Section]]&amp;Table7[[#This Row],[Q. No.]]</f>
        <v>R9E51</v>
      </c>
      <c r="B4252" s="8"/>
      <c r="C4252" s="15" t="s">
        <v>322</v>
      </c>
      <c r="D4252" s="6">
        <v>51</v>
      </c>
      <c r="E4252" s="12" t="s">
        <v>31</v>
      </c>
      <c r="F4252" s="14">
        <v>2</v>
      </c>
      <c r="G4252" s="13" t="s">
        <v>57</v>
      </c>
      <c r="H4252" s="10">
        <v>4</v>
      </c>
      <c r="I4252" s="13" t="s">
        <v>40</v>
      </c>
      <c r="J4252" s="12" t="s">
        <v>516</v>
      </c>
      <c r="K4252" s="11" t="str">
        <f>VLOOKUP(Table7[[#This Row],[CID]],ALY,2,FALSE)</f>
        <v>Transitions &amp; Topic Sentences</v>
      </c>
    </row>
    <row r="4253" spans="1:11" x14ac:dyDescent="0.2">
      <c r="A4253" s="8" t="str">
        <f>Table7[[#This Row],[Test No.]]&amp;Table7[[#This Row],[Section]]&amp;Table7[[#This Row],[Q. No.]]</f>
        <v>R9E52</v>
      </c>
      <c r="B4253" s="8"/>
      <c r="C4253" s="15" t="s">
        <v>322</v>
      </c>
      <c r="D4253" s="6">
        <v>52</v>
      </c>
      <c r="E4253" s="12" t="s">
        <v>31</v>
      </c>
      <c r="F4253" s="14">
        <v>1</v>
      </c>
      <c r="G4253" s="14" t="s">
        <v>59</v>
      </c>
      <c r="H4253" s="14">
        <v>1</v>
      </c>
      <c r="I4253" s="14" t="s">
        <v>37</v>
      </c>
      <c r="J4253" s="12" t="s">
        <v>388</v>
      </c>
      <c r="K4253" s="11" t="str">
        <f>VLOOKUP(Table7[[#This Row],[CID]],ALY,2,FALSE)</f>
        <v>Apostrophes</v>
      </c>
    </row>
    <row r="4254" spans="1:11" x14ac:dyDescent="0.2">
      <c r="A4254" s="8" t="str">
        <f>Table7[[#This Row],[Test No.]]&amp;Table7[[#This Row],[Section]]&amp;Table7[[#This Row],[Q. No.]]</f>
        <v>R9E53</v>
      </c>
      <c r="B4254" s="8"/>
      <c r="C4254" s="15" t="s">
        <v>322</v>
      </c>
      <c r="D4254" s="6">
        <v>53</v>
      </c>
      <c r="E4254" s="12" t="s">
        <v>31</v>
      </c>
      <c r="F4254" s="14">
        <v>1</v>
      </c>
      <c r="G4254" s="14" t="s">
        <v>59</v>
      </c>
      <c r="H4254" s="10">
        <v>2</v>
      </c>
      <c r="I4254" s="13" t="s">
        <v>38</v>
      </c>
      <c r="J4254" s="12" t="s">
        <v>395</v>
      </c>
      <c r="K4254" s="11" t="str">
        <f>VLOOKUP(Table7[[#This Row],[CID]],ALY,2,FALSE)</f>
        <v>Verb Forms/Tense Agreement</v>
      </c>
    </row>
    <row r="4255" spans="1:11" x14ac:dyDescent="0.2">
      <c r="A4255" s="8" t="str">
        <f>Table7[[#This Row],[Test No.]]&amp;Table7[[#This Row],[Section]]&amp;Table7[[#This Row],[Q. No.]]</f>
        <v>R9E54</v>
      </c>
      <c r="B4255" s="8"/>
      <c r="C4255" s="15" t="s">
        <v>322</v>
      </c>
      <c r="D4255" s="6">
        <v>54</v>
      </c>
      <c r="E4255" s="12" t="s">
        <v>31</v>
      </c>
      <c r="F4255" s="14">
        <v>1</v>
      </c>
      <c r="G4255" s="14" t="s">
        <v>59</v>
      </c>
      <c r="H4255" s="14">
        <v>1</v>
      </c>
      <c r="I4255" s="14" t="s">
        <v>37</v>
      </c>
      <c r="J4255" s="12" t="s">
        <v>387</v>
      </c>
      <c r="K4255" s="11" t="str">
        <f>VLOOKUP(Table7[[#This Row],[CID]],ALY,2,FALSE)</f>
        <v>Commas</v>
      </c>
    </row>
    <row r="4256" spans="1:11" x14ac:dyDescent="0.2">
      <c r="A4256" s="8" t="str">
        <f>Table7[[#This Row],[Test No.]]&amp;Table7[[#This Row],[Section]]&amp;Table7[[#This Row],[Q. No.]]</f>
        <v>R9E55</v>
      </c>
      <c r="B4256" s="8"/>
      <c r="C4256" s="15" t="s">
        <v>322</v>
      </c>
      <c r="D4256" s="6">
        <v>55</v>
      </c>
      <c r="E4256" s="12" t="s">
        <v>31</v>
      </c>
      <c r="F4256" s="14">
        <v>2</v>
      </c>
      <c r="G4256" s="13" t="s">
        <v>57</v>
      </c>
      <c r="H4256" s="10">
        <v>5</v>
      </c>
      <c r="I4256" s="13" t="s">
        <v>41</v>
      </c>
      <c r="J4256" s="12" t="s">
        <v>518</v>
      </c>
      <c r="K4256" s="11" t="str">
        <f>VLOOKUP(Table7[[#This Row],[CID]],ALY,2,FALSE)</f>
        <v>Unity &amp; Coherence</v>
      </c>
    </row>
    <row r="4257" spans="1:11" x14ac:dyDescent="0.2">
      <c r="A4257" s="8" t="str">
        <f>Table7[[#This Row],[Test No.]]&amp;Table7[[#This Row],[Section]]&amp;Table7[[#This Row],[Q. No.]]</f>
        <v>R9E56</v>
      </c>
      <c r="B4257" s="8"/>
      <c r="C4257" s="15" t="s">
        <v>322</v>
      </c>
      <c r="D4257" s="6">
        <v>56</v>
      </c>
      <c r="E4257" s="12" t="s">
        <v>31</v>
      </c>
      <c r="F4257" s="14">
        <v>1</v>
      </c>
      <c r="G4257" s="14" t="s">
        <v>59</v>
      </c>
      <c r="H4257" s="10">
        <v>2</v>
      </c>
      <c r="I4257" s="13" t="s">
        <v>38</v>
      </c>
      <c r="J4257" s="12" t="s">
        <v>398</v>
      </c>
      <c r="K4257" s="11" t="str">
        <f>VLOOKUP(Table7[[#This Row],[CID]],ALY,2,FALSE)</f>
        <v>Idioms</v>
      </c>
    </row>
    <row r="4258" spans="1:11" x14ac:dyDescent="0.2">
      <c r="A4258" s="8" t="str">
        <f>Table7[[#This Row],[Test No.]]&amp;Table7[[#This Row],[Section]]&amp;Table7[[#This Row],[Q. No.]]</f>
        <v>R9E57</v>
      </c>
      <c r="B4258" s="8"/>
      <c r="C4258" s="15" t="s">
        <v>322</v>
      </c>
      <c r="D4258" s="6">
        <v>57</v>
      </c>
      <c r="E4258" s="12" t="s">
        <v>31</v>
      </c>
      <c r="F4258" s="14">
        <v>2</v>
      </c>
      <c r="G4258" s="13" t="s">
        <v>57</v>
      </c>
      <c r="H4258" s="10">
        <v>4</v>
      </c>
      <c r="I4258" s="13" t="s">
        <v>40</v>
      </c>
      <c r="J4258" s="12" t="s">
        <v>516</v>
      </c>
      <c r="K4258" s="11" t="str">
        <f>VLOOKUP(Table7[[#This Row],[CID]],ALY,2,FALSE)</f>
        <v>Transitions &amp; Topic Sentences</v>
      </c>
    </row>
    <row r="4259" spans="1:11" x14ac:dyDescent="0.2">
      <c r="A4259" s="8" t="str">
        <f>Table7[[#This Row],[Test No.]]&amp;Table7[[#This Row],[Section]]&amp;Table7[[#This Row],[Q. No.]]</f>
        <v>R9E58</v>
      </c>
      <c r="B4259" s="8"/>
      <c r="C4259" s="15" t="s">
        <v>322</v>
      </c>
      <c r="D4259" s="6">
        <v>58</v>
      </c>
      <c r="E4259" s="12" t="s">
        <v>31</v>
      </c>
      <c r="F4259" s="14">
        <v>1</v>
      </c>
      <c r="G4259" s="14" t="s">
        <v>59</v>
      </c>
      <c r="H4259" s="10">
        <v>3</v>
      </c>
      <c r="I4259" s="13" t="s">
        <v>39</v>
      </c>
      <c r="J4259" s="12" t="s">
        <v>402</v>
      </c>
      <c r="K4259" s="11" t="str">
        <f>VLOOKUP(Table7[[#This Row],[CID]],ALY,2,FALSE)</f>
        <v>Faulty Modifier</v>
      </c>
    </row>
    <row r="4260" spans="1:11" x14ac:dyDescent="0.2">
      <c r="A4260" s="8" t="str">
        <f>Table7[[#This Row],[Test No.]]&amp;Table7[[#This Row],[Section]]&amp;Table7[[#This Row],[Q. No.]]</f>
        <v>R9E59</v>
      </c>
      <c r="B4260" s="8"/>
      <c r="C4260" s="15" t="s">
        <v>322</v>
      </c>
      <c r="D4260" s="6">
        <v>59</v>
      </c>
      <c r="E4260" s="12" t="s">
        <v>31</v>
      </c>
      <c r="F4260" s="14">
        <v>1</v>
      </c>
      <c r="G4260" s="14" t="s">
        <v>59</v>
      </c>
      <c r="H4260" s="10">
        <v>2</v>
      </c>
      <c r="I4260" s="13" t="s">
        <v>38</v>
      </c>
      <c r="J4260" s="12" t="s">
        <v>395</v>
      </c>
      <c r="K4260" s="11" t="str">
        <f>VLOOKUP(Table7[[#This Row],[CID]],ALY,2,FALSE)</f>
        <v>Verb Forms/Tense Agreement</v>
      </c>
    </row>
    <row r="4261" spans="1:11" x14ac:dyDescent="0.2">
      <c r="A4261" s="8" t="str">
        <f>Table7[[#This Row],[Test No.]]&amp;Table7[[#This Row],[Section]]&amp;Table7[[#This Row],[Q. No.]]</f>
        <v>R9E60</v>
      </c>
      <c r="B4261" s="8"/>
      <c r="C4261" s="15" t="s">
        <v>322</v>
      </c>
      <c r="D4261" s="6">
        <v>60</v>
      </c>
      <c r="E4261" s="12" t="s">
        <v>31</v>
      </c>
      <c r="F4261" s="14">
        <v>2</v>
      </c>
      <c r="G4261" s="13" t="s">
        <v>57</v>
      </c>
      <c r="H4261" s="10">
        <v>4</v>
      </c>
      <c r="I4261" s="13" t="s">
        <v>40</v>
      </c>
      <c r="J4261" s="12" t="s">
        <v>513</v>
      </c>
      <c r="K4261" s="11" t="str">
        <f>VLOOKUP(Table7[[#This Row],[CID]],ALY,2,FALSE)</f>
        <v>Writer's Goal</v>
      </c>
    </row>
    <row r="4262" spans="1:11" x14ac:dyDescent="0.2">
      <c r="A4262" s="8" t="str">
        <f>Table7[[#This Row],[Test No.]]&amp;Table7[[#This Row],[Section]]&amp;Table7[[#This Row],[Q. No.]]</f>
        <v>R9E61</v>
      </c>
      <c r="B4262" s="8"/>
      <c r="C4262" s="15" t="s">
        <v>322</v>
      </c>
      <c r="D4262" s="6">
        <v>61</v>
      </c>
      <c r="E4262" s="12" t="s">
        <v>31</v>
      </c>
      <c r="F4262" s="14">
        <v>1</v>
      </c>
      <c r="G4262" s="14" t="s">
        <v>59</v>
      </c>
      <c r="H4262" s="10">
        <v>3</v>
      </c>
      <c r="I4262" s="13" t="s">
        <v>39</v>
      </c>
      <c r="J4262" s="12" t="s">
        <v>402</v>
      </c>
      <c r="K4262" s="11" t="str">
        <f>VLOOKUP(Table7[[#This Row],[CID]],ALY,2,FALSE)</f>
        <v>Faulty Modifier</v>
      </c>
    </row>
    <row r="4263" spans="1:11" x14ac:dyDescent="0.2">
      <c r="A4263" s="8" t="str">
        <f>Table7[[#This Row],[Test No.]]&amp;Table7[[#This Row],[Section]]&amp;Table7[[#This Row],[Q. No.]]</f>
        <v>R9E62</v>
      </c>
      <c r="B4263" s="8"/>
      <c r="C4263" s="15" t="s">
        <v>322</v>
      </c>
      <c r="D4263" s="6">
        <v>62</v>
      </c>
      <c r="E4263" s="12" t="s">
        <v>31</v>
      </c>
      <c r="F4263" s="14">
        <v>1</v>
      </c>
      <c r="G4263" s="14" t="s">
        <v>59</v>
      </c>
      <c r="H4263" s="10">
        <v>2</v>
      </c>
      <c r="I4263" s="13" t="s">
        <v>38</v>
      </c>
      <c r="J4263" s="12" t="s">
        <v>398</v>
      </c>
      <c r="K4263" s="11" t="str">
        <f>VLOOKUP(Table7[[#This Row],[CID]],ALY,2,FALSE)</f>
        <v>Idioms</v>
      </c>
    </row>
    <row r="4264" spans="1:11" x14ac:dyDescent="0.2">
      <c r="A4264" s="8" t="str">
        <f>Table7[[#This Row],[Test No.]]&amp;Table7[[#This Row],[Section]]&amp;Table7[[#This Row],[Q. No.]]</f>
        <v>R9E63</v>
      </c>
      <c r="B4264" s="8"/>
      <c r="C4264" s="15" t="s">
        <v>322</v>
      </c>
      <c r="D4264" s="6">
        <v>63</v>
      </c>
      <c r="E4264" s="12" t="s">
        <v>31</v>
      </c>
      <c r="F4264" s="14">
        <v>1</v>
      </c>
      <c r="G4264" s="14" t="s">
        <v>59</v>
      </c>
      <c r="H4264" s="10">
        <v>2</v>
      </c>
      <c r="I4264" s="13" t="s">
        <v>38</v>
      </c>
      <c r="J4264" s="12" t="s">
        <v>397</v>
      </c>
      <c r="K4264" s="11" t="str">
        <f>VLOOKUP(Table7[[#This Row],[CID]],ALY,2,FALSE)</f>
        <v>Word Choice</v>
      </c>
    </row>
    <row r="4265" spans="1:11" x14ac:dyDescent="0.2">
      <c r="A4265" s="8" t="str">
        <f>Table7[[#This Row],[Test No.]]&amp;Table7[[#This Row],[Section]]&amp;Table7[[#This Row],[Q. No.]]</f>
        <v>R9E64</v>
      </c>
      <c r="B4265" s="8"/>
      <c r="C4265" s="15" t="s">
        <v>322</v>
      </c>
      <c r="D4265" s="6">
        <v>64</v>
      </c>
      <c r="E4265" s="12" t="s">
        <v>31</v>
      </c>
      <c r="F4265" s="14">
        <v>2</v>
      </c>
      <c r="G4265" s="13" t="s">
        <v>57</v>
      </c>
      <c r="H4265" s="10">
        <v>6</v>
      </c>
      <c r="I4265" s="13" t="s">
        <v>42</v>
      </c>
      <c r="J4265" s="12" t="s">
        <v>521</v>
      </c>
      <c r="K4265" s="11" t="str">
        <f>VLOOKUP(Table7[[#This Row],[CID]],ALY,2,FALSE)</f>
        <v>Word Choice</v>
      </c>
    </row>
    <row r="4266" spans="1:11" x14ac:dyDescent="0.2">
      <c r="A4266" s="8" t="str">
        <f>Table7[[#This Row],[Test No.]]&amp;Table7[[#This Row],[Section]]&amp;Table7[[#This Row],[Q. No.]]</f>
        <v>R9E65</v>
      </c>
      <c r="B4266" s="8"/>
      <c r="C4266" s="15" t="s">
        <v>322</v>
      </c>
      <c r="D4266" s="6">
        <v>65</v>
      </c>
      <c r="E4266" s="12" t="s">
        <v>31</v>
      </c>
      <c r="F4266" s="14">
        <v>2</v>
      </c>
      <c r="G4266" s="13" t="s">
        <v>57</v>
      </c>
      <c r="H4266" s="10">
        <v>5</v>
      </c>
      <c r="I4266" s="13" t="s">
        <v>41</v>
      </c>
      <c r="J4266" s="12" t="s">
        <v>518</v>
      </c>
      <c r="K4266" s="11" t="str">
        <f>VLOOKUP(Table7[[#This Row],[CID]],ALY,2,FALSE)</f>
        <v>Unity &amp; Coherence</v>
      </c>
    </row>
    <row r="4267" spans="1:11" x14ac:dyDescent="0.2">
      <c r="A4267" s="8" t="str">
        <f>Table7[[#This Row],[Test No.]]&amp;Table7[[#This Row],[Section]]&amp;Table7[[#This Row],[Q. No.]]</f>
        <v>R9E66</v>
      </c>
      <c r="B4267" s="8"/>
      <c r="C4267" s="15" t="s">
        <v>322</v>
      </c>
      <c r="D4267" s="6">
        <v>66</v>
      </c>
      <c r="E4267" s="12" t="s">
        <v>31</v>
      </c>
      <c r="F4267" s="14">
        <v>1</v>
      </c>
      <c r="G4267" s="14" t="s">
        <v>59</v>
      </c>
      <c r="H4267" s="10">
        <v>2</v>
      </c>
      <c r="I4267" s="13" t="s">
        <v>38</v>
      </c>
      <c r="J4267" s="12" t="s">
        <v>395</v>
      </c>
      <c r="K4267" s="11" t="str">
        <f>VLOOKUP(Table7[[#This Row],[CID]],ALY,2,FALSE)</f>
        <v>Verb Forms/Tense Agreement</v>
      </c>
    </row>
    <row r="4268" spans="1:11" x14ac:dyDescent="0.2">
      <c r="A4268" s="8" t="str">
        <f>Table7[[#This Row],[Test No.]]&amp;Table7[[#This Row],[Section]]&amp;Table7[[#This Row],[Q. No.]]</f>
        <v>R9E67</v>
      </c>
      <c r="B4268" s="8"/>
      <c r="C4268" s="15" t="s">
        <v>322</v>
      </c>
      <c r="D4268" s="6">
        <v>67</v>
      </c>
      <c r="E4268" s="12" t="s">
        <v>31</v>
      </c>
      <c r="F4268" s="14">
        <v>2</v>
      </c>
      <c r="G4268" s="13" t="s">
        <v>57</v>
      </c>
      <c r="H4268" s="10">
        <v>6</v>
      </c>
      <c r="I4268" s="13" t="s">
        <v>42</v>
      </c>
      <c r="J4268" s="12" t="s">
        <v>521</v>
      </c>
      <c r="K4268" s="11" t="str">
        <f>VLOOKUP(Table7[[#This Row],[CID]],ALY,2,FALSE)</f>
        <v>Word Choice</v>
      </c>
    </row>
    <row r="4269" spans="1:11" x14ac:dyDescent="0.2">
      <c r="A4269" s="8" t="str">
        <f>Table7[[#This Row],[Test No.]]&amp;Table7[[#This Row],[Section]]&amp;Table7[[#This Row],[Q. No.]]</f>
        <v>R9E68</v>
      </c>
      <c r="B4269" s="8"/>
      <c r="C4269" s="15" t="s">
        <v>322</v>
      </c>
      <c r="D4269" s="6">
        <v>68</v>
      </c>
      <c r="E4269" s="12" t="s">
        <v>31</v>
      </c>
      <c r="F4269" s="14">
        <v>2</v>
      </c>
      <c r="G4269" s="13" t="s">
        <v>57</v>
      </c>
      <c r="H4269" s="10">
        <v>4</v>
      </c>
      <c r="I4269" s="13" t="s">
        <v>40</v>
      </c>
      <c r="J4269" s="12" t="s">
        <v>514</v>
      </c>
      <c r="K4269" s="11" t="str">
        <f>VLOOKUP(Table7[[#This Row],[CID]],ALY,2,FALSE)</f>
        <v>Relation to Paragraph/Essay</v>
      </c>
    </row>
    <row r="4270" spans="1:11" x14ac:dyDescent="0.2">
      <c r="A4270" s="8" t="str">
        <f>Table7[[#This Row],[Test No.]]&amp;Table7[[#This Row],[Section]]&amp;Table7[[#This Row],[Q. No.]]</f>
        <v>R9E69</v>
      </c>
      <c r="B4270" s="8"/>
      <c r="C4270" s="15" t="s">
        <v>322</v>
      </c>
      <c r="D4270" s="6">
        <v>69</v>
      </c>
      <c r="E4270" s="12" t="s">
        <v>31</v>
      </c>
      <c r="F4270" s="14">
        <v>1</v>
      </c>
      <c r="G4270" s="14" t="s">
        <v>59</v>
      </c>
      <c r="H4270" s="10">
        <v>3</v>
      </c>
      <c r="I4270" s="13" t="s">
        <v>39</v>
      </c>
      <c r="J4270" s="12" t="s">
        <v>400</v>
      </c>
      <c r="K4270" s="11" t="str">
        <f>VLOOKUP(Table7[[#This Row],[CID]],ALY,2,FALSE)</f>
        <v>Run-On Sentence</v>
      </c>
    </row>
    <row r="4271" spans="1:11" x14ac:dyDescent="0.2">
      <c r="A4271" s="8" t="str">
        <f>Table7[[#This Row],[Test No.]]&amp;Table7[[#This Row],[Section]]&amp;Table7[[#This Row],[Q. No.]]</f>
        <v>R9E70</v>
      </c>
      <c r="B4271" s="8"/>
      <c r="C4271" s="15" t="s">
        <v>322</v>
      </c>
      <c r="D4271" s="6">
        <v>70</v>
      </c>
      <c r="E4271" s="12" t="s">
        <v>31</v>
      </c>
      <c r="F4271" s="14">
        <v>1</v>
      </c>
      <c r="G4271" s="14" t="s">
        <v>59</v>
      </c>
      <c r="H4271" s="10">
        <v>2</v>
      </c>
      <c r="I4271" s="13" t="s">
        <v>38</v>
      </c>
      <c r="J4271" s="12" t="s">
        <v>395</v>
      </c>
      <c r="K4271" s="11" t="str">
        <f>VLOOKUP(Table7[[#This Row],[CID]],ALY,2,FALSE)</f>
        <v>Verb Forms/Tense Agreement</v>
      </c>
    </row>
    <row r="4272" spans="1:11" x14ac:dyDescent="0.2">
      <c r="A4272" s="8" t="str">
        <f>Table7[[#This Row],[Test No.]]&amp;Table7[[#This Row],[Section]]&amp;Table7[[#This Row],[Q. No.]]</f>
        <v>R9E71</v>
      </c>
      <c r="B4272" s="8"/>
      <c r="C4272" s="15" t="s">
        <v>322</v>
      </c>
      <c r="D4272" s="6">
        <v>71</v>
      </c>
      <c r="E4272" s="12" t="s">
        <v>31</v>
      </c>
      <c r="F4272" s="14">
        <v>2</v>
      </c>
      <c r="G4272" s="13" t="s">
        <v>57</v>
      </c>
      <c r="H4272" s="10">
        <v>6</v>
      </c>
      <c r="I4272" s="13" t="s">
        <v>42</v>
      </c>
      <c r="J4272" s="12" t="s">
        <v>521</v>
      </c>
      <c r="K4272" s="11" t="str">
        <f>VLOOKUP(Table7[[#This Row],[CID]],ALY,2,FALSE)</f>
        <v>Word Choice</v>
      </c>
    </row>
    <row r="4273" spans="1:11" x14ac:dyDescent="0.2">
      <c r="A4273" s="8" t="str">
        <f>Table7[[#This Row],[Test No.]]&amp;Table7[[#This Row],[Section]]&amp;Table7[[#This Row],[Q. No.]]</f>
        <v>R9E72</v>
      </c>
      <c r="B4273" s="8"/>
      <c r="C4273" s="15" t="s">
        <v>322</v>
      </c>
      <c r="D4273" s="6">
        <v>72</v>
      </c>
      <c r="E4273" s="12" t="s">
        <v>31</v>
      </c>
      <c r="F4273" s="14">
        <v>1</v>
      </c>
      <c r="G4273" s="14" t="s">
        <v>59</v>
      </c>
      <c r="H4273" s="10">
        <v>2</v>
      </c>
      <c r="I4273" s="13" t="s">
        <v>38</v>
      </c>
      <c r="J4273" s="12" t="s">
        <v>397</v>
      </c>
      <c r="K4273" s="11" t="str">
        <f>VLOOKUP(Table7[[#This Row],[CID]],ALY,2,FALSE)</f>
        <v>Word Choice</v>
      </c>
    </row>
    <row r="4274" spans="1:11" x14ac:dyDescent="0.2">
      <c r="A4274" s="8" t="str">
        <f>Table7[[#This Row],[Test No.]]&amp;Table7[[#This Row],[Section]]&amp;Table7[[#This Row],[Q. No.]]</f>
        <v>R9E73</v>
      </c>
      <c r="B4274" s="8"/>
      <c r="C4274" s="15" t="s">
        <v>322</v>
      </c>
      <c r="D4274" s="6">
        <v>73</v>
      </c>
      <c r="E4274" s="12" t="s">
        <v>31</v>
      </c>
      <c r="F4274" s="14">
        <v>1</v>
      </c>
      <c r="G4274" s="14" t="s">
        <v>59</v>
      </c>
      <c r="H4274" s="10">
        <v>3</v>
      </c>
      <c r="I4274" s="13" t="s">
        <v>39</v>
      </c>
      <c r="J4274" s="12" t="s">
        <v>400</v>
      </c>
      <c r="K4274" s="11" t="str">
        <f>VLOOKUP(Table7[[#This Row],[CID]],ALY,2,FALSE)</f>
        <v>Run-On Sentence</v>
      </c>
    </row>
    <row r="4275" spans="1:11" x14ac:dyDescent="0.2">
      <c r="A4275" s="8" t="str">
        <f>Table7[[#This Row],[Test No.]]&amp;Table7[[#This Row],[Section]]&amp;Table7[[#This Row],[Q. No.]]</f>
        <v>R9E74</v>
      </c>
      <c r="B4275" s="8"/>
      <c r="C4275" s="15" t="s">
        <v>322</v>
      </c>
      <c r="D4275" s="6">
        <v>74</v>
      </c>
      <c r="E4275" s="12" t="s">
        <v>31</v>
      </c>
      <c r="F4275" s="14">
        <v>1</v>
      </c>
      <c r="G4275" s="14" t="s">
        <v>59</v>
      </c>
      <c r="H4275" s="10">
        <v>3</v>
      </c>
      <c r="I4275" s="13" t="s">
        <v>39</v>
      </c>
      <c r="J4275" s="12" t="s">
        <v>400</v>
      </c>
      <c r="K4275" s="11" t="str">
        <f>VLOOKUP(Table7[[#This Row],[CID]],ALY,2,FALSE)</f>
        <v>Run-On Sentence</v>
      </c>
    </row>
    <row r="4276" spans="1:11" x14ac:dyDescent="0.2">
      <c r="A4276" s="8" t="str">
        <f>Table7[[#This Row],[Test No.]]&amp;Table7[[#This Row],[Section]]&amp;Table7[[#This Row],[Q. No.]]</f>
        <v>R9E75</v>
      </c>
      <c r="B4276" s="8"/>
      <c r="C4276" s="15" t="s">
        <v>322</v>
      </c>
      <c r="D4276" s="6">
        <v>75</v>
      </c>
      <c r="E4276" s="12" t="s">
        <v>31</v>
      </c>
      <c r="F4276" s="14">
        <v>2</v>
      </c>
      <c r="G4276" s="13" t="s">
        <v>57</v>
      </c>
      <c r="H4276" s="10">
        <v>5</v>
      </c>
      <c r="I4276" s="13" t="s">
        <v>41</v>
      </c>
      <c r="J4276" s="12" t="s">
        <v>520</v>
      </c>
      <c r="K4276" s="11" t="str">
        <f>VLOOKUP(Table7[[#This Row],[CID]],ALY,2,FALSE)</f>
        <v>Reorganization</v>
      </c>
    </row>
    <row r="4277" spans="1:11" x14ac:dyDescent="0.2">
      <c r="A4277" s="8" t="str">
        <f>Table7[[#This Row],[Test No.]]&amp;Table7[[#This Row],[Section]]&amp;Table7[[#This Row],[Q. No.]]</f>
        <v>R10E1</v>
      </c>
      <c r="B4277" s="8"/>
      <c r="C4277" s="15" t="s">
        <v>101</v>
      </c>
      <c r="D4277" s="6">
        <v>1</v>
      </c>
      <c r="E4277" s="12" t="s">
        <v>31</v>
      </c>
      <c r="F4277" s="14">
        <v>2</v>
      </c>
      <c r="G4277" s="13" t="s">
        <v>57</v>
      </c>
      <c r="H4277" s="10">
        <v>6</v>
      </c>
      <c r="I4277" s="13" t="s">
        <v>42</v>
      </c>
      <c r="J4277" s="12" t="s">
        <v>523</v>
      </c>
      <c r="K4277" s="11" t="str">
        <f>VLOOKUP(Table7[[#This Row],[CID]],ALY,2,FALSE)</f>
        <v>Avoiding Ambiguity &amp; Redundancy</v>
      </c>
    </row>
    <row r="4278" spans="1:11" x14ac:dyDescent="0.2">
      <c r="A4278" s="8" t="str">
        <f>Table7[[#This Row],[Test No.]]&amp;Table7[[#This Row],[Section]]&amp;Table7[[#This Row],[Q. No.]]</f>
        <v>R10E2</v>
      </c>
      <c r="B4278" s="8"/>
      <c r="C4278" s="15" t="s">
        <v>101</v>
      </c>
      <c r="D4278" s="6">
        <v>2</v>
      </c>
      <c r="E4278" s="12" t="s">
        <v>31</v>
      </c>
      <c r="F4278" s="14">
        <v>1</v>
      </c>
      <c r="G4278" s="14" t="s">
        <v>59</v>
      </c>
      <c r="H4278" s="14">
        <v>1</v>
      </c>
      <c r="I4278" s="14" t="s">
        <v>37</v>
      </c>
      <c r="J4278" s="12" t="s">
        <v>388</v>
      </c>
      <c r="K4278" s="11" t="str">
        <f>VLOOKUP(Table7[[#This Row],[CID]],ALY,2,FALSE)</f>
        <v>Apostrophes</v>
      </c>
    </row>
    <row r="4279" spans="1:11" x14ac:dyDescent="0.2">
      <c r="A4279" s="8" t="str">
        <f>Table7[[#This Row],[Test No.]]&amp;Table7[[#This Row],[Section]]&amp;Table7[[#This Row],[Q. No.]]</f>
        <v>R10E3</v>
      </c>
      <c r="B4279" s="8"/>
      <c r="C4279" s="15" t="s">
        <v>101</v>
      </c>
      <c r="D4279" s="6">
        <v>3</v>
      </c>
      <c r="E4279" s="12" t="s">
        <v>31</v>
      </c>
      <c r="F4279" s="14">
        <v>2</v>
      </c>
      <c r="G4279" s="13" t="s">
        <v>57</v>
      </c>
      <c r="H4279" s="10">
        <v>4</v>
      </c>
      <c r="I4279" s="13" t="s">
        <v>40</v>
      </c>
      <c r="J4279" s="12" t="s">
        <v>512</v>
      </c>
      <c r="K4279" s="11" t="str">
        <f>VLOOKUP(Table7[[#This Row],[CID]],ALY,2,FALSE)</f>
        <v>Additional Detail &amp; Evidence</v>
      </c>
    </row>
    <row r="4280" spans="1:11" x14ac:dyDescent="0.2">
      <c r="A4280" s="8" t="str">
        <f>Table7[[#This Row],[Test No.]]&amp;Table7[[#This Row],[Section]]&amp;Table7[[#This Row],[Q. No.]]</f>
        <v>R10E4</v>
      </c>
      <c r="B4280" s="8"/>
      <c r="C4280" s="15" t="s">
        <v>101</v>
      </c>
      <c r="D4280" s="6">
        <v>4</v>
      </c>
      <c r="E4280" s="12" t="s">
        <v>31</v>
      </c>
      <c r="F4280" s="14">
        <v>1</v>
      </c>
      <c r="G4280" s="14" t="s">
        <v>59</v>
      </c>
      <c r="H4280" s="10">
        <v>2</v>
      </c>
      <c r="I4280" s="13" t="s">
        <v>38</v>
      </c>
      <c r="J4280" s="12" t="s">
        <v>398</v>
      </c>
      <c r="K4280" s="11" t="str">
        <f>VLOOKUP(Table7[[#This Row],[CID]],ALY,2,FALSE)</f>
        <v>Idioms</v>
      </c>
    </row>
    <row r="4281" spans="1:11" x14ac:dyDescent="0.2">
      <c r="A4281" s="8" t="str">
        <f>Table7[[#This Row],[Test No.]]&amp;Table7[[#This Row],[Section]]&amp;Table7[[#This Row],[Q. No.]]</f>
        <v>R10E5</v>
      </c>
      <c r="B4281" s="8"/>
      <c r="C4281" s="15" t="s">
        <v>101</v>
      </c>
      <c r="D4281" s="6">
        <v>5</v>
      </c>
      <c r="E4281" s="12" t="s">
        <v>31</v>
      </c>
      <c r="F4281" s="14">
        <v>1</v>
      </c>
      <c r="G4281" s="14" t="s">
        <v>59</v>
      </c>
      <c r="H4281" s="10">
        <v>2</v>
      </c>
      <c r="I4281" s="13" t="s">
        <v>38</v>
      </c>
      <c r="J4281" s="12" t="s">
        <v>396</v>
      </c>
      <c r="K4281" s="11" t="str">
        <f>VLOOKUP(Table7[[#This Row],[CID]],ALY,2,FALSE)</f>
        <v>Comparisons</v>
      </c>
    </row>
    <row r="4282" spans="1:11" x14ac:dyDescent="0.2">
      <c r="A4282" s="8" t="str">
        <f>Table7[[#This Row],[Test No.]]&amp;Table7[[#This Row],[Section]]&amp;Table7[[#This Row],[Q. No.]]</f>
        <v>R10E6</v>
      </c>
      <c r="B4282" s="8"/>
      <c r="C4282" s="15" t="s">
        <v>101</v>
      </c>
      <c r="D4282" s="6">
        <v>6</v>
      </c>
      <c r="E4282" s="12" t="s">
        <v>31</v>
      </c>
      <c r="F4282" s="14">
        <v>2</v>
      </c>
      <c r="G4282" s="13" t="s">
        <v>57</v>
      </c>
      <c r="H4282" s="10">
        <v>5</v>
      </c>
      <c r="I4282" s="13" t="s">
        <v>41</v>
      </c>
      <c r="J4282" s="12" t="s">
        <v>518</v>
      </c>
      <c r="K4282" s="11" t="str">
        <f>VLOOKUP(Table7[[#This Row],[CID]],ALY,2,FALSE)</f>
        <v>Unity &amp; Coherence</v>
      </c>
    </row>
    <row r="4283" spans="1:11" x14ac:dyDescent="0.2">
      <c r="A4283" s="8" t="str">
        <f>Table7[[#This Row],[Test No.]]&amp;Table7[[#This Row],[Section]]&amp;Table7[[#This Row],[Q. No.]]</f>
        <v>R10E7</v>
      </c>
      <c r="B4283" s="8"/>
      <c r="C4283" s="15" t="s">
        <v>101</v>
      </c>
      <c r="D4283" s="6">
        <v>7</v>
      </c>
      <c r="E4283" s="12" t="s">
        <v>31</v>
      </c>
      <c r="F4283" s="14">
        <v>1</v>
      </c>
      <c r="G4283" s="14" t="s">
        <v>59</v>
      </c>
      <c r="H4283" s="10">
        <v>3</v>
      </c>
      <c r="I4283" s="13" t="s">
        <v>39</v>
      </c>
      <c r="J4283" s="12" t="s">
        <v>402</v>
      </c>
      <c r="K4283" s="11" t="str">
        <f>VLOOKUP(Table7[[#This Row],[CID]],ALY,2,FALSE)</f>
        <v>Faulty Modifier</v>
      </c>
    </row>
    <row r="4284" spans="1:11" x14ac:dyDescent="0.2">
      <c r="A4284" s="8" t="str">
        <f>Table7[[#This Row],[Test No.]]&amp;Table7[[#This Row],[Section]]&amp;Table7[[#This Row],[Q. No.]]</f>
        <v>R10E8</v>
      </c>
      <c r="B4284" s="8"/>
      <c r="C4284" s="15" t="s">
        <v>101</v>
      </c>
      <c r="D4284" s="6">
        <v>8</v>
      </c>
      <c r="E4284" s="12" t="s">
        <v>31</v>
      </c>
      <c r="F4284" s="14">
        <v>1</v>
      </c>
      <c r="G4284" s="14" t="s">
        <v>59</v>
      </c>
      <c r="H4284" s="10">
        <v>2</v>
      </c>
      <c r="I4284" s="13" t="s">
        <v>38</v>
      </c>
      <c r="J4284" s="12" t="s">
        <v>398</v>
      </c>
      <c r="K4284" s="11" t="str">
        <f>VLOOKUP(Table7[[#This Row],[CID]],ALY,2,FALSE)</f>
        <v>Idioms</v>
      </c>
    </row>
    <row r="4285" spans="1:11" x14ac:dyDescent="0.2">
      <c r="A4285" s="8" t="str">
        <f>Table7[[#This Row],[Test No.]]&amp;Table7[[#This Row],[Section]]&amp;Table7[[#This Row],[Q. No.]]</f>
        <v>R10E9</v>
      </c>
      <c r="B4285" s="8"/>
      <c r="C4285" s="15" t="s">
        <v>101</v>
      </c>
      <c r="D4285" s="6">
        <v>9</v>
      </c>
      <c r="E4285" s="12" t="s">
        <v>31</v>
      </c>
      <c r="F4285" s="14">
        <v>1</v>
      </c>
      <c r="G4285" s="14" t="s">
        <v>59</v>
      </c>
      <c r="H4285" s="10">
        <v>3</v>
      </c>
      <c r="I4285" s="13" t="s">
        <v>39</v>
      </c>
      <c r="J4285" s="12" t="s">
        <v>402</v>
      </c>
      <c r="K4285" s="11" t="str">
        <f>VLOOKUP(Table7[[#This Row],[CID]],ALY,2,FALSE)</f>
        <v>Faulty Modifier</v>
      </c>
    </row>
    <row r="4286" spans="1:11" x14ac:dyDescent="0.2">
      <c r="A4286" s="8" t="str">
        <f>Table7[[#This Row],[Test No.]]&amp;Table7[[#This Row],[Section]]&amp;Table7[[#This Row],[Q. No.]]</f>
        <v>R10E10</v>
      </c>
      <c r="B4286" s="8"/>
      <c r="C4286" s="15" t="s">
        <v>101</v>
      </c>
      <c r="D4286" s="6">
        <v>10</v>
      </c>
      <c r="E4286" s="12" t="s">
        <v>31</v>
      </c>
      <c r="F4286" s="14">
        <v>2</v>
      </c>
      <c r="G4286" s="13" t="s">
        <v>57</v>
      </c>
      <c r="H4286" s="10">
        <v>4</v>
      </c>
      <c r="I4286" s="13" t="s">
        <v>40</v>
      </c>
      <c r="J4286" s="12" t="s">
        <v>516</v>
      </c>
      <c r="K4286" s="11" t="str">
        <f>VLOOKUP(Table7[[#This Row],[CID]],ALY,2,FALSE)</f>
        <v>Transitions &amp; Topic Sentences</v>
      </c>
    </row>
    <row r="4287" spans="1:11" x14ac:dyDescent="0.2">
      <c r="A4287" s="8" t="str">
        <f>Table7[[#This Row],[Test No.]]&amp;Table7[[#This Row],[Section]]&amp;Table7[[#This Row],[Q. No.]]</f>
        <v>R10E11</v>
      </c>
      <c r="B4287" s="8"/>
      <c r="C4287" s="15" t="s">
        <v>101</v>
      </c>
      <c r="D4287" s="6">
        <v>11</v>
      </c>
      <c r="E4287" s="12" t="s">
        <v>31</v>
      </c>
      <c r="F4287" s="14">
        <v>1</v>
      </c>
      <c r="G4287" s="14" t="s">
        <v>59</v>
      </c>
      <c r="H4287" s="10">
        <v>3</v>
      </c>
      <c r="I4287" s="13" t="s">
        <v>39</v>
      </c>
      <c r="J4287" s="12" t="s">
        <v>402</v>
      </c>
      <c r="K4287" s="11" t="str">
        <f>VLOOKUP(Table7[[#This Row],[CID]],ALY,2,FALSE)</f>
        <v>Faulty Modifier</v>
      </c>
    </row>
    <row r="4288" spans="1:11" x14ac:dyDescent="0.2">
      <c r="A4288" s="8" t="str">
        <f>Table7[[#This Row],[Test No.]]&amp;Table7[[#This Row],[Section]]&amp;Table7[[#This Row],[Q. No.]]</f>
        <v>R10E12</v>
      </c>
      <c r="B4288" s="8"/>
      <c r="C4288" s="15" t="s">
        <v>101</v>
      </c>
      <c r="D4288" s="6">
        <v>12</v>
      </c>
      <c r="E4288" s="12" t="s">
        <v>31</v>
      </c>
      <c r="F4288" s="14">
        <v>2</v>
      </c>
      <c r="G4288" s="13" t="s">
        <v>57</v>
      </c>
      <c r="H4288" s="10">
        <v>5</v>
      </c>
      <c r="I4288" s="13" t="s">
        <v>41</v>
      </c>
      <c r="J4288" s="12" t="s">
        <v>520</v>
      </c>
      <c r="K4288" s="11" t="str">
        <f>VLOOKUP(Table7[[#This Row],[CID]],ALY,2,FALSE)</f>
        <v>Reorganization</v>
      </c>
    </row>
    <row r="4289" spans="1:11" x14ac:dyDescent="0.2">
      <c r="A4289" s="8" t="str">
        <f>Table7[[#This Row],[Test No.]]&amp;Table7[[#This Row],[Section]]&amp;Table7[[#This Row],[Q. No.]]</f>
        <v>R10E13</v>
      </c>
      <c r="B4289" s="8"/>
      <c r="C4289" s="15" t="s">
        <v>101</v>
      </c>
      <c r="D4289" s="6">
        <v>13</v>
      </c>
      <c r="E4289" s="12" t="s">
        <v>31</v>
      </c>
      <c r="F4289" s="14">
        <v>1</v>
      </c>
      <c r="G4289" s="14" t="s">
        <v>59</v>
      </c>
      <c r="H4289" s="10">
        <v>3</v>
      </c>
      <c r="I4289" s="13" t="s">
        <v>39</v>
      </c>
      <c r="J4289" s="12" t="s">
        <v>401</v>
      </c>
      <c r="K4289" s="11" t="str">
        <f>VLOOKUP(Table7[[#This Row],[CID]],ALY,2,FALSE)</f>
        <v>Parallel Construction</v>
      </c>
    </row>
    <row r="4290" spans="1:11" x14ac:dyDescent="0.2">
      <c r="A4290" s="8" t="str">
        <f>Table7[[#This Row],[Test No.]]&amp;Table7[[#This Row],[Section]]&amp;Table7[[#This Row],[Q. No.]]</f>
        <v>R10E14</v>
      </c>
      <c r="B4290" s="8"/>
      <c r="C4290" s="15" t="s">
        <v>101</v>
      </c>
      <c r="D4290" s="6">
        <v>14</v>
      </c>
      <c r="E4290" s="12" t="s">
        <v>31</v>
      </c>
      <c r="F4290" s="14">
        <v>1</v>
      </c>
      <c r="G4290" s="14" t="s">
        <v>59</v>
      </c>
      <c r="H4290" s="14">
        <v>1</v>
      </c>
      <c r="I4290" s="14" t="s">
        <v>37</v>
      </c>
      <c r="J4290" s="12" t="s">
        <v>387</v>
      </c>
      <c r="K4290" s="11" t="str">
        <f>VLOOKUP(Table7[[#This Row],[CID]],ALY,2,FALSE)</f>
        <v>Commas</v>
      </c>
    </row>
    <row r="4291" spans="1:11" x14ac:dyDescent="0.2">
      <c r="A4291" s="8" t="str">
        <f>Table7[[#This Row],[Test No.]]&amp;Table7[[#This Row],[Section]]&amp;Table7[[#This Row],[Q. No.]]</f>
        <v>R10E15</v>
      </c>
      <c r="B4291" s="8"/>
      <c r="C4291" s="15" t="s">
        <v>101</v>
      </c>
      <c r="D4291" s="6">
        <v>15</v>
      </c>
      <c r="E4291" s="12" t="s">
        <v>31</v>
      </c>
      <c r="F4291" s="14">
        <v>2</v>
      </c>
      <c r="G4291" s="13" t="s">
        <v>57</v>
      </c>
      <c r="H4291" s="10">
        <v>4</v>
      </c>
      <c r="I4291" s="13" t="s">
        <v>40</v>
      </c>
      <c r="J4291" s="12" t="s">
        <v>513</v>
      </c>
      <c r="K4291" s="11" t="str">
        <f>VLOOKUP(Table7[[#This Row],[CID]],ALY,2,FALSE)</f>
        <v>Writer's Goal</v>
      </c>
    </row>
    <row r="4292" spans="1:11" x14ac:dyDescent="0.2">
      <c r="A4292" s="8" t="str">
        <f>Table7[[#This Row],[Test No.]]&amp;Table7[[#This Row],[Section]]&amp;Table7[[#This Row],[Q. No.]]</f>
        <v>R10E16</v>
      </c>
      <c r="B4292" s="8"/>
      <c r="C4292" s="15" t="s">
        <v>101</v>
      </c>
      <c r="D4292" s="6">
        <v>16</v>
      </c>
      <c r="E4292" s="12" t="s">
        <v>31</v>
      </c>
      <c r="F4292" s="14">
        <v>2</v>
      </c>
      <c r="G4292" s="13" t="s">
        <v>57</v>
      </c>
      <c r="H4292" s="10">
        <v>6</v>
      </c>
      <c r="I4292" s="13" t="s">
        <v>42</v>
      </c>
      <c r="J4292" s="12" t="s">
        <v>523</v>
      </c>
      <c r="K4292" s="11" t="str">
        <f>VLOOKUP(Table7[[#This Row],[CID]],ALY,2,FALSE)</f>
        <v>Avoiding Ambiguity &amp; Redundancy</v>
      </c>
    </row>
    <row r="4293" spans="1:11" x14ac:dyDescent="0.2">
      <c r="A4293" s="8" t="str">
        <f>Table7[[#This Row],[Test No.]]&amp;Table7[[#This Row],[Section]]&amp;Table7[[#This Row],[Q. No.]]</f>
        <v>R10E17</v>
      </c>
      <c r="B4293" s="8"/>
      <c r="C4293" s="15" t="s">
        <v>101</v>
      </c>
      <c r="D4293" s="6">
        <v>17</v>
      </c>
      <c r="E4293" s="12" t="s">
        <v>31</v>
      </c>
      <c r="F4293" s="14">
        <v>1</v>
      </c>
      <c r="G4293" s="14" t="s">
        <v>59</v>
      </c>
      <c r="H4293" s="10">
        <v>3</v>
      </c>
      <c r="I4293" s="13" t="s">
        <v>39</v>
      </c>
      <c r="J4293" s="12" t="s">
        <v>402</v>
      </c>
      <c r="K4293" s="11" t="str">
        <f>VLOOKUP(Table7[[#This Row],[CID]],ALY,2,FALSE)</f>
        <v>Faulty Modifier</v>
      </c>
    </row>
    <row r="4294" spans="1:11" x14ac:dyDescent="0.2">
      <c r="A4294" s="8" t="str">
        <f>Table7[[#This Row],[Test No.]]&amp;Table7[[#This Row],[Section]]&amp;Table7[[#This Row],[Q. No.]]</f>
        <v>R10E18</v>
      </c>
      <c r="B4294" s="8"/>
      <c r="C4294" s="15" t="s">
        <v>101</v>
      </c>
      <c r="D4294" s="6">
        <v>18</v>
      </c>
      <c r="E4294" s="12" t="s">
        <v>31</v>
      </c>
      <c r="F4294" s="14">
        <v>2</v>
      </c>
      <c r="G4294" s="13" t="s">
        <v>57</v>
      </c>
      <c r="H4294" s="10">
        <v>5</v>
      </c>
      <c r="I4294" s="13" t="s">
        <v>41</v>
      </c>
      <c r="J4294" s="12" t="s">
        <v>520</v>
      </c>
      <c r="K4294" s="11" t="str">
        <f>VLOOKUP(Table7[[#This Row],[CID]],ALY,2,FALSE)</f>
        <v>Reorganization</v>
      </c>
    </row>
    <row r="4295" spans="1:11" x14ac:dyDescent="0.2">
      <c r="A4295" s="8" t="str">
        <f>Table7[[#This Row],[Test No.]]&amp;Table7[[#This Row],[Section]]&amp;Table7[[#This Row],[Q. No.]]</f>
        <v>R10E19</v>
      </c>
      <c r="B4295" s="8"/>
      <c r="C4295" s="15" t="s">
        <v>101</v>
      </c>
      <c r="D4295" s="6">
        <v>19</v>
      </c>
      <c r="E4295" s="12" t="s">
        <v>31</v>
      </c>
      <c r="F4295" s="14">
        <v>2</v>
      </c>
      <c r="G4295" s="13" t="s">
        <v>57</v>
      </c>
      <c r="H4295" s="10">
        <v>6</v>
      </c>
      <c r="I4295" s="13" t="s">
        <v>42</v>
      </c>
      <c r="J4295" s="12" t="s">
        <v>522</v>
      </c>
      <c r="K4295" s="11" t="str">
        <f>VLOOKUP(Table7[[#This Row],[CID]],ALY,2,FALSE)</f>
        <v>Effectiveness</v>
      </c>
    </row>
    <row r="4296" spans="1:11" x14ac:dyDescent="0.2">
      <c r="A4296" s="8" t="str">
        <f>Table7[[#This Row],[Test No.]]&amp;Table7[[#This Row],[Section]]&amp;Table7[[#This Row],[Q. No.]]</f>
        <v>R10E20</v>
      </c>
      <c r="B4296" s="8"/>
      <c r="C4296" s="15" t="s">
        <v>101</v>
      </c>
      <c r="D4296" s="6">
        <v>20</v>
      </c>
      <c r="E4296" s="12" t="s">
        <v>31</v>
      </c>
      <c r="F4296" s="14">
        <v>1</v>
      </c>
      <c r="G4296" s="14" t="s">
        <v>59</v>
      </c>
      <c r="H4296" s="10">
        <v>2</v>
      </c>
      <c r="I4296" s="13" t="s">
        <v>38</v>
      </c>
      <c r="J4296" s="12" t="s">
        <v>397</v>
      </c>
      <c r="K4296" s="11" t="str">
        <f>VLOOKUP(Table7[[#This Row],[CID]],ALY,2,FALSE)</f>
        <v>Word Choice</v>
      </c>
    </row>
    <row r="4297" spans="1:11" x14ac:dyDescent="0.2">
      <c r="A4297" s="8" t="str">
        <f>Table7[[#This Row],[Test No.]]&amp;Table7[[#This Row],[Section]]&amp;Table7[[#This Row],[Q. No.]]</f>
        <v>R10E21</v>
      </c>
      <c r="B4297" s="8"/>
      <c r="C4297" s="15" t="s">
        <v>101</v>
      </c>
      <c r="D4297" s="6">
        <v>21</v>
      </c>
      <c r="E4297" s="12" t="s">
        <v>31</v>
      </c>
      <c r="F4297" s="14">
        <v>2</v>
      </c>
      <c r="G4297" s="13" t="s">
        <v>57</v>
      </c>
      <c r="H4297" s="10">
        <v>4</v>
      </c>
      <c r="I4297" s="13" t="s">
        <v>40</v>
      </c>
      <c r="J4297" s="12" t="s">
        <v>512</v>
      </c>
      <c r="K4297" s="11" t="str">
        <f>VLOOKUP(Table7[[#This Row],[CID]],ALY,2,FALSE)</f>
        <v>Additional Detail &amp; Evidence</v>
      </c>
    </row>
    <row r="4298" spans="1:11" x14ac:dyDescent="0.2">
      <c r="A4298" s="8" t="str">
        <f>Table7[[#This Row],[Test No.]]&amp;Table7[[#This Row],[Section]]&amp;Table7[[#This Row],[Q. No.]]</f>
        <v>R10E22</v>
      </c>
      <c r="B4298" s="8"/>
      <c r="C4298" s="15" t="s">
        <v>101</v>
      </c>
      <c r="D4298" s="6">
        <v>22</v>
      </c>
      <c r="E4298" s="12" t="s">
        <v>31</v>
      </c>
      <c r="F4298" s="14">
        <v>1</v>
      </c>
      <c r="G4298" s="14" t="s">
        <v>59</v>
      </c>
      <c r="H4298" s="10">
        <v>2</v>
      </c>
      <c r="I4298" s="13" t="s">
        <v>38</v>
      </c>
      <c r="J4298" s="12" t="s">
        <v>394</v>
      </c>
      <c r="K4298" s="11" t="str">
        <f>VLOOKUP(Table7[[#This Row],[CID]],ALY,2,FALSE)</f>
        <v>Pronouns</v>
      </c>
    </row>
    <row r="4299" spans="1:11" x14ac:dyDescent="0.2">
      <c r="A4299" s="8" t="str">
        <f>Table7[[#This Row],[Test No.]]&amp;Table7[[#This Row],[Section]]&amp;Table7[[#This Row],[Q. No.]]</f>
        <v>R10E23</v>
      </c>
      <c r="B4299" s="8"/>
      <c r="C4299" s="15" t="s">
        <v>101</v>
      </c>
      <c r="D4299" s="6">
        <v>23</v>
      </c>
      <c r="E4299" s="12" t="s">
        <v>31</v>
      </c>
      <c r="F4299" s="14">
        <v>1</v>
      </c>
      <c r="G4299" s="14" t="s">
        <v>59</v>
      </c>
      <c r="H4299" s="14">
        <v>1</v>
      </c>
      <c r="I4299" s="14" t="s">
        <v>37</v>
      </c>
      <c r="J4299" s="12" t="s">
        <v>387</v>
      </c>
      <c r="K4299" s="11" t="str">
        <f>VLOOKUP(Table7[[#This Row],[CID]],ALY,2,FALSE)</f>
        <v>Commas</v>
      </c>
    </row>
    <row r="4300" spans="1:11" x14ac:dyDescent="0.2">
      <c r="A4300" s="8" t="str">
        <f>Table7[[#This Row],[Test No.]]&amp;Table7[[#This Row],[Section]]&amp;Table7[[#This Row],[Q. No.]]</f>
        <v>R10E24</v>
      </c>
      <c r="B4300" s="8"/>
      <c r="C4300" s="15" t="s">
        <v>101</v>
      </c>
      <c r="D4300" s="6">
        <v>24</v>
      </c>
      <c r="E4300" s="12" t="s">
        <v>31</v>
      </c>
      <c r="F4300" s="14">
        <v>1</v>
      </c>
      <c r="G4300" s="14" t="s">
        <v>59</v>
      </c>
      <c r="H4300" s="10">
        <v>3</v>
      </c>
      <c r="I4300" s="13" t="s">
        <v>39</v>
      </c>
      <c r="J4300" s="12" t="s">
        <v>401</v>
      </c>
      <c r="K4300" s="11" t="str">
        <f>VLOOKUP(Table7[[#This Row],[CID]],ALY,2,FALSE)</f>
        <v>Parallel Construction</v>
      </c>
    </row>
    <row r="4301" spans="1:11" x14ac:dyDescent="0.2">
      <c r="A4301" s="8" t="str">
        <f>Table7[[#This Row],[Test No.]]&amp;Table7[[#This Row],[Section]]&amp;Table7[[#This Row],[Q. No.]]</f>
        <v>R10E25</v>
      </c>
      <c r="B4301" s="8"/>
      <c r="C4301" s="15" t="s">
        <v>101</v>
      </c>
      <c r="D4301" s="6">
        <v>25</v>
      </c>
      <c r="E4301" s="12" t="s">
        <v>31</v>
      </c>
      <c r="F4301" s="14">
        <v>1</v>
      </c>
      <c r="G4301" s="14" t="s">
        <v>59</v>
      </c>
      <c r="H4301" s="10">
        <v>2</v>
      </c>
      <c r="I4301" s="13" t="s">
        <v>38</v>
      </c>
      <c r="J4301" s="12" t="s">
        <v>395</v>
      </c>
      <c r="K4301" s="11" t="str">
        <f>VLOOKUP(Table7[[#This Row],[CID]],ALY,2,FALSE)</f>
        <v>Verb Forms/Tense Agreement</v>
      </c>
    </row>
    <row r="4302" spans="1:11" x14ac:dyDescent="0.2">
      <c r="A4302" s="8" t="str">
        <f>Table7[[#This Row],[Test No.]]&amp;Table7[[#This Row],[Section]]&amp;Table7[[#This Row],[Q. No.]]</f>
        <v>R10E26</v>
      </c>
      <c r="B4302" s="8"/>
      <c r="C4302" s="15" t="s">
        <v>101</v>
      </c>
      <c r="D4302" s="6">
        <v>26</v>
      </c>
      <c r="E4302" s="12" t="s">
        <v>31</v>
      </c>
      <c r="F4302" s="14">
        <v>2</v>
      </c>
      <c r="G4302" s="13" t="s">
        <v>57</v>
      </c>
      <c r="H4302" s="10">
        <v>5</v>
      </c>
      <c r="I4302" s="13" t="s">
        <v>41</v>
      </c>
      <c r="J4302" s="12" t="s">
        <v>520</v>
      </c>
      <c r="K4302" s="11" t="str">
        <f>VLOOKUP(Table7[[#This Row],[CID]],ALY,2,FALSE)</f>
        <v>Reorganization</v>
      </c>
    </row>
    <row r="4303" spans="1:11" x14ac:dyDescent="0.2">
      <c r="A4303" s="8" t="str">
        <f>Table7[[#This Row],[Test No.]]&amp;Table7[[#This Row],[Section]]&amp;Table7[[#This Row],[Q. No.]]</f>
        <v>R10E27</v>
      </c>
      <c r="B4303" s="8"/>
      <c r="C4303" s="15" t="s">
        <v>101</v>
      </c>
      <c r="D4303" s="6">
        <v>27</v>
      </c>
      <c r="E4303" s="12" t="s">
        <v>31</v>
      </c>
      <c r="F4303" s="14">
        <v>2</v>
      </c>
      <c r="G4303" s="13" t="s">
        <v>57</v>
      </c>
      <c r="H4303" s="10">
        <v>4</v>
      </c>
      <c r="I4303" s="13" t="s">
        <v>40</v>
      </c>
      <c r="J4303" s="12" t="s">
        <v>516</v>
      </c>
      <c r="K4303" s="11" t="str">
        <f>VLOOKUP(Table7[[#This Row],[CID]],ALY,2,FALSE)</f>
        <v>Transitions &amp; Topic Sentences</v>
      </c>
    </row>
    <row r="4304" spans="1:11" x14ac:dyDescent="0.2">
      <c r="A4304" s="8" t="str">
        <f>Table7[[#This Row],[Test No.]]&amp;Table7[[#This Row],[Section]]&amp;Table7[[#This Row],[Q. No.]]</f>
        <v>R10E28</v>
      </c>
      <c r="B4304" s="8"/>
      <c r="C4304" s="15" t="s">
        <v>101</v>
      </c>
      <c r="D4304" s="6">
        <v>28</v>
      </c>
      <c r="E4304" s="12" t="s">
        <v>31</v>
      </c>
      <c r="F4304" s="14">
        <v>2</v>
      </c>
      <c r="G4304" s="13" t="s">
        <v>57</v>
      </c>
      <c r="H4304" s="10">
        <v>6</v>
      </c>
      <c r="I4304" s="13" t="s">
        <v>42</v>
      </c>
      <c r="J4304" s="12" t="s">
        <v>522</v>
      </c>
      <c r="K4304" s="11" t="str">
        <f>VLOOKUP(Table7[[#This Row],[CID]],ALY,2,FALSE)</f>
        <v>Effectiveness</v>
      </c>
    </row>
    <row r="4305" spans="1:11" x14ac:dyDescent="0.2">
      <c r="A4305" s="8" t="str">
        <f>Table7[[#This Row],[Test No.]]&amp;Table7[[#This Row],[Section]]&amp;Table7[[#This Row],[Q. No.]]</f>
        <v>R10E29</v>
      </c>
      <c r="B4305" s="8"/>
      <c r="C4305" s="15" t="s">
        <v>101</v>
      </c>
      <c r="D4305" s="6">
        <v>29</v>
      </c>
      <c r="E4305" s="12" t="s">
        <v>31</v>
      </c>
      <c r="F4305" s="14">
        <v>1</v>
      </c>
      <c r="G4305" s="14" t="s">
        <v>59</v>
      </c>
      <c r="H4305" s="14">
        <v>1</v>
      </c>
      <c r="I4305" s="14" t="s">
        <v>37</v>
      </c>
      <c r="J4305" s="12" t="s">
        <v>390</v>
      </c>
      <c r="K4305" s="11" t="str">
        <f>VLOOKUP(Table7[[#This Row],[CID]],ALY,2,FALSE)</f>
        <v>Semicolons</v>
      </c>
    </row>
    <row r="4306" spans="1:11" x14ac:dyDescent="0.2">
      <c r="A4306" s="8" t="str">
        <f>Table7[[#This Row],[Test No.]]&amp;Table7[[#This Row],[Section]]&amp;Table7[[#This Row],[Q. No.]]</f>
        <v>R10E30</v>
      </c>
      <c r="B4306" s="8"/>
      <c r="C4306" s="15" t="s">
        <v>101</v>
      </c>
      <c r="D4306" s="6">
        <v>30</v>
      </c>
      <c r="E4306" s="12" t="s">
        <v>31</v>
      </c>
      <c r="F4306" s="14">
        <v>1</v>
      </c>
      <c r="G4306" s="14" t="s">
        <v>59</v>
      </c>
      <c r="H4306" s="14">
        <v>1</v>
      </c>
      <c r="I4306" s="14" t="s">
        <v>37</v>
      </c>
      <c r="J4306" s="12" t="s">
        <v>388</v>
      </c>
      <c r="K4306" s="11" t="str">
        <f>VLOOKUP(Table7[[#This Row],[CID]],ALY,2,FALSE)</f>
        <v>Apostrophes</v>
      </c>
    </row>
    <row r="4307" spans="1:11" x14ac:dyDescent="0.2">
      <c r="A4307" s="8" t="str">
        <f>Table7[[#This Row],[Test No.]]&amp;Table7[[#This Row],[Section]]&amp;Table7[[#This Row],[Q. No.]]</f>
        <v>R10E31</v>
      </c>
      <c r="B4307" s="8"/>
      <c r="C4307" s="15" t="s">
        <v>101</v>
      </c>
      <c r="D4307" s="6">
        <v>31</v>
      </c>
      <c r="E4307" s="12" t="s">
        <v>31</v>
      </c>
      <c r="F4307" s="14">
        <v>1</v>
      </c>
      <c r="G4307" s="14" t="s">
        <v>59</v>
      </c>
      <c r="H4307" s="14">
        <v>1</v>
      </c>
      <c r="I4307" s="14" t="s">
        <v>37</v>
      </c>
      <c r="J4307" s="12" t="s">
        <v>387</v>
      </c>
      <c r="K4307" s="11" t="str">
        <f>VLOOKUP(Table7[[#This Row],[CID]],ALY,2,FALSE)</f>
        <v>Commas</v>
      </c>
    </row>
    <row r="4308" spans="1:11" x14ac:dyDescent="0.2">
      <c r="A4308" s="8" t="str">
        <f>Table7[[#This Row],[Test No.]]&amp;Table7[[#This Row],[Section]]&amp;Table7[[#This Row],[Q. No.]]</f>
        <v>R10E32</v>
      </c>
      <c r="B4308" s="8"/>
      <c r="C4308" s="15" t="s">
        <v>101</v>
      </c>
      <c r="D4308" s="6">
        <v>32</v>
      </c>
      <c r="E4308" s="12" t="s">
        <v>31</v>
      </c>
      <c r="F4308" s="14">
        <v>1</v>
      </c>
      <c r="G4308" s="14" t="s">
        <v>59</v>
      </c>
      <c r="H4308" s="10">
        <v>3</v>
      </c>
      <c r="I4308" s="13" t="s">
        <v>39</v>
      </c>
      <c r="J4308" s="12" t="s">
        <v>402</v>
      </c>
      <c r="K4308" s="11" t="str">
        <f>VLOOKUP(Table7[[#This Row],[CID]],ALY,2,FALSE)</f>
        <v>Faulty Modifier</v>
      </c>
    </row>
    <row r="4309" spans="1:11" x14ac:dyDescent="0.2">
      <c r="A4309" s="8" t="str">
        <f>Table7[[#This Row],[Test No.]]&amp;Table7[[#This Row],[Section]]&amp;Table7[[#This Row],[Q. No.]]</f>
        <v>R10E33</v>
      </c>
      <c r="B4309" s="8"/>
      <c r="C4309" s="15" t="s">
        <v>101</v>
      </c>
      <c r="D4309" s="6">
        <v>33</v>
      </c>
      <c r="E4309" s="12" t="s">
        <v>31</v>
      </c>
      <c r="F4309" s="14">
        <v>2</v>
      </c>
      <c r="G4309" s="13" t="s">
        <v>57</v>
      </c>
      <c r="H4309" s="10">
        <v>6</v>
      </c>
      <c r="I4309" s="13" t="s">
        <v>42</v>
      </c>
      <c r="J4309" s="12" t="s">
        <v>521</v>
      </c>
      <c r="K4309" s="11" t="str">
        <f>VLOOKUP(Table7[[#This Row],[CID]],ALY,2,FALSE)</f>
        <v>Word Choice</v>
      </c>
    </row>
    <row r="4310" spans="1:11" x14ac:dyDescent="0.2">
      <c r="A4310" s="8" t="str">
        <f>Table7[[#This Row],[Test No.]]&amp;Table7[[#This Row],[Section]]&amp;Table7[[#This Row],[Q. No.]]</f>
        <v>R10E34</v>
      </c>
      <c r="B4310" s="8"/>
      <c r="C4310" s="15" t="s">
        <v>101</v>
      </c>
      <c r="D4310" s="6">
        <v>34</v>
      </c>
      <c r="E4310" s="12" t="s">
        <v>31</v>
      </c>
      <c r="F4310" s="14">
        <v>2</v>
      </c>
      <c r="G4310" s="13" t="s">
        <v>57</v>
      </c>
      <c r="H4310" s="10">
        <v>4</v>
      </c>
      <c r="I4310" s="13" t="s">
        <v>40</v>
      </c>
      <c r="J4310" s="12" t="s">
        <v>516</v>
      </c>
      <c r="K4310" s="11" t="str">
        <f>VLOOKUP(Table7[[#This Row],[CID]],ALY,2,FALSE)</f>
        <v>Transitions &amp; Topic Sentences</v>
      </c>
    </row>
    <row r="4311" spans="1:11" x14ac:dyDescent="0.2">
      <c r="A4311" s="8" t="str">
        <f>Table7[[#This Row],[Test No.]]&amp;Table7[[#This Row],[Section]]&amp;Table7[[#This Row],[Q. No.]]</f>
        <v>R10E35</v>
      </c>
      <c r="B4311" s="8"/>
      <c r="C4311" s="15" t="s">
        <v>101</v>
      </c>
      <c r="D4311" s="6">
        <v>35</v>
      </c>
      <c r="E4311" s="12" t="s">
        <v>31</v>
      </c>
      <c r="F4311" s="14">
        <v>1</v>
      </c>
      <c r="G4311" s="14" t="s">
        <v>59</v>
      </c>
      <c r="H4311" s="10">
        <v>3</v>
      </c>
      <c r="I4311" s="13" t="s">
        <v>39</v>
      </c>
      <c r="J4311" s="12" t="s">
        <v>402</v>
      </c>
      <c r="K4311" s="11" t="str">
        <f>VLOOKUP(Table7[[#This Row],[CID]],ALY,2,FALSE)</f>
        <v>Faulty Modifier</v>
      </c>
    </row>
    <row r="4312" spans="1:11" x14ac:dyDescent="0.2">
      <c r="A4312" s="8" t="str">
        <f>Table7[[#This Row],[Test No.]]&amp;Table7[[#This Row],[Section]]&amp;Table7[[#This Row],[Q. No.]]</f>
        <v>R10E36</v>
      </c>
      <c r="B4312" s="8"/>
      <c r="C4312" s="15" t="s">
        <v>101</v>
      </c>
      <c r="D4312" s="6">
        <v>36</v>
      </c>
      <c r="E4312" s="12" t="s">
        <v>31</v>
      </c>
      <c r="F4312" s="14">
        <v>2</v>
      </c>
      <c r="G4312" s="13" t="s">
        <v>57</v>
      </c>
      <c r="H4312" s="10">
        <v>6</v>
      </c>
      <c r="I4312" s="13" t="s">
        <v>42</v>
      </c>
      <c r="J4312" s="12" t="s">
        <v>523</v>
      </c>
      <c r="K4312" s="11" t="str">
        <f>VLOOKUP(Table7[[#This Row],[CID]],ALY,2,FALSE)</f>
        <v>Avoiding Ambiguity &amp; Redundancy</v>
      </c>
    </row>
    <row r="4313" spans="1:11" x14ac:dyDescent="0.2">
      <c r="A4313" s="8" t="str">
        <f>Table7[[#This Row],[Test No.]]&amp;Table7[[#This Row],[Section]]&amp;Table7[[#This Row],[Q. No.]]</f>
        <v>R10E37</v>
      </c>
      <c r="B4313" s="8"/>
      <c r="C4313" s="15" t="s">
        <v>101</v>
      </c>
      <c r="D4313" s="6">
        <v>37</v>
      </c>
      <c r="E4313" s="12" t="s">
        <v>31</v>
      </c>
      <c r="F4313" s="14">
        <v>1</v>
      </c>
      <c r="G4313" s="14" t="s">
        <v>59</v>
      </c>
      <c r="H4313" s="10">
        <v>2</v>
      </c>
      <c r="I4313" s="13" t="s">
        <v>38</v>
      </c>
      <c r="J4313" s="12" t="s">
        <v>395</v>
      </c>
      <c r="K4313" s="11" t="str">
        <f>VLOOKUP(Table7[[#This Row],[CID]],ALY,2,FALSE)</f>
        <v>Verb Forms/Tense Agreement</v>
      </c>
    </row>
    <row r="4314" spans="1:11" x14ac:dyDescent="0.2">
      <c r="A4314" s="8" t="str">
        <f>Table7[[#This Row],[Test No.]]&amp;Table7[[#This Row],[Section]]&amp;Table7[[#This Row],[Q. No.]]</f>
        <v>R10E38</v>
      </c>
      <c r="B4314" s="8"/>
      <c r="C4314" s="15" t="s">
        <v>101</v>
      </c>
      <c r="D4314" s="6">
        <v>38</v>
      </c>
      <c r="E4314" s="12" t="s">
        <v>31</v>
      </c>
      <c r="F4314" s="14">
        <v>1</v>
      </c>
      <c r="G4314" s="14" t="s">
        <v>59</v>
      </c>
      <c r="H4314" s="10">
        <v>2</v>
      </c>
      <c r="I4314" s="13" t="s">
        <v>38</v>
      </c>
      <c r="J4314" s="12" t="s">
        <v>398</v>
      </c>
      <c r="K4314" s="11" t="str">
        <f>VLOOKUP(Table7[[#This Row],[CID]],ALY,2,FALSE)</f>
        <v>Idioms</v>
      </c>
    </row>
    <row r="4315" spans="1:11" x14ac:dyDescent="0.2">
      <c r="A4315" s="8" t="str">
        <f>Table7[[#This Row],[Test No.]]&amp;Table7[[#This Row],[Section]]&amp;Table7[[#This Row],[Q. No.]]</f>
        <v>R10E39</v>
      </c>
      <c r="B4315" s="8"/>
      <c r="C4315" s="15" t="s">
        <v>101</v>
      </c>
      <c r="D4315" s="6">
        <v>39</v>
      </c>
      <c r="E4315" s="12" t="s">
        <v>31</v>
      </c>
      <c r="F4315" s="14">
        <v>1</v>
      </c>
      <c r="G4315" s="14" t="s">
        <v>59</v>
      </c>
      <c r="H4315" s="14">
        <v>1</v>
      </c>
      <c r="I4315" s="14" t="s">
        <v>37</v>
      </c>
      <c r="J4315" s="12" t="s">
        <v>387</v>
      </c>
      <c r="K4315" s="11" t="str">
        <f>VLOOKUP(Table7[[#This Row],[CID]],ALY,2,FALSE)</f>
        <v>Commas</v>
      </c>
    </row>
    <row r="4316" spans="1:11" x14ac:dyDescent="0.2">
      <c r="A4316" s="8" t="str">
        <f>Table7[[#This Row],[Test No.]]&amp;Table7[[#This Row],[Section]]&amp;Table7[[#This Row],[Q. No.]]</f>
        <v>R10E40</v>
      </c>
      <c r="B4316" s="8"/>
      <c r="C4316" s="15" t="s">
        <v>101</v>
      </c>
      <c r="D4316" s="6">
        <v>40</v>
      </c>
      <c r="E4316" s="12" t="s">
        <v>31</v>
      </c>
      <c r="F4316" s="14">
        <v>2</v>
      </c>
      <c r="G4316" s="13" t="s">
        <v>57</v>
      </c>
      <c r="H4316" s="10">
        <v>4</v>
      </c>
      <c r="I4316" s="13" t="s">
        <v>40</v>
      </c>
      <c r="J4316" s="12" t="s">
        <v>512</v>
      </c>
      <c r="K4316" s="11" t="str">
        <f>VLOOKUP(Table7[[#This Row],[CID]],ALY,2,FALSE)</f>
        <v>Additional Detail &amp; Evidence</v>
      </c>
    </row>
    <row r="4317" spans="1:11" x14ac:dyDescent="0.2">
      <c r="A4317" s="8" t="str">
        <f>Table7[[#This Row],[Test No.]]&amp;Table7[[#This Row],[Section]]&amp;Table7[[#This Row],[Q. No.]]</f>
        <v>R10E41</v>
      </c>
      <c r="B4317" s="8"/>
      <c r="C4317" s="15" t="s">
        <v>101</v>
      </c>
      <c r="D4317" s="6">
        <v>41</v>
      </c>
      <c r="E4317" s="12" t="s">
        <v>31</v>
      </c>
      <c r="F4317" s="14">
        <v>1</v>
      </c>
      <c r="G4317" s="14" t="s">
        <v>59</v>
      </c>
      <c r="H4317" s="14">
        <v>1</v>
      </c>
      <c r="I4317" s="14" t="s">
        <v>37</v>
      </c>
      <c r="J4317" s="12" t="s">
        <v>388</v>
      </c>
      <c r="K4317" s="11" t="str">
        <f>VLOOKUP(Table7[[#This Row],[CID]],ALY,2,FALSE)</f>
        <v>Apostrophes</v>
      </c>
    </row>
    <row r="4318" spans="1:11" x14ac:dyDescent="0.2">
      <c r="A4318" s="8" t="str">
        <f>Table7[[#This Row],[Test No.]]&amp;Table7[[#This Row],[Section]]&amp;Table7[[#This Row],[Q. No.]]</f>
        <v>R10E42</v>
      </c>
      <c r="B4318" s="8"/>
      <c r="C4318" s="15" t="s">
        <v>101</v>
      </c>
      <c r="D4318" s="6">
        <v>42</v>
      </c>
      <c r="E4318" s="12" t="s">
        <v>31</v>
      </c>
      <c r="F4318" s="14">
        <v>2</v>
      </c>
      <c r="G4318" s="13" t="s">
        <v>57</v>
      </c>
      <c r="H4318" s="10">
        <v>6</v>
      </c>
      <c r="I4318" s="13" t="s">
        <v>42</v>
      </c>
      <c r="J4318" s="12" t="s">
        <v>522</v>
      </c>
      <c r="K4318" s="11" t="str">
        <f>VLOOKUP(Table7[[#This Row],[CID]],ALY,2,FALSE)</f>
        <v>Effectiveness</v>
      </c>
    </row>
    <row r="4319" spans="1:11" x14ac:dyDescent="0.2">
      <c r="A4319" s="8" t="str">
        <f>Table7[[#This Row],[Test No.]]&amp;Table7[[#This Row],[Section]]&amp;Table7[[#This Row],[Q. No.]]</f>
        <v>R10E43</v>
      </c>
      <c r="B4319" s="8"/>
      <c r="C4319" s="15" t="s">
        <v>101</v>
      </c>
      <c r="D4319" s="6">
        <v>43</v>
      </c>
      <c r="E4319" s="12" t="s">
        <v>31</v>
      </c>
      <c r="F4319" s="14">
        <v>1</v>
      </c>
      <c r="G4319" s="14" t="s">
        <v>59</v>
      </c>
      <c r="H4319" s="10">
        <v>3</v>
      </c>
      <c r="I4319" s="13" t="s">
        <v>39</v>
      </c>
      <c r="J4319" s="12" t="s">
        <v>401</v>
      </c>
      <c r="K4319" s="11" t="str">
        <f>VLOOKUP(Table7[[#This Row],[CID]],ALY,2,FALSE)</f>
        <v>Parallel Construction</v>
      </c>
    </row>
    <row r="4320" spans="1:11" x14ac:dyDescent="0.2">
      <c r="A4320" s="8" t="str">
        <f>Table7[[#This Row],[Test No.]]&amp;Table7[[#This Row],[Section]]&amp;Table7[[#This Row],[Q. No.]]</f>
        <v>R10E44</v>
      </c>
      <c r="B4320" s="8"/>
      <c r="C4320" s="15" t="s">
        <v>101</v>
      </c>
      <c r="D4320" s="6">
        <v>44</v>
      </c>
      <c r="E4320" s="12" t="s">
        <v>31</v>
      </c>
      <c r="F4320" s="14">
        <v>2</v>
      </c>
      <c r="G4320" s="13" t="s">
        <v>57</v>
      </c>
      <c r="H4320" s="10">
        <v>4</v>
      </c>
      <c r="I4320" s="13" t="s">
        <v>40</v>
      </c>
      <c r="J4320" s="12" t="s">
        <v>513</v>
      </c>
      <c r="K4320" s="11" t="str">
        <f>VLOOKUP(Table7[[#This Row],[CID]],ALY,2,FALSE)</f>
        <v>Writer's Goal</v>
      </c>
    </row>
    <row r="4321" spans="1:11" x14ac:dyDescent="0.2">
      <c r="A4321" s="8" t="str">
        <f>Table7[[#This Row],[Test No.]]&amp;Table7[[#This Row],[Section]]&amp;Table7[[#This Row],[Q. No.]]</f>
        <v>R10E45</v>
      </c>
      <c r="B4321" s="8"/>
      <c r="C4321" s="15" t="s">
        <v>101</v>
      </c>
      <c r="D4321" s="6">
        <v>45</v>
      </c>
      <c r="E4321" s="12" t="s">
        <v>31</v>
      </c>
      <c r="F4321" s="14">
        <v>2</v>
      </c>
      <c r="G4321" s="13" t="s">
        <v>57</v>
      </c>
      <c r="H4321" s="10">
        <v>4</v>
      </c>
      <c r="I4321" s="13" t="s">
        <v>40</v>
      </c>
      <c r="J4321" s="12" t="s">
        <v>514</v>
      </c>
      <c r="K4321" s="11" t="str">
        <f>VLOOKUP(Table7[[#This Row],[CID]],ALY,2,FALSE)</f>
        <v>Relation to Paragraph/Essay</v>
      </c>
    </row>
    <row r="4322" spans="1:11" x14ac:dyDescent="0.2">
      <c r="A4322" s="8" t="str">
        <f>Table7[[#This Row],[Test No.]]&amp;Table7[[#This Row],[Section]]&amp;Table7[[#This Row],[Q. No.]]</f>
        <v>R10E46</v>
      </c>
      <c r="B4322" s="8"/>
      <c r="C4322" s="15" t="s">
        <v>101</v>
      </c>
      <c r="D4322" s="6">
        <v>46</v>
      </c>
      <c r="E4322" s="12" t="s">
        <v>31</v>
      </c>
      <c r="F4322" s="14">
        <v>1</v>
      </c>
      <c r="G4322" s="14" t="s">
        <v>59</v>
      </c>
      <c r="H4322" s="14">
        <v>1</v>
      </c>
      <c r="I4322" s="14" t="s">
        <v>37</v>
      </c>
      <c r="J4322" s="12" t="s">
        <v>387</v>
      </c>
      <c r="K4322" s="11" t="str">
        <f>VLOOKUP(Table7[[#This Row],[CID]],ALY,2,FALSE)</f>
        <v>Commas</v>
      </c>
    </row>
    <row r="4323" spans="1:11" x14ac:dyDescent="0.2">
      <c r="A4323" s="8" t="str">
        <f>Table7[[#This Row],[Test No.]]&amp;Table7[[#This Row],[Section]]&amp;Table7[[#This Row],[Q. No.]]</f>
        <v>R10E47</v>
      </c>
      <c r="B4323" s="8"/>
      <c r="C4323" s="15" t="s">
        <v>101</v>
      </c>
      <c r="D4323" s="6">
        <v>47</v>
      </c>
      <c r="E4323" s="12" t="s">
        <v>31</v>
      </c>
      <c r="F4323" s="14">
        <v>1</v>
      </c>
      <c r="G4323" s="14" t="s">
        <v>59</v>
      </c>
      <c r="H4323" s="10">
        <v>2</v>
      </c>
      <c r="I4323" s="13" t="s">
        <v>38</v>
      </c>
      <c r="J4323" s="12" t="s">
        <v>394</v>
      </c>
      <c r="K4323" s="11" t="str">
        <f>VLOOKUP(Table7[[#This Row],[CID]],ALY,2,FALSE)</f>
        <v>Pronouns</v>
      </c>
    </row>
    <row r="4324" spans="1:11" x14ac:dyDescent="0.2">
      <c r="A4324" s="8" t="str">
        <f>Table7[[#This Row],[Test No.]]&amp;Table7[[#This Row],[Section]]&amp;Table7[[#This Row],[Q. No.]]</f>
        <v>R10E48</v>
      </c>
      <c r="B4324" s="8"/>
      <c r="C4324" s="15" t="s">
        <v>101</v>
      </c>
      <c r="D4324" s="6">
        <v>48</v>
      </c>
      <c r="E4324" s="12" t="s">
        <v>31</v>
      </c>
      <c r="F4324" s="14">
        <v>2</v>
      </c>
      <c r="G4324" s="13" t="s">
        <v>57</v>
      </c>
      <c r="H4324" s="10">
        <v>6</v>
      </c>
      <c r="I4324" s="13" t="s">
        <v>42</v>
      </c>
      <c r="J4324" s="12" t="s">
        <v>522</v>
      </c>
      <c r="K4324" s="11" t="str">
        <f>VLOOKUP(Table7[[#This Row],[CID]],ALY,2,FALSE)</f>
        <v>Effectiveness</v>
      </c>
    </row>
    <row r="4325" spans="1:11" x14ac:dyDescent="0.2">
      <c r="A4325" s="8" t="str">
        <f>Table7[[#This Row],[Test No.]]&amp;Table7[[#This Row],[Section]]&amp;Table7[[#This Row],[Q. No.]]</f>
        <v>R10E49</v>
      </c>
      <c r="B4325" s="8"/>
      <c r="C4325" s="15" t="s">
        <v>101</v>
      </c>
      <c r="D4325" s="6">
        <v>49</v>
      </c>
      <c r="E4325" s="12" t="s">
        <v>31</v>
      </c>
      <c r="F4325" s="14">
        <v>1</v>
      </c>
      <c r="G4325" s="14" t="s">
        <v>59</v>
      </c>
      <c r="H4325" s="10">
        <v>2</v>
      </c>
      <c r="I4325" s="13" t="s">
        <v>38</v>
      </c>
      <c r="J4325" s="12" t="s">
        <v>398</v>
      </c>
      <c r="K4325" s="11" t="str">
        <f>VLOOKUP(Table7[[#This Row],[CID]],ALY,2,FALSE)</f>
        <v>Idioms</v>
      </c>
    </row>
    <row r="4326" spans="1:11" x14ac:dyDescent="0.2">
      <c r="A4326" s="8" t="str">
        <f>Table7[[#This Row],[Test No.]]&amp;Table7[[#This Row],[Section]]&amp;Table7[[#This Row],[Q. No.]]</f>
        <v>R10E50</v>
      </c>
      <c r="B4326" s="8"/>
      <c r="C4326" s="15" t="s">
        <v>101</v>
      </c>
      <c r="D4326" s="6">
        <v>50</v>
      </c>
      <c r="E4326" s="12" t="s">
        <v>31</v>
      </c>
      <c r="F4326" s="14">
        <v>1</v>
      </c>
      <c r="G4326" s="14" t="s">
        <v>59</v>
      </c>
      <c r="H4326" s="10">
        <v>3</v>
      </c>
      <c r="I4326" s="13" t="s">
        <v>39</v>
      </c>
      <c r="J4326" s="12" t="s">
        <v>400</v>
      </c>
      <c r="K4326" s="11" t="str">
        <f>VLOOKUP(Table7[[#This Row],[CID]],ALY,2,FALSE)</f>
        <v>Run-On Sentence</v>
      </c>
    </row>
    <row r="4327" spans="1:11" x14ac:dyDescent="0.2">
      <c r="A4327" s="8" t="str">
        <f>Table7[[#This Row],[Test No.]]&amp;Table7[[#This Row],[Section]]&amp;Table7[[#This Row],[Q. No.]]</f>
        <v>R10E51</v>
      </c>
      <c r="B4327" s="8"/>
      <c r="C4327" s="15" t="s">
        <v>101</v>
      </c>
      <c r="D4327" s="6">
        <v>51</v>
      </c>
      <c r="E4327" s="12" t="s">
        <v>31</v>
      </c>
      <c r="F4327" s="14">
        <v>2</v>
      </c>
      <c r="G4327" s="13" t="s">
        <v>57</v>
      </c>
      <c r="H4327" s="10">
        <v>5</v>
      </c>
      <c r="I4327" s="13" t="s">
        <v>41</v>
      </c>
      <c r="J4327" s="12" t="s">
        <v>518</v>
      </c>
      <c r="K4327" s="11" t="str">
        <f>VLOOKUP(Table7[[#This Row],[CID]],ALY,2,FALSE)</f>
        <v>Unity &amp; Coherence</v>
      </c>
    </row>
    <row r="4328" spans="1:11" x14ac:dyDescent="0.2">
      <c r="A4328" s="8" t="str">
        <f>Table7[[#This Row],[Test No.]]&amp;Table7[[#This Row],[Section]]&amp;Table7[[#This Row],[Q. No.]]</f>
        <v>R10E52</v>
      </c>
      <c r="B4328" s="8"/>
      <c r="C4328" s="15" t="s">
        <v>101</v>
      </c>
      <c r="D4328" s="6">
        <v>52</v>
      </c>
      <c r="E4328" s="12" t="s">
        <v>31</v>
      </c>
      <c r="F4328" s="14">
        <v>2</v>
      </c>
      <c r="G4328" s="13" t="s">
        <v>57</v>
      </c>
      <c r="H4328" s="10">
        <v>4</v>
      </c>
      <c r="I4328" s="13" t="s">
        <v>40</v>
      </c>
      <c r="J4328" s="12" t="s">
        <v>516</v>
      </c>
      <c r="K4328" s="11" t="str">
        <f>VLOOKUP(Table7[[#This Row],[CID]],ALY,2,FALSE)</f>
        <v>Transitions &amp; Topic Sentences</v>
      </c>
    </row>
    <row r="4329" spans="1:11" x14ac:dyDescent="0.2">
      <c r="A4329" s="8" t="str">
        <f>Table7[[#This Row],[Test No.]]&amp;Table7[[#This Row],[Section]]&amp;Table7[[#This Row],[Q. No.]]</f>
        <v>R10E53</v>
      </c>
      <c r="B4329" s="8"/>
      <c r="C4329" s="15" t="s">
        <v>101</v>
      </c>
      <c r="D4329" s="6">
        <v>53</v>
      </c>
      <c r="E4329" s="12" t="s">
        <v>31</v>
      </c>
      <c r="F4329" s="14">
        <v>1</v>
      </c>
      <c r="G4329" s="14" t="s">
        <v>59</v>
      </c>
      <c r="H4329" s="10">
        <v>3</v>
      </c>
      <c r="I4329" s="13" t="s">
        <v>39</v>
      </c>
      <c r="J4329" s="12" t="s">
        <v>402</v>
      </c>
      <c r="K4329" s="11" t="str">
        <f>VLOOKUP(Table7[[#This Row],[CID]],ALY,2,FALSE)</f>
        <v>Faulty Modifier</v>
      </c>
    </row>
    <row r="4330" spans="1:11" x14ac:dyDescent="0.2">
      <c r="A4330" s="8" t="str">
        <f>Table7[[#This Row],[Test No.]]&amp;Table7[[#This Row],[Section]]&amp;Table7[[#This Row],[Q. No.]]</f>
        <v>R10E54</v>
      </c>
      <c r="B4330" s="8"/>
      <c r="C4330" s="15" t="s">
        <v>101</v>
      </c>
      <c r="D4330" s="6">
        <v>54</v>
      </c>
      <c r="E4330" s="12" t="s">
        <v>31</v>
      </c>
      <c r="F4330" s="14">
        <v>2</v>
      </c>
      <c r="G4330" s="13" t="s">
        <v>57</v>
      </c>
      <c r="H4330" s="10">
        <v>6</v>
      </c>
      <c r="I4330" s="13" t="s">
        <v>42</v>
      </c>
      <c r="J4330" s="12" t="s">
        <v>523</v>
      </c>
      <c r="K4330" s="11" t="str">
        <f>VLOOKUP(Table7[[#This Row],[CID]],ALY,2,FALSE)</f>
        <v>Avoiding Ambiguity &amp; Redundancy</v>
      </c>
    </row>
    <row r="4331" spans="1:11" x14ac:dyDescent="0.2">
      <c r="A4331" s="8" t="str">
        <f>Table7[[#This Row],[Test No.]]&amp;Table7[[#This Row],[Section]]&amp;Table7[[#This Row],[Q. No.]]</f>
        <v>R10E55</v>
      </c>
      <c r="B4331" s="8"/>
      <c r="C4331" s="15" t="s">
        <v>101</v>
      </c>
      <c r="D4331" s="6">
        <v>55</v>
      </c>
      <c r="E4331" s="12" t="s">
        <v>31</v>
      </c>
      <c r="F4331" s="14">
        <v>1</v>
      </c>
      <c r="G4331" s="14" t="s">
        <v>59</v>
      </c>
      <c r="H4331" s="10">
        <v>2</v>
      </c>
      <c r="I4331" s="13" t="s">
        <v>38</v>
      </c>
      <c r="J4331" s="12" t="s">
        <v>398</v>
      </c>
      <c r="K4331" s="11" t="str">
        <f>VLOOKUP(Table7[[#This Row],[CID]],ALY,2,FALSE)</f>
        <v>Idioms</v>
      </c>
    </row>
    <row r="4332" spans="1:11" x14ac:dyDescent="0.2">
      <c r="A4332" s="8" t="str">
        <f>Table7[[#This Row],[Test No.]]&amp;Table7[[#This Row],[Section]]&amp;Table7[[#This Row],[Q. No.]]</f>
        <v>R10E56</v>
      </c>
      <c r="B4332" s="8"/>
      <c r="C4332" s="15" t="s">
        <v>101</v>
      </c>
      <c r="D4332" s="6">
        <v>56</v>
      </c>
      <c r="E4332" s="12" t="s">
        <v>31</v>
      </c>
      <c r="F4332" s="14">
        <v>1</v>
      </c>
      <c r="G4332" s="14" t="s">
        <v>59</v>
      </c>
      <c r="H4332" s="10">
        <v>2</v>
      </c>
      <c r="I4332" s="13" t="s">
        <v>38</v>
      </c>
      <c r="J4332" s="12" t="s">
        <v>397</v>
      </c>
      <c r="K4332" s="11" t="str">
        <f>VLOOKUP(Table7[[#This Row],[CID]],ALY,2,FALSE)</f>
        <v>Word Choice</v>
      </c>
    </row>
    <row r="4333" spans="1:11" x14ac:dyDescent="0.2">
      <c r="A4333" s="8" t="str">
        <f>Table7[[#This Row],[Test No.]]&amp;Table7[[#This Row],[Section]]&amp;Table7[[#This Row],[Q. No.]]</f>
        <v>R10E57</v>
      </c>
      <c r="B4333" s="8"/>
      <c r="C4333" s="15" t="s">
        <v>101</v>
      </c>
      <c r="D4333" s="6">
        <v>57</v>
      </c>
      <c r="E4333" s="12" t="s">
        <v>31</v>
      </c>
      <c r="F4333" s="14">
        <v>1</v>
      </c>
      <c r="G4333" s="14" t="s">
        <v>59</v>
      </c>
      <c r="H4333" s="14">
        <v>1</v>
      </c>
      <c r="I4333" s="14" t="s">
        <v>37</v>
      </c>
      <c r="J4333" s="12" t="s">
        <v>388</v>
      </c>
      <c r="K4333" s="11" t="str">
        <f>VLOOKUP(Table7[[#This Row],[CID]],ALY,2,FALSE)</f>
        <v>Apostrophes</v>
      </c>
    </row>
    <row r="4334" spans="1:11" x14ac:dyDescent="0.2">
      <c r="A4334" s="8" t="str">
        <f>Table7[[#This Row],[Test No.]]&amp;Table7[[#This Row],[Section]]&amp;Table7[[#This Row],[Q. No.]]</f>
        <v>R10E58</v>
      </c>
      <c r="B4334" s="8"/>
      <c r="C4334" s="15" t="s">
        <v>101</v>
      </c>
      <c r="D4334" s="6">
        <v>58</v>
      </c>
      <c r="E4334" s="12" t="s">
        <v>31</v>
      </c>
      <c r="F4334" s="14">
        <v>2</v>
      </c>
      <c r="G4334" s="13" t="s">
        <v>57</v>
      </c>
      <c r="H4334" s="10">
        <v>6</v>
      </c>
      <c r="I4334" s="13" t="s">
        <v>42</v>
      </c>
      <c r="J4334" s="12" t="s">
        <v>523</v>
      </c>
      <c r="K4334" s="11" t="str">
        <f>VLOOKUP(Table7[[#This Row],[CID]],ALY,2,FALSE)</f>
        <v>Avoiding Ambiguity &amp; Redundancy</v>
      </c>
    </row>
    <row r="4335" spans="1:11" x14ac:dyDescent="0.2">
      <c r="A4335" s="8" t="str">
        <f>Table7[[#This Row],[Test No.]]&amp;Table7[[#This Row],[Section]]&amp;Table7[[#This Row],[Q. No.]]</f>
        <v>R10E59</v>
      </c>
      <c r="B4335" s="8"/>
      <c r="C4335" s="15" t="s">
        <v>101</v>
      </c>
      <c r="D4335" s="6">
        <v>59</v>
      </c>
      <c r="E4335" s="12" t="s">
        <v>31</v>
      </c>
      <c r="F4335" s="14">
        <v>1</v>
      </c>
      <c r="G4335" s="14" t="s">
        <v>59</v>
      </c>
      <c r="H4335" s="10">
        <v>2</v>
      </c>
      <c r="I4335" s="13" t="s">
        <v>38</v>
      </c>
      <c r="J4335" s="12" t="s">
        <v>393</v>
      </c>
      <c r="K4335" s="11" t="str">
        <f>VLOOKUP(Table7[[#This Row],[CID]],ALY,2,FALSE)</f>
        <v>SVA</v>
      </c>
    </row>
    <row r="4336" spans="1:11" x14ac:dyDescent="0.2">
      <c r="A4336" s="8" t="str">
        <f>Table7[[#This Row],[Test No.]]&amp;Table7[[#This Row],[Section]]&amp;Table7[[#This Row],[Q. No.]]</f>
        <v>R10E60</v>
      </c>
      <c r="B4336" s="8"/>
      <c r="C4336" s="15" t="s">
        <v>101</v>
      </c>
      <c r="D4336" s="6">
        <v>60</v>
      </c>
      <c r="E4336" s="12" t="s">
        <v>31</v>
      </c>
      <c r="F4336" s="14">
        <v>2</v>
      </c>
      <c r="G4336" s="13" t="s">
        <v>57</v>
      </c>
      <c r="H4336" s="10">
        <v>4</v>
      </c>
      <c r="I4336" s="13" t="s">
        <v>40</v>
      </c>
      <c r="J4336" s="12" t="s">
        <v>513</v>
      </c>
      <c r="K4336" s="11" t="str">
        <f>VLOOKUP(Table7[[#This Row],[CID]],ALY,2,FALSE)</f>
        <v>Writer's Goal</v>
      </c>
    </row>
    <row r="4337" spans="1:11" x14ac:dyDescent="0.2">
      <c r="A4337" s="8" t="str">
        <f>Table7[[#This Row],[Test No.]]&amp;Table7[[#This Row],[Section]]&amp;Table7[[#This Row],[Q. No.]]</f>
        <v>R10E61</v>
      </c>
      <c r="B4337" s="8"/>
      <c r="C4337" s="15" t="s">
        <v>101</v>
      </c>
      <c r="D4337" s="6">
        <v>61</v>
      </c>
      <c r="E4337" s="14" t="s">
        <v>31</v>
      </c>
      <c r="F4337" s="14">
        <v>1</v>
      </c>
      <c r="G4337" s="14" t="s">
        <v>59</v>
      </c>
      <c r="H4337" s="10">
        <v>3</v>
      </c>
      <c r="I4337" s="13" t="s">
        <v>39</v>
      </c>
      <c r="J4337" s="12" t="s">
        <v>399</v>
      </c>
      <c r="K4337" s="11" t="str">
        <f>VLOOKUP(Table7[[#This Row],[CID]],ALY,2,FALSE)</f>
        <v>Sentence Fragment</v>
      </c>
    </row>
    <row r="4338" spans="1:11" x14ac:dyDescent="0.2">
      <c r="A4338" s="8" t="str">
        <f>Table7[[#This Row],[Test No.]]&amp;Table7[[#This Row],[Section]]&amp;Table7[[#This Row],[Q. No.]]</f>
        <v>R10E62</v>
      </c>
      <c r="B4338" s="8"/>
      <c r="C4338" s="15" t="s">
        <v>101</v>
      </c>
      <c r="D4338" s="6">
        <v>62</v>
      </c>
      <c r="E4338" s="12" t="s">
        <v>31</v>
      </c>
      <c r="F4338" s="14">
        <v>1</v>
      </c>
      <c r="G4338" s="14" t="s">
        <v>59</v>
      </c>
      <c r="H4338" s="14">
        <v>1</v>
      </c>
      <c r="I4338" s="14" t="s">
        <v>37</v>
      </c>
      <c r="J4338" s="12" t="s">
        <v>387</v>
      </c>
      <c r="K4338" s="11" t="str">
        <f>VLOOKUP(Table7[[#This Row],[CID]],ALY,2,FALSE)</f>
        <v>Commas</v>
      </c>
    </row>
    <row r="4339" spans="1:11" x14ac:dyDescent="0.2">
      <c r="A4339" s="8" t="str">
        <f>Table7[[#This Row],[Test No.]]&amp;Table7[[#This Row],[Section]]&amp;Table7[[#This Row],[Q. No.]]</f>
        <v>R10E63</v>
      </c>
      <c r="B4339" s="8"/>
      <c r="C4339" s="15" t="s">
        <v>101</v>
      </c>
      <c r="D4339" s="6">
        <v>63</v>
      </c>
      <c r="E4339" s="12" t="s">
        <v>31</v>
      </c>
      <c r="F4339" s="14">
        <v>1</v>
      </c>
      <c r="G4339" s="14" t="s">
        <v>59</v>
      </c>
      <c r="H4339" s="10">
        <v>2</v>
      </c>
      <c r="I4339" s="13" t="s">
        <v>38</v>
      </c>
      <c r="J4339" s="12" t="s">
        <v>397</v>
      </c>
      <c r="K4339" s="11" t="str">
        <f>VLOOKUP(Table7[[#This Row],[CID]],ALY,2,FALSE)</f>
        <v>Word Choice</v>
      </c>
    </row>
    <row r="4340" spans="1:11" x14ac:dyDescent="0.2">
      <c r="A4340" s="8" t="str">
        <f>Table7[[#This Row],[Test No.]]&amp;Table7[[#This Row],[Section]]&amp;Table7[[#This Row],[Q. No.]]</f>
        <v>R10E64</v>
      </c>
      <c r="B4340" s="8"/>
      <c r="C4340" s="15" t="s">
        <v>101</v>
      </c>
      <c r="D4340" s="6">
        <v>64</v>
      </c>
      <c r="E4340" s="12" t="s">
        <v>31</v>
      </c>
      <c r="F4340" s="14">
        <v>2</v>
      </c>
      <c r="G4340" s="13" t="s">
        <v>57</v>
      </c>
      <c r="H4340" s="10">
        <v>5</v>
      </c>
      <c r="I4340" s="13" t="s">
        <v>41</v>
      </c>
      <c r="J4340" s="12" t="s">
        <v>519</v>
      </c>
      <c r="K4340" s="11" t="str">
        <f>VLOOKUP(Table7[[#This Row],[CID]],ALY,2,FALSE)</f>
        <v>Opening/Transitional/Closing</v>
      </c>
    </row>
    <row r="4341" spans="1:11" x14ac:dyDescent="0.2">
      <c r="A4341" s="8" t="str">
        <f>Table7[[#This Row],[Test No.]]&amp;Table7[[#This Row],[Section]]&amp;Table7[[#This Row],[Q. No.]]</f>
        <v>R10E65</v>
      </c>
      <c r="B4341" s="8"/>
      <c r="C4341" s="15" t="s">
        <v>101</v>
      </c>
      <c r="D4341" s="6">
        <v>65</v>
      </c>
      <c r="E4341" s="12" t="s">
        <v>31</v>
      </c>
      <c r="F4341" s="14">
        <v>1</v>
      </c>
      <c r="G4341" s="14" t="s">
        <v>59</v>
      </c>
      <c r="H4341" s="10">
        <v>2</v>
      </c>
      <c r="I4341" s="13" t="s">
        <v>38</v>
      </c>
      <c r="J4341" s="12" t="s">
        <v>397</v>
      </c>
      <c r="K4341" s="11" t="str">
        <f>VLOOKUP(Table7[[#This Row],[CID]],ALY,2,FALSE)</f>
        <v>Word Choice</v>
      </c>
    </row>
    <row r="4342" spans="1:11" x14ac:dyDescent="0.2">
      <c r="A4342" s="8" t="str">
        <f>Table7[[#This Row],[Test No.]]&amp;Table7[[#This Row],[Section]]&amp;Table7[[#This Row],[Q. No.]]</f>
        <v>R10E66</v>
      </c>
      <c r="B4342" s="8"/>
      <c r="C4342" s="15" t="s">
        <v>101</v>
      </c>
      <c r="D4342" s="6">
        <v>66</v>
      </c>
      <c r="E4342" s="12" t="s">
        <v>31</v>
      </c>
      <c r="F4342" s="14">
        <v>2</v>
      </c>
      <c r="G4342" s="13" t="s">
        <v>57</v>
      </c>
      <c r="H4342" s="10">
        <v>6</v>
      </c>
      <c r="I4342" s="13" t="s">
        <v>42</v>
      </c>
      <c r="J4342" s="12" t="s">
        <v>522</v>
      </c>
      <c r="K4342" s="11" t="str">
        <f>VLOOKUP(Table7[[#This Row],[CID]],ALY,2,FALSE)</f>
        <v>Effectiveness</v>
      </c>
    </row>
    <row r="4343" spans="1:11" x14ac:dyDescent="0.2">
      <c r="A4343" s="8" t="str">
        <f>Table7[[#This Row],[Test No.]]&amp;Table7[[#This Row],[Section]]&amp;Table7[[#This Row],[Q. No.]]</f>
        <v>R10E67</v>
      </c>
      <c r="B4343" s="8"/>
      <c r="C4343" s="15" t="s">
        <v>101</v>
      </c>
      <c r="D4343" s="6">
        <v>67</v>
      </c>
      <c r="E4343" s="12" t="s">
        <v>31</v>
      </c>
      <c r="F4343" s="14">
        <v>1</v>
      </c>
      <c r="G4343" s="14" t="s">
        <v>59</v>
      </c>
      <c r="H4343" s="14">
        <v>1</v>
      </c>
      <c r="I4343" s="14" t="s">
        <v>37</v>
      </c>
      <c r="J4343" s="12" t="s">
        <v>390</v>
      </c>
      <c r="K4343" s="11" t="str">
        <f>VLOOKUP(Table7[[#This Row],[CID]],ALY,2,FALSE)</f>
        <v>Semicolons</v>
      </c>
    </row>
    <row r="4344" spans="1:11" x14ac:dyDescent="0.2">
      <c r="A4344" s="8" t="str">
        <f>Table7[[#This Row],[Test No.]]&amp;Table7[[#This Row],[Section]]&amp;Table7[[#This Row],[Q. No.]]</f>
        <v>R10E68</v>
      </c>
      <c r="B4344" s="8"/>
      <c r="C4344" s="15" t="s">
        <v>101</v>
      </c>
      <c r="D4344" s="6">
        <v>68</v>
      </c>
      <c r="E4344" s="12" t="s">
        <v>31</v>
      </c>
      <c r="F4344" s="14">
        <v>1</v>
      </c>
      <c r="G4344" s="14" t="s">
        <v>59</v>
      </c>
      <c r="H4344" s="10">
        <v>2</v>
      </c>
      <c r="I4344" s="13" t="s">
        <v>38</v>
      </c>
      <c r="J4344" s="12" t="s">
        <v>395</v>
      </c>
      <c r="K4344" s="11" t="str">
        <f>VLOOKUP(Table7[[#This Row],[CID]],ALY,2,FALSE)</f>
        <v>Verb Forms/Tense Agreement</v>
      </c>
    </row>
    <row r="4345" spans="1:11" x14ac:dyDescent="0.2">
      <c r="A4345" s="8" t="str">
        <f>Table7[[#This Row],[Test No.]]&amp;Table7[[#This Row],[Section]]&amp;Table7[[#This Row],[Q. No.]]</f>
        <v>R10E69</v>
      </c>
      <c r="B4345" s="8"/>
      <c r="C4345" s="15" t="s">
        <v>101</v>
      </c>
      <c r="D4345" s="6">
        <v>69</v>
      </c>
      <c r="E4345" s="12" t="s">
        <v>31</v>
      </c>
      <c r="F4345" s="14">
        <v>2</v>
      </c>
      <c r="G4345" s="13" t="s">
        <v>57</v>
      </c>
      <c r="H4345" s="10">
        <v>4</v>
      </c>
      <c r="I4345" s="13" t="s">
        <v>40</v>
      </c>
      <c r="J4345" s="12" t="s">
        <v>516</v>
      </c>
      <c r="K4345" s="11" t="str">
        <f>VLOOKUP(Table7[[#This Row],[CID]],ALY,2,FALSE)</f>
        <v>Transitions &amp; Topic Sentences</v>
      </c>
    </row>
    <row r="4346" spans="1:11" x14ac:dyDescent="0.2">
      <c r="A4346" s="8" t="str">
        <f>Table7[[#This Row],[Test No.]]&amp;Table7[[#This Row],[Section]]&amp;Table7[[#This Row],[Q. No.]]</f>
        <v>R10E70</v>
      </c>
      <c r="B4346" s="8"/>
      <c r="C4346" s="15" t="s">
        <v>101</v>
      </c>
      <c r="D4346" s="6">
        <v>70</v>
      </c>
      <c r="E4346" s="12" t="s">
        <v>31</v>
      </c>
      <c r="F4346" s="14">
        <v>1</v>
      </c>
      <c r="G4346" s="14" t="s">
        <v>59</v>
      </c>
      <c r="H4346" s="10">
        <v>2</v>
      </c>
      <c r="I4346" s="13" t="s">
        <v>38</v>
      </c>
      <c r="J4346" s="12" t="s">
        <v>396</v>
      </c>
      <c r="K4346" s="11" t="str">
        <f>VLOOKUP(Table7[[#This Row],[CID]],ALY,2,FALSE)</f>
        <v>Comparisons</v>
      </c>
    </row>
    <row r="4347" spans="1:11" x14ac:dyDescent="0.2">
      <c r="A4347" s="8" t="str">
        <f>Table7[[#This Row],[Test No.]]&amp;Table7[[#This Row],[Section]]&amp;Table7[[#This Row],[Q. No.]]</f>
        <v>R10E71</v>
      </c>
      <c r="B4347" s="8"/>
      <c r="C4347" s="15" t="s">
        <v>101</v>
      </c>
      <c r="D4347" s="6">
        <v>71</v>
      </c>
      <c r="E4347" s="12" t="s">
        <v>31</v>
      </c>
      <c r="F4347" s="14">
        <v>1</v>
      </c>
      <c r="G4347" s="14" t="s">
        <v>59</v>
      </c>
      <c r="H4347" s="10">
        <v>2</v>
      </c>
      <c r="I4347" s="13" t="s">
        <v>38</v>
      </c>
      <c r="J4347" s="12" t="s">
        <v>395</v>
      </c>
      <c r="K4347" s="11" t="str">
        <f>VLOOKUP(Table7[[#This Row],[CID]],ALY,2,FALSE)</f>
        <v>Verb Forms/Tense Agreement</v>
      </c>
    </row>
    <row r="4348" spans="1:11" x14ac:dyDescent="0.2">
      <c r="A4348" s="8" t="str">
        <f>Table7[[#This Row],[Test No.]]&amp;Table7[[#This Row],[Section]]&amp;Table7[[#This Row],[Q. No.]]</f>
        <v>R10E72</v>
      </c>
      <c r="B4348" s="8"/>
      <c r="C4348" s="15" t="s">
        <v>101</v>
      </c>
      <c r="D4348" s="6">
        <v>72</v>
      </c>
      <c r="E4348" s="12" t="s">
        <v>31</v>
      </c>
      <c r="F4348" s="14">
        <v>1</v>
      </c>
      <c r="G4348" s="14" t="s">
        <v>59</v>
      </c>
      <c r="H4348" s="10">
        <v>3</v>
      </c>
      <c r="I4348" s="13" t="s">
        <v>39</v>
      </c>
      <c r="J4348" s="12" t="s">
        <v>402</v>
      </c>
      <c r="K4348" s="11" t="str">
        <f>VLOOKUP(Table7[[#This Row],[CID]],ALY,2,FALSE)</f>
        <v>Faulty Modifier</v>
      </c>
    </row>
    <row r="4349" spans="1:11" x14ac:dyDescent="0.2">
      <c r="A4349" s="8" t="str">
        <f>Table7[[#This Row],[Test No.]]&amp;Table7[[#This Row],[Section]]&amp;Table7[[#This Row],[Q. No.]]</f>
        <v>R10E73</v>
      </c>
      <c r="B4349" s="8"/>
      <c r="C4349" s="15" t="s">
        <v>101</v>
      </c>
      <c r="D4349" s="6">
        <v>73</v>
      </c>
      <c r="E4349" s="12" t="s">
        <v>31</v>
      </c>
      <c r="F4349" s="14">
        <v>2</v>
      </c>
      <c r="G4349" s="13" t="s">
        <v>57</v>
      </c>
      <c r="H4349" s="10">
        <v>5</v>
      </c>
      <c r="I4349" s="13" t="s">
        <v>41</v>
      </c>
      <c r="J4349" s="12" t="s">
        <v>520</v>
      </c>
      <c r="K4349" s="11" t="str">
        <f>VLOOKUP(Table7[[#This Row],[CID]],ALY,2,FALSE)</f>
        <v>Reorganization</v>
      </c>
    </row>
    <row r="4350" spans="1:11" x14ac:dyDescent="0.2">
      <c r="A4350" s="8" t="str">
        <f>Table7[[#This Row],[Test No.]]&amp;Table7[[#This Row],[Section]]&amp;Table7[[#This Row],[Q. No.]]</f>
        <v>R10E74</v>
      </c>
      <c r="B4350" s="8"/>
      <c r="C4350" s="15" t="s">
        <v>101</v>
      </c>
      <c r="D4350" s="6">
        <v>74</v>
      </c>
      <c r="E4350" s="12" t="s">
        <v>31</v>
      </c>
      <c r="F4350" s="14">
        <v>2</v>
      </c>
      <c r="G4350" s="13" t="s">
        <v>57</v>
      </c>
      <c r="H4350" s="10">
        <v>4</v>
      </c>
      <c r="I4350" s="13" t="s">
        <v>40</v>
      </c>
      <c r="J4350" s="12" t="s">
        <v>516</v>
      </c>
      <c r="K4350" s="11" t="str">
        <f>VLOOKUP(Table7[[#This Row],[CID]],ALY,2,FALSE)</f>
        <v>Transitions &amp; Topic Sentences</v>
      </c>
    </row>
    <row r="4351" spans="1:11" x14ac:dyDescent="0.2">
      <c r="A4351" s="8" t="str">
        <f>Table7[[#This Row],[Test No.]]&amp;Table7[[#This Row],[Section]]&amp;Table7[[#This Row],[Q. No.]]</f>
        <v>R10E75</v>
      </c>
      <c r="B4351" s="8"/>
      <c r="C4351" s="15" t="s">
        <v>101</v>
      </c>
      <c r="D4351" s="6">
        <v>75</v>
      </c>
      <c r="E4351" s="12" t="s">
        <v>31</v>
      </c>
      <c r="F4351" s="14">
        <v>2</v>
      </c>
      <c r="G4351" s="13" t="s">
        <v>57</v>
      </c>
      <c r="H4351" s="10">
        <v>4</v>
      </c>
      <c r="I4351" s="13" t="s">
        <v>40</v>
      </c>
      <c r="J4351" s="12" t="s">
        <v>512</v>
      </c>
      <c r="K4351" s="11" t="str">
        <f>VLOOKUP(Table7[[#This Row],[CID]],ALY,2,FALSE)</f>
        <v>Additional Detail &amp; Evidence</v>
      </c>
    </row>
    <row r="4352" spans="1:11" x14ac:dyDescent="0.2">
      <c r="A4352" s="8" t="str">
        <f>Table7[[#This Row],[Test No.]]&amp;Table7[[#This Row],[Section]]&amp;Table7[[#This Row],[Q. No.]]</f>
        <v>R11E1</v>
      </c>
      <c r="B4352" s="8"/>
      <c r="C4352" s="15" t="s">
        <v>100</v>
      </c>
      <c r="D4352" s="6">
        <v>1</v>
      </c>
      <c r="E4352" s="12" t="s">
        <v>31</v>
      </c>
      <c r="F4352" s="14">
        <v>2</v>
      </c>
      <c r="G4352" s="13" t="s">
        <v>57</v>
      </c>
      <c r="H4352" s="10">
        <v>6</v>
      </c>
      <c r="I4352" s="13" t="s">
        <v>42</v>
      </c>
      <c r="J4352" s="12" t="s">
        <v>521</v>
      </c>
      <c r="K4352" s="11" t="str">
        <f>VLOOKUP(Table7[[#This Row],[CID]],ALY,2,FALSE)</f>
        <v>Word Choice</v>
      </c>
    </row>
    <row r="4353" spans="1:11" x14ac:dyDescent="0.2">
      <c r="A4353" s="8" t="str">
        <f>Table7[[#This Row],[Test No.]]&amp;Table7[[#This Row],[Section]]&amp;Table7[[#This Row],[Q. No.]]</f>
        <v>R11E2</v>
      </c>
      <c r="B4353" s="8"/>
      <c r="C4353" s="15" t="s">
        <v>100</v>
      </c>
      <c r="D4353" s="6">
        <v>2</v>
      </c>
      <c r="E4353" s="12" t="s">
        <v>31</v>
      </c>
      <c r="F4353" s="14">
        <v>1</v>
      </c>
      <c r="G4353" s="14" t="s">
        <v>59</v>
      </c>
      <c r="H4353" s="10">
        <v>2</v>
      </c>
      <c r="I4353" s="13" t="s">
        <v>38</v>
      </c>
      <c r="J4353" s="12" t="s">
        <v>397</v>
      </c>
      <c r="K4353" s="11" t="str">
        <f>VLOOKUP(Table7[[#This Row],[CID]],ALY,2,FALSE)</f>
        <v>Word Choice</v>
      </c>
    </row>
    <row r="4354" spans="1:11" x14ac:dyDescent="0.2">
      <c r="A4354" s="8" t="str">
        <f>Table7[[#This Row],[Test No.]]&amp;Table7[[#This Row],[Section]]&amp;Table7[[#This Row],[Q. No.]]</f>
        <v>R11E3</v>
      </c>
      <c r="B4354" s="8"/>
      <c r="C4354" s="15" t="s">
        <v>100</v>
      </c>
      <c r="D4354" s="6">
        <v>3</v>
      </c>
      <c r="E4354" s="12" t="s">
        <v>31</v>
      </c>
      <c r="F4354" s="14">
        <v>1</v>
      </c>
      <c r="G4354" s="14" t="s">
        <v>59</v>
      </c>
      <c r="H4354" s="14">
        <v>1</v>
      </c>
      <c r="I4354" s="14" t="s">
        <v>37</v>
      </c>
      <c r="J4354" s="12" t="s">
        <v>387</v>
      </c>
      <c r="K4354" s="11" t="str">
        <f>VLOOKUP(Table7[[#This Row],[CID]],ALY,2,FALSE)</f>
        <v>Commas</v>
      </c>
    </row>
    <row r="4355" spans="1:11" x14ac:dyDescent="0.2">
      <c r="A4355" s="8" t="str">
        <f>Table7[[#This Row],[Test No.]]&amp;Table7[[#This Row],[Section]]&amp;Table7[[#This Row],[Q. No.]]</f>
        <v>R11E4</v>
      </c>
      <c r="B4355" s="8"/>
      <c r="C4355" s="15" t="s">
        <v>100</v>
      </c>
      <c r="D4355" s="6">
        <v>4</v>
      </c>
      <c r="E4355" s="12" t="s">
        <v>31</v>
      </c>
      <c r="F4355" s="14">
        <v>1</v>
      </c>
      <c r="G4355" s="14" t="s">
        <v>59</v>
      </c>
      <c r="H4355" s="10">
        <v>2</v>
      </c>
      <c r="I4355" s="13" t="s">
        <v>38</v>
      </c>
      <c r="J4355" s="12" t="s">
        <v>397</v>
      </c>
      <c r="K4355" s="11" t="str">
        <f>VLOOKUP(Table7[[#This Row],[CID]],ALY,2,FALSE)</f>
        <v>Word Choice</v>
      </c>
    </row>
    <row r="4356" spans="1:11" x14ac:dyDescent="0.2">
      <c r="A4356" s="8" t="str">
        <f>Table7[[#This Row],[Test No.]]&amp;Table7[[#This Row],[Section]]&amp;Table7[[#This Row],[Q. No.]]</f>
        <v>R11E5</v>
      </c>
      <c r="B4356" s="8"/>
      <c r="C4356" s="15" t="s">
        <v>100</v>
      </c>
      <c r="D4356" s="6">
        <v>5</v>
      </c>
      <c r="E4356" s="12" t="s">
        <v>31</v>
      </c>
      <c r="F4356" s="14">
        <v>2</v>
      </c>
      <c r="G4356" s="13" t="s">
        <v>57</v>
      </c>
      <c r="H4356" s="10">
        <v>6</v>
      </c>
      <c r="I4356" s="13" t="s">
        <v>42</v>
      </c>
      <c r="J4356" s="12" t="s">
        <v>522</v>
      </c>
      <c r="K4356" s="11" t="str">
        <f>VLOOKUP(Table7[[#This Row],[CID]],ALY,2,FALSE)</f>
        <v>Effectiveness</v>
      </c>
    </row>
    <row r="4357" spans="1:11" x14ac:dyDescent="0.2">
      <c r="A4357" s="8" t="str">
        <f>Table7[[#This Row],[Test No.]]&amp;Table7[[#This Row],[Section]]&amp;Table7[[#This Row],[Q. No.]]</f>
        <v>R11E6</v>
      </c>
      <c r="B4357" s="8"/>
      <c r="C4357" s="15" t="s">
        <v>100</v>
      </c>
      <c r="D4357" s="6">
        <v>6</v>
      </c>
      <c r="E4357" s="12" t="s">
        <v>31</v>
      </c>
      <c r="F4357" s="14">
        <v>1</v>
      </c>
      <c r="G4357" s="14" t="s">
        <v>59</v>
      </c>
      <c r="H4357" s="10">
        <v>3</v>
      </c>
      <c r="I4357" s="13" t="s">
        <v>39</v>
      </c>
      <c r="J4357" s="12" t="s">
        <v>401</v>
      </c>
      <c r="K4357" s="11" t="str">
        <f>VLOOKUP(Table7[[#This Row],[CID]],ALY,2,FALSE)</f>
        <v>Parallel Construction</v>
      </c>
    </row>
    <row r="4358" spans="1:11" x14ac:dyDescent="0.2">
      <c r="A4358" s="8" t="str">
        <f>Table7[[#This Row],[Test No.]]&amp;Table7[[#This Row],[Section]]&amp;Table7[[#This Row],[Q. No.]]</f>
        <v>R11E7</v>
      </c>
      <c r="B4358" s="8"/>
      <c r="C4358" s="15" t="s">
        <v>100</v>
      </c>
      <c r="D4358" s="6">
        <v>7</v>
      </c>
      <c r="E4358" s="12" t="s">
        <v>31</v>
      </c>
      <c r="F4358" s="14">
        <v>1</v>
      </c>
      <c r="G4358" s="14" t="s">
        <v>59</v>
      </c>
      <c r="H4358" s="10">
        <v>3</v>
      </c>
      <c r="I4358" s="13" t="s">
        <v>39</v>
      </c>
      <c r="J4358" s="12" t="s">
        <v>402</v>
      </c>
      <c r="K4358" s="11" t="str">
        <f>VLOOKUP(Table7[[#This Row],[CID]],ALY,2,FALSE)</f>
        <v>Faulty Modifier</v>
      </c>
    </row>
    <row r="4359" spans="1:11" x14ac:dyDescent="0.2">
      <c r="A4359" s="8" t="str">
        <f>Table7[[#This Row],[Test No.]]&amp;Table7[[#This Row],[Section]]&amp;Table7[[#This Row],[Q. No.]]</f>
        <v>R11E8</v>
      </c>
      <c r="B4359" s="8"/>
      <c r="C4359" s="15" t="s">
        <v>100</v>
      </c>
      <c r="D4359" s="6">
        <v>8</v>
      </c>
      <c r="E4359" s="12" t="s">
        <v>31</v>
      </c>
      <c r="F4359" s="14">
        <v>1</v>
      </c>
      <c r="G4359" s="14" t="s">
        <v>59</v>
      </c>
      <c r="H4359" s="10">
        <v>2</v>
      </c>
      <c r="I4359" s="13" t="s">
        <v>38</v>
      </c>
      <c r="J4359" s="12" t="s">
        <v>398</v>
      </c>
      <c r="K4359" s="11" t="str">
        <f>VLOOKUP(Table7[[#This Row],[CID]],ALY,2,FALSE)</f>
        <v>Idioms</v>
      </c>
    </row>
    <row r="4360" spans="1:11" x14ac:dyDescent="0.2">
      <c r="A4360" s="8" t="str">
        <f>Table7[[#This Row],[Test No.]]&amp;Table7[[#This Row],[Section]]&amp;Table7[[#This Row],[Q. No.]]</f>
        <v>R11E9</v>
      </c>
      <c r="B4360" s="8"/>
      <c r="C4360" s="15" t="s">
        <v>100</v>
      </c>
      <c r="D4360" s="6">
        <v>9</v>
      </c>
      <c r="E4360" s="12" t="s">
        <v>31</v>
      </c>
      <c r="F4360" s="14">
        <v>2</v>
      </c>
      <c r="G4360" s="13" t="s">
        <v>57</v>
      </c>
      <c r="H4360" s="10">
        <v>4</v>
      </c>
      <c r="I4360" s="13" t="s">
        <v>40</v>
      </c>
      <c r="J4360" s="12" t="s">
        <v>514</v>
      </c>
      <c r="K4360" s="11" t="str">
        <f>VLOOKUP(Table7[[#This Row],[CID]],ALY,2,FALSE)</f>
        <v>Relation to Paragraph/Essay</v>
      </c>
    </row>
    <row r="4361" spans="1:11" x14ac:dyDescent="0.2">
      <c r="A4361" s="8" t="str">
        <f>Table7[[#This Row],[Test No.]]&amp;Table7[[#This Row],[Section]]&amp;Table7[[#This Row],[Q. No.]]</f>
        <v>R11E10</v>
      </c>
      <c r="B4361" s="8"/>
      <c r="C4361" s="15" t="s">
        <v>100</v>
      </c>
      <c r="D4361" s="6">
        <v>10</v>
      </c>
      <c r="E4361" s="12" t="s">
        <v>31</v>
      </c>
      <c r="F4361" s="14">
        <v>1</v>
      </c>
      <c r="G4361" s="14" t="s">
        <v>59</v>
      </c>
      <c r="H4361" s="10">
        <v>3</v>
      </c>
      <c r="I4361" s="13" t="s">
        <v>39</v>
      </c>
      <c r="J4361" s="12" t="s">
        <v>400</v>
      </c>
      <c r="K4361" s="11" t="str">
        <f>VLOOKUP(Table7[[#This Row],[CID]],ALY,2,FALSE)</f>
        <v>Run-On Sentence</v>
      </c>
    </row>
    <row r="4362" spans="1:11" x14ac:dyDescent="0.2">
      <c r="A4362" s="8" t="str">
        <f>Table7[[#This Row],[Test No.]]&amp;Table7[[#This Row],[Section]]&amp;Table7[[#This Row],[Q. No.]]</f>
        <v>R11E11</v>
      </c>
      <c r="B4362" s="8"/>
      <c r="C4362" s="15" t="s">
        <v>100</v>
      </c>
      <c r="D4362" s="6">
        <v>11</v>
      </c>
      <c r="E4362" s="12" t="s">
        <v>31</v>
      </c>
      <c r="F4362" s="14">
        <v>2</v>
      </c>
      <c r="G4362" s="13" t="s">
        <v>57</v>
      </c>
      <c r="H4362" s="10">
        <v>4</v>
      </c>
      <c r="I4362" s="13" t="s">
        <v>40</v>
      </c>
      <c r="J4362" s="12" t="s">
        <v>514</v>
      </c>
      <c r="K4362" s="11" t="str">
        <f>VLOOKUP(Table7[[#This Row],[CID]],ALY,2,FALSE)</f>
        <v>Relation to Paragraph/Essay</v>
      </c>
    </row>
    <row r="4363" spans="1:11" x14ac:dyDescent="0.2">
      <c r="A4363" s="8" t="str">
        <f>Table7[[#This Row],[Test No.]]&amp;Table7[[#This Row],[Section]]&amp;Table7[[#This Row],[Q. No.]]</f>
        <v>R11E12</v>
      </c>
      <c r="B4363" s="8"/>
      <c r="C4363" s="15" t="s">
        <v>100</v>
      </c>
      <c r="D4363" s="6">
        <v>12</v>
      </c>
      <c r="E4363" s="12" t="s">
        <v>31</v>
      </c>
      <c r="F4363" s="14">
        <v>2</v>
      </c>
      <c r="G4363" s="13" t="s">
        <v>57</v>
      </c>
      <c r="H4363" s="10">
        <v>4</v>
      </c>
      <c r="I4363" s="13" t="s">
        <v>40</v>
      </c>
      <c r="J4363" s="12" t="s">
        <v>512</v>
      </c>
      <c r="K4363" s="11" t="str">
        <f>VLOOKUP(Table7[[#This Row],[CID]],ALY,2,FALSE)</f>
        <v>Additional Detail &amp; Evidence</v>
      </c>
    </row>
    <row r="4364" spans="1:11" x14ac:dyDescent="0.2">
      <c r="A4364" s="8" t="str">
        <f>Table7[[#This Row],[Test No.]]&amp;Table7[[#This Row],[Section]]&amp;Table7[[#This Row],[Q. No.]]</f>
        <v>R11E13</v>
      </c>
      <c r="B4364" s="8"/>
      <c r="C4364" s="15" t="s">
        <v>100</v>
      </c>
      <c r="D4364" s="6">
        <v>13</v>
      </c>
      <c r="E4364" s="12" t="s">
        <v>31</v>
      </c>
      <c r="F4364" s="14">
        <v>1</v>
      </c>
      <c r="G4364" s="14" t="s">
        <v>59</v>
      </c>
      <c r="H4364" s="10">
        <v>2</v>
      </c>
      <c r="I4364" s="13" t="s">
        <v>38</v>
      </c>
      <c r="J4364" s="12" t="s">
        <v>394</v>
      </c>
      <c r="K4364" s="11" t="str">
        <f>VLOOKUP(Table7[[#This Row],[CID]],ALY,2,FALSE)</f>
        <v>Pronouns</v>
      </c>
    </row>
    <row r="4365" spans="1:11" x14ac:dyDescent="0.2">
      <c r="A4365" s="8" t="str">
        <f>Table7[[#This Row],[Test No.]]&amp;Table7[[#This Row],[Section]]&amp;Table7[[#This Row],[Q. No.]]</f>
        <v>R11E14</v>
      </c>
      <c r="B4365" s="8"/>
      <c r="C4365" s="15" t="s">
        <v>100</v>
      </c>
      <c r="D4365" s="6">
        <v>14</v>
      </c>
      <c r="E4365" s="12" t="s">
        <v>31</v>
      </c>
      <c r="F4365" s="14">
        <v>2</v>
      </c>
      <c r="G4365" s="13" t="s">
        <v>57</v>
      </c>
      <c r="H4365" s="10">
        <v>5</v>
      </c>
      <c r="I4365" s="13" t="s">
        <v>41</v>
      </c>
      <c r="J4365" s="12" t="s">
        <v>519</v>
      </c>
      <c r="K4365" s="11" t="str">
        <f>VLOOKUP(Table7[[#This Row],[CID]],ALY,2,FALSE)</f>
        <v>Opening/Transitional/Closing</v>
      </c>
    </row>
    <row r="4366" spans="1:11" x14ac:dyDescent="0.2">
      <c r="A4366" s="8" t="str">
        <f>Table7[[#This Row],[Test No.]]&amp;Table7[[#This Row],[Section]]&amp;Table7[[#This Row],[Q. No.]]</f>
        <v>R11E15</v>
      </c>
      <c r="B4366" s="8"/>
      <c r="C4366" s="15" t="s">
        <v>100</v>
      </c>
      <c r="D4366" s="6">
        <v>15</v>
      </c>
      <c r="E4366" s="12" t="s">
        <v>31</v>
      </c>
      <c r="F4366" s="14">
        <v>2</v>
      </c>
      <c r="G4366" s="13" t="s">
        <v>57</v>
      </c>
      <c r="H4366" s="10">
        <v>4</v>
      </c>
      <c r="I4366" s="13" t="s">
        <v>40</v>
      </c>
      <c r="J4366" s="12" t="s">
        <v>513</v>
      </c>
      <c r="K4366" s="11" t="str">
        <f>VLOOKUP(Table7[[#This Row],[CID]],ALY,2,FALSE)</f>
        <v>Writer's Goal</v>
      </c>
    </row>
    <row r="4367" spans="1:11" x14ac:dyDescent="0.2">
      <c r="A4367" s="8" t="str">
        <f>Table7[[#This Row],[Test No.]]&amp;Table7[[#This Row],[Section]]&amp;Table7[[#This Row],[Q. No.]]</f>
        <v>R11E16</v>
      </c>
      <c r="B4367" s="8"/>
      <c r="C4367" s="15" t="s">
        <v>100</v>
      </c>
      <c r="D4367" s="6">
        <v>16</v>
      </c>
      <c r="E4367" s="12" t="s">
        <v>31</v>
      </c>
      <c r="F4367" s="14">
        <v>1</v>
      </c>
      <c r="G4367" s="14" t="s">
        <v>59</v>
      </c>
      <c r="H4367" s="10">
        <v>2</v>
      </c>
      <c r="I4367" s="13" t="s">
        <v>38</v>
      </c>
      <c r="J4367" s="12" t="s">
        <v>395</v>
      </c>
      <c r="K4367" s="11" t="str">
        <f>VLOOKUP(Table7[[#This Row],[CID]],ALY,2,FALSE)</f>
        <v>Verb Forms/Tense Agreement</v>
      </c>
    </row>
    <row r="4368" spans="1:11" x14ac:dyDescent="0.2">
      <c r="A4368" s="8" t="str">
        <f>Table7[[#This Row],[Test No.]]&amp;Table7[[#This Row],[Section]]&amp;Table7[[#This Row],[Q. No.]]</f>
        <v>R11E17</v>
      </c>
      <c r="B4368" s="8"/>
      <c r="C4368" s="15" t="s">
        <v>100</v>
      </c>
      <c r="D4368" s="6">
        <v>17</v>
      </c>
      <c r="E4368" s="12" t="s">
        <v>31</v>
      </c>
      <c r="F4368" s="14">
        <v>2</v>
      </c>
      <c r="G4368" s="13" t="s">
        <v>57</v>
      </c>
      <c r="H4368" s="10">
        <v>6</v>
      </c>
      <c r="I4368" s="13" t="s">
        <v>42</v>
      </c>
      <c r="J4368" s="12" t="s">
        <v>523</v>
      </c>
      <c r="K4368" s="11" t="str">
        <f>VLOOKUP(Table7[[#This Row],[CID]],ALY,2,FALSE)</f>
        <v>Avoiding Ambiguity &amp; Redundancy</v>
      </c>
    </row>
    <row r="4369" spans="1:11" x14ac:dyDescent="0.2">
      <c r="A4369" s="8" t="str">
        <f>Table7[[#This Row],[Test No.]]&amp;Table7[[#This Row],[Section]]&amp;Table7[[#This Row],[Q. No.]]</f>
        <v>R11E18</v>
      </c>
      <c r="B4369" s="8"/>
      <c r="C4369" s="15" t="s">
        <v>100</v>
      </c>
      <c r="D4369" s="6">
        <v>18</v>
      </c>
      <c r="E4369" s="12" t="s">
        <v>31</v>
      </c>
      <c r="F4369" s="14">
        <v>2</v>
      </c>
      <c r="G4369" s="13" t="s">
        <v>57</v>
      </c>
      <c r="H4369" s="10">
        <v>5</v>
      </c>
      <c r="I4369" s="13" t="s">
        <v>41</v>
      </c>
      <c r="J4369" s="12" t="s">
        <v>520</v>
      </c>
      <c r="K4369" s="11" t="str">
        <f>VLOOKUP(Table7[[#This Row],[CID]],ALY,2,FALSE)</f>
        <v>Reorganization</v>
      </c>
    </row>
    <row r="4370" spans="1:11" x14ac:dyDescent="0.2">
      <c r="A4370" s="8" t="str">
        <f>Table7[[#This Row],[Test No.]]&amp;Table7[[#This Row],[Section]]&amp;Table7[[#This Row],[Q. No.]]</f>
        <v>R11E19</v>
      </c>
      <c r="B4370" s="8"/>
      <c r="C4370" s="15" t="s">
        <v>100</v>
      </c>
      <c r="D4370" s="6">
        <v>19</v>
      </c>
      <c r="E4370" s="12" t="s">
        <v>31</v>
      </c>
      <c r="F4370" s="14">
        <v>2</v>
      </c>
      <c r="G4370" s="13" t="s">
        <v>57</v>
      </c>
      <c r="H4370" s="10">
        <v>4</v>
      </c>
      <c r="I4370" s="13" t="s">
        <v>40</v>
      </c>
      <c r="J4370" s="12" t="s">
        <v>516</v>
      </c>
      <c r="K4370" s="11" t="str">
        <f>VLOOKUP(Table7[[#This Row],[CID]],ALY,2,FALSE)</f>
        <v>Transitions &amp; Topic Sentences</v>
      </c>
    </row>
    <row r="4371" spans="1:11" x14ac:dyDescent="0.2">
      <c r="A4371" s="8" t="str">
        <f>Table7[[#This Row],[Test No.]]&amp;Table7[[#This Row],[Section]]&amp;Table7[[#This Row],[Q. No.]]</f>
        <v>R11E20</v>
      </c>
      <c r="B4371" s="8"/>
      <c r="C4371" s="15" t="s">
        <v>100</v>
      </c>
      <c r="D4371" s="6">
        <v>20</v>
      </c>
      <c r="E4371" s="12" t="s">
        <v>31</v>
      </c>
      <c r="F4371" s="14">
        <v>1</v>
      </c>
      <c r="G4371" s="14" t="s">
        <v>59</v>
      </c>
      <c r="H4371" s="14">
        <v>1</v>
      </c>
      <c r="I4371" s="14" t="s">
        <v>37</v>
      </c>
      <c r="J4371" s="12" t="s">
        <v>388</v>
      </c>
      <c r="K4371" s="11" t="str">
        <f>VLOOKUP(Table7[[#This Row],[CID]],ALY,2,FALSE)</f>
        <v>Apostrophes</v>
      </c>
    </row>
    <row r="4372" spans="1:11" x14ac:dyDescent="0.2">
      <c r="A4372" s="8" t="str">
        <f>Table7[[#This Row],[Test No.]]&amp;Table7[[#This Row],[Section]]&amp;Table7[[#This Row],[Q. No.]]</f>
        <v>R11E21</v>
      </c>
      <c r="B4372" s="8"/>
      <c r="C4372" s="15" t="s">
        <v>100</v>
      </c>
      <c r="D4372" s="6">
        <v>21</v>
      </c>
      <c r="E4372" s="12" t="s">
        <v>31</v>
      </c>
      <c r="F4372" s="14">
        <v>1</v>
      </c>
      <c r="G4372" s="14" t="s">
        <v>59</v>
      </c>
      <c r="H4372" s="10">
        <v>3</v>
      </c>
      <c r="I4372" s="13" t="s">
        <v>39</v>
      </c>
      <c r="J4372" s="12" t="s">
        <v>399</v>
      </c>
      <c r="K4372" s="11" t="str">
        <f>VLOOKUP(Table7[[#This Row],[CID]],ALY,2,FALSE)</f>
        <v>Sentence Fragment</v>
      </c>
    </row>
    <row r="4373" spans="1:11" x14ac:dyDescent="0.2">
      <c r="A4373" s="8" t="str">
        <f>Table7[[#This Row],[Test No.]]&amp;Table7[[#This Row],[Section]]&amp;Table7[[#This Row],[Q. No.]]</f>
        <v>R11E22</v>
      </c>
      <c r="B4373" s="8"/>
      <c r="C4373" s="15" t="s">
        <v>100</v>
      </c>
      <c r="D4373" s="6">
        <v>22</v>
      </c>
      <c r="E4373" s="12" t="s">
        <v>31</v>
      </c>
      <c r="F4373" s="14">
        <v>2</v>
      </c>
      <c r="G4373" s="13" t="s">
        <v>57</v>
      </c>
      <c r="H4373" s="10">
        <v>4</v>
      </c>
      <c r="I4373" s="13" t="s">
        <v>40</v>
      </c>
      <c r="J4373" s="12" t="s">
        <v>512</v>
      </c>
      <c r="K4373" s="11" t="str">
        <f>VLOOKUP(Table7[[#This Row],[CID]],ALY,2,FALSE)</f>
        <v>Additional Detail &amp; Evidence</v>
      </c>
    </row>
    <row r="4374" spans="1:11" x14ac:dyDescent="0.2">
      <c r="A4374" s="8" t="str">
        <f>Table7[[#This Row],[Test No.]]&amp;Table7[[#This Row],[Section]]&amp;Table7[[#This Row],[Q. No.]]</f>
        <v>R11E23</v>
      </c>
      <c r="B4374" s="8"/>
      <c r="C4374" s="15" t="s">
        <v>100</v>
      </c>
      <c r="D4374" s="6">
        <v>23</v>
      </c>
      <c r="E4374" s="12" t="s">
        <v>31</v>
      </c>
      <c r="F4374" s="14">
        <v>2</v>
      </c>
      <c r="G4374" s="13" t="s">
        <v>57</v>
      </c>
      <c r="H4374" s="10">
        <v>5</v>
      </c>
      <c r="I4374" s="13" t="s">
        <v>41</v>
      </c>
      <c r="J4374" s="12" t="s">
        <v>518</v>
      </c>
      <c r="K4374" s="11" t="str">
        <f>VLOOKUP(Table7[[#This Row],[CID]],ALY,2,FALSE)</f>
        <v>Unity &amp; Coherence</v>
      </c>
    </row>
    <row r="4375" spans="1:11" x14ac:dyDescent="0.2">
      <c r="A4375" s="8" t="str">
        <f>Table7[[#This Row],[Test No.]]&amp;Table7[[#This Row],[Section]]&amp;Table7[[#This Row],[Q. No.]]</f>
        <v>R11E24</v>
      </c>
      <c r="B4375" s="8"/>
      <c r="C4375" s="15" t="s">
        <v>100</v>
      </c>
      <c r="D4375" s="6">
        <v>24</v>
      </c>
      <c r="E4375" s="12" t="s">
        <v>31</v>
      </c>
      <c r="F4375" s="14">
        <v>1</v>
      </c>
      <c r="G4375" s="14" t="s">
        <v>59</v>
      </c>
      <c r="H4375" s="10">
        <v>3</v>
      </c>
      <c r="I4375" s="13" t="s">
        <v>39</v>
      </c>
      <c r="J4375" s="12" t="s">
        <v>400</v>
      </c>
      <c r="K4375" s="11" t="str">
        <f>VLOOKUP(Table7[[#This Row],[CID]],ALY,2,FALSE)</f>
        <v>Run-On Sentence</v>
      </c>
    </row>
    <row r="4376" spans="1:11" x14ac:dyDescent="0.2">
      <c r="A4376" s="8" t="str">
        <f>Table7[[#This Row],[Test No.]]&amp;Table7[[#This Row],[Section]]&amp;Table7[[#This Row],[Q. No.]]</f>
        <v>R11E25</v>
      </c>
      <c r="B4376" s="8"/>
      <c r="C4376" s="15" t="s">
        <v>100</v>
      </c>
      <c r="D4376" s="6">
        <v>25</v>
      </c>
      <c r="E4376" s="12" t="s">
        <v>31</v>
      </c>
      <c r="F4376" s="14">
        <v>2</v>
      </c>
      <c r="G4376" s="13" t="s">
        <v>57</v>
      </c>
      <c r="H4376" s="10">
        <v>5</v>
      </c>
      <c r="I4376" s="13" t="s">
        <v>41</v>
      </c>
      <c r="J4376" s="12" t="s">
        <v>518</v>
      </c>
      <c r="K4376" s="11" t="str">
        <f>VLOOKUP(Table7[[#This Row],[CID]],ALY,2,FALSE)</f>
        <v>Unity &amp; Coherence</v>
      </c>
    </row>
    <row r="4377" spans="1:11" x14ac:dyDescent="0.2">
      <c r="A4377" s="8" t="str">
        <f>Table7[[#This Row],[Test No.]]&amp;Table7[[#This Row],[Section]]&amp;Table7[[#This Row],[Q. No.]]</f>
        <v>R11E26</v>
      </c>
      <c r="B4377" s="8"/>
      <c r="C4377" s="15" t="s">
        <v>100</v>
      </c>
      <c r="D4377" s="6">
        <v>26</v>
      </c>
      <c r="E4377" s="12" t="s">
        <v>31</v>
      </c>
      <c r="F4377" s="14">
        <v>2</v>
      </c>
      <c r="G4377" s="13" t="s">
        <v>57</v>
      </c>
      <c r="H4377" s="10">
        <v>6</v>
      </c>
      <c r="I4377" s="13" t="s">
        <v>42</v>
      </c>
      <c r="J4377" s="12" t="s">
        <v>521</v>
      </c>
      <c r="K4377" s="11" t="str">
        <f>VLOOKUP(Table7[[#This Row],[CID]],ALY,2,FALSE)</f>
        <v>Word Choice</v>
      </c>
    </row>
    <row r="4378" spans="1:11" x14ac:dyDescent="0.2">
      <c r="A4378" s="8" t="str">
        <f>Table7[[#This Row],[Test No.]]&amp;Table7[[#This Row],[Section]]&amp;Table7[[#This Row],[Q. No.]]</f>
        <v>R11E27</v>
      </c>
      <c r="B4378" s="8"/>
      <c r="C4378" s="15" t="s">
        <v>100</v>
      </c>
      <c r="D4378" s="6">
        <v>27</v>
      </c>
      <c r="E4378" s="12" t="s">
        <v>31</v>
      </c>
      <c r="F4378" s="14">
        <v>1</v>
      </c>
      <c r="G4378" s="14" t="s">
        <v>59</v>
      </c>
      <c r="H4378" s="10">
        <v>2</v>
      </c>
      <c r="I4378" s="13" t="s">
        <v>38</v>
      </c>
      <c r="J4378" s="12" t="s">
        <v>398</v>
      </c>
      <c r="K4378" s="11" t="str">
        <f>VLOOKUP(Table7[[#This Row],[CID]],ALY,2,FALSE)</f>
        <v>Idioms</v>
      </c>
    </row>
    <row r="4379" spans="1:11" x14ac:dyDescent="0.2">
      <c r="A4379" s="8" t="str">
        <f>Table7[[#This Row],[Test No.]]&amp;Table7[[#This Row],[Section]]&amp;Table7[[#This Row],[Q. No.]]</f>
        <v>R11E28</v>
      </c>
      <c r="B4379" s="8"/>
      <c r="C4379" s="15" t="s">
        <v>100</v>
      </c>
      <c r="D4379" s="6">
        <v>28</v>
      </c>
      <c r="E4379" s="12" t="s">
        <v>31</v>
      </c>
      <c r="F4379" s="14">
        <v>1</v>
      </c>
      <c r="G4379" s="14" t="s">
        <v>59</v>
      </c>
      <c r="H4379" s="10">
        <v>3</v>
      </c>
      <c r="I4379" s="13" t="s">
        <v>39</v>
      </c>
      <c r="J4379" s="12" t="s">
        <v>401</v>
      </c>
      <c r="K4379" s="11" t="str">
        <f>VLOOKUP(Table7[[#This Row],[CID]],ALY,2,FALSE)</f>
        <v>Parallel Construction</v>
      </c>
    </row>
    <row r="4380" spans="1:11" x14ac:dyDescent="0.2">
      <c r="A4380" s="8" t="str">
        <f>Table7[[#This Row],[Test No.]]&amp;Table7[[#This Row],[Section]]&amp;Table7[[#This Row],[Q. No.]]</f>
        <v>R11E29</v>
      </c>
      <c r="B4380" s="8"/>
      <c r="C4380" s="15" t="s">
        <v>100</v>
      </c>
      <c r="D4380" s="6">
        <v>29</v>
      </c>
      <c r="E4380" s="12" t="s">
        <v>31</v>
      </c>
      <c r="F4380" s="14">
        <v>1</v>
      </c>
      <c r="G4380" s="14" t="s">
        <v>59</v>
      </c>
      <c r="H4380" s="10">
        <v>2</v>
      </c>
      <c r="I4380" s="13" t="s">
        <v>38</v>
      </c>
      <c r="J4380" s="12" t="s">
        <v>395</v>
      </c>
      <c r="K4380" s="11" t="str">
        <f>VLOOKUP(Table7[[#This Row],[CID]],ALY,2,FALSE)</f>
        <v>Verb Forms/Tense Agreement</v>
      </c>
    </row>
    <row r="4381" spans="1:11" x14ac:dyDescent="0.2">
      <c r="A4381" s="8" t="str">
        <f>Table7[[#This Row],[Test No.]]&amp;Table7[[#This Row],[Section]]&amp;Table7[[#This Row],[Q. No.]]</f>
        <v>R11E30</v>
      </c>
      <c r="B4381" s="8"/>
      <c r="C4381" s="15" t="s">
        <v>100</v>
      </c>
      <c r="D4381" s="6">
        <v>30</v>
      </c>
      <c r="E4381" s="12" t="s">
        <v>31</v>
      </c>
      <c r="F4381" s="14">
        <v>2</v>
      </c>
      <c r="G4381" s="13" t="s">
        <v>57</v>
      </c>
      <c r="H4381" s="10">
        <v>5</v>
      </c>
      <c r="I4381" s="13" t="s">
        <v>41</v>
      </c>
      <c r="J4381" s="12" t="s">
        <v>519</v>
      </c>
      <c r="K4381" s="11" t="str">
        <f>VLOOKUP(Table7[[#This Row],[CID]],ALY,2,FALSE)</f>
        <v>Opening/Transitional/Closing</v>
      </c>
    </row>
    <row r="4382" spans="1:11" x14ac:dyDescent="0.2">
      <c r="A4382" s="8" t="str">
        <f>Table7[[#This Row],[Test No.]]&amp;Table7[[#This Row],[Section]]&amp;Table7[[#This Row],[Q. No.]]</f>
        <v>R11E31</v>
      </c>
      <c r="B4382" s="8"/>
      <c r="C4382" s="15" t="s">
        <v>100</v>
      </c>
      <c r="D4382" s="6">
        <v>31</v>
      </c>
      <c r="E4382" s="12" t="s">
        <v>31</v>
      </c>
      <c r="F4382" s="14">
        <v>1</v>
      </c>
      <c r="G4382" s="14" t="s">
        <v>59</v>
      </c>
      <c r="H4382" s="14">
        <v>1</v>
      </c>
      <c r="I4382" s="14" t="s">
        <v>37</v>
      </c>
      <c r="J4382" s="12" t="s">
        <v>387</v>
      </c>
      <c r="K4382" s="11" t="str">
        <f>VLOOKUP(Table7[[#This Row],[CID]],ALY,2,FALSE)</f>
        <v>Commas</v>
      </c>
    </row>
    <row r="4383" spans="1:11" x14ac:dyDescent="0.2">
      <c r="A4383" s="8" t="str">
        <f>Table7[[#This Row],[Test No.]]&amp;Table7[[#This Row],[Section]]&amp;Table7[[#This Row],[Q. No.]]</f>
        <v>R11E32</v>
      </c>
      <c r="B4383" s="8"/>
      <c r="C4383" s="15" t="s">
        <v>100</v>
      </c>
      <c r="D4383" s="6">
        <v>32</v>
      </c>
      <c r="E4383" s="12" t="s">
        <v>31</v>
      </c>
      <c r="F4383" s="14">
        <v>2</v>
      </c>
      <c r="G4383" s="13" t="s">
        <v>57</v>
      </c>
      <c r="H4383" s="10">
        <v>6</v>
      </c>
      <c r="I4383" s="13" t="s">
        <v>42</v>
      </c>
      <c r="J4383" s="12" t="s">
        <v>523</v>
      </c>
      <c r="K4383" s="11" t="str">
        <f>VLOOKUP(Table7[[#This Row],[CID]],ALY,2,FALSE)</f>
        <v>Avoiding Ambiguity &amp; Redundancy</v>
      </c>
    </row>
    <row r="4384" spans="1:11" x14ac:dyDescent="0.2">
      <c r="A4384" s="8" t="str">
        <f>Table7[[#This Row],[Test No.]]&amp;Table7[[#This Row],[Section]]&amp;Table7[[#This Row],[Q. No.]]</f>
        <v>R11E33</v>
      </c>
      <c r="B4384" s="8"/>
      <c r="C4384" s="15" t="s">
        <v>100</v>
      </c>
      <c r="D4384" s="6">
        <v>33</v>
      </c>
      <c r="E4384" s="12" t="s">
        <v>31</v>
      </c>
      <c r="F4384" s="14">
        <v>1</v>
      </c>
      <c r="G4384" s="14" t="s">
        <v>59</v>
      </c>
      <c r="H4384" s="14">
        <v>1</v>
      </c>
      <c r="I4384" s="14" t="s">
        <v>37</v>
      </c>
      <c r="J4384" s="12" t="s">
        <v>387</v>
      </c>
      <c r="K4384" s="11" t="str">
        <f>VLOOKUP(Table7[[#This Row],[CID]],ALY,2,FALSE)</f>
        <v>Commas</v>
      </c>
    </row>
    <row r="4385" spans="1:11" x14ac:dyDescent="0.2">
      <c r="A4385" s="8" t="str">
        <f>Table7[[#This Row],[Test No.]]&amp;Table7[[#This Row],[Section]]&amp;Table7[[#This Row],[Q. No.]]</f>
        <v>R11E34</v>
      </c>
      <c r="B4385" s="8"/>
      <c r="C4385" s="15" t="s">
        <v>100</v>
      </c>
      <c r="D4385" s="6">
        <v>34</v>
      </c>
      <c r="E4385" s="12" t="s">
        <v>31</v>
      </c>
      <c r="F4385" s="14">
        <v>1</v>
      </c>
      <c r="G4385" s="14" t="s">
        <v>59</v>
      </c>
      <c r="H4385" s="10">
        <v>3</v>
      </c>
      <c r="I4385" s="13" t="s">
        <v>39</v>
      </c>
      <c r="J4385" s="12" t="s">
        <v>400</v>
      </c>
      <c r="K4385" s="11" t="str">
        <f>VLOOKUP(Table7[[#This Row],[CID]],ALY,2,FALSE)</f>
        <v>Run-On Sentence</v>
      </c>
    </row>
    <row r="4386" spans="1:11" x14ac:dyDescent="0.2">
      <c r="A4386" s="8" t="str">
        <f>Table7[[#This Row],[Test No.]]&amp;Table7[[#This Row],[Section]]&amp;Table7[[#This Row],[Q. No.]]</f>
        <v>R11E35</v>
      </c>
      <c r="B4386" s="8"/>
      <c r="C4386" s="15" t="s">
        <v>100</v>
      </c>
      <c r="D4386" s="6">
        <v>35</v>
      </c>
      <c r="E4386" s="12" t="s">
        <v>31</v>
      </c>
      <c r="F4386" s="14">
        <v>1</v>
      </c>
      <c r="G4386" s="14" t="s">
        <v>59</v>
      </c>
      <c r="H4386" s="10">
        <v>3</v>
      </c>
      <c r="I4386" s="13" t="s">
        <v>39</v>
      </c>
      <c r="J4386" s="12" t="s">
        <v>402</v>
      </c>
      <c r="K4386" s="11" t="str">
        <f>VLOOKUP(Table7[[#This Row],[CID]],ALY,2,FALSE)</f>
        <v>Faulty Modifier</v>
      </c>
    </row>
    <row r="4387" spans="1:11" x14ac:dyDescent="0.2">
      <c r="A4387" s="8" t="str">
        <f>Table7[[#This Row],[Test No.]]&amp;Table7[[#This Row],[Section]]&amp;Table7[[#This Row],[Q. No.]]</f>
        <v>R11E36</v>
      </c>
      <c r="B4387" s="8"/>
      <c r="C4387" s="15" t="s">
        <v>100</v>
      </c>
      <c r="D4387" s="6">
        <v>36</v>
      </c>
      <c r="E4387" s="12" t="s">
        <v>31</v>
      </c>
      <c r="F4387" s="14">
        <v>2</v>
      </c>
      <c r="G4387" s="13" t="s">
        <v>57</v>
      </c>
      <c r="H4387" s="10">
        <v>5</v>
      </c>
      <c r="I4387" s="13" t="s">
        <v>41</v>
      </c>
      <c r="J4387" s="12" t="s">
        <v>520</v>
      </c>
      <c r="K4387" s="11" t="str">
        <f>VLOOKUP(Table7[[#This Row],[CID]],ALY,2,FALSE)</f>
        <v>Reorganization</v>
      </c>
    </row>
    <row r="4388" spans="1:11" x14ac:dyDescent="0.2">
      <c r="A4388" s="8" t="str">
        <f>Table7[[#This Row],[Test No.]]&amp;Table7[[#This Row],[Section]]&amp;Table7[[#This Row],[Q. No.]]</f>
        <v>R11E37</v>
      </c>
      <c r="B4388" s="8"/>
      <c r="C4388" s="15" t="s">
        <v>100</v>
      </c>
      <c r="D4388" s="6">
        <v>37</v>
      </c>
      <c r="E4388" s="12" t="s">
        <v>31</v>
      </c>
      <c r="F4388" s="14">
        <v>2</v>
      </c>
      <c r="G4388" s="13" t="s">
        <v>57</v>
      </c>
      <c r="H4388" s="10">
        <v>6</v>
      </c>
      <c r="I4388" s="13" t="s">
        <v>42</v>
      </c>
      <c r="J4388" s="12" t="s">
        <v>523</v>
      </c>
      <c r="K4388" s="11" t="str">
        <f>VLOOKUP(Table7[[#This Row],[CID]],ALY,2,FALSE)</f>
        <v>Avoiding Ambiguity &amp; Redundancy</v>
      </c>
    </row>
    <row r="4389" spans="1:11" x14ac:dyDescent="0.2">
      <c r="A4389" s="8" t="str">
        <f>Table7[[#This Row],[Test No.]]&amp;Table7[[#This Row],[Section]]&amp;Table7[[#This Row],[Q. No.]]</f>
        <v>R11E38</v>
      </c>
      <c r="B4389" s="8"/>
      <c r="C4389" s="15" t="s">
        <v>100</v>
      </c>
      <c r="D4389" s="6">
        <v>38</v>
      </c>
      <c r="E4389" s="12" t="s">
        <v>31</v>
      </c>
      <c r="F4389" s="14">
        <v>1</v>
      </c>
      <c r="G4389" s="14" t="s">
        <v>59</v>
      </c>
      <c r="H4389" s="14">
        <v>1</v>
      </c>
      <c r="I4389" s="14" t="s">
        <v>37</v>
      </c>
      <c r="J4389" s="12" t="s">
        <v>388</v>
      </c>
      <c r="K4389" s="11" t="str">
        <f>VLOOKUP(Table7[[#This Row],[CID]],ALY,2,FALSE)</f>
        <v>Apostrophes</v>
      </c>
    </row>
    <row r="4390" spans="1:11" x14ac:dyDescent="0.2">
      <c r="A4390" s="8" t="str">
        <f>Table7[[#This Row],[Test No.]]&amp;Table7[[#This Row],[Section]]&amp;Table7[[#This Row],[Q. No.]]</f>
        <v>R11E39</v>
      </c>
      <c r="B4390" s="8"/>
      <c r="C4390" s="15" t="s">
        <v>100</v>
      </c>
      <c r="D4390" s="6">
        <v>39</v>
      </c>
      <c r="E4390" s="12" t="s">
        <v>31</v>
      </c>
      <c r="F4390" s="14">
        <v>1</v>
      </c>
      <c r="G4390" s="14" t="s">
        <v>59</v>
      </c>
      <c r="H4390" s="10">
        <v>3</v>
      </c>
      <c r="I4390" s="13" t="s">
        <v>39</v>
      </c>
      <c r="J4390" s="12" t="s">
        <v>400</v>
      </c>
      <c r="K4390" s="11" t="str">
        <f>VLOOKUP(Table7[[#This Row],[CID]],ALY,2,FALSE)</f>
        <v>Run-On Sentence</v>
      </c>
    </row>
    <row r="4391" spans="1:11" x14ac:dyDescent="0.2">
      <c r="A4391" s="8" t="str">
        <f>Table7[[#This Row],[Test No.]]&amp;Table7[[#This Row],[Section]]&amp;Table7[[#This Row],[Q. No.]]</f>
        <v>R11E40</v>
      </c>
      <c r="B4391" s="8"/>
      <c r="C4391" s="15" t="s">
        <v>100</v>
      </c>
      <c r="D4391" s="6">
        <v>40</v>
      </c>
      <c r="E4391" s="12" t="s">
        <v>31</v>
      </c>
      <c r="F4391" s="14">
        <v>2</v>
      </c>
      <c r="G4391" s="13" t="s">
        <v>57</v>
      </c>
      <c r="H4391" s="10">
        <v>5</v>
      </c>
      <c r="I4391" s="13" t="s">
        <v>41</v>
      </c>
      <c r="J4391" s="12" t="s">
        <v>518</v>
      </c>
      <c r="K4391" s="11" t="str">
        <f>VLOOKUP(Table7[[#This Row],[CID]],ALY,2,FALSE)</f>
        <v>Unity &amp; Coherence</v>
      </c>
    </row>
    <row r="4392" spans="1:11" x14ac:dyDescent="0.2">
      <c r="A4392" s="8" t="str">
        <f>Table7[[#This Row],[Test No.]]&amp;Table7[[#This Row],[Section]]&amp;Table7[[#This Row],[Q. No.]]</f>
        <v>R11E41</v>
      </c>
      <c r="B4392" s="8"/>
      <c r="C4392" s="15" t="s">
        <v>100</v>
      </c>
      <c r="D4392" s="6">
        <v>41</v>
      </c>
      <c r="E4392" s="12" t="s">
        <v>31</v>
      </c>
      <c r="F4392" s="14">
        <v>1</v>
      </c>
      <c r="G4392" s="14" t="s">
        <v>59</v>
      </c>
      <c r="H4392" s="10">
        <v>3</v>
      </c>
      <c r="I4392" s="13" t="s">
        <v>39</v>
      </c>
      <c r="J4392" s="12" t="s">
        <v>400</v>
      </c>
      <c r="K4392" s="11" t="str">
        <f>VLOOKUP(Table7[[#This Row],[CID]],ALY,2,FALSE)</f>
        <v>Run-On Sentence</v>
      </c>
    </row>
    <row r="4393" spans="1:11" x14ac:dyDescent="0.2">
      <c r="A4393" s="8" t="str">
        <f>Table7[[#This Row],[Test No.]]&amp;Table7[[#This Row],[Section]]&amp;Table7[[#This Row],[Q. No.]]</f>
        <v>R11E42</v>
      </c>
      <c r="B4393" s="8"/>
      <c r="C4393" s="15" t="s">
        <v>100</v>
      </c>
      <c r="D4393" s="6">
        <v>42</v>
      </c>
      <c r="E4393" s="12" t="s">
        <v>31</v>
      </c>
      <c r="F4393" s="14">
        <v>2</v>
      </c>
      <c r="G4393" s="13" t="s">
        <v>57</v>
      </c>
      <c r="H4393" s="10">
        <v>4</v>
      </c>
      <c r="I4393" s="13" t="s">
        <v>40</v>
      </c>
      <c r="J4393" s="12" t="s">
        <v>516</v>
      </c>
      <c r="K4393" s="11" t="str">
        <f>VLOOKUP(Table7[[#This Row],[CID]],ALY,2,FALSE)</f>
        <v>Transitions &amp; Topic Sentences</v>
      </c>
    </row>
    <row r="4394" spans="1:11" x14ac:dyDescent="0.2">
      <c r="A4394" s="8" t="str">
        <f>Table7[[#This Row],[Test No.]]&amp;Table7[[#This Row],[Section]]&amp;Table7[[#This Row],[Q. No.]]</f>
        <v>R11E43</v>
      </c>
      <c r="B4394" s="8"/>
      <c r="C4394" s="15" t="s">
        <v>100</v>
      </c>
      <c r="D4394" s="6">
        <v>43</v>
      </c>
      <c r="E4394" s="12" t="s">
        <v>31</v>
      </c>
      <c r="F4394" s="14">
        <v>2</v>
      </c>
      <c r="G4394" s="13" t="s">
        <v>57</v>
      </c>
      <c r="H4394" s="10">
        <v>6</v>
      </c>
      <c r="I4394" s="13" t="s">
        <v>42</v>
      </c>
      <c r="J4394" s="12" t="s">
        <v>523</v>
      </c>
      <c r="K4394" s="11" t="str">
        <f>VLOOKUP(Table7[[#This Row],[CID]],ALY,2,FALSE)</f>
        <v>Avoiding Ambiguity &amp; Redundancy</v>
      </c>
    </row>
    <row r="4395" spans="1:11" x14ac:dyDescent="0.2">
      <c r="A4395" s="8" t="str">
        <f>Table7[[#This Row],[Test No.]]&amp;Table7[[#This Row],[Section]]&amp;Table7[[#This Row],[Q. No.]]</f>
        <v>R11E44</v>
      </c>
      <c r="B4395" s="8"/>
      <c r="C4395" s="15" t="s">
        <v>100</v>
      </c>
      <c r="D4395" s="6">
        <v>44</v>
      </c>
      <c r="E4395" s="12" t="s">
        <v>31</v>
      </c>
      <c r="F4395" s="14">
        <v>1</v>
      </c>
      <c r="G4395" s="14" t="s">
        <v>59</v>
      </c>
      <c r="H4395" s="10">
        <v>2</v>
      </c>
      <c r="I4395" s="13" t="s">
        <v>38</v>
      </c>
      <c r="J4395" s="12" t="s">
        <v>395</v>
      </c>
      <c r="K4395" s="11" t="str">
        <f>VLOOKUP(Table7[[#This Row],[CID]],ALY,2,FALSE)</f>
        <v>Verb Forms/Tense Agreement</v>
      </c>
    </row>
    <row r="4396" spans="1:11" x14ac:dyDescent="0.2">
      <c r="A4396" s="8" t="str">
        <f>Table7[[#This Row],[Test No.]]&amp;Table7[[#This Row],[Section]]&amp;Table7[[#This Row],[Q. No.]]</f>
        <v>R11E45</v>
      </c>
      <c r="B4396" s="8"/>
      <c r="C4396" s="15" t="s">
        <v>100</v>
      </c>
      <c r="D4396" s="6">
        <v>45</v>
      </c>
      <c r="E4396" s="12" t="s">
        <v>31</v>
      </c>
      <c r="F4396" s="14">
        <v>2</v>
      </c>
      <c r="G4396" s="13" t="s">
        <v>57</v>
      </c>
      <c r="H4396" s="10">
        <v>6</v>
      </c>
      <c r="I4396" s="13" t="s">
        <v>42</v>
      </c>
      <c r="J4396" s="12" t="s">
        <v>521</v>
      </c>
      <c r="K4396" s="11" t="str">
        <f>VLOOKUP(Table7[[#This Row],[CID]],ALY,2,FALSE)</f>
        <v>Word Choice</v>
      </c>
    </row>
    <row r="4397" spans="1:11" x14ac:dyDescent="0.2">
      <c r="A4397" s="8" t="str">
        <f>Table7[[#This Row],[Test No.]]&amp;Table7[[#This Row],[Section]]&amp;Table7[[#This Row],[Q. No.]]</f>
        <v>R11E46</v>
      </c>
      <c r="B4397" s="8"/>
      <c r="C4397" s="15" t="s">
        <v>100</v>
      </c>
      <c r="D4397" s="6">
        <v>46</v>
      </c>
      <c r="E4397" s="12" t="s">
        <v>31</v>
      </c>
      <c r="F4397" s="14">
        <v>1</v>
      </c>
      <c r="G4397" s="14" t="s">
        <v>59</v>
      </c>
      <c r="H4397" s="10">
        <v>2</v>
      </c>
      <c r="I4397" s="13" t="s">
        <v>38</v>
      </c>
      <c r="J4397" s="12" t="s">
        <v>393</v>
      </c>
      <c r="K4397" s="11" t="str">
        <f>VLOOKUP(Table7[[#This Row],[CID]],ALY,2,FALSE)</f>
        <v>SVA</v>
      </c>
    </row>
    <row r="4398" spans="1:11" x14ac:dyDescent="0.2">
      <c r="A4398" s="8" t="str">
        <f>Table7[[#This Row],[Test No.]]&amp;Table7[[#This Row],[Section]]&amp;Table7[[#This Row],[Q. No.]]</f>
        <v>R11E47</v>
      </c>
      <c r="B4398" s="8"/>
      <c r="C4398" s="15" t="s">
        <v>100</v>
      </c>
      <c r="D4398" s="6">
        <v>47</v>
      </c>
      <c r="E4398" s="12" t="s">
        <v>31</v>
      </c>
      <c r="F4398" s="14">
        <v>1</v>
      </c>
      <c r="G4398" s="14" t="s">
        <v>59</v>
      </c>
      <c r="H4398" s="10">
        <v>2</v>
      </c>
      <c r="I4398" s="13" t="s">
        <v>38</v>
      </c>
      <c r="J4398" s="12" t="s">
        <v>397</v>
      </c>
      <c r="K4398" s="11" t="str">
        <f>VLOOKUP(Table7[[#This Row],[CID]],ALY,2,FALSE)</f>
        <v>Word Choice</v>
      </c>
    </row>
    <row r="4399" spans="1:11" x14ac:dyDescent="0.2">
      <c r="A4399" s="8" t="str">
        <f>Table7[[#This Row],[Test No.]]&amp;Table7[[#This Row],[Section]]&amp;Table7[[#This Row],[Q. No.]]</f>
        <v>R11E48</v>
      </c>
      <c r="B4399" s="8"/>
      <c r="C4399" s="15" t="s">
        <v>100</v>
      </c>
      <c r="D4399" s="6">
        <v>48</v>
      </c>
      <c r="E4399" s="12" t="s">
        <v>31</v>
      </c>
      <c r="F4399" s="14">
        <v>2</v>
      </c>
      <c r="G4399" s="13" t="s">
        <v>57</v>
      </c>
      <c r="H4399" s="10">
        <v>6</v>
      </c>
      <c r="I4399" s="13" t="s">
        <v>42</v>
      </c>
      <c r="J4399" s="12" t="s">
        <v>523</v>
      </c>
      <c r="K4399" s="11" t="str">
        <f>VLOOKUP(Table7[[#This Row],[CID]],ALY,2,FALSE)</f>
        <v>Avoiding Ambiguity &amp; Redundancy</v>
      </c>
    </row>
    <row r="4400" spans="1:11" x14ac:dyDescent="0.2">
      <c r="A4400" s="8" t="str">
        <f>Table7[[#This Row],[Test No.]]&amp;Table7[[#This Row],[Section]]&amp;Table7[[#This Row],[Q. No.]]</f>
        <v>R11E49</v>
      </c>
      <c r="B4400" s="8"/>
      <c r="C4400" s="15" t="s">
        <v>100</v>
      </c>
      <c r="D4400" s="6">
        <v>49</v>
      </c>
      <c r="E4400" s="12" t="s">
        <v>31</v>
      </c>
      <c r="F4400" s="14">
        <v>2</v>
      </c>
      <c r="G4400" s="13" t="s">
        <v>57</v>
      </c>
      <c r="H4400" s="10">
        <v>4</v>
      </c>
      <c r="I4400" s="13" t="s">
        <v>40</v>
      </c>
      <c r="J4400" s="12" t="s">
        <v>516</v>
      </c>
      <c r="K4400" s="11" t="str">
        <f>VLOOKUP(Table7[[#This Row],[CID]],ALY,2,FALSE)</f>
        <v>Transitions &amp; Topic Sentences</v>
      </c>
    </row>
    <row r="4401" spans="1:11" x14ac:dyDescent="0.2">
      <c r="A4401" s="8" t="str">
        <f>Table7[[#This Row],[Test No.]]&amp;Table7[[#This Row],[Section]]&amp;Table7[[#This Row],[Q. No.]]</f>
        <v>R11E50</v>
      </c>
      <c r="B4401" s="8"/>
      <c r="C4401" s="15" t="s">
        <v>100</v>
      </c>
      <c r="D4401" s="6">
        <v>50</v>
      </c>
      <c r="E4401" s="12" t="s">
        <v>31</v>
      </c>
      <c r="F4401" s="14">
        <v>2</v>
      </c>
      <c r="G4401" s="13" t="s">
        <v>57</v>
      </c>
      <c r="H4401" s="10">
        <v>6</v>
      </c>
      <c r="I4401" s="13" t="s">
        <v>42</v>
      </c>
      <c r="J4401" s="12" t="s">
        <v>522</v>
      </c>
      <c r="K4401" s="11" t="str">
        <f>VLOOKUP(Table7[[#This Row],[CID]],ALY,2,FALSE)</f>
        <v>Effectiveness</v>
      </c>
    </row>
    <row r="4402" spans="1:11" x14ac:dyDescent="0.2">
      <c r="A4402" s="8" t="str">
        <f>Table7[[#This Row],[Test No.]]&amp;Table7[[#This Row],[Section]]&amp;Table7[[#This Row],[Q. No.]]</f>
        <v>R11E51</v>
      </c>
      <c r="B4402" s="8"/>
      <c r="C4402" s="15" t="s">
        <v>100</v>
      </c>
      <c r="D4402" s="6">
        <v>51</v>
      </c>
      <c r="E4402" s="12" t="s">
        <v>31</v>
      </c>
      <c r="F4402" s="14">
        <v>1</v>
      </c>
      <c r="G4402" s="14" t="s">
        <v>59</v>
      </c>
      <c r="H4402" s="10">
        <v>2</v>
      </c>
      <c r="I4402" s="13" t="s">
        <v>38</v>
      </c>
      <c r="J4402" s="12" t="s">
        <v>395</v>
      </c>
      <c r="K4402" s="11" t="str">
        <f>VLOOKUP(Table7[[#This Row],[CID]],ALY,2,FALSE)</f>
        <v>Verb Forms/Tense Agreement</v>
      </c>
    </row>
    <row r="4403" spans="1:11" x14ac:dyDescent="0.2">
      <c r="A4403" s="8" t="str">
        <f>Table7[[#This Row],[Test No.]]&amp;Table7[[#This Row],[Section]]&amp;Table7[[#This Row],[Q. No.]]</f>
        <v>R11E52</v>
      </c>
      <c r="B4403" s="8"/>
      <c r="C4403" s="15" t="s">
        <v>100</v>
      </c>
      <c r="D4403" s="6">
        <v>52</v>
      </c>
      <c r="E4403" s="12" t="s">
        <v>31</v>
      </c>
      <c r="F4403" s="14">
        <v>1</v>
      </c>
      <c r="G4403" s="14" t="s">
        <v>59</v>
      </c>
      <c r="H4403" s="10">
        <v>2</v>
      </c>
      <c r="I4403" s="13" t="s">
        <v>38</v>
      </c>
      <c r="J4403" s="12" t="s">
        <v>393</v>
      </c>
      <c r="K4403" s="11" t="str">
        <f>VLOOKUP(Table7[[#This Row],[CID]],ALY,2,FALSE)</f>
        <v>SVA</v>
      </c>
    </row>
    <row r="4404" spans="1:11" x14ac:dyDescent="0.2">
      <c r="A4404" s="8" t="str">
        <f>Table7[[#This Row],[Test No.]]&amp;Table7[[#This Row],[Section]]&amp;Table7[[#This Row],[Q. No.]]</f>
        <v>R11E53</v>
      </c>
      <c r="B4404" s="8"/>
      <c r="C4404" s="15" t="s">
        <v>100</v>
      </c>
      <c r="D4404" s="6">
        <v>53</v>
      </c>
      <c r="E4404" s="12" t="s">
        <v>31</v>
      </c>
      <c r="F4404" s="14">
        <v>1</v>
      </c>
      <c r="G4404" s="14" t="s">
        <v>59</v>
      </c>
      <c r="H4404" s="14">
        <v>1</v>
      </c>
      <c r="I4404" s="14" t="s">
        <v>37</v>
      </c>
      <c r="J4404" s="12" t="s">
        <v>388</v>
      </c>
      <c r="K4404" s="11" t="str">
        <f>VLOOKUP(Table7[[#This Row],[CID]],ALY,2,FALSE)</f>
        <v>Apostrophes</v>
      </c>
    </row>
    <row r="4405" spans="1:11" x14ac:dyDescent="0.2">
      <c r="A4405" s="8" t="str">
        <f>Table7[[#This Row],[Test No.]]&amp;Table7[[#This Row],[Section]]&amp;Table7[[#This Row],[Q. No.]]</f>
        <v>R11E54</v>
      </c>
      <c r="B4405" s="8"/>
      <c r="C4405" s="15" t="s">
        <v>100</v>
      </c>
      <c r="D4405" s="6">
        <v>54</v>
      </c>
      <c r="E4405" s="12" t="s">
        <v>31</v>
      </c>
      <c r="F4405" s="14">
        <v>1</v>
      </c>
      <c r="G4405" s="14" t="s">
        <v>59</v>
      </c>
      <c r="H4405" s="10">
        <v>2</v>
      </c>
      <c r="I4405" s="13" t="s">
        <v>38</v>
      </c>
      <c r="J4405" s="12" t="s">
        <v>394</v>
      </c>
      <c r="K4405" s="11" t="str">
        <f>VLOOKUP(Table7[[#This Row],[CID]],ALY,2,FALSE)</f>
        <v>Pronouns</v>
      </c>
    </row>
    <row r="4406" spans="1:11" x14ac:dyDescent="0.2">
      <c r="A4406" s="8" t="str">
        <f>Table7[[#This Row],[Test No.]]&amp;Table7[[#This Row],[Section]]&amp;Table7[[#This Row],[Q. No.]]</f>
        <v>R11E55</v>
      </c>
      <c r="B4406" s="8"/>
      <c r="C4406" s="15" t="s">
        <v>100</v>
      </c>
      <c r="D4406" s="6">
        <v>55</v>
      </c>
      <c r="E4406" s="12" t="s">
        <v>31</v>
      </c>
      <c r="F4406" s="14">
        <v>1</v>
      </c>
      <c r="G4406" s="14" t="s">
        <v>59</v>
      </c>
      <c r="H4406" s="10">
        <v>2</v>
      </c>
      <c r="I4406" s="13" t="s">
        <v>38</v>
      </c>
      <c r="J4406" s="12" t="s">
        <v>396</v>
      </c>
      <c r="K4406" s="11" t="str">
        <f>VLOOKUP(Table7[[#This Row],[CID]],ALY,2,FALSE)</f>
        <v>Comparisons</v>
      </c>
    </row>
    <row r="4407" spans="1:11" x14ac:dyDescent="0.2">
      <c r="A4407" s="8" t="str">
        <f>Table7[[#This Row],[Test No.]]&amp;Table7[[#This Row],[Section]]&amp;Table7[[#This Row],[Q. No.]]</f>
        <v>R11E56</v>
      </c>
      <c r="B4407" s="8"/>
      <c r="C4407" s="15" t="s">
        <v>100</v>
      </c>
      <c r="D4407" s="6">
        <v>56</v>
      </c>
      <c r="E4407" s="12" t="s">
        <v>31</v>
      </c>
      <c r="F4407" s="14">
        <v>2</v>
      </c>
      <c r="G4407" s="13" t="s">
        <v>57</v>
      </c>
      <c r="H4407" s="10">
        <v>4</v>
      </c>
      <c r="I4407" s="13" t="s">
        <v>40</v>
      </c>
      <c r="J4407" s="12" t="s">
        <v>516</v>
      </c>
      <c r="K4407" s="11" t="str">
        <f>VLOOKUP(Table7[[#This Row],[CID]],ALY,2,FALSE)</f>
        <v>Transitions &amp; Topic Sentences</v>
      </c>
    </row>
    <row r="4408" spans="1:11" x14ac:dyDescent="0.2">
      <c r="A4408" s="8" t="str">
        <f>Table7[[#This Row],[Test No.]]&amp;Table7[[#This Row],[Section]]&amp;Table7[[#This Row],[Q. No.]]</f>
        <v>R11E57</v>
      </c>
      <c r="B4408" s="8"/>
      <c r="C4408" s="15" t="s">
        <v>100</v>
      </c>
      <c r="D4408" s="6">
        <v>57</v>
      </c>
      <c r="E4408" s="12" t="s">
        <v>31</v>
      </c>
      <c r="F4408" s="14">
        <v>2</v>
      </c>
      <c r="G4408" s="13" t="s">
        <v>57</v>
      </c>
      <c r="H4408" s="10">
        <v>6</v>
      </c>
      <c r="I4408" s="13" t="s">
        <v>42</v>
      </c>
      <c r="J4408" s="12" t="s">
        <v>523</v>
      </c>
      <c r="K4408" s="11" t="str">
        <f>VLOOKUP(Table7[[#This Row],[CID]],ALY,2,FALSE)</f>
        <v>Avoiding Ambiguity &amp; Redundancy</v>
      </c>
    </row>
    <row r="4409" spans="1:11" x14ac:dyDescent="0.2">
      <c r="A4409" s="8" t="str">
        <f>Table7[[#This Row],[Test No.]]&amp;Table7[[#This Row],[Section]]&amp;Table7[[#This Row],[Q. No.]]</f>
        <v>R11E58</v>
      </c>
      <c r="B4409" s="8"/>
      <c r="C4409" s="15" t="s">
        <v>100</v>
      </c>
      <c r="D4409" s="6">
        <v>58</v>
      </c>
      <c r="E4409" s="12" t="s">
        <v>31</v>
      </c>
      <c r="F4409" s="14">
        <v>1</v>
      </c>
      <c r="G4409" s="14" t="s">
        <v>59</v>
      </c>
      <c r="H4409" s="10">
        <v>2</v>
      </c>
      <c r="I4409" s="13" t="s">
        <v>38</v>
      </c>
      <c r="J4409" s="12" t="s">
        <v>398</v>
      </c>
      <c r="K4409" s="11" t="str">
        <f>VLOOKUP(Table7[[#This Row],[CID]],ALY,2,FALSE)</f>
        <v>Idioms</v>
      </c>
    </row>
    <row r="4410" spans="1:11" x14ac:dyDescent="0.2">
      <c r="A4410" s="8" t="str">
        <f>Table7[[#This Row],[Test No.]]&amp;Table7[[#This Row],[Section]]&amp;Table7[[#This Row],[Q. No.]]</f>
        <v>R11E59</v>
      </c>
      <c r="B4410" s="8"/>
      <c r="C4410" s="15" t="s">
        <v>100</v>
      </c>
      <c r="D4410" s="6">
        <v>59</v>
      </c>
      <c r="E4410" s="12" t="s">
        <v>31</v>
      </c>
      <c r="F4410" s="14">
        <v>1</v>
      </c>
      <c r="G4410" s="14" t="s">
        <v>59</v>
      </c>
      <c r="H4410" s="10">
        <v>3</v>
      </c>
      <c r="I4410" s="13" t="s">
        <v>39</v>
      </c>
      <c r="J4410" s="12" t="s">
        <v>399</v>
      </c>
      <c r="K4410" s="11" t="str">
        <f>VLOOKUP(Table7[[#This Row],[CID]],ALY,2,FALSE)</f>
        <v>Sentence Fragment</v>
      </c>
    </row>
    <row r="4411" spans="1:11" x14ac:dyDescent="0.2">
      <c r="A4411" s="8" t="str">
        <f>Table7[[#This Row],[Test No.]]&amp;Table7[[#This Row],[Section]]&amp;Table7[[#This Row],[Q. No.]]</f>
        <v>R11E60</v>
      </c>
      <c r="B4411" s="8"/>
      <c r="C4411" s="15" t="s">
        <v>100</v>
      </c>
      <c r="D4411" s="6">
        <v>60</v>
      </c>
      <c r="E4411" s="12" t="s">
        <v>31</v>
      </c>
      <c r="F4411" s="14">
        <v>2</v>
      </c>
      <c r="G4411" s="13" t="s">
        <v>57</v>
      </c>
      <c r="H4411" s="10">
        <v>4</v>
      </c>
      <c r="I4411" s="13" t="s">
        <v>40</v>
      </c>
      <c r="J4411" s="12" t="s">
        <v>513</v>
      </c>
      <c r="K4411" s="11" t="str">
        <f>VLOOKUP(Table7[[#This Row],[CID]],ALY,2,FALSE)</f>
        <v>Writer's Goal</v>
      </c>
    </row>
    <row r="4412" spans="1:11" x14ac:dyDescent="0.2">
      <c r="A4412" s="8" t="str">
        <f>Table7[[#This Row],[Test No.]]&amp;Table7[[#This Row],[Section]]&amp;Table7[[#This Row],[Q. No.]]</f>
        <v>R11E61</v>
      </c>
      <c r="B4412" s="8"/>
      <c r="C4412" s="15" t="s">
        <v>100</v>
      </c>
      <c r="D4412" s="6">
        <v>61</v>
      </c>
      <c r="E4412" s="12" t="s">
        <v>31</v>
      </c>
      <c r="F4412" s="14">
        <v>2</v>
      </c>
      <c r="G4412" s="13" t="s">
        <v>57</v>
      </c>
      <c r="H4412" s="10">
        <v>4</v>
      </c>
      <c r="I4412" s="13" t="s">
        <v>40</v>
      </c>
      <c r="J4412" s="12" t="s">
        <v>512</v>
      </c>
      <c r="K4412" s="11" t="str">
        <f>VLOOKUP(Table7[[#This Row],[CID]],ALY,2,FALSE)</f>
        <v>Additional Detail &amp; Evidence</v>
      </c>
    </row>
    <row r="4413" spans="1:11" x14ac:dyDescent="0.2">
      <c r="A4413" s="8" t="str">
        <f>Table7[[#This Row],[Test No.]]&amp;Table7[[#This Row],[Section]]&amp;Table7[[#This Row],[Q. No.]]</f>
        <v>R11E62</v>
      </c>
      <c r="B4413" s="8"/>
      <c r="C4413" s="15" t="s">
        <v>100</v>
      </c>
      <c r="D4413" s="6">
        <v>62</v>
      </c>
      <c r="E4413" s="12" t="s">
        <v>31</v>
      </c>
      <c r="F4413" s="14">
        <v>1</v>
      </c>
      <c r="G4413" s="14" t="s">
        <v>59</v>
      </c>
      <c r="H4413" s="14">
        <v>1</v>
      </c>
      <c r="I4413" s="14" t="s">
        <v>37</v>
      </c>
      <c r="J4413" s="12" t="s">
        <v>387</v>
      </c>
      <c r="K4413" s="11" t="str">
        <f>VLOOKUP(Table7[[#This Row],[CID]],ALY,2,FALSE)</f>
        <v>Commas</v>
      </c>
    </row>
    <row r="4414" spans="1:11" x14ac:dyDescent="0.2">
      <c r="A4414" s="8" t="str">
        <f>Table7[[#This Row],[Test No.]]&amp;Table7[[#This Row],[Section]]&amp;Table7[[#This Row],[Q. No.]]</f>
        <v>R11E63</v>
      </c>
      <c r="B4414" s="8"/>
      <c r="C4414" s="15" t="s">
        <v>100</v>
      </c>
      <c r="D4414" s="6">
        <v>63</v>
      </c>
      <c r="E4414" s="12" t="s">
        <v>31</v>
      </c>
      <c r="F4414" s="14">
        <v>1</v>
      </c>
      <c r="G4414" s="14" t="s">
        <v>59</v>
      </c>
      <c r="H4414" s="14">
        <v>1</v>
      </c>
      <c r="I4414" s="14" t="s">
        <v>37</v>
      </c>
      <c r="J4414" s="12" t="s">
        <v>387</v>
      </c>
      <c r="K4414" s="11" t="str">
        <f>VLOOKUP(Table7[[#This Row],[CID]],ALY,2,FALSE)</f>
        <v>Commas</v>
      </c>
    </row>
    <row r="4415" spans="1:11" x14ac:dyDescent="0.2">
      <c r="A4415" s="8" t="str">
        <f>Table7[[#This Row],[Test No.]]&amp;Table7[[#This Row],[Section]]&amp;Table7[[#This Row],[Q. No.]]</f>
        <v>R11E64</v>
      </c>
      <c r="B4415" s="8"/>
      <c r="C4415" s="15" t="s">
        <v>100</v>
      </c>
      <c r="D4415" s="6">
        <v>64</v>
      </c>
      <c r="E4415" s="12" t="s">
        <v>31</v>
      </c>
      <c r="F4415" s="14">
        <v>2</v>
      </c>
      <c r="G4415" s="13" t="s">
        <v>57</v>
      </c>
      <c r="H4415" s="10">
        <v>4</v>
      </c>
      <c r="I4415" s="13" t="s">
        <v>40</v>
      </c>
      <c r="J4415" s="12" t="s">
        <v>514</v>
      </c>
      <c r="K4415" s="11" t="str">
        <f>VLOOKUP(Table7[[#This Row],[CID]],ALY,2,FALSE)</f>
        <v>Relation to Paragraph/Essay</v>
      </c>
    </row>
    <row r="4416" spans="1:11" x14ac:dyDescent="0.2">
      <c r="A4416" s="8" t="str">
        <f>Table7[[#This Row],[Test No.]]&amp;Table7[[#This Row],[Section]]&amp;Table7[[#This Row],[Q. No.]]</f>
        <v>R11E65</v>
      </c>
      <c r="B4416" s="8"/>
      <c r="C4416" s="15" t="s">
        <v>100</v>
      </c>
      <c r="D4416" s="6">
        <v>65</v>
      </c>
      <c r="E4416" s="12" t="s">
        <v>31</v>
      </c>
      <c r="F4416" s="14">
        <v>1</v>
      </c>
      <c r="G4416" s="14" t="s">
        <v>59</v>
      </c>
      <c r="H4416" s="10">
        <v>2</v>
      </c>
      <c r="I4416" s="13" t="s">
        <v>38</v>
      </c>
      <c r="J4416" s="12" t="s">
        <v>398</v>
      </c>
      <c r="K4416" s="11" t="str">
        <f>VLOOKUP(Table7[[#This Row],[CID]],ALY,2,FALSE)</f>
        <v>Idioms</v>
      </c>
    </row>
    <row r="4417" spans="1:11" x14ac:dyDescent="0.2">
      <c r="A4417" s="8" t="str">
        <f>Table7[[#This Row],[Test No.]]&amp;Table7[[#This Row],[Section]]&amp;Table7[[#This Row],[Q. No.]]</f>
        <v>R11E66</v>
      </c>
      <c r="B4417" s="8"/>
      <c r="C4417" s="15" t="s">
        <v>100</v>
      </c>
      <c r="D4417" s="6">
        <v>66</v>
      </c>
      <c r="E4417" s="12" t="s">
        <v>31</v>
      </c>
      <c r="F4417" s="14">
        <v>1</v>
      </c>
      <c r="G4417" s="14" t="s">
        <v>59</v>
      </c>
      <c r="H4417" s="10">
        <v>3</v>
      </c>
      <c r="I4417" s="13" t="s">
        <v>39</v>
      </c>
      <c r="J4417" s="12" t="s">
        <v>399</v>
      </c>
      <c r="K4417" s="11" t="str">
        <f>VLOOKUP(Table7[[#This Row],[CID]],ALY,2,FALSE)</f>
        <v>Sentence Fragment</v>
      </c>
    </row>
    <row r="4418" spans="1:11" x14ac:dyDescent="0.2">
      <c r="A4418" s="8" t="str">
        <f>Table7[[#This Row],[Test No.]]&amp;Table7[[#This Row],[Section]]&amp;Table7[[#This Row],[Q. No.]]</f>
        <v>R11E67</v>
      </c>
      <c r="B4418" s="8"/>
      <c r="C4418" s="15" t="s">
        <v>100</v>
      </c>
      <c r="D4418" s="6">
        <v>67</v>
      </c>
      <c r="E4418" s="12" t="s">
        <v>31</v>
      </c>
      <c r="F4418" s="14">
        <v>1</v>
      </c>
      <c r="G4418" s="14" t="s">
        <v>59</v>
      </c>
      <c r="H4418" s="10">
        <v>2</v>
      </c>
      <c r="I4418" s="13" t="s">
        <v>38</v>
      </c>
      <c r="J4418" s="12" t="s">
        <v>397</v>
      </c>
      <c r="K4418" s="11" t="str">
        <f>VLOOKUP(Table7[[#This Row],[CID]],ALY,2,FALSE)</f>
        <v>Word Choice</v>
      </c>
    </row>
    <row r="4419" spans="1:11" x14ac:dyDescent="0.2">
      <c r="A4419" s="8" t="str">
        <f>Table7[[#This Row],[Test No.]]&amp;Table7[[#This Row],[Section]]&amp;Table7[[#This Row],[Q. No.]]</f>
        <v>R11E68</v>
      </c>
      <c r="B4419" s="8"/>
      <c r="C4419" s="15" t="s">
        <v>100</v>
      </c>
      <c r="D4419" s="6">
        <v>68</v>
      </c>
      <c r="E4419" s="12" t="s">
        <v>31</v>
      </c>
      <c r="F4419" s="14">
        <v>1</v>
      </c>
      <c r="G4419" s="14" t="s">
        <v>59</v>
      </c>
      <c r="H4419" s="10">
        <v>3</v>
      </c>
      <c r="I4419" s="13" t="s">
        <v>39</v>
      </c>
      <c r="J4419" s="12" t="s">
        <v>402</v>
      </c>
      <c r="K4419" s="11" t="str">
        <f>VLOOKUP(Table7[[#This Row],[CID]],ALY,2,FALSE)</f>
        <v>Faulty Modifier</v>
      </c>
    </row>
    <row r="4420" spans="1:11" x14ac:dyDescent="0.2">
      <c r="A4420" s="8" t="str">
        <f>Table7[[#This Row],[Test No.]]&amp;Table7[[#This Row],[Section]]&amp;Table7[[#This Row],[Q. No.]]</f>
        <v>R11E69</v>
      </c>
      <c r="B4420" s="8"/>
      <c r="C4420" s="15" t="s">
        <v>100</v>
      </c>
      <c r="D4420" s="6">
        <v>69</v>
      </c>
      <c r="E4420" s="12" t="s">
        <v>31</v>
      </c>
      <c r="F4420" s="14">
        <v>2</v>
      </c>
      <c r="G4420" s="13" t="s">
        <v>57</v>
      </c>
      <c r="H4420" s="10">
        <v>4</v>
      </c>
      <c r="I4420" s="13" t="s">
        <v>40</v>
      </c>
      <c r="J4420" s="12" t="s">
        <v>516</v>
      </c>
      <c r="K4420" s="11" t="str">
        <f>VLOOKUP(Table7[[#This Row],[CID]],ALY,2,FALSE)</f>
        <v>Transitions &amp; Topic Sentences</v>
      </c>
    </row>
    <row r="4421" spans="1:11" x14ac:dyDescent="0.2">
      <c r="A4421" s="8" t="str">
        <f>Table7[[#This Row],[Test No.]]&amp;Table7[[#This Row],[Section]]&amp;Table7[[#This Row],[Q. No.]]</f>
        <v>R11E70</v>
      </c>
      <c r="B4421" s="8"/>
      <c r="C4421" s="15" t="s">
        <v>100</v>
      </c>
      <c r="D4421" s="6">
        <v>70</v>
      </c>
      <c r="E4421" s="12" t="s">
        <v>31</v>
      </c>
      <c r="F4421" s="14">
        <v>2</v>
      </c>
      <c r="G4421" s="13" t="s">
        <v>57</v>
      </c>
      <c r="H4421" s="10">
        <v>5</v>
      </c>
      <c r="I4421" s="13" t="s">
        <v>41</v>
      </c>
      <c r="J4421" s="12" t="s">
        <v>518</v>
      </c>
      <c r="K4421" s="11" t="str">
        <f>VLOOKUP(Table7[[#This Row],[CID]],ALY,2,FALSE)</f>
        <v>Unity &amp; Coherence</v>
      </c>
    </row>
    <row r="4422" spans="1:11" x14ac:dyDescent="0.2">
      <c r="A4422" s="8" t="str">
        <f>Table7[[#This Row],[Test No.]]&amp;Table7[[#This Row],[Section]]&amp;Table7[[#This Row],[Q. No.]]</f>
        <v>R11E71</v>
      </c>
      <c r="B4422" s="8"/>
      <c r="C4422" s="15" t="s">
        <v>100</v>
      </c>
      <c r="D4422" s="6">
        <v>71</v>
      </c>
      <c r="E4422" s="12" t="s">
        <v>31</v>
      </c>
      <c r="F4422" s="14">
        <v>1</v>
      </c>
      <c r="G4422" s="14" t="s">
        <v>59</v>
      </c>
      <c r="H4422" s="10">
        <v>2</v>
      </c>
      <c r="I4422" s="13" t="s">
        <v>38</v>
      </c>
      <c r="J4422" s="12" t="s">
        <v>395</v>
      </c>
      <c r="K4422" s="11" t="str">
        <f>VLOOKUP(Table7[[#This Row],[CID]],ALY,2,FALSE)</f>
        <v>Verb Forms/Tense Agreement</v>
      </c>
    </row>
    <row r="4423" spans="1:11" x14ac:dyDescent="0.2">
      <c r="A4423" s="8" t="str">
        <f>Table7[[#This Row],[Test No.]]&amp;Table7[[#This Row],[Section]]&amp;Table7[[#This Row],[Q. No.]]</f>
        <v>R11E72</v>
      </c>
      <c r="B4423" s="8"/>
      <c r="C4423" s="15" t="s">
        <v>100</v>
      </c>
      <c r="D4423" s="6">
        <v>72</v>
      </c>
      <c r="E4423" s="12" t="s">
        <v>31</v>
      </c>
      <c r="F4423" s="14">
        <v>2</v>
      </c>
      <c r="G4423" s="13" t="s">
        <v>57</v>
      </c>
      <c r="H4423" s="10">
        <v>6</v>
      </c>
      <c r="I4423" s="13" t="s">
        <v>42</v>
      </c>
      <c r="J4423" s="12" t="s">
        <v>522</v>
      </c>
      <c r="K4423" s="11" t="str">
        <f>VLOOKUP(Table7[[#This Row],[CID]],ALY,2,FALSE)</f>
        <v>Effectiveness</v>
      </c>
    </row>
    <row r="4424" spans="1:11" x14ac:dyDescent="0.2">
      <c r="A4424" s="8" t="str">
        <f>Table7[[#This Row],[Test No.]]&amp;Table7[[#This Row],[Section]]&amp;Table7[[#This Row],[Q. No.]]</f>
        <v>R11E73</v>
      </c>
      <c r="B4424" s="8"/>
      <c r="C4424" s="15" t="s">
        <v>100</v>
      </c>
      <c r="D4424" s="6">
        <v>73</v>
      </c>
      <c r="E4424" s="12" t="s">
        <v>31</v>
      </c>
      <c r="F4424" s="14">
        <v>1</v>
      </c>
      <c r="G4424" s="14" t="s">
        <v>59</v>
      </c>
      <c r="H4424" s="10">
        <v>2</v>
      </c>
      <c r="I4424" s="13" t="s">
        <v>38</v>
      </c>
      <c r="J4424" s="12" t="s">
        <v>395</v>
      </c>
      <c r="K4424" s="11" t="str">
        <f>VLOOKUP(Table7[[#This Row],[CID]],ALY,2,FALSE)</f>
        <v>Verb Forms/Tense Agreement</v>
      </c>
    </row>
    <row r="4425" spans="1:11" x14ac:dyDescent="0.2">
      <c r="A4425" s="8" t="str">
        <f>Table7[[#This Row],[Test No.]]&amp;Table7[[#This Row],[Section]]&amp;Table7[[#This Row],[Q. No.]]</f>
        <v>R11E74</v>
      </c>
      <c r="B4425" s="8"/>
      <c r="C4425" s="15" t="s">
        <v>100</v>
      </c>
      <c r="D4425" s="6">
        <v>74</v>
      </c>
      <c r="E4425" s="12" t="s">
        <v>31</v>
      </c>
      <c r="F4425" s="14">
        <v>2</v>
      </c>
      <c r="G4425" s="13" t="s">
        <v>57</v>
      </c>
      <c r="H4425" s="10">
        <v>4</v>
      </c>
      <c r="I4425" s="13" t="s">
        <v>40</v>
      </c>
      <c r="J4425" s="12" t="s">
        <v>512</v>
      </c>
      <c r="K4425" s="11" t="str">
        <f>VLOOKUP(Table7[[#This Row],[CID]],ALY,2,FALSE)</f>
        <v>Additional Detail &amp; Evidence</v>
      </c>
    </row>
    <row r="4426" spans="1:11" x14ac:dyDescent="0.2">
      <c r="A4426" s="8" t="str">
        <f>Table7[[#This Row],[Test No.]]&amp;Table7[[#This Row],[Section]]&amp;Table7[[#This Row],[Q. No.]]</f>
        <v>R11E75</v>
      </c>
      <c r="B4426" s="8"/>
      <c r="C4426" s="15" t="s">
        <v>100</v>
      </c>
      <c r="D4426" s="6">
        <v>75</v>
      </c>
      <c r="E4426" s="12" t="s">
        <v>31</v>
      </c>
      <c r="F4426" s="14">
        <v>2</v>
      </c>
      <c r="G4426" s="13" t="s">
        <v>57</v>
      </c>
      <c r="H4426" s="10">
        <v>4</v>
      </c>
      <c r="I4426" s="13" t="s">
        <v>40</v>
      </c>
      <c r="J4426" s="12" t="s">
        <v>512</v>
      </c>
      <c r="K4426" s="11" t="str">
        <f>VLOOKUP(Table7[[#This Row],[CID]],ALY,2,FALSE)</f>
        <v>Additional Detail &amp; Evidence</v>
      </c>
    </row>
    <row r="4427" spans="1:11" x14ac:dyDescent="0.2">
      <c r="A4427" s="8" t="str">
        <f>Table7[[#This Row],[Test No.]]&amp;Table7[[#This Row],[Section]]&amp;Table7[[#This Row],[Q. No.]]</f>
        <v>R12E1</v>
      </c>
      <c r="B4427" s="8"/>
      <c r="C4427" s="15" t="s">
        <v>99</v>
      </c>
      <c r="D4427" s="6">
        <v>1</v>
      </c>
      <c r="E4427" s="12" t="s">
        <v>31</v>
      </c>
      <c r="F4427" s="14">
        <v>2</v>
      </c>
      <c r="G4427" s="13" t="s">
        <v>57</v>
      </c>
      <c r="H4427" s="10">
        <v>6</v>
      </c>
      <c r="I4427" s="13" t="s">
        <v>42</v>
      </c>
      <c r="J4427" s="12" t="s">
        <v>523</v>
      </c>
      <c r="K4427" s="11" t="str">
        <f>VLOOKUP(Table7[[#This Row],[CID]],ALY,2,FALSE)</f>
        <v>Avoiding Ambiguity &amp; Redundancy</v>
      </c>
    </row>
    <row r="4428" spans="1:11" x14ac:dyDescent="0.2">
      <c r="A4428" s="8" t="str">
        <f>Table7[[#This Row],[Test No.]]&amp;Table7[[#This Row],[Section]]&amp;Table7[[#This Row],[Q. No.]]</f>
        <v>R12E2</v>
      </c>
      <c r="B4428" s="8"/>
      <c r="C4428" s="15" t="s">
        <v>99</v>
      </c>
      <c r="D4428" s="6">
        <v>2</v>
      </c>
      <c r="E4428" s="12" t="s">
        <v>31</v>
      </c>
      <c r="F4428" s="14">
        <v>2</v>
      </c>
      <c r="G4428" s="13" t="s">
        <v>57</v>
      </c>
      <c r="H4428" s="10">
        <v>5</v>
      </c>
      <c r="I4428" s="13" t="s">
        <v>41</v>
      </c>
      <c r="J4428" s="12" t="s">
        <v>518</v>
      </c>
      <c r="K4428" s="11" t="str">
        <f>VLOOKUP(Table7[[#This Row],[CID]],ALY,2,FALSE)</f>
        <v>Unity &amp; Coherence</v>
      </c>
    </row>
    <row r="4429" spans="1:11" x14ac:dyDescent="0.2">
      <c r="A4429" s="8" t="str">
        <f>Table7[[#This Row],[Test No.]]&amp;Table7[[#This Row],[Section]]&amp;Table7[[#This Row],[Q. No.]]</f>
        <v>R12E3</v>
      </c>
      <c r="B4429" s="8"/>
      <c r="C4429" s="15" t="s">
        <v>99</v>
      </c>
      <c r="D4429" s="6">
        <v>3</v>
      </c>
      <c r="E4429" s="12" t="s">
        <v>31</v>
      </c>
      <c r="F4429" s="14">
        <v>1</v>
      </c>
      <c r="G4429" s="14" t="s">
        <v>59</v>
      </c>
      <c r="H4429" s="10">
        <v>3</v>
      </c>
      <c r="I4429" s="13" t="s">
        <v>39</v>
      </c>
      <c r="J4429" s="12" t="s">
        <v>400</v>
      </c>
      <c r="K4429" s="11" t="str">
        <f>VLOOKUP(Table7[[#This Row],[CID]],ALY,2,FALSE)</f>
        <v>Run-On Sentence</v>
      </c>
    </row>
    <row r="4430" spans="1:11" x14ac:dyDescent="0.2">
      <c r="A4430" s="8" t="str">
        <f>Table7[[#This Row],[Test No.]]&amp;Table7[[#This Row],[Section]]&amp;Table7[[#This Row],[Q. No.]]</f>
        <v>R12E4</v>
      </c>
      <c r="B4430" s="8"/>
      <c r="C4430" s="15" t="s">
        <v>99</v>
      </c>
      <c r="D4430" s="6">
        <v>4</v>
      </c>
      <c r="E4430" s="12" t="s">
        <v>31</v>
      </c>
      <c r="F4430" s="14">
        <v>1</v>
      </c>
      <c r="G4430" s="14" t="s">
        <v>59</v>
      </c>
      <c r="H4430" s="10">
        <v>3</v>
      </c>
      <c r="I4430" s="13" t="s">
        <v>39</v>
      </c>
      <c r="J4430" s="12" t="s">
        <v>402</v>
      </c>
      <c r="K4430" s="11" t="str">
        <f>VLOOKUP(Table7[[#This Row],[CID]],ALY,2,FALSE)</f>
        <v>Faulty Modifier</v>
      </c>
    </row>
    <row r="4431" spans="1:11" x14ac:dyDescent="0.2">
      <c r="A4431" s="8" t="str">
        <f>Table7[[#This Row],[Test No.]]&amp;Table7[[#This Row],[Section]]&amp;Table7[[#This Row],[Q. No.]]</f>
        <v>R12E5</v>
      </c>
      <c r="B4431" s="8"/>
      <c r="C4431" s="15" t="s">
        <v>99</v>
      </c>
      <c r="D4431" s="6">
        <v>5</v>
      </c>
      <c r="E4431" s="12" t="s">
        <v>31</v>
      </c>
      <c r="F4431" s="14">
        <v>1</v>
      </c>
      <c r="G4431" s="14" t="s">
        <v>59</v>
      </c>
      <c r="H4431" s="14">
        <v>1</v>
      </c>
      <c r="I4431" s="14" t="s">
        <v>37</v>
      </c>
      <c r="J4431" s="12" t="s">
        <v>387</v>
      </c>
      <c r="K4431" s="11" t="str">
        <f>VLOOKUP(Table7[[#This Row],[CID]],ALY,2,FALSE)</f>
        <v>Commas</v>
      </c>
    </row>
    <row r="4432" spans="1:11" x14ac:dyDescent="0.2">
      <c r="A4432" s="8" t="str">
        <f>Table7[[#This Row],[Test No.]]&amp;Table7[[#This Row],[Section]]&amp;Table7[[#This Row],[Q. No.]]</f>
        <v>R12E6</v>
      </c>
      <c r="B4432" s="8"/>
      <c r="C4432" s="15" t="s">
        <v>99</v>
      </c>
      <c r="D4432" s="6">
        <v>6</v>
      </c>
      <c r="E4432" s="12" t="s">
        <v>31</v>
      </c>
      <c r="F4432" s="14">
        <v>2</v>
      </c>
      <c r="G4432" s="13" t="s">
        <v>57</v>
      </c>
      <c r="H4432" s="10">
        <v>5</v>
      </c>
      <c r="I4432" s="13" t="s">
        <v>41</v>
      </c>
      <c r="J4432" s="12" t="s">
        <v>518</v>
      </c>
      <c r="K4432" s="11" t="str">
        <f>VLOOKUP(Table7[[#This Row],[CID]],ALY,2,FALSE)</f>
        <v>Unity &amp; Coherence</v>
      </c>
    </row>
    <row r="4433" spans="1:11" x14ac:dyDescent="0.2">
      <c r="A4433" s="8" t="str">
        <f>Table7[[#This Row],[Test No.]]&amp;Table7[[#This Row],[Section]]&amp;Table7[[#This Row],[Q. No.]]</f>
        <v>R12E7</v>
      </c>
      <c r="B4433" s="8"/>
      <c r="C4433" s="15" t="s">
        <v>99</v>
      </c>
      <c r="D4433" s="6">
        <v>7</v>
      </c>
      <c r="E4433" s="12" t="s">
        <v>31</v>
      </c>
      <c r="F4433" s="14">
        <v>1</v>
      </c>
      <c r="G4433" s="14" t="s">
        <v>59</v>
      </c>
      <c r="H4433" s="14">
        <v>1</v>
      </c>
      <c r="I4433" s="14" t="s">
        <v>37</v>
      </c>
      <c r="J4433" s="12" t="s">
        <v>387</v>
      </c>
      <c r="K4433" s="11" t="str">
        <f>VLOOKUP(Table7[[#This Row],[CID]],ALY,2,FALSE)</f>
        <v>Commas</v>
      </c>
    </row>
    <row r="4434" spans="1:11" x14ac:dyDescent="0.2">
      <c r="A4434" s="8" t="str">
        <f>Table7[[#This Row],[Test No.]]&amp;Table7[[#This Row],[Section]]&amp;Table7[[#This Row],[Q. No.]]</f>
        <v>R12E8</v>
      </c>
      <c r="B4434" s="8"/>
      <c r="C4434" s="15" t="s">
        <v>99</v>
      </c>
      <c r="D4434" s="6">
        <v>8</v>
      </c>
      <c r="E4434" s="12" t="s">
        <v>31</v>
      </c>
      <c r="F4434" s="14">
        <v>1</v>
      </c>
      <c r="G4434" s="14" t="s">
        <v>59</v>
      </c>
      <c r="H4434" s="10">
        <v>2</v>
      </c>
      <c r="I4434" s="13" t="s">
        <v>38</v>
      </c>
      <c r="J4434" s="12" t="s">
        <v>395</v>
      </c>
      <c r="K4434" s="11" t="str">
        <f>VLOOKUP(Table7[[#This Row],[CID]],ALY,2,FALSE)</f>
        <v>Verb Forms/Tense Agreement</v>
      </c>
    </row>
    <row r="4435" spans="1:11" x14ac:dyDescent="0.2">
      <c r="A4435" s="8" t="str">
        <f>Table7[[#This Row],[Test No.]]&amp;Table7[[#This Row],[Section]]&amp;Table7[[#This Row],[Q. No.]]</f>
        <v>R12E9</v>
      </c>
      <c r="B4435" s="8"/>
      <c r="C4435" s="15" t="s">
        <v>99</v>
      </c>
      <c r="D4435" s="6">
        <v>9</v>
      </c>
      <c r="E4435" s="12" t="s">
        <v>31</v>
      </c>
      <c r="F4435" s="14">
        <v>1</v>
      </c>
      <c r="G4435" s="14" t="s">
        <v>59</v>
      </c>
      <c r="H4435" s="14">
        <v>1</v>
      </c>
      <c r="I4435" s="14" t="s">
        <v>37</v>
      </c>
      <c r="J4435" s="12" t="s">
        <v>388</v>
      </c>
      <c r="K4435" s="11" t="str">
        <f>VLOOKUP(Table7[[#This Row],[CID]],ALY,2,FALSE)</f>
        <v>Apostrophes</v>
      </c>
    </row>
    <row r="4436" spans="1:11" x14ac:dyDescent="0.2">
      <c r="A4436" s="8" t="str">
        <f>Table7[[#This Row],[Test No.]]&amp;Table7[[#This Row],[Section]]&amp;Table7[[#This Row],[Q. No.]]</f>
        <v>R12E10</v>
      </c>
      <c r="B4436" s="8"/>
      <c r="C4436" s="15" t="s">
        <v>99</v>
      </c>
      <c r="D4436" s="6">
        <v>10</v>
      </c>
      <c r="E4436" s="12" t="s">
        <v>31</v>
      </c>
      <c r="F4436" s="14">
        <v>2</v>
      </c>
      <c r="G4436" s="13" t="s">
        <v>57</v>
      </c>
      <c r="H4436" s="10">
        <v>4</v>
      </c>
      <c r="I4436" s="13" t="s">
        <v>40</v>
      </c>
      <c r="J4436" s="12" t="s">
        <v>512</v>
      </c>
      <c r="K4436" s="11" t="str">
        <f>VLOOKUP(Table7[[#This Row],[CID]],ALY,2,FALSE)</f>
        <v>Additional Detail &amp; Evidence</v>
      </c>
    </row>
    <row r="4437" spans="1:11" x14ac:dyDescent="0.2">
      <c r="A4437" s="8" t="str">
        <f>Table7[[#This Row],[Test No.]]&amp;Table7[[#This Row],[Section]]&amp;Table7[[#This Row],[Q. No.]]</f>
        <v>R12E11</v>
      </c>
      <c r="B4437" s="8"/>
      <c r="C4437" s="15" t="s">
        <v>99</v>
      </c>
      <c r="D4437" s="6">
        <v>11</v>
      </c>
      <c r="E4437" s="12" t="s">
        <v>31</v>
      </c>
      <c r="F4437" s="14">
        <v>2</v>
      </c>
      <c r="G4437" s="13" t="s">
        <v>57</v>
      </c>
      <c r="H4437" s="10">
        <v>5</v>
      </c>
      <c r="I4437" s="13" t="s">
        <v>41</v>
      </c>
      <c r="J4437" s="12" t="s">
        <v>520</v>
      </c>
      <c r="K4437" s="11" t="str">
        <f>VLOOKUP(Table7[[#This Row],[CID]],ALY,2,FALSE)</f>
        <v>Reorganization</v>
      </c>
    </row>
    <row r="4438" spans="1:11" x14ac:dyDescent="0.2">
      <c r="A4438" s="8" t="str">
        <f>Table7[[#This Row],[Test No.]]&amp;Table7[[#This Row],[Section]]&amp;Table7[[#This Row],[Q. No.]]</f>
        <v>R12E12</v>
      </c>
      <c r="B4438" s="8"/>
      <c r="C4438" s="15" t="s">
        <v>99</v>
      </c>
      <c r="D4438" s="6">
        <v>12</v>
      </c>
      <c r="E4438" s="12" t="s">
        <v>31</v>
      </c>
      <c r="F4438" s="14">
        <v>1</v>
      </c>
      <c r="G4438" s="14" t="s">
        <v>59</v>
      </c>
      <c r="H4438" s="10">
        <v>2</v>
      </c>
      <c r="I4438" s="13" t="s">
        <v>38</v>
      </c>
      <c r="J4438" s="12" t="s">
        <v>395</v>
      </c>
      <c r="K4438" s="11" t="str">
        <f>VLOOKUP(Table7[[#This Row],[CID]],ALY,2,FALSE)</f>
        <v>Verb Forms/Tense Agreement</v>
      </c>
    </row>
    <row r="4439" spans="1:11" x14ac:dyDescent="0.2">
      <c r="A4439" s="8" t="str">
        <f>Table7[[#This Row],[Test No.]]&amp;Table7[[#This Row],[Section]]&amp;Table7[[#This Row],[Q. No.]]</f>
        <v>R12E13</v>
      </c>
      <c r="B4439" s="8"/>
      <c r="C4439" s="15" t="s">
        <v>99</v>
      </c>
      <c r="D4439" s="6">
        <v>13</v>
      </c>
      <c r="E4439" s="12" t="s">
        <v>31</v>
      </c>
      <c r="F4439" s="14">
        <v>2</v>
      </c>
      <c r="G4439" s="13" t="s">
        <v>57</v>
      </c>
      <c r="H4439" s="10">
        <v>4</v>
      </c>
      <c r="I4439" s="13" t="s">
        <v>40</v>
      </c>
      <c r="J4439" s="12" t="s">
        <v>514</v>
      </c>
      <c r="K4439" s="11" t="str">
        <f>VLOOKUP(Table7[[#This Row],[CID]],ALY,2,FALSE)</f>
        <v>Relation to Paragraph/Essay</v>
      </c>
    </row>
    <row r="4440" spans="1:11" x14ac:dyDescent="0.2">
      <c r="A4440" s="8" t="str">
        <f>Table7[[#This Row],[Test No.]]&amp;Table7[[#This Row],[Section]]&amp;Table7[[#This Row],[Q. No.]]</f>
        <v>R12E14</v>
      </c>
      <c r="B4440" s="8"/>
      <c r="C4440" s="15" t="s">
        <v>99</v>
      </c>
      <c r="D4440" s="6">
        <v>14</v>
      </c>
      <c r="E4440" s="12" t="s">
        <v>31</v>
      </c>
      <c r="F4440" s="14">
        <v>1</v>
      </c>
      <c r="G4440" s="14" t="s">
        <v>59</v>
      </c>
      <c r="H4440" s="10">
        <v>3</v>
      </c>
      <c r="I4440" s="13" t="s">
        <v>39</v>
      </c>
      <c r="J4440" s="12" t="s">
        <v>399</v>
      </c>
      <c r="K4440" s="11" t="str">
        <f>VLOOKUP(Table7[[#This Row],[CID]],ALY,2,FALSE)</f>
        <v>Sentence Fragment</v>
      </c>
    </row>
    <row r="4441" spans="1:11" x14ac:dyDescent="0.2">
      <c r="A4441" s="8" t="str">
        <f>Table7[[#This Row],[Test No.]]&amp;Table7[[#This Row],[Section]]&amp;Table7[[#This Row],[Q. No.]]</f>
        <v>R12E15</v>
      </c>
      <c r="B4441" s="8"/>
      <c r="C4441" s="15" t="s">
        <v>99</v>
      </c>
      <c r="D4441" s="6">
        <v>15</v>
      </c>
      <c r="E4441" s="12" t="s">
        <v>31</v>
      </c>
      <c r="F4441" s="14">
        <v>2</v>
      </c>
      <c r="G4441" s="13" t="s">
        <v>57</v>
      </c>
      <c r="H4441" s="10">
        <v>4</v>
      </c>
      <c r="I4441" s="13" t="s">
        <v>40</v>
      </c>
      <c r="J4441" s="12" t="s">
        <v>512</v>
      </c>
      <c r="K4441" s="11" t="str">
        <f>VLOOKUP(Table7[[#This Row],[CID]],ALY,2,FALSE)</f>
        <v>Additional Detail &amp; Evidence</v>
      </c>
    </row>
    <row r="4442" spans="1:11" x14ac:dyDescent="0.2">
      <c r="A4442" s="8" t="str">
        <f>Table7[[#This Row],[Test No.]]&amp;Table7[[#This Row],[Section]]&amp;Table7[[#This Row],[Q. No.]]</f>
        <v>R12E16</v>
      </c>
      <c r="B4442" s="8"/>
      <c r="C4442" s="15" t="s">
        <v>99</v>
      </c>
      <c r="D4442" s="6">
        <v>16</v>
      </c>
      <c r="E4442" s="12" t="s">
        <v>31</v>
      </c>
      <c r="F4442" s="14">
        <v>1</v>
      </c>
      <c r="G4442" s="14" t="s">
        <v>59</v>
      </c>
      <c r="H4442" s="10">
        <v>2</v>
      </c>
      <c r="I4442" s="13" t="s">
        <v>38</v>
      </c>
      <c r="J4442" s="12" t="s">
        <v>397</v>
      </c>
      <c r="K4442" s="11" t="str">
        <f>VLOOKUP(Table7[[#This Row],[CID]],ALY,2,FALSE)</f>
        <v>Word Choice</v>
      </c>
    </row>
    <row r="4443" spans="1:11" x14ac:dyDescent="0.2">
      <c r="A4443" s="8" t="str">
        <f>Table7[[#This Row],[Test No.]]&amp;Table7[[#This Row],[Section]]&amp;Table7[[#This Row],[Q. No.]]</f>
        <v>R12E17</v>
      </c>
      <c r="B4443" s="8"/>
      <c r="C4443" s="15" t="s">
        <v>99</v>
      </c>
      <c r="D4443" s="6">
        <v>17</v>
      </c>
      <c r="E4443" s="12" t="s">
        <v>31</v>
      </c>
      <c r="F4443" s="14">
        <v>1</v>
      </c>
      <c r="G4443" s="14" t="s">
        <v>59</v>
      </c>
      <c r="H4443" s="10">
        <v>3</v>
      </c>
      <c r="I4443" s="13" t="s">
        <v>39</v>
      </c>
      <c r="J4443" s="12" t="s">
        <v>402</v>
      </c>
      <c r="K4443" s="11" t="str">
        <f>VLOOKUP(Table7[[#This Row],[CID]],ALY,2,FALSE)</f>
        <v>Faulty Modifier</v>
      </c>
    </row>
    <row r="4444" spans="1:11" x14ac:dyDescent="0.2">
      <c r="A4444" s="8" t="str">
        <f>Table7[[#This Row],[Test No.]]&amp;Table7[[#This Row],[Section]]&amp;Table7[[#This Row],[Q. No.]]</f>
        <v>R12E18</v>
      </c>
      <c r="B4444" s="8"/>
      <c r="C4444" s="15" t="s">
        <v>99</v>
      </c>
      <c r="D4444" s="6">
        <v>18</v>
      </c>
      <c r="E4444" s="12" t="s">
        <v>31</v>
      </c>
      <c r="F4444" s="14">
        <v>2</v>
      </c>
      <c r="G4444" s="13" t="s">
        <v>57</v>
      </c>
      <c r="H4444" s="10">
        <v>6</v>
      </c>
      <c r="I4444" s="13" t="s">
        <v>42</v>
      </c>
      <c r="J4444" s="12" t="s">
        <v>523</v>
      </c>
      <c r="K4444" s="11" t="str">
        <f>VLOOKUP(Table7[[#This Row],[CID]],ALY,2,FALSE)</f>
        <v>Avoiding Ambiguity &amp; Redundancy</v>
      </c>
    </row>
    <row r="4445" spans="1:11" x14ac:dyDescent="0.2">
      <c r="A4445" s="8" t="str">
        <f>Table7[[#This Row],[Test No.]]&amp;Table7[[#This Row],[Section]]&amp;Table7[[#This Row],[Q. No.]]</f>
        <v>R12E19</v>
      </c>
      <c r="B4445" s="8"/>
      <c r="C4445" s="15" t="s">
        <v>99</v>
      </c>
      <c r="D4445" s="6">
        <v>19</v>
      </c>
      <c r="E4445" s="12" t="s">
        <v>31</v>
      </c>
      <c r="F4445" s="14">
        <v>2</v>
      </c>
      <c r="G4445" s="13" t="s">
        <v>57</v>
      </c>
      <c r="H4445" s="10">
        <v>6</v>
      </c>
      <c r="I4445" s="13" t="s">
        <v>42</v>
      </c>
      <c r="J4445" s="12" t="s">
        <v>521</v>
      </c>
      <c r="K4445" s="11" t="str">
        <f>VLOOKUP(Table7[[#This Row],[CID]],ALY,2,FALSE)</f>
        <v>Word Choice</v>
      </c>
    </row>
    <row r="4446" spans="1:11" x14ac:dyDescent="0.2">
      <c r="A4446" s="8" t="str">
        <f>Table7[[#This Row],[Test No.]]&amp;Table7[[#This Row],[Section]]&amp;Table7[[#This Row],[Q. No.]]</f>
        <v>R12E20</v>
      </c>
      <c r="B4446" s="8"/>
      <c r="C4446" s="15" t="s">
        <v>99</v>
      </c>
      <c r="D4446" s="6">
        <v>20</v>
      </c>
      <c r="E4446" s="12" t="s">
        <v>31</v>
      </c>
      <c r="F4446" s="14">
        <v>2</v>
      </c>
      <c r="G4446" s="13" t="s">
        <v>57</v>
      </c>
      <c r="H4446" s="10">
        <v>6</v>
      </c>
      <c r="I4446" s="13" t="s">
        <v>42</v>
      </c>
      <c r="J4446" s="12" t="s">
        <v>522</v>
      </c>
      <c r="K4446" s="11" t="str">
        <f>VLOOKUP(Table7[[#This Row],[CID]],ALY,2,FALSE)</f>
        <v>Effectiveness</v>
      </c>
    </row>
    <row r="4447" spans="1:11" x14ac:dyDescent="0.2">
      <c r="A4447" s="8" t="str">
        <f>Table7[[#This Row],[Test No.]]&amp;Table7[[#This Row],[Section]]&amp;Table7[[#This Row],[Q. No.]]</f>
        <v>R12E21</v>
      </c>
      <c r="B4447" s="8"/>
      <c r="C4447" s="15" t="s">
        <v>99</v>
      </c>
      <c r="D4447" s="6">
        <v>21</v>
      </c>
      <c r="E4447" s="12" t="s">
        <v>31</v>
      </c>
      <c r="F4447" s="14">
        <v>2</v>
      </c>
      <c r="G4447" s="13" t="s">
        <v>57</v>
      </c>
      <c r="H4447" s="10">
        <v>4</v>
      </c>
      <c r="I4447" s="13" t="s">
        <v>40</v>
      </c>
      <c r="J4447" s="12" t="s">
        <v>516</v>
      </c>
      <c r="K4447" s="11" t="str">
        <f>VLOOKUP(Table7[[#This Row],[CID]],ALY,2,FALSE)</f>
        <v>Transitions &amp; Topic Sentences</v>
      </c>
    </row>
    <row r="4448" spans="1:11" x14ac:dyDescent="0.2">
      <c r="A4448" s="8" t="str">
        <f>Table7[[#This Row],[Test No.]]&amp;Table7[[#This Row],[Section]]&amp;Table7[[#This Row],[Q. No.]]</f>
        <v>R12E22</v>
      </c>
      <c r="B4448" s="8"/>
      <c r="C4448" s="15" t="s">
        <v>99</v>
      </c>
      <c r="D4448" s="6">
        <v>22</v>
      </c>
      <c r="E4448" s="12" t="s">
        <v>31</v>
      </c>
      <c r="F4448" s="14">
        <v>1</v>
      </c>
      <c r="G4448" s="14" t="s">
        <v>59</v>
      </c>
      <c r="H4448" s="10">
        <v>2</v>
      </c>
      <c r="I4448" s="13" t="s">
        <v>38</v>
      </c>
      <c r="J4448" s="12" t="s">
        <v>398</v>
      </c>
      <c r="K4448" s="11" t="str">
        <f>VLOOKUP(Table7[[#This Row],[CID]],ALY,2,FALSE)</f>
        <v>Idioms</v>
      </c>
    </row>
    <row r="4449" spans="1:11" x14ac:dyDescent="0.2">
      <c r="A4449" s="8" t="str">
        <f>Table7[[#This Row],[Test No.]]&amp;Table7[[#This Row],[Section]]&amp;Table7[[#This Row],[Q. No.]]</f>
        <v>R12E23</v>
      </c>
      <c r="B4449" s="8"/>
      <c r="C4449" s="15" t="s">
        <v>99</v>
      </c>
      <c r="D4449" s="6">
        <v>23</v>
      </c>
      <c r="E4449" s="12" t="s">
        <v>31</v>
      </c>
      <c r="F4449" s="14">
        <v>1</v>
      </c>
      <c r="G4449" s="14" t="s">
        <v>59</v>
      </c>
      <c r="H4449" s="14">
        <v>1</v>
      </c>
      <c r="I4449" s="14" t="s">
        <v>37</v>
      </c>
      <c r="J4449" s="12" t="s">
        <v>388</v>
      </c>
      <c r="K4449" s="11" t="str">
        <f>VLOOKUP(Table7[[#This Row],[CID]],ALY,2,FALSE)</f>
        <v>Apostrophes</v>
      </c>
    </row>
    <row r="4450" spans="1:11" x14ac:dyDescent="0.2">
      <c r="A4450" s="8" t="str">
        <f>Table7[[#This Row],[Test No.]]&amp;Table7[[#This Row],[Section]]&amp;Table7[[#This Row],[Q. No.]]</f>
        <v>R12E24</v>
      </c>
      <c r="B4450" s="8"/>
      <c r="C4450" s="15" t="s">
        <v>99</v>
      </c>
      <c r="D4450" s="6">
        <v>24</v>
      </c>
      <c r="E4450" s="12" t="s">
        <v>31</v>
      </c>
      <c r="F4450" s="14">
        <v>1</v>
      </c>
      <c r="G4450" s="14" t="s">
        <v>59</v>
      </c>
      <c r="H4450" s="10">
        <v>2</v>
      </c>
      <c r="I4450" s="13" t="s">
        <v>38</v>
      </c>
      <c r="J4450" s="12" t="s">
        <v>397</v>
      </c>
      <c r="K4450" s="11" t="str">
        <f>VLOOKUP(Table7[[#This Row],[CID]],ALY,2,FALSE)</f>
        <v>Word Choice</v>
      </c>
    </row>
    <row r="4451" spans="1:11" x14ac:dyDescent="0.2">
      <c r="A4451" s="8" t="str">
        <f>Table7[[#This Row],[Test No.]]&amp;Table7[[#This Row],[Section]]&amp;Table7[[#This Row],[Q. No.]]</f>
        <v>R12E25</v>
      </c>
      <c r="B4451" s="8"/>
      <c r="C4451" s="15" t="s">
        <v>99</v>
      </c>
      <c r="D4451" s="6">
        <v>25</v>
      </c>
      <c r="E4451" s="12" t="s">
        <v>31</v>
      </c>
      <c r="F4451" s="14">
        <v>1</v>
      </c>
      <c r="G4451" s="14" t="s">
        <v>59</v>
      </c>
      <c r="H4451" s="10">
        <v>2</v>
      </c>
      <c r="I4451" s="13" t="s">
        <v>38</v>
      </c>
      <c r="J4451" s="12" t="s">
        <v>398</v>
      </c>
      <c r="K4451" s="11" t="str">
        <f>VLOOKUP(Table7[[#This Row],[CID]],ALY,2,FALSE)</f>
        <v>Idioms</v>
      </c>
    </row>
    <row r="4452" spans="1:11" x14ac:dyDescent="0.2">
      <c r="A4452" s="8" t="str">
        <f>Table7[[#This Row],[Test No.]]&amp;Table7[[#This Row],[Section]]&amp;Table7[[#This Row],[Q. No.]]</f>
        <v>R12E26</v>
      </c>
      <c r="B4452" s="8"/>
      <c r="C4452" s="15" t="s">
        <v>99</v>
      </c>
      <c r="D4452" s="6">
        <v>26</v>
      </c>
      <c r="E4452" s="12" t="s">
        <v>31</v>
      </c>
      <c r="F4452" s="14">
        <v>2</v>
      </c>
      <c r="G4452" s="13" t="s">
        <v>57</v>
      </c>
      <c r="H4452" s="10">
        <v>6</v>
      </c>
      <c r="I4452" s="13" t="s">
        <v>42</v>
      </c>
      <c r="J4452" s="12" t="s">
        <v>521</v>
      </c>
      <c r="K4452" s="11" t="str">
        <f>VLOOKUP(Table7[[#This Row],[CID]],ALY,2,FALSE)</f>
        <v>Word Choice</v>
      </c>
    </row>
    <row r="4453" spans="1:11" x14ac:dyDescent="0.2">
      <c r="A4453" s="8" t="str">
        <f>Table7[[#This Row],[Test No.]]&amp;Table7[[#This Row],[Section]]&amp;Table7[[#This Row],[Q. No.]]</f>
        <v>R12E27</v>
      </c>
      <c r="B4453" s="8"/>
      <c r="C4453" s="15" t="s">
        <v>99</v>
      </c>
      <c r="D4453" s="6">
        <v>27</v>
      </c>
      <c r="E4453" s="12" t="s">
        <v>31</v>
      </c>
      <c r="F4453" s="14">
        <v>1</v>
      </c>
      <c r="G4453" s="14" t="s">
        <v>59</v>
      </c>
      <c r="H4453" s="10">
        <v>2</v>
      </c>
      <c r="I4453" s="13" t="s">
        <v>38</v>
      </c>
      <c r="J4453" s="12" t="s">
        <v>397</v>
      </c>
      <c r="K4453" s="11" t="str">
        <f>VLOOKUP(Table7[[#This Row],[CID]],ALY,2,FALSE)</f>
        <v>Word Choice</v>
      </c>
    </row>
    <row r="4454" spans="1:11" x14ac:dyDescent="0.2">
      <c r="A4454" s="8" t="str">
        <f>Table7[[#This Row],[Test No.]]&amp;Table7[[#This Row],[Section]]&amp;Table7[[#This Row],[Q. No.]]</f>
        <v>R12E28</v>
      </c>
      <c r="B4454" s="8"/>
      <c r="C4454" s="15" t="s">
        <v>99</v>
      </c>
      <c r="D4454" s="6">
        <v>28</v>
      </c>
      <c r="E4454" s="12" t="s">
        <v>31</v>
      </c>
      <c r="F4454" s="14">
        <v>2</v>
      </c>
      <c r="G4454" s="13" t="s">
        <v>57</v>
      </c>
      <c r="H4454" s="10">
        <v>6</v>
      </c>
      <c r="I4454" s="13" t="s">
        <v>42</v>
      </c>
      <c r="J4454" s="12" t="s">
        <v>522</v>
      </c>
      <c r="K4454" s="11" t="str">
        <f>VLOOKUP(Table7[[#This Row],[CID]],ALY,2,FALSE)</f>
        <v>Effectiveness</v>
      </c>
    </row>
    <row r="4455" spans="1:11" x14ac:dyDescent="0.2">
      <c r="A4455" s="8" t="str">
        <f>Table7[[#This Row],[Test No.]]&amp;Table7[[#This Row],[Section]]&amp;Table7[[#This Row],[Q. No.]]</f>
        <v>R12E29</v>
      </c>
      <c r="B4455" s="8"/>
      <c r="C4455" s="15" t="s">
        <v>99</v>
      </c>
      <c r="D4455" s="6">
        <v>29</v>
      </c>
      <c r="E4455" s="12" t="s">
        <v>31</v>
      </c>
      <c r="F4455" s="14">
        <v>2</v>
      </c>
      <c r="G4455" s="13" t="s">
        <v>57</v>
      </c>
      <c r="H4455" s="10">
        <v>6</v>
      </c>
      <c r="I4455" s="13" t="s">
        <v>42</v>
      </c>
      <c r="J4455" s="12" t="s">
        <v>523</v>
      </c>
      <c r="K4455" s="11" t="str">
        <f>VLOOKUP(Table7[[#This Row],[CID]],ALY,2,FALSE)</f>
        <v>Avoiding Ambiguity &amp; Redundancy</v>
      </c>
    </row>
    <row r="4456" spans="1:11" x14ac:dyDescent="0.2">
      <c r="A4456" s="8" t="str">
        <f>Table7[[#This Row],[Test No.]]&amp;Table7[[#This Row],[Section]]&amp;Table7[[#This Row],[Q. No.]]</f>
        <v>R12E30</v>
      </c>
      <c r="B4456" s="8"/>
      <c r="C4456" s="15" t="s">
        <v>99</v>
      </c>
      <c r="D4456" s="6">
        <v>30</v>
      </c>
      <c r="E4456" s="12" t="s">
        <v>31</v>
      </c>
      <c r="F4456" s="14">
        <v>2</v>
      </c>
      <c r="G4456" s="13" t="s">
        <v>57</v>
      </c>
      <c r="H4456" s="10">
        <v>6</v>
      </c>
      <c r="I4456" s="13" t="s">
        <v>42</v>
      </c>
      <c r="J4456" s="12" t="s">
        <v>521</v>
      </c>
      <c r="K4456" s="11" t="str">
        <f>VLOOKUP(Table7[[#This Row],[CID]],ALY,2,FALSE)</f>
        <v>Word Choice</v>
      </c>
    </row>
    <row r="4457" spans="1:11" x14ac:dyDescent="0.2">
      <c r="A4457" s="8" t="str">
        <f>Table7[[#This Row],[Test No.]]&amp;Table7[[#This Row],[Section]]&amp;Table7[[#This Row],[Q. No.]]</f>
        <v>R12E31</v>
      </c>
      <c r="B4457" s="8"/>
      <c r="C4457" s="15" t="s">
        <v>99</v>
      </c>
      <c r="D4457" s="6">
        <v>31</v>
      </c>
      <c r="E4457" s="12" t="s">
        <v>31</v>
      </c>
      <c r="F4457" s="14">
        <v>2</v>
      </c>
      <c r="G4457" s="13" t="s">
        <v>57</v>
      </c>
      <c r="H4457" s="10">
        <v>6</v>
      </c>
      <c r="I4457" s="13" t="s">
        <v>42</v>
      </c>
      <c r="J4457" s="12" t="s">
        <v>521</v>
      </c>
      <c r="K4457" s="11" t="str">
        <f>VLOOKUP(Table7[[#This Row],[CID]],ALY,2,FALSE)</f>
        <v>Word Choice</v>
      </c>
    </row>
    <row r="4458" spans="1:11" x14ac:dyDescent="0.2">
      <c r="A4458" s="8" t="str">
        <f>Table7[[#This Row],[Test No.]]&amp;Table7[[#This Row],[Section]]&amp;Table7[[#This Row],[Q. No.]]</f>
        <v>R12E32</v>
      </c>
      <c r="B4458" s="8"/>
      <c r="C4458" s="15" t="s">
        <v>99</v>
      </c>
      <c r="D4458" s="6">
        <v>32</v>
      </c>
      <c r="E4458" s="12" t="s">
        <v>31</v>
      </c>
      <c r="F4458" s="14">
        <v>1</v>
      </c>
      <c r="G4458" s="14" t="s">
        <v>59</v>
      </c>
      <c r="H4458" s="10">
        <v>2</v>
      </c>
      <c r="I4458" s="13" t="s">
        <v>38</v>
      </c>
      <c r="J4458" s="12" t="s">
        <v>398</v>
      </c>
      <c r="K4458" s="11" t="str">
        <f>VLOOKUP(Table7[[#This Row],[CID]],ALY,2,FALSE)</f>
        <v>Idioms</v>
      </c>
    </row>
    <row r="4459" spans="1:11" x14ac:dyDescent="0.2">
      <c r="A4459" s="8" t="str">
        <f>Table7[[#This Row],[Test No.]]&amp;Table7[[#This Row],[Section]]&amp;Table7[[#This Row],[Q. No.]]</f>
        <v>R12E33</v>
      </c>
      <c r="B4459" s="8"/>
      <c r="C4459" s="15" t="s">
        <v>99</v>
      </c>
      <c r="D4459" s="6">
        <v>33</v>
      </c>
      <c r="E4459" s="12" t="s">
        <v>31</v>
      </c>
      <c r="F4459" s="14">
        <v>2</v>
      </c>
      <c r="G4459" s="13" t="s">
        <v>57</v>
      </c>
      <c r="H4459" s="10">
        <v>4</v>
      </c>
      <c r="I4459" s="13" t="s">
        <v>40</v>
      </c>
      <c r="J4459" s="12" t="s">
        <v>516</v>
      </c>
      <c r="K4459" s="11" t="str">
        <f>VLOOKUP(Table7[[#This Row],[CID]],ALY,2,FALSE)</f>
        <v>Transitions &amp; Topic Sentences</v>
      </c>
    </row>
    <row r="4460" spans="1:11" x14ac:dyDescent="0.2">
      <c r="A4460" s="8" t="str">
        <f>Table7[[#This Row],[Test No.]]&amp;Table7[[#This Row],[Section]]&amp;Table7[[#This Row],[Q. No.]]</f>
        <v>R12E34</v>
      </c>
      <c r="B4460" s="8"/>
      <c r="C4460" s="15" t="s">
        <v>99</v>
      </c>
      <c r="D4460" s="6">
        <v>34</v>
      </c>
      <c r="E4460" s="12" t="s">
        <v>31</v>
      </c>
      <c r="F4460" s="14">
        <v>1</v>
      </c>
      <c r="G4460" s="14" t="s">
        <v>59</v>
      </c>
      <c r="H4460" s="14">
        <v>1</v>
      </c>
      <c r="I4460" s="14" t="s">
        <v>37</v>
      </c>
      <c r="J4460" s="12" t="s">
        <v>390</v>
      </c>
      <c r="K4460" s="11" t="str">
        <f>VLOOKUP(Table7[[#This Row],[CID]],ALY,2,FALSE)</f>
        <v>Semicolons</v>
      </c>
    </row>
    <row r="4461" spans="1:11" x14ac:dyDescent="0.2">
      <c r="A4461" s="8" t="str">
        <f>Table7[[#This Row],[Test No.]]&amp;Table7[[#This Row],[Section]]&amp;Table7[[#This Row],[Q. No.]]</f>
        <v>R12E35</v>
      </c>
      <c r="B4461" s="8"/>
      <c r="C4461" s="15" t="s">
        <v>99</v>
      </c>
      <c r="D4461" s="6">
        <v>35</v>
      </c>
      <c r="E4461" s="12" t="s">
        <v>31</v>
      </c>
      <c r="F4461" s="14">
        <v>1</v>
      </c>
      <c r="G4461" s="14" t="s">
        <v>59</v>
      </c>
      <c r="H4461" s="10">
        <v>2</v>
      </c>
      <c r="I4461" s="13" t="s">
        <v>38</v>
      </c>
      <c r="J4461" s="12" t="s">
        <v>398</v>
      </c>
      <c r="K4461" s="11" t="str">
        <f>VLOOKUP(Table7[[#This Row],[CID]],ALY,2,FALSE)</f>
        <v>Idioms</v>
      </c>
    </row>
    <row r="4462" spans="1:11" x14ac:dyDescent="0.2">
      <c r="A4462" s="8" t="str">
        <f>Table7[[#This Row],[Test No.]]&amp;Table7[[#This Row],[Section]]&amp;Table7[[#This Row],[Q. No.]]</f>
        <v>R12E36</v>
      </c>
      <c r="B4462" s="8"/>
      <c r="C4462" s="15" t="s">
        <v>99</v>
      </c>
      <c r="D4462" s="6">
        <v>36</v>
      </c>
      <c r="E4462" s="12" t="s">
        <v>31</v>
      </c>
      <c r="F4462" s="14">
        <v>1</v>
      </c>
      <c r="G4462" s="14" t="s">
        <v>59</v>
      </c>
      <c r="H4462" s="14">
        <v>1</v>
      </c>
      <c r="I4462" s="14" t="s">
        <v>37</v>
      </c>
      <c r="J4462" s="12" t="s">
        <v>387</v>
      </c>
      <c r="K4462" s="11" t="str">
        <f>VLOOKUP(Table7[[#This Row],[CID]],ALY,2,FALSE)</f>
        <v>Commas</v>
      </c>
    </row>
    <row r="4463" spans="1:11" x14ac:dyDescent="0.2">
      <c r="A4463" s="8" t="str">
        <f>Table7[[#This Row],[Test No.]]&amp;Table7[[#This Row],[Section]]&amp;Table7[[#This Row],[Q. No.]]</f>
        <v>R12E37</v>
      </c>
      <c r="B4463" s="8"/>
      <c r="C4463" s="15" t="s">
        <v>99</v>
      </c>
      <c r="D4463" s="6">
        <v>37</v>
      </c>
      <c r="E4463" s="12" t="s">
        <v>31</v>
      </c>
      <c r="F4463" s="14">
        <v>2</v>
      </c>
      <c r="G4463" s="13" t="s">
        <v>57</v>
      </c>
      <c r="H4463" s="10">
        <v>6</v>
      </c>
      <c r="I4463" s="13" t="s">
        <v>42</v>
      </c>
      <c r="J4463" s="12" t="s">
        <v>523</v>
      </c>
      <c r="K4463" s="11" t="str">
        <f>VLOOKUP(Table7[[#This Row],[CID]],ALY,2,FALSE)</f>
        <v>Avoiding Ambiguity &amp; Redundancy</v>
      </c>
    </row>
    <row r="4464" spans="1:11" x14ac:dyDescent="0.2">
      <c r="A4464" s="8" t="str">
        <f>Table7[[#This Row],[Test No.]]&amp;Table7[[#This Row],[Section]]&amp;Table7[[#This Row],[Q. No.]]</f>
        <v>R12E38</v>
      </c>
      <c r="B4464" s="8"/>
      <c r="C4464" s="15" t="s">
        <v>99</v>
      </c>
      <c r="D4464" s="6">
        <v>38</v>
      </c>
      <c r="E4464" s="12" t="s">
        <v>31</v>
      </c>
      <c r="F4464" s="14">
        <v>1</v>
      </c>
      <c r="G4464" s="14" t="s">
        <v>59</v>
      </c>
      <c r="H4464" s="10">
        <v>2</v>
      </c>
      <c r="I4464" s="13" t="s">
        <v>38</v>
      </c>
      <c r="J4464" s="12" t="s">
        <v>394</v>
      </c>
      <c r="K4464" s="11" t="str">
        <f>VLOOKUP(Table7[[#This Row],[CID]],ALY,2,FALSE)</f>
        <v>Pronouns</v>
      </c>
    </row>
    <row r="4465" spans="1:11" x14ac:dyDescent="0.2">
      <c r="A4465" s="8" t="str">
        <f>Table7[[#This Row],[Test No.]]&amp;Table7[[#This Row],[Section]]&amp;Table7[[#This Row],[Q. No.]]</f>
        <v>R12E39</v>
      </c>
      <c r="B4465" s="8"/>
      <c r="C4465" s="15" t="s">
        <v>99</v>
      </c>
      <c r="D4465" s="6">
        <v>39</v>
      </c>
      <c r="E4465" s="12" t="s">
        <v>31</v>
      </c>
      <c r="F4465" s="14">
        <v>1</v>
      </c>
      <c r="G4465" s="14" t="s">
        <v>59</v>
      </c>
      <c r="H4465" s="10">
        <v>2</v>
      </c>
      <c r="I4465" s="13" t="s">
        <v>38</v>
      </c>
      <c r="J4465" s="12" t="s">
        <v>397</v>
      </c>
      <c r="K4465" s="11" t="str">
        <f>VLOOKUP(Table7[[#This Row],[CID]],ALY,2,FALSE)</f>
        <v>Word Choice</v>
      </c>
    </row>
    <row r="4466" spans="1:11" x14ac:dyDescent="0.2">
      <c r="A4466" s="8" t="str">
        <f>Table7[[#This Row],[Test No.]]&amp;Table7[[#This Row],[Section]]&amp;Table7[[#This Row],[Q. No.]]</f>
        <v>R12E40</v>
      </c>
      <c r="B4466" s="8"/>
      <c r="C4466" s="15" t="s">
        <v>99</v>
      </c>
      <c r="D4466" s="6">
        <v>40</v>
      </c>
      <c r="E4466" s="12" t="s">
        <v>31</v>
      </c>
      <c r="F4466" s="14">
        <v>2</v>
      </c>
      <c r="G4466" s="13" t="s">
        <v>57</v>
      </c>
      <c r="H4466" s="10">
        <v>4</v>
      </c>
      <c r="I4466" s="13" t="s">
        <v>40</v>
      </c>
      <c r="J4466" s="12" t="s">
        <v>516</v>
      </c>
      <c r="K4466" s="11" t="str">
        <f>VLOOKUP(Table7[[#This Row],[CID]],ALY,2,FALSE)</f>
        <v>Transitions &amp; Topic Sentences</v>
      </c>
    </row>
    <row r="4467" spans="1:11" x14ac:dyDescent="0.2">
      <c r="A4467" s="8" t="str">
        <f>Table7[[#This Row],[Test No.]]&amp;Table7[[#This Row],[Section]]&amp;Table7[[#This Row],[Q. No.]]</f>
        <v>R12E41</v>
      </c>
      <c r="B4467" s="8"/>
      <c r="C4467" s="15" t="s">
        <v>99</v>
      </c>
      <c r="D4467" s="6">
        <v>41</v>
      </c>
      <c r="E4467" s="12" t="s">
        <v>31</v>
      </c>
      <c r="F4467" s="14">
        <v>1</v>
      </c>
      <c r="G4467" s="14" t="s">
        <v>59</v>
      </c>
      <c r="H4467" s="10">
        <v>2</v>
      </c>
      <c r="I4467" s="13" t="s">
        <v>38</v>
      </c>
      <c r="J4467" s="12" t="s">
        <v>395</v>
      </c>
      <c r="K4467" s="11" t="str">
        <f>VLOOKUP(Table7[[#This Row],[CID]],ALY,2,FALSE)</f>
        <v>Verb Forms/Tense Agreement</v>
      </c>
    </row>
    <row r="4468" spans="1:11" x14ac:dyDescent="0.2">
      <c r="A4468" s="8" t="str">
        <f>Table7[[#This Row],[Test No.]]&amp;Table7[[#This Row],[Section]]&amp;Table7[[#This Row],[Q. No.]]</f>
        <v>R12E42</v>
      </c>
      <c r="B4468" s="8"/>
      <c r="C4468" s="15" t="s">
        <v>99</v>
      </c>
      <c r="D4468" s="6">
        <v>42</v>
      </c>
      <c r="E4468" s="12" t="s">
        <v>31</v>
      </c>
      <c r="F4468" s="14">
        <v>2</v>
      </c>
      <c r="G4468" s="13" t="s">
        <v>57</v>
      </c>
      <c r="H4468" s="10">
        <v>4</v>
      </c>
      <c r="I4468" s="13" t="s">
        <v>40</v>
      </c>
      <c r="J4468" s="12" t="s">
        <v>516</v>
      </c>
      <c r="K4468" s="11" t="str">
        <f>VLOOKUP(Table7[[#This Row],[CID]],ALY,2,FALSE)</f>
        <v>Transitions &amp; Topic Sentences</v>
      </c>
    </row>
    <row r="4469" spans="1:11" x14ac:dyDescent="0.2">
      <c r="A4469" s="8" t="str">
        <f>Table7[[#This Row],[Test No.]]&amp;Table7[[#This Row],[Section]]&amp;Table7[[#This Row],[Q. No.]]</f>
        <v>R12E43</v>
      </c>
      <c r="B4469" s="8"/>
      <c r="C4469" s="15" t="s">
        <v>99</v>
      </c>
      <c r="D4469" s="6">
        <v>43</v>
      </c>
      <c r="E4469" s="12" t="s">
        <v>31</v>
      </c>
      <c r="F4469" s="14">
        <v>1</v>
      </c>
      <c r="G4469" s="14" t="s">
        <v>59</v>
      </c>
      <c r="H4469" s="14">
        <v>1</v>
      </c>
      <c r="I4469" s="14" t="s">
        <v>37</v>
      </c>
      <c r="J4469" s="12" t="s">
        <v>388</v>
      </c>
      <c r="K4469" s="11" t="str">
        <f>VLOOKUP(Table7[[#This Row],[CID]],ALY,2,FALSE)</f>
        <v>Apostrophes</v>
      </c>
    </row>
    <row r="4470" spans="1:11" x14ac:dyDescent="0.2">
      <c r="A4470" s="8" t="str">
        <f>Table7[[#This Row],[Test No.]]&amp;Table7[[#This Row],[Section]]&amp;Table7[[#This Row],[Q. No.]]</f>
        <v>R12E44</v>
      </c>
      <c r="B4470" s="8"/>
      <c r="C4470" s="15" t="s">
        <v>99</v>
      </c>
      <c r="D4470" s="6">
        <v>44</v>
      </c>
      <c r="E4470" s="12" t="s">
        <v>31</v>
      </c>
      <c r="F4470" s="14">
        <v>1</v>
      </c>
      <c r="G4470" s="14" t="s">
        <v>59</v>
      </c>
      <c r="H4470" s="10">
        <v>2</v>
      </c>
      <c r="I4470" s="13" t="s">
        <v>38</v>
      </c>
      <c r="J4470" s="12" t="s">
        <v>398</v>
      </c>
      <c r="K4470" s="11" t="str">
        <f>VLOOKUP(Table7[[#This Row],[CID]],ALY,2,FALSE)</f>
        <v>Idioms</v>
      </c>
    </row>
    <row r="4471" spans="1:11" x14ac:dyDescent="0.2">
      <c r="A4471" s="8" t="str">
        <f>Table7[[#This Row],[Test No.]]&amp;Table7[[#This Row],[Section]]&amp;Table7[[#This Row],[Q. No.]]</f>
        <v>R12E45</v>
      </c>
      <c r="B4471" s="8"/>
      <c r="C4471" s="15" t="s">
        <v>99</v>
      </c>
      <c r="D4471" s="6">
        <v>45</v>
      </c>
      <c r="E4471" s="12" t="s">
        <v>31</v>
      </c>
      <c r="F4471" s="14">
        <v>2</v>
      </c>
      <c r="G4471" s="13" t="s">
        <v>57</v>
      </c>
      <c r="H4471" s="10">
        <v>4</v>
      </c>
      <c r="I4471" s="13" t="s">
        <v>40</v>
      </c>
      <c r="J4471" s="12" t="s">
        <v>513</v>
      </c>
      <c r="K4471" s="11" t="str">
        <f>VLOOKUP(Table7[[#This Row],[CID]],ALY,2,FALSE)</f>
        <v>Writer's Goal</v>
      </c>
    </row>
    <row r="4472" spans="1:11" x14ac:dyDescent="0.2">
      <c r="A4472" s="8" t="str">
        <f>Table7[[#This Row],[Test No.]]&amp;Table7[[#This Row],[Section]]&amp;Table7[[#This Row],[Q. No.]]</f>
        <v>R12E46</v>
      </c>
      <c r="B4472" s="8"/>
      <c r="C4472" s="15" t="s">
        <v>99</v>
      </c>
      <c r="D4472" s="6">
        <v>46</v>
      </c>
      <c r="E4472" s="12" t="s">
        <v>31</v>
      </c>
      <c r="F4472" s="14">
        <v>1</v>
      </c>
      <c r="G4472" s="14" t="s">
        <v>59</v>
      </c>
      <c r="H4472" s="10">
        <v>3</v>
      </c>
      <c r="I4472" s="13" t="s">
        <v>39</v>
      </c>
      <c r="J4472" s="12" t="s">
        <v>402</v>
      </c>
      <c r="K4472" s="11" t="str">
        <f>VLOOKUP(Table7[[#This Row],[CID]],ALY,2,FALSE)</f>
        <v>Faulty Modifier</v>
      </c>
    </row>
    <row r="4473" spans="1:11" x14ac:dyDescent="0.2">
      <c r="A4473" s="8" t="str">
        <f>Table7[[#This Row],[Test No.]]&amp;Table7[[#This Row],[Section]]&amp;Table7[[#This Row],[Q. No.]]</f>
        <v>R12E47</v>
      </c>
      <c r="B4473" s="8"/>
      <c r="C4473" s="15" t="s">
        <v>99</v>
      </c>
      <c r="D4473" s="6">
        <v>47</v>
      </c>
      <c r="E4473" s="12" t="s">
        <v>31</v>
      </c>
      <c r="F4473" s="14">
        <v>2</v>
      </c>
      <c r="G4473" s="13" t="s">
        <v>57</v>
      </c>
      <c r="H4473" s="10">
        <v>6</v>
      </c>
      <c r="I4473" s="13" t="s">
        <v>42</v>
      </c>
      <c r="J4473" s="12" t="s">
        <v>522</v>
      </c>
      <c r="K4473" s="11" t="str">
        <f>VLOOKUP(Table7[[#This Row],[CID]],ALY,2,FALSE)</f>
        <v>Effectiveness</v>
      </c>
    </row>
    <row r="4474" spans="1:11" x14ac:dyDescent="0.2">
      <c r="A4474" s="8" t="str">
        <f>Table7[[#This Row],[Test No.]]&amp;Table7[[#This Row],[Section]]&amp;Table7[[#This Row],[Q. No.]]</f>
        <v>R12E48</v>
      </c>
      <c r="B4474" s="8"/>
      <c r="C4474" s="15" t="s">
        <v>99</v>
      </c>
      <c r="D4474" s="6">
        <v>48</v>
      </c>
      <c r="E4474" s="12" t="s">
        <v>31</v>
      </c>
      <c r="F4474" s="14">
        <v>1</v>
      </c>
      <c r="G4474" s="14" t="s">
        <v>59</v>
      </c>
      <c r="H4474" s="14">
        <v>1</v>
      </c>
      <c r="I4474" s="14" t="s">
        <v>37</v>
      </c>
      <c r="J4474" s="12" t="s">
        <v>388</v>
      </c>
      <c r="K4474" s="11" t="str">
        <f>VLOOKUP(Table7[[#This Row],[CID]],ALY,2,FALSE)</f>
        <v>Apostrophes</v>
      </c>
    </row>
    <row r="4475" spans="1:11" x14ac:dyDescent="0.2">
      <c r="A4475" s="8" t="str">
        <f>Table7[[#This Row],[Test No.]]&amp;Table7[[#This Row],[Section]]&amp;Table7[[#This Row],[Q. No.]]</f>
        <v>R12E49</v>
      </c>
      <c r="B4475" s="8"/>
      <c r="C4475" s="15" t="s">
        <v>99</v>
      </c>
      <c r="D4475" s="6">
        <v>49</v>
      </c>
      <c r="E4475" s="12" t="s">
        <v>31</v>
      </c>
      <c r="F4475" s="14">
        <v>2</v>
      </c>
      <c r="G4475" s="13" t="s">
        <v>57</v>
      </c>
      <c r="H4475" s="10">
        <v>5</v>
      </c>
      <c r="I4475" s="13" t="s">
        <v>41</v>
      </c>
      <c r="J4475" s="12" t="s">
        <v>518</v>
      </c>
      <c r="K4475" s="11" t="str">
        <f>VLOOKUP(Table7[[#This Row],[CID]],ALY,2,FALSE)</f>
        <v>Unity &amp; Coherence</v>
      </c>
    </row>
    <row r="4476" spans="1:11" x14ac:dyDescent="0.2">
      <c r="A4476" s="8" t="str">
        <f>Table7[[#This Row],[Test No.]]&amp;Table7[[#This Row],[Section]]&amp;Table7[[#This Row],[Q. No.]]</f>
        <v>R12E50</v>
      </c>
      <c r="B4476" s="8"/>
      <c r="C4476" s="15" t="s">
        <v>99</v>
      </c>
      <c r="D4476" s="6">
        <v>50</v>
      </c>
      <c r="E4476" s="12" t="s">
        <v>31</v>
      </c>
      <c r="F4476" s="14">
        <v>1</v>
      </c>
      <c r="G4476" s="14" t="s">
        <v>59</v>
      </c>
      <c r="H4476" s="10">
        <v>2</v>
      </c>
      <c r="I4476" s="13" t="s">
        <v>38</v>
      </c>
      <c r="J4476" s="12" t="s">
        <v>397</v>
      </c>
      <c r="K4476" s="11" t="str">
        <f>VLOOKUP(Table7[[#This Row],[CID]],ALY,2,FALSE)</f>
        <v>Word Choice</v>
      </c>
    </row>
    <row r="4477" spans="1:11" x14ac:dyDescent="0.2">
      <c r="A4477" s="8" t="str">
        <f>Table7[[#This Row],[Test No.]]&amp;Table7[[#This Row],[Section]]&amp;Table7[[#This Row],[Q. No.]]</f>
        <v>R12E51</v>
      </c>
      <c r="B4477" s="8"/>
      <c r="C4477" s="15" t="s">
        <v>99</v>
      </c>
      <c r="D4477" s="6">
        <v>51</v>
      </c>
      <c r="E4477" s="12" t="s">
        <v>31</v>
      </c>
      <c r="F4477" s="14">
        <v>1</v>
      </c>
      <c r="G4477" s="14" t="s">
        <v>59</v>
      </c>
      <c r="H4477" s="10">
        <v>2</v>
      </c>
      <c r="I4477" s="13" t="s">
        <v>38</v>
      </c>
      <c r="J4477" s="12" t="s">
        <v>397</v>
      </c>
      <c r="K4477" s="11" t="str">
        <f>VLOOKUP(Table7[[#This Row],[CID]],ALY,2,FALSE)</f>
        <v>Word Choice</v>
      </c>
    </row>
    <row r="4478" spans="1:11" x14ac:dyDescent="0.2">
      <c r="A4478" s="8" t="str">
        <f>Table7[[#This Row],[Test No.]]&amp;Table7[[#This Row],[Section]]&amp;Table7[[#This Row],[Q. No.]]</f>
        <v>R12E52</v>
      </c>
      <c r="B4478" s="8"/>
      <c r="C4478" s="15" t="s">
        <v>99</v>
      </c>
      <c r="D4478" s="6">
        <v>52</v>
      </c>
      <c r="E4478" s="12" t="s">
        <v>31</v>
      </c>
      <c r="F4478" s="14">
        <v>1</v>
      </c>
      <c r="G4478" s="14" t="s">
        <v>59</v>
      </c>
      <c r="H4478" s="10">
        <v>3</v>
      </c>
      <c r="I4478" s="13" t="s">
        <v>39</v>
      </c>
      <c r="J4478" s="12" t="s">
        <v>402</v>
      </c>
      <c r="K4478" s="11" t="str">
        <f>VLOOKUP(Table7[[#This Row],[CID]],ALY,2,FALSE)</f>
        <v>Faulty Modifier</v>
      </c>
    </row>
    <row r="4479" spans="1:11" x14ac:dyDescent="0.2">
      <c r="A4479" s="8" t="str">
        <f>Table7[[#This Row],[Test No.]]&amp;Table7[[#This Row],[Section]]&amp;Table7[[#This Row],[Q. No.]]</f>
        <v>R12E53</v>
      </c>
      <c r="B4479" s="8"/>
      <c r="C4479" s="15" t="s">
        <v>99</v>
      </c>
      <c r="D4479" s="6">
        <v>53</v>
      </c>
      <c r="E4479" s="12" t="s">
        <v>31</v>
      </c>
      <c r="F4479" s="14">
        <v>2</v>
      </c>
      <c r="G4479" s="13" t="s">
        <v>57</v>
      </c>
      <c r="H4479" s="10">
        <v>6</v>
      </c>
      <c r="I4479" s="13" t="s">
        <v>42</v>
      </c>
      <c r="J4479" s="12" t="s">
        <v>522</v>
      </c>
      <c r="K4479" s="11" t="str">
        <f>VLOOKUP(Table7[[#This Row],[CID]],ALY,2,FALSE)</f>
        <v>Effectiveness</v>
      </c>
    </row>
    <row r="4480" spans="1:11" x14ac:dyDescent="0.2">
      <c r="A4480" s="8" t="str">
        <f>Table7[[#This Row],[Test No.]]&amp;Table7[[#This Row],[Section]]&amp;Table7[[#This Row],[Q. No.]]</f>
        <v>R12E54</v>
      </c>
      <c r="B4480" s="8"/>
      <c r="C4480" s="15" t="s">
        <v>99</v>
      </c>
      <c r="D4480" s="6">
        <v>54</v>
      </c>
      <c r="E4480" s="12" t="s">
        <v>31</v>
      </c>
      <c r="F4480" s="14">
        <v>1</v>
      </c>
      <c r="G4480" s="14" t="s">
        <v>59</v>
      </c>
      <c r="H4480" s="10">
        <v>3</v>
      </c>
      <c r="I4480" s="13" t="s">
        <v>39</v>
      </c>
      <c r="J4480" s="12" t="s">
        <v>402</v>
      </c>
      <c r="K4480" s="11" t="str">
        <f>VLOOKUP(Table7[[#This Row],[CID]],ALY,2,FALSE)</f>
        <v>Faulty Modifier</v>
      </c>
    </row>
    <row r="4481" spans="1:11" x14ac:dyDescent="0.2">
      <c r="A4481" s="8" t="str">
        <f>Table7[[#This Row],[Test No.]]&amp;Table7[[#This Row],[Section]]&amp;Table7[[#This Row],[Q. No.]]</f>
        <v>R12E55</v>
      </c>
      <c r="B4481" s="8"/>
      <c r="C4481" s="15" t="s">
        <v>99</v>
      </c>
      <c r="D4481" s="6">
        <v>55</v>
      </c>
      <c r="E4481" s="12" t="s">
        <v>31</v>
      </c>
      <c r="F4481" s="14">
        <v>2</v>
      </c>
      <c r="G4481" s="13" t="s">
        <v>57</v>
      </c>
      <c r="H4481" s="10">
        <v>5</v>
      </c>
      <c r="I4481" s="13" t="s">
        <v>41</v>
      </c>
      <c r="J4481" s="12" t="s">
        <v>518</v>
      </c>
      <c r="K4481" s="11" t="str">
        <f>VLOOKUP(Table7[[#This Row],[CID]],ALY,2,FALSE)</f>
        <v>Unity &amp; Coherence</v>
      </c>
    </row>
    <row r="4482" spans="1:11" x14ac:dyDescent="0.2">
      <c r="A4482" s="8" t="str">
        <f>Table7[[#This Row],[Test No.]]&amp;Table7[[#This Row],[Section]]&amp;Table7[[#This Row],[Q. No.]]</f>
        <v>R12E56</v>
      </c>
      <c r="B4482" s="8"/>
      <c r="C4482" s="15" t="s">
        <v>99</v>
      </c>
      <c r="D4482" s="6">
        <v>56</v>
      </c>
      <c r="E4482" s="12" t="s">
        <v>31</v>
      </c>
      <c r="F4482" s="14">
        <v>2</v>
      </c>
      <c r="G4482" s="13" t="s">
        <v>57</v>
      </c>
      <c r="H4482" s="10">
        <v>4</v>
      </c>
      <c r="I4482" s="13" t="s">
        <v>40</v>
      </c>
      <c r="J4482" s="12" t="s">
        <v>514</v>
      </c>
      <c r="K4482" s="11" t="str">
        <f>VLOOKUP(Table7[[#This Row],[CID]],ALY,2,FALSE)</f>
        <v>Relation to Paragraph/Essay</v>
      </c>
    </row>
    <row r="4483" spans="1:11" x14ac:dyDescent="0.2">
      <c r="A4483" s="8" t="str">
        <f>Table7[[#This Row],[Test No.]]&amp;Table7[[#This Row],[Section]]&amp;Table7[[#This Row],[Q. No.]]</f>
        <v>R12E57</v>
      </c>
      <c r="B4483" s="8"/>
      <c r="C4483" s="15" t="s">
        <v>99</v>
      </c>
      <c r="D4483" s="6">
        <v>57</v>
      </c>
      <c r="E4483" s="12" t="s">
        <v>31</v>
      </c>
      <c r="F4483" s="14">
        <v>1</v>
      </c>
      <c r="G4483" s="14" t="s">
        <v>59</v>
      </c>
      <c r="H4483" s="10">
        <v>2</v>
      </c>
      <c r="I4483" s="13" t="s">
        <v>38</v>
      </c>
      <c r="J4483" s="12" t="s">
        <v>394</v>
      </c>
      <c r="K4483" s="11" t="str">
        <f>VLOOKUP(Table7[[#This Row],[CID]],ALY,2,FALSE)</f>
        <v>Pronouns</v>
      </c>
    </row>
    <row r="4484" spans="1:11" x14ac:dyDescent="0.2">
      <c r="A4484" s="8" t="str">
        <f>Table7[[#This Row],[Test No.]]&amp;Table7[[#This Row],[Section]]&amp;Table7[[#This Row],[Q. No.]]</f>
        <v>R12E58</v>
      </c>
      <c r="B4484" s="8"/>
      <c r="C4484" s="15" t="s">
        <v>99</v>
      </c>
      <c r="D4484" s="6">
        <v>58</v>
      </c>
      <c r="E4484" s="12" t="s">
        <v>31</v>
      </c>
      <c r="F4484" s="14">
        <v>1</v>
      </c>
      <c r="G4484" s="14" t="s">
        <v>59</v>
      </c>
      <c r="H4484" s="10">
        <v>2</v>
      </c>
      <c r="I4484" s="13" t="s">
        <v>38</v>
      </c>
      <c r="J4484" s="12" t="s">
        <v>395</v>
      </c>
      <c r="K4484" s="11" t="str">
        <f>VLOOKUP(Table7[[#This Row],[CID]],ALY,2,FALSE)</f>
        <v>Verb Forms/Tense Agreement</v>
      </c>
    </row>
    <row r="4485" spans="1:11" x14ac:dyDescent="0.2">
      <c r="A4485" s="8" t="str">
        <f>Table7[[#This Row],[Test No.]]&amp;Table7[[#This Row],[Section]]&amp;Table7[[#This Row],[Q. No.]]</f>
        <v>R12E59</v>
      </c>
      <c r="B4485" s="8"/>
      <c r="C4485" s="15" t="s">
        <v>99</v>
      </c>
      <c r="D4485" s="6">
        <v>59</v>
      </c>
      <c r="E4485" s="12" t="s">
        <v>31</v>
      </c>
      <c r="F4485" s="14">
        <v>2</v>
      </c>
      <c r="G4485" s="13" t="s">
        <v>57</v>
      </c>
      <c r="H4485" s="10">
        <v>5</v>
      </c>
      <c r="I4485" s="13" t="s">
        <v>41</v>
      </c>
      <c r="J4485" s="12" t="s">
        <v>519</v>
      </c>
      <c r="K4485" s="11" t="str">
        <f>VLOOKUP(Table7[[#This Row],[CID]],ALY,2,FALSE)</f>
        <v>Opening/Transitional/Closing</v>
      </c>
    </row>
    <row r="4486" spans="1:11" x14ac:dyDescent="0.2">
      <c r="A4486" s="8" t="str">
        <f>Table7[[#This Row],[Test No.]]&amp;Table7[[#This Row],[Section]]&amp;Table7[[#This Row],[Q. No.]]</f>
        <v>R12E60</v>
      </c>
      <c r="B4486" s="8"/>
      <c r="C4486" s="15" t="s">
        <v>99</v>
      </c>
      <c r="D4486" s="6">
        <v>60</v>
      </c>
      <c r="E4486" s="12" t="s">
        <v>31</v>
      </c>
      <c r="F4486" s="14">
        <v>2</v>
      </c>
      <c r="G4486" s="13" t="s">
        <v>57</v>
      </c>
      <c r="H4486" s="10">
        <v>4</v>
      </c>
      <c r="I4486" s="13" t="s">
        <v>40</v>
      </c>
      <c r="J4486" s="12" t="s">
        <v>513</v>
      </c>
      <c r="K4486" s="11" t="str">
        <f>VLOOKUP(Table7[[#This Row],[CID]],ALY,2,FALSE)</f>
        <v>Writer's Goal</v>
      </c>
    </row>
    <row r="4487" spans="1:11" x14ac:dyDescent="0.2">
      <c r="A4487" s="8" t="str">
        <f>Table7[[#This Row],[Test No.]]&amp;Table7[[#This Row],[Section]]&amp;Table7[[#This Row],[Q. No.]]</f>
        <v>R12E61</v>
      </c>
      <c r="B4487" s="8"/>
      <c r="C4487" s="15" t="s">
        <v>99</v>
      </c>
      <c r="D4487" s="6">
        <v>61</v>
      </c>
      <c r="E4487" s="12" t="s">
        <v>31</v>
      </c>
      <c r="F4487" s="14">
        <v>1</v>
      </c>
      <c r="G4487" s="14" t="s">
        <v>59</v>
      </c>
      <c r="H4487" s="10">
        <v>3</v>
      </c>
      <c r="I4487" s="13" t="s">
        <v>39</v>
      </c>
      <c r="J4487" s="12" t="s">
        <v>402</v>
      </c>
      <c r="K4487" s="11" t="str">
        <f>VLOOKUP(Table7[[#This Row],[CID]],ALY,2,FALSE)</f>
        <v>Faulty Modifier</v>
      </c>
    </row>
    <row r="4488" spans="1:11" x14ac:dyDescent="0.2">
      <c r="A4488" s="8" t="str">
        <f>Table7[[#This Row],[Test No.]]&amp;Table7[[#This Row],[Section]]&amp;Table7[[#This Row],[Q. No.]]</f>
        <v>R12E62</v>
      </c>
      <c r="B4488" s="8"/>
      <c r="C4488" s="15" t="s">
        <v>99</v>
      </c>
      <c r="D4488" s="6">
        <v>62</v>
      </c>
      <c r="E4488" s="12" t="s">
        <v>31</v>
      </c>
      <c r="F4488" s="14">
        <v>1</v>
      </c>
      <c r="G4488" s="14" t="s">
        <v>59</v>
      </c>
      <c r="H4488" s="14">
        <v>1</v>
      </c>
      <c r="I4488" s="14" t="s">
        <v>37</v>
      </c>
      <c r="J4488" s="12" t="s">
        <v>389</v>
      </c>
      <c r="K4488" s="11" t="str">
        <f>VLOOKUP(Table7[[#This Row],[CID]],ALY,2,FALSE)</f>
        <v>Colons</v>
      </c>
    </row>
    <row r="4489" spans="1:11" x14ac:dyDescent="0.2">
      <c r="A4489" s="8" t="str">
        <f>Table7[[#This Row],[Test No.]]&amp;Table7[[#This Row],[Section]]&amp;Table7[[#This Row],[Q. No.]]</f>
        <v>R12E63</v>
      </c>
      <c r="B4489" s="8"/>
      <c r="C4489" s="15" t="s">
        <v>99</v>
      </c>
      <c r="D4489" s="6">
        <v>63</v>
      </c>
      <c r="E4489" s="12" t="s">
        <v>31</v>
      </c>
      <c r="F4489" s="14">
        <v>1</v>
      </c>
      <c r="G4489" s="14" t="s">
        <v>59</v>
      </c>
      <c r="H4489" s="10">
        <v>3</v>
      </c>
      <c r="I4489" s="13" t="s">
        <v>39</v>
      </c>
      <c r="J4489" s="12" t="s">
        <v>402</v>
      </c>
      <c r="K4489" s="11" t="str">
        <f>VLOOKUP(Table7[[#This Row],[CID]],ALY,2,FALSE)</f>
        <v>Faulty Modifier</v>
      </c>
    </row>
    <row r="4490" spans="1:11" x14ac:dyDescent="0.2">
      <c r="A4490" s="8" t="str">
        <f>Table7[[#This Row],[Test No.]]&amp;Table7[[#This Row],[Section]]&amp;Table7[[#This Row],[Q. No.]]</f>
        <v>R12E64</v>
      </c>
      <c r="B4490" s="8"/>
      <c r="C4490" s="15" t="s">
        <v>99</v>
      </c>
      <c r="D4490" s="6">
        <v>64</v>
      </c>
      <c r="E4490" s="12" t="s">
        <v>31</v>
      </c>
      <c r="F4490" s="14">
        <v>1</v>
      </c>
      <c r="G4490" s="14" t="s">
        <v>59</v>
      </c>
      <c r="H4490" s="10">
        <v>3</v>
      </c>
      <c r="I4490" s="13" t="s">
        <v>39</v>
      </c>
      <c r="J4490" s="12" t="s">
        <v>401</v>
      </c>
      <c r="K4490" s="11" t="str">
        <f>VLOOKUP(Table7[[#This Row],[CID]],ALY,2,FALSE)</f>
        <v>Parallel Construction</v>
      </c>
    </row>
    <row r="4491" spans="1:11" x14ac:dyDescent="0.2">
      <c r="A4491" s="8" t="str">
        <f>Table7[[#This Row],[Test No.]]&amp;Table7[[#This Row],[Section]]&amp;Table7[[#This Row],[Q. No.]]</f>
        <v>R12E65</v>
      </c>
      <c r="B4491" s="8"/>
      <c r="C4491" s="15" t="s">
        <v>99</v>
      </c>
      <c r="D4491" s="6">
        <v>65</v>
      </c>
      <c r="E4491" s="12" t="s">
        <v>31</v>
      </c>
      <c r="F4491" s="14">
        <v>2</v>
      </c>
      <c r="G4491" s="13" t="s">
        <v>57</v>
      </c>
      <c r="H4491" s="10">
        <v>4</v>
      </c>
      <c r="I4491" s="13" t="s">
        <v>40</v>
      </c>
      <c r="J4491" s="12" t="s">
        <v>514</v>
      </c>
      <c r="K4491" s="11" t="str">
        <f>VLOOKUP(Table7[[#This Row],[CID]],ALY,2,FALSE)</f>
        <v>Relation to Paragraph/Essay</v>
      </c>
    </row>
    <row r="4492" spans="1:11" x14ac:dyDescent="0.2">
      <c r="A4492" s="8" t="str">
        <f>Table7[[#This Row],[Test No.]]&amp;Table7[[#This Row],[Section]]&amp;Table7[[#This Row],[Q. No.]]</f>
        <v>R12E66</v>
      </c>
      <c r="B4492" s="8"/>
      <c r="C4492" s="15" t="s">
        <v>99</v>
      </c>
      <c r="D4492" s="6">
        <v>66</v>
      </c>
      <c r="E4492" s="12" t="s">
        <v>31</v>
      </c>
      <c r="F4492" s="14">
        <v>1</v>
      </c>
      <c r="G4492" s="14" t="s">
        <v>59</v>
      </c>
      <c r="H4492" s="14">
        <v>1</v>
      </c>
      <c r="I4492" s="14" t="s">
        <v>37</v>
      </c>
      <c r="J4492" s="12" t="s">
        <v>390</v>
      </c>
      <c r="K4492" s="11" t="str">
        <f>VLOOKUP(Table7[[#This Row],[CID]],ALY,2,FALSE)</f>
        <v>Semicolons</v>
      </c>
    </row>
    <row r="4493" spans="1:11" x14ac:dyDescent="0.2">
      <c r="A4493" s="8" t="str">
        <f>Table7[[#This Row],[Test No.]]&amp;Table7[[#This Row],[Section]]&amp;Table7[[#This Row],[Q. No.]]</f>
        <v>R12E67</v>
      </c>
      <c r="B4493" s="8"/>
      <c r="C4493" s="15" t="s">
        <v>99</v>
      </c>
      <c r="D4493" s="6">
        <v>67</v>
      </c>
      <c r="E4493" s="12" t="s">
        <v>31</v>
      </c>
      <c r="F4493" s="14">
        <v>1</v>
      </c>
      <c r="G4493" s="14" t="s">
        <v>59</v>
      </c>
      <c r="H4493" s="10">
        <v>2</v>
      </c>
      <c r="I4493" s="13" t="s">
        <v>38</v>
      </c>
      <c r="J4493" s="12" t="s">
        <v>397</v>
      </c>
      <c r="K4493" s="11" t="str">
        <f>VLOOKUP(Table7[[#This Row],[CID]],ALY,2,FALSE)</f>
        <v>Word Choice</v>
      </c>
    </row>
    <row r="4494" spans="1:11" x14ac:dyDescent="0.2">
      <c r="A4494" s="8" t="str">
        <f>Table7[[#This Row],[Test No.]]&amp;Table7[[#This Row],[Section]]&amp;Table7[[#This Row],[Q. No.]]</f>
        <v>R12E68</v>
      </c>
      <c r="B4494" s="8"/>
      <c r="C4494" s="15" t="s">
        <v>99</v>
      </c>
      <c r="D4494" s="6">
        <v>68</v>
      </c>
      <c r="E4494" s="12" t="s">
        <v>31</v>
      </c>
      <c r="F4494" s="14">
        <v>1</v>
      </c>
      <c r="G4494" s="14" t="s">
        <v>59</v>
      </c>
      <c r="H4494" s="14">
        <v>1</v>
      </c>
      <c r="I4494" s="14" t="s">
        <v>37</v>
      </c>
      <c r="J4494" s="12" t="s">
        <v>389</v>
      </c>
      <c r="K4494" s="11" t="str">
        <f>VLOOKUP(Table7[[#This Row],[CID]],ALY,2,FALSE)</f>
        <v>Colons</v>
      </c>
    </row>
    <row r="4495" spans="1:11" x14ac:dyDescent="0.2">
      <c r="A4495" s="8" t="str">
        <f>Table7[[#This Row],[Test No.]]&amp;Table7[[#This Row],[Section]]&amp;Table7[[#This Row],[Q. No.]]</f>
        <v>R12E69</v>
      </c>
      <c r="B4495" s="8"/>
      <c r="C4495" s="15" t="s">
        <v>99</v>
      </c>
      <c r="D4495" s="6">
        <v>69</v>
      </c>
      <c r="E4495" s="12" t="s">
        <v>31</v>
      </c>
      <c r="F4495" s="14">
        <v>2</v>
      </c>
      <c r="G4495" s="13" t="s">
        <v>57</v>
      </c>
      <c r="H4495" s="10">
        <v>5</v>
      </c>
      <c r="I4495" s="13" t="s">
        <v>41</v>
      </c>
      <c r="J4495" s="12" t="s">
        <v>518</v>
      </c>
      <c r="K4495" s="11" t="str">
        <f>VLOOKUP(Table7[[#This Row],[CID]],ALY,2,FALSE)</f>
        <v>Unity &amp; Coherence</v>
      </c>
    </row>
    <row r="4496" spans="1:11" x14ac:dyDescent="0.2">
      <c r="A4496" s="8" t="str">
        <f>Table7[[#This Row],[Test No.]]&amp;Table7[[#This Row],[Section]]&amp;Table7[[#This Row],[Q. No.]]</f>
        <v>R12E70</v>
      </c>
      <c r="B4496" s="8"/>
      <c r="C4496" s="15" t="s">
        <v>99</v>
      </c>
      <c r="D4496" s="6">
        <v>70</v>
      </c>
      <c r="E4496" s="12" t="s">
        <v>31</v>
      </c>
      <c r="F4496" s="14">
        <v>2</v>
      </c>
      <c r="G4496" s="13" t="s">
        <v>57</v>
      </c>
      <c r="H4496" s="10">
        <v>6</v>
      </c>
      <c r="I4496" s="13" t="s">
        <v>42</v>
      </c>
      <c r="J4496" s="12" t="s">
        <v>523</v>
      </c>
      <c r="K4496" s="11" t="str">
        <f>VLOOKUP(Table7[[#This Row],[CID]],ALY,2,FALSE)</f>
        <v>Avoiding Ambiguity &amp; Redundancy</v>
      </c>
    </row>
    <row r="4497" spans="1:11" x14ac:dyDescent="0.2">
      <c r="A4497" s="8" t="str">
        <f>Table7[[#This Row],[Test No.]]&amp;Table7[[#This Row],[Section]]&amp;Table7[[#This Row],[Q. No.]]</f>
        <v>R12E71</v>
      </c>
      <c r="B4497" s="8"/>
      <c r="C4497" s="15" t="s">
        <v>99</v>
      </c>
      <c r="D4497" s="6">
        <v>71</v>
      </c>
      <c r="E4497" s="12" t="s">
        <v>31</v>
      </c>
      <c r="F4497" s="14">
        <v>2</v>
      </c>
      <c r="G4497" s="13" t="s">
        <v>57</v>
      </c>
      <c r="H4497" s="10">
        <v>6</v>
      </c>
      <c r="I4497" s="13" t="s">
        <v>42</v>
      </c>
      <c r="J4497" s="12" t="s">
        <v>521</v>
      </c>
      <c r="K4497" s="11" t="str">
        <f>VLOOKUP(Table7[[#This Row],[CID]],ALY,2,FALSE)</f>
        <v>Word Choice</v>
      </c>
    </row>
    <row r="4498" spans="1:11" x14ac:dyDescent="0.2">
      <c r="A4498" s="8" t="str">
        <f>Table7[[#This Row],[Test No.]]&amp;Table7[[#This Row],[Section]]&amp;Table7[[#This Row],[Q. No.]]</f>
        <v>R12E72</v>
      </c>
      <c r="B4498" s="8"/>
      <c r="C4498" s="15" t="s">
        <v>99</v>
      </c>
      <c r="D4498" s="6">
        <v>72</v>
      </c>
      <c r="E4498" s="12" t="s">
        <v>31</v>
      </c>
      <c r="F4498" s="14">
        <v>1</v>
      </c>
      <c r="G4498" s="14" t="s">
        <v>59</v>
      </c>
      <c r="H4498" s="10">
        <v>2</v>
      </c>
      <c r="I4498" s="13" t="s">
        <v>38</v>
      </c>
      <c r="J4498" s="12" t="s">
        <v>397</v>
      </c>
      <c r="K4498" s="11" t="str">
        <f>VLOOKUP(Table7[[#This Row],[CID]],ALY,2,FALSE)</f>
        <v>Word Choice</v>
      </c>
    </row>
    <row r="4499" spans="1:11" x14ac:dyDescent="0.2">
      <c r="A4499" s="8" t="str">
        <f>Table7[[#This Row],[Test No.]]&amp;Table7[[#This Row],[Section]]&amp;Table7[[#This Row],[Q. No.]]</f>
        <v>R12E73</v>
      </c>
      <c r="B4499" s="8"/>
      <c r="C4499" s="15" t="s">
        <v>99</v>
      </c>
      <c r="D4499" s="6">
        <v>73</v>
      </c>
      <c r="E4499" s="12" t="s">
        <v>31</v>
      </c>
      <c r="F4499" s="14">
        <v>1</v>
      </c>
      <c r="G4499" s="14" t="s">
        <v>59</v>
      </c>
      <c r="H4499" s="10">
        <v>2</v>
      </c>
      <c r="I4499" s="13" t="s">
        <v>38</v>
      </c>
      <c r="J4499" s="12" t="s">
        <v>393</v>
      </c>
      <c r="K4499" s="11" t="str">
        <f>VLOOKUP(Table7[[#This Row],[CID]],ALY,2,FALSE)</f>
        <v>SVA</v>
      </c>
    </row>
    <row r="4500" spans="1:11" x14ac:dyDescent="0.2">
      <c r="A4500" s="8" t="str">
        <f>Table7[[#This Row],[Test No.]]&amp;Table7[[#This Row],[Section]]&amp;Table7[[#This Row],[Q. No.]]</f>
        <v>R12E74</v>
      </c>
      <c r="B4500" s="8"/>
      <c r="C4500" s="15" t="s">
        <v>99</v>
      </c>
      <c r="D4500" s="6">
        <v>74</v>
      </c>
      <c r="E4500" s="12" t="s">
        <v>31</v>
      </c>
      <c r="F4500" s="14">
        <v>1</v>
      </c>
      <c r="G4500" s="14" t="s">
        <v>59</v>
      </c>
      <c r="H4500" s="10">
        <v>2</v>
      </c>
      <c r="I4500" s="13" t="s">
        <v>38</v>
      </c>
      <c r="J4500" s="12" t="s">
        <v>394</v>
      </c>
      <c r="K4500" s="11" t="str">
        <f>VLOOKUP(Table7[[#This Row],[CID]],ALY,2,FALSE)</f>
        <v>Pronouns</v>
      </c>
    </row>
    <row r="4501" spans="1:11" x14ac:dyDescent="0.2">
      <c r="A4501" s="8" t="str">
        <f>Table7[[#This Row],[Test No.]]&amp;Table7[[#This Row],[Section]]&amp;Table7[[#This Row],[Q. No.]]</f>
        <v>R12E75</v>
      </c>
      <c r="B4501" s="8"/>
      <c r="C4501" s="15" t="s">
        <v>99</v>
      </c>
      <c r="D4501" s="6">
        <v>75</v>
      </c>
      <c r="E4501" s="12" t="s">
        <v>31</v>
      </c>
      <c r="F4501" s="14">
        <v>1</v>
      </c>
      <c r="G4501" s="14" t="s">
        <v>59</v>
      </c>
      <c r="H4501" s="14">
        <v>1</v>
      </c>
      <c r="I4501" s="14" t="s">
        <v>37</v>
      </c>
      <c r="J4501" s="12" t="s">
        <v>387</v>
      </c>
      <c r="K4501" s="11" t="str">
        <f>VLOOKUP(Table7[[#This Row],[CID]],ALY,2,FALSE)</f>
        <v>Commas</v>
      </c>
    </row>
    <row r="4502" spans="1:11" x14ac:dyDescent="0.2">
      <c r="A4502" s="8" t="str">
        <f>Table7[[#This Row],[Test No.]]&amp;Table7[[#This Row],[Section]]&amp;Table7[[#This Row],[Q. No.]]</f>
        <v>R13E1</v>
      </c>
      <c r="B4502" s="8"/>
      <c r="C4502" s="15" t="s">
        <v>98</v>
      </c>
      <c r="D4502" s="14">
        <v>1</v>
      </c>
      <c r="E4502" s="12" t="s">
        <v>31</v>
      </c>
      <c r="F4502" s="14">
        <v>1</v>
      </c>
      <c r="G4502" s="14" t="s">
        <v>59</v>
      </c>
      <c r="H4502" s="10">
        <v>3</v>
      </c>
      <c r="I4502" s="13" t="s">
        <v>39</v>
      </c>
      <c r="J4502" s="12" t="s">
        <v>399</v>
      </c>
      <c r="K4502" s="11" t="str">
        <f>VLOOKUP(Table7[[#This Row],[CID]],ALY,2,FALSE)</f>
        <v>Sentence Fragment</v>
      </c>
    </row>
    <row r="4503" spans="1:11" x14ac:dyDescent="0.2">
      <c r="A4503" s="8" t="str">
        <f>Table7[[#This Row],[Test No.]]&amp;Table7[[#This Row],[Section]]&amp;Table7[[#This Row],[Q. No.]]</f>
        <v>R13E2</v>
      </c>
      <c r="B4503" s="8"/>
      <c r="C4503" s="15" t="s">
        <v>98</v>
      </c>
      <c r="D4503" s="6">
        <v>2</v>
      </c>
      <c r="E4503" s="12" t="s">
        <v>31</v>
      </c>
      <c r="F4503" s="14">
        <v>2</v>
      </c>
      <c r="G4503" s="13" t="s">
        <v>57</v>
      </c>
      <c r="H4503" s="10">
        <v>4</v>
      </c>
      <c r="I4503" s="13" t="s">
        <v>40</v>
      </c>
      <c r="J4503" s="12" t="s">
        <v>512</v>
      </c>
      <c r="K4503" s="11" t="str">
        <f>VLOOKUP(Table7[[#This Row],[CID]],ALY,2,FALSE)</f>
        <v>Additional Detail &amp; Evidence</v>
      </c>
    </row>
    <row r="4504" spans="1:11" x14ac:dyDescent="0.2">
      <c r="A4504" s="8" t="str">
        <f>Table7[[#This Row],[Test No.]]&amp;Table7[[#This Row],[Section]]&amp;Table7[[#This Row],[Q. No.]]</f>
        <v>R13E3</v>
      </c>
      <c r="B4504" s="8"/>
      <c r="C4504" s="15" t="s">
        <v>98</v>
      </c>
      <c r="D4504" s="14">
        <v>3</v>
      </c>
      <c r="E4504" s="12" t="s">
        <v>31</v>
      </c>
      <c r="F4504" s="14">
        <v>1</v>
      </c>
      <c r="G4504" s="14" t="s">
        <v>59</v>
      </c>
      <c r="H4504" s="14">
        <v>1</v>
      </c>
      <c r="I4504" s="14" t="s">
        <v>37</v>
      </c>
      <c r="J4504" s="12" t="s">
        <v>387</v>
      </c>
      <c r="K4504" s="11" t="str">
        <f>VLOOKUP(Table7[[#This Row],[CID]],ALY,2,FALSE)</f>
        <v>Commas</v>
      </c>
    </row>
    <row r="4505" spans="1:11" x14ac:dyDescent="0.2">
      <c r="A4505" s="8" t="str">
        <f>Table7[[#This Row],[Test No.]]&amp;Table7[[#This Row],[Section]]&amp;Table7[[#This Row],[Q. No.]]</f>
        <v>R13E4</v>
      </c>
      <c r="B4505" s="8"/>
      <c r="C4505" s="15" t="s">
        <v>98</v>
      </c>
      <c r="D4505" s="6">
        <v>4</v>
      </c>
      <c r="E4505" s="12" t="s">
        <v>31</v>
      </c>
      <c r="F4505" s="14">
        <v>1</v>
      </c>
      <c r="G4505" s="14" t="s">
        <v>59</v>
      </c>
      <c r="H4505" s="10">
        <v>3</v>
      </c>
      <c r="I4505" s="13" t="s">
        <v>39</v>
      </c>
      <c r="J4505" s="12" t="s">
        <v>401</v>
      </c>
      <c r="K4505" s="11" t="str">
        <f>VLOOKUP(Table7[[#This Row],[CID]],ALY,2,FALSE)</f>
        <v>Parallel Construction</v>
      </c>
    </row>
    <row r="4506" spans="1:11" x14ac:dyDescent="0.2">
      <c r="A4506" s="8" t="str">
        <f>Table7[[#This Row],[Test No.]]&amp;Table7[[#This Row],[Section]]&amp;Table7[[#This Row],[Q. No.]]</f>
        <v>R13E5</v>
      </c>
      <c r="B4506" s="8"/>
      <c r="C4506" s="15" t="s">
        <v>98</v>
      </c>
      <c r="D4506" s="14">
        <v>5</v>
      </c>
      <c r="E4506" s="12" t="s">
        <v>31</v>
      </c>
      <c r="F4506" s="14">
        <v>1</v>
      </c>
      <c r="G4506" s="14" t="s">
        <v>59</v>
      </c>
      <c r="H4506" s="14">
        <v>1</v>
      </c>
      <c r="I4506" s="14" t="s">
        <v>37</v>
      </c>
      <c r="J4506" s="12" t="s">
        <v>388</v>
      </c>
      <c r="K4506" s="11" t="str">
        <f>VLOOKUP(Table7[[#This Row],[CID]],ALY,2,FALSE)</f>
        <v>Apostrophes</v>
      </c>
    </row>
    <row r="4507" spans="1:11" x14ac:dyDescent="0.2">
      <c r="A4507" s="8" t="str">
        <f>Table7[[#This Row],[Test No.]]&amp;Table7[[#This Row],[Section]]&amp;Table7[[#This Row],[Q. No.]]</f>
        <v>R13E6</v>
      </c>
      <c r="B4507" s="8"/>
      <c r="C4507" s="15" t="s">
        <v>98</v>
      </c>
      <c r="D4507" s="6">
        <v>6</v>
      </c>
      <c r="E4507" s="12" t="s">
        <v>31</v>
      </c>
      <c r="F4507" s="14">
        <v>2</v>
      </c>
      <c r="G4507" s="13" t="s">
        <v>57</v>
      </c>
      <c r="H4507" s="10">
        <v>6</v>
      </c>
      <c r="I4507" s="13" t="s">
        <v>42</v>
      </c>
      <c r="J4507" s="12" t="s">
        <v>522</v>
      </c>
      <c r="K4507" s="11" t="str">
        <f>VLOOKUP(Table7[[#This Row],[CID]],ALY,2,FALSE)</f>
        <v>Effectiveness</v>
      </c>
    </row>
    <row r="4508" spans="1:11" x14ac:dyDescent="0.2">
      <c r="A4508" s="8" t="str">
        <f>Table7[[#This Row],[Test No.]]&amp;Table7[[#This Row],[Section]]&amp;Table7[[#This Row],[Q. No.]]</f>
        <v>R13E7</v>
      </c>
      <c r="B4508" s="8"/>
      <c r="C4508" s="15" t="s">
        <v>98</v>
      </c>
      <c r="D4508" s="14">
        <v>7</v>
      </c>
      <c r="E4508" s="12" t="s">
        <v>31</v>
      </c>
      <c r="F4508" s="14">
        <v>1</v>
      </c>
      <c r="G4508" s="14" t="s">
        <v>59</v>
      </c>
      <c r="H4508" s="10">
        <v>2</v>
      </c>
      <c r="I4508" s="13" t="s">
        <v>38</v>
      </c>
      <c r="J4508" s="12" t="s">
        <v>395</v>
      </c>
      <c r="K4508" s="11" t="str">
        <f>VLOOKUP(Table7[[#This Row],[CID]],ALY,2,FALSE)</f>
        <v>Verb Forms/Tense Agreement</v>
      </c>
    </row>
    <row r="4509" spans="1:11" x14ac:dyDescent="0.2">
      <c r="A4509" s="8" t="str">
        <f>Table7[[#This Row],[Test No.]]&amp;Table7[[#This Row],[Section]]&amp;Table7[[#This Row],[Q. No.]]</f>
        <v>R13E8</v>
      </c>
      <c r="B4509" s="8"/>
      <c r="C4509" s="15" t="s">
        <v>98</v>
      </c>
      <c r="D4509" s="6">
        <v>8</v>
      </c>
      <c r="E4509" s="12" t="s">
        <v>31</v>
      </c>
      <c r="F4509" s="14">
        <v>1</v>
      </c>
      <c r="G4509" s="14" t="s">
        <v>59</v>
      </c>
      <c r="H4509" s="10">
        <v>3</v>
      </c>
      <c r="I4509" s="13" t="s">
        <v>39</v>
      </c>
      <c r="J4509" s="12" t="s">
        <v>402</v>
      </c>
      <c r="K4509" s="11" t="str">
        <f>VLOOKUP(Table7[[#This Row],[CID]],ALY,2,FALSE)</f>
        <v>Faulty Modifier</v>
      </c>
    </row>
    <row r="4510" spans="1:11" x14ac:dyDescent="0.2">
      <c r="A4510" s="8" t="str">
        <f>Table7[[#This Row],[Test No.]]&amp;Table7[[#This Row],[Section]]&amp;Table7[[#This Row],[Q. No.]]</f>
        <v>R13E9</v>
      </c>
      <c r="B4510" s="8"/>
      <c r="C4510" s="15" t="s">
        <v>98</v>
      </c>
      <c r="D4510" s="14">
        <v>9</v>
      </c>
      <c r="E4510" s="12" t="s">
        <v>31</v>
      </c>
      <c r="F4510" s="14">
        <v>2</v>
      </c>
      <c r="G4510" s="13" t="s">
        <v>57</v>
      </c>
      <c r="H4510" s="10">
        <v>4</v>
      </c>
      <c r="I4510" s="13" t="s">
        <v>40</v>
      </c>
      <c r="J4510" s="12" t="s">
        <v>516</v>
      </c>
      <c r="K4510" s="11" t="str">
        <f>VLOOKUP(Table7[[#This Row],[CID]],ALY,2,FALSE)</f>
        <v>Transitions &amp; Topic Sentences</v>
      </c>
    </row>
    <row r="4511" spans="1:11" x14ac:dyDescent="0.2">
      <c r="A4511" s="8" t="str">
        <f>Table7[[#This Row],[Test No.]]&amp;Table7[[#This Row],[Section]]&amp;Table7[[#This Row],[Q. No.]]</f>
        <v>R13E10</v>
      </c>
      <c r="B4511" s="8"/>
      <c r="C4511" s="15" t="s">
        <v>98</v>
      </c>
      <c r="D4511" s="6">
        <v>10</v>
      </c>
      <c r="E4511" s="12" t="s">
        <v>31</v>
      </c>
      <c r="F4511" s="14">
        <v>1</v>
      </c>
      <c r="G4511" s="14" t="s">
        <v>59</v>
      </c>
      <c r="H4511" s="14">
        <v>1</v>
      </c>
      <c r="I4511" s="14" t="s">
        <v>37</v>
      </c>
      <c r="J4511" s="12" t="s">
        <v>387</v>
      </c>
      <c r="K4511" s="11" t="str">
        <f>VLOOKUP(Table7[[#This Row],[CID]],ALY,2,FALSE)</f>
        <v>Commas</v>
      </c>
    </row>
    <row r="4512" spans="1:11" x14ac:dyDescent="0.2">
      <c r="A4512" s="8" t="str">
        <f>Table7[[#This Row],[Test No.]]&amp;Table7[[#This Row],[Section]]&amp;Table7[[#This Row],[Q. No.]]</f>
        <v>R13E11</v>
      </c>
      <c r="B4512" s="8"/>
      <c r="C4512" s="15" t="s">
        <v>98</v>
      </c>
      <c r="D4512" s="14">
        <v>11</v>
      </c>
      <c r="E4512" s="12" t="s">
        <v>31</v>
      </c>
      <c r="F4512" s="14">
        <v>1</v>
      </c>
      <c r="G4512" s="14" t="s">
        <v>59</v>
      </c>
      <c r="H4512" s="10">
        <v>2</v>
      </c>
      <c r="I4512" s="13" t="s">
        <v>38</v>
      </c>
      <c r="J4512" s="12" t="s">
        <v>394</v>
      </c>
      <c r="K4512" s="11" t="str">
        <f>VLOOKUP(Table7[[#This Row],[CID]],ALY,2,FALSE)</f>
        <v>Pronouns</v>
      </c>
    </row>
    <row r="4513" spans="1:11" x14ac:dyDescent="0.2">
      <c r="A4513" s="8" t="str">
        <f>Table7[[#This Row],[Test No.]]&amp;Table7[[#This Row],[Section]]&amp;Table7[[#This Row],[Q. No.]]</f>
        <v>R13E12</v>
      </c>
      <c r="B4513" s="8"/>
      <c r="C4513" s="15" t="s">
        <v>98</v>
      </c>
      <c r="D4513" s="6">
        <v>12</v>
      </c>
      <c r="E4513" s="12" t="s">
        <v>31</v>
      </c>
      <c r="F4513" s="14">
        <v>2</v>
      </c>
      <c r="G4513" s="13" t="s">
        <v>57</v>
      </c>
      <c r="H4513" s="10">
        <v>4</v>
      </c>
      <c r="I4513" s="13" t="s">
        <v>40</v>
      </c>
      <c r="J4513" s="12" t="s">
        <v>516</v>
      </c>
      <c r="K4513" s="11" t="str">
        <f>VLOOKUP(Table7[[#This Row],[CID]],ALY,2,FALSE)</f>
        <v>Transitions &amp; Topic Sentences</v>
      </c>
    </row>
    <row r="4514" spans="1:11" x14ac:dyDescent="0.2">
      <c r="A4514" s="8" t="str">
        <f>Table7[[#This Row],[Test No.]]&amp;Table7[[#This Row],[Section]]&amp;Table7[[#This Row],[Q. No.]]</f>
        <v>R13E13</v>
      </c>
      <c r="B4514" s="8"/>
      <c r="C4514" s="15" t="s">
        <v>98</v>
      </c>
      <c r="D4514" s="14">
        <v>13</v>
      </c>
      <c r="E4514" s="12" t="s">
        <v>31</v>
      </c>
      <c r="F4514" s="14">
        <v>2</v>
      </c>
      <c r="G4514" s="13" t="s">
        <v>57</v>
      </c>
      <c r="H4514" s="10">
        <v>4</v>
      </c>
      <c r="I4514" s="13" t="s">
        <v>40</v>
      </c>
      <c r="J4514" s="12" t="s">
        <v>514</v>
      </c>
      <c r="K4514" s="11" t="str">
        <f>VLOOKUP(Table7[[#This Row],[CID]],ALY,2,FALSE)</f>
        <v>Relation to Paragraph/Essay</v>
      </c>
    </row>
    <row r="4515" spans="1:11" x14ac:dyDescent="0.2">
      <c r="A4515" s="8" t="str">
        <f>Table7[[#This Row],[Test No.]]&amp;Table7[[#This Row],[Section]]&amp;Table7[[#This Row],[Q. No.]]</f>
        <v>R13E14</v>
      </c>
      <c r="B4515" s="8"/>
      <c r="C4515" s="15" t="s">
        <v>98</v>
      </c>
      <c r="D4515" s="6">
        <v>14</v>
      </c>
      <c r="E4515" s="12" t="s">
        <v>31</v>
      </c>
      <c r="F4515" s="14">
        <v>2</v>
      </c>
      <c r="G4515" s="13" t="s">
        <v>57</v>
      </c>
      <c r="H4515" s="10">
        <v>5</v>
      </c>
      <c r="I4515" s="13" t="s">
        <v>41</v>
      </c>
      <c r="J4515" s="12" t="s">
        <v>520</v>
      </c>
      <c r="K4515" s="11" t="str">
        <f>VLOOKUP(Table7[[#This Row],[CID]],ALY,2,FALSE)</f>
        <v>Reorganization</v>
      </c>
    </row>
    <row r="4516" spans="1:11" x14ac:dyDescent="0.2">
      <c r="A4516" s="8" t="str">
        <f>Table7[[#This Row],[Test No.]]&amp;Table7[[#This Row],[Section]]&amp;Table7[[#This Row],[Q. No.]]</f>
        <v>R13E15</v>
      </c>
      <c r="B4516" s="8"/>
      <c r="C4516" s="15" t="s">
        <v>98</v>
      </c>
      <c r="D4516" s="14">
        <v>15</v>
      </c>
      <c r="E4516" s="12" t="s">
        <v>31</v>
      </c>
      <c r="F4516" s="14">
        <v>2</v>
      </c>
      <c r="G4516" s="13" t="s">
        <v>57</v>
      </c>
      <c r="H4516" s="10">
        <v>4</v>
      </c>
      <c r="I4516" s="13" t="s">
        <v>40</v>
      </c>
      <c r="J4516" s="12" t="s">
        <v>513</v>
      </c>
      <c r="K4516" s="11" t="str">
        <f>VLOOKUP(Table7[[#This Row],[CID]],ALY,2,FALSE)</f>
        <v>Writer's Goal</v>
      </c>
    </row>
    <row r="4517" spans="1:11" x14ac:dyDescent="0.2">
      <c r="A4517" s="8" t="str">
        <f>Table7[[#This Row],[Test No.]]&amp;Table7[[#This Row],[Section]]&amp;Table7[[#This Row],[Q. No.]]</f>
        <v>R13E16</v>
      </c>
      <c r="B4517" s="8"/>
      <c r="C4517" s="15" t="s">
        <v>98</v>
      </c>
      <c r="D4517" s="6">
        <v>16</v>
      </c>
      <c r="E4517" s="12" t="s">
        <v>31</v>
      </c>
      <c r="F4517" s="14">
        <v>1</v>
      </c>
      <c r="G4517" s="14" t="s">
        <v>59</v>
      </c>
      <c r="H4517" s="10">
        <v>3</v>
      </c>
      <c r="I4517" s="13" t="s">
        <v>39</v>
      </c>
      <c r="J4517" s="12" t="s">
        <v>402</v>
      </c>
      <c r="K4517" s="11" t="str">
        <f>VLOOKUP(Table7[[#This Row],[CID]],ALY,2,FALSE)</f>
        <v>Faulty Modifier</v>
      </c>
    </row>
    <row r="4518" spans="1:11" x14ac:dyDescent="0.2">
      <c r="A4518" s="8" t="str">
        <f>Table7[[#This Row],[Test No.]]&amp;Table7[[#This Row],[Section]]&amp;Table7[[#This Row],[Q. No.]]</f>
        <v>R13E17</v>
      </c>
      <c r="B4518" s="8"/>
      <c r="C4518" s="15" t="s">
        <v>98</v>
      </c>
      <c r="D4518" s="14">
        <v>17</v>
      </c>
      <c r="E4518" s="12" t="s">
        <v>31</v>
      </c>
      <c r="F4518" s="14">
        <v>2</v>
      </c>
      <c r="G4518" s="13" t="s">
        <v>57</v>
      </c>
      <c r="H4518" s="10">
        <v>6</v>
      </c>
      <c r="I4518" s="13" t="s">
        <v>42</v>
      </c>
      <c r="J4518" s="12" t="s">
        <v>522</v>
      </c>
      <c r="K4518" s="11" t="str">
        <f>VLOOKUP(Table7[[#This Row],[CID]],ALY,2,FALSE)</f>
        <v>Effectiveness</v>
      </c>
    </row>
    <row r="4519" spans="1:11" x14ac:dyDescent="0.2">
      <c r="A4519" s="8" t="str">
        <f>Table7[[#This Row],[Test No.]]&amp;Table7[[#This Row],[Section]]&amp;Table7[[#This Row],[Q. No.]]</f>
        <v>R13E18</v>
      </c>
      <c r="B4519" s="8"/>
      <c r="C4519" s="15" t="s">
        <v>98</v>
      </c>
      <c r="D4519" s="6">
        <v>18</v>
      </c>
      <c r="E4519" s="12" t="s">
        <v>31</v>
      </c>
      <c r="F4519" s="14">
        <v>1</v>
      </c>
      <c r="G4519" s="14" t="s">
        <v>59</v>
      </c>
      <c r="H4519" s="14">
        <v>1</v>
      </c>
      <c r="I4519" s="14" t="s">
        <v>37</v>
      </c>
      <c r="J4519" s="12" t="s">
        <v>387</v>
      </c>
      <c r="K4519" s="11" t="str">
        <f>VLOOKUP(Table7[[#This Row],[CID]],ALY,2,FALSE)</f>
        <v>Commas</v>
      </c>
    </row>
    <row r="4520" spans="1:11" x14ac:dyDescent="0.2">
      <c r="A4520" s="8" t="str">
        <f>Table7[[#This Row],[Test No.]]&amp;Table7[[#This Row],[Section]]&amp;Table7[[#This Row],[Q. No.]]</f>
        <v>R13E19</v>
      </c>
      <c r="B4520" s="8"/>
      <c r="C4520" s="15" t="s">
        <v>98</v>
      </c>
      <c r="D4520" s="14">
        <v>19</v>
      </c>
      <c r="E4520" s="12" t="s">
        <v>31</v>
      </c>
      <c r="F4520" s="14">
        <v>2</v>
      </c>
      <c r="G4520" s="13" t="s">
        <v>57</v>
      </c>
      <c r="H4520" s="10">
        <v>6</v>
      </c>
      <c r="I4520" s="13" t="s">
        <v>42</v>
      </c>
      <c r="J4520" s="12" t="s">
        <v>521</v>
      </c>
      <c r="K4520" s="11" t="str">
        <f>VLOOKUP(Table7[[#This Row],[CID]],ALY,2,FALSE)</f>
        <v>Word Choice</v>
      </c>
    </row>
    <row r="4521" spans="1:11" x14ac:dyDescent="0.2">
      <c r="A4521" s="8" t="str">
        <f>Table7[[#This Row],[Test No.]]&amp;Table7[[#This Row],[Section]]&amp;Table7[[#This Row],[Q. No.]]</f>
        <v>R13E20</v>
      </c>
      <c r="B4521" s="8"/>
      <c r="C4521" s="15" t="s">
        <v>98</v>
      </c>
      <c r="D4521" s="6">
        <v>20</v>
      </c>
      <c r="E4521" s="12" t="s">
        <v>31</v>
      </c>
      <c r="F4521" s="14">
        <v>2</v>
      </c>
      <c r="G4521" s="13" t="s">
        <v>57</v>
      </c>
      <c r="H4521" s="10">
        <v>4</v>
      </c>
      <c r="I4521" s="13" t="s">
        <v>40</v>
      </c>
      <c r="J4521" s="12" t="s">
        <v>516</v>
      </c>
      <c r="K4521" s="11" t="str">
        <f>VLOOKUP(Table7[[#This Row],[CID]],ALY,2,FALSE)</f>
        <v>Transitions &amp; Topic Sentences</v>
      </c>
    </row>
    <row r="4522" spans="1:11" x14ac:dyDescent="0.2">
      <c r="A4522" s="8" t="str">
        <f>Table7[[#This Row],[Test No.]]&amp;Table7[[#This Row],[Section]]&amp;Table7[[#This Row],[Q. No.]]</f>
        <v>R13E21</v>
      </c>
      <c r="B4522" s="8"/>
      <c r="C4522" s="15" t="s">
        <v>98</v>
      </c>
      <c r="D4522" s="14">
        <v>21</v>
      </c>
      <c r="E4522" s="12" t="s">
        <v>31</v>
      </c>
      <c r="F4522" s="14">
        <v>1</v>
      </c>
      <c r="G4522" s="14" t="s">
        <v>59</v>
      </c>
      <c r="H4522" s="10">
        <v>3</v>
      </c>
      <c r="I4522" s="13" t="s">
        <v>39</v>
      </c>
      <c r="J4522" s="12" t="s">
        <v>402</v>
      </c>
      <c r="K4522" s="11" t="str">
        <f>VLOOKUP(Table7[[#This Row],[CID]],ALY,2,FALSE)</f>
        <v>Faulty Modifier</v>
      </c>
    </row>
    <row r="4523" spans="1:11" x14ac:dyDescent="0.2">
      <c r="A4523" s="8" t="str">
        <f>Table7[[#This Row],[Test No.]]&amp;Table7[[#This Row],[Section]]&amp;Table7[[#This Row],[Q. No.]]</f>
        <v>R13E22</v>
      </c>
      <c r="B4523" s="8"/>
      <c r="C4523" s="15" t="s">
        <v>98</v>
      </c>
      <c r="D4523" s="6">
        <v>22</v>
      </c>
      <c r="E4523" s="12" t="s">
        <v>31</v>
      </c>
      <c r="F4523" s="14">
        <v>1</v>
      </c>
      <c r="G4523" s="14" t="s">
        <v>59</v>
      </c>
      <c r="H4523" s="10">
        <v>2</v>
      </c>
      <c r="I4523" s="13" t="s">
        <v>38</v>
      </c>
      <c r="J4523" s="12" t="s">
        <v>398</v>
      </c>
      <c r="K4523" s="11" t="str">
        <f>VLOOKUP(Table7[[#This Row],[CID]],ALY,2,FALSE)</f>
        <v>Idioms</v>
      </c>
    </row>
    <row r="4524" spans="1:11" x14ac:dyDescent="0.2">
      <c r="A4524" s="8" t="str">
        <f>Table7[[#This Row],[Test No.]]&amp;Table7[[#This Row],[Section]]&amp;Table7[[#This Row],[Q. No.]]</f>
        <v>R13E23</v>
      </c>
      <c r="B4524" s="8"/>
      <c r="C4524" s="15" t="s">
        <v>98</v>
      </c>
      <c r="D4524" s="14">
        <v>23</v>
      </c>
      <c r="E4524" s="12" t="s">
        <v>31</v>
      </c>
      <c r="F4524" s="14">
        <v>1</v>
      </c>
      <c r="G4524" s="14" t="s">
        <v>59</v>
      </c>
      <c r="H4524" s="10">
        <v>2</v>
      </c>
      <c r="I4524" s="13" t="s">
        <v>38</v>
      </c>
      <c r="J4524" s="12" t="s">
        <v>397</v>
      </c>
      <c r="K4524" s="11" t="str">
        <f>VLOOKUP(Table7[[#This Row],[CID]],ALY,2,FALSE)</f>
        <v>Word Choice</v>
      </c>
    </row>
    <row r="4525" spans="1:11" x14ac:dyDescent="0.2">
      <c r="A4525" s="8" t="str">
        <f>Table7[[#This Row],[Test No.]]&amp;Table7[[#This Row],[Section]]&amp;Table7[[#This Row],[Q. No.]]</f>
        <v>R13E24</v>
      </c>
      <c r="B4525" s="8"/>
      <c r="C4525" s="15" t="s">
        <v>98</v>
      </c>
      <c r="D4525" s="6">
        <v>24</v>
      </c>
      <c r="E4525" s="12" t="s">
        <v>31</v>
      </c>
      <c r="F4525" s="14">
        <v>1</v>
      </c>
      <c r="G4525" s="14" t="s">
        <v>59</v>
      </c>
      <c r="H4525" s="10">
        <v>3</v>
      </c>
      <c r="I4525" s="13" t="s">
        <v>39</v>
      </c>
      <c r="J4525" s="12" t="s">
        <v>399</v>
      </c>
      <c r="K4525" s="11" t="str">
        <f>VLOOKUP(Table7[[#This Row],[CID]],ALY,2,FALSE)</f>
        <v>Sentence Fragment</v>
      </c>
    </row>
    <row r="4526" spans="1:11" x14ac:dyDescent="0.2">
      <c r="A4526" s="8" t="str">
        <f>Table7[[#This Row],[Test No.]]&amp;Table7[[#This Row],[Section]]&amp;Table7[[#This Row],[Q. No.]]</f>
        <v>R13E25</v>
      </c>
      <c r="B4526" s="8"/>
      <c r="C4526" s="15" t="s">
        <v>98</v>
      </c>
      <c r="D4526" s="14">
        <v>25</v>
      </c>
      <c r="E4526" s="12" t="s">
        <v>31</v>
      </c>
      <c r="F4526" s="14">
        <v>2</v>
      </c>
      <c r="G4526" s="13" t="s">
        <v>57</v>
      </c>
      <c r="H4526" s="10">
        <v>5</v>
      </c>
      <c r="I4526" s="13" t="s">
        <v>41</v>
      </c>
      <c r="J4526" s="12" t="s">
        <v>519</v>
      </c>
      <c r="K4526" s="11" t="str">
        <f>VLOOKUP(Table7[[#This Row],[CID]],ALY,2,FALSE)</f>
        <v>Opening/Transitional/Closing</v>
      </c>
    </row>
    <row r="4527" spans="1:11" x14ac:dyDescent="0.2">
      <c r="A4527" s="8" t="str">
        <f>Table7[[#This Row],[Test No.]]&amp;Table7[[#This Row],[Section]]&amp;Table7[[#This Row],[Q. No.]]</f>
        <v>R13E26</v>
      </c>
      <c r="B4527" s="8"/>
      <c r="C4527" s="15" t="s">
        <v>98</v>
      </c>
      <c r="D4527" s="6">
        <v>26</v>
      </c>
      <c r="E4527" s="12" t="s">
        <v>31</v>
      </c>
      <c r="F4527" s="14">
        <v>1</v>
      </c>
      <c r="G4527" s="14" t="s">
        <v>59</v>
      </c>
      <c r="H4527" s="10">
        <v>3</v>
      </c>
      <c r="I4527" s="13" t="s">
        <v>39</v>
      </c>
      <c r="J4527" s="12" t="s">
        <v>400</v>
      </c>
      <c r="K4527" s="11" t="str">
        <f>VLOOKUP(Table7[[#This Row],[CID]],ALY,2,FALSE)</f>
        <v>Run-On Sentence</v>
      </c>
    </row>
    <row r="4528" spans="1:11" x14ac:dyDescent="0.2">
      <c r="A4528" s="8" t="str">
        <f>Table7[[#This Row],[Test No.]]&amp;Table7[[#This Row],[Section]]&amp;Table7[[#This Row],[Q. No.]]</f>
        <v>R13E27</v>
      </c>
      <c r="B4528" s="8"/>
      <c r="C4528" s="15" t="s">
        <v>98</v>
      </c>
      <c r="D4528" s="14">
        <v>27</v>
      </c>
      <c r="E4528" s="12" t="s">
        <v>31</v>
      </c>
      <c r="F4528" s="14">
        <v>1</v>
      </c>
      <c r="G4528" s="14" t="s">
        <v>59</v>
      </c>
      <c r="H4528" s="14">
        <v>1</v>
      </c>
      <c r="I4528" s="14" t="s">
        <v>37</v>
      </c>
      <c r="J4528" s="12" t="s">
        <v>387</v>
      </c>
      <c r="K4528" s="11" t="str">
        <f>VLOOKUP(Table7[[#This Row],[CID]],ALY,2,FALSE)</f>
        <v>Commas</v>
      </c>
    </row>
    <row r="4529" spans="1:11" x14ac:dyDescent="0.2">
      <c r="A4529" s="8" t="str">
        <f>Table7[[#This Row],[Test No.]]&amp;Table7[[#This Row],[Section]]&amp;Table7[[#This Row],[Q. No.]]</f>
        <v>R13E28</v>
      </c>
      <c r="B4529" s="8"/>
      <c r="C4529" s="15" t="s">
        <v>98</v>
      </c>
      <c r="D4529" s="6">
        <v>28</v>
      </c>
      <c r="E4529" s="12" t="s">
        <v>31</v>
      </c>
      <c r="F4529" s="14">
        <v>2</v>
      </c>
      <c r="G4529" s="13" t="s">
        <v>57</v>
      </c>
      <c r="H4529" s="10">
        <v>6</v>
      </c>
      <c r="I4529" s="13" t="s">
        <v>42</v>
      </c>
      <c r="J4529" s="12" t="s">
        <v>522</v>
      </c>
      <c r="K4529" s="11" t="str">
        <f>VLOOKUP(Table7[[#This Row],[CID]],ALY,2,FALSE)</f>
        <v>Effectiveness</v>
      </c>
    </row>
    <row r="4530" spans="1:11" x14ac:dyDescent="0.2">
      <c r="A4530" s="8" t="str">
        <f>Table7[[#This Row],[Test No.]]&amp;Table7[[#This Row],[Section]]&amp;Table7[[#This Row],[Q. No.]]</f>
        <v>R13E29</v>
      </c>
      <c r="B4530" s="8"/>
      <c r="C4530" s="15" t="s">
        <v>98</v>
      </c>
      <c r="D4530" s="14">
        <v>29</v>
      </c>
      <c r="E4530" s="12" t="s">
        <v>31</v>
      </c>
      <c r="F4530" s="14">
        <v>1</v>
      </c>
      <c r="G4530" s="14" t="s">
        <v>59</v>
      </c>
      <c r="H4530" s="10">
        <v>2</v>
      </c>
      <c r="I4530" s="13" t="s">
        <v>38</v>
      </c>
      <c r="J4530" s="12" t="s">
        <v>394</v>
      </c>
      <c r="K4530" s="11" t="str">
        <f>VLOOKUP(Table7[[#This Row],[CID]],ALY,2,FALSE)</f>
        <v>Pronouns</v>
      </c>
    </row>
    <row r="4531" spans="1:11" x14ac:dyDescent="0.2">
      <c r="A4531" s="8" t="str">
        <f>Table7[[#This Row],[Test No.]]&amp;Table7[[#This Row],[Section]]&amp;Table7[[#This Row],[Q. No.]]</f>
        <v>R13E30</v>
      </c>
      <c r="B4531" s="8"/>
      <c r="C4531" s="15" t="s">
        <v>98</v>
      </c>
      <c r="D4531" s="6">
        <v>30</v>
      </c>
      <c r="E4531" s="12" t="s">
        <v>31</v>
      </c>
      <c r="F4531" s="14">
        <v>2</v>
      </c>
      <c r="G4531" s="13" t="s">
        <v>57</v>
      </c>
      <c r="H4531" s="10">
        <v>4</v>
      </c>
      <c r="I4531" s="13" t="s">
        <v>40</v>
      </c>
      <c r="J4531" s="12" t="s">
        <v>513</v>
      </c>
      <c r="K4531" s="11" t="str">
        <f>VLOOKUP(Table7[[#This Row],[CID]],ALY,2,FALSE)</f>
        <v>Writer's Goal</v>
      </c>
    </row>
    <row r="4532" spans="1:11" x14ac:dyDescent="0.2">
      <c r="A4532" s="8" t="str">
        <f>Table7[[#This Row],[Test No.]]&amp;Table7[[#This Row],[Section]]&amp;Table7[[#This Row],[Q. No.]]</f>
        <v>R13E31</v>
      </c>
      <c r="B4532" s="8"/>
      <c r="C4532" s="15" t="s">
        <v>98</v>
      </c>
      <c r="D4532" s="14">
        <v>31</v>
      </c>
      <c r="E4532" s="12" t="s">
        <v>31</v>
      </c>
      <c r="F4532" s="14">
        <v>2</v>
      </c>
      <c r="G4532" s="13" t="s">
        <v>57</v>
      </c>
      <c r="H4532" s="10">
        <v>4</v>
      </c>
      <c r="I4532" s="13" t="s">
        <v>40</v>
      </c>
      <c r="J4532" s="12" t="s">
        <v>512</v>
      </c>
      <c r="K4532" s="11" t="str">
        <f>VLOOKUP(Table7[[#This Row],[CID]],ALY,2,FALSE)</f>
        <v>Additional Detail &amp; Evidence</v>
      </c>
    </row>
    <row r="4533" spans="1:11" x14ac:dyDescent="0.2">
      <c r="A4533" s="8" t="str">
        <f>Table7[[#This Row],[Test No.]]&amp;Table7[[#This Row],[Section]]&amp;Table7[[#This Row],[Q. No.]]</f>
        <v>R13E32</v>
      </c>
      <c r="B4533" s="8"/>
      <c r="C4533" s="15" t="s">
        <v>98</v>
      </c>
      <c r="D4533" s="6">
        <v>32</v>
      </c>
      <c r="E4533" s="12" t="s">
        <v>31</v>
      </c>
      <c r="F4533" s="14">
        <v>1</v>
      </c>
      <c r="G4533" s="14" t="s">
        <v>59</v>
      </c>
      <c r="H4533" s="10">
        <v>3</v>
      </c>
      <c r="I4533" s="13" t="s">
        <v>39</v>
      </c>
      <c r="J4533" s="12" t="s">
        <v>400</v>
      </c>
      <c r="K4533" s="11" t="str">
        <f>VLOOKUP(Table7[[#This Row],[CID]],ALY,2,FALSE)</f>
        <v>Run-On Sentence</v>
      </c>
    </row>
    <row r="4534" spans="1:11" x14ac:dyDescent="0.2">
      <c r="A4534" s="8" t="str">
        <f>Table7[[#This Row],[Test No.]]&amp;Table7[[#This Row],[Section]]&amp;Table7[[#This Row],[Q. No.]]</f>
        <v>R13E33</v>
      </c>
      <c r="B4534" s="8"/>
      <c r="C4534" s="15" t="s">
        <v>98</v>
      </c>
      <c r="D4534" s="14">
        <v>33</v>
      </c>
      <c r="E4534" s="12" t="s">
        <v>31</v>
      </c>
      <c r="F4534" s="14">
        <v>2</v>
      </c>
      <c r="G4534" s="13" t="s">
        <v>57</v>
      </c>
      <c r="H4534" s="10">
        <v>4</v>
      </c>
      <c r="I4534" s="13" t="s">
        <v>40</v>
      </c>
      <c r="J4534" s="12" t="s">
        <v>516</v>
      </c>
      <c r="K4534" s="11" t="str">
        <f>VLOOKUP(Table7[[#This Row],[CID]],ALY,2,FALSE)</f>
        <v>Transitions &amp; Topic Sentences</v>
      </c>
    </row>
    <row r="4535" spans="1:11" x14ac:dyDescent="0.2">
      <c r="A4535" s="8" t="str">
        <f>Table7[[#This Row],[Test No.]]&amp;Table7[[#This Row],[Section]]&amp;Table7[[#This Row],[Q. No.]]</f>
        <v>R13E34</v>
      </c>
      <c r="B4535" s="8"/>
      <c r="C4535" s="15" t="s">
        <v>98</v>
      </c>
      <c r="D4535" s="6">
        <v>34</v>
      </c>
      <c r="E4535" s="12" t="s">
        <v>31</v>
      </c>
      <c r="F4535" s="14">
        <v>1</v>
      </c>
      <c r="G4535" s="14" t="s">
        <v>59</v>
      </c>
      <c r="H4535" s="10">
        <v>3</v>
      </c>
      <c r="I4535" s="13" t="s">
        <v>39</v>
      </c>
      <c r="J4535" s="12" t="s">
        <v>401</v>
      </c>
      <c r="K4535" s="11" t="str">
        <f>VLOOKUP(Table7[[#This Row],[CID]],ALY,2,FALSE)</f>
        <v>Parallel Construction</v>
      </c>
    </row>
    <row r="4536" spans="1:11" x14ac:dyDescent="0.2">
      <c r="A4536" s="8" t="str">
        <f>Table7[[#This Row],[Test No.]]&amp;Table7[[#This Row],[Section]]&amp;Table7[[#This Row],[Q. No.]]</f>
        <v>R13E35</v>
      </c>
      <c r="B4536" s="8"/>
      <c r="C4536" s="15" t="s">
        <v>98</v>
      </c>
      <c r="D4536" s="14">
        <v>35</v>
      </c>
      <c r="E4536" s="12" t="s">
        <v>31</v>
      </c>
      <c r="F4536" s="14">
        <v>2</v>
      </c>
      <c r="G4536" s="13" t="s">
        <v>57</v>
      </c>
      <c r="H4536" s="10">
        <v>6</v>
      </c>
      <c r="I4536" s="13" t="s">
        <v>42</v>
      </c>
      <c r="J4536" s="12" t="s">
        <v>522</v>
      </c>
      <c r="K4536" s="11" t="str">
        <f>VLOOKUP(Table7[[#This Row],[CID]],ALY,2,FALSE)</f>
        <v>Effectiveness</v>
      </c>
    </row>
    <row r="4537" spans="1:11" x14ac:dyDescent="0.2">
      <c r="A4537" s="8" t="str">
        <f>Table7[[#This Row],[Test No.]]&amp;Table7[[#This Row],[Section]]&amp;Table7[[#This Row],[Q. No.]]</f>
        <v>R13E36</v>
      </c>
      <c r="B4537" s="8"/>
      <c r="C4537" s="15" t="s">
        <v>98</v>
      </c>
      <c r="D4537" s="6">
        <v>36</v>
      </c>
      <c r="E4537" s="12" t="s">
        <v>31</v>
      </c>
      <c r="F4537" s="14">
        <v>2</v>
      </c>
      <c r="G4537" s="13" t="s">
        <v>57</v>
      </c>
      <c r="H4537" s="10">
        <v>6</v>
      </c>
      <c r="I4537" s="13" t="s">
        <v>42</v>
      </c>
      <c r="J4537" s="12" t="s">
        <v>522</v>
      </c>
      <c r="K4537" s="11" t="str">
        <f>VLOOKUP(Table7[[#This Row],[CID]],ALY,2,FALSE)</f>
        <v>Effectiveness</v>
      </c>
    </row>
    <row r="4538" spans="1:11" x14ac:dyDescent="0.2">
      <c r="A4538" s="8" t="str">
        <f>Table7[[#This Row],[Test No.]]&amp;Table7[[#This Row],[Section]]&amp;Table7[[#This Row],[Q. No.]]</f>
        <v>R13E37</v>
      </c>
      <c r="B4538" s="8"/>
      <c r="C4538" s="15" t="s">
        <v>98</v>
      </c>
      <c r="D4538" s="14">
        <v>37</v>
      </c>
      <c r="E4538" s="12" t="s">
        <v>31</v>
      </c>
      <c r="F4538" s="14">
        <v>1</v>
      </c>
      <c r="G4538" s="14" t="s">
        <v>59</v>
      </c>
      <c r="H4538" s="10">
        <v>2</v>
      </c>
      <c r="I4538" s="13" t="s">
        <v>38</v>
      </c>
      <c r="J4538" s="12" t="s">
        <v>393</v>
      </c>
      <c r="K4538" s="11" t="str">
        <f>VLOOKUP(Table7[[#This Row],[CID]],ALY,2,FALSE)</f>
        <v>SVA</v>
      </c>
    </row>
    <row r="4539" spans="1:11" x14ac:dyDescent="0.2">
      <c r="A4539" s="8" t="str">
        <f>Table7[[#This Row],[Test No.]]&amp;Table7[[#This Row],[Section]]&amp;Table7[[#This Row],[Q. No.]]</f>
        <v>R13E38</v>
      </c>
      <c r="B4539" s="8"/>
      <c r="C4539" s="15" t="s">
        <v>98</v>
      </c>
      <c r="D4539" s="6">
        <v>38</v>
      </c>
      <c r="E4539" s="12" t="s">
        <v>31</v>
      </c>
      <c r="F4539" s="14">
        <v>1</v>
      </c>
      <c r="G4539" s="14" t="s">
        <v>59</v>
      </c>
      <c r="H4539" s="14">
        <v>1</v>
      </c>
      <c r="I4539" s="14" t="s">
        <v>37</v>
      </c>
      <c r="J4539" s="12" t="s">
        <v>387</v>
      </c>
      <c r="K4539" s="11" t="str">
        <f>VLOOKUP(Table7[[#This Row],[CID]],ALY,2,FALSE)</f>
        <v>Commas</v>
      </c>
    </row>
    <row r="4540" spans="1:11" x14ac:dyDescent="0.2">
      <c r="A4540" s="8" t="str">
        <f>Table7[[#This Row],[Test No.]]&amp;Table7[[#This Row],[Section]]&amp;Table7[[#This Row],[Q. No.]]</f>
        <v>R13E39</v>
      </c>
      <c r="B4540" s="8"/>
      <c r="C4540" s="15" t="s">
        <v>98</v>
      </c>
      <c r="D4540" s="14">
        <v>39</v>
      </c>
      <c r="E4540" s="12" t="s">
        <v>31</v>
      </c>
      <c r="F4540" s="14">
        <v>1</v>
      </c>
      <c r="G4540" s="14" t="s">
        <v>59</v>
      </c>
      <c r="H4540" s="10">
        <v>3</v>
      </c>
      <c r="I4540" s="13" t="s">
        <v>39</v>
      </c>
      <c r="J4540" s="12" t="s">
        <v>400</v>
      </c>
      <c r="K4540" s="11" t="str">
        <f>VLOOKUP(Table7[[#This Row],[CID]],ALY,2,FALSE)</f>
        <v>Run-On Sentence</v>
      </c>
    </row>
    <row r="4541" spans="1:11" x14ac:dyDescent="0.2">
      <c r="A4541" s="8" t="str">
        <f>Table7[[#This Row],[Test No.]]&amp;Table7[[#This Row],[Section]]&amp;Table7[[#This Row],[Q. No.]]</f>
        <v>R13E40</v>
      </c>
      <c r="B4541" s="8"/>
      <c r="C4541" s="15" t="s">
        <v>98</v>
      </c>
      <c r="D4541" s="6">
        <v>40</v>
      </c>
      <c r="E4541" s="12" t="s">
        <v>31</v>
      </c>
      <c r="F4541" s="14">
        <v>2</v>
      </c>
      <c r="G4541" s="13" t="s">
        <v>57</v>
      </c>
      <c r="H4541" s="10">
        <v>6</v>
      </c>
      <c r="I4541" s="13" t="s">
        <v>42</v>
      </c>
      <c r="J4541" s="12" t="s">
        <v>522</v>
      </c>
      <c r="K4541" s="11" t="str">
        <f>VLOOKUP(Table7[[#This Row],[CID]],ALY,2,FALSE)</f>
        <v>Effectiveness</v>
      </c>
    </row>
    <row r="4542" spans="1:11" x14ac:dyDescent="0.2">
      <c r="A4542" s="8" t="str">
        <f>Table7[[#This Row],[Test No.]]&amp;Table7[[#This Row],[Section]]&amp;Table7[[#This Row],[Q. No.]]</f>
        <v>R13E41</v>
      </c>
      <c r="B4542" s="8"/>
      <c r="C4542" s="15" t="s">
        <v>98</v>
      </c>
      <c r="D4542" s="14">
        <v>41</v>
      </c>
      <c r="E4542" s="12" t="s">
        <v>31</v>
      </c>
      <c r="F4542" s="14">
        <v>1</v>
      </c>
      <c r="G4542" s="14" t="s">
        <v>59</v>
      </c>
      <c r="H4542" s="10">
        <v>3</v>
      </c>
      <c r="I4542" s="13" t="s">
        <v>39</v>
      </c>
      <c r="J4542" s="12" t="s">
        <v>400</v>
      </c>
      <c r="K4542" s="11" t="str">
        <f>VLOOKUP(Table7[[#This Row],[CID]],ALY,2,FALSE)</f>
        <v>Run-On Sentence</v>
      </c>
    </row>
    <row r="4543" spans="1:11" x14ac:dyDescent="0.2">
      <c r="A4543" s="8" t="str">
        <f>Table7[[#This Row],[Test No.]]&amp;Table7[[#This Row],[Section]]&amp;Table7[[#This Row],[Q. No.]]</f>
        <v>R13E42</v>
      </c>
      <c r="B4543" s="8"/>
      <c r="C4543" s="15" t="s">
        <v>98</v>
      </c>
      <c r="D4543" s="6">
        <v>42</v>
      </c>
      <c r="E4543" s="12" t="s">
        <v>31</v>
      </c>
      <c r="F4543" s="14">
        <v>1</v>
      </c>
      <c r="G4543" s="14" t="s">
        <v>59</v>
      </c>
      <c r="H4543" s="10">
        <v>2</v>
      </c>
      <c r="I4543" s="13" t="s">
        <v>38</v>
      </c>
      <c r="J4543" s="12" t="s">
        <v>398</v>
      </c>
      <c r="K4543" s="11" t="str">
        <f>VLOOKUP(Table7[[#This Row],[CID]],ALY,2,FALSE)</f>
        <v>Idioms</v>
      </c>
    </row>
    <row r="4544" spans="1:11" x14ac:dyDescent="0.2">
      <c r="A4544" s="8" t="str">
        <f>Table7[[#This Row],[Test No.]]&amp;Table7[[#This Row],[Section]]&amp;Table7[[#This Row],[Q. No.]]</f>
        <v>R13E43</v>
      </c>
      <c r="B4544" s="8"/>
      <c r="C4544" s="15" t="s">
        <v>98</v>
      </c>
      <c r="D4544" s="14">
        <v>43</v>
      </c>
      <c r="E4544" s="12" t="s">
        <v>31</v>
      </c>
      <c r="F4544" s="14">
        <v>2</v>
      </c>
      <c r="G4544" s="13" t="s">
        <v>57</v>
      </c>
      <c r="H4544" s="10">
        <v>6</v>
      </c>
      <c r="I4544" s="13" t="s">
        <v>42</v>
      </c>
      <c r="J4544" s="12" t="s">
        <v>523</v>
      </c>
      <c r="K4544" s="11" t="str">
        <f>VLOOKUP(Table7[[#This Row],[CID]],ALY,2,FALSE)</f>
        <v>Avoiding Ambiguity &amp; Redundancy</v>
      </c>
    </row>
    <row r="4545" spans="1:11" x14ac:dyDescent="0.2">
      <c r="A4545" s="8" t="str">
        <f>Table7[[#This Row],[Test No.]]&amp;Table7[[#This Row],[Section]]&amp;Table7[[#This Row],[Q. No.]]</f>
        <v>R13E44</v>
      </c>
      <c r="B4545" s="8"/>
      <c r="C4545" s="15" t="s">
        <v>98</v>
      </c>
      <c r="D4545" s="6">
        <v>44</v>
      </c>
      <c r="E4545" s="12" t="s">
        <v>31</v>
      </c>
      <c r="F4545" s="14">
        <v>2</v>
      </c>
      <c r="G4545" s="13" t="s">
        <v>57</v>
      </c>
      <c r="H4545" s="10">
        <v>4</v>
      </c>
      <c r="I4545" s="13" t="s">
        <v>40</v>
      </c>
      <c r="J4545" s="12" t="s">
        <v>513</v>
      </c>
      <c r="K4545" s="11" t="str">
        <f>VLOOKUP(Table7[[#This Row],[CID]],ALY,2,FALSE)</f>
        <v>Writer's Goal</v>
      </c>
    </row>
    <row r="4546" spans="1:11" x14ac:dyDescent="0.2">
      <c r="A4546" s="8" t="str">
        <f>Table7[[#This Row],[Test No.]]&amp;Table7[[#This Row],[Section]]&amp;Table7[[#This Row],[Q. No.]]</f>
        <v>R13E45</v>
      </c>
      <c r="B4546" s="8"/>
      <c r="C4546" s="15" t="s">
        <v>98</v>
      </c>
      <c r="D4546" s="14">
        <v>45</v>
      </c>
      <c r="E4546" s="12" t="s">
        <v>31</v>
      </c>
      <c r="F4546" s="14">
        <v>2</v>
      </c>
      <c r="G4546" s="13" t="s">
        <v>57</v>
      </c>
      <c r="H4546" s="10">
        <v>5</v>
      </c>
      <c r="I4546" s="13" t="s">
        <v>41</v>
      </c>
      <c r="J4546" s="12" t="s">
        <v>520</v>
      </c>
      <c r="K4546" s="11" t="str">
        <f>VLOOKUP(Table7[[#This Row],[CID]],ALY,2,FALSE)</f>
        <v>Reorganization</v>
      </c>
    </row>
    <row r="4547" spans="1:11" x14ac:dyDescent="0.2">
      <c r="A4547" s="8" t="str">
        <f>Table7[[#This Row],[Test No.]]&amp;Table7[[#This Row],[Section]]&amp;Table7[[#This Row],[Q. No.]]</f>
        <v>R13E46</v>
      </c>
      <c r="B4547" s="8"/>
      <c r="C4547" s="15" t="s">
        <v>98</v>
      </c>
      <c r="D4547" s="6">
        <v>46</v>
      </c>
      <c r="E4547" s="12" t="s">
        <v>31</v>
      </c>
      <c r="F4547" s="14">
        <v>1</v>
      </c>
      <c r="G4547" s="14" t="s">
        <v>59</v>
      </c>
      <c r="H4547" s="14">
        <v>1</v>
      </c>
      <c r="I4547" s="14" t="s">
        <v>37</v>
      </c>
      <c r="J4547" s="12" t="s">
        <v>387</v>
      </c>
      <c r="K4547" s="11" t="str">
        <f>VLOOKUP(Table7[[#This Row],[CID]],ALY,2,FALSE)</f>
        <v>Commas</v>
      </c>
    </row>
    <row r="4548" spans="1:11" x14ac:dyDescent="0.2">
      <c r="A4548" s="8" t="str">
        <f>Table7[[#This Row],[Test No.]]&amp;Table7[[#This Row],[Section]]&amp;Table7[[#This Row],[Q. No.]]</f>
        <v>R13E47</v>
      </c>
      <c r="B4548" s="8"/>
      <c r="C4548" s="15" t="s">
        <v>98</v>
      </c>
      <c r="D4548" s="14">
        <v>47</v>
      </c>
      <c r="E4548" s="12" t="s">
        <v>31</v>
      </c>
      <c r="F4548" s="14">
        <v>1</v>
      </c>
      <c r="G4548" s="14" t="s">
        <v>59</v>
      </c>
      <c r="H4548" s="14">
        <v>1</v>
      </c>
      <c r="I4548" s="14" t="s">
        <v>37</v>
      </c>
      <c r="J4548" s="12" t="s">
        <v>387</v>
      </c>
      <c r="K4548" s="11" t="str">
        <f>VLOOKUP(Table7[[#This Row],[CID]],ALY,2,FALSE)</f>
        <v>Commas</v>
      </c>
    </row>
    <row r="4549" spans="1:11" x14ac:dyDescent="0.2">
      <c r="A4549" s="8" t="str">
        <f>Table7[[#This Row],[Test No.]]&amp;Table7[[#This Row],[Section]]&amp;Table7[[#This Row],[Q. No.]]</f>
        <v>R13E48</v>
      </c>
      <c r="B4549" s="8"/>
      <c r="C4549" s="15" t="s">
        <v>98</v>
      </c>
      <c r="D4549" s="6">
        <v>48</v>
      </c>
      <c r="E4549" s="12" t="s">
        <v>31</v>
      </c>
      <c r="F4549" s="14">
        <v>1</v>
      </c>
      <c r="G4549" s="14" t="s">
        <v>59</v>
      </c>
      <c r="H4549" s="10">
        <v>2</v>
      </c>
      <c r="I4549" s="13" t="s">
        <v>38</v>
      </c>
      <c r="J4549" s="12" t="s">
        <v>395</v>
      </c>
      <c r="K4549" s="11" t="str">
        <f>VLOOKUP(Table7[[#This Row],[CID]],ALY,2,FALSE)</f>
        <v>Verb Forms/Tense Agreement</v>
      </c>
    </row>
    <row r="4550" spans="1:11" x14ac:dyDescent="0.2">
      <c r="A4550" s="8" t="str">
        <f>Table7[[#This Row],[Test No.]]&amp;Table7[[#This Row],[Section]]&amp;Table7[[#This Row],[Q. No.]]</f>
        <v>R13E49</v>
      </c>
      <c r="B4550" s="8"/>
      <c r="C4550" s="15" t="s">
        <v>98</v>
      </c>
      <c r="D4550" s="14">
        <v>49</v>
      </c>
      <c r="E4550" s="12" t="s">
        <v>31</v>
      </c>
      <c r="F4550" s="14">
        <v>2</v>
      </c>
      <c r="G4550" s="13" t="s">
        <v>57</v>
      </c>
      <c r="H4550" s="10">
        <v>6</v>
      </c>
      <c r="I4550" s="13" t="s">
        <v>42</v>
      </c>
      <c r="J4550" s="12" t="s">
        <v>523</v>
      </c>
      <c r="K4550" s="11" t="str">
        <f>VLOOKUP(Table7[[#This Row],[CID]],ALY,2,FALSE)</f>
        <v>Avoiding Ambiguity &amp; Redundancy</v>
      </c>
    </row>
    <row r="4551" spans="1:11" x14ac:dyDescent="0.2">
      <c r="A4551" s="8" t="str">
        <f>Table7[[#This Row],[Test No.]]&amp;Table7[[#This Row],[Section]]&amp;Table7[[#This Row],[Q. No.]]</f>
        <v>R13E50</v>
      </c>
      <c r="B4551" s="8"/>
      <c r="C4551" s="15" t="s">
        <v>98</v>
      </c>
      <c r="D4551" s="6">
        <v>50</v>
      </c>
      <c r="E4551" s="12" t="s">
        <v>31</v>
      </c>
      <c r="F4551" s="14">
        <v>2</v>
      </c>
      <c r="G4551" s="13" t="s">
        <v>57</v>
      </c>
      <c r="H4551" s="10">
        <v>5</v>
      </c>
      <c r="I4551" s="13" t="s">
        <v>41</v>
      </c>
      <c r="J4551" s="12" t="s">
        <v>518</v>
      </c>
      <c r="K4551" s="11" t="str">
        <f>VLOOKUP(Table7[[#This Row],[CID]],ALY,2,FALSE)</f>
        <v>Unity &amp; Coherence</v>
      </c>
    </row>
    <row r="4552" spans="1:11" x14ac:dyDescent="0.2">
      <c r="A4552" s="8" t="str">
        <f>Table7[[#This Row],[Test No.]]&amp;Table7[[#This Row],[Section]]&amp;Table7[[#This Row],[Q. No.]]</f>
        <v>R13E51</v>
      </c>
      <c r="B4552" s="8"/>
      <c r="C4552" s="15" t="s">
        <v>98</v>
      </c>
      <c r="D4552" s="14">
        <v>51</v>
      </c>
      <c r="E4552" s="12" t="s">
        <v>31</v>
      </c>
      <c r="F4552" s="14">
        <v>1</v>
      </c>
      <c r="G4552" s="14" t="s">
        <v>59</v>
      </c>
      <c r="H4552" s="10">
        <v>2</v>
      </c>
      <c r="I4552" s="13" t="s">
        <v>38</v>
      </c>
      <c r="J4552" s="12" t="s">
        <v>393</v>
      </c>
      <c r="K4552" s="11" t="str">
        <f>VLOOKUP(Table7[[#This Row],[CID]],ALY,2,FALSE)</f>
        <v>SVA</v>
      </c>
    </row>
    <row r="4553" spans="1:11" x14ac:dyDescent="0.2">
      <c r="A4553" s="8" t="str">
        <f>Table7[[#This Row],[Test No.]]&amp;Table7[[#This Row],[Section]]&amp;Table7[[#This Row],[Q. No.]]</f>
        <v>R13E52</v>
      </c>
      <c r="B4553" s="8"/>
      <c r="C4553" s="15" t="s">
        <v>98</v>
      </c>
      <c r="D4553" s="6">
        <v>52</v>
      </c>
      <c r="E4553" s="12" t="s">
        <v>31</v>
      </c>
      <c r="F4553" s="14">
        <v>2</v>
      </c>
      <c r="G4553" s="13" t="s">
        <v>57</v>
      </c>
      <c r="H4553" s="10">
        <v>6</v>
      </c>
      <c r="I4553" s="13" t="s">
        <v>42</v>
      </c>
      <c r="J4553" s="12" t="s">
        <v>521</v>
      </c>
      <c r="K4553" s="11" t="str">
        <f>VLOOKUP(Table7[[#This Row],[CID]],ALY,2,FALSE)</f>
        <v>Word Choice</v>
      </c>
    </row>
    <row r="4554" spans="1:11" x14ac:dyDescent="0.2">
      <c r="A4554" s="8" t="str">
        <f>Table7[[#This Row],[Test No.]]&amp;Table7[[#This Row],[Section]]&amp;Table7[[#This Row],[Q. No.]]</f>
        <v>R13E53</v>
      </c>
      <c r="B4554" s="8"/>
      <c r="C4554" s="15" t="s">
        <v>98</v>
      </c>
      <c r="D4554" s="14">
        <v>53</v>
      </c>
      <c r="E4554" s="12" t="s">
        <v>31</v>
      </c>
      <c r="F4554" s="14">
        <v>2</v>
      </c>
      <c r="G4554" s="13" t="s">
        <v>57</v>
      </c>
      <c r="H4554" s="10">
        <v>6</v>
      </c>
      <c r="I4554" s="13" t="s">
        <v>42</v>
      </c>
      <c r="J4554" s="12" t="s">
        <v>522</v>
      </c>
      <c r="K4554" s="11" t="str">
        <f>VLOOKUP(Table7[[#This Row],[CID]],ALY,2,FALSE)</f>
        <v>Effectiveness</v>
      </c>
    </row>
    <row r="4555" spans="1:11" x14ac:dyDescent="0.2">
      <c r="A4555" s="8" t="str">
        <f>Table7[[#This Row],[Test No.]]&amp;Table7[[#This Row],[Section]]&amp;Table7[[#This Row],[Q. No.]]</f>
        <v>R13E54</v>
      </c>
      <c r="B4555" s="8"/>
      <c r="C4555" s="15" t="s">
        <v>98</v>
      </c>
      <c r="D4555" s="6">
        <v>54</v>
      </c>
      <c r="E4555" s="12" t="s">
        <v>31</v>
      </c>
      <c r="F4555" s="14">
        <v>2</v>
      </c>
      <c r="G4555" s="13" t="s">
        <v>57</v>
      </c>
      <c r="H4555" s="10">
        <v>5</v>
      </c>
      <c r="I4555" s="13" t="s">
        <v>41</v>
      </c>
      <c r="J4555" s="12" t="s">
        <v>520</v>
      </c>
      <c r="K4555" s="11" t="str">
        <f>VLOOKUP(Table7[[#This Row],[CID]],ALY,2,FALSE)</f>
        <v>Reorganization</v>
      </c>
    </row>
    <row r="4556" spans="1:11" x14ac:dyDescent="0.2">
      <c r="A4556" s="8" t="str">
        <f>Table7[[#This Row],[Test No.]]&amp;Table7[[#This Row],[Section]]&amp;Table7[[#This Row],[Q. No.]]</f>
        <v>R13E55</v>
      </c>
      <c r="B4556" s="8"/>
      <c r="C4556" s="15" t="s">
        <v>98</v>
      </c>
      <c r="D4556" s="14">
        <v>55</v>
      </c>
      <c r="E4556" s="12" t="s">
        <v>31</v>
      </c>
      <c r="F4556" s="14">
        <v>1</v>
      </c>
      <c r="G4556" s="14" t="s">
        <v>59</v>
      </c>
      <c r="H4556" s="10">
        <v>2</v>
      </c>
      <c r="I4556" s="13" t="s">
        <v>38</v>
      </c>
      <c r="J4556" s="12" t="s">
        <v>394</v>
      </c>
      <c r="K4556" s="11" t="str">
        <f>VLOOKUP(Table7[[#This Row],[CID]],ALY,2,FALSE)</f>
        <v>Pronouns</v>
      </c>
    </row>
    <row r="4557" spans="1:11" x14ac:dyDescent="0.2">
      <c r="A4557" s="8" t="str">
        <f>Table7[[#This Row],[Test No.]]&amp;Table7[[#This Row],[Section]]&amp;Table7[[#This Row],[Q. No.]]</f>
        <v>R13E56</v>
      </c>
      <c r="B4557" s="8"/>
      <c r="C4557" s="15" t="s">
        <v>98</v>
      </c>
      <c r="D4557" s="6">
        <v>56</v>
      </c>
      <c r="E4557" s="12" t="s">
        <v>31</v>
      </c>
      <c r="F4557" s="14">
        <v>2</v>
      </c>
      <c r="G4557" s="13" t="s">
        <v>57</v>
      </c>
      <c r="H4557" s="10">
        <v>4</v>
      </c>
      <c r="I4557" s="13" t="s">
        <v>40</v>
      </c>
      <c r="J4557" s="12" t="s">
        <v>512</v>
      </c>
      <c r="K4557" s="11" t="str">
        <f>VLOOKUP(Table7[[#This Row],[CID]],ALY,2,FALSE)</f>
        <v>Additional Detail &amp; Evidence</v>
      </c>
    </row>
    <row r="4558" spans="1:11" x14ac:dyDescent="0.2">
      <c r="A4558" s="8" t="str">
        <f>Table7[[#This Row],[Test No.]]&amp;Table7[[#This Row],[Section]]&amp;Table7[[#This Row],[Q. No.]]</f>
        <v>R13E57</v>
      </c>
      <c r="B4558" s="8"/>
      <c r="C4558" s="15" t="s">
        <v>98</v>
      </c>
      <c r="D4558" s="14">
        <v>57</v>
      </c>
      <c r="E4558" s="12" t="s">
        <v>31</v>
      </c>
      <c r="F4558" s="14">
        <v>1</v>
      </c>
      <c r="G4558" s="14" t="s">
        <v>59</v>
      </c>
      <c r="H4558" s="10">
        <v>3</v>
      </c>
      <c r="I4558" s="13" t="s">
        <v>39</v>
      </c>
      <c r="J4558" s="12" t="s">
        <v>402</v>
      </c>
      <c r="K4558" s="11" t="str">
        <f>VLOOKUP(Table7[[#This Row],[CID]],ALY,2,FALSE)</f>
        <v>Faulty Modifier</v>
      </c>
    </row>
    <row r="4559" spans="1:11" x14ac:dyDescent="0.2">
      <c r="A4559" s="8" t="str">
        <f>Table7[[#This Row],[Test No.]]&amp;Table7[[#This Row],[Section]]&amp;Table7[[#This Row],[Q. No.]]</f>
        <v>R13E58</v>
      </c>
      <c r="B4559" s="8"/>
      <c r="C4559" s="15" t="s">
        <v>98</v>
      </c>
      <c r="D4559" s="6">
        <v>58</v>
      </c>
      <c r="E4559" s="12" t="s">
        <v>31</v>
      </c>
      <c r="F4559" s="14">
        <v>1</v>
      </c>
      <c r="G4559" s="14" t="s">
        <v>59</v>
      </c>
      <c r="H4559" s="10">
        <v>2</v>
      </c>
      <c r="I4559" s="13" t="s">
        <v>38</v>
      </c>
      <c r="J4559" s="12" t="s">
        <v>397</v>
      </c>
      <c r="K4559" s="11" t="str">
        <f>VLOOKUP(Table7[[#This Row],[CID]],ALY,2,FALSE)</f>
        <v>Word Choice</v>
      </c>
    </row>
    <row r="4560" spans="1:11" x14ac:dyDescent="0.2">
      <c r="A4560" s="8" t="str">
        <f>Table7[[#This Row],[Test No.]]&amp;Table7[[#This Row],[Section]]&amp;Table7[[#This Row],[Q. No.]]</f>
        <v>R13E59</v>
      </c>
      <c r="B4560" s="8"/>
      <c r="C4560" s="15" t="s">
        <v>98</v>
      </c>
      <c r="D4560" s="14">
        <v>59</v>
      </c>
      <c r="E4560" s="12" t="s">
        <v>31</v>
      </c>
      <c r="F4560" s="14">
        <v>2</v>
      </c>
      <c r="G4560" s="13" t="s">
        <v>57</v>
      </c>
      <c r="H4560" s="10">
        <v>5</v>
      </c>
      <c r="I4560" s="13" t="s">
        <v>41</v>
      </c>
      <c r="J4560" s="12" t="s">
        <v>518</v>
      </c>
      <c r="K4560" s="11" t="str">
        <f>VLOOKUP(Table7[[#This Row],[CID]],ALY,2,FALSE)</f>
        <v>Unity &amp; Coherence</v>
      </c>
    </row>
    <row r="4561" spans="1:11" x14ac:dyDescent="0.2">
      <c r="A4561" s="8" t="str">
        <f>Table7[[#This Row],[Test No.]]&amp;Table7[[#This Row],[Section]]&amp;Table7[[#This Row],[Q. No.]]</f>
        <v>R13E60</v>
      </c>
      <c r="B4561" s="8"/>
      <c r="C4561" s="15" t="s">
        <v>98</v>
      </c>
      <c r="D4561" s="6">
        <v>60</v>
      </c>
      <c r="E4561" s="12" t="s">
        <v>31</v>
      </c>
      <c r="F4561" s="14">
        <v>1</v>
      </c>
      <c r="G4561" s="14" t="s">
        <v>59</v>
      </c>
      <c r="H4561" s="10">
        <v>3</v>
      </c>
      <c r="I4561" s="13" t="s">
        <v>39</v>
      </c>
      <c r="J4561" s="12" t="s">
        <v>399</v>
      </c>
      <c r="K4561" s="11" t="str">
        <f>VLOOKUP(Table7[[#This Row],[CID]],ALY,2,FALSE)</f>
        <v>Sentence Fragment</v>
      </c>
    </row>
    <row r="4562" spans="1:11" x14ac:dyDescent="0.2">
      <c r="A4562" s="8" t="str">
        <f>Table7[[#This Row],[Test No.]]&amp;Table7[[#This Row],[Section]]&amp;Table7[[#This Row],[Q. No.]]</f>
        <v>R13E61</v>
      </c>
      <c r="B4562" s="8"/>
      <c r="C4562" s="15" t="s">
        <v>98</v>
      </c>
      <c r="D4562" s="14">
        <v>61</v>
      </c>
      <c r="E4562" s="12" t="s">
        <v>31</v>
      </c>
      <c r="F4562" s="14">
        <v>1</v>
      </c>
      <c r="G4562" s="14" t="s">
        <v>59</v>
      </c>
      <c r="H4562" s="10">
        <v>3</v>
      </c>
      <c r="I4562" s="13" t="s">
        <v>39</v>
      </c>
      <c r="J4562" s="12" t="s">
        <v>399</v>
      </c>
      <c r="K4562" s="11" t="str">
        <f>VLOOKUP(Table7[[#This Row],[CID]],ALY,2,FALSE)</f>
        <v>Sentence Fragment</v>
      </c>
    </row>
    <row r="4563" spans="1:11" x14ac:dyDescent="0.2">
      <c r="A4563" s="8" t="str">
        <f>Table7[[#This Row],[Test No.]]&amp;Table7[[#This Row],[Section]]&amp;Table7[[#This Row],[Q. No.]]</f>
        <v>R13E62</v>
      </c>
      <c r="B4563" s="8"/>
      <c r="C4563" s="15" t="s">
        <v>98</v>
      </c>
      <c r="D4563" s="6">
        <v>62</v>
      </c>
      <c r="E4563" s="12" t="s">
        <v>31</v>
      </c>
      <c r="F4563" s="14">
        <v>1</v>
      </c>
      <c r="G4563" s="14" t="s">
        <v>59</v>
      </c>
      <c r="H4563" s="14">
        <v>1</v>
      </c>
      <c r="I4563" s="14" t="s">
        <v>37</v>
      </c>
      <c r="J4563" s="12" t="s">
        <v>390</v>
      </c>
      <c r="K4563" s="11" t="str">
        <f>VLOOKUP(Table7[[#This Row],[CID]],ALY,2,FALSE)</f>
        <v>Semicolons</v>
      </c>
    </row>
    <row r="4564" spans="1:11" x14ac:dyDescent="0.2">
      <c r="A4564" s="8" t="str">
        <f>Table7[[#This Row],[Test No.]]&amp;Table7[[#This Row],[Section]]&amp;Table7[[#This Row],[Q. No.]]</f>
        <v>R13E63</v>
      </c>
      <c r="B4564" s="8"/>
      <c r="C4564" s="15" t="s">
        <v>98</v>
      </c>
      <c r="D4564" s="14">
        <v>63</v>
      </c>
      <c r="E4564" s="12" t="s">
        <v>31</v>
      </c>
      <c r="F4564" s="14">
        <v>1</v>
      </c>
      <c r="G4564" s="14" t="s">
        <v>59</v>
      </c>
      <c r="H4564" s="14">
        <v>1</v>
      </c>
      <c r="I4564" s="14" t="s">
        <v>37</v>
      </c>
      <c r="J4564" s="12" t="s">
        <v>387</v>
      </c>
      <c r="K4564" s="11" t="str">
        <f>VLOOKUP(Table7[[#This Row],[CID]],ALY,2,FALSE)</f>
        <v>Commas</v>
      </c>
    </row>
    <row r="4565" spans="1:11" x14ac:dyDescent="0.2">
      <c r="A4565" s="8" t="str">
        <f>Table7[[#This Row],[Test No.]]&amp;Table7[[#This Row],[Section]]&amp;Table7[[#This Row],[Q. No.]]</f>
        <v>R13E64</v>
      </c>
      <c r="B4565" s="8"/>
      <c r="C4565" s="15" t="s">
        <v>98</v>
      </c>
      <c r="D4565" s="6">
        <v>64</v>
      </c>
      <c r="E4565" s="12" t="s">
        <v>31</v>
      </c>
      <c r="F4565" s="14">
        <v>2</v>
      </c>
      <c r="G4565" s="13" t="s">
        <v>57</v>
      </c>
      <c r="H4565" s="10">
        <v>6</v>
      </c>
      <c r="I4565" s="13" t="s">
        <v>42</v>
      </c>
      <c r="J4565" s="12" t="s">
        <v>523</v>
      </c>
      <c r="K4565" s="11" t="str">
        <f>VLOOKUP(Table7[[#This Row],[CID]],ALY,2,FALSE)</f>
        <v>Avoiding Ambiguity &amp; Redundancy</v>
      </c>
    </row>
    <row r="4566" spans="1:11" x14ac:dyDescent="0.2">
      <c r="A4566" s="8" t="str">
        <f>Table7[[#This Row],[Test No.]]&amp;Table7[[#This Row],[Section]]&amp;Table7[[#This Row],[Q. No.]]</f>
        <v>R13E65</v>
      </c>
      <c r="B4566" s="8"/>
      <c r="C4566" s="15" t="s">
        <v>98</v>
      </c>
      <c r="D4566" s="14">
        <v>65</v>
      </c>
      <c r="E4566" s="12" t="s">
        <v>31</v>
      </c>
      <c r="F4566" s="14">
        <v>1</v>
      </c>
      <c r="G4566" s="14" t="s">
        <v>59</v>
      </c>
      <c r="H4566" s="10">
        <v>3</v>
      </c>
      <c r="I4566" s="13" t="s">
        <v>39</v>
      </c>
      <c r="J4566" s="12" t="s">
        <v>399</v>
      </c>
      <c r="K4566" s="11" t="str">
        <f>VLOOKUP(Table7[[#This Row],[CID]],ALY,2,FALSE)</f>
        <v>Sentence Fragment</v>
      </c>
    </row>
    <row r="4567" spans="1:11" x14ac:dyDescent="0.2">
      <c r="A4567" s="8" t="str">
        <f>Table7[[#This Row],[Test No.]]&amp;Table7[[#This Row],[Section]]&amp;Table7[[#This Row],[Q. No.]]</f>
        <v>R13E66</v>
      </c>
      <c r="B4567" s="8"/>
      <c r="C4567" s="15" t="s">
        <v>98</v>
      </c>
      <c r="D4567" s="6">
        <v>66</v>
      </c>
      <c r="E4567" s="12" t="s">
        <v>31</v>
      </c>
      <c r="F4567" s="14">
        <v>1</v>
      </c>
      <c r="G4567" s="14" t="s">
        <v>59</v>
      </c>
      <c r="H4567" s="10">
        <v>3</v>
      </c>
      <c r="I4567" s="13" t="s">
        <v>39</v>
      </c>
      <c r="J4567" s="12" t="s">
        <v>402</v>
      </c>
      <c r="K4567" s="11" t="str">
        <f>VLOOKUP(Table7[[#This Row],[CID]],ALY,2,FALSE)</f>
        <v>Faulty Modifier</v>
      </c>
    </row>
    <row r="4568" spans="1:11" x14ac:dyDescent="0.2">
      <c r="A4568" s="8" t="str">
        <f>Table7[[#This Row],[Test No.]]&amp;Table7[[#This Row],[Section]]&amp;Table7[[#This Row],[Q. No.]]</f>
        <v>R13E67</v>
      </c>
      <c r="B4568" s="8"/>
      <c r="C4568" s="15" t="s">
        <v>98</v>
      </c>
      <c r="D4568" s="14">
        <v>67</v>
      </c>
      <c r="E4568" s="12" t="s">
        <v>31</v>
      </c>
      <c r="F4568" s="14">
        <v>1</v>
      </c>
      <c r="G4568" s="14" t="s">
        <v>59</v>
      </c>
      <c r="H4568" s="10">
        <v>2</v>
      </c>
      <c r="I4568" s="13" t="s">
        <v>38</v>
      </c>
      <c r="J4568" s="12" t="s">
        <v>397</v>
      </c>
      <c r="K4568" s="11" t="str">
        <f>VLOOKUP(Table7[[#This Row],[CID]],ALY,2,FALSE)</f>
        <v>Word Choice</v>
      </c>
    </row>
    <row r="4569" spans="1:11" x14ac:dyDescent="0.2">
      <c r="A4569" s="8" t="str">
        <f>Table7[[#This Row],[Test No.]]&amp;Table7[[#This Row],[Section]]&amp;Table7[[#This Row],[Q. No.]]</f>
        <v>R13E68</v>
      </c>
      <c r="B4569" s="8"/>
      <c r="C4569" s="15" t="s">
        <v>98</v>
      </c>
      <c r="D4569" s="6">
        <v>68</v>
      </c>
      <c r="E4569" s="12" t="s">
        <v>31</v>
      </c>
      <c r="F4569" s="14">
        <v>1</v>
      </c>
      <c r="G4569" s="14" t="s">
        <v>59</v>
      </c>
      <c r="H4569" s="10">
        <v>2</v>
      </c>
      <c r="I4569" s="13" t="s">
        <v>38</v>
      </c>
      <c r="J4569" s="12" t="s">
        <v>395</v>
      </c>
      <c r="K4569" s="11" t="str">
        <f>VLOOKUP(Table7[[#This Row],[CID]],ALY,2,FALSE)</f>
        <v>Verb Forms/Tense Agreement</v>
      </c>
    </row>
    <row r="4570" spans="1:11" x14ac:dyDescent="0.2">
      <c r="A4570" s="8" t="str">
        <f>Table7[[#This Row],[Test No.]]&amp;Table7[[#This Row],[Section]]&amp;Table7[[#This Row],[Q. No.]]</f>
        <v>R13E69</v>
      </c>
      <c r="B4570" s="8"/>
      <c r="C4570" s="15" t="s">
        <v>98</v>
      </c>
      <c r="D4570" s="14">
        <v>69</v>
      </c>
      <c r="E4570" s="12" t="s">
        <v>31</v>
      </c>
      <c r="F4570" s="14">
        <v>1</v>
      </c>
      <c r="G4570" s="14" t="s">
        <v>59</v>
      </c>
      <c r="H4570" s="10">
        <v>3</v>
      </c>
      <c r="I4570" s="13" t="s">
        <v>39</v>
      </c>
      <c r="J4570" s="12" t="s">
        <v>402</v>
      </c>
      <c r="K4570" s="11" t="str">
        <f>VLOOKUP(Table7[[#This Row],[CID]],ALY,2,FALSE)</f>
        <v>Faulty Modifier</v>
      </c>
    </row>
    <row r="4571" spans="1:11" x14ac:dyDescent="0.2">
      <c r="A4571" s="8" t="str">
        <f>Table7[[#This Row],[Test No.]]&amp;Table7[[#This Row],[Section]]&amp;Table7[[#This Row],[Q. No.]]</f>
        <v>R13E70</v>
      </c>
      <c r="B4571" s="8"/>
      <c r="C4571" s="15" t="s">
        <v>98</v>
      </c>
      <c r="D4571" s="6">
        <v>70</v>
      </c>
      <c r="E4571" s="12" t="s">
        <v>31</v>
      </c>
      <c r="F4571" s="14">
        <v>2</v>
      </c>
      <c r="G4571" s="13" t="s">
        <v>57</v>
      </c>
      <c r="H4571" s="10">
        <v>4</v>
      </c>
      <c r="I4571" s="13" t="s">
        <v>40</v>
      </c>
      <c r="J4571" s="12" t="s">
        <v>512</v>
      </c>
      <c r="K4571" s="11" t="str">
        <f>VLOOKUP(Table7[[#This Row],[CID]],ALY,2,FALSE)</f>
        <v>Additional Detail &amp; Evidence</v>
      </c>
    </row>
    <row r="4572" spans="1:11" x14ac:dyDescent="0.2">
      <c r="A4572" s="8" t="str">
        <f>Table7[[#This Row],[Test No.]]&amp;Table7[[#This Row],[Section]]&amp;Table7[[#This Row],[Q. No.]]</f>
        <v>R13E71</v>
      </c>
      <c r="B4572" s="8"/>
      <c r="C4572" s="15" t="s">
        <v>98</v>
      </c>
      <c r="D4572" s="14">
        <v>71</v>
      </c>
      <c r="E4572" s="12" t="s">
        <v>31</v>
      </c>
      <c r="F4572" s="14">
        <v>1</v>
      </c>
      <c r="G4572" s="14" t="s">
        <v>59</v>
      </c>
      <c r="H4572" s="10">
        <v>3</v>
      </c>
      <c r="I4572" s="13" t="s">
        <v>39</v>
      </c>
      <c r="J4572" s="12" t="s">
        <v>399</v>
      </c>
      <c r="K4572" s="11" t="str">
        <f>VLOOKUP(Table7[[#This Row],[CID]],ALY,2,FALSE)</f>
        <v>Sentence Fragment</v>
      </c>
    </row>
    <row r="4573" spans="1:11" x14ac:dyDescent="0.2">
      <c r="A4573" s="8" t="str">
        <f>Table7[[#This Row],[Test No.]]&amp;Table7[[#This Row],[Section]]&amp;Table7[[#This Row],[Q. No.]]</f>
        <v>R13E72</v>
      </c>
      <c r="B4573" s="8"/>
      <c r="C4573" s="15" t="s">
        <v>98</v>
      </c>
      <c r="D4573" s="6">
        <v>72</v>
      </c>
      <c r="E4573" s="12" t="s">
        <v>31</v>
      </c>
      <c r="F4573" s="14">
        <v>1</v>
      </c>
      <c r="G4573" s="14" t="s">
        <v>59</v>
      </c>
      <c r="H4573" s="10">
        <v>2</v>
      </c>
      <c r="I4573" s="13" t="s">
        <v>38</v>
      </c>
      <c r="J4573" s="12" t="s">
        <v>397</v>
      </c>
      <c r="K4573" s="11" t="str">
        <f>VLOOKUP(Table7[[#This Row],[CID]],ALY,2,FALSE)</f>
        <v>Word Choice</v>
      </c>
    </row>
    <row r="4574" spans="1:11" x14ac:dyDescent="0.2">
      <c r="A4574" s="8" t="str">
        <f>Table7[[#This Row],[Test No.]]&amp;Table7[[#This Row],[Section]]&amp;Table7[[#This Row],[Q. No.]]</f>
        <v>R13E73</v>
      </c>
      <c r="B4574" s="8"/>
      <c r="C4574" s="15" t="s">
        <v>98</v>
      </c>
      <c r="D4574" s="14">
        <v>73</v>
      </c>
      <c r="E4574" s="12" t="s">
        <v>31</v>
      </c>
      <c r="F4574" s="14">
        <v>1</v>
      </c>
      <c r="G4574" s="14" t="s">
        <v>59</v>
      </c>
      <c r="H4574" s="14">
        <v>1</v>
      </c>
      <c r="I4574" s="14" t="s">
        <v>37</v>
      </c>
      <c r="J4574" s="12" t="s">
        <v>387</v>
      </c>
      <c r="K4574" s="11" t="str">
        <f>VLOOKUP(Table7[[#This Row],[CID]],ALY,2,FALSE)</f>
        <v>Commas</v>
      </c>
    </row>
    <row r="4575" spans="1:11" x14ac:dyDescent="0.2">
      <c r="A4575" s="8" t="str">
        <f>Table7[[#This Row],[Test No.]]&amp;Table7[[#This Row],[Section]]&amp;Table7[[#This Row],[Q. No.]]</f>
        <v>R13E74</v>
      </c>
      <c r="B4575" s="8"/>
      <c r="C4575" s="15" t="s">
        <v>98</v>
      </c>
      <c r="D4575" s="6">
        <v>74</v>
      </c>
      <c r="E4575" s="12" t="s">
        <v>31</v>
      </c>
      <c r="F4575" s="14">
        <v>2</v>
      </c>
      <c r="G4575" s="13" t="s">
        <v>57</v>
      </c>
      <c r="H4575" s="10">
        <v>5</v>
      </c>
      <c r="I4575" s="13" t="s">
        <v>41</v>
      </c>
      <c r="J4575" s="12" t="s">
        <v>520</v>
      </c>
      <c r="K4575" s="11" t="str">
        <f>VLOOKUP(Table7[[#This Row],[CID]],ALY,2,FALSE)</f>
        <v>Reorganization</v>
      </c>
    </row>
    <row r="4576" spans="1:11" x14ac:dyDescent="0.2">
      <c r="A4576" s="8" t="str">
        <f>Table7[[#This Row],[Test No.]]&amp;Table7[[#This Row],[Section]]&amp;Table7[[#This Row],[Q. No.]]</f>
        <v>R13E75</v>
      </c>
      <c r="B4576" s="8"/>
      <c r="C4576" s="15" t="s">
        <v>98</v>
      </c>
      <c r="D4576" s="14">
        <v>75</v>
      </c>
      <c r="E4576" s="12" t="s">
        <v>31</v>
      </c>
      <c r="F4576" s="14">
        <v>2</v>
      </c>
      <c r="G4576" s="13" t="s">
        <v>57</v>
      </c>
      <c r="H4576" s="10">
        <v>6</v>
      </c>
      <c r="I4576" s="13" t="s">
        <v>42</v>
      </c>
      <c r="J4576" s="12" t="s">
        <v>523</v>
      </c>
      <c r="K4576" s="11" t="str">
        <f>VLOOKUP(Table7[[#This Row],[CID]],ALY,2,FALSE)</f>
        <v>Avoiding Ambiguity &amp; Redundancy</v>
      </c>
    </row>
    <row r="4577" spans="1:11" x14ac:dyDescent="0.2">
      <c r="A4577" s="8" t="str">
        <f>Table7[[#This Row],[Test No.]]&amp;Table7[[#This Row],[Section]]&amp;Table7[[#This Row],[Q. No.]]</f>
        <v>R14E1</v>
      </c>
      <c r="B4577" s="8"/>
      <c r="C4577" s="16" t="s">
        <v>97</v>
      </c>
      <c r="D4577" s="6">
        <v>1</v>
      </c>
      <c r="E4577" s="12" t="s">
        <v>31</v>
      </c>
      <c r="F4577" s="14">
        <v>2</v>
      </c>
      <c r="G4577" s="13" t="s">
        <v>57</v>
      </c>
      <c r="H4577" s="10">
        <v>6</v>
      </c>
      <c r="I4577" s="13" t="s">
        <v>42</v>
      </c>
      <c r="J4577" s="14" t="s">
        <v>523</v>
      </c>
      <c r="K4577" s="13" t="str">
        <f>VLOOKUP(Table7[[#This Row],[CID]],ALY,2,FALSE)</f>
        <v>Avoiding Ambiguity &amp; Redundancy</v>
      </c>
    </row>
    <row r="4578" spans="1:11" x14ac:dyDescent="0.2">
      <c r="A4578" s="8" t="str">
        <f>Table7[[#This Row],[Test No.]]&amp;Table7[[#This Row],[Section]]&amp;Table7[[#This Row],[Q. No.]]</f>
        <v>R14E2</v>
      </c>
      <c r="B4578" s="8"/>
      <c r="C4578" s="15" t="s">
        <v>97</v>
      </c>
      <c r="D4578" s="6">
        <v>2</v>
      </c>
      <c r="E4578" s="12" t="s">
        <v>31</v>
      </c>
      <c r="F4578" s="14">
        <v>1</v>
      </c>
      <c r="G4578" s="14" t="s">
        <v>59</v>
      </c>
      <c r="H4578" s="10">
        <v>2</v>
      </c>
      <c r="I4578" s="13" t="s">
        <v>38</v>
      </c>
      <c r="J4578" s="12" t="s">
        <v>395</v>
      </c>
      <c r="K4578" s="11" t="str">
        <f>VLOOKUP(Table7[[#This Row],[CID]],ALY,2,FALSE)</f>
        <v>Verb Forms/Tense Agreement</v>
      </c>
    </row>
    <row r="4579" spans="1:11" x14ac:dyDescent="0.2">
      <c r="A4579" s="8" t="str">
        <f>Table7[[#This Row],[Test No.]]&amp;Table7[[#This Row],[Section]]&amp;Table7[[#This Row],[Q. No.]]</f>
        <v>R14E3</v>
      </c>
      <c r="B4579" s="8"/>
      <c r="C4579" s="15" t="s">
        <v>97</v>
      </c>
      <c r="D4579" s="6">
        <v>3</v>
      </c>
      <c r="E4579" s="12" t="s">
        <v>31</v>
      </c>
      <c r="F4579" s="14">
        <v>1</v>
      </c>
      <c r="G4579" s="14" t="s">
        <v>59</v>
      </c>
      <c r="H4579" s="10">
        <v>3</v>
      </c>
      <c r="I4579" s="13" t="s">
        <v>39</v>
      </c>
      <c r="J4579" s="12" t="s">
        <v>400</v>
      </c>
      <c r="K4579" s="11" t="str">
        <f>VLOOKUP(Table7[[#This Row],[CID]],ALY,2,FALSE)</f>
        <v>Run-On Sentence</v>
      </c>
    </row>
    <row r="4580" spans="1:11" x14ac:dyDescent="0.2">
      <c r="A4580" s="8" t="str">
        <f>Table7[[#This Row],[Test No.]]&amp;Table7[[#This Row],[Section]]&amp;Table7[[#This Row],[Q. No.]]</f>
        <v>R14E4</v>
      </c>
      <c r="B4580" s="8"/>
      <c r="C4580" s="15" t="s">
        <v>97</v>
      </c>
      <c r="D4580" s="6">
        <v>4</v>
      </c>
      <c r="E4580" s="12" t="s">
        <v>31</v>
      </c>
      <c r="F4580" s="14">
        <v>1</v>
      </c>
      <c r="G4580" s="14" t="s">
        <v>59</v>
      </c>
      <c r="H4580" s="10">
        <v>3</v>
      </c>
      <c r="I4580" s="13" t="s">
        <v>39</v>
      </c>
      <c r="J4580" s="12" t="s">
        <v>400</v>
      </c>
      <c r="K4580" s="11" t="str">
        <f>VLOOKUP(Table7[[#This Row],[CID]],ALY,2,FALSE)</f>
        <v>Run-On Sentence</v>
      </c>
    </row>
    <row r="4581" spans="1:11" x14ac:dyDescent="0.2">
      <c r="A4581" s="8" t="str">
        <f>Table7[[#This Row],[Test No.]]&amp;Table7[[#This Row],[Section]]&amp;Table7[[#This Row],[Q. No.]]</f>
        <v>R14E5</v>
      </c>
      <c r="B4581" s="8"/>
      <c r="C4581" s="15" t="s">
        <v>97</v>
      </c>
      <c r="D4581" s="6">
        <v>5</v>
      </c>
      <c r="E4581" s="12" t="s">
        <v>31</v>
      </c>
      <c r="F4581" s="14">
        <v>1</v>
      </c>
      <c r="G4581" s="14" t="s">
        <v>59</v>
      </c>
      <c r="H4581" s="14">
        <v>1</v>
      </c>
      <c r="I4581" s="14" t="s">
        <v>37</v>
      </c>
      <c r="J4581" s="12" t="s">
        <v>387</v>
      </c>
      <c r="K4581" s="11" t="str">
        <f>VLOOKUP(Table7[[#This Row],[CID]],ALY,2,FALSE)</f>
        <v>Commas</v>
      </c>
    </row>
    <row r="4582" spans="1:11" x14ac:dyDescent="0.2">
      <c r="A4582" s="8" t="str">
        <f>Table7[[#This Row],[Test No.]]&amp;Table7[[#This Row],[Section]]&amp;Table7[[#This Row],[Q. No.]]</f>
        <v>R14E6</v>
      </c>
      <c r="B4582" s="8"/>
      <c r="C4582" s="15" t="s">
        <v>97</v>
      </c>
      <c r="D4582" s="6">
        <v>6</v>
      </c>
      <c r="E4582" s="12" t="s">
        <v>31</v>
      </c>
      <c r="F4582" s="14">
        <v>1</v>
      </c>
      <c r="G4582" s="14" t="s">
        <v>59</v>
      </c>
      <c r="H4582" s="10">
        <v>3</v>
      </c>
      <c r="I4582" s="13" t="s">
        <v>39</v>
      </c>
      <c r="J4582" s="12" t="s">
        <v>399</v>
      </c>
      <c r="K4582" s="11" t="str">
        <f>VLOOKUP(Table7[[#This Row],[CID]],ALY,2,FALSE)</f>
        <v>Sentence Fragment</v>
      </c>
    </row>
    <row r="4583" spans="1:11" x14ac:dyDescent="0.2">
      <c r="A4583" s="8" t="str">
        <f>Table7[[#This Row],[Test No.]]&amp;Table7[[#This Row],[Section]]&amp;Table7[[#This Row],[Q. No.]]</f>
        <v>R14E7</v>
      </c>
      <c r="B4583" s="8"/>
      <c r="C4583" s="15" t="s">
        <v>97</v>
      </c>
      <c r="D4583" s="6">
        <v>7</v>
      </c>
      <c r="E4583" s="12" t="s">
        <v>31</v>
      </c>
      <c r="F4583" s="14">
        <v>2</v>
      </c>
      <c r="G4583" s="13" t="s">
        <v>57</v>
      </c>
      <c r="H4583" s="10">
        <v>5</v>
      </c>
      <c r="I4583" s="13" t="s">
        <v>41</v>
      </c>
      <c r="J4583" s="12" t="s">
        <v>518</v>
      </c>
      <c r="K4583" s="11" t="str">
        <f>VLOOKUP(Table7[[#This Row],[CID]],ALY,2,FALSE)</f>
        <v>Unity &amp; Coherence</v>
      </c>
    </row>
    <row r="4584" spans="1:11" x14ac:dyDescent="0.2">
      <c r="A4584" s="8" t="str">
        <f>Table7[[#This Row],[Test No.]]&amp;Table7[[#This Row],[Section]]&amp;Table7[[#This Row],[Q. No.]]</f>
        <v>R14E8</v>
      </c>
      <c r="B4584" s="8"/>
      <c r="C4584" s="15" t="s">
        <v>97</v>
      </c>
      <c r="D4584" s="6">
        <v>8</v>
      </c>
      <c r="E4584" s="12" t="s">
        <v>31</v>
      </c>
      <c r="F4584" s="14">
        <v>2</v>
      </c>
      <c r="G4584" s="13" t="s">
        <v>57</v>
      </c>
      <c r="H4584" s="10">
        <v>6</v>
      </c>
      <c r="I4584" s="13" t="s">
        <v>42</v>
      </c>
      <c r="J4584" s="12" t="s">
        <v>522</v>
      </c>
      <c r="K4584" s="11" t="str">
        <f>VLOOKUP(Table7[[#This Row],[CID]],ALY,2,FALSE)</f>
        <v>Effectiveness</v>
      </c>
    </row>
    <row r="4585" spans="1:11" x14ac:dyDescent="0.2">
      <c r="A4585" s="8" t="str">
        <f>Table7[[#This Row],[Test No.]]&amp;Table7[[#This Row],[Section]]&amp;Table7[[#This Row],[Q. No.]]</f>
        <v>R14E9</v>
      </c>
      <c r="B4585" s="8"/>
      <c r="C4585" s="15" t="s">
        <v>97</v>
      </c>
      <c r="D4585" s="6">
        <v>9</v>
      </c>
      <c r="E4585" s="12" t="s">
        <v>31</v>
      </c>
      <c r="F4585" s="14">
        <v>2</v>
      </c>
      <c r="G4585" s="13" t="s">
        <v>57</v>
      </c>
      <c r="H4585" s="10">
        <v>6</v>
      </c>
      <c r="I4585" s="13" t="s">
        <v>42</v>
      </c>
      <c r="J4585" s="12" t="s">
        <v>523</v>
      </c>
      <c r="K4585" s="11" t="str">
        <f>VLOOKUP(Table7[[#This Row],[CID]],ALY,2,FALSE)</f>
        <v>Avoiding Ambiguity &amp; Redundancy</v>
      </c>
    </row>
    <row r="4586" spans="1:11" x14ac:dyDescent="0.2">
      <c r="A4586" s="8" t="str">
        <f>Table7[[#This Row],[Test No.]]&amp;Table7[[#This Row],[Section]]&amp;Table7[[#This Row],[Q. No.]]</f>
        <v>R14E10</v>
      </c>
      <c r="B4586" s="8"/>
      <c r="C4586" s="15" t="s">
        <v>97</v>
      </c>
      <c r="D4586" s="6">
        <v>10</v>
      </c>
      <c r="E4586" s="12" t="s">
        <v>31</v>
      </c>
      <c r="F4586" s="14">
        <v>1</v>
      </c>
      <c r="G4586" s="14" t="s">
        <v>59</v>
      </c>
      <c r="H4586" s="14">
        <v>1</v>
      </c>
      <c r="I4586" s="14" t="s">
        <v>37</v>
      </c>
      <c r="J4586" s="12" t="s">
        <v>389</v>
      </c>
      <c r="K4586" s="11" t="str">
        <f>VLOOKUP(Table7[[#This Row],[CID]],ALY,2,FALSE)</f>
        <v>Colons</v>
      </c>
    </row>
    <row r="4587" spans="1:11" x14ac:dyDescent="0.2">
      <c r="A4587" s="8" t="str">
        <f>Table7[[#This Row],[Test No.]]&amp;Table7[[#This Row],[Section]]&amp;Table7[[#This Row],[Q. No.]]</f>
        <v>R14E11</v>
      </c>
      <c r="B4587" s="8"/>
      <c r="C4587" s="15" t="s">
        <v>97</v>
      </c>
      <c r="D4587" s="6">
        <v>11</v>
      </c>
      <c r="E4587" s="12" t="s">
        <v>31</v>
      </c>
      <c r="F4587" s="14">
        <v>1</v>
      </c>
      <c r="G4587" s="14" t="s">
        <v>59</v>
      </c>
      <c r="H4587" s="10">
        <v>2</v>
      </c>
      <c r="I4587" s="13" t="s">
        <v>38</v>
      </c>
      <c r="J4587" s="12" t="s">
        <v>398</v>
      </c>
      <c r="K4587" s="11" t="str">
        <f>VLOOKUP(Table7[[#This Row],[CID]],ALY,2,FALSE)</f>
        <v>Idioms</v>
      </c>
    </row>
    <row r="4588" spans="1:11" x14ac:dyDescent="0.2">
      <c r="A4588" s="8" t="str">
        <f>Table7[[#This Row],[Test No.]]&amp;Table7[[#This Row],[Section]]&amp;Table7[[#This Row],[Q. No.]]</f>
        <v>R14E12</v>
      </c>
      <c r="B4588" s="8"/>
      <c r="C4588" s="15" t="s">
        <v>97</v>
      </c>
      <c r="D4588" s="6">
        <v>12</v>
      </c>
      <c r="E4588" s="12" t="s">
        <v>31</v>
      </c>
      <c r="F4588" s="14">
        <v>1</v>
      </c>
      <c r="G4588" s="14" t="s">
        <v>59</v>
      </c>
      <c r="H4588" s="10">
        <v>3</v>
      </c>
      <c r="I4588" s="13" t="s">
        <v>39</v>
      </c>
      <c r="J4588" s="12" t="s">
        <v>402</v>
      </c>
      <c r="K4588" s="11" t="str">
        <f>VLOOKUP(Table7[[#This Row],[CID]],ALY,2,FALSE)</f>
        <v>Faulty Modifier</v>
      </c>
    </row>
    <row r="4589" spans="1:11" x14ac:dyDescent="0.2">
      <c r="A4589" s="8" t="str">
        <f>Table7[[#This Row],[Test No.]]&amp;Table7[[#This Row],[Section]]&amp;Table7[[#This Row],[Q. No.]]</f>
        <v>R14E13</v>
      </c>
      <c r="B4589" s="8"/>
      <c r="C4589" s="15" t="s">
        <v>97</v>
      </c>
      <c r="D4589" s="6">
        <v>13</v>
      </c>
      <c r="E4589" s="12" t="s">
        <v>31</v>
      </c>
      <c r="F4589" s="14">
        <v>2</v>
      </c>
      <c r="G4589" s="13" t="s">
        <v>57</v>
      </c>
      <c r="H4589" s="10">
        <v>4</v>
      </c>
      <c r="I4589" s="13" t="s">
        <v>40</v>
      </c>
      <c r="J4589" s="12" t="s">
        <v>513</v>
      </c>
      <c r="K4589" s="11" t="str">
        <f>VLOOKUP(Table7[[#This Row],[CID]],ALY,2,FALSE)</f>
        <v>Writer's Goal</v>
      </c>
    </row>
    <row r="4590" spans="1:11" x14ac:dyDescent="0.2">
      <c r="A4590" s="8" t="str">
        <f>Table7[[#This Row],[Test No.]]&amp;Table7[[#This Row],[Section]]&amp;Table7[[#This Row],[Q. No.]]</f>
        <v>R14E14</v>
      </c>
      <c r="B4590" s="8"/>
      <c r="C4590" s="15" t="s">
        <v>97</v>
      </c>
      <c r="D4590" s="6">
        <v>14</v>
      </c>
      <c r="E4590" s="12" t="s">
        <v>31</v>
      </c>
      <c r="F4590" s="14">
        <v>1</v>
      </c>
      <c r="G4590" s="14" t="s">
        <v>59</v>
      </c>
      <c r="H4590" s="10">
        <v>2</v>
      </c>
      <c r="I4590" s="13" t="s">
        <v>38</v>
      </c>
      <c r="J4590" s="12" t="s">
        <v>397</v>
      </c>
      <c r="K4590" s="11" t="str">
        <f>VLOOKUP(Table7[[#This Row],[CID]],ALY,2,FALSE)</f>
        <v>Word Choice</v>
      </c>
    </row>
    <row r="4591" spans="1:11" x14ac:dyDescent="0.2">
      <c r="A4591" s="8" t="str">
        <f>Table7[[#This Row],[Test No.]]&amp;Table7[[#This Row],[Section]]&amp;Table7[[#This Row],[Q. No.]]</f>
        <v>R14E15</v>
      </c>
      <c r="B4591" s="8"/>
      <c r="C4591" s="15" t="s">
        <v>97</v>
      </c>
      <c r="D4591" s="6">
        <v>15</v>
      </c>
      <c r="E4591" s="12" t="s">
        <v>31</v>
      </c>
      <c r="F4591" s="14">
        <v>1</v>
      </c>
      <c r="G4591" s="14" t="s">
        <v>59</v>
      </c>
      <c r="H4591" s="10">
        <v>2</v>
      </c>
      <c r="I4591" s="13" t="s">
        <v>38</v>
      </c>
      <c r="J4591" s="12" t="s">
        <v>395</v>
      </c>
      <c r="K4591" s="11" t="str">
        <f>VLOOKUP(Table7[[#This Row],[CID]],ALY,2,FALSE)</f>
        <v>Verb Forms/Tense Agreement</v>
      </c>
    </row>
    <row r="4592" spans="1:11" x14ac:dyDescent="0.2">
      <c r="A4592" s="8" t="str">
        <f>Table7[[#This Row],[Test No.]]&amp;Table7[[#This Row],[Section]]&amp;Table7[[#This Row],[Q. No.]]</f>
        <v>R14E16</v>
      </c>
      <c r="B4592" s="8"/>
      <c r="C4592" s="15" t="s">
        <v>97</v>
      </c>
      <c r="D4592" s="6">
        <v>16</v>
      </c>
      <c r="E4592" s="12" t="s">
        <v>31</v>
      </c>
      <c r="F4592" s="14">
        <v>2</v>
      </c>
      <c r="G4592" s="13" t="s">
        <v>57</v>
      </c>
      <c r="H4592" s="10">
        <v>5</v>
      </c>
      <c r="I4592" s="13" t="s">
        <v>41</v>
      </c>
      <c r="J4592" s="12" t="s">
        <v>520</v>
      </c>
      <c r="K4592" s="11" t="str">
        <f>VLOOKUP(Table7[[#This Row],[CID]],ALY,2,FALSE)</f>
        <v>Reorganization</v>
      </c>
    </row>
    <row r="4593" spans="1:11" x14ac:dyDescent="0.2">
      <c r="A4593" s="8" t="str">
        <f>Table7[[#This Row],[Test No.]]&amp;Table7[[#This Row],[Section]]&amp;Table7[[#This Row],[Q. No.]]</f>
        <v>R14E17</v>
      </c>
      <c r="B4593" s="8"/>
      <c r="C4593" s="15" t="s">
        <v>97</v>
      </c>
      <c r="D4593" s="6">
        <v>17</v>
      </c>
      <c r="E4593" s="12" t="s">
        <v>31</v>
      </c>
      <c r="F4593" s="14">
        <v>2</v>
      </c>
      <c r="G4593" s="13" t="s">
        <v>57</v>
      </c>
      <c r="H4593" s="10">
        <v>6</v>
      </c>
      <c r="I4593" s="13" t="s">
        <v>42</v>
      </c>
      <c r="J4593" s="12" t="s">
        <v>523</v>
      </c>
      <c r="K4593" s="11" t="str">
        <f>VLOOKUP(Table7[[#This Row],[CID]],ALY,2,FALSE)</f>
        <v>Avoiding Ambiguity &amp; Redundancy</v>
      </c>
    </row>
    <row r="4594" spans="1:11" x14ac:dyDescent="0.2">
      <c r="A4594" s="8" t="str">
        <f>Table7[[#This Row],[Test No.]]&amp;Table7[[#This Row],[Section]]&amp;Table7[[#This Row],[Q. No.]]</f>
        <v>R14E18</v>
      </c>
      <c r="B4594" s="8"/>
      <c r="C4594" s="15" t="s">
        <v>97</v>
      </c>
      <c r="D4594" s="6">
        <v>18</v>
      </c>
      <c r="E4594" s="12" t="s">
        <v>31</v>
      </c>
      <c r="F4594" s="14">
        <v>2</v>
      </c>
      <c r="G4594" s="13" t="s">
        <v>57</v>
      </c>
      <c r="H4594" s="10">
        <v>5</v>
      </c>
      <c r="I4594" s="13" t="s">
        <v>41</v>
      </c>
      <c r="J4594" s="12" t="s">
        <v>518</v>
      </c>
      <c r="K4594" s="11" t="str">
        <f>VLOOKUP(Table7[[#This Row],[CID]],ALY,2,FALSE)</f>
        <v>Unity &amp; Coherence</v>
      </c>
    </row>
    <row r="4595" spans="1:11" x14ac:dyDescent="0.2">
      <c r="A4595" s="8" t="str">
        <f>Table7[[#This Row],[Test No.]]&amp;Table7[[#This Row],[Section]]&amp;Table7[[#This Row],[Q. No.]]</f>
        <v>R14E19</v>
      </c>
      <c r="B4595" s="8"/>
      <c r="C4595" s="15" t="s">
        <v>97</v>
      </c>
      <c r="D4595" s="6">
        <v>19</v>
      </c>
      <c r="E4595" s="12" t="s">
        <v>31</v>
      </c>
      <c r="F4595" s="14">
        <v>1</v>
      </c>
      <c r="G4595" s="14" t="s">
        <v>59</v>
      </c>
      <c r="H4595" s="10">
        <v>3</v>
      </c>
      <c r="I4595" s="13" t="s">
        <v>39</v>
      </c>
      <c r="J4595" s="12" t="s">
        <v>402</v>
      </c>
      <c r="K4595" s="11" t="str">
        <f>VLOOKUP(Table7[[#This Row],[CID]],ALY,2,FALSE)</f>
        <v>Faulty Modifier</v>
      </c>
    </row>
    <row r="4596" spans="1:11" x14ac:dyDescent="0.2">
      <c r="A4596" s="8" t="str">
        <f>Table7[[#This Row],[Test No.]]&amp;Table7[[#This Row],[Section]]&amp;Table7[[#This Row],[Q. No.]]</f>
        <v>R14E20</v>
      </c>
      <c r="B4596" s="8"/>
      <c r="C4596" s="15" t="s">
        <v>97</v>
      </c>
      <c r="D4596" s="6">
        <v>20</v>
      </c>
      <c r="E4596" s="12" t="s">
        <v>31</v>
      </c>
      <c r="F4596" s="14">
        <v>2</v>
      </c>
      <c r="G4596" s="13" t="s">
        <v>57</v>
      </c>
      <c r="H4596" s="10">
        <v>4</v>
      </c>
      <c r="I4596" s="13" t="s">
        <v>40</v>
      </c>
      <c r="J4596" s="12" t="s">
        <v>512</v>
      </c>
      <c r="K4596" s="11" t="str">
        <f>VLOOKUP(Table7[[#This Row],[CID]],ALY,2,FALSE)</f>
        <v>Additional Detail &amp; Evidence</v>
      </c>
    </row>
    <row r="4597" spans="1:11" x14ac:dyDescent="0.2">
      <c r="A4597" s="8" t="str">
        <f>Table7[[#This Row],[Test No.]]&amp;Table7[[#This Row],[Section]]&amp;Table7[[#This Row],[Q. No.]]</f>
        <v>R14E21</v>
      </c>
      <c r="B4597" s="8"/>
      <c r="C4597" s="15" t="s">
        <v>97</v>
      </c>
      <c r="D4597" s="6">
        <v>21</v>
      </c>
      <c r="E4597" s="12" t="s">
        <v>31</v>
      </c>
      <c r="F4597" s="14">
        <v>1</v>
      </c>
      <c r="G4597" s="14" t="s">
        <v>59</v>
      </c>
      <c r="H4597" s="10">
        <v>2</v>
      </c>
      <c r="I4597" s="13" t="s">
        <v>38</v>
      </c>
      <c r="J4597" s="12" t="s">
        <v>393</v>
      </c>
      <c r="K4597" s="11" t="str">
        <f>VLOOKUP(Table7[[#This Row],[CID]],ALY,2,FALSE)</f>
        <v>SVA</v>
      </c>
    </row>
    <row r="4598" spans="1:11" x14ac:dyDescent="0.2">
      <c r="A4598" s="8" t="str">
        <f>Table7[[#This Row],[Test No.]]&amp;Table7[[#This Row],[Section]]&amp;Table7[[#This Row],[Q. No.]]</f>
        <v>R14E22</v>
      </c>
      <c r="B4598" s="8"/>
      <c r="C4598" s="15" t="s">
        <v>97</v>
      </c>
      <c r="D4598" s="6">
        <v>22</v>
      </c>
      <c r="E4598" s="12" t="s">
        <v>31</v>
      </c>
      <c r="F4598" s="14">
        <v>1</v>
      </c>
      <c r="G4598" s="14" t="s">
        <v>59</v>
      </c>
      <c r="H4598" s="14">
        <v>1</v>
      </c>
      <c r="I4598" s="14" t="s">
        <v>37</v>
      </c>
      <c r="J4598" s="12" t="s">
        <v>387</v>
      </c>
      <c r="K4598" s="11" t="str">
        <f>VLOOKUP(Table7[[#This Row],[CID]],ALY,2,FALSE)</f>
        <v>Commas</v>
      </c>
    </row>
    <row r="4599" spans="1:11" x14ac:dyDescent="0.2">
      <c r="A4599" s="8" t="str">
        <f>Table7[[#This Row],[Test No.]]&amp;Table7[[#This Row],[Section]]&amp;Table7[[#This Row],[Q. No.]]</f>
        <v>R14E23</v>
      </c>
      <c r="B4599" s="8"/>
      <c r="C4599" s="15" t="s">
        <v>97</v>
      </c>
      <c r="D4599" s="6">
        <v>23</v>
      </c>
      <c r="E4599" s="12" t="s">
        <v>31</v>
      </c>
      <c r="F4599" s="14">
        <v>2</v>
      </c>
      <c r="G4599" s="13" t="s">
        <v>57</v>
      </c>
      <c r="H4599" s="10">
        <v>4</v>
      </c>
      <c r="I4599" s="13" t="s">
        <v>40</v>
      </c>
      <c r="J4599" s="12" t="s">
        <v>516</v>
      </c>
      <c r="K4599" s="11" t="str">
        <f>VLOOKUP(Table7[[#This Row],[CID]],ALY,2,FALSE)</f>
        <v>Transitions &amp; Topic Sentences</v>
      </c>
    </row>
    <row r="4600" spans="1:11" x14ac:dyDescent="0.2">
      <c r="A4600" s="8" t="str">
        <f>Table7[[#This Row],[Test No.]]&amp;Table7[[#This Row],[Section]]&amp;Table7[[#This Row],[Q. No.]]</f>
        <v>R14E24</v>
      </c>
      <c r="B4600" s="8"/>
      <c r="C4600" s="15" t="s">
        <v>97</v>
      </c>
      <c r="D4600" s="6">
        <v>24</v>
      </c>
      <c r="E4600" s="12" t="s">
        <v>31</v>
      </c>
      <c r="F4600" s="14">
        <v>2</v>
      </c>
      <c r="G4600" s="13" t="s">
        <v>57</v>
      </c>
      <c r="H4600" s="10">
        <v>4</v>
      </c>
      <c r="I4600" s="13" t="s">
        <v>40</v>
      </c>
      <c r="J4600" s="12" t="s">
        <v>516</v>
      </c>
      <c r="K4600" s="11" t="str">
        <f>VLOOKUP(Table7[[#This Row],[CID]],ALY,2,FALSE)</f>
        <v>Transitions &amp; Topic Sentences</v>
      </c>
    </row>
    <row r="4601" spans="1:11" x14ac:dyDescent="0.2">
      <c r="A4601" s="8" t="str">
        <f>Table7[[#This Row],[Test No.]]&amp;Table7[[#This Row],[Section]]&amp;Table7[[#This Row],[Q. No.]]</f>
        <v>R14E25</v>
      </c>
      <c r="B4601" s="8"/>
      <c r="C4601" s="15" t="s">
        <v>97</v>
      </c>
      <c r="D4601" s="6">
        <v>25</v>
      </c>
      <c r="E4601" s="12" t="s">
        <v>31</v>
      </c>
      <c r="F4601" s="14">
        <v>2</v>
      </c>
      <c r="G4601" s="13" t="s">
        <v>57</v>
      </c>
      <c r="H4601" s="10">
        <v>6</v>
      </c>
      <c r="I4601" s="13" t="s">
        <v>42</v>
      </c>
      <c r="J4601" s="12" t="s">
        <v>522</v>
      </c>
      <c r="K4601" s="11" t="str">
        <f>VLOOKUP(Table7[[#This Row],[CID]],ALY,2,FALSE)</f>
        <v>Effectiveness</v>
      </c>
    </row>
    <row r="4602" spans="1:11" x14ac:dyDescent="0.2">
      <c r="A4602" s="8" t="str">
        <f>Table7[[#This Row],[Test No.]]&amp;Table7[[#This Row],[Section]]&amp;Table7[[#This Row],[Q. No.]]</f>
        <v>R14E26</v>
      </c>
      <c r="B4602" s="8"/>
      <c r="C4602" s="15" t="s">
        <v>97</v>
      </c>
      <c r="D4602" s="6">
        <v>26</v>
      </c>
      <c r="E4602" s="12" t="s">
        <v>31</v>
      </c>
      <c r="F4602" s="14">
        <v>1</v>
      </c>
      <c r="G4602" s="14" t="s">
        <v>59</v>
      </c>
      <c r="H4602" s="10">
        <v>2</v>
      </c>
      <c r="I4602" s="13" t="s">
        <v>38</v>
      </c>
      <c r="J4602" s="12" t="s">
        <v>398</v>
      </c>
      <c r="K4602" s="11" t="str">
        <f>VLOOKUP(Table7[[#This Row],[CID]],ALY,2,FALSE)</f>
        <v>Idioms</v>
      </c>
    </row>
    <row r="4603" spans="1:11" x14ac:dyDescent="0.2">
      <c r="A4603" s="8" t="str">
        <f>Table7[[#This Row],[Test No.]]&amp;Table7[[#This Row],[Section]]&amp;Table7[[#This Row],[Q. No.]]</f>
        <v>R14E27</v>
      </c>
      <c r="B4603" s="8"/>
      <c r="C4603" s="15" t="s">
        <v>97</v>
      </c>
      <c r="D4603" s="6">
        <v>27</v>
      </c>
      <c r="E4603" s="12" t="s">
        <v>31</v>
      </c>
      <c r="F4603" s="14">
        <v>1</v>
      </c>
      <c r="G4603" s="14" t="s">
        <v>59</v>
      </c>
      <c r="H4603" s="10">
        <v>3</v>
      </c>
      <c r="I4603" s="13" t="s">
        <v>39</v>
      </c>
      <c r="J4603" s="12" t="s">
        <v>401</v>
      </c>
      <c r="K4603" s="11" t="str">
        <f>VLOOKUP(Table7[[#This Row],[CID]],ALY,2,FALSE)</f>
        <v>Parallel Construction</v>
      </c>
    </row>
    <row r="4604" spans="1:11" x14ac:dyDescent="0.2">
      <c r="A4604" s="8" t="str">
        <f>Table7[[#This Row],[Test No.]]&amp;Table7[[#This Row],[Section]]&amp;Table7[[#This Row],[Q. No.]]</f>
        <v>R14E28</v>
      </c>
      <c r="B4604" s="8"/>
      <c r="C4604" s="15" t="s">
        <v>97</v>
      </c>
      <c r="D4604" s="6">
        <v>28</v>
      </c>
      <c r="E4604" s="12" t="s">
        <v>31</v>
      </c>
      <c r="F4604" s="14">
        <v>2</v>
      </c>
      <c r="G4604" s="13" t="s">
        <v>57</v>
      </c>
      <c r="H4604" s="10">
        <v>4</v>
      </c>
      <c r="I4604" s="13" t="s">
        <v>40</v>
      </c>
      <c r="J4604" s="12" t="s">
        <v>512</v>
      </c>
      <c r="K4604" s="11" t="str">
        <f>VLOOKUP(Table7[[#This Row],[CID]],ALY,2,FALSE)</f>
        <v>Additional Detail &amp; Evidence</v>
      </c>
    </row>
    <row r="4605" spans="1:11" x14ac:dyDescent="0.2">
      <c r="A4605" s="8" t="str">
        <f>Table7[[#This Row],[Test No.]]&amp;Table7[[#This Row],[Section]]&amp;Table7[[#This Row],[Q. No.]]</f>
        <v>R14E29</v>
      </c>
      <c r="B4605" s="8"/>
      <c r="C4605" s="15" t="s">
        <v>97</v>
      </c>
      <c r="D4605" s="6">
        <v>29</v>
      </c>
      <c r="E4605" s="12" t="s">
        <v>31</v>
      </c>
      <c r="F4605" s="14">
        <v>1</v>
      </c>
      <c r="G4605" s="14" t="s">
        <v>59</v>
      </c>
      <c r="H4605" s="10">
        <v>3</v>
      </c>
      <c r="I4605" s="13" t="s">
        <v>39</v>
      </c>
      <c r="J4605" s="12" t="s">
        <v>399</v>
      </c>
      <c r="K4605" s="11" t="str">
        <f>VLOOKUP(Table7[[#This Row],[CID]],ALY,2,FALSE)</f>
        <v>Sentence Fragment</v>
      </c>
    </row>
    <row r="4606" spans="1:11" x14ac:dyDescent="0.2">
      <c r="A4606" s="8" t="str">
        <f>Table7[[#This Row],[Test No.]]&amp;Table7[[#This Row],[Section]]&amp;Table7[[#This Row],[Q. No.]]</f>
        <v>R14E30</v>
      </c>
      <c r="B4606" s="8"/>
      <c r="C4606" s="15" t="s">
        <v>97</v>
      </c>
      <c r="D4606" s="6">
        <v>30</v>
      </c>
      <c r="E4606" s="12" t="s">
        <v>31</v>
      </c>
      <c r="F4606" s="14">
        <v>2</v>
      </c>
      <c r="G4606" s="13" t="s">
        <v>57</v>
      </c>
      <c r="H4606" s="10">
        <v>5</v>
      </c>
      <c r="I4606" s="13" t="s">
        <v>41</v>
      </c>
      <c r="J4606" s="12" t="s">
        <v>518</v>
      </c>
      <c r="K4606" s="11" t="str">
        <f>VLOOKUP(Table7[[#This Row],[CID]],ALY,2,FALSE)</f>
        <v>Unity &amp; Coherence</v>
      </c>
    </row>
    <row r="4607" spans="1:11" x14ac:dyDescent="0.2">
      <c r="A4607" s="8" t="str">
        <f>Table7[[#This Row],[Test No.]]&amp;Table7[[#This Row],[Section]]&amp;Table7[[#This Row],[Q. No.]]</f>
        <v>R14E31</v>
      </c>
      <c r="B4607" s="8"/>
      <c r="C4607" s="15" t="s">
        <v>97</v>
      </c>
      <c r="D4607" s="6">
        <v>31</v>
      </c>
      <c r="E4607" s="12" t="s">
        <v>31</v>
      </c>
      <c r="F4607" s="14">
        <v>1</v>
      </c>
      <c r="G4607" s="14" t="s">
        <v>59</v>
      </c>
      <c r="H4607" s="14">
        <v>1</v>
      </c>
      <c r="I4607" s="14" t="s">
        <v>37</v>
      </c>
      <c r="J4607" s="12" t="s">
        <v>389</v>
      </c>
      <c r="K4607" s="11" t="str">
        <f>VLOOKUP(Table7[[#This Row],[CID]],ALY,2,FALSE)</f>
        <v>Colons</v>
      </c>
    </row>
    <row r="4608" spans="1:11" x14ac:dyDescent="0.2">
      <c r="A4608" s="8" t="str">
        <f>Table7[[#This Row],[Test No.]]&amp;Table7[[#This Row],[Section]]&amp;Table7[[#This Row],[Q. No.]]</f>
        <v>R14E32</v>
      </c>
      <c r="B4608" s="8"/>
      <c r="C4608" s="15" t="s">
        <v>97</v>
      </c>
      <c r="D4608" s="6">
        <v>32</v>
      </c>
      <c r="E4608" s="12" t="s">
        <v>31</v>
      </c>
      <c r="F4608" s="14">
        <v>1</v>
      </c>
      <c r="G4608" s="14" t="s">
        <v>59</v>
      </c>
      <c r="H4608" s="10">
        <v>3</v>
      </c>
      <c r="I4608" s="13" t="s">
        <v>39</v>
      </c>
      <c r="J4608" s="12" t="s">
        <v>400</v>
      </c>
      <c r="K4608" s="11" t="str">
        <f>VLOOKUP(Table7[[#This Row],[CID]],ALY,2,FALSE)</f>
        <v>Run-On Sentence</v>
      </c>
    </row>
    <row r="4609" spans="1:11" x14ac:dyDescent="0.2">
      <c r="A4609" s="8" t="str">
        <f>Table7[[#This Row],[Test No.]]&amp;Table7[[#This Row],[Section]]&amp;Table7[[#This Row],[Q. No.]]</f>
        <v>R14E33</v>
      </c>
      <c r="B4609" s="8"/>
      <c r="C4609" s="15" t="s">
        <v>97</v>
      </c>
      <c r="D4609" s="6">
        <v>33</v>
      </c>
      <c r="E4609" s="12" t="s">
        <v>31</v>
      </c>
      <c r="F4609" s="14">
        <v>2</v>
      </c>
      <c r="G4609" s="13" t="s">
        <v>57</v>
      </c>
      <c r="H4609" s="10">
        <v>6</v>
      </c>
      <c r="I4609" s="13" t="s">
        <v>42</v>
      </c>
      <c r="J4609" s="12" t="s">
        <v>523</v>
      </c>
      <c r="K4609" s="11" t="str">
        <f>VLOOKUP(Table7[[#This Row],[CID]],ALY,2,FALSE)</f>
        <v>Avoiding Ambiguity &amp; Redundancy</v>
      </c>
    </row>
    <row r="4610" spans="1:11" x14ac:dyDescent="0.2">
      <c r="A4610" s="8" t="str">
        <f>Table7[[#This Row],[Test No.]]&amp;Table7[[#This Row],[Section]]&amp;Table7[[#This Row],[Q. No.]]</f>
        <v>R14E34</v>
      </c>
      <c r="B4610" s="8"/>
      <c r="C4610" s="15" t="s">
        <v>97</v>
      </c>
      <c r="D4610" s="6">
        <v>34</v>
      </c>
      <c r="E4610" s="12" t="s">
        <v>31</v>
      </c>
      <c r="F4610" s="14">
        <v>1</v>
      </c>
      <c r="G4610" s="14" t="s">
        <v>59</v>
      </c>
      <c r="H4610" s="10">
        <v>3</v>
      </c>
      <c r="I4610" s="13" t="s">
        <v>39</v>
      </c>
      <c r="J4610" s="12" t="s">
        <v>399</v>
      </c>
      <c r="K4610" s="11" t="str">
        <f>VLOOKUP(Table7[[#This Row],[CID]],ALY,2,FALSE)</f>
        <v>Sentence Fragment</v>
      </c>
    </row>
    <row r="4611" spans="1:11" x14ac:dyDescent="0.2">
      <c r="A4611" s="8" t="str">
        <f>Table7[[#This Row],[Test No.]]&amp;Table7[[#This Row],[Section]]&amp;Table7[[#This Row],[Q. No.]]</f>
        <v>R14E35</v>
      </c>
      <c r="B4611" s="8"/>
      <c r="C4611" s="15" t="s">
        <v>97</v>
      </c>
      <c r="D4611" s="6">
        <v>35</v>
      </c>
      <c r="E4611" s="12" t="s">
        <v>31</v>
      </c>
      <c r="F4611" s="14">
        <v>1</v>
      </c>
      <c r="G4611" s="14" t="s">
        <v>59</v>
      </c>
      <c r="H4611" s="10">
        <v>2</v>
      </c>
      <c r="I4611" s="13" t="s">
        <v>38</v>
      </c>
      <c r="J4611" s="12" t="s">
        <v>395</v>
      </c>
      <c r="K4611" s="11" t="str">
        <f>VLOOKUP(Table7[[#This Row],[CID]],ALY,2,FALSE)</f>
        <v>Verb Forms/Tense Agreement</v>
      </c>
    </row>
    <row r="4612" spans="1:11" x14ac:dyDescent="0.2">
      <c r="A4612" s="8" t="str">
        <f>Table7[[#This Row],[Test No.]]&amp;Table7[[#This Row],[Section]]&amp;Table7[[#This Row],[Q. No.]]</f>
        <v>R14E36</v>
      </c>
      <c r="B4612" s="8"/>
      <c r="C4612" s="15" t="s">
        <v>97</v>
      </c>
      <c r="D4612" s="6">
        <v>36</v>
      </c>
      <c r="E4612" s="12" t="s">
        <v>31</v>
      </c>
      <c r="F4612" s="14">
        <v>2</v>
      </c>
      <c r="G4612" s="13" t="s">
        <v>57</v>
      </c>
      <c r="H4612" s="10">
        <v>5</v>
      </c>
      <c r="I4612" s="13" t="s">
        <v>41</v>
      </c>
      <c r="J4612" s="12" t="s">
        <v>520</v>
      </c>
      <c r="K4612" s="11" t="str">
        <f>VLOOKUP(Table7[[#This Row],[CID]],ALY,2,FALSE)</f>
        <v>Reorganization</v>
      </c>
    </row>
    <row r="4613" spans="1:11" x14ac:dyDescent="0.2">
      <c r="A4613" s="8" t="str">
        <f>Table7[[#This Row],[Test No.]]&amp;Table7[[#This Row],[Section]]&amp;Table7[[#This Row],[Q. No.]]</f>
        <v>R14E37</v>
      </c>
      <c r="B4613" s="8"/>
      <c r="C4613" s="15" t="s">
        <v>97</v>
      </c>
      <c r="D4613" s="6">
        <v>37</v>
      </c>
      <c r="E4613" s="12" t="s">
        <v>31</v>
      </c>
      <c r="F4613" s="14">
        <v>2</v>
      </c>
      <c r="G4613" s="13" t="s">
        <v>57</v>
      </c>
      <c r="H4613" s="10">
        <v>4</v>
      </c>
      <c r="I4613" s="13" t="s">
        <v>40</v>
      </c>
      <c r="J4613" s="12" t="s">
        <v>516</v>
      </c>
      <c r="K4613" s="11" t="str">
        <f>VLOOKUP(Table7[[#This Row],[CID]],ALY,2,FALSE)</f>
        <v>Transitions &amp; Topic Sentences</v>
      </c>
    </row>
    <row r="4614" spans="1:11" x14ac:dyDescent="0.2">
      <c r="A4614" s="8" t="str">
        <f>Table7[[#This Row],[Test No.]]&amp;Table7[[#This Row],[Section]]&amp;Table7[[#This Row],[Q. No.]]</f>
        <v>R14E38</v>
      </c>
      <c r="B4614" s="8"/>
      <c r="C4614" s="15" t="s">
        <v>97</v>
      </c>
      <c r="D4614" s="6">
        <v>38</v>
      </c>
      <c r="E4614" s="12" t="s">
        <v>31</v>
      </c>
      <c r="F4614" s="14">
        <v>1</v>
      </c>
      <c r="G4614" s="14" t="s">
        <v>59</v>
      </c>
      <c r="H4614" s="10">
        <v>2</v>
      </c>
      <c r="I4614" s="13" t="s">
        <v>38</v>
      </c>
      <c r="J4614" s="12" t="s">
        <v>397</v>
      </c>
      <c r="K4614" s="11" t="str">
        <f>VLOOKUP(Table7[[#This Row],[CID]],ALY,2,FALSE)</f>
        <v>Word Choice</v>
      </c>
    </row>
    <row r="4615" spans="1:11" x14ac:dyDescent="0.2">
      <c r="A4615" s="8" t="str">
        <f>Table7[[#This Row],[Test No.]]&amp;Table7[[#This Row],[Section]]&amp;Table7[[#This Row],[Q. No.]]</f>
        <v>R14E39</v>
      </c>
      <c r="B4615" s="8"/>
      <c r="C4615" s="15" t="s">
        <v>97</v>
      </c>
      <c r="D4615" s="6">
        <v>39</v>
      </c>
      <c r="E4615" s="12" t="s">
        <v>31</v>
      </c>
      <c r="F4615" s="14">
        <v>2</v>
      </c>
      <c r="G4615" s="13" t="s">
        <v>57</v>
      </c>
      <c r="H4615" s="10">
        <v>4</v>
      </c>
      <c r="I4615" s="13" t="s">
        <v>40</v>
      </c>
      <c r="J4615" s="12" t="s">
        <v>516</v>
      </c>
      <c r="K4615" s="11" t="str">
        <f>VLOOKUP(Table7[[#This Row],[CID]],ALY,2,FALSE)</f>
        <v>Transitions &amp; Topic Sentences</v>
      </c>
    </row>
    <row r="4616" spans="1:11" x14ac:dyDescent="0.2">
      <c r="A4616" s="8" t="str">
        <f>Table7[[#This Row],[Test No.]]&amp;Table7[[#This Row],[Section]]&amp;Table7[[#This Row],[Q. No.]]</f>
        <v>R14E40</v>
      </c>
      <c r="B4616" s="8"/>
      <c r="C4616" s="15" t="s">
        <v>97</v>
      </c>
      <c r="D4616" s="6">
        <v>40</v>
      </c>
      <c r="E4616" s="12" t="s">
        <v>31</v>
      </c>
      <c r="F4616" s="14">
        <v>1</v>
      </c>
      <c r="G4616" s="14" t="s">
        <v>59</v>
      </c>
      <c r="H4616" s="10">
        <v>2</v>
      </c>
      <c r="I4616" s="13" t="s">
        <v>38</v>
      </c>
      <c r="J4616" s="12" t="s">
        <v>395</v>
      </c>
      <c r="K4616" s="11" t="str">
        <f>VLOOKUP(Table7[[#This Row],[CID]],ALY,2,FALSE)</f>
        <v>Verb Forms/Tense Agreement</v>
      </c>
    </row>
    <row r="4617" spans="1:11" x14ac:dyDescent="0.2">
      <c r="A4617" s="8" t="str">
        <f>Table7[[#This Row],[Test No.]]&amp;Table7[[#This Row],[Section]]&amp;Table7[[#This Row],[Q. No.]]</f>
        <v>R14E41</v>
      </c>
      <c r="B4617" s="8"/>
      <c r="C4617" s="15" t="s">
        <v>97</v>
      </c>
      <c r="D4617" s="6">
        <v>41</v>
      </c>
      <c r="E4617" s="12" t="s">
        <v>31</v>
      </c>
      <c r="F4617" s="14">
        <v>1</v>
      </c>
      <c r="G4617" s="14" t="s">
        <v>59</v>
      </c>
      <c r="H4617" s="14">
        <v>1</v>
      </c>
      <c r="I4617" s="14" t="s">
        <v>37</v>
      </c>
      <c r="J4617" s="12" t="s">
        <v>390</v>
      </c>
      <c r="K4617" s="11" t="str">
        <f>VLOOKUP(Table7[[#This Row],[CID]],ALY,2,FALSE)</f>
        <v>Semicolons</v>
      </c>
    </row>
    <row r="4618" spans="1:11" x14ac:dyDescent="0.2">
      <c r="A4618" s="8" t="str">
        <f>Table7[[#This Row],[Test No.]]&amp;Table7[[#This Row],[Section]]&amp;Table7[[#This Row],[Q. No.]]</f>
        <v>R14E42</v>
      </c>
      <c r="B4618" s="8"/>
      <c r="C4618" s="15" t="s">
        <v>97</v>
      </c>
      <c r="D4618" s="6">
        <v>42</v>
      </c>
      <c r="E4618" s="12" t="s">
        <v>31</v>
      </c>
      <c r="F4618" s="14">
        <v>2</v>
      </c>
      <c r="G4618" s="13" t="s">
        <v>57</v>
      </c>
      <c r="H4618" s="10">
        <v>4</v>
      </c>
      <c r="I4618" s="13" t="s">
        <v>40</v>
      </c>
      <c r="J4618" s="12" t="s">
        <v>516</v>
      </c>
      <c r="K4618" s="11" t="str">
        <f>VLOOKUP(Table7[[#This Row],[CID]],ALY,2,FALSE)</f>
        <v>Transitions &amp; Topic Sentences</v>
      </c>
    </row>
    <row r="4619" spans="1:11" x14ac:dyDescent="0.2">
      <c r="A4619" s="8" t="str">
        <f>Table7[[#This Row],[Test No.]]&amp;Table7[[#This Row],[Section]]&amp;Table7[[#This Row],[Q. No.]]</f>
        <v>R14E43</v>
      </c>
      <c r="B4619" s="8"/>
      <c r="C4619" s="15" t="s">
        <v>97</v>
      </c>
      <c r="D4619" s="6">
        <v>43</v>
      </c>
      <c r="E4619" s="12" t="s">
        <v>31</v>
      </c>
      <c r="F4619" s="14">
        <v>1</v>
      </c>
      <c r="G4619" s="14" t="s">
        <v>59</v>
      </c>
      <c r="H4619" s="10">
        <v>3</v>
      </c>
      <c r="I4619" s="13" t="s">
        <v>39</v>
      </c>
      <c r="J4619" s="12" t="s">
        <v>399</v>
      </c>
      <c r="K4619" s="11" t="str">
        <f>VLOOKUP(Table7[[#This Row],[CID]],ALY,2,FALSE)</f>
        <v>Sentence Fragment</v>
      </c>
    </row>
    <row r="4620" spans="1:11" x14ac:dyDescent="0.2">
      <c r="A4620" s="8" t="str">
        <f>Table7[[#This Row],[Test No.]]&amp;Table7[[#This Row],[Section]]&amp;Table7[[#This Row],[Q. No.]]</f>
        <v>R14E44</v>
      </c>
      <c r="B4620" s="8"/>
      <c r="C4620" s="15" t="s">
        <v>97</v>
      </c>
      <c r="D4620" s="6">
        <v>44</v>
      </c>
      <c r="E4620" s="12" t="s">
        <v>31</v>
      </c>
      <c r="F4620" s="14">
        <v>2</v>
      </c>
      <c r="G4620" s="13" t="s">
        <v>57</v>
      </c>
      <c r="H4620" s="10">
        <v>4</v>
      </c>
      <c r="I4620" s="13" t="s">
        <v>40</v>
      </c>
      <c r="J4620" s="12" t="s">
        <v>516</v>
      </c>
      <c r="K4620" s="11" t="str">
        <f>VLOOKUP(Table7[[#This Row],[CID]],ALY,2,FALSE)</f>
        <v>Transitions &amp; Topic Sentences</v>
      </c>
    </row>
    <row r="4621" spans="1:11" x14ac:dyDescent="0.2">
      <c r="A4621" s="8" t="str">
        <f>Table7[[#This Row],[Test No.]]&amp;Table7[[#This Row],[Section]]&amp;Table7[[#This Row],[Q. No.]]</f>
        <v>R14E45</v>
      </c>
      <c r="B4621" s="8"/>
      <c r="C4621" s="15" t="s">
        <v>97</v>
      </c>
      <c r="D4621" s="6">
        <v>45</v>
      </c>
      <c r="E4621" s="12" t="s">
        <v>31</v>
      </c>
      <c r="F4621" s="14">
        <v>2</v>
      </c>
      <c r="G4621" s="13" t="s">
        <v>57</v>
      </c>
      <c r="H4621" s="10">
        <v>5</v>
      </c>
      <c r="I4621" s="13" t="s">
        <v>41</v>
      </c>
      <c r="J4621" s="12" t="s">
        <v>520</v>
      </c>
      <c r="K4621" s="11" t="str">
        <f>VLOOKUP(Table7[[#This Row],[CID]],ALY,2,FALSE)</f>
        <v>Reorganization</v>
      </c>
    </row>
    <row r="4622" spans="1:11" x14ac:dyDescent="0.2">
      <c r="A4622" s="8" t="str">
        <f>Table7[[#This Row],[Test No.]]&amp;Table7[[#This Row],[Section]]&amp;Table7[[#This Row],[Q. No.]]</f>
        <v>R14E46</v>
      </c>
      <c r="B4622" s="8"/>
      <c r="C4622" s="15" t="s">
        <v>97</v>
      </c>
      <c r="D4622" s="6">
        <v>46</v>
      </c>
      <c r="E4622" s="12" t="s">
        <v>31</v>
      </c>
      <c r="F4622" s="14">
        <v>1</v>
      </c>
      <c r="G4622" s="14" t="s">
        <v>59</v>
      </c>
      <c r="H4622" s="14">
        <v>1</v>
      </c>
      <c r="I4622" s="14" t="s">
        <v>37</v>
      </c>
      <c r="J4622" s="12" t="s">
        <v>387</v>
      </c>
      <c r="K4622" s="11" t="str">
        <f>VLOOKUP(Table7[[#This Row],[CID]],ALY,2,FALSE)</f>
        <v>Commas</v>
      </c>
    </row>
    <row r="4623" spans="1:11" x14ac:dyDescent="0.2">
      <c r="A4623" s="8" t="str">
        <f>Table7[[#This Row],[Test No.]]&amp;Table7[[#This Row],[Section]]&amp;Table7[[#This Row],[Q. No.]]</f>
        <v>R14E47</v>
      </c>
      <c r="B4623" s="8"/>
      <c r="C4623" s="15" t="s">
        <v>97</v>
      </c>
      <c r="D4623" s="6">
        <v>47</v>
      </c>
      <c r="E4623" s="12" t="s">
        <v>31</v>
      </c>
      <c r="F4623" s="14">
        <v>2</v>
      </c>
      <c r="G4623" s="13" t="s">
        <v>57</v>
      </c>
      <c r="H4623" s="10">
        <v>5</v>
      </c>
      <c r="I4623" s="13" t="s">
        <v>41</v>
      </c>
      <c r="J4623" s="12" t="s">
        <v>520</v>
      </c>
      <c r="K4623" s="11" t="str">
        <f>VLOOKUP(Table7[[#This Row],[CID]],ALY,2,FALSE)</f>
        <v>Reorganization</v>
      </c>
    </row>
    <row r="4624" spans="1:11" x14ac:dyDescent="0.2">
      <c r="A4624" s="8" t="str">
        <f>Table7[[#This Row],[Test No.]]&amp;Table7[[#This Row],[Section]]&amp;Table7[[#This Row],[Q. No.]]</f>
        <v>R14E48</v>
      </c>
      <c r="B4624" s="8"/>
      <c r="C4624" s="15" t="s">
        <v>97</v>
      </c>
      <c r="D4624" s="6">
        <v>48</v>
      </c>
      <c r="E4624" s="12" t="s">
        <v>31</v>
      </c>
      <c r="F4624" s="14">
        <v>2</v>
      </c>
      <c r="G4624" s="13" t="s">
        <v>57</v>
      </c>
      <c r="H4624" s="10">
        <v>4</v>
      </c>
      <c r="I4624" s="13" t="s">
        <v>40</v>
      </c>
      <c r="J4624" s="12" t="s">
        <v>512</v>
      </c>
      <c r="K4624" s="11" t="str">
        <f>VLOOKUP(Table7[[#This Row],[CID]],ALY,2,FALSE)</f>
        <v>Additional Detail &amp; Evidence</v>
      </c>
    </row>
    <row r="4625" spans="1:11" x14ac:dyDescent="0.2">
      <c r="A4625" s="8" t="str">
        <f>Table7[[#This Row],[Test No.]]&amp;Table7[[#This Row],[Section]]&amp;Table7[[#This Row],[Q. No.]]</f>
        <v>R14E49</v>
      </c>
      <c r="B4625" s="8"/>
      <c r="C4625" s="15" t="s">
        <v>97</v>
      </c>
      <c r="D4625" s="6">
        <v>49</v>
      </c>
      <c r="E4625" s="12" t="s">
        <v>31</v>
      </c>
      <c r="F4625" s="14">
        <v>1</v>
      </c>
      <c r="G4625" s="14" t="s">
        <v>59</v>
      </c>
      <c r="H4625" s="14">
        <v>1</v>
      </c>
      <c r="I4625" s="14" t="s">
        <v>37</v>
      </c>
      <c r="J4625" s="12" t="s">
        <v>387</v>
      </c>
      <c r="K4625" s="11" t="str">
        <f>VLOOKUP(Table7[[#This Row],[CID]],ALY,2,FALSE)</f>
        <v>Commas</v>
      </c>
    </row>
    <row r="4626" spans="1:11" x14ac:dyDescent="0.2">
      <c r="A4626" s="8" t="str">
        <f>Table7[[#This Row],[Test No.]]&amp;Table7[[#This Row],[Section]]&amp;Table7[[#This Row],[Q. No.]]</f>
        <v>R14E50</v>
      </c>
      <c r="B4626" s="8"/>
      <c r="C4626" s="15" t="s">
        <v>97</v>
      </c>
      <c r="D4626" s="6">
        <v>50</v>
      </c>
      <c r="E4626" s="12" t="s">
        <v>31</v>
      </c>
      <c r="F4626" s="14">
        <v>2</v>
      </c>
      <c r="G4626" s="13" t="s">
        <v>57</v>
      </c>
      <c r="H4626" s="10">
        <v>6</v>
      </c>
      <c r="I4626" s="13" t="s">
        <v>42</v>
      </c>
      <c r="J4626" s="12" t="s">
        <v>521</v>
      </c>
      <c r="K4626" s="11" t="str">
        <f>VLOOKUP(Table7[[#This Row],[CID]],ALY,2,FALSE)</f>
        <v>Word Choice</v>
      </c>
    </row>
    <row r="4627" spans="1:11" x14ac:dyDescent="0.2">
      <c r="A4627" s="8" t="str">
        <f>Table7[[#This Row],[Test No.]]&amp;Table7[[#This Row],[Section]]&amp;Table7[[#This Row],[Q. No.]]</f>
        <v>R14E51</v>
      </c>
      <c r="B4627" s="8"/>
      <c r="C4627" s="15" t="s">
        <v>97</v>
      </c>
      <c r="D4627" s="6">
        <v>51</v>
      </c>
      <c r="E4627" s="12" t="s">
        <v>31</v>
      </c>
      <c r="F4627" s="14">
        <v>1</v>
      </c>
      <c r="G4627" s="14" t="s">
        <v>59</v>
      </c>
      <c r="H4627" s="14">
        <v>1</v>
      </c>
      <c r="I4627" s="14" t="s">
        <v>37</v>
      </c>
      <c r="J4627" s="12" t="s">
        <v>387</v>
      </c>
      <c r="K4627" s="11" t="str">
        <f>VLOOKUP(Table7[[#This Row],[CID]],ALY,2,FALSE)</f>
        <v>Commas</v>
      </c>
    </row>
    <row r="4628" spans="1:11" x14ac:dyDescent="0.2">
      <c r="A4628" s="8" t="str">
        <f>Table7[[#This Row],[Test No.]]&amp;Table7[[#This Row],[Section]]&amp;Table7[[#This Row],[Q. No.]]</f>
        <v>R14E52</v>
      </c>
      <c r="B4628" s="8"/>
      <c r="C4628" s="15" t="s">
        <v>97</v>
      </c>
      <c r="D4628" s="6">
        <v>52</v>
      </c>
      <c r="E4628" s="12" t="s">
        <v>31</v>
      </c>
      <c r="F4628" s="14">
        <v>1</v>
      </c>
      <c r="G4628" s="14" t="s">
        <v>59</v>
      </c>
      <c r="H4628" s="10">
        <v>2</v>
      </c>
      <c r="I4628" s="13" t="s">
        <v>38</v>
      </c>
      <c r="J4628" s="12" t="s">
        <v>398</v>
      </c>
      <c r="K4628" s="11" t="str">
        <f>VLOOKUP(Table7[[#This Row],[CID]],ALY,2,FALSE)</f>
        <v>Idioms</v>
      </c>
    </row>
    <row r="4629" spans="1:11" x14ac:dyDescent="0.2">
      <c r="A4629" s="8" t="str">
        <f>Table7[[#This Row],[Test No.]]&amp;Table7[[#This Row],[Section]]&amp;Table7[[#This Row],[Q. No.]]</f>
        <v>R14E53</v>
      </c>
      <c r="B4629" s="8"/>
      <c r="C4629" s="15" t="s">
        <v>97</v>
      </c>
      <c r="D4629" s="6">
        <v>53</v>
      </c>
      <c r="E4629" s="12" t="s">
        <v>31</v>
      </c>
      <c r="F4629" s="14">
        <v>1</v>
      </c>
      <c r="G4629" s="14" t="s">
        <v>59</v>
      </c>
      <c r="H4629" s="10">
        <v>3</v>
      </c>
      <c r="I4629" s="13" t="s">
        <v>39</v>
      </c>
      <c r="J4629" s="12" t="s">
        <v>399</v>
      </c>
      <c r="K4629" s="11" t="str">
        <f>VLOOKUP(Table7[[#This Row],[CID]],ALY,2,FALSE)</f>
        <v>Sentence Fragment</v>
      </c>
    </row>
    <row r="4630" spans="1:11" x14ac:dyDescent="0.2">
      <c r="A4630" s="8" t="str">
        <f>Table7[[#This Row],[Test No.]]&amp;Table7[[#This Row],[Section]]&amp;Table7[[#This Row],[Q. No.]]</f>
        <v>R14E54</v>
      </c>
      <c r="B4630" s="8"/>
      <c r="C4630" s="15" t="s">
        <v>97</v>
      </c>
      <c r="D4630" s="6">
        <v>54</v>
      </c>
      <c r="E4630" s="12" t="s">
        <v>31</v>
      </c>
      <c r="F4630" s="14">
        <v>2</v>
      </c>
      <c r="G4630" s="13" t="s">
        <v>57</v>
      </c>
      <c r="H4630" s="10">
        <v>6</v>
      </c>
      <c r="I4630" s="13" t="s">
        <v>42</v>
      </c>
      <c r="J4630" s="12" t="s">
        <v>522</v>
      </c>
      <c r="K4630" s="11" t="str">
        <f>VLOOKUP(Table7[[#This Row],[CID]],ALY,2,FALSE)</f>
        <v>Effectiveness</v>
      </c>
    </row>
    <row r="4631" spans="1:11" x14ac:dyDescent="0.2">
      <c r="A4631" s="8" t="str">
        <f>Table7[[#This Row],[Test No.]]&amp;Table7[[#This Row],[Section]]&amp;Table7[[#This Row],[Q. No.]]</f>
        <v>R14E55</v>
      </c>
      <c r="B4631" s="8"/>
      <c r="C4631" s="15" t="s">
        <v>97</v>
      </c>
      <c r="D4631" s="6">
        <v>55</v>
      </c>
      <c r="E4631" s="12" t="s">
        <v>31</v>
      </c>
      <c r="F4631" s="14">
        <v>1</v>
      </c>
      <c r="G4631" s="14" t="s">
        <v>59</v>
      </c>
      <c r="H4631" s="10">
        <v>2</v>
      </c>
      <c r="I4631" s="13" t="s">
        <v>38</v>
      </c>
      <c r="J4631" s="12" t="s">
        <v>395</v>
      </c>
      <c r="K4631" s="11" t="str">
        <f>VLOOKUP(Table7[[#This Row],[CID]],ALY,2,FALSE)</f>
        <v>Verb Forms/Tense Agreement</v>
      </c>
    </row>
    <row r="4632" spans="1:11" x14ac:dyDescent="0.2">
      <c r="A4632" s="8" t="str">
        <f>Table7[[#This Row],[Test No.]]&amp;Table7[[#This Row],[Section]]&amp;Table7[[#This Row],[Q. No.]]</f>
        <v>R14E56</v>
      </c>
      <c r="B4632" s="8"/>
      <c r="C4632" s="15" t="s">
        <v>97</v>
      </c>
      <c r="D4632" s="6">
        <v>56</v>
      </c>
      <c r="E4632" s="12" t="s">
        <v>31</v>
      </c>
      <c r="F4632" s="14">
        <v>2</v>
      </c>
      <c r="G4632" s="13" t="s">
        <v>57</v>
      </c>
      <c r="H4632" s="10">
        <v>5</v>
      </c>
      <c r="I4632" s="13" t="s">
        <v>41</v>
      </c>
      <c r="J4632" s="12" t="s">
        <v>520</v>
      </c>
      <c r="K4632" s="11" t="str">
        <f>VLOOKUP(Table7[[#This Row],[CID]],ALY,2,FALSE)</f>
        <v>Reorganization</v>
      </c>
    </row>
    <row r="4633" spans="1:11" x14ac:dyDescent="0.2">
      <c r="A4633" s="8" t="str">
        <f>Table7[[#This Row],[Test No.]]&amp;Table7[[#This Row],[Section]]&amp;Table7[[#This Row],[Q. No.]]</f>
        <v>R14E57</v>
      </c>
      <c r="B4633" s="8"/>
      <c r="C4633" s="15" t="s">
        <v>97</v>
      </c>
      <c r="D4633" s="6">
        <v>57</v>
      </c>
      <c r="E4633" s="12" t="s">
        <v>31</v>
      </c>
      <c r="F4633" s="14">
        <v>1</v>
      </c>
      <c r="G4633" s="14" t="s">
        <v>59</v>
      </c>
      <c r="H4633" s="14">
        <v>1</v>
      </c>
      <c r="I4633" s="14" t="s">
        <v>37</v>
      </c>
      <c r="J4633" s="12" t="s">
        <v>387</v>
      </c>
      <c r="K4633" s="11" t="str">
        <f>VLOOKUP(Table7[[#This Row],[CID]],ALY,2,FALSE)</f>
        <v>Commas</v>
      </c>
    </row>
    <row r="4634" spans="1:11" x14ac:dyDescent="0.2">
      <c r="A4634" s="8" t="str">
        <f>Table7[[#This Row],[Test No.]]&amp;Table7[[#This Row],[Section]]&amp;Table7[[#This Row],[Q. No.]]</f>
        <v>R14E58</v>
      </c>
      <c r="B4634" s="8"/>
      <c r="C4634" s="15" t="s">
        <v>97</v>
      </c>
      <c r="D4634" s="6">
        <v>58</v>
      </c>
      <c r="E4634" s="12" t="s">
        <v>31</v>
      </c>
      <c r="F4634" s="14">
        <v>2</v>
      </c>
      <c r="G4634" s="13" t="s">
        <v>57</v>
      </c>
      <c r="H4634" s="10">
        <v>6</v>
      </c>
      <c r="I4634" s="13" t="s">
        <v>42</v>
      </c>
      <c r="J4634" s="12" t="s">
        <v>523</v>
      </c>
      <c r="K4634" s="11" t="str">
        <f>VLOOKUP(Table7[[#This Row],[CID]],ALY,2,FALSE)</f>
        <v>Avoiding Ambiguity &amp; Redundancy</v>
      </c>
    </row>
    <row r="4635" spans="1:11" x14ac:dyDescent="0.2">
      <c r="A4635" s="8" t="str">
        <f>Table7[[#This Row],[Test No.]]&amp;Table7[[#This Row],[Section]]&amp;Table7[[#This Row],[Q. No.]]</f>
        <v>R14E59</v>
      </c>
      <c r="B4635" s="8"/>
      <c r="C4635" s="15" t="s">
        <v>97</v>
      </c>
      <c r="D4635" s="6">
        <v>59</v>
      </c>
      <c r="E4635" s="12" t="s">
        <v>31</v>
      </c>
      <c r="F4635" s="14">
        <v>2</v>
      </c>
      <c r="G4635" s="13" t="s">
        <v>57</v>
      </c>
      <c r="H4635" s="10">
        <v>5</v>
      </c>
      <c r="I4635" s="13" t="s">
        <v>41</v>
      </c>
      <c r="J4635" s="12" t="s">
        <v>520</v>
      </c>
      <c r="K4635" s="11" t="str">
        <f>VLOOKUP(Table7[[#This Row],[CID]],ALY,2,FALSE)</f>
        <v>Reorganization</v>
      </c>
    </row>
    <row r="4636" spans="1:11" x14ac:dyDescent="0.2">
      <c r="A4636" s="8" t="str">
        <f>Table7[[#This Row],[Test No.]]&amp;Table7[[#This Row],[Section]]&amp;Table7[[#This Row],[Q. No.]]</f>
        <v>R14E60</v>
      </c>
      <c r="B4636" s="8"/>
      <c r="C4636" s="15" t="s">
        <v>97</v>
      </c>
      <c r="D4636" s="6">
        <v>60</v>
      </c>
      <c r="E4636" s="12" t="s">
        <v>31</v>
      </c>
      <c r="F4636" s="14">
        <v>2</v>
      </c>
      <c r="G4636" s="13" t="s">
        <v>57</v>
      </c>
      <c r="H4636" s="10">
        <v>4</v>
      </c>
      <c r="I4636" s="13" t="s">
        <v>40</v>
      </c>
      <c r="J4636" s="12" t="s">
        <v>513</v>
      </c>
      <c r="K4636" s="11" t="str">
        <f>VLOOKUP(Table7[[#This Row],[CID]],ALY,2,FALSE)</f>
        <v>Writer's Goal</v>
      </c>
    </row>
    <row r="4637" spans="1:11" x14ac:dyDescent="0.2">
      <c r="A4637" s="8" t="str">
        <f>Table7[[#This Row],[Test No.]]&amp;Table7[[#This Row],[Section]]&amp;Table7[[#This Row],[Q. No.]]</f>
        <v>R14E61</v>
      </c>
      <c r="B4637" s="8"/>
      <c r="C4637" s="15" t="s">
        <v>97</v>
      </c>
      <c r="D4637" s="6">
        <v>61</v>
      </c>
      <c r="E4637" s="12" t="s">
        <v>31</v>
      </c>
      <c r="F4637" s="14">
        <v>2</v>
      </c>
      <c r="G4637" s="13" t="s">
        <v>57</v>
      </c>
      <c r="H4637" s="10">
        <v>6</v>
      </c>
      <c r="I4637" s="13" t="s">
        <v>42</v>
      </c>
      <c r="J4637" s="12" t="s">
        <v>523</v>
      </c>
      <c r="K4637" s="11" t="str">
        <f>VLOOKUP(Table7[[#This Row],[CID]],ALY,2,FALSE)</f>
        <v>Avoiding Ambiguity &amp; Redundancy</v>
      </c>
    </row>
    <row r="4638" spans="1:11" x14ac:dyDescent="0.2">
      <c r="A4638" s="8" t="str">
        <f>Table7[[#This Row],[Test No.]]&amp;Table7[[#This Row],[Section]]&amp;Table7[[#This Row],[Q. No.]]</f>
        <v>R14E62</v>
      </c>
      <c r="B4638" s="8"/>
      <c r="C4638" s="15" t="s">
        <v>97</v>
      </c>
      <c r="D4638" s="6">
        <v>62</v>
      </c>
      <c r="E4638" s="12" t="s">
        <v>31</v>
      </c>
      <c r="F4638" s="14">
        <v>1</v>
      </c>
      <c r="G4638" s="14" t="s">
        <v>59</v>
      </c>
      <c r="H4638" s="10">
        <v>2</v>
      </c>
      <c r="I4638" s="13" t="s">
        <v>38</v>
      </c>
      <c r="J4638" s="12" t="s">
        <v>397</v>
      </c>
      <c r="K4638" s="11" t="str">
        <f>VLOOKUP(Table7[[#This Row],[CID]],ALY,2,FALSE)</f>
        <v>Word Choice</v>
      </c>
    </row>
    <row r="4639" spans="1:11" x14ac:dyDescent="0.2">
      <c r="A4639" s="8" t="str">
        <f>Table7[[#This Row],[Test No.]]&amp;Table7[[#This Row],[Section]]&amp;Table7[[#This Row],[Q. No.]]</f>
        <v>R14E63</v>
      </c>
      <c r="B4639" s="8"/>
      <c r="C4639" s="15" t="s">
        <v>97</v>
      </c>
      <c r="D4639" s="6">
        <v>63</v>
      </c>
      <c r="E4639" s="12" t="s">
        <v>31</v>
      </c>
      <c r="F4639" s="14">
        <v>1</v>
      </c>
      <c r="G4639" s="14" t="s">
        <v>59</v>
      </c>
      <c r="H4639" s="10">
        <v>3</v>
      </c>
      <c r="I4639" s="13" t="s">
        <v>39</v>
      </c>
      <c r="J4639" s="12" t="s">
        <v>401</v>
      </c>
      <c r="K4639" s="11" t="str">
        <f>VLOOKUP(Table7[[#This Row],[CID]],ALY,2,FALSE)</f>
        <v>Parallel Construction</v>
      </c>
    </row>
    <row r="4640" spans="1:11" x14ac:dyDescent="0.2">
      <c r="A4640" s="8" t="str">
        <f>Table7[[#This Row],[Test No.]]&amp;Table7[[#This Row],[Section]]&amp;Table7[[#This Row],[Q. No.]]</f>
        <v>R14E64</v>
      </c>
      <c r="B4640" s="8"/>
      <c r="C4640" s="15" t="s">
        <v>97</v>
      </c>
      <c r="D4640" s="6">
        <v>64</v>
      </c>
      <c r="E4640" s="12" t="s">
        <v>31</v>
      </c>
      <c r="F4640" s="14">
        <v>2</v>
      </c>
      <c r="G4640" s="13" t="s">
        <v>57</v>
      </c>
      <c r="H4640" s="10">
        <v>6</v>
      </c>
      <c r="I4640" s="13" t="s">
        <v>42</v>
      </c>
      <c r="J4640" s="12" t="s">
        <v>522</v>
      </c>
      <c r="K4640" s="11" t="str">
        <f>VLOOKUP(Table7[[#This Row],[CID]],ALY,2,FALSE)</f>
        <v>Effectiveness</v>
      </c>
    </row>
    <row r="4641" spans="1:11" x14ac:dyDescent="0.2">
      <c r="A4641" s="8" t="str">
        <f>Table7[[#This Row],[Test No.]]&amp;Table7[[#This Row],[Section]]&amp;Table7[[#This Row],[Q. No.]]</f>
        <v>R14E65</v>
      </c>
      <c r="B4641" s="8"/>
      <c r="C4641" s="15" t="s">
        <v>97</v>
      </c>
      <c r="D4641" s="6">
        <v>65</v>
      </c>
      <c r="E4641" s="12" t="s">
        <v>31</v>
      </c>
      <c r="F4641" s="14">
        <v>2</v>
      </c>
      <c r="G4641" s="13" t="s">
        <v>57</v>
      </c>
      <c r="H4641" s="10">
        <v>4</v>
      </c>
      <c r="I4641" s="13" t="s">
        <v>40</v>
      </c>
      <c r="J4641" s="12" t="s">
        <v>516</v>
      </c>
      <c r="K4641" s="11" t="str">
        <f>VLOOKUP(Table7[[#This Row],[CID]],ALY,2,FALSE)</f>
        <v>Transitions &amp; Topic Sentences</v>
      </c>
    </row>
    <row r="4642" spans="1:11" x14ac:dyDescent="0.2">
      <c r="A4642" s="8" t="str">
        <f>Table7[[#This Row],[Test No.]]&amp;Table7[[#This Row],[Section]]&amp;Table7[[#This Row],[Q. No.]]</f>
        <v>R14E66</v>
      </c>
      <c r="B4642" s="8"/>
      <c r="C4642" s="15" t="s">
        <v>97</v>
      </c>
      <c r="D4642" s="6">
        <v>66</v>
      </c>
      <c r="E4642" s="12" t="s">
        <v>31</v>
      </c>
      <c r="F4642" s="14">
        <v>1</v>
      </c>
      <c r="G4642" s="14" t="s">
        <v>59</v>
      </c>
      <c r="H4642" s="10">
        <v>2</v>
      </c>
      <c r="I4642" s="13" t="s">
        <v>38</v>
      </c>
      <c r="J4642" s="12" t="s">
        <v>394</v>
      </c>
      <c r="K4642" s="11" t="str">
        <f>VLOOKUP(Table7[[#This Row],[CID]],ALY,2,FALSE)</f>
        <v>Pronouns</v>
      </c>
    </row>
    <row r="4643" spans="1:11" x14ac:dyDescent="0.2">
      <c r="A4643" s="8" t="str">
        <f>Table7[[#This Row],[Test No.]]&amp;Table7[[#This Row],[Section]]&amp;Table7[[#This Row],[Q. No.]]</f>
        <v>R14E67</v>
      </c>
      <c r="B4643" s="8"/>
      <c r="C4643" s="15" t="s">
        <v>97</v>
      </c>
      <c r="D4643" s="6">
        <v>67</v>
      </c>
      <c r="E4643" s="12" t="s">
        <v>31</v>
      </c>
      <c r="F4643" s="14">
        <v>2</v>
      </c>
      <c r="G4643" s="13" t="s">
        <v>57</v>
      </c>
      <c r="H4643" s="10">
        <v>4</v>
      </c>
      <c r="I4643" s="13" t="s">
        <v>40</v>
      </c>
      <c r="J4643" s="12" t="s">
        <v>512</v>
      </c>
      <c r="K4643" s="11" t="str">
        <f>VLOOKUP(Table7[[#This Row],[CID]],ALY,2,FALSE)</f>
        <v>Additional Detail &amp; Evidence</v>
      </c>
    </row>
    <row r="4644" spans="1:11" x14ac:dyDescent="0.2">
      <c r="A4644" s="8" t="str">
        <f>Table7[[#This Row],[Test No.]]&amp;Table7[[#This Row],[Section]]&amp;Table7[[#This Row],[Q. No.]]</f>
        <v>R14E68</v>
      </c>
      <c r="B4644" s="8"/>
      <c r="C4644" s="15" t="s">
        <v>97</v>
      </c>
      <c r="D4644" s="6">
        <v>68</v>
      </c>
      <c r="E4644" s="12" t="s">
        <v>31</v>
      </c>
      <c r="F4644" s="14">
        <v>1</v>
      </c>
      <c r="G4644" s="14" t="s">
        <v>59</v>
      </c>
      <c r="H4644" s="14">
        <v>1</v>
      </c>
      <c r="I4644" s="14" t="s">
        <v>37</v>
      </c>
      <c r="J4644" s="12" t="s">
        <v>387</v>
      </c>
      <c r="K4644" s="11" t="str">
        <f>VLOOKUP(Table7[[#This Row],[CID]],ALY,2,FALSE)</f>
        <v>Commas</v>
      </c>
    </row>
    <row r="4645" spans="1:11" x14ac:dyDescent="0.2">
      <c r="A4645" s="8" t="str">
        <f>Table7[[#This Row],[Test No.]]&amp;Table7[[#This Row],[Section]]&amp;Table7[[#This Row],[Q. No.]]</f>
        <v>R14E69</v>
      </c>
      <c r="B4645" s="8"/>
      <c r="C4645" s="15" t="s">
        <v>97</v>
      </c>
      <c r="D4645" s="6">
        <v>69</v>
      </c>
      <c r="E4645" s="12" t="s">
        <v>31</v>
      </c>
      <c r="F4645" s="14">
        <v>1</v>
      </c>
      <c r="G4645" s="14" t="s">
        <v>59</v>
      </c>
      <c r="H4645" s="14">
        <v>1</v>
      </c>
      <c r="I4645" s="14" t="s">
        <v>37</v>
      </c>
      <c r="J4645" s="12" t="s">
        <v>388</v>
      </c>
      <c r="K4645" s="11" t="str">
        <f>VLOOKUP(Table7[[#This Row],[CID]],ALY,2,FALSE)</f>
        <v>Apostrophes</v>
      </c>
    </row>
    <row r="4646" spans="1:11" x14ac:dyDescent="0.2">
      <c r="A4646" s="8" t="str">
        <f>Table7[[#This Row],[Test No.]]&amp;Table7[[#This Row],[Section]]&amp;Table7[[#This Row],[Q. No.]]</f>
        <v>R14E70</v>
      </c>
      <c r="B4646" s="8"/>
      <c r="C4646" s="15" t="s">
        <v>97</v>
      </c>
      <c r="D4646" s="6">
        <v>70</v>
      </c>
      <c r="E4646" s="12" t="s">
        <v>31</v>
      </c>
      <c r="F4646" s="14">
        <v>1</v>
      </c>
      <c r="G4646" s="14" t="s">
        <v>59</v>
      </c>
      <c r="H4646" s="10">
        <v>2</v>
      </c>
      <c r="I4646" s="13" t="s">
        <v>38</v>
      </c>
      <c r="J4646" s="12" t="s">
        <v>395</v>
      </c>
      <c r="K4646" s="11" t="str">
        <f>VLOOKUP(Table7[[#This Row],[CID]],ALY,2,FALSE)</f>
        <v>Verb Forms/Tense Agreement</v>
      </c>
    </row>
    <row r="4647" spans="1:11" x14ac:dyDescent="0.2">
      <c r="A4647" s="8" t="str">
        <f>Table7[[#This Row],[Test No.]]&amp;Table7[[#This Row],[Section]]&amp;Table7[[#This Row],[Q. No.]]</f>
        <v>R14E71</v>
      </c>
      <c r="B4647" s="8"/>
      <c r="C4647" s="15" t="s">
        <v>97</v>
      </c>
      <c r="D4647" s="6">
        <v>71</v>
      </c>
      <c r="E4647" s="12" t="s">
        <v>31</v>
      </c>
      <c r="F4647" s="14">
        <v>2</v>
      </c>
      <c r="G4647" s="13" t="s">
        <v>57</v>
      </c>
      <c r="H4647" s="10">
        <v>4</v>
      </c>
      <c r="I4647" s="13" t="s">
        <v>40</v>
      </c>
      <c r="J4647" s="12" t="s">
        <v>513</v>
      </c>
      <c r="K4647" s="11" t="str">
        <f>VLOOKUP(Table7[[#This Row],[CID]],ALY,2,FALSE)</f>
        <v>Writer's Goal</v>
      </c>
    </row>
    <row r="4648" spans="1:11" x14ac:dyDescent="0.2">
      <c r="A4648" s="8" t="str">
        <f>Table7[[#This Row],[Test No.]]&amp;Table7[[#This Row],[Section]]&amp;Table7[[#This Row],[Q. No.]]</f>
        <v>R14E72</v>
      </c>
      <c r="B4648" s="8"/>
      <c r="C4648" s="15" t="s">
        <v>97</v>
      </c>
      <c r="D4648" s="6">
        <v>72</v>
      </c>
      <c r="E4648" s="12" t="s">
        <v>31</v>
      </c>
      <c r="F4648" s="14">
        <v>1</v>
      </c>
      <c r="G4648" s="14" t="s">
        <v>59</v>
      </c>
      <c r="H4648" s="10">
        <v>2</v>
      </c>
      <c r="I4648" s="13" t="s">
        <v>38</v>
      </c>
      <c r="J4648" s="12" t="s">
        <v>393</v>
      </c>
      <c r="K4648" s="11" t="str">
        <f>VLOOKUP(Table7[[#This Row],[CID]],ALY,2,FALSE)</f>
        <v>SVA</v>
      </c>
    </row>
    <row r="4649" spans="1:11" x14ac:dyDescent="0.2">
      <c r="A4649" s="8" t="str">
        <f>Table7[[#This Row],[Test No.]]&amp;Table7[[#This Row],[Section]]&amp;Table7[[#This Row],[Q. No.]]</f>
        <v>R14E73</v>
      </c>
      <c r="B4649" s="8"/>
      <c r="C4649" s="15" t="s">
        <v>97</v>
      </c>
      <c r="D4649" s="6">
        <v>73</v>
      </c>
      <c r="E4649" s="12" t="s">
        <v>31</v>
      </c>
      <c r="F4649" s="14">
        <v>1</v>
      </c>
      <c r="G4649" s="14" t="s">
        <v>59</v>
      </c>
      <c r="H4649" s="10">
        <v>3</v>
      </c>
      <c r="I4649" s="13" t="s">
        <v>39</v>
      </c>
      <c r="J4649" s="12" t="s">
        <v>400</v>
      </c>
      <c r="K4649" s="11" t="str">
        <f>VLOOKUP(Table7[[#This Row],[CID]],ALY,2,FALSE)</f>
        <v>Run-On Sentence</v>
      </c>
    </row>
    <row r="4650" spans="1:11" x14ac:dyDescent="0.2">
      <c r="A4650" s="8" t="str">
        <f>Table7[[#This Row],[Test No.]]&amp;Table7[[#This Row],[Section]]&amp;Table7[[#This Row],[Q. No.]]</f>
        <v>R14E74</v>
      </c>
      <c r="B4650" s="8"/>
      <c r="C4650" s="15" t="s">
        <v>97</v>
      </c>
      <c r="D4650" s="6">
        <v>74</v>
      </c>
      <c r="E4650" s="12" t="s">
        <v>31</v>
      </c>
      <c r="F4650" s="14">
        <v>2</v>
      </c>
      <c r="G4650" s="13" t="s">
        <v>57</v>
      </c>
      <c r="H4650" s="10">
        <v>6</v>
      </c>
      <c r="I4650" s="13" t="s">
        <v>42</v>
      </c>
      <c r="J4650" s="12" t="s">
        <v>523</v>
      </c>
      <c r="K4650" s="11" t="str">
        <f>VLOOKUP(Table7[[#This Row],[CID]],ALY,2,FALSE)</f>
        <v>Avoiding Ambiguity &amp; Redundancy</v>
      </c>
    </row>
    <row r="4651" spans="1:11" x14ac:dyDescent="0.2">
      <c r="A4651" s="8" t="str">
        <f>Table7[[#This Row],[Test No.]]&amp;Table7[[#This Row],[Section]]&amp;Table7[[#This Row],[Q. No.]]</f>
        <v>R14E75</v>
      </c>
      <c r="B4651" s="8"/>
      <c r="C4651" s="15" t="s">
        <v>97</v>
      </c>
      <c r="D4651" s="6">
        <v>75</v>
      </c>
      <c r="E4651" s="12" t="s">
        <v>31</v>
      </c>
      <c r="F4651" s="14">
        <v>2</v>
      </c>
      <c r="G4651" s="13" t="s">
        <v>57</v>
      </c>
      <c r="H4651" s="10">
        <v>4</v>
      </c>
      <c r="I4651" s="13" t="s">
        <v>40</v>
      </c>
      <c r="J4651" s="12" t="s">
        <v>513</v>
      </c>
      <c r="K4651" s="11" t="str">
        <f>VLOOKUP(Table7[[#This Row],[CID]],ALY,2,FALSE)</f>
        <v>Writer's Goal</v>
      </c>
    </row>
    <row r="4652" spans="1:11" x14ac:dyDescent="0.2">
      <c r="A4652" s="8" t="str">
        <f>Table7[[#This Row],[Test No.]]&amp;Table7[[#This Row],[Section]]&amp;Table7[[#This Row],[Q. No.]]</f>
        <v>R15E1</v>
      </c>
      <c r="B4652" s="8"/>
      <c r="C4652" s="15" t="s">
        <v>96</v>
      </c>
      <c r="D4652" s="6">
        <v>1</v>
      </c>
      <c r="E4652" s="12" t="s">
        <v>31</v>
      </c>
      <c r="F4652" s="14">
        <v>2</v>
      </c>
      <c r="G4652" s="13" t="s">
        <v>57</v>
      </c>
      <c r="H4652" s="10">
        <v>6</v>
      </c>
      <c r="I4652" s="13" t="s">
        <v>42</v>
      </c>
      <c r="J4652" s="12" t="s">
        <v>521</v>
      </c>
      <c r="K4652" s="11" t="str">
        <f>VLOOKUP(Table7[[#This Row],[CID]],ALY,2,FALSE)</f>
        <v>Word Choice</v>
      </c>
    </row>
    <row r="4653" spans="1:11" x14ac:dyDescent="0.2">
      <c r="A4653" s="8" t="str">
        <f>Table7[[#This Row],[Test No.]]&amp;Table7[[#This Row],[Section]]&amp;Table7[[#This Row],[Q. No.]]</f>
        <v>R15E2</v>
      </c>
      <c r="B4653" s="8"/>
      <c r="C4653" s="15" t="s">
        <v>96</v>
      </c>
      <c r="D4653" s="6">
        <v>2</v>
      </c>
      <c r="E4653" s="12" t="s">
        <v>31</v>
      </c>
      <c r="F4653" s="14">
        <v>1</v>
      </c>
      <c r="G4653" s="14" t="s">
        <v>59</v>
      </c>
      <c r="H4653" s="14">
        <v>1</v>
      </c>
      <c r="I4653" s="14" t="s">
        <v>37</v>
      </c>
      <c r="J4653" s="12" t="s">
        <v>387</v>
      </c>
      <c r="K4653" s="11" t="str">
        <f>VLOOKUP(Table7[[#This Row],[CID]],ALY,2,FALSE)</f>
        <v>Commas</v>
      </c>
    </row>
    <row r="4654" spans="1:11" x14ac:dyDescent="0.2">
      <c r="A4654" s="8" t="str">
        <f>Table7[[#This Row],[Test No.]]&amp;Table7[[#This Row],[Section]]&amp;Table7[[#This Row],[Q. No.]]</f>
        <v>R15E3</v>
      </c>
      <c r="B4654" s="8"/>
      <c r="C4654" s="15" t="s">
        <v>96</v>
      </c>
      <c r="D4654" s="6">
        <v>3</v>
      </c>
      <c r="E4654" s="12" t="s">
        <v>31</v>
      </c>
      <c r="F4654" s="14">
        <v>2</v>
      </c>
      <c r="G4654" s="13" t="s">
        <v>57</v>
      </c>
      <c r="H4654" s="10">
        <v>6</v>
      </c>
      <c r="I4654" s="13" t="s">
        <v>42</v>
      </c>
      <c r="J4654" s="12" t="s">
        <v>521</v>
      </c>
      <c r="K4654" s="11" t="str">
        <f>VLOOKUP(Table7[[#This Row],[CID]],ALY,2,FALSE)</f>
        <v>Word Choice</v>
      </c>
    </row>
    <row r="4655" spans="1:11" x14ac:dyDescent="0.2">
      <c r="A4655" s="8" t="str">
        <f>Table7[[#This Row],[Test No.]]&amp;Table7[[#This Row],[Section]]&amp;Table7[[#This Row],[Q. No.]]</f>
        <v>R15E4</v>
      </c>
      <c r="B4655" s="8"/>
      <c r="C4655" s="15" t="s">
        <v>96</v>
      </c>
      <c r="D4655" s="6">
        <v>4</v>
      </c>
      <c r="E4655" s="12" t="s">
        <v>31</v>
      </c>
      <c r="F4655" s="14">
        <v>1</v>
      </c>
      <c r="G4655" s="14" t="s">
        <v>59</v>
      </c>
      <c r="H4655" s="10">
        <v>2</v>
      </c>
      <c r="I4655" s="13" t="s">
        <v>38</v>
      </c>
      <c r="J4655" s="12" t="s">
        <v>394</v>
      </c>
      <c r="K4655" s="11" t="str">
        <f>VLOOKUP(Table7[[#This Row],[CID]],ALY,2,FALSE)</f>
        <v>Pronouns</v>
      </c>
    </row>
    <row r="4656" spans="1:11" x14ac:dyDescent="0.2">
      <c r="A4656" s="8" t="str">
        <f>Table7[[#This Row],[Test No.]]&amp;Table7[[#This Row],[Section]]&amp;Table7[[#This Row],[Q. No.]]</f>
        <v>R15E5</v>
      </c>
      <c r="B4656" s="8"/>
      <c r="C4656" s="15" t="s">
        <v>96</v>
      </c>
      <c r="D4656" s="6">
        <v>5</v>
      </c>
      <c r="E4656" s="12" t="s">
        <v>31</v>
      </c>
      <c r="F4656" s="14">
        <v>2</v>
      </c>
      <c r="G4656" s="13" t="s">
        <v>57</v>
      </c>
      <c r="H4656" s="10">
        <v>4</v>
      </c>
      <c r="I4656" s="13" t="s">
        <v>40</v>
      </c>
      <c r="J4656" s="12" t="s">
        <v>514</v>
      </c>
      <c r="K4656" s="11" t="str">
        <f>VLOOKUP(Table7[[#This Row],[CID]],ALY,2,FALSE)</f>
        <v>Relation to Paragraph/Essay</v>
      </c>
    </row>
    <row r="4657" spans="1:11" x14ac:dyDescent="0.2">
      <c r="A4657" s="8" t="str">
        <f>Table7[[#This Row],[Test No.]]&amp;Table7[[#This Row],[Section]]&amp;Table7[[#This Row],[Q. No.]]</f>
        <v>R15E6</v>
      </c>
      <c r="B4657" s="8"/>
      <c r="C4657" s="15" t="s">
        <v>96</v>
      </c>
      <c r="D4657" s="6">
        <v>6</v>
      </c>
      <c r="E4657" s="12" t="s">
        <v>31</v>
      </c>
      <c r="F4657" s="14">
        <v>2</v>
      </c>
      <c r="G4657" s="13" t="s">
        <v>57</v>
      </c>
      <c r="H4657" s="10">
        <v>6</v>
      </c>
      <c r="I4657" s="13" t="s">
        <v>42</v>
      </c>
      <c r="J4657" s="12" t="s">
        <v>523</v>
      </c>
      <c r="K4657" s="11" t="str">
        <f>VLOOKUP(Table7[[#This Row],[CID]],ALY,2,FALSE)</f>
        <v>Avoiding Ambiguity &amp; Redundancy</v>
      </c>
    </row>
    <row r="4658" spans="1:11" x14ac:dyDescent="0.2">
      <c r="A4658" s="8" t="str">
        <f>Table7[[#This Row],[Test No.]]&amp;Table7[[#This Row],[Section]]&amp;Table7[[#This Row],[Q. No.]]</f>
        <v>R15E7</v>
      </c>
      <c r="B4658" s="8"/>
      <c r="C4658" s="15" t="s">
        <v>96</v>
      </c>
      <c r="D4658" s="6">
        <v>7</v>
      </c>
      <c r="E4658" s="12" t="s">
        <v>31</v>
      </c>
      <c r="F4658" s="14">
        <v>2</v>
      </c>
      <c r="G4658" s="13" t="s">
        <v>57</v>
      </c>
      <c r="H4658" s="10">
        <v>4</v>
      </c>
      <c r="I4658" s="13" t="s">
        <v>40</v>
      </c>
      <c r="J4658" s="12" t="s">
        <v>516</v>
      </c>
      <c r="K4658" s="11" t="str">
        <f>VLOOKUP(Table7[[#This Row],[CID]],ALY,2,FALSE)</f>
        <v>Transitions &amp; Topic Sentences</v>
      </c>
    </row>
    <row r="4659" spans="1:11" x14ac:dyDescent="0.2">
      <c r="A4659" s="8" t="str">
        <f>Table7[[#This Row],[Test No.]]&amp;Table7[[#This Row],[Section]]&amp;Table7[[#This Row],[Q. No.]]</f>
        <v>R15E8</v>
      </c>
      <c r="B4659" s="8"/>
      <c r="C4659" s="15" t="s">
        <v>96</v>
      </c>
      <c r="D4659" s="6">
        <v>8</v>
      </c>
      <c r="E4659" s="12" t="s">
        <v>31</v>
      </c>
      <c r="F4659" s="14">
        <v>1</v>
      </c>
      <c r="G4659" s="14" t="s">
        <v>59</v>
      </c>
      <c r="H4659" s="10">
        <v>3</v>
      </c>
      <c r="I4659" s="13" t="s">
        <v>39</v>
      </c>
      <c r="J4659" s="12" t="s">
        <v>400</v>
      </c>
      <c r="K4659" s="11" t="str">
        <f>VLOOKUP(Table7[[#This Row],[CID]],ALY,2,FALSE)</f>
        <v>Run-On Sentence</v>
      </c>
    </row>
    <row r="4660" spans="1:11" x14ac:dyDescent="0.2">
      <c r="A4660" s="8" t="str">
        <f>Table7[[#This Row],[Test No.]]&amp;Table7[[#This Row],[Section]]&amp;Table7[[#This Row],[Q. No.]]</f>
        <v>R15E9</v>
      </c>
      <c r="B4660" s="8"/>
      <c r="C4660" s="15" t="s">
        <v>96</v>
      </c>
      <c r="D4660" s="6">
        <v>9</v>
      </c>
      <c r="E4660" s="12" t="s">
        <v>31</v>
      </c>
      <c r="F4660" s="14">
        <v>1</v>
      </c>
      <c r="G4660" s="14" t="s">
        <v>59</v>
      </c>
      <c r="H4660" s="10">
        <v>3</v>
      </c>
      <c r="I4660" s="13" t="s">
        <v>39</v>
      </c>
      <c r="J4660" s="12" t="s">
        <v>400</v>
      </c>
      <c r="K4660" s="11" t="str">
        <f>VLOOKUP(Table7[[#This Row],[CID]],ALY,2,FALSE)</f>
        <v>Run-On Sentence</v>
      </c>
    </row>
    <row r="4661" spans="1:11" x14ac:dyDescent="0.2">
      <c r="A4661" s="8" t="str">
        <f>Table7[[#This Row],[Test No.]]&amp;Table7[[#This Row],[Section]]&amp;Table7[[#This Row],[Q. No.]]</f>
        <v>R15E10</v>
      </c>
      <c r="B4661" s="8"/>
      <c r="C4661" s="15" t="s">
        <v>96</v>
      </c>
      <c r="D4661" s="6">
        <v>10</v>
      </c>
      <c r="E4661" s="12" t="s">
        <v>31</v>
      </c>
      <c r="F4661" s="14">
        <v>1</v>
      </c>
      <c r="G4661" s="14" t="s">
        <v>59</v>
      </c>
      <c r="H4661" s="14">
        <v>1</v>
      </c>
      <c r="I4661" s="14" t="s">
        <v>37</v>
      </c>
      <c r="J4661" s="12" t="s">
        <v>387</v>
      </c>
      <c r="K4661" s="11" t="str">
        <f>VLOOKUP(Table7[[#This Row],[CID]],ALY,2,FALSE)</f>
        <v>Commas</v>
      </c>
    </row>
    <row r="4662" spans="1:11" x14ac:dyDescent="0.2">
      <c r="A4662" s="8" t="str">
        <f>Table7[[#This Row],[Test No.]]&amp;Table7[[#This Row],[Section]]&amp;Table7[[#This Row],[Q. No.]]</f>
        <v>R15E11</v>
      </c>
      <c r="B4662" s="8"/>
      <c r="C4662" s="15" t="s">
        <v>96</v>
      </c>
      <c r="D4662" s="6">
        <v>11</v>
      </c>
      <c r="E4662" s="12" t="s">
        <v>31</v>
      </c>
      <c r="F4662" s="14">
        <v>2</v>
      </c>
      <c r="G4662" s="13" t="s">
        <v>57</v>
      </c>
      <c r="H4662" s="10">
        <v>6</v>
      </c>
      <c r="I4662" s="13" t="s">
        <v>42</v>
      </c>
      <c r="J4662" s="12" t="s">
        <v>521</v>
      </c>
      <c r="K4662" s="11" t="str">
        <f>VLOOKUP(Table7[[#This Row],[CID]],ALY,2,FALSE)</f>
        <v>Word Choice</v>
      </c>
    </row>
    <row r="4663" spans="1:11" x14ac:dyDescent="0.2">
      <c r="A4663" s="8" t="str">
        <f>Table7[[#This Row],[Test No.]]&amp;Table7[[#This Row],[Section]]&amp;Table7[[#This Row],[Q. No.]]</f>
        <v>R15E12</v>
      </c>
      <c r="B4663" s="8"/>
      <c r="C4663" s="15" t="s">
        <v>96</v>
      </c>
      <c r="D4663" s="6">
        <v>12</v>
      </c>
      <c r="E4663" s="12" t="s">
        <v>31</v>
      </c>
      <c r="F4663" s="14">
        <v>1</v>
      </c>
      <c r="G4663" s="14" t="s">
        <v>59</v>
      </c>
      <c r="H4663" s="10">
        <v>2</v>
      </c>
      <c r="I4663" s="13" t="s">
        <v>38</v>
      </c>
      <c r="J4663" s="12" t="s">
        <v>396</v>
      </c>
      <c r="K4663" s="11" t="str">
        <f>VLOOKUP(Table7[[#This Row],[CID]],ALY,2,FALSE)</f>
        <v>Comparisons</v>
      </c>
    </row>
    <row r="4664" spans="1:11" x14ac:dyDescent="0.2">
      <c r="A4664" s="8" t="str">
        <f>Table7[[#This Row],[Test No.]]&amp;Table7[[#This Row],[Section]]&amp;Table7[[#This Row],[Q. No.]]</f>
        <v>R15E13</v>
      </c>
      <c r="B4664" s="8"/>
      <c r="C4664" s="15" t="s">
        <v>96</v>
      </c>
      <c r="D4664" s="6">
        <v>13</v>
      </c>
      <c r="E4664" s="12" t="s">
        <v>31</v>
      </c>
      <c r="F4664" s="14">
        <v>1</v>
      </c>
      <c r="G4664" s="14" t="s">
        <v>59</v>
      </c>
      <c r="H4664" s="10">
        <v>2</v>
      </c>
      <c r="I4664" s="13" t="s">
        <v>38</v>
      </c>
      <c r="J4664" s="12" t="s">
        <v>394</v>
      </c>
      <c r="K4664" s="11" t="str">
        <f>VLOOKUP(Table7[[#This Row],[CID]],ALY,2,FALSE)</f>
        <v>Pronouns</v>
      </c>
    </row>
    <row r="4665" spans="1:11" x14ac:dyDescent="0.2">
      <c r="A4665" s="8" t="str">
        <f>Table7[[#This Row],[Test No.]]&amp;Table7[[#This Row],[Section]]&amp;Table7[[#This Row],[Q. No.]]</f>
        <v>R15E14</v>
      </c>
      <c r="B4665" s="8"/>
      <c r="C4665" s="15" t="s">
        <v>96</v>
      </c>
      <c r="D4665" s="6">
        <v>14</v>
      </c>
      <c r="E4665" s="12" t="s">
        <v>31</v>
      </c>
      <c r="F4665" s="14">
        <v>2</v>
      </c>
      <c r="G4665" s="13" t="s">
        <v>57</v>
      </c>
      <c r="H4665" s="10">
        <v>4</v>
      </c>
      <c r="I4665" s="13" t="s">
        <v>40</v>
      </c>
      <c r="J4665" s="12" t="s">
        <v>516</v>
      </c>
      <c r="K4665" s="11" t="str">
        <f>VLOOKUP(Table7[[#This Row],[CID]],ALY,2,FALSE)</f>
        <v>Transitions &amp; Topic Sentences</v>
      </c>
    </row>
    <row r="4666" spans="1:11" x14ac:dyDescent="0.2">
      <c r="A4666" s="8" t="str">
        <f>Table7[[#This Row],[Test No.]]&amp;Table7[[#This Row],[Section]]&amp;Table7[[#This Row],[Q. No.]]</f>
        <v>R15E15</v>
      </c>
      <c r="B4666" s="8"/>
      <c r="C4666" s="15" t="s">
        <v>96</v>
      </c>
      <c r="D4666" s="6">
        <v>15</v>
      </c>
      <c r="E4666" s="12" t="s">
        <v>31</v>
      </c>
      <c r="F4666" s="14">
        <v>1</v>
      </c>
      <c r="G4666" s="14" t="s">
        <v>59</v>
      </c>
      <c r="H4666" s="10">
        <v>3</v>
      </c>
      <c r="I4666" s="13" t="s">
        <v>39</v>
      </c>
      <c r="J4666" s="12" t="s">
        <v>400</v>
      </c>
      <c r="K4666" s="11" t="str">
        <f>VLOOKUP(Table7[[#This Row],[CID]],ALY,2,FALSE)</f>
        <v>Run-On Sentence</v>
      </c>
    </row>
    <row r="4667" spans="1:11" x14ac:dyDescent="0.2">
      <c r="A4667" s="8" t="str">
        <f>Table7[[#This Row],[Test No.]]&amp;Table7[[#This Row],[Section]]&amp;Table7[[#This Row],[Q. No.]]</f>
        <v>R15E16</v>
      </c>
      <c r="B4667" s="8"/>
      <c r="C4667" s="15" t="s">
        <v>96</v>
      </c>
      <c r="D4667" s="6">
        <v>16</v>
      </c>
      <c r="E4667" s="12" t="s">
        <v>31</v>
      </c>
      <c r="F4667" s="14">
        <v>1</v>
      </c>
      <c r="G4667" s="14" t="s">
        <v>59</v>
      </c>
      <c r="H4667" s="10">
        <v>3</v>
      </c>
      <c r="I4667" s="13" t="s">
        <v>39</v>
      </c>
      <c r="J4667" s="12" t="s">
        <v>399</v>
      </c>
      <c r="K4667" s="11" t="str">
        <f>VLOOKUP(Table7[[#This Row],[CID]],ALY,2,FALSE)</f>
        <v>Sentence Fragment</v>
      </c>
    </row>
    <row r="4668" spans="1:11" x14ac:dyDescent="0.2">
      <c r="A4668" s="8" t="str">
        <f>Table7[[#This Row],[Test No.]]&amp;Table7[[#This Row],[Section]]&amp;Table7[[#This Row],[Q. No.]]</f>
        <v>R15E17</v>
      </c>
      <c r="B4668" s="8"/>
      <c r="C4668" s="15" t="s">
        <v>96</v>
      </c>
      <c r="D4668" s="6">
        <v>17</v>
      </c>
      <c r="E4668" s="12" t="s">
        <v>31</v>
      </c>
      <c r="F4668" s="14">
        <v>1</v>
      </c>
      <c r="G4668" s="14" t="s">
        <v>59</v>
      </c>
      <c r="H4668" s="10">
        <v>2</v>
      </c>
      <c r="I4668" s="13" t="s">
        <v>38</v>
      </c>
      <c r="J4668" s="12" t="s">
        <v>396</v>
      </c>
      <c r="K4668" s="11" t="str">
        <f>VLOOKUP(Table7[[#This Row],[CID]],ALY,2,FALSE)</f>
        <v>Comparisons</v>
      </c>
    </row>
    <row r="4669" spans="1:11" x14ac:dyDescent="0.2">
      <c r="A4669" s="8" t="str">
        <f>Table7[[#This Row],[Test No.]]&amp;Table7[[#This Row],[Section]]&amp;Table7[[#This Row],[Q. No.]]</f>
        <v>R15E18</v>
      </c>
      <c r="B4669" s="8"/>
      <c r="C4669" s="15" t="s">
        <v>96</v>
      </c>
      <c r="D4669" s="6">
        <v>18</v>
      </c>
      <c r="E4669" s="12" t="s">
        <v>31</v>
      </c>
      <c r="F4669" s="14">
        <v>2</v>
      </c>
      <c r="G4669" s="13" t="s">
        <v>57</v>
      </c>
      <c r="H4669" s="10">
        <v>6</v>
      </c>
      <c r="I4669" s="13" t="s">
        <v>42</v>
      </c>
      <c r="J4669" s="12" t="s">
        <v>523</v>
      </c>
      <c r="K4669" s="11" t="str">
        <f>VLOOKUP(Table7[[#This Row],[CID]],ALY,2,FALSE)</f>
        <v>Avoiding Ambiguity &amp; Redundancy</v>
      </c>
    </row>
    <row r="4670" spans="1:11" x14ac:dyDescent="0.2">
      <c r="A4670" s="8" t="str">
        <f>Table7[[#This Row],[Test No.]]&amp;Table7[[#This Row],[Section]]&amp;Table7[[#This Row],[Q. No.]]</f>
        <v>R15E19</v>
      </c>
      <c r="B4670" s="8"/>
      <c r="C4670" s="15" t="s">
        <v>96</v>
      </c>
      <c r="D4670" s="6">
        <v>19</v>
      </c>
      <c r="E4670" s="12" t="s">
        <v>31</v>
      </c>
      <c r="F4670" s="14">
        <v>1</v>
      </c>
      <c r="G4670" s="14" t="s">
        <v>59</v>
      </c>
      <c r="H4670" s="14">
        <v>1</v>
      </c>
      <c r="I4670" s="14" t="s">
        <v>37</v>
      </c>
      <c r="J4670" s="12" t="s">
        <v>387</v>
      </c>
      <c r="K4670" s="11" t="str">
        <f>VLOOKUP(Table7[[#This Row],[CID]],ALY,2,FALSE)</f>
        <v>Commas</v>
      </c>
    </row>
    <row r="4671" spans="1:11" x14ac:dyDescent="0.2">
      <c r="A4671" s="8" t="str">
        <f>Table7[[#This Row],[Test No.]]&amp;Table7[[#This Row],[Section]]&amp;Table7[[#This Row],[Q. No.]]</f>
        <v>R15E20</v>
      </c>
      <c r="B4671" s="8"/>
      <c r="C4671" s="15" t="s">
        <v>96</v>
      </c>
      <c r="D4671" s="6">
        <v>20</v>
      </c>
      <c r="E4671" s="12" t="s">
        <v>31</v>
      </c>
      <c r="F4671" s="14">
        <v>1</v>
      </c>
      <c r="G4671" s="14" t="s">
        <v>59</v>
      </c>
      <c r="H4671" s="10">
        <v>2</v>
      </c>
      <c r="I4671" s="13" t="s">
        <v>38</v>
      </c>
      <c r="J4671" s="12" t="s">
        <v>397</v>
      </c>
      <c r="K4671" s="11" t="str">
        <f>VLOOKUP(Table7[[#This Row],[CID]],ALY,2,FALSE)</f>
        <v>Word Choice</v>
      </c>
    </row>
    <row r="4672" spans="1:11" x14ac:dyDescent="0.2">
      <c r="A4672" s="8" t="str">
        <f>Table7[[#This Row],[Test No.]]&amp;Table7[[#This Row],[Section]]&amp;Table7[[#This Row],[Q. No.]]</f>
        <v>R15E21</v>
      </c>
      <c r="B4672" s="8"/>
      <c r="C4672" s="15" t="s">
        <v>96</v>
      </c>
      <c r="D4672" s="6">
        <v>21</v>
      </c>
      <c r="E4672" s="12" t="s">
        <v>31</v>
      </c>
      <c r="F4672" s="14">
        <v>2</v>
      </c>
      <c r="G4672" s="13" t="s">
        <v>57</v>
      </c>
      <c r="H4672" s="10">
        <v>4</v>
      </c>
      <c r="I4672" s="13" t="s">
        <v>40</v>
      </c>
      <c r="J4672" s="12" t="s">
        <v>516</v>
      </c>
      <c r="K4672" s="11" t="str">
        <f>VLOOKUP(Table7[[#This Row],[CID]],ALY,2,FALSE)</f>
        <v>Transitions &amp; Topic Sentences</v>
      </c>
    </row>
    <row r="4673" spans="1:11" x14ac:dyDescent="0.2">
      <c r="A4673" s="8" t="str">
        <f>Table7[[#This Row],[Test No.]]&amp;Table7[[#This Row],[Section]]&amp;Table7[[#This Row],[Q. No.]]</f>
        <v>R15E22</v>
      </c>
      <c r="B4673" s="8"/>
      <c r="C4673" s="15" t="s">
        <v>96</v>
      </c>
      <c r="D4673" s="6">
        <v>22</v>
      </c>
      <c r="E4673" s="12" t="s">
        <v>31</v>
      </c>
      <c r="F4673" s="14">
        <v>1</v>
      </c>
      <c r="G4673" s="14" t="s">
        <v>59</v>
      </c>
      <c r="H4673" s="14">
        <v>1</v>
      </c>
      <c r="I4673" s="14" t="s">
        <v>37</v>
      </c>
      <c r="J4673" s="12" t="s">
        <v>391</v>
      </c>
      <c r="K4673" s="11" t="str">
        <f>VLOOKUP(Table7[[#This Row],[CID]],ALY,2,FALSE)</f>
        <v>Dashes</v>
      </c>
    </row>
    <row r="4674" spans="1:11" x14ac:dyDescent="0.2">
      <c r="A4674" s="8" t="str">
        <f>Table7[[#This Row],[Test No.]]&amp;Table7[[#This Row],[Section]]&amp;Table7[[#This Row],[Q. No.]]</f>
        <v>R15E23</v>
      </c>
      <c r="B4674" s="8"/>
      <c r="C4674" s="15" t="s">
        <v>96</v>
      </c>
      <c r="D4674" s="6">
        <v>23</v>
      </c>
      <c r="E4674" s="12" t="s">
        <v>31</v>
      </c>
      <c r="F4674" s="14">
        <v>1</v>
      </c>
      <c r="G4674" s="14" t="s">
        <v>59</v>
      </c>
      <c r="H4674" s="10">
        <v>3</v>
      </c>
      <c r="I4674" s="13" t="s">
        <v>39</v>
      </c>
      <c r="J4674" s="12" t="s">
        <v>401</v>
      </c>
      <c r="K4674" s="11" t="str">
        <f>VLOOKUP(Table7[[#This Row],[CID]],ALY,2,FALSE)</f>
        <v>Parallel Construction</v>
      </c>
    </row>
    <row r="4675" spans="1:11" x14ac:dyDescent="0.2">
      <c r="A4675" s="8" t="str">
        <f>Table7[[#This Row],[Test No.]]&amp;Table7[[#This Row],[Section]]&amp;Table7[[#This Row],[Q. No.]]</f>
        <v>R15E24</v>
      </c>
      <c r="B4675" s="8"/>
      <c r="C4675" s="15" t="s">
        <v>96</v>
      </c>
      <c r="D4675" s="6">
        <v>24</v>
      </c>
      <c r="E4675" s="12" t="s">
        <v>31</v>
      </c>
      <c r="F4675" s="14">
        <v>1</v>
      </c>
      <c r="G4675" s="14" t="s">
        <v>59</v>
      </c>
      <c r="H4675" s="10">
        <v>3</v>
      </c>
      <c r="I4675" s="13" t="s">
        <v>39</v>
      </c>
      <c r="J4675" s="12" t="s">
        <v>401</v>
      </c>
      <c r="K4675" s="11" t="str">
        <f>VLOOKUP(Table7[[#This Row],[CID]],ALY,2,FALSE)</f>
        <v>Parallel Construction</v>
      </c>
    </row>
    <row r="4676" spans="1:11" x14ac:dyDescent="0.2">
      <c r="A4676" s="8" t="str">
        <f>Table7[[#This Row],[Test No.]]&amp;Table7[[#This Row],[Section]]&amp;Table7[[#This Row],[Q. No.]]</f>
        <v>R15E25</v>
      </c>
      <c r="B4676" s="8"/>
      <c r="C4676" s="15" t="s">
        <v>96</v>
      </c>
      <c r="D4676" s="6">
        <v>25</v>
      </c>
      <c r="E4676" s="12" t="s">
        <v>31</v>
      </c>
      <c r="F4676" s="14">
        <v>2</v>
      </c>
      <c r="G4676" s="13" t="s">
        <v>57</v>
      </c>
      <c r="H4676" s="10">
        <v>4</v>
      </c>
      <c r="I4676" s="13" t="s">
        <v>40</v>
      </c>
      <c r="J4676" s="12" t="s">
        <v>514</v>
      </c>
      <c r="K4676" s="11" t="str">
        <f>VLOOKUP(Table7[[#This Row],[CID]],ALY,2,FALSE)</f>
        <v>Relation to Paragraph/Essay</v>
      </c>
    </row>
    <row r="4677" spans="1:11" x14ac:dyDescent="0.2">
      <c r="A4677" s="8" t="str">
        <f>Table7[[#This Row],[Test No.]]&amp;Table7[[#This Row],[Section]]&amp;Table7[[#This Row],[Q. No.]]</f>
        <v>R15E26</v>
      </c>
      <c r="B4677" s="8"/>
      <c r="C4677" s="15" t="s">
        <v>96</v>
      </c>
      <c r="D4677" s="6">
        <v>26</v>
      </c>
      <c r="E4677" s="12" t="s">
        <v>31</v>
      </c>
      <c r="F4677" s="14">
        <v>1</v>
      </c>
      <c r="G4677" s="14" t="s">
        <v>59</v>
      </c>
      <c r="H4677" s="14">
        <v>1</v>
      </c>
      <c r="I4677" s="14" t="s">
        <v>37</v>
      </c>
      <c r="J4677" s="12" t="s">
        <v>388</v>
      </c>
      <c r="K4677" s="11" t="str">
        <f>VLOOKUP(Table7[[#This Row],[CID]],ALY,2,FALSE)</f>
        <v>Apostrophes</v>
      </c>
    </row>
    <row r="4678" spans="1:11" x14ac:dyDescent="0.2">
      <c r="A4678" s="8" t="str">
        <f>Table7[[#This Row],[Test No.]]&amp;Table7[[#This Row],[Section]]&amp;Table7[[#This Row],[Q. No.]]</f>
        <v>R15E27</v>
      </c>
      <c r="B4678" s="8"/>
      <c r="C4678" s="15" t="s">
        <v>96</v>
      </c>
      <c r="D4678" s="6">
        <v>27</v>
      </c>
      <c r="E4678" s="12" t="s">
        <v>31</v>
      </c>
      <c r="F4678" s="14">
        <v>1</v>
      </c>
      <c r="G4678" s="14" t="s">
        <v>59</v>
      </c>
      <c r="H4678" s="10">
        <v>2</v>
      </c>
      <c r="I4678" s="13" t="s">
        <v>38</v>
      </c>
      <c r="J4678" s="12" t="s">
        <v>397</v>
      </c>
      <c r="K4678" s="11" t="str">
        <f>VLOOKUP(Table7[[#This Row],[CID]],ALY,2,FALSE)</f>
        <v>Word Choice</v>
      </c>
    </row>
    <row r="4679" spans="1:11" x14ac:dyDescent="0.2">
      <c r="A4679" s="8" t="str">
        <f>Table7[[#This Row],[Test No.]]&amp;Table7[[#This Row],[Section]]&amp;Table7[[#This Row],[Q. No.]]</f>
        <v>R15E28</v>
      </c>
      <c r="B4679" s="8"/>
      <c r="C4679" s="15" t="s">
        <v>96</v>
      </c>
      <c r="D4679" s="6">
        <v>28</v>
      </c>
      <c r="E4679" s="12" t="s">
        <v>31</v>
      </c>
      <c r="F4679" s="14">
        <v>1</v>
      </c>
      <c r="G4679" s="14" t="s">
        <v>59</v>
      </c>
      <c r="H4679" s="10">
        <v>3</v>
      </c>
      <c r="I4679" s="13" t="s">
        <v>39</v>
      </c>
      <c r="J4679" s="12" t="s">
        <v>402</v>
      </c>
      <c r="K4679" s="11" t="str">
        <f>VLOOKUP(Table7[[#This Row],[CID]],ALY,2,FALSE)</f>
        <v>Faulty Modifier</v>
      </c>
    </row>
    <row r="4680" spans="1:11" x14ac:dyDescent="0.2">
      <c r="A4680" s="8" t="str">
        <f>Table7[[#This Row],[Test No.]]&amp;Table7[[#This Row],[Section]]&amp;Table7[[#This Row],[Q. No.]]</f>
        <v>R15E29</v>
      </c>
      <c r="B4680" s="8"/>
      <c r="C4680" s="15" t="s">
        <v>96</v>
      </c>
      <c r="D4680" s="6">
        <v>29</v>
      </c>
      <c r="E4680" s="12" t="s">
        <v>31</v>
      </c>
      <c r="F4680" s="14">
        <v>1</v>
      </c>
      <c r="G4680" s="14" t="s">
        <v>59</v>
      </c>
      <c r="H4680" s="10">
        <v>3</v>
      </c>
      <c r="I4680" s="13" t="s">
        <v>39</v>
      </c>
      <c r="J4680" s="12" t="s">
        <v>401</v>
      </c>
      <c r="K4680" s="11" t="str">
        <f>VLOOKUP(Table7[[#This Row],[CID]],ALY,2,FALSE)</f>
        <v>Parallel Construction</v>
      </c>
    </row>
    <row r="4681" spans="1:11" x14ac:dyDescent="0.2">
      <c r="A4681" s="8" t="str">
        <f>Table7[[#This Row],[Test No.]]&amp;Table7[[#This Row],[Section]]&amp;Table7[[#This Row],[Q. No.]]</f>
        <v>R15E30</v>
      </c>
      <c r="B4681" s="8"/>
      <c r="C4681" s="15" t="s">
        <v>96</v>
      </c>
      <c r="D4681" s="6">
        <v>30</v>
      </c>
      <c r="E4681" s="12" t="s">
        <v>31</v>
      </c>
      <c r="F4681" s="14">
        <v>2</v>
      </c>
      <c r="G4681" s="13" t="s">
        <v>57</v>
      </c>
      <c r="H4681" s="10">
        <v>5</v>
      </c>
      <c r="I4681" s="13" t="s">
        <v>41</v>
      </c>
      <c r="J4681" s="12" t="s">
        <v>519</v>
      </c>
      <c r="K4681" s="11" t="str">
        <f>VLOOKUP(Table7[[#This Row],[CID]],ALY,2,FALSE)</f>
        <v>Opening/Transitional/Closing</v>
      </c>
    </row>
    <row r="4682" spans="1:11" x14ac:dyDescent="0.2">
      <c r="A4682" s="8" t="str">
        <f>Table7[[#This Row],[Test No.]]&amp;Table7[[#This Row],[Section]]&amp;Table7[[#This Row],[Q. No.]]</f>
        <v>R15E31</v>
      </c>
      <c r="B4682" s="8"/>
      <c r="C4682" s="15" t="s">
        <v>96</v>
      </c>
      <c r="D4682" s="6">
        <v>31</v>
      </c>
      <c r="E4682" s="12" t="s">
        <v>31</v>
      </c>
      <c r="F4682" s="14">
        <v>2</v>
      </c>
      <c r="G4682" s="13" t="s">
        <v>57</v>
      </c>
      <c r="H4682" s="10">
        <v>5</v>
      </c>
      <c r="I4682" s="13" t="s">
        <v>41</v>
      </c>
      <c r="J4682" s="12" t="s">
        <v>518</v>
      </c>
      <c r="K4682" s="11" t="str">
        <f>VLOOKUP(Table7[[#This Row],[CID]],ALY,2,FALSE)</f>
        <v>Unity &amp; Coherence</v>
      </c>
    </row>
    <row r="4683" spans="1:11" x14ac:dyDescent="0.2">
      <c r="A4683" s="8" t="str">
        <f>Table7[[#This Row],[Test No.]]&amp;Table7[[#This Row],[Section]]&amp;Table7[[#This Row],[Q. No.]]</f>
        <v>R15E32</v>
      </c>
      <c r="B4683" s="8"/>
      <c r="C4683" s="15" t="s">
        <v>96</v>
      </c>
      <c r="D4683" s="6">
        <v>32</v>
      </c>
      <c r="E4683" s="12" t="s">
        <v>31</v>
      </c>
      <c r="F4683" s="14">
        <v>2</v>
      </c>
      <c r="G4683" s="13" t="s">
        <v>57</v>
      </c>
      <c r="H4683" s="10">
        <v>6</v>
      </c>
      <c r="I4683" s="13" t="s">
        <v>42</v>
      </c>
      <c r="J4683" s="12" t="s">
        <v>523</v>
      </c>
      <c r="K4683" s="11" t="str">
        <f>VLOOKUP(Table7[[#This Row],[CID]],ALY,2,FALSE)</f>
        <v>Avoiding Ambiguity &amp; Redundancy</v>
      </c>
    </row>
    <row r="4684" spans="1:11" x14ac:dyDescent="0.2">
      <c r="A4684" s="8" t="str">
        <f>Table7[[#This Row],[Test No.]]&amp;Table7[[#This Row],[Section]]&amp;Table7[[#This Row],[Q. No.]]</f>
        <v>R15E33</v>
      </c>
      <c r="B4684" s="8"/>
      <c r="C4684" s="15" t="s">
        <v>96</v>
      </c>
      <c r="D4684" s="6">
        <v>33</v>
      </c>
      <c r="E4684" s="12" t="s">
        <v>31</v>
      </c>
      <c r="F4684" s="14">
        <v>1</v>
      </c>
      <c r="G4684" s="14" t="s">
        <v>59</v>
      </c>
      <c r="H4684" s="10">
        <v>2</v>
      </c>
      <c r="I4684" s="13" t="s">
        <v>38</v>
      </c>
      <c r="J4684" s="12" t="s">
        <v>397</v>
      </c>
      <c r="K4684" s="11" t="str">
        <f>VLOOKUP(Table7[[#This Row],[CID]],ALY,2,FALSE)</f>
        <v>Word Choice</v>
      </c>
    </row>
    <row r="4685" spans="1:11" x14ac:dyDescent="0.2">
      <c r="A4685" s="8" t="str">
        <f>Table7[[#This Row],[Test No.]]&amp;Table7[[#This Row],[Section]]&amp;Table7[[#This Row],[Q. No.]]</f>
        <v>R15E34</v>
      </c>
      <c r="B4685" s="8"/>
      <c r="C4685" s="15" t="s">
        <v>96</v>
      </c>
      <c r="D4685" s="6">
        <v>34</v>
      </c>
      <c r="E4685" s="12" t="s">
        <v>31</v>
      </c>
      <c r="F4685" s="14">
        <v>2</v>
      </c>
      <c r="G4685" s="13" t="s">
        <v>57</v>
      </c>
      <c r="H4685" s="10">
        <v>6</v>
      </c>
      <c r="I4685" s="13" t="s">
        <v>42</v>
      </c>
      <c r="J4685" s="12" t="s">
        <v>522</v>
      </c>
      <c r="K4685" s="11" t="str">
        <f>VLOOKUP(Table7[[#This Row],[CID]],ALY,2,FALSE)</f>
        <v>Effectiveness</v>
      </c>
    </row>
    <row r="4686" spans="1:11" x14ac:dyDescent="0.2">
      <c r="A4686" s="8" t="str">
        <f>Table7[[#This Row],[Test No.]]&amp;Table7[[#This Row],[Section]]&amp;Table7[[#This Row],[Q. No.]]</f>
        <v>R15E35</v>
      </c>
      <c r="B4686" s="8"/>
      <c r="C4686" s="15" t="s">
        <v>96</v>
      </c>
      <c r="D4686" s="6">
        <v>35</v>
      </c>
      <c r="E4686" s="12" t="s">
        <v>31</v>
      </c>
      <c r="F4686" s="14">
        <v>1</v>
      </c>
      <c r="G4686" s="14" t="s">
        <v>59</v>
      </c>
      <c r="H4686" s="10">
        <v>2</v>
      </c>
      <c r="I4686" s="13" t="s">
        <v>38</v>
      </c>
      <c r="J4686" s="12" t="s">
        <v>398</v>
      </c>
      <c r="K4686" s="11" t="str">
        <f>VLOOKUP(Table7[[#This Row],[CID]],ALY,2,FALSE)</f>
        <v>Idioms</v>
      </c>
    </row>
    <row r="4687" spans="1:11" x14ac:dyDescent="0.2">
      <c r="A4687" s="8" t="str">
        <f>Table7[[#This Row],[Test No.]]&amp;Table7[[#This Row],[Section]]&amp;Table7[[#This Row],[Q. No.]]</f>
        <v>R15E36</v>
      </c>
      <c r="B4687" s="8"/>
      <c r="C4687" s="15" t="s">
        <v>96</v>
      </c>
      <c r="D4687" s="6">
        <v>36</v>
      </c>
      <c r="E4687" s="12" t="s">
        <v>31</v>
      </c>
      <c r="F4687" s="14">
        <v>1</v>
      </c>
      <c r="G4687" s="14" t="s">
        <v>59</v>
      </c>
      <c r="H4687" s="10">
        <v>3</v>
      </c>
      <c r="I4687" s="13" t="s">
        <v>39</v>
      </c>
      <c r="J4687" s="12" t="s">
        <v>400</v>
      </c>
      <c r="K4687" s="11" t="str">
        <f>VLOOKUP(Table7[[#This Row],[CID]],ALY,2,FALSE)</f>
        <v>Run-On Sentence</v>
      </c>
    </row>
    <row r="4688" spans="1:11" x14ac:dyDescent="0.2">
      <c r="A4688" s="8" t="str">
        <f>Table7[[#This Row],[Test No.]]&amp;Table7[[#This Row],[Section]]&amp;Table7[[#This Row],[Q. No.]]</f>
        <v>R15E37</v>
      </c>
      <c r="B4688" s="8"/>
      <c r="C4688" s="15" t="s">
        <v>96</v>
      </c>
      <c r="D4688" s="6">
        <v>37</v>
      </c>
      <c r="E4688" s="12" t="s">
        <v>31</v>
      </c>
      <c r="F4688" s="14">
        <v>2</v>
      </c>
      <c r="G4688" s="13" t="s">
        <v>57</v>
      </c>
      <c r="H4688" s="10">
        <v>5</v>
      </c>
      <c r="I4688" s="13" t="s">
        <v>41</v>
      </c>
      <c r="J4688" s="12" t="s">
        <v>518</v>
      </c>
      <c r="K4688" s="11" t="str">
        <f>VLOOKUP(Table7[[#This Row],[CID]],ALY,2,FALSE)</f>
        <v>Unity &amp; Coherence</v>
      </c>
    </row>
    <row r="4689" spans="1:11" x14ac:dyDescent="0.2">
      <c r="A4689" s="8" t="str">
        <f>Table7[[#This Row],[Test No.]]&amp;Table7[[#This Row],[Section]]&amp;Table7[[#This Row],[Q. No.]]</f>
        <v>R15E38</v>
      </c>
      <c r="B4689" s="8"/>
      <c r="C4689" s="15" t="s">
        <v>96</v>
      </c>
      <c r="D4689" s="6">
        <v>38</v>
      </c>
      <c r="E4689" s="12" t="s">
        <v>31</v>
      </c>
      <c r="F4689" s="14">
        <v>1</v>
      </c>
      <c r="G4689" s="14" t="s">
        <v>59</v>
      </c>
      <c r="H4689" s="10">
        <v>2</v>
      </c>
      <c r="I4689" s="13" t="s">
        <v>38</v>
      </c>
      <c r="J4689" s="12" t="s">
        <v>395</v>
      </c>
      <c r="K4689" s="11" t="str">
        <f>VLOOKUP(Table7[[#This Row],[CID]],ALY,2,FALSE)</f>
        <v>Verb Forms/Tense Agreement</v>
      </c>
    </row>
    <row r="4690" spans="1:11" x14ac:dyDescent="0.2">
      <c r="A4690" s="8" t="str">
        <f>Table7[[#This Row],[Test No.]]&amp;Table7[[#This Row],[Section]]&amp;Table7[[#This Row],[Q. No.]]</f>
        <v>R15E39</v>
      </c>
      <c r="B4690" s="8"/>
      <c r="C4690" s="15" t="s">
        <v>96</v>
      </c>
      <c r="D4690" s="6">
        <v>39</v>
      </c>
      <c r="E4690" s="12" t="s">
        <v>31</v>
      </c>
      <c r="F4690" s="14">
        <v>1</v>
      </c>
      <c r="G4690" s="14" t="s">
        <v>59</v>
      </c>
      <c r="H4690" s="10">
        <v>2</v>
      </c>
      <c r="I4690" s="13" t="s">
        <v>38</v>
      </c>
      <c r="J4690" s="12" t="s">
        <v>397</v>
      </c>
      <c r="K4690" s="11" t="str">
        <f>VLOOKUP(Table7[[#This Row],[CID]],ALY,2,FALSE)</f>
        <v>Word Choice</v>
      </c>
    </row>
    <row r="4691" spans="1:11" x14ac:dyDescent="0.2">
      <c r="A4691" s="8" t="str">
        <f>Table7[[#This Row],[Test No.]]&amp;Table7[[#This Row],[Section]]&amp;Table7[[#This Row],[Q. No.]]</f>
        <v>R15E40</v>
      </c>
      <c r="B4691" s="8"/>
      <c r="C4691" s="15" t="s">
        <v>96</v>
      </c>
      <c r="D4691" s="6">
        <v>40</v>
      </c>
      <c r="E4691" s="12" t="s">
        <v>31</v>
      </c>
      <c r="F4691" s="14">
        <v>1</v>
      </c>
      <c r="G4691" s="14" t="s">
        <v>59</v>
      </c>
      <c r="H4691" s="10">
        <v>3</v>
      </c>
      <c r="I4691" s="13" t="s">
        <v>39</v>
      </c>
      <c r="J4691" s="12" t="s">
        <v>399</v>
      </c>
      <c r="K4691" s="11" t="str">
        <f>VLOOKUP(Table7[[#This Row],[CID]],ALY,2,FALSE)</f>
        <v>Sentence Fragment</v>
      </c>
    </row>
    <row r="4692" spans="1:11" x14ac:dyDescent="0.2">
      <c r="A4692" s="8" t="str">
        <f>Table7[[#This Row],[Test No.]]&amp;Table7[[#This Row],[Section]]&amp;Table7[[#This Row],[Q. No.]]</f>
        <v>R15E41</v>
      </c>
      <c r="B4692" s="8"/>
      <c r="C4692" s="15" t="s">
        <v>96</v>
      </c>
      <c r="D4692" s="6">
        <v>41</v>
      </c>
      <c r="E4692" s="12" t="s">
        <v>31</v>
      </c>
      <c r="F4692" s="14">
        <v>1</v>
      </c>
      <c r="G4692" s="14" t="s">
        <v>59</v>
      </c>
      <c r="H4692" s="10">
        <v>3</v>
      </c>
      <c r="I4692" s="13" t="s">
        <v>39</v>
      </c>
      <c r="J4692" s="12" t="s">
        <v>402</v>
      </c>
      <c r="K4692" s="11" t="str">
        <f>VLOOKUP(Table7[[#This Row],[CID]],ALY,2,FALSE)</f>
        <v>Faulty Modifier</v>
      </c>
    </row>
    <row r="4693" spans="1:11" x14ac:dyDescent="0.2">
      <c r="A4693" s="8" t="str">
        <f>Table7[[#This Row],[Test No.]]&amp;Table7[[#This Row],[Section]]&amp;Table7[[#This Row],[Q. No.]]</f>
        <v>R15E42</v>
      </c>
      <c r="B4693" s="8"/>
      <c r="C4693" s="15" t="s">
        <v>96</v>
      </c>
      <c r="D4693" s="6">
        <v>42</v>
      </c>
      <c r="E4693" s="12" t="s">
        <v>31</v>
      </c>
      <c r="F4693" s="14">
        <v>2</v>
      </c>
      <c r="G4693" s="13" t="s">
        <v>57</v>
      </c>
      <c r="H4693" s="10">
        <v>6</v>
      </c>
      <c r="I4693" s="13" t="s">
        <v>42</v>
      </c>
      <c r="J4693" s="12" t="s">
        <v>522</v>
      </c>
      <c r="K4693" s="11" t="str">
        <f>VLOOKUP(Table7[[#This Row],[CID]],ALY,2,FALSE)</f>
        <v>Effectiveness</v>
      </c>
    </row>
    <row r="4694" spans="1:11" x14ac:dyDescent="0.2">
      <c r="A4694" s="8" t="str">
        <f>Table7[[#This Row],[Test No.]]&amp;Table7[[#This Row],[Section]]&amp;Table7[[#This Row],[Q. No.]]</f>
        <v>R15E43</v>
      </c>
      <c r="B4694" s="8"/>
      <c r="C4694" s="15" t="s">
        <v>96</v>
      </c>
      <c r="D4694" s="6">
        <v>43</v>
      </c>
      <c r="E4694" s="12" t="s">
        <v>31</v>
      </c>
      <c r="F4694" s="14">
        <v>1</v>
      </c>
      <c r="G4694" s="14" t="s">
        <v>59</v>
      </c>
      <c r="H4694" s="14">
        <v>1</v>
      </c>
      <c r="I4694" s="14" t="s">
        <v>37</v>
      </c>
      <c r="J4694" s="12" t="s">
        <v>387</v>
      </c>
      <c r="K4694" s="11" t="str">
        <f>VLOOKUP(Table7[[#This Row],[CID]],ALY,2,FALSE)</f>
        <v>Commas</v>
      </c>
    </row>
    <row r="4695" spans="1:11" x14ac:dyDescent="0.2">
      <c r="A4695" s="8" t="str">
        <f>Table7[[#This Row],[Test No.]]&amp;Table7[[#This Row],[Section]]&amp;Table7[[#This Row],[Q. No.]]</f>
        <v>R15E44</v>
      </c>
      <c r="B4695" s="8"/>
      <c r="C4695" s="15" t="s">
        <v>96</v>
      </c>
      <c r="D4695" s="6">
        <v>44</v>
      </c>
      <c r="E4695" s="12" t="s">
        <v>31</v>
      </c>
      <c r="F4695" s="14">
        <v>1</v>
      </c>
      <c r="G4695" s="14" t="s">
        <v>59</v>
      </c>
      <c r="H4695" s="14">
        <v>1</v>
      </c>
      <c r="I4695" s="14" t="s">
        <v>37</v>
      </c>
      <c r="J4695" s="12" t="s">
        <v>387</v>
      </c>
      <c r="K4695" s="11" t="str">
        <f>VLOOKUP(Table7[[#This Row],[CID]],ALY,2,FALSE)</f>
        <v>Commas</v>
      </c>
    </row>
    <row r="4696" spans="1:11" x14ac:dyDescent="0.2">
      <c r="A4696" s="8" t="str">
        <f>Table7[[#This Row],[Test No.]]&amp;Table7[[#This Row],[Section]]&amp;Table7[[#This Row],[Q. No.]]</f>
        <v>R15E45</v>
      </c>
      <c r="B4696" s="8"/>
      <c r="C4696" s="15" t="s">
        <v>96</v>
      </c>
      <c r="D4696" s="6">
        <v>45</v>
      </c>
      <c r="E4696" s="12" t="s">
        <v>31</v>
      </c>
      <c r="F4696" s="14">
        <v>2</v>
      </c>
      <c r="G4696" s="13" t="s">
        <v>57</v>
      </c>
      <c r="H4696" s="10">
        <v>5</v>
      </c>
      <c r="I4696" s="13" t="s">
        <v>41</v>
      </c>
      <c r="J4696" s="12" t="s">
        <v>520</v>
      </c>
      <c r="K4696" s="11" t="str">
        <f>VLOOKUP(Table7[[#This Row],[CID]],ALY,2,FALSE)</f>
        <v>Reorganization</v>
      </c>
    </row>
    <row r="4697" spans="1:11" x14ac:dyDescent="0.2">
      <c r="A4697" s="8" t="str">
        <f>Table7[[#This Row],[Test No.]]&amp;Table7[[#This Row],[Section]]&amp;Table7[[#This Row],[Q. No.]]</f>
        <v>R15E46</v>
      </c>
      <c r="B4697" s="8"/>
      <c r="C4697" s="15" t="s">
        <v>96</v>
      </c>
      <c r="D4697" s="6">
        <v>46</v>
      </c>
      <c r="E4697" s="12" t="s">
        <v>31</v>
      </c>
      <c r="F4697" s="14">
        <v>1</v>
      </c>
      <c r="G4697" s="14" t="s">
        <v>59</v>
      </c>
      <c r="H4697" s="10">
        <v>2</v>
      </c>
      <c r="I4697" s="13" t="s">
        <v>38</v>
      </c>
      <c r="J4697" s="12" t="s">
        <v>395</v>
      </c>
      <c r="K4697" s="11" t="str">
        <f>VLOOKUP(Table7[[#This Row],[CID]],ALY,2,FALSE)</f>
        <v>Verb Forms/Tense Agreement</v>
      </c>
    </row>
    <row r="4698" spans="1:11" x14ac:dyDescent="0.2">
      <c r="A4698" s="8" t="str">
        <f>Table7[[#This Row],[Test No.]]&amp;Table7[[#This Row],[Section]]&amp;Table7[[#This Row],[Q. No.]]</f>
        <v>R15E47</v>
      </c>
      <c r="B4698" s="8"/>
      <c r="C4698" s="15" t="s">
        <v>96</v>
      </c>
      <c r="D4698" s="6">
        <v>47</v>
      </c>
      <c r="E4698" s="12" t="s">
        <v>31</v>
      </c>
      <c r="F4698" s="14">
        <v>1</v>
      </c>
      <c r="G4698" s="14" t="s">
        <v>59</v>
      </c>
      <c r="H4698" s="10">
        <v>2</v>
      </c>
      <c r="I4698" s="13" t="s">
        <v>38</v>
      </c>
      <c r="J4698" s="12" t="s">
        <v>397</v>
      </c>
      <c r="K4698" s="11" t="str">
        <f>VLOOKUP(Table7[[#This Row],[CID]],ALY,2,FALSE)</f>
        <v>Word Choice</v>
      </c>
    </row>
    <row r="4699" spans="1:11" x14ac:dyDescent="0.2">
      <c r="A4699" s="8" t="str">
        <f>Table7[[#This Row],[Test No.]]&amp;Table7[[#This Row],[Section]]&amp;Table7[[#This Row],[Q. No.]]</f>
        <v>R15E48</v>
      </c>
      <c r="B4699" s="8"/>
      <c r="C4699" s="15" t="s">
        <v>96</v>
      </c>
      <c r="D4699" s="6">
        <v>48</v>
      </c>
      <c r="E4699" s="12" t="s">
        <v>31</v>
      </c>
      <c r="F4699" s="14">
        <v>1</v>
      </c>
      <c r="G4699" s="14" t="s">
        <v>59</v>
      </c>
      <c r="H4699" s="14">
        <v>1</v>
      </c>
      <c r="I4699" s="14" t="s">
        <v>37</v>
      </c>
      <c r="J4699" s="12" t="s">
        <v>387</v>
      </c>
      <c r="K4699" s="11" t="str">
        <f>VLOOKUP(Table7[[#This Row],[CID]],ALY,2,FALSE)</f>
        <v>Commas</v>
      </c>
    </row>
    <row r="4700" spans="1:11" x14ac:dyDescent="0.2">
      <c r="A4700" s="8" t="str">
        <f>Table7[[#This Row],[Test No.]]&amp;Table7[[#This Row],[Section]]&amp;Table7[[#This Row],[Q. No.]]</f>
        <v>R15E49</v>
      </c>
      <c r="B4700" s="8"/>
      <c r="C4700" s="15" t="s">
        <v>96</v>
      </c>
      <c r="D4700" s="6">
        <v>49</v>
      </c>
      <c r="E4700" s="12" t="s">
        <v>31</v>
      </c>
      <c r="F4700" s="14">
        <v>1</v>
      </c>
      <c r="G4700" s="14" t="s">
        <v>59</v>
      </c>
      <c r="H4700" s="14">
        <v>1</v>
      </c>
      <c r="I4700" s="14" t="s">
        <v>37</v>
      </c>
      <c r="J4700" s="12" t="s">
        <v>388</v>
      </c>
      <c r="K4700" s="11" t="str">
        <f>VLOOKUP(Table7[[#This Row],[CID]],ALY,2,FALSE)</f>
        <v>Apostrophes</v>
      </c>
    </row>
    <row r="4701" spans="1:11" x14ac:dyDescent="0.2">
      <c r="A4701" s="8" t="str">
        <f>Table7[[#This Row],[Test No.]]&amp;Table7[[#This Row],[Section]]&amp;Table7[[#This Row],[Q. No.]]</f>
        <v>R15E50</v>
      </c>
      <c r="B4701" s="8"/>
      <c r="C4701" s="15" t="s">
        <v>96</v>
      </c>
      <c r="D4701" s="6">
        <v>50</v>
      </c>
      <c r="E4701" s="12" t="s">
        <v>31</v>
      </c>
      <c r="F4701" s="14">
        <v>2</v>
      </c>
      <c r="G4701" s="13" t="s">
        <v>57</v>
      </c>
      <c r="H4701" s="10">
        <v>4</v>
      </c>
      <c r="I4701" s="13" t="s">
        <v>40</v>
      </c>
      <c r="J4701" s="12" t="s">
        <v>512</v>
      </c>
      <c r="K4701" s="11" t="str">
        <f>VLOOKUP(Table7[[#This Row],[CID]],ALY,2,FALSE)</f>
        <v>Additional Detail &amp; Evidence</v>
      </c>
    </row>
    <row r="4702" spans="1:11" x14ac:dyDescent="0.2">
      <c r="A4702" s="8" t="str">
        <f>Table7[[#This Row],[Test No.]]&amp;Table7[[#This Row],[Section]]&amp;Table7[[#This Row],[Q. No.]]</f>
        <v>R15E51</v>
      </c>
      <c r="B4702" s="8"/>
      <c r="C4702" s="15" t="s">
        <v>96</v>
      </c>
      <c r="D4702" s="6">
        <v>51</v>
      </c>
      <c r="E4702" s="12" t="s">
        <v>31</v>
      </c>
      <c r="F4702" s="14">
        <v>2</v>
      </c>
      <c r="G4702" s="13" t="s">
        <v>57</v>
      </c>
      <c r="H4702" s="10">
        <v>4</v>
      </c>
      <c r="I4702" s="13" t="s">
        <v>40</v>
      </c>
      <c r="J4702" s="12" t="s">
        <v>513</v>
      </c>
      <c r="K4702" s="11" t="str">
        <f>VLOOKUP(Table7[[#This Row],[CID]],ALY,2,FALSE)</f>
        <v>Writer's Goal</v>
      </c>
    </row>
    <row r="4703" spans="1:11" x14ac:dyDescent="0.2">
      <c r="A4703" s="8" t="str">
        <f>Table7[[#This Row],[Test No.]]&amp;Table7[[#This Row],[Section]]&amp;Table7[[#This Row],[Q. No.]]</f>
        <v>R15E52</v>
      </c>
      <c r="B4703" s="8"/>
      <c r="C4703" s="15" t="s">
        <v>96</v>
      </c>
      <c r="D4703" s="6">
        <v>52</v>
      </c>
      <c r="E4703" s="12" t="s">
        <v>31</v>
      </c>
      <c r="F4703" s="14">
        <v>2</v>
      </c>
      <c r="G4703" s="13" t="s">
        <v>57</v>
      </c>
      <c r="H4703" s="10">
        <v>5</v>
      </c>
      <c r="I4703" s="13" t="s">
        <v>41</v>
      </c>
      <c r="J4703" s="12" t="s">
        <v>518</v>
      </c>
      <c r="K4703" s="11" t="str">
        <f>VLOOKUP(Table7[[#This Row],[CID]],ALY,2,FALSE)</f>
        <v>Unity &amp; Coherence</v>
      </c>
    </row>
    <row r="4704" spans="1:11" x14ac:dyDescent="0.2">
      <c r="A4704" s="8" t="str">
        <f>Table7[[#This Row],[Test No.]]&amp;Table7[[#This Row],[Section]]&amp;Table7[[#This Row],[Q. No.]]</f>
        <v>R15E53</v>
      </c>
      <c r="B4704" s="8"/>
      <c r="C4704" s="15" t="s">
        <v>96</v>
      </c>
      <c r="D4704" s="6">
        <v>53</v>
      </c>
      <c r="E4704" s="12" t="s">
        <v>31</v>
      </c>
      <c r="F4704" s="14">
        <v>2</v>
      </c>
      <c r="G4704" s="13" t="s">
        <v>57</v>
      </c>
      <c r="H4704" s="10">
        <v>5</v>
      </c>
      <c r="I4704" s="13" t="s">
        <v>41</v>
      </c>
      <c r="J4704" s="12" t="s">
        <v>520</v>
      </c>
      <c r="K4704" s="11" t="str">
        <f>VLOOKUP(Table7[[#This Row],[CID]],ALY,2,FALSE)</f>
        <v>Reorganization</v>
      </c>
    </row>
    <row r="4705" spans="1:11" x14ac:dyDescent="0.2">
      <c r="A4705" s="8" t="str">
        <f>Table7[[#This Row],[Test No.]]&amp;Table7[[#This Row],[Section]]&amp;Table7[[#This Row],[Q. No.]]</f>
        <v>R15E54</v>
      </c>
      <c r="B4705" s="8"/>
      <c r="C4705" s="15" t="s">
        <v>96</v>
      </c>
      <c r="D4705" s="6">
        <v>54</v>
      </c>
      <c r="E4705" s="12" t="s">
        <v>31</v>
      </c>
      <c r="F4705" s="14">
        <v>1</v>
      </c>
      <c r="G4705" s="14" t="s">
        <v>59</v>
      </c>
      <c r="H4705" s="10">
        <v>3</v>
      </c>
      <c r="I4705" s="13" t="s">
        <v>39</v>
      </c>
      <c r="J4705" s="12" t="s">
        <v>402</v>
      </c>
      <c r="K4705" s="11" t="str">
        <f>VLOOKUP(Table7[[#This Row],[CID]],ALY,2,FALSE)</f>
        <v>Faulty Modifier</v>
      </c>
    </row>
    <row r="4706" spans="1:11" x14ac:dyDescent="0.2">
      <c r="A4706" s="8" t="str">
        <f>Table7[[#This Row],[Test No.]]&amp;Table7[[#This Row],[Section]]&amp;Table7[[#This Row],[Q. No.]]</f>
        <v>R15E55</v>
      </c>
      <c r="B4706" s="8"/>
      <c r="C4706" s="15" t="s">
        <v>96</v>
      </c>
      <c r="D4706" s="6">
        <v>55</v>
      </c>
      <c r="E4706" s="12" t="s">
        <v>31</v>
      </c>
      <c r="F4706" s="14">
        <v>2</v>
      </c>
      <c r="G4706" s="13" t="s">
        <v>57</v>
      </c>
      <c r="H4706" s="10">
        <v>4</v>
      </c>
      <c r="I4706" s="13" t="s">
        <v>40</v>
      </c>
      <c r="J4706" s="12" t="s">
        <v>513</v>
      </c>
      <c r="K4706" s="11" t="str">
        <f>VLOOKUP(Table7[[#This Row],[CID]],ALY,2,FALSE)</f>
        <v>Writer's Goal</v>
      </c>
    </row>
    <row r="4707" spans="1:11" x14ac:dyDescent="0.2">
      <c r="A4707" s="8" t="str">
        <f>Table7[[#This Row],[Test No.]]&amp;Table7[[#This Row],[Section]]&amp;Table7[[#This Row],[Q. No.]]</f>
        <v>R15E56</v>
      </c>
      <c r="B4707" s="8"/>
      <c r="C4707" s="15" t="s">
        <v>96</v>
      </c>
      <c r="D4707" s="6">
        <v>56</v>
      </c>
      <c r="E4707" s="12" t="s">
        <v>31</v>
      </c>
      <c r="F4707" s="14">
        <v>2</v>
      </c>
      <c r="G4707" s="13" t="s">
        <v>57</v>
      </c>
      <c r="H4707" s="10">
        <v>6</v>
      </c>
      <c r="I4707" s="13" t="s">
        <v>42</v>
      </c>
      <c r="J4707" s="12" t="s">
        <v>523</v>
      </c>
      <c r="K4707" s="11" t="str">
        <f>VLOOKUP(Table7[[#This Row],[CID]],ALY,2,FALSE)</f>
        <v>Avoiding Ambiguity &amp; Redundancy</v>
      </c>
    </row>
    <row r="4708" spans="1:11" x14ac:dyDescent="0.2">
      <c r="A4708" s="8" t="str">
        <f>Table7[[#This Row],[Test No.]]&amp;Table7[[#This Row],[Section]]&amp;Table7[[#This Row],[Q. No.]]</f>
        <v>R15E57</v>
      </c>
      <c r="B4708" s="8"/>
      <c r="C4708" s="15" t="s">
        <v>96</v>
      </c>
      <c r="D4708" s="6">
        <v>57</v>
      </c>
      <c r="E4708" s="12" t="s">
        <v>31</v>
      </c>
      <c r="F4708" s="14">
        <v>1</v>
      </c>
      <c r="G4708" s="14" t="s">
        <v>59</v>
      </c>
      <c r="H4708" s="10">
        <v>2</v>
      </c>
      <c r="I4708" s="13" t="s">
        <v>38</v>
      </c>
      <c r="J4708" s="12" t="s">
        <v>396</v>
      </c>
      <c r="K4708" s="11" t="str">
        <f>VLOOKUP(Table7[[#This Row],[CID]],ALY,2,FALSE)</f>
        <v>Comparisons</v>
      </c>
    </row>
    <row r="4709" spans="1:11" x14ac:dyDescent="0.2">
      <c r="A4709" s="8" t="str">
        <f>Table7[[#This Row],[Test No.]]&amp;Table7[[#This Row],[Section]]&amp;Table7[[#This Row],[Q. No.]]</f>
        <v>R15E58</v>
      </c>
      <c r="B4709" s="8"/>
      <c r="C4709" s="15" t="s">
        <v>96</v>
      </c>
      <c r="D4709" s="6">
        <v>58</v>
      </c>
      <c r="E4709" s="12" t="s">
        <v>31</v>
      </c>
      <c r="F4709" s="14">
        <v>2</v>
      </c>
      <c r="G4709" s="13" t="s">
        <v>57</v>
      </c>
      <c r="H4709" s="10">
        <v>6</v>
      </c>
      <c r="I4709" s="13" t="s">
        <v>42</v>
      </c>
      <c r="J4709" s="12" t="s">
        <v>523</v>
      </c>
      <c r="K4709" s="11" t="str">
        <f>VLOOKUP(Table7[[#This Row],[CID]],ALY,2,FALSE)</f>
        <v>Avoiding Ambiguity &amp; Redundancy</v>
      </c>
    </row>
    <row r="4710" spans="1:11" x14ac:dyDescent="0.2">
      <c r="A4710" s="8" t="str">
        <f>Table7[[#This Row],[Test No.]]&amp;Table7[[#This Row],[Section]]&amp;Table7[[#This Row],[Q. No.]]</f>
        <v>R15E59</v>
      </c>
      <c r="B4710" s="8"/>
      <c r="C4710" s="15" t="s">
        <v>96</v>
      </c>
      <c r="D4710" s="6">
        <v>59</v>
      </c>
      <c r="E4710" s="12" t="s">
        <v>31</v>
      </c>
      <c r="F4710" s="14">
        <v>1</v>
      </c>
      <c r="G4710" s="14" t="s">
        <v>59</v>
      </c>
      <c r="H4710" s="10">
        <v>3</v>
      </c>
      <c r="I4710" s="13" t="s">
        <v>39</v>
      </c>
      <c r="J4710" s="12" t="s">
        <v>400</v>
      </c>
      <c r="K4710" s="11" t="str">
        <f>VLOOKUP(Table7[[#This Row],[CID]],ALY,2,FALSE)</f>
        <v>Run-On Sentence</v>
      </c>
    </row>
    <row r="4711" spans="1:11" x14ac:dyDescent="0.2">
      <c r="A4711" s="8" t="str">
        <f>Table7[[#This Row],[Test No.]]&amp;Table7[[#This Row],[Section]]&amp;Table7[[#This Row],[Q. No.]]</f>
        <v>R15E60</v>
      </c>
      <c r="B4711" s="8"/>
      <c r="C4711" s="15" t="s">
        <v>96</v>
      </c>
      <c r="D4711" s="6">
        <v>60</v>
      </c>
      <c r="E4711" s="12" t="s">
        <v>31</v>
      </c>
      <c r="F4711" s="14">
        <v>2</v>
      </c>
      <c r="G4711" s="13" t="s">
        <v>57</v>
      </c>
      <c r="H4711" s="10">
        <v>5</v>
      </c>
      <c r="I4711" s="13" t="s">
        <v>41</v>
      </c>
      <c r="J4711" s="12" t="s">
        <v>519</v>
      </c>
      <c r="K4711" s="11" t="str">
        <f>VLOOKUP(Table7[[#This Row],[CID]],ALY,2,FALSE)</f>
        <v>Opening/Transitional/Closing</v>
      </c>
    </row>
    <row r="4712" spans="1:11" x14ac:dyDescent="0.2">
      <c r="A4712" s="8" t="str">
        <f>Table7[[#This Row],[Test No.]]&amp;Table7[[#This Row],[Section]]&amp;Table7[[#This Row],[Q. No.]]</f>
        <v>R15E61</v>
      </c>
      <c r="B4712" s="8"/>
      <c r="C4712" s="15" t="s">
        <v>96</v>
      </c>
      <c r="D4712" s="6">
        <v>61</v>
      </c>
      <c r="E4712" s="12" t="s">
        <v>31</v>
      </c>
      <c r="F4712" s="14">
        <v>2</v>
      </c>
      <c r="G4712" s="13" t="s">
        <v>57</v>
      </c>
      <c r="H4712" s="10">
        <v>6</v>
      </c>
      <c r="I4712" s="13" t="s">
        <v>42</v>
      </c>
      <c r="J4712" s="12" t="s">
        <v>522</v>
      </c>
      <c r="K4712" s="11" t="str">
        <f>VLOOKUP(Table7[[#This Row],[CID]],ALY,2,FALSE)</f>
        <v>Effectiveness</v>
      </c>
    </row>
    <row r="4713" spans="1:11" x14ac:dyDescent="0.2">
      <c r="A4713" s="8" t="str">
        <f>Table7[[#This Row],[Test No.]]&amp;Table7[[#This Row],[Section]]&amp;Table7[[#This Row],[Q. No.]]</f>
        <v>R15E62</v>
      </c>
      <c r="B4713" s="8"/>
      <c r="C4713" s="15" t="s">
        <v>96</v>
      </c>
      <c r="D4713" s="6">
        <v>62</v>
      </c>
      <c r="E4713" s="12" t="s">
        <v>31</v>
      </c>
      <c r="F4713" s="14">
        <v>1</v>
      </c>
      <c r="G4713" s="14" t="s">
        <v>59</v>
      </c>
      <c r="H4713" s="10">
        <v>3</v>
      </c>
      <c r="I4713" s="13" t="s">
        <v>39</v>
      </c>
      <c r="J4713" s="12" t="s">
        <v>401</v>
      </c>
      <c r="K4713" s="11" t="str">
        <f>VLOOKUP(Table7[[#This Row],[CID]],ALY,2,FALSE)</f>
        <v>Parallel Construction</v>
      </c>
    </row>
    <row r="4714" spans="1:11" x14ac:dyDescent="0.2">
      <c r="A4714" s="8" t="str">
        <f>Table7[[#This Row],[Test No.]]&amp;Table7[[#This Row],[Section]]&amp;Table7[[#This Row],[Q. No.]]</f>
        <v>R15E63</v>
      </c>
      <c r="B4714" s="8"/>
      <c r="C4714" s="15" t="s">
        <v>96</v>
      </c>
      <c r="D4714" s="6">
        <v>63</v>
      </c>
      <c r="E4714" s="12" t="s">
        <v>31</v>
      </c>
      <c r="F4714" s="14">
        <v>2</v>
      </c>
      <c r="G4714" s="13" t="s">
        <v>57</v>
      </c>
      <c r="H4714" s="10">
        <v>6</v>
      </c>
      <c r="I4714" s="13" t="s">
        <v>42</v>
      </c>
      <c r="J4714" s="12" t="s">
        <v>522</v>
      </c>
      <c r="K4714" s="11" t="str">
        <f>VLOOKUP(Table7[[#This Row],[CID]],ALY,2,FALSE)</f>
        <v>Effectiveness</v>
      </c>
    </row>
    <row r="4715" spans="1:11" x14ac:dyDescent="0.2">
      <c r="A4715" s="8" t="str">
        <f>Table7[[#This Row],[Test No.]]&amp;Table7[[#This Row],[Section]]&amp;Table7[[#This Row],[Q. No.]]</f>
        <v>R15E64</v>
      </c>
      <c r="B4715" s="8"/>
      <c r="C4715" s="15" t="s">
        <v>96</v>
      </c>
      <c r="D4715" s="6">
        <v>64</v>
      </c>
      <c r="E4715" s="12" t="s">
        <v>31</v>
      </c>
      <c r="F4715" s="14">
        <v>2</v>
      </c>
      <c r="G4715" s="13" t="s">
        <v>57</v>
      </c>
      <c r="H4715" s="10">
        <v>4</v>
      </c>
      <c r="I4715" s="13" t="s">
        <v>40</v>
      </c>
      <c r="J4715" s="12" t="s">
        <v>516</v>
      </c>
      <c r="K4715" s="11" t="str">
        <f>VLOOKUP(Table7[[#This Row],[CID]],ALY,2,FALSE)</f>
        <v>Transitions &amp; Topic Sentences</v>
      </c>
    </row>
    <row r="4716" spans="1:11" x14ac:dyDescent="0.2">
      <c r="A4716" s="8" t="str">
        <f>Table7[[#This Row],[Test No.]]&amp;Table7[[#This Row],[Section]]&amp;Table7[[#This Row],[Q. No.]]</f>
        <v>R15E65</v>
      </c>
      <c r="B4716" s="8"/>
      <c r="C4716" s="15" t="s">
        <v>96</v>
      </c>
      <c r="D4716" s="6">
        <v>65</v>
      </c>
      <c r="E4716" s="12" t="s">
        <v>31</v>
      </c>
      <c r="F4716" s="14">
        <v>1</v>
      </c>
      <c r="G4716" s="14" t="s">
        <v>59</v>
      </c>
      <c r="H4716" s="10">
        <v>2</v>
      </c>
      <c r="I4716" s="13" t="s">
        <v>38</v>
      </c>
      <c r="J4716" s="12" t="s">
        <v>398</v>
      </c>
      <c r="K4716" s="11" t="str">
        <f>VLOOKUP(Table7[[#This Row],[CID]],ALY,2,FALSE)</f>
        <v>Idioms</v>
      </c>
    </row>
    <row r="4717" spans="1:11" x14ac:dyDescent="0.2">
      <c r="A4717" s="8" t="str">
        <f>Table7[[#This Row],[Test No.]]&amp;Table7[[#This Row],[Section]]&amp;Table7[[#This Row],[Q. No.]]</f>
        <v>R15E66</v>
      </c>
      <c r="B4717" s="8"/>
      <c r="C4717" s="15" t="s">
        <v>96</v>
      </c>
      <c r="D4717" s="6">
        <v>66</v>
      </c>
      <c r="E4717" s="12" t="s">
        <v>31</v>
      </c>
      <c r="F4717" s="14">
        <v>1</v>
      </c>
      <c r="G4717" s="14" t="s">
        <v>59</v>
      </c>
      <c r="H4717" s="10">
        <v>2</v>
      </c>
      <c r="I4717" s="13" t="s">
        <v>38</v>
      </c>
      <c r="J4717" s="12" t="s">
        <v>397</v>
      </c>
      <c r="K4717" s="11" t="str">
        <f>VLOOKUP(Table7[[#This Row],[CID]],ALY,2,FALSE)</f>
        <v>Word Choice</v>
      </c>
    </row>
    <row r="4718" spans="1:11" x14ac:dyDescent="0.2">
      <c r="A4718" s="8" t="str">
        <f>Table7[[#This Row],[Test No.]]&amp;Table7[[#This Row],[Section]]&amp;Table7[[#This Row],[Q. No.]]</f>
        <v>R15E67</v>
      </c>
      <c r="B4718" s="8"/>
      <c r="C4718" s="15" t="s">
        <v>96</v>
      </c>
      <c r="D4718" s="6">
        <v>67</v>
      </c>
      <c r="E4718" s="12" t="s">
        <v>31</v>
      </c>
      <c r="F4718" s="14">
        <v>2</v>
      </c>
      <c r="G4718" s="13" t="s">
        <v>57</v>
      </c>
      <c r="H4718" s="10">
        <v>5</v>
      </c>
      <c r="I4718" s="13" t="s">
        <v>41</v>
      </c>
      <c r="J4718" s="12" t="s">
        <v>520</v>
      </c>
      <c r="K4718" s="11" t="str">
        <f>VLOOKUP(Table7[[#This Row],[CID]],ALY,2,FALSE)</f>
        <v>Reorganization</v>
      </c>
    </row>
    <row r="4719" spans="1:11" x14ac:dyDescent="0.2">
      <c r="A4719" s="8" t="str">
        <f>Table7[[#This Row],[Test No.]]&amp;Table7[[#This Row],[Section]]&amp;Table7[[#This Row],[Q. No.]]</f>
        <v>R15E68</v>
      </c>
      <c r="B4719" s="8"/>
      <c r="C4719" s="15" t="s">
        <v>96</v>
      </c>
      <c r="D4719" s="6">
        <v>68</v>
      </c>
      <c r="E4719" s="12" t="s">
        <v>31</v>
      </c>
      <c r="F4719" s="14">
        <v>1</v>
      </c>
      <c r="G4719" s="14" t="s">
        <v>59</v>
      </c>
      <c r="H4719" s="10">
        <v>3</v>
      </c>
      <c r="I4719" s="13" t="s">
        <v>39</v>
      </c>
      <c r="J4719" s="12" t="s">
        <v>402</v>
      </c>
      <c r="K4719" s="11" t="str">
        <f>VLOOKUP(Table7[[#This Row],[CID]],ALY,2,FALSE)</f>
        <v>Faulty Modifier</v>
      </c>
    </row>
    <row r="4720" spans="1:11" x14ac:dyDescent="0.2">
      <c r="A4720" s="8" t="str">
        <f>Table7[[#This Row],[Test No.]]&amp;Table7[[#This Row],[Section]]&amp;Table7[[#This Row],[Q. No.]]</f>
        <v>R15E69</v>
      </c>
      <c r="B4720" s="8"/>
      <c r="C4720" s="15" t="s">
        <v>96</v>
      </c>
      <c r="D4720" s="6">
        <v>69</v>
      </c>
      <c r="E4720" s="12" t="s">
        <v>31</v>
      </c>
      <c r="F4720" s="14">
        <v>1</v>
      </c>
      <c r="G4720" s="14" t="s">
        <v>59</v>
      </c>
      <c r="H4720" s="10">
        <v>2</v>
      </c>
      <c r="I4720" s="13" t="s">
        <v>38</v>
      </c>
      <c r="J4720" s="12" t="s">
        <v>397</v>
      </c>
      <c r="K4720" s="11" t="str">
        <f>VLOOKUP(Table7[[#This Row],[CID]],ALY,2,FALSE)</f>
        <v>Word Choice</v>
      </c>
    </row>
    <row r="4721" spans="1:11" x14ac:dyDescent="0.2">
      <c r="A4721" s="8" t="str">
        <f>Table7[[#This Row],[Test No.]]&amp;Table7[[#This Row],[Section]]&amp;Table7[[#This Row],[Q. No.]]</f>
        <v>R15E70</v>
      </c>
      <c r="B4721" s="8"/>
      <c r="C4721" s="15" t="s">
        <v>96</v>
      </c>
      <c r="D4721" s="6">
        <v>70</v>
      </c>
      <c r="E4721" s="12" t="s">
        <v>31</v>
      </c>
      <c r="F4721" s="14">
        <v>2</v>
      </c>
      <c r="G4721" s="13" t="s">
        <v>57</v>
      </c>
      <c r="H4721" s="10">
        <v>4</v>
      </c>
      <c r="I4721" s="13" t="s">
        <v>40</v>
      </c>
      <c r="J4721" s="12" t="s">
        <v>516</v>
      </c>
      <c r="K4721" s="11" t="str">
        <f>VLOOKUP(Table7[[#This Row],[CID]],ALY,2,FALSE)</f>
        <v>Transitions &amp; Topic Sentences</v>
      </c>
    </row>
    <row r="4722" spans="1:11" x14ac:dyDescent="0.2">
      <c r="A4722" s="8" t="str">
        <f>Table7[[#This Row],[Test No.]]&amp;Table7[[#This Row],[Section]]&amp;Table7[[#This Row],[Q. No.]]</f>
        <v>R15E71</v>
      </c>
      <c r="B4722" s="8"/>
      <c r="C4722" s="15" t="s">
        <v>96</v>
      </c>
      <c r="D4722" s="6">
        <v>71</v>
      </c>
      <c r="E4722" s="12" t="s">
        <v>31</v>
      </c>
      <c r="F4722" s="14">
        <v>1</v>
      </c>
      <c r="G4722" s="14" t="s">
        <v>59</v>
      </c>
      <c r="H4722" s="10">
        <v>2</v>
      </c>
      <c r="I4722" s="13" t="s">
        <v>38</v>
      </c>
      <c r="J4722" s="12" t="s">
        <v>393</v>
      </c>
      <c r="K4722" s="11" t="str">
        <f>VLOOKUP(Table7[[#This Row],[CID]],ALY,2,FALSE)</f>
        <v>SVA</v>
      </c>
    </row>
    <row r="4723" spans="1:11" x14ac:dyDescent="0.2">
      <c r="A4723" s="8" t="str">
        <f>Table7[[#This Row],[Test No.]]&amp;Table7[[#This Row],[Section]]&amp;Table7[[#This Row],[Q. No.]]</f>
        <v>R15E72</v>
      </c>
      <c r="B4723" s="8"/>
      <c r="C4723" s="15" t="s">
        <v>96</v>
      </c>
      <c r="D4723" s="6">
        <v>72</v>
      </c>
      <c r="E4723" s="12" t="s">
        <v>31</v>
      </c>
      <c r="F4723" s="14">
        <v>1</v>
      </c>
      <c r="G4723" s="14" t="s">
        <v>59</v>
      </c>
      <c r="H4723" s="14">
        <v>1</v>
      </c>
      <c r="I4723" s="14" t="s">
        <v>37</v>
      </c>
      <c r="J4723" s="12" t="s">
        <v>389</v>
      </c>
      <c r="K4723" s="11" t="str">
        <f>VLOOKUP(Table7[[#This Row],[CID]],ALY,2,FALSE)</f>
        <v>Colons</v>
      </c>
    </row>
    <row r="4724" spans="1:11" x14ac:dyDescent="0.2">
      <c r="A4724" s="8" t="str">
        <f>Table7[[#This Row],[Test No.]]&amp;Table7[[#This Row],[Section]]&amp;Table7[[#This Row],[Q. No.]]</f>
        <v>R15E73</v>
      </c>
      <c r="B4724" s="8"/>
      <c r="C4724" s="15" t="s">
        <v>96</v>
      </c>
      <c r="D4724" s="6">
        <v>73</v>
      </c>
      <c r="E4724" s="12" t="s">
        <v>31</v>
      </c>
      <c r="F4724" s="14">
        <v>2</v>
      </c>
      <c r="G4724" s="13" t="s">
        <v>57</v>
      </c>
      <c r="H4724" s="10">
        <v>6</v>
      </c>
      <c r="I4724" s="13" t="s">
        <v>42</v>
      </c>
      <c r="J4724" s="12" t="s">
        <v>521</v>
      </c>
      <c r="K4724" s="11" t="str">
        <f>VLOOKUP(Table7[[#This Row],[CID]],ALY,2,FALSE)</f>
        <v>Word Choice</v>
      </c>
    </row>
    <row r="4725" spans="1:11" x14ac:dyDescent="0.2">
      <c r="A4725" s="8" t="str">
        <f>Table7[[#This Row],[Test No.]]&amp;Table7[[#This Row],[Section]]&amp;Table7[[#This Row],[Q. No.]]</f>
        <v>R15E74</v>
      </c>
      <c r="B4725" s="8"/>
      <c r="C4725" s="15" t="s">
        <v>96</v>
      </c>
      <c r="D4725" s="6">
        <v>74</v>
      </c>
      <c r="E4725" s="12" t="s">
        <v>31</v>
      </c>
      <c r="F4725" s="14">
        <v>2</v>
      </c>
      <c r="G4725" s="13" t="s">
        <v>57</v>
      </c>
      <c r="H4725" s="10">
        <v>4</v>
      </c>
      <c r="I4725" s="13" t="s">
        <v>40</v>
      </c>
      <c r="J4725" s="12" t="s">
        <v>512</v>
      </c>
      <c r="K4725" s="11" t="str">
        <f>VLOOKUP(Table7[[#This Row],[CID]],ALY,2,FALSE)</f>
        <v>Additional Detail &amp; Evidence</v>
      </c>
    </row>
    <row r="4726" spans="1:11" x14ac:dyDescent="0.2">
      <c r="A4726" s="8" t="str">
        <f>Table7[[#This Row],[Test No.]]&amp;Table7[[#This Row],[Section]]&amp;Table7[[#This Row],[Q. No.]]</f>
        <v>R15E75</v>
      </c>
      <c r="B4726" s="8"/>
      <c r="C4726" s="15" t="s">
        <v>96</v>
      </c>
      <c r="D4726" s="6">
        <v>75</v>
      </c>
      <c r="E4726" s="12" t="s">
        <v>31</v>
      </c>
      <c r="F4726" s="14">
        <v>2</v>
      </c>
      <c r="G4726" s="13" t="s">
        <v>57</v>
      </c>
      <c r="H4726" s="10">
        <v>4</v>
      </c>
      <c r="I4726" s="13" t="s">
        <v>40</v>
      </c>
      <c r="J4726" s="12" t="s">
        <v>513</v>
      </c>
      <c r="K4726" s="11" t="str">
        <f>VLOOKUP(Table7[[#This Row],[CID]],ALY,2,FALSE)</f>
        <v>Writer's Goal</v>
      </c>
    </row>
    <row r="4727" spans="1:11" x14ac:dyDescent="0.2">
      <c r="A4727" s="8" t="str">
        <f>Table7[[#This Row],[Test No.]]&amp;Table7[[#This Row],[Section]]&amp;Table7[[#This Row],[Q. No.]]</f>
        <v>R16E1</v>
      </c>
      <c r="B4727" s="8"/>
      <c r="C4727" s="15" t="s">
        <v>95</v>
      </c>
      <c r="D4727" s="6">
        <v>1</v>
      </c>
      <c r="E4727" s="12" t="s">
        <v>31</v>
      </c>
      <c r="F4727" s="14">
        <v>1</v>
      </c>
      <c r="G4727" s="14" t="s">
        <v>59</v>
      </c>
      <c r="H4727" s="14">
        <v>1</v>
      </c>
      <c r="I4727" s="14" t="s">
        <v>37</v>
      </c>
      <c r="J4727" s="12" t="s">
        <v>387</v>
      </c>
      <c r="K4727" s="11" t="str">
        <f>VLOOKUP(Table7[[#This Row],[CID]],ALY,2,FALSE)</f>
        <v>Commas</v>
      </c>
    </row>
    <row r="4728" spans="1:11" x14ac:dyDescent="0.2">
      <c r="A4728" s="8" t="str">
        <f>Table7[[#This Row],[Test No.]]&amp;Table7[[#This Row],[Section]]&amp;Table7[[#This Row],[Q. No.]]</f>
        <v>R16E2</v>
      </c>
      <c r="B4728" s="8"/>
      <c r="C4728" s="15" t="s">
        <v>95</v>
      </c>
      <c r="D4728" s="6">
        <v>2</v>
      </c>
      <c r="E4728" s="12" t="s">
        <v>31</v>
      </c>
      <c r="F4728" s="14">
        <v>1</v>
      </c>
      <c r="G4728" s="14" t="s">
        <v>59</v>
      </c>
      <c r="H4728" s="10">
        <v>3</v>
      </c>
      <c r="I4728" s="13" t="s">
        <v>39</v>
      </c>
      <c r="J4728" s="12" t="s">
        <v>402</v>
      </c>
      <c r="K4728" s="11" t="str">
        <f>VLOOKUP(Table7[[#This Row],[CID]],ALY,2,FALSE)</f>
        <v>Faulty Modifier</v>
      </c>
    </row>
    <row r="4729" spans="1:11" x14ac:dyDescent="0.2">
      <c r="A4729" s="8" t="str">
        <f>Table7[[#This Row],[Test No.]]&amp;Table7[[#This Row],[Section]]&amp;Table7[[#This Row],[Q. No.]]</f>
        <v>R16E3</v>
      </c>
      <c r="B4729" s="8"/>
      <c r="C4729" s="15" t="s">
        <v>95</v>
      </c>
      <c r="D4729" s="6">
        <v>3</v>
      </c>
      <c r="E4729" s="12" t="s">
        <v>31</v>
      </c>
      <c r="F4729" s="14">
        <v>1</v>
      </c>
      <c r="G4729" s="14" t="s">
        <v>59</v>
      </c>
      <c r="H4729" s="10">
        <v>2</v>
      </c>
      <c r="I4729" s="13" t="s">
        <v>38</v>
      </c>
      <c r="J4729" s="12" t="s">
        <v>397</v>
      </c>
      <c r="K4729" s="11" t="str">
        <f>VLOOKUP(Table7[[#This Row],[CID]],ALY,2,FALSE)</f>
        <v>Word Choice</v>
      </c>
    </row>
    <row r="4730" spans="1:11" x14ac:dyDescent="0.2">
      <c r="A4730" s="8" t="str">
        <f>Table7[[#This Row],[Test No.]]&amp;Table7[[#This Row],[Section]]&amp;Table7[[#This Row],[Q. No.]]</f>
        <v>R16E4</v>
      </c>
      <c r="B4730" s="8"/>
      <c r="C4730" s="15" t="s">
        <v>95</v>
      </c>
      <c r="D4730" s="6">
        <v>4</v>
      </c>
      <c r="E4730" s="12" t="s">
        <v>31</v>
      </c>
      <c r="F4730" s="14">
        <v>2</v>
      </c>
      <c r="G4730" s="13" t="s">
        <v>57</v>
      </c>
      <c r="H4730" s="10">
        <v>6</v>
      </c>
      <c r="I4730" s="13" t="s">
        <v>42</v>
      </c>
      <c r="J4730" s="12" t="s">
        <v>521</v>
      </c>
      <c r="K4730" s="11" t="str">
        <f>VLOOKUP(Table7[[#This Row],[CID]],ALY,2,FALSE)</f>
        <v>Word Choice</v>
      </c>
    </row>
    <row r="4731" spans="1:11" x14ac:dyDescent="0.2">
      <c r="A4731" s="8" t="str">
        <f>Table7[[#This Row],[Test No.]]&amp;Table7[[#This Row],[Section]]&amp;Table7[[#This Row],[Q. No.]]</f>
        <v>R16E5</v>
      </c>
      <c r="B4731" s="8"/>
      <c r="C4731" s="15" t="s">
        <v>95</v>
      </c>
      <c r="D4731" s="6">
        <v>5</v>
      </c>
      <c r="E4731" s="12" t="s">
        <v>31</v>
      </c>
      <c r="F4731" s="14">
        <v>1</v>
      </c>
      <c r="G4731" s="14" t="s">
        <v>59</v>
      </c>
      <c r="H4731" s="14">
        <v>1</v>
      </c>
      <c r="I4731" s="14" t="s">
        <v>37</v>
      </c>
      <c r="J4731" s="12" t="s">
        <v>387</v>
      </c>
      <c r="K4731" s="11" t="str">
        <f>VLOOKUP(Table7[[#This Row],[CID]],ALY,2,FALSE)</f>
        <v>Commas</v>
      </c>
    </row>
    <row r="4732" spans="1:11" x14ac:dyDescent="0.2">
      <c r="A4732" s="8" t="str">
        <f>Table7[[#This Row],[Test No.]]&amp;Table7[[#This Row],[Section]]&amp;Table7[[#This Row],[Q. No.]]</f>
        <v>R16E6</v>
      </c>
      <c r="B4732" s="8"/>
      <c r="C4732" s="15" t="s">
        <v>95</v>
      </c>
      <c r="D4732" s="6">
        <v>6</v>
      </c>
      <c r="E4732" s="12" t="s">
        <v>31</v>
      </c>
      <c r="F4732" s="14">
        <v>2</v>
      </c>
      <c r="G4732" s="13" t="s">
        <v>57</v>
      </c>
      <c r="H4732" s="10">
        <v>5</v>
      </c>
      <c r="I4732" s="13" t="s">
        <v>41</v>
      </c>
      <c r="J4732" s="12" t="s">
        <v>518</v>
      </c>
      <c r="K4732" s="11" t="str">
        <f>VLOOKUP(Table7[[#This Row],[CID]],ALY,2,FALSE)</f>
        <v>Unity &amp; Coherence</v>
      </c>
    </row>
    <row r="4733" spans="1:11" x14ac:dyDescent="0.2">
      <c r="A4733" s="8" t="str">
        <f>Table7[[#This Row],[Test No.]]&amp;Table7[[#This Row],[Section]]&amp;Table7[[#This Row],[Q. No.]]</f>
        <v>R16E7</v>
      </c>
      <c r="B4733" s="8"/>
      <c r="C4733" s="15" t="s">
        <v>95</v>
      </c>
      <c r="D4733" s="6">
        <v>7</v>
      </c>
      <c r="E4733" s="12" t="s">
        <v>31</v>
      </c>
      <c r="F4733" s="14">
        <v>2</v>
      </c>
      <c r="G4733" s="13" t="s">
        <v>57</v>
      </c>
      <c r="H4733" s="10">
        <v>5</v>
      </c>
      <c r="I4733" s="13" t="s">
        <v>41</v>
      </c>
      <c r="J4733" s="12" t="s">
        <v>520</v>
      </c>
      <c r="K4733" s="11" t="str">
        <f>VLOOKUP(Table7[[#This Row],[CID]],ALY,2,FALSE)</f>
        <v>Reorganization</v>
      </c>
    </row>
    <row r="4734" spans="1:11" x14ac:dyDescent="0.2">
      <c r="A4734" s="8" t="str">
        <f>Table7[[#This Row],[Test No.]]&amp;Table7[[#This Row],[Section]]&amp;Table7[[#This Row],[Q. No.]]</f>
        <v>R16E8</v>
      </c>
      <c r="B4734" s="8"/>
      <c r="C4734" s="15" t="s">
        <v>95</v>
      </c>
      <c r="D4734" s="6">
        <v>8</v>
      </c>
      <c r="E4734" s="12" t="s">
        <v>31</v>
      </c>
      <c r="F4734" s="14">
        <v>1</v>
      </c>
      <c r="G4734" s="14" t="s">
        <v>59</v>
      </c>
      <c r="H4734" s="14">
        <v>1</v>
      </c>
      <c r="I4734" s="14" t="s">
        <v>37</v>
      </c>
      <c r="J4734" s="12" t="s">
        <v>388</v>
      </c>
      <c r="K4734" s="11" t="str">
        <f>VLOOKUP(Table7[[#This Row],[CID]],ALY,2,FALSE)</f>
        <v>Apostrophes</v>
      </c>
    </row>
    <row r="4735" spans="1:11" x14ac:dyDescent="0.2">
      <c r="A4735" s="8" t="str">
        <f>Table7[[#This Row],[Test No.]]&amp;Table7[[#This Row],[Section]]&amp;Table7[[#This Row],[Q. No.]]</f>
        <v>R16E9</v>
      </c>
      <c r="B4735" s="8"/>
      <c r="C4735" s="15" t="s">
        <v>95</v>
      </c>
      <c r="D4735" s="6">
        <v>9</v>
      </c>
      <c r="E4735" s="12" t="s">
        <v>31</v>
      </c>
      <c r="F4735" s="14">
        <v>1</v>
      </c>
      <c r="G4735" s="14" t="s">
        <v>59</v>
      </c>
      <c r="H4735" s="10">
        <v>2</v>
      </c>
      <c r="I4735" s="13" t="s">
        <v>38</v>
      </c>
      <c r="J4735" s="12" t="s">
        <v>395</v>
      </c>
      <c r="K4735" s="11" t="str">
        <f>VLOOKUP(Table7[[#This Row],[CID]],ALY,2,FALSE)</f>
        <v>Verb Forms/Tense Agreement</v>
      </c>
    </row>
    <row r="4736" spans="1:11" x14ac:dyDescent="0.2">
      <c r="A4736" s="8" t="str">
        <f>Table7[[#This Row],[Test No.]]&amp;Table7[[#This Row],[Section]]&amp;Table7[[#This Row],[Q. No.]]</f>
        <v>R16E10</v>
      </c>
      <c r="B4736" s="8"/>
      <c r="C4736" s="15" t="s">
        <v>95</v>
      </c>
      <c r="D4736" s="6">
        <v>10</v>
      </c>
      <c r="E4736" s="12" t="s">
        <v>31</v>
      </c>
      <c r="F4736" s="14">
        <v>2</v>
      </c>
      <c r="G4736" s="13" t="s">
        <v>57</v>
      </c>
      <c r="H4736" s="10">
        <v>4</v>
      </c>
      <c r="I4736" s="13" t="s">
        <v>40</v>
      </c>
      <c r="J4736" s="12" t="s">
        <v>512</v>
      </c>
      <c r="K4736" s="11" t="str">
        <f>VLOOKUP(Table7[[#This Row],[CID]],ALY,2,FALSE)</f>
        <v>Additional Detail &amp; Evidence</v>
      </c>
    </row>
    <row r="4737" spans="1:11" x14ac:dyDescent="0.2">
      <c r="A4737" s="8" t="str">
        <f>Table7[[#This Row],[Test No.]]&amp;Table7[[#This Row],[Section]]&amp;Table7[[#This Row],[Q. No.]]</f>
        <v>R16E11</v>
      </c>
      <c r="B4737" s="8"/>
      <c r="C4737" s="15" t="s">
        <v>95</v>
      </c>
      <c r="D4737" s="6">
        <v>11</v>
      </c>
      <c r="E4737" s="12" t="s">
        <v>31</v>
      </c>
      <c r="F4737" s="14">
        <v>2</v>
      </c>
      <c r="G4737" s="13" t="s">
        <v>57</v>
      </c>
      <c r="H4737" s="10">
        <v>4</v>
      </c>
      <c r="I4737" s="13" t="s">
        <v>40</v>
      </c>
      <c r="J4737" s="12" t="s">
        <v>516</v>
      </c>
      <c r="K4737" s="11" t="str">
        <f>VLOOKUP(Table7[[#This Row],[CID]],ALY,2,FALSE)</f>
        <v>Transitions &amp; Topic Sentences</v>
      </c>
    </row>
    <row r="4738" spans="1:11" x14ac:dyDescent="0.2">
      <c r="A4738" s="8" t="str">
        <f>Table7[[#This Row],[Test No.]]&amp;Table7[[#This Row],[Section]]&amp;Table7[[#This Row],[Q. No.]]</f>
        <v>R16E12</v>
      </c>
      <c r="B4738" s="8"/>
      <c r="C4738" s="15" t="s">
        <v>95</v>
      </c>
      <c r="D4738" s="6">
        <v>12</v>
      </c>
      <c r="E4738" s="12" t="s">
        <v>31</v>
      </c>
      <c r="F4738" s="14">
        <v>1</v>
      </c>
      <c r="G4738" s="14" t="s">
        <v>59</v>
      </c>
      <c r="H4738" s="14">
        <v>1</v>
      </c>
      <c r="I4738" s="14" t="s">
        <v>37</v>
      </c>
      <c r="J4738" s="12" t="s">
        <v>387</v>
      </c>
      <c r="K4738" s="11" t="str">
        <f>VLOOKUP(Table7[[#This Row],[CID]],ALY,2,FALSE)</f>
        <v>Commas</v>
      </c>
    </row>
    <row r="4739" spans="1:11" x14ac:dyDescent="0.2">
      <c r="A4739" s="8" t="str">
        <f>Table7[[#This Row],[Test No.]]&amp;Table7[[#This Row],[Section]]&amp;Table7[[#This Row],[Q. No.]]</f>
        <v>R16E13</v>
      </c>
      <c r="B4739" s="8"/>
      <c r="C4739" s="15" t="s">
        <v>95</v>
      </c>
      <c r="D4739" s="6">
        <v>13</v>
      </c>
      <c r="E4739" s="12" t="s">
        <v>31</v>
      </c>
      <c r="F4739" s="14">
        <v>1</v>
      </c>
      <c r="G4739" s="14" t="s">
        <v>59</v>
      </c>
      <c r="H4739" s="10">
        <v>3</v>
      </c>
      <c r="I4739" s="13" t="s">
        <v>39</v>
      </c>
      <c r="J4739" s="12" t="s">
        <v>402</v>
      </c>
      <c r="K4739" s="11" t="str">
        <f>VLOOKUP(Table7[[#This Row],[CID]],ALY,2,FALSE)</f>
        <v>Faulty Modifier</v>
      </c>
    </row>
    <row r="4740" spans="1:11" x14ac:dyDescent="0.2">
      <c r="A4740" s="8" t="str">
        <f>Table7[[#This Row],[Test No.]]&amp;Table7[[#This Row],[Section]]&amp;Table7[[#This Row],[Q. No.]]</f>
        <v>R16E14</v>
      </c>
      <c r="B4740" s="8"/>
      <c r="C4740" s="15" t="s">
        <v>95</v>
      </c>
      <c r="D4740" s="6">
        <v>14</v>
      </c>
      <c r="E4740" s="12" t="s">
        <v>31</v>
      </c>
      <c r="F4740" s="14">
        <v>2</v>
      </c>
      <c r="G4740" s="13" t="s">
        <v>57</v>
      </c>
      <c r="H4740" s="10">
        <v>6</v>
      </c>
      <c r="I4740" s="13" t="s">
        <v>42</v>
      </c>
      <c r="J4740" s="12" t="s">
        <v>522</v>
      </c>
      <c r="K4740" s="11" t="str">
        <f>VLOOKUP(Table7[[#This Row],[CID]],ALY,2,FALSE)</f>
        <v>Effectiveness</v>
      </c>
    </row>
    <row r="4741" spans="1:11" x14ac:dyDescent="0.2">
      <c r="A4741" s="8" t="str">
        <f>Table7[[#This Row],[Test No.]]&amp;Table7[[#This Row],[Section]]&amp;Table7[[#This Row],[Q. No.]]</f>
        <v>R16E15</v>
      </c>
      <c r="B4741" s="8"/>
      <c r="C4741" s="15" t="s">
        <v>95</v>
      </c>
      <c r="D4741" s="6">
        <v>15</v>
      </c>
      <c r="E4741" s="12" t="s">
        <v>31</v>
      </c>
      <c r="F4741" s="14">
        <v>2</v>
      </c>
      <c r="G4741" s="13" t="s">
        <v>57</v>
      </c>
      <c r="H4741" s="10">
        <v>6</v>
      </c>
      <c r="I4741" s="13" t="s">
        <v>42</v>
      </c>
      <c r="J4741" s="12" t="s">
        <v>522</v>
      </c>
      <c r="K4741" s="11" t="str">
        <f>VLOOKUP(Table7[[#This Row],[CID]],ALY,2,FALSE)</f>
        <v>Effectiveness</v>
      </c>
    </row>
    <row r="4742" spans="1:11" x14ac:dyDescent="0.2">
      <c r="A4742" s="8" t="str">
        <f>Table7[[#This Row],[Test No.]]&amp;Table7[[#This Row],[Section]]&amp;Table7[[#This Row],[Q. No.]]</f>
        <v>R16E16</v>
      </c>
      <c r="B4742" s="8"/>
      <c r="C4742" s="15" t="s">
        <v>95</v>
      </c>
      <c r="D4742" s="6">
        <v>16</v>
      </c>
      <c r="E4742" s="12" t="s">
        <v>31</v>
      </c>
      <c r="F4742" s="14">
        <v>2</v>
      </c>
      <c r="G4742" s="13" t="s">
        <v>57</v>
      </c>
      <c r="H4742" s="10">
        <v>4</v>
      </c>
      <c r="I4742" s="13" t="s">
        <v>40</v>
      </c>
      <c r="J4742" s="12" t="s">
        <v>516</v>
      </c>
      <c r="K4742" s="11" t="str">
        <f>VLOOKUP(Table7[[#This Row],[CID]],ALY,2,FALSE)</f>
        <v>Transitions &amp; Topic Sentences</v>
      </c>
    </row>
    <row r="4743" spans="1:11" x14ac:dyDescent="0.2">
      <c r="A4743" s="8" t="str">
        <f>Table7[[#This Row],[Test No.]]&amp;Table7[[#This Row],[Section]]&amp;Table7[[#This Row],[Q. No.]]</f>
        <v>R16E17</v>
      </c>
      <c r="B4743" s="8"/>
      <c r="C4743" s="15" t="s">
        <v>95</v>
      </c>
      <c r="D4743" s="6">
        <v>17</v>
      </c>
      <c r="E4743" s="12" t="s">
        <v>31</v>
      </c>
      <c r="F4743" s="14">
        <v>1</v>
      </c>
      <c r="G4743" s="14" t="s">
        <v>59</v>
      </c>
      <c r="H4743" s="10">
        <v>3</v>
      </c>
      <c r="I4743" s="13" t="s">
        <v>39</v>
      </c>
      <c r="J4743" s="12" t="s">
        <v>400</v>
      </c>
      <c r="K4743" s="11" t="str">
        <f>VLOOKUP(Table7[[#This Row],[CID]],ALY,2,FALSE)</f>
        <v>Run-On Sentence</v>
      </c>
    </row>
    <row r="4744" spans="1:11" x14ac:dyDescent="0.2">
      <c r="A4744" s="8" t="str">
        <f>Table7[[#This Row],[Test No.]]&amp;Table7[[#This Row],[Section]]&amp;Table7[[#This Row],[Q. No.]]</f>
        <v>R16E18</v>
      </c>
      <c r="B4744" s="8"/>
      <c r="C4744" s="15" t="s">
        <v>95</v>
      </c>
      <c r="D4744" s="6">
        <v>18</v>
      </c>
      <c r="E4744" s="12" t="s">
        <v>31</v>
      </c>
      <c r="F4744" s="14">
        <v>2</v>
      </c>
      <c r="G4744" s="13" t="s">
        <v>57</v>
      </c>
      <c r="H4744" s="10">
        <v>4</v>
      </c>
      <c r="I4744" s="13" t="s">
        <v>40</v>
      </c>
      <c r="J4744" s="12" t="s">
        <v>512</v>
      </c>
      <c r="K4744" s="11" t="str">
        <f>VLOOKUP(Table7[[#This Row],[CID]],ALY,2,FALSE)</f>
        <v>Additional Detail &amp; Evidence</v>
      </c>
    </row>
    <row r="4745" spans="1:11" x14ac:dyDescent="0.2">
      <c r="A4745" s="8" t="str">
        <f>Table7[[#This Row],[Test No.]]&amp;Table7[[#This Row],[Section]]&amp;Table7[[#This Row],[Q. No.]]</f>
        <v>R16E19</v>
      </c>
      <c r="B4745" s="8"/>
      <c r="C4745" s="15" t="s">
        <v>95</v>
      </c>
      <c r="D4745" s="6">
        <v>19</v>
      </c>
      <c r="E4745" s="12" t="s">
        <v>31</v>
      </c>
      <c r="F4745" s="14">
        <v>2</v>
      </c>
      <c r="G4745" s="13" t="s">
        <v>57</v>
      </c>
      <c r="H4745" s="10">
        <v>5</v>
      </c>
      <c r="I4745" s="13" t="s">
        <v>41</v>
      </c>
      <c r="J4745" s="12" t="s">
        <v>519</v>
      </c>
      <c r="K4745" s="11" t="str">
        <f>VLOOKUP(Table7[[#This Row],[CID]],ALY,2,FALSE)</f>
        <v>Opening/Transitional/Closing</v>
      </c>
    </row>
    <row r="4746" spans="1:11" x14ac:dyDescent="0.2">
      <c r="A4746" s="8" t="str">
        <f>Table7[[#This Row],[Test No.]]&amp;Table7[[#This Row],[Section]]&amp;Table7[[#This Row],[Q. No.]]</f>
        <v>R16E20</v>
      </c>
      <c r="B4746" s="8"/>
      <c r="C4746" s="15" t="s">
        <v>95</v>
      </c>
      <c r="D4746" s="6">
        <v>20</v>
      </c>
      <c r="E4746" s="12" t="s">
        <v>31</v>
      </c>
      <c r="F4746" s="14">
        <v>1</v>
      </c>
      <c r="G4746" s="14" t="s">
        <v>59</v>
      </c>
      <c r="H4746" s="14">
        <v>1</v>
      </c>
      <c r="I4746" s="14" t="s">
        <v>37</v>
      </c>
      <c r="J4746" s="12" t="s">
        <v>390</v>
      </c>
      <c r="K4746" s="11" t="str">
        <f>VLOOKUP(Table7[[#This Row],[CID]],ALY,2,FALSE)</f>
        <v>Semicolons</v>
      </c>
    </row>
    <row r="4747" spans="1:11" x14ac:dyDescent="0.2">
      <c r="A4747" s="8" t="str">
        <f>Table7[[#This Row],[Test No.]]&amp;Table7[[#This Row],[Section]]&amp;Table7[[#This Row],[Q. No.]]</f>
        <v>R16E21</v>
      </c>
      <c r="B4747" s="8"/>
      <c r="C4747" s="15" t="s">
        <v>95</v>
      </c>
      <c r="D4747" s="6">
        <v>21</v>
      </c>
      <c r="E4747" s="12" t="s">
        <v>31</v>
      </c>
      <c r="F4747" s="14">
        <v>1</v>
      </c>
      <c r="G4747" s="14" t="s">
        <v>59</v>
      </c>
      <c r="H4747" s="10">
        <v>2</v>
      </c>
      <c r="I4747" s="13" t="s">
        <v>38</v>
      </c>
      <c r="J4747" s="12" t="s">
        <v>397</v>
      </c>
      <c r="K4747" s="11" t="str">
        <f>VLOOKUP(Table7[[#This Row],[CID]],ALY,2,FALSE)</f>
        <v>Word Choice</v>
      </c>
    </row>
    <row r="4748" spans="1:11" x14ac:dyDescent="0.2">
      <c r="A4748" s="8" t="str">
        <f>Table7[[#This Row],[Test No.]]&amp;Table7[[#This Row],[Section]]&amp;Table7[[#This Row],[Q. No.]]</f>
        <v>R16E22</v>
      </c>
      <c r="B4748" s="8"/>
      <c r="C4748" s="15" t="s">
        <v>95</v>
      </c>
      <c r="D4748" s="6">
        <v>22</v>
      </c>
      <c r="E4748" s="12" t="s">
        <v>31</v>
      </c>
      <c r="F4748" s="14">
        <v>1</v>
      </c>
      <c r="G4748" s="14" t="s">
        <v>59</v>
      </c>
      <c r="H4748" s="10">
        <v>2</v>
      </c>
      <c r="I4748" s="13" t="s">
        <v>38</v>
      </c>
      <c r="J4748" s="12" t="s">
        <v>395</v>
      </c>
      <c r="K4748" s="11" t="str">
        <f>VLOOKUP(Table7[[#This Row],[CID]],ALY,2,FALSE)</f>
        <v>Verb Forms/Tense Agreement</v>
      </c>
    </row>
    <row r="4749" spans="1:11" x14ac:dyDescent="0.2">
      <c r="A4749" s="8" t="str">
        <f>Table7[[#This Row],[Test No.]]&amp;Table7[[#This Row],[Section]]&amp;Table7[[#This Row],[Q. No.]]</f>
        <v>R16E23</v>
      </c>
      <c r="B4749" s="8"/>
      <c r="C4749" s="15" t="s">
        <v>95</v>
      </c>
      <c r="D4749" s="6">
        <v>23</v>
      </c>
      <c r="E4749" s="12" t="s">
        <v>31</v>
      </c>
      <c r="F4749" s="14">
        <v>2</v>
      </c>
      <c r="G4749" s="13" t="s">
        <v>57</v>
      </c>
      <c r="H4749" s="10">
        <v>4</v>
      </c>
      <c r="I4749" s="13" t="s">
        <v>40</v>
      </c>
      <c r="J4749" s="12" t="s">
        <v>516</v>
      </c>
      <c r="K4749" s="11" t="str">
        <f>VLOOKUP(Table7[[#This Row],[CID]],ALY,2,FALSE)</f>
        <v>Transitions &amp; Topic Sentences</v>
      </c>
    </row>
    <row r="4750" spans="1:11" x14ac:dyDescent="0.2">
      <c r="A4750" s="8" t="str">
        <f>Table7[[#This Row],[Test No.]]&amp;Table7[[#This Row],[Section]]&amp;Table7[[#This Row],[Q. No.]]</f>
        <v>R16E24</v>
      </c>
      <c r="B4750" s="8"/>
      <c r="C4750" s="15" t="s">
        <v>95</v>
      </c>
      <c r="D4750" s="6">
        <v>24</v>
      </c>
      <c r="E4750" s="12" t="s">
        <v>31</v>
      </c>
      <c r="F4750" s="14">
        <v>1</v>
      </c>
      <c r="G4750" s="14" t="s">
        <v>59</v>
      </c>
      <c r="H4750" s="10">
        <v>3</v>
      </c>
      <c r="I4750" s="13" t="s">
        <v>39</v>
      </c>
      <c r="J4750" s="12" t="s">
        <v>402</v>
      </c>
      <c r="K4750" s="11" t="str">
        <f>VLOOKUP(Table7[[#This Row],[CID]],ALY,2,FALSE)</f>
        <v>Faulty Modifier</v>
      </c>
    </row>
    <row r="4751" spans="1:11" x14ac:dyDescent="0.2">
      <c r="A4751" s="8" t="str">
        <f>Table7[[#This Row],[Test No.]]&amp;Table7[[#This Row],[Section]]&amp;Table7[[#This Row],[Q. No.]]</f>
        <v>R16E25</v>
      </c>
      <c r="B4751" s="8"/>
      <c r="C4751" s="15" t="s">
        <v>95</v>
      </c>
      <c r="D4751" s="6">
        <v>25</v>
      </c>
      <c r="E4751" s="12" t="s">
        <v>31</v>
      </c>
      <c r="F4751" s="14">
        <v>2</v>
      </c>
      <c r="G4751" s="13" t="s">
        <v>57</v>
      </c>
      <c r="H4751" s="10">
        <v>6</v>
      </c>
      <c r="I4751" s="13" t="s">
        <v>42</v>
      </c>
      <c r="J4751" s="12" t="s">
        <v>522</v>
      </c>
      <c r="K4751" s="11" t="str">
        <f>VLOOKUP(Table7[[#This Row],[CID]],ALY,2,FALSE)</f>
        <v>Effectiveness</v>
      </c>
    </row>
    <row r="4752" spans="1:11" x14ac:dyDescent="0.2">
      <c r="A4752" s="8" t="str">
        <f>Table7[[#This Row],[Test No.]]&amp;Table7[[#This Row],[Section]]&amp;Table7[[#This Row],[Q. No.]]</f>
        <v>R16E26</v>
      </c>
      <c r="B4752" s="8"/>
      <c r="C4752" s="15" t="s">
        <v>95</v>
      </c>
      <c r="D4752" s="6">
        <v>26</v>
      </c>
      <c r="E4752" s="12" t="s">
        <v>31</v>
      </c>
      <c r="F4752" s="14">
        <v>2</v>
      </c>
      <c r="G4752" s="13" t="s">
        <v>57</v>
      </c>
      <c r="H4752" s="10">
        <v>5</v>
      </c>
      <c r="I4752" s="13" t="s">
        <v>41</v>
      </c>
      <c r="J4752" s="12" t="s">
        <v>518</v>
      </c>
      <c r="K4752" s="11" t="str">
        <f>VLOOKUP(Table7[[#This Row],[CID]],ALY,2,FALSE)</f>
        <v>Unity &amp; Coherence</v>
      </c>
    </row>
    <row r="4753" spans="1:11" x14ac:dyDescent="0.2">
      <c r="A4753" s="8" t="str">
        <f>Table7[[#This Row],[Test No.]]&amp;Table7[[#This Row],[Section]]&amp;Table7[[#This Row],[Q. No.]]</f>
        <v>R16E27</v>
      </c>
      <c r="B4753" s="8"/>
      <c r="C4753" s="15" t="s">
        <v>95</v>
      </c>
      <c r="D4753" s="6">
        <v>27</v>
      </c>
      <c r="E4753" s="12" t="s">
        <v>31</v>
      </c>
      <c r="F4753" s="14">
        <v>1</v>
      </c>
      <c r="G4753" s="14" t="s">
        <v>59</v>
      </c>
      <c r="H4753" s="14">
        <v>1</v>
      </c>
      <c r="I4753" s="14" t="s">
        <v>37</v>
      </c>
      <c r="J4753" s="12" t="s">
        <v>388</v>
      </c>
      <c r="K4753" s="11" t="str">
        <f>VLOOKUP(Table7[[#This Row],[CID]],ALY,2,FALSE)</f>
        <v>Apostrophes</v>
      </c>
    </row>
    <row r="4754" spans="1:11" x14ac:dyDescent="0.2">
      <c r="A4754" s="8" t="str">
        <f>Table7[[#This Row],[Test No.]]&amp;Table7[[#This Row],[Section]]&amp;Table7[[#This Row],[Q. No.]]</f>
        <v>R16E28</v>
      </c>
      <c r="B4754" s="8"/>
      <c r="C4754" s="15" t="s">
        <v>95</v>
      </c>
      <c r="D4754" s="6">
        <v>28</v>
      </c>
      <c r="E4754" s="12" t="s">
        <v>31</v>
      </c>
      <c r="F4754" s="14">
        <v>1</v>
      </c>
      <c r="G4754" s="14" t="s">
        <v>59</v>
      </c>
      <c r="H4754" s="10">
        <v>3</v>
      </c>
      <c r="I4754" s="13" t="s">
        <v>39</v>
      </c>
      <c r="J4754" s="12" t="s">
        <v>400</v>
      </c>
      <c r="K4754" s="11" t="str">
        <f>VLOOKUP(Table7[[#This Row],[CID]],ALY,2,FALSE)</f>
        <v>Run-On Sentence</v>
      </c>
    </row>
    <row r="4755" spans="1:11" x14ac:dyDescent="0.2">
      <c r="A4755" s="8" t="str">
        <f>Table7[[#This Row],[Test No.]]&amp;Table7[[#This Row],[Section]]&amp;Table7[[#This Row],[Q. No.]]</f>
        <v>R16E29</v>
      </c>
      <c r="B4755" s="8"/>
      <c r="C4755" s="15" t="s">
        <v>95</v>
      </c>
      <c r="D4755" s="6">
        <v>29</v>
      </c>
      <c r="E4755" s="12" t="s">
        <v>31</v>
      </c>
      <c r="F4755" s="14">
        <v>2</v>
      </c>
      <c r="G4755" s="13" t="s">
        <v>57</v>
      </c>
      <c r="H4755" s="10">
        <v>6</v>
      </c>
      <c r="I4755" s="13" t="s">
        <v>42</v>
      </c>
      <c r="J4755" s="12" t="s">
        <v>522</v>
      </c>
      <c r="K4755" s="11" t="str">
        <f>VLOOKUP(Table7[[#This Row],[CID]],ALY,2,FALSE)</f>
        <v>Effectiveness</v>
      </c>
    </row>
    <row r="4756" spans="1:11" x14ac:dyDescent="0.2">
      <c r="A4756" s="8" t="str">
        <f>Table7[[#This Row],[Test No.]]&amp;Table7[[#This Row],[Section]]&amp;Table7[[#This Row],[Q. No.]]</f>
        <v>R16E30</v>
      </c>
      <c r="B4756" s="8"/>
      <c r="C4756" s="15" t="s">
        <v>95</v>
      </c>
      <c r="D4756" s="6">
        <v>30</v>
      </c>
      <c r="E4756" s="12" t="s">
        <v>31</v>
      </c>
      <c r="F4756" s="14">
        <v>2</v>
      </c>
      <c r="G4756" s="13" t="s">
        <v>57</v>
      </c>
      <c r="H4756" s="10">
        <v>6</v>
      </c>
      <c r="I4756" s="13" t="s">
        <v>42</v>
      </c>
      <c r="J4756" s="12" t="s">
        <v>521</v>
      </c>
      <c r="K4756" s="11" t="str">
        <f>VLOOKUP(Table7[[#This Row],[CID]],ALY,2,FALSE)</f>
        <v>Word Choice</v>
      </c>
    </row>
    <row r="4757" spans="1:11" x14ac:dyDescent="0.2">
      <c r="A4757" s="8" t="str">
        <f>Table7[[#This Row],[Test No.]]&amp;Table7[[#This Row],[Section]]&amp;Table7[[#This Row],[Q. No.]]</f>
        <v>R16E31</v>
      </c>
      <c r="B4757" s="8"/>
      <c r="C4757" s="15" t="s">
        <v>95</v>
      </c>
      <c r="D4757" s="6">
        <v>31</v>
      </c>
      <c r="E4757" s="12" t="s">
        <v>31</v>
      </c>
      <c r="F4757" s="14">
        <v>1</v>
      </c>
      <c r="G4757" s="14" t="s">
        <v>59</v>
      </c>
      <c r="H4757" s="10">
        <v>2</v>
      </c>
      <c r="I4757" s="13" t="s">
        <v>38</v>
      </c>
      <c r="J4757" s="12" t="s">
        <v>396</v>
      </c>
      <c r="K4757" s="11" t="str">
        <f>VLOOKUP(Table7[[#This Row],[CID]],ALY,2,FALSE)</f>
        <v>Comparisons</v>
      </c>
    </row>
    <row r="4758" spans="1:11" x14ac:dyDescent="0.2">
      <c r="A4758" s="8" t="str">
        <f>Table7[[#This Row],[Test No.]]&amp;Table7[[#This Row],[Section]]&amp;Table7[[#This Row],[Q. No.]]</f>
        <v>R16E32</v>
      </c>
      <c r="B4758" s="8"/>
      <c r="C4758" s="15" t="s">
        <v>95</v>
      </c>
      <c r="D4758" s="6">
        <v>32</v>
      </c>
      <c r="E4758" s="12" t="s">
        <v>31</v>
      </c>
      <c r="F4758" s="14">
        <v>2</v>
      </c>
      <c r="G4758" s="13" t="s">
        <v>57</v>
      </c>
      <c r="H4758" s="10">
        <v>6</v>
      </c>
      <c r="I4758" s="13" t="s">
        <v>42</v>
      </c>
      <c r="J4758" s="12" t="s">
        <v>523</v>
      </c>
      <c r="K4758" s="11" t="str">
        <f>VLOOKUP(Table7[[#This Row],[CID]],ALY,2,FALSE)</f>
        <v>Avoiding Ambiguity &amp; Redundancy</v>
      </c>
    </row>
    <row r="4759" spans="1:11" x14ac:dyDescent="0.2">
      <c r="A4759" s="8" t="str">
        <f>Table7[[#This Row],[Test No.]]&amp;Table7[[#This Row],[Section]]&amp;Table7[[#This Row],[Q. No.]]</f>
        <v>R16E33</v>
      </c>
      <c r="B4759" s="8"/>
      <c r="C4759" s="15" t="s">
        <v>95</v>
      </c>
      <c r="D4759" s="6">
        <v>33</v>
      </c>
      <c r="E4759" s="12" t="s">
        <v>31</v>
      </c>
      <c r="F4759" s="14">
        <v>1</v>
      </c>
      <c r="G4759" s="14" t="s">
        <v>59</v>
      </c>
      <c r="H4759" s="10">
        <v>2</v>
      </c>
      <c r="I4759" s="13" t="s">
        <v>38</v>
      </c>
      <c r="J4759" s="12" t="s">
        <v>395</v>
      </c>
      <c r="K4759" s="11" t="str">
        <f>VLOOKUP(Table7[[#This Row],[CID]],ALY,2,FALSE)</f>
        <v>Verb Forms/Tense Agreement</v>
      </c>
    </row>
    <row r="4760" spans="1:11" x14ac:dyDescent="0.2">
      <c r="A4760" s="8" t="str">
        <f>Table7[[#This Row],[Test No.]]&amp;Table7[[#This Row],[Section]]&amp;Table7[[#This Row],[Q. No.]]</f>
        <v>R16E34</v>
      </c>
      <c r="B4760" s="8"/>
      <c r="C4760" s="15" t="s">
        <v>95</v>
      </c>
      <c r="D4760" s="6">
        <v>34</v>
      </c>
      <c r="E4760" s="12" t="s">
        <v>31</v>
      </c>
      <c r="F4760" s="14">
        <v>1</v>
      </c>
      <c r="G4760" s="14" t="s">
        <v>59</v>
      </c>
      <c r="H4760" s="10">
        <v>2</v>
      </c>
      <c r="I4760" s="13" t="s">
        <v>38</v>
      </c>
      <c r="J4760" s="12" t="s">
        <v>397</v>
      </c>
      <c r="K4760" s="11" t="str">
        <f>VLOOKUP(Table7[[#This Row],[CID]],ALY,2,FALSE)</f>
        <v>Word Choice</v>
      </c>
    </row>
    <row r="4761" spans="1:11" x14ac:dyDescent="0.2">
      <c r="A4761" s="8" t="str">
        <f>Table7[[#This Row],[Test No.]]&amp;Table7[[#This Row],[Section]]&amp;Table7[[#This Row],[Q. No.]]</f>
        <v>R16E35</v>
      </c>
      <c r="B4761" s="8"/>
      <c r="C4761" s="15" t="s">
        <v>95</v>
      </c>
      <c r="D4761" s="6">
        <v>35</v>
      </c>
      <c r="E4761" s="12" t="s">
        <v>31</v>
      </c>
      <c r="F4761" s="14">
        <v>1</v>
      </c>
      <c r="G4761" s="14" t="s">
        <v>59</v>
      </c>
      <c r="H4761" s="10">
        <v>2</v>
      </c>
      <c r="I4761" s="13" t="s">
        <v>38</v>
      </c>
      <c r="J4761" s="12" t="s">
        <v>398</v>
      </c>
      <c r="K4761" s="11" t="str">
        <f>VLOOKUP(Table7[[#This Row],[CID]],ALY,2,FALSE)</f>
        <v>Idioms</v>
      </c>
    </row>
    <row r="4762" spans="1:11" x14ac:dyDescent="0.2">
      <c r="A4762" s="8" t="str">
        <f>Table7[[#This Row],[Test No.]]&amp;Table7[[#This Row],[Section]]&amp;Table7[[#This Row],[Q. No.]]</f>
        <v>R16E36</v>
      </c>
      <c r="B4762" s="8"/>
      <c r="C4762" s="15" t="s">
        <v>95</v>
      </c>
      <c r="D4762" s="6">
        <v>36</v>
      </c>
      <c r="E4762" s="12" t="s">
        <v>31</v>
      </c>
      <c r="F4762" s="14">
        <v>2</v>
      </c>
      <c r="G4762" s="13" t="s">
        <v>57</v>
      </c>
      <c r="H4762" s="10">
        <v>4</v>
      </c>
      <c r="I4762" s="13" t="s">
        <v>40</v>
      </c>
      <c r="J4762" s="12" t="s">
        <v>516</v>
      </c>
      <c r="K4762" s="11" t="str">
        <f>VLOOKUP(Table7[[#This Row],[CID]],ALY,2,FALSE)</f>
        <v>Transitions &amp; Topic Sentences</v>
      </c>
    </row>
    <row r="4763" spans="1:11" x14ac:dyDescent="0.2">
      <c r="A4763" s="8" t="str">
        <f>Table7[[#This Row],[Test No.]]&amp;Table7[[#This Row],[Section]]&amp;Table7[[#This Row],[Q. No.]]</f>
        <v>R16E37</v>
      </c>
      <c r="B4763" s="8"/>
      <c r="C4763" s="15" t="s">
        <v>95</v>
      </c>
      <c r="D4763" s="6">
        <v>37</v>
      </c>
      <c r="E4763" s="12" t="s">
        <v>31</v>
      </c>
      <c r="F4763" s="14">
        <v>2</v>
      </c>
      <c r="G4763" s="13" t="s">
        <v>57</v>
      </c>
      <c r="H4763" s="10">
        <v>6</v>
      </c>
      <c r="I4763" s="13" t="s">
        <v>42</v>
      </c>
      <c r="J4763" s="12" t="s">
        <v>523</v>
      </c>
      <c r="K4763" s="11" t="str">
        <f>VLOOKUP(Table7[[#This Row],[CID]],ALY,2,FALSE)</f>
        <v>Avoiding Ambiguity &amp; Redundancy</v>
      </c>
    </row>
    <row r="4764" spans="1:11" x14ac:dyDescent="0.2">
      <c r="A4764" s="8" t="str">
        <f>Table7[[#This Row],[Test No.]]&amp;Table7[[#This Row],[Section]]&amp;Table7[[#This Row],[Q. No.]]</f>
        <v>R16E38</v>
      </c>
      <c r="B4764" s="8"/>
      <c r="C4764" s="15" t="s">
        <v>95</v>
      </c>
      <c r="D4764" s="6">
        <v>38</v>
      </c>
      <c r="E4764" s="12" t="s">
        <v>31</v>
      </c>
      <c r="F4764" s="14">
        <v>1</v>
      </c>
      <c r="G4764" s="14" t="s">
        <v>59</v>
      </c>
      <c r="H4764" s="10">
        <v>3</v>
      </c>
      <c r="I4764" s="13" t="s">
        <v>39</v>
      </c>
      <c r="J4764" s="12" t="s">
        <v>400</v>
      </c>
      <c r="K4764" s="11" t="str">
        <f>VLOOKUP(Table7[[#This Row],[CID]],ALY,2,FALSE)</f>
        <v>Run-On Sentence</v>
      </c>
    </row>
    <row r="4765" spans="1:11" x14ac:dyDescent="0.2">
      <c r="A4765" s="8" t="str">
        <f>Table7[[#This Row],[Test No.]]&amp;Table7[[#This Row],[Section]]&amp;Table7[[#This Row],[Q. No.]]</f>
        <v>R16E39</v>
      </c>
      <c r="B4765" s="8"/>
      <c r="C4765" s="15" t="s">
        <v>95</v>
      </c>
      <c r="D4765" s="6">
        <v>39</v>
      </c>
      <c r="E4765" s="12" t="s">
        <v>31</v>
      </c>
      <c r="F4765" s="14">
        <v>1</v>
      </c>
      <c r="G4765" s="14" t="s">
        <v>59</v>
      </c>
      <c r="H4765" s="10">
        <v>3</v>
      </c>
      <c r="I4765" s="13" t="s">
        <v>39</v>
      </c>
      <c r="J4765" s="12" t="s">
        <v>402</v>
      </c>
      <c r="K4765" s="11" t="str">
        <f>VLOOKUP(Table7[[#This Row],[CID]],ALY,2,FALSE)</f>
        <v>Faulty Modifier</v>
      </c>
    </row>
    <row r="4766" spans="1:11" x14ac:dyDescent="0.2">
      <c r="A4766" s="8" t="str">
        <f>Table7[[#This Row],[Test No.]]&amp;Table7[[#This Row],[Section]]&amp;Table7[[#This Row],[Q. No.]]</f>
        <v>R16E40</v>
      </c>
      <c r="B4766" s="8"/>
      <c r="C4766" s="15" t="s">
        <v>95</v>
      </c>
      <c r="D4766" s="6">
        <v>40</v>
      </c>
      <c r="E4766" s="12" t="s">
        <v>31</v>
      </c>
      <c r="F4766" s="14">
        <v>1</v>
      </c>
      <c r="G4766" s="14" t="s">
        <v>59</v>
      </c>
      <c r="H4766" s="10">
        <v>2</v>
      </c>
      <c r="I4766" s="13" t="s">
        <v>38</v>
      </c>
      <c r="J4766" s="12" t="s">
        <v>397</v>
      </c>
      <c r="K4766" s="11" t="str">
        <f>VLOOKUP(Table7[[#This Row],[CID]],ALY,2,FALSE)</f>
        <v>Word Choice</v>
      </c>
    </row>
    <row r="4767" spans="1:11" x14ac:dyDescent="0.2">
      <c r="A4767" s="8" t="str">
        <f>Table7[[#This Row],[Test No.]]&amp;Table7[[#This Row],[Section]]&amp;Table7[[#This Row],[Q. No.]]</f>
        <v>R16E41</v>
      </c>
      <c r="B4767" s="8"/>
      <c r="C4767" s="15" t="s">
        <v>95</v>
      </c>
      <c r="D4767" s="6">
        <v>41</v>
      </c>
      <c r="E4767" s="12" t="s">
        <v>31</v>
      </c>
      <c r="F4767" s="14">
        <v>2</v>
      </c>
      <c r="G4767" s="13" t="s">
        <v>57</v>
      </c>
      <c r="H4767" s="10">
        <v>4</v>
      </c>
      <c r="I4767" s="13" t="s">
        <v>40</v>
      </c>
      <c r="J4767" s="12" t="s">
        <v>516</v>
      </c>
      <c r="K4767" s="11" t="str">
        <f>VLOOKUP(Table7[[#This Row],[CID]],ALY,2,FALSE)</f>
        <v>Transitions &amp; Topic Sentences</v>
      </c>
    </row>
    <row r="4768" spans="1:11" x14ac:dyDescent="0.2">
      <c r="A4768" s="8" t="str">
        <f>Table7[[#This Row],[Test No.]]&amp;Table7[[#This Row],[Section]]&amp;Table7[[#This Row],[Q. No.]]</f>
        <v>R16E42</v>
      </c>
      <c r="B4768" s="8"/>
      <c r="C4768" s="15" t="s">
        <v>95</v>
      </c>
      <c r="D4768" s="6">
        <v>42</v>
      </c>
      <c r="E4768" s="12" t="s">
        <v>31</v>
      </c>
      <c r="F4768" s="14">
        <v>2</v>
      </c>
      <c r="G4768" s="13" t="s">
        <v>57</v>
      </c>
      <c r="H4768" s="10">
        <v>5</v>
      </c>
      <c r="I4768" s="13" t="s">
        <v>41</v>
      </c>
      <c r="J4768" s="12" t="s">
        <v>520</v>
      </c>
      <c r="K4768" s="11" t="str">
        <f>VLOOKUP(Table7[[#This Row],[CID]],ALY,2,FALSE)</f>
        <v>Reorganization</v>
      </c>
    </row>
    <row r="4769" spans="1:11" x14ac:dyDescent="0.2">
      <c r="A4769" s="8" t="str">
        <f>Table7[[#This Row],[Test No.]]&amp;Table7[[#This Row],[Section]]&amp;Table7[[#This Row],[Q. No.]]</f>
        <v>R16E43</v>
      </c>
      <c r="B4769" s="8"/>
      <c r="C4769" s="15" t="s">
        <v>95</v>
      </c>
      <c r="D4769" s="6">
        <v>43</v>
      </c>
      <c r="E4769" s="12" t="s">
        <v>31</v>
      </c>
      <c r="F4769" s="14">
        <v>2</v>
      </c>
      <c r="G4769" s="13" t="s">
        <v>57</v>
      </c>
      <c r="H4769" s="10">
        <v>6</v>
      </c>
      <c r="I4769" s="13" t="s">
        <v>42</v>
      </c>
      <c r="J4769" s="12" t="s">
        <v>522</v>
      </c>
      <c r="K4769" s="11" t="str">
        <f>VLOOKUP(Table7[[#This Row],[CID]],ALY,2,FALSE)</f>
        <v>Effectiveness</v>
      </c>
    </row>
    <row r="4770" spans="1:11" x14ac:dyDescent="0.2">
      <c r="A4770" s="8" t="str">
        <f>Table7[[#This Row],[Test No.]]&amp;Table7[[#This Row],[Section]]&amp;Table7[[#This Row],[Q. No.]]</f>
        <v>R16E44</v>
      </c>
      <c r="B4770" s="8"/>
      <c r="C4770" s="15" t="s">
        <v>95</v>
      </c>
      <c r="D4770" s="6">
        <v>44</v>
      </c>
      <c r="E4770" s="12" t="s">
        <v>31</v>
      </c>
      <c r="F4770" s="14">
        <v>1</v>
      </c>
      <c r="G4770" s="14" t="s">
        <v>59</v>
      </c>
      <c r="H4770" s="10">
        <v>2</v>
      </c>
      <c r="I4770" s="13" t="s">
        <v>38</v>
      </c>
      <c r="J4770" s="12" t="s">
        <v>397</v>
      </c>
      <c r="K4770" s="11" t="str">
        <f>VLOOKUP(Table7[[#This Row],[CID]],ALY,2,FALSE)</f>
        <v>Word Choice</v>
      </c>
    </row>
    <row r="4771" spans="1:11" x14ac:dyDescent="0.2">
      <c r="A4771" s="8" t="str">
        <f>Table7[[#This Row],[Test No.]]&amp;Table7[[#This Row],[Section]]&amp;Table7[[#This Row],[Q. No.]]</f>
        <v>R16E45</v>
      </c>
      <c r="B4771" s="8"/>
      <c r="C4771" s="15" t="s">
        <v>95</v>
      </c>
      <c r="D4771" s="6">
        <v>45</v>
      </c>
      <c r="E4771" s="12" t="s">
        <v>31</v>
      </c>
      <c r="F4771" s="14">
        <v>2</v>
      </c>
      <c r="G4771" s="13" t="s">
        <v>57</v>
      </c>
      <c r="H4771" s="10">
        <v>6</v>
      </c>
      <c r="I4771" s="13" t="s">
        <v>42</v>
      </c>
      <c r="J4771" s="12" t="s">
        <v>521</v>
      </c>
      <c r="K4771" s="11" t="str">
        <f>VLOOKUP(Table7[[#This Row],[CID]],ALY,2,FALSE)</f>
        <v>Word Choice</v>
      </c>
    </row>
    <row r="4772" spans="1:11" x14ac:dyDescent="0.2">
      <c r="A4772" s="8" t="str">
        <f>Table7[[#This Row],[Test No.]]&amp;Table7[[#This Row],[Section]]&amp;Table7[[#This Row],[Q. No.]]</f>
        <v>R16E46</v>
      </c>
      <c r="B4772" s="8"/>
      <c r="C4772" s="15" t="s">
        <v>95</v>
      </c>
      <c r="D4772" s="6">
        <v>46</v>
      </c>
      <c r="E4772" s="12" t="s">
        <v>31</v>
      </c>
      <c r="F4772" s="14">
        <v>2</v>
      </c>
      <c r="G4772" s="13" t="s">
        <v>57</v>
      </c>
      <c r="H4772" s="10">
        <v>6</v>
      </c>
      <c r="I4772" s="13" t="s">
        <v>42</v>
      </c>
      <c r="J4772" s="12" t="s">
        <v>523</v>
      </c>
      <c r="K4772" s="11" t="str">
        <f>VLOOKUP(Table7[[#This Row],[CID]],ALY,2,FALSE)</f>
        <v>Avoiding Ambiguity &amp; Redundancy</v>
      </c>
    </row>
    <row r="4773" spans="1:11" x14ac:dyDescent="0.2">
      <c r="A4773" s="8" t="str">
        <f>Table7[[#This Row],[Test No.]]&amp;Table7[[#This Row],[Section]]&amp;Table7[[#This Row],[Q. No.]]</f>
        <v>R16E47</v>
      </c>
      <c r="B4773" s="8"/>
      <c r="C4773" s="15" t="s">
        <v>95</v>
      </c>
      <c r="D4773" s="6">
        <v>47</v>
      </c>
      <c r="E4773" s="12" t="s">
        <v>31</v>
      </c>
      <c r="F4773" s="14">
        <v>1</v>
      </c>
      <c r="G4773" s="14" t="s">
        <v>59</v>
      </c>
      <c r="H4773" s="14">
        <v>1</v>
      </c>
      <c r="I4773" s="14" t="s">
        <v>37</v>
      </c>
      <c r="J4773" s="12" t="s">
        <v>387</v>
      </c>
      <c r="K4773" s="11" t="str">
        <f>VLOOKUP(Table7[[#This Row],[CID]],ALY,2,FALSE)</f>
        <v>Commas</v>
      </c>
    </row>
    <row r="4774" spans="1:11" x14ac:dyDescent="0.2">
      <c r="A4774" s="8" t="str">
        <f>Table7[[#This Row],[Test No.]]&amp;Table7[[#This Row],[Section]]&amp;Table7[[#This Row],[Q. No.]]</f>
        <v>R16E48</v>
      </c>
      <c r="B4774" s="8"/>
      <c r="C4774" s="15" t="s">
        <v>95</v>
      </c>
      <c r="D4774" s="6">
        <v>48</v>
      </c>
      <c r="E4774" s="12" t="s">
        <v>31</v>
      </c>
      <c r="F4774" s="14">
        <v>1</v>
      </c>
      <c r="G4774" s="14" t="s">
        <v>59</v>
      </c>
      <c r="H4774" s="14">
        <v>1</v>
      </c>
      <c r="I4774" s="14" t="s">
        <v>37</v>
      </c>
      <c r="J4774" s="12" t="s">
        <v>387</v>
      </c>
      <c r="K4774" s="11" t="str">
        <f>VLOOKUP(Table7[[#This Row],[CID]],ALY,2,FALSE)</f>
        <v>Commas</v>
      </c>
    </row>
    <row r="4775" spans="1:11" x14ac:dyDescent="0.2">
      <c r="A4775" s="8" t="str">
        <f>Table7[[#This Row],[Test No.]]&amp;Table7[[#This Row],[Section]]&amp;Table7[[#This Row],[Q. No.]]</f>
        <v>R16E49</v>
      </c>
      <c r="B4775" s="8"/>
      <c r="C4775" s="15" t="s">
        <v>95</v>
      </c>
      <c r="D4775" s="6">
        <v>49</v>
      </c>
      <c r="E4775" s="12" t="s">
        <v>31</v>
      </c>
      <c r="F4775" s="14">
        <v>2</v>
      </c>
      <c r="G4775" s="13" t="s">
        <v>57</v>
      </c>
      <c r="H4775" s="10">
        <v>4</v>
      </c>
      <c r="I4775" s="13" t="s">
        <v>40</v>
      </c>
      <c r="J4775" s="12" t="s">
        <v>514</v>
      </c>
      <c r="K4775" s="11" t="str">
        <f>VLOOKUP(Table7[[#This Row],[CID]],ALY,2,FALSE)</f>
        <v>Relation to Paragraph/Essay</v>
      </c>
    </row>
    <row r="4776" spans="1:11" x14ac:dyDescent="0.2">
      <c r="A4776" s="8" t="str">
        <f>Table7[[#This Row],[Test No.]]&amp;Table7[[#This Row],[Section]]&amp;Table7[[#This Row],[Q. No.]]</f>
        <v>R16E50</v>
      </c>
      <c r="B4776" s="8"/>
      <c r="C4776" s="15" t="s">
        <v>95</v>
      </c>
      <c r="D4776" s="6">
        <v>50</v>
      </c>
      <c r="E4776" s="12" t="s">
        <v>31</v>
      </c>
      <c r="F4776" s="14">
        <v>1</v>
      </c>
      <c r="G4776" s="14" t="s">
        <v>59</v>
      </c>
      <c r="H4776" s="10">
        <v>2</v>
      </c>
      <c r="I4776" s="13" t="s">
        <v>38</v>
      </c>
      <c r="J4776" s="12" t="s">
        <v>397</v>
      </c>
      <c r="K4776" s="11" t="str">
        <f>VLOOKUP(Table7[[#This Row],[CID]],ALY,2,FALSE)</f>
        <v>Word Choice</v>
      </c>
    </row>
    <row r="4777" spans="1:11" x14ac:dyDescent="0.2">
      <c r="A4777" s="8" t="str">
        <f>Table7[[#This Row],[Test No.]]&amp;Table7[[#This Row],[Section]]&amp;Table7[[#This Row],[Q. No.]]</f>
        <v>R16E51</v>
      </c>
      <c r="B4777" s="8"/>
      <c r="C4777" s="15" t="s">
        <v>95</v>
      </c>
      <c r="D4777" s="6">
        <v>51</v>
      </c>
      <c r="E4777" s="12" t="s">
        <v>31</v>
      </c>
      <c r="F4777" s="14">
        <v>1</v>
      </c>
      <c r="G4777" s="14" t="s">
        <v>59</v>
      </c>
      <c r="H4777" s="10">
        <v>2</v>
      </c>
      <c r="I4777" s="13" t="s">
        <v>38</v>
      </c>
      <c r="J4777" s="12" t="s">
        <v>396</v>
      </c>
      <c r="K4777" s="11" t="str">
        <f>VLOOKUP(Table7[[#This Row],[CID]],ALY,2,FALSE)</f>
        <v>Comparisons</v>
      </c>
    </row>
    <row r="4778" spans="1:11" x14ac:dyDescent="0.2">
      <c r="A4778" s="8" t="str">
        <f>Table7[[#This Row],[Test No.]]&amp;Table7[[#This Row],[Section]]&amp;Table7[[#This Row],[Q. No.]]</f>
        <v>R16E52</v>
      </c>
      <c r="B4778" s="8"/>
      <c r="C4778" s="15" t="s">
        <v>95</v>
      </c>
      <c r="D4778" s="6">
        <v>52</v>
      </c>
      <c r="E4778" s="12" t="s">
        <v>31</v>
      </c>
      <c r="F4778" s="14">
        <v>2</v>
      </c>
      <c r="G4778" s="13" t="s">
        <v>57</v>
      </c>
      <c r="H4778" s="10">
        <v>6</v>
      </c>
      <c r="I4778" s="13" t="s">
        <v>42</v>
      </c>
      <c r="J4778" s="12" t="s">
        <v>522</v>
      </c>
      <c r="K4778" s="11" t="str">
        <f>VLOOKUP(Table7[[#This Row],[CID]],ALY,2,FALSE)</f>
        <v>Effectiveness</v>
      </c>
    </row>
    <row r="4779" spans="1:11" x14ac:dyDescent="0.2">
      <c r="A4779" s="8" t="str">
        <f>Table7[[#This Row],[Test No.]]&amp;Table7[[#This Row],[Section]]&amp;Table7[[#This Row],[Q. No.]]</f>
        <v>R16E53</v>
      </c>
      <c r="B4779" s="8"/>
      <c r="C4779" s="15" t="s">
        <v>95</v>
      </c>
      <c r="D4779" s="6">
        <v>53</v>
      </c>
      <c r="E4779" s="12" t="s">
        <v>31</v>
      </c>
      <c r="F4779" s="14">
        <v>1</v>
      </c>
      <c r="G4779" s="14" t="s">
        <v>59</v>
      </c>
      <c r="H4779" s="10">
        <v>2</v>
      </c>
      <c r="I4779" s="13" t="s">
        <v>38</v>
      </c>
      <c r="J4779" s="12" t="s">
        <v>394</v>
      </c>
      <c r="K4779" s="11" t="str">
        <f>VLOOKUP(Table7[[#This Row],[CID]],ALY,2,FALSE)</f>
        <v>Pronouns</v>
      </c>
    </row>
    <row r="4780" spans="1:11" x14ac:dyDescent="0.2">
      <c r="A4780" s="8" t="str">
        <f>Table7[[#This Row],[Test No.]]&amp;Table7[[#This Row],[Section]]&amp;Table7[[#This Row],[Q. No.]]</f>
        <v>R16E54</v>
      </c>
      <c r="B4780" s="8"/>
      <c r="C4780" s="15" t="s">
        <v>95</v>
      </c>
      <c r="D4780" s="6">
        <v>54</v>
      </c>
      <c r="E4780" s="12" t="s">
        <v>31</v>
      </c>
      <c r="F4780" s="14">
        <v>1</v>
      </c>
      <c r="G4780" s="14" t="s">
        <v>59</v>
      </c>
      <c r="H4780" s="14">
        <v>1</v>
      </c>
      <c r="I4780" s="14" t="s">
        <v>37</v>
      </c>
      <c r="J4780" s="12" t="s">
        <v>388</v>
      </c>
      <c r="K4780" s="11" t="str">
        <f>VLOOKUP(Table7[[#This Row],[CID]],ALY,2,FALSE)</f>
        <v>Apostrophes</v>
      </c>
    </row>
    <row r="4781" spans="1:11" x14ac:dyDescent="0.2">
      <c r="A4781" s="8" t="str">
        <f>Table7[[#This Row],[Test No.]]&amp;Table7[[#This Row],[Section]]&amp;Table7[[#This Row],[Q. No.]]</f>
        <v>R16E55</v>
      </c>
      <c r="B4781" s="8"/>
      <c r="C4781" s="15" t="s">
        <v>95</v>
      </c>
      <c r="D4781" s="6">
        <v>55</v>
      </c>
      <c r="E4781" s="12" t="s">
        <v>31</v>
      </c>
      <c r="F4781" s="14">
        <v>1</v>
      </c>
      <c r="G4781" s="14" t="s">
        <v>59</v>
      </c>
      <c r="H4781" s="10">
        <v>2</v>
      </c>
      <c r="I4781" s="13" t="s">
        <v>38</v>
      </c>
      <c r="J4781" s="12" t="s">
        <v>397</v>
      </c>
      <c r="K4781" s="11" t="str">
        <f>VLOOKUP(Table7[[#This Row],[CID]],ALY,2,FALSE)</f>
        <v>Word Choice</v>
      </c>
    </row>
    <row r="4782" spans="1:11" x14ac:dyDescent="0.2">
      <c r="A4782" s="8" t="str">
        <f>Table7[[#This Row],[Test No.]]&amp;Table7[[#This Row],[Section]]&amp;Table7[[#This Row],[Q. No.]]</f>
        <v>R16E56</v>
      </c>
      <c r="B4782" s="8"/>
      <c r="C4782" s="15" t="s">
        <v>95</v>
      </c>
      <c r="D4782" s="6">
        <v>56</v>
      </c>
      <c r="E4782" s="12" t="s">
        <v>31</v>
      </c>
      <c r="F4782" s="14">
        <v>1</v>
      </c>
      <c r="G4782" s="14" t="s">
        <v>59</v>
      </c>
      <c r="H4782" s="10">
        <v>3</v>
      </c>
      <c r="I4782" s="13" t="s">
        <v>39</v>
      </c>
      <c r="J4782" s="12" t="s">
        <v>402</v>
      </c>
      <c r="K4782" s="11" t="str">
        <f>VLOOKUP(Table7[[#This Row],[CID]],ALY,2,FALSE)</f>
        <v>Faulty Modifier</v>
      </c>
    </row>
    <row r="4783" spans="1:11" x14ac:dyDescent="0.2">
      <c r="A4783" s="8" t="str">
        <f>Table7[[#This Row],[Test No.]]&amp;Table7[[#This Row],[Section]]&amp;Table7[[#This Row],[Q. No.]]</f>
        <v>R16E57</v>
      </c>
      <c r="B4783" s="8"/>
      <c r="C4783" s="15" t="s">
        <v>95</v>
      </c>
      <c r="D4783" s="6">
        <v>57</v>
      </c>
      <c r="E4783" s="12" t="s">
        <v>31</v>
      </c>
      <c r="F4783" s="14">
        <v>1</v>
      </c>
      <c r="G4783" s="14" t="s">
        <v>59</v>
      </c>
      <c r="H4783" s="14">
        <v>1</v>
      </c>
      <c r="I4783" s="14" t="s">
        <v>37</v>
      </c>
      <c r="J4783" s="12" t="s">
        <v>388</v>
      </c>
      <c r="K4783" s="11" t="str">
        <f>VLOOKUP(Table7[[#This Row],[CID]],ALY,2,FALSE)</f>
        <v>Apostrophes</v>
      </c>
    </row>
    <row r="4784" spans="1:11" x14ac:dyDescent="0.2">
      <c r="A4784" s="8" t="str">
        <f>Table7[[#This Row],[Test No.]]&amp;Table7[[#This Row],[Section]]&amp;Table7[[#This Row],[Q. No.]]</f>
        <v>R16E58</v>
      </c>
      <c r="B4784" s="8"/>
      <c r="C4784" s="15" t="s">
        <v>95</v>
      </c>
      <c r="D4784" s="6">
        <v>58</v>
      </c>
      <c r="E4784" s="12" t="s">
        <v>31</v>
      </c>
      <c r="F4784" s="14">
        <v>1</v>
      </c>
      <c r="G4784" s="14" t="s">
        <v>59</v>
      </c>
      <c r="H4784" s="10">
        <v>3</v>
      </c>
      <c r="I4784" s="13" t="s">
        <v>39</v>
      </c>
      <c r="J4784" s="12" t="s">
        <v>402</v>
      </c>
      <c r="K4784" s="11" t="str">
        <f>VLOOKUP(Table7[[#This Row],[CID]],ALY,2,FALSE)</f>
        <v>Faulty Modifier</v>
      </c>
    </row>
    <row r="4785" spans="1:11" x14ac:dyDescent="0.2">
      <c r="A4785" s="8" t="str">
        <f>Table7[[#This Row],[Test No.]]&amp;Table7[[#This Row],[Section]]&amp;Table7[[#This Row],[Q. No.]]</f>
        <v>R16E59</v>
      </c>
      <c r="B4785" s="8"/>
      <c r="C4785" s="15" t="s">
        <v>95</v>
      </c>
      <c r="D4785" s="6">
        <v>59</v>
      </c>
      <c r="E4785" s="12" t="s">
        <v>31</v>
      </c>
      <c r="F4785" s="14">
        <v>2</v>
      </c>
      <c r="G4785" s="13" t="s">
        <v>57</v>
      </c>
      <c r="H4785" s="10">
        <v>6</v>
      </c>
      <c r="I4785" s="13" t="s">
        <v>42</v>
      </c>
      <c r="J4785" s="12" t="s">
        <v>521</v>
      </c>
      <c r="K4785" s="11" t="str">
        <f>VLOOKUP(Table7[[#This Row],[CID]],ALY,2,FALSE)</f>
        <v>Word Choice</v>
      </c>
    </row>
    <row r="4786" spans="1:11" x14ac:dyDescent="0.2">
      <c r="A4786" s="8" t="str">
        <f>Table7[[#This Row],[Test No.]]&amp;Table7[[#This Row],[Section]]&amp;Table7[[#This Row],[Q. No.]]</f>
        <v>R16E60</v>
      </c>
      <c r="B4786" s="8"/>
      <c r="C4786" s="15" t="s">
        <v>95</v>
      </c>
      <c r="D4786" s="6">
        <v>60</v>
      </c>
      <c r="E4786" s="12" t="s">
        <v>31</v>
      </c>
      <c r="F4786" s="14">
        <v>2</v>
      </c>
      <c r="G4786" s="13" t="s">
        <v>57</v>
      </c>
      <c r="H4786" s="10">
        <v>4</v>
      </c>
      <c r="I4786" s="13" t="s">
        <v>40</v>
      </c>
      <c r="J4786" s="12" t="s">
        <v>513</v>
      </c>
      <c r="K4786" s="11" t="str">
        <f>VLOOKUP(Table7[[#This Row],[CID]],ALY,2,FALSE)</f>
        <v>Writer's Goal</v>
      </c>
    </row>
    <row r="4787" spans="1:11" x14ac:dyDescent="0.2">
      <c r="A4787" s="8" t="str">
        <f>Table7[[#This Row],[Test No.]]&amp;Table7[[#This Row],[Section]]&amp;Table7[[#This Row],[Q. No.]]</f>
        <v>R16E61</v>
      </c>
      <c r="B4787" s="8"/>
      <c r="C4787" s="15" t="s">
        <v>95</v>
      </c>
      <c r="D4787" s="6">
        <v>61</v>
      </c>
      <c r="E4787" s="12" t="s">
        <v>31</v>
      </c>
      <c r="F4787" s="14">
        <v>2</v>
      </c>
      <c r="G4787" s="13" t="s">
        <v>57</v>
      </c>
      <c r="H4787" s="10">
        <v>5</v>
      </c>
      <c r="I4787" s="13" t="s">
        <v>41</v>
      </c>
      <c r="J4787" s="12" t="s">
        <v>519</v>
      </c>
      <c r="K4787" s="11" t="str">
        <f>VLOOKUP(Table7[[#This Row],[CID]],ALY,2,FALSE)</f>
        <v>Opening/Transitional/Closing</v>
      </c>
    </row>
    <row r="4788" spans="1:11" x14ac:dyDescent="0.2">
      <c r="A4788" s="8" t="str">
        <f>Table7[[#This Row],[Test No.]]&amp;Table7[[#This Row],[Section]]&amp;Table7[[#This Row],[Q. No.]]</f>
        <v>R16E62</v>
      </c>
      <c r="B4788" s="8"/>
      <c r="C4788" s="15" t="s">
        <v>95</v>
      </c>
      <c r="D4788" s="6">
        <v>62</v>
      </c>
      <c r="E4788" s="12" t="s">
        <v>31</v>
      </c>
      <c r="F4788" s="14">
        <v>1</v>
      </c>
      <c r="G4788" s="14" t="s">
        <v>59</v>
      </c>
      <c r="H4788" s="10">
        <v>3</v>
      </c>
      <c r="I4788" s="13" t="s">
        <v>39</v>
      </c>
      <c r="J4788" s="12" t="s">
        <v>402</v>
      </c>
      <c r="K4788" s="11" t="str">
        <f>VLOOKUP(Table7[[#This Row],[CID]],ALY,2,FALSE)</f>
        <v>Faulty Modifier</v>
      </c>
    </row>
    <row r="4789" spans="1:11" x14ac:dyDescent="0.2">
      <c r="A4789" s="8" t="str">
        <f>Table7[[#This Row],[Test No.]]&amp;Table7[[#This Row],[Section]]&amp;Table7[[#This Row],[Q. No.]]</f>
        <v>R16E63</v>
      </c>
      <c r="B4789" s="8"/>
      <c r="C4789" s="15" t="s">
        <v>95</v>
      </c>
      <c r="D4789" s="6">
        <v>63</v>
      </c>
      <c r="E4789" s="12" t="s">
        <v>31</v>
      </c>
      <c r="F4789" s="14">
        <v>2</v>
      </c>
      <c r="G4789" s="13" t="s">
        <v>57</v>
      </c>
      <c r="H4789" s="10">
        <v>6</v>
      </c>
      <c r="I4789" s="13" t="s">
        <v>42</v>
      </c>
      <c r="J4789" s="12" t="s">
        <v>521</v>
      </c>
      <c r="K4789" s="11" t="str">
        <f>VLOOKUP(Table7[[#This Row],[CID]],ALY,2,FALSE)</f>
        <v>Word Choice</v>
      </c>
    </row>
    <row r="4790" spans="1:11" x14ac:dyDescent="0.2">
      <c r="A4790" s="8" t="str">
        <f>Table7[[#This Row],[Test No.]]&amp;Table7[[#This Row],[Section]]&amp;Table7[[#This Row],[Q. No.]]</f>
        <v>R16E64</v>
      </c>
      <c r="B4790" s="8"/>
      <c r="C4790" s="15" t="s">
        <v>95</v>
      </c>
      <c r="D4790" s="6">
        <v>64</v>
      </c>
      <c r="E4790" s="12" t="s">
        <v>31</v>
      </c>
      <c r="F4790" s="14">
        <v>1</v>
      </c>
      <c r="G4790" s="14" t="s">
        <v>59</v>
      </c>
      <c r="H4790" s="10">
        <v>2</v>
      </c>
      <c r="I4790" s="13" t="s">
        <v>38</v>
      </c>
      <c r="J4790" s="12" t="s">
        <v>393</v>
      </c>
      <c r="K4790" s="11" t="str">
        <f>VLOOKUP(Table7[[#This Row],[CID]],ALY,2,FALSE)</f>
        <v>SVA</v>
      </c>
    </row>
    <row r="4791" spans="1:11" x14ac:dyDescent="0.2">
      <c r="A4791" s="8" t="str">
        <f>Table7[[#This Row],[Test No.]]&amp;Table7[[#This Row],[Section]]&amp;Table7[[#This Row],[Q. No.]]</f>
        <v>R16E65</v>
      </c>
      <c r="B4791" s="8"/>
      <c r="C4791" s="15" t="s">
        <v>95</v>
      </c>
      <c r="D4791" s="6">
        <v>65</v>
      </c>
      <c r="E4791" s="12" t="s">
        <v>31</v>
      </c>
      <c r="F4791" s="14">
        <v>1</v>
      </c>
      <c r="G4791" s="14" t="s">
        <v>59</v>
      </c>
      <c r="H4791" s="10">
        <v>2</v>
      </c>
      <c r="I4791" s="13" t="s">
        <v>38</v>
      </c>
      <c r="J4791" s="12" t="s">
        <v>397</v>
      </c>
      <c r="K4791" s="11" t="str">
        <f>VLOOKUP(Table7[[#This Row],[CID]],ALY,2,FALSE)</f>
        <v>Word Choice</v>
      </c>
    </row>
    <row r="4792" spans="1:11" x14ac:dyDescent="0.2">
      <c r="A4792" s="8" t="str">
        <f>Table7[[#This Row],[Test No.]]&amp;Table7[[#This Row],[Section]]&amp;Table7[[#This Row],[Q. No.]]</f>
        <v>R16E66</v>
      </c>
      <c r="B4792" s="8"/>
      <c r="C4792" s="15" t="s">
        <v>95</v>
      </c>
      <c r="D4792" s="6">
        <v>66</v>
      </c>
      <c r="E4792" s="12" t="s">
        <v>31</v>
      </c>
      <c r="F4792" s="14">
        <v>2</v>
      </c>
      <c r="G4792" s="13" t="s">
        <v>57</v>
      </c>
      <c r="H4792" s="10">
        <v>6</v>
      </c>
      <c r="I4792" s="13" t="s">
        <v>42</v>
      </c>
      <c r="J4792" s="12" t="s">
        <v>521</v>
      </c>
      <c r="K4792" s="11" t="str">
        <f>VLOOKUP(Table7[[#This Row],[CID]],ALY,2,FALSE)</f>
        <v>Word Choice</v>
      </c>
    </row>
    <row r="4793" spans="1:11" x14ac:dyDescent="0.2">
      <c r="A4793" s="8" t="str">
        <f>Table7[[#This Row],[Test No.]]&amp;Table7[[#This Row],[Section]]&amp;Table7[[#This Row],[Q. No.]]</f>
        <v>R16E67</v>
      </c>
      <c r="B4793" s="8"/>
      <c r="C4793" s="15" t="s">
        <v>95</v>
      </c>
      <c r="D4793" s="6">
        <v>67</v>
      </c>
      <c r="E4793" s="12" t="s">
        <v>31</v>
      </c>
      <c r="F4793" s="14">
        <v>1</v>
      </c>
      <c r="G4793" s="14" t="s">
        <v>59</v>
      </c>
      <c r="H4793" s="14">
        <v>1</v>
      </c>
      <c r="I4793" s="14" t="s">
        <v>37</v>
      </c>
      <c r="J4793" s="12" t="s">
        <v>387</v>
      </c>
      <c r="K4793" s="11" t="str">
        <f>VLOOKUP(Table7[[#This Row],[CID]],ALY,2,FALSE)</f>
        <v>Commas</v>
      </c>
    </row>
    <row r="4794" spans="1:11" x14ac:dyDescent="0.2">
      <c r="A4794" s="8" t="str">
        <f>Table7[[#This Row],[Test No.]]&amp;Table7[[#This Row],[Section]]&amp;Table7[[#This Row],[Q. No.]]</f>
        <v>R16E68</v>
      </c>
      <c r="B4794" s="8"/>
      <c r="C4794" s="15" t="s">
        <v>95</v>
      </c>
      <c r="D4794" s="6">
        <v>68</v>
      </c>
      <c r="E4794" s="12" t="s">
        <v>31</v>
      </c>
      <c r="F4794" s="14">
        <v>2</v>
      </c>
      <c r="G4794" s="13" t="s">
        <v>57</v>
      </c>
      <c r="H4794" s="10">
        <v>6</v>
      </c>
      <c r="I4794" s="13" t="s">
        <v>42</v>
      </c>
      <c r="J4794" s="12" t="s">
        <v>522</v>
      </c>
      <c r="K4794" s="11" t="str">
        <f>VLOOKUP(Table7[[#This Row],[CID]],ALY,2,FALSE)</f>
        <v>Effectiveness</v>
      </c>
    </row>
    <row r="4795" spans="1:11" x14ac:dyDescent="0.2">
      <c r="A4795" s="8" t="str">
        <f>Table7[[#This Row],[Test No.]]&amp;Table7[[#This Row],[Section]]&amp;Table7[[#This Row],[Q. No.]]</f>
        <v>R16E69</v>
      </c>
      <c r="B4795" s="8"/>
      <c r="C4795" s="15" t="s">
        <v>95</v>
      </c>
      <c r="D4795" s="6">
        <v>69</v>
      </c>
      <c r="E4795" s="12" t="s">
        <v>31</v>
      </c>
      <c r="F4795" s="14">
        <v>2</v>
      </c>
      <c r="G4795" s="13" t="s">
        <v>57</v>
      </c>
      <c r="H4795" s="10">
        <v>4</v>
      </c>
      <c r="I4795" s="13" t="s">
        <v>40</v>
      </c>
      <c r="J4795" s="12" t="s">
        <v>516</v>
      </c>
      <c r="K4795" s="11" t="str">
        <f>VLOOKUP(Table7[[#This Row],[CID]],ALY,2,FALSE)</f>
        <v>Transitions &amp; Topic Sentences</v>
      </c>
    </row>
    <row r="4796" spans="1:11" x14ac:dyDescent="0.2">
      <c r="A4796" s="8" t="str">
        <f>Table7[[#This Row],[Test No.]]&amp;Table7[[#This Row],[Section]]&amp;Table7[[#This Row],[Q. No.]]</f>
        <v>R16E70</v>
      </c>
      <c r="B4796" s="8"/>
      <c r="C4796" s="15" t="s">
        <v>95</v>
      </c>
      <c r="D4796" s="6">
        <v>70</v>
      </c>
      <c r="E4796" s="12" t="s">
        <v>31</v>
      </c>
      <c r="F4796" s="14">
        <v>1</v>
      </c>
      <c r="G4796" s="14" t="s">
        <v>59</v>
      </c>
      <c r="H4796" s="10">
        <v>3</v>
      </c>
      <c r="I4796" s="13" t="s">
        <v>39</v>
      </c>
      <c r="J4796" s="12" t="s">
        <v>400</v>
      </c>
      <c r="K4796" s="11" t="str">
        <f>VLOOKUP(Table7[[#This Row],[CID]],ALY,2,FALSE)</f>
        <v>Run-On Sentence</v>
      </c>
    </row>
    <row r="4797" spans="1:11" x14ac:dyDescent="0.2">
      <c r="A4797" s="8" t="str">
        <f>Table7[[#This Row],[Test No.]]&amp;Table7[[#This Row],[Section]]&amp;Table7[[#This Row],[Q. No.]]</f>
        <v>R16E71</v>
      </c>
      <c r="B4797" s="8"/>
      <c r="C4797" s="15" t="s">
        <v>95</v>
      </c>
      <c r="D4797" s="6">
        <v>71</v>
      </c>
      <c r="E4797" s="12" t="s">
        <v>31</v>
      </c>
      <c r="F4797" s="14">
        <v>1</v>
      </c>
      <c r="G4797" s="14" t="s">
        <v>59</v>
      </c>
      <c r="H4797" s="10">
        <v>2</v>
      </c>
      <c r="I4797" s="13" t="s">
        <v>38</v>
      </c>
      <c r="J4797" s="12" t="s">
        <v>398</v>
      </c>
      <c r="K4797" s="11" t="str">
        <f>VLOOKUP(Table7[[#This Row],[CID]],ALY,2,FALSE)</f>
        <v>Idioms</v>
      </c>
    </row>
    <row r="4798" spans="1:11" x14ac:dyDescent="0.2">
      <c r="A4798" s="8" t="str">
        <f>Table7[[#This Row],[Test No.]]&amp;Table7[[#This Row],[Section]]&amp;Table7[[#This Row],[Q. No.]]</f>
        <v>R16E72</v>
      </c>
      <c r="B4798" s="8"/>
      <c r="C4798" s="15" t="s">
        <v>95</v>
      </c>
      <c r="D4798" s="6">
        <v>72</v>
      </c>
      <c r="E4798" s="12" t="s">
        <v>31</v>
      </c>
      <c r="F4798" s="14">
        <v>1</v>
      </c>
      <c r="G4798" s="14" t="s">
        <v>59</v>
      </c>
      <c r="H4798" s="14">
        <v>1</v>
      </c>
      <c r="I4798" s="14" t="s">
        <v>37</v>
      </c>
      <c r="J4798" s="12" t="s">
        <v>390</v>
      </c>
      <c r="K4798" s="11" t="str">
        <f>VLOOKUP(Table7[[#This Row],[CID]],ALY,2,FALSE)</f>
        <v>Semicolons</v>
      </c>
    </row>
    <row r="4799" spans="1:11" x14ac:dyDescent="0.2">
      <c r="A4799" s="8" t="str">
        <f>Table7[[#This Row],[Test No.]]&amp;Table7[[#This Row],[Section]]&amp;Table7[[#This Row],[Q. No.]]</f>
        <v>R16E73</v>
      </c>
      <c r="B4799" s="8"/>
      <c r="C4799" s="15" t="s">
        <v>95</v>
      </c>
      <c r="D4799" s="6">
        <v>73</v>
      </c>
      <c r="E4799" s="12" t="s">
        <v>31</v>
      </c>
      <c r="F4799" s="14">
        <v>2</v>
      </c>
      <c r="G4799" s="13" t="s">
        <v>57</v>
      </c>
      <c r="H4799" s="10">
        <v>6</v>
      </c>
      <c r="I4799" s="13" t="s">
        <v>42</v>
      </c>
      <c r="J4799" s="12" t="s">
        <v>522</v>
      </c>
      <c r="K4799" s="11" t="str">
        <f>VLOOKUP(Table7[[#This Row],[CID]],ALY,2,FALSE)</f>
        <v>Effectiveness</v>
      </c>
    </row>
    <row r="4800" spans="1:11" x14ac:dyDescent="0.2">
      <c r="A4800" s="8" t="str">
        <f>Table7[[#This Row],[Test No.]]&amp;Table7[[#This Row],[Section]]&amp;Table7[[#This Row],[Q. No.]]</f>
        <v>R16E74</v>
      </c>
      <c r="B4800" s="8"/>
      <c r="C4800" s="15" t="s">
        <v>95</v>
      </c>
      <c r="D4800" s="6">
        <v>74</v>
      </c>
      <c r="E4800" s="12" t="s">
        <v>31</v>
      </c>
      <c r="F4800" s="14">
        <v>2</v>
      </c>
      <c r="G4800" s="13" t="s">
        <v>57</v>
      </c>
      <c r="H4800" s="10">
        <v>4</v>
      </c>
      <c r="I4800" s="13" t="s">
        <v>40</v>
      </c>
      <c r="J4800" s="12" t="s">
        <v>514</v>
      </c>
      <c r="K4800" s="11" t="str">
        <f>VLOOKUP(Table7[[#This Row],[CID]],ALY,2,FALSE)</f>
        <v>Relation to Paragraph/Essay</v>
      </c>
    </row>
    <row r="4801" spans="1:11" x14ac:dyDescent="0.2">
      <c r="A4801" s="8" t="str">
        <f>Table7[[#This Row],[Test No.]]&amp;Table7[[#This Row],[Section]]&amp;Table7[[#This Row],[Q. No.]]</f>
        <v>R16E75</v>
      </c>
      <c r="B4801" s="8"/>
      <c r="C4801" s="15" t="s">
        <v>95</v>
      </c>
      <c r="D4801" s="6">
        <v>75</v>
      </c>
      <c r="E4801" s="12" t="s">
        <v>31</v>
      </c>
      <c r="F4801" s="14">
        <v>2</v>
      </c>
      <c r="G4801" s="13" t="s">
        <v>57</v>
      </c>
      <c r="H4801" s="10">
        <v>6</v>
      </c>
      <c r="I4801" s="13" t="s">
        <v>42</v>
      </c>
      <c r="J4801" s="12" t="s">
        <v>522</v>
      </c>
      <c r="K4801" s="11" t="str">
        <f>VLOOKUP(Table7[[#This Row],[CID]],ALY,2,FALSE)</f>
        <v>Effectiveness</v>
      </c>
    </row>
    <row r="4802" spans="1:11" x14ac:dyDescent="0.2">
      <c r="A4802" s="8" t="str">
        <f>Table7[[#This Row],[Test No.]]&amp;Table7[[#This Row],[Section]]&amp;Table7[[#This Row],[Q. No.]]</f>
        <v>R17E1</v>
      </c>
      <c r="B4802" s="8"/>
      <c r="C4802" s="15" t="s">
        <v>94</v>
      </c>
      <c r="D4802" s="6">
        <v>1</v>
      </c>
      <c r="E4802" s="12" t="s">
        <v>31</v>
      </c>
      <c r="F4802" s="14">
        <v>1</v>
      </c>
      <c r="G4802" s="14" t="s">
        <v>59</v>
      </c>
      <c r="H4802" s="10">
        <v>2</v>
      </c>
      <c r="I4802" s="13" t="s">
        <v>38</v>
      </c>
      <c r="J4802" s="12" t="s">
        <v>397</v>
      </c>
      <c r="K4802" s="11" t="str">
        <f>VLOOKUP(Table7[[#This Row],[CID]],ALY,2,FALSE)</f>
        <v>Word Choice</v>
      </c>
    </row>
    <row r="4803" spans="1:11" x14ac:dyDescent="0.2">
      <c r="A4803" s="8" t="str">
        <f>Table7[[#This Row],[Test No.]]&amp;Table7[[#This Row],[Section]]&amp;Table7[[#This Row],[Q. No.]]</f>
        <v>R17E2</v>
      </c>
      <c r="B4803" s="8"/>
      <c r="C4803" s="15" t="s">
        <v>94</v>
      </c>
      <c r="D4803" s="6">
        <v>2</v>
      </c>
      <c r="E4803" s="12" t="s">
        <v>31</v>
      </c>
      <c r="F4803" s="14">
        <v>1</v>
      </c>
      <c r="G4803" s="14" t="s">
        <v>59</v>
      </c>
      <c r="H4803" s="10">
        <v>2</v>
      </c>
      <c r="I4803" s="13" t="s">
        <v>38</v>
      </c>
      <c r="J4803" s="12" t="s">
        <v>397</v>
      </c>
      <c r="K4803" s="11" t="str">
        <f>VLOOKUP(Table7[[#This Row],[CID]],ALY,2,FALSE)</f>
        <v>Word Choice</v>
      </c>
    </row>
    <row r="4804" spans="1:11" x14ac:dyDescent="0.2">
      <c r="A4804" s="8" t="str">
        <f>Table7[[#This Row],[Test No.]]&amp;Table7[[#This Row],[Section]]&amp;Table7[[#This Row],[Q. No.]]</f>
        <v>R17E3</v>
      </c>
      <c r="B4804" s="8"/>
      <c r="C4804" s="15" t="s">
        <v>94</v>
      </c>
      <c r="D4804" s="6">
        <v>3</v>
      </c>
      <c r="E4804" s="12" t="s">
        <v>31</v>
      </c>
      <c r="F4804" s="14">
        <v>2</v>
      </c>
      <c r="G4804" s="13" t="s">
        <v>57</v>
      </c>
      <c r="H4804" s="10">
        <v>6</v>
      </c>
      <c r="I4804" s="13" t="s">
        <v>42</v>
      </c>
      <c r="J4804" s="12" t="s">
        <v>521</v>
      </c>
      <c r="K4804" s="11" t="str">
        <f>VLOOKUP(Table7[[#This Row],[CID]],ALY,2,FALSE)</f>
        <v>Word Choice</v>
      </c>
    </row>
    <row r="4805" spans="1:11" x14ac:dyDescent="0.2">
      <c r="A4805" s="8" t="str">
        <f>Table7[[#This Row],[Test No.]]&amp;Table7[[#This Row],[Section]]&amp;Table7[[#This Row],[Q. No.]]</f>
        <v>R17E4</v>
      </c>
      <c r="B4805" s="8"/>
      <c r="C4805" s="15" t="s">
        <v>94</v>
      </c>
      <c r="D4805" s="6">
        <v>4</v>
      </c>
      <c r="E4805" s="12" t="s">
        <v>31</v>
      </c>
      <c r="F4805" s="14">
        <v>1</v>
      </c>
      <c r="G4805" s="14" t="s">
        <v>59</v>
      </c>
      <c r="H4805" s="10">
        <v>2</v>
      </c>
      <c r="I4805" s="13" t="s">
        <v>38</v>
      </c>
      <c r="J4805" s="12" t="s">
        <v>398</v>
      </c>
      <c r="K4805" s="11" t="str">
        <f>VLOOKUP(Table7[[#This Row],[CID]],ALY,2,FALSE)</f>
        <v>Idioms</v>
      </c>
    </row>
    <row r="4806" spans="1:11" x14ac:dyDescent="0.2">
      <c r="A4806" s="8" t="str">
        <f>Table7[[#This Row],[Test No.]]&amp;Table7[[#This Row],[Section]]&amp;Table7[[#This Row],[Q. No.]]</f>
        <v>R17E5</v>
      </c>
      <c r="B4806" s="8"/>
      <c r="C4806" s="15" t="s">
        <v>94</v>
      </c>
      <c r="D4806" s="6">
        <v>5</v>
      </c>
      <c r="E4806" s="12" t="s">
        <v>31</v>
      </c>
      <c r="F4806" s="14">
        <v>2</v>
      </c>
      <c r="G4806" s="13" t="s">
        <v>57</v>
      </c>
      <c r="H4806" s="10">
        <v>4</v>
      </c>
      <c r="I4806" s="13" t="s">
        <v>40</v>
      </c>
      <c r="J4806" s="12" t="s">
        <v>512</v>
      </c>
      <c r="K4806" s="11" t="str">
        <f>VLOOKUP(Table7[[#This Row],[CID]],ALY,2,FALSE)</f>
        <v>Additional Detail &amp; Evidence</v>
      </c>
    </row>
    <row r="4807" spans="1:11" x14ac:dyDescent="0.2">
      <c r="A4807" s="8" t="str">
        <f>Table7[[#This Row],[Test No.]]&amp;Table7[[#This Row],[Section]]&amp;Table7[[#This Row],[Q. No.]]</f>
        <v>R17E6</v>
      </c>
      <c r="B4807" s="8"/>
      <c r="C4807" s="15" t="s">
        <v>94</v>
      </c>
      <c r="D4807" s="6">
        <v>6</v>
      </c>
      <c r="E4807" s="12" t="s">
        <v>31</v>
      </c>
      <c r="F4807" s="14">
        <v>2</v>
      </c>
      <c r="G4807" s="13" t="s">
        <v>57</v>
      </c>
      <c r="H4807" s="10">
        <v>6</v>
      </c>
      <c r="I4807" s="13" t="s">
        <v>42</v>
      </c>
      <c r="J4807" s="12" t="s">
        <v>523</v>
      </c>
      <c r="K4807" s="11" t="str">
        <f>VLOOKUP(Table7[[#This Row],[CID]],ALY,2,FALSE)</f>
        <v>Avoiding Ambiguity &amp; Redundancy</v>
      </c>
    </row>
    <row r="4808" spans="1:11" x14ac:dyDescent="0.2">
      <c r="A4808" s="8" t="str">
        <f>Table7[[#This Row],[Test No.]]&amp;Table7[[#This Row],[Section]]&amp;Table7[[#This Row],[Q. No.]]</f>
        <v>R17E7</v>
      </c>
      <c r="B4808" s="8"/>
      <c r="C4808" s="15" t="s">
        <v>94</v>
      </c>
      <c r="D4808" s="6">
        <v>7</v>
      </c>
      <c r="E4808" s="12" t="s">
        <v>31</v>
      </c>
      <c r="F4808" s="14">
        <v>2</v>
      </c>
      <c r="G4808" s="13" t="s">
        <v>57</v>
      </c>
      <c r="H4808" s="10">
        <v>6</v>
      </c>
      <c r="I4808" s="13" t="s">
        <v>42</v>
      </c>
      <c r="J4808" s="12" t="s">
        <v>521</v>
      </c>
      <c r="K4808" s="11" t="str">
        <f>VLOOKUP(Table7[[#This Row],[CID]],ALY,2,FALSE)</f>
        <v>Word Choice</v>
      </c>
    </row>
    <row r="4809" spans="1:11" x14ac:dyDescent="0.2">
      <c r="A4809" s="8" t="str">
        <f>Table7[[#This Row],[Test No.]]&amp;Table7[[#This Row],[Section]]&amp;Table7[[#This Row],[Q. No.]]</f>
        <v>R17E8</v>
      </c>
      <c r="B4809" s="8"/>
      <c r="C4809" s="15" t="s">
        <v>94</v>
      </c>
      <c r="D4809" s="6">
        <v>8</v>
      </c>
      <c r="E4809" s="12" t="s">
        <v>31</v>
      </c>
      <c r="F4809" s="14">
        <v>2</v>
      </c>
      <c r="G4809" s="13" t="s">
        <v>57</v>
      </c>
      <c r="H4809" s="10">
        <v>6</v>
      </c>
      <c r="I4809" s="13" t="s">
        <v>42</v>
      </c>
      <c r="J4809" s="12" t="s">
        <v>522</v>
      </c>
      <c r="K4809" s="11" t="str">
        <f>VLOOKUP(Table7[[#This Row],[CID]],ALY,2,FALSE)</f>
        <v>Effectiveness</v>
      </c>
    </row>
    <row r="4810" spans="1:11" x14ac:dyDescent="0.2">
      <c r="A4810" s="8" t="str">
        <f>Table7[[#This Row],[Test No.]]&amp;Table7[[#This Row],[Section]]&amp;Table7[[#This Row],[Q. No.]]</f>
        <v>R17E9</v>
      </c>
      <c r="B4810" s="8"/>
      <c r="C4810" s="15" t="s">
        <v>94</v>
      </c>
      <c r="D4810" s="6">
        <v>9</v>
      </c>
      <c r="E4810" s="12" t="s">
        <v>31</v>
      </c>
      <c r="F4810" s="14">
        <v>2</v>
      </c>
      <c r="G4810" s="13" t="s">
        <v>57</v>
      </c>
      <c r="H4810" s="10">
        <v>5</v>
      </c>
      <c r="I4810" s="13" t="s">
        <v>41</v>
      </c>
      <c r="J4810" s="12" t="s">
        <v>519</v>
      </c>
      <c r="K4810" s="11" t="str">
        <f>VLOOKUP(Table7[[#This Row],[CID]],ALY,2,FALSE)</f>
        <v>Opening/Transitional/Closing</v>
      </c>
    </row>
    <row r="4811" spans="1:11" x14ac:dyDescent="0.2">
      <c r="A4811" s="8" t="str">
        <f>Table7[[#This Row],[Test No.]]&amp;Table7[[#This Row],[Section]]&amp;Table7[[#This Row],[Q. No.]]</f>
        <v>R17E10</v>
      </c>
      <c r="B4811" s="8"/>
      <c r="C4811" s="15" t="s">
        <v>94</v>
      </c>
      <c r="D4811" s="6">
        <v>10</v>
      </c>
      <c r="E4811" s="12" t="s">
        <v>31</v>
      </c>
      <c r="F4811" s="14">
        <v>1</v>
      </c>
      <c r="G4811" s="14" t="s">
        <v>59</v>
      </c>
      <c r="H4811" s="10">
        <v>2</v>
      </c>
      <c r="I4811" s="13" t="s">
        <v>38</v>
      </c>
      <c r="J4811" s="12" t="s">
        <v>397</v>
      </c>
      <c r="K4811" s="11" t="str">
        <f>VLOOKUP(Table7[[#This Row],[CID]],ALY,2,FALSE)</f>
        <v>Word Choice</v>
      </c>
    </row>
    <row r="4812" spans="1:11" x14ac:dyDescent="0.2">
      <c r="A4812" s="8" t="str">
        <f>Table7[[#This Row],[Test No.]]&amp;Table7[[#This Row],[Section]]&amp;Table7[[#This Row],[Q. No.]]</f>
        <v>R17E11</v>
      </c>
      <c r="B4812" s="8"/>
      <c r="C4812" s="15" t="s">
        <v>94</v>
      </c>
      <c r="D4812" s="6">
        <v>11</v>
      </c>
      <c r="E4812" s="12" t="s">
        <v>31</v>
      </c>
      <c r="F4812" s="14">
        <v>1</v>
      </c>
      <c r="G4812" s="14" t="s">
        <v>59</v>
      </c>
      <c r="H4812" s="10">
        <v>3</v>
      </c>
      <c r="I4812" s="13" t="s">
        <v>39</v>
      </c>
      <c r="J4812" s="12" t="s">
        <v>399</v>
      </c>
      <c r="K4812" s="11" t="str">
        <f>VLOOKUP(Table7[[#This Row],[CID]],ALY,2,FALSE)</f>
        <v>Sentence Fragment</v>
      </c>
    </row>
    <row r="4813" spans="1:11" x14ac:dyDescent="0.2">
      <c r="A4813" s="8" t="str">
        <f>Table7[[#This Row],[Test No.]]&amp;Table7[[#This Row],[Section]]&amp;Table7[[#This Row],[Q. No.]]</f>
        <v>R17E12</v>
      </c>
      <c r="B4813" s="8"/>
      <c r="C4813" s="15" t="s">
        <v>94</v>
      </c>
      <c r="D4813" s="6">
        <v>12</v>
      </c>
      <c r="E4813" s="12" t="s">
        <v>31</v>
      </c>
      <c r="F4813" s="14">
        <v>2</v>
      </c>
      <c r="G4813" s="13" t="s">
        <v>57</v>
      </c>
      <c r="H4813" s="10">
        <v>5</v>
      </c>
      <c r="I4813" s="13" t="s">
        <v>41</v>
      </c>
      <c r="J4813" s="12" t="s">
        <v>518</v>
      </c>
      <c r="K4813" s="11" t="str">
        <f>VLOOKUP(Table7[[#This Row],[CID]],ALY,2,FALSE)</f>
        <v>Unity &amp; Coherence</v>
      </c>
    </row>
    <row r="4814" spans="1:11" x14ac:dyDescent="0.2">
      <c r="A4814" s="8" t="str">
        <f>Table7[[#This Row],[Test No.]]&amp;Table7[[#This Row],[Section]]&amp;Table7[[#This Row],[Q. No.]]</f>
        <v>R17E13</v>
      </c>
      <c r="B4814" s="8"/>
      <c r="C4814" s="15" t="s">
        <v>94</v>
      </c>
      <c r="D4814" s="6">
        <v>13</v>
      </c>
      <c r="E4814" s="12" t="s">
        <v>31</v>
      </c>
      <c r="F4814" s="14">
        <v>2</v>
      </c>
      <c r="G4814" s="13" t="s">
        <v>57</v>
      </c>
      <c r="H4814" s="10">
        <v>6</v>
      </c>
      <c r="I4814" s="13" t="s">
        <v>42</v>
      </c>
      <c r="J4814" s="12" t="s">
        <v>521</v>
      </c>
      <c r="K4814" s="11" t="str">
        <f>VLOOKUP(Table7[[#This Row],[CID]],ALY,2,FALSE)</f>
        <v>Word Choice</v>
      </c>
    </row>
    <row r="4815" spans="1:11" x14ac:dyDescent="0.2">
      <c r="A4815" s="8" t="str">
        <f>Table7[[#This Row],[Test No.]]&amp;Table7[[#This Row],[Section]]&amp;Table7[[#This Row],[Q. No.]]</f>
        <v>R17E14</v>
      </c>
      <c r="B4815" s="8"/>
      <c r="C4815" s="15" t="s">
        <v>94</v>
      </c>
      <c r="D4815" s="6">
        <v>14</v>
      </c>
      <c r="E4815" s="12" t="s">
        <v>31</v>
      </c>
      <c r="F4815" s="14">
        <v>2</v>
      </c>
      <c r="G4815" s="13" t="s">
        <v>57</v>
      </c>
      <c r="H4815" s="10">
        <v>5</v>
      </c>
      <c r="I4815" s="13" t="s">
        <v>41</v>
      </c>
      <c r="J4815" s="12" t="s">
        <v>518</v>
      </c>
      <c r="K4815" s="11" t="str">
        <f>VLOOKUP(Table7[[#This Row],[CID]],ALY,2,FALSE)</f>
        <v>Unity &amp; Coherence</v>
      </c>
    </row>
    <row r="4816" spans="1:11" x14ac:dyDescent="0.2">
      <c r="A4816" s="8" t="str">
        <f>Table7[[#This Row],[Test No.]]&amp;Table7[[#This Row],[Section]]&amp;Table7[[#This Row],[Q. No.]]</f>
        <v>R17E15</v>
      </c>
      <c r="B4816" s="8"/>
      <c r="C4816" s="15" t="s">
        <v>94</v>
      </c>
      <c r="D4816" s="6">
        <v>15</v>
      </c>
      <c r="E4816" s="12" t="s">
        <v>31</v>
      </c>
      <c r="F4816" s="14">
        <v>2</v>
      </c>
      <c r="G4816" s="13" t="s">
        <v>57</v>
      </c>
      <c r="H4816" s="10">
        <v>5</v>
      </c>
      <c r="I4816" s="13" t="s">
        <v>41</v>
      </c>
      <c r="J4816" s="12" t="s">
        <v>520</v>
      </c>
      <c r="K4816" s="11" t="str">
        <f>VLOOKUP(Table7[[#This Row],[CID]],ALY,2,FALSE)</f>
        <v>Reorganization</v>
      </c>
    </row>
    <row r="4817" spans="1:11" x14ac:dyDescent="0.2">
      <c r="A4817" s="8" t="str">
        <f>Table7[[#This Row],[Test No.]]&amp;Table7[[#This Row],[Section]]&amp;Table7[[#This Row],[Q. No.]]</f>
        <v>R17E16</v>
      </c>
      <c r="B4817" s="8"/>
      <c r="C4817" s="15" t="s">
        <v>94</v>
      </c>
      <c r="D4817" s="6">
        <v>16</v>
      </c>
      <c r="E4817" s="12" t="s">
        <v>31</v>
      </c>
      <c r="F4817" s="14">
        <v>1</v>
      </c>
      <c r="G4817" s="14" t="s">
        <v>59</v>
      </c>
      <c r="H4817" s="10">
        <v>2</v>
      </c>
      <c r="I4817" s="13" t="s">
        <v>38</v>
      </c>
      <c r="J4817" s="12" t="s">
        <v>394</v>
      </c>
      <c r="K4817" s="11" t="str">
        <f>VLOOKUP(Table7[[#This Row],[CID]],ALY,2,FALSE)</f>
        <v>Pronouns</v>
      </c>
    </row>
    <row r="4818" spans="1:11" x14ac:dyDescent="0.2">
      <c r="A4818" s="8" t="str">
        <f>Table7[[#This Row],[Test No.]]&amp;Table7[[#This Row],[Section]]&amp;Table7[[#This Row],[Q. No.]]</f>
        <v>R17E17</v>
      </c>
      <c r="B4818" s="8"/>
      <c r="C4818" s="15" t="s">
        <v>94</v>
      </c>
      <c r="D4818" s="6">
        <v>17</v>
      </c>
      <c r="E4818" s="12" t="s">
        <v>31</v>
      </c>
      <c r="F4818" s="14">
        <v>1</v>
      </c>
      <c r="G4818" s="14" t="s">
        <v>59</v>
      </c>
      <c r="H4818" s="10">
        <v>2</v>
      </c>
      <c r="I4818" s="13" t="s">
        <v>38</v>
      </c>
      <c r="J4818" s="12" t="s">
        <v>395</v>
      </c>
      <c r="K4818" s="11" t="str">
        <f>VLOOKUP(Table7[[#This Row],[CID]],ALY,2,FALSE)</f>
        <v>Verb Forms/Tense Agreement</v>
      </c>
    </row>
    <row r="4819" spans="1:11" x14ac:dyDescent="0.2">
      <c r="A4819" s="8" t="str">
        <f>Table7[[#This Row],[Test No.]]&amp;Table7[[#This Row],[Section]]&amp;Table7[[#This Row],[Q. No.]]</f>
        <v>R17E18</v>
      </c>
      <c r="B4819" s="8"/>
      <c r="C4819" s="15" t="s">
        <v>94</v>
      </c>
      <c r="D4819" s="6">
        <v>18</v>
      </c>
      <c r="E4819" s="12" t="s">
        <v>31</v>
      </c>
      <c r="F4819" s="14">
        <v>1</v>
      </c>
      <c r="G4819" s="14" t="s">
        <v>59</v>
      </c>
      <c r="H4819" s="10">
        <v>3</v>
      </c>
      <c r="I4819" s="13" t="s">
        <v>39</v>
      </c>
      <c r="J4819" s="12" t="s">
        <v>399</v>
      </c>
      <c r="K4819" s="11" t="str">
        <f>VLOOKUP(Table7[[#This Row],[CID]],ALY,2,FALSE)</f>
        <v>Sentence Fragment</v>
      </c>
    </row>
    <row r="4820" spans="1:11" x14ac:dyDescent="0.2">
      <c r="A4820" s="8" t="str">
        <f>Table7[[#This Row],[Test No.]]&amp;Table7[[#This Row],[Section]]&amp;Table7[[#This Row],[Q. No.]]</f>
        <v>R17E19</v>
      </c>
      <c r="B4820" s="8"/>
      <c r="C4820" s="15" t="s">
        <v>94</v>
      </c>
      <c r="D4820" s="6">
        <v>19</v>
      </c>
      <c r="E4820" s="12" t="s">
        <v>31</v>
      </c>
      <c r="F4820" s="14">
        <v>1</v>
      </c>
      <c r="G4820" s="14" t="s">
        <v>59</v>
      </c>
      <c r="H4820" s="14">
        <v>1</v>
      </c>
      <c r="I4820" s="14" t="s">
        <v>37</v>
      </c>
      <c r="J4820" s="12" t="s">
        <v>387</v>
      </c>
      <c r="K4820" s="11" t="str">
        <f>VLOOKUP(Table7[[#This Row],[CID]],ALY,2,FALSE)</f>
        <v>Commas</v>
      </c>
    </row>
    <row r="4821" spans="1:11" x14ac:dyDescent="0.2">
      <c r="A4821" s="8" t="str">
        <f>Table7[[#This Row],[Test No.]]&amp;Table7[[#This Row],[Section]]&amp;Table7[[#This Row],[Q. No.]]</f>
        <v>R17E20</v>
      </c>
      <c r="B4821" s="8"/>
      <c r="C4821" s="15" t="s">
        <v>94</v>
      </c>
      <c r="D4821" s="6">
        <v>20</v>
      </c>
      <c r="E4821" s="12" t="s">
        <v>31</v>
      </c>
      <c r="F4821" s="14">
        <v>2</v>
      </c>
      <c r="G4821" s="13" t="s">
        <v>57</v>
      </c>
      <c r="H4821" s="10">
        <v>6</v>
      </c>
      <c r="I4821" s="13" t="s">
        <v>42</v>
      </c>
      <c r="J4821" s="12" t="s">
        <v>521</v>
      </c>
      <c r="K4821" s="11" t="str">
        <f>VLOOKUP(Table7[[#This Row],[CID]],ALY,2,FALSE)</f>
        <v>Word Choice</v>
      </c>
    </row>
    <row r="4822" spans="1:11" x14ac:dyDescent="0.2">
      <c r="A4822" s="8" t="str">
        <f>Table7[[#This Row],[Test No.]]&amp;Table7[[#This Row],[Section]]&amp;Table7[[#This Row],[Q. No.]]</f>
        <v>R17E21</v>
      </c>
      <c r="B4822" s="8"/>
      <c r="C4822" s="15" t="s">
        <v>94</v>
      </c>
      <c r="D4822" s="6">
        <v>21</v>
      </c>
      <c r="E4822" s="12" t="s">
        <v>31</v>
      </c>
      <c r="F4822" s="14">
        <v>2</v>
      </c>
      <c r="G4822" s="13" t="s">
        <v>57</v>
      </c>
      <c r="H4822" s="10">
        <v>5</v>
      </c>
      <c r="I4822" s="13" t="s">
        <v>41</v>
      </c>
      <c r="J4822" s="12" t="s">
        <v>520</v>
      </c>
      <c r="K4822" s="11" t="str">
        <f>VLOOKUP(Table7[[#This Row],[CID]],ALY,2,FALSE)</f>
        <v>Reorganization</v>
      </c>
    </row>
    <row r="4823" spans="1:11" x14ac:dyDescent="0.2">
      <c r="A4823" s="8" t="str">
        <f>Table7[[#This Row],[Test No.]]&amp;Table7[[#This Row],[Section]]&amp;Table7[[#This Row],[Q. No.]]</f>
        <v>R17E22</v>
      </c>
      <c r="B4823" s="8"/>
      <c r="C4823" s="15" t="s">
        <v>94</v>
      </c>
      <c r="D4823" s="6">
        <v>22</v>
      </c>
      <c r="E4823" s="12" t="s">
        <v>31</v>
      </c>
      <c r="F4823" s="14">
        <v>2</v>
      </c>
      <c r="G4823" s="13" t="s">
        <v>57</v>
      </c>
      <c r="H4823" s="10">
        <v>4</v>
      </c>
      <c r="I4823" s="13" t="s">
        <v>40</v>
      </c>
      <c r="J4823" s="12" t="s">
        <v>516</v>
      </c>
      <c r="K4823" s="11" t="str">
        <f>VLOOKUP(Table7[[#This Row],[CID]],ALY,2,FALSE)</f>
        <v>Transitions &amp; Topic Sentences</v>
      </c>
    </row>
    <row r="4824" spans="1:11" x14ac:dyDescent="0.2">
      <c r="A4824" s="8" t="str">
        <f>Table7[[#This Row],[Test No.]]&amp;Table7[[#This Row],[Section]]&amp;Table7[[#This Row],[Q. No.]]</f>
        <v>R17E23</v>
      </c>
      <c r="B4824" s="8"/>
      <c r="C4824" s="15" t="s">
        <v>94</v>
      </c>
      <c r="D4824" s="6">
        <v>23</v>
      </c>
      <c r="E4824" s="12" t="s">
        <v>31</v>
      </c>
      <c r="F4824" s="14">
        <v>1</v>
      </c>
      <c r="G4824" s="14" t="s">
        <v>59</v>
      </c>
      <c r="H4824" s="10">
        <v>2</v>
      </c>
      <c r="I4824" s="13" t="s">
        <v>38</v>
      </c>
      <c r="J4824" s="12" t="s">
        <v>394</v>
      </c>
      <c r="K4824" s="11" t="str">
        <f>VLOOKUP(Table7[[#This Row],[CID]],ALY,2,FALSE)</f>
        <v>Pronouns</v>
      </c>
    </row>
    <row r="4825" spans="1:11" x14ac:dyDescent="0.2">
      <c r="A4825" s="8" t="str">
        <f>Table7[[#This Row],[Test No.]]&amp;Table7[[#This Row],[Section]]&amp;Table7[[#This Row],[Q. No.]]</f>
        <v>R17E24</v>
      </c>
      <c r="B4825" s="8"/>
      <c r="C4825" s="15" t="s">
        <v>94</v>
      </c>
      <c r="D4825" s="6">
        <v>24</v>
      </c>
      <c r="E4825" s="12" t="s">
        <v>31</v>
      </c>
      <c r="F4825" s="14">
        <v>1</v>
      </c>
      <c r="G4825" s="14" t="s">
        <v>59</v>
      </c>
      <c r="H4825" s="10">
        <v>3</v>
      </c>
      <c r="I4825" s="13" t="s">
        <v>39</v>
      </c>
      <c r="J4825" s="12" t="s">
        <v>401</v>
      </c>
      <c r="K4825" s="11" t="str">
        <f>VLOOKUP(Table7[[#This Row],[CID]],ALY,2,FALSE)</f>
        <v>Parallel Construction</v>
      </c>
    </row>
    <row r="4826" spans="1:11" x14ac:dyDescent="0.2">
      <c r="A4826" s="8" t="str">
        <f>Table7[[#This Row],[Test No.]]&amp;Table7[[#This Row],[Section]]&amp;Table7[[#This Row],[Q. No.]]</f>
        <v>R17E25</v>
      </c>
      <c r="B4826" s="8"/>
      <c r="C4826" s="15" t="s">
        <v>94</v>
      </c>
      <c r="D4826" s="6">
        <v>25</v>
      </c>
      <c r="E4826" s="12" t="s">
        <v>31</v>
      </c>
      <c r="F4826" s="14">
        <v>2</v>
      </c>
      <c r="G4826" s="13" t="s">
        <v>57</v>
      </c>
      <c r="H4826" s="10">
        <v>5</v>
      </c>
      <c r="I4826" s="13" t="s">
        <v>41</v>
      </c>
      <c r="J4826" s="12" t="s">
        <v>520</v>
      </c>
      <c r="K4826" s="11" t="str">
        <f>VLOOKUP(Table7[[#This Row],[CID]],ALY,2,FALSE)</f>
        <v>Reorganization</v>
      </c>
    </row>
    <row r="4827" spans="1:11" x14ac:dyDescent="0.2">
      <c r="A4827" s="8" t="str">
        <f>Table7[[#This Row],[Test No.]]&amp;Table7[[#This Row],[Section]]&amp;Table7[[#This Row],[Q. No.]]</f>
        <v>R17E26</v>
      </c>
      <c r="B4827" s="8"/>
      <c r="C4827" s="15" t="s">
        <v>94</v>
      </c>
      <c r="D4827" s="6">
        <v>26</v>
      </c>
      <c r="E4827" s="12" t="s">
        <v>31</v>
      </c>
      <c r="F4827" s="14">
        <v>1</v>
      </c>
      <c r="G4827" s="14" t="s">
        <v>59</v>
      </c>
      <c r="H4827" s="14">
        <v>1</v>
      </c>
      <c r="I4827" s="14" t="s">
        <v>37</v>
      </c>
      <c r="J4827" s="12" t="s">
        <v>387</v>
      </c>
      <c r="K4827" s="11" t="str">
        <f>VLOOKUP(Table7[[#This Row],[CID]],ALY,2,FALSE)</f>
        <v>Commas</v>
      </c>
    </row>
    <row r="4828" spans="1:11" x14ac:dyDescent="0.2">
      <c r="A4828" s="8" t="str">
        <f>Table7[[#This Row],[Test No.]]&amp;Table7[[#This Row],[Section]]&amp;Table7[[#This Row],[Q. No.]]</f>
        <v>R17E27</v>
      </c>
      <c r="B4828" s="8"/>
      <c r="C4828" s="15" t="s">
        <v>94</v>
      </c>
      <c r="D4828" s="6">
        <v>27</v>
      </c>
      <c r="E4828" s="12" t="s">
        <v>31</v>
      </c>
      <c r="F4828" s="14">
        <v>1</v>
      </c>
      <c r="G4828" s="14" t="s">
        <v>59</v>
      </c>
      <c r="H4828" s="14">
        <v>1</v>
      </c>
      <c r="I4828" s="14" t="s">
        <v>37</v>
      </c>
      <c r="J4828" s="12" t="s">
        <v>388</v>
      </c>
      <c r="K4828" s="11" t="str">
        <f>VLOOKUP(Table7[[#This Row],[CID]],ALY,2,FALSE)</f>
        <v>Apostrophes</v>
      </c>
    </row>
    <row r="4829" spans="1:11" x14ac:dyDescent="0.2">
      <c r="A4829" s="8" t="str">
        <f>Table7[[#This Row],[Test No.]]&amp;Table7[[#This Row],[Section]]&amp;Table7[[#This Row],[Q. No.]]</f>
        <v>R17E28</v>
      </c>
      <c r="B4829" s="8"/>
      <c r="C4829" s="15" t="s">
        <v>94</v>
      </c>
      <c r="D4829" s="6">
        <v>28</v>
      </c>
      <c r="E4829" s="12" t="s">
        <v>31</v>
      </c>
      <c r="F4829" s="14">
        <v>1</v>
      </c>
      <c r="G4829" s="14" t="s">
        <v>59</v>
      </c>
      <c r="H4829" s="10">
        <v>2</v>
      </c>
      <c r="I4829" s="13" t="s">
        <v>38</v>
      </c>
      <c r="J4829" s="12" t="s">
        <v>394</v>
      </c>
      <c r="K4829" s="11" t="str">
        <f>VLOOKUP(Table7[[#This Row],[CID]],ALY,2,FALSE)</f>
        <v>Pronouns</v>
      </c>
    </row>
    <row r="4830" spans="1:11" x14ac:dyDescent="0.2">
      <c r="A4830" s="8" t="str">
        <f>Table7[[#This Row],[Test No.]]&amp;Table7[[#This Row],[Section]]&amp;Table7[[#This Row],[Q. No.]]</f>
        <v>R17E29</v>
      </c>
      <c r="B4830" s="8"/>
      <c r="C4830" s="15" t="s">
        <v>94</v>
      </c>
      <c r="D4830" s="6">
        <v>29</v>
      </c>
      <c r="E4830" s="12" t="s">
        <v>31</v>
      </c>
      <c r="F4830" s="14">
        <v>1</v>
      </c>
      <c r="G4830" s="14" t="s">
        <v>59</v>
      </c>
      <c r="H4830" s="10">
        <v>3</v>
      </c>
      <c r="I4830" s="13" t="s">
        <v>39</v>
      </c>
      <c r="J4830" s="12" t="s">
        <v>402</v>
      </c>
      <c r="K4830" s="11" t="str">
        <f>VLOOKUP(Table7[[#This Row],[CID]],ALY,2,FALSE)</f>
        <v>Faulty Modifier</v>
      </c>
    </row>
    <row r="4831" spans="1:11" x14ac:dyDescent="0.2">
      <c r="A4831" s="8" t="str">
        <f>Table7[[#This Row],[Test No.]]&amp;Table7[[#This Row],[Section]]&amp;Table7[[#This Row],[Q. No.]]</f>
        <v>R17E30</v>
      </c>
      <c r="B4831" s="8"/>
      <c r="C4831" s="15" t="s">
        <v>94</v>
      </c>
      <c r="D4831" s="6">
        <v>30</v>
      </c>
      <c r="E4831" s="12" t="s">
        <v>31</v>
      </c>
      <c r="F4831" s="14">
        <v>1</v>
      </c>
      <c r="G4831" s="14" t="s">
        <v>59</v>
      </c>
      <c r="H4831" s="10">
        <v>3</v>
      </c>
      <c r="I4831" s="13" t="s">
        <v>39</v>
      </c>
      <c r="J4831" s="12" t="s">
        <v>402</v>
      </c>
      <c r="K4831" s="11" t="str">
        <f>VLOOKUP(Table7[[#This Row],[CID]],ALY,2,FALSE)</f>
        <v>Faulty Modifier</v>
      </c>
    </row>
    <row r="4832" spans="1:11" x14ac:dyDescent="0.2">
      <c r="A4832" s="8" t="str">
        <f>Table7[[#This Row],[Test No.]]&amp;Table7[[#This Row],[Section]]&amp;Table7[[#This Row],[Q. No.]]</f>
        <v>R17E31</v>
      </c>
      <c r="B4832" s="8"/>
      <c r="C4832" s="15" t="s">
        <v>94</v>
      </c>
      <c r="D4832" s="6">
        <v>31</v>
      </c>
      <c r="E4832" s="12" t="s">
        <v>31</v>
      </c>
      <c r="F4832" s="14">
        <v>1</v>
      </c>
      <c r="G4832" s="14" t="s">
        <v>59</v>
      </c>
      <c r="H4832" s="10">
        <v>2</v>
      </c>
      <c r="I4832" s="13" t="s">
        <v>38</v>
      </c>
      <c r="J4832" s="12" t="s">
        <v>393</v>
      </c>
      <c r="K4832" s="11" t="str">
        <f>VLOOKUP(Table7[[#This Row],[CID]],ALY,2,FALSE)</f>
        <v>SVA</v>
      </c>
    </row>
    <row r="4833" spans="1:11" x14ac:dyDescent="0.2">
      <c r="A4833" s="8" t="str">
        <f>Table7[[#This Row],[Test No.]]&amp;Table7[[#This Row],[Section]]&amp;Table7[[#This Row],[Q. No.]]</f>
        <v>R17E32</v>
      </c>
      <c r="B4833" s="8"/>
      <c r="C4833" s="15" t="s">
        <v>94</v>
      </c>
      <c r="D4833" s="6">
        <v>32</v>
      </c>
      <c r="E4833" s="12" t="s">
        <v>31</v>
      </c>
      <c r="F4833" s="14">
        <v>1</v>
      </c>
      <c r="G4833" s="14" t="s">
        <v>59</v>
      </c>
      <c r="H4833" s="10">
        <v>3</v>
      </c>
      <c r="I4833" s="13" t="s">
        <v>39</v>
      </c>
      <c r="J4833" s="12" t="s">
        <v>400</v>
      </c>
      <c r="K4833" s="11" t="str">
        <f>VLOOKUP(Table7[[#This Row],[CID]],ALY,2,FALSE)</f>
        <v>Run-On Sentence</v>
      </c>
    </row>
    <row r="4834" spans="1:11" x14ac:dyDescent="0.2">
      <c r="A4834" s="8" t="str">
        <f>Table7[[#This Row],[Test No.]]&amp;Table7[[#This Row],[Section]]&amp;Table7[[#This Row],[Q. No.]]</f>
        <v>R17E33</v>
      </c>
      <c r="B4834" s="8"/>
      <c r="C4834" s="15" t="s">
        <v>94</v>
      </c>
      <c r="D4834" s="6">
        <v>33</v>
      </c>
      <c r="E4834" s="12" t="s">
        <v>31</v>
      </c>
      <c r="F4834" s="14">
        <v>2</v>
      </c>
      <c r="G4834" s="13" t="s">
        <v>57</v>
      </c>
      <c r="H4834" s="10">
        <v>6</v>
      </c>
      <c r="I4834" s="13" t="s">
        <v>42</v>
      </c>
      <c r="J4834" s="12" t="s">
        <v>522</v>
      </c>
      <c r="K4834" s="11" t="str">
        <f>VLOOKUP(Table7[[#This Row],[CID]],ALY,2,FALSE)</f>
        <v>Effectiveness</v>
      </c>
    </row>
    <row r="4835" spans="1:11" x14ac:dyDescent="0.2">
      <c r="A4835" s="8" t="str">
        <f>Table7[[#This Row],[Test No.]]&amp;Table7[[#This Row],[Section]]&amp;Table7[[#This Row],[Q. No.]]</f>
        <v>R17E34</v>
      </c>
      <c r="B4835" s="8"/>
      <c r="C4835" s="15" t="s">
        <v>94</v>
      </c>
      <c r="D4835" s="6">
        <v>34</v>
      </c>
      <c r="E4835" s="12" t="s">
        <v>31</v>
      </c>
      <c r="F4835" s="14">
        <v>2</v>
      </c>
      <c r="G4835" s="13" t="s">
        <v>57</v>
      </c>
      <c r="H4835" s="10">
        <v>4</v>
      </c>
      <c r="I4835" s="13" t="s">
        <v>40</v>
      </c>
      <c r="J4835" s="12" t="s">
        <v>516</v>
      </c>
      <c r="K4835" s="11" t="str">
        <f>VLOOKUP(Table7[[#This Row],[CID]],ALY,2,FALSE)</f>
        <v>Transitions &amp; Topic Sentences</v>
      </c>
    </row>
    <row r="4836" spans="1:11" x14ac:dyDescent="0.2">
      <c r="A4836" s="8" t="str">
        <f>Table7[[#This Row],[Test No.]]&amp;Table7[[#This Row],[Section]]&amp;Table7[[#This Row],[Q. No.]]</f>
        <v>R17E35</v>
      </c>
      <c r="B4836" s="8"/>
      <c r="C4836" s="15" t="s">
        <v>94</v>
      </c>
      <c r="D4836" s="6">
        <v>35</v>
      </c>
      <c r="E4836" s="12" t="s">
        <v>31</v>
      </c>
      <c r="F4836" s="14">
        <v>1</v>
      </c>
      <c r="G4836" s="14" t="s">
        <v>59</v>
      </c>
      <c r="H4836" s="14">
        <v>1</v>
      </c>
      <c r="I4836" s="14" t="s">
        <v>37</v>
      </c>
      <c r="J4836" s="12" t="s">
        <v>387</v>
      </c>
      <c r="K4836" s="11" t="str">
        <f>VLOOKUP(Table7[[#This Row],[CID]],ALY,2,FALSE)</f>
        <v>Commas</v>
      </c>
    </row>
    <row r="4837" spans="1:11" x14ac:dyDescent="0.2">
      <c r="A4837" s="8" t="str">
        <f>Table7[[#This Row],[Test No.]]&amp;Table7[[#This Row],[Section]]&amp;Table7[[#This Row],[Q. No.]]</f>
        <v>R17E36</v>
      </c>
      <c r="B4837" s="8"/>
      <c r="C4837" s="15" t="s">
        <v>94</v>
      </c>
      <c r="D4837" s="6">
        <v>36</v>
      </c>
      <c r="E4837" s="12" t="s">
        <v>31</v>
      </c>
      <c r="F4837" s="14">
        <v>2</v>
      </c>
      <c r="G4837" s="13" t="s">
        <v>57</v>
      </c>
      <c r="H4837" s="10">
        <v>6</v>
      </c>
      <c r="I4837" s="13" t="s">
        <v>42</v>
      </c>
      <c r="J4837" s="12" t="s">
        <v>523</v>
      </c>
      <c r="K4837" s="11" t="str">
        <f>VLOOKUP(Table7[[#This Row],[CID]],ALY,2,FALSE)</f>
        <v>Avoiding Ambiguity &amp; Redundancy</v>
      </c>
    </row>
    <row r="4838" spans="1:11" x14ac:dyDescent="0.2">
      <c r="A4838" s="8" t="str">
        <f>Table7[[#This Row],[Test No.]]&amp;Table7[[#This Row],[Section]]&amp;Table7[[#This Row],[Q. No.]]</f>
        <v>R17E37</v>
      </c>
      <c r="B4838" s="8"/>
      <c r="C4838" s="15" t="s">
        <v>94</v>
      </c>
      <c r="D4838" s="6">
        <v>37</v>
      </c>
      <c r="E4838" s="12" t="s">
        <v>31</v>
      </c>
      <c r="F4838" s="14">
        <v>2</v>
      </c>
      <c r="G4838" s="13" t="s">
        <v>57</v>
      </c>
      <c r="H4838" s="10">
        <v>4</v>
      </c>
      <c r="I4838" s="13" t="s">
        <v>40</v>
      </c>
      <c r="J4838" s="12" t="s">
        <v>512</v>
      </c>
      <c r="K4838" s="11" t="str">
        <f>VLOOKUP(Table7[[#This Row],[CID]],ALY,2,FALSE)</f>
        <v>Additional Detail &amp; Evidence</v>
      </c>
    </row>
    <row r="4839" spans="1:11" x14ac:dyDescent="0.2">
      <c r="A4839" s="8" t="str">
        <f>Table7[[#This Row],[Test No.]]&amp;Table7[[#This Row],[Section]]&amp;Table7[[#This Row],[Q. No.]]</f>
        <v>R17E38</v>
      </c>
      <c r="B4839" s="8"/>
      <c r="C4839" s="15" t="s">
        <v>94</v>
      </c>
      <c r="D4839" s="6">
        <v>38</v>
      </c>
      <c r="E4839" s="12" t="s">
        <v>31</v>
      </c>
      <c r="F4839" s="14">
        <v>2</v>
      </c>
      <c r="G4839" s="13" t="s">
        <v>57</v>
      </c>
      <c r="H4839" s="10">
        <v>5</v>
      </c>
      <c r="I4839" s="13" t="s">
        <v>41</v>
      </c>
      <c r="J4839" s="12" t="s">
        <v>518</v>
      </c>
      <c r="K4839" s="11" t="str">
        <f>VLOOKUP(Table7[[#This Row],[CID]],ALY,2,FALSE)</f>
        <v>Unity &amp; Coherence</v>
      </c>
    </row>
    <row r="4840" spans="1:11" x14ac:dyDescent="0.2">
      <c r="A4840" s="8" t="str">
        <f>Table7[[#This Row],[Test No.]]&amp;Table7[[#This Row],[Section]]&amp;Table7[[#This Row],[Q. No.]]</f>
        <v>R17E39</v>
      </c>
      <c r="B4840" s="8"/>
      <c r="C4840" s="15" t="s">
        <v>94</v>
      </c>
      <c r="D4840" s="6">
        <v>39</v>
      </c>
      <c r="E4840" s="12" t="s">
        <v>31</v>
      </c>
      <c r="F4840" s="14">
        <v>2</v>
      </c>
      <c r="G4840" s="13" t="s">
        <v>57</v>
      </c>
      <c r="H4840" s="10">
        <v>4</v>
      </c>
      <c r="I4840" s="13" t="s">
        <v>40</v>
      </c>
      <c r="J4840" s="12" t="s">
        <v>516</v>
      </c>
      <c r="K4840" s="11" t="str">
        <f>VLOOKUP(Table7[[#This Row],[CID]],ALY,2,FALSE)</f>
        <v>Transitions &amp; Topic Sentences</v>
      </c>
    </row>
    <row r="4841" spans="1:11" x14ac:dyDescent="0.2">
      <c r="A4841" s="8" t="str">
        <f>Table7[[#This Row],[Test No.]]&amp;Table7[[#This Row],[Section]]&amp;Table7[[#This Row],[Q. No.]]</f>
        <v>R17E40</v>
      </c>
      <c r="B4841" s="8"/>
      <c r="C4841" s="15" t="s">
        <v>94</v>
      </c>
      <c r="D4841" s="6">
        <v>40</v>
      </c>
      <c r="E4841" s="12" t="s">
        <v>31</v>
      </c>
      <c r="F4841" s="14">
        <v>1</v>
      </c>
      <c r="G4841" s="14" t="s">
        <v>59</v>
      </c>
      <c r="H4841" s="10">
        <v>3</v>
      </c>
      <c r="I4841" s="13" t="s">
        <v>39</v>
      </c>
      <c r="J4841" s="12" t="s">
        <v>401</v>
      </c>
      <c r="K4841" s="11" t="str">
        <f>VLOOKUP(Table7[[#This Row],[CID]],ALY,2,FALSE)</f>
        <v>Parallel Construction</v>
      </c>
    </row>
    <row r="4842" spans="1:11" x14ac:dyDescent="0.2">
      <c r="A4842" s="8" t="str">
        <f>Table7[[#This Row],[Test No.]]&amp;Table7[[#This Row],[Section]]&amp;Table7[[#This Row],[Q. No.]]</f>
        <v>R17E41</v>
      </c>
      <c r="B4842" s="8"/>
      <c r="C4842" s="15" t="s">
        <v>94</v>
      </c>
      <c r="D4842" s="6">
        <v>41</v>
      </c>
      <c r="E4842" s="12" t="s">
        <v>31</v>
      </c>
      <c r="F4842" s="14">
        <v>1</v>
      </c>
      <c r="G4842" s="14" t="s">
        <v>59</v>
      </c>
      <c r="H4842" s="10">
        <v>2</v>
      </c>
      <c r="I4842" s="13" t="s">
        <v>38</v>
      </c>
      <c r="J4842" s="12" t="s">
        <v>395</v>
      </c>
      <c r="K4842" s="11" t="str">
        <f>VLOOKUP(Table7[[#This Row],[CID]],ALY,2,FALSE)</f>
        <v>Verb Forms/Tense Agreement</v>
      </c>
    </row>
    <row r="4843" spans="1:11" x14ac:dyDescent="0.2">
      <c r="A4843" s="8" t="str">
        <f>Table7[[#This Row],[Test No.]]&amp;Table7[[#This Row],[Section]]&amp;Table7[[#This Row],[Q. No.]]</f>
        <v>R17E42</v>
      </c>
      <c r="B4843" s="8"/>
      <c r="C4843" s="15" t="s">
        <v>94</v>
      </c>
      <c r="D4843" s="6">
        <v>42</v>
      </c>
      <c r="E4843" s="12" t="s">
        <v>31</v>
      </c>
      <c r="F4843" s="14">
        <v>2</v>
      </c>
      <c r="G4843" s="13" t="s">
        <v>57</v>
      </c>
      <c r="H4843" s="10">
        <v>6</v>
      </c>
      <c r="I4843" s="13" t="s">
        <v>42</v>
      </c>
      <c r="J4843" s="12" t="s">
        <v>521</v>
      </c>
      <c r="K4843" s="11" t="str">
        <f>VLOOKUP(Table7[[#This Row],[CID]],ALY,2,FALSE)</f>
        <v>Word Choice</v>
      </c>
    </row>
    <row r="4844" spans="1:11" x14ac:dyDescent="0.2">
      <c r="A4844" s="8" t="str">
        <f>Table7[[#This Row],[Test No.]]&amp;Table7[[#This Row],[Section]]&amp;Table7[[#This Row],[Q. No.]]</f>
        <v>R17E43</v>
      </c>
      <c r="B4844" s="8"/>
      <c r="C4844" s="15" t="s">
        <v>94</v>
      </c>
      <c r="D4844" s="6">
        <v>43</v>
      </c>
      <c r="E4844" s="12" t="s">
        <v>31</v>
      </c>
      <c r="F4844" s="14">
        <v>1</v>
      </c>
      <c r="G4844" s="14" t="s">
        <v>59</v>
      </c>
      <c r="H4844" s="10">
        <v>2</v>
      </c>
      <c r="I4844" s="13" t="s">
        <v>38</v>
      </c>
      <c r="J4844" s="12" t="s">
        <v>393</v>
      </c>
      <c r="K4844" s="11" t="str">
        <f>VLOOKUP(Table7[[#This Row],[CID]],ALY,2,FALSE)</f>
        <v>SVA</v>
      </c>
    </row>
    <row r="4845" spans="1:11" x14ac:dyDescent="0.2">
      <c r="A4845" s="8" t="str">
        <f>Table7[[#This Row],[Test No.]]&amp;Table7[[#This Row],[Section]]&amp;Table7[[#This Row],[Q. No.]]</f>
        <v>R17E44</v>
      </c>
      <c r="B4845" s="8"/>
      <c r="C4845" s="15" t="s">
        <v>94</v>
      </c>
      <c r="D4845" s="6">
        <v>44</v>
      </c>
      <c r="E4845" s="12" t="s">
        <v>31</v>
      </c>
      <c r="F4845" s="14">
        <v>2</v>
      </c>
      <c r="G4845" s="13" t="s">
        <v>57</v>
      </c>
      <c r="H4845" s="10">
        <v>5</v>
      </c>
      <c r="I4845" s="13" t="s">
        <v>41</v>
      </c>
      <c r="J4845" s="12" t="s">
        <v>520</v>
      </c>
      <c r="K4845" s="11" t="str">
        <f>VLOOKUP(Table7[[#This Row],[CID]],ALY,2,FALSE)</f>
        <v>Reorganization</v>
      </c>
    </row>
    <row r="4846" spans="1:11" x14ac:dyDescent="0.2">
      <c r="A4846" s="8" t="str">
        <f>Table7[[#This Row],[Test No.]]&amp;Table7[[#This Row],[Section]]&amp;Table7[[#This Row],[Q. No.]]</f>
        <v>R17E45</v>
      </c>
      <c r="B4846" s="8"/>
      <c r="C4846" s="15" t="s">
        <v>94</v>
      </c>
      <c r="D4846" s="6">
        <v>45</v>
      </c>
      <c r="E4846" s="12" t="s">
        <v>31</v>
      </c>
      <c r="F4846" s="14">
        <v>2</v>
      </c>
      <c r="G4846" s="13" t="s">
        <v>57</v>
      </c>
      <c r="H4846" s="10">
        <v>4</v>
      </c>
      <c r="I4846" s="13" t="s">
        <v>40</v>
      </c>
      <c r="J4846" s="12" t="s">
        <v>513</v>
      </c>
      <c r="K4846" s="11" t="str">
        <f>VLOOKUP(Table7[[#This Row],[CID]],ALY,2,FALSE)</f>
        <v>Writer's Goal</v>
      </c>
    </row>
    <row r="4847" spans="1:11" x14ac:dyDescent="0.2">
      <c r="A4847" s="8" t="str">
        <f>Table7[[#This Row],[Test No.]]&amp;Table7[[#This Row],[Section]]&amp;Table7[[#This Row],[Q. No.]]</f>
        <v>R17E46</v>
      </c>
      <c r="B4847" s="8"/>
      <c r="C4847" s="15" t="s">
        <v>94</v>
      </c>
      <c r="D4847" s="6">
        <v>46</v>
      </c>
      <c r="E4847" s="12" t="s">
        <v>31</v>
      </c>
      <c r="F4847" s="14">
        <v>1</v>
      </c>
      <c r="G4847" s="14" t="s">
        <v>59</v>
      </c>
      <c r="H4847" s="10">
        <v>3</v>
      </c>
      <c r="I4847" s="13" t="s">
        <v>39</v>
      </c>
      <c r="J4847" s="12" t="s">
        <v>400</v>
      </c>
      <c r="K4847" s="11" t="str">
        <f>VLOOKUP(Table7[[#This Row],[CID]],ALY,2,FALSE)</f>
        <v>Run-On Sentence</v>
      </c>
    </row>
    <row r="4848" spans="1:11" x14ac:dyDescent="0.2">
      <c r="A4848" s="8" t="str">
        <f>Table7[[#This Row],[Test No.]]&amp;Table7[[#This Row],[Section]]&amp;Table7[[#This Row],[Q. No.]]</f>
        <v>R17E47</v>
      </c>
      <c r="B4848" s="8"/>
      <c r="C4848" s="15" t="s">
        <v>94</v>
      </c>
      <c r="D4848" s="3">
        <v>47</v>
      </c>
      <c r="E4848" s="12" t="s">
        <v>31</v>
      </c>
      <c r="F4848" s="14">
        <v>1</v>
      </c>
      <c r="G4848" s="14" t="s">
        <v>59</v>
      </c>
      <c r="H4848" s="10">
        <v>3</v>
      </c>
      <c r="I4848" s="13" t="s">
        <v>39</v>
      </c>
      <c r="J4848" s="12" t="s">
        <v>402</v>
      </c>
      <c r="K4848" s="11" t="str">
        <f>VLOOKUP(Table7[[#This Row],[CID]],ALY,2,FALSE)</f>
        <v>Faulty Modifier</v>
      </c>
    </row>
    <row r="4849" spans="1:11" x14ac:dyDescent="0.2">
      <c r="A4849" s="8" t="str">
        <f>Table7[[#This Row],[Test No.]]&amp;Table7[[#This Row],[Section]]&amp;Table7[[#This Row],[Q. No.]]</f>
        <v>R17E48</v>
      </c>
      <c r="B4849" s="8"/>
      <c r="C4849" s="15" t="s">
        <v>94</v>
      </c>
      <c r="D4849" s="3">
        <v>48</v>
      </c>
      <c r="E4849" s="12" t="s">
        <v>31</v>
      </c>
      <c r="F4849" s="14">
        <v>2</v>
      </c>
      <c r="G4849" s="13" t="s">
        <v>57</v>
      </c>
      <c r="H4849" s="10">
        <v>6</v>
      </c>
      <c r="I4849" s="13" t="s">
        <v>42</v>
      </c>
      <c r="J4849" s="12" t="s">
        <v>522</v>
      </c>
      <c r="K4849" s="11" t="str">
        <f>VLOOKUP(Table7[[#This Row],[CID]],ALY,2,FALSE)</f>
        <v>Effectiveness</v>
      </c>
    </row>
    <row r="4850" spans="1:11" x14ac:dyDescent="0.2">
      <c r="A4850" s="8" t="str">
        <f>Table7[[#This Row],[Test No.]]&amp;Table7[[#This Row],[Section]]&amp;Table7[[#This Row],[Q. No.]]</f>
        <v>R17E49</v>
      </c>
      <c r="B4850" s="8"/>
      <c r="C4850" s="15" t="s">
        <v>94</v>
      </c>
      <c r="D4850" s="6">
        <v>49</v>
      </c>
      <c r="E4850" s="12" t="s">
        <v>31</v>
      </c>
      <c r="F4850" s="14">
        <v>1</v>
      </c>
      <c r="G4850" s="14" t="s">
        <v>59</v>
      </c>
      <c r="H4850" s="10">
        <v>2</v>
      </c>
      <c r="I4850" s="13" t="s">
        <v>38</v>
      </c>
      <c r="J4850" s="12" t="s">
        <v>395</v>
      </c>
      <c r="K4850" s="11" t="str">
        <f>VLOOKUP(Table7[[#This Row],[CID]],ALY,2,FALSE)</f>
        <v>Verb Forms/Tense Agreement</v>
      </c>
    </row>
    <row r="4851" spans="1:11" x14ac:dyDescent="0.2">
      <c r="A4851" s="8" t="str">
        <f>Table7[[#This Row],[Test No.]]&amp;Table7[[#This Row],[Section]]&amp;Table7[[#This Row],[Q. No.]]</f>
        <v>R17E50</v>
      </c>
      <c r="B4851" s="8"/>
      <c r="C4851" s="15" t="s">
        <v>94</v>
      </c>
      <c r="D4851" s="3">
        <v>50</v>
      </c>
      <c r="E4851" s="12" t="s">
        <v>31</v>
      </c>
      <c r="F4851" s="14">
        <v>1</v>
      </c>
      <c r="G4851" s="14" t="s">
        <v>59</v>
      </c>
      <c r="H4851" s="10">
        <v>2</v>
      </c>
      <c r="I4851" s="13" t="s">
        <v>38</v>
      </c>
      <c r="J4851" s="12" t="s">
        <v>397</v>
      </c>
      <c r="K4851" s="11" t="str">
        <f>VLOOKUP(Table7[[#This Row],[CID]],ALY,2,FALSE)</f>
        <v>Word Choice</v>
      </c>
    </row>
    <row r="4852" spans="1:11" x14ac:dyDescent="0.2">
      <c r="A4852" s="8" t="str">
        <f>Table7[[#This Row],[Test No.]]&amp;Table7[[#This Row],[Section]]&amp;Table7[[#This Row],[Q. No.]]</f>
        <v>R17E51</v>
      </c>
      <c r="B4852" s="8"/>
      <c r="C4852" s="15" t="s">
        <v>94</v>
      </c>
      <c r="D4852" s="3">
        <v>51</v>
      </c>
      <c r="E4852" s="12" t="s">
        <v>31</v>
      </c>
      <c r="F4852" s="14">
        <v>1</v>
      </c>
      <c r="G4852" s="14" t="s">
        <v>59</v>
      </c>
      <c r="H4852" s="10">
        <v>3</v>
      </c>
      <c r="I4852" s="13" t="s">
        <v>39</v>
      </c>
      <c r="J4852" s="12" t="s">
        <v>402</v>
      </c>
      <c r="K4852" s="11" t="str">
        <f>VLOOKUP(Table7[[#This Row],[CID]],ALY,2,FALSE)</f>
        <v>Faulty Modifier</v>
      </c>
    </row>
    <row r="4853" spans="1:11" x14ac:dyDescent="0.2">
      <c r="A4853" s="8" t="str">
        <f>Table7[[#This Row],[Test No.]]&amp;Table7[[#This Row],[Section]]&amp;Table7[[#This Row],[Q. No.]]</f>
        <v>R17E52</v>
      </c>
      <c r="B4853" s="8"/>
      <c r="C4853" s="15" t="s">
        <v>94</v>
      </c>
      <c r="D4853" s="6">
        <v>52</v>
      </c>
      <c r="E4853" s="12" t="s">
        <v>31</v>
      </c>
      <c r="F4853" s="14">
        <v>1</v>
      </c>
      <c r="G4853" s="14" t="s">
        <v>59</v>
      </c>
      <c r="H4853" s="10">
        <v>3</v>
      </c>
      <c r="I4853" s="13" t="s">
        <v>39</v>
      </c>
      <c r="J4853" s="12" t="s">
        <v>399</v>
      </c>
      <c r="K4853" s="11" t="str">
        <f>VLOOKUP(Table7[[#This Row],[CID]],ALY,2,FALSE)</f>
        <v>Sentence Fragment</v>
      </c>
    </row>
    <row r="4854" spans="1:11" x14ac:dyDescent="0.2">
      <c r="A4854" s="8" t="str">
        <f>Table7[[#This Row],[Test No.]]&amp;Table7[[#This Row],[Section]]&amp;Table7[[#This Row],[Q. No.]]</f>
        <v>R17E53</v>
      </c>
      <c r="B4854" s="8"/>
      <c r="C4854" s="15" t="s">
        <v>94</v>
      </c>
      <c r="D4854" s="3">
        <v>53</v>
      </c>
      <c r="E4854" s="12" t="s">
        <v>31</v>
      </c>
      <c r="F4854" s="14">
        <v>2</v>
      </c>
      <c r="G4854" s="13" t="s">
        <v>57</v>
      </c>
      <c r="H4854" s="10">
        <v>4</v>
      </c>
      <c r="I4854" s="13" t="s">
        <v>40</v>
      </c>
      <c r="J4854" s="12" t="s">
        <v>516</v>
      </c>
      <c r="K4854" s="11" t="str">
        <f>VLOOKUP(Table7[[#This Row],[CID]],ALY,2,FALSE)</f>
        <v>Transitions &amp; Topic Sentences</v>
      </c>
    </row>
    <row r="4855" spans="1:11" x14ac:dyDescent="0.2">
      <c r="A4855" s="8" t="str">
        <f>Table7[[#This Row],[Test No.]]&amp;Table7[[#This Row],[Section]]&amp;Table7[[#This Row],[Q. No.]]</f>
        <v>R17E54</v>
      </c>
      <c r="B4855" s="8"/>
      <c r="C4855" s="15" t="s">
        <v>94</v>
      </c>
      <c r="D4855" s="3">
        <v>54</v>
      </c>
      <c r="E4855" s="12" t="s">
        <v>31</v>
      </c>
      <c r="F4855" s="14">
        <v>1</v>
      </c>
      <c r="G4855" s="14" t="s">
        <v>59</v>
      </c>
      <c r="H4855" s="14">
        <v>1</v>
      </c>
      <c r="I4855" s="14" t="s">
        <v>37</v>
      </c>
      <c r="J4855" s="12" t="s">
        <v>387</v>
      </c>
      <c r="K4855" s="11" t="str">
        <f>VLOOKUP(Table7[[#This Row],[CID]],ALY,2,FALSE)</f>
        <v>Commas</v>
      </c>
    </row>
    <row r="4856" spans="1:11" x14ac:dyDescent="0.2">
      <c r="A4856" s="8" t="str">
        <f>Table7[[#This Row],[Test No.]]&amp;Table7[[#This Row],[Section]]&amp;Table7[[#This Row],[Q. No.]]</f>
        <v>R17E55</v>
      </c>
      <c r="B4856" s="8"/>
      <c r="C4856" s="15" t="s">
        <v>94</v>
      </c>
      <c r="D4856" s="6">
        <v>55</v>
      </c>
      <c r="E4856" s="12" t="s">
        <v>31</v>
      </c>
      <c r="F4856" s="14">
        <v>2</v>
      </c>
      <c r="G4856" s="13" t="s">
        <v>57</v>
      </c>
      <c r="H4856" s="10">
        <v>6</v>
      </c>
      <c r="I4856" s="13" t="s">
        <v>42</v>
      </c>
      <c r="J4856" s="12" t="s">
        <v>523</v>
      </c>
      <c r="K4856" s="11" t="str">
        <f>VLOOKUP(Table7[[#This Row],[CID]],ALY,2,FALSE)</f>
        <v>Avoiding Ambiguity &amp; Redundancy</v>
      </c>
    </row>
    <row r="4857" spans="1:11" x14ac:dyDescent="0.2">
      <c r="A4857" s="8" t="str">
        <f>Table7[[#This Row],[Test No.]]&amp;Table7[[#This Row],[Section]]&amp;Table7[[#This Row],[Q. No.]]</f>
        <v>R17E56</v>
      </c>
      <c r="B4857" s="8"/>
      <c r="C4857" s="15" t="s">
        <v>94</v>
      </c>
      <c r="D4857" s="3">
        <v>56</v>
      </c>
      <c r="E4857" s="12" t="s">
        <v>31</v>
      </c>
      <c r="F4857" s="14">
        <v>1</v>
      </c>
      <c r="G4857" s="14" t="s">
        <v>59</v>
      </c>
      <c r="H4857" s="14">
        <v>1</v>
      </c>
      <c r="I4857" s="14" t="s">
        <v>37</v>
      </c>
      <c r="J4857" s="12" t="s">
        <v>389</v>
      </c>
      <c r="K4857" s="11" t="str">
        <f>VLOOKUP(Table7[[#This Row],[CID]],ALY,2,FALSE)</f>
        <v>Colons</v>
      </c>
    </row>
    <row r="4858" spans="1:11" x14ac:dyDescent="0.2">
      <c r="A4858" s="8" t="str">
        <f>Table7[[#This Row],[Test No.]]&amp;Table7[[#This Row],[Section]]&amp;Table7[[#This Row],[Q. No.]]</f>
        <v>R17E57</v>
      </c>
      <c r="B4858" s="8"/>
      <c r="C4858" s="15" t="s">
        <v>94</v>
      </c>
      <c r="D4858" s="3">
        <v>57</v>
      </c>
      <c r="E4858" s="12" t="s">
        <v>31</v>
      </c>
      <c r="F4858" s="14">
        <v>2</v>
      </c>
      <c r="G4858" s="13" t="s">
        <v>57</v>
      </c>
      <c r="H4858" s="10">
        <v>5</v>
      </c>
      <c r="I4858" s="13" t="s">
        <v>41</v>
      </c>
      <c r="J4858" s="12" t="s">
        <v>518</v>
      </c>
      <c r="K4858" s="11" t="str">
        <f>VLOOKUP(Table7[[#This Row],[CID]],ALY,2,FALSE)</f>
        <v>Unity &amp; Coherence</v>
      </c>
    </row>
    <row r="4859" spans="1:11" x14ac:dyDescent="0.2">
      <c r="A4859" s="8" t="str">
        <f>Table7[[#This Row],[Test No.]]&amp;Table7[[#This Row],[Section]]&amp;Table7[[#This Row],[Q. No.]]</f>
        <v>R17E58</v>
      </c>
      <c r="B4859" s="8"/>
      <c r="C4859" s="15" t="s">
        <v>94</v>
      </c>
      <c r="D4859" s="6">
        <v>58</v>
      </c>
      <c r="E4859" s="12" t="s">
        <v>31</v>
      </c>
      <c r="F4859" s="14">
        <v>1</v>
      </c>
      <c r="G4859" s="14" t="s">
        <v>59</v>
      </c>
      <c r="H4859" s="10">
        <v>2</v>
      </c>
      <c r="I4859" s="13" t="s">
        <v>38</v>
      </c>
      <c r="J4859" s="12" t="s">
        <v>395</v>
      </c>
      <c r="K4859" s="11" t="str">
        <f>VLOOKUP(Table7[[#This Row],[CID]],ALY,2,FALSE)</f>
        <v>Verb Forms/Tense Agreement</v>
      </c>
    </row>
    <row r="4860" spans="1:11" x14ac:dyDescent="0.2">
      <c r="A4860" s="8" t="str">
        <f>Table7[[#This Row],[Test No.]]&amp;Table7[[#This Row],[Section]]&amp;Table7[[#This Row],[Q. No.]]</f>
        <v>R17E59</v>
      </c>
      <c r="B4860" s="8"/>
      <c r="C4860" s="15" t="s">
        <v>94</v>
      </c>
      <c r="D4860" s="3">
        <v>59</v>
      </c>
      <c r="E4860" s="12" t="s">
        <v>31</v>
      </c>
      <c r="F4860" s="14">
        <v>1</v>
      </c>
      <c r="G4860" s="14" t="s">
        <v>59</v>
      </c>
      <c r="H4860" s="14">
        <v>1</v>
      </c>
      <c r="I4860" s="14" t="s">
        <v>37</v>
      </c>
      <c r="J4860" s="12" t="s">
        <v>387</v>
      </c>
      <c r="K4860" s="11" t="str">
        <f>VLOOKUP(Table7[[#This Row],[CID]],ALY,2,FALSE)</f>
        <v>Commas</v>
      </c>
    </row>
    <row r="4861" spans="1:11" x14ac:dyDescent="0.2">
      <c r="A4861" s="8" t="str">
        <f>Table7[[#This Row],[Test No.]]&amp;Table7[[#This Row],[Section]]&amp;Table7[[#This Row],[Q. No.]]</f>
        <v>R17E60</v>
      </c>
      <c r="B4861" s="8"/>
      <c r="C4861" s="15" t="s">
        <v>94</v>
      </c>
      <c r="D4861" s="3">
        <v>60</v>
      </c>
      <c r="E4861" s="12" t="s">
        <v>31</v>
      </c>
      <c r="F4861" s="14">
        <v>2</v>
      </c>
      <c r="G4861" s="13" t="s">
        <v>57</v>
      </c>
      <c r="H4861" s="10">
        <v>5</v>
      </c>
      <c r="I4861" s="13" t="s">
        <v>41</v>
      </c>
      <c r="J4861" s="12" t="s">
        <v>520</v>
      </c>
      <c r="K4861" s="11" t="str">
        <f>VLOOKUP(Table7[[#This Row],[CID]],ALY,2,FALSE)</f>
        <v>Reorganization</v>
      </c>
    </row>
    <row r="4862" spans="1:11" x14ac:dyDescent="0.2">
      <c r="A4862" s="8" t="str">
        <f>Table7[[#This Row],[Test No.]]&amp;Table7[[#This Row],[Section]]&amp;Table7[[#This Row],[Q. No.]]</f>
        <v>R17E61</v>
      </c>
      <c r="B4862" s="8"/>
      <c r="C4862" s="15" t="s">
        <v>94</v>
      </c>
      <c r="D4862" s="6">
        <v>61</v>
      </c>
      <c r="E4862" s="12" t="s">
        <v>31</v>
      </c>
      <c r="F4862" s="14">
        <v>2</v>
      </c>
      <c r="G4862" s="13" t="s">
        <v>57</v>
      </c>
      <c r="H4862" s="10">
        <v>6</v>
      </c>
      <c r="I4862" s="13" t="s">
        <v>42</v>
      </c>
      <c r="J4862" s="12" t="s">
        <v>522</v>
      </c>
      <c r="K4862" s="11" t="str">
        <f>VLOOKUP(Table7[[#This Row],[CID]],ALY,2,FALSE)</f>
        <v>Effectiveness</v>
      </c>
    </row>
    <row r="4863" spans="1:11" x14ac:dyDescent="0.2">
      <c r="A4863" s="8" t="str">
        <f>Table7[[#This Row],[Test No.]]&amp;Table7[[#This Row],[Section]]&amp;Table7[[#This Row],[Q. No.]]</f>
        <v>R17E62</v>
      </c>
      <c r="B4863" s="8"/>
      <c r="C4863" s="15" t="s">
        <v>94</v>
      </c>
      <c r="D4863" s="3">
        <v>62</v>
      </c>
      <c r="E4863" s="12" t="s">
        <v>31</v>
      </c>
      <c r="F4863" s="14">
        <v>1</v>
      </c>
      <c r="G4863" s="14" t="s">
        <v>59</v>
      </c>
      <c r="H4863" s="10">
        <v>2</v>
      </c>
      <c r="I4863" s="13" t="s">
        <v>38</v>
      </c>
      <c r="J4863" s="12" t="s">
        <v>395</v>
      </c>
      <c r="K4863" s="11" t="str">
        <f>VLOOKUP(Table7[[#This Row],[CID]],ALY,2,FALSE)</f>
        <v>Verb Forms/Tense Agreement</v>
      </c>
    </row>
    <row r="4864" spans="1:11" x14ac:dyDescent="0.2">
      <c r="A4864" s="8" t="str">
        <f>Table7[[#This Row],[Test No.]]&amp;Table7[[#This Row],[Section]]&amp;Table7[[#This Row],[Q. No.]]</f>
        <v>R17E63</v>
      </c>
      <c r="B4864" s="8"/>
      <c r="C4864" s="15" t="s">
        <v>94</v>
      </c>
      <c r="D4864" s="3">
        <v>63</v>
      </c>
      <c r="E4864" s="12" t="s">
        <v>31</v>
      </c>
      <c r="F4864" s="14">
        <v>1</v>
      </c>
      <c r="G4864" s="14" t="s">
        <v>59</v>
      </c>
      <c r="H4864" s="10">
        <v>2</v>
      </c>
      <c r="I4864" s="13" t="s">
        <v>38</v>
      </c>
      <c r="J4864" s="12" t="s">
        <v>395</v>
      </c>
      <c r="K4864" s="11" t="str">
        <f>VLOOKUP(Table7[[#This Row],[CID]],ALY,2,FALSE)</f>
        <v>Verb Forms/Tense Agreement</v>
      </c>
    </row>
    <row r="4865" spans="1:11" x14ac:dyDescent="0.2">
      <c r="A4865" s="8" t="str">
        <f>Table7[[#This Row],[Test No.]]&amp;Table7[[#This Row],[Section]]&amp;Table7[[#This Row],[Q. No.]]</f>
        <v>R17E64</v>
      </c>
      <c r="B4865" s="8"/>
      <c r="C4865" s="15" t="s">
        <v>94</v>
      </c>
      <c r="D4865" s="6">
        <v>64</v>
      </c>
      <c r="E4865" s="12" t="s">
        <v>31</v>
      </c>
      <c r="F4865" s="14">
        <v>2</v>
      </c>
      <c r="G4865" s="13" t="s">
        <v>57</v>
      </c>
      <c r="H4865" s="10">
        <v>6</v>
      </c>
      <c r="I4865" s="13" t="s">
        <v>42</v>
      </c>
      <c r="J4865" s="12" t="s">
        <v>523</v>
      </c>
      <c r="K4865" s="11" t="str">
        <f>VLOOKUP(Table7[[#This Row],[CID]],ALY,2,FALSE)</f>
        <v>Avoiding Ambiguity &amp; Redundancy</v>
      </c>
    </row>
    <row r="4866" spans="1:11" x14ac:dyDescent="0.2">
      <c r="A4866" s="8" t="str">
        <f>Table7[[#This Row],[Test No.]]&amp;Table7[[#This Row],[Section]]&amp;Table7[[#This Row],[Q. No.]]</f>
        <v>R17E65</v>
      </c>
      <c r="B4866" s="8"/>
      <c r="C4866" s="15" t="s">
        <v>94</v>
      </c>
      <c r="D4866" s="3">
        <v>65</v>
      </c>
      <c r="E4866" s="12" t="s">
        <v>31</v>
      </c>
      <c r="F4866" s="14">
        <v>2</v>
      </c>
      <c r="G4866" s="13" t="s">
        <v>57</v>
      </c>
      <c r="H4866" s="10">
        <v>4</v>
      </c>
      <c r="I4866" s="13" t="s">
        <v>40</v>
      </c>
      <c r="J4866" s="12" t="s">
        <v>512</v>
      </c>
      <c r="K4866" s="11" t="str">
        <f>VLOOKUP(Table7[[#This Row],[CID]],ALY,2,FALSE)</f>
        <v>Additional Detail &amp; Evidence</v>
      </c>
    </row>
    <row r="4867" spans="1:11" x14ac:dyDescent="0.2">
      <c r="A4867" s="8" t="str">
        <f>Table7[[#This Row],[Test No.]]&amp;Table7[[#This Row],[Section]]&amp;Table7[[#This Row],[Q. No.]]</f>
        <v>R17E66</v>
      </c>
      <c r="B4867" s="8"/>
      <c r="C4867" s="15" t="s">
        <v>94</v>
      </c>
      <c r="D4867" s="3">
        <v>66</v>
      </c>
      <c r="E4867" s="12" t="s">
        <v>31</v>
      </c>
      <c r="F4867" s="14">
        <v>1</v>
      </c>
      <c r="G4867" s="14" t="s">
        <v>59</v>
      </c>
      <c r="H4867" s="14">
        <v>1</v>
      </c>
      <c r="I4867" s="14" t="s">
        <v>37</v>
      </c>
      <c r="J4867" s="12" t="s">
        <v>388</v>
      </c>
      <c r="K4867" s="11" t="str">
        <f>VLOOKUP(Table7[[#This Row],[CID]],ALY,2,FALSE)</f>
        <v>Apostrophes</v>
      </c>
    </row>
    <row r="4868" spans="1:11" x14ac:dyDescent="0.2">
      <c r="A4868" s="8" t="str">
        <f>Table7[[#This Row],[Test No.]]&amp;Table7[[#This Row],[Section]]&amp;Table7[[#This Row],[Q. No.]]</f>
        <v>R17E67</v>
      </c>
      <c r="B4868" s="8"/>
      <c r="C4868" s="15" t="s">
        <v>94</v>
      </c>
      <c r="D4868" s="6">
        <v>67</v>
      </c>
      <c r="E4868" s="12" t="s">
        <v>31</v>
      </c>
      <c r="F4868" s="14">
        <v>2</v>
      </c>
      <c r="G4868" s="13" t="s">
        <v>57</v>
      </c>
      <c r="H4868" s="10">
        <v>6</v>
      </c>
      <c r="I4868" s="13" t="s">
        <v>42</v>
      </c>
      <c r="J4868" s="12" t="s">
        <v>521</v>
      </c>
      <c r="K4868" s="11" t="str">
        <f>VLOOKUP(Table7[[#This Row],[CID]],ALY,2,FALSE)</f>
        <v>Word Choice</v>
      </c>
    </row>
    <row r="4869" spans="1:11" x14ac:dyDescent="0.2">
      <c r="A4869" s="8" t="str">
        <f>Table7[[#This Row],[Test No.]]&amp;Table7[[#This Row],[Section]]&amp;Table7[[#This Row],[Q. No.]]</f>
        <v>R17E68</v>
      </c>
      <c r="B4869" s="8"/>
      <c r="C4869" s="15" t="s">
        <v>94</v>
      </c>
      <c r="D4869" s="3">
        <v>68</v>
      </c>
      <c r="E4869" s="12" t="s">
        <v>31</v>
      </c>
      <c r="F4869" s="14">
        <v>2</v>
      </c>
      <c r="G4869" s="13" t="s">
        <v>57</v>
      </c>
      <c r="H4869" s="10">
        <v>6</v>
      </c>
      <c r="I4869" s="13" t="s">
        <v>42</v>
      </c>
      <c r="J4869" s="12" t="s">
        <v>522</v>
      </c>
      <c r="K4869" s="11" t="str">
        <f>VLOOKUP(Table7[[#This Row],[CID]],ALY,2,FALSE)</f>
        <v>Effectiveness</v>
      </c>
    </row>
    <row r="4870" spans="1:11" x14ac:dyDescent="0.2">
      <c r="A4870" s="8" t="str">
        <f>Table7[[#This Row],[Test No.]]&amp;Table7[[#This Row],[Section]]&amp;Table7[[#This Row],[Q. No.]]</f>
        <v>R17E69</v>
      </c>
      <c r="B4870" s="8"/>
      <c r="C4870" s="15" t="s">
        <v>94</v>
      </c>
      <c r="D4870" s="3">
        <v>69</v>
      </c>
      <c r="E4870" s="12" t="s">
        <v>31</v>
      </c>
      <c r="F4870" s="14">
        <v>1</v>
      </c>
      <c r="G4870" s="14" t="s">
        <v>59</v>
      </c>
      <c r="H4870" s="14">
        <v>1</v>
      </c>
      <c r="I4870" s="14" t="s">
        <v>37</v>
      </c>
      <c r="J4870" s="12" t="s">
        <v>387</v>
      </c>
      <c r="K4870" s="11" t="str">
        <f>VLOOKUP(Table7[[#This Row],[CID]],ALY,2,FALSE)</f>
        <v>Commas</v>
      </c>
    </row>
    <row r="4871" spans="1:11" x14ac:dyDescent="0.2">
      <c r="A4871" s="8" t="str">
        <f>Table7[[#This Row],[Test No.]]&amp;Table7[[#This Row],[Section]]&amp;Table7[[#This Row],[Q. No.]]</f>
        <v>R17E70</v>
      </c>
      <c r="B4871" s="8"/>
      <c r="C4871" s="15" t="s">
        <v>94</v>
      </c>
      <c r="D4871" s="6">
        <v>70</v>
      </c>
      <c r="E4871" s="12" t="s">
        <v>31</v>
      </c>
      <c r="F4871" s="14">
        <v>2</v>
      </c>
      <c r="G4871" s="13" t="s">
        <v>57</v>
      </c>
      <c r="H4871" s="10">
        <v>5</v>
      </c>
      <c r="I4871" s="13" t="s">
        <v>41</v>
      </c>
      <c r="J4871" s="12" t="s">
        <v>518</v>
      </c>
      <c r="K4871" s="11" t="str">
        <f>VLOOKUP(Table7[[#This Row],[CID]],ALY,2,FALSE)</f>
        <v>Unity &amp; Coherence</v>
      </c>
    </row>
    <row r="4872" spans="1:11" x14ac:dyDescent="0.2">
      <c r="A4872" s="8" t="str">
        <f>Table7[[#This Row],[Test No.]]&amp;Table7[[#This Row],[Section]]&amp;Table7[[#This Row],[Q. No.]]</f>
        <v>R17E71</v>
      </c>
      <c r="B4872" s="8"/>
      <c r="C4872" s="15" t="s">
        <v>94</v>
      </c>
      <c r="D4872" s="3">
        <v>71</v>
      </c>
      <c r="E4872" s="12" t="s">
        <v>31</v>
      </c>
      <c r="F4872" s="14">
        <v>2</v>
      </c>
      <c r="G4872" s="13" t="s">
        <v>57</v>
      </c>
      <c r="H4872" s="10">
        <v>4</v>
      </c>
      <c r="I4872" s="13" t="s">
        <v>40</v>
      </c>
      <c r="J4872" s="12" t="s">
        <v>514</v>
      </c>
      <c r="K4872" s="11" t="str">
        <f>VLOOKUP(Table7[[#This Row],[CID]],ALY,2,FALSE)</f>
        <v>Relation to Paragraph/Essay</v>
      </c>
    </row>
    <row r="4873" spans="1:11" x14ac:dyDescent="0.2">
      <c r="A4873" s="8" t="str">
        <f>Table7[[#This Row],[Test No.]]&amp;Table7[[#This Row],[Section]]&amp;Table7[[#This Row],[Q. No.]]</f>
        <v>R17E72</v>
      </c>
      <c r="B4873" s="8"/>
      <c r="C4873" s="15" t="s">
        <v>94</v>
      </c>
      <c r="D4873" s="3">
        <v>72</v>
      </c>
      <c r="E4873" s="12" t="s">
        <v>31</v>
      </c>
      <c r="F4873" s="14">
        <v>2</v>
      </c>
      <c r="G4873" s="13" t="s">
        <v>57</v>
      </c>
      <c r="H4873" s="10">
        <v>4</v>
      </c>
      <c r="I4873" s="13" t="s">
        <v>40</v>
      </c>
      <c r="J4873" s="12" t="s">
        <v>516</v>
      </c>
      <c r="K4873" s="11" t="str">
        <f>VLOOKUP(Table7[[#This Row],[CID]],ALY,2,FALSE)</f>
        <v>Transitions &amp; Topic Sentences</v>
      </c>
    </row>
    <row r="4874" spans="1:11" x14ac:dyDescent="0.2">
      <c r="A4874" s="8" t="str">
        <f>Table7[[#This Row],[Test No.]]&amp;Table7[[#This Row],[Section]]&amp;Table7[[#This Row],[Q. No.]]</f>
        <v>R17E73</v>
      </c>
      <c r="B4874" s="8"/>
      <c r="C4874" s="15" t="s">
        <v>94</v>
      </c>
      <c r="D4874" s="6">
        <v>73</v>
      </c>
      <c r="E4874" s="12" t="s">
        <v>31</v>
      </c>
      <c r="F4874" s="14">
        <v>1</v>
      </c>
      <c r="G4874" s="14" t="s">
        <v>59</v>
      </c>
      <c r="H4874" s="10">
        <v>3</v>
      </c>
      <c r="I4874" s="13" t="s">
        <v>39</v>
      </c>
      <c r="J4874" s="12" t="s">
        <v>402</v>
      </c>
      <c r="K4874" s="11" t="str">
        <f>VLOOKUP(Table7[[#This Row],[CID]],ALY,2,FALSE)</f>
        <v>Faulty Modifier</v>
      </c>
    </row>
    <row r="4875" spans="1:11" x14ac:dyDescent="0.2">
      <c r="A4875" s="8" t="str">
        <f>Table7[[#This Row],[Test No.]]&amp;Table7[[#This Row],[Section]]&amp;Table7[[#This Row],[Q. No.]]</f>
        <v>R17E74</v>
      </c>
      <c r="B4875" s="8"/>
      <c r="C4875" s="15" t="s">
        <v>94</v>
      </c>
      <c r="D4875" s="3">
        <v>74</v>
      </c>
      <c r="E4875" s="12" t="s">
        <v>31</v>
      </c>
      <c r="F4875" s="14">
        <v>1</v>
      </c>
      <c r="G4875" s="14" t="s">
        <v>59</v>
      </c>
      <c r="H4875" s="14">
        <v>1</v>
      </c>
      <c r="I4875" s="14" t="s">
        <v>37</v>
      </c>
      <c r="J4875" s="12" t="s">
        <v>387</v>
      </c>
      <c r="K4875" s="11" t="str">
        <f>VLOOKUP(Table7[[#This Row],[CID]],ALY,2,FALSE)</f>
        <v>Commas</v>
      </c>
    </row>
    <row r="4876" spans="1:11" x14ac:dyDescent="0.2">
      <c r="A4876" s="8" t="str">
        <f>Table7[[#This Row],[Test No.]]&amp;Table7[[#This Row],[Section]]&amp;Table7[[#This Row],[Q. No.]]</f>
        <v>R17E75</v>
      </c>
      <c r="B4876" s="8"/>
      <c r="C4876" s="15" t="s">
        <v>94</v>
      </c>
      <c r="D4876" s="3">
        <v>75</v>
      </c>
      <c r="E4876" s="12" t="s">
        <v>31</v>
      </c>
      <c r="F4876" s="14">
        <v>1</v>
      </c>
      <c r="G4876" s="14" t="s">
        <v>59</v>
      </c>
      <c r="H4876" s="14">
        <v>1</v>
      </c>
      <c r="I4876" s="14" t="s">
        <v>37</v>
      </c>
      <c r="J4876" s="12" t="s">
        <v>387</v>
      </c>
      <c r="K4876" s="11" t="str">
        <f>VLOOKUP(Table7[[#This Row],[CID]],ALY,2,FALSE)</f>
        <v>Commas</v>
      </c>
    </row>
    <row r="4877" spans="1:11" x14ac:dyDescent="0.2">
      <c r="A4877" s="8" t="str">
        <f>Table7[[#This Row],[Test No.]]&amp;Table7[[#This Row],[Section]]&amp;Table7[[#This Row],[Q. No.]]</f>
        <v>R18E1</v>
      </c>
      <c r="B4877" s="8"/>
      <c r="C4877" s="15" t="s">
        <v>93</v>
      </c>
      <c r="D4877" s="6">
        <v>1</v>
      </c>
      <c r="E4877" s="12" t="s">
        <v>31</v>
      </c>
      <c r="F4877" s="14">
        <v>2</v>
      </c>
      <c r="G4877" s="13" t="s">
        <v>57</v>
      </c>
      <c r="H4877" s="10">
        <v>6</v>
      </c>
      <c r="I4877" s="13" t="s">
        <v>42</v>
      </c>
      <c r="J4877" s="12" t="s">
        <v>521</v>
      </c>
      <c r="K4877" s="11" t="str">
        <f>VLOOKUP(Table7[[#This Row],[CID]],ALY,2,FALSE)</f>
        <v>Word Choice</v>
      </c>
    </row>
    <row r="4878" spans="1:11" x14ac:dyDescent="0.2">
      <c r="A4878" s="8" t="str">
        <f>Table7[[#This Row],[Test No.]]&amp;Table7[[#This Row],[Section]]&amp;Table7[[#This Row],[Q. No.]]</f>
        <v>R18E2</v>
      </c>
      <c r="B4878" s="8"/>
      <c r="C4878" s="15" t="s">
        <v>93</v>
      </c>
      <c r="D4878" s="3">
        <v>2</v>
      </c>
      <c r="E4878" s="12" t="s">
        <v>31</v>
      </c>
      <c r="F4878" s="14">
        <v>1</v>
      </c>
      <c r="G4878" s="14" t="s">
        <v>59</v>
      </c>
      <c r="H4878" s="14">
        <v>1</v>
      </c>
      <c r="I4878" s="14" t="s">
        <v>37</v>
      </c>
      <c r="J4878" s="12" t="s">
        <v>387</v>
      </c>
      <c r="K4878" s="11" t="str">
        <f>VLOOKUP(Table7[[#This Row],[CID]],ALY,2,FALSE)</f>
        <v>Commas</v>
      </c>
    </row>
    <row r="4879" spans="1:11" x14ac:dyDescent="0.2">
      <c r="A4879" s="8" t="str">
        <f>Table7[[#This Row],[Test No.]]&amp;Table7[[#This Row],[Section]]&amp;Table7[[#This Row],[Q. No.]]</f>
        <v>R18E3</v>
      </c>
      <c r="B4879" s="8"/>
      <c r="C4879" s="15" t="s">
        <v>93</v>
      </c>
      <c r="D4879" s="3">
        <v>3</v>
      </c>
      <c r="E4879" s="12" t="s">
        <v>31</v>
      </c>
      <c r="F4879" s="14">
        <v>2</v>
      </c>
      <c r="G4879" s="13" t="s">
        <v>57</v>
      </c>
      <c r="H4879" s="10">
        <v>6</v>
      </c>
      <c r="I4879" s="13" t="s">
        <v>42</v>
      </c>
      <c r="J4879" s="12" t="s">
        <v>521</v>
      </c>
      <c r="K4879" s="11" t="str">
        <f>VLOOKUP(Table7[[#This Row],[CID]],ALY,2,FALSE)</f>
        <v>Word Choice</v>
      </c>
    </row>
    <row r="4880" spans="1:11" x14ac:dyDescent="0.2">
      <c r="A4880" s="8" t="str">
        <f>Table7[[#This Row],[Test No.]]&amp;Table7[[#This Row],[Section]]&amp;Table7[[#This Row],[Q. No.]]</f>
        <v>R18E4</v>
      </c>
      <c r="B4880" s="8"/>
      <c r="C4880" s="15" t="s">
        <v>93</v>
      </c>
      <c r="D4880" s="6">
        <v>4</v>
      </c>
      <c r="E4880" s="12" t="s">
        <v>31</v>
      </c>
      <c r="F4880" s="14">
        <v>2</v>
      </c>
      <c r="G4880" s="13" t="s">
        <v>57</v>
      </c>
      <c r="H4880" s="10">
        <v>4</v>
      </c>
      <c r="I4880" s="13" t="s">
        <v>40</v>
      </c>
      <c r="J4880" s="12" t="s">
        <v>516</v>
      </c>
      <c r="K4880" s="11" t="str">
        <f>VLOOKUP(Table7[[#This Row],[CID]],ALY,2,FALSE)</f>
        <v>Transitions &amp; Topic Sentences</v>
      </c>
    </row>
    <row r="4881" spans="1:11" x14ac:dyDescent="0.2">
      <c r="A4881" s="8" t="str">
        <f>Table7[[#This Row],[Test No.]]&amp;Table7[[#This Row],[Section]]&amp;Table7[[#This Row],[Q. No.]]</f>
        <v>R18E5</v>
      </c>
      <c r="B4881" s="8"/>
      <c r="C4881" s="15" t="s">
        <v>93</v>
      </c>
      <c r="D4881" s="3">
        <v>5</v>
      </c>
      <c r="E4881" s="12" t="s">
        <v>31</v>
      </c>
      <c r="F4881" s="14">
        <v>1</v>
      </c>
      <c r="G4881" s="14" t="s">
        <v>59</v>
      </c>
      <c r="H4881" s="14">
        <v>1</v>
      </c>
      <c r="I4881" s="14" t="s">
        <v>37</v>
      </c>
      <c r="J4881" s="12" t="s">
        <v>387</v>
      </c>
      <c r="K4881" s="11" t="str">
        <f>VLOOKUP(Table7[[#This Row],[CID]],ALY,2,FALSE)</f>
        <v>Commas</v>
      </c>
    </row>
    <row r="4882" spans="1:11" x14ac:dyDescent="0.2">
      <c r="A4882" s="8" t="str">
        <f>Table7[[#This Row],[Test No.]]&amp;Table7[[#This Row],[Section]]&amp;Table7[[#This Row],[Q. No.]]</f>
        <v>R18E6</v>
      </c>
      <c r="B4882" s="8"/>
      <c r="C4882" s="15" t="s">
        <v>93</v>
      </c>
      <c r="D4882" s="3">
        <v>6</v>
      </c>
      <c r="E4882" s="12" t="s">
        <v>31</v>
      </c>
      <c r="F4882" s="14">
        <v>1</v>
      </c>
      <c r="G4882" s="14" t="s">
        <v>59</v>
      </c>
      <c r="H4882" s="10">
        <v>2</v>
      </c>
      <c r="I4882" s="13" t="s">
        <v>38</v>
      </c>
      <c r="J4882" s="12" t="s">
        <v>397</v>
      </c>
      <c r="K4882" s="11" t="str">
        <f>VLOOKUP(Table7[[#This Row],[CID]],ALY,2,FALSE)</f>
        <v>Word Choice</v>
      </c>
    </row>
    <row r="4883" spans="1:11" x14ac:dyDescent="0.2">
      <c r="A4883" s="8" t="str">
        <f>Table7[[#This Row],[Test No.]]&amp;Table7[[#This Row],[Section]]&amp;Table7[[#This Row],[Q. No.]]</f>
        <v>R18E7</v>
      </c>
      <c r="B4883" s="8"/>
      <c r="C4883" s="15" t="s">
        <v>93</v>
      </c>
      <c r="D4883" s="6">
        <v>7</v>
      </c>
      <c r="E4883" s="12" t="s">
        <v>31</v>
      </c>
      <c r="F4883" s="14">
        <v>1</v>
      </c>
      <c r="G4883" s="14" t="s">
        <v>59</v>
      </c>
      <c r="H4883" s="14">
        <v>1</v>
      </c>
      <c r="I4883" s="14" t="s">
        <v>37</v>
      </c>
      <c r="J4883" s="12" t="s">
        <v>387</v>
      </c>
      <c r="K4883" s="11" t="str">
        <f>VLOOKUP(Table7[[#This Row],[CID]],ALY,2,FALSE)</f>
        <v>Commas</v>
      </c>
    </row>
    <row r="4884" spans="1:11" x14ac:dyDescent="0.2">
      <c r="A4884" s="8" t="str">
        <f>Table7[[#This Row],[Test No.]]&amp;Table7[[#This Row],[Section]]&amp;Table7[[#This Row],[Q. No.]]</f>
        <v>R18E8</v>
      </c>
      <c r="B4884" s="8"/>
      <c r="C4884" s="15" t="s">
        <v>93</v>
      </c>
      <c r="D4884" s="3">
        <v>8</v>
      </c>
      <c r="E4884" s="12" t="s">
        <v>31</v>
      </c>
      <c r="F4884" s="14">
        <v>1</v>
      </c>
      <c r="G4884" s="14" t="s">
        <v>59</v>
      </c>
      <c r="H4884" s="10">
        <v>2</v>
      </c>
      <c r="I4884" s="13" t="s">
        <v>38</v>
      </c>
      <c r="J4884" s="12" t="s">
        <v>397</v>
      </c>
      <c r="K4884" s="11" t="str">
        <f>VLOOKUP(Table7[[#This Row],[CID]],ALY,2,FALSE)</f>
        <v>Word Choice</v>
      </c>
    </row>
    <row r="4885" spans="1:11" x14ac:dyDescent="0.2">
      <c r="A4885" s="8" t="str">
        <f>Table7[[#This Row],[Test No.]]&amp;Table7[[#This Row],[Section]]&amp;Table7[[#This Row],[Q. No.]]</f>
        <v>R18E9</v>
      </c>
      <c r="B4885" s="8"/>
      <c r="C4885" s="15" t="s">
        <v>93</v>
      </c>
      <c r="D4885" s="3">
        <v>9</v>
      </c>
      <c r="E4885" s="12" t="s">
        <v>31</v>
      </c>
      <c r="F4885" s="14">
        <v>1</v>
      </c>
      <c r="G4885" s="14" t="s">
        <v>59</v>
      </c>
      <c r="H4885" s="10">
        <v>3</v>
      </c>
      <c r="I4885" s="13" t="s">
        <v>39</v>
      </c>
      <c r="J4885" s="12" t="s">
        <v>402</v>
      </c>
      <c r="K4885" s="11" t="str">
        <f>VLOOKUP(Table7[[#This Row],[CID]],ALY,2,FALSE)</f>
        <v>Faulty Modifier</v>
      </c>
    </row>
    <row r="4886" spans="1:11" x14ac:dyDescent="0.2">
      <c r="A4886" s="8" t="str">
        <f>Table7[[#This Row],[Test No.]]&amp;Table7[[#This Row],[Section]]&amp;Table7[[#This Row],[Q. No.]]</f>
        <v>R18E10</v>
      </c>
      <c r="B4886" s="8"/>
      <c r="C4886" s="15" t="s">
        <v>93</v>
      </c>
      <c r="D4886" s="6">
        <v>10</v>
      </c>
      <c r="E4886" s="12" t="s">
        <v>31</v>
      </c>
      <c r="F4886" s="14">
        <v>2</v>
      </c>
      <c r="G4886" s="13" t="s">
        <v>57</v>
      </c>
      <c r="H4886" s="10">
        <v>4</v>
      </c>
      <c r="I4886" s="13" t="s">
        <v>40</v>
      </c>
      <c r="J4886" s="12" t="s">
        <v>512</v>
      </c>
      <c r="K4886" s="11" t="str">
        <f>VLOOKUP(Table7[[#This Row],[CID]],ALY,2,FALSE)</f>
        <v>Additional Detail &amp; Evidence</v>
      </c>
    </row>
    <row r="4887" spans="1:11" x14ac:dyDescent="0.2">
      <c r="A4887" s="8" t="str">
        <f>Table7[[#This Row],[Test No.]]&amp;Table7[[#This Row],[Section]]&amp;Table7[[#This Row],[Q. No.]]</f>
        <v>R18E11</v>
      </c>
      <c r="B4887" s="8"/>
      <c r="C4887" s="15" t="s">
        <v>93</v>
      </c>
      <c r="D4887" s="3">
        <v>11</v>
      </c>
      <c r="E4887" s="12" t="s">
        <v>31</v>
      </c>
      <c r="F4887" s="14">
        <v>1</v>
      </c>
      <c r="G4887" s="14" t="s">
        <v>59</v>
      </c>
      <c r="H4887" s="14">
        <v>1</v>
      </c>
      <c r="I4887" s="14" t="s">
        <v>37</v>
      </c>
      <c r="J4887" s="12" t="s">
        <v>387</v>
      </c>
      <c r="K4887" s="11" t="str">
        <f>VLOOKUP(Table7[[#This Row],[CID]],ALY,2,FALSE)</f>
        <v>Commas</v>
      </c>
    </row>
    <row r="4888" spans="1:11" x14ac:dyDescent="0.2">
      <c r="A4888" s="8" t="str">
        <f>Table7[[#This Row],[Test No.]]&amp;Table7[[#This Row],[Section]]&amp;Table7[[#This Row],[Q. No.]]</f>
        <v>R18E12</v>
      </c>
      <c r="B4888" s="8"/>
      <c r="C4888" s="15" t="s">
        <v>93</v>
      </c>
      <c r="D4888" s="3">
        <v>12</v>
      </c>
      <c r="E4888" s="12" t="s">
        <v>31</v>
      </c>
      <c r="F4888" s="14">
        <v>1</v>
      </c>
      <c r="G4888" s="14" t="s">
        <v>59</v>
      </c>
      <c r="H4888" s="10">
        <v>3</v>
      </c>
      <c r="I4888" s="13" t="s">
        <v>39</v>
      </c>
      <c r="J4888" s="12" t="s">
        <v>400</v>
      </c>
      <c r="K4888" s="11" t="str">
        <f>VLOOKUP(Table7[[#This Row],[CID]],ALY,2,FALSE)</f>
        <v>Run-On Sentence</v>
      </c>
    </row>
    <row r="4889" spans="1:11" x14ac:dyDescent="0.2">
      <c r="A4889" s="8" t="str">
        <f>Table7[[#This Row],[Test No.]]&amp;Table7[[#This Row],[Section]]&amp;Table7[[#This Row],[Q. No.]]</f>
        <v>R18E13</v>
      </c>
      <c r="B4889" s="8"/>
      <c r="C4889" s="15" t="s">
        <v>93</v>
      </c>
      <c r="D4889" s="6">
        <v>13</v>
      </c>
      <c r="E4889" s="12" t="s">
        <v>31</v>
      </c>
      <c r="F4889" s="14">
        <v>1</v>
      </c>
      <c r="G4889" s="14" t="s">
        <v>59</v>
      </c>
      <c r="H4889" s="14">
        <v>1</v>
      </c>
      <c r="I4889" s="14" t="s">
        <v>37</v>
      </c>
      <c r="J4889" s="12" t="s">
        <v>387</v>
      </c>
      <c r="K4889" s="11" t="str">
        <f>VLOOKUP(Table7[[#This Row],[CID]],ALY,2,FALSE)</f>
        <v>Commas</v>
      </c>
    </row>
    <row r="4890" spans="1:11" x14ac:dyDescent="0.2">
      <c r="A4890" s="8" t="str">
        <f>Table7[[#This Row],[Test No.]]&amp;Table7[[#This Row],[Section]]&amp;Table7[[#This Row],[Q. No.]]</f>
        <v>R18E14</v>
      </c>
      <c r="B4890" s="8"/>
      <c r="C4890" s="15" t="s">
        <v>93</v>
      </c>
      <c r="D4890" s="3">
        <v>14</v>
      </c>
      <c r="E4890" s="12" t="s">
        <v>31</v>
      </c>
      <c r="F4890" s="14">
        <v>2</v>
      </c>
      <c r="G4890" s="13" t="s">
        <v>57</v>
      </c>
      <c r="H4890" s="10">
        <v>4</v>
      </c>
      <c r="I4890" s="13" t="s">
        <v>40</v>
      </c>
      <c r="J4890" s="12" t="s">
        <v>516</v>
      </c>
      <c r="K4890" s="11" t="str">
        <f>VLOOKUP(Table7[[#This Row],[CID]],ALY,2,FALSE)</f>
        <v>Transitions &amp; Topic Sentences</v>
      </c>
    </row>
    <row r="4891" spans="1:11" x14ac:dyDescent="0.2">
      <c r="A4891" s="8" t="str">
        <f>Table7[[#This Row],[Test No.]]&amp;Table7[[#This Row],[Section]]&amp;Table7[[#This Row],[Q. No.]]</f>
        <v>R18E15</v>
      </c>
      <c r="B4891" s="8"/>
      <c r="C4891" s="15" t="s">
        <v>93</v>
      </c>
      <c r="D4891" s="3">
        <v>15</v>
      </c>
      <c r="E4891" s="12" t="s">
        <v>31</v>
      </c>
      <c r="F4891" s="14">
        <v>1</v>
      </c>
      <c r="G4891" s="14" t="s">
        <v>59</v>
      </c>
      <c r="H4891" s="10">
        <v>3</v>
      </c>
      <c r="I4891" s="13" t="s">
        <v>39</v>
      </c>
      <c r="J4891" s="12" t="s">
        <v>401</v>
      </c>
      <c r="K4891" s="11" t="str">
        <f>VLOOKUP(Table7[[#This Row],[CID]],ALY,2,FALSE)</f>
        <v>Parallel Construction</v>
      </c>
    </row>
    <row r="4892" spans="1:11" x14ac:dyDescent="0.2">
      <c r="A4892" s="8" t="str">
        <f>Table7[[#This Row],[Test No.]]&amp;Table7[[#This Row],[Section]]&amp;Table7[[#This Row],[Q. No.]]</f>
        <v>R18E16</v>
      </c>
      <c r="B4892" s="8"/>
      <c r="C4892" s="15" t="s">
        <v>93</v>
      </c>
      <c r="D4892" s="6">
        <v>16</v>
      </c>
      <c r="E4892" s="12" t="s">
        <v>31</v>
      </c>
      <c r="F4892" s="14">
        <v>2</v>
      </c>
      <c r="G4892" s="13" t="s">
        <v>57</v>
      </c>
      <c r="H4892" s="10">
        <v>5</v>
      </c>
      <c r="I4892" s="13" t="s">
        <v>41</v>
      </c>
      <c r="J4892" s="12" t="s">
        <v>518</v>
      </c>
      <c r="K4892" s="11" t="str">
        <f>VLOOKUP(Table7[[#This Row],[CID]],ALY,2,FALSE)</f>
        <v>Unity &amp; Coherence</v>
      </c>
    </row>
    <row r="4893" spans="1:11" x14ac:dyDescent="0.2">
      <c r="A4893" s="8" t="str">
        <f>Table7[[#This Row],[Test No.]]&amp;Table7[[#This Row],[Section]]&amp;Table7[[#This Row],[Q. No.]]</f>
        <v>R18E17</v>
      </c>
      <c r="B4893" s="8"/>
      <c r="C4893" s="15" t="s">
        <v>93</v>
      </c>
      <c r="D4893" s="3">
        <v>17</v>
      </c>
      <c r="E4893" s="12" t="s">
        <v>31</v>
      </c>
      <c r="F4893" s="14">
        <v>2</v>
      </c>
      <c r="G4893" s="13" t="s">
        <v>57</v>
      </c>
      <c r="H4893" s="10">
        <v>6</v>
      </c>
      <c r="I4893" s="13" t="s">
        <v>42</v>
      </c>
      <c r="J4893" s="12" t="s">
        <v>522</v>
      </c>
      <c r="K4893" s="11" t="str">
        <f>VLOOKUP(Table7[[#This Row],[CID]],ALY,2,FALSE)</f>
        <v>Effectiveness</v>
      </c>
    </row>
    <row r="4894" spans="1:11" x14ac:dyDescent="0.2">
      <c r="A4894" s="8" t="str">
        <f>Table7[[#This Row],[Test No.]]&amp;Table7[[#This Row],[Section]]&amp;Table7[[#This Row],[Q. No.]]</f>
        <v>R18E18</v>
      </c>
      <c r="B4894" s="8"/>
      <c r="C4894" s="15" t="s">
        <v>93</v>
      </c>
      <c r="D4894" s="3">
        <v>18</v>
      </c>
      <c r="E4894" s="12" t="s">
        <v>31</v>
      </c>
      <c r="F4894" s="14">
        <v>2</v>
      </c>
      <c r="G4894" s="13" t="s">
        <v>57</v>
      </c>
      <c r="H4894" s="10">
        <v>6</v>
      </c>
      <c r="I4894" s="13" t="s">
        <v>42</v>
      </c>
      <c r="J4894" s="12" t="s">
        <v>523</v>
      </c>
      <c r="K4894" s="11" t="str">
        <f>VLOOKUP(Table7[[#This Row],[CID]],ALY,2,FALSE)</f>
        <v>Avoiding Ambiguity &amp; Redundancy</v>
      </c>
    </row>
    <row r="4895" spans="1:11" x14ac:dyDescent="0.2">
      <c r="A4895" s="8" t="str">
        <f>Table7[[#This Row],[Test No.]]&amp;Table7[[#This Row],[Section]]&amp;Table7[[#This Row],[Q. No.]]</f>
        <v>R18E19</v>
      </c>
      <c r="B4895" s="8"/>
      <c r="C4895" s="15" t="s">
        <v>93</v>
      </c>
      <c r="D4895" s="6">
        <v>19</v>
      </c>
      <c r="E4895" s="12" t="s">
        <v>31</v>
      </c>
      <c r="F4895" s="14">
        <v>2</v>
      </c>
      <c r="G4895" s="13" t="s">
        <v>57</v>
      </c>
      <c r="H4895" s="10">
        <v>5</v>
      </c>
      <c r="I4895" s="13" t="s">
        <v>41</v>
      </c>
      <c r="J4895" s="12" t="s">
        <v>520</v>
      </c>
      <c r="K4895" s="11" t="str">
        <f>VLOOKUP(Table7[[#This Row],[CID]],ALY,2,FALSE)</f>
        <v>Reorganization</v>
      </c>
    </row>
    <row r="4896" spans="1:11" x14ac:dyDescent="0.2">
      <c r="A4896" s="8" t="str">
        <f>Table7[[#This Row],[Test No.]]&amp;Table7[[#This Row],[Section]]&amp;Table7[[#This Row],[Q. No.]]</f>
        <v>R18E20</v>
      </c>
      <c r="B4896" s="8"/>
      <c r="C4896" s="15" t="s">
        <v>93</v>
      </c>
      <c r="D4896" s="3">
        <v>20</v>
      </c>
      <c r="E4896" s="12" t="s">
        <v>31</v>
      </c>
      <c r="F4896" s="14">
        <v>2</v>
      </c>
      <c r="G4896" s="13" t="s">
        <v>57</v>
      </c>
      <c r="H4896" s="10">
        <v>4</v>
      </c>
      <c r="I4896" s="13" t="s">
        <v>40</v>
      </c>
      <c r="J4896" s="12" t="s">
        <v>516</v>
      </c>
      <c r="K4896" s="11" t="str">
        <f>VLOOKUP(Table7[[#This Row],[CID]],ALY,2,FALSE)</f>
        <v>Transitions &amp; Topic Sentences</v>
      </c>
    </row>
    <row r="4897" spans="1:11" x14ac:dyDescent="0.2">
      <c r="A4897" s="8" t="str">
        <f>Table7[[#This Row],[Test No.]]&amp;Table7[[#This Row],[Section]]&amp;Table7[[#This Row],[Q. No.]]</f>
        <v>R18E21</v>
      </c>
      <c r="B4897" s="8"/>
      <c r="C4897" s="15" t="s">
        <v>93</v>
      </c>
      <c r="D4897" s="3">
        <v>21</v>
      </c>
      <c r="E4897" s="12" t="s">
        <v>31</v>
      </c>
      <c r="F4897" s="14">
        <v>2</v>
      </c>
      <c r="G4897" s="13" t="s">
        <v>57</v>
      </c>
      <c r="H4897" s="10">
        <v>6</v>
      </c>
      <c r="I4897" s="13" t="s">
        <v>42</v>
      </c>
      <c r="J4897" s="12" t="s">
        <v>521</v>
      </c>
      <c r="K4897" s="11" t="str">
        <f>VLOOKUP(Table7[[#This Row],[CID]],ALY,2,FALSE)</f>
        <v>Word Choice</v>
      </c>
    </row>
    <row r="4898" spans="1:11" x14ac:dyDescent="0.2">
      <c r="A4898" s="8" t="str">
        <f>Table7[[#This Row],[Test No.]]&amp;Table7[[#This Row],[Section]]&amp;Table7[[#This Row],[Q. No.]]</f>
        <v>R18E22</v>
      </c>
      <c r="B4898" s="8"/>
      <c r="C4898" s="15" t="s">
        <v>93</v>
      </c>
      <c r="D4898" s="6">
        <v>22</v>
      </c>
      <c r="E4898" s="12" t="s">
        <v>31</v>
      </c>
      <c r="F4898" s="14">
        <v>2</v>
      </c>
      <c r="G4898" s="13" t="s">
        <v>57</v>
      </c>
      <c r="H4898" s="10">
        <v>6</v>
      </c>
      <c r="I4898" s="13" t="s">
        <v>42</v>
      </c>
      <c r="J4898" s="12" t="s">
        <v>523</v>
      </c>
      <c r="K4898" s="11" t="str">
        <f>VLOOKUP(Table7[[#This Row],[CID]],ALY,2,FALSE)</f>
        <v>Avoiding Ambiguity &amp; Redundancy</v>
      </c>
    </row>
    <row r="4899" spans="1:11" x14ac:dyDescent="0.2">
      <c r="A4899" s="8" t="str">
        <f>Table7[[#This Row],[Test No.]]&amp;Table7[[#This Row],[Section]]&amp;Table7[[#This Row],[Q. No.]]</f>
        <v>R18E23</v>
      </c>
      <c r="B4899" s="8"/>
      <c r="C4899" s="15" t="s">
        <v>93</v>
      </c>
      <c r="D4899" s="3">
        <v>23</v>
      </c>
      <c r="E4899" s="12" t="s">
        <v>31</v>
      </c>
      <c r="F4899" s="14">
        <v>2</v>
      </c>
      <c r="G4899" s="13" t="s">
        <v>57</v>
      </c>
      <c r="H4899" s="10">
        <v>6</v>
      </c>
      <c r="I4899" s="13" t="s">
        <v>42</v>
      </c>
      <c r="J4899" s="12" t="s">
        <v>521</v>
      </c>
      <c r="K4899" s="11" t="str">
        <f>VLOOKUP(Table7[[#This Row],[CID]],ALY,2,FALSE)</f>
        <v>Word Choice</v>
      </c>
    </row>
    <row r="4900" spans="1:11" x14ac:dyDescent="0.2">
      <c r="A4900" s="8" t="str">
        <f>Table7[[#This Row],[Test No.]]&amp;Table7[[#This Row],[Section]]&amp;Table7[[#This Row],[Q. No.]]</f>
        <v>R18E24</v>
      </c>
      <c r="B4900" s="8"/>
      <c r="C4900" s="15" t="s">
        <v>93</v>
      </c>
      <c r="D4900" s="3">
        <v>24</v>
      </c>
      <c r="E4900" s="12" t="s">
        <v>31</v>
      </c>
      <c r="F4900" s="14">
        <v>1</v>
      </c>
      <c r="G4900" s="14" t="s">
        <v>59</v>
      </c>
      <c r="H4900" s="10">
        <v>3</v>
      </c>
      <c r="I4900" s="13" t="s">
        <v>39</v>
      </c>
      <c r="J4900" s="12" t="s">
        <v>402</v>
      </c>
      <c r="K4900" s="11" t="str">
        <f>VLOOKUP(Table7[[#This Row],[CID]],ALY,2,FALSE)</f>
        <v>Faulty Modifier</v>
      </c>
    </row>
    <row r="4901" spans="1:11" x14ac:dyDescent="0.2">
      <c r="A4901" s="8" t="str">
        <f>Table7[[#This Row],[Test No.]]&amp;Table7[[#This Row],[Section]]&amp;Table7[[#This Row],[Q. No.]]</f>
        <v>R18E25</v>
      </c>
      <c r="B4901" s="8"/>
      <c r="C4901" s="15" t="s">
        <v>93</v>
      </c>
      <c r="D4901" s="6">
        <v>25</v>
      </c>
      <c r="E4901" s="12" t="s">
        <v>31</v>
      </c>
      <c r="F4901" s="14">
        <v>1</v>
      </c>
      <c r="G4901" s="14" t="s">
        <v>59</v>
      </c>
      <c r="H4901" s="10">
        <v>2</v>
      </c>
      <c r="I4901" s="13" t="s">
        <v>38</v>
      </c>
      <c r="J4901" s="12" t="s">
        <v>398</v>
      </c>
      <c r="K4901" s="11" t="str">
        <f>VLOOKUP(Table7[[#This Row],[CID]],ALY,2,FALSE)</f>
        <v>Idioms</v>
      </c>
    </row>
    <row r="4902" spans="1:11" x14ac:dyDescent="0.2">
      <c r="A4902" s="8" t="str">
        <f>Table7[[#This Row],[Test No.]]&amp;Table7[[#This Row],[Section]]&amp;Table7[[#This Row],[Q. No.]]</f>
        <v>R18E26</v>
      </c>
      <c r="B4902" s="8"/>
      <c r="C4902" s="15" t="s">
        <v>93</v>
      </c>
      <c r="D4902" s="3">
        <v>26</v>
      </c>
      <c r="E4902" s="12" t="s">
        <v>31</v>
      </c>
      <c r="F4902" s="14">
        <v>2</v>
      </c>
      <c r="G4902" s="13" t="s">
        <v>57</v>
      </c>
      <c r="H4902" s="10">
        <v>4</v>
      </c>
      <c r="I4902" s="13" t="s">
        <v>40</v>
      </c>
      <c r="J4902" s="12" t="s">
        <v>512</v>
      </c>
      <c r="K4902" s="11" t="str">
        <f>VLOOKUP(Table7[[#This Row],[CID]],ALY,2,FALSE)</f>
        <v>Additional Detail &amp; Evidence</v>
      </c>
    </row>
    <row r="4903" spans="1:11" x14ac:dyDescent="0.2">
      <c r="A4903" s="8" t="str">
        <f>Table7[[#This Row],[Test No.]]&amp;Table7[[#This Row],[Section]]&amp;Table7[[#This Row],[Q. No.]]</f>
        <v>R18E27</v>
      </c>
      <c r="B4903" s="8"/>
      <c r="C4903" s="15" t="s">
        <v>93</v>
      </c>
      <c r="D4903" s="3">
        <v>27</v>
      </c>
      <c r="E4903" s="12" t="s">
        <v>31</v>
      </c>
      <c r="F4903" s="14">
        <v>1</v>
      </c>
      <c r="G4903" s="14" t="s">
        <v>59</v>
      </c>
      <c r="H4903" s="10">
        <v>3</v>
      </c>
      <c r="I4903" s="13" t="s">
        <v>39</v>
      </c>
      <c r="J4903" s="12" t="s">
        <v>399</v>
      </c>
      <c r="K4903" s="11" t="str">
        <f>VLOOKUP(Table7[[#This Row],[CID]],ALY,2,FALSE)</f>
        <v>Sentence Fragment</v>
      </c>
    </row>
    <row r="4904" spans="1:11" x14ac:dyDescent="0.2">
      <c r="A4904" s="8" t="str">
        <f>Table7[[#This Row],[Test No.]]&amp;Table7[[#This Row],[Section]]&amp;Table7[[#This Row],[Q. No.]]</f>
        <v>R18E28</v>
      </c>
      <c r="B4904" s="8"/>
      <c r="C4904" s="15" t="s">
        <v>93</v>
      </c>
      <c r="D4904" s="6">
        <v>28</v>
      </c>
      <c r="E4904" s="12" t="s">
        <v>31</v>
      </c>
      <c r="F4904" s="14">
        <v>2</v>
      </c>
      <c r="G4904" s="13" t="s">
        <v>57</v>
      </c>
      <c r="H4904" s="10">
        <v>5</v>
      </c>
      <c r="I4904" s="13" t="s">
        <v>41</v>
      </c>
      <c r="J4904" s="12" t="s">
        <v>518</v>
      </c>
      <c r="K4904" s="11" t="str">
        <f>VLOOKUP(Table7[[#This Row],[CID]],ALY,2,FALSE)</f>
        <v>Unity &amp; Coherence</v>
      </c>
    </row>
    <row r="4905" spans="1:11" x14ac:dyDescent="0.2">
      <c r="A4905" s="8" t="str">
        <f>Table7[[#This Row],[Test No.]]&amp;Table7[[#This Row],[Section]]&amp;Table7[[#This Row],[Q. No.]]</f>
        <v>R18E29</v>
      </c>
      <c r="B4905" s="8"/>
      <c r="C4905" s="15" t="s">
        <v>93</v>
      </c>
      <c r="D4905" s="3">
        <v>29</v>
      </c>
      <c r="E4905" s="12" t="s">
        <v>31</v>
      </c>
      <c r="F4905" s="14">
        <v>1</v>
      </c>
      <c r="G4905" s="14" t="s">
        <v>59</v>
      </c>
      <c r="H4905" s="14">
        <v>1</v>
      </c>
      <c r="I4905" s="14" t="s">
        <v>37</v>
      </c>
      <c r="J4905" s="12" t="s">
        <v>387</v>
      </c>
      <c r="K4905" s="11" t="str">
        <f>VLOOKUP(Table7[[#This Row],[CID]],ALY,2,FALSE)</f>
        <v>Commas</v>
      </c>
    </row>
    <row r="4906" spans="1:11" x14ac:dyDescent="0.2">
      <c r="A4906" s="8" t="str">
        <f>Table7[[#This Row],[Test No.]]&amp;Table7[[#This Row],[Section]]&amp;Table7[[#This Row],[Q. No.]]</f>
        <v>R18E30</v>
      </c>
      <c r="B4906" s="8"/>
      <c r="C4906" s="15" t="s">
        <v>93</v>
      </c>
      <c r="D4906" s="3">
        <v>30</v>
      </c>
      <c r="E4906" s="12" t="s">
        <v>31</v>
      </c>
      <c r="F4906" s="14">
        <v>2</v>
      </c>
      <c r="G4906" s="13" t="s">
        <v>57</v>
      </c>
      <c r="H4906" s="10">
        <v>5</v>
      </c>
      <c r="I4906" s="13" t="s">
        <v>41</v>
      </c>
      <c r="J4906" s="12" t="s">
        <v>519</v>
      </c>
      <c r="K4906" s="11" t="str">
        <f>VLOOKUP(Table7[[#This Row],[CID]],ALY,2,FALSE)</f>
        <v>Opening/Transitional/Closing</v>
      </c>
    </row>
    <row r="4907" spans="1:11" x14ac:dyDescent="0.2">
      <c r="A4907" s="8" t="str">
        <f>Table7[[#This Row],[Test No.]]&amp;Table7[[#This Row],[Section]]&amp;Table7[[#This Row],[Q. No.]]</f>
        <v>R18E31</v>
      </c>
      <c r="B4907" s="8"/>
      <c r="C4907" s="15" t="s">
        <v>93</v>
      </c>
      <c r="D4907" s="6">
        <v>31</v>
      </c>
      <c r="E4907" s="12" t="s">
        <v>31</v>
      </c>
      <c r="F4907" s="14">
        <v>1</v>
      </c>
      <c r="G4907" s="14" t="s">
        <v>59</v>
      </c>
      <c r="H4907" s="14">
        <v>1</v>
      </c>
      <c r="I4907" s="14" t="s">
        <v>37</v>
      </c>
      <c r="J4907" s="12" t="s">
        <v>390</v>
      </c>
      <c r="K4907" s="11" t="str">
        <f>VLOOKUP(Table7[[#This Row],[CID]],ALY,2,FALSE)</f>
        <v>Semicolons</v>
      </c>
    </row>
    <row r="4908" spans="1:11" x14ac:dyDescent="0.2">
      <c r="A4908" s="8" t="str">
        <f>Table7[[#This Row],[Test No.]]&amp;Table7[[#This Row],[Section]]&amp;Table7[[#This Row],[Q. No.]]</f>
        <v>R18E32</v>
      </c>
      <c r="B4908" s="8"/>
      <c r="C4908" s="15" t="s">
        <v>93</v>
      </c>
      <c r="D4908" s="6">
        <v>32</v>
      </c>
      <c r="E4908" s="12" t="s">
        <v>31</v>
      </c>
      <c r="F4908" s="14">
        <v>2</v>
      </c>
      <c r="G4908" s="13" t="s">
        <v>57</v>
      </c>
      <c r="H4908" s="10">
        <v>6</v>
      </c>
      <c r="I4908" s="13" t="s">
        <v>42</v>
      </c>
      <c r="J4908" s="12" t="s">
        <v>521</v>
      </c>
      <c r="K4908" s="11" t="str">
        <f>VLOOKUP(Table7[[#This Row],[CID]],ALY,2,FALSE)</f>
        <v>Word Choice</v>
      </c>
    </row>
    <row r="4909" spans="1:11" x14ac:dyDescent="0.2">
      <c r="A4909" s="8" t="str">
        <f>Table7[[#This Row],[Test No.]]&amp;Table7[[#This Row],[Section]]&amp;Table7[[#This Row],[Q. No.]]</f>
        <v>R18E33</v>
      </c>
      <c r="B4909" s="8"/>
      <c r="C4909" s="15" t="s">
        <v>93</v>
      </c>
      <c r="D4909" s="6">
        <v>33</v>
      </c>
      <c r="E4909" s="12" t="s">
        <v>31</v>
      </c>
      <c r="F4909" s="14">
        <v>2</v>
      </c>
      <c r="G4909" s="13" t="s">
        <v>57</v>
      </c>
      <c r="H4909" s="10">
        <v>6</v>
      </c>
      <c r="I4909" s="13" t="s">
        <v>42</v>
      </c>
      <c r="J4909" s="12" t="s">
        <v>522</v>
      </c>
      <c r="K4909" s="11" t="str">
        <f>VLOOKUP(Table7[[#This Row],[CID]],ALY,2,FALSE)</f>
        <v>Effectiveness</v>
      </c>
    </row>
    <row r="4910" spans="1:11" x14ac:dyDescent="0.2">
      <c r="A4910" s="8" t="str">
        <f>Table7[[#This Row],[Test No.]]&amp;Table7[[#This Row],[Section]]&amp;Table7[[#This Row],[Q. No.]]</f>
        <v>R18E34</v>
      </c>
      <c r="B4910" s="8"/>
      <c r="C4910" s="15" t="s">
        <v>93</v>
      </c>
      <c r="D4910" s="6">
        <v>34</v>
      </c>
      <c r="E4910" s="12" t="s">
        <v>31</v>
      </c>
      <c r="F4910" s="14">
        <v>2</v>
      </c>
      <c r="G4910" s="13" t="s">
        <v>57</v>
      </c>
      <c r="H4910" s="10">
        <v>6</v>
      </c>
      <c r="I4910" s="13" t="s">
        <v>42</v>
      </c>
      <c r="J4910" s="12" t="s">
        <v>521</v>
      </c>
      <c r="K4910" s="11" t="str">
        <f>VLOOKUP(Table7[[#This Row],[CID]],ALY,2,FALSE)</f>
        <v>Word Choice</v>
      </c>
    </row>
    <row r="4911" spans="1:11" x14ac:dyDescent="0.2">
      <c r="A4911" s="8" t="str">
        <f>Table7[[#This Row],[Test No.]]&amp;Table7[[#This Row],[Section]]&amp;Table7[[#This Row],[Q. No.]]</f>
        <v>R18E35</v>
      </c>
      <c r="B4911" s="8"/>
      <c r="C4911" s="15" t="s">
        <v>93</v>
      </c>
      <c r="D4911" s="6">
        <v>35</v>
      </c>
      <c r="E4911" s="12" t="s">
        <v>31</v>
      </c>
      <c r="F4911" s="14">
        <v>1</v>
      </c>
      <c r="G4911" s="14" t="s">
        <v>59</v>
      </c>
      <c r="H4911" s="14">
        <v>1</v>
      </c>
      <c r="I4911" s="14" t="s">
        <v>37</v>
      </c>
      <c r="J4911" s="12" t="s">
        <v>391</v>
      </c>
      <c r="K4911" s="11" t="str">
        <f>VLOOKUP(Table7[[#This Row],[CID]],ALY,2,FALSE)</f>
        <v>Dashes</v>
      </c>
    </row>
    <row r="4912" spans="1:11" x14ac:dyDescent="0.2">
      <c r="A4912" s="8" t="str">
        <f>Table7[[#This Row],[Test No.]]&amp;Table7[[#This Row],[Section]]&amp;Table7[[#This Row],[Q. No.]]</f>
        <v>R18E36</v>
      </c>
      <c r="B4912" s="8"/>
      <c r="C4912" s="15" t="s">
        <v>93</v>
      </c>
      <c r="D4912" s="6">
        <v>36</v>
      </c>
      <c r="E4912" s="12" t="s">
        <v>31</v>
      </c>
      <c r="F4912" s="14">
        <v>2</v>
      </c>
      <c r="G4912" s="13" t="s">
        <v>57</v>
      </c>
      <c r="H4912" s="10">
        <v>6</v>
      </c>
      <c r="I4912" s="13" t="s">
        <v>42</v>
      </c>
      <c r="J4912" s="12" t="s">
        <v>523</v>
      </c>
      <c r="K4912" s="11" t="str">
        <f>VLOOKUP(Table7[[#This Row],[CID]],ALY,2,FALSE)</f>
        <v>Avoiding Ambiguity &amp; Redundancy</v>
      </c>
    </row>
    <row r="4913" spans="1:11" x14ac:dyDescent="0.2">
      <c r="A4913" s="8" t="str">
        <f>Table7[[#This Row],[Test No.]]&amp;Table7[[#This Row],[Section]]&amp;Table7[[#This Row],[Q. No.]]</f>
        <v>R18E37</v>
      </c>
      <c r="B4913" s="8"/>
      <c r="C4913" s="15" t="s">
        <v>93</v>
      </c>
      <c r="D4913" s="6">
        <v>37</v>
      </c>
      <c r="E4913" s="12" t="s">
        <v>31</v>
      </c>
      <c r="F4913" s="14">
        <v>1</v>
      </c>
      <c r="G4913" s="14" t="s">
        <v>59</v>
      </c>
      <c r="H4913" s="10">
        <v>2</v>
      </c>
      <c r="I4913" s="13" t="s">
        <v>38</v>
      </c>
      <c r="J4913" s="12" t="s">
        <v>394</v>
      </c>
      <c r="K4913" s="11" t="str">
        <f>VLOOKUP(Table7[[#This Row],[CID]],ALY,2,FALSE)</f>
        <v>Pronouns</v>
      </c>
    </row>
    <row r="4914" spans="1:11" x14ac:dyDescent="0.2">
      <c r="A4914" s="8" t="str">
        <f>Table7[[#This Row],[Test No.]]&amp;Table7[[#This Row],[Section]]&amp;Table7[[#This Row],[Q. No.]]</f>
        <v>R18E38</v>
      </c>
      <c r="B4914" s="8"/>
      <c r="C4914" s="15" t="s">
        <v>93</v>
      </c>
      <c r="D4914" s="6">
        <v>38</v>
      </c>
      <c r="E4914" s="12" t="s">
        <v>31</v>
      </c>
      <c r="F4914" s="14">
        <v>2</v>
      </c>
      <c r="G4914" s="13" t="s">
        <v>57</v>
      </c>
      <c r="H4914" s="10">
        <v>4</v>
      </c>
      <c r="I4914" s="13" t="s">
        <v>40</v>
      </c>
      <c r="J4914" s="12" t="s">
        <v>516</v>
      </c>
      <c r="K4914" s="11" t="str">
        <f>VLOOKUP(Table7[[#This Row],[CID]],ALY,2,FALSE)</f>
        <v>Transitions &amp; Topic Sentences</v>
      </c>
    </row>
    <row r="4915" spans="1:11" x14ac:dyDescent="0.2">
      <c r="A4915" s="8" t="str">
        <f>Table7[[#This Row],[Test No.]]&amp;Table7[[#This Row],[Section]]&amp;Table7[[#This Row],[Q. No.]]</f>
        <v>R18E39</v>
      </c>
      <c r="B4915" s="8"/>
      <c r="C4915" s="15" t="s">
        <v>93</v>
      </c>
      <c r="D4915" s="6">
        <v>39</v>
      </c>
      <c r="E4915" s="12" t="s">
        <v>31</v>
      </c>
      <c r="F4915" s="14">
        <v>2</v>
      </c>
      <c r="G4915" s="13" t="s">
        <v>57</v>
      </c>
      <c r="H4915" s="10">
        <v>5</v>
      </c>
      <c r="I4915" s="13" t="s">
        <v>41</v>
      </c>
      <c r="J4915" s="12" t="s">
        <v>520</v>
      </c>
      <c r="K4915" s="11" t="str">
        <f>VLOOKUP(Table7[[#This Row],[CID]],ALY,2,FALSE)</f>
        <v>Reorganization</v>
      </c>
    </row>
    <row r="4916" spans="1:11" x14ac:dyDescent="0.2">
      <c r="A4916" s="8" t="str">
        <f>Table7[[#This Row],[Test No.]]&amp;Table7[[#This Row],[Section]]&amp;Table7[[#This Row],[Q. No.]]</f>
        <v>R18E40</v>
      </c>
      <c r="B4916" s="8"/>
      <c r="C4916" s="15" t="s">
        <v>93</v>
      </c>
      <c r="D4916" s="6">
        <v>40</v>
      </c>
      <c r="E4916" s="12" t="s">
        <v>31</v>
      </c>
      <c r="F4916" s="14">
        <v>1</v>
      </c>
      <c r="G4916" s="14" t="s">
        <v>59</v>
      </c>
      <c r="H4916" s="10">
        <v>3</v>
      </c>
      <c r="I4916" s="13" t="s">
        <v>39</v>
      </c>
      <c r="J4916" s="12" t="s">
        <v>402</v>
      </c>
      <c r="K4916" s="11" t="str">
        <f>VLOOKUP(Table7[[#This Row],[CID]],ALY,2,FALSE)</f>
        <v>Faulty Modifier</v>
      </c>
    </row>
    <row r="4917" spans="1:11" x14ac:dyDescent="0.2">
      <c r="A4917" s="8" t="str">
        <f>Table7[[#This Row],[Test No.]]&amp;Table7[[#This Row],[Section]]&amp;Table7[[#This Row],[Q. No.]]</f>
        <v>R18E41</v>
      </c>
      <c r="B4917" s="8"/>
      <c r="C4917" s="15" t="s">
        <v>93</v>
      </c>
      <c r="D4917" s="6">
        <v>41</v>
      </c>
      <c r="E4917" s="12" t="s">
        <v>31</v>
      </c>
      <c r="F4917" s="14">
        <v>1</v>
      </c>
      <c r="G4917" s="14" t="s">
        <v>59</v>
      </c>
      <c r="H4917" s="10">
        <v>2</v>
      </c>
      <c r="I4917" s="13" t="s">
        <v>38</v>
      </c>
      <c r="J4917" s="12" t="s">
        <v>395</v>
      </c>
      <c r="K4917" s="11" t="str">
        <f>VLOOKUP(Table7[[#This Row],[CID]],ALY,2,FALSE)</f>
        <v>Verb Forms/Tense Agreement</v>
      </c>
    </row>
    <row r="4918" spans="1:11" x14ac:dyDescent="0.2">
      <c r="A4918" s="8" t="str">
        <f>Table7[[#This Row],[Test No.]]&amp;Table7[[#This Row],[Section]]&amp;Table7[[#This Row],[Q. No.]]</f>
        <v>R18E42</v>
      </c>
      <c r="B4918" s="8"/>
      <c r="C4918" s="15" t="s">
        <v>93</v>
      </c>
      <c r="D4918" s="6">
        <v>42</v>
      </c>
      <c r="E4918" s="12" t="s">
        <v>31</v>
      </c>
      <c r="F4918" s="14">
        <v>1</v>
      </c>
      <c r="G4918" s="14" t="s">
        <v>59</v>
      </c>
      <c r="H4918" s="10">
        <v>2</v>
      </c>
      <c r="I4918" s="13" t="s">
        <v>38</v>
      </c>
      <c r="J4918" s="12" t="s">
        <v>394</v>
      </c>
      <c r="K4918" s="11" t="str">
        <f>VLOOKUP(Table7[[#This Row],[CID]],ALY,2,FALSE)</f>
        <v>Pronouns</v>
      </c>
    </row>
    <row r="4919" spans="1:11" x14ac:dyDescent="0.2">
      <c r="A4919" s="8" t="str">
        <f>Table7[[#This Row],[Test No.]]&amp;Table7[[#This Row],[Section]]&amp;Table7[[#This Row],[Q. No.]]</f>
        <v>R18E43</v>
      </c>
      <c r="B4919" s="8"/>
      <c r="C4919" s="15" t="s">
        <v>93</v>
      </c>
      <c r="D4919" s="6">
        <v>43</v>
      </c>
      <c r="E4919" s="12" t="s">
        <v>31</v>
      </c>
      <c r="F4919" s="14">
        <v>1</v>
      </c>
      <c r="G4919" s="14" t="s">
        <v>59</v>
      </c>
      <c r="H4919" s="10">
        <v>3</v>
      </c>
      <c r="I4919" s="13" t="s">
        <v>39</v>
      </c>
      <c r="J4919" s="12" t="s">
        <v>399</v>
      </c>
      <c r="K4919" s="11" t="str">
        <f>VLOOKUP(Table7[[#This Row],[CID]],ALY,2,FALSE)</f>
        <v>Sentence Fragment</v>
      </c>
    </row>
    <row r="4920" spans="1:11" x14ac:dyDescent="0.2">
      <c r="A4920" s="8" t="str">
        <f>Table7[[#This Row],[Test No.]]&amp;Table7[[#This Row],[Section]]&amp;Table7[[#This Row],[Q. No.]]</f>
        <v>R18E44</v>
      </c>
      <c r="B4920" s="8"/>
      <c r="C4920" s="15" t="s">
        <v>93</v>
      </c>
      <c r="D4920" s="6">
        <v>44</v>
      </c>
      <c r="E4920" s="12" t="s">
        <v>31</v>
      </c>
      <c r="F4920" s="14">
        <v>2</v>
      </c>
      <c r="G4920" s="13" t="s">
        <v>57</v>
      </c>
      <c r="H4920" s="10">
        <v>5</v>
      </c>
      <c r="I4920" s="13" t="s">
        <v>41</v>
      </c>
      <c r="J4920" s="12" t="s">
        <v>519</v>
      </c>
      <c r="K4920" s="11" t="str">
        <f>VLOOKUP(Table7[[#This Row],[CID]],ALY,2,FALSE)</f>
        <v>Opening/Transitional/Closing</v>
      </c>
    </row>
    <row r="4921" spans="1:11" x14ac:dyDescent="0.2">
      <c r="A4921" s="8" t="str">
        <f>Table7[[#This Row],[Test No.]]&amp;Table7[[#This Row],[Section]]&amp;Table7[[#This Row],[Q. No.]]</f>
        <v>R18E45</v>
      </c>
      <c r="B4921" s="8"/>
      <c r="C4921" s="15" t="s">
        <v>93</v>
      </c>
      <c r="D4921" s="6">
        <v>45</v>
      </c>
      <c r="E4921" s="12" t="s">
        <v>31</v>
      </c>
      <c r="F4921" s="14">
        <v>2</v>
      </c>
      <c r="G4921" s="13" t="s">
        <v>57</v>
      </c>
      <c r="H4921" s="10">
        <v>5</v>
      </c>
      <c r="I4921" s="13" t="s">
        <v>41</v>
      </c>
      <c r="J4921" s="12" t="s">
        <v>520</v>
      </c>
      <c r="K4921" s="11" t="str">
        <f>VLOOKUP(Table7[[#This Row],[CID]],ALY,2,FALSE)</f>
        <v>Reorganization</v>
      </c>
    </row>
    <row r="4922" spans="1:11" x14ac:dyDescent="0.2">
      <c r="A4922" s="8" t="str">
        <f>Table7[[#This Row],[Test No.]]&amp;Table7[[#This Row],[Section]]&amp;Table7[[#This Row],[Q. No.]]</f>
        <v>R18E46</v>
      </c>
      <c r="B4922" s="8"/>
      <c r="C4922" s="15" t="s">
        <v>93</v>
      </c>
      <c r="D4922" s="6">
        <v>46</v>
      </c>
      <c r="E4922" s="12" t="s">
        <v>31</v>
      </c>
      <c r="F4922" s="14">
        <v>1</v>
      </c>
      <c r="G4922" s="14" t="s">
        <v>59</v>
      </c>
      <c r="H4922" s="10">
        <v>3</v>
      </c>
      <c r="I4922" s="13" t="s">
        <v>39</v>
      </c>
      <c r="J4922" s="12" t="s">
        <v>402</v>
      </c>
      <c r="K4922" s="11" t="str">
        <f>VLOOKUP(Table7[[#This Row],[CID]],ALY,2,FALSE)</f>
        <v>Faulty Modifier</v>
      </c>
    </row>
    <row r="4923" spans="1:11" x14ac:dyDescent="0.2">
      <c r="A4923" s="8" t="str">
        <f>Table7[[#This Row],[Test No.]]&amp;Table7[[#This Row],[Section]]&amp;Table7[[#This Row],[Q. No.]]</f>
        <v>R18E47</v>
      </c>
      <c r="B4923" s="8"/>
      <c r="C4923" s="15" t="s">
        <v>93</v>
      </c>
      <c r="D4923" s="6">
        <v>47</v>
      </c>
      <c r="E4923" s="12" t="s">
        <v>31</v>
      </c>
      <c r="F4923" s="14">
        <v>2</v>
      </c>
      <c r="G4923" s="13" t="s">
        <v>57</v>
      </c>
      <c r="H4923" s="10">
        <v>6</v>
      </c>
      <c r="I4923" s="13" t="s">
        <v>42</v>
      </c>
      <c r="J4923" s="12" t="s">
        <v>521</v>
      </c>
      <c r="K4923" s="11" t="str">
        <f>VLOOKUP(Table7[[#This Row],[CID]],ALY,2,FALSE)</f>
        <v>Word Choice</v>
      </c>
    </row>
    <row r="4924" spans="1:11" x14ac:dyDescent="0.2">
      <c r="A4924" s="8" t="str">
        <f>Table7[[#This Row],[Test No.]]&amp;Table7[[#This Row],[Section]]&amp;Table7[[#This Row],[Q. No.]]</f>
        <v>R18E48</v>
      </c>
      <c r="B4924" s="8"/>
      <c r="C4924" s="15" t="s">
        <v>93</v>
      </c>
      <c r="D4924" s="6">
        <v>48</v>
      </c>
      <c r="E4924" s="12" t="s">
        <v>31</v>
      </c>
      <c r="F4924" s="14">
        <v>2</v>
      </c>
      <c r="G4924" s="13" t="s">
        <v>57</v>
      </c>
      <c r="H4924" s="10">
        <v>6</v>
      </c>
      <c r="I4924" s="13" t="s">
        <v>42</v>
      </c>
      <c r="J4924" s="12" t="s">
        <v>523</v>
      </c>
      <c r="K4924" s="11" t="str">
        <f>VLOOKUP(Table7[[#This Row],[CID]],ALY,2,FALSE)</f>
        <v>Avoiding Ambiguity &amp; Redundancy</v>
      </c>
    </row>
    <row r="4925" spans="1:11" x14ac:dyDescent="0.2">
      <c r="A4925" s="8" t="str">
        <f>Table7[[#This Row],[Test No.]]&amp;Table7[[#This Row],[Section]]&amp;Table7[[#This Row],[Q. No.]]</f>
        <v>R18E49</v>
      </c>
      <c r="B4925" s="8"/>
      <c r="C4925" s="15" t="s">
        <v>93</v>
      </c>
      <c r="D4925" s="6">
        <v>49</v>
      </c>
      <c r="E4925" s="12" t="s">
        <v>31</v>
      </c>
      <c r="F4925" s="14">
        <v>1</v>
      </c>
      <c r="G4925" s="14" t="s">
        <v>59</v>
      </c>
      <c r="H4925" s="14">
        <v>1</v>
      </c>
      <c r="I4925" s="14" t="s">
        <v>37</v>
      </c>
      <c r="J4925" s="12" t="s">
        <v>387</v>
      </c>
      <c r="K4925" s="11" t="str">
        <f>VLOOKUP(Table7[[#This Row],[CID]],ALY,2,FALSE)</f>
        <v>Commas</v>
      </c>
    </row>
    <row r="4926" spans="1:11" x14ac:dyDescent="0.2">
      <c r="A4926" s="8" t="str">
        <f>Table7[[#This Row],[Test No.]]&amp;Table7[[#This Row],[Section]]&amp;Table7[[#This Row],[Q. No.]]</f>
        <v>R18E50</v>
      </c>
      <c r="B4926" s="8"/>
      <c r="C4926" s="15" t="s">
        <v>93</v>
      </c>
      <c r="D4926" s="6">
        <v>50</v>
      </c>
      <c r="E4926" s="12" t="s">
        <v>31</v>
      </c>
      <c r="F4926" s="14">
        <v>1</v>
      </c>
      <c r="G4926" s="14" t="s">
        <v>59</v>
      </c>
      <c r="H4926" s="10">
        <v>2</v>
      </c>
      <c r="I4926" s="13" t="s">
        <v>38</v>
      </c>
      <c r="J4926" s="12" t="s">
        <v>396</v>
      </c>
      <c r="K4926" s="11" t="str">
        <f>VLOOKUP(Table7[[#This Row],[CID]],ALY,2,FALSE)</f>
        <v>Comparisons</v>
      </c>
    </row>
    <row r="4927" spans="1:11" x14ac:dyDescent="0.2">
      <c r="A4927" s="8" t="str">
        <f>Table7[[#This Row],[Test No.]]&amp;Table7[[#This Row],[Section]]&amp;Table7[[#This Row],[Q. No.]]</f>
        <v>R18E51</v>
      </c>
      <c r="B4927" s="8"/>
      <c r="C4927" s="15" t="s">
        <v>93</v>
      </c>
      <c r="D4927" s="6">
        <v>51</v>
      </c>
      <c r="E4927" s="12" t="s">
        <v>31</v>
      </c>
      <c r="F4927" s="14">
        <v>2</v>
      </c>
      <c r="G4927" s="13" t="s">
        <v>57</v>
      </c>
      <c r="H4927" s="10">
        <v>4</v>
      </c>
      <c r="I4927" s="13" t="s">
        <v>40</v>
      </c>
      <c r="J4927" s="12" t="s">
        <v>516</v>
      </c>
      <c r="K4927" s="11" t="str">
        <f>VLOOKUP(Table7[[#This Row],[CID]],ALY,2,FALSE)</f>
        <v>Transitions &amp; Topic Sentences</v>
      </c>
    </row>
    <row r="4928" spans="1:11" x14ac:dyDescent="0.2">
      <c r="A4928" s="8" t="str">
        <f>Table7[[#This Row],[Test No.]]&amp;Table7[[#This Row],[Section]]&amp;Table7[[#This Row],[Q. No.]]</f>
        <v>R18E52</v>
      </c>
      <c r="B4928" s="8"/>
      <c r="C4928" s="15" t="s">
        <v>93</v>
      </c>
      <c r="D4928" s="6">
        <v>52</v>
      </c>
      <c r="E4928" s="12" t="s">
        <v>31</v>
      </c>
      <c r="F4928" s="14">
        <v>1</v>
      </c>
      <c r="G4928" s="14" t="s">
        <v>59</v>
      </c>
      <c r="H4928" s="10">
        <v>3</v>
      </c>
      <c r="I4928" s="13" t="s">
        <v>39</v>
      </c>
      <c r="J4928" s="12" t="s">
        <v>402</v>
      </c>
      <c r="K4928" s="11" t="str">
        <f>VLOOKUP(Table7[[#This Row],[CID]],ALY,2,FALSE)</f>
        <v>Faulty Modifier</v>
      </c>
    </row>
    <row r="4929" spans="1:11" x14ac:dyDescent="0.2">
      <c r="A4929" s="8" t="str">
        <f>Table7[[#This Row],[Test No.]]&amp;Table7[[#This Row],[Section]]&amp;Table7[[#This Row],[Q. No.]]</f>
        <v>R18E53</v>
      </c>
      <c r="B4929" s="8"/>
      <c r="C4929" s="15" t="s">
        <v>93</v>
      </c>
      <c r="D4929" s="6">
        <v>53</v>
      </c>
      <c r="E4929" s="12" t="s">
        <v>31</v>
      </c>
      <c r="F4929" s="14">
        <v>1</v>
      </c>
      <c r="G4929" s="14" t="s">
        <v>59</v>
      </c>
      <c r="H4929" s="14">
        <v>1</v>
      </c>
      <c r="I4929" s="14" t="s">
        <v>37</v>
      </c>
      <c r="J4929" s="12" t="s">
        <v>387</v>
      </c>
      <c r="K4929" s="11" t="str">
        <f>VLOOKUP(Table7[[#This Row],[CID]],ALY,2,FALSE)</f>
        <v>Commas</v>
      </c>
    </row>
    <row r="4930" spans="1:11" x14ac:dyDescent="0.2">
      <c r="A4930" s="8" t="str">
        <f>Table7[[#This Row],[Test No.]]&amp;Table7[[#This Row],[Section]]&amp;Table7[[#This Row],[Q. No.]]</f>
        <v>R18E54</v>
      </c>
      <c r="B4930" s="8"/>
      <c r="C4930" s="15" t="s">
        <v>93</v>
      </c>
      <c r="D4930" s="6">
        <v>54</v>
      </c>
      <c r="E4930" s="12" t="s">
        <v>31</v>
      </c>
      <c r="F4930" s="14">
        <v>1</v>
      </c>
      <c r="G4930" s="14" t="s">
        <v>59</v>
      </c>
      <c r="H4930" s="10">
        <v>3</v>
      </c>
      <c r="I4930" s="13" t="s">
        <v>39</v>
      </c>
      <c r="J4930" s="12" t="s">
        <v>400</v>
      </c>
      <c r="K4930" s="11" t="str">
        <f>VLOOKUP(Table7[[#This Row],[CID]],ALY,2,FALSE)</f>
        <v>Run-On Sentence</v>
      </c>
    </row>
    <row r="4931" spans="1:11" x14ac:dyDescent="0.2">
      <c r="A4931" s="8" t="str">
        <f>Table7[[#This Row],[Test No.]]&amp;Table7[[#This Row],[Section]]&amp;Table7[[#This Row],[Q. No.]]</f>
        <v>R18E55</v>
      </c>
      <c r="B4931" s="8"/>
      <c r="C4931" s="15" t="s">
        <v>93</v>
      </c>
      <c r="D4931" s="6">
        <v>55</v>
      </c>
      <c r="E4931" s="12" t="s">
        <v>31</v>
      </c>
      <c r="F4931" s="14">
        <v>2</v>
      </c>
      <c r="G4931" s="13" t="s">
        <v>57</v>
      </c>
      <c r="H4931" s="10">
        <v>5</v>
      </c>
      <c r="I4931" s="13" t="s">
        <v>41</v>
      </c>
      <c r="J4931" s="12" t="s">
        <v>520</v>
      </c>
      <c r="K4931" s="11" t="str">
        <f>VLOOKUP(Table7[[#This Row],[CID]],ALY,2,FALSE)</f>
        <v>Reorganization</v>
      </c>
    </row>
    <row r="4932" spans="1:11" x14ac:dyDescent="0.2">
      <c r="A4932" s="8" t="str">
        <f>Table7[[#This Row],[Test No.]]&amp;Table7[[#This Row],[Section]]&amp;Table7[[#This Row],[Q. No.]]</f>
        <v>R18E56</v>
      </c>
      <c r="B4932" s="8"/>
      <c r="C4932" s="15" t="s">
        <v>93</v>
      </c>
      <c r="D4932" s="6">
        <v>56</v>
      </c>
      <c r="E4932" s="12" t="s">
        <v>31</v>
      </c>
      <c r="F4932" s="14">
        <v>2</v>
      </c>
      <c r="G4932" s="13" t="s">
        <v>57</v>
      </c>
      <c r="H4932" s="10">
        <v>6</v>
      </c>
      <c r="I4932" s="13" t="s">
        <v>42</v>
      </c>
      <c r="J4932" s="12" t="s">
        <v>521</v>
      </c>
      <c r="K4932" s="11" t="str">
        <f>VLOOKUP(Table7[[#This Row],[CID]],ALY,2,FALSE)</f>
        <v>Word Choice</v>
      </c>
    </row>
    <row r="4933" spans="1:11" x14ac:dyDescent="0.2">
      <c r="A4933" s="8" t="str">
        <f>Table7[[#This Row],[Test No.]]&amp;Table7[[#This Row],[Section]]&amp;Table7[[#This Row],[Q. No.]]</f>
        <v>R18E57</v>
      </c>
      <c r="B4933" s="8"/>
      <c r="C4933" s="15" t="s">
        <v>93</v>
      </c>
      <c r="D4933" s="6">
        <v>57</v>
      </c>
      <c r="E4933" s="12" t="s">
        <v>31</v>
      </c>
      <c r="F4933" s="14">
        <v>1</v>
      </c>
      <c r="G4933" s="14" t="s">
        <v>59</v>
      </c>
      <c r="H4933" s="14">
        <v>1</v>
      </c>
      <c r="I4933" s="14" t="s">
        <v>37</v>
      </c>
      <c r="J4933" s="12" t="s">
        <v>387</v>
      </c>
      <c r="K4933" s="11" t="str">
        <f>VLOOKUP(Table7[[#This Row],[CID]],ALY,2,FALSE)</f>
        <v>Commas</v>
      </c>
    </row>
    <row r="4934" spans="1:11" x14ac:dyDescent="0.2">
      <c r="A4934" s="8" t="str">
        <f>Table7[[#This Row],[Test No.]]&amp;Table7[[#This Row],[Section]]&amp;Table7[[#This Row],[Q. No.]]</f>
        <v>R18E58</v>
      </c>
      <c r="B4934" s="8"/>
      <c r="C4934" s="15" t="s">
        <v>93</v>
      </c>
      <c r="D4934" s="6">
        <v>58</v>
      </c>
      <c r="E4934" s="12" t="s">
        <v>31</v>
      </c>
      <c r="F4934" s="14">
        <v>2</v>
      </c>
      <c r="G4934" s="13" t="s">
        <v>57</v>
      </c>
      <c r="H4934" s="10">
        <v>6</v>
      </c>
      <c r="I4934" s="13" t="s">
        <v>42</v>
      </c>
      <c r="J4934" s="12" t="s">
        <v>521</v>
      </c>
      <c r="K4934" s="11" t="str">
        <f>VLOOKUP(Table7[[#This Row],[CID]],ALY,2,FALSE)</f>
        <v>Word Choice</v>
      </c>
    </row>
    <row r="4935" spans="1:11" x14ac:dyDescent="0.2">
      <c r="A4935" s="8" t="str">
        <f>Table7[[#This Row],[Test No.]]&amp;Table7[[#This Row],[Section]]&amp;Table7[[#This Row],[Q. No.]]</f>
        <v>R18E59</v>
      </c>
      <c r="B4935" s="8"/>
      <c r="C4935" s="15" t="s">
        <v>93</v>
      </c>
      <c r="D4935" s="6">
        <v>59</v>
      </c>
      <c r="E4935" s="12" t="s">
        <v>31</v>
      </c>
      <c r="F4935" s="14">
        <v>2</v>
      </c>
      <c r="G4935" s="13" t="s">
        <v>57</v>
      </c>
      <c r="H4935" s="10">
        <v>6</v>
      </c>
      <c r="I4935" s="13" t="s">
        <v>42</v>
      </c>
      <c r="J4935" s="12" t="s">
        <v>522</v>
      </c>
      <c r="K4935" s="11" t="str">
        <f>VLOOKUP(Table7[[#This Row],[CID]],ALY,2,FALSE)</f>
        <v>Effectiveness</v>
      </c>
    </row>
    <row r="4936" spans="1:11" x14ac:dyDescent="0.2">
      <c r="A4936" s="8" t="str">
        <f>Table7[[#This Row],[Test No.]]&amp;Table7[[#This Row],[Section]]&amp;Table7[[#This Row],[Q. No.]]</f>
        <v>R18E60</v>
      </c>
      <c r="B4936" s="8"/>
      <c r="C4936" s="15" t="s">
        <v>93</v>
      </c>
      <c r="D4936" s="6">
        <v>60</v>
      </c>
      <c r="E4936" s="12" t="s">
        <v>31</v>
      </c>
      <c r="F4936" s="14">
        <v>2</v>
      </c>
      <c r="G4936" s="13" t="s">
        <v>57</v>
      </c>
      <c r="H4936" s="10">
        <v>4</v>
      </c>
      <c r="I4936" s="13" t="s">
        <v>40</v>
      </c>
      <c r="J4936" s="12" t="s">
        <v>513</v>
      </c>
      <c r="K4936" s="11" t="str">
        <f>VLOOKUP(Table7[[#This Row],[CID]],ALY,2,FALSE)</f>
        <v>Writer's Goal</v>
      </c>
    </row>
    <row r="4937" spans="1:11" x14ac:dyDescent="0.2">
      <c r="A4937" s="8" t="str">
        <f>Table7[[#This Row],[Test No.]]&amp;Table7[[#This Row],[Section]]&amp;Table7[[#This Row],[Q. No.]]</f>
        <v>R18E61</v>
      </c>
      <c r="B4937" s="8"/>
      <c r="C4937" s="15" t="s">
        <v>93</v>
      </c>
      <c r="D4937" s="6">
        <v>61</v>
      </c>
      <c r="E4937" s="12" t="s">
        <v>31</v>
      </c>
      <c r="F4937" s="14">
        <v>2</v>
      </c>
      <c r="G4937" s="13" t="s">
        <v>57</v>
      </c>
      <c r="H4937" s="10">
        <v>5</v>
      </c>
      <c r="I4937" s="13" t="s">
        <v>41</v>
      </c>
      <c r="J4937" s="12" t="s">
        <v>518</v>
      </c>
      <c r="K4937" s="11" t="str">
        <f>VLOOKUP(Table7[[#This Row],[CID]],ALY,2,FALSE)</f>
        <v>Unity &amp; Coherence</v>
      </c>
    </row>
    <row r="4938" spans="1:11" x14ac:dyDescent="0.2">
      <c r="A4938" s="8" t="str">
        <f>Table7[[#This Row],[Test No.]]&amp;Table7[[#This Row],[Section]]&amp;Table7[[#This Row],[Q. No.]]</f>
        <v>R18E62</v>
      </c>
      <c r="B4938" s="8"/>
      <c r="C4938" s="15" t="s">
        <v>93</v>
      </c>
      <c r="D4938" s="6">
        <v>62</v>
      </c>
      <c r="E4938" s="12" t="s">
        <v>31</v>
      </c>
      <c r="F4938" s="14">
        <v>1</v>
      </c>
      <c r="G4938" s="14" t="s">
        <v>59</v>
      </c>
      <c r="H4938" s="10">
        <v>3</v>
      </c>
      <c r="I4938" s="13" t="s">
        <v>39</v>
      </c>
      <c r="J4938" s="12" t="s">
        <v>401</v>
      </c>
      <c r="K4938" s="11" t="str">
        <f>VLOOKUP(Table7[[#This Row],[CID]],ALY,2,FALSE)</f>
        <v>Parallel Construction</v>
      </c>
    </row>
    <row r="4939" spans="1:11" x14ac:dyDescent="0.2">
      <c r="A4939" s="8" t="str">
        <f>Table7[[#This Row],[Test No.]]&amp;Table7[[#This Row],[Section]]&amp;Table7[[#This Row],[Q. No.]]</f>
        <v>R18E63</v>
      </c>
      <c r="B4939" s="8"/>
      <c r="C4939" s="15" t="s">
        <v>93</v>
      </c>
      <c r="D4939" s="6">
        <v>63</v>
      </c>
      <c r="E4939" s="12" t="s">
        <v>31</v>
      </c>
      <c r="F4939" s="14">
        <v>2</v>
      </c>
      <c r="G4939" s="13" t="s">
        <v>57</v>
      </c>
      <c r="H4939" s="10">
        <v>4</v>
      </c>
      <c r="I4939" s="13" t="s">
        <v>40</v>
      </c>
      <c r="J4939" s="12" t="s">
        <v>514</v>
      </c>
      <c r="K4939" s="11" t="str">
        <f>VLOOKUP(Table7[[#This Row],[CID]],ALY,2,FALSE)</f>
        <v>Relation to Paragraph/Essay</v>
      </c>
    </row>
    <row r="4940" spans="1:11" x14ac:dyDescent="0.2">
      <c r="A4940" s="8" t="str">
        <f>Table7[[#This Row],[Test No.]]&amp;Table7[[#This Row],[Section]]&amp;Table7[[#This Row],[Q. No.]]</f>
        <v>R18E64</v>
      </c>
      <c r="B4940" s="8"/>
      <c r="C4940" s="15" t="s">
        <v>93</v>
      </c>
      <c r="D4940" s="6">
        <v>64</v>
      </c>
      <c r="E4940" s="12" t="s">
        <v>31</v>
      </c>
      <c r="F4940" s="14">
        <v>2</v>
      </c>
      <c r="G4940" s="13" t="s">
        <v>57</v>
      </c>
      <c r="H4940" s="10">
        <v>6</v>
      </c>
      <c r="I4940" s="13" t="s">
        <v>42</v>
      </c>
      <c r="J4940" s="12" t="s">
        <v>523</v>
      </c>
      <c r="K4940" s="11" t="str">
        <f>VLOOKUP(Table7[[#This Row],[CID]],ALY,2,FALSE)</f>
        <v>Avoiding Ambiguity &amp; Redundancy</v>
      </c>
    </row>
    <row r="4941" spans="1:11" x14ac:dyDescent="0.2">
      <c r="A4941" s="8" t="str">
        <f>Table7[[#This Row],[Test No.]]&amp;Table7[[#This Row],[Section]]&amp;Table7[[#This Row],[Q. No.]]</f>
        <v>R18E65</v>
      </c>
      <c r="B4941" s="8"/>
      <c r="C4941" s="15" t="s">
        <v>93</v>
      </c>
      <c r="D4941" s="6">
        <v>65</v>
      </c>
      <c r="E4941" s="12" t="s">
        <v>31</v>
      </c>
      <c r="F4941" s="14">
        <v>1</v>
      </c>
      <c r="G4941" s="14" t="s">
        <v>59</v>
      </c>
      <c r="H4941" s="10">
        <v>2</v>
      </c>
      <c r="I4941" s="13" t="s">
        <v>38</v>
      </c>
      <c r="J4941" s="12" t="s">
        <v>395</v>
      </c>
      <c r="K4941" s="11" t="str">
        <f>VLOOKUP(Table7[[#This Row],[CID]],ALY,2,FALSE)</f>
        <v>Verb Forms/Tense Agreement</v>
      </c>
    </row>
    <row r="4942" spans="1:11" x14ac:dyDescent="0.2">
      <c r="A4942" s="8" t="str">
        <f>Table7[[#This Row],[Test No.]]&amp;Table7[[#This Row],[Section]]&amp;Table7[[#This Row],[Q. No.]]</f>
        <v>R18E66</v>
      </c>
      <c r="B4942" s="8"/>
      <c r="C4942" s="15" t="s">
        <v>93</v>
      </c>
      <c r="D4942" s="6">
        <v>66</v>
      </c>
      <c r="E4942" s="12" t="s">
        <v>31</v>
      </c>
      <c r="F4942" s="14">
        <v>1</v>
      </c>
      <c r="G4942" s="14" t="s">
        <v>59</v>
      </c>
      <c r="H4942" s="10">
        <v>2</v>
      </c>
      <c r="I4942" s="13" t="s">
        <v>38</v>
      </c>
      <c r="J4942" s="12" t="s">
        <v>395</v>
      </c>
      <c r="K4942" s="11" t="str">
        <f>VLOOKUP(Table7[[#This Row],[CID]],ALY,2,FALSE)</f>
        <v>Verb Forms/Tense Agreement</v>
      </c>
    </row>
    <row r="4943" spans="1:11" x14ac:dyDescent="0.2">
      <c r="A4943" s="8" t="str">
        <f>Table7[[#This Row],[Test No.]]&amp;Table7[[#This Row],[Section]]&amp;Table7[[#This Row],[Q. No.]]</f>
        <v>R18E67</v>
      </c>
      <c r="B4943" s="8"/>
      <c r="C4943" s="15" t="s">
        <v>93</v>
      </c>
      <c r="D4943" s="6">
        <v>67</v>
      </c>
      <c r="E4943" s="12" t="s">
        <v>31</v>
      </c>
      <c r="F4943" s="14">
        <v>1</v>
      </c>
      <c r="G4943" s="14" t="s">
        <v>59</v>
      </c>
      <c r="H4943" s="10">
        <v>3</v>
      </c>
      <c r="I4943" s="13" t="s">
        <v>39</v>
      </c>
      <c r="J4943" s="12" t="s">
        <v>400</v>
      </c>
      <c r="K4943" s="11" t="str">
        <f>VLOOKUP(Table7[[#This Row],[CID]],ALY,2,FALSE)</f>
        <v>Run-On Sentence</v>
      </c>
    </row>
    <row r="4944" spans="1:11" x14ac:dyDescent="0.2">
      <c r="A4944" s="8" t="str">
        <f>Table7[[#This Row],[Test No.]]&amp;Table7[[#This Row],[Section]]&amp;Table7[[#This Row],[Q. No.]]</f>
        <v>R18E68</v>
      </c>
      <c r="B4944" s="8"/>
      <c r="C4944" s="15" t="s">
        <v>93</v>
      </c>
      <c r="D4944" s="6">
        <v>68</v>
      </c>
      <c r="E4944" s="12" t="s">
        <v>31</v>
      </c>
      <c r="F4944" s="14">
        <v>1</v>
      </c>
      <c r="G4944" s="14" t="s">
        <v>59</v>
      </c>
      <c r="H4944" s="14">
        <v>1</v>
      </c>
      <c r="I4944" s="14" t="s">
        <v>37</v>
      </c>
      <c r="J4944" s="12" t="s">
        <v>387</v>
      </c>
      <c r="K4944" s="11" t="str">
        <f>VLOOKUP(Table7[[#This Row],[CID]],ALY,2,FALSE)</f>
        <v>Commas</v>
      </c>
    </row>
    <row r="4945" spans="1:11" x14ac:dyDescent="0.2">
      <c r="A4945" s="8" t="str">
        <f>Table7[[#This Row],[Test No.]]&amp;Table7[[#This Row],[Section]]&amp;Table7[[#This Row],[Q. No.]]</f>
        <v>R18E69</v>
      </c>
      <c r="B4945" s="8"/>
      <c r="C4945" s="15" t="s">
        <v>93</v>
      </c>
      <c r="D4945" s="6">
        <v>69</v>
      </c>
      <c r="E4945" s="12" t="s">
        <v>31</v>
      </c>
      <c r="F4945" s="14">
        <v>2</v>
      </c>
      <c r="G4945" s="13" t="s">
        <v>57</v>
      </c>
      <c r="H4945" s="10">
        <v>6</v>
      </c>
      <c r="I4945" s="13" t="s">
        <v>42</v>
      </c>
      <c r="J4945" s="12" t="s">
        <v>522</v>
      </c>
      <c r="K4945" s="11" t="str">
        <f>VLOOKUP(Table7[[#This Row],[CID]],ALY,2,FALSE)</f>
        <v>Effectiveness</v>
      </c>
    </row>
    <row r="4946" spans="1:11" x14ac:dyDescent="0.2">
      <c r="A4946" s="8" t="str">
        <f>Table7[[#This Row],[Test No.]]&amp;Table7[[#This Row],[Section]]&amp;Table7[[#This Row],[Q. No.]]</f>
        <v>R18E70</v>
      </c>
      <c r="B4946" s="8"/>
      <c r="C4946" s="15" t="s">
        <v>93</v>
      </c>
      <c r="D4946" s="6">
        <v>70</v>
      </c>
      <c r="E4946" s="12" t="s">
        <v>31</v>
      </c>
      <c r="F4946" s="14">
        <v>2</v>
      </c>
      <c r="G4946" s="13" t="s">
        <v>57</v>
      </c>
      <c r="H4946" s="10">
        <v>6</v>
      </c>
      <c r="I4946" s="13" t="s">
        <v>42</v>
      </c>
      <c r="J4946" s="12" t="s">
        <v>521</v>
      </c>
      <c r="K4946" s="11" t="str">
        <f>VLOOKUP(Table7[[#This Row],[CID]],ALY,2,FALSE)</f>
        <v>Word Choice</v>
      </c>
    </row>
    <row r="4947" spans="1:11" x14ac:dyDescent="0.2">
      <c r="A4947" s="8" t="str">
        <f>Table7[[#This Row],[Test No.]]&amp;Table7[[#This Row],[Section]]&amp;Table7[[#This Row],[Q. No.]]</f>
        <v>R18E71</v>
      </c>
      <c r="B4947" s="8"/>
      <c r="C4947" s="15" t="s">
        <v>93</v>
      </c>
      <c r="D4947" s="6">
        <v>71</v>
      </c>
      <c r="E4947" s="12" t="s">
        <v>31</v>
      </c>
      <c r="F4947" s="14">
        <v>2</v>
      </c>
      <c r="G4947" s="13" t="s">
        <v>57</v>
      </c>
      <c r="H4947" s="10">
        <v>4</v>
      </c>
      <c r="I4947" s="13" t="s">
        <v>40</v>
      </c>
      <c r="J4947" s="12" t="s">
        <v>516</v>
      </c>
      <c r="K4947" s="11" t="str">
        <f>VLOOKUP(Table7[[#This Row],[CID]],ALY,2,FALSE)</f>
        <v>Transitions &amp; Topic Sentences</v>
      </c>
    </row>
    <row r="4948" spans="1:11" x14ac:dyDescent="0.2">
      <c r="A4948" s="8" t="str">
        <f>Table7[[#This Row],[Test No.]]&amp;Table7[[#This Row],[Section]]&amp;Table7[[#This Row],[Q. No.]]</f>
        <v>R18E72</v>
      </c>
      <c r="B4948" s="8"/>
      <c r="C4948" s="15" t="s">
        <v>93</v>
      </c>
      <c r="D4948" s="6">
        <v>72</v>
      </c>
      <c r="E4948" s="12" t="s">
        <v>31</v>
      </c>
      <c r="F4948" s="14">
        <v>2</v>
      </c>
      <c r="G4948" s="13" t="s">
        <v>57</v>
      </c>
      <c r="H4948" s="10">
        <v>5</v>
      </c>
      <c r="I4948" s="13" t="s">
        <v>41</v>
      </c>
      <c r="J4948" s="12" t="s">
        <v>518</v>
      </c>
      <c r="K4948" s="11" t="str">
        <f>VLOOKUP(Table7[[#This Row],[CID]],ALY,2,FALSE)</f>
        <v>Unity &amp; Coherence</v>
      </c>
    </row>
    <row r="4949" spans="1:11" x14ac:dyDescent="0.2">
      <c r="A4949" s="8" t="str">
        <f>Table7[[#This Row],[Test No.]]&amp;Table7[[#This Row],[Section]]&amp;Table7[[#This Row],[Q. No.]]</f>
        <v>R18E73</v>
      </c>
      <c r="B4949" s="8"/>
      <c r="C4949" s="15" t="s">
        <v>93</v>
      </c>
      <c r="D4949" s="6">
        <v>73</v>
      </c>
      <c r="E4949" s="12" t="s">
        <v>31</v>
      </c>
      <c r="F4949" s="14">
        <v>1</v>
      </c>
      <c r="G4949" s="14" t="s">
        <v>59</v>
      </c>
      <c r="H4949" s="10">
        <v>3</v>
      </c>
      <c r="I4949" s="13" t="s">
        <v>39</v>
      </c>
      <c r="J4949" s="12" t="s">
        <v>402</v>
      </c>
      <c r="K4949" s="11" t="str">
        <f>VLOOKUP(Table7[[#This Row],[CID]],ALY,2,FALSE)</f>
        <v>Faulty Modifier</v>
      </c>
    </row>
    <row r="4950" spans="1:11" x14ac:dyDescent="0.2">
      <c r="A4950" s="8" t="str">
        <f>Table7[[#This Row],[Test No.]]&amp;Table7[[#This Row],[Section]]&amp;Table7[[#This Row],[Q. No.]]</f>
        <v>R18E74</v>
      </c>
      <c r="B4950" s="8"/>
      <c r="C4950" s="15" t="s">
        <v>93</v>
      </c>
      <c r="D4950" s="6">
        <v>74</v>
      </c>
      <c r="E4950" s="12" t="s">
        <v>31</v>
      </c>
      <c r="F4950" s="14">
        <v>2</v>
      </c>
      <c r="G4950" s="13" t="s">
        <v>57</v>
      </c>
      <c r="H4950" s="10">
        <v>4</v>
      </c>
      <c r="I4950" s="13" t="s">
        <v>40</v>
      </c>
      <c r="J4950" s="12" t="s">
        <v>512</v>
      </c>
      <c r="K4950" s="11" t="str">
        <f>VLOOKUP(Table7[[#This Row],[CID]],ALY,2,FALSE)</f>
        <v>Additional Detail &amp; Evidence</v>
      </c>
    </row>
    <row r="4951" spans="1:11" x14ac:dyDescent="0.2">
      <c r="A4951" s="8" t="str">
        <f>Table7[[#This Row],[Test No.]]&amp;Table7[[#This Row],[Section]]&amp;Table7[[#This Row],[Q. No.]]</f>
        <v>R18E75</v>
      </c>
      <c r="B4951" s="8"/>
      <c r="C4951" s="15" t="s">
        <v>93</v>
      </c>
      <c r="D4951" s="6">
        <v>75</v>
      </c>
      <c r="E4951" s="12" t="s">
        <v>31</v>
      </c>
      <c r="F4951" s="14">
        <v>2</v>
      </c>
      <c r="G4951" s="13" t="s">
        <v>57</v>
      </c>
      <c r="H4951" s="10">
        <v>4</v>
      </c>
      <c r="I4951" s="13" t="s">
        <v>40</v>
      </c>
      <c r="J4951" s="12" t="s">
        <v>513</v>
      </c>
      <c r="K4951" s="11" t="str">
        <f>VLOOKUP(Table7[[#This Row],[CID]],ALY,2,FALSE)</f>
        <v>Writer's Goal</v>
      </c>
    </row>
    <row r="4952" spans="1:11" x14ac:dyDescent="0.2">
      <c r="A4952" s="8" t="str">
        <f>Table7[[#This Row],[Test No.]]&amp;Table7[[#This Row],[Section]]&amp;Table7[[#This Row],[Q. No.]]</f>
        <v>R19E1</v>
      </c>
      <c r="B4952" s="8"/>
      <c r="C4952" s="15" t="s">
        <v>92</v>
      </c>
      <c r="D4952" s="6">
        <v>1</v>
      </c>
      <c r="E4952" s="12" t="s">
        <v>31</v>
      </c>
      <c r="F4952" s="14">
        <v>1</v>
      </c>
      <c r="G4952" s="14" t="s">
        <v>59</v>
      </c>
      <c r="H4952" s="10">
        <v>2</v>
      </c>
      <c r="I4952" s="13" t="s">
        <v>38</v>
      </c>
      <c r="J4952" s="12" t="s">
        <v>396</v>
      </c>
      <c r="K4952" s="11" t="str">
        <f>VLOOKUP(Table7[[#This Row],[CID]],ALY,2,FALSE)</f>
        <v>Comparisons</v>
      </c>
    </row>
    <row r="4953" spans="1:11" x14ac:dyDescent="0.2">
      <c r="A4953" s="8" t="str">
        <f>Table7[[#This Row],[Test No.]]&amp;Table7[[#This Row],[Section]]&amp;Table7[[#This Row],[Q. No.]]</f>
        <v>R19E2</v>
      </c>
      <c r="B4953" s="8"/>
      <c r="C4953" s="15" t="s">
        <v>92</v>
      </c>
      <c r="D4953" s="6">
        <v>2</v>
      </c>
      <c r="E4953" s="12" t="s">
        <v>31</v>
      </c>
      <c r="F4953" s="14">
        <v>2</v>
      </c>
      <c r="G4953" s="13" t="s">
        <v>57</v>
      </c>
      <c r="H4953" s="10">
        <v>4</v>
      </c>
      <c r="I4953" s="13" t="s">
        <v>40</v>
      </c>
      <c r="J4953" s="12" t="s">
        <v>513</v>
      </c>
      <c r="K4953" s="11" t="str">
        <f>VLOOKUP(Table7[[#This Row],[CID]],ALY,2,FALSE)</f>
        <v>Writer's Goal</v>
      </c>
    </row>
    <row r="4954" spans="1:11" x14ac:dyDescent="0.2">
      <c r="A4954" s="8" t="str">
        <f>Table7[[#This Row],[Test No.]]&amp;Table7[[#This Row],[Section]]&amp;Table7[[#This Row],[Q. No.]]</f>
        <v>R19E3</v>
      </c>
      <c r="B4954" s="8"/>
      <c r="C4954" s="15" t="s">
        <v>92</v>
      </c>
      <c r="D4954" s="6">
        <v>3</v>
      </c>
      <c r="E4954" s="12" t="s">
        <v>31</v>
      </c>
      <c r="F4954" s="14">
        <v>1</v>
      </c>
      <c r="G4954" s="14" t="s">
        <v>59</v>
      </c>
      <c r="H4954" s="10">
        <v>2</v>
      </c>
      <c r="I4954" s="13" t="s">
        <v>38</v>
      </c>
      <c r="J4954" s="12" t="s">
        <v>393</v>
      </c>
      <c r="K4954" s="11" t="str">
        <f>VLOOKUP(Table7[[#This Row],[CID]],ALY,2,FALSE)</f>
        <v>SVA</v>
      </c>
    </row>
    <row r="4955" spans="1:11" x14ac:dyDescent="0.2">
      <c r="A4955" s="8" t="str">
        <f>Table7[[#This Row],[Test No.]]&amp;Table7[[#This Row],[Section]]&amp;Table7[[#This Row],[Q. No.]]</f>
        <v>R19E4</v>
      </c>
      <c r="B4955" s="8"/>
      <c r="C4955" s="15" t="s">
        <v>92</v>
      </c>
      <c r="D4955" s="6">
        <v>4</v>
      </c>
      <c r="E4955" s="12" t="s">
        <v>31</v>
      </c>
      <c r="F4955" s="14">
        <v>1</v>
      </c>
      <c r="G4955" s="14" t="s">
        <v>59</v>
      </c>
      <c r="H4955" s="10">
        <v>2</v>
      </c>
      <c r="I4955" s="13" t="s">
        <v>38</v>
      </c>
      <c r="J4955" s="12" t="s">
        <v>398</v>
      </c>
      <c r="K4955" s="11" t="str">
        <f>VLOOKUP(Table7[[#This Row],[CID]],ALY,2,FALSE)</f>
        <v>Idioms</v>
      </c>
    </row>
    <row r="4956" spans="1:11" x14ac:dyDescent="0.2">
      <c r="A4956" s="8" t="str">
        <f>Table7[[#This Row],[Test No.]]&amp;Table7[[#This Row],[Section]]&amp;Table7[[#This Row],[Q. No.]]</f>
        <v>R19E5</v>
      </c>
      <c r="B4956" s="8"/>
      <c r="C4956" s="15" t="s">
        <v>92</v>
      </c>
      <c r="D4956" s="6">
        <v>5</v>
      </c>
      <c r="E4956" s="12" t="s">
        <v>31</v>
      </c>
      <c r="F4956" s="14">
        <v>2</v>
      </c>
      <c r="G4956" s="13" t="s">
        <v>57</v>
      </c>
      <c r="H4956" s="10">
        <v>6</v>
      </c>
      <c r="I4956" s="13" t="s">
        <v>42</v>
      </c>
      <c r="J4956" s="12" t="s">
        <v>523</v>
      </c>
      <c r="K4956" s="11" t="str">
        <f>VLOOKUP(Table7[[#This Row],[CID]],ALY,2,FALSE)</f>
        <v>Avoiding Ambiguity &amp; Redundancy</v>
      </c>
    </row>
    <row r="4957" spans="1:11" x14ac:dyDescent="0.2">
      <c r="A4957" s="8" t="str">
        <f>Table7[[#This Row],[Test No.]]&amp;Table7[[#This Row],[Section]]&amp;Table7[[#This Row],[Q. No.]]</f>
        <v>R19E6</v>
      </c>
      <c r="B4957" s="8"/>
      <c r="C4957" s="15" t="s">
        <v>92</v>
      </c>
      <c r="D4957" s="6">
        <v>6</v>
      </c>
      <c r="E4957" s="12" t="s">
        <v>31</v>
      </c>
      <c r="F4957" s="14">
        <v>1</v>
      </c>
      <c r="G4957" s="14" t="s">
        <v>59</v>
      </c>
      <c r="H4957" s="10">
        <v>3</v>
      </c>
      <c r="I4957" s="13" t="s">
        <v>39</v>
      </c>
      <c r="J4957" s="12" t="s">
        <v>402</v>
      </c>
      <c r="K4957" s="11" t="str">
        <f>VLOOKUP(Table7[[#This Row],[CID]],ALY,2,FALSE)</f>
        <v>Faulty Modifier</v>
      </c>
    </row>
    <row r="4958" spans="1:11" x14ac:dyDescent="0.2">
      <c r="A4958" s="8" t="str">
        <f>Table7[[#This Row],[Test No.]]&amp;Table7[[#This Row],[Section]]&amp;Table7[[#This Row],[Q. No.]]</f>
        <v>R19E7</v>
      </c>
      <c r="B4958" s="8"/>
      <c r="C4958" s="15" t="s">
        <v>92</v>
      </c>
      <c r="D4958" s="6">
        <v>7</v>
      </c>
      <c r="E4958" s="12" t="s">
        <v>31</v>
      </c>
      <c r="F4958" s="14">
        <v>2</v>
      </c>
      <c r="G4958" s="13" t="s">
        <v>57</v>
      </c>
      <c r="H4958" s="10">
        <v>6</v>
      </c>
      <c r="I4958" s="13" t="s">
        <v>42</v>
      </c>
      <c r="J4958" s="12" t="s">
        <v>522</v>
      </c>
      <c r="K4958" s="11" t="str">
        <f>VLOOKUP(Table7[[#This Row],[CID]],ALY,2,FALSE)</f>
        <v>Effectiveness</v>
      </c>
    </row>
    <row r="4959" spans="1:11" x14ac:dyDescent="0.2">
      <c r="A4959" s="8" t="str">
        <f>Table7[[#This Row],[Test No.]]&amp;Table7[[#This Row],[Section]]&amp;Table7[[#This Row],[Q. No.]]</f>
        <v>R19E8</v>
      </c>
      <c r="B4959" s="8"/>
      <c r="C4959" s="15" t="s">
        <v>92</v>
      </c>
      <c r="D4959" s="6">
        <v>8</v>
      </c>
      <c r="E4959" s="12" t="s">
        <v>31</v>
      </c>
      <c r="F4959" s="14">
        <v>2</v>
      </c>
      <c r="G4959" s="13" t="s">
        <v>57</v>
      </c>
      <c r="H4959" s="10">
        <v>6</v>
      </c>
      <c r="I4959" s="13" t="s">
        <v>42</v>
      </c>
      <c r="J4959" s="12" t="s">
        <v>523</v>
      </c>
      <c r="K4959" s="11" t="str">
        <f>VLOOKUP(Table7[[#This Row],[CID]],ALY,2,FALSE)</f>
        <v>Avoiding Ambiguity &amp; Redundancy</v>
      </c>
    </row>
    <row r="4960" spans="1:11" x14ac:dyDescent="0.2">
      <c r="A4960" s="8" t="str">
        <f>Table7[[#This Row],[Test No.]]&amp;Table7[[#This Row],[Section]]&amp;Table7[[#This Row],[Q. No.]]</f>
        <v>R19E9</v>
      </c>
      <c r="B4960" s="8"/>
      <c r="C4960" s="15" t="s">
        <v>92</v>
      </c>
      <c r="D4960" s="6">
        <v>9</v>
      </c>
      <c r="E4960" s="12" t="s">
        <v>31</v>
      </c>
      <c r="F4960" s="14">
        <v>1</v>
      </c>
      <c r="G4960" s="14" t="s">
        <v>59</v>
      </c>
      <c r="H4960" s="14">
        <v>1</v>
      </c>
      <c r="I4960" s="14" t="s">
        <v>37</v>
      </c>
      <c r="J4960" s="12" t="s">
        <v>387</v>
      </c>
      <c r="K4960" s="11" t="str">
        <f>VLOOKUP(Table7[[#This Row],[CID]],ALY,2,FALSE)</f>
        <v>Commas</v>
      </c>
    </row>
    <row r="4961" spans="1:11" x14ac:dyDescent="0.2">
      <c r="A4961" s="8" t="str">
        <f>Table7[[#This Row],[Test No.]]&amp;Table7[[#This Row],[Section]]&amp;Table7[[#This Row],[Q. No.]]</f>
        <v>R19E10</v>
      </c>
      <c r="B4961" s="8"/>
      <c r="C4961" s="15" t="s">
        <v>92</v>
      </c>
      <c r="D4961" s="6">
        <v>10</v>
      </c>
      <c r="E4961" s="12" t="s">
        <v>31</v>
      </c>
      <c r="F4961" s="14">
        <v>2</v>
      </c>
      <c r="G4961" s="13" t="s">
        <v>57</v>
      </c>
      <c r="H4961" s="10">
        <v>4</v>
      </c>
      <c r="I4961" s="13" t="s">
        <v>40</v>
      </c>
      <c r="J4961" s="12" t="s">
        <v>513</v>
      </c>
      <c r="K4961" s="11" t="str">
        <f>VLOOKUP(Table7[[#This Row],[CID]],ALY,2,FALSE)</f>
        <v>Writer's Goal</v>
      </c>
    </row>
    <row r="4962" spans="1:11" x14ac:dyDescent="0.2">
      <c r="A4962" s="8" t="str">
        <f>Table7[[#This Row],[Test No.]]&amp;Table7[[#This Row],[Section]]&amp;Table7[[#This Row],[Q. No.]]</f>
        <v>R19E11</v>
      </c>
      <c r="B4962" s="8"/>
      <c r="C4962" s="15" t="s">
        <v>92</v>
      </c>
      <c r="D4962" s="6">
        <v>11</v>
      </c>
      <c r="E4962" s="12" t="s">
        <v>31</v>
      </c>
      <c r="F4962" s="14">
        <v>2</v>
      </c>
      <c r="G4962" s="13" t="s">
        <v>57</v>
      </c>
      <c r="H4962" s="10">
        <v>4</v>
      </c>
      <c r="I4962" s="13" t="s">
        <v>40</v>
      </c>
      <c r="J4962" s="12" t="s">
        <v>516</v>
      </c>
      <c r="K4962" s="11" t="str">
        <f>VLOOKUP(Table7[[#This Row],[CID]],ALY,2,FALSE)</f>
        <v>Transitions &amp; Topic Sentences</v>
      </c>
    </row>
    <row r="4963" spans="1:11" x14ac:dyDescent="0.2">
      <c r="A4963" s="8" t="str">
        <f>Table7[[#This Row],[Test No.]]&amp;Table7[[#This Row],[Section]]&amp;Table7[[#This Row],[Q. No.]]</f>
        <v>R19E12</v>
      </c>
      <c r="B4963" s="8"/>
      <c r="C4963" s="15" t="s">
        <v>92</v>
      </c>
      <c r="D4963" s="6">
        <v>12</v>
      </c>
      <c r="E4963" s="12" t="s">
        <v>31</v>
      </c>
      <c r="F4963" s="14">
        <v>1</v>
      </c>
      <c r="G4963" s="14" t="s">
        <v>59</v>
      </c>
      <c r="H4963" s="10">
        <v>2</v>
      </c>
      <c r="I4963" s="13" t="s">
        <v>38</v>
      </c>
      <c r="J4963" s="12" t="s">
        <v>397</v>
      </c>
      <c r="K4963" s="11" t="str">
        <f>VLOOKUP(Table7[[#This Row],[CID]],ALY,2,FALSE)</f>
        <v>Word Choice</v>
      </c>
    </row>
    <row r="4964" spans="1:11" x14ac:dyDescent="0.2">
      <c r="A4964" s="8" t="str">
        <f>Table7[[#This Row],[Test No.]]&amp;Table7[[#This Row],[Section]]&amp;Table7[[#This Row],[Q. No.]]</f>
        <v>R19E13</v>
      </c>
      <c r="B4964" s="8"/>
      <c r="C4964" s="15" t="s">
        <v>92</v>
      </c>
      <c r="D4964" s="6">
        <v>13</v>
      </c>
      <c r="E4964" s="12" t="s">
        <v>31</v>
      </c>
      <c r="F4964" s="14">
        <v>2</v>
      </c>
      <c r="G4964" s="13" t="s">
        <v>57</v>
      </c>
      <c r="H4964" s="10">
        <v>6</v>
      </c>
      <c r="I4964" s="13" t="s">
        <v>42</v>
      </c>
      <c r="J4964" s="12" t="s">
        <v>521</v>
      </c>
      <c r="K4964" s="11" t="str">
        <f>VLOOKUP(Table7[[#This Row],[CID]],ALY,2,FALSE)</f>
        <v>Word Choice</v>
      </c>
    </row>
    <row r="4965" spans="1:11" x14ac:dyDescent="0.2">
      <c r="A4965" s="8" t="str">
        <f>Table7[[#This Row],[Test No.]]&amp;Table7[[#This Row],[Section]]&amp;Table7[[#This Row],[Q. No.]]</f>
        <v>R19E14</v>
      </c>
      <c r="B4965" s="8"/>
      <c r="C4965" s="15" t="s">
        <v>92</v>
      </c>
      <c r="D4965" s="6">
        <v>14</v>
      </c>
      <c r="E4965" s="12" t="s">
        <v>31</v>
      </c>
      <c r="F4965" s="14">
        <v>1</v>
      </c>
      <c r="G4965" s="14" t="s">
        <v>59</v>
      </c>
      <c r="H4965" s="10">
        <v>3</v>
      </c>
      <c r="I4965" s="13" t="s">
        <v>39</v>
      </c>
      <c r="J4965" s="12" t="s">
        <v>402</v>
      </c>
      <c r="K4965" s="11" t="str">
        <f>VLOOKUP(Table7[[#This Row],[CID]],ALY,2,FALSE)</f>
        <v>Faulty Modifier</v>
      </c>
    </row>
    <row r="4966" spans="1:11" x14ac:dyDescent="0.2">
      <c r="A4966" s="8" t="str">
        <f>Table7[[#This Row],[Test No.]]&amp;Table7[[#This Row],[Section]]&amp;Table7[[#This Row],[Q. No.]]</f>
        <v>R19E15</v>
      </c>
      <c r="B4966" s="8"/>
      <c r="C4966" s="15" t="s">
        <v>92</v>
      </c>
      <c r="D4966" s="6">
        <v>15</v>
      </c>
      <c r="E4966" s="12" t="s">
        <v>31</v>
      </c>
      <c r="F4966" s="14">
        <v>1</v>
      </c>
      <c r="G4966" s="14" t="s">
        <v>59</v>
      </c>
      <c r="H4966" s="14">
        <v>1</v>
      </c>
      <c r="I4966" s="14" t="s">
        <v>37</v>
      </c>
      <c r="J4966" s="12" t="s">
        <v>387</v>
      </c>
      <c r="K4966" s="11" t="str">
        <f>VLOOKUP(Table7[[#This Row],[CID]],ALY,2,FALSE)</f>
        <v>Commas</v>
      </c>
    </row>
    <row r="4967" spans="1:11" x14ac:dyDescent="0.2">
      <c r="A4967" s="8" t="str">
        <f>Table7[[#This Row],[Test No.]]&amp;Table7[[#This Row],[Section]]&amp;Table7[[#This Row],[Q. No.]]</f>
        <v>R19E16</v>
      </c>
      <c r="B4967" s="8"/>
      <c r="C4967" s="15" t="s">
        <v>92</v>
      </c>
      <c r="D4967" s="6">
        <v>16</v>
      </c>
      <c r="E4967" s="12" t="s">
        <v>31</v>
      </c>
      <c r="F4967" s="14">
        <v>2</v>
      </c>
      <c r="G4967" s="13" t="s">
        <v>57</v>
      </c>
      <c r="H4967" s="10">
        <v>6</v>
      </c>
      <c r="I4967" s="13" t="s">
        <v>42</v>
      </c>
      <c r="J4967" s="12" t="s">
        <v>523</v>
      </c>
      <c r="K4967" s="11" t="str">
        <f>VLOOKUP(Table7[[#This Row],[CID]],ALY,2,FALSE)</f>
        <v>Avoiding Ambiguity &amp; Redundancy</v>
      </c>
    </row>
    <row r="4968" spans="1:11" x14ac:dyDescent="0.2">
      <c r="A4968" s="8" t="str">
        <f>Table7[[#This Row],[Test No.]]&amp;Table7[[#This Row],[Section]]&amp;Table7[[#This Row],[Q. No.]]</f>
        <v>R19E17</v>
      </c>
      <c r="B4968" s="8"/>
      <c r="C4968" s="15" t="s">
        <v>92</v>
      </c>
      <c r="D4968" s="6">
        <v>17</v>
      </c>
      <c r="E4968" s="12" t="s">
        <v>31</v>
      </c>
      <c r="F4968" s="14">
        <v>2</v>
      </c>
      <c r="G4968" s="13" t="s">
        <v>57</v>
      </c>
      <c r="H4968" s="10">
        <v>4</v>
      </c>
      <c r="I4968" s="13" t="s">
        <v>40</v>
      </c>
      <c r="J4968" s="12" t="s">
        <v>516</v>
      </c>
      <c r="K4968" s="11" t="str">
        <f>VLOOKUP(Table7[[#This Row],[CID]],ALY,2,FALSE)</f>
        <v>Transitions &amp; Topic Sentences</v>
      </c>
    </row>
    <row r="4969" spans="1:11" x14ac:dyDescent="0.2">
      <c r="A4969" s="8" t="str">
        <f>Table7[[#This Row],[Test No.]]&amp;Table7[[#This Row],[Section]]&amp;Table7[[#This Row],[Q. No.]]</f>
        <v>R19E18</v>
      </c>
      <c r="B4969" s="8"/>
      <c r="C4969" s="15" t="s">
        <v>92</v>
      </c>
      <c r="D4969" s="6">
        <v>18</v>
      </c>
      <c r="E4969" s="12" t="s">
        <v>31</v>
      </c>
      <c r="F4969" s="14">
        <v>1</v>
      </c>
      <c r="G4969" s="14" t="s">
        <v>59</v>
      </c>
      <c r="H4969" s="14">
        <v>1</v>
      </c>
      <c r="I4969" s="14" t="s">
        <v>37</v>
      </c>
      <c r="J4969" s="12" t="s">
        <v>387</v>
      </c>
      <c r="K4969" s="11" t="str">
        <f>VLOOKUP(Table7[[#This Row],[CID]],ALY,2,FALSE)</f>
        <v>Commas</v>
      </c>
    </row>
    <row r="4970" spans="1:11" x14ac:dyDescent="0.2">
      <c r="A4970" s="8" t="str">
        <f>Table7[[#This Row],[Test No.]]&amp;Table7[[#This Row],[Section]]&amp;Table7[[#This Row],[Q. No.]]</f>
        <v>R19E19</v>
      </c>
      <c r="B4970" s="8"/>
      <c r="C4970" s="15" t="s">
        <v>92</v>
      </c>
      <c r="D4970" s="6">
        <v>19</v>
      </c>
      <c r="E4970" s="12" t="s">
        <v>31</v>
      </c>
      <c r="F4970" s="14">
        <v>2</v>
      </c>
      <c r="G4970" s="13" t="s">
        <v>57</v>
      </c>
      <c r="H4970" s="10">
        <v>6</v>
      </c>
      <c r="I4970" s="13" t="s">
        <v>42</v>
      </c>
      <c r="J4970" s="12" t="s">
        <v>522</v>
      </c>
      <c r="K4970" s="11" t="str">
        <f>VLOOKUP(Table7[[#This Row],[CID]],ALY,2,FALSE)</f>
        <v>Effectiveness</v>
      </c>
    </row>
    <row r="4971" spans="1:11" x14ac:dyDescent="0.2">
      <c r="A4971" s="8" t="str">
        <f>Table7[[#This Row],[Test No.]]&amp;Table7[[#This Row],[Section]]&amp;Table7[[#This Row],[Q. No.]]</f>
        <v>R19E20</v>
      </c>
      <c r="B4971" s="8"/>
      <c r="C4971" s="15" t="s">
        <v>92</v>
      </c>
      <c r="D4971" s="6">
        <v>20</v>
      </c>
      <c r="E4971" s="12" t="s">
        <v>31</v>
      </c>
      <c r="F4971" s="14">
        <v>1</v>
      </c>
      <c r="G4971" s="14" t="s">
        <v>59</v>
      </c>
      <c r="H4971" s="10">
        <v>2</v>
      </c>
      <c r="I4971" s="13" t="s">
        <v>38</v>
      </c>
      <c r="J4971" s="12" t="s">
        <v>395</v>
      </c>
      <c r="K4971" s="11" t="str">
        <f>VLOOKUP(Table7[[#This Row],[CID]],ALY,2,FALSE)</f>
        <v>Verb Forms/Tense Agreement</v>
      </c>
    </row>
    <row r="4972" spans="1:11" x14ac:dyDescent="0.2">
      <c r="A4972" s="8" t="str">
        <f>Table7[[#This Row],[Test No.]]&amp;Table7[[#This Row],[Section]]&amp;Table7[[#This Row],[Q. No.]]</f>
        <v>R19E21</v>
      </c>
      <c r="B4972" s="8"/>
      <c r="C4972" s="15" t="s">
        <v>92</v>
      </c>
      <c r="D4972" s="6">
        <v>21</v>
      </c>
      <c r="E4972" s="12" t="s">
        <v>31</v>
      </c>
      <c r="F4972" s="14">
        <v>2</v>
      </c>
      <c r="G4972" s="13" t="s">
        <v>57</v>
      </c>
      <c r="H4972" s="10">
        <v>4</v>
      </c>
      <c r="I4972" s="13" t="s">
        <v>40</v>
      </c>
      <c r="J4972" s="12" t="s">
        <v>516</v>
      </c>
      <c r="K4972" s="11" t="str">
        <f>VLOOKUP(Table7[[#This Row],[CID]],ALY,2,FALSE)</f>
        <v>Transitions &amp; Topic Sentences</v>
      </c>
    </row>
    <row r="4973" spans="1:11" x14ac:dyDescent="0.2">
      <c r="A4973" s="8" t="str">
        <f>Table7[[#This Row],[Test No.]]&amp;Table7[[#This Row],[Section]]&amp;Table7[[#This Row],[Q. No.]]</f>
        <v>R19E22</v>
      </c>
      <c r="B4973" s="8"/>
      <c r="C4973" s="15" t="s">
        <v>92</v>
      </c>
      <c r="D4973" s="6">
        <v>22</v>
      </c>
      <c r="E4973" s="12" t="s">
        <v>31</v>
      </c>
      <c r="F4973" s="14">
        <v>2</v>
      </c>
      <c r="G4973" s="13" t="s">
        <v>57</v>
      </c>
      <c r="H4973" s="10">
        <v>5</v>
      </c>
      <c r="I4973" s="13" t="s">
        <v>41</v>
      </c>
      <c r="J4973" s="12" t="s">
        <v>520</v>
      </c>
      <c r="K4973" s="11" t="str">
        <f>VLOOKUP(Table7[[#This Row],[CID]],ALY,2,FALSE)</f>
        <v>Reorganization</v>
      </c>
    </row>
    <row r="4974" spans="1:11" x14ac:dyDescent="0.2">
      <c r="A4974" s="8" t="str">
        <f>Table7[[#This Row],[Test No.]]&amp;Table7[[#This Row],[Section]]&amp;Table7[[#This Row],[Q. No.]]</f>
        <v>R19E23</v>
      </c>
      <c r="B4974" s="8"/>
      <c r="C4974" s="15" t="s">
        <v>92</v>
      </c>
      <c r="D4974" s="6">
        <v>23</v>
      </c>
      <c r="E4974" s="12" t="s">
        <v>31</v>
      </c>
      <c r="F4974" s="14">
        <v>1</v>
      </c>
      <c r="G4974" s="14" t="s">
        <v>59</v>
      </c>
      <c r="H4974" s="14">
        <v>1</v>
      </c>
      <c r="I4974" s="14" t="s">
        <v>37</v>
      </c>
      <c r="J4974" s="12" t="s">
        <v>389</v>
      </c>
      <c r="K4974" s="11" t="str">
        <f>VLOOKUP(Table7[[#This Row],[CID]],ALY,2,FALSE)</f>
        <v>Colons</v>
      </c>
    </row>
    <row r="4975" spans="1:11" x14ac:dyDescent="0.2">
      <c r="A4975" s="8" t="str">
        <f>Table7[[#This Row],[Test No.]]&amp;Table7[[#This Row],[Section]]&amp;Table7[[#This Row],[Q. No.]]</f>
        <v>R19E24</v>
      </c>
      <c r="B4975" s="8"/>
      <c r="C4975" s="15" t="s">
        <v>92</v>
      </c>
      <c r="D4975" s="6">
        <v>24</v>
      </c>
      <c r="E4975" s="12" t="s">
        <v>31</v>
      </c>
      <c r="F4975" s="14">
        <v>2</v>
      </c>
      <c r="G4975" s="13" t="s">
        <v>57</v>
      </c>
      <c r="H4975" s="10">
        <v>6</v>
      </c>
      <c r="I4975" s="13" t="s">
        <v>42</v>
      </c>
      <c r="J4975" s="12" t="s">
        <v>521</v>
      </c>
      <c r="K4975" s="11" t="str">
        <f>VLOOKUP(Table7[[#This Row],[CID]],ALY,2,FALSE)</f>
        <v>Word Choice</v>
      </c>
    </row>
    <row r="4976" spans="1:11" x14ac:dyDescent="0.2">
      <c r="A4976" s="8" t="str">
        <f>Table7[[#This Row],[Test No.]]&amp;Table7[[#This Row],[Section]]&amp;Table7[[#This Row],[Q. No.]]</f>
        <v>R19E25</v>
      </c>
      <c r="B4976" s="8"/>
      <c r="C4976" s="15" t="s">
        <v>92</v>
      </c>
      <c r="D4976" s="6">
        <v>25</v>
      </c>
      <c r="E4976" s="12" t="s">
        <v>31</v>
      </c>
      <c r="F4976" s="14">
        <v>1</v>
      </c>
      <c r="G4976" s="14" t="s">
        <v>59</v>
      </c>
      <c r="H4976" s="10">
        <v>2</v>
      </c>
      <c r="I4976" s="13" t="s">
        <v>38</v>
      </c>
      <c r="J4976" s="12" t="s">
        <v>395</v>
      </c>
      <c r="K4976" s="11" t="str">
        <f>VLOOKUP(Table7[[#This Row],[CID]],ALY,2,FALSE)</f>
        <v>Verb Forms/Tense Agreement</v>
      </c>
    </row>
    <row r="4977" spans="1:11" x14ac:dyDescent="0.2">
      <c r="A4977" s="8" t="str">
        <f>Table7[[#This Row],[Test No.]]&amp;Table7[[#This Row],[Section]]&amp;Table7[[#This Row],[Q. No.]]</f>
        <v>R19E26</v>
      </c>
      <c r="B4977" s="8"/>
      <c r="C4977" s="15" t="s">
        <v>92</v>
      </c>
      <c r="D4977" s="6">
        <v>26</v>
      </c>
      <c r="E4977" s="12" t="s">
        <v>31</v>
      </c>
      <c r="F4977" s="14">
        <v>2</v>
      </c>
      <c r="G4977" s="13" t="s">
        <v>57</v>
      </c>
      <c r="H4977" s="10">
        <v>5</v>
      </c>
      <c r="I4977" s="13" t="s">
        <v>41</v>
      </c>
      <c r="J4977" s="12" t="s">
        <v>519</v>
      </c>
      <c r="K4977" s="11" t="str">
        <f>VLOOKUP(Table7[[#This Row],[CID]],ALY,2,FALSE)</f>
        <v>Opening/Transitional/Closing</v>
      </c>
    </row>
    <row r="4978" spans="1:11" x14ac:dyDescent="0.2">
      <c r="A4978" s="8" t="str">
        <f>Table7[[#This Row],[Test No.]]&amp;Table7[[#This Row],[Section]]&amp;Table7[[#This Row],[Q. No.]]</f>
        <v>R19E27</v>
      </c>
      <c r="B4978" s="8"/>
      <c r="C4978" s="15" t="s">
        <v>92</v>
      </c>
      <c r="D4978" s="6">
        <v>27</v>
      </c>
      <c r="E4978" s="12" t="s">
        <v>31</v>
      </c>
      <c r="F4978" s="14">
        <v>2</v>
      </c>
      <c r="G4978" s="13" t="s">
        <v>57</v>
      </c>
      <c r="H4978" s="10">
        <v>5</v>
      </c>
      <c r="I4978" s="13" t="s">
        <v>41</v>
      </c>
      <c r="J4978" s="12" t="s">
        <v>518</v>
      </c>
      <c r="K4978" s="11" t="str">
        <f>VLOOKUP(Table7[[#This Row],[CID]],ALY,2,FALSE)</f>
        <v>Unity &amp; Coherence</v>
      </c>
    </row>
    <row r="4979" spans="1:11" x14ac:dyDescent="0.2">
      <c r="A4979" s="8" t="str">
        <f>Table7[[#This Row],[Test No.]]&amp;Table7[[#This Row],[Section]]&amp;Table7[[#This Row],[Q. No.]]</f>
        <v>R19E28</v>
      </c>
      <c r="B4979" s="8"/>
      <c r="C4979" s="15" t="s">
        <v>92</v>
      </c>
      <c r="D4979" s="6">
        <v>28</v>
      </c>
      <c r="E4979" s="12" t="s">
        <v>31</v>
      </c>
      <c r="F4979" s="14">
        <v>2</v>
      </c>
      <c r="G4979" s="13" t="s">
        <v>57</v>
      </c>
      <c r="H4979" s="10">
        <v>6</v>
      </c>
      <c r="I4979" s="13" t="s">
        <v>42</v>
      </c>
      <c r="J4979" s="12" t="s">
        <v>521</v>
      </c>
      <c r="K4979" s="11" t="str">
        <f>VLOOKUP(Table7[[#This Row],[CID]],ALY,2,FALSE)</f>
        <v>Word Choice</v>
      </c>
    </row>
    <row r="4980" spans="1:11" x14ac:dyDescent="0.2">
      <c r="A4980" s="8" t="str">
        <f>Table7[[#This Row],[Test No.]]&amp;Table7[[#This Row],[Section]]&amp;Table7[[#This Row],[Q. No.]]</f>
        <v>R19E29</v>
      </c>
      <c r="B4980" s="8"/>
      <c r="C4980" s="15" t="s">
        <v>92</v>
      </c>
      <c r="D4980" s="6">
        <v>29</v>
      </c>
      <c r="E4980" s="12" t="s">
        <v>31</v>
      </c>
      <c r="F4980" s="14">
        <v>1</v>
      </c>
      <c r="G4980" s="14" t="s">
        <v>59</v>
      </c>
      <c r="H4980" s="14">
        <v>1</v>
      </c>
      <c r="I4980" s="14" t="s">
        <v>37</v>
      </c>
      <c r="J4980" s="12" t="s">
        <v>388</v>
      </c>
      <c r="K4980" s="11" t="str">
        <f>VLOOKUP(Table7[[#This Row],[CID]],ALY,2,FALSE)</f>
        <v>Apostrophes</v>
      </c>
    </row>
    <row r="4981" spans="1:11" x14ac:dyDescent="0.2">
      <c r="A4981" s="8" t="str">
        <f>Table7[[#This Row],[Test No.]]&amp;Table7[[#This Row],[Section]]&amp;Table7[[#This Row],[Q. No.]]</f>
        <v>R19E30</v>
      </c>
      <c r="B4981" s="8"/>
      <c r="C4981" s="15" t="s">
        <v>92</v>
      </c>
      <c r="D4981" s="6">
        <v>30</v>
      </c>
      <c r="E4981" s="12" t="s">
        <v>31</v>
      </c>
      <c r="F4981" s="14">
        <v>1</v>
      </c>
      <c r="G4981" s="14" t="s">
        <v>59</v>
      </c>
      <c r="H4981" s="10">
        <v>2</v>
      </c>
      <c r="I4981" s="13" t="s">
        <v>38</v>
      </c>
      <c r="J4981" s="12" t="s">
        <v>398</v>
      </c>
      <c r="K4981" s="11" t="str">
        <f>VLOOKUP(Table7[[#This Row],[CID]],ALY,2,FALSE)</f>
        <v>Idioms</v>
      </c>
    </row>
    <row r="4982" spans="1:11" x14ac:dyDescent="0.2">
      <c r="A4982" s="8" t="str">
        <f>Table7[[#This Row],[Test No.]]&amp;Table7[[#This Row],[Section]]&amp;Table7[[#This Row],[Q. No.]]</f>
        <v>R19E31</v>
      </c>
      <c r="B4982" s="8"/>
      <c r="C4982" s="15" t="s">
        <v>92</v>
      </c>
      <c r="D4982" s="6">
        <v>31</v>
      </c>
      <c r="E4982" s="12" t="s">
        <v>31</v>
      </c>
      <c r="F4982" s="14">
        <v>1</v>
      </c>
      <c r="G4982" s="14" t="s">
        <v>59</v>
      </c>
      <c r="H4982" s="14">
        <v>1</v>
      </c>
      <c r="I4982" s="14" t="s">
        <v>37</v>
      </c>
      <c r="J4982" s="12" t="s">
        <v>388</v>
      </c>
      <c r="K4982" s="11" t="str">
        <f>VLOOKUP(Table7[[#This Row],[CID]],ALY,2,FALSE)</f>
        <v>Apostrophes</v>
      </c>
    </row>
    <row r="4983" spans="1:11" x14ac:dyDescent="0.2">
      <c r="A4983" s="8" t="str">
        <f>Table7[[#This Row],[Test No.]]&amp;Table7[[#This Row],[Section]]&amp;Table7[[#This Row],[Q. No.]]</f>
        <v>R19E32</v>
      </c>
      <c r="B4983" s="8"/>
      <c r="C4983" s="15" t="s">
        <v>92</v>
      </c>
      <c r="D4983" s="6">
        <v>32</v>
      </c>
      <c r="E4983" s="12" t="s">
        <v>31</v>
      </c>
      <c r="F4983" s="14">
        <v>1</v>
      </c>
      <c r="G4983" s="14" t="s">
        <v>59</v>
      </c>
      <c r="H4983" s="10">
        <v>3</v>
      </c>
      <c r="I4983" s="13" t="s">
        <v>39</v>
      </c>
      <c r="J4983" s="12" t="s">
        <v>402</v>
      </c>
      <c r="K4983" s="11" t="str">
        <f>VLOOKUP(Table7[[#This Row],[CID]],ALY,2,FALSE)</f>
        <v>Faulty Modifier</v>
      </c>
    </row>
    <row r="4984" spans="1:11" x14ac:dyDescent="0.2">
      <c r="A4984" s="8" t="str">
        <f>Table7[[#This Row],[Test No.]]&amp;Table7[[#This Row],[Section]]&amp;Table7[[#This Row],[Q. No.]]</f>
        <v>R19E33</v>
      </c>
      <c r="B4984" s="8"/>
      <c r="C4984" s="15" t="s">
        <v>92</v>
      </c>
      <c r="D4984" s="6">
        <v>33</v>
      </c>
      <c r="E4984" s="12" t="s">
        <v>31</v>
      </c>
      <c r="F4984" s="14">
        <v>1</v>
      </c>
      <c r="G4984" s="14" t="s">
        <v>59</v>
      </c>
      <c r="H4984" s="10">
        <v>2</v>
      </c>
      <c r="I4984" s="13" t="s">
        <v>38</v>
      </c>
      <c r="J4984" s="12" t="s">
        <v>397</v>
      </c>
      <c r="K4984" s="11" t="str">
        <f>VLOOKUP(Table7[[#This Row],[CID]],ALY,2,FALSE)</f>
        <v>Word Choice</v>
      </c>
    </row>
    <row r="4985" spans="1:11" x14ac:dyDescent="0.2">
      <c r="A4985" s="8" t="str">
        <f>Table7[[#This Row],[Test No.]]&amp;Table7[[#This Row],[Section]]&amp;Table7[[#This Row],[Q. No.]]</f>
        <v>R19E34</v>
      </c>
      <c r="B4985" s="8"/>
      <c r="C4985" s="15" t="s">
        <v>92</v>
      </c>
      <c r="D4985" s="6">
        <v>34</v>
      </c>
      <c r="E4985" s="12" t="s">
        <v>31</v>
      </c>
      <c r="F4985" s="14">
        <v>2</v>
      </c>
      <c r="G4985" s="13" t="s">
        <v>57</v>
      </c>
      <c r="H4985" s="10">
        <v>4</v>
      </c>
      <c r="I4985" s="13" t="s">
        <v>40</v>
      </c>
      <c r="J4985" s="12" t="s">
        <v>512</v>
      </c>
      <c r="K4985" s="11" t="str">
        <f>VLOOKUP(Table7[[#This Row],[CID]],ALY,2,FALSE)</f>
        <v>Additional Detail &amp; Evidence</v>
      </c>
    </row>
    <row r="4986" spans="1:11" x14ac:dyDescent="0.2">
      <c r="A4986" s="8" t="str">
        <f>Table7[[#This Row],[Test No.]]&amp;Table7[[#This Row],[Section]]&amp;Table7[[#This Row],[Q. No.]]</f>
        <v>R19E35</v>
      </c>
      <c r="B4986" s="8"/>
      <c r="C4986" s="15" t="s">
        <v>92</v>
      </c>
      <c r="D4986" s="6">
        <v>35</v>
      </c>
      <c r="E4986" s="12" t="s">
        <v>31</v>
      </c>
      <c r="F4986" s="14">
        <v>1</v>
      </c>
      <c r="G4986" s="14" t="s">
        <v>59</v>
      </c>
      <c r="H4986" s="10">
        <v>3</v>
      </c>
      <c r="I4986" s="13" t="s">
        <v>39</v>
      </c>
      <c r="J4986" s="12" t="s">
        <v>400</v>
      </c>
      <c r="K4986" s="11" t="str">
        <f>VLOOKUP(Table7[[#This Row],[CID]],ALY,2,FALSE)</f>
        <v>Run-On Sentence</v>
      </c>
    </row>
    <row r="4987" spans="1:11" x14ac:dyDescent="0.2">
      <c r="A4987" s="8" t="str">
        <f>Table7[[#This Row],[Test No.]]&amp;Table7[[#This Row],[Section]]&amp;Table7[[#This Row],[Q. No.]]</f>
        <v>R19E36</v>
      </c>
      <c r="B4987" s="8"/>
      <c r="C4987" s="15" t="s">
        <v>92</v>
      </c>
      <c r="D4987" s="6">
        <v>36</v>
      </c>
      <c r="E4987" s="12" t="s">
        <v>31</v>
      </c>
      <c r="F4987" s="14">
        <v>2</v>
      </c>
      <c r="G4987" s="13" t="s">
        <v>57</v>
      </c>
      <c r="H4987" s="10">
        <v>5</v>
      </c>
      <c r="I4987" s="13" t="s">
        <v>41</v>
      </c>
      <c r="J4987" s="12" t="s">
        <v>518</v>
      </c>
      <c r="K4987" s="11" t="str">
        <f>VLOOKUP(Table7[[#This Row],[CID]],ALY,2,FALSE)</f>
        <v>Unity &amp; Coherence</v>
      </c>
    </row>
    <row r="4988" spans="1:11" x14ac:dyDescent="0.2">
      <c r="A4988" s="8" t="str">
        <f>Table7[[#This Row],[Test No.]]&amp;Table7[[#This Row],[Section]]&amp;Table7[[#This Row],[Q. No.]]</f>
        <v>R19E37</v>
      </c>
      <c r="B4988" s="8"/>
      <c r="C4988" s="15" t="s">
        <v>92</v>
      </c>
      <c r="D4988" s="6">
        <v>37</v>
      </c>
      <c r="E4988" s="12" t="s">
        <v>31</v>
      </c>
      <c r="F4988" s="14">
        <v>1</v>
      </c>
      <c r="G4988" s="14" t="s">
        <v>59</v>
      </c>
      <c r="H4988" s="14">
        <v>1</v>
      </c>
      <c r="I4988" s="14" t="s">
        <v>37</v>
      </c>
      <c r="J4988" s="12" t="s">
        <v>388</v>
      </c>
      <c r="K4988" s="11" t="str">
        <f>VLOOKUP(Table7[[#This Row],[CID]],ALY,2,FALSE)</f>
        <v>Apostrophes</v>
      </c>
    </row>
    <row r="4989" spans="1:11" x14ac:dyDescent="0.2">
      <c r="A4989" s="8" t="str">
        <f>Table7[[#This Row],[Test No.]]&amp;Table7[[#This Row],[Section]]&amp;Table7[[#This Row],[Q. No.]]</f>
        <v>R19E38</v>
      </c>
      <c r="B4989" s="8"/>
      <c r="C4989" s="15" t="s">
        <v>92</v>
      </c>
      <c r="D4989" s="6">
        <v>38</v>
      </c>
      <c r="E4989" s="12" t="s">
        <v>31</v>
      </c>
      <c r="F4989" s="14">
        <v>1</v>
      </c>
      <c r="G4989" s="14" t="s">
        <v>59</v>
      </c>
      <c r="H4989" s="10">
        <v>2</v>
      </c>
      <c r="I4989" s="13" t="s">
        <v>38</v>
      </c>
      <c r="J4989" s="12" t="s">
        <v>395</v>
      </c>
      <c r="K4989" s="11" t="str">
        <f>VLOOKUP(Table7[[#This Row],[CID]],ALY,2,FALSE)</f>
        <v>Verb Forms/Tense Agreement</v>
      </c>
    </row>
    <row r="4990" spans="1:11" x14ac:dyDescent="0.2">
      <c r="A4990" s="8" t="str">
        <f>Table7[[#This Row],[Test No.]]&amp;Table7[[#This Row],[Section]]&amp;Table7[[#This Row],[Q. No.]]</f>
        <v>R19E39</v>
      </c>
      <c r="B4990" s="8"/>
      <c r="C4990" s="15" t="s">
        <v>92</v>
      </c>
      <c r="D4990" s="6">
        <v>39</v>
      </c>
      <c r="E4990" s="12" t="s">
        <v>31</v>
      </c>
      <c r="F4990" s="14">
        <v>2</v>
      </c>
      <c r="G4990" s="13" t="s">
        <v>57</v>
      </c>
      <c r="H4990" s="10">
        <v>6</v>
      </c>
      <c r="I4990" s="13" t="s">
        <v>42</v>
      </c>
      <c r="J4990" s="12" t="s">
        <v>523</v>
      </c>
      <c r="K4990" s="11" t="str">
        <f>VLOOKUP(Table7[[#This Row],[CID]],ALY,2,FALSE)</f>
        <v>Avoiding Ambiguity &amp; Redundancy</v>
      </c>
    </row>
    <row r="4991" spans="1:11" x14ac:dyDescent="0.2">
      <c r="A4991" s="8" t="str">
        <f>Table7[[#This Row],[Test No.]]&amp;Table7[[#This Row],[Section]]&amp;Table7[[#This Row],[Q. No.]]</f>
        <v>R19E40</v>
      </c>
      <c r="B4991" s="8"/>
      <c r="C4991" s="15" t="s">
        <v>92</v>
      </c>
      <c r="D4991" s="6">
        <v>40</v>
      </c>
      <c r="E4991" s="12" t="s">
        <v>31</v>
      </c>
      <c r="F4991" s="14">
        <v>2</v>
      </c>
      <c r="G4991" s="13" t="s">
        <v>57</v>
      </c>
      <c r="H4991" s="10">
        <v>4</v>
      </c>
      <c r="I4991" s="13" t="s">
        <v>40</v>
      </c>
      <c r="J4991" s="12" t="s">
        <v>516</v>
      </c>
      <c r="K4991" s="11" t="str">
        <f>VLOOKUP(Table7[[#This Row],[CID]],ALY,2,FALSE)</f>
        <v>Transitions &amp; Topic Sentences</v>
      </c>
    </row>
    <row r="4992" spans="1:11" x14ac:dyDescent="0.2">
      <c r="A4992" s="8" t="str">
        <f>Table7[[#This Row],[Test No.]]&amp;Table7[[#This Row],[Section]]&amp;Table7[[#This Row],[Q. No.]]</f>
        <v>R19E41</v>
      </c>
      <c r="B4992" s="8"/>
      <c r="C4992" s="15" t="s">
        <v>92</v>
      </c>
      <c r="D4992" s="6">
        <v>41</v>
      </c>
      <c r="E4992" s="12" t="s">
        <v>31</v>
      </c>
      <c r="F4992" s="14">
        <v>2</v>
      </c>
      <c r="G4992" s="13" t="s">
        <v>57</v>
      </c>
      <c r="H4992" s="10">
        <v>6</v>
      </c>
      <c r="I4992" s="13" t="s">
        <v>42</v>
      </c>
      <c r="J4992" s="12" t="s">
        <v>522</v>
      </c>
      <c r="K4992" s="11" t="str">
        <f>VLOOKUP(Table7[[#This Row],[CID]],ALY,2,FALSE)</f>
        <v>Effectiveness</v>
      </c>
    </row>
    <row r="4993" spans="1:11" x14ac:dyDescent="0.2">
      <c r="A4993" s="8" t="str">
        <f>Table7[[#This Row],[Test No.]]&amp;Table7[[#This Row],[Section]]&amp;Table7[[#This Row],[Q. No.]]</f>
        <v>R19E42</v>
      </c>
      <c r="B4993" s="8"/>
      <c r="C4993" s="15" t="s">
        <v>92</v>
      </c>
      <c r="D4993" s="6">
        <v>42</v>
      </c>
      <c r="E4993" s="12" t="s">
        <v>31</v>
      </c>
      <c r="F4993" s="14">
        <v>2</v>
      </c>
      <c r="G4993" s="13" t="s">
        <v>57</v>
      </c>
      <c r="H4993" s="10">
        <v>6</v>
      </c>
      <c r="I4993" s="13" t="s">
        <v>42</v>
      </c>
      <c r="J4993" s="12" t="s">
        <v>523</v>
      </c>
      <c r="K4993" s="11" t="str">
        <f>VLOOKUP(Table7[[#This Row],[CID]],ALY,2,FALSE)</f>
        <v>Avoiding Ambiguity &amp; Redundancy</v>
      </c>
    </row>
    <row r="4994" spans="1:11" x14ac:dyDescent="0.2">
      <c r="A4994" s="8" t="str">
        <f>Table7[[#This Row],[Test No.]]&amp;Table7[[#This Row],[Section]]&amp;Table7[[#This Row],[Q. No.]]</f>
        <v>R19E43</v>
      </c>
      <c r="B4994" s="8"/>
      <c r="C4994" s="15" t="s">
        <v>92</v>
      </c>
      <c r="D4994" s="6">
        <v>43</v>
      </c>
      <c r="E4994" s="12" t="s">
        <v>31</v>
      </c>
      <c r="F4994" s="14">
        <v>2</v>
      </c>
      <c r="G4994" s="13" t="s">
        <v>57</v>
      </c>
      <c r="H4994" s="10">
        <v>6</v>
      </c>
      <c r="I4994" s="13" t="s">
        <v>42</v>
      </c>
      <c r="J4994" s="12" t="s">
        <v>523</v>
      </c>
      <c r="K4994" s="11" t="str">
        <f>VLOOKUP(Table7[[#This Row],[CID]],ALY,2,FALSE)</f>
        <v>Avoiding Ambiguity &amp; Redundancy</v>
      </c>
    </row>
    <row r="4995" spans="1:11" x14ac:dyDescent="0.2">
      <c r="A4995" s="8" t="str">
        <f>Table7[[#This Row],[Test No.]]&amp;Table7[[#This Row],[Section]]&amp;Table7[[#This Row],[Q. No.]]</f>
        <v>R19E44</v>
      </c>
      <c r="B4995" s="8"/>
      <c r="C4995" s="15" t="s">
        <v>92</v>
      </c>
      <c r="D4995" s="6">
        <v>44</v>
      </c>
      <c r="E4995" s="12" t="s">
        <v>31</v>
      </c>
      <c r="F4995" s="14">
        <v>2</v>
      </c>
      <c r="G4995" s="13" t="s">
        <v>57</v>
      </c>
      <c r="H4995" s="10">
        <v>5</v>
      </c>
      <c r="I4995" s="13" t="s">
        <v>41</v>
      </c>
      <c r="J4995" s="12" t="s">
        <v>519</v>
      </c>
      <c r="K4995" s="11" t="str">
        <f>VLOOKUP(Table7[[#This Row],[CID]],ALY,2,FALSE)</f>
        <v>Opening/Transitional/Closing</v>
      </c>
    </row>
    <row r="4996" spans="1:11" x14ac:dyDescent="0.2">
      <c r="A4996" s="8" t="str">
        <f>Table7[[#This Row],[Test No.]]&amp;Table7[[#This Row],[Section]]&amp;Table7[[#This Row],[Q. No.]]</f>
        <v>R19E45</v>
      </c>
      <c r="B4996" s="8"/>
      <c r="C4996" s="15" t="s">
        <v>92</v>
      </c>
      <c r="D4996" s="6">
        <v>45</v>
      </c>
      <c r="E4996" s="12" t="s">
        <v>31</v>
      </c>
      <c r="F4996" s="14">
        <v>2</v>
      </c>
      <c r="G4996" s="13" t="s">
        <v>57</v>
      </c>
      <c r="H4996" s="10">
        <v>5</v>
      </c>
      <c r="I4996" s="13" t="s">
        <v>41</v>
      </c>
      <c r="J4996" s="12" t="s">
        <v>520</v>
      </c>
      <c r="K4996" s="11" t="str">
        <f>VLOOKUP(Table7[[#This Row],[CID]],ALY,2,FALSE)</f>
        <v>Reorganization</v>
      </c>
    </row>
    <row r="4997" spans="1:11" x14ac:dyDescent="0.2">
      <c r="A4997" s="8" t="str">
        <f>Table7[[#This Row],[Test No.]]&amp;Table7[[#This Row],[Section]]&amp;Table7[[#This Row],[Q. No.]]</f>
        <v>R19E46</v>
      </c>
      <c r="B4997" s="8"/>
      <c r="C4997" s="15" t="s">
        <v>92</v>
      </c>
      <c r="D4997" s="6">
        <v>46</v>
      </c>
      <c r="E4997" s="12" t="s">
        <v>31</v>
      </c>
      <c r="F4997" s="14">
        <v>2</v>
      </c>
      <c r="G4997" s="13" t="s">
        <v>57</v>
      </c>
      <c r="H4997" s="10">
        <v>6</v>
      </c>
      <c r="I4997" s="13" t="s">
        <v>42</v>
      </c>
      <c r="J4997" s="12" t="s">
        <v>523</v>
      </c>
      <c r="K4997" s="11" t="str">
        <f>VLOOKUP(Table7[[#This Row],[CID]],ALY,2,FALSE)</f>
        <v>Avoiding Ambiguity &amp; Redundancy</v>
      </c>
    </row>
    <row r="4998" spans="1:11" x14ac:dyDescent="0.2">
      <c r="A4998" s="8" t="str">
        <f>Table7[[#This Row],[Test No.]]&amp;Table7[[#This Row],[Section]]&amp;Table7[[#This Row],[Q. No.]]</f>
        <v>R19E47</v>
      </c>
      <c r="B4998" s="8"/>
      <c r="C4998" s="15" t="s">
        <v>92</v>
      </c>
      <c r="D4998" s="6">
        <v>47</v>
      </c>
      <c r="E4998" s="12" t="s">
        <v>31</v>
      </c>
      <c r="F4998" s="14">
        <v>1</v>
      </c>
      <c r="G4998" s="14" t="s">
        <v>59</v>
      </c>
      <c r="H4998" s="10">
        <v>2</v>
      </c>
      <c r="I4998" s="13" t="s">
        <v>38</v>
      </c>
      <c r="J4998" s="12" t="s">
        <v>394</v>
      </c>
      <c r="K4998" s="11" t="str">
        <f>VLOOKUP(Table7[[#This Row],[CID]],ALY,2,FALSE)</f>
        <v>Pronouns</v>
      </c>
    </row>
    <row r="4999" spans="1:11" x14ac:dyDescent="0.2">
      <c r="A4999" s="8" t="str">
        <f>Table7[[#This Row],[Test No.]]&amp;Table7[[#This Row],[Section]]&amp;Table7[[#This Row],[Q. No.]]</f>
        <v>R19E48</v>
      </c>
      <c r="B4999" s="8"/>
      <c r="C4999" s="15" t="s">
        <v>92</v>
      </c>
      <c r="D4999" s="6">
        <v>48</v>
      </c>
      <c r="E4999" s="12" t="s">
        <v>31</v>
      </c>
      <c r="F4999" s="14">
        <v>2</v>
      </c>
      <c r="G4999" s="13" t="s">
        <v>57</v>
      </c>
      <c r="H4999" s="10">
        <v>6</v>
      </c>
      <c r="I4999" s="13" t="s">
        <v>42</v>
      </c>
      <c r="J4999" s="12" t="s">
        <v>522</v>
      </c>
      <c r="K4999" s="11" t="str">
        <f>VLOOKUP(Table7[[#This Row],[CID]],ALY,2,FALSE)</f>
        <v>Effectiveness</v>
      </c>
    </row>
    <row r="5000" spans="1:11" x14ac:dyDescent="0.2">
      <c r="A5000" s="8" t="str">
        <f>Table7[[#This Row],[Test No.]]&amp;Table7[[#This Row],[Section]]&amp;Table7[[#This Row],[Q. No.]]</f>
        <v>R19E49</v>
      </c>
      <c r="B5000" s="8"/>
      <c r="C5000" s="15" t="s">
        <v>92</v>
      </c>
      <c r="D5000" s="6">
        <v>49</v>
      </c>
      <c r="E5000" s="12" t="s">
        <v>31</v>
      </c>
      <c r="F5000" s="14">
        <v>1</v>
      </c>
      <c r="G5000" s="14" t="s">
        <v>59</v>
      </c>
      <c r="H5000" s="14">
        <v>1</v>
      </c>
      <c r="I5000" s="14" t="s">
        <v>37</v>
      </c>
      <c r="J5000" s="12" t="s">
        <v>390</v>
      </c>
      <c r="K5000" s="11" t="str">
        <f>VLOOKUP(Table7[[#This Row],[CID]],ALY,2,FALSE)</f>
        <v>Semicolons</v>
      </c>
    </row>
    <row r="5001" spans="1:11" x14ac:dyDescent="0.2">
      <c r="A5001" s="8" t="str">
        <f>Table7[[#This Row],[Test No.]]&amp;Table7[[#This Row],[Section]]&amp;Table7[[#This Row],[Q. No.]]</f>
        <v>R19E50</v>
      </c>
      <c r="B5001" s="8"/>
      <c r="C5001" s="15" t="s">
        <v>92</v>
      </c>
      <c r="D5001" s="6">
        <v>50</v>
      </c>
      <c r="E5001" s="12" t="s">
        <v>31</v>
      </c>
      <c r="F5001" s="14">
        <v>1</v>
      </c>
      <c r="G5001" s="14" t="s">
        <v>59</v>
      </c>
      <c r="H5001" s="10">
        <v>2</v>
      </c>
      <c r="I5001" s="13" t="s">
        <v>38</v>
      </c>
      <c r="J5001" s="12" t="s">
        <v>396</v>
      </c>
      <c r="K5001" s="11" t="str">
        <f>VLOOKUP(Table7[[#This Row],[CID]],ALY,2,FALSE)</f>
        <v>Comparisons</v>
      </c>
    </row>
    <row r="5002" spans="1:11" x14ac:dyDescent="0.2">
      <c r="A5002" s="8" t="str">
        <f>Table7[[#This Row],[Test No.]]&amp;Table7[[#This Row],[Section]]&amp;Table7[[#This Row],[Q. No.]]</f>
        <v>R19E51</v>
      </c>
      <c r="B5002" s="8"/>
      <c r="C5002" s="15" t="s">
        <v>92</v>
      </c>
      <c r="D5002" s="6">
        <v>51</v>
      </c>
      <c r="E5002" s="12" t="s">
        <v>31</v>
      </c>
      <c r="F5002" s="14">
        <v>1</v>
      </c>
      <c r="G5002" s="14" t="s">
        <v>59</v>
      </c>
      <c r="H5002" s="10">
        <v>3</v>
      </c>
      <c r="I5002" s="13" t="s">
        <v>39</v>
      </c>
      <c r="J5002" s="12" t="s">
        <v>402</v>
      </c>
      <c r="K5002" s="11" t="str">
        <f>VLOOKUP(Table7[[#This Row],[CID]],ALY,2,FALSE)</f>
        <v>Faulty Modifier</v>
      </c>
    </row>
    <row r="5003" spans="1:11" x14ac:dyDescent="0.2">
      <c r="A5003" s="8" t="str">
        <f>Table7[[#This Row],[Test No.]]&amp;Table7[[#This Row],[Section]]&amp;Table7[[#This Row],[Q. No.]]</f>
        <v>R19E52</v>
      </c>
      <c r="B5003" s="8"/>
      <c r="C5003" s="15" t="s">
        <v>92</v>
      </c>
      <c r="D5003" s="6">
        <v>52</v>
      </c>
      <c r="E5003" s="12" t="s">
        <v>31</v>
      </c>
      <c r="F5003" s="14">
        <v>2</v>
      </c>
      <c r="G5003" s="13" t="s">
        <v>57</v>
      </c>
      <c r="H5003" s="10">
        <v>4</v>
      </c>
      <c r="I5003" s="13" t="s">
        <v>40</v>
      </c>
      <c r="J5003" s="12" t="s">
        <v>516</v>
      </c>
      <c r="K5003" s="11" t="str">
        <f>VLOOKUP(Table7[[#This Row],[CID]],ALY,2,FALSE)</f>
        <v>Transitions &amp; Topic Sentences</v>
      </c>
    </row>
    <row r="5004" spans="1:11" x14ac:dyDescent="0.2">
      <c r="A5004" s="8" t="str">
        <f>Table7[[#This Row],[Test No.]]&amp;Table7[[#This Row],[Section]]&amp;Table7[[#This Row],[Q. No.]]</f>
        <v>R19E53</v>
      </c>
      <c r="B5004" s="8"/>
      <c r="C5004" s="15" t="s">
        <v>92</v>
      </c>
      <c r="D5004" s="6">
        <v>53</v>
      </c>
      <c r="E5004" s="12" t="s">
        <v>31</v>
      </c>
      <c r="F5004" s="14">
        <v>2</v>
      </c>
      <c r="G5004" s="13" t="s">
        <v>57</v>
      </c>
      <c r="H5004" s="10">
        <v>4</v>
      </c>
      <c r="I5004" s="13" t="s">
        <v>40</v>
      </c>
      <c r="J5004" s="12" t="s">
        <v>516</v>
      </c>
      <c r="K5004" s="11" t="str">
        <f>VLOOKUP(Table7[[#This Row],[CID]],ALY,2,FALSE)</f>
        <v>Transitions &amp; Topic Sentences</v>
      </c>
    </row>
    <row r="5005" spans="1:11" x14ac:dyDescent="0.2">
      <c r="A5005" s="8" t="str">
        <f>Table7[[#This Row],[Test No.]]&amp;Table7[[#This Row],[Section]]&amp;Table7[[#This Row],[Q. No.]]</f>
        <v>R19E54</v>
      </c>
      <c r="B5005" s="8"/>
      <c r="C5005" s="15" t="s">
        <v>92</v>
      </c>
      <c r="D5005" s="6">
        <v>54</v>
      </c>
      <c r="E5005" s="12" t="s">
        <v>31</v>
      </c>
      <c r="F5005" s="14">
        <v>2</v>
      </c>
      <c r="G5005" s="13" t="s">
        <v>57</v>
      </c>
      <c r="H5005" s="10">
        <v>6</v>
      </c>
      <c r="I5005" s="13" t="s">
        <v>42</v>
      </c>
      <c r="J5005" s="12" t="s">
        <v>521</v>
      </c>
      <c r="K5005" s="11" t="str">
        <f>VLOOKUP(Table7[[#This Row],[CID]],ALY,2,FALSE)</f>
        <v>Word Choice</v>
      </c>
    </row>
    <row r="5006" spans="1:11" x14ac:dyDescent="0.2">
      <c r="A5006" s="8" t="str">
        <f>Table7[[#This Row],[Test No.]]&amp;Table7[[#This Row],[Section]]&amp;Table7[[#This Row],[Q. No.]]</f>
        <v>R19E55</v>
      </c>
      <c r="B5006" s="8"/>
      <c r="C5006" s="15" t="s">
        <v>92</v>
      </c>
      <c r="D5006" s="6">
        <v>55</v>
      </c>
      <c r="E5006" s="12" t="s">
        <v>31</v>
      </c>
      <c r="F5006" s="14">
        <v>2</v>
      </c>
      <c r="G5006" s="13" t="s">
        <v>57</v>
      </c>
      <c r="H5006" s="10">
        <v>4</v>
      </c>
      <c r="I5006" s="13" t="s">
        <v>40</v>
      </c>
      <c r="J5006" s="12" t="s">
        <v>514</v>
      </c>
      <c r="K5006" s="11" t="str">
        <f>VLOOKUP(Table7[[#This Row],[CID]],ALY,2,FALSE)</f>
        <v>Relation to Paragraph/Essay</v>
      </c>
    </row>
    <row r="5007" spans="1:11" x14ac:dyDescent="0.2">
      <c r="A5007" s="8" t="str">
        <f>Table7[[#This Row],[Test No.]]&amp;Table7[[#This Row],[Section]]&amp;Table7[[#This Row],[Q. No.]]</f>
        <v>R19E56</v>
      </c>
      <c r="B5007" s="8"/>
      <c r="C5007" s="15" t="s">
        <v>92</v>
      </c>
      <c r="D5007" s="6">
        <v>56</v>
      </c>
      <c r="E5007" s="12" t="s">
        <v>31</v>
      </c>
      <c r="F5007" s="14">
        <v>1</v>
      </c>
      <c r="G5007" s="14" t="s">
        <v>59</v>
      </c>
      <c r="H5007" s="10">
        <v>2</v>
      </c>
      <c r="I5007" s="13" t="s">
        <v>38</v>
      </c>
      <c r="J5007" s="12" t="s">
        <v>393</v>
      </c>
      <c r="K5007" s="11" t="str">
        <f>VLOOKUP(Table7[[#This Row],[CID]],ALY,2,FALSE)</f>
        <v>SVA</v>
      </c>
    </row>
    <row r="5008" spans="1:11" x14ac:dyDescent="0.2">
      <c r="A5008" s="8" t="str">
        <f>Table7[[#This Row],[Test No.]]&amp;Table7[[#This Row],[Section]]&amp;Table7[[#This Row],[Q. No.]]</f>
        <v>R19E57</v>
      </c>
      <c r="B5008" s="8"/>
      <c r="C5008" s="15" t="s">
        <v>92</v>
      </c>
      <c r="D5008" s="6">
        <v>57</v>
      </c>
      <c r="E5008" s="12" t="s">
        <v>31</v>
      </c>
      <c r="F5008" s="14">
        <v>1</v>
      </c>
      <c r="G5008" s="14" t="s">
        <v>59</v>
      </c>
      <c r="H5008" s="10">
        <v>3</v>
      </c>
      <c r="I5008" s="13" t="s">
        <v>39</v>
      </c>
      <c r="J5008" s="12" t="s">
        <v>401</v>
      </c>
      <c r="K5008" s="11" t="str">
        <f>VLOOKUP(Table7[[#This Row],[CID]],ALY,2,FALSE)</f>
        <v>Parallel Construction</v>
      </c>
    </row>
    <row r="5009" spans="1:11" x14ac:dyDescent="0.2">
      <c r="A5009" s="8" t="str">
        <f>Table7[[#This Row],[Test No.]]&amp;Table7[[#This Row],[Section]]&amp;Table7[[#This Row],[Q. No.]]</f>
        <v>R19E58</v>
      </c>
      <c r="B5009" s="8"/>
      <c r="C5009" s="15" t="s">
        <v>92</v>
      </c>
      <c r="D5009" s="6">
        <v>58</v>
      </c>
      <c r="E5009" s="12" t="s">
        <v>31</v>
      </c>
      <c r="F5009" s="14">
        <v>2</v>
      </c>
      <c r="G5009" s="13" t="s">
        <v>57</v>
      </c>
      <c r="H5009" s="10">
        <v>5</v>
      </c>
      <c r="I5009" s="13" t="s">
        <v>41</v>
      </c>
      <c r="J5009" s="12" t="s">
        <v>520</v>
      </c>
      <c r="K5009" s="11" t="str">
        <f>VLOOKUP(Table7[[#This Row],[CID]],ALY,2,FALSE)</f>
        <v>Reorganization</v>
      </c>
    </row>
    <row r="5010" spans="1:11" x14ac:dyDescent="0.2">
      <c r="A5010" s="8" t="str">
        <f>Table7[[#This Row],[Test No.]]&amp;Table7[[#This Row],[Section]]&amp;Table7[[#This Row],[Q. No.]]</f>
        <v>R19E59</v>
      </c>
      <c r="B5010" s="8"/>
      <c r="C5010" s="15" t="s">
        <v>92</v>
      </c>
      <c r="D5010" s="6">
        <v>59</v>
      </c>
      <c r="E5010" s="12" t="s">
        <v>31</v>
      </c>
      <c r="F5010" s="14">
        <v>1</v>
      </c>
      <c r="G5010" s="14" t="s">
        <v>59</v>
      </c>
      <c r="H5010" s="14">
        <v>1</v>
      </c>
      <c r="I5010" s="14" t="s">
        <v>37</v>
      </c>
      <c r="J5010" s="12" t="s">
        <v>387</v>
      </c>
      <c r="K5010" s="11" t="str">
        <f>VLOOKUP(Table7[[#This Row],[CID]],ALY,2,FALSE)</f>
        <v>Commas</v>
      </c>
    </row>
    <row r="5011" spans="1:11" x14ac:dyDescent="0.2">
      <c r="A5011" s="8" t="str">
        <f>Table7[[#This Row],[Test No.]]&amp;Table7[[#This Row],[Section]]&amp;Table7[[#This Row],[Q. No.]]</f>
        <v>R19E60</v>
      </c>
      <c r="B5011" s="8"/>
      <c r="C5011" s="15" t="s">
        <v>92</v>
      </c>
      <c r="D5011" s="6">
        <v>60</v>
      </c>
      <c r="E5011" s="12" t="s">
        <v>31</v>
      </c>
      <c r="F5011" s="14">
        <v>2</v>
      </c>
      <c r="G5011" s="13" t="s">
        <v>57</v>
      </c>
      <c r="H5011" s="10">
        <v>6</v>
      </c>
      <c r="I5011" s="13" t="s">
        <v>42</v>
      </c>
      <c r="J5011" s="12" t="s">
        <v>522</v>
      </c>
      <c r="K5011" s="11" t="str">
        <f>VLOOKUP(Table7[[#This Row],[CID]],ALY,2,FALSE)</f>
        <v>Effectiveness</v>
      </c>
    </row>
    <row r="5012" spans="1:11" x14ac:dyDescent="0.2">
      <c r="A5012" s="8" t="str">
        <f>Table7[[#This Row],[Test No.]]&amp;Table7[[#This Row],[Section]]&amp;Table7[[#This Row],[Q. No.]]</f>
        <v>R19E61</v>
      </c>
      <c r="B5012" s="8"/>
      <c r="C5012" s="15" t="s">
        <v>92</v>
      </c>
      <c r="D5012" s="6">
        <v>61</v>
      </c>
      <c r="E5012" s="12" t="s">
        <v>31</v>
      </c>
      <c r="F5012" s="14">
        <v>1</v>
      </c>
      <c r="G5012" s="14" t="s">
        <v>59</v>
      </c>
      <c r="H5012" s="14">
        <v>1</v>
      </c>
      <c r="I5012" s="14" t="s">
        <v>37</v>
      </c>
      <c r="J5012" s="12" t="s">
        <v>387</v>
      </c>
      <c r="K5012" s="11" t="str">
        <f>VLOOKUP(Table7[[#This Row],[CID]],ALY,2,FALSE)</f>
        <v>Commas</v>
      </c>
    </row>
    <row r="5013" spans="1:11" x14ac:dyDescent="0.2">
      <c r="A5013" s="8" t="str">
        <f>Table7[[#This Row],[Test No.]]&amp;Table7[[#This Row],[Section]]&amp;Table7[[#This Row],[Q. No.]]</f>
        <v>R19E62</v>
      </c>
      <c r="B5013" s="8"/>
      <c r="C5013" s="15" t="s">
        <v>92</v>
      </c>
      <c r="D5013" s="6">
        <v>62</v>
      </c>
      <c r="E5013" s="12" t="s">
        <v>31</v>
      </c>
      <c r="F5013" s="14">
        <v>1</v>
      </c>
      <c r="G5013" s="14" t="s">
        <v>59</v>
      </c>
      <c r="H5013" s="10">
        <v>3</v>
      </c>
      <c r="I5013" s="13" t="s">
        <v>39</v>
      </c>
      <c r="J5013" s="12" t="s">
        <v>399</v>
      </c>
      <c r="K5013" s="11" t="str">
        <f>VLOOKUP(Table7[[#This Row],[CID]],ALY,2,FALSE)</f>
        <v>Sentence Fragment</v>
      </c>
    </row>
    <row r="5014" spans="1:11" x14ac:dyDescent="0.2">
      <c r="A5014" s="8" t="str">
        <f>Table7[[#This Row],[Test No.]]&amp;Table7[[#This Row],[Section]]&amp;Table7[[#This Row],[Q. No.]]</f>
        <v>R19E63</v>
      </c>
      <c r="B5014" s="8"/>
      <c r="C5014" s="15" t="s">
        <v>92</v>
      </c>
      <c r="D5014" s="6">
        <v>63</v>
      </c>
      <c r="E5014" s="12" t="s">
        <v>31</v>
      </c>
      <c r="F5014" s="14">
        <v>1</v>
      </c>
      <c r="G5014" s="14" t="s">
        <v>59</v>
      </c>
      <c r="H5014" s="10">
        <v>3</v>
      </c>
      <c r="I5014" s="13" t="s">
        <v>39</v>
      </c>
      <c r="J5014" s="12" t="s">
        <v>401</v>
      </c>
      <c r="K5014" s="11" t="str">
        <f>VLOOKUP(Table7[[#This Row],[CID]],ALY,2,FALSE)</f>
        <v>Parallel Construction</v>
      </c>
    </row>
    <row r="5015" spans="1:11" x14ac:dyDescent="0.2">
      <c r="A5015" s="8" t="str">
        <f>Table7[[#This Row],[Test No.]]&amp;Table7[[#This Row],[Section]]&amp;Table7[[#This Row],[Q. No.]]</f>
        <v>R19E64</v>
      </c>
      <c r="B5015" s="8"/>
      <c r="C5015" s="15" t="s">
        <v>92</v>
      </c>
      <c r="D5015" s="6">
        <v>64</v>
      </c>
      <c r="E5015" s="12" t="s">
        <v>31</v>
      </c>
      <c r="F5015" s="14">
        <v>2</v>
      </c>
      <c r="G5015" s="13" t="s">
        <v>57</v>
      </c>
      <c r="H5015" s="10">
        <v>5</v>
      </c>
      <c r="I5015" s="13" t="s">
        <v>41</v>
      </c>
      <c r="J5015" s="12" t="s">
        <v>518</v>
      </c>
      <c r="K5015" s="11" t="str">
        <f>VLOOKUP(Table7[[#This Row],[CID]],ALY,2,FALSE)</f>
        <v>Unity &amp; Coherence</v>
      </c>
    </row>
    <row r="5016" spans="1:11" x14ac:dyDescent="0.2">
      <c r="A5016" s="8" t="str">
        <f>Table7[[#This Row],[Test No.]]&amp;Table7[[#This Row],[Section]]&amp;Table7[[#This Row],[Q. No.]]</f>
        <v>R19E65</v>
      </c>
      <c r="B5016" s="8"/>
      <c r="C5016" s="15" t="s">
        <v>92</v>
      </c>
      <c r="D5016" s="6">
        <v>65</v>
      </c>
      <c r="E5016" s="12" t="s">
        <v>31</v>
      </c>
      <c r="F5016" s="14">
        <v>1</v>
      </c>
      <c r="G5016" s="14" t="s">
        <v>59</v>
      </c>
      <c r="H5016" s="10">
        <v>3</v>
      </c>
      <c r="I5016" s="13" t="s">
        <v>39</v>
      </c>
      <c r="J5016" s="12" t="s">
        <v>401</v>
      </c>
      <c r="K5016" s="11" t="str">
        <f>VLOOKUP(Table7[[#This Row],[CID]],ALY,2,FALSE)</f>
        <v>Parallel Construction</v>
      </c>
    </row>
    <row r="5017" spans="1:11" x14ac:dyDescent="0.2">
      <c r="A5017" s="8" t="str">
        <f>Table7[[#This Row],[Test No.]]&amp;Table7[[#This Row],[Section]]&amp;Table7[[#This Row],[Q. No.]]</f>
        <v>R19E66</v>
      </c>
      <c r="B5017" s="8"/>
      <c r="C5017" s="15" t="s">
        <v>92</v>
      </c>
      <c r="D5017" s="6">
        <v>66</v>
      </c>
      <c r="E5017" s="12" t="s">
        <v>31</v>
      </c>
      <c r="F5017" s="14">
        <v>1</v>
      </c>
      <c r="G5017" s="14" t="s">
        <v>59</v>
      </c>
      <c r="H5017" s="14">
        <v>1</v>
      </c>
      <c r="I5017" s="14" t="s">
        <v>37</v>
      </c>
      <c r="J5017" s="12" t="s">
        <v>387</v>
      </c>
      <c r="K5017" s="11" t="str">
        <f>VLOOKUP(Table7[[#This Row],[CID]],ALY,2,FALSE)</f>
        <v>Commas</v>
      </c>
    </row>
    <row r="5018" spans="1:11" x14ac:dyDescent="0.2">
      <c r="A5018" s="8" t="str">
        <f>Table7[[#This Row],[Test No.]]&amp;Table7[[#This Row],[Section]]&amp;Table7[[#This Row],[Q. No.]]</f>
        <v>R19E67</v>
      </c>
      <c r="B5018" s="8"/>
      <c r="C5018" s="15" t="s">
        <v>92</v>
      </c>
      <c r="D5018" s="6">
        <v>67</v>
      </c>
      <c r="E5018" s="12" t="s">
        <v>31</v>
      </c>
      <c r="F5018" s="14">
        <v>1</v>
      </c>
      <c r="G5018" s="14" t="s">
        <v>59</v>
      </c>
      <c r="H5018" s="10">
        <v>3</v>
      </c>
      <c r="I5018" s="13" t="s">
        <v>39</v>
      </c>
      <c r="J5018" s="12" t="s">
        <v>400</v>
      </c>
      <c r="K5018" s="11" t="str">
        <f>VLOOKUP(Table7[[#This Row],[CID]],ALY,2,FALSE)</f>
        <v>Run-On Sentence</v>
      </c>
    </row>
    <row r="5019" spans="1:11" x14ac:dyDescent="0.2">
      <c r="A5019" s="8" t="str">
        <f>Table7[[#This Row],[Test No.]]&amp;Table7[[#This Row],[Section]]&amp;Table7[[#This Row],[Q. No.]]</f>
        <v>R19E68</v>
      </c>
      <c r="B5019" s="8"/>
      <c r="C5019" s="15" t="s">
        <v>92</v>
      </c>
      <c r="D5019" s="6">
        <v>68</v>
      </c>
      <c r="E5019" s="12" t="s">
        <v>31</v>
      </c>
      <c r="F5019" s="14">
        <v>1</v>
      </c>
      <c r="G5019" s="14" t="s">
        <v>59</v>
      </c>
      <c r="H5019" s="10">
        <v>2</v>
      </c>
      <c r="I5019" s="13" t="s">
        <v>38</v>
      </c>
      <c r="J5019" s="12" t="s">
        <v>395</v>
      </c>
      <c r="K5019" s="11" t="str">
        <f>VLOOKUP(Table7[[#This Row],[CID]],ALY,2,FALSE)</f>
        <v>Verb Forms/Tense Agreement</v>
      </c>
    </row>
    <row r="5020" spans="1:11" x14ac:dyDescent="0.2">
      <c r="A5020" s="8" t="str">
        <f>Table7[[#This Row],[Test No.]]&amp;Table7[[#This Row],[Section]]&amp;Table7[[#This Row],[Q. No.]]</f>
        <v>R19E69</v>
      </c>
      <c r="B5020" s="8"/>
      <c r="C5020" s="15" t="s">
        <v>92</v>
      </c>
      <c r="D5020" s="6">
        <v>69</v>
      </c>
      <c r="E5020" s="12" t="s">
        <v>31</v>
      </c>
      <c r="F5020" s="14">
        <v>2</v>
      </c>
      <c r="G5020" s="13" t="s">
        <v>57</v>
      </c>
      <c r="H5020" s="10">
        <v>6</v>
      </c>
      <c r="I5020" s="13" t="s">
        <v>42</v>
      </c>
      <c r="J5020" s="12" t="s">
        <v>523</v>
      </c>
      <c r="K5020" s="11" t="str">
        <f>VLOOKUP(Table7[[#This Row],[CID]],ALY,2,FALSE)</f>
        <v>Avoiding Ambiguity &amp; Redundancy</v>
      </c>
    </row>
    <row r="5021" spans="1:11" x14ac:dyDescent="0.2">
      <c r="A5021" s="8" t="str">
        <f>Table7[[#This Row],[Test No.]]&amp;Table7[[#This Row],[Section]]&amp;Table7[[#This Row],[Q. No.]]</f>
        <v>R19E70</v>
      </c>
      <c r="B5021" s="8"/>
      <c r="C5021" s="15" t="s">
        <v>92</v>
      </c>
      <c r="D5021" s="6">
        <v>70</v>
      </c>
      <c r="E5021" s="12" t="s">
        <v>31</v>
      </c>
      <c r="F5021" s="14">
        <v>2</v>
      </c>
      <c r="G5021" s="13" t="s">
        <v>57</v>
      </c>
      <c r="H5021" s="10">
        <v>6</v>
      </c>
      <c r="I5021" s="13" t="s">
        <v>42</v>
      </c>
      <c r="J5021" s="12" t="s">
        <v>522</v>
      </c>
      <c r="K5021" s="11" t="str">
        <f>VLOOKUP(Table7[[#This Row],[CID]],ALY,2,FALSE)</f>
        <v>Effectiveness</v>
      </c>
    </row>
    <row r="5022" spans="1:11" x14ac:dyDescent="0.2">
      <c r="A5022" s="8" t="str">
        <f>Table7[[#This Row],[Test No.]]&amp;Table7[[#This Row],[Section]]&amp;Table7[[#This Row],[Q. No.]]</f>
        <v>R19E71</v>
      </c>
      <c r="B5022" s="8"/>
      <c r="C5022" s="15" t="s">
        <v>92</v>
      </c>
      <c r="D5022" s="6">
        <v>71</v>
      </c>
      <c r="E5022" s="12" t="s">
        <v>31</v>
      </c>
      <c r="F5022" s="14">
        <v>2</v>
      </c>
      <c r="G5022" s="13" t="s">
        <v>57</v>
      </c>
      <c r="H5022" s="10">
        <v>6</v>
      </c>
      <c r="I5022" s="13" t="s">
        <v>42</v>
      </c>
      <c r="J5022" s="12" t="s">
        <v>521</v>
      </c>
      <c r="K5022" s="11" t="str">
        <f>VLOOKUP(Table7[[#This Row],[CID]],ALY,2,FALSE)</f>
        <v>Word Choice</v>
      </c>
    </row>
    <row r="5023" spans="1:11" x14ac:dyDescent="0.2">
      <c r="A5023" s="8" t="str">
        <f>Table7[[#This Row],[Test No.]]&amp;Table7[[#This Row],[Section]]&amp;Table7[[#This Row],[Q. No.]]</f>
        <v>R19E72</v>
      </c>
      <c r="B5023" s="8"/>
      <c r="C5023" s="15" t="s">
        <v>92</v>
      </c>
      <c r="D5023" s="6">
        <v>72</v>
      </c>
      <c r="E5023" s="12" t="s">
        <v>31</v>
      </c>
      <c r="F5023" s="14">
        <v>2</v>
      </c>
      <c r="G5023" s="13" t="s">
        <v>57</v>
      </c>
      <c r="H5023" s="10">
        <v>5</v>
      </c>
      <c r="I5023" s="13" t="s">
        <v>41</v>
      </c>
      <c r="J5023" s="12" t="s">
        <v>520</v>
      </c>
      <c r="K5023" s="11" t="str">
        <f>VLOOKUP(Table7[[#This Row],[CID]],ALY,2,FALSE)</f>
        <v>Reorganization</v>
      </c>
    </row>
    <row r="5024" spans="1:11" x14ac:dyDescent="0.2">
      <c r="A5024" s="8" t="str">
        <f>Table7[[#This Row],[Test No.]]&amp;Table7[[#This Row],[Section]]&amp;Table7[[#This Row],[Q. No.]]</f>
        <v>R19E73</v>
      </c>
      <c r="B5024" s="8"/>
      <c r="C5024" s="15" t="s">
        <v>92</v>
      </c>
      <c r="D5024" s="6">
        <v>73</v>
      </c>
      <c r="E5024" s="12" t="s">
        <v>31</v>
      </c>
      <c r="F5024" s="14">
        <v>2</v>
      </c>
      <c r="G5024" s="13" t="s">
        <v>57</v>
      </c>
      <c r="H5024" s="10">
        <v>4</v>
      </c>
      <c r="I5024" s="13" t="s">
        <v>40</v>
      </c>
      <c r="J5024" s="12" t="s">
        <v>516</v>
      </c>
      <c r="K5024" s="11" t="str">
        <f>VLOOKUP(Table7[[#This Row],[CID]],ALY,2,FALSE)</f>
        <v>Transitions &amp; Topic Sentences</v>
      </c>
    </row>
    <row r="5025" spans="1:11" x14ac:dyDescent="0.2">
      <c r="A5025" s="8" t="str">
        <f>Table7[[#This Row],[Test No.]]&amp;Table7[[#This Row],[Section]]&amp;Table7[[#This Row],[Q. No.]]</f>
        <v>R19E74</v>
      </c>
      <c r="B5025" s="8"/>
      <c r="C5025" s="15" t="s">
        <v>92</v>
      </c>
      <c r="D5025" s="6">
        <v>74</v>
      </c>
      <c r="E5025" s="12" t="s">
        <v>31</v>
      </c>
      <c r="F5025" s="14">
        <v>2</v>
      </c>
      <c r="G5025" s="13" t="s">
        <v>57</v>
      </c>
      <c r="H5025" s="10">
        <v>6</v>
      </c>
      <c r="I5025" s="13" t="s">
        <v>42</v>
      </c>
      <c r="J5025" s="12" t="s">
        <v>522</v>
      </c>
      <c r="K5025" s="11" t="str">
        <f>VLOOKUP(Table7[[#This Row],[CID]],ALY,2,FALSE)</f>
        <v>Effectiveness</v>
      </c>
    </row>
    <row r="5026" spans="1:11" x14ac:dyDescent="0.2">
      <c r="A5026" s="8" t="str">
        <f>Table7[[#This Row],[Test No.]]&amp;Table7[[#This Row],[Section]]&amp;Table7[[#This Row],[Q. No.]]</f>
        <v>R19E75</v>
      </c>
      <c r="B5026" s="8"/>
      <c r="C5026" s="15" t="s">
        <v>92</v>
      </c>
      <c r="D5026" s="6">
        <v>75</v>
      </c>
      <c r="E5026" s="12" t="s">
        <v>31</v>
      </c>
      <c r="F5026" s="14">
        <v>2</v>
      </c>
      <c r="G5026" s="13" t="s">
        <v>57</v>
      </c>
      <c r="H5026" s="10">
        <v>4</v>
      </c>
      <c r="I5026" s="13" t="s">
        <v>40</v>
      </c>
      <c r="J5026" s="12" t="s">
        <v>516</v>
      </c>
      <c r="K5026" s="11" t="str">
        <f>VLOOKUP(Table7[[#This Row],[CID]],ALY,2,FALSE)</f>
        <v>Transitions &amp; Topic Sentences</v>
      </c>
    </row>
    <row r="5027" spans="1:11" x14ac:dyDescent="0.2">
      <c r="A5027" s="8" t="str">
        <f>Table7[[#This Row],[Test No.]]&amp;Table7[[#This Row],[Section]]&amp;Table7[[#This Row],[Q. No.]]</f>
        <v>R20E1</v>
      </c>
      <c r="B5027" s="8"/>
      <c r="C5027" s="15" t="s">
        <v>91</v>
      </c>
      <c r="D5027" s="6">
        <v>1</v>
      </c>
      <c r="E5027" s="12" t="s">
        <v>31</v>
      </c>
      <c r="F5027" s="14">
        <v>1</v>
      </c>
      <c r="G5027" s="14" t="s">
        <v>59</v>
      </c>
      <c r="H5027" s="14">
        <v>1</v>
      </c>
      <c r="I5027" s="14" t="s">
        <v>37</v>
      </c>
      <c r="J5027" s="12" t="s">
        <v>387</v>
      </c>
      <c r="K5027" s="11" t="str">
        <f>VLOOKUP(Table7[[#This Row],[CID]],ALY,2,FALSE)</f>
        <v>Commas</v>
      </c>
    </row>
    <row r="5028" spans="1:11" x14ac:dyDescent="0.2">
      <c r="A5028" s="8" t="str">
        <f>Table7[[#This Row],[Test No.]]&amp;Table7[[#This Row],[Section]]&amp;Table7[[#This Row],[Q. No.]]</f>
        <v>R20E2</v>
      </c>
      <c r="B5028" s="8"/>
      <c r="C5028" s="15" t="s">
        <v>91</v>
      </c>
      <c r="D5028" s="6">
        <v>2</v>
      </c>
      <c r="E5028" s="12" t="s">
        <v>31</v>
      </c>
      <c r="F5028" s="14">
        <v>1</v>
      </c>
      <c r="G5028" s="14" t="s">
        <v>59</v>
      </c>
      <c r="H5028" s="10">
        <v>3</v>
      </c>
      <c r="I5028" s="13" t="s">
        <v>39</v>
      </c>
      <c r="J5028" s="12" t="s">
        <v>402</v>
      </c>
      <c r="K5028" s="11" t="str">
        <f>VLOOKUP(Table7[[#This Row],[CID]],ALY,2,FALSE)</f>
        <v>Faulty Modifier</v>
      </c>
    </row>
    <row r="5029" spans="1:11" x14ac:dyDescent="0.2">
      <c r="A5029" s="8" t="str">
        <f>Table7[[#This Row],[Test No.]]&amp;Table7[[#This Row],[Section]]&amp;Table7[[#This Row],[Q. No.]]</f>
        <v>R20E3</v>
      </c>
      <c r="B5029" s="8"/>
      <c r="C5029" s="15" t="s">
        <v>91</v>
      </c>
      <c r="D5029" s="6">
        <v>3</v>
      </c>
      <c r="E5029" s="12" t="s">
        <v>31</v>
      </c>
      <c r="F5029" s="14">
        <v>1</v>
      </c>
      <c r="G5029" s="14" t="s">
        <v>59</v>
      </c>
      <c r="H5029" s="10">
        <v>2</v>
      </c>
      <c r="I5029" s="13" t="s">
        <v>38</v>
      </c>
      <c r="J5029" s="12" t="s">
        <v>395</v>
      </c>
      <c r="K5029" s="11" t="str">
        <f>VLOOKUP(Table7[[#This Row],[CID]],ALY,2,FALSE)</f>
        <v>Verb Forms/Tense Agreement</v>
      </c>
    </row>
    <row r="5030" spans="1:11" x14ac:dyDescent="0.2">
      <c r="A5030" s="8" t="str">
        <f>Table7[[#This Row],[Test No.]]&amp;Table7[[#This Row],[Section]]&amp;Table7[[#This Row],[Q. No.]]</f>
        <v>R20E4</v>
      </c>
      <c r="B5030" s="8"/>
      <c r="C5030" s="15" t="s">
        <v>91</v>
      </c>
      <c r="D5030" s="6">
        <v>4</v>
      </c>
      <c r="E5030" s="12" t="s">
        <v>31</v>
      </c>
      <c r="F5030" s="14">
        <v>1</v>
      </c>
      <c r="G5030" s="14" t="s">
        <v>59</v>
      </c>
      <c r="H5030" s="10">
        <v>2</v>
      </c>
      <c r="I5030" s="13" t="s">
        <v>38</v>
      </c>
      <c r="J5030" s="12" t="s">
        <v>398</v>
      </c>
      <c r="K5030" s="11" t="str">
        <f>VLOOKUP(Table7[[#This Row],[CID]],ALY,2,FALSE)</f>
        <v>Idioms</v>
      </c>
    </row>
    <row r="5031" spans="1:11" x14ac:dyDescent="0.2">
      <c r="A5031" s="8" t="str">
        <f>Table7[[#This Row],[Test No.]]&amp;Table7[[#This Row],[Section]]&amp;Table7[[#This Row],[Q. No.]]</f>
        <v>R20E5</v>
      </c>
      <c r="B5031" s="8"/>
      <c r="C5031" s="15" t="s">
        <v>91</v>
      </c>
      <c r="D5031" s="6">
        <v>5</v>
      </c>
      <c r="E5031" s="12" t="s">
        <v>31</v>
      </c>
      <c r="F5031" s="14">
        <v>2</v>
      </c>
      <c r="G5031" s="13" t="s">
        <v>57</v>
      </c>
      <c r="H5031" s="10">
        <v>6</v>
      </c>
      <c r="I5031" s="13" t="s">
        <v>42</v>
      </c>
      <c r="J5031" s="12" t="s">
        <v>523</v>
      </c>
      <c r="K5031" s="11" t="str">
        <f>VLOOKUP(Table7[[#This Row],[CID]],ALY,2,FALSE)</f>
        <v>Avoiding Ambiguity &amp; Redundancy</v>
      </c>
    </row>
    <row r="5032" spans="1:11" x14ac:dyDescent="0.2">
      <c r="A5032" s="8" t="str">
        <f>Table7[[#This Row],[Test No.]]&amp;Table7[[#This Row],[Section]]&amp;Table7[[#This Row],[Q. No.]]</f>
        <v>R20E6</v>
      </c>
      <c r="B5032" s="8"/>
      <c r="C5032" s="15" t="s">
        <v>91</v>
      </c>
      <c r="D5032" s="6">
        <v>6</v>
      </c>
      <c r="E5032" s="12" t="s">
        <v>31</v>
      </c>
      <c r="F5032" s="14">
        <v>2</v>
      </c>
      <c r="G5032" s="13" t="s">
        <v>57</v>
      </c>
      <c r="H5032" s="10">
        <v>4</v>
      </c>
      <c r="I5032" s="13" t="s">
        <v>40</v>
      </c>
      <c r="J5032" s="12" t="s">
        <v>516</v>
      </c>
      <c r="K5032" s="11" t="str">
        <f>VLOOKUP(Table7[[#This Row],[CID]],ALY,2,FALSE)</f>
        <v>Transitions &amp; Topic Sentences</v>
      </c>
    </row>
    <row r="5033" spans="1:11" x14ac:dyDescent="0.2">
      <c r="A5033" s="8" t="str">
        <f>Table7[[#This Row],[Test No.]]&amp;Table7[[#This Row],[Section]]&amp;Table7[[#This Row],[Q. No.]]</f>
        <v>R20E7</v>
      </c>
      <c r="B5033" s="8"/>
      <c r="C5033" s="15" t="s">
        <v>91</v>
      </c>
      <c r="D5033" s="6">
        <v>7</v>
      </c>
      <c r="E5033" s="12" t="s">
        <v>31</v>
      </c>
      <c r="F5033" s="14">
        <v>1</v>
      </c>
      <c r="G5033" s="14" t="s">
        <v>59</v>
      </c>
      <c r="H5033" s="10">
        <v>3</v>
      </c>
      <c r="I5033" s="13" t="s">
        <v>39</v>
      </c>
      <c r="J5033" s="12" t="s">
        <v>401</v>
      </c>
      <c r="K5033" s="11" t="str">
        <f>VLOOKUP(Table7[[#This Row],[CID]],ALY,2,FALSE)</f>
        <v>Parallel Construction</v>
      </c>
    </row>
    <row r="5034" spans="1:11" x14ac:dyDescent="0.2">
      <c r="A5034" s="8" t="str">
        <f>Table7[[#This Row],[Test No.]]&amp;Table7[[#This Row],[Section]]&amp;Table7[[#This Row],[Q. No.]]</f>
        <v>R20E8</v>
      </c>
      <c r="B5034" s="8"/>
      <c r="C5034" s="15" t="s">
        <v>91</v>
      </c>
      <c r="D5034" s="6">
        <v>8</v>
      </c>
      <c r="E5034" s="12" t="s">
        <v>31</v>
      </c>
      <c r="F5034" s="14">
        <v>2</v>
      </c>
      <c r="G5034" s="13" t="s">
        <v>57</v>
      </c>
      <c r="H5034" s="10">
        <v>6</v>
      </c>
      <c r="I5034" s="13" t="s">
        <v>42</v>
      </c>
      <c r="J5034" s="12" t="s">
        <v>522</v>
      </c>
      <c r="K5034" s="11" t="str">
        <f>VLOOKUP(Table7[[#This Row],[CID]],ALY,2,FALSE)</f>
        <v>Effectiveness</v>
      </c>
    </row>
    <row r="5035" spans="1:11" x14ac:dyDescent="0.2">
      <c r="A5035" s="8" t="str">
        <f>Table7[[#This Row],[Test No.]]&amp;Table7[[#This Row],[Section]]&amp;Table7[[#This Row],[Q. No.]]</f>
        <v>R20E9</v>
      </c>
      <c r="B5035" s="8"/>
      <c r="C5035" s="15" t="s">
        <v>91</v>
      </c>
      <c r="D5035" s="6">
        <v>9</v>
      </c>
      <c r="E5035" s="12" t="s">
        <v>31</v>
      </c>
      <c r="F5035" s="14">
        <v>1</v>
      </c>
      <c r="G5035" s="14" t="s">
        <v>59</v>
      </c>
      <c r="H5035" s="10">
        <v>2</v>
      </c>
      <c r="I5035" s="13" t="s">
        <v>38</v>
      </c>
      <c r="J5035" s="12" t="s">
        <v>394</v>
      </c>
      <c r="K5035" s="11" t="str">
        <f>VLOOKUP(Table7[[#This Row],[CID]],ALY,2,FALSE)</f>
        <v>Pronouns</v>
      </c>
    </row>
    <row r="5036" spans="1:11" x14ac:dyDescent="0.2">
      <c r="A5036" s="8" t="str">
        <f>Table7[[#This Row],[Test No.]]&amp;Table7[[#This Row],[Section]]&amp;Table7[[#This Row],[Q. No.]]</f>
        <v>R20E10</v>
      </c>
      <c r="B5036" s="8"/>
      <c r="C5036" s="15" t="s">
        <v>91</v>
      </c>
      <c r="D5036" s="6">
        <v>10</v>
      </c>
      <c r="E5036" s="12" t="s">
        <v>31</v>
      </c>
      <c r="F5036" s="14">
        <v>1</v>
      </c>
      <c r="G5036" s="14" t="s">
        <v>59</v>
      </c>
      <c r="H5036" s="14">
        <v>1</v>
      </c>
      <c r="I5036" s="14" t="s">
        <v>37</v>
      </c>
      <c r="J5036" s="12" t="s">
        <v>387</v>
      </c>
      <c r="K5036" s="11" t="str">
        <f>VLOOKUP(Table7[[#This Row],[CID]],ALY,2,FALSE)</f>
        <v>Commas</v>
      </c>
    </row>
    <row r="5037" spans="1:11" x14ac:dyDescent="0.2">
      <c r="A5037" s="8" t="str">
        <f>Table7[[#This Row],[Test No.]]&amp;Table7[[#This Row],[Section]]&amp;Table7[[#This Row],[Q. No.]]</f>
        <v>R20E11</v>
      </c>
      <c r="B5037" s="8"/>
      <c r="C5037" s="15" t="s">
        <v>91</v>
      </c>
      <c r="D5037" s="6">
        <v>11</v>
      </c>
      <c r="E5037" s="12" t="s">
        <v>31</v>
      </c>
      <c r="F5037" s="14">
        <v>1</v>
      </c>
      <c r="G5037" s="14" t="s">
        <v>59</v>
      </c>
      <c r="H5037" s="14">
        <v>1</v>
      </c>
      <c r="I5037" s="14" t="s">
        <v>37</v>
      </c>
      <c r="J5037" s="12" t="s">
        <v>387</v>
      </c>
      <c r="K5037" s="11" t="str">
        <f>VLOOKUP(Table7[[#This Row],[CID]],ALY,2,FALSE)</f>
        <v>Commas</v>
      </c>
    </row>
    <row r="5038" spans="1:11" x14ac:dyDescent="0.2">
      <c r="A5038" s="8" t="str">
        <f>Table7[[#This Row],[Test No.]]&amp;Table7[[#This Row],[Section]]&amp;Table7[[#This Row],[Q. No.]]</f>
        <v>R20E12</v>
      </c>
      <c r="B5038" s="8"/>
      <c r="C5038" s="15" t="s">
        <v>91</v>
      </c>
      <c r="D5038" s="6">
        <v>12</v>
      </c>
      <c r="E5038" s="12" t="s">
        <v>31</v>
      </c>
      <c r="F5038" s="14">
        <v>1</v>
      </c>
      <c r="G5038" s="14" t="s">
        <v>59</v>
      </c>
      <c r="H5038" s="10">
        <v>2</v>
      </c>
      <c r="I5038" s="13" t="s">
        <v>38</v>
      </c>
      <c r="J5038" s="12" t="s">
        <v>393</v>
      </c>
      <c r="K5038" s="11" t="str">
        <f>VLOOKUP(Table7[[#This Row],[CID]],ALY,2,FALSE)</f>
        <v>SVA</v>
      </c>
    </row>
    <row r="5039" spans="1:11" x14ac:dyDescent="0.2">
      <c r="A5039" s="8" t="str">
        <f>Table7[[#This Row],[Test No.]]&amp;Table7[[#This Row],[Section]]&amp;Table7[[#This Row],[Q. No.]]</f>
        <v>R20E13</v>
      </c>
      <c r="B5039" s="8"/>
      <c r="C5039" s="15" t="s">
        <v>91</v>
      </c>
      <c r="D5039" s="6">
        <v>13</v>
      </c>
      <c r="E5039" s="12" t="s">
        <v>31</v>
      </c>
      <c r="F5039" s="14">
        <v>2</v>
      </c>
      <c r="G5039" s="13" t="s">
        <v>57</v>
      </c>
      <c r="H5039" s="10">
        <v>4</v>
      </c>
      <c r="I5039" s="13" t="s">
        <v>40</v>
      </c>
      <c r="J5039" s="12" t="s">
        <v>512</v>
      </c>
      <c r="K5039" s="11" t="str">
        <f>VLOOKUP(Table7[[#This Row],[CID]],ALY,2,FALSE)</f>
        <v>Additional Detail &amp; Evidence</v>
      </c>
    </row>
    <row r="5040" spans="1:11" x14ac:dyDescent="0.2">
      <c r="A5040" s="8" t="str">
        <f>Table7[[#This Row],[Test No.]]&amp;Table7[[#This Row],[Section]]&amp;Table7[[#This Row],[Q. No.]]</f>
        <v>R20E14</v>
      </c>
      <c r="B5040" s="8"/>
      <c r="C5040" s="15" t="s">
        <v>91</v>
      </c>
      <c r="D5040" s="6">
        <v>14</v>
      </c>
      <c r="E5040" s="12" t="s">
        <v>31</v>
      </c>
      <c r="F5040" s="14">
        <v>2</v>
      </c>
      <c r="G5040" s="13" t="s">
        <v>57</v>
      </c>
      <c r="H5040" s="10">
        <v>5</v>
      </c>
      <c r="I5040" s="13" t="s">
        <v>41</v>
      </c>
      <c r="J5040" s="12" t="s">
        <v>519</v>
      </c>
      <c r="K5040" s="11" t="str">
        <f>VLOOKUP(Table7[[#This Row],[CID]],ALY,2,FALSE)</f>
        <v>Opening/Transitional/Closing</v>
      </c>
    </row>
    <row r="5041" spans="1:11" x14ac:dyDescent="0.2">
      <c r="A5041" s="8" t="str">
        <f>Table7[[#This Row],[Test No.]]&amp;Table7[[#This Row],[Section]]&amp;Table7[[#This Row],[Q. No.]]</f>
        <v>R20E15</v>
      </c>
      <c r="B5041" s="8"/>
      <c r="C5041" s="15" t="s">
        <v>91</v>
      </c>
      <c r="D5041" s="6">
        <v>15</v>
      </c>
      <c r="E5041" s="12" t="s">
        <v>31</v>
      </c>
      <c r="F5041" s="14">
        <v>2</v>
      </c>
      <c r="G5041" s="13" t="s">
        <v>57</v>
      </c>
      <c r="H5041" s="10">
        <v>4</v>
      </c>
      <c r="I5041" s="13" t="s">
        <v>40</v>
      </c>
      <c r="J5041" s="12" t="s">
        <v>513</v>
      </c>
      <c r="K5041" s="11" t="str">
        <f>VLOOKUP(Table7[[#This Row],[CID]],ALY,2,FALSE)</f>
        <v>Writer's Goal</v>
      </c>
    </row>
    <row r="5042" spans="1:11" x14ac:dyDescent="0.2">
      <c r="A5042" s="8" t="str">
        <f>Table7[[#This Row],[Test No.]]&amp;Table7[[#This Row],[Section]]&amp;Table7[[#This Row],[Q. No.]]</f>
        <v>R20E16</v>
      </c>
      <c r="B5042" s="8"/>
      <c r="C5042" s="15" t="s">
        <v>91</v>
      </c>
      <c r="D5042" s="6">
        <v>16</v>
      </c>
      <c r="E5042" s="12" t="s">
        <v>31</v>
      </c>
      <c r="F5042" s="14">
        <v>1</v>
      </c>
      <c r="G5042" s="14" t="s">
        <v>59</v>
      </c>
      <c r="H5042" s="10">
        <v>2</v>
      </c>
      <c r="I5042" s="13" t="s">
        <v>38</v>
      </c>
      <c r="J5042" s="12" t="s">
        <v>397</v>
      </c>
      <c r="K5042" s="11" t="str">
        <f>VLOOKUP(Table7[[#This Row],[CID]],ALY,2,FALSE)</f>
        <v>Word Choice</v>
      </c>
    </row>
    <row r="5043" spans="1:11" x14ac:dyDescent="0.2">
      <c r="A5043" s="8" t="str">
        <f>Table7[[#This Row],[Test No.]]&amp;Table7[[#This Row],[Section]]&amp;Table7[[#This Row],[Q. No.]]</f>
        <v>R20E17</v>
      </c>
      <c r="B5043" s="8"/>
      <c r="C5043" s="15" t="s">
        <v>91</v>
      </c>
      <c r="D5043" s="6">
        <v>17</v>
      </c>
      <c r="E5043" s="12" t="s">
        <v>31</v>
      </c>
      <c r="F5043" s="14">
        <v>1</v>
      </c>
      <c r="G5043" s="14" t="s">
        <v>59</v>
      </c>
      <c r="H5043" s="10">
        <v>2</v>
      </c>
      <c r="I5043" s="13" t="s">
        <v>38</v>
      </c>
      <c r="J5043" s="12" t="s">
        <v>397</v>
      </c>
      <c r="K5043" s="11" t="str">
        <f>VLOOKUP(Table7[[#This Row],[CID]],ALY,2,FALSE)</f>
        <v>Word Choice</v>
      </c>
    </row>
    <row r="5044" spans="1:11" x14ac:dyDescent="0.2">
      <c r="A5044" s="8" t="str">
        <f>Table7[[#This Row],[Test No.]]&amp;Table7[[#This Row],[Section]]&amp;Table7[[#This Row],[Q. No.]]</f>
        <v>R20E18</v>
      </c>
      <c r="B5044" s="8"/>
      <c r="C5044" s="15" t="s">
        <v>91</v>
      </c>
      <c r="D5044" s="6">
        <v>18</v>
      </c>
      <c r="E5044" s="12" t="s">
        <v>31</v>
      </c>
      <c r="F5044" s="14">
        <v>1</v>
      </c>
      <c r="G5044" s="14" t="s">
        <v>59</v>
      </c>
      <c r="H5044" s="10">
        <v>3</v>
      </c>
      <c r="I5044" s="13" t="s">
        <v>39</v>
      </c>
      <c r="J5044" s="12" t="s">
        <v>402</v>
      </c>
      <c r="K5044" s="11" t="str">
        <f>VLOOKUP(Table7[[#This Row],[CID]],ALY,2,FALSE)</f>
        <v>Faulty Modifier</v>
      </c>
    </row>
    <row r="5045" spans="1:11" x14ac:dyDescent="0.2">
      <c r="A5045" s="8" t="str">
        <f>Table7[[#This Row],[Test No.]]&amp;Table7[[#This Row],[Section]]&amp;Table7[[#This Row],[Q. No.]]</f>
        <v>R20E19</v>
      </c>
      <c r="B5045" s="8"/>
      <c r="C5045" s="15" t="s">
        <v>91</v>
      </c>
      <c r="D5045" s="6">
        <v>19</v>
      </c>
      <c r="E5045" s="12" t="s">
        <v>31</v>
      </c>
      <c r="F5045" s="14">
        <v>1</v>
      </c>
      <c r="G5045" s="14" t="s">
        <v>59</v>
      </c>
      <c r="H5045" s="10">
        <v>3</v>
      </c>
      <c r="I5045" s="13" t="s">
        <v>39</v>
      </c>
      <c r="J5045" s="12" t="s">
        <v>401</v>
      </c>
      <c r="K5045" s="11" t="str">
        <f>VLOOKUP(Table7[[#This Row],[CID]],ALY,2,FALSE)</f>
        <v>Parallel Construction</v>
      </c>
    </row>
    <row r="5046" spans="1:11" x14ac:dyDescent="0.2">
      <c r="A5046" s="8" t="str">
        <f>Table7[[#This Row],[Test No.]]&amp;Table7[[#This Row],[Section]]&amp;Table7[[#This Row],[Q. No.]]</f>
        <v>R20E20</v>
      </c>
      <c r="B5046" s="8"/>
      <c r="C5046" s="15" t="s">
        <v>91</v>
      </c>
      <c r="D5046" s="6">
        <v>20</v>
      </c>
      <c r="E5046" s="12" t="s">
        <v>31</v>
      </c>
      <c r="F5046" s="14">
        <v>2</v>
      </c>
      <c r="G5046" s="13" t="s">
        <v>57</v>
      </c>
      <c r="H5046" s="10">
        <v>6</v>
      </c>
      <c r="I5046" s="13" t="s">
        <v>42</v>
      </c>
      <c r="J5046" s="12" t="s">
        <v>521</v>
      </c>
      <c r="K5046" s="11" t="str">
        <f>VLOOKUP(Table7[[#This Row],[CID]],ALY,2,FALSE)</f>
        <v>Word Choice</v>
      </c>
    </row>
    <row r="5047" spans="1:11" x14ac:dyDescent="0.2">
      <c r="A5047" s="8" t="str">
        <f>Table7[[#This Row],[Test No.]]&amp;Table7[[#This Row],[Section]]&amp;Table7[[#This Row],[Q. No.]]</f>
        <v>R20E21</v>
      </c>
      <c r="B5047" s="8"/>
      <c r="C5047" s="15" t="s">
        <v>91</v>
      </c>
      <c r="D5047" s="6">
        <v>21</v>
      </c>
      <c r="E5047" s="12" t="s">
        <v>31</v>
      </c>
      <c r="F5047" s="14">
        <v>1</v>
      </c>
      <c r="G5047" s="14" t="s">
        <v>59</v>
      </c>
      <c r="H5047" s="10">
        <v>2</v>
      </c>
      <c r="I5047" s="13" t="s">
        <v>38</v>
      </c>
      <c r="J5047" s="12" t="s">
        <v>398</v>
      </c>
      <c r="K5047" s="11" t="str">
        <f>VLOOKUP(Table7[[#This Row],[CID]],ALY,2,FALSE)</f>
        <v>Idioms</v>
      </c>
    </row>
    <row r="5048" spans="1:11" x14ac:dyDescent="0.2">
      <c r="A5048" s="8" t="str">
        <f>Table7[[#This Row],[Test No.]]&amp;Table7[[#This Row],[Section]]&amp;Table7[[#This Row],[Q. No.]]</f>
        <v>R20E22</v>
      </c>
      <c r="B5048" s="8"/>
      <c r="C5048" s="15" t="s">
        <v>91</v>
      </c>
      <c r="D5048" s="6">
        <v>22</v>
      </c>
      <c r="E5048" s="12" t="s">
        <v>31</v>
      </c>
      <c r="F5048" s="14">
        <v>2</v>
      </c>
      <c r="G5048" s="13" t="s">
        <v>57</v>
      </c>
      <c r="H5048" s="10">
        <v>5</v>
      </c>
      <c r="I5048" s="13" t="s">
        <v>41</v>
      </c>
      <c r="J5048" s="12" t="s">
        <v>518</v>
      </c>
      <c r="K5048" s="11" t="str">
        <f>VLOOKUP(Table7[[#This Row],[CID]],ALY,2,FALSE)</f>
        <v>Unity &amp; Coherence</v>
      </c>
    </row>
    <row r="5049" spans="1:11" x14ac:dyDescent="0.2">
      <c r="A5049" s="8" t="str">
        <f>Table7[[#This Row],[Test No.]]&amp;Table7[[#This Row],[Section]]&amp;Table7[[#This Row],[Q. No.]]</f>
        <v>R20E23</v>
      </c>
      <c r="B5049" s="8"/>
      <c r="C5049" s="15" t="s">
        <v>91</v>
      </c>
      <c r="D5049" s="6">
        <v>23</v>
      </c>
      <c r="E5049" s="12" t="s">
        <v>31</v>
      </c>
      <c r="F5049" s="14">
        <v>2</v>
      </c>
      <c r="G5049" s="13" t="s">
        <v>57</v>
      </c>
      <c r="H5049" s="10">
        <v>4</v>
      </c>
      <c r="I5049" s="13" t="s">
        <v>40</v>
      </c>
      <c r="J5049" s="12" t="s">
        <v>512</v>
      </c>
      <c r="K5049" s="11" t="str">
        <f>VLOOKUP(Table7[[#This Row],[CID]],ALY,2,FALSE)</f>
        <v>Additional Detail &amp; Evidence</v>
      </c>
    </row>
    <row r="5050" spans="1:11" x14ac:dyDescent="0.2">
      <c r="A5050" s="8" t="str">
        <f>Table7[[#This Row],[Test No.]]&amp;Table7[[#This Row],[Section]]&amp;Table7[[#This Row],[Q. No.]]</f>
        <v>R20E24</v>
      </c>
      <c r="B5050" s="8"/>
      <c r="C5050" s="15" t="s">
        <v>91</v>
      </c>
      <c r="D5050" s="6">
        <v>24</v>
      </c>
      <c r="E5050" s="12" t="s">
        <v>31</v>
      </c>
      <c r="F5050" s="14">
        <v>2</v>
      </c>
      <c r="G5050" s="13" t="s">
        <v>57</v>
      </c>
      <c r="H5050" s="10">
        <v>6</v>
      </c>
      <c r="I5050" s="13" t="s">
        <v>42</v>
      </c>
      <c r="J5050" s="12" t="s">
        <v>523</v>
      </c>
      <c r="K5050" s="11" t="str">
        <f>VLOOKUP(Table7[[#This Row],[CID]],ALY,2,FALSE)</f>
        <v>Avoiding Ambiguity &amp; Redundancy</v>
      </c>
    </row>
    <row r="5051" spans="1:11" x14ac:dyDescent="0.2">
      <c r="A5051" s="8" t="str">
        <f>Table7[[#This Row],[Test No.]]&amp;Table7[[#This Row],[Section]]&amp;Table7[[#This Row],[Q. No.]]</f>
        <v>R20E25</v>
      </c>
      <c r="B5051" s="8"/>
      <c r="C5051" s="15" t="s">
        <v>91</v>
      </c>
      <c r="D5051" s="6">
        <v>25</v>
      </c>
      <c r="E5051" s="12" t="s">
        <v>31</v>
      </c>
      <c r="F5051" s="14">
        <v>2</v>
      </c>
      <c r="G5051" s="13" t="s">
        <v>57</v>
      </c>
      <c r="H5051" s="10">
        <v>6</v>
      </c>
      <c r="I5051" s="13" t="s">
        <v>42</v>
      </c>
      <c r="J5051" s="12" t="s">
        <v>521</v>
      </c>
      <c r="K5051" s="11" t="str">
        <f>VLOOKUP(Table7[[#This Row],[CID]],ALY,2,FALSE)</f>
        <v>Word Choice</v>
      </c>
    </row>
    <row r="5052" spans="1:11" x14ac:dyDescent="0.2">
      <c r="A5052" s="8" t="str">
        <f>Table7[[#This Row],[Test No.]]&amp;Table7[[#This Row],[Section]]&amp;Table7[[#This Row],[Q. No.]]</f>
        <v>R20E26</v>
      </c>
      <c r="B5052" s="8"/>
      <c r="C5052" s="15" t="s">
        <v>91</v>
      </c>
      <c r="D5052" s="6">
        <v>26</v>
      </c>
      <c r="E5052" s="12" t="s">
        <v>31</v>
      </c>
      <c r="F5052" s="14">
        <v>2</v>
      </c>
      <c r="G5052" s="13" t="s">
        <v>57</v>
      </c>
      <c r="H5052" s="10">
        <v>4</v>
      </c>
      <c r="I5052" s="13" t="s">
        <v>40</v>
      </c>
      <c r="J5052" s="12" t="s">
        <v>514</v>
      </c>
      <c r="K5052" s="11" t="str">
        <f>VLOOKUP(Table7[[#This Row],[CID]],ALY,2,FALSE)</f>
        <v>Relation to Paragraph/Essay</v>
      </c>
    </row>
    <row r="5053" spans="1:11" x14ac:dyDescent="0.2">
      <c r="A5053" s="8" t="str">
        <f>Table7[[#This Row],[Test No.]]&amp;Table7[[#This Row],[Section]]&amp;Table7[[#This Row],[Q. No.]]</f>
        <v>R20E27</v>
      </c>
      <c r="B5053" s="8"/>
      <c r="C5053" s="15" t="s">
        <v>91</v>
      </c>
      <c r="D5053" s="6">
        <v>27</v>
      </c>
      <c r="E5053" s="12" t="s">
        <v>31</v>
      </c>
      <c r="F5053" s="14">
        <v>2</v>
      </c>
      <c r="G5053" s="13" t="s">
        <v>57</v>
      </c>
      <c r="H5053" s="10">
        <v>6</v>
      </c>
      <c r="I5053" s="13" t="s">
        <v>42</v>
      </c>
      <c r="J5053" s="12" t="s">
        <v>523</v>
      </c>
      <c r="K5053" s="11" t="str">
        <f>VLOOKUP(Table7[[#This Row],[CID]],ALY,2,FALSE)</f>
        <v>Avoiding Ambiguity &amp; Redundancy</v>
      </c>
    </row>
    <row r="5054" spans="1:11" x14ac:dyDescent="0.2">
      <c r="A5054" s="8" t="str">
        <f>Table7[[#This Row],[Test No.]]&amp;Table7[[#This Row],[Section]]&amp;Table7[[#This Row],[Q. No.]]</f>
        <v>R20E28</v>
      </c>
      <c r="B5054" s="8"/>
      <c r="C5054" s="15" t="s">
        <v>91</v>
      </c>
      <c r="D5054" s="6">
        <v>28</v>
      </c>
      <c r="E5054" s="12" t="s">
        <v>31</v>
      </c>
      <c r="F5054" s="14">
        <v>1</v>
      </c>
      <c r="G5054" s="14" t="s">
        <v>59</v>
      </c>
      <c r="H5054" s="10">
        <v>3</v>
      </c>
      <c r="I5054" s="13" t="s">
        <v>39</v>
      </c>
      <c r="J5054" s="12" t="s">
        <v>400</v>
      </c>
      <c r="K5054" s="11" t="str">
        <f>VLOOKUP(Table7[[#This Row],[CID]],ALY,2,FALSE)</f>
        <v>Run-On Sentence</v>
      </c>
    </row>
    <row r="5055" spans="1:11" x14ac:dyDescent="0.2">
      <c r="A5055" s="8" t="str">
        <f>Table7[[#This Row],[Test No.]]&amp;Table7[[#This Row],[Section]]&amp;Table7[[#This Row],[Q. No.]]</f>
        <v>R20E29</v>
      </c>
      <c r="B5055" s="8"/>
      <c r="C5055" s="15" t="s">
        <v>91</v>
      </c>
      <c r="D5055" s="6">
        <v>29</v>
      </c>
      <c r="E5055" s="12" t="s">
        <v>31</v>
      </c>
      <c r="F5055" s="14">
        <v>2</v>
      </c>
      <c r="G5055" s="13" t="s">
        <v>57</v>
      </c>
      <c r="H5055" s="10">
        <v>4</v>
      </c>
      <c r="I5055" s="13" t="s">
        <v>40</v>
      </c>
      <c r="J5055" s="12" t="s">
        <v>513</v>
      </c>
      <c r="K5055" s="11" t="str">
        <f>VLOOKUP(Table7[[#This Row],[CID]],ALY,2,FALSE)</f>
        <v>Writer's Goal</v>
      </c>
    </row>
    <row r="5056" spans="1:11" x14ac:dyDescent="0.2">
      <c r="A5056" s="8" t="str">
        <f>Table7[[#This Row],[Test No.]]&amp;Table7[[#This Row],[Section]]&amp;Table7[[#This Row],[Q. No.]]</f>
        <v>R20E30</v>
      </c>
      <c r="B5056" s="8"/>
      <c r="C5056" s="15" t="s">
        <v>91</v>
      </c>
      <c r="D5056" s="6">
        <v>30</v>
      </c>
      <c r="E5056" s="12" t="s">
        <v>31</v>
      </c>
      <c r="F5056" s="14">
        <v>2</v>
      </c>
      <c r="G5056" s="13" t="s">
        <v>57</v>
      </c>
      <c r="H5056" s="10">
        <v>4</v>
      </c>
      <c r="I5056" s="13" t="s">
        <v>40</v>
      </c>
      <c r="J5056" s="12" t="s">
        <v>513</v>
      </c>
      <c r="K5056" s="11" t="str">
        <f>VLOOKUP(Table7[[#This Row],[CID]],ALY,2,FALSE)</f>
        <v>Writer's Goal</v>
      </c>
    </row>
    <row r="5057" spans="1:11" x14ac:dyDescent="0.2">
      <c r="A5057" s="8" t="str">
        <f>Table7[[#This Row],[Test No.]]&amp;Table7[[#This Row],[Section]]&amp;Table7[[#This Row],[Q. No.]]</f>
        <v>R20E31</v>
      </c>
      <c r="B5057" s="8"/>
      <c r="C5057" s="15" t="s">
        <v>91</v>
      </c>
      <c r="D5057" s="6">
        <v>31</v>
      </c>
      <c r="E5057" s="12" t="s">
        <v>31</v>
      </c>
      <c r="F5057" s="14">
        <v>2</v>
      </c>
      <c r="G5057" s="13" t="s">
        <v>57</v>
      </c>
      <c r="H5057" s="10">
        <v>6</v>
      </c>
      <c r="I5057" s="13" t="s">
        <v>42</v>
      </c>
      <c r="J5057" s="12" t="s">
        <v>523</v>
      </c>
      <c r="K5057" s="11" t="str">
        <f>VLOOKUP(Table7[[#This Row],[CID]],ALY,2,FALSE)</f>
        <v>Avoiding Ambiguity &amp; Redundancy</v>
      </c>
    </row>
    <row r="5058" spans="1:11" x14ac:dyDescent="0.2">
      <c r="A5058" s="8" t="str">
        <f>Table7[[#This Row],[Test No.]]&amp;Table7[[#This Row],[Section]]&amp;Table7[[#This Row],[Q. No.]]</f>
        <v>R20E32</v>
      </c>
      <c r="B5058" s="8"/>
      <c r="C5058" s="15" t="s">
        <v>91</v>
      </c>
      <c r="D5058" s="6">
        <v>32</v>
      </c>
      <c r="E5058" s="12" t="s">
        <v>31</v>
      </c>
      <c r="F5058" s="14">
        <v>1</v>
      </c>
      <c r="G5058" s="14" t="s">
        <v>59</v>
      </c>
      <c r="H5058" s="10">
        <v>2</v>
      </c>
      <c r="I5058" s="13" t="s">
        <v>38</v>
      </c>
      <c r="J5058" s="12" t="s">
        <v>393</v>
      </c>
      <c r="K5058" s="11" t="str">
        <f>VLOOKUP(Table7[[#This Row],[CID]],ALY,2,FALSE)</f>
        <v>SVA</v>
      </c>
    </row>
    <row r="5059" spans="1:11" x14ac:dyDescent="0.2">
      <c r="A5059" s="8" t="str">
        <f>Table7[[#This Row],[Test No.]]&amp;Table7[[#This Row],[Section]]&amp;Table7[[#This Row],[Q. No.]]</f>
        <v>R20E33</v>
      </c>
      <c r="B5059" s="8"/>
      <c r="C5059" s="15" t="s">
        <v>91</v>
      </c>
      <c r="D5059" s="6">
        <v>33</v>
      </c>
      <c r="E5059" s="12" t="s">
        <v>31</v>
      </c>
      <c r="F5059" s="14">
        <v>1</v>
      </c>
      <c r="G5059" s="14" t="s">
        <v>59</v>
      </c>
      <c r="H5059" s="10">
        <v>3</v>
      </c>
      <c r="I5059" s="13" t="s">
        <v>39</v>
      </c>
      <c r="J5059" s="12" t="s">
        <v>402</v>
      </c>
      <c r="K5059" s="11" t="str">
        <f>VLOOKUP(Table7[[#This Row],[CID]],ALY,2,FALSE)</f>
        <v>Faulty Modifier</v>
      </c>
    </row>
    <row r="5060" spans="1:11" x14ac:dyDescent="0.2">
      <c r="A5060" s="8" t="str">
        <f>Table7[[#This Row],[Test No.]]&amp;Table7[[#This Row],[Section]]&amp;Table7[[#This Row],[Q. No.]]</f>
        <v>R20E34</v>
      </c>
      <c r="B5060" s="8"/>
      <c r="C5060" s="15" t="s">
        <v>91</v>
      </c>
      <c r="D5060" s="6">
        <v>34</v>
      </c>
      <c r="E5060" s="12" t="s">
        <v>31</v>
      </c>
      <c r="F5060" s="14">
        <v>2</v>
      </c>
      <c r="G5060" s="13" t="s">
        <v>57</v>
      </c>
      <c r="H5060" s="10">
        <v>6</v>
      </c>
      <c r="I5060" s="13" t="s">
        <v>42</v>
      </c>
      <c r="J5060" s="12" t="s">
        <v>522</v>
      </c>
      <c r="K5060" s="11" t="str">
        <f>VLOOKUP(Table7[[#This Row],[CID]],ALY,2,FALSE)</f>
        <v>Effectiveness</v>
      </c>
    </row>
    <row r="5061" spans="1:11" x14ac:dyDescent="0.2">
      <c r="A5061" s="8" t="str">
        <f>Table7[[#This Row],[Test No.]]&amp;Table7[[#This Row],[Section]]&amp;Table7[[#This Row],[Q. No.]]</f>
        <v>R20E35</v>
      </c>
      <c r="B5061" s="8"/>
      <c r="C5061" s="15" t="s">
        <v>91</v>
      </c>
      <c r="D5061" s="6">
        <v>35</v>
      </c>
      <c r="E5061" s="12" t="s">
        <v>31</v>
      </c>
      <c r="F5061" s="14">
        <v>1</v>
      </c>
      <c r="G5061" s="14" t="s">
        <v>59</v>
      </c>
      <c r="H5061" s="10">
        <v>3</v>
      </c>
      <c r="I5061" s="13" t="s">
        <v>39</v>
      </c>
      <c r="J5061" s="12" t="s">
        <v>399</v>
      </c>
      <c r="K5061" s="11" t="str">
        <f>VLOOKUP(Table7[[#This Row],[CID]],ALY,2,FALSE)</f>
        <v>Sentence Fragment</v>
      </c>
    </row>
    <row r="5062" spans="1:11" x14ac:dyDescent="0.2">
      <c r="A5062" s="8" t="str">
        <f>Table7[[#This Row],[Test No.]]&amp;Table7[[#This Row],[Section]]&amp;Table7[[#This Row],[Q. No.]]</f>
        <v>R20E36</v>
      </c>
      <c r="B5062" s="8"/>
      <c r="C5062" s="15" t="s">
        <v>91</v>
      </c>
      <c r="D5062" s="6">
        <v>36</v>
      </c>
      <c r="E5062" s="12" t="s">
        <v>31</v>
      </c>
      <c r="F5062" s="14">
        <v>1</v>
      </c>
      <c r="G5062" s="14" t="s">
        <v>59</v>
      </c>
      <c r="H5062" s="14">
        <v>1</v>
      </c>
      <c r="I5062" s="14" t="s">
        <v>37</v>
      </c>
      <c r="J5062" s="12" t="s">
        <v>388</v>
      </c>
      <c r="K5062" s="11" t="str">
        <f>VLOOKUP(Table7[[#This Row],[CID]],ALY,2,FALSE)</f>
        <v>Apostrophes</v>
      </c>
    </row>
    <row r="5063" spans="1:11" x14ac:dyDescent="0.2">
      <c r="A5063" s="8" t="str">
        <f>Table7[[#This Row],[Test No.]]&amp;Table7[[#This Row],[Section]]&amp;Table7[[#This Row],[Q. No.]]</f>
        <v>R20E37</v>
      </c>
      <c r="B5063" s="8"/>
      <c r="C5063" s="15" t="s">
        <v>91</v>
      </c>
      <c r="D5063" s="6">
        <v>37</v>
      </c>
      <c r="E5063" s="12" t="s">
        <v>31</v>
      </c>
      <c r="F5063" s="14">
        <v>2</v>
      </c>
      <c r="G5063" s="13" t="s">
        <v>57</v>
      </c>
      <c r="H5063" s="10">
        <v>6</v>
      </c>
      <c r="I5063" s="13" t="s">
        <v>42</v>
      </c>
      <c r="J5063" s="12" t="s">
        <v>523</v>
      </c>
      <c r="K5063" s="11" t="str">
        <f>VLOOKUP(Table7[[#This Row],[CID]],ALY,2,FALSE)</f>
        <v>Avoiding Ambiguity &amp; Redundancy</v>
      </c>
    </row>
    <row r="5064" spans="1:11" x14ac:dyDescent="0.2">
      <c r="A5064" s="8" t="str">
        <f>Table7[[#This Row],[Test No.]]&amp;Table7[[#This Row],[Section]]&amp;Table7[[#This Row],[Q. No.]]</f>
        <v>R20E38</v>
      </c>
      <c r="B5064" s="8"/>
      <c r="C5064" s="15" t="s">
        <v>91</v>
      </c>
      <c r="D5064" s="6">
        <v>38</v>
      </c>
      <c r="E5064" s="12" t="s">
        <v>31</v>
      </c>
      <c r="F5064" s="14">
        <v>2</v>
      </c>
      <c r="G5064" s="13" t="s">
        <v>57</v>
      </c>
      <c r="H5064" s="10">
        <v>6</v>
      </c>
      <c r="I5064" s="13" t="s">
        <v>42</v>
      </c>
      <c r="J5064" s="12" t="s">
        <v>523</v>
      </c>
      <c r="K5064" s="11" t="str">
        <f>VLOOKUP(Table7[[#This Row],[CID]],ALY,2,FALSE)</f>
        <v>Avoiding Ambiguity &amp; Redundancy</v>
      </c>
    </row>
    <row r="5065" spans="1:11" x14ac:dyDescent="0.2">
      <c r="A5065" s="8" t="str">
        <f>Table7[[#This Row],[Test No.]]&amp;Table7[[#This Row],[Section]]&amp;Table7[[#This Row],[Q. No.]]</f>
        <v>R20E39</v>
      </c>
      <c r="B5065" s="8"/>
      <c r="C5065" s="15" t="s">
        <v>91</v>
      </c>
      <c r="D5065" s="6">
        <v>39</v>
      </c>
      <c r="E5065" s="12" t="s">
        <v>31</v>
      </c>
      <c r="F5065" s="14">
        <v>2</v>
      </c>
      <c r="G5065" s="13" t="s">
        <v>57</v>
      </c>
      <c r="H5065" s="10">
        <v>4</v>
      </c>
      <c r="I5065" s="13" t="s">
        <v>40</v>
      </c>
      <c r="J5065" s="12" t="s">
        <v>512</v>
      </c>
      <c r="K5065" s="11" t="str">
        <f>VLOOKUP(Table7[[#This Row],[CID]],ALY,2,FALSE)</f>
        <v>Additional Detail &amp; Evidence</v>
      </c>
    </row>
    <row r="5066" spans="1:11" x14ac:dyDescent="0.2">
      <c r="A5066" s="8" t="str">
        <f>Table7[[#This Row],[Test No.]]&amp;Table7[[#This Row],[Section]]&amp;Table7[[#This Row],[Q. No.]]</f>
        <v>R20E40</v>
      </c>
      <c r="B5066" s="8"/>
      <c r="C5066" s="15" t="s">
        <v>91</v>
      </c>
      <c r="D5066" s="6">
        <v>40</v>
      </c>
      <c r="E5066" s="12" t="s">
        <v>31</v>
      </c>
      <c r="F5066" s="14">
        <v>1</v>
      </c>
      <c r="G5066" s="14" t="s">
        <v>59</v>
      </c>
      <c r="H5066" s="10">
        <v>2</v>
      </c>
      <c r="I5066" s="13" t="s">
        <v>38</v>
      </c>
      <c r="J5066" s="12" t="s">
        <v>397</v>
      </c>
      <c r="K5066" s="11" t="str">
        <f>VLOOKUP(Table7[[#This Row],[CID]],ALY,2,FALSE)</f>
        <v>Word Choice</v>
      </c>
    </row>
    <row r="5067" spans="1:11" x14ac:dyDescent="0.2">
      <c r="A5067" s="8" t="str">
        <f>Table7[[#This Row],[Test No.]]&amp;Table7[[#This Row],[Section]]&amp;Table7[[#This Row],[Q. No.]]</f>
        <v>R20E41</v>
      </c>
      <c r="B5067" s="8"/>
      <c r="C5067" s="15" t="s">
        <v>91</v>
      </c>
      <c r="D5067" s="6">
        <v>41</v>
      </c>
      <c r="E5067" s="12" t="s">
        <v>31</v>
      </c>
      <c r="F5067" s="14">
        <v>1</v>
      </c>
      <c r="G5067" s="14" t="s">
        <v>59</v>
      </c>
      <c r="H5067" s="10">
        <v>2</v>
      </c>
      <c r="I5067" s="13" t="s">
        <v>38</v>
      </c>
      <c r="J5067" s="12" t="s">
        <v>394</v>
      </c>
      <c r="K5067" s="11" t="str">
        <f>VLOOKUP(Table7[[#This Row],[CID]],ALY,2,FALSE)</f>
        <v>Pronouns</v>
      </c>
    </row>
    <row r="5068" spans="1:11" x14ac:dyDescent="0.2">
      <c r="A5068" s="8" t="str">
        <f>Table7[[#This Row],[Test No.]]&amp;Table7[[#This Row],[Section]]&amp;Table7[[#This Row],[Q. No.]]</f>
        <v>R20E42</v>
      </c>
      <c r="B5068" s="8"/>
      <c r="C5068" s="15" t="s">
        <v>91</v>
      </c>
      <c r="D5068" s="6">
        <v>42</v>
      </c>
      <c r="E5068" s="12" t="s">
        <v>31</v>
      </c>
      <c r="F5068" s="14">
        <v>1</v>
      </c>
      <c r="G5068" s="14" t="s">
        <v>59</v>
      </c>
      <c r="H5068" s="10">
        <v>3</v>
      </c>
      <c r="I5068" s="13" t="s">
        <v>39</v>
      </c>
      <c r="J5068" s="12" t="s">
        <v>402</v>
      </c>
      <c r="K5068" s="11" t="str">
        <f>VLOOKUP(Table7[[#This Row],[CID]],ALY,2,FALSE)</f>
        <v>Faulty Modifier</v>
      </c>
    </row>
    <row r="5069" spans="1:11" x14ac:dyDescent="0.2">
      <c r="A5069" s="8" t="str">
        <f>Table7[[#This Row],[Test No.]]&amp;Table7[[#This Row],[Section]]&amp;Table7[[#This Row],[Q. No.]]</f>
        <v>R20E43</v>
      </c>
      <c r="B5069" s="8"/>
      <c r="C5069" s="15" t="s">
        <v>91</v>
      </c>
      <c r="D5069" s="6">
        <v>43</v>
      </c>
      <c r="E5069" s="12" t="s">
        <v>31</v>
      </c>
      <c r="F5069" s="14">
        <v>1</v>
      </c>
      <c r="G5069" s="14" t="s">
        <v>59</v>
      </c>
      <c r="H5069" s="10">
        <v>2</v>
      </c>
      <c r="I5069" s="13" t="s">
        <v>38</v>
      </c>
      <c r="J5069" s="12" t="s">
        <v>397</v>
      </c>
      <c r="K5069" s="11" t="str">
        <f>VLOOKUP(Table7[[#This Row],[CID]],ALY,2,FALSE)</f>
        <v>Word Choice</v>
      </c>
    </row>
    <row r="5070" spans="1:11" x14ac:dyDescent="0.2">
      <c r="A5070" s="8" t="str">
        <f>Table7[[#This Row],[Test No.]]&amp;Table7[[#This Row],[Section]]&amp;Table7[[#This Row],[Q. No.]]</f>
        <v>R20E44</v>
      </c>
      <c r="B5070" s="8"/>
      <c r="C5070" s="15" t="s">
        <v>91</v>
      </c>
      <c r="D5070" s="6">
        <v>44</v>
      </c>
      <c r="E5070" s="12" t="s">
        <v>31</v>
      </c>
      <c r="F5070" s="14">
        <v>2</v>
      </c>
      <c r="G5070" s="13" t="s">
        <v>57</v>
      </c>
      <c r="H5070" s="10">
        <v>4</v>
      </c>
      <c r="I5070" s="13" t="s">
        <v>40</v>
      </c>
      <c r="J5070" s="12" t="s">
        <v>516</v>
      </c>
      <c r="K5070" s="11" t="str">
        <f>VLOOKUP(Table7[[#This Row],[CID]],ALY,2,FALSE)</f>
        <v>Transitions &amp; Topic Sentences</v>
      </c>
    </row>
    <row r="5071" spans="1:11" x14ac:dyDescent="0.2">
      <c r="A5071" s="8" t="str">
        <f>Table7[[#This Row],[Test No.]]&amp;Table7[[#This Row],[Section]]&amp;Table7[[#This Row],[Q. No.]]</f>
        <v>R20E45</v>
      </c>
      <c r="B5071" s="8"/>
      <c r="C5071" s="15" t="s">
        <v>91</v>
      </c>
      <c r="D5071" s="6">
        <v>45</v>
      </c>
      <c r="E5071" s="12" t="s">
        <v>31</v>
      </c>
      <c r="F5071" s="14">
        <v>2</v>
      </c>
      <c r="G5071" s="13" t="s">
        <v>57</v>
      </c>
      <c r="H5071" s="10">
        <v>5</v>
      </c>
      <c r="I5071" s="13" t="s">
        <v>41</v>
      </c>
      <c r="J5071" s="12" t="s">
        <v>520</v>
      </c>
      <c r="K5071" s="11" t="str">
        <f>VLOOKUP(Table7[[#This Row],[CID]],ALY,2,FALSE)</f>
        <v>Reorganization</v>
      </c>
    </row>
    <row r="5072" spans="1:11" x14ac:dyDescent="0.2">
      <c r="A5072" s="8" t="str">
        <f>Table7[[#This Row],[Test No.]]&amp;Table7[[#This Row],[Section]]&amp;Table7[[#This Row],[Q. No.]]</f>
        <v>R20E46</v>
      </c>
      <c r="B5072" s="8"/>
      <c r="C5072" s="15" t="s">
        <v>91</v>
      </c>
      <c r="D5072" s="6">
        <v>46</v>
      </c>
      <c r="E5072" s="12" t="s">
        <v>31</v>
      </c>
      <c r="F5072" s="14">
        <v>1</v>
      </c>
      <c r="G5072" s="14" t="s">
        <v>59</v>
      </c>
      <c r="H5072" s="10">
        <v>3</v>
      </c>
      <c r="I5072" s="13" t="s">
        <v>39</v>
      </c>
      <c r="J5072" s="12" t="s">
        <v>400</v>
      </c>
      <c r="K5072" s="11" t="str">
        <f>VLOOKUP(Table7[[#This Row],[CID]],ALY,2,FALSE)</f>
        <v>Run-On Sentence</v>
      </c>
    </row>
    <row r="5073" spans="1:11" x14ac:dyDescent="0.2">
      <c r="A5073" s="8" t="str">
        <f>Table7[[#This Row],[Test No.]]&amp;Table7[[#This Row],[Section]]&amp;Table7[[#This Row],[Q. No.]]</f>
        <v>R20E47</v>
      </c>
      <c r="B5073" s="8"/>
      <c r="C5073" s="15" t="s">
        <v>91</v>
      </c>
      <c r="D5073" s="6">
        <v>47</v>
      </c>
      <c r="E5073" s="12" t="s">
        <v>31</v>
      </c>
      <c r="F5073" s="14">
        <v>2</v>
      </c>
      <c r="G5073" s="13" t="s">
        <v>57</v>
      </c>
      <c r="H5073" s="10">
        <v>6</v>
      </c>
      <c r="I5073" s="13" t="s">
        <v>42</v>
      </c>
      <c r="J5073" s="12" t="s">
        <v>521</v>
      </c>
      <c r="K5073" s="11" t="str">
        <f>VLOOKUP(Table7[[#This Row],[CID]],ALY,2,FALSE)</f>
        <v>Word Choice</v>
      </c>
    </row>
    <row r="5074" spans="1:11" x14ac:dyDescent="0.2">
      <c r="A5074" s="8" t="str">
        <f>Table7[[#This Row],[Test No.]]&amp;Table7[[#This Row],[Section]]&amp;Table7[[#This Row],[Q. No.]]</f>
        <v>R20E48</v>
      </c>
      <c r="B5074" s="8"/>
      <c r="C5074" s="15" t="s">
        <v>91</v>
      </c>
      <c r="D5074" s="6">
        <v>48</v>
      </c>
      <c r="E5074" s="12" t="s">
        <v>31</v>
      </c>
      <c r="F5074" s="14">
        <v>2</v>
      </c>
      <c r="G5074" s="13" t="s">
        <v>57</v>
      </c>
      <c r="H5074" s="10">
        <v>4</v>
      </c>
      <c r="I5074" s="13" t="s">
        <v>40</v>
      </c>
      <c r="J5074" s="12" t="s">
        <v>513</v>
      </c>
      <c r="K5074" s="11" t="str">
        <f>VLOOKUP(Table7[[#This Row],[CID]],ALY,2,FALSE)</f>
        <v>Writer's Goal</v>
      </c>
    </row>
    <row r="5075" spans="1:11" x14ac:dyDescent="0.2">
      <c r="A5075" s="8" t="str">
        <f>Table7[[#This Row],[Test No.]]&amp;Table7[[#This Row],[Section]]&amp;Table7[[#This Row],[Q. No.]]</f>
        <v>R20E49</v>
      </c>
      <c r="B5075" s="8"/>
      <c r="C5075" s="15" t="s">
        <v>91</v>
      </c>
      <c r="D5075" s="6">
        <v>49</v>
      </c>
      <c r="E5075" s="12" t="s">
        <v>31</v>
      </c>
      <c r="F5075" s="14">
        <v>1</v>
      </c>
      <c r="G5075" s="14" t="s">
        <v>59</v>
      </c>
      <c r="H5075" s="10">
        <v>3</v>
      </c>
      <c r="I5075" s="13" t="s">
        <v>39</v>
      </c>
      <c r="J5075" s="12" t="s">
        <v>400</v>
      </c>
      <c r="K5075" s="11" t="str">
        <f>VLOOKUP(Table7[[#This Row],[CID]],ALY,2,FALSE)</f>
        <v>Run-On Sentence</v>
      </c>
    </row>
    <row r="5076" spans="1:11" x14ac:dyDescent="0.2">
      <c r="A5076" s="8" t="str">
        <f>Table7[[#This Row],[Test No.]]&amp;Table7[[#This Row],[Section]]&amp;Table7[[#This Row],[Q. No.]]</f>
        <v>R20E50</v>
      </c>
      <c r="B5076" s="8"/>
      <c r="C5076" s="15" t="s">
        <v>91</v>
      </c>
      <c r="D5076" s="6">
        <v>50</v>
      </c>
      <c r="E5076" s="12" t="s">
        <v>31</v>
      </c>
      <c r="F5076" s="14">
        <v>1</v>
      </c>
      <c r="G5076" s="14" t="s">
        <v>59</v>
      </c>
      <c r="H5076" s="14">
        <v>1</v>
      </c>
      <c r="I5076" s="14" t="s">
        <v>37</v>
      </c>
      <c r="J5076" s="12" t="s">
        <v>391</v>
      </c>
      <c r="K5076" s="11" t="str">
        <f>VLOOKUP(Table7[[#This Row],[CID]],ALY,2,FALSE)</f>
        <v>Dashes</v>
      </c>
    </row>
    <row r="5077" spans="1:11" x14ac:dyDescent="0.2">
      <c r="A5077" s="8" t="str">
        <f>Table7[[#This Row],[Test No.]]&amp;Table7[[#This Row],[Section]]&amp;Table7[[#This Row],[Q. No.]]</f>
        <v>R20E51</v>
      </c>
      <c r="B5077" s="8"/>
      <c r="C5077" s="15" t="s">
        <v>91</v>
      </c>
      <c r="D5077" s="6">
        <v>51</v>
      </c>
      <c r="E5077" s="12" t="s">
        <v>31</v>
      </c>
      <c r="F5077" s="14">
        <v>1</v>
      </c>
      <c r="G5077" s="14" t="s">
        <v>59</v>
      </c>
      <c r="H5077" s="14">
        <v>1</v>
      </c>
      <c r="I5077" s="14" t="s">
        <v>37</v>
      </c>
      <c r="J5077" s="12" t="s">
        <v>388</v>
      </c>
      <c r="K5077" s="11" t="str">
        <f>VLOOKUP(Table7[[#This Row],[CID]],ALY,2,FALSE)</f>
        <v>Apostrophes</v>
      </c>
    </row>
    <row r="5078" spans="1:11" x14ac:dyDescent="0.2">
      <c r="A5078" s="8" t="str">
        <f>Table7[[#This Row],[Test No.]]&amp;Table7[[#This Row],[Section]]&amp;Table7[[#This Row],[Q. No.]]</f>
        <v>R20E52</v>
      </c>
      <c r="B5078" s="8"/>
      <c r="C5078" s="15" t="s">
        <v>91</v>
      </c>
      <c r="D5078" s="6">
        <v>52</v>
      </c>
      <c r="E5078" s="12" t="s">
        <v>31</v>
      </c>
      <c r="F5078" s="14">
        <v>2</v>
      </c>
      <c r="G5078" s="13" t="s">
        <v>57</v>
      </c>
      <c r="H5078" s="10">
        <v>4</v>
      </c>
      <c r="I5078" s="13" t="s">
        <v>40</v>
      </c>
      <c r="J5078" s="12" t="s">
        <v>516</v>
      </c>
      <c r="K5078" s="11" t="str">
        <f>VLOOKUP(Table7[[#This Row],[CID]],ALY,2,FALSE)</f>
        <v>Transitions &amp; Topic Sentences</v>
      </c>
    </row>
    <row r="5079" spans="1:11" x14ac:dyDescent="0.2">
      <c r="A5079" s="8" t="str">
        <f>Table7[[#This Row],[Test No.]]&amp;Table7[[#This Row],[Section]]&amp;Table7[[#This Row],[Q. No.]]</f>
        <v>R20E53</v>
      </c>
      <c r="B5079" s="8"/>
      <c r="C5079" s="15" t="s">
        <v>91</v>
      </c>
      <c r="D5079" s="6">
        <v>53</v>
      </c>
      <c r="E5079" s="12" t="s">
        <v>31</v>
      </c>
      <c r="F5079" s="14">
        <v>1</v>
      </c>
      <c r="G5079" s="14" t="s">
        <v>59</v>
      </c>
      <c r="H5079" s="14">
        <v>1</v>
      </c>
      <c r="I5079" s="14" t="s">
        <v>37</v>
      </c>
      <c r="J5079" s="12" t="s">
        <v>387</v>
      </c>
      <c r="K5079" s="11" t="str">
        <f>VLOOKUP(Table7[[#This Row],[CID]],ALY,2,FALSE)</f>
        <v>Commas</v>
      </c>
    </row>
    <row r="5080" spans="1:11" x14ac:dyDescent="0.2">
      <c r="A5080" s="8" t="str">
        <f>Table7[[#This Row],[Test No.]]&amp;Table7[[#This Row],[Section]]&amp;Table7[[#This Row],[Q. No.]]</f>
        <v>R20E54</v>
      </c>
      <c r="B5080" s="8"/>
      <c r="C5080" s="15" t="s">
        <v>91</v>
      </c>
      <c r="D5080" s="6">
        <v>54</v>
      </c>
      <c r="E5080" s="12" t="s">
        <v>31</v>
      </c>
      <c r="F5080" s="14">
        <v>2</v>
      </c>
      <c r="G5080" s="13" t="s">
        <v>57</v>
      </c>
      <c r="H5080" s="10">
        <v>5</v>
      </c>
      <c r="I5080" s="13" t="s">
        <v>41</v>
      </c>
      <c r="J5080" s="12" t="s">
        <v>520</v>
      </c>
      <c r="K5080" s="11" t="str">
        <f>VLOOKUP(Table7[[#This Row],[CID]],ALY,2,FALSE)</f>
        <v>Reorganization</v>
      </c>
    </row>
    <row r="5081" spans="1:11" x14ac:dyDescent="0.2">
      <c r="A5081" s="8" t="str">
        <f>Table7[[#This Row],[Test No.]]&amp;Table7[[#This Row],[Section]]&amp;Table7[[#This Row],[Q. No.]]</f>
        <v>R20E55</v>
      </c>
      <c r="B5081" s="8"/>
      <c r="C5081" s="15" t="s">
        <v>91</v>
      </c>
      <c r="D5081" s="6">
        <v>55</v>
      </c>
      <c r="E5081" s="12" t="s">
        <v>31</v>
      </c>
      <c r="F5081" s="14">
        <v>1</v>
      </c>
      <c r="G5081" s="14" t="s">
        <v>59</v>
      </c>
      <c r="H5081" s="10">
        <v>3</v>
      </c>
      <c r="I5081" s="13" t="s">
        <v>39</v>
      </c>
      <c r="J5081" s="12" t="s">
        <v>400</v>
      </c>
      <c r="K5081" s="11" t="str">
        <f>VLOOKUP(Table7[[#This Row],[CID]],ALY,2,FALSE)</f>
        <v>Run-On Sentence</v>
      </c>
    </row>
    <row r="5082" spans="1:11" x14ac:dyDescent="0.2">
      <c r="A5082" s="8" t="str">
        <f>Table7[[#This Row],[Test No.]]&amp;Table7[[#This Row],[Section]]&amp;Table7[[#This Row],[Q. No.]]</f>
        <v>R20E56</v>
      </c>
      <c r="B5082" s="8"/>
      <c r="C5082" s="15" t="s">
        <v>91</v>
      </c>
      <c r="D5082" s="6">
        <v>56</v>
      </c>
      <c r="E5082" s="12" t="s">
        <v>31</v>
      </c>
      <c r="F5082" s="14">
        <v>1</v>
      </c>
      <c r="G5082" s="14" t="s">
        <v>59</v>
      </c>
      <c r="H5082" s="10">
        <v>2</v>
      </c>
      <c r="I5082" s="13" t="s">
        <v>38</v>
      </c>
      <c r="J5082" s="12" t="s">
        <v>397</v>
      </c>
      <c r="K5082" s="11" t="str">
        <f>VLOOKUP(Table7[[#This Row],[CID]],ALY,2,FALSE)</f>
        <v>Word Choice</v>
      </c>
    </row>
    <row r="5083" spans="1:11" x14ac:dyDescent="0.2">
      <c r="A5083" s="8" t="str">
        <f>Table7[[#This Row],[Test No.]]&amp;Table7[[#This Row],[Section]]&amp;Table7[[#This Row],[Q. No.]]</f>
        <v>R20E57</v>
      </c>
      <c r="B5083" s="8"/>
      <c r="C5083" s="15" t="s">
        <v>91</v>
      </c>
      <c r="D5083" s="6">
        <v>57</v>
      </c>
      <c r="E5083" s="12" t="s">
        <v>31</v>
      </c>
      <c r="F5083" s="14">
        <v>2</v>
      </c>
      <c r="G5083" s="13" t="s">
        <v>57</v>
      </c>
      <c r="H5083" s="10">
        <v>6</v>
      </c>
      <c r="I5083" s="13" t="s">
        <v>42</v>
      </c>
      <c r="J5083" s="12" t="s">
        <v>522</v>
      </c>
      <c r="K5083" s="11" t="str">
        <f>VLOOKUP(Table7[[#This Row],[CID]],ALY,2,FALSE)</f>
        <v>Effectiveness</v>
      </c>
    </row>
    <row r="5084" spans="1:11" x14ac:dyDescent="0.2">
      <c r="A5084" s="8" t="str">
        <f>Table7[[#This Row],[Test No.]]&amp;Table7[[#This Row],[Section]]&amp;Table7[[#This Row],[Q. No.]]</f>
        <v>R20E58</v>
      </c>
      <c r="B5084" s="8"/>
      <c r="C5084" s="15" t="s">
        <v>91</v>
      </c>
      <c r="D5084" s="6">
        <v>58</v>
      </c>
      <c r="E5084" s="12" t="s">
        <v>31</v>
      </c>
      <c r="F5084" s="14">
        <v>2</v>
      </c>
      <c r="G5084" s="13" t="s">
        <v>57</v>
      </c>
      <c r="H5084" s="10">
        <v>6</v>
      </c>
      <c r="I5084" s="13" t="s">
        <v>42</v>
      </c>
      <c r="J5084" s="12" t="s">
        <v>523</v>
      </c>
      <c r="K5084" s="11" t="str">
        <f>VLOOKUP(Table7[[#This Row],[CID]],ALY,2,FALSE)</f>
        <v>Avoiding Ambiguity &amp; Redundancy</v>
      </c>
    </row>
    <row r="5085" spans="1:11" x14ac:dyDescent="0.2">
      <c r="A5085" s="8" t="str">
        <f>Table7[[#This Row],[Test No.]]&amp;Table7[[#This Row],[Section]]&amp;Table7[[#This Row],[Q. No.]]</f>
        <v>R20E59</v>
      </c>
      <c r="B5085" s="8"/>
      <c r="C5085" s="15" t="s">
        <v>91</v>
      </c>
      <c r="D5085" s="6">
        <v>59</v>
      </c>
      <c r="E5085" s="12" t="s">
        <v>31</v>
      </c>
      <c r="F5085" s="14">
        <v>2</v>
      </c>
      <c r="G5085" s="13" t="s">
        <v>57</v>
      </c>
      <c r="H5085" s="10">
        <v>5</v>
      </c>
      <c r="I5085" s="13" t="s">
        <v>41</v>
      </c>
      <c r="J5085" s="12" t="s">
        <v>520</v>
      </c>
      <c r="K5085" s="11" t="str">
        <f>VLOOKUP(Table7[[#This Row],[CID]],ALY,2,FALSE)</f>
        <v>Reorganization</v>
      </c>
    </row>
    <row r="5086" spans="1:11" x14ac:dyDescent="0.2">
      <c r="A5086" s="8" t="str">
        <f>Table7[[#This Row],[Test No.]]&amp;Table7[[#This Row],[Section]]&amp;Table7[[#This Row],[Q. No.]]</f>
        <v>R20E60</v>
      </c>
      <c r="B5086" s="8"/>
      <c r="C5086" s="15" t="s">
        <v>91</v>
      </c>
      <c r="D5086" s="6">
        <v>60</v>
      </c>
      <c r="E5086" s="12" t="s">
        <v>31</v>
      </c>
      <c r="F5086" s="14">
        <v>2</v>
      </c>
      <c r="G5086" s="13" t="s">
        <v>57</v>
      </c>
      <c r="H5086" s="10">
        <v>4</v>
      </c>
      <c r="I5086" s="13" t="s">
        <v>40</v>
      </c>
      <c r="J5086" s="12" t="s">
        <v>513</v>
      </c>
      <c r="K5086" s="11" t="str">
        <f>VLOOKUP(Table7[[#This Row],[CID]],ALY,2,FALSE)</f>
        <v>Writer's Goal</v>
      </c>
    </row>
    <row r="5087" spans="1:11" x14ac:dyDescent="0.2">
      <c r="A5087" s="8" t="str">
        <f>Table7[[#This Row],[Test No.]]&amp;Table7[[#This Row],[Section]]&amp;Table7[[#This Row],[Q. No.]]</f>
        <v>R20E61</v>
      </c>
      <c r="B5087" s="8"/>
      <c r="C5087" s="15" t="s">
        <v>91</v>
      </c>
      <c r="D5087" s="6">
        <v>61</v>
      </c>
      <c r="E5087" s="12" t="s">
        <v>31</v>
      </c>
      <c r="F5087" s="14">
        <v>1</v>
      </c>
      <c r="G5087" s="14" t="s">
        <v>59</v>
      </c>
      <c r="H5087" s="14">
        <v>1</v>
      </c>
      <c r="I5087" s="14" t="s">
        <v>37</v>
      </c>
      <c r="J5087" s="12" t="s">
        <v>387</v>
      </c>
      <c r="K5087" s="11" t="str">
        <f>VLOOKUP(Table7[[#This Row],[CID]],ALY,2,FALSE)</f>
        <v>Commas</v>
      </c>
    </row>
    <row r="5088" spans="1:11" x14ac:dyDescent="0.2">
      <c r="A5088" s="8" t="str">
        <f>Table7[[#This Row],[Test No.]]&amp;Table7[[#This Row],[Section]]&amp;Table7[[#This Row],[Q. No.]]</f>
        <v>R20E62</v>
      </c>
      <c r="B5088" s="8"/>
      <c r="C5088" s="15" t="s">
        <v>91</v>
      </c>
      <c r="D5088" s="6">
        <v>62</v>
      </c>
      <c r="E5088" s="12" t="s">
        <v>31</v>
      </c>
      <c r="F5088" s="14">
        <v>2</v>
      </c>
      <c r="G5088" s="13" t="s">
        <v>57</v>
      </c>
      <c r="H5088" s="10">
        <v>4</v>
      </c>
      <c r="I5088" s="13" t="s">
        <v>40</v>
      </c>
      <c r="J5088" s="12" t="s">
        <v>516</v>
      </c>
      <c r="K5088" s="11" t="str">
        <f>VLOOKUP(Table7[[#This Row],[CID]],ALY,2,FALSE)</f>
        <v>Transitions &amp; Topic Sentences</v>
      </c>
    </row>
    <row r="5089" spans="1:11" x14ac:dyDescent="0.2">
      <c r="A5089" s="8" t="str">
        <f>Table7[[#This Row],[Test No.]]&amp;Table7[[#This Row],[Section]]&amp;Table7[[#This Row],[Q. No.]]</f>
        <v>R20E63</v>
      </c>
      <c r="B5089" s="8"/>
      <c r="C5089" s="15" t="s">
        <v>91</v>
      </c>
      <c r="D5089" s="6">
        <v>63</v>
      </c>
      <c r="E5089" s="12" t="s">
        <v>31</v>
      </c>
      <c r="F5089" s="14">
        <v>2</v>
      </c>
      <c r="G5089" s="13" t="s">
        <v>57</v>
      </c>
      <c r="H5089" s="10">
        <v>6</v>
      </c>
      <c r="I5089" s="13" t="s">
        <v>42</v>
      </c>
      <c r="J5089" s="12" t="s">
        <v>523</v>
      </c>
      <c r="K5089" s="11" t="str">
        <f>VLOOKUP(Table7[[#This Row],[CID]],ALY,2,FALSE)</f>
        <v>Avoiding Ambiguity &amp; Redundancy</v>
      </c>
    </row>
    <row r="5090" spans="1:11" x14ac:dyDescent="0.2">
      <c r="A5090" s="8" t="str">
        <f>Table7[[#This Row],[Test No.]]&amp;Table7[[#This Row],[Section]]&amp;Table7[[#This Row],[Q. No.]]</f>
        <v>R20E64</v>
      </c>
      <c r="B5090" s="8"/>
      <c r="C5090" s="15" t="s">
        <v>91</v>
      </c>
      <c r="D5090" s="6">
        <v>64</v>
      </c>
      <c r="E5090" s="12" t="s">
        <v>31</v>
      </c>
      <c r="F5090" s="14">
        <v>2</v>
      </c>
      <c r="G5090" s="13" t="s">
        <v>57</v>
      </c>
      <c r="H5090" s="10">
        <v>4</v>
      </c>
      <c r="I5090" s="13" t="s">
        <v>40</v>
      </c>
      <c r="J5090" s="12" t="s">
        <v>516</v>
      </c>
      <c r="K5090" s="11" t="str">
        <f>VLOOKUP(Table7[[#This Row],[CID]],ALY,2,FALSE)</f>
        <v>Transitions &amp; Topic Sentences</v>
      </c>
    </row>
    <row r="5091" spans="1:11" x14ac:dyDescent="0.2">
      <c r="A5091" s="8" t="str">
        <f>Table7[[#This Row],[Test No.]]&amp;Table7[[#This Row],[Section]]&amp;Table7[[#This Row],[Q. No.]]</f>
        <v>R20E65</v>
      </c>
      <c r="B5091" s="8"/>
      <c r="C5091" s="15" t="s">
        <v>91</v>
      </c>
      <c r="D5091" s="6">
        <v>65</v>
      </c>
      <c r="E5091" s="12" t="s">
        <v>31</v>
      </c>
      <c r="F5091" s="14">
        <v>2</v>
      </c>
      <c r="G5091" s="13" t="s">
        <v>57</v>
      </c>
      <c r="H5091" s="10">
        <v>4</v>
      </c>
      <c r="I5091" s="13" t="s">
        <v>40</v>
      </c>
      <c r="J5091" s="12" t="s">
        <v>512</v>
      </c>
      <c r="K5091" s="11" t="str">
        <f>VLOOKUP(Table7[[#This Row],[CID]],ALY,2,FALSE)</f>
        <v>Additional Detail &amp; Evidence</v>
      </c>
    </row>
    <row r="5092" spans="1:11" x14ac:dyDescent="0.2">
      <c r="A5092" s="8" t="str">
        <f>Table7[[#This Row],[Test No.]]&amp;Table7[[#This Row],[Section]]&amp;Table7[[#This Row],[Q. No.]]</f>
        <v>R20E66</v>
      </c>
      <c r="B5092" s="8"/>
      <c r="C5092" s="15" t="s">
        <v>91</v>
      </c>
      <c r="D5092" s="6">
        <v>66</v>
      </c>
      <c r="E5092" s="12" t="s">
        <v>31</v>
      </c>
      <c r="F5092" s="14">
        <v>1</v>
      </c>
      <c r="G5092" s="14" t="s">
        <v>59</v>
      </c>
      <c r="H5092" s="10">
        <v>2</v>
      </c>
      <c r="I5092" s="13" t="s">
        <v>38</v>
      </c>
      <c r="J5092" s="12" t="s">
        <v>395</v>
      </c>
      <c r="K5092" s="11" t="str">
        <f>VLOOKUP(Table7[[#This Row],[CID]],ALY,2,FALSE)</f>
        <v>Verb Forms/Tense Agreement</v>
      </c>
    </row>
    <row r="5093" spans="1:11" x14ac:dyDescent="0.2">
      <c r="A5093" s="8" t="str">
        <f>Table7[[#This Row],[Test No.]]&amp;Table7[[#This Row],[Section]]&amp;Table7[[#This Row],[Q. No.]]</f>
        <v>R20E67</v>
      </c>
      <c r="B5093" s="8"/>
      <c r="C5093" s="15" t="s">
        <v>91</v>
      </c>
      <c r="D5093" s="6">
        <v>67</v>
      </c>
      <c r="E5093" s="12" t="s">
        <v>31</v>
      </c>
      <c r="F5093" s="14">
        <v>1</v>
      </c>
      <c r="G5093" s="14" t="s">
        <v>59</v>
      </c>
      <c r="H5093" s="10">
        <v>3</v>
      </c>
      <c r="I5093" s="13" t="s">
        <v>39</v>
      </c>
      <c r="J5093" s="12" t="s">
        <v>402</v>
      </c>
      <c r="K5093" s="11" t="str">
        <f>VLOOKUP(Table7[[#This Row],[CID]],ALY,2,FALSE)</f>
        <v>Faulty Modifier</v>
      </c>
    </row>
    <row r="5094" spans="1:11" x14ac:dyDescent="0.2">
      <c r="A5094" s="8" t="str">
        <f>Table7[[#This Row],[Test No.]]&amp;Table7[[#This Row],[Section]]&amp;Table7[[#This Row],[Q. No.]]</f>
        <v>R20E68</v>
      </c>
      <c r="B5094" s="8"/>
      <c r="C5094" s="15" t="s">
        <v>91</v>
      </c>
      <c r="D5094" s="6">
        <v>68</v>
      </c>
      <c r="E5094" s="12" t="s">
        <v>31</v>
      </c>
      <c r="F5094" s="14">
        <v>1</v>
      </c>
      <c r="G5094" s="14" t="s">
        <v>59</v>
      </c>
      <c r="H5094" s="10">
        <v>3</v>
      </c>
      <c r="I5094" s="13" t="s">
        <v>39</v>
      </c>
      <c r="J5094" s="12" t="s">
        <v>402</v>
      </c>
      <c r="K5094" s="11" t="str">
        <f>VLOOKUP(Table7[[#This Row],[CID]],ALY,2,FALSE)</f>
        <v>Faulty Modifier</v>
      </c>
    </row>
    <row r="5095" spans="1:11" x14ac:dyDescent="0.2">
      <c r="A5095" s="8" t="str">
        <f>Table7[[#This Row],[Test No.]]&amp;Table7[[#This Row],[Section]]&amp;Table7[[#This Row],[Q. No.]]</f>
        <v>R20E69</v>
      </c>
      <c r="B5095" s="8"/>
      <c r="C5095" s="15" t="s">
        <v>91</v>
      </c>
      <c r="D5095" s="3">
        <v>69</v>
      </c>
      <c r="E5095" s="12" t="s">
        <v>31</v>
      </c>
      <c r="F5095" s="14">
        <v>1</v>
      </c>
      <c r="G5095" s="14" t="s">
        <v>59</v>
      </c>
      <c r="H5095" s="10">
        <v>2</v>
      </c>
      <c r="I5095" s="13" t="s">
        <v>38</v>
      </c>
      <c r="J5095" s="12" t="s">
        <v>397</v>
      </c>
      <c r="K5095" s="11" t="str">
        <f>VLOOKUP(Table7[[#This Row],[CID]],ALY,2,FALSE)</f>
        <v>Word Choice</v>
      </c>
    </row>
    <row r="5096" spans="1:11" x14ac:dyDescent="0.2">
      <c r="A5096" s="8" t="str">
        <f>Table7[[#This Row],[Test No.]]&amp;Table7[[#This Row],[Section]]&amp;Table7[[#This Row],[Q. No.]]</f>
        <v>R20E70</v>
      </c>
      <c r="B5096" s="8"/>
      <c r="C5096" s="15" t="s">
        <v>91</v>
      </c>
      <c r="D5096" s="6">
        <v>70</v>
      </c>
      <c r="E5096" s="12" t="s">
        <v>31</v>
      </c>
      <c r="F5096" s="14">
        <v>1</v>
      </c>
      <c r="G5096" s="14" t="s">
        <v>59</v>
      </c>
      <c r="H5096" s="14">
        <v>1</v>
      </c>
      <c r="I5096" s="14" t="s">
        <v>37</v>
      </c>
      <c r="J5096" s="12" t="s">
        <v>387</v>
      </c>
      <c r="K5096" s="11" t="str">
        <f>VLOOKUP(Table7[[#This Row],[CID]],ALY,2,FALSE)</f>
        <v>Commas</v>
      </c>
    </row>
    <row r="5097" spans="1:11" x14ac:dyDescent="0.2">
      <c r="A5097" s="8" t="str">
        <f>Table7[[#This Row],[Test No.]]&amp;Table7[[#This Row],[Section]]&amp;Table7[[#This Row],[Q. No.]]</f>
        <v>R20E71</v>
      </c>
      <c r="B5097" s="8"/>
      <c r="C5097" s="15" t="s">
        <v>91</v>
      </c>
      <c r="D5097" s="6">
        <v>71</v>
      </c>
      <c r="E5097" s="12" t="s">
        <v>31</v>
      </c>
      <c r="F5097" s="14">
        <v>1</v>
      </c>
      <c r="G5097" s="14" t="s">
        <v>59</v>
      </c>
      <c r="H5097" s="10">
        <v>2</v>
      </c>
      <c r="I5097" s="13" t="s">
        <v>38</v>
      </c>
      <c r="J5097" s="12" t="s">
        <v>398</v>
      </c>
      <c r="K5097" s="11" t="str">
        <f>VLOOKUP(Table7[[#This Row],[CID]],ALY,2,FALSE)</f>
        <v>Idioms</v>
      </c>
    </row>
    <row r="5098" spans="1:11" x14ac:dyDescent="0.2">
      <c r="A5098" s="8" t="str">
        <f>Table7[[#This Row],[Test No.]]&amp;Table7[[#This Row],[Section]]&amp;Table7[[#This Row],[Q. No.]]</f>
        <v>R20E72</v>
      </c>
      <c r="B5098" s="8"/>
      <c r="C5098" s="15" t="s">
        <v>91</v>
      </c>
      <c r="D5098" s="6">
        <v>72</v>
      </c>
      <c r="E5098" s="12" t="s">
        <v>31</v>
      </c>
      <c r="F5098" s="14">
        <v>2</v>
      </c>
      <c r="G5098" s="13" t="s">
        <v>57</v>
      </c>
      <c r="H5098" s="10">
        <v>5</v>
      </c>
      <c r="I5098" s="13" t="s">
        <v>41</v>
      </c>
      <c r="J5098" s="12" t="s">
        <v>520</v>
      </c>
      <c r="K5098" s="11" t="str">
        <f>VLOOKUP(Table7[[#This Row],[CID]],ALY,2,FALSE)</f>
        <v>Reorganization</v>
      </c>
    </row>
    <row r="5099" spans="1:11" x14ac:dyDescent="0.2">
      <c r="A5099" s="8" t="str">
        <f>Table7[[#This Row],[Test No.]]&amp;Table7[[#This Row],[Section]]&amp;Table7[[#This Row],[Q. No.]]</f>
        <v>R20E73</v>
      </c>
      <c r="B5099" s="8"/>
      <c r="C5099" s="15" t="s">
        <v>91</v>
      </c>
      <c r="D5099" s="6">
        <v>73</v>
      </c>
      <c r="E5099" s="12" t="s">
        <v>31</v>
      </c>
      <c r="F5099" s="14">
        <v>2</v>
      </c>
      <c r="G5099" s="13" t="s">
        <v>57</v>
      </c>
      <c r="H5099" s="10">
        <v>4</v>
      </c>
      <c r="I5099" s="13" t="s">
        <v>40</v>
      </c>
      <c r="J5099" s="12" t="s">
        <v>512</v>
      </c>
      <c r="K5099" s="11" t="str">
        <f>VLOOKUP(Table7[[#This Row],[CID]],ALY,2,FALSE)</f>
        <v>Additional Detail &amp; Evidence</v>
      </c>
    </row>
    <row r="5100" spans="1:11" x14ac:dyDescent="0.2">
      <c r="A5100" s="8" t="str">
        <f>Table7[[#This Row],[Test No.]]&amp;Table7[[#This Row],[Section]]&amp;Table7[[#This Row],[Q. No.]]</f>
        <v>R20E74</v>
      </c>
      <c r="B5100" s="8"/>
      <c r="C5100" s="15" t="s">
        <v>91</v>
      </c>
      <c r="D5100" s="6">
        <v>74</v>
      </c>
      <c r="E5100" s="12" t="s">
        <v>31</v>
      </c>
      <c r="F5100" s="14">
        <v>1</v>
      </c>
      <c r="G5100" s="14" t="s">
        <v>59</v>
      </c>
      <c r="H5100" s="14">
        <v>1</v>
      </c>
      <c r="I5100" s="14" t="s">
        <v>37</v>
      </c>
      <c r="J5100" s="12" t="s">
        <v>387</v>
      </c>
      <c r="K5100" s="11" t="str">
        <f>VLOOKUP(Table7[[#This Row],[CID]],ALY,2,FALSE)</f>
        <v>Commas</v>
      </c>
    </row>
    <row r="5101" spans="1:11" x14ac:dyDescent="0.2">
      <c r="A5101" s="8" t="str">
        <f>Table7[[#This Row],[Test No.]]&amp;Table7[[#This Row],[Section]]&amp;Table7[[#This Row],[Q. No.]]</f>
        <v>R20E75</v>
      </c>
      <c r="B5101" s="8"/>
      <c r="C5101" s="15" t="s">
        <v>91</v>
      </c>
      <c r="D5101" s="6">
        <v>75</v>
      </c>
      <c r="E5101" s="12" t="s">
        <v>31</v>
      </c>
      <c r="F5101" s="14">
        <v>1</v>
      </c>
      <c r="G5101" s="14" t="s">
        <v>59</v>
      </c>
      <c r="H5101" s="10">
        <v>2</v>
      </c>
      <c r="I5101" s="13" t="s">
        <v>38</v>
      </c>
      <c r="J5101" s="12" t="s">
        <v>395</v>
      </c>
      <c r="K5101" s="11" t="str">
        <f>VLOOKUP(Table7[[#This Row],[CID]],ALY,2,FALSE)</f>
        <v>Verb Forms/Tense Agreement</v>
      </c>
    </row>
    <row r="5102" spans="1:11" x14ac:dyDescent="0.2">
      <c r="A5102" s="8" t="str">
        <f>Table7[[#This Row],[Test No.]]&amp;Table7[[#This Row],[Section]]&amp;Table7[[#This Row],[Q. No.]]</f>
        <v>R21E1</v>
      </c>
      <c r="B5102" s="8"/>
      <c r="C5102" s="15" t="s">
        <v>90</v>
      </c>
      <c r="D5102" s="6">
        <v>1</v>
      </c>
      <c r="E5102" s="12" t="s">
        <v>31</v>
      </c>
      <c r="F5102" s="14">
        <v>1</v>
      </c>
      <c r="G5102" s="14" t="s">
        <v>59</v>
      </c>
      <c r="H5102" s="10">
        <v>2</v>
      </c>
      <c r="I5102" s="13" t="s">
        <v>38</v>
      </c>
      <c r="J5102" s="12" t="s">
        <v>393</v>
      </c>
      <c r="K5102" s="11" t="str">
        <f>VLOOKUP(Table7[[#This Row],[CID]],ALY,2,FALSE)</f>
        <v>SVA</v>
      </c>
    </row>
    <row r="5103" spans="1:11" x14ac:dyDescent="0.2">
      <c r="A5103" s="8" t="str">
        <f>Table7[[#This Row],[Test No.]]&amp;Table7[[#This Row],[Section]]&amp;Table7[[#This Row],[Q. No.]]</f>
        <v>R21E2</v>
      </c>
      <c r="B5103" s="8"/>
      <c r="C5103" s="15" t="s">
        <v>90</v>
      </c>
      <c r="D5103" s="6">
        <v>2</v>
      </c>
      <c r="E5103" s="12" t="s">
        <v>31</v>
      </c>
      <c r="F5103" s="14">
        <v>1</v>
      </c>
      <c r="G5103" s="14" t="s">
        <v>59</v>
      </c>
      <c r="H5103" s="10">
        <v>2</v>
      </c>
      <c r="I5103" s="13" t="s">
        <v>38</v>
      </c>
      <c r="J5103" s="12" t="s">
        <v>398</v>
      </c>
      <c r="K5103" s="11" t="str">
        <f>VLOOKUP(Table7[[#This Row],[CID]],ALY,2,FALSE)</f>
        <v>Idioms</v>
      </c>
    </row>
    <row r="5104" spans="1:11" x14ac:dyDescent="0.2">
      <c r="A5104" s="8" t="str">
        <f>Table7[[#This Row],[Test No.]]&amp;Table7[[#This Row],[Section]]&amp;Table7[[#This Row],[Q. No.]]</f>
        <v>R21E3</v>
      </c>
      <c r="B5104" s="8"/>
      <c r="C5104" s="15" t="s">
        <v>90</v>
      </c>
      <c r="D5104" s="6">
        <v>3</v>
      </c>
      <c r="E5104" s="12" t="s">
        <v>31</v>
      </c>
      <c r="F5104" s="14">
        <v>2</v>
      </c>
      <c r="G5104" s="13" t="s">
        <v>57</v>
      </c>
      <c r="H5104" s="10">
        <v>6</v>
      </c>
      <c r="I5104" s="13" t="s">
        <v>42</v>
      </c>
      <c r="J5104" s="12" t="s">
        <v>523</v>
      </c>
      <c r="K5104" s="11" t="str">
        <f>VLOOKUP(Table7[[#This Row],[CID]],ALY,2,FALSE)</f>
        <v>Avoiding Ambiguity &amp; Redundancy</v>
      </c>
    </row>
    <row r="5105" spans="1:11" x14ac:dyDescent="0.2">
      <c r="A5105" s="8" t="str">
        <f>Table7[[#This Row],[Test No.]]&amp;Table7[[#This Row],[Section]]&amp;Table7[[#This Row],[Q. No.]]</f>
        <v>R21E4</v>
      </c>
      <c r="B5105" s="8"/>
      <c r="C5105" s="15" t="s">
        <v>90</v>
      </c>
      <c r="D5105" s="6">
        <v>4</v>
      </c>
      <c r="E5105" s="12" t="s">
        <v>31</v>
      </c>
      <c r="F5105" s="14">
        <v>1</v>
      </c>
      <c r="G5105" s="14" t="s">
        <v>59</v>
      </c>
      <c r="H5105" s="14">
        <v>1</v>
      </c>
      <c r="I5105" s="14" t="s">
        <v>37</v>
      </c>
      <c r="J5105" s="12" t="s">
        <v>387</v>
      </c>
      <c r="K5105" s="11" t="str">
        <f>VLOOKUP(Table7[[#This Row],[CID]],ALY,2,FALSE)</f>
        <v>Commas</v>
      </c>
    </row>
    <row r="5106" spans="1:11" x14ac:dyDescent="0.2">
      <c r="A5106" s="8" t="str">
        <f>Table7[[#This Row],[Test No.]]&amp;Table7[[#This Row],[Section]]&amp;Table7[[#This Row],[Q. No.]]</f>
        <v>R21E5</v>
      </c>
      <c r="B5106" s="8"/>
      <c r="C5106" s="15" t="s">
        <v>90</v>
      </c>
      <c r="D5106" s="6">
        <v>5</v>
      </c>
      <c r="E5106" s="12" t="s">
        <v>31</v>
      </c>
      <c r="F5106" s="14">
        <v>2</v>
      </c>
      <c r="G5106" s="13" t="s">
        <v>57</v>
      </c>
      <c r="H5106" s="10">
        <v>6</v>
      </c>
      <c r="I5106" s="13" t="s">
        <v>42</v>
      </c>
      <c r="J5106" s="12" t="s">
        <v>522</v>
      </c>
      <c r="K5106" s="11" t="str">
        <f>VLOOKUP(Table7[[#This Row],[CID]],ALY,2,FALSE)</f>
        <v>Effectiveness</v>
      </c>
    </row>
    <row r="5107" spans="1:11" x14ac:dyDescent="0.2">
      <c r="A5107" s="8" t="str">
        <f>Table7[[#This Row],[Test No.]]&amp;Table7[[#This Row],[Section]]&amp;Table7[[#This Row],[Q. No.]]</f>
        <v>R21E6</v>
      </c>
      <c r="B5107" s="8"/>
      <c r="C5107" s="15" t="s">
        <v>90</v>
      </c>
      <c r="D5107" s="6">
        <v>6</v>
      </c>
      <c r="E5107" s="12" t="s">
        <v>31</v>
      </c>
      <c r="F5107" s="14">
        <v>2</v>
      </c>
      <c r="G5107" s="13" t="s">
        <v>57</v>
      </c>
      <c r="H5107" s="10">
        <v>6</v>
      </c>
      <c r="I5107" s="13" t="s">
        <v>42</v>
      </c>
      <c r="J5107" s="12" t="s">
        <v>522</v>
      </c>
      <c r="K5107" s="11" t="str">
        <f>VLOOKUP(Table7[[#This Row],[CID]],ALY,2,FALSE)</f>
        <v>Effectiveness</v>
      </c>
    </row>
    <row r="5108" spans="1:11" x14ac:dyDescent="0.2">
      <c r="A5108" s="8" t="str">
        <f>Table7[[#This Row],[Test No.]]&amp;Table7[[#This Row],[Section]]&amp;Table7[[#This Row],[Q. No.]]</f>
        <v>R21E7</v>
      </c>
      <c r="B5108" s="8"/>
      <c r="C5108" s="15" t="s">
        <v>90</v>
      </c>
      <c r="D5108" s="6">
        <v>7</v>
      </c>
      <c r="E5108" s="12" t="s">
        <v>31</v>
      </c>
      <c r="F5108" s="14">
        <v>2</v>
      </c>
      <c r="G5108" s="13" t="s">
        <v>57</v>
      </c>
      <c r="H5108" s="10">
        <v>4</v>
      </c>
      <c r="I5108" s="13" t="s">
        <v>40</v>
      </c>
      <c r="J5108" s="12" t="s">
        <v>516</v>
      </c>
      <c r="K5108" s="11" t="str">
        <f>VLOOKUP(Table7[[#This Row],[CID]],ALY,2,FALSE)</f>
        <v>Transitions &amp; Topic Sentences</v>
      </c>
    </row>
    <row r="5109" spans="1:11" x14ac:dyDescent="0.2">
      <c r="A5109" s="8" t="str">
        <f>Table7[[#This Row],[Test No.]]&amp;Table7[[#This Row],[Section]]&amp;Table7[[#This Row],[Q. No.]]</f>
        <v>R21E8</v>
      </c>
      <c r="B5109" s="8"/>
      <c r="C5109" s="15" t="s">
        <v>90</v>
      </c>
      <c r="D5109" s="6">
        <v>8</v>
      </c>
      <c r="E5109" s="12" t="s">
        <v>31</v>
      </c>
      <c r="F5109" s="14">
        <v>2</v>
      </c>
      <c r="G5109" s="13" t="s">
        <v>57</v>
      </c>
      <c r="H5109" s="10">
        <v>5</v>
      </c>
      <c r="I5109" s="13" t="s">
        <v>41</v>
      </c>
      <c r="J5109" s="12" t="s">
        <v>518</v>
      </c>
      <c r="K5109" s="11" t="str">
        <f>VLOOKUP(Table7[[#This Row],[CID]],ALY,2,FALSE)</f>
        <v>Unity &amp; Coherence</v>
      </c>
    </row>
    <row r="5110" spans="1:11" x14ac:dyDescent="0.2">
      <c r="A5110" s="8" t="str">
        <f>Table7[[#This Row],[Test No.]]&amp;Table7[[#This Row],[Section]]&amp;Table7[[#This Row],[Q. No.]]</f>
        <v>R21E9</v>
      </c>
      <c r="B5110" s="8"/>
      <c r="C5110" s="15" t="s">
        <v>90</v>
      </c>
      <c r="D5110" s="6">
        <v>9</v>
      </c>
      <c r="E5110" s="12" t="s">
        <v>31</v>
      </c>
      <c r="F5110" s="14">
        <v>1</v>
      </c>
      <c r="G5110" s="14" t="s">
        <v>59</v>
      </c>
      <c r="H5110" s="10">
        <v>2</v>
      </c>
      <c r="I5110" s="13" t="s">
        <v>38</v>
      </c>
      <c r="J5110" s="12" t="s">
        <v>395</v>
      </c>
      <c r="K5110" s="11" t="str">
        <f>VLOOKUP(Table7[[#This Row],[CID]],ALY,2,FALSE)</f>
        <v>Verb Forms/Tense Agreement</v>
      </c>
    </row>
    <row r="5111" spans="1:11" x14ac:dyDescent="0.2">
      <c r="A5111" s="8" t="str">
        <f>Table7[[#This Row],[Test No.]]&amp;Table7[[#This Row],[Section]]&amp;Table7[[#This Row],[Q. No.]]</f>
        <v>R21E10</v>
      </c>
      <c r="B5111" s="8"/>
      <c r="C5111" s="15" t="s">
        <v>90</v>
      </c>
      <c r="D5111" s="6">
        <v>10</v>
      </c>
      <c r="E5111" s="12" t="s">
        <v>31</v>
      </c>
      <c r="F5111" s="14">
        <v>1</v>
      </c>
      <c r="G5111" s="14" t="s">
        <v>59</v>
      </c>
      <c r="H5111" s="10">
        <v>3</v>
      </c>
      <c r="I5111" s="13" t="s">
        <v>39</v>
      </c>
      <c r="J5111" s="12" t="s">
        <v>402</v>
      </c>
      <c r="K5111" s="11" t="str">
        <f>VLOOKUP(Table7[[#This Row],[CID]],ALY,2,FALSE)</f>
        <v>Faulty Modifier</v>
      </c>
    </row>
    <row r="5112" spans="1:11" x14ac:dyDescent="0.2">
      <c r="A5112" s="8" t="str">
        <f>Table7[[#This Row],[Test No.]]&amp;Table7[[#This Row],[Section]]&amp;Table7[[#This Row],[Q. No.]]</f>
        <v>R21E11</v>
      </c>
      <c r="B5112" s="8"/>
      <c r="C5112" s="15" t="s">
        <v>90</v>
      </c>
      <c r="D5112" s="6">
        <v>11</v>
      </c>
      <c r="E5112" s="12" t="s">
        <v>31</v>
      </c>
      <c r="F5112" s="14">
        <v>2</v>
      </c>
      <c r="G5112" s="13" t="s">
        <v>57</v>
      </c>
      <c r="H5112" s="10">
        <v>4</v>
      </c>
      <c r="I5112" s="13" t="s">
        <v>40</v>
      </c>
      <c r="J5112" s="12" t="s">
        <v>514</v>
      </c>
      <c r="K5112" s="11" t="str">
        <f>VLOOKUP(Table7[[#This Row],[CID]],ALY,2,FALSE)</f>
        <v>Relation to Paragraph/Essay</v>
      </c>
    </row>
    <row r="5113" spans="1:11" x14ac:dyDescent="0.2">
      <c r="A5113" s="8" t="str">
        <f>Table7[[#This Row],[Test No.]]&amp;Table7[[#This Row],[Section]]&amp;Table7[[#This Row],[Q. No.]]</f>
        <v>R21E12</v>
      </c>
      <c r="B5113" s="8"/>
      <c r="C5113" s="15" t="s">
        <v>90</v>
      </c>
      <c r="D5113" s="6">
        <v>12</v>
      </c>
      <c r="E5113" s="12" t="s">
        <v>31</v>
      </c>
      <c r="F5113" s="14">
        <v>1</v>
      </c>
      <c r="G5113" s="14" t="s">
        <v>59</v>
      </c>
      <c r="H5113" s="10">
        <v>3</v>
      </c>
      <c r="I5113" s="13" t="s">
        <v>39</v>
      </c>
      <c r="J5113" s="12" t="s">
        <v>402</v>
      </c>
      <c r="K5113" s="11" t="str">
        <f>VLOOKUP(Table7[[#This Row],[CID]],ALY,2,FALSE)</f>
        <v>Faulty Modifier</v>
      </c>
    </row>
    <row r="5114" spans="1:11" x14ac:dyDescent="0.2">
      <c r="A5114" s="8" t="str">
        <f>Table7[[#This Row],[Test No.]]&amp;Table7[[#This Row],[Section]]&amp;Table7[[#This Row],[Q. No.]]</f>
        <v>R21E13</v>
      </c>
      <c r="B5114" s="8"/>
      <c r="C5114" s="15" t="s">
        <v>90</v>
      </c>
      <c r="D5114" s="6">
        <v>13</v>
      </c>
      <c r="E5114" s="12" t="s">
        <v>31</v>
      </c>
      <c r="F5114" s="14">
        <v>1</v>
      </c>
      <c r="G5114" s="14" t="s">
        <v>59</v>
      </c>
      <c r="H5114" s="10">
        <v>2</v>
      </c>
      <c r="I5114" s="13" t="s">
        <v>38</v>
      </c>
      <c r="J5114" s="12" t="s">
        <v>397</v>
      </c>
      <c r="K5114" s="11" t="str">
        <f>VLOOKUP(Table7[[#This Row],[CID]],ALY,2,FALSE)</f>
        <v>Word Choice</v>
      </c>
    </row>
    <row r="5115" spans="1:11" x14ac:dyDescent="0.2">
      <c r="A5115" s="8" t="str">
        <f>Table7[[#This Row],[Test No.]]&amp;Table7[[#This Row],[Section]]&amp;Table7[[#This Row],[Q. No.]]</f>
        <v>R21E14</v>
      </c>
      <c r="B5115" s="8"/>
      <c r="C5115" s="15" t="s">
        <v>90</v>
      </c>
      <c r="D5115" s="6">
        <v>14</v>
      </c>
      <c r="E5115" s="12" t="s">
        <v>31</v>
      </c>
      <c r="F5115" s="14">
        <v>2</v>
      </c>
      <c r="G5115" s="13" t="s">
        <v>57</v>
      </c>
      <c r="H5115" s="10">
        <v>4</v>
      </c>
      <c r="I5115" s="13" t="s">
        <v>40</v>
      </c>
      <c r="J5115" s="12" t="s">
        <v>513</v>
      </c>
      <c r="K5115" s="11" t="str">
        <f>VLOOKUP(Table7[[#This Row],[CID]],ALY,2,FALSE)</f>
        <v>Writer's Goal</v>
      </c>
    </row>
    <row r="5116" spans="1:11" x14ac:dyDescent="0.2">
      <c r="A5116" s="8" t="str">
        <f>Table7[[#This Row],[Test No.]]&amp;Table7[[#This Row],[Section]]&amp;Table7[[#This Row],[Q. No.]]</f>
        <v>R21E15</v>
      </c>
      <c r="B5116" s="8"/>
      <c r="C5116" s="15" t="s">
        <v>90</v>
      </c>
      <c r="D5116" s="6">
        <v>15</v>
      </c>
      <c r="E5116" s="12" t="s">
        <v>31</v>
      </c>
      <c r="F5116" s="14">
        <v>1</v>
      </c>
      <c r="G5116" s="14" t="s">
        <v>59</v>
      </c>
      <c r="H5116" s="10">
        <v>3</v>
      </c>
      <c r="I5116" s="13" t="s">
        <v>39</v>
      </c>
      <c r="J5116" s="12" t="s">
        <v>402</v>
      </c>
      <c r="K5116" s="11" t="str">
        <f>VLOOKUP(Table7[[#This Row],[CID]],ALY,2,FALSE)</f>
        <v>Faulty Modifier</v>
      </c>
    </row>
    <row r="5117" spans="1:11" x14ac:dyDescent="0.2">
      <c r="A5117" s="8" t="str">
        <f>Table7[[#This Row],[Test No.]]&amp;Table7[[#This Row],[Section]]&amp;Table7[[#This Row],[Q. No.]]</f>
        <v>R21E16</v>
      </c>
      <c r="B5117" s="8"/>
      <c r="C5117" s="15" t="s">
        <v>90</v>
      </c>
      <c r="D5117" s="6">
        <v>16</v>
      </c>
      <c r="E5117" s="12" t="s">
        <v>31</v>
      </c>
      <c r="F5117" s="14">
        <v>2</v>
      </c>
      <c r="G5117" s="13" t="s">
        <v>57</v>
      </c>
      <c r="H5117" s="10">
        <v>6</v>
      </c>
      <c r="I5117" s="13" t="s">
        <v>42</v>
      </c>
      <c r="J5117" s="12" t="s">
        <v>523</v>
      </c>
      <c r="K5117" s="11" t="str">
        <f>VLOOKUP(Table7[[#This Row],[CID]],ALY,2,FALSE)</f>
        <v>Avoiding Ambiguity &amp; Redundancy</v>
      </c>
    </row>
    <row r="5118" spans="1:11" x14ac:dyDescent="0.2">
      <c r="A5118" s="8" t="str">
        <f>Table7[[#This Row],[Test No.]]&amp;Table7[[#This Row],[Section]]&amp;Table7[[#This Row],[Q. No.]]</f>
        <v>R21E17</v>
      </c>
      <c r="B5118" s="8"/>
      <c r="C5118" s="15" t="s">
        <v>90</v>
      </c>
      <c r="D5118" s="6">
        <v>17</v>
      </c>
      <c r="E5118" s="12" t="s">
        <v>31</v>
      </c>
      <c r="F5118" s="14">
        <v>2</v>
      </c>
      <c r="G5118" s="13" t="s">
        <v>57</v>
      </c>
      <c r="H5118" s="10">
        <v>4</v>
      </c>
      <c r="I5118" s="13" t="s">
        <v>40</v>
      </c>
      <c r="J5118" s="12" t="s">
        <v>514</v>
      </c>
      <c r="K5118" s="11" t="str">
        <f>VLOOKUP(Table7[[#This Row],[CID]],ALY,2,FALSE)</f>
        <v>Relation to Paragraph/Essay</v>
      </c>
    </row>
    <row r="5119" spans="1:11" x14ac:dyDescent="0.2">
      <c r="A5119" s="8" t="str">
        <f>Table7[[#This Row],[Test No.]]&amp;Table7[[#This Row],[Section]]&amp;Table7[[#This Row],[Q. No.]]</f>
        <v>R21E18</v>
      </c>
      <c r="B5119" s="8"/>
      <c r="C5119" s="15" t="s">
        <v>90</v>
      </c>
      <c r="D5119" s="6">
        <v>18</v>
      </c>
      <c r="E5119" s="12" t="s">
        <v>31</v>
      </c>
      <c r="F5119" s="14">
        <v>2</v>
      </c>
      <c r="G5119" s="13" t="s">
        <v>57</v>
      </c>
      <c r="H5119" s="10">
        <v>5</v>
      </c>
      <c r="I5119" s="13" t="s">
        <v>41</v>
      </c>
      <c r="J5119" s="12" t="s">
        <v>520</v>
      </c>
      <c r="K5119" s="11" t="str">
        <f>VLOOKUP(Table7[[#This Row],[CID]],ALY,2,FALSE)</f>
        <v>Reorganization</v>
      </c>
    </row>
    <row r="5120" spans="1:11" x14ac:dyDescent="0.2">
      <c r="A5120" s="8" t="str">
        <f>Table7[[#This Row],[Test No.]]&amp;Table7[[#This Row],[Section]]&amp;Table7[[#This Row],[Q. No.]]</f>
        <v>R21E19</v>
      </c>
      <c r="B5120" s="8"/>
      <c r="C5120" s="15" t="s">
        <v>90</v>
      </c>
      <c r="D5120" s="6">
        <v>19</v>
      </c>
      <c r="E5120" s="12" t="s">
        <v>31</v>
      </c>
      <c r="F5120" s="14">
        <v>1</v>
      </c>
      <c r="G5120" s="14" t="s">
        <v>59</v>
      </c>
      <c r="H5120" s="10">
        <v>3</v>
      </c>
      <c r="I5120" s="13" t="s">
        <v>39</v>
      </c>
      <c r="J5120" s="12" t="s">
        <v>402</v>
      </c>
      <c r="K5120" s="11" t="str">
        <f>VLOOKUP(Table7[[#This Row],[CID]],ALY,2,FALSE)</f>
        <v>Faulty Modifier</v>
      </c>
    </row>
    <row r="5121" spans="1:11" x14ac:dyDescent="0.2">
      <c r="A5121" s="8" t="str">
        <f>Table7[[#This Row],[Test No.]]&amp;Table7[[#This Row],[Section]]&amp;Table7[[#This Row],[Q. No.]]</f>
        <v>R21E20</v>
      </c>
      <c r="B5121" s="8"/>
      <c r="C5121" s="15" t="s">
        <v>90</v>
      </c>
      <c r="D5121" s="6">
        <v>20</v>
      </c>
      <c r="E5121" s="12" t="s">
        <v>31</v>
      </c>
      <c r="F5121" s="14">
        <v>1</v>
      </c>
      <c r="G5121" s="14" t="s">
        <v>59</v>
      </c>
      <c r="H5121" s="10">
        <v>2</v>
      </c>
      <c r="I5121" s="13" t="s">
        <v>38</v>
      </c>
      <c r="J5121" s="12" t="s">
        <v>395</v>
      </c>
      <c r="K5121" s="11" t="str">
        <f>VLOOKUP(Table7[[#This Row],[CID]],ALY,2,FALSE)</f>
        <v>Verb Forms/Tense Agreement</v>
      </c>
    </row>
    <row r="5122" spans="1:11" x14ac:dyDescent="0.2">
      <c r="A5122" s="8" t="str">
        <f>Table7[[#This Row],[Test No.]]&amp;Table7[[#This Row],[Section]]&amp;Table7[[#This Row],[Q. No.]]</f>
        <v>R21E21</v>
      </c>
      <c r="B5122" s="8"/>
      <c r="C5122" s="15" t="s">
        <v>90</v>
      </c>
      <c r="D5122" s="6">
        <v>21</v>
      </c>
      <c r="E5122" s="12" t="s">
        <v>31</v>
      </c>
      <c r="F5122" s="14">
        <v>1</v>
      </c>
      <c r="G5122" s="14" t="s">
        <v>59</v>
      </c>
      <c r="H5122" s="10">
        <v>3</v>
      </c>
      <c r="I5122" s="13" t="s">
        <v>39</v>
      </c>
      <c r="J5122" s="12" t="s">
        <v>402</v>
      </c>
      <c r="K5122" s="11" t="str">
        <f>VLOOKUP(Table7[[#This Row],[CID]],ALY,2,FALSE)</f>
        <v>Faulty Modifier</v>
      </c>
    </row>
    <row r="5123" spans="1:11" x14ac:dyDescent="0.2">
      <c r="A5123" s="8" t="str">
        <f>Table7[[#This Row],[Test No.]]&amp;Table7[[#This Row],[Section]]&amp;Table7[[#This Row],[Q. No.]]</f>
        <v>R21E22</v>
      </c>
      <c r="B5123" s="8"/>
      <c r="C5123" s="15" t="s">
        <v>90</v>
      </c>
      <c r="D5123" s="6">
        <v>22</v>
      </c>
      <c r="E5123" s="12" t="s">
        <v>31</v>
      </c>
      <c r="F5123" s="14">
        <v>1</v>
      </c>
      <c r="G5123" s="14" t="s">
        <v>59</v>
      </c>
      <c r="H5123" s="10">
        <v>2</v>
      </c>
      <c r="I5123" s="13" t="s">
        <v>38</v>
      </c>
      <c r="J5123" s="12" t="s">
        <v>395</v>
      </c>
      <c r="K5123" s="11" t="str">
        <f>VLOOKUP(Table7[[#This Row],[CID]],ALY,2,FALSE)</f>
        <v>Verb Forms/Tense Agreement</v>
      </c>
    </row>
    <row r="5124" spans="1:11" x14ac:dyDescent="0.2">
      <c r="A5124" s="8" t="str">
        <f>Table7[[#This Row],[Test No.]]&amp;Table7[[#This Row],[Section]]&amp;Table7[[#This Row],[Q. No.]]</f>
        <v>R21E23</v>
      </c>
      <c r="B5124" s="8"/>
      <c r="C5124" s="15" t="s">
        <v>90</v>
      </c>
      <c r="D5124" s="6">
        <v>23</v>
      </c>
      <c r="E5124" s="12" t="s">
        <v>31</v>
      </c>
      <c r="F5124" s="14">
        <v>1</v>
      </c>
      <c r="G5124" s="14" t="s">
        <v>59</v>
      </c>
      <c r="H5124" s="14">
        <v>1</v>
      </c>
      <c r="I5124" s="14" t="s">
        <v>37</v>
      </c>
      <c r="J5124" s="12" t="s">
        <v>388</v>
      </c>
      <c r="K5124" s="11" t="str">
        <f>VLOOKUP(Table7[[#This Row],[CID]],ALY,2,FALSE)</f>
        <v>Apostrophes</v>
      </c>
    </row>
    <row r="5125" spans="1:11" x14ac:dyDescent="0.2">
      <c r="A5125" s="8" t="str">
        <f>Table7[[#This Row],[Test No.]]&amp;Table7[[#This Row],[Section]]&amp;Table7[[#This Row],[Q. No.]]</f>
        <v>R21E24</v>
      </c>
      <c r="B5125" s="8"/>
      <c r="C5125" s="15" t="s">
        <v>90</v>
      </c>
      <c r="D5125" s="6">
        <v>24</v>
      </c>
      <c r="E5125" s="12" t="s">
        <v>31</v>
      </c>
      <c r="F5125" s="14">
        <v>2</v>
      </c>
      <c r="G5125" s="13" t="s">
        <v>57</v>
      </c>
      <c r="H5125" s="10">
        <v>6</v>
      </c>
      <c r="I5125" s="13" t="s">
        <v>42</v>
      </c>
      <c r="J5125" s="12" t="s">
        <v>521</v>
      </c>
      <c r="K5125" s="11" t="str">
        <f>VLOOKUP(Table7[[#This Row],[CID]],ALY,2,FALSE)</f>
        <v>Word Choice</v>
      </c>
    </row>
    <row r="5126" spans="1:11" x14ac:dyDescent="0.2">
      <c r="A5126" s="8" t="str">
        <f>Table7[[#This Row],[Test No.]]&amp;Table7[[#This Row],[Section]]&amp;Table7[[#This Row],[Q. No.]]</f>
        <v>R21E25</v>
      </c>
      <c r="B5126" s="8"/>
      <c r="C5126" s="15" t="s">
        <v>90</v>
      </c>
      <c r="D5126" s="6">
        <v>25</v>
      </c>
      <c r="E5126" s="12" t="s">
        <v>31</v>
      </c>
      <c r="F5126" s="14">
        <v>1</v>
      </c>
      <c r="G5126" s="14" t="s">
        <v>59</v>
      </c>
      <c r="H5126" s="14">
        <v>1</v>
      </c>
      <c r="I5126" s="14" t="s">
        <v>37</v>
      </c>
      <c r="J5126" s="12" t="s">
        <v>391</v>
      </c>
      <c r="K5126" s="11" t="str">
        <f>VLOOKUP(Table7[[#This Row],[CID]],ALY,2,FALSE)</f>
        <v>Dashes</v>
      </c>
    </row>
    <row r="5127" spans="1:11" x14ac:dyDescent="0.2">
      <c r="A5127" s="8" t="str">
        <f>Table7[[#This Row],[Test No.]]&amp;Table7[[#This Row],[Section]]&amp;Table7[[#This Row],[Q. No.]]</f>
        <v>R21E26</v>
      </c>
      <c r="B5127" s="8"/>
      <c r="C5127" s="15" t="s">
        <v>90</v>
      </c>
      <c r="D5127" s="6">
        <v>26</v>
      </c>
      <c r="E5127" s="12" t="s">
        <v>31</v>
      </c>
      <c r="F5127" s="14">
        <v>2</v>
      </c>
      <c r="G5127" s="13" t="s">
        <v>57</v>
      </c>
      <c r="H5127" s="10">
        <v>4</v>
      </c>
      <c r="I5127" s="13" t="s">
        <v>40</v>
      </c>
      <c r="J5127" s="12" t="s">
        <v>512</v>
      </c>
      <c r="K5127" s="11" t="str">
        <f>VLOOKUP(Table7[[#This Row],[CID]],ALY,2,FALSE)</f>
        <v>Additional Detail &amp; Evidence</v>
      </c>
    </row>
    <row r="5128" spans="1:11" x14ac:dyDescent="0.2">
      <c r="A5128" s="8" t="str">
        <f>Table7[[#This Row],[Test No.]]&amp;Table7[[#This Row],[Section]]&amp;Table7[[#This Row],[Q. No.]]</f>
        <v>R21E27</v>
      </c>
      <c r="B5128" s="8"/>
      <c r="C5128" s="15" t="s">
        <v>90</v>
      </c>
      <c r="D5128" s="6">
        <v>27</v>
      </c>
      <c r="E5128" s="12" t="s">
        <v>31</v>
      </c>
      <c r="F5128" s="14">
        <v>1</v>
      </c>
      <c r="G5128" s="14" t="s">
        <v>59</v>
      </c>
      <c r="H5128" s="14">
        <v>1</v>
      </c>
      <c r="I5128" s="14" t="s">
        <v>37</v>
      </c>
      <c r="J5128" s="12" t="s">
        <v>387</v>
      </c>
      <c r="K5128" s="11" t="str">
        <f>VLOOKUP(Table7[[#This Row],[CID]],ALY,2,FALSE)</f>
        <v>Commas</v>
      </c>
    </row>
    <row r="5129" spans="1:11" x14ac:dyDescent="0.2">
      <c r="A5129" s="8" t="str">
        <f>Table7[[#This Row],[Test No.]]&amp;Table7[[#This Row],[Section]]&amp;Table7[[#This Row],[Q. No.]]</f>
        <v>R21E28</v>
      </c>
      <c r="B5129" s="8"/>
      <c r="C5129" s="15" t="s">
        <v>90</v>
      </c>
      <c r="D5129" s="6">
        <v>28</v>
      </c>
      <c r="E5129" s="12" t="s">
        <v>31</v>
      </c>
      <c r="F5129" s="14">
        <v>2</v>
      </c>
      <c r="G5129" s="13" t="s">
        <v>57</v>
      </c>
      <c r="H5129" s="10">
        <v>5</v>
      </c>
      <c r="I5129" s="13" t="s">
        <v>41</v>
      </c>
      <c r="J5129" s="12" t="s">
        <v>518</v>
      </c>
      <c r="K5129" s="11" t="str">
        <f>VLOOKUP(Table7[[#This Row],[CID]],ALY,2,FALSE)</f>
        <v>Unity &amp; Coherence</v>
      </c>
    </row>
    <row r="5130" spans="1:11" x14ac:dyDescent="0.2">
      <c r="A5130" s="8" t="str">
        <f>Table7[[#This Row],[Test No.]]&amp;Table7[[#This Row],[Section]]&amp;Table7[[#This Row],[Q. No.]]</f>
        <v>R21E29</v>
      </c>
      <c r="B5130" s="8"/>
      <c r="C5130" s="15" t="s">
        <v>90</v>
      </c>
      <c r="D5130" s="6">
        <v>29</v>
      </c>
      <c r="E5130" s="12" t="s">
        <v>31</v>
      </c>
      <c r="F5130" s="14">
        <v>2</v>
      </c>
      <c r="G5130" s="13" t="s">
        <v>57</v>
      </c>
      <c r="H5130" s="10">
        <v>4</v>
      </c>
      <c r="I5130" s="13" t="s">
        <v>40</v>
      </c>
      <c r="J5130" s="12" t="s">
        <v>512</v>
      </c>
      <c r="K5130" s="11" t="str">
        <f>VLOOKUP(Table7[[#This Row],[CID]],ALY,2,FALSE)</f>
        <v>Additional Detail &amp; Evidence</v>
      </c>
    </row>
    <row r="5131" spans="1:11" x14ac:dyDescent="0.2">
      <c r="A5131" s="8" t="str">
        <f>Table7[[#This Row],[Test No.]]&amp;Table7[[#This Row],[Section]]&amp;Table7[[#This Row],[Q. No.]]</f>
        <v>R21E30</v>
      </c>
      <c r="B5131" s="8"/>
      <c r="C5131" s="15" t="s">
        <v>90</v>
      </c>
      <c r="D5131" s="6">
        <v>30</v>
      </c>
      <c r="E5131" s="12" t="s">
        <v>31</v>
      </c>
      <c r="F5131" s="14">
        <v>1</v>
      </c>
      <c r="G5131" s="14" t="s">
        <v>59</v>
      </c>
      <c r="H5131" s="10">
        <v>2</v>
      </c>
      <c r="I5131" s="13" t="s">
        <v>38</v>
      </c>
      <c r="J5131" s="12" t="s">
        <v>393</v>
      </c>
      <c r="K5131" s="11" t="str">
        <f>VLOOKUP(Table7[[#This Row],[CID]],ALY,2,FALSE)</f>
        <v>SVA</v>
      </c>
    </row>
    <row r="5132" spans="1:11" x14ac:dyDescent="0.2">
      <c r="A5132" s="8" t="str">
        <f>Table7[[#This Row],[Test No.]]&amp;Table7[[#This Row],[Section]]&amp;Table7[[#This Row],[Q. No.]]</f>
        <v>R21E31</v>
      </c>
      <c r="B5132" s="8"/>
      <c r="C5132" s="15" t="s">
        <v>90</v>
      </c>
      <c r="D5132" s="6">
        <v>31</v>
      </c>
      <c r="E5132" s="12" t="s">
        <v>31</v>
      </c>
      <c r="F5132" s="14">
        <v>2</v>
      </c>
      <c r="G5132" s="13" t="s">
        <v>57</v>
      </c>
      <c r="H5132" s="10">
        <v>4</v>
      </c>
      <c r="I5132" s="13" t="s">
        <v>40</v>
      </c>
      <c r="J5132" s="12" t="s">
        <v>512</v>
      </c>
      <c r="K5132" s="11" t="str">
        <f>VLOOKUP(Table7[[#This Row],[CID]],ALY,2,FALSE)</f>
        <v>Additional Detail &amp; Evidence</v>
      </c>
    </row>
    <row r="5133" spans="1:11" x14ac:dyDescent="0.2">
      <c r="A5133" s="8" t="str">
        <f>Table7[[#This Row],[Test No.]]&amp;Table7[[#This Row],[Section]]&amp;Table7[[#This Row],[Q. No.]]</f>
        <v>R21E32</v>
      </c>
      <c r="B5133" s="8"/>
      <c r="C5133" s="15" t="s">
        <v>90</v>
      </c>
      <c r="D5133" s="6">
        <v>32</v>
      </c>
      <c r="E5133" s="12" t="s">
        <v>31</v>
      </c>
      <c r="F5133" s="14">
        <v>1</v>
      </c>
      <c r="G5133" s="14" t="s">
        <v>59</v>
      </c>
      <c r="H5133" s="14">
        <v>1</v>
      </c>
      <c r="I5133" s="14" t="s">
        <v>37</v>
      </c>
      <c r="J5133" s="12" t="s">
        <v>391</v>
      </c>
      <c r="K5133" s="11" t="str">
        <f>VLOOKUP(Table7[[#This Row],[CID]],ALY,2,FALSE)</f>
        <v>Dashes</v>
      </c>
    </row>
    <row r="5134" spans="1:11" x14ac:dyDescent="0.2">
      <c r="A5134" s="8" t="str">
        <f>Table7[[#This Row],[Test No.]]&amp;Table7[[#This Row],[Section]]&amp;Table7[[#This Row],[Q. No.]]</f>
        <v>R21E33</v>
      </c>
      <c r="B5134" s="8"/>
      <c r="C5134" s="15" t="s">
        <v>90</v>
      </c>
      <c r="D5134" s="6">
        <v>33</v>
      </c>
      <c r="E5134" s="12" t="s">
        <v>31</v>
      </c>
      <c r="F5134" s="14">
        <v>2</v>
      </c>
      <c r="G5134" s="13" t="s">
        <v>57</v>
      </c>
      <c r="H5134" s="10">
        <v>4</v>
      </c>
      <c r="I5134" s="13" t="s">
        <v>40</v>
      </c>
      <c r="J5134" s="12" t="s">
        <v>516</v>
      </c>
      <c r="K5134" s="11" t="str">
        <f>VLOOKUP(Table7[[#This Row],[CID]],ALY,2,FALSE)</f>
        <v>Transitions &amp; Topic Sentences</v>
      </c>
    </row>
    <row r="5135" spans="1:11" x14ac:dyDescent="0.2">
      <c r="A5135" s="8" t="str">
        <f>Table7[[#This Row],[Test No.]]&amp;Table7[[#This Row],[Section]]&amp;Table7[[#This Row],[Q. No.]]</f>
        <v>R21E34</v>
      </c>
      <c r="B5135" s="8"/>
      <c r="C5135" s="15" t="s">
        <v>90</v>
      </c>
      <c r="D5135" s="6">
        <v>34</v>
      </c>
      <c r="E5135" s="12" t="s">
        <v>31</v>
      </c>
      <c r="F5135" s="14">
        <v>1</v>
      </c>
      <c r="G5135" s="14" t="s">
        <v>59</v>
      </c>
      <c r="H5135" s="10">
        <v>2</v>
      </c>
      <c r="I5135" s="13" t="s">
        <v>38</v>
      </c>
      <c r="J5135" s="12" t="s">
        <v>397</v>
      </c>
      <c r="K5135" s="11" t="str">
        <f>VLOOKUP(Table7[[#This Row],[CID]],ALY,2,FALSE)</f>
        <v>Word Choice</v>
      </c>
    </row>
    <row r="5136" spans="1:11" x14ac:dyDescent="0.2">
      <c r="A5136" s="8" t="str">
        <f>Table7[[#This Row],[Test No.]]&amp;Table7[[#This Row],[Section]]&amp;Table7[[#This Row],[Q. No.]]</f>
        <v>R21E35</v>
      </c>
      <c r="B5136" s="8"/>
      <c r="C5136" s="15" t="s">
        <v>90</v>
      </c>
      <c r="D5136" s="6">
        <v>35</v>
      </c>
      <c r="E5136" s="12" t="s">
        <v>31</v>
      </c>
      <c r="F5136" s="14">
        <v>1</v>
      </c>
      <c r="G5136" s="14" t="s">
        <v>59</v>
      </c>
      <c r="H5136" s="14">
        <v>1</v>
      </c>
      <c r="I5136" s="14" t="s">
        <v>37</v>
      </c>
      <c r="J5136" s="12" t="s">
        <v>387</v>
      </c>
      <c r="K5136" s="11" t="str">
        <f>VLOOKUP(Table7[[#This Row],[CID]],ALY,2,FALSE)</f>
        <v>Commas</v>
      </c>
    </row>
    <row r="5137" spans="1:11" x14ac:dyDescent="0.2">
      <c r="A5137" s="8" t="str">
        <f>Table7[[#This Row],[Test No.]]&amp;Table7[[#This Row],[Section]]&amp;Table7[[#This Row],[Q. No.]]</f>
        <v>R21E36</v>
      </c>
      <c r="B5137" s="8"/>
      <c r="C5137" s="15" t="s">
        <v>90</v>
      </c>
      <c r="D5137" s="6">
        <v>36</v>
      </c>
      <c r="E5137" s="12" t="s">
        <v>31</v>
      </c>
      <c r="F5137" s="14">
        <v>1</v>
      </c>
      <c r="G5137" s="14" t="s">
        <v>59</v>
      </c>
      <c r="H5137" s="10">
        <v>3</v>
      </c>
      <c r="I5137" s="13" t="s">
        <v>39</v>
      </c>
      <c r="J5137" s="12" t="s">
        <v>402</v>
      </c>
      <c r="K5137" s="11" t="str">
        <f>VLOOKUP(Table7[[#This Row],[CID]],ALY,2,FALSE)</f>
        <v>Faulty Modifier</v>
      </c>
    </row>
    <row r="5138" spans="1:11" x14ac:dyDescent="0.2">
      <c r="A5138" s="8" t="str">
        <f>Table7[[#This Row],[Test No.]]&amp;Table7[[#This Row],[Section]]&amp;Table7[[#This Row],[Q. No.]]</f>
        <v>R21E37</v>
      </c>
      <c r="B5138" s="8"/>
      <c r="C5138" s="15" t="s">
        <v>90</v>
      </c>
      <c r="D5138" s="6">
        <v>37</v>
      </c>
      <c r="E5138" s="12" t="s">
        <v>31</v>
      </c>
      <c r="F5138" s="14">
        <v>1</v>
      </c>
      <c r="G5138" s="14" t="s">
        <v>59</v>
      </c>
      <c r="H5138" s="10">
        <v>3</v>
      </c>
      <c r="I5138" s="13" t="s">
        <v>39</v>
      </c>
      <c r="J5138" s="12" t="s">
        <v>399</v>
      </c>
      <c r="K5138" s="11" t="str">
        <f>VLOOKUP(Table7[[#This Row],[CID]],ALY,2,FALSE)</f>
        <v>Sentence Fragment</v>
      </c>
    </row>
    <row r="5139" spans="1:11" x14ac:dyDescent="0.2">
      <c r="A5139" s="8" t="str">
        <f>Table7[[#This Row],[Test No.]]&amp;Table7[[#This Row],[Section]]&amp;Table7[[#This Row],[Q. No.]]</f>
        <v>R21E38</v>
      </c>
      <c r="B5139" s="8"/>
      <c r="C5139" s="15" t="s">
        <v>90</v>
      </c>
      <c r="D5139" s="6">
        <v>38</v>
      </c>
      <c r="E5139" s="12" t="s">
        <v>31</v>
      </c>
      <c r="F5139" s="14">
        <v>1</v>
      </c>
      <c r="G5139" s="14" t="s">
        <v>59</v>
      </c>
      <c r="H5139" s="10">
        <v>2</v>
      </c>
      <c r="I5139" s="13" t="s">
        <v>38</v>
      </c>
      <c r="J5139" s="12" t="s">
        <v>394</v>
      </c>
      <c r="K5139" s="11" t="str">
        <f>VLOOKUP(Table7[[#This Row],[CID]],ALY,2,FALSE)</f>
        <v>Pronouns</v>
      </c>
    </row>
    <row r="5140" spans="1:11" x14ac:dyDescent="0.2">
      <c r="A5140" s="8" t="str">
        <f>Table7[[#This Row],[Test No.]]&amp;Table7[[#This Row],[Section]]&amp;Table7[[#This Row],[Q. No.]]</f>
        <v>R21E39</v>
      </c>
      <c r="B5140" s="8"/>
      <c r="C5140" s="15" t="s">
        <v>90</v>
      </c>
      <c r="D5140" s="6">
        <v>39</v>
      </c>
      <c r="E5140" s="12" t="s">
        <v>31</v>
      </c>
      <c r="F5140" s="14">
        <v>2</v>
      </c>
      <c r="G5140" s="13" t="s">
        <v>57</v>
      </c>
      <c r="H5140" s="10">
        <v>4</v>
      </c>
      <c r="I5140" s="13" t="s">
        <v>40</v>
      </c>
      <c r="J5140" s="12" t="s">
        <v>514</v>
      </c>
      <c r="K5140" s="11" t="str">
        <f>VLOOKUP(Table7[[#This Row],[CID]],ALY,2,FALSE)</f>
        <v>Relation to Paragraph/Essay</v>
      </c>
    </row>
    <row r="5141" spans="1:11" x14ac:dyDescent="0.2">
      <c r="A5141" s="8" t="str">
        <f>Table7[[#This Row],[Test No.]]&amp;Table7[[#This Row],[Section]]&amp;Table7[[#This Row],[Q. No.]]</f>
        <v>R21E40</v>
      </c>
      <c r="B5141" s="8"/>
      <c r="C5141" s="15" t="s">
        <v>90</v>
      </c>
      <c r="D5141" s="6">
        <v>40</v>
      </c>
      <c r="E5141" s="12" t="s">
        <v>31</v>
      </c>
      <c r="F5141" s="14">
        <v>2</v>
      </c>
      <c r="G5141" s="13" t="s">
        <v>57</v>
      </c>
      <c r="H5141" s="10">
        <v>6</v>
      </c>
      <c r="I5141" s="13" t="s">
        <v>42</v>
      </c>
      <c r="J5141" s="12" t="s">
        <v>521</v>
      </c>
      <c r="K5141" s="11" t="str">
        <f>VLOOKUP(Table7[[#This Row],[CID]],ALY,2,FALSE)</f>
        <v>Word Choice</v>
      </c>
    </row>
    <row r="5142" spans="1:11" x14ac:dyDescent="0.2">
      <c r="A5142" s="8" t="str">
        <f>Table7[[#This Row],[Test No.]]&amp;Table7[[#This Row],[Section]]&amp;Table7[[#This Row],[Q. No.]]</f>
        <v>R21E41</v>
      </c>
      <c r="B5142" s="8"/>
      <c r="C5142" s="15" t="s">
        <v>90</v>
      </c>
      <c r="D5142" s="6">
        <v>41</v>
      </c>
      <c r="E5142" s="12" t="s">
        <v>31</v>
      </c>
      <c r="F5142" s="14">
        <v>1</v>
      </c>
      <c r="G5142" s="14" t="s">
        <v>59</v>
      </c>
      <c r="H5142" s="14">
        <v>1</v>
      </c>
      <c r="I5142" s="14" t="s">
        <v>37</v>
      </c>
      <c r="J5142" s="12" t="s">
        <v>388</v>
      </c>
      <c r="K5142" s="11" t="str">
        <f>VLOOKUP(Table7[[#This Row],[CID]],ALY,2,FALSE)</f>
        <v>Apostrophes</v>
      </c>
    </row>
    <row r="5143" spans="1:11" x14ac:dyDescent="0.2">
      <c r="A5143" s="8" t="str">
        <f>Table7[[#This Row],[Test No.]]&amp;Table7[[#This Row],[Section]]&amp;Table7[[#This Row],[Q. No.]]</f>
        <v>R21E42</v>
      </c>
      <c r="B5143" s="8"/>
      <c r="C5143" s="15" t="s">
        <v>90</v>
      </c>
      <c r="D5143" s="6">
        <v>42</v>
      </c>
      <c r="E5143" s="12" t="s">
        <v>31</v>
      </c>
      <c r="F5143" s="14">
        <v>1</v>
      </c>
      <c r="G5143" s="14" t="s">
        <v>59</v>
      </c>
      <c r="H5143" s="10">
        <v>2</v>
      </c>
      <c r="I5143" s="13" t="s">
        <v>38</v>
      </c>
      <c r="J5143" s="12" t="s">
        <v>397</v>
      </c>
      <c r="K5143" s="11" t="str">
        <f>VLOOKUP(Table7[[#This Row],[CID]],ALY,2,FALSE)</f>
        <v>Word Choice</v>
      </c>
    </row>
    <row r="5144" spans="1:11" x14ac:dyDescent="0.2">
      <c r="A5144" s="8" t="str">
        <f>Table7[[#This Row],[Test No.]]&amp;Table7[[#This Row],[Section]]&amp;Table7[[#This Row],[Q. No.]]</f>
        <v>R21E43</v>
      </c>
      <c r="B5144" s="8"/>
      <c r="C5144" s="15" t="s">
        <v>90</v>
      </c>
      <c r="D5144" s="6">
        <v>43</v>
      </c>
      <c r="E5144" s="12" t="s">
        <v>31</v>
      </c>
      <c r="F5144" s="14">
        <v>2</v>
      </c>
      <c r="G5144" s="13" t="s">
        <v>57</v>
      </c>
      <c r="H5144" s="10">
        <v>6</v>
      </c>
      <c r="I5144" s="13" t="s">
        <v>42</v>
      </c>
      <c r="J5144" s="12" t="s">
        <v>522</v>
      </c>
      <c r="K5144" s="11" t="str">
        <f>VLOOKUP(Table7[[#This Row],[CID]],ALY,2,FALSE)</f>
        <v>Effectiveness</v>
      </c>
    </row>
    <row r="5145" spans="1:11" x14ac:dyDescent="0.2">
      <c r="A5145" s="8" t="str">
        <f>Table7[[#This Row],[Test No.]]&amp;Table7[[#This Row],[Section]]&amp;Table7[[#This Row],[Q. No.]]</f>
        <v>R21E44</v>
      </c>
      <c r="B5145" s="8"/>
      <c r="C5145" s="15" t="s">
        <v>90</v>
      </c>
      <c r="D5145" s="6">
        <v>44</v>
      </c>
      <c r="E5145" s="12" t="s">
        <v>31</v>
      </c>
      <c r="F5145" s="14">
        <v>1</v>
      </c>
      <c r="G5145" s="14" t="s">
        <v>59</v>
      </c>
      <c r="H5145" s="14">
        <v>1</v>
      </c>
      <c r="I5145" s="14" t="s">
        <v>37</v>
      </c>
      <c r="J5145" s="12" t="s">
        <v>387</v>
      </c>
      <c r="K5145" s="11" t="str">
        <f>VLOOKUP(Table7[[#This Row],[CID]],ALY,2,FALSE)</f>
        <v>Commas</v>
      </c>
    </row>
    <row r="5146" spans="1:11" x14ac:dyDescent="0.2">
      <c r="A5146" s="8" t="str">
        <f>Table7[[#This Row],[Test No.]]&amp;Table7[[#This Row],[Section]]&amp;Table7[[#This Row],[Q. No.]]</f>
        <v>R21E45</v>
      </c>
      <c r="B5146" s="8"/>
      <c r="C5146" s="15" t="s">
        <v>90</v>
      </c>
      <c r="D5146" s="6">
        <v>45</v>
      </c>
      <c r="E5146" s="12" t="s">
        <v>31</v>
      </c>
      <c r="F5146" s="14">
        <v>2</v>
      </c>
      <c r="G5146" s="13" t="s">
        <v>57</v>
      </c>
      <c r="H5146" s="10">
        <v>4</v>
      </c>
      <c r="I5146" s="13" t="s">
        <v>40</v>
      </c>
      <c r="J5146" s="12" t="s">
        <v>512</v>
      </c>
      <c r="K5146" s="11" t="str">
        <f>VLOOKUP(Table7[[#This Row],[CID]],ALY,2,FALSE)</f>
        <v>Additional Detail &amp; Evidence</v>
      </c>
    </row>
    <row r="5147" spans="1:11" x14ac:dyDescent="0.2">
      <c r="A5147" s="8" t="str">
        <f>Table7[[#This Row],[Test No.]]&amp;Table7[[#This Row],[Section]]&amp;Table7[[#This Row],[Q. No.]]</f>
        <v>R21E46</v>
      </c>
      <c r="B5147" s="8"/>
      <c r="C5147" s="15" t="s">
        <v>90</v>
      </c>
      <c r="D5147" s="6">
        <v>46</v>
      </c>
      <c r="E5147" s="12" t="s">
        <v>31</v>
      </c>
      <c r="F5147" s="14">
        <v>1</v>
      </c>
      <c r="G5147" s="14" t="s">
        <v>59</v>
      </c>
      <c r="H5147" s="14">
        <v>1</v>
      </c>
      <c r="I5147" s="14" t="s">
        <v>37</v>
      </c>
      <c r="J5147" s="12" t="s">
        <v>387</v>
      </c>
      <c r="K5147" s="11" t="str">
        <f>VLOOKUP(Table7[[#This Row],[CID]],ALY,2,FALSE)</f>
        <v>Commas</v>
      </c>
    </row>
    <row r="5148" spans="1:11" x14ac:dyDescent="0.2">
      <c r="A5148" s="8" t="str">
        <f>Table7[[#This Row],[Test No.]]&amp;Table7[[#This Row],[Section]]&amp;Table7[[#This Row],[Q. No.]]</f>
        <v>R21E47</v>
      </c>
      <c r="B5148" s="8"/>
      <c r="C5148" s="15" t="s">
        <v>90</v>
      </c>
      <c r="D5148" s="6">
        <v>47</v>
      </c>
      <c r="E5148" s="12" t="s">
        <v>31</v>
      </c>
      <c r="F5148" s="14">
        <v>1</v>
      </c>
      <c r="G5148" s="14" t="s">
        <v>59</v>
      </c>
      <c r="H5148" s="14">
        <v>1</v>
      </c>
      <c r="I5148" s="14" t="s">
        <v>37</v>
      </c>
      <c r="J5148" s="12" t="s">
        <v>387</v>
      </c>
      <c r="K5148" s="11" t="str">
        <f>VLOOKUP(Table7[[#This Row],[CID]],ALY,2,FALSE)</f>
        <v>Commas</v>
      </c>
    </row>
    <row r="5149" spans="1:11" x14ac:dyDescent="0.2">
      <c r="A5149" s="8" t="str">
        <f>Table7[[#This Row],[Test No.]]&amp;Table7[[#This Row],[Section]]&amp;Table7[[#This Row],[Q. No.]]</f>
        <v>R21E48</v>
      </c>
      <c r="B5149" s="8"/>
      <c r="C5149" s="15" t="s">
        <v>90</v>
      </c>
      <c r="D5149" s="6">
        <v>48</v>
      </c>
      <c r="E5149" s="12" t="s">
        <v>31</v>
      </c>
      <c r="F5149" s="14">
        <v>1</v>
      </c>
      <c r="G5149" s="14" t="s">
        <v>59</v>
      </c>
      <c r="H5149" s="14">
        <v>1</v>
      </c>
      <c r="I5149" s="14" t="s">
        <v>37</v>
      </c>
      <c r="J5149" s="12" t="s">
        <v>388</v>
      </c>
      <c r="K5149" s="11" t="str">
        <f>VLOOKUP(Table7[[#This Row],[CID]],ALY,2,FALSE)</f>
        <v>Apostrophes</v>
      </c>
    </row>
    <row r="5150" spans="1:11" x14ac:dyDescent="0.2">
      <c r="A5150" s="8" t="str">
        <f>Table7[[#This Row],[Test No.]]&amp;Table7[[#This Row],[Section]]&amp;Table7[[#This Row],[Q. No.]]</f>
        <v>R21E49</v>
      </c>
      <c r="B5150" s="8"/>
      <c r="C5150" s="15" t="s">
        <v>90</v>
      </c>
      <c r="D5150" s="6">
        <v>49</v>
      </c>
      <c r="E5150" s="12" t="s">
        <v>31</v>
      </c>
      <c r="F5150" s="14">
        <v>2</v>
      </c>
      <c r="G5150" s="13" t="s">
        <v>57</v>
      </c>
      <c r="H5150" s="10">
        <v>6</v>
      </c>
      <c r="I5150" s="13" t="s">
        <v>42</v>
      </c>
      <c r="J5150" s="12" t="s">
        <v>523</v>
      </c>
      <c r="K5150" s="11" t="str">
        <f>VLOOKUP(Table7[[#This Row],[CID]],ALY,2,FALSE)</f>
        <v>Avoiding Ambiguity &amp; Redundancy</v>
      </c>
    </row>
    <row r="5151" spans="1:11" x14ac:dyDescent="0.2">
      <c r="A5151" s="8" t="str">
        <f>Table7[[#This Row],[Test No.]]&amp;Table7[[#This Row],[Section]]&amp;Table7[[#This Row],[Q. No.]]</f>
        <v>R21E50</v>
      </c>
      <c r="B5151" s="8"/>
      <c r="C5151" s="15" t="s">
        <v>90</v>
      </c>
      <c r="D5151" s="6">
        <v>50</v>
      </c>
      <c r="E5151" s="12" t="s">
        <v>31</v>
      </c>
      <c r="F5151" s="14">
        <v>2</v>
      </c>
      <c r="G5151" s="13" t="s">
        <v>57</v>
      </c>
      <c r="H5151" s="10">
        <v>5</v>
      </c>
      <c r="I5151" s="13" t="s">
        <v>41</v>
      </c>
      <c r="J5151" s="12" t="s">
        <v>519</v>
      </c>
      <c r="K5151" s="11" t="str">
        <f>VLOOKUP(Table7[[#This Row],[CID]],ALY,2,FALSE)</f>
        <v>Opening/Transitional/Closing</v>
      </c>
    </row>
    <row r="5152" spans="1:11" x14ac:dyDescent="0.2">
      <c r="A5152" s="8" t="str">
        <f>Table7[[#This Row],[Test No.]]&amp;Table7[[#This Row],[Section]]&amp;Table7[[#This Row],[Q. No.]]</f>
        <v>R21E51</v>
      </c>
      <c r="B5152" s="8"/>
      <c r="C5152" s="15" t="s">
        <v>90</v>
      </c>
      <c r="D5152" s="6">
        <v>51</v>
      </c>
      <c r="E5152" s="12" t="s">
        <v>31</v>
      </c>
      <c r="F5152" s="14">
        <v>2</v>
      </c>
      <c r="G5152" s="13" t="s">
        <v>57</v>
      </c>
      <c r="H5152" s="10">
        <v>5</v>
      </c>
      <c r="I5152" s="13" t="s">
        <v>41</v>
      </c>
      <c r="J5152" s="12" t="s">
        <v>518</v>
      </c>
      <c r="K5152" s="11" t="str">
        <f>VLOOKUP(Table7[[#This Row],[CID]],ALY,2,FALSE)</f>
        <v>Unity &amp; Coherence</v>
      </c>
    </row>
    <row r="5153" spans="1:11" x14ac:dyDescent="0.2">
      <c r="A5153" s="8" t="str">
        <f>Table7[[#This Row],[Test No.]]&amp;Table7[[#This Row],[Section]]&amp;Table7[[#This Row],[Q. No.]]</f>
        <v>R21E52</v>
      </c>
      <c r="B5153" s="8"/>
      <c r="C5153" s="15" t="s">
        <v>90</v>
      </c>
      <c r="D5153" s="6">
        <v>52</v>
      </c>
      <c r="E5153" s="12" t="s">
        <v>31</v>
      </c>
      <c r="F5153" s="14">
        <v>2</v>
      </c>
      <c r="G5153" s="13" t="s">
        <v>57</v>
      </c>
      <c r="H5153" s="10">
        <v>6</v>
      </c>
      <c r="I5153" s="13" t="s">
        <v>42</v>
      </c>
      <c r="J5153" s="12" t="s">
        <v>521</v>
      </c>
      <c r="K5153" s="11" t="str">
        <f>VLOOKUP(Table7[[#This Row],[CID]],ALY,2,FALSE)</f>
        <v>Word Choice</v>
      </c>
    </row>
    <row r="5154" spans="1:11" x14ac:dyDescent="0.2">
      <c r="A5154" s="8" t="str">
        <f>Table7[[#This Row],[Test No.]]&amp;Table7[[#This Row],[Section]]&amp;Table7[[#This Row],[Q. No.]]</f>
        <v>R21E53</v>
      </c>
      <c r="B5154" s="8"/>
      <c r="C5154" s="15" t="s">
        <v>90</v>
      </c>
      <c r="D5154" s="6">
        <v>53</v>
      </c>
      <c r="E5154" s="12" t="s">
        <v>31</v>
      </c>
      <c r="F5154" s="14">
        <v>1</v>
      </c>
      <c r="G5154" s="14" t="s">
        <v>59</v>
      </c>
      <c r="H5154" s="10">
        <v>2</v>
      </c>
      <c r="I5154" s="13" t="s">
        <v>38</v>
      </c>
      <c r="J5154" s="12" t="s">
        <v>394</v>
      </c>
      <c r="K5154" s="11" t="str">
        <f>VLOOKUP(Table7[[#This Row],[CID]],ALY,2,FALSE)</f>
        <v>Pronouns</v>
      </c>
    </row>
    <row r="5155" spans="1:11" x14ac:dyDescent="0.2">
      <c r="A5155" s="8" t="str">
        <f>Table7[[#This Row],[Test No.]]&amp;Table7[[#This Row],[Section]]&amp;Table7[[#This Row],[Q. No.]]</f>
        <v>R21E54</v>
      </c>
      <c r="B5155" s="8"/>
      <c r="C5155" s="15" t="s">
        <v>90</v>
      </c>
      <c r="D5155" s="6">
        <v>54</v>
      </c>
      <c r="E5155" s="12" t="s">
        <v>31</v>
      </c>
      <c r="F5155" s="14">
        <v>2</v>
      </c>
      <c r="G5155" s="13" t="s">
        <v>57</v>
      </c>
      <c r="H5155" s="10">
        <v>6</v>
      </c>
      <c r="I5155" s="13" t="s">
        <v>42</v>
      </c>
      <c r="J5155" s="12" t="s">
        <v>522</v>
      </c>
      <c r="K5155" s="11" t="str">
        <f>VLOOKUP(Table7[[#This Row],[CID]],ALY,2,FALSE)</f>
        <v>Effectiveness</v>
      </c>
    </row>
    <row r="5156" spans="1:11" x14ac:dyDescent="0.2">
      <c r="A5156" s="8" t="str">
        <f>Table7[[#This Row],[Test No.]]&amp;Table7[[#This Row],[Section]]&amp;Table7[[#This Row],[Q. No.]]</f>
        <v>R21E55</v>
      </c>
      <c r="B5156" s="8"/>
      <c r="C5156" s="15" t="s">
        <v>90</v>
      </c>
      <c r="D5156" s="6">
        <v>55</v>
      </c>
      <c r="E5156" s="12" t="s">
        <v>31</v>
      </c>
      <c r="F5156" s="14">
        <v>2</v>
      </c>
      <c r="G5156" s="13" t="s">
        <v>57</v>
      </c>
      <c r="H5156" s="10">
        <v>6</v>
      </c>
      <c r="I5156" s="13" t="s">
        <v>42</v>
      </c>
      <c r="J5156" s="12" t="s">
        <v>521</v>
      </c>
      <c r="K5156" s="11" t="str">
        <f>VLOOKUP(Table7[[#This Row],[CID]],ALY,2,FALSE)</f>
        <v>Word Choice</v>
      </c>
    </row>
    <row r="5157" spans="1:11" x14ac:dyDescent="0.2">
      <c r="A5157" s="8" t="str">
        <f>Table7[[#This Row],[Test No.]]&amp;Table7[[#This Row],[Section]]&amp;Table7[[#This Row],[Q. No.]]</f>
        <v>R21E56</v>
      </c>
      <c r="B5157" s="8"/>
      <c r="C5157" s="15" t="s">
        <v>90</v>
      </c>
      <c r="D5157" s="6">
        <v>56</v>
      </c>
      <c r="E5157" s="12" t="s">
        <v>31</v>
      </c>
      <c r="F5157" s="14">
        <v>2</v>
      </c>
      <c r="G5157" s="13" t="s">
        <v>57</v>
      </c>
      <c r="H5157" s="10">
        <v>5</v>
      </c>
      <c r="I5157" s="13" t="s">
        <v>41</v>
      </c>
      <c r="J5157" s="12" t="s">
        <v>520</v>
      </c>
      <c r="K5157" s="11" t="str">
        <f>VLOOKUP(Table7[[#This Row],[CID]],ALY,2,FALSE)</f>
        <v>Reorganization</v>
      </c>
    </row>
    <row r="5158" spans="1:11" x14ac:dyDescent="0.2">
      <c r="A5158" s="8" t="str">
        <f>Table7[[#This Row],[Test No.]]&amp;Table7[[#This Row],[Section]]&amp;Table7[[#This Row],[Q. No.]]</f>
        <v>R21E57</v>
      </c>
      <c r="B5158" s="8"/>
      <c r="C5158" s="15" t="s">
        <v>90</v>
      </c>
      <c r="D5158" s="6">
        <v>57</v>
      </c>
      <c r="E5158" s="12" t="s">
        <v>31</v>
      </c>
      <c r="F5158" s="14">
        <v>1</v>
      </c>
      <c r="G5158" s="14" t="s">
        <v>59</v>
      </c>
      <c r="H5158" s="10">
        <v>2</v>
      </c>
      <c r="I5158" s="13" t="s">
        <v>38</v>
      </c>
      <c r="J5158" s="12" t="s">
        <v>397</v>
      </c>
      <c r="K5158" s="11" t="str">
        <f>VLOOKUP(Table7[[#This Row],[CID]],ALY,2,FALSE)</f>
        <v>Word Choice</v>
      </c>
    </row>
    <row r="5159" spans="1:11" x14ac:dyDescent="0.2">
      <c r="A5159" s="8" t="str">
        <f>Table7[[#This Row],[Test No.]]&amp;Table7[[#This Row],[Section]]&amp;Table7[[#This Row],[Q. No.]]</f>
        <v>R21E58</v>
      </c>
      <c r="B5159" s="8"/>
      <c r="C5159" s="15" t="s">
        <v>90</v>
      </c>
      <c r="D5159" s="6">
        <v>58</v>
      </c>
      <c r="E5159" s="12" t="s">
        <v>31</v>
      </c>
      <c r="F5159" s="14">
        <v>1</v>
      </c>
      <c r="G5159" s="14" t="s">
        <v>59</v>
      </c>
      <c r="H5159" s="10">
        <v>3</v>
      </c>
      <c r="I5159" s="13" t="s">
        <v>39</v>
      </c>
      <c r="J5159" s="12" t="s">
        <v>401</v>
      </c>
      <c r="K5159" s="11" t="str">
        <f>VLOOKUP(Table7[[#This Row],[CID]],ALY,2,FALSE)</f>
        <v>Parallel Construction</v>
      </c>
    </row>
    <row r="5160" spans="1:11" x14ac:dyDescent="0.2">
      <c r="A5160" s="8" t="str">
        <f>Table7[[#This Row],[Test No.]]&amp;Table7[[#This Row],[Section]]&amp;Table7[[#This Row],[Q. No.]]</f>
        <v>R21E59</v>
      </c>
      <c r="B5160" s="8"/>
      <c r="C5160" s="15" t="s">
        <v>90</v>
      </c>
      <c r="D5160" s="6">
        <v>59</v>
      </c>
      <c r="E5160" s="12" t="s">
        <v>31</v>
      </c>
      <c r="F5160" s="14">
        <v>2</v>
      </c>
      <c r="G5160" s="13" t="s">
        <v>57</v>
      </c>
      <c r="H5160" s="10">
        <v>4</v>
      </c>
      <c r="I5160" s="13" t="s">
        <v>40</v>
      </c>
      <c r="J5160" s="12" t="s">
        <v>513</v>
      </c>
      <c r="K5160" s="11" t="str">
        <f>VLOOKUP(Table7[[#This Row],[CID]],ALY,2,FALSE)</f>
        <v>Writer's Goal</v>
      </c>
    </row>
    <row r="5161" spans="1:11" x14ac:dyDescent="0.2">
      <c r="A5161" s="8" t="str">
        <f>Table7[[#This Row],[Test No.]]&amp;Table7[[#This Row],[Section]]&amp;Table7[[#This Row],[Q. No.]]</f>
        <v>R21E60</v>
      </c>
      <c r="B5161" s="8"/>
      <c r="C5161" s="15" t="s">
        <v>90</v>
      </c>
      <c r="D5161" s="6">
        <v>60</v>
      </c>
      <c r="E5161" s="12" t="s">
        <v>31</v>
      </c>
      <c r="F5161" s="14">
        <v>2</v>
      </c>
      <c r="G5161" s="13" t="s">
        <v>57</v>
      </c>
      <c r="H5161" s="10">
        <v>5</v>
      </c>
      <c r="I5161" s="13" t="s">
        <v>41</v>
      </c>
      <c r="J5161" s="12" t="s">
        <v>520</v>
      </c>
      <c r="K5161" s="11" t="str">
        <f>VLOOKUP(Table7[[#This Row],[CID]],ALY,2,FALSE)</f>
        <v>Reorganization</v>
      </c>
    </row>
    <row r="5162" spans="1:11" x14ac:dyDescent="0.2">
      <c r="A5162" s="8" t="str">
        <f>Table7[[#This Row],[Test No.]]&amp;Table7[[#This Row],[Section]]&amp;Table7[[#This Row],[Q. No.]]</f>
        <v>R21E61</v>
      </c>
      <c r="B5162" s="8"/>
      <c r="C5162" s="15" t="s">
        <v>90</v>
      </c>
      <c r="D5162" s="6">
        <v>61</v>
      </c>
      <c r="E5162" s="12" t="s">
        <v>31</v>
      </c>
      <c r="F5162" s="14">
        <v>1</v>
      </c>
      <c r="G5162" s="14" t="s">
        <v>59</v>
      </c>
      <c r="H5162" s="10">
        <v>2</v>
      </c>
      <c r="I5162" s="13" t="s">
        <v>38</v>
      </c>
      <c r="J5162" s="12" t="s">
        <v>395</v>
      </c>
      <c r="K5162" s="11" t="str">
        <f>VLOOKUP(Table7[[#This Row],[CID]],ALY,2,FALSE)</f>
        <v>Verb Forms/Tense Agreement</v>
      </c>
    </row>
    <row r="5163" spans="1:11" x14ac:dyDescent="0.2">
      <c r="A5163" s="8" t="str">
        <f>Table7[[#This Row],[Test No.]]&amp;Table7[[#This Row],[Section]]&amp;Table7[[#This Row],[Q. No.]]</f>
        <v>R21E62</v>
      </c>
      <c r="B5163" s="8"/>
      <c r="C5163" s="15" t="s">
        <v>90</v>
      </c>
      <c r="D5163" s="6">
        <v>62</v>
      </c>
      <c r="E5163" s="12" t="s">
        <v>31</v>
      </c>
      <c r="F5163" s="14">
        <v>2</v>
      </c>
      <c r="G5163" s="13" t="s">
        <v>57</v>
      </c>
      <c r="H5163" s="10">
        <v>6</v>
      </c>
      <c r="I5163" s="13" t="s">
        <v>42</v>
      </c>
      <c r="J5163" s="12" t="s">
        <v>522</v>
      </c>
      <c r="K5163" s="11" t="str">
        <f>VLOOKUP(Table7[[#This Row],[CID]],ALY,2,FALSE)</f>
        <v>Effectiveness</v>
      </c>
    </row>
    <row r="5164" spans="1:11" x14ac:dyDescent="0.2">
      <c r="A5164" s="8" t="str">
        <f>Table7[[#This Row],[Test No.]]&amp;Table7[[#This Row],[Section]]&amp;Table7[[#This Row],[Q. No.]]</f>
        <v>R21E63</v>
      </c>
      <c r="B5164" s="8"/>
      <c r="C5164" s="15" t="s">
        <v>90</v>
      </c>
      <c r="D5164" s="6">
        <v>63</v>
      </c>
      <c r="E5164" s="12" t="s">
        <v>31</v>
      </c>
      <c r="F5164" s="14">
        <v>1</v>
      </c>
      <c r="G5164" s="14" t="s">
        <v>59</v>
      </c>
      <c r="H5164" s="10">
        <v>3</v>
      </c>
      <c r="I5164" s="13" t="s">
        <v>39</v>
      </c>
      <c r="J5164" s="12" t="s">
        <v>402</v>
      </c>
      <c r="K5164" s="11" t="str">
        <f>VLOOKUP(Table7[[#This Row],[CID]],ALY,2,FALSE)</f>
        <v>Faulty Modifier</v>
      </c>
    </row>
    <row r="5165" spans="1:11" x14ac:dyDescent="0.2">
      <c r="A5165" s="8" t="str">
        <f>Table7[[#This Row],[Test No.]]&amp;Table7[[#This Row],[Section]]&amp;Table7[[#This Row],[Q. No.]]</f>
        <v>R21E64</v>
      </c>
      <c r="B5165" s="8"/>
      <c r="C5165" s="15" t="s">
        <v>90</v>
      </c>
      <c r="D5165" s="6">
        <v>64</v>
      </c>
      <c r="E5165" s="12" t="s">
        <v>31</v>
      </c>
      <c r="F5165" s="14">
        <v>2</v>
      </c>
      <c r="G5165" s="13" t="s">
        <v>57</v>
      </c>
      <c r="H5165" s="10">
        <v>5</v>
      </c>
      <c r="I5165" s="13" t="s">
        <v>41</v>
      </c>
      <c r="J5165" s="12" t="s">
        <v>519</v>
      </c>
      <c r="K5165" s="11" t="str">
        <f>VLOOKUP(Table7[[#This Row],[CID]],ALY,2,FALSE)</f>
        <v>Opening/Transitional/Closing</v>
      </c>
    </row>
    <row r="5166" spans="1:11" x14ac:dyDescent="0.2">
      <c r="A5166" s="8" t="str">
        <f>Table7[[#This Row],[Test No.]]&amp;Table7[[#This Row],[Section]]&amp;Table7[[#This Row],[Q. No.]]</f>
        <v>R21E65</v>
      </c>
      <c r="B5166" s="8"/>
      <c r="C5166" s="15" t="s">
        <v>90</v>
      </c>
      <c r="D5166" s="6">
        <v>65</v>
      </c>
      <c r="E5166" s="12" t="s">
        <v>31</v>
      </c>
      <c r="F5166" s="14">
        <v>1</v>
      </c>
      <c r="G5166" s="14" t="s">
        <v>59</v>
      </c>
      <c r="H5166" s="10">
        <v>2</v>
      </c>
      <c r="I5166" s="13" t="s">
        <v>38</v>
      </c>
      <c r="J5166" s="12" t="s">
        <v>397</v>
      </c>
      <c r="K5166" s="11" t="str">
        <f>VLOOKUP(Table7[[#This Row],[CID]],ALY,2,FALSE)</f>
        <v>Word Choice</v>
      </c>
    </row>
    <row r="5167" spans="1:11" x14ac:dyDescent="0.2">
      <c r="A5167" s="8" t="str">
        <f>Table7[[#This Row],[Test No.]]&amp;Table7[[#This Row],[Section]]&amp;Table7[[#This Row],[Q. No.]]</f>
        <v>R21E66</v>
      </c>
      <c r="B5167" s="8"/>
      <c r="C5167" s="15" t="s">
        <v>90</v>
      </c>
      <c r="D5167" s="6">
        <v>66</v>
      </c>
      <c r="E5167" s="12" t="s">
        <v>31</v>
      </c>
      <c r="F5167" s="14">
        <v>1</v>
      </c>
      <c r="G5167" s="14" t="s">
        <v>59</v>
      </c>
      <c r="H5167" s="10">
        <v>3</v>
      </c>
      <c r="I5167" s="13" t="s">
        <v>39</v>
      </c>
      <c r="J5167" s="12" t="s">
        <v>402</v>
      </c>
      <c r="K5167" s="11" t="str">
        <f>VLOOKUP(Table7[[#This Row],[CID]],ALY,2,FALSE)</f>
        <v>Faulty Modifier</v>
      </c>
    </row>
    <row r="5168" spans="1:11" x14ac:dyDescent="0.2">
      <c r="A5168" s="8" t="str">
        <f>Table7[[#This Row],[Test No.]]&amp;Table7[[#This Row],[Section]]&amp;Table7[[#This Row],[Q. No.]]</f>
        <v>R21E67</v>
      </c>
      <c r="B5168" s="8"/>
      <c r="C5168" s="15" t="s">
        <v>90</v>
      </c>
      <c r="D5168" s="6">
        <v>67</v>
      </c>
      <c r="E5168" s="12" t="s">
        <v>31</v>
      </c>
      <c r="F5168" s="14">
        <v>1</v>
      </c>
      <c r="G5168" s="14" t="s">
        <v>59</v>
      </c>
      <c r="H5168" s="10">
        <v>3</v>
      </c>
      <c r="I5168" s="13" t="s">
        <v>39</v>
      </c>
      <c r="J5168" s="12" t="s">
        <v>402</v>
      </c>
      <c r="K5168" s="11" t="str">
        <f>VLOOKUP(Table7[[#This Row],[CID]],ALY,2,FALSE)</f>
        <v>Faulty Modifier</v>
      </c>
    </row>
    <row r="5169" spans="1:11" x14ac:dyDescent="0.2">
      <c r="A5169" s="8" t="str">
        <f>Table7[[#This Row],[Test No.]]&amp;Table7[[#This Row],[Section]]&amp;Table7[[#This Row],[Q. No.]]</f>
        <v>R21E68</v>
      </c>
      <c r="B5169" s="8"/>
      <c r="C5169" s="15" t="s">
        <v>90</v>
      </c>
      <c r="D5169" s="6">
        <v>68</v>
      </c>
      <c r="E5169" s="12" t="s">
        <v>31</v>
      </c>
      <c r="F5169" s="14">
        <v>1</v>
      </c>
      <c r="G5169" s="14" t="s">
        <v>59</v>
      </c>
      <c r="H5169" s="10">
        <v>2</v>
      </c>
      <c r="I5169" s="13" t="s">
        <v>38</v>
      </c>
      <c r="J5169" s="12" t="s">
        <v>396</v>
      </c>
      <c r="K5169" s="11" t="str">
        <f>VLOOKUP(Table7[[#This Row],[CID]],ALY,2,FALSE)</f>
        <v>Comparisons</v>
      </c>
    </row>
    <row r="5170" spans="1:11" x14ac:dyDescent="0.2">
      <c r="A5170" s="8" t="str">
        <f>Table7[[#This Row],[Test No.]]&amp;Table7[[#This Row],[Section]]&amp;Table7[[#This Row],[Q. No.]]</f>
        <v>R21E69</v>
      </c>
      <c r="B5170" s="8"/>
      <c r="C5170" s="15" t="s">
        <v>90</v>
      </c>
      <c r="D5170" s="6">
        <v>69</v>
      </c>
      <c r="E5170" s="12" t="s">
        <v>31</v>
      </c>
      <c r="F5170" s="14">
        <v>2</v>
      </c>
      <c r="G5170" s="13" t="s">
        <v>57</v>
      </c>
      <c r="H5170" s="10">
        <v>4</v>
      </c>
      <c r="I5170" s="13" t="s">
        <v>40</v>
      </c>
      <c r="J5170" s="12" t="s">
        <v>516</v>
      </c>
      <c r="K5170" s="11" t="str">
        <f>VLOOKUP(Table7[[#This Row],[CID]],ALY,2,FALSE)</f>
        <v>Transitions &amp; Topic Sentences</v>
      </c>
    </row>
    <row r="5171" spans="1:11" x14ac:dyDescent="0.2">
      <c r="A5171" s="8" t="str">
        <f>Table7[[#This Row],[Test No.]]&amp;Table7[[#This Row],[Section]]&amp;Table7[[#This Row],[Q. No.]]</f>
        <v>R21E70</v>
      </c>
      <c r="B5171" s="8"/>
      <c r="C5171" s="15" t="s">
        <v>90</v>
      </c>
      <c r="D5171" s="6">
        <v>70</v>
      </c>
      <c r="E5171" s="12" t="s">
        <v>31</v>
      </c>
      <c r="F5171" s="14">
        <v>2</v>
      </c>
      <c r="G5171" s="13" t="s">
        <v>57</v>
      </c>
      <c r="H5171" s="10">
        <v>5</v>
      </c>
      <c r="I5171" s="13" t="s">
        <v>41</v>
      </c>
      <c r="J5171" s="12" t="s">
        <v>518</v>
      </c>
      <c r="K5171" s="11" t="str">
        <f>VLOOKUP(Table7[[#This Row],[CID]],ALY,2,FALSE)</f>
        <v>Unity &amp; Coherence</v>
      </c>
    </row>
    <row r="5172" spans="1:11" x14ac:dyDescent="0.2">
      <c r="A5172" s="8" t="str">
        <f>Table7[[#This Row],[Test No.]]&amp;Table7[[#This Row],[Section]]&amp;Table7[[#This Row],[Q. No.]]</f>
        <v>R21E71</v>
      </c>
      <c r="B5172" s="8"/>
      <c r="C5172" s="15" t="s">
        <v>90</v>
      </c>
      <c r="D5172" s="6">
        <v>71</v>
      </c>
      <c r="E5172" s="12" t="s">
        <v>31</v>
      </c>
      <c r="F5172" s="14">
        <v>1</v>
      </c>
      <c r="G5172" s="14" t="s">
        <v>59</v>
      </c>
      <c r="H5172" s="10">
        <v>3</v>
      </c>
      <c r="I5172" s="13" t="s">
        <v>39</v>
      </c>
      <c r="J5172" s="12" t="s">
        <v>401</v>
      </c>
      <c r="K5172" s="11" t="str">
        <f>VLOOKUP(Table7[[#This Row],[CID]],ALY,2,FALSE)</f>
        <v>Parallel Construction</v>
      </c>
    </row>
    <row r="5173" spans="1:11" x14ac:dyDescent="0.2">
      <c r="A5173" s="8" t="str">
        <f>Table7[[#This Row],[Test No.]]&amp;Table7[[#This Row],[Section]]&amp;Table7[[#This Row],[Q. No.]]</f>
        <v>R21E72</v>
      </c>
      <c r="B5173" s="8"/>
      <c r="C5173" s="15" t="s">
        <v>90</v>
      </c>
      <c r="D5173" s="6">
        <v>72</v>
      </c>
      <c r="E5173" s="12" t="s">
        <v>31</v>
      </c>
      <c r="F5173" s="14">
        <v>1</v>
      </c>
      <c r="G5173" s="14" t="s">
        <v>59</v>
      </c>
      <c r="H5173" s="10">
        <v>2</v>
      </c>
      <c r="I5173" s="13" t="s">
        <v>38</v>
      </c>
      <c r="J5173" s="12" t="s">
        <v>397</v>
      </c>
      <c r="K5173" s="11" t="str">
        <f>VLOOKUP(Table7[[#This Row],[CID]],ALY,2,FALSE)</f>
        <v>Word Choice</v>
      </c>
    </row>
    <row r="5174" spans="1:11" x14ac:dyDescent="0.2">
      <c r="A5174" s="8" t="str">
        <f>Table7[[#This Row],[Test No.]]&amp;Table7[[#This Row],[Section]]&amp;Table7[[#This Row],[Q. No.]]</f>
        <v>R21E73</v>
      </c>
      <c r="B5174" s="8"/>
      <c r="C5174" s="15" t="s">
        <v>90</v>
      </c>
      <c r="D5174" s="6">
        <v>73</v>
      </c>
      <c r="E5174" s="12" t="s">
        <v>31</v>
      </c>
      <c r="F5174" s="14">
        <v>1</v>
      </c>
      <c r="G5174" s="14" t="s">
        <v>59</v>
      </c>
      <c r="H5174" s="10">
        <v>2</v>
      </c>
      <c r="I5174" s="13" t="s">
        <v>38</v>
      </c>
      <c r="J5174" s="12" t="s">
        <v>397</v>
      </c>
      <c r="K5174" s="11" t="str">
        <f>VLOOKUP(Table7[[#This Row],[CID]],ALY,2,FALSE)</f>
        <v>Word Choice</v>
      </c>
    </row>
    <row r="5175" spans="1:11" x14ac:dyDescent="0.2">
      <c r="A5175" s="8" t="str">
        <f>Table7[[#This Row],[Test No.]]&amp;Table7[[#This Row],[Section]]&amp;Table7[[#This Row],[Q. No.]]</f>
        <v>R21E74</v>
      </c>
      <c r="B5175" s="8"/>
      <c r="C5175" s="15" t="s">
        <v>90</v>
      </c>
      <c r="D5175" s="6">
        <v>74</v>
      </c>
      <c r="E5175" s="12" t="s">
        <v>31</v>
      </c>
      <c r="F5175" s="14">
        <v>2</v>
      </c>
      <c r="G5175" s="13" t="s">
        <v>57</v>
      </c>
      <c r="H5175" s="10">
        <v>6</v>
      </c>
      <c r="I5175" s="13" t="s">
        <v>42</v>
      </c>
      <c r="J5175" s="12" t="s">
        <v>523</v>
      </c>
      <c r="K5175" s="11" t="str">
        <f>VLOOKUP(Table7[[#This Row],[CID]],ALY,2,FALSE)</f>
        <v>Avoiding Ambiguity &amp; Redundancy</v>
      </c>
    </row>
    <row r="5176" spans="1:11" x14ac:dyDescent="0.2">
      <c r="A5176" s="8" t="str">
        <f>Table7[[#This Row],[Test No.]]&amp;Table7[[#This Row],[Section]]&amp;Table7[[#This Row],[Q. No.]]</f>
        <v>R21E75</v>
      </c>
      <c r="B5176" s="8"/>
      <c r="C5176" s="15" t="s">
        <v>90</v>
      </c>
      <c r="D5176" s="6">
        <v>75</v>
      </c>
      <c r="E5176" s="12" t="s">
        <v>31</v>
      </c>
      <c r="F5176" s="14">
        <v>2</v>
      </c>
      <c r="G5176" s="13" t="s">
        <v>57</v>
      </c>
      <c r="H5176" s="10">
        <v>4</v>
      </c>
      <c r="I5176" s="13" t="s">
        <v>40</v>
      </c>
      <c r="J5176" s="12" t="s">
        <v>512</v>
      </c>
      <c r="K5176" s="11" t="str">
        <f>VLOOKUP(Table7[[#This Row],[CID]],ALY,2,FALSE)</f>
        <v>Additional Detail &amp; Evidence</v>
      </c>
    </row>
    <row r="5177" spans="1:11" x14ac:dyDescent="0.2">
      <c r="A5177" s="8" t="str">
        <f>Table7[[#This Row],[Test No.]]&amp;Table7[[#This Row],[Section]]&amp;Table7[[#This Row],[Q. No.]]</f>
        <v>R22E1</v>
      </c>
      <c r="B5177" s="8"/>
      <c r="C5177" s="15" t="s">
        <v>89</v>
      </c>
      <c r="D5177" s="6">
        <v>1</v>
      </c>
      <c r="E5177" s="12" t="s">
        <v>31</v>
      </c>
      <c r="F5177" s="14">
        <v>1</v>
      </c>
      <c r="G5177" s="14" t="s">
        <v>59</v>
      </c>
      <c r="H5177" s="14">
        <v>1</v>
      </c>
      <c r="I5177" s="14" t="s">
        <v>37</v>
      </c>
      <c r="J5177" s="12" t="s">
        <v>387</v>
      </c>
      <c r="K5177" s="11" t="str">
        <f>VLOOKUP(Table7[[#This Row],[CID]],ALY,2,FALSE)</f>
        <v>Commas</v>
      </c>
    </row>
    <row r="5178" spans="1:11" x14ac:dyDescent="0.2">
      <c r="A5178" s="8" t="str">
        <f>Table7[[#This Row],[Test No.]]&amp;Table7[[#This Row],[Section]]&amp;Table7[[#This Row],[Q. No.]]</f>
        <v>R22E2</v>
      </c>
      <c r="B5178" s="8"/>
      <c r="C5178" s="15" t="s">
        <v>89</v>
      </c>
      <c r="D5178" s="6">
        <v>2</v>
      </c>
      <c r="E5178" s="12" t="s">
        <v>31</v>
      </c>
      <c r="F5178" s="14">
        <v>1</v>
      </c>
      <c r="G5178" s="14" t="s">
        <v>59</v>
      </c>
      <c r="H5178" s="10">
        <v>2</v>
      </c>
      <c r="I5178" s="13" t="s">
        <v>38</v>
      </c>
      <c r="J5178" s="12" t="s">
        <v>394</v>
      </c>
      <c r="K5178" s="11" t="str">
        <f>VLOOKUP(Table7[[#This Row],[CID]],ALY,2,FALSE)</f>
        <v>Pronouns</v>
      </c>
    </row>
    <row r="5179" spans="1:11" x14ac:dyDescent="0.2">
      <c r="A5179" s="8" t="str">
        <f>Table7[[#This Row],[Test No.]]&amp;Table7[[#This Row],[Section]]&amp;Table7[[#This Row],[Q. No.]]</f>
        <v>R22E3</v>
      </c>
      <c r="B5179" s="8"/>
      <c r="C5179" s="15" t="s">
        <v>89</v>
      </c>
      <c r="D5179" s="6">
        <v>3</v>
      </c>
      <c r="E5179" s="12" t="s">
        <v>31</v>
      </c>
      <c r="F5179" s="14">
        <v>1</v>
      </c>
      <c r="G5179" s="14" t="s">
        <v>59</v>
      </c>
      <c r="H5179" s="10">
        <v>2</v>
      </c>
      <c r="I5179" s="13" t="s">
        <v>38</v>
      </c>
      <c r="J5179" s="12" t="s">
        <v>396</v>
      </c>
      <c r="K5179" s="11" t="str">
        <f>VLOOKUP(Table7[[#This Row],[CID]],ALY,2,FALSE)</f>
        <v>Comparisons</v>
      </c>
    </row>
    <row r="5180" spans="1:11" x14ac:dyDescent="0.2">
      <c r="A5180" s="8" t="str">
        <f>Table7[[#This Row],[Test No.]]&amp;Table7[[#This Row],[Section]]&amp;Table7[[#This Row],[Q. No.]]</f>
        <v>R22E4</v>
      </c>
      <c r="B5180" s="8"/>
      <c r="C5180" s="15" t="s">
        <v>89</v>
      </c>
      <c r="D5180" s="6">
        <v>4</v>
      </c>
      <c r="E5180" s="12" t="s">
        <v>31</v>
      </c>
      <c r="F5180" s="14">
        <v>2</v>
      </c>
      <c r="G5180" s="13" t="s">
        <v>57</v>
      </c>
      <c r="H5180" s="10">
        <v>4</v>
      </c>
      <c r="I5180" s="13" t="s">
        <v>40</v>
      </c>
      <c r="J5180" s="12" t="s">
        <v>512</v>
      </c>
      <c r="K5180" s="11" t="str">
        <f>VLOOKUP(Table7[[#This Row],[CID]],ALY,2,FALSE)</f>
        <v>Additional Detail &amp; Evidence</v>
      </c>
    </row>
    <row r="5181" spans="1:11" x14ac:dyDescent="0.2">
      <c r="A5181" s="8" t="str">
        <f>Table7[[#This Row],[Test No.]]&amp;Table7[[#This Row],[Section]]&amp;Table7[[#This Row],[Q. No.]]</f>
        <v>R22E5</v>
      </c>
      <c r="B5181" s="8"/>
      <c r="C5181" s="15" t="s">
        <v>89</v>
      </c>
      <c r="D5181" s="6">
        <v>5</v>
      </c>
      <c r="E5181" s="12" t="s">
        <v>31</v>
      </c>
      <c r="F5181" s="14">
        <v>1</v>
      </c>
      <c r="G5181" s="14" t="s">
        <v>59</v>
      </c>
      <c r="H5181" s="14">
        <v>1</v>
      </c>
      <c r="I5181" s="14" t="s">
        <v>37</v>
      </c>
      <c r="J5181" s="12" t="s">
        <v>387</v>
      </c>
      <c r="K5181" s="11" t="str">
        <f>VLOOKUP(Table7[[#This Row],[CID]],ALY,2,FALSE)</f>
        <v>Commas</v>
      </c>
    </row>
    <row r="5182" spans="1:11" x14ac:dyDescent="0.2">
      <c r="A5182" s="8" t="str">
        <f>Table7[[#This Row],[Test No.]]&amp;Table7[[#This Row],[Section]]&amp;Table7[[#This Row],[Q. No.]]</f>
        <v>R22E6</v>
      </c>
      <c r="B5182" s="8"/>
      <c r="C5182" s="15" t="s">
        <v>89</v>
      </c>
      <c r="D5182" s="6">
        <v>6</v>
      </c>
      <c r="E5182" s="12" t="s">
        <v>31</v>
      </c>
      <c r="F5182" s="14">
        <v>2</v>
      </c>
      <c r="G5182" s="13" t="s">
        <v>57</v>
      </c>
      <c r="H5182" s="10">
        <v>6</v>
      </c>
      <c r="I5182" s="13" t="s">
        <v>42</v>
      </c>
      <c r="J5182" s="12" t="s">
        <v>523</v>
      </c>
      <c r="K5182" s="11" t="str">
        <f>VLOOKUP(Table7[[#This Row],[CID]],ALY,2,FALSE)</f>
        <v>Avoiding Ambiguity &amp; Redundancy</v>
      </c>
    </row>
    <row r="5183" spans="1:11" x14ac:dyDescent="0.2">
      <c r="A5183" s="8" t="str">
        <f>Table7[[#This Row],[Test No.]]&amp;Table7[[#This Row],[Section]]&amp;Table7[[#This Row],[Q. No.]]</f>
        <v>R22E7</v>
      </c>
      <c r="B5183" s="8"/>
      <c r="C5183" s="15" t="s">
        <v>89</v>
      </c>
      <c r="D5183" s="6">
        <v>7</v>
      </c>
      <c r="E5183" s="12" t="s">
        <v>31</v>
      </c>
      <c r="F5183" s="14">
        <v>1</v>
      </c>
      <c r="G5183" s="14" t="s">
        <v>59</v>
      </c>
      <c r="H5183" s="10">
        <v>3</v>
      </c>
      <c r="I5183" s="13" t="s">
        <v>39</v>
      </c>
      <c r="J5183" s="12" t="s">
        <v>401</v>
      </c>
      <c r="K5183" s="11" t="str">
        <f>VLOOKUP(Table7[[#This Row],[CID]],ALY,2,FALSE)</f>
        <v>Parallel Construction</v>
      </c>
    </row>
    <row r="5184" spans="1:11" x14ac:dyDescent="0.2">
      <c r="A5184" s="8" t="str">
        <f>Table7[[#This Row],[Test No.]]&amp;Table7[[#This Row],[Section]]&amp;Table7[[#This Row],[Q. No.]]</f>
        <v>R22E8</v>
      </c>
      <c r="B5184" s="8"/>
      <c r="C5184" s="15" t="s">
        <v>89</v>
      </c>
      <c r="D5184" s="6">
        <v>8</v>
      </c>
      <c r="E5184" s="12" t="s">
        <v>31</v>
      </c>
      <c r="F5184" s="14">
        <v>1</v>
      </c>
      <c r="G5184" s="14" t="s">
        <v>59</v>
      </c>
      <c r="H5184" s="10">
        <v>2</v>
      </c>
      <c r="I5184" s="13" t="s">
        <v>38</v>
      </c>
      <c r="J5184" s="12" t="s">
        <v>396</v>
      </c>
      <c r="K5184" s="11" t="str">
        <f>VLOOKUP(Table7[[#This Row],[CID]],ALY,2,FALSE)</f>
        <v>Comparisons</v>
      </c>
    </row>
    <row r="5185" spans="1:11" x14ac:dyDescent="0.2">
      <c r="A5185" s="8" t="str">
        <f>Table7[[#This Row],[Test No.]]&amp;Table7[[#This Row],[Section]]&amp;Table7[[#This Row],[Q. No.]]</f>
        <v>R22E9</v>
      </c>
      <c r="B5185" s="8"/>
      <c r="C5185" s="15" t="s">
        <v>89</v>
      </c>
      <c r="D5185" s="6">
        <v>9</v>
      </c>
      <c r="E5185" s="12" t="s">
        <v>31</v>
      </c>
      <c r="F5185" s="14">
        <v>2</v>
      </c>
      <c r="G5185" s="13" t="s">
        <v>57</v>
      </c>
      <c r="H5185" s="10">
        <v>4</v>
      </c>
      <c r="I5185" s="13" t="s">
        <v>40</v>
      </c>
      <c r="J5185" s="12" t="s">
        <v>512</v>
      </c>
      <c r="K5185" s="11" t="str">
        <f>VLOOKUP(Table7[[#This Row],[CID]],ALY,2,FALSE)</f>
        <v>Additional Detail &amp; Evidence</v>
      </c>
    </row>
    <row r="5186" spans="1:11" x14ac:dyDescent="0.2">
      <c r="A5186" s="8" t="str">
        <f>Table7[[#This Row],[Test No.]]&amp;Table7[[#This Row],[Section]]&amp;Table7[[#This Row],[Q. No.]]</f>
        <v>R22E10</v>
      </c>
      <c r="B5186" s="8"/>
      <c r="C5186" s="15" t="s">
        <v>89</v>
      </c>
      <c r="D5186" s="6">
        <v>10</v>
      </c>
      <c r="E5186" s="12" t="s">
        <v>31</v>
      </c>
      <c r="F5186" s="14">
        <v>1</v>
      </c>
      <c r="G5186" s="14" t="s">
        <v>59</v>
      </c>
      <c r="H5186" s="14">
        <v>1</v>
      </c>
      <c r="I5186" s="14" t="s">
        <v>37</v>
      </c>
      <c r="J5186" s="12" t="s">
        <v>387</v>
      </c>
      <c r="K5186" s="11" t="str">
        <f>VLOOKUP(Table7[[#This Row],[CID]],ALY,2,FALSE)</f>
        <v>Commas</v>
      </c>
    </row>
    <row r="5187" spans="1:11" x14ac:dyDescent="0.2">
      <c r="A5187" s="8" t="str">
        <f>Table7[[#This Row],[Test No.]]&amp;Table7[[#This Row],[Section]]&amp;Table7[[#This Row],[Q. No.]]</f>
        <v>R22E11</v>
      </c>
      <c r="B5187" s="8"/>
      <c r="C5187" s="15" t="s">
        <v>89</v>
      </c>
      <c r="D5187" s="6">
        <v>11</v>
      </c>
      <c r="E5187" s="12" t="s">
        <v>31</v>
      </c>
      <c r="F5187" s="14">
        <v>1</v>
      </c>
      <c r="G5187" s="14" t="s">
        <v>59</v>
      </c>
      <c r="H5187" s="10">
        <v>3</v>
      </c>
      <c r="I5187" s="13" t="s">
        <v>39</v>
      </c>
      <c r="J5187" s="12" t="s">
        <v>402</v>
      </c>
      <c r="K5187" s="11" t="str">
        <f>VLOOKUP(Table7[[#This Row],[CID]],ALY,2,FALSE)</f>
        <v>Faulty Modifier</v>
      </c>
    </row>
    <row r="5188" spans="1:11" x14ac:dyDescent="0.2">
      <c r="A5188" s="8" t="str">
        <f>Table7[[#This Row],[Test No.]]&amp;Table7[[#This Row],[Section]]&amp;Table7[[#This Row],[Q. No.]]</f>
        <v>R22E12</v>
      </c>
      <c r="B5188" s="8"/>
      <c r="C5188" s="15" t="s">
        <v>89</v>
      </c>
      <c r="D5188" s="6">
        <v>12</v>
      </c>
      <c r="E5188" s="12" t="s">
        <v>31</v>
      </c>
      <c r="F5188" s="14">
        <v>2</v>
      </c>
      <c r="G5188" s="13" t="s">
        <v>57</v>
      </c>
      <c r="H5188" s="10">
        <v>4</v>
      </c>
      <c r="I5188" s="13" t="s">
        <v>40</v>
      </c>
      <c r="J5188" s="12" t="s">
        <v>516</v>
      </c>
      <c r="K5188" s="11" t="str">
        <f>VLOOKUP(Table7[[#This Row],[CID]],ALY,2,FALSE)</f>
        <v>Transitions &amp; Topic Sentences</v>
      </c>
    </row>
    <row r="5189" spans="1:11" x14ac:dyDescent="0.2">
      <c r="A5189" s="8" t="str">
        <f>Table7[[#This Row],[Test No.]]&amp;Table7[[#This Row],[Section]]&amp;Table7[[#This Row],[Q. No.]]</f>
        <v>R22E13</v>
      </c>
      <c r="B5189" s="8"/>
      <c r="C5189" s="15" t="s">
        <v>89</v>
      </c>
      <c r="D5189" s="6">
        <v>13</v>
      </c>
      <c r="E5189" s="12" t="s">
        <v>31</v>
      </c>
      <c r="F5189" s="14">
        <v>2</v>
      </c>
      <c r="G5189" s="13" t="s">
        <v>57</v>
      </c>
      <c r="H5189" s="10">
        <v>4</v>
      </c>
      <c r="I5189" s="13" t="s">
        <v>40</v>
      </c>
      <c r="J5189" s="12" t="s">
        <v>512</v>
      </c>
      <c r="K5189" s="11" t="str">
        <f>VLOOKUP(Table7[[#This Row],[CID]],ALY,2,FALSE)</f>
        <v>Additional Detail &amp; Evidence</v>
      </c>
    </row>
    <row r="5190" spans="1:11" x14ac:dyDescent="0.2">
      <c r="A5190" s="8" t="str">
        <f>Table7[[#This Row],[Test No.]]&amp;Table7[[#This Row],[Section]]&amp;Table7[[#This Row],[Q. No.]]</f>
        <v>R22E14</v>
      </c>
      <c r="B5190" s="8"/>
      <c r="C5190" s="15" t="s">
        <v>89</v>
      </c>
      <c r="D5190" s="6">
        <v>14</v>
      </c>
      <c r="E5190" s="12" t="s">
        <v>31</v>
      </c>
      <c r="F5190" s="14">
        <v>2</v>
      </c>
      <c r="G5190" s="13" t="s">
        <v>57</v>
      </c>
      <c r="H5190" s="10">
        <v>4</v>
      </c>
      <c r="I5190" s="13" t="s">
        <v>40</v>
      </c>
      <c r="J5190" s="12" t="s">
        <v>514</v>
      </c>
      <c r="K5190" s="11" t="str">
        <f>VLOOKUP(Table7[[#This Row],[CID]],ALY,2,FALSE)</f>
        <v>Relation to Paragraph/Essay</v>
      </c>
    </row>
    <row r="5191" spans="1:11" x14ac:dyDescent="0.2">
      <c r="A5191" s="8" t="str">
        <f>Table7[[#This Row],[Test No.]]&amp;Table7[[#This Row],[Section]]&amp;Table7[[#This Row],[Q. No.]]</f>
        <v>R22E15</v>
      </c>
      <c r="B5191" s="8"/>
      <c r="C5191" s="15" t="s">
        <v>89</v>
      </c>
      <c r="D5191" s="6">
        <v>15</v>
      </c>
      <c r="E5191" s="12" t="s">
        <v>31</v>
      </c>
      <c r="F5191" s="14">
        <v>2</v>
      </c>
      <c r="G5191" s="13" t="s">
        <v>57</v>
      </c>
      <c r="H5191" s="10">
        <v>5</v>
      </c>
      <c r="I5191" s="13" t="s">
        <v>41</v>
      </c>
      <c r="J5191" s="12" t="s">
        <v>520</v>
      </c>
      <c r="K5191" s="11" t="str">
        <f>VLOOKUP(Table7[[#This Row],[CID]],ALY,2,FALSE)</f>
        <v>Reorganization</v>
      </c>
    </row>
    <row r="5192" spans="1:11" x14ac:dyDescent="0.2">
      <c r="A5192" s="8" t="str">
        <f>Table7[[#This Row],[Test No.]]&amp;Table7[[#This Row],[Section]]&amp;Table7[[#This Row],[Q. No.]]</f>
        <v>R22E16</v>
      </c>
      <c r="B5192" s="8"/>
      <c r="C5192" s="15" t="s">
        <v>89</v>
      </c>
      <c r="D5192" s="6">
        <v>16</v>
      </c>
      <c r="E5192" s="12" t="s">
        <v>31</v>
      </c>
      <c r="F5192" s="14">
        <v>1</v>
      </c>
      <c r="G5192" s="14" t="s">
        <v>59</v>
      </c>
      <c r="H5192" s="14">
        <v>1</v>
      </c>
      <c r="I5192" s="14" t="s">
        <v>37</v>
      </c>
      <c r="J5192" s="12" t="s">
        <v>387</v>
      </c>
      <c r="K5192" s="11" t="str">
        <f>VLOOKUP(Table7[[#This Row],[CID]],ALY,2,FALSE)</f>
        <v>Commas</v>
      </c>
    </row>
    <row r="5193" spans="1:11" x14ac:dyDescent="0.2">
      <c r="A5193" s="8" t="str">
        <f>Table7[[#This Row],[Test No.]]&amp;Table7[[#This Row],[Section]]&amp;Table7[[#This Row],[Q. No.]]</f>
        <v>R22E17</v>
      </c>
      <c r="B5193" s="8"/>
      <c r="C5193" s="15" t="s">
        <v>89</v>
      </c>
      <c r="D5193" s="6">
        <v>17</v>
      </c>
      <c r="E5193" s="12" t="s">
        <v>31</v>
      </c>
      <c r="F5193" s="14">
        <v>2</v>
      </c>
      <c r="G5193" s="13" t="s">
        <v>57</v>
      </c>
      <c r="H5193" s="10">
        <v>6</v>
      </c>
      <c r="I5193" s="13" t="s">
        <v>42</v>
      </c>
      <c r="J5193" s="12" t="s">
        <v>521</v>
      </c>
      <c r="K5193" s="11" t="str">
        <f>VLOOKUP(Table7[[#This Row],[CID]],ALY,2,FALSE)</f>
        <v>Word Choice</v>
      </c>
    </row>
    <row r="5194" spans="1:11" x14ac:dyDescent="0.2">
      <c r="A5194" s="8" t="str">
        <f>Table7[[#This Row],[Test No.]]&amp;Table7[[#This Row],[Section]]&amp;Table7[[#This Row],[Q. No.]]</f>
        <v>R22E18</v>
      </c>
      <c r="B5194" s="8"/>
      <c r="C5194" s="15" t="s">
        <v>89</v>
      </c>
      <c r="D5194" s="6">
        <v>18</v>
      </c>
      <c r="E5194" s="12" t="s">
        <v>31</v>
      </c>
      <c r="F5194" s="14">
        <v>1</v>
      </c>
      <c r="G5194" s="14" t="s">
        <v>59</v>
      </c>
      <c r="H5194" s="10">
        <v>3</v>
      </c>
      <c r="I5194" s="13" t="s">
        <v>39</v>
      </c>
      <c r="J5194" s="12" t="s">
        <v>399</v>
      </c>
      <c r="K5194" s="11" t="str">
        <f>VLOOKUP(Table7[[#This Row],[CID]],ALY,2,FALSE)</f>
        <v>Sentence Fragment</v>
      </c>
    </row>
    <row r="5195" spans="1:11" x14ac:dyDescent="0.2">
      <c r="A5195" s="8" t="str">
        <f>Table7[[#This Row],[Test No.]]&amp;Table7[[#This Row],[Section]]&amp;Table7[[#This Row],[Q. No.]]</f>
        <v>R22E19</v>
      </c>
      <c r="B5195" s="8"/>
      <c r="C5195" s="15" t="s">
        <v>89</v>
      </c>
      <c r="D5195" s="6">
        <v>19</v>
      </c>
      <c r="E5195" s="12" t="s">
        <v>31</v>
      </c>
      <c r="F5195" s="14">
        <v>2</v>
      </c>
      <c r="G5195" s="13" t="s">
        <v>57</v>
      </c>
      <c r="H5195" s="10">
        <v>6</v>
      </c>
      <c r="I5195" s="13" t="s">
        <v>42</v>
      </c>
      <c r="J5195" s="12" t="s">
        <v>523</v>
      </c>
      <c r="K5195" s="11" t="str">
        <f>VLOOKUP(Table7[[#This Row],[CID]],ALY,2,FALSE)</f>
        <v>Avoiding Ambiguity &amp; Redundancy</v>
      </c>
    </row>
    <row r="5196" spans="1:11" x14ac:dyDescent="0.2">
      <c r="A5196" s="8" t="str">
        <f>Table7[[#This Row],[Test No.]]&amp;Table7[[#This Row],[Section]]&amp;Table7[[#This Row],[Q. No.]]</f>
        <v>R22E20</v>
      </c>
      <c r="B5196" s="8"/>
      <c r="C5196" s="15" t="s">
        <v>89</v>
      </c>
      <c r="D5196" s="6">
        <v>20</v>
      </c>
      <c r="E5196" s="12" t="s">
        <v>31</v>
      </c>
      <c r="F5196" s="14">
        <v>1</v>
      </c>
      <c r="G5196" s="14" t="s">
        <v>59</v>
      </c>
      <c r="H5196" s="10">
        <v>3</v>
      </c>
      <c r="I5196" s="13" t="s">
        <v>39</v>
      </c>
      <c r="J5196" s="12" t="s">
        <v>401</v>
      </c>
      <c r="K5196" s="11" t="str">
        <f>VLOOKUP(Table7[[#This Row],[CID]],ALY,2,FALSE)</f>
        <v>Parallel Construction</v>
      </c>
    </row>
    <row r="5197" spans="1:11" x14ac:dyDescent="0.2">
      <c r="A5197" s="8" t="str">
        <f>Table7[[#This Row],[Test No.]]&amp;Table7[[#This Row],[Section]]&amp;Table7[[#This Row],[Q. No.]]</f>
        <v>R22E21</v>
      </c>
      <c r="B5197" s="8"/>
      <c r="C5197" s="15" t="s">
        <v>89</v>
      </c>
      <c r="D5197" s="6">
        <v>21</v>
      </c>
      <c r="E5197" s="12" t="s">
        <v>31</v>
      </c>
      <c r="F5197" s="14">
        <v>1</v>
      </c>
      <c r="G5197" s="14" t="s">
        <v>59</v>
      </c>
      <c r="H5197" s="10">
        <v>2</v>
      </c>
      <c r="I5197" s="13" t="s">
        <v>38</v>
      </c>
      <c r="J5197" s="12" t="s">
        <v>394</v>
      </c>
      <c r="K5197" s="11" t="str">
        <f>VLOOKUP(Table7[[#This Row],[CID]],ALY,2,FALSE)</f>
        <v>Pronouns</v>
      </c>
    </row>
    <row r="5198" spans="1:11" x14ac:dyDescent="0.2">
      <c r="A5198" s="8" t="str">
        <f>Table7[[#This Row],[Test No.]]&amp;Table7[[#This Row],[Section]]&amp;Table7[[#This Row],[Q. No.]]</f>
        <v>R22E22</v>
      </c>
      <c r="B5198" s="8"/>
      <c r="C5198" s="15" t="s">
        <v>89</v>
      </c>
      <c r="D5198" s="6">
        <v>22</v>
      </c>
      <c r="E5198" s="12" t="s">
        <v>31</v>
      </c>
      <c r="F5198" s="14">
        <v>2</v>
      </c>
      <c r="G5198" s="13" t="s">
        <v>57</v>
      </c>
      <c r="H5198" s="10">
        <v>4</v>
      </c>
      <c r="I5198" s="13" t="s">
        <v>40</v>
      </c>
      <c r="J5198" s="12" t="s">
        <v>516</v>
      </c>
      <c r="K5198" s="11" t="str">
        <f>VLOOKUP(Table7[[#This Row],[CID]],ALY,2,FALSE)</f>
        <v>Transitions &amp; Topic Sentences</v>
      </c>
    </row>
    <row r="5199" spans="1:11" x14ac:dyDescent="0.2">
      <c r="A5199" s="8" t="str">
        <f>Table7[[#This Row],[Test No.]]&amp;Table7[[#This Row],[Section]]&amp;Table7[[#This Row],[Q. No.]]</f>
        <v>R22E23</v>
      </c>
      <c r="B5199" s="8"/>
      <c r="C5199" s="15" t="s">
        <v>89</v>
      </c>
      <c r="D5199" s="6">
        <v>23</v>
      </c>
      <c r="E5199" s="12" t="s">
        <v>31</v>
      </c>
      <c r="F5199" s="14">
        <v>2</v>
      </c>
      <c r="G5199" s="13" t="s">
        <v>57</v>
      </c>
      <c r="H5199" s="10">
        <v>6</v>
      </c>
      <c r="I5199" s="13" t="s">
        <v>42</v>
      </c>
      <c r="J5199" s="12" t="s">
        <v>523</v>
      </c>
      <c r="K5199" s="11" t="str">
        <f>VLOOKUP(Table7[[#This Row],[CID]],ALY,2,FALSE)</f>
        <v>Avoiding Ambiguity &amp; Redundancy</v>
      </c>
    </row>
    <row r="5200" spans="1:11" x14ac:dyDescent="0.2">
      <c r="A5200" s="8" t="str">
        <f>Table7[[#This Row],[Test No.]]&amp;Table7[[#This Row],[Section]]&amp;Table7[[#This Row],[Q. No.]]</f>
        <v>R22E24</v>
      </c>
      <c r="B5200" s="8"/>
      <c r="C5200" s="15" t="s">
        <v>89</v>
      </c>
      <c r="D5200" s="6">
        <v>24</v>
      </c>
      <c r="E5200" s="12" t="s">
        <v>31</v>
      </c>
      <c r="F5200" s="14">
        <v>2</v>
      </c>
      <c r="G5200" s="13" t="s">
        <v>57</v>
      </c>
      <c r="H5200" s="10">
        <v>4</v>
      </c>
      <c r="I5200" s="13" t="s">
        <v>40</v>
      </c>
      <c r="J5200" s="12" t="s">
        <v>516</v>
      </c>
      <c r="K5200" s="11" t="str">
        <f>VLOOKUP(Table7[[#This Row],[CID]],ALY,2,FALSE)</f>
        <v>Transitions &amp; Topic Sentences</v>
      </c>
    </row>
    <row r="5201" spans="1:11" x14ac:dyDescent="0.2">
      <c r="A5201" s="8" t="str">
        <f>Table7[[#This Row],[Test No.]]&amp;Table7[[#This Row],[Section]]&amp;Table7[[#This Row],[Q. No.]]</f>
        <v>R22E25</v>
      </c>
      <c r="B5201" s="8"/>
      <c r="C5201" s="15" t="s">
        <v>89</v>
      </c>
      <c r="D5201" s="6">
        <v>25</v>
      </c>
      <c r="E5201" s="12" t="s">
        <v>31</v>
      </c>
      <c r="F5201" s="14">
        <v>1</v>
      </c>
      <c r="G5201" s="14" t="s">
        <v>59</v>
      </c>
      <c r="H5201" s="10">
        <v>2</v>
      </c>
      <c r="I5201" s="13" t="s">
        <v>38</v>
      </c>
      <c r="J5201" s="12" t="s">
        <v>398</v>
      </c>
      <c r="K5201" s="11" t="str">
        <f>VLOOKUP(Table7[[#This Row],[CID]],ALY,2,FALSE)</f>
        <v>Idioms</v>
      </c>
    </row>
    <row r="5202" spans="1:11" x14ac:dyDescent="0.2">
      <c r="A5202" s="8" t="str">
        <f>Table7[[#This Row],[Test No.]]&amp;Table7[[#This Row],[Section]]&amp;Table7[[#This Row],[Q. No.]]</f>
        <v>R22E26</v>
      </c>
      <c r="B5202" s="8"/>
      <c r="C5202" s="15" t="s">
        <v>89</v>
      </c>
      <c r="D5202" s="6">
        <v>26</v>
      </c>
      <c r="E5202" s="12" t="s">
        <v>31</v>
      </c>
      <c r="F5202" s="14">
        <v>2</v>
      </c>
      <c r="G5202" s="13" t="s">
        <v>57</v>
      </c>
      <c r="H5202" s="10">
        <v>5</v>
      </c>
      <c r="I5202" s="13" t="s">
        <v>41</v>
      </c>
      <c r="J5202" s="12" t="s">
        <v>520</v>
      </c>
      <c r="K5202" s="11" t="str">
        <f>VLOOKUP(Table7[[#This Row],[CID]],ALY,2,FALSE)</f>
        <v>Reorganization</v>
      </c>
    </row>
    <row r="5203" spans="1:11" x14ac:dyDescent="0.2">
      <c r="A5203" s="8" t="str">
        <f>Table7[[#This Row],[Test No.]]&amp;Table7[[#This Row],[Section]]&amp;Table7[[#This Row],[Q. No.]]</f>
        <v>R22E27</v>
      </c>
      <c r="B5203" s="8"/>
      <c r="C5203" s="15" t="s">
        <v>89</v>
      </c>
      <c r="D5203" s="6">
        <v>27</v>
      </c>
      <c r="E5203" s="12" t="s">
        <v>31</v>
      </c>
      <c r="F5203" s="14">
        <v>1</v>
      </c>
      <c r="G5203" s="14" t="s">
        <v>59</v>
      </c>
      <c r="H5203" s="10">
        <v>2</v>
      </c>
      <c r="I5203" s="13" t="s">
        <v>38</v>
      </c>
      <c r="J5203" s="12" t="s">
        <v>395</v>
      </c>
      <c r="K5203" s="11" t="str">
        <f>VLOOKUP(Table7[[#This Row],[CID]],ALY,2,FALSE)</f>
        <v>Verb Forms/Tense Agreement</v>
      </c>
    </row>
    <row r="5204" spans="1:11" x14ac:dyDescent="0.2">
      <c r="A5204" s="8" t="str">
        <f>Table7[[#This Row],[Test No.]]&amp;Table7[[#This Row],[Section]]&amp;Table7[[#This Row],[Q. No.]]</f>
        <v>R22E28</v>
      </c>
      <c r="B5204" s="8"/>
      <c r="C5204" s="15" t="s">
        <v>89</v>
      </c>
      <c r="D5204" s="6">
        <v>28</v>
      </c>
      <c r="E5204" s="12" t="s">
        <v>31</v>
      </c>
      <c r="F5204" s="14">
        <v>1</v>
      </c>
      <c r="G5204" s="14" t="s">
        <v>59</v>
      </c>
      <c r="H5204" s="10">
        <v>2</v>
      </c>
      <c r="I5204" s="13" t="s">
        <v>38</v>
      </c>
      <c r="J5204" s="12" t="s">
        <v>397</v>
      </c>
      <c r="K5204" s="11" t="str">
        <f>VLOOKUP(Table7[[#This Row],[CID]],ALY,2,FALSE)</f>
        <v>Word Choice</v>
      </c>
    </row>
    <row r="5205" spans="1:11" x14ac:dyDescent="0.2">
      <c r="A5205" s="8" t="str">
        <f>Table7[[#This Row],[Test No.]]&amp;Table7[[#This Row],[Section]]&amp;Table7[[#This Row],[Q. No.]]</f>
        <v>R22E29</v>
      </c>
      <c r="B5205" s="8"/>
      <c r="C5205" s="15" t="s">
        <v>89</v>
      </c>
      <c r="D5205" s="6">
        <v>29</v>
      </c>
      <c r="E5205" s="12" t="s">
        <v>31</v>
      </c>
      <c r="F5205" s="14">
        <v>2</v>
      </c>
      <c r="G5205" s="13" t="s">
        <v>57</v>
      </c>
      <c r="H5205" s="10">
        <v>4</v>
      </c>
      <c r="I5205" s="13" t="s">
        <v>40</v>
      </c>
      <c r="J5205" s="12" t="s">
        <v>513</v>
      </c>
      <c r="K5205" s="11" t="str">
        <f>VLOOKUP(Table7[[#This Row],[CID]],ALY,2,FALSE)</f>
        <v>Writer's Goal</v>
      </c>
    </row>
    <row r="5206" spans="1:11" x14ac:dyDescent="0.2">
      <c r="A5206" s="8" t="str">
        <f>Table7[[#This Row],[Test No.]]&amp;Table7[[#This Row],[Section]]&amp;Table7[[#This Row],[Q. No.]]</f>
        <v>R22E30</v>
      </c>
      <c r="B5206" s="8"/>
      <c r="C5206" s="15" t="s">
        <v>89</v>
      </c>
      <c r="D5206" s="6">
        <v>30</v>
      </c>
      <c r="E5206" s="12" t="s">
        <v>31</v>
      </c>
      <c r="F5206" s="14">
        <v>1</v>
      </c>
      <c r="G5206" s="14" t="s">
        <v>59</v>
      </c>
      <c r="H5206" s="14">
        <v>1</v>
      </c>
      <c r="I5206" s="14" t="s">
        <v>37</v>
      </c>
      <c r="J5206" s="12" t="s">
        <v>387</v>
      </c>
      <c r="K5206" s="11" t="str">
        <f>VLOOKUP(Table7[[#This Row],[CID]],ALY,2,FALSE)</f>
        <v>Commas</v>
      </c>
    </row>
    <row r="5207" spans="1:11" x14ac:dyDescent="0.2">
      <c r="A5207" s="8" t="str">
        <f>Table7[[#This Row],[Test No.]]&amp;Table7[[#This Row],[Section]]&amp;Table7[[#This Row],[Q. No.]]</f>
        <v>R22E31</v>
      </c>
      <c r="B5207" s="8"/>
      <c r="C5207" s="15" t="s">
        <v>89</v>
      </c>
      <c r="D5207" s="6">
        <v>31</v>
      </c>
      <c r="E5207" s="12" t="s">
        <v>31</v>
      </c>
      <c r="F5207" s="14">
        <v>2</v>
      </c>
      <c r="G5207" s="13" t="s">
        <v>57</v>
      </c>
      <c r="H5207" s="10">
        <v>5</v>
      </c>
      <c r="I5207" s="13" t="s">
        <v>41</v>
      </c>
      <c r="J5207" s="12" t="s">
        <v>518</v>
      </c>
      <c r="K5207" s="11" t="str">
        <f>VLOOKUP(Table7[[#This Row],[CID]],ALY,2,FALSE)</f>
        <v>Unity &amp; Coherence</v>
      </c>
    </row>
    <row r="5208" spans="1:11" x14ac:dyDescent="0.2">
      <c r="A5208" s="8" t="str">
        <f>Table7[[#This Row],[Test No.]]&amp;Table7[[#This Row],[Section]]&amp;Table7[[#This Row],[Q. No.]]</f>
        <v>R22E32</v>
      </c>
      <c r="B5208" s="8"/>
      <c r="C5208" s="15" t="s">
        <v>89</v>
      </c>
      <c r="D5208" s="6">
        <v>32</v>
      </c>
      <c r="E5208" s="12" t="s">
        <v>31</v>
      </c>
      <c r="F5208" s="14">
        <v>1</v>
      </c>
      <c r="G5208" s="14" t="s">
        <v>59</v>
      </c>
      <c r="H5208" s="10">
        <v>2</v>
      </c>
      <c r="I5208" s="13" t="s">
        <v>38</v>
      </c>
      <c r="J5208" s="12" t="s">
        <v>397</v>
      </c>
      <c r="K5208" s="11" t="str">
        <f>VLOOKUP(Table7[[#This Row],[CID]],ALY,2,FALSE)</f>
        <v>Word Choice</v>
      </c>
    </row>
    <row r="5209" spans="1:11" x14ac:dyDescent="0.2">
      <c r="A5209" s="8" t="str">
        <f>Table7[[#This Row],[Test No.]]&amp;Table7[[#This Row],[Section]]&amp;Table7[[#This Row],[Q. No.]]</f>
        <v>R22E33</v>
      </c>
      <c r="B5209" s="8"/>
      <c r="C5209" s="15" t="s">
        <v>89</v>
      </c>
      <c r="D5209" s="6">
        <v>33</v>
      </c>
      <c r="E5209" s="12" t="s">
        <v>31</v>
      </c>
      <c r="F5209" s="14">
        <v>1</v>
      </c>
      <c r="G5209" s="14" t="s">
        <v>59</v>
      </c>
      <c r="H5209" s="10">
        <v>3</v>
      </c>
      <c r="I5209" s="13" t="s">
        <v>39</v>
      </c>
      <c r="J5209" s="12" t="s">
        <v>402</v>
      </c>
      <c r="K5209" s="11" t="str">
        <f>VLOOKUP(Table7[[#This Row],[CID]],ALY,2,FALSE)</f>
        <v>Faulty Modifier</v>
      </c>
    </row>
    <row r="5210" spans="1:11" x14ac:dyDescent="0.2">
      <c r="A5210" s="8" t="str">
        <f>Table7[[#This Row],[Test No.]]&amp;Table7[[#This Row],[Section]]&amp;Table7[[#This Row],[Q. No.]]</f>
        <v>R22E34</v>
      </c>
      <c r="B5210" s="8"/>
      <c r="C5210" s="15" t="s">
        <v>89</v>
      </c>
      <c r="D5210" s="6">
        <v>34</v>
      </c>
      <c r="E5210" s="12" t="s">
        <v>31</v>
      </c>
      <c r="F5210" s="14">
        <v>2</v>
      </c>
      <c r="G5210" s="13" t="s">
        <v>57</v>
      </c>
      <c r="H5210" s="10">
        <v>6</v>
      </c>
      <c r="I5210" s="13" t="s">
        <v>42</v>
      </c>
      <c r="J5210" s="12" t="s">
        <v>522</v>
      </c>
      <c r="K5210" s="11" t="str">
        <f>VLOOKUP(Table7[[#This Row],[CID]],ALY,2,FALSE)</f>
        <v>Effectiveness</v>
      </c>
    </row>
    <row r="5211" spans="1:11" x14ac:dyDescent="0.2">
      <c r="A5211" s="8" t="str">
        <f>Table7[[#This Row],[Test No.]]&amp;Table7[[#This Row],[Section]]&amp;Table7[[#This Row],[Q. No.]]</f>
        <v>R22E35</v>
      </c>
      <c r="B5211" s="8"/>
      <c r="C5211" s="15" t="s">
        <v>89</v>
      </c>
      <c r="D5211" s="6">
        <v>35</v>
      </c>
      <c r="E5211" s="12" t="s">
        <v>31</v>
      </c>
      <c r="F5211" s="14">
        <v>1</v>
      </c>
      <c r="G5211" s="14" t="s">
        <v>59</v>
      </c>
      <c r="H5211" s="14">
        <v>1</v>
      </c>
      <c r="I5211" s="14" t="s">
        <v>37</v>
      </c>
      <c r="J5211" s="12" t="s">
        <v>388</v>
      </c>
      <c r="K5211" s="11" t="str">
        <f>VLOOKUP(Table7[[#This Row],[CID]],ALY,2,FALSE)</f>
        <v>Apostrophes</v>
      </c>
    </row>
    <row r="5212" spans="1:11" x14ac:dyDescent="0.2">
      <c r="A5212" s="8" t="str">
        <f>Table7[[#This Row],[Test No.]]&amp;Table7[[#This Row],[Section]]&amp;Table7[[#This Row],[Q. No.]]</f>
        <v>R22E36</v>
      </c>
      <c r="B5212" s="8"/>
      <c r="C5212" s="15" t="s">
        <v>89</v>
      </c>
      <c r="D5212" s="6">
        <v>36</v>
      </c>
      <c r="E5212" s="12" t="s">
        <v>31</v>
      </c>
      <c r="F5212" s="14">
        <v>1</v>
      </c>
      <c r="G5212" s="14" t="s">
        <v>59</v>
      </c>
      <c r="H5212" s="10">
        <v>2</v>
      </c>
      <c r="I5212" s="13" t="s">
        <v>38</v>
      </c>
      <c r="J5212" s="12" t="s">
        <v>397</v>
      </c>
      <c r="K5212" s="11" t="str">
        <f>VLOOKUP(Table7[[#This Row],[CID]],ALY,2,FALSE)</f>
        <v>Word Choice</v>
      </c>
    </row>
    <row r="5213" spans="1:11" x14ac:dyDescent="0.2">
      <c r="A5213" s="8" t="str">
        <f>Table7[[#This Row],[Test No.]]&amp;Table7[[#This Row],[Section]]&amp;Table7[[#This Row],[Q. No.]]</f>
        <v>R22E37</v>
      </c>
      <c r="B5213" s="8"/>
      <c r="C5213" s="15" t="s">
        <v>89</v>
      </c>
      <c r="D5213" s="6">
        <v>37</v>
      </c>
      <c r="E5213" s="12" t="s">
        <v>31</v>
      </c>
      <c r="F5213" s="14">
        <v>1</v>
      </c>
      <c r="G5213" s="14" t="s">
        <v>59</v>
      </c>
      <c r="H5213" s="14">
        <v>1</v>
      </c>
      <c r="I5213" s="14" t="s">
        <v>37</v>
      </c>
      <c r="J5213" s="12" t="s">
        <v>387</v>
      </c>
      <c r="K5213" s="11" t="str">
        <f>VLOOKUP(Table7[[#This Row],[CID]],ALY,2,FALSE)</f>
        <v>Commas</v>
      </c>
    </row>
    <row r="5214" spans="1:11" x14ac:dyDescent="0.2">
      <c r="A5214" s="8" t="str">
        <f>Table7[[#This Row],[Test No.]]&amp;Table7[[#This Row],[Section]]&amp;Table7[[#This Row],[Q. No.]]</f>
        <v>R22E38</v>
      </c>
      <c r="B5214" s="8"/>
      <c r="C5214" s="15" t="s">
        <v>89</v>
      </c>
      <c r="D5214" s="6">
        <v>38</v>
      </c>
      <c r="E5214" s="12" t="s">
        <v>31</v>
      </c>
      <c r="F5214" s="14">
        <v>1</v>
      </c>
      <c r="G5214" s="14" t="s">
        <v>59</v>
      </c>
      <c r="H5214" s="10">
        <v>3</v>
      </c>
      <c r="I5214" s="13" t="s">
        <v>39</v>
      </c>
      <c r="J5214" s="12" t="s">
        <v>402</v>
      </c>
      <c r="K5214" s="11" t="str">
        <f>VLOOKUP(Table7[[#This Row],[CID]],ALY,2,FALSE)</f>
        <v>Faulty Modifier</v>
      </c>
    </row>
    <row r="5215" spans="1:11" x14ac:dyDescent="0.2">
      <c r="A5215" s="8" t="str">
        <f>Table7[[#This Row],[Test No.]]&amp;Table7[[#This Row],[Section]]&amp;Table7[[#This Row],[Q. No.]]</f>
        <v>R22E39</v>
      </c>
      <c r="B5215" s="8"/>
      <c r="C5215" s="15" t="s">
        <v>89</v>
      </c>
      <c r="D5215" s="6">
        <v>39</v>
      </c>
      <c r="E5215" s="12" t="s">
        <v>31</v>
      </c>
      <c r="F5215" s="14">
        <v>1</v>
      </c>
      <c r="G5215" s="14" t="s">
        <v>59</v>
      </c>
      <c r="H5215" s="10">
        <v>3</v>
      </c>
      <c r="I5215" s="13" t="s">
        <v>39</v>
      </c>
      <c r="J5215" s="12" t="s">
        <v>402</v>
      </c>
      <c r="K5215" s="11" t="str">
        <f>VLOOKUP(Table7[[#This Row],[CID]],ALY,2,FALSE)</f>
        <v>Faulty Modifier</v>
      </c>
    </row>
    <row r="5216" spans="1:11" x14ac:dyDescent="0.2">
      <c r="A5216" s="8" t="str">
        <f>Table7[[#This Row],[Test No.]]&amp;Table7[[#This Row],[Section]]&amp;Table7[[#This Row],[Q. No.]]</f>
        <v>R22E40</v>
      </c>
      <c r="B5216" s="8"/>
      <c r="C5216" s="15" t="s">
        <v>89</v>
      </c>
      <c r="D5216" s="6">
        <v>40</v>
      </c>
      <c r="E5216" s="12" t="s">
        <v>31</v>
      </c>
      <c r="F5216" s="14">
        <v>1</v>
      </c>
      <c r="G5216" s="14" t="s">
        <v>59</v>
      </c>
      <c r="H5216" s="14">
        <v>1</v>
      </c>
      <c r="I5216" s="14" t="s">
        <v>37</v>
      </c>
      <c r="J5216" s="12" t="s">
        <v>387</v>
      </c>
      <c r="K5216" s="11" t="str">
        <f>VLOOKUP(Table7[[#This Row],[CID]],ALY,2,FALSE)</f>
        <v>Commas</v>
      </c>
    </row>
    <row r="5217" spans="1:11" x14ac:dyDescent="0.2">
      <c r="A5217" s="8" t="str">
        <f>Table7[[#This Row],[Test No.]]&amp;Table7[[#This Row],[Section]]&amp;Table7[[#This Row],[Q. No.]]</f>
        <v>R22E41</v>
      </c>
      <c r="B5217" s="8"/>
      <c r="C5217" s="15" t="s">
        <v>89</v>
      </c>
      <c r="D5217" s="6">
        <v>41</v>
      </c>
      <c r="E5217" s="12" t="s">
        <v>31</v>
      </c>
      <c r="F5217" s="14">
        <v>1</v>
      </c>
      <c r="G5217" s="14" t="s">
        <v>59</v>
      </c>
      <c r="H5217" s="10">
        <v>3</v>
      </c>
      <c r="I5217" s="13" t="s">
        <v>39</v>
      </c>
      <c r="J5217" s="12" t="s">
        <v>402</v>
      </c>
      <c r="K5217" s="11" t="str">
        <f>VLOOKUP(Table7[[#This Row],[CID]],ALY,2,FALSE)</f>
        <v>Faulty Modifier</v>
      </c>
    </row>
    <row r="5218" spans="1:11" x14ac:dyDescent="0.2">
      <c r="A5218" s="8" t="str">
        <f>Table7[[#This Row],[Test No.]]&amp;Table7[[#This Row],[Section]]&amp;Table7[[#This Row],[Q. No.]]</f>
        <v>R22E42</v>
      </c>
      <c r="B5218" s="8"/>
      <c r="C5218" s="15" t="s">
        <v>89</v>
      </c>
      <c r="D5218" s="6">
        <v>42</v>
      </c>
      <c r="E5218" s="12" t="s">
        <v>31</v>
      </c>
      <c r="F5218" s="14">
        <v>2</v>
      </c>
      <c r="G5218" s="13" t="s">
        <v>57</v>
      </c>
      <c r="H5218" s="10">
        <v>6</v>
      </c>
      <c r="I5218" s="13" t="s">
        <v>42</v>
      </c>
      <c r="J5218" s="12" t="s">
        <v>523</v>
      </c>
      <c r="K5218" s="11" t="str">
        <f>VLOOKUP(Table7[[#This Row],[CID]],ALY,2,FALSE)</f>
        <v>Avoiding Ambiguity &amp; Redundancy</v>
      </c>
    </row>
    <row r="5219" spans="1:11" x14ac:dyDescent="0.2">
      <c r="A5219" s="8" t="str">
        <f>Table7[[#This Row],[Test No.]]&amp;Table7[[#This Row],[Section]]&amp;Table7[[#This Row],[Q. No.]]</f>
        <v>R22E43</v>
      </c>
      <c r="B5219" s="8"/>
      <c r="C5219" s="15" t="s">
        <v>89</v>
      </c>
      <c r="D5219" s="6">
        <v>43</v>
      </c>
      <c r="E5219" s="12" t="s">
        <v>31</v>
      </c>
      <c r="F5219" s="14">
        <v>1</v>
      </c>
      <c r="G5219" s="14" t="s">
        <v>59</v>
      </c>
      <c r="H5219" s="10">
        <v>3</v>
      </c>
      <c r="I5219" s="13" t="s">
        <v>39</v>
      </c>
      <c r="J5219" s="12" t="s">
        <v>401</v>
      </c>
      <c r="K5219" s="11" t="str">
        <f>VLOOKUP(Table7[[#This Row],[CID]],ALY,2,FALSE)</f>
        <v>Parallel Construction</v>
      </c>
    </row>
    <row r="5220" spans="1:11" x14ac:dyDescent="0.2">
      <c r="A5220" s="8" t="str">
        <f>Table7[[#This Row],[Test No.]]&amp;Table7[[#This Row],[Section]]&amp;Table7[[#This Row],[Q. No.]]</f>
        <v>R22E44</v>
      </c>
      <c r="B5220" s="8"/>
      <c r="C5220" s="15" t="s">
        <v>89</v>
      </c>
      <c r="D5220" s="6">
        <v>44</v>
      </c>
      <c r="E5220" s="12" t="s">
        <v>31</v>
      </c>
      <c r="F5220" s="14">
        <v>1</v>
      </c>
      <c r="G5220" s="14" t="s">
        <v>59</v>
      </c>
      <c r="H5220" s="10">
        <v>2</v>
      </c>
      <c r="I5220" s="13" t="s">
        <v>38</v>
      </c>
      <c r="J5220" s="12" t="s">
        <v>396</v>
      </c>
      <c r="K5220" s="11" t="str">
        <f>VLOOKUP(Table7[[#This Row],[CID]],ALY,2,FALSE)</f>
        <v>Comparisons</v>
      </c>
    </row>
    <row r="5221" spans="1:11" x14ac:dyDescent="0.2">
      <c r="A5221" s="8" t="str">
        <f>Table7[[#This Row],[Test No.]]&amp;Table7[[#This Row],[Section]]&amp;Table7[[#This Row],[Q. No.]]</f>
        <v>R22E45</v>
      </c>
      <c r="B5221" s="8"/>
      <c r="C5221" s="15" t="s">
        <v>89</v>
      </c>
      <c r="D5221" s="6">
        <v>45</v>
      </c>
      <c r="E5221" s="12" t="s">
        <v>31</v>
      </c>
      <c r="F5221" s="14">
        <v>2</v>
      </c>
      <c r="G5221" s="13" t="s">
        <v>57</v>
      </c>
      <c r="H5221" s="10">
        <v>5</v>
      </c>
      <c r="I5221" s="13" t="s">
        <v>41</v>
      </c>
      <c r="J5221" s="12" t="s">
        <v>520</v>
      </c>
      <c r="K5221" s="11" t="str">
        <f>VLOOKUP(Table7[[#This Row],[CID]],ALY,2,FALSE)</f>
        <v>Reorganization</v>
      </c>
    </row>
    <row r="5222" spans="1:11" x14ac:dyDescent="0.2">
      <c r="A5222" s="8" t="str">
        <f>Table7[[#This Row],[Test No.]]&amp;Table7[[#This Row],[Section]]&amp;Table7[[#This Row],[Q. No.]]</f>
        <v>R22E46</v>
      </c>
      <c r="B5222" s="8"/>
      <c r="C5222" s="15" t="s">
        <v>89</v>
      </c>
      <c r="D5222" s="6">
        <v>46</v>
      </c>
      <c r="E5222" s="12" t="s">
        <v>31</v>
      </c>
      <c r="F5222" s="14">
        <v>1</v>
      </c>
      <c r="G5222" s="14" t="s">
        <v>59</v>
      </c>
      <c r="H5222" s="10">
        <v>2</v>
      </c>
      <c r="I5222" s="13" t="s">
        <v>38</v>
      </c>
      <c r="J5222" s="12" t="s">
        <v>398</v>
      </c>
      <c r="K5222" s="11" t="str">
        <f>VLOOKUP(Table7[[#This Row],[CID]],ALY,2,FALSE)</f>
        <v>Idioms</v>
      </c>
    </row>
    <row r="5223" spans="1:11" x14ac:dyDescent="0.2">
      <c r="A5223" s="8" t="str">
        <f>Table7[[#This Row],[Test No.]]&amp;Table7[[#This Row],[Section]]&amp;Table7[[#This Row],[Q. No.]]</f>
        <v>R22E47</v>
      </c>
      <c r="B5223" s="8"/>
      <c r="C5223" s="15" t="s">
        <v>89</v>
      </c>
      <c r="D5223" s="6">
        <v>47</v>
      </c>
      <c r="E5223" s="12" t="s">
        <v>31</v>
      </c>
      <c r="F5223" s="14">
        <v>2</v>
      </c>
      <c r="G5223" s="13" t="s">
        <v>57</v>
      </c>
      <c r="H5223" s="10">
        <v>5</v>
      </c>
      <c r="I5223" s="13" t="s">
        <v>41</v>
      </c>
      <c r="J5223" s="12" t="s">
        <v>520</v>
      </c>
      <c r="K5223" s="11" t="str">
        <f>VLOOKUP(Table7[[#This Row],[CID]],ALY,2,FALSE)</f>
        <v>Reorganization</v>
      </c>
    </row>
    <row r="5224" spans="1:11" x14ac:dyDescent="0.2">
      <c r="A5224" s="8" t="str">
        <f>Table7[[#This Row],[Test No.]]&amp;Table7[[#This Row],[Section]]&amp;Table7[[#This Row],[Q. No.]]</f>
        <v>R22E48</v>
      </c>
      <c r="B5224" s="8"/>
      <c r="C5224" s="15" t="s">
        <v>89</v>
      </c>
      <c r="D5224" s="6">
        <v>48</v>
      </c>
      <c r="E5224" s="12" t="s">
        <v>31</v>
      </c>
      <c r="F5224" s="14">
        <v>1</v>
      </c>
      <c r="G5224" s="14" t="s">
        <v>59</v>
      </c>
      <c r="H5224" s="14">
        <v>1</v>
      </c>
      <c r="I5224" s="14" t="s">
        <v>37</v>
      </c>
      <c r="J5224" s="12" t="s">
        <v>389</v>
      </c>
      <c r="K5224" s="11" t="str">
        <f>VLOOKUP(Table7[[#This Row],[CID]],ALY,2,FALSE)</f>
        <v>Colons</v>
      </c>
    </row>
    <row r="5225" spans="1:11" x14ac:dyDescent="0.2">
      <c r="A5225" s="8" t="str">
        <f>Table7[[#This Row],[Test No.]]&amp;Table7[[#This Row],[Section]]&amp;Table7[[#This Row],[Q. No.]]</f>
        <v>R22E49</v>
      </c>
      <c r="B5225" s="8"/>
      <c r="C5225" s="15" t="s">
        <v>89</v>
      </c>
      <c r="D5225" s="6">
        <v>49</v>
      </c>
      <c r="E5225" s="12" t="s">
        <v>31</v>
      </c>
      <c r="F5225" s="14">
        <v>2</v>
      </c>
      <c r="G5225" s="13" t="s">
        <v>57</v>
      </c>
      <c r="H5225" s="10">
        <v>6</v>
      </c>
      <c r="I5225" s="13" t="s">
        <v>42</v>
      </c>
      <c r="J5225" s="12" t="s">
        <v>521</v>
      </c>
      <c r="K5225" s="11" t="str">
        <f>VLOOKUP(Table7[[#This Row],[CID]],ALY,2,FALSE)</f>
        <v>Word Choice</v>
      </c>
    </row>
    <row r="5226" spans="1:11" x14ac:dyDescent="0.2">
      <c r="A5226" s="8" t="str">
        <f>Table7[[#This Row],[Test No.]]&amp;Table7[[#This Row],[Section]]&amp;Table7[[#This Row],[Q. No.]]</f>
        <v>R22E50</v>
      </c>
      <c r="B5226" s="8"/>
      <c r="C5226" s="15" t="s">
        <v>89</v>
      </c>
      <c r="D5226" s="6">
        <v>50</v>
      </c>
      <c r="E5226" s="12" t="s">
        <v>31</v>
      </c>
      <c r="F5226" s="14">
        <v>1</v>
      </c>
      <c r="G5226" s="14" t="s">
        <v>59</v>
      </c>
      <c r="H5226" s="14">
        <v>1</v>
      </c>
      <c r="I5226" s="14" t="s">
        <v>37</v>
      </c>
      <c r="J5226" s="12" t="s">
        <v>388</v>
      </c>
      <c r="K5226" s="11" t="str">
        <f>VLOOKUP(Table7[[#This Row],[CID]],ALY,2,FALSE)</f>
        <v>Apostrophes</v>
      </c>
    </row>
    <row r="5227" spans="1:11" x14ac:dyDescent="0.2">
      <c r="A5227" s="8" t="str">
        <f>Table7[[#This Row],[Test No.]]&amp;Table7[[#This Row],[Section]]&amp;Table7[[#This Row],[Q. No.]]</f>
        <v>R22E51</v>
      </c>
      <c r="B5227" s="8"/>
      <c r="C5227" s="15" t="s">
        <v>89</v>
      </c>
      <c r="D5227" s="6">
        <v>51</v>
      </c>
      <c r="E5227" s="12" t="s">
        <v>31</v>
      </c>
      <c r="F5227" s="14">
        <v>1</v>
      </c>
      <c r="G5227" s="14" t="s">
        <v>59</v>
      </c>
      <c r="H5227" s="10">
        <v>3</v>
      </c>
      <c r="I5227" s="13" t="s">
        <v>39</v>
      </c>
      <c r="J5227" s="12" t="s">
        <v>402</v>
      </c>
      <c r="K5227" s="11" t="str">
        <f>VLOOKUP(Table7[[#This Row],[CID]],ALY,2,FALSE)</f>
        <v>Faulty Modifier</v>
      </c>
    </row>
    <row r="5228" spans="1:11" x14ac:dyDescent="0.2">
      <c r="A5228" s="8" t="str">
        <f>Table7[[#This Row],[Test No.]]&amp;Table7[[#This Row],[Section]]&amp;Table7[[#This Row],[Q. No.]]</f>
        <v>R22E52</v>
      </c>
      <c r="B5228" s="8"/>
      <c r="C5228" s="15" t="s">
        <v>89</v>
      </c>
      <c r="D5228" s="6">
        <v>52</v>
      </c>
      <c r="E5228" s="12" t="s">
        <v>31</v>
      </c>
      <c r="F5228" s="14">
        <v>2</v>
      </c>
      <c r="G5228" s="13" t="s">
        <v>57</v>
      </c>
      <c r="H5228" s="10">
        <v>6</v>
      </c>
      <c r="I5228" s="13" t="s">
        <v>42</v>
      </c>
      <c r="J5228" s="12" t="s">
        <v>522</v>
      </c>
      <c r="K5228" s="11" t="str">
        <f>VLOOKUP(Table7[[#This Row],[CID]],ALY,2,FALSE)</f>
        <v>Effectiveness</v>
      </c>
    </row>
    <row r="5229" spans="1:11" x14ac:dyDescent="0.2">
      <c r="A5229" s="8" t="str">
        <f>Table7[[#This Row],[Test No.]]&amp;Table7[[#This Row],[Section]]&amp;Table7[[#This Row],[Q. No.]]</f>
        <v>R22E53</v>
      </c>
      <c r="B5229" s="8"/>
      <c r="C5229" s="15" t="s">
        <v>89</v>
      </c>
      <c r="D5229" s="6">
        <v>53</v>
      </c>
      <c r="E5229" s="12" t="s">
        <v>31</v>
      </c>
      <c r="F5229" s="14">
        <v>1</v>
      </c>
      <c r="G5229" s="14" t="s">
        <v>59</v>
      </c>
      <c r="H5229" s="10">
        <v>3</v>
      </c>
      <c r="I5229" s="13" t="s">
        <v>39</v>
      </c>
      <c r="J5229" s="12" t="s">
        <v>399</v>
      </c>
      <c r="K5229" s="11" t="str">
        <f>VLOOKUP(Table7[[#This Row],[CID]],ALY,2,FALSE)</f>
        <v>Sentence Fragment</v>
      </c>
    </row>
    <row r="5230" spans="1:11" x14ac:dyDescent="0.2">
      <c r="A5230" s="8" t="str">
        <f>Table7[[#This Row],[Test No.]]&amp;Table7[[#This Row],[Section]]&amp;Table7[[#This Row],[Q. No.]]</f>
        <v>R22E54</v>
      </c>
      <c r="B5230" s="8"/>
      <c r="C5230" s="15" t="s">
        <v>89</v>
      </c>
      <c r="D5230" s="6">
        <v>54</v>
      </c>
      <c r="E5230" s="12" t="s">
        <v>31</v>
      </c>
      <c r="F5230" s="14">
        <v>1</v>
      </c>
      <c r="G5230" s="14" t="s">
        <v>59</v>
      </c>
      <c r="H5230" s="10">
        <v>2</v>
      </c>
      <c r="I5230" s="13" t="s">
        <v>38</v>
      </c>
      <c r="J5230" s="12" t="s">
        <v>395</v>
      </c>
      <c r="K5230" s="11" t="str">
        <f>VLOOKUP(Table7[[#This Row],[CID]],ALY,2,FALSE)</f>
        <v>Verb Forms/Tense Agreement</v>
      </c>
    </row>
    <row r="5231" spans="1:11" x14ac:dyDescent="0.2">
      <c r="A5231" s="8" t="str">
        <f>Table7[[#This Row],[Test No.]]&amp;Table7[[#This Row],[Section]]&amp;Table7[[#This Row],[Q. No.]]</f>
        <v>R22E55</v>
      </c>
      <c r="B5231" s="8"/>
      <c r="C5231" s="15" t="s">
        <v>89</v>
      </c>
      <c r="D5231" s="6">
        <v>55</v>
      </c>
      <c r="E5231" s="12" t="s">
        <v>31</v>
      </c>
      <c r="F5231" s="14">
        <v>1</v>
      </c>
      <c r="G5231" s="14" t="s">
        <v>59</v>
      </c>
      <c r="H5231" s="10">
        <v>2</v>
      </c>
      <c r="I5231" s="13" t="s">
        <v>38</v>
      </c>
      <c r="J5231" s="12" t="s">
        <v>393</v>
      </c>
      <c r="K5231" s="11" t="str">
        <f>VLOOKUP(Table7[[#This Row],[CID]],ALY,2,FALSE)</f>
        <v>SVA</v>
      </c>
    </row>
    <row r="5232" spans="1:11" x14ac:dyDescent="0.2">
      <c r="A5232" s="8" t="str">
        <f>Table7[[#This Row],[Test No.]]&amp;Table7[[#This Row],[Section]]&amp;Table7[[#This Row],[Q. No.]]</f>
        <v>R22E56</v>
      </c>
      <c r="B5232" s="8"/>
      <c r="C5232" s="15" t="s">
        <v>89</v>
      </c>
      <c r="D5232" s="6">
        <v>56</v>
      </c>
      <c r="E5232" s="12" t="s">
        <v>31</v>
      </c>
      <c r="F5232" s="14">
        <v>2</v>
      </c>
      <c r="G5232" s="13" t="s">
        <v>57</v>
      </c>
      <c r="H5232" s="10">
        <v>4</v>
      </c>
      <c r="I5232" s="13" t="s">
        <v>40</v>
      </c>
      <c r="J5232" s="12" t="s">
        <v>516</v>
      </c>
      <c r="K5232" s="11" t="str">
        <f>VLOOKUP(Table7[[#This Row],[CID]],ALY,2,FALSE)</f>
        <v>Transitions &amp; Topic Sentences</v>
      </c>
    </row>
    <row r="5233" spans="1:11" x14ac:dyDescent="0.2">
      <c r="A5233" s="8" t="str">
        <f>Table7[[#This Row],[Test No.]]&amp;Table7[[#This Row],[Section]]&amp;Table7[[#This Row],[Q. No.]]</f>
        <v>R22E57</v>
      </c>
      <c r="B5233" s="8"/>
      <c r="C5233" s="15" t="s">
        <v>89</v>
      </c>
      <c r="D5233" s="6">
        <v>57</v>
      </c>
      <c r="E5233" s="12" t="s">
        <v>31</v>
      </c>
      <c r="F5233" s="14">
        <v>1</v>
      </c>
      <c r="G5233" s="14" t="s">
        <v>59</v>
      </c>
      <c r="H5233" s="10">
        <v>3</v>
      </c>
      <c r="I5233" s="13" t="s">
        <v>39</v>
      </c>
      <c r="J5233" s="12" t="s">
        <v>402</v>
      </c>
      <c r="K5233" s="11" t="str">
        <f>VLOOKUP(Table7[[#This Row],[CID]],ALY,2,FALSE)</f>
        <v>Faulty Modifier</v>
      </c>
    </row>
    <row r="5234" spans="1:11" x14ac:dyDescent="0.2">
      <c r="A5234" s="8" t="str">
        <f>Table7[[#This Row],[Test No.]]&amp;Table7[[#This Row],[Section]]&amp;Table7[[#This Row],[Q. No.]]</f>
        <v>R22E58</v>
      </c>
      <c r="B5234" s="8"/>
      <c r="C5234" s="15" t="s">
        <v>89</v>
      </c>
      <c r="D5234" s="6">
        <v>58</v>
      </c>
      <c r="E5234" s="12" t="s">
        <v>31</v>
      </c>
      <c r="F5234" s="14">
        <v>2</v>
      </c>
      <c r="G5234" s="13" t="s">
        <v>57</v>
      </c>
      <c r="H5234" s="10">
        <v>5</v>
      </c>
      <c r="I5234" s="13" t="s">
        <v>41</v>
      </c>
      <c r="J5234" s="12" t="s">
        <v>518</v>
      </c>
      <c r="K5234" s="11" t="str">
        <f>VLOOKUP(Table7[[#This Row],[CID]],ALY,2,FALSE)</f>
        <v>Unity &amp; Coherence</v>
      </c>
    </row>
    <row r="5235" spans="1:11" x14ac:dyDescent="0.2">
      <c r="A5235" s="8" t="str">
        <f>Table7[[#This Row],[Test No.]]&amp;Table7[[#This Row],[Section]]&amp;Table7[[#This Row],[Q. No.]]</f>
        <v>R22E59</v>
      </c>
      <c r="B5235" s="8"/>
      <c r="C5235" s="15" t="s">
        <v>89</v>
      </c>
      <c r="D5235" s="6">
        <v>59</v>
      </c>
      <c r="E5235" s="12" t="s">
        <v>31</v>
      </c>
      <c r="F5235" s="14">
        <v>2</v>
      </c>
      <c r="G5235" s="13" t="s">
        <v>57</v>
      </c>
      <c r="H5235" s="10">
        <v>4</v>
      </c>
      <c r="I5235" s="13" t="s">
        <v>40</v>
      </c>
      <c r="J5235" s="12" t="s">
        <v>512</v>
      </c>
      <c r="K5235" s="11" t="str">
        <f>VLOOKUP(Table7[[#This Row],[CID]],ALY,2,FALSE)</f>
        <v>Additional Detail &amp; Evidence</v>
      </c>
    </row>
    <row r="5236" spans="1:11" x14ac:dyDescent="0.2">
      <c r="A5236" s="8" t="str">
        <f>Table7[[#This Row],[Test No.]]&amp;Table7[[#This Row],[Section]]&amp;Table7[[#This Row],[Q. No.]]</f>
        <v>R22E60</v>
      </c>
      <c r="B5236" s="8"/>
      <c r="C5236" s="15" t="s">
        <v>89</v>
      </c>
      <c r="D5236" s="6">
        <v>60</v>
      </c>
      <c r="E5236" s="12" t="s">
        <v>31</v>
      </c>
      <c r="F5236" s="14">
        <v>2</v>
      </c>
      <c r="G5236" s="13" t="s">
        <v>57</v>
      </c>
      <c r="H5236" s="10">
        <v>4</v>
      </c>
      <c r="I5236" s="13" t="s">
        <v>40</v>
      </c>
      <c r="J5236" s="12" t="s">
        <v>512</v>
      </c>
      <c r="K5236" s="11" t="str">
        <f>VLOOKUP(Table7[[#This Row],[CID]],ALY,2,FALSE)</f>
        <v>Additional Detail &amp; Evidence</v>
      </c>
    </row>
    <row r="5237" spans="1:11" x14ac:dyDescent="0.2">
      <c r="A5237" s="8" t="str">
        <f>Table7[[#This Row],[Test No.]]&amp;Table7[[#This Row],[Section]]&amp;Table7[[#This Row],[Q. No.]]</f>
        <v>R22E61</v>
      </c>
      <c r="B5237" s="8"/>
      <c r="C5237" s="15" t="s">
        <v>89</v>
      </c>
      <c r="D5237" s="6">
        <v>61</v>
      </c>
      <c r="E5237" s="12" t="s">
        <v>31</v>
      </c>
      <c r="F5237" s="14">
        <v>2</v>
      </c>
      <c r="G5237" s="13" t="s">
        <v>57</v>
      </c>
      <c r="H5237" s="10">
        <v>4</v>
      </c>
      <c r="I5237" s="13" t="s">
        <v>40</v>
      </c>
      <c r="J5237" s="12" t="s">
        <v>512</v>
      </c>
      <c r="K5237" s="11" t="str">
        <f>VLOOKUP(Table7[[#This Row],[CID]],ALY,2,FALSE)</f>
        <v>Additional Detail &amp; Evidence</v>
      </c>
    </row>
    <row r="5238" spans="1:11" x14ac:dyDescent="0.2">
      <c r="A5238" s="8" t="str">
        <f>Table7[[#This Row],[Test No.]]&amp;Table7[[#This Row],[Section]]&amp;Table7[[#This Row],[Q. No.]]</f>
        <v>R22E62</v>
      </c>
      <c r="B5238" s="8"/>
      <c r="C5238" s="15" t="s">
        <v>89</v>
      </c>
      <c r="D5238" s="6">
        <v>62</v>
      </c>
      <c r="E5238" s="12" t="s">
        <v>31</v>
      </c>
      <c r="F5238" s="14">
        <v>1</v>
      </c>
      <c r="G5238" s="14" t="s">
        <v>59</v>
      </c>
      <c r="H5238" s="10">
        <v>3</v>
      </c>
      <c r="I5238" s="13" t="s">
        <v>39</v>
      </c>
      <c r="J5238" s="12" t="s">
        <v>400</v>
      </c>
      <c r="K5238" s="11" t="str">
        <f>VLOOKUP(Table7[[#This Row],[CID]],ALY,2,FALSE)</f>
        <v>Run-On Sentence</v>
      </c>
    </row>
    <row r="5239" spans="1:11" x14ac:dyDescent="0.2">
      <c r="A5239" s="8" t="str">
        <f>Table7[[#This Row],[Test No.]]&amp;Table7[[#This Row],[Section]]&amp;Table7[[#This Row],[Q. No.]]</f>
        <v>R22E63</v>
      </c>
      <c r="B5239" s="8"/>
      <c r="C5239" s="15" t="s">
        <v>89</v>
      </c>
      <c r="D5239" s="6">
        <v>63</v>
      </c>
      <c r="E5239" s="12" t="s">
        <v>31</v>
      </c>
      <c r="F5239" s="14">
        <v>1</v>
      </c>
      <c r="G5239" s="14" t="s">
        <v>59</v>
      </c>
      <c r="H5239" s="14">
        <v>1</v>
      </c>
      <c r="I5239" s="14" t="s">
        <v>37</v>
      </c>
      <c r="J5239" s="12" t="s">
        <v>387</v>
      </c>
      <c r="K5239" s="11" t="str">
        <f>VLOOKUP(Table7[[#This Row],[CID]],ALY,2,FALSE)</f>
        <v>Commas</v>
      </c>
    </row>
    <row r="5240" spans="1:11" x14ac:dyDescent="0.2">
      <c r="A5240" s="8" t="str">
        <f>Table7[[#This Row],[Test No.]]&amp;Table7[[#This Row],[Section]]&amp;Table7[[#This Row],[Q. No.]]</f>
        <v>R22E64</v>
      </c>
      <c r="B5240" s="8"/>
      <c r="C5240" s="15" t="s">
        <v>89</v>
      </c>
      <c r="D5240" s="6">
        <v>64</v>
      </c>
      <c r="E5240" s="12" t="s">
        <v>31</v>
      </c>
      <c r="F5240" s="14">
        <v>2</v>
      </c>
      <c r="G5240" s="13" t="s">
        <v>57</v>
      </c>
      <c r="H5240" s="10">
        <v>5</v>
      </c>
      <c r="I5240" s="13" t="s">
        <v>41</v>
      </c>
      <c r="J5240" s="12" t="s">
        <v>519</v>
      </c>
      <c r="K5240" s="11" t="str">
        <f>VLOOKUP(Table7[[#This Row],[CID]],ALY,2,FALSE)</f>
        <v>Opening/Transitional/Closing</v>
      </c>
    </row>
    <row r="5241" spans="1:11" x14ac:dyDescent="0.2">
      <c r="A5241" s="8" t="str">
        <f>Table7[[#This Row],[Test No.]]&amp;Table7[[#This Row],[Section]]&amp;Table7[[#This Row],[Q. No.]]</f>
        <v>R22E65</v>
      </c>
      <c r="B5241" s="8"/>
      <c r="C5241" s="15" t="s">
        <v>89</v>
      </c>
      <c r="D5241" s="6">
        <v>65</v>
      </c>
      <c r="E5241" s="12" t="s">
        <v>31</v>
      </c>
      <c r="F5241" s="14">
        <v>2</v>
      </c>
      <c r="G5241" s="13" t="s">
        <v>57</v>
      </c>
      <c r="H5241" s="10">
        <v>5</v>
      </c>
      <c r="I5241" s="13" t="s">
        <v>41</v>
      </c>
      <c r="J5241" s="12" t="s">
        <v>518</v>
      </c>
      <c r="K5241" s="11" t="str">
        <f>VLOOKUP(Table7[[#This Row],[CID]],ALY,2,FALSE)</f>
        <v>Unity &amp; Coherence</v>
      </c>
    </row>
    <row r="5242" spans="1:11" x14ac:dyDescent="0.2">
      <c r="A5242" s="8" t="str">
        <f>Table7[[#This Row],[Test No.]]&amp;Table7[[#This Row],[Section]]&amp;Table7[[#This Row],[Q. No.]]</f>
        <v>R22E66</v>
      </c>
      <c r="B5242" s="8"/>
      <c r="C5242" s="15" t="s">
        <v>89</v>
      </c>
      <c r="D5242" s="6">
        <v>66</v>
      </c>
      <c r="E5242" s="12" t="s">
        <v>31</v>
      </c>
      <c r="F5242" s="14">
        <v>1</v>
      </c>
      <c r="G5242" s="14" t="s">
        <v>59</v>
      </c>
      <c r="H5242" s="10">
        <v>3</v>
      </c>
      <c r="I5242" s="13" t="s">
        <v>39</v>
      </c>
      <c r="J5242" s="12" t="s">
        <v>402</v>
      </c>
      <c r="K5242" s="11" t="str">
        <f>VLOOKUP(Table7[[#This Row],[CID]],ALY,2,FALSE)</f>
        <v>Faulty Modifier</v>
      </c>
    </row>
    <row r="5243" spans="1:11" x14ac:dyDescent="0.2">
      <c r="A5243" s="8" t="str">
        <f>Table7[[#This Row],[Test No.]]&amp;Table7[[#This Row],[Section]]&amp;Table7[[#This Row],[Q. No.]]</f>
        <v>R22E67</v>
      </c>
      <c r="B5243" s="8"/>
      <c r="C5243" s="15" t="s">
        <v>89</v>
      </c>
      <c r="D5243" s="6">
        <v>67</v>
      </c>
      <c r="E5243" s="12" t="s">
        <v>31</v>
      </c>
      <c r="F5243" s="14">
        <v>1</v>
      </c>
      <c r="G5243" s="14" t="s">
        <v>59</v>
      </c>
      <c r="H5243" s="10">
        <v>3</v>
      </c>
      <c r="I5243" s="13" t="s">
        <v>39</v>
      </c>
      <c r="J5243" s="12" t="s">
        <v>401</v>
      </c>
      <c r="K5243" s="11" t="str">
        <f>VLOOKUP(Table7[[#This Row],[CID]],ALY,2,FALSE)</f>
        <v>Parallel Construction</v>
      </c>
    </row>
    <row r="5244" spans="1:11" x14ac:dyDescent="0.2">
      <c r="A5244" s="8" t="str">
        <f>Table7[[#This Row],[Test No.]]&amp;Table7[[#This Row],[Section]]&amp;Table7[[#This Row],[Q. No.]]</f>
        <v>R22E68</v>
      </c>
      <c r="B5244" s="8"/>
      <c r="C5244" s="15" t="s">
        <v>89</v>
      </c>
      <c r="D5244" s="6">
        <v>68</v>
      </c>
      <c r="E5244" s="12" t="s">
        <v>31</v>
      </c>
      <c r="F5244" s="14">
        <v>1</v>
      </c>
      <c r="G5244" s="14" t="s">
        <v>59</v>
      </c>
      <c r="H5244" s="10">
        <v>3</v>
      </c>
      <c r="I5244" s="13" t="s">
        <v>39</v>
      </c>
      <c r="J5244" s="12" t="s">
        <v>402</v>
      </c>
      <c r="K5244" s="11" t="str">
        <f>VLOOKUP(Table7[[#This Row],[CID]],ALY,2,FALSE)</f>
        <v>Faulty Modifier</v>
      </c>
    </row>
    <row r="5245" spans="1:11" x14ac:dyDescent="0.2">
      <c r="A5245" s="8" t="str">
        <f>Table7[[#This Row],[Test No.]]&amp;Table7[[#This Row],[Section]]&amp;Table7[[#This Row],[Q. No.]]</f>
        <v>R22E69</v>
      </c>
      <c r="B5245" s="8"/>
      <c r="C5245" s="15" t="s">
        <v>89</v>
      </c>
      <c r="D5245" s="6">
        <v>69</v>
      </c>
      <c r="E5245" s="12" t="s">
        <v>31</v>
      </c>
      <c r="F5245" s="14">
        <v>2</v>
      </c>
      <c r="G5245" s="13" t="s">
        <v>57</v>
      </c>
      <c r="H5245" s="10">
        <v>4</v>
      </c>
      <c r="I5245" s="13" t="s">
        <v>40</v>
      </c>
      <c r="J5245" s="12" t="s">
        <v>516</v>
      </c>
      <c r="K5245" s="11" t="str">
        <f>VLOOKUP(Table7[[#This Row],[CID]],ALY,2,FALSE)</f>
        <v>Transitions &amp; Topic Sentences</v>
      </c>
    </row>
    <row r="5246" spans="1:11" x14ac:dyDescent="0.2">
      <c r="A5246" s="8" t="str">
        <f>Table7[[#This Row],[Test No.]]&amp;Table7[[#This Row],[Section]]&amp;Table7[[#This Row],[Q. No.]]</f>
        <v>R22E70</v>
      </c>
      <c r="B5246" s="8"/>
      <c r="C5246" s="15" t="s">
        <v>89</v>
      </c>
      <c r="D5246" s="6">
        <v>70</v>
      </c>
      <c r="E5246" s="12" t="s">
        <v>31</v>
      </c>
      <c r="F5246" s="14">
        <v>2</v>
      </c>
      <c r="G5246" s="13" t="s">
        <v>57</v>
      </c>
      <c r="H5246" s="10">
        <v>4</v>
      </c>
      <c r="I5246" s="13" t="s">
        <v>40</v>
      </c>
      <c r="J5246" s="12" t="s">
        <v>514</v>
      </c>
      <c r="K5246" s="11" t="str">
        <f>VLOOKUP(Table7[[#This Row],[CID]],ALY,2,FALSE)</f>
        <v>Relation to Paragraph/Essay</v>
      </c>
    </row>
    <row r="5247" spans="1:11" x14ac:dyDescent="0.2">
      <c r="A5247" s="8" t="str">
        <f>Table7[[#This Row],[Test No.]]&amp;Table7[[#This Row],[Section]]&amp;Table7[[#This Row],[Q. No.]]</f>
        <v>R22E71</v>
      </c>
      <c r="B5247" s="8"/>
      <c r="C5247" s="15" t="s">
        <v>89</v>
      </c>
      <c r="D5247" s="6">
        <v>71</v>
      </c>
      <c r="E5247" s="12" t="s">
        <v>31</v>
      </c>
      <c r="F5247" s="14">
        <v>1</v>
      </c>
      <c r="G5247" s="14" t="s">
        <v>59</v>
      </c>
      <c r="H5247" s="10">
        <v>3</v>
      </c>
      <c r="I5247" s="13" t="s">
        <v>39</v>
      </c>
      <c r="J5247" s="12" t="s">
        <v>402</v>
      </c>
      <c r="K5247" s="11" t="str">
        <f>VLOOKUP(Table7[[#This Row],[CID]],ALY,2,FALSE)</f>
        <v>Faulty Modifier</v>
      </c>
    </row>
    <row r="5248" spans="1:11" x14ac:dyDescent="0.2">
      <c r="A5248" s="8" t="str">
        <f>Table7[[#This Row],[Test No.]]&amp;Table7[[#This Row],[Section]]&amp;Table7[[#This Row],[Q. No.]]</f>
        <v>R22E72</v>
      </c>
      <c r="B5248" s="8"/>
      <c r="C5248" s="15" t="s">
        <v>89</v>
      </c>
      <c r="D5248" s="6">
        <v>72</v>
      </c>
      <c r="E5248" s="12" t="s">
        <v>31</v>
      </c>
      <c r="F5248" s="14">
        <v>2</v>
      </c>
      <c r="G5248" s="13" t="s">
        <v>57</v>
      </c>
      <c r="H5248" s="10">
        <v>6</v>
      </c>
      <c r="I5248" s="13" t="s">
        <v>42</v>
      </c>
      <c r="J5248" s="12" t="s">
        <v>521</v>
      </c>
      <c r="K5248" s="11" t="str">
        <f>VLOOKUP(Table7[[#This Row],[CID]],ALY,2,FALSE)</f>
        <v>Word Choice</v>
      </c>
    </row>
    <row r="5249" spans="1:11" x14ac:dyDescent="0.2">
      <c r="A5249" s="8" t="str">
        <f>Table7[[#This Row],[Test No.]]&amp;Table7[[#This Row],[Section]]&amp;Table7[[#This Row],[Q. No.]]</f>
        <v>R22E73</v>
      </c>
      <c r="B5249" s="8"/>
      <c r="C5249" s="15" t="s">
        <v>89</v>
      </c>
      <c r="D5249" s="6">
        <v>73</v>
      </c>
      <c r="E5249" s="12" t="s">
        <v>31</v>
      </c>
      <c r="F5249" s="14">
        <v>1</v>
      </c>
      <c r="G5249" s="14" t="s">
        <v>59</v>
      </c>
      <c r="H5249" s="10">
        <v>3</v>
      </c>
      <c r="I5249" s="13" t="s">
        <v>39</v>
      </c>
      <c r="J5249" s="12" t="s">
        <v>402</v>
      </c>
      <c r="K5249" s="11" t="str">
        <f>VLOOKUP(Table7[[#This Row],[CID]],ALY,2,FALSE)</f>
        <v>Faulty Modifier</v>
      </c>
    </row>
    <row r="5250" spans="1:11" x14ac:dyDescent="0.2">
      <c r="A5250" s="8" t="str">
        <f>Table7[[#This Row],[Test No.]]&amp;Table7[[#This Row],[Section]]&amp;Table7[[#This Row],[Q. No.]]</f>
        <v>R22E74</v>
      </c>
      <c r="B5250" s="8"/>
      <c r="C5250" s="15" t="s">
        <v>89</v>
      </c>
      <c r="D5250" s="6">
        <v>74</v>
      </c>
      <c r="E5250" s="12" t="s">
        <v>31</v>
      </c>
      <c r="F5250" s="14">
        <v>2</v>
      </c>
      <c r="G5250" s="13" t="s">
        <v>57</v>
      </c>
      <c r="H5250" s="10">
        <v>4</v>
      </c>
      <c r="I5250" s="13" t="s">
        <v>40</v>
      </c>
      <c r="J5250" s="12" t="s">
        <v>512</v>
      </c>
      <c r="K5250" s="11" t="str">
        <f>VLOOKUP(Table7[[#This Row],[CID]],ALY,2,FALSE)</f>
        <v>Additional Detail &amp; Evidence</v>
      </c>
    </row>
    <row r="5251" spans="1:11" x14ac:dyDescent="0.2">
      <c r="A5251" s="8" t="str">
        <f>Table7[[#This Row],[Test No.]]&amp;Table7[[#This Row],[Section]]&amp;Table7[[#This Row],[Q. No.]]</f>
        <v>R22E75</v>
      </c>
      <c r="B5251" s="8"/>
      <c r="C5251" s="15" t="s">
        <v>89</v>
      </c>
      <c r="D5251" s="6">
        <v>75</v>
      </c>
      <c r="E5251" s="12" t="s">
        <v>31</v>
      </c>
      <c r="F5251" s="14">
        <v>2</v>
      </c>
      <c r="G5251" s="13" t="s">
        <v>57</v>
      </c>
      <c r="H5251" s="10">
        <v>5</v>
      </c>
      <c r="I5251" s="13" t="s">
        <v>41</v>
      </c>
      <c r="J5251" s="12" t="s">
        <v>520</v>
      </c>
      <c r="K5251" s="11" t="str">
        <f>VLOOKUP(Table7[[#This Row],[CID]],ALY,2,FALSE)</f>
        <v>Reorganization</v>
      </c>
    </row>
    <row r="5252" spans="1:11" x14ac:dyDescent="0.2">
      <c r="A5252" s="8" t="str">
        <f>Table7[[#This Row],[Test No.]]&amp;Table7[[#This Row],[Section]]&amp;Table7[[#This Row],[Q. No.]]</f>
        <v>R23E1</v>
      </c>
      <c r="B5252" s="8"/>
      <c r="C5252" s="15" t="s">
        <v>88</v>
      </c>
      <c r="D5252" s="6">
        <v>1</v>
      </c>
      <c r="E5252" s="12" t="s">
        <v>31</v>
      </c>
      <c r="F5252" s="14">
        <v>1</v>
      </c>
      <c r="G5252" s="14" t="s">
        <v>59</v>
      </c>
      <c r="H5252" s="10">
        <v>3</v>
      </c>
      <c r="I5252" s="13" t="s">
        <v>39</v>
      </c>
      <c r="J5252" s="12" t="s">
        <v>402</v>
      </c>
      <c r="K5252" s="11" t="str">
        <f>VLOOKUP(Table7[[#This Row],[CID]],ALY,2,FALSE)</f>
        <v>Faulty Modifier</v>
      </c>
    </row>
    <row r="5253" spans="1:11" x14ac:dyDescent="0.2">
      <c r="A5253" s="8" t="str">
        <f>Table7[[#This Row],[Test No.]]&amp;Table7[[#This Row],[Section]]&amp;Table7[[#This Row],[Q. No.]]</f>
        <v>R23E2</v>
      </c>
      <c r="B5253" s="8"/>
      <c r="C5253" s="15" t="s">
        <v>88</v>
      </c>
      <c r="D5253" s="6">
        <v>2</v>
      </c>
      <c r="E5253" s="12" t="s">
        <v>31</v>
      </c>
      <c r="F5253" s="14">
        <v>1</v>
      </c>
      <c r="G5253" s="14" t="s">
        <v>59</v>
      </c>
      <c r="H5253" s="10">
        <v>2</v>
      </c>
      <c r="I5253" s="13" t="s">
        <v>38</v>
      </c>
      <c r="J5253" s="12" t="s">
        <v>397</v>
      </c>
      <c r="K5253" s="11" t="str">
        <f>VLOOKUP(Table7[[#This Row],[CID]],ALY,2,FALSE)</f>
        <v>Word Choice</v>
      </c>
    </row>
    <row r="5254" spans="1:11" x14ac:dyDescent="0.2">
      <c r="A5254" s="8" t="str">
        <f>Table7[[#This Row],[Test No.]]&amp;Table7[[#This Row],[Section]]&amp;Table7[[#This Row],[Q. No.]]</f>
        <v>R23E3</v>
      </c>
      <c r="B5254" s="8"/>
      <c r="C5254" s="15" t="s">
        <v>88</v>
      </c>
      <c r="D5254" s="6">
        <v>3</v>
      </c>
      <c r="E5254" s="12" t="s">
        <v>31</v>
      </c>
      <c r="F5254" s="14">
        <v>1</v>
      </c>
      <c r="G5254" s="14" t="s">
        <v>59</v>
      </c>
      <c r="H5254" s="10">
        <v>3</v>
      </c>
      <c r="I5254" s="13" t="s">
        <v>39</v>
      </c>
      <c r="J5254" s="12" t="s">
        <v>402</v>
      </c>
      <c r="K5254" s="11" t="str">
        <f>VLOOKUP(Table7[[#This Row],[CID]],ALY,2,FALSE)</f>
        <v>Faulty Modifier</v>
      </c>
    </row>
    <row r="5255" spans="1:11" x14ac:dyDescent="0.2">
      <c r="A5255" s="8" t="str">
        <f>Table7[[#This Row],[Test No.]]&amp;Table7[[#This Row],[Section]]&amp;Table7[[#This Row],[Q. No.]]</f>
        <v>R23E4</v>
      </c>
      <c r="B5255" s="8"/>
      <c r="C5255" s="15" t="s">
        <v>88</v>
      </c>
      <c r="D5255" s="6">
        <v>4</v>
      </c>
      <c r="E5255" s="12" t="s">
        <v>31</v>
      </c>
      <c r="F5255" s="14">
        <v>2</v>
      </c>
      <c r="G5255" s="13" t="s">
        <v>57</v>
      </c>
      <c r="H5255" s="10">
        <v>6</v>
      </c>
      <c r="I5255" s="13" t="s">
        <v>42</v>
      </c>
      <c r="J5255" s="12" t="s">
        <v>521</v>
      </c>
      <c r="K5255" s="11" t="str">
        <f>VLOOKUP(Table7[[#This Row],[CID]],ALY,2,FALSE)</f>
        <v>Word Choice</v>
      </c>
    </row>
    <row r="5256" spans="1:11" x14ac:dyDescent="0.2">
      <c r="A5256" s="8" t="str">
        <f>Table7[[#This Row],[Test No.]]&amp;Table7[[#This Row],[Section]]&amp;Table7[[#This Row],[Q. No.]]</f>
        <v>R23E5</v>
      </c>
      <c r="B5256" s="8"/>
      <c r="C5256" s="15" t="s">
        <v>88</v>
      </c>
      <c r="D5256" s="6">
        <v>5</v>
      </c>
      <c r="E5256" s="12" t="s">
        <v>31</v>
      </c>
      <c r="F5256" s="14">
        <v>1</v>
      </c>
      <c r="G5256" s="14" t="s">
        <v>59</v>
      </c>
      <c r="H5256" s="10">
        <v>2</v>
      </c>
      <c r="I5256" s="13" t="s">
        <v>38</v>
      </c>
      <c r="J5256" s="12" t="s">
        <v>398</v>
      </c>
      <c r="K5256" s="11" t="str">
        <f>VLOOKUP(Table7[[#This Row],[CID]],ALY,2,FALSE)</f>
        <v>Idioms</v>
      </c>
    </row>
    <row r="5257" spans="1:11" x14ac:dyDescent="0.2">
      <c r="A5257" s="8" t="str">
        <f>Table7[[#This Row],[Test No.]]&amp;Table7[[#This Row],[Section]]&amp;Table7[[#This Row],[Q. No.]]</f>
        <v>R23E6</v>
      </c>
      <c r="B5257" s="8"/>
      <c r="C5257" s="15" t="s">
        <v>88</v>
      </c>
      <c r="D5257" s="6">
        <v>6</v>
      </c>
      <c r="E5257" s="12" t="s">
        <v>31</v>
      </c>
      <c r="F5257" s="14">
        <v>1</v>
      </c>
      <c r="G5257" s="14" t="s">
        <v>59</v>
      </c>
      <c r="H5257" s="14">
        <v>1</v>
      </c>
      <c r="I5257" s="14" t="s">
        <v>37</v>
      </c>
      <c r="J5257" s="12" t="s">
        <v>388</v>
      </c>
      <c r="K5257" s="11" t="str">
        <f>VLOOKUP(Table7[[#This Row],[CID]],ALY,2,FALSE)</f>
        <v>Apostrophes</v>
      </c>
    </row>
    <row r="5258" spans="1:11" x14ac:dyDescent="0.2">
      <c r="A5258" s="8" t="str">
        <f>Table7[[#This Row],[Test No.]]&amp;Table7[[#This Row],[Section]]&amp;Table7[[#This Row],[Q. No.]]</f>
        <v>R23E7</v>
      </c>
      <c r="B5258" s="8"/>
      <c r="C5258" s="15" t="s">
        <v>88</v>
      </c>
      <c r="D5258" s="6">
        <v>7</v>
      </c>
      <c r="E5258" s="12" t="s">
        <v>31</v>
      </c>
      <c r="F5258" s="14">
        <v>2</v>
      </c>
      <c r="G5258" s="13" t="s">
        <v>57</v>
      </c>
      <c r="H5258" s="10">
        <v>4</v>
      </c>
      <c r="I5258" s="13" t="s">
        <v>40</v>
      </c>
      <c r="J5258" s="12" t="s">
        <v>514</v>
      </c>
      <c r="K5258" s="11" t="str">
        <f>VLOOKUP(Table7[[#This Row],[CID]],ALY,2,FALSE)</f>
        <v>Relation to Paragraph/Essay</v>
      </c>
    </row>
    <row r="5259" spans="1:11" x14ac:dyDescent="0.2">
      <c r="A5259" s="8" t="str">
        <f>Table7[[#This Row],[Test No.]]&amp;Table7[[#This Row],[Section]]&amp;Table7[[#This Row],[Q. No.]]</f>
        <v>R23E8</v>
      </c>
      <c r="B5259" s="8"/>
      <c r="C5259" s="15" t="s">
        <v>88</v>
      </c>
      <c r="D5259" s="6">
        <v>8</v>
      </c>
      <c r="E5259" s="12" t="s">
        <v>31</v>
      </c>
      <c r="F5259" s="14">
        <v>2</v>
      </c>
      <c r="G5259" s="13" t="s">
        <v>57</v>
      </c>
      <c r="H5259" s="10">
        <v>6</v>
      </c>
      <c r="I5259" s="13" t="s">
        <v>42</v>
      </c>
      <c r="J5259" s="12" t="s">
        <v>521</v>
      </c>
      <c r="K5259" s="11" t="str">
        <f>VLOOKUP(Table7[[#This Row],[CID]],ALY,2,FALSE)</f>
        <v>Word Choice</v>
      </c>
    </row>
    <row r="5260" spans="1:11" x14ac:dyDescent="0.2">
      <c r="A5260" s="8" t="str">
        <f>Table7[[#This Row],[Test No.]]&amp;Table7[[#This Row],[Section]]&amp;Table7[[#This Row],[Q. No.]]</f>
        <v>R23E9</v>
      </c>
      <c r="B5260" s="8"/>
      <c r="C5260" s="15" t="s">
        <v>88</v>
      </c>
      <c r="D5260" s="6">
        <v>9</v>
      </c>
      <c r="E5260" s="12" t="s">
        <v>31</v>
      </c>
      <c r="F5260" s="14">
        <v>1</v>
      </c>
      <c r="G5260" s="14" t="s">
        <v>59</v>
      </c>
      <c r="H5260" s="14">
        <v>1</v>
      </c>
      <c r="I5260" s="14" t="s">
        <v>37</v>
      </c>
      <c r="J5260" s="12" t="s">
        <v>387</v>
      </c>
      <c r="K5260" s="11" t="str">
        <f>VLOOKUP(Table7[[#This Row],[CID]],ALY,2,FALSE)</f>
        <v>Commas</v>
      </c>
    </row>
    <row r="5261" spans="1:11" x14ac:dyDescent="0.2">
      <c r="A5261" s="8" t="str">
        <f>Table7[[#This Row],[Test No.]]&amp;Table7[[#This Row],[Section]]&amp;Table7[[#This Row],[Q. No.]]</f>
        <v>R23E10</v>
      </c>
      <c r="B5261" s="8"/>
      <c r="C5261" s="15" t="s">
        <v>88</v>
      </c>
      <c r="D5261" s="6">
        <v>10</v>
      </c>
      <c r="E5261" s="12" t="s">
        <v>31</v>
      </c>
      <c r="F5261" s="14">
        <v>1</v>
      </c>
      <c r="G5261" s="14" t="s">
        <v>59</v>
      </c>
      <c r="H5261" s="10">
        <v>3</v>
      </c>
      <c r="I5261" s="13" t="s">
        <v>39</v>
      </c>
      <c r="J5261" s="12" t="s">
        <v>400</v>
      </c>
      <c r="K5261" s="11" t="str">
        <f>VLOOKUP(Table7[[#This Row],[CID]],ALY,2,FALSE)</f>
        <v>Run-On Sentence</v>
      </c>
    </row>
    <row r="5262" spans="1:11" x14ac:dyDescent="0.2">
      <c r="A5262" s="8" t="str">
        <f>Table7[[#This Row],[Test No.]]&amp;Table7[[#This Row],[Section]]&amp;Table7[[#This Row],[Q. No.]]</f>
        <v>R23E11</v>
      </c>
      <c r="B5262" s="8"/>
      <c r="C5262" s="15" t="s">
        <v>88</v>
      </c>
      <c r="D5262" s="6">
        <v>11</v>
      </c>
      <c r="E5262" s="12" t="s">
        <v>31</v>
      </c>
      <c r="F5262" s="14">
        <v>2</v>
      </c>
      <c r="G5262" s="13" t="s">
        <v>57</v>
      </c>
      <c r="H5262" s="10">
        <v>5</v>
      </c>
      <c r="I5262" s="13" t="s">
        <v>41</v>
      </c>
      <c r="J5262" s="12" t="s">
        <v>518</v>
      </c>
      <c r="K5262" s="11" t="str">
        <f>VLOOKUP(Table7[[#This Row],[CID]],ALY,2,FALSE)</f>
        <v>Unity &amp; Coherence</v>
      </c>
    </row>
    <row r="5263" spans="1:11" x14ac:dyDescent="0.2">
      <c r="A5263" s="8" t="str">
        <f>Table7[[#This Row],[Test No.]]&amp;Table7[[#This Row],[Section]]&amp;Table7[[#This Row],[Q. No.]]</f>
        <v>R23E12</v>
      </c>
      <c r="B5263" s="8"/>
      <c r="C5263" s="15" t="s">
        <v>88</v>
      </c>
      <c r="D5263" s="6">
        <v>12</v>
      </c>
      <c r="E5263" s="12" t="s">
        <v>31</v>
      </c>
      <c r="F5263" s="14">
        <v>1</v>
      </c>
      <c r="G5263" s="14" t="s">
        <v>59</v>
      </c>
      <c r="H5263" s="10">
        <v>3</v>
      </c>
      <c r="I5263" s="13" t="s">
        <v>39</v>
      </c>
      <c r="J5263" s="12" t="s">
        <v>401</v>
      </c>
      <c r="K5263" s="11" t="str">
        <f>VLOOKUP(Table7[[#This Row],[CID]],ALY,2,FALSE)</f>
        <v>Parallel Construction</v>
      </c>
    </row>
    <row r="5264" spans="1:11" x14ac:dyDescent="0.2">
      <c r="A5264" s="8" t="str">
        <f>Table7[[#This Row],[Test No.]]&amp;Table7[[#This Row],[Section]]&amp;Table7[[#This Row],[Q. No.]]</f>
        <v>R23E13</v>
      </c>
      <c r="B5264" s="8"/>
      <c r="C5264" s="15" t="s">
        <v>88</v>
      </c>
      <c r="D5264" s="6">
        <v>13</v>
      </c>
      <c r="E5264" s="12" t="s">
        <v>31</v>
      </c>
      <c r="F5264" s="14">
        <v>1</v>
      </c>
      <c r="G5264" s="14" t="s">
        <v>59</v>
      </c>
      <c r="H5264" s="10">
        <v>2</v>
      </c>
      <c r="I5264" s="13" t="s">
        <v>38</v>
      </c>
      <c r="J5264" s="12" t="s">
        <v>397</v>
      </c>
      <c r="K5264" s="11" t="str">
        <f>VLOOKUP(Table7[[#This Row],[CID]],ALY,2,FALSE)</f>
        <v>Word Choice</v>
      </c>
    </row>
    <row r="5265" spans="1:11" x14ac:dyDescent="0.2">
      <c r="A5265" s="8" t="str">
        <f>Table7[[#This Row],[Test No.]]&amp;Table7[[#This Row],[Section]]&amp;Table7[[#This Row],[Q. No.]]</f>
        <v>R23E14</v>
      </c>
      <c r="B5265" s="8"/>
      <c r="C5265" s="15" t="s">
        <v>88</v>
      </c>
      <c r="D5265" s="6">
        <v>14</v>
      </c>
      <c r="E5265" s="12" t="s">
        <v>31</v>
      </c>
      <c r="F5265" s="14">
        <v>2</v>
      </c>
      <c r="G5265" s="13" t="s">
        <v>57</v>
      </c>
      <c r="H5265" s="10">
        <v>4</v>
      </c>
      <c r="I5265" s="13" t="s">
        <v>40</v>
      </c>
      <c r="J5265" s="12" t="s">
        <v>512</v>
      </c>
      <c r="K5265" s="11" t="str">
        <f>VLOOKUP(Table7[[#This Row],[CID]],ALY,2,FALSE)</f>
        <v>Additional Detail &amp; Evidence</v>
      </c>
    </row>
    <row r="5266" spans="1:11" x14ac:dyDescent="0.2">
      <c r="A5266" s="8" t="str">
        <f>Table7[[#This Row],[Test No.]]&amp;Table7[[#This Row],[Section]]&amp;Table7[[#This Row],[Q. No.]]</f>
        <v>R23E15</v>
      </c>
      <c r="B5266" s="8"/>
      <c r="C5266" s="15" t="s">
        <v>88</v>
      </c>
      <c r="D5266" s="6">
        <v>15</v>
      </c>
      <c r="E5266" s="12" t="s">
        <v>31</v>
      </c>
      <c r="F5266" s="14">
        <v>2</v>
      </c>
      <c r="G5266" s="13" t="s">
        <v>57</v>
      </c>
      <c r="H5266" s="10">
        <v>6</v>
      </c>
      <c r="I5266" s="13" t="s">
        <v>42</v>
      </c>
      <c r="J5266" s="12" t="s">
        <v>523</v>
      </c>
      <c r="K5266" s="11" t="str">
        <f>VLOOKUP(Table7[[#This Row],[CID]],ALY,2,FALSE)</f>
        <v>Avoiding Ambiguity &amp; Redundancy</v>
      </c>
    </row>
    <row r="5267" spans="1:11" x14ac:dyDescent="0.2">
      <c r="A5267" s="8" t="str">
        <f>Table7[[#This Row],[Test No.]]&amp;Table7[[#This Row],[Section]]&amp;Table7[[#This Row],[Q. No.]]</f>
        <v>R23E16</v>
      </c>
      <c r="B5267" s="8"/>
      <c r="C5267" s="15" t="s">
        <v>88</v>
      </c>
      <c r="D5267" s="6">
        <v>16</v>
      </c>
      <c r="E5267" s="12" t="s">
        <v>31</v>
      </c>
      <c r="F5267" s="14">
        <v>2</v>
      </c>
      <c r="G5267" s="13" t="s">
        <v>57</v>
      </c>
      <c r="H5267" s="10">
        <v>6</v>
      </c>
      <c r="I5267" s="13" t="s">
        <v>42</v>
      </c>
      <c r="J5267" s="12" t="s">
        <v>521</v>
      </c>
      <c r="K5267" s="11" t="str">
        <f>VLOOKUP(Table7[[#This Row],[CID]],ALY,2,FALSE)</f>
        <v>Word Choice</v>
      </c>
    </row>
    <row r="5268" spans="1:11" x14ac:dyDescent="0.2">
      <c r="A5268" s="8" t="str">
        <f>Table7[[#This Row],[Test No.]]&amp;Table7[[#This Row],[Section]]&amp;Table7[[#This Row],[Q. No.]]</f>
        <v>R23E17</v>
      </c>
      <c r="B5268" s="8"/>
      <c r="C5268" s="15" t="s">
        <v>88</v>
      </c>
      <c r="D5268" s="6">
        <v>17</v>
      </c>
      <c r="E5268" s="12" t="s">
        <v>31</v>
      </c>
      <c r="F5268" s="14">
        <v>1</v>
      </c>
      <c r="G5268" s="14" t="s">
        <v>59</v>
      </c>
      <c r="H5268" s="10">
        <v>2</v>
      </c>
      <c r="I5268" s="13" t="s">
        <v>38</v>
      </c>
      <c r="J5268" s="12" t="s">
        <v>397</v>
      </c>
      <c r="K5268" s="11" t="str">
        <f>VLOOKUP(Table7[[#This Row],[CID]],ALY,2,FALSE)</f>
        <v>Word Choice</v>
      </c>
    </row>
    <row r="5269" spans="1:11" x14ac:dyDescent="0.2">
      <c r="A5269" s="8" t="str">
        <f>Table7[[#This Row],[Test No.]]&amp;Table7[[#This Row],[Section]]&amp;Table7[[#This Row],[Q. No.]]</f>
        <v>R23E18</v>
      </c>
      <c r="B5269" s="8"/>
      <c r="C5269" s="15" t="s">
        <v>88</v>
      </c>
      <c r="D5269" s="6">
        <v>18</v>
      </c>
      <c r="E5269" s="12" t="s">
        <v>31</v>
      </c>
      <c r="F5269" s="14">
        <v>1</v>
      </c>
      <c r="G5269" s="14" t="s">
        <v>59</v>
      </c>
      <c r="H5269" s="10">
        <v>3</v>
      </c>
      <c r="I5269" s="13" t="s">
        <v>39</v>
      </c>
      <c r="J5269" s="12" t="s">
        <v>400</v>
      </c>
      <c r="K5269" s="11" t="str">
        <f>VLOOKUP(Table7[[#This Row],[CID]],ALY,2,FALSE)</f>
        <v>Run-On Sentence</v>
      </c>
    </row>
    <row r="5270" spans="1:11" x14ac:dyDescent="0.2">
      <c r="A5270" s="8" t="str">
        <f>Table7[[#This Row],[Test No.]]&amp;Table7[[#This Row],[Section]]&amp;Table7[[#This Row],[Q. No.]]</f>
        <v>R23E19</v>
      </c>
      <c r="B5270" s="8"/>
      <c r="C5270" s="15" t="s">
        <v>88</v>
      </c>
      <c r="D5270" s="6">
        <v>19</v>
      </c>
      <c r="E5270" s="12" t="s">
        <v>31</v>
      </c>
      <c r="F5270" s="14">
        <v>2</v>
      </c>
      <c r="G5270" s="13" t="s">
        <v>57</v>
      </c>
      <c r="H5270" s="10">
        <v>5</v>
      </c>
      <c r="I5270" s="13" t="s">
        <v>41</v>
      </c>
      <c r="J5270" s="12" t="s">
        <v>518</v>
      </c>
      <c r="K5270" s="11" t="str">
        <f>VLOOKUP(Table7[[#This Row],[CID]],ALY,2,FALSE)</f>
        <v>Unity &amp; Coherence</v>
      </c>
    </row>
    <row r="5271" spans="1:11" x14ac:dyDescent="0.2">
      <c r="A5271" s="8" t="str">
        <f>Table7[[#This Row],[Test No.]]&amp;Table7[[#This Row],[Section]]&amp;Table7[[#This Row],[Q. No.]]</f>
        <v>R23E20</v>
      </c>
      <c r="B5271" s="8"/>
      <c r="C5271" s="15" t="s">
        <v>88</v>
      </c>
      <c r="D5271" s="6">
        <v>20</v>
      </c>
      <c r="E5271" s="12" t="s">
        <v>31</v>
      </c>
      <c r="F5271" s="14">
        <v>1</v>
      </c>
      <c r="G5271" s="14" t="s">
        <v>59</v>
      </c>
      <c r="H5271" s="14">
        <v>1</v>
      </c>
      <c r="I5271" s="14" t="s">
        <v>37</v>
      </c>
      <c r="J5271" s="12" t="s">
        <v>387</v>
      </c>
      <c r="K5271" s="11" t="str">
        <f>VLOOKUP(Table7[[#This Row],[CID]],ALY,2,FALSE)</f>
        <v>Commas</v>
      </c>
    </row>
    <row r="5272" spans="1:11" x14ac:dyDescent="0.2">
      <c r="A5272" s="8" t="str">
        <f>Table7[[#This Row],[Test No.]]&amp;Table7[[#This Row],[Section]]&amp;Table7[[#This Row],[Q. No.]]</f>
        <v>R23E21</v>
      </c>
      <c r="B5272" s="8"/>
      <c r="C5272" s="15" t="s">
        <v>88</v>
      </c>
      <c r="D5272" s="6">
        <v>21</v>
      </c>
      <c r="E5272" s="12" t="s">
        <v>31</v>
      </c>
      <c r="F5272" s="14">
        <v>2</v>
      </c>
      <c r="G5272" s="13" t="s">
        <v>57</v>
      </c>
      <c r="H5272" s="10">
        <v>6</v>
      </c>
      <c r="I5272" s="13" t="s">
        <v>42</v>
      </c>
      <c r="J5272" s="12" t="s">
        <v>523</v>
      </c>
      <c r="K5272" s="11" t="str">
        <f>VLOOKUP(Table7[[#This Row],[CID]],ALY,2,FALSE)</f>
        <v>Avoiding Ambiguity &amp; Redundancy</v>
      </c>
    </row>
    <row r="5273" spans="1:11" x14ac:dyDescent="0.2">
      <c r="A5273" s="8" t="str">
        <f>Table7[[#This Row],[Test No.]]&amp;Table7[[#This Row],[Section]]&amp;Table7[[#This Row],[Q. No.]]</f>
        <v>R23E22</v>
      </c>
      <c r="B5273" s="8"/>
      <c r="C5273" s="15" t="s">
        <v>88</v>
      </c>
      <c r="D5273" s="6">
        <v>22</v>
      </c>
      <c r="E5273" s="12" t="s">
        <v>31</v>
      </c>
      <c r="F5273" s="14">
        <v>2</v>
      </c>
      <c r="G5273" s="13" t="s">
        <v>57</v>
      </c>
      <c r="H5273" s="10">
        <v>6</v>
      </c>
      <c r="I5273" s="13" t="s">
        <v>42</v>
      </c>
      <c r="J5273" s="12" t="s">
        <v>523</v>
      </c>
      <c r="K5273" s="11" t="str">
        <f>VLOOKUP(Table7[[#This Row],[CID]],ALY,2,FALSE)</f>
        <v>Avoiding Ambiguity &amp; Redundancy</v>
      </c>
    </row>
    <row r="5274" spans="1:11" x14ac:dyDescent="0.2">
      <c r="A5274" s="8" t="str">
        <f>Table7[[#This Row],[Test No.]]&amp;Table7[[#This Row],[Section]]&amp;Table7[[#This Row],[Q. No.]]</f>
        <v>R23E23</v>
      </c>
      <c r="B5274" s="8"/>
      <c r="C5274" s="15" t="s">
        <v>88</v>
      </c>
      <c r="D5274" s="6">
        <v>23</v>
      </c>
      <c r="E5274" s="12" t="s">
        <v>31</v>
      </c>
      <c r="F5274" s="14">
        <v>2</v>
      </c>
      <c r="G5274" s="13" t="s">
        <v>57</v>
      </c>
      <c r="H5274" s="10">
        <v>4</v>
      </c>
      <c r="I5274" s="13" t="s">
        <v>40</v>
      </c>
      <c r="J5274" s="12" t="s">
        <v>516</v>
      </c>
      <c r="K5274" s="11" t="str">
        <f>VLOOKUP(Table7[[#This Row],[CID]],ALY,2,FALSE)</f>
        <v>Transitions &amp; Topic Sentences</v>
      </c>
    </row>
    <row r="5275" spans="1:11" x14ac:dyDescent="0.2">
      <c r="A5275" s="8" t="str">
        <f>Table7[[#This Row],[Test No.]]&amp;Table7[[#This Row],[Section]]&amp;Table7[[#This Row],[Q. No.]]</f>
        <v>R23E24</v>
      </c>
      <c r="B5275" s="8"/>
      <c r="C5275" s="15" t="s">
        <v>88</v>
      </c>
      <c r="D5275" s="6">
        <v>24</v>
      </c>
      <c r="E5275" s="12" t="s">
        <v>31</v>
      </c>
      <c r="F5275" s="14">
        <v>1</v>
      </c>
      <c r="G5275" s="14" t="s">
        <v>59</v>
      </c>
      <c r="H5275" s="10">
        <v>3</v>
      </c>
      <c r="I5275" s="13" t="s">
        <v>39</v>
      </c>
      <c r="J5275" s="12" t="s">
        <v>402</v>
      </c>
      <c r="K5275" s="11" t="str">
        <f>VLOOKUP(Table7[[#This Row],[CID]],ALY,2,FALSE)</f>
        <v>Faulty Modifier</v>
      </c>
    </row>
    <row r="5276" spans="1:11" x14ac:dyDescent="0.2">
      <c r="A5276" s="8" t="str">
        <f>Table7[[#This Row],[Test No.]]&amp;Table7[[#This Row],[Section]]&amp;Table7[[#This Row],[Q. No.]]</f>
        <v>R23E25</v>
      </c>
      <c r="B5276" s="8"/>
      <c r="C5276" s="15" t="s">
        <v>88</v>
      </c>
      <c r="D5276" s="6">
        <v>25</v>
      </c>
      <c r="E5276" s="12" t="s">
        <v>31</v>
      </c>
      <c r="F5276" s="14">
        <v>1</v>
      </c>
      <c r="G5276" s="14" t="s">
        <v>59</v>
      </c>
      <c r="H5276" s="10">
        <v>3</v>
      </c>
      <c r="I5276" s="13" t="s">
        <v>39</v>
      </c>
      <c r="J5276" s="12" t="s">
        <v>402</v>
      </c>
      <c r="K5276" s="11" t="str">
        <f>VLOOKUP(Table7[[#This Row],[CID]],ALY,2,FALSE)</f>
        <v>Faulty Modifier</v>
      </c>
    </row>
    <row r="5277" spans="1:11" x14ac:dyDescent="0.2">
      <c r="A5277" s="8" t="str">
        <f>Table7[[#This Row],[Test No.]]&amp;Table7[[#This Row],[Section]]&amp;Table7[[#This Row],[Q. No.]]</f>
        <v>R23E26</v>
      </c>
      <c r="B5277" s="8"/>
      <c r="C5277" s="15" t="s">
        <v>88</v>
      </c>
      <c r="D5277" s="6">
        <v>26</v>
      </c>
      <c r="E5277" s="12" t="s">
        <v>31</v>
      </c>
      <c r="F5277" s="14">
        <v>1</v>
      </c>
      <c r="G5277" s="14" t="s">
        <v>59</v>
      </c>
      <c r="H5277" s="10">
        <v>2</v>
      </c>
      <c r="I5277" s="13" t="s">
        <v>38</v>
      </c>
      <c r="J5277" s="12" t="s">
        <v>394</v>
      </c>
      <c r="K5277" s="11" t="str">
        <f>VLOOKUP(Table7[[#This Row],[CID]],ALY,2,FALSE)</f>
        <v>Pronouns</v>
      </c>
    </row>
    <row r="5278" spans="1:11" x14ac:dyDescent="0.2">
      <c r="A5278" s="8" t="str">
        <f>Table7[[#This Row],[Test No.]]&amp;Table7[[#This Row],[Section]]&amp;Table7[[#This Row],[Q. No.]]</f>
        <v>R23E27</v>
      </c>
      <c r="B5278" s="8"/>
      <c r="C5278" s="15" t="s">
        <v>88</v>
      </c>
      <c r="D5278" s="6">
        <v>27</v>
      </c>
      <c r="E5278" s="12" t="s">
        <v>31</v>
      </c>
      <c r="F5278" s="14">
        <v>1</v>
      </c>
      <c r="G5278" s="14" t="s">
        <v>59</v>
      </c>
      <c r="H5278" s="14">
        <v>1</v>
      </c>
      <c r="I5278" s="14" t="s">
        <v>37</v>
      </c>
      <c r="J5278" s="12" t="s">
        <v>388</v>
      </c>
      <c r="K5278" s="11" t="str">
        <f>VLOOKUP(Table7[[#This Row],[CID]],ALY,2,FALSE)</f>
        <v>Apostrophes</v>
      </c>
    </row>
    <row r="5279" spans="1:11" x14ac:dyDescent="0.2">
      <c r="A5279" s="8" t="str">
        <f>Table7[[#This Row],[Test No.]]&amp;Table7[[#This Row],[Section]]&amp;Table7[[#This Row],[Q. No.]]</f>
        <v>R23E28</v>
      </c>
      <c r="B5279" s="8"/>
      <c r="C5279" s="15" t="s">
        <v>88</v>
      </c>
      <c r="D5279" s="6">
        <v>28</v>
      </c>
      <c r="E5279" s="12" t="s">
        <v>31</v>
      </c>
      <c r="F5279" s="14">
        <v>2</v>
      </c>
      <c r="G5279" s="13" t="s">
        <v>57</v>
      </c>
      <c r="H5279" s="10">
        <v>6</v>
      </c>
      <c r="I5279" s="13" t="s">
        <v>42</v>
      </c>
      <c r="J5279" s="12" t="s">
        <v>521</v>
      </c>
      <c r="K5279" s="11" t="str">
        <f>VLOOKUP(Table7[[#This Row],[CID]],ALY,2,FALSE)</f>
        <v>Word Choice</v>
      </c>
    </row>
    <row r="5280" spans="1:11" x14ac:dyDescent="0.2">
      <c r="A5280" s="8" t="str">
        <f>Table7[[#This Row],[Test No.]]&amp;Table7[[#This Row],[Section]]&amp;Table7[[#This Row],[Q. No.]]</f>
        <v>R23E29</v>
      </c>
      <c r="B5280" s="8"/>
      <c r="C5280" s="15" t="s">
        <v>88</v>
      </c>
      <c r="D5280" s="6">
        <v>29</v>
      </c>
      <c r="E5280" s="12" t="s">
        <v>31</v>
      </c>
      <c r="F5280" s="14">
        <v>1</v>
      </c>
      <c r="G5280" s="14" t="s">
        <v>59</v>
      </c>
      <c r="H5280" s="10">
        <v>3</v>
      </c>
      <c r="I5280" s="13" t="s">
        <v>39</v>
      </c>
      <c r="J5280" s="12" t="s">
        <v>401</v>
      </c>
      <c r="K5280" s="11" t="str">
        <f>VLOOKUP(Table7[[#This Row],[CID]],ALY,2,FALSE)</f>
        <v>Parallel Construction</v>
      </c>
    </row>
    <row r="5281" spans="1:11" x14ac:dyDescent="0.2">
      <c r="A5281" s="8" t="str">
        <f>Table7[[#This Row],[Test No.]]&amp;Table7[[#This Row],[Section]]&amp;Table7[[#This Row],[Q. No.]]</f>
        <v>R23E30</v>
      </c>
      <c r="B5281" s="8"/>
      <c r="C5281" s="15" t="s">
        <v>88</v>
      </c>
      <c r="D5281" s="6">
        <v>30</v>
      </c>
      <c r="E5281" s="12" t="s">
        <v>31</v>
      </c>
      <c r="F5281" s="14">
        <v>1</v>
      </c>
      <c r="G5281" s="14" t="s">
        <v>59</v>
      </c>
      <c r="H5281" s="10">
        <v>3</v>
      </c>
      <c r="I5281" s="13" t="s">
        <v>39</v>
      </c>
      <c r="J5281" s="12" t="s">
        <v>401</v>
      </c>
      <c r="K5281" s="11" t="str">
        <f>VLOOKUP(Table7[[#This Row],[CID]],ALY,2,FALSE)</f>
        <v>Parallel Construction</v>
      </c>
    </row>
    <row r="5282" spans="1:11" x14ac:dyDescent="0.2">
      <c r="A5282" s="8" t="str">
        <f>Table7[[#This Row],[Test No.]]&amp;Table7[[#This Row],[Section]]&amp;Table7[[#This Row],[Q. No.]]</f>
        <v>R23E31</v>
      </c>
      <c r="B5282" s="8"/>
      <c r="C5282" s="15" t="s">
        <v>88</v>
      </c>
      <c r="D5282" s="6">
        <v>31</v>
      </c>
      <c r="E5282" s="12" t="s">
        <v>31</v>
      </c>
      <c r="F5282" s="14">
        <v>1</v>
      </c>
      <c r="G5282" s="14" t="s">
        <v>59</v>
      </c>
      <c r="H5282" s="10">
        <v>2</v>
      </c>
      <c r="I5282" s="13" t="s">
        <v>38</v>
      </c>
      <c r="J5282" s="12" t="s">
        <v>393</v>
      </c>
      <c r="K5282" s="11" t="str">
        <f>VLOOKUP(Table7[[#This Row],[CID]],ALY,2,FALSE)</f>
        <v>SVA</v>
      </c>
    </row>
    <row r="5283" spans="1:11" x14ac:dyDescent="0.2">
      <c r="A5283" s="8" t="str">
        <f>Table7[[#This Row],[Test No.]]&amp;Table7[[#This Row],[Section]]&amp;Table7[[#This Row],[Q. No.]]</f>
        <v>R23E32</v>
      </c>
      <c r="B5283" s="8"/>
      <c r="C5283" s="15" t="s">
        <v>88</v>
      </c>
      <c r="D5283" s="6">
        <v>32</v>
      </c>
      <c r="E5283" s="12" t="s">
        <v>31</v>
      </c>
      <c r="F5283" s="14">
        <v>1</v>
      </c>
      <c r="G5283" s="14" t="s">
        <v>59</v>
      </c>
      <c r="H5283" s="10">
        <v>3</v>
      </c>
      <c r="I5283" s="13" t="s">
        <v>39</v>
      </c>
      <c r="J5283" s="12" t="s">
        <v>402</v>
      </c>
      <c r="K5283" s="11" t="str">
        <f>VLOOKUP(Table7[[#This Row],[CID]],ALY,2,FALSE)</f>
        <v>Faulty Modifier</v>
      </c>
    </row>
    <row r="5284" spans="1:11" x14ac:dyDescent="0.2">
      <c r="A5284" s="8" t="str">
        <f>Table7[[#This Row],[Test No.]]&amp;Table7[[#This Row],[Section]]&amp;Table7[[#This Row],[Q. No.]]</f>
        <v>R23E33</v>
      </c>
      <c r="B5284" s="8"/>
      <c r="C5284" s="15" t="s">
        <v>88</v>
      </c>
      <c r="D5284" s="6">
        <v>33</v>
      </c>
      <c r="E5284" s="12" t="s">
        <v>31</v>
      </c>
      <c r="F5284" s="14">
        <v>1</v>
      </c>
      <c r="G5284" s="14" t="s">
        <v>59</v>
      </c>
      <c r="H5284" s="14">
        <v>1</v>
      </c>
      <c r="I5284" s="14" t="s">
        <v>37</v>
      </c>
      <c r="J5284" s="12" t="s">
        <v>387</v>
      </c>
      <c r="K5284" s="11" t="str">
        <f>VLOOKUP(Table7[[#This Row],[CID]],ALY,2,FALSE)</f>
        <v>Commas</v>
      </c>
    </row>
    <row r="5285" spans="1:11" x14ac:dyDescent="0.2">
      <c r="A5285" s="8" t="str">
        <f>Table7[[#This Row],[Test No.]]&amp;Table7[[#This Row],[Section]]&amp;Table7[[#This Row],[Q. No.]]</f>
        <v>R23E34</v>
      </c>
      <c r="B5285" s="8"/>
      <c r="C5285" s="15" t="s">
        <v>88</v>
      </c>
      <c r="D5285" s="6">
        <v>34</v>
      </c>
      <c r="E5285" s="12" t="s">
        <v>31</v>
      </c>
      <c r="F5285" s="14">
        <v>2</v>
      </c>
      <c r="G5285" s="13" t="s">
        <v>57</v>
      </c>
      <c r="H5285" s="10">
        <v>5</v>
      </c>
      <c r="I5285" s="13" t="s">
        <v>41</v>
      </c>
      <c r="J5285" s="12" t="s">
        <v>520</v>
      </c>
      <c r="K5285" s="11" t="str">
        <f>VLOOKUP(Table7[[#This Row],[CID]],ALY,2,FALSE)</f>
        <v>Reorganization</v>
      </c>
    </row>
    <row r="5286" spans="1:11" x14ac:dyDescent="0.2">
      <c r="A5286" s="8" t="str">
        <f>Table7[[#This Row],[Test No.]]&amp;Table7[[#This Row],[Section]]&amp;Table7[[#This Row],[Q. No.]]</f>
        <v>R23E35</v>
      </c>
      <c r="B5286" s="8"/>
      <c r="C5286" s="15" t="s">
        <v>88</v>
      </c>
      <c r="D5286" s="6">
        <v>35</v>
      </c>
      <c r="E5286" s="12" t="s">
        <v>31</v>
      </c>
      <c r="F5286" s="14">
        <v>1</v>
      </c>
      <c r="G5286" s="14" t="s">
        <v>59</v>
      </c>
      <c r="H5286" s="10">
        <v>3</v>
      </c>
      <c r="I5286" s="13" t="s">
        <v>39</v>
      </c>
      <c r="J5286" s="12" t="s">
        <v>401</v>
      </c>
      <c r="K5286" s="11" t="str">
        <f>VLOOKUP(Table7[[#This Row],[CID]],ALY,2,FALSE)</f>
        <v>Parallel Construction</v>
      </c>
    </row>
    <row r="5287" spans="1:11" x14ac:dyDescent="0.2">
      <c r="A5287" s="8" t="str">
        <f>Table7[[#This Row],[Test No.]]&amp;Table7[[#This Row],[Section]]&amp;Table7[[#This Row],[Q. No.]]</f>
        <v>R23E36</v>
      </c>
      <c r="B5287" s="8"/>
      <c r="C5287" s="15" t="s">
        <v>88</v>
      </c>
      <c r="D5287" s="6">
        <v>36</v>
      </c>
      <c r="E5287" s="12" t="s">
        <v>31</v>
      </c>
      <c r="F5287" s="14">
        <v>2</v>
      </c>
      <c r="G5287" s="13" t="s">
        <v>57</v>
      </c>
      <c r="H5287" s="10">
        <v>6</v>
      </c>
      <c r="I5287" s="13" t="s">
        <v>42</v>
      </c>
      <c r="J5287" s="12" t="s">
        <v>523</v>
      </c>
      <c r="K5287" s="11" t="str">
        <f>VLOOKUP(Table7[[#This Row],[CID]],ALY,2,FALSE)</f>
        <v>Avoiding Ambiguity &amp; Redundancy</v>
      </c>
    </row>
    <row r="5288" spans="1:11" x14ac:dyDescent="0.2">
      <c r="A5288" s="8" t="str">
        <f>Table7[[#This Row],[Test No.]]&amp;Table7[[#This Row],[Section]]&amp;Table7[[#This Row],[Q. No.]]</f>
        <v>R23E37</v>
      </c>
      <c r="B5288" s="8"/>
      <c r="C5288" s="15" t="s">
        <v>88</v>
      </c>
      <c r="D5288" s="6">
        <v>37</v>
      </c>
      <c r="E5288" s="12" t="s">
        <v>31</v>
      </c>
      <c r="F5288" s="14">
        <v>2</v>
      </c>
      <c r="G5288" s="13" t="s">
        <v>57</v>
      </c>
      <c r="H5288" s="10">
        <v>4</v>
      </c>
      <c r="I5288" s="13" t="s">
        <v>40</v>
      </c>
      <c r="J5288" s="12" t="s">
        <v>516</v>
      </c>
      <c r="K5288" s="11" t="str">
        <f>VLOOKUP(Table7[[#This Row],[CID]],ALY,2,FALSE)</f>
        <v>Transitions &amp; Topic Sentences</v>
      </c>
    </row>
    <row r="5289" spans="1:11" x14ac:dyDescent="0.2">
      <c r="A5289" s="8" t="str">
        <f>Table7[[#This Row],[Test No.]]&amp;Table7[[#This Row],[Section]]&amp;Table7[[#This Row],[Q. No.]]</f>
        <v>R23E38</v>
      </c>
      <c r="B5289" s="8"/>
      <c r="C5289" s="15" t="s">
        <v>88</v>
      </c>
      <c r="D5289" s="6">
        <v>38</v>
      </c>
      <c r="E5289" s="12" t="s">
        <v>31</v>
      </c>
      <c r="F5289" s="14">
        <v>1</v>
      </c>
      <c r="G5289" s="14" t="s">
        <v>59</v>
      </c>
      <c r="H5289" s="14">
        <v>1</v>
      </c>
      <c r="I5289" s="14" t="s">
        <v>37</v>
      </c>
      <c r="J5289" s="12" t="s">
        <v>388</v>
      </c>
      <c r="K5289" s="11" t="str">
        <f>VLOOKUP(Table7[[#This Row],[CID]],ALY,2,FALSE)</f>
        <v>Apostrophes</v>
      </c>
    </row>
    <row r="5290" spans="1:11" x14ac:dyDescent="0.2">
      <c r="A5290" s="8" t="str">
        <f>Table7[[#This Row],[Test No.]]&amp;Table7[[#This Row],[Section]]&amp;Table7[[#This Row],[Q. No.]]</f>
        <v>R23E39</v>
      </c>
      <c r="B5290" s="8"/>
      <c r="C5290" s="15" t="s">
        <v>88</v>
      </c>
      <c r="D5290" s="6">
        <v>39</v>
      </c>
      <c r="E5290" s="12" t="s">
        <v>31</v>
      </c>
      <c r="F5290" s="14">
        <v>1</v>
      </c>
      <c r="G5290" s="14" t="s">
        <v>59</v>
      </c>
      <c r="H5290" s="10">
        <v>2</v>
      </c>
      <c r="I5290" s="13" t="s">
        <v>38</v>
      </c>
      <c r="J5290" s="12" t="s">
        <v>397</v>
      </c>
      <c r="K5290" s="11" t="str">
        <f>VLOOKUP(Table7[[#This Row],[CID]],ALY,2,FALSE)</f>
        <v>Word Choice</v>
      </c>
    </row>
    <row r="5291" spans="1:11" x14ac:dyDescent="0.2">
      <c r="A5291" s="8" t="str">
        <f>Table7[[#This Row],[Test No.]]&amp;Table7[[#This Row],[Section]]&amp;Table7[[#This Row],[Q. No.]]</f>
        <v>R23E40</v>
      </c>
      <c r="B5291" s="8"/>
      <c r="C5291" s="15" t="s">
        <v>88</v>
      </c>
      <c r="D5291" s="6">
        <v>40</v>
      </c>
      <c r="E5291" s="12" t="s">
        <v>31</v>
      </c>
      <c r="F5291" s="14">
        <v>1</v>
      </c>
      <c r="G5291" s="14" t="s">
        <v>59</v>
      </c>
      <c r="H5291" s="10">
        <v>2</v>
      </c>
      <c r="I5291" s="13" t="s">
        <v>38</v>
      </c>
      <c r="J5291" s="12" t="s">
        <v>397</v>
      </c>
      <c r="K5291" s="11" t="str">
        <f>VLOOKUP(Table7[[#This Row],[CID]],ALY,2,FALSE)</f>
        <v>Word Choice</v>
      </c>
    </row>
    <row r="5292" spans="1:11" x14ac:dyDescent="0.2">
      <c r="A5292" s="8" t="str">
        <f>Table7[[#This Row],[Test No.]]&amp;Table7[[#This Row],[Section]]&amp;Table7[[#This Row],[Q. No.]]</f>
        <v>R23E41</v>
      </c>
      <c r="B5292" s="8"/>
      <c r="C5292" s="15" t="s">
        <v>88</v>
      </c>
      <c r="D5292" s="6">
        <v>41</v>
      </c>
      <c r="E5292" s="12" t="s">
        <v>31</v>
      </c>
      <c r="F5292" s="14">
        <v>1</v>
      </c>
      <c r="G5292" s="14" t="s">
        <v>59</v>
      </c>
      <c r="H5292" s="10">
        <v>3</v>
      </c>
      <c r="I5292" s="13" t="s">
        <v>39</v>
      </c>
      <c r="J5292" s="12" t="s">
        <v>402</v>
      </c>
      <c r="K5292" s="11" t="str">
        <f>VLOOKUP(Table7[[#This Row],[CID]],ALY,2,FALSE)</f>
        <v>Faulty Modifier</v>
      </c>
    </row>
    <row r="5293" spans="1:11" x14ac:dyDescent="0.2">
      <c r="A5293" s="8" t="str">
        <f>Table7[[#This Row],[Test No.]]&amp;Table7[[#This Row],[Section]]&amp;Table7[[#This Row],[Q. No.]]</f>
        <v>R23E42</v>
      </c>
      <c r="B5293" s="8"/>
      <c r="C5293" s="15" t="s">
        <v>88</v>
      </c>
      <c r="D5293" s="6">
        <v>42</v>
      </c>
      <c r="E5293" s="12" t="s">
        <v>31</v>
      </c>
      <c r="F5293" s="14">
        <v>2</v>
      </c>
      <c r="G5293" s="13" t="s">
        <v>57</v>
      </c>
      <c r="H5293" s="10">
        <v>4</v>
      </c>
      <c r="I5293" s="13" t="s">
        <v>40</v>
      </c>
      <c r="J5293" s="12" t="s">
        <v>512</v>
      </c>
      <c r="K5293" s="11" t="str">
        <f>VLOOKUP(Table7[[#This Row],[CID]],ALY,2,FALSE)</f>
        <v>Additional Detail &amp; Evidence</v>
      </c>
    </row>
    <row r="5294" spans="1:11" x14ac:dyDescent="0.2">
      <c r="A5294" s="8" t="str">
        <f>Table7[[#This Row],[Test No.]]&amp;Table7[[#This Row],[Section]]&amp;Table7[[#This Row],[Q. No.]]</f>
        <v>R23E43</v>
      </c>
      <c r="B5294" s="8"/>
      <c r="C5294" s="15" t="s">
        <v>88</v>
      </c>
      <c r="D5294" s="6">
        <v>43</v>
      </c>
      <c r="E5294" s="12" t="s">
        <v>31</v>
      </c>
      <c r="F5294" s="14">
        <v>1</v>
      </c>
      <c r="G5294" s="14" t="s">
        <v>59</v>
      </c>
      <c r="H5294" s="10">
        <v>3</v>
      </c>
      <c r="I5294" s="13" t="s">
        <v>39</v>
      </c>
      <c r="J5294" s="12" t="s">
        <v>402</v>
      </c>
      <c r="K5294" s="11" t="str">
        <f>VLOOKUP(Table7[[#This Row],[CID]],ALY,2,FALSE)</f>
        <v>Faulty Modifier</v>
      </c>
    </row>
    <row r="5295" spans="1:11" x14ac:dyDescent="0.2">
      <c r="A5295" s="8" t="str">
        <f>Table7[[#This Row],[Test No.]]&amp;Table7[[#This Row],[Section]]&amp;Table7[[#This Row],[Q. No.]]</f>
        <v>R23E44</v>
      </c>
      <c r="B5295" s="8"/>
      <c r="C5295" s="15" t="s">
        <v>88</v>
      </c>
      <c r="D5295" s="6">
        <v>44</v>
      </c>
      <c r="E5295" s="12" t="s">
        <v>31</v>
      </c>
      <c r="F5295" s="14">
        <v>2</v>
      </c>
      <c r="G5295" s="13" t="s">
        <v>57</v>
      </c>
      <c r="H5295" s="10">
        <v>6</v>
      </c>
      <c r="I5295" s="13" t="s">
        <v>42</v>
      </c>
      <c r="J5295" s="12" t="s">
        <v>521</v>
      </c>
      <c r="K5295" s="11" t="str">
        <f>VLOOKUP(Table7[[#This Row],[CID]],ALY,2,FALSE)</f>
        <v>Word Choice</v>
      </c>
    </row>
    <row r="5296" spans="1:11" x14ac:dyDescent="0.2">
      <c r="A5296" s="8" t="str">
        <f>Table7[[#This Row],[Test No.]]&amp;Table7[[#This Row],[Section]]&amp;Table7[[#This Row],[Q. No.]]</f>
        <v>R23E45</v>
      </c>
      <c r="B5296" s="8"/>
      <c r="C5296" s="15" t="s">
        <v>88</v>
      </c>
      <c r="D5296" s="6">
        <v>45</v>
      </c>
      <c r="E5296" s="12" t="s">
        <v>31</v>
      </c>
      <c r="F5296" s="14">
        <v>2</v>
      </c>
      <c r="G5296" s="13" t="s">
        <v>57</v>
      </c>
      <c r="H5296" s="10">
        <v>4</v>
      </c>
      <c r="I5296" s="13" t="s">
        <v>40</v>
      </c>
      <c r="J5296" s="12" t="s">
        <v>513</v>
      </c>
      <c r="K5296" s="11" t="str">
        <f>VLOOKUP(Table7[[#This Row],[CID]],ALY,2,FALSE)</f>
        <v>Writer's Goal</v>
      </c>
    </row>
    <row r="5297" spans="1:11" x14ac:dyDescent="0.2">
      <c r="A5297" s="8" t="str">
        <f>Table7[[#This Row],[Test No.]]&amp;Table7[[#This Row],[Section]]&amp;Table7[[#This Row],[Q. No.]]</f>
        <v>R23E46</v>
      </c>
      <c r="B5297" s="8"/>
      <c r="C5297" s="15" t="s">
        <v>88</v>
      </c>
      <c r="D5297" s="6">
        <v>46</v>
      </c>
      <c r="E5297" s="12" t="s">
        <v>31</v>
      </c>
      <c r="F5297" s="14">
        <v>1</v>
      </c>
      <c r="G5297" s="14" t="s">
        <v>59</v>
      </c>
      <c r="H5297" s="14">
        <v>1</v>
      </c>
      <c r="I5297" s="14" t="s">
        <v>37</v>
      </c>
      <c r="J5297" s="12" t="s">
        <v>388</v>
      </c>
      <c r="K5297" s="11" t="str">
        <f>VLOOKUP(Table7[[#This Row],[CID]],ALY,2,FALSE)</f>
        <v>Apostrophes</v>
      </c>
    </row>
    <row r="5298" spans="1:11" x14ac:dyDescent="0.2">
      <c r="A5298" s="8" t="str">
        <f>Table7[[#This Row],[Test No.]]&amp;Table7[[#This Row],[Section]]&amp;Table7[[#This Row],[Q. No.]]</f>
        <v>R23E47</v>
      </c>
      <c r="B5298" s="8"/>
      <c r="C5298" s="15" t="s">
        <v>88</v>
      </c>
      <c r="D5298" s="6">
        <v>47</v>
      </c>
      <c r="E5298" s="12" t="s">
        <v>31</v>
      </c>
      <c r="F5298" s="14">
        <v>1</v>
      </c>
      <c r="G5298" s="14" t="s">
        <v>59</v>
      </c>
      <c r="H5298" s="14">
        <v>1</v>
      </c>
      <c r="I5298" s="14" t="s">
        <v>37</v>
      </c>
      <c r="J5298" s="12" t="s">
        <v>390</v>
      </c>
      <c r="K5298" s="11" t="str">
        <f>VLOOKUP(Table7[[#This Row],[CID]],ALY,2,FALSE)</f>
        <v>Semicolons</v>
      </c>
    </row>
    <row r="5299" spans="1:11" x14ac:dyDescent="0.2">
      <c r="A5299" s="8" t="str">
        <f>Table7[[#This Row],[Test No.]]&amp;Table7[[#This Row],[Section]]&amp;Table7[[#This Row],[Q. No.]]</f>
        <v>R23E48</v>
      </c>
      <c r="B5299" s="8"/>
      <c r="C5299" s="15" t="s">
        <v>88</v>
      </c>
      <c r="D5299" s="6">
        <v>48</v>
      </c>
      <c r="E5299" s="12" t="s">
        <v>31</v>
      </c>
      <c r="F5299" s="14">
        <v>1</v>
      </c>
      <c r="G5299" s="14" t="s">
        <v>59</v>
      </c>
      <c r="H5299" s="10">
        <v>2</v>
      </c>
      <c r="I5299" s="13" t="s">
        <v>38</v>
      </c>
      <c r="J5299" s="12" t="s">
        <v>397</v>
      </c>
      <c r="K5299" s="11" t="str">
        <f>VLOOKUP(Table7[[#This Row],[CID]],ALY,2,FALSE)</f>
        <v>Word Choice</v>
      </c>
    </row>
    <row r="5300" spans="1:11" x14ac:dyDescent="0.2">
      <c r="A5300" s="8" t="str">
        <f>Table7[[#This Row],[Test No.]]&amp;Table7[[#This Row],[Section]]&amp;Table7[[#This Row],[Q. No.]]</f>
        <v>R23E49</v>
      </c>
      <c r="B5300" s="8"/>
      <c r="C5300" s="15" t="s">
        <v>88</v>
      </c>
      <c r="D5300" s="6">
        <v>49</v>
      </c>
      <c r="E5300" s="12" t="s">
        <v>31</v>
      </c>
      <c r="F5300" s="14">
        <v>1</v>
      </c>
      <c r="G5300" s="14" t="s">
        <v>59</v>
      </c>
      <c r="H5300" s="10">
        <v>3</v>
      </c>
      <c r="I5300" s="13" t="s">
        <v>39</v>
      </c>
      <c r="J5300" s="12" t="s">
        <v>400</v>
      </c>
      <c r="K5300" s="11" t="str">
        <f>VLOOKUP(Table7[[#This Row],[CID]],ALY,2,FALSE)</f>
        <v>Run-On Sentence</v>
      </c>
    </row>
    <row r="5301" spans="1:11" x14ac:dyDescent="0.2">
      <c r="A5301" s="8" t="str">
        <f>Table7[[#This Row],[Test No.]]&amp;Table7[[#This Row],[Section]]&amp;Table7[[#This Row],[Q. No.]]</f>
        <v>R23E50</v>
      </c>
      <c r="B5301" s="8"/>
      <c r="C5301" s="15" t="s">
        <v>88</v>
      </c>
      <c r="D5301" s="6">
        <v>50</v>
      </c>
      <c r="E5301" s="12" t="s">
        <v>31</v>
      </c>
      <c r="F5301" s="14">
        <v>2</v>
      </c>
      <c r="G5301" s="13" t="s">
        <v>57</v>
      </c>
      <c r="H5301" s="10">
        <v>5</v>
      </c>
      <c r="I5301" s="13" t="s">
        <v>41</v>
      </c>
      <c r="J5301" s="12" t="s">
        <v>520</v>
      </c>
      <c r="K5301" s="11" t="str">
        <f>VLOOKUP(Table7[[#This Row],[CID]],ALY,2,FALSE)</f>
        <v>Reorganization</v>
      </c>
    </row>
    <row r="5302" spans="1:11" x14ac:dyDescent="0.2">
      <c r="A5302" s="8" t="str">
        <f>Table7[[#This Row],[Test No.]]&amp;Table7[[#This Row],[Section]]&amp;Table7[[#This Row],[Q. No.]]</f>
        <v>R23E51</v>
      </c>
      <c r="B5302" s="8"/>
      <c r="C5302" s="15" t="s">
        <v>88</v>
      </c>
      <c r="D5302" s="6">
        <v>51</v>
      </c>
      <c r="E5302" s="12" t="s">
        <v>31</v>
      </c>
      <c r="F5302" s="14">
        <v>2</v>
      </c>
      <c r="G5302" s="13" t="s">
        <v>57</v>
      </c>
      <c r="H5302" s="10">
        <v>5</v>
      </c>
      <c r="I5302" s="13" t="s">
        <v>41</v>
      </c>
      <c r="J5302" s="12" t="s">
        <v>518</v>
      </c>
      <c r="K5302" s="11" t="str">
        <f>VLOOKUP(Table7[[#This Row],[CID]],ALY,2,FALSE)</f>
        <v>Unity &amp; Coherence</v>
      </c>
    </row>
    <row r="5303" spans="1:11" x14ac:dyDescent="0.2">
      <c r="A5303" s="8" t="str">
        <f>Table7[[#This Row],[Test No.]]&amp;Table7[[#This Row],[Section]]&amp;Table7[[#This Row],[Q. No.]]</f>
        <v>R23E52</v>
      </c>
      <c r="B5303" s="8"/>
      <c r="C5303" s="15" t="s">
        <v>88</v>
      </c>
      <c r="D5303" s="6">
        <v>52</v>
      </c>
      <c r="E5303" s="12" t="s">
        <v>31</v>
      </c>
      <c r="F5303" s="14">
        <v>2</v>
      </c>
      <c r="G5303" s="13" t="s">
        <v>57</v>
      </c>
      <c r="H5303" s="10">
        <v>6</v>
      </c>
      <c r="I5303" s="13" t="s">
        <v>42</v>
      </c>
      <c r="J5303" s="12" t="s">
        <v>522</v>
      </c>
      <c r="K5303" s="11" t="str">
        <f>VLOOKUP(Table7[[#This Row],[CID]],ALY,2,FALSE)</f>
        <v>Effectiveness</v>
      </c>
    </row>
    <row r="5304" spans="1:11" x14ac:dyDescent="0.2">
      <c r="A5304" s="8" t="str">
        <f>Table7[[#This Row],[Test No.]]&amp;Table7[[#This Row],[Section]]&amp;Table7[[#This Row],[Q. No.]]</f>
        <v>R23E53</v>
      </c>
      <c r="B5304" s="8"/>
      <c r="C5304" s="15" t="s">
        <v>88</v>
      </c>
      <c r="D5304" s="6">
        <v>53</v>
      </c>
      <c r="E5304" s="12" t="s">
        <v>31</v>
      </c>
      <c r="F5304" s="14">
        <v>2</v>
      </c>
      <c r="G5304" s="13" t="s">
        <v>57</v>
      </c>
      <c r="H5304" s="10">
        <v>6</v>
      </c>
      <c r="I5304" s="13" t="s">
        <v>42</v>
      </c>
      <c r="J5304" s="12" t="s">
        <v>521</v>
      </c>
      <c r="K5304" s="11" t="str">
        <f>VLOOKUP(Table7[[#This Row],[CID]],ALY,2,FALSE)</f>
        <v>Word Choice</v>
      </c>
    </row>
    <row r="5305" spans="1:11" x14ac:dyDescent="0.2">
      <c r="A5305" s="8" t="str">
        <f>Table7[[#This Row],[Test No.]]&amp;Table7[[#This Row],[Section]]&amp;Table7[[#This Row],[Q. No.]]</f>
        <v>R23E54</v>
      </c>
      <c r="B5305" s="8"/>
      <c r="C5305" s="15" t="s">
        <v>88</v>
      </c>
      <c r="D5305" s="6">
        <v>54</v>
      </c>
      <c r="E5305" s="12" t="s">
        <v>31</v>
      </c>
      <c r="F5305" s="14">
        <v>1</v>
      </c>
      <c r="G5305" s="14" t="s">
        <v>59</v>
      </c>
      <c r="H5305" s="10">
        <v>2</v>
      </c>
      <c r="I5305" s="13" t="s">
        <v>38</v>
      </c>
      <c r="J5305" s="12" t="s">
        <v>397</v>
      </c>
      <c r="K5305" s="11" t="str">
        <f>VLOOKUP(Table7[[#This Row],[CID]],ALY,2,FALSE)</f>
        <v>Word Choice</v>
      </c>
    </row>
    <row r="5306" spans="1:11" x14ac:dyDescent="0.2">
      <c r="A5306" s="8" t="str">
        <f>Table7[[#This Row],[Test No.]]&amp;Table7[[#This Row],[Section]]&amp;Table7[[#This Row],[Q. No.]]</f>
        <v>R23E55</v>
      </c>
      <c r="B5306" s="8"/>
      <c r="C5306" s="15" t="s">
        <v>88</v>
      </c>
      <c r="D5306" s="6">
        <v>55</v>
      </c>
      <c r="E5306" s="12" t="s">
        <v>31</v>
      </c>
      <c r="F5306" s="14">
        <v>1</v>
      </c>
      <c r="G5306" s="14" t="s">
        <v>59</v>
      </c>
      <c r="H5306" s="10">
        <v>3</v>
      </c>
      <c r="I5306" s="13" t="s">
        <v>39</v>
      </c>
      <c r="J5306" s="12" t="s">
        <v>401</v>
      </c>
      <c r="K5306" s="11" t="str">
        <f>VLOOKUP(Table7[[#This Row],[CID]],ALY,2,FALSE)</f>
        <v>Parallel Construction</v>
      </c>
    </row>
    <row r="5307" spans="1:11" x14ac:dyDescent="0.2">
      <c r="A5307" s="8" t="str">
        <f>Table7[[#This Row],[Test No.]]&amp;Table7[[#This Row],[Section]]&amp;Table7[[#This Row],[Q. No.]]</f>
        <v>R23E56</v>
      </c>
      <c r="B5307" s="8"/>
      <c r="C5307" s="15" t="s">
        <v>88</v>
      </c>
      <c r="D5307" s="6">
        <v>56</v>
      </c>
      <c r="E5307" s="12" t="s">
        <v>31</v>
      </c>
      <c r="F5307" s="14">
        <v>2</v>
      </c>
      <c r="G5307" s="13" t="s">
        <v>57</v>
      </c>
      <c r="H5307" s="10">
        <v>4</v>
      </c>
      <c r="I5307" s="13" t="s">
        <v>40</v>
      </c>
      <c r="J5307" s="12" t="s">
        <v>516</v>
      </c>
      <c r="K5307" s="11" t="str">
        <f>VLOOKUP(Table7[[#This Row],[CID]],ALY,2,FALSE)</f>
        <v>Transitions &amp; Topic Sentences</v>
      </c>
    </row>
    <row r="5308" spans="1:11" x14ac:dyDescent="0.2">
      <c r="A5308" s="8" t="str">
        <f>Table7[[#This Row],[Test No.]]&amp;Table7[[#This Row],[Section]]&amp;Table7[[#This Row],[Q. No.]]</f>
        <v>R23E57</v>
      </c>
      <c r="B5308" s="8"/>
      <c r="C5308" s="15" t="s">
        <v>88</v>
      </c>
      <c r="D5308" s="6">
        <v>57</v>
      </c>
      <c r="E5308" s="12" t="s">
        <v>31</v>
      </c>
      <c r="F5308" s="14">
        <v>2</v>
      </c>
      <c r="G5308" s="13" t="s">
        <v>57</v>
      </c>
      <c r="H5308" s="10">
        <v>4</v>
      </c>
      <c r="I5308" s="13" t="s">
        <v>40</v>
      </c>
      <c r="J5308" s="12" t="s">
        <v>512</v>
      </c>
      <c r="K5308" s="11" t="str">
        <f>VLOOKUP(Table7[[#This Row],[CID]],ALY,2,FALSE)</f>
        <v>Additional Detail &amp; Evidence</v>
      </c>
    </row>
    <row r="5309" spans="1:11" x14ac:dyDescent="0.2">
      <c r="A5309" s="8" t="str">
        <f>Table7[[#This Row],[Test No.]]&amp;Table7[[#This Row],[Section]]&amp;Table7[[#This Row],[Q. No.]]</f>
        <v>R23E58</v>
      </c>
      <c r="B5309" s="8"/>
      <c r="C5309" s="15" t="s">
        <v>88</v>
      </c>
      <c r="D5309" s="6">
        <v>58</v>
      </c>
      <c r="E5309" s="12" t="s">
        <v>31</v>
      </c>
      <c r="F5309" s="14">
        <v>1</v>
      </c>
      <c r="G5309" s="14" t="s">
        <v>59</v>
      </c>
      <c r="H5309" s="10">
        <v>2</v>
      </c>
      <c r="I5309" s="13" t="s">
        <v>38</v>
      </c>
      <c r="J5309" s="12" t="s">
        <v>393</v>
      </c>
      <c r="K5309" s="11" t="str">
        <f>VLOOKUP(Table7[[#This Row],[CID]],ALY,2,FALSE)</f>
        <v>SVA</v>
      </c>
    </row>
    <row r="5310" spans="1:11" x14ac:dyDescent="0.2">
      <c r="A5310" s="8" t="str">
        <f>Table7[[#This Row],[Test No.]]&amp;Table7[[#This Row],[Section]]&amp;Table7[[#This Row],[Q. No.]]</f>
        <v>R23E59</v>
      </c>
      <c r="B5310" s="8"/>
      <c r="C5310" s="15" t="s">
        <v>88</v>
      </c>
      <c r="D5310" s="6">
        <v>59</v>
      </c>
      <c r="E5310" s="12" t="s">
        <v>31</v>
      </c>
      <c r="F5310" s="14">
        <v>2</v>
      </c>
      <c r="G5310" s="13" t="s">
        <v>57</v>
      </c>
      <c r="H5310" s="10">
        <v>6</v>
      </c>
      <c r="I5310" s="13" t="s">
        <v>42</v>
      </c>
      <c r="J5310" s="12" t="s">
        <v>523</v>
      </c>
      <c r="K5310" s="11" t="str">
        <f>VLOOKUP(Table7[[#This Row],[CID]],ALY,2,FALSE)</f>
        <v>Avoiding Ambiguity &amp; Redundancy</v>
      </c>
    </row>
    <row r="5311" spans="1:11" x14ac:dyDescent="0.2">
      <c r="A5311" s="8" t="str">
        <f>Table7[[#This Row],[Test No.]]&amp;Table7[[#This Row],[Section]]&amp;Table7[[#This Row],[Q. No.]]</f>
        <v>R23E60</v>
      </c>
      <c r="B5311" s="8"/>
      <c r="C5311" s="15" t="s">
        <v>88</v>
      </c>
      <c r="D5311" s="6">
        <v>60</v>
      </c>
      <c r="E5311" s="12" t="s">
        <v>31</v>
      </c>
      <c r="F5311" s="14">
        <v>2</v>
      </c>
      <c r="G5311" s="13" t="s">
        <v>57</v>
      </c>
      <c r="H5311" s="10">
        <v>4</v>
      </c>
      <c r="I5311" s="13" t="s">
        <v>40</v>
      </c>
      <c r="J5311" s="12" t="s">
        <v>512</v>
      </c>
      <c r="K5311" s="11" t="str">
        <f>VLOOKUP(Table7[[#This Row],[CID]],ALY,2,FALSE)</f>
        <v>Additional Detail &amp; Evidence</v>
      </c>
    </row>
    <row r="5312" spans="1:11" x14ac:dyDescent="0.2">
      <c r="A5312" s="8" t="str">
        <f>Table7[[#This Row],[Test No.]]&amp;Table7[[#This Row],[Section]]&amp;Table7[[#This Row],[Q. No.]]</f>
        <v>R23E61</v>
      </c>
      <c r="B5312" s="8"/>
      <c r="C5312" s="15" t="s">
        <v>88</v>
      </c>
      <c r="D5312" s="6">
        <v>61</v>
      </c>
      <c r="E5312" s="12" t="s">
        <v>31</v>
      </c>
      <c r="F5312" s="14">
        <v>1</v>
      </c>
      <c r="G5312" s="14" t="s">
        <v>59</v>
      </c>
      <c r="H5312" s="10">
        <v>2</v>
      </c>
      <c r="I5312" s="13" t="s">
        <v>38</v>
      </c>
      <c r="J5312" s="12" t="s">
        <v>395</v>
      </c>
      <c r="K5312" s="11" t="str">
        <f>VLOOKUP(Table7[[#This Row],[CID]],ALY,2,FALSE)</f>
        <v>Verb Forms/Tense Agreement</v>
      </c>
    </row>
    <row r="5313" spans="1:11" x14ac:dyDescent="0.2">
      <c r="A5313" s="8" t="str">
        <f>Table7[[#This Row],[Test No.]]&amp;Table7[[#This Row],[Section]]&amp;Table7[[#This Row],[Q. No.]]</f>
        <v>R23E62</v>
      </c>
      <c r="B5313" s="8"/>
      <c r="C5313" s="15" t="s">
        <v>88</v>
      </c>
      <c r="D5313" s="6">
        <v>62</v>
      </c>
      <c r="E5313" s="12" t="s">
        <v>31</v>
      </c>
      <c r="F5313" s="14">
        <v>2</v>
      </c>
      <c r="G5313" s="13" t="s">
        <v>57</v>
      </c>
      <c r="H5313" s="10">
        <v>6</v>
      </c>
      <c r="I5313" s="13" t="s">
        <v>42</v>
      </c>
      <c r="J5313" s="12" t="s">
        <v>523</v>
      </c>
      <c r="K5313" s="11" t="str">
        <f>VLOOKUP(Table7[[#This Row],[CID]],ALY,2,FALSE)</f>
        <v>Avoiding Ambiguity &amp; Redundancy</v>
      </c>
    </row>
    <row r="5314" spans="1:11" x14ac:dyDescent="0.2">
      <c r="A5314" s="8" t="str">
        <f>Table7[[#This Row],[Test No.]]&amp;Table7[[#This Row],[Section]]&amp;Table7[[#This Row],[Q. No.]]</f>
        <v>R23E63</v>
      </c>
      <c r="B5314" s="8"/>
      <c r="C5314" s="15" t="s">
        <v>88</v>
      </c>
      <c r="D5314" s="6">
        <v>63</v>
      </c>
      <c r="E5314" s="12" t="s">
        <v>31</v>
      </c>
      <c r="F5314" s="14">
        <v>1</v>
      </c>
      <c r="G5314" s="14" t="s">
        <v>59</v>
      </c>
      <c r="H5314" s="14">
        <v>1</v>
      </c>
      <c r="I5314" s="14" t="s">
        <v>37</v>
      </c>
      <c r="J5314" s="12" t="s">
        <v>387</v>
      </c>
      <c r="K5314" s="11" t="str">
        <f>VLOOKUP(Table7[[#This Row],[CID]],ALY,2,FALSE)</f>
        <v>Commas</v>
      </c>
    </row>
    <row r="5315" spans="1:11" x14ac:dyDescent="0.2">
      <c r="A5315" s="8" t="str">
        <f>Table7[[#This Row],[Test No.]]&amp;Table7[[#This Row],[Section]]&amp;Table7[[#This Row],[Q. No.]]</f>
        <v>R23E64</v>
      </c>
      <c r="B5315" s="8"/>
      <c r="C5315" s="15" t="s">
        <v>88</v>
      </c>
      <c r="D5315" s="6">
        <v>64</v>
      </c>
      <c r="E5315" s="12" t="s">
        <v>31</v>
      </c>
      <c r="F5315" s="14">
        <v>2</v>
      </c>
      <c r="G5315" s="13" t="s">
        <v>57</v>
      </c>
      <c r="H5315" s="10">
        <v>6</v>
      </c>
      <c r="I5315" s="13" t="s">
        <v>42</v>
      </c>
      <c r="J5315" s="12" t="s">
        <v>522</v>
      </c>
      <c r="K5315" s="11" t="str">
        <f>VLOOKUP(Table7[[#This Row],[CID]],ALY,2,FALSE)</f>
        <v>Effectiveness</v>
      </c>
    </row>
    <row r="5316" spans="1:11" x14ac:dyDescent="0.2">
      <c r="A5316" s="8" t="str">
        <f>Table7[[#This Row],[Test No.]]&amp;Table7[[#This Row],[Section]]&amp;Table7[[#This Row],[Q. No.]]</f>
        <v>R23E65</v>
      </c>
      <c r="B5316" s="8"/>
      <c r="C5316" s="15" t="s">
        <v>88</v>
      </c>
      <c r="D5316" s="6">
        <v>65</v>
      </c>
      <c r="E5316" s="12" t="s">
        <v>31</v>
      </c>
      <c r="F5316" s="14">
        <v>1</v>
      </c>
      <c r="G5316" s="14" t="s">
        <v>59</v>
      </c>
      <c r="H5316" s="10">
        <v>2</v>
      </c>
      <c r="I5316" s="13" t="s">
        <v>38</v>
      </c>
      <c r="J5316" s="12" t="s">
        <v>395</v>
      </c>
      <c r="K5316" s="11" t="str">
        <f>VLOOKUP(Table7[[#This Row],[CID]],ALY,2,FALSE)</f>
        <v>Verb Forms/Tense Agreement</v>
      </c>
    </row>
    <row r="5317" spans="1:11" x14ac:dyDescent="0.2">
      <c r="A5317" s="8" t="str">
        <f>Table7[[#This Row],[Test No.]]&amp;Table7[[#This Row],[Section]]&amp;Table7[[#This Row],[Q. No.]]</f>
        <v>R23E66</v>
      </c>
      <c r="B5317" s="8"/>
      <c r="C5317" s="15" t="s">
        <v>88</v>
      </c>
      <c r="D5317" s="6">
        <v>66</v>
      </c>
      <c r="E5317" s="12" t="s">
        <v>31</v>
      </c>
      <c r="F5317" s="14">
        <v>1</v>
      </c>
      <c r="G5317" s="14" t="s">
        <v>59</v>
      </c>
      <c r="H5317" s="10">
        <v>3</v>
      </c>
      <c r="I5317" s="13" t="s">
        <v>39</v>
      </c>
      <c r="J5317" s="12" t="s">
        <v>402</v>
      </c>
      <c r="K5317" s="11" t="str">
        <f>VLOOKUP(Table7[[#This Row],[CID]],ALY,2,FALSE)</f>
        <v>Faulty Modifier</v>
      </c>
    </row>
    <row r="5318" spans="1:11" x14ac:dyDescent="0.2">
      <c r="A5318" s="8" t="str">
        <f>Table7[[#This Row],[Test No.]]&amp;Table7[[#This Row],[Section]]&amp;Table7[[#This Row],[Q. No.]]</f>
        <v>R23E67</v>
      </c>
      <c r="B5318" s="8"/>
      <c r="C5318" s="15" t="s">
        <v>88</v>
      </c>
      <c r="D5318" s="6">
        <v>67</v>
      </c>
      <c r="E5318" s="12" t="s">
        <v>31</v>
      </c>
      <c r="F5318" s="14">
        <v>1</v>
      </c>
      <c r="G5318" s="14" t="s">
        <v>59</v>
      </c>
      <c r="H5318" s="14">
        <v>1</v>
      </c>
      <c r="I5318" s="14" t="s">
        <v>37</v>
      </c>
      <c r="J5318" s="12" t="s">
        <v>390</v>
      </c>
      <c r="K5318" s="11" t="str">
        <f>VLOOKUP(Table7[[#This Row],[CID]],ALY,2,FALSE)</f>
        <v>Semicolons</v>
      </c>
    </row>
    <row r="5319" spans="1:11" x14ac:dyDescent="0.2">
      <c r="A5319" s="8" t="str">
        <f>Table7[[#This Row],[Test No.]]&amp;Table7[[#This Row],[Section]]&amp;Table7[[#This Row],[Q. No.]]</f>
        <v>R23E68</v>
      </c>
      <c r="B5319" s="8"/>
      <c r="C5319" s="15" t="s">
        <v>88</v>
      </c>
      <c r="D5319" s="6">
        <v>68</v>
      </c>
      <c r="E5319" s="12" t="s">
        <v>31</v>
      </c>
      <c r="F5319" s="14">
        <v>2</v>
      </c>
      <c r="G5319" s="13" t="s">
        <v>57</v>
      </c>
      <c r="H5319" s="10">
        <v>6</v>
      </c>
      <c r="I5319" s="13" t="s">
        <v>42</v>
      </c>
      <c r="J5319" s="12" t="s">
        <v>522</v>
      </c>
      <c r="K5319" s="11" t="str">
        <f>VLOOKUP(Table7[[#This Row],[CID]],ALY,2,FALSE)</f>
        <v>Effectiveness</v>
      </c>
    </row>
    <row r="5320" spans="1:11" x14ac:dyDescent="0.2">
      <c r="A5320" s="8" t="str">
        <f>Table7[[#This Row],[Test No.]]&amp;Table7[[#This Row],[Section]]&amp;Table7[[#This Row],[Q. No.]]</f>
        <v>R23E69</v>
      </c>
      <c r="B5320" s="8"/>
      <c r="C5320" s="15" t="s">
        <v>88</v>
      </c>
      <c r="D5320" s="6">
        <v>69</v>
      </c>
      <c r="E5320" s="12" t="s">
        <v>31</v>
      </c>
      <c r="F5320" s="14">
        <v>2</v>
      </c>
      <c r="G5320" s="13" t="s">
        <v>57</v>
      </c>
      <c r="H5320" s="10">
        <v>5</v>
      </c>
      <c r="I5320" s="13" t="s">
        <v>41</v>
      </c>
      <c r="J5320" s="12" t="s">
        <v>520</v>
      </c>
      <c r="K5320" s="11" t="str">
        <f>VLOOKUP(Table7[[#This Row],[CID]],ALY,2,FALSE)</f>
        <v>Reorganization</v>
      </c>
    </row>
    <row r="5321" spans="1:11" x14ac:dyDescent="0.2">
      <c r="A5321" s="8" t="str">
        <f>Table7[[#This Row],[Test No.]]&amp;Table7[[#This Row],[Section]]&amp;Table7[[#This Row],[Q. No.]]</f>
        <v>R23E70</v>
      </c>
      <c r="B5321" s="8"/>
      <c r="C5321" s="15" t="s">
        <v>88</v>
      </c>
      <c r="D5321" s="6">
        <v>70</v>
      </c>
      <c r="E5321" s="12" t="s">
        <v>31</v>
      </c>
      <c r="F5321" s="14">
        <v>2</v>
      </c>
      <c r="G5321" s="13" t="s">
        <v>57</v>
      </c>
      <c r="H5321" s="10">
        <v>4</v>
      </c>
      <c r="I5321" s="13" t="s">
        <v>40</v>
      </c>
      <c r="J5321" s="12" t="s">
        <v>516</v>
      </c>
      <c r="K5321" s="11" t="str">
        <f>VLOOKUP(Table7[[#This Row],[CID]],ALY,2,FALSE)</f>
        <v>Transitions &amp; Topic Sentences</v>
      </c>
    </row>
    <row r="5322" spans="1:11" x14ac:dyDescent="0.2">
      <c r="A5322" s="8" t="str">
        <f>Table7[[#This Row],[Test No.]]&amp;Table7[[#This Row],[Section]]&amp;Table7[[#This Row],[Q. No.]]</f>
        <v>R23E71</v>
      </c>
      <c r="B5322" s="8"/>
      <c r="C5322" s="15" t="s">
        <v>88</v>
      </c>
      <c r="D5322" s="6">
        <v>71</v>
      </c>
      <c r="E5322" s="12" t="s">
        <v>31</v>
      </c>
      <c r="F5322" s="14">
        <v>1</v>
      </c>
      <c r="G5322" s="14" t="s">
        <v>59</v>
      </c>
      <c r="H5322" s="10">
        <v>2</v>
      </c>
      <c r="I5322" s="13" t="s">
        <v>38</v>
      </c>
      <c r="J5322" s="12" t="s">
        <v>397</v>
      </c>
      <c r="K5322" s="11" t="str">
        <f>VLOOKUP(Table7[[#This Row],[CID]],ALY,2,FALSE)</f>
        <v>Word Choice</v>
      </c>
    </row>
    <row r="5323" spans="1:11" x14ac:dyDescent="0.2">
      <c r="A5323" s="8" t="str">
        <f>Table7[[#This Row],[Test No.]]&amp;Table7[[#This Row],[Section]]&amp;Table7[[#This Row],[Q. No.]]</f>
        <v>R23E72</v>
      </c>
      <c r="B5323" s="8"/>
      <c r="C5323" s="15" t="s">
        <v>88</v>
      </c>
      <c r="D5323" s="6">
        <v>72</v>
      </c>
      <c r="E5323" s="12" t="s">
        <v>31</v>
      </c>
      <c r="F5323" s="14">
        <v>2</v>
      </c>
      <c r="G5323" s="13" t="s">
        <v>57</v>
      </c>
      <c r="H5323" s="10">
        <v>4</v>
      </c>
      <c r="I5323" s="13" t="s">
        <v>40</v>
      </c>
      <c r="J5323" s="12" t="s">
        <v>512</v>
      </c>
      <c r="K5323" s="11" t="str">
        <f>VLOOKUP(Table7[[#This Row],[CID]],ALY,2,FALSE)</f>
        <v>Additional Detail &amp; Evidence</v>
      </c>
    </row>
    <row r="5324" spans="1:11" x14ac:dyDescent="0.2">
      <c r="A5324" s="8" t="str">
        <f>Table7[[#This Row],[Test No.]]&amp;Table7[[#This Row],[Section]]&amp;Table7[[#This Row],[Q. No.]]</f>
        <v>R23E73</v>
      </c>
      <c r="B5324" s="8"/>
      <c r="C5324" s="15" t="s">
        <v>88</v>
      </c>
      <c r="D5324" s="6">
        <v>73</v>
      </c>
      <c r="E5324" s="12" t="s">
        <v>31</v>
      </c>
      <c r="F5324" s="14">
        <v>2</v>
      </c>
      <c r="G5324" s="13" t="s">
        <v>57</v>
      </c>
      <c r="H5324" s="10">
        <v>6</v>
      </c>
      <c r="I5324" s="13" t="s">
        <v>42</v>
      </c>
      <c r="J5324" s="12" t="s">
        <v>521</v>
      </c>
      <c r="K5324" s="11" t="str">
        <f>VLOOKUP(Table7[[#This Row],[CID]],ALY,2,FALSE)</f>
        <v>Word Choice</v>
      </c>
    </row>
    <row r="5325" spans="1:11" x14ac:dyDescent="0.2">
      <c r="A5325" s="8" t="str">
        <f>Table7[[#This Row],[Test No.]]&amp;Table7[[#This Row],[Section]]&amp;Table7[[#This Row],[Q. No.]]</f>
        <v>R23E74</v>
      </c>
      <c r="B5325" s="8"/>
      <c r="C5325" s="15" t="s">
        <v>88</v>
      </c>
      <c r="D5325" s="6">
        <v>74</v>
      </c>
      <c r="E5325" s="12" t="s">
        <v>31</v>
      </c>
      <c r="F5325" s="14">
        <v>1</v>
      </c>
      <c r="G5325" s="14" t="s">
        <v>59</v>
      </c>
      <c r="H5325" s="10">
        <v>2</v>
      </c>
      <c r="I5325" s="13" t="s">
        <v>38</v>
      </c>
      <c r="J5325" s="12" t="s">
        <v>395</v>
      </c>
      <c r="K5325" s="11" t="str">
        <f>VLOOKUP(Table7[[#This Row],[CID]],ALY,2,FALSE)</f>
        <v>Verb Forms/Tense Agreement</v>
      </c>
    </row>
    <row r="5326" spans="1:11" x14ac:dyDescent="0.2">
      <c r="A5326" s="8" t="str">
        <f>Table7[[#This Row],[Test No.]]&amp;Table7[[#This Row],[Section]]&amp;Table7[[#This Row],[Q. No.]]</f>
        <v>R23E75</v>
      </c>
      <c r="B5326" s="8"/>
      <c r="C5326" s="15" t="s">
        <v>88</v>
      </c>
      <c r="D5326" s="6">
        <v>75</v>
      </c>
      <c r="E5326" s="12" t="s">
        <v>31</v>
      </c>
      <c r="F5326" s="14">
        <v>2</v>
      </c>
      <c r="G5326" s="13" t="s">
        <v>57</v>
      </c>
      <c r="H5326" s="10">
        <v>6</v>
      </c>
      <c r="I5326" s="13" t="s">
        <v>42</v>
      </c>
      <c r="J5326" s="12" t="s">
        <v>521</v>
      </c>
      <c r="K5326" s="11" t="str">
        <f>VLOOKUP(Table7[[#This Row],[CID]],ALY,2,FALSE)</f>
        <v>Word Choice</v>
      </c>
    </row>
    <row r="5327" spans="1:11" x14ac:dyDescent="0.2">
      <c r="A5327" s="8" t="str">
        <f>Table7[[#This Row],[Test No.]]&amp;Table7[[#This Row],[Section]]&amp;Table7[[#This Row],[Q. No.]]</f>
        <v>R24E1</v>
      </c>
      <c r="B5327" s="8"/>
      <c r="C5327" s="15" t="s">
        <v>87</v>
      </c>
      <c r="D5327" s="6">
        <v>1</v>
      </c>
      <c r="E5327" s="12" t="s">
        <v>31</v>
      </c>
      <c r="F5327" s="14">
        <v>1</v>
      </c>
      <c r="G5327" s="14" t="s">
        <v>59</v>
      </c>
      <c r="H5327" s="10">
        <v>3</v>
      </c>
      <c r="I5327" s="13" t="s">
        <v>39</v>
      </c>
      <c r="J5327" s="12" t="s">
        <v>402</v>
      </c>
      <c r="K5327" s="11" t="str">
        <f>VLOOKUP(Table7[[#This Row],[CID]],ALY,2,FALSE)</f>
        <v>Faulty Modifier</v>
      </c>
    </row>
    <row r="5328" spans="1:11" x14ac:dyDescent="0.2">
      <c r="A5328" s="8" t="str">
        <f>Table7[[#This Row],[Test No.]]&amp;Table7[[#This Row],[Section]]&amp;Table7[[#This Row],[Q. No.]]</f>
        <v>R24E2</v>
      </c>
      <c r="B5328" s="8"/>
      <c r="C5328" s="15" t="s">
        <v>87</v>
      </c>
      <c r="D5328" s="6">
        <v>2</v>
      </c>
      <c r="E5328" s="12" t="s">
        <v>31</v>
      </c>
      <c r="F5328" s="14">
        <v>2</v>
      </c>
      <c r="G5328" s="13" t="s">
        <v>57</v>
      </c>
      <c r="H5328" s="10">
        <v>6</v>
      </c>
      <c r="I5328" s="13" t="s">
        <v>42</v>
      </c>
      <c r="J5328" s="12" t="s">
        <v>523</v>
      </c>
      <c r="K5328" s="11" t="str">
        <f>VLOOKUP(Table7[[#This Row],[CID]],ALY,2,FALSE)</f>
        <v>Avoiding Ambiguity &amp; Redundancy</v>
      </c>
    </row>
    <row r="5329" spans="1:11" x14ac:dyDescent="0.2">
      <c r="A5329" s="8" t="str">
        <f>Table7[[#This Row],[Test No.]]&amp;Table7[[#This Row],[Section]]&amp;Table7[[#This Row],[Q. No.]]</f>
        <v>R24E3</v>
      </c>
      <c r="B5329" s="8"/>
      <c r="C5329" s="15" t="s">
        <v>87</v>
      </c>
      <c r="D5329" s="6">
        <v>3</v>
      </c>
      <c r="E5329" s="12" t="s">
        <v>31</v>
      </c>
      <c r="F5329" s="14">
        <v>2</v>
      </c>
      <c r="G5329" s="13" t="s">
        <v>57</v>
      </c>
      <c r="H5329" s="10">
        <v>5</v>
      </c>
      <c r="I5329" s="13" t="s">
        <v>41</v>
      </c>
      <c r="J5329" s="12" t="s">
        <v>518</v>
      </c>
      <c r="K5329" s="11" t="str">
        <f>VLOOKUP(Table7[[#This Row],[CID]],ALY,2,FALSE)</f>
        <v>Unity &amp; Coherence</v>
      </c>
    </row>
    <row r="5330" spans="1:11" x14ac:dyDescent="0.2">
      <c r="A5330" s="8" t="str">
        <f>Table7[[#This Row],[Test No.]]&amp;Table7[[#This Row],[Section]]&amp;Table7[[#This Row],[Q. No.]]</f>
        <v>R24E4</v>
      </c>
      <c r="B5330" s="8"/>
      <c r="C5330" s="15" t="s">
        <v>87</v>
      </c>
      <c r="D5330" s="6">
        <v>4</v>
      </c>
      <c r="E5330" s="12" t="s">
        <v>31</v>
      </c>
      <c r="F5330" s="14">
        <v>2</v>
      </c>
      <c r="G5330" s="13" t="s">
        <v>57</v>
      </c>
      <c r="H5330" s="10">
        <v>6</v>
      </c>
      <c r="I5330" s="13" t="s">
        <v>42</v>
      </c>
      <c r="J5330" s="12" t="s">
        <v>522</v>
      </c>
      <c r="K5330" s="11" t="str">
        <f>VLOOKUP(Table7[[#This Row],[CID]],ALY,2,FALSE)</f>
        <v>Effectiveness</v>
      </c>
    </row>
    <row r="5331" spans="1:11" x14ac:dyDescent="0.2">
      <c r="A5331" s="8" t="str">
        <f>Table7[[#This Row],[Test No.]]&amp;Table7[[#This Row],[Section]]&amp;Table7[[#This Row],[Q. No.]]</f>
        <v>R24E5</v>
      </c>
      <c r="B5331" s="8"/>
      <c r="C5331" s="15" t="s">
        <v>87</v>
      </c>
      <c r="D5331" s="6">
        <v>5</v>
      </c>
      <c r="E5331" s="12" t="s">
        <v>31</v>
      </c>
      <c r="F5331" s="14">
        <v>1</v>
      </c>
      <c r="G5331" s="14" t="s">
        <v>59</v>
      </c>
      <c r="H5331" s="10">
        <v>2</v>
      </c>
      <c r="I5331" s="13" t="s">
        <v>38</v>
      </c>
      <c r="J5331" s="12" t="s">
        <v>397</v>
      </c>
      <c r="K5331" s="11" t="str">
        <f>VLOOKUP(Table7[[#This Row],[CID]],ALY,2,FALSE)</f>
        <v>Word Choice</v>
      </c>
    </row>
    <row r="5332" spans="1:11" x14ac:dyDescent="0.2">
      <c r="A5332" s="8" t="str">
        <f>Table7[[#This Row],[Test No.]]&amp;Table7[[#This Row],[Section]]&amp;Table7[[#This Row],[Q. No.]]</f>
        <v>R24E6</v>
      </c>
      <c r="B5332" s="8"/>
      <c r="C5332" s="15" t="s">
        <v>87</v>
      </c>
      <c r="D5332" s="6">
        <v>6</v>
      </c>
      <c r="E5332" s="12" t="s">
        <v>31</v>
      </c>
      <c r="F5332" s="14">
        <v>2</v>
      </c>
      <c r="G5332" s="13" t="s">
        <v>57</v>
      </c>
      <c r="H5332" s="10">
        <v>5</v>
      </c>
      <c r="I5332" s="13" t="s">
        <v>41</v>
      </c>
      <c r="J5332" s="12" t="s">
        <v>520</v>
      </c>
      <c r="K5332" s="11" t="str">
        <f>VLOOKUP(Table7[[#This Row],[CID]],ALY,2,FALSE)</f>
        <v>Reorganization</v>
      </c>
    </row>
    <row r="5333" spans="1:11" x14ac:dyDescent="0.2">
      <c r="A5333" s="8" t="str">
        <f>Table7[[#This Row],[Test No.]]&amp;Table7[[#This Row],[Section]]&amp;Table7[[#This Row],[Q. No.]]</f>
        <v>R24E7</v>
      </c>
      <c r="B5333" s="8"/>
      <c r="C5333" s="15" t="s">
        <v>87</v>
      </c>
      <c r="D5333" s="6">
        <v>7</v>
      </c>
      <c r="E5333" s="12" t="s">
        <v>31</v>
      </c>
      <c r="F5333" s="14">
        <v>1</v>
      </c>
      <c r="G5333" s="14" t="s">
        <v>59</v>
      </c>
      <c r="H5333" s="10">
        <v>2</v>
      </c>
      <c r="I5333" s="13" t="s">
        <v>38</v>
      </c>
      <c r="J5333" s="12" t="s">
        <v>397</v>
      </c>
      <c r="K5333" s="11" t="str">
        <f>VLOOKUP(Table7[[#This Row],[CID]],ALY,2,FALSE)</f>
        <v>Word Choice</v>
      </c>
    </row>
    <row r="5334" spans="1:11" x14ac:dyDescent="0.2">
      <c r="A5334" s="8" t="str">
        <f>Table7[[#This Row],[Test No.]]&amp;Table7[[#This Row],[Section]]&amp;Table7[[#This Row],[Q. No.]]</f>
        <v>R24E8</v>
      </c>
      <c r="B5334" s="8"/>
      <c r="C5334" s="15" t="s">
        <v>87</v>
      </c>
      <c r="D5334" s="6">
        <v>8</v>
      </c>
      <c r="E5334" s="12" t="s">
        <v>31</v>
      </c>
      <c r="F5334" s="14">
        <v>1</v>
      </c>
      <c r="G5334" s="14" t="s">
        <v>59</v>
      </c>
      <c r="H5334" s="10">
        <v>2</v>
      </c>
      <c r="I5334" s="13" t="s">
        <v>38</v>
      </c>
      <c r="J5334" s="12" t="s">
        <v>397</v>
      </c>
      <c r="K5334" s="11" t="str">
        <f>VLOOKUP(Table7[[#This Row],[CID]],ALY,2,FALSE)</f>
        <v>Word Choice</v>
      </c>
    </row>
    <row r="5335" spans="1:11" x14ac:dyDescent="0.2">
      <c r="A5335" s="8" t="str">
        <f>Table7[[#This Row],[Test No.]]&amp;Table7[[#This Row],[Section]]&amp;Table7[[#This Row],[Q. No.]]</f>
        <v>R24E9</v>
      </c>
      <c r="B5335" s="8"/>
      <c r="C5335" s="15" t="s">
        <v>87</v>
      </c>
      <c r="D5335" s="6">
        <v>9</v>
      </c>
      <c r="E5335" s="12" t="s">
        <v>31</v>
      </c>
      <c r="F5335" s="14">
        <v>2</v>
      </c>
      <c r="G5335" s="13" t="s">
        <v>57</v>
      </c>
      <c r="H5335" s="10">
        <v>6</v>
      </c>
      <c r="I5335" s="13" t="s">
        <v>42</v>
      </c>
      <c r="J5335" s="12" t="s">
        <v>523</v>
      </c>
      <c r="K5335" s="11" t="str">
        <f>VLOOKUP(Table7[[#This Row],[CID]],ALY,2,FALSE)</f>
        <v>Avoiding Ambiguity &amp; Redundancy</v>
      </c>
    </row>
    <row r="5336" spans="1:11" x14ac:dyDescent="0.2">
      <c r="A5336" s="8" t="str">
        <f>Table7[[#This Row],[Test No.]]&amp;Table7[[#This Row],[Section]]&amp;Table7[[#This Row],[Q. No.]]</f>
        <v>R24E10</v>
      </c>
      <c r="B5336" s="8"/>
      <c r="C5336" s="15" t="s">
        <v>87</v>
      </c>
      <c r="D5336" s="6">
        <v>10</v>
      </c>
      <c r="E5336" s="12" t="s">
        <v>31</v>
      </c>
      <c r="F5336" s="14">
        <v>1</v>
      </c>
      <c r="G5336" s="14" t="s">
        <v>59</v>
      </c>
      <c r="H5336" s="14">
        <v>1</v>
      </c>
      <c r="I5336" s="14" t="s">
        <v>37</v>
      </c>
      <c r="J5336" s="12" t="s">
        <v>388</v>
      </c>
      <c r="K5336" s="11" t="str">
        <f>VLOOKUP(Table7[[#This Row],[CID]],ALY,2,FALSE)</f>
        <v>Apostrophes</v>
      </c>
    </row>
    <row r="5337" spans="1:11" x14ac:dyDescent="0.2">
      <c r="A5337" s="8" t="str">
        <f>Table7[[#This Row],[Test No.]]&amp;Table7[[#This Row],[Section]]&amp;Table7[[#This Row],[Q. No.]]</f>
        <v>R24E11</v>
      </c>
      <c r="B5337" s="8"/>
      <c r="C5337" s="15" t="s">
        <v>87</v>
      </c>
      <c r="D5337" s="6">
        <v>11</v>
      </c>
      <c r="E5337" s="12" t="s">
        <v>31</v>
      </c>
      <c r="F5337" s="14">
        <v>2</v>
      </c>
      <c r="G5337" s="13" t="s">
        <v>57</v>
      </c>
      <c r="H5337" s="10">
        <v>4</v>
      </c>
      <c r="I5337" s="13" t="s">
        <v>40</v>
      </c>
      <c r="J5337" s="12" t="s">
        <v>512</v>
      </c>
      <c r="K5337" s="11" t="str">
        <f>VLOOKUP(Table7[[#This Row],[CID]],ALY,2,FALSE)</f>
        <v>Additional Detail &amp; Evidence</v>
      </c>
    </row>
    <row r="5338" spans="1:11" x14ac:dyDescent="0.2">
      <c r="A5338" s="8" t="str">
        <f>Table7[[#This Row],[Test No.]]&amp;Table7[[#This Row],[Section]]&amp;Table7[[#This Row],[Q. No.]]</f>
        <v>R24E12</v>
      </c>
      <c r="B5338" s="8"/>
      <c r="C5338" s="15" t="s">
        <v>87</v>
      </c>
      <c r="D5338" s="6">
        <v>12</v>
      </c>
      <c r="E5338" s="12" t="s">
        <v>31</v>
      </c>
      <c r="F5338" s="14">
        <v>1</v>
      </c>
      <c r="G5338" s="14" t="s">
        <v>59</v>
      </c>
      <c r="H5338" s="10">
        <v>2</v>
      </c>
      <c r="I5338" s="13" t="s">
        <v>38</v>
      </c>
      <c r="J5338" s="12" t="s">
        <v>395</v>
      </c>
      <c r="K5338" s="11" t="str">
        <f>VLOOKUP(Table7[[#This Row],[CID]],ALY,2,FALSE)</f>
        <v>Verb Forms/Tense Agreement</v>
      </c>
    </row>
    <row r="5339" spans="1:11" x14ac:dyDescent="0.2">
      <c r="A5339" s="8" t="str">
        <f>Table7[[#This Row],[Test No.]]&amp;Table7[[#This Row],[Section]]&amp;Table7[[#This Row],[Q. No.]]</f>
        <v>R24E13</v>
      </c>
      <c r="B5339" s="8"/>
      <c r="C5339" s="15" t="s">
        <v>87</v>
      </c>
      <c r="D5339" s="6">
        <v>13</v>
      </c>
      <c r="E5339" s="12" t="s">
        <v>31</v>
      </c>
      <c r="F5339" s="14">
        <v>1</v>
      </c>
      <c r="G5339" s="14" t="s">
        <v>59</v>
      </c>
      <c r="H5339" s="10">
        <v>3</v>
      </c>
      <c r="I5339" s="13" t="s">
        <v>39</v>
      </c>
      <c r="J5339" s="12" t="s">
        <v>400</v>
      </c>
      <c r="K5339" s="11" t="str">
        <f>VLOOKUP(Table7[[#This Row],[CID]],ALY,2,FALSE)</f>
        <v>Run-On Sentence</v>
      </c>
    </row>
    <row r="5340" spans="1:11" x14ac:dyDescent="0.2">
      <c r="A5340" s="8" t="str">
        <f>Table7[[#This Row],[Test No.]]&amp;Table7[[#This Row],[Section]]&amp;Table7[[#This Row],[Q. No.]]</f>
        <v>R24E14</v>
      </c>
      <c r="B5340" s="8"/>
      <c r="C5340" s="15" t="s">
        <v>87</v>
      </c>
      <c r="D5340" s="6">
        <v>14</v>
      </c>
      <c r="E5340" s="12" t="s">
        <v>31</v>
      </c>
      <c r="F5340" s="14">
        <v>2</v>
      </c>
      <c r="G5340" s="13" t="s">
        <v>57</v>
      </c>
      <c r="H5340" s="10">
        <v>5</v>
      </c>
      <c r="I5340" s="13" t="s">
        <v>41</v>
      </c>
      <c r="J5340" s="12" t="s">
        <v>518</v>
      </c>
      <c r="K5340" s="11" t="str">
        <f>VLOOKUP(Table7[[#This Row],[CID]],ALY,2,FALSE)</f>
        <v>Unity &amp; Coherence</v>
      </c>
    </row>
    <row r="5341" spans="1:11" x14ac:dyDescent="0.2">
      <c r="A5341" s="8" t="str">
        <f>Table7[[#This Row],[Test No.]]&amp;Table7[[#This Row],[Section]]&amp;Table7[[#This Row],[Q. No.]]</f>
        <v>R24E15</v>
      </c>
      <c r="B5341" s="8"/>
      <c r="C5341" s="15" t="s">
        <v>87</v>
      </c>
      <c r="D5341" s="6">
        <v>15</v>
      </c>
      <c r="E5341" s="12" t="s">
        <v>31</v>
      </c>
      <c r="F5341" s="14">
        <v>2</v>
      </c>
      <c r="G5341" s="13" t="s">
        <v>57</v>
      </c>
      <c r="H5341" s="10">
        <v>4</v>
      </c>
      <c r="I5341" s="13" t="s">
        <v>40</v>
      </c>
      <c r="J5341" s="12" t="s">
        <v>514</v>
      </c>
      <c r="K5341" s="11" t="str">
        <f>VLOOKUP(Table7[[#This Row],[CID]],ALY,2,FALSE)</f>
        <v>Relation to Paragraph/Essay</v>
      </c>
    </row>
    <row r="5342" spans="1:11" x14ac:dyDescent="0.2">
      <c r="A5342" s="8" t="str">
        <f>Table7[[#This Row],[Test No.]]&amp;Table7[[#This Row],[Section]]&amp;Table7[[#This Row],[Q. No.]]</f>
        <v>R24E16</v>
      </c>
      <c r="B5342" s="8"/>
      <c r="C5342" s="15" t="s">
        <v>87</v>
      </c>
      <c r="D5342" s="6">
        <v>16</v>
      </c>
      <c r="E5342" s="12" t="s">
        <v>31</v>
      </c>
      <c r="F5342" s="14">
        <v>2</v>
      </c>
      <c r="G5342" s="13" t="s">
        <v>57</v>
      </c>
      <c r="H5342" s="10">
        <v>4</v>
      </c>
      <c r="I5342" s="13" t="s">
        <v>40</v>
      </c>
      <c r="J5342" s="12" t="s">
        <v>512</v>
      </c>
      <c r="K5342" s="11" t="str">
        <f>VLOOKUP(Table7[[#This Row],[CID]],ALY,2,FALSE)</f>
        <v>Additional Detail &amp; Evidence</v>
      </c>
    </row>
    <row r="5343" spans="1:11" x14ac:dyDescent="0.2">
      <c r="A5343" s="8" t="str">
        <f>Table7[[#This Row],[Test No.]]&amp;Table7[[#This Row],[Section]]&amp;Table7[[#This Row],[Q. No.]]</f>
        <v>R24E17</v>
      </c>
      <c r="B5343" s="8"/>
      <c r="C5343" s="15" t="s">
        <v>87</v>
      </c>
      <c r="D5343" s="6">
        <v>17</v>
      </c>
      <c r="E5343" s="12" t="s">
        <v>31</v>
      </c>
      <c r="F5343" s="14">
        <v>2</v>
      </c>
      <c r="G5343" s="13" t="s">
        <v>57</v>
      </c>
      <c r="H5343" s="10">
        <v>6</v>
      </c>
      <c r="I5343" s="13" t="s">
        <v>42</v>
      </c>
      <c r="J5343" s="12" t="s">
        <v>521</v>
      </c>
      <c r="K5343" s="11" t="str">
        <f>VLOOKUP(Table7[[#This Row],[CID]],ALY,2,FALSE)</f>
        <v>Word Choice</v>
      </c>
    </row>
    <row r="5344" spans="1:11" x14ac:dyDescent="0.2">
      <c r="A5344" s="8" t="str">
        <f>Table7[[#This Row],[Test No.]]&amp;Table7[[#This Row],[Section]]&amp;Table7[[#This Row],[Q. No.]]</f>
        <v>R24E18</v>
      </c>
      <c r="B5344" s="8"/>
      <c r="C5344" s="15" t="s">
        <v>87</v>
      </c>
      <c r="D5344" s="6">
        <v>18</v>
      </c>
      <c r="E5344" s="12" t="s">
        <v>31</v>
      </c>
      <c r="F5344" s="14">
        <v>1</v>
      </c>
      <c r="G5344" s="14" t="s">
        <v>59</v>
      </c>
      <c r="H5344" s="14">
        <v>1</v>
      </c>
      <c r="I5344" s="14" t="s">
        <v>37</v>
      </c>
      <c r="J5344" s="12" t="s">
        <v>388</v>
      </c>
      <c r="K5344" s="11" t="str">
        <f>VLOOKUP(Table7[[#This Row],[CID]],ALY,2,FALSE)</f>
        <v>Apostrophes</v>
      </c>
    </row>
    <row r="5345" spans="1:11" x14ac:dyDescent="0.2">
      <c r="A5345" s="8" t="str">
        <f>Table7[[#This Row],[Test No.]]&amp;Table7[[#This Row],[Section]]&amp;Table7[[#This Row],[Q. No.]]</f>
        <v>R24E19</v>
      </c>
      <c r="B5345" s="8"/>
      <c r="C5345" s="15" t="s">
        <v>87</v>
      </c>
      <c r="D5345" s="6">
        <v>19</v>
      </c>
      <c r="E5345" s="12" t="s">
        <v>31</v>
      </c>
      <c r="F5345" s="14">
        <v>1</v>
      </c>
      <c r="G5345" s="14" t="s">
        <v>59</v>
      </c>
      <c r="H5345" s="10">
        <v>3</v>
      </c>
      <c r="I5345" s="13" t="s">
        <v>39</v>
      </c>
      <c r="J5345" s="12" t="s">
        <v>399</v>
      </c>
      <c r="K5345" s="11" t="str">
        <f>VLOOKUP(Table7[[#This Row],[CID]],ALY,2,FALSE)</f>
        <v>Sentence Fragment</v>
      </c>
    </row>
    <row r="5346" spans="1:11" x14ac:dyDescent="0.2">
      <c r="A5346" s="8" t="str">
        <f>Table7[[#This Row],[Test No.]]&amp;Table7[[#This Row],[Section]]&amp;Table7[[#This Row],[Q. No.]]</f>
        <v>R24E20</v>
      </c>
      <c r="B5346" s="8"/>
      <c r="C5346" s="15" t="s">
        <v>87</v>
      </c>
      <c r="D5346" s="6">
        <v>20</v>
      </c>
      <c r="E5346" s="12" t="s">
        <v>31</v>
      </c>
      <c r="F5346" s="14">
        <v>2</v>
      </c>
      <c r="G5346" s="13" t="s">
        <v>57</v>
      </c>
      <c r="H5346" s="10">
        <v>4</v>
      </c>
      <c r="I5346" s="13" t="s">
        <v>40</v>
      </c>
      <c r="J5346" s="12" t="s">
        <v>513</v>
      </c>
      <c r="K5346" s="11" t="str">
        <f>VLOOKUP(Table7[[#This Row],[CID]],ALY,2,FALSE)</f>
        <v>Writer's Goal</v>
      </c>
    </row>
    <row r="5347" spans="1:11" x14ac:dyDescent="0.2">
      <c r="A5347" s="8" t="str">
        <f>Table7[[#This Row],[Test No.]]&amp;Table7[[#This Row],[Section]]&amp;Table7[[#This Row],[Q. No.]]</f>
        <v>R24E21</v>
      </c>
      <c r="B5347" s="8"/>
      <c r="C5347" s="15" t="s">
        <v>87</v>
      </c>
      <c r="D5347" s="6">
        <v>21</v>
      </c>
      <c r="E5347" s="12" t="s">
        <v>31</v>
      </c>
      <c r="F5347" s="14">
        <v>1</v>
      </c>
      <c r="G5347" s="14" t="s">
        <v>59</v>
      </c>
      <c r="H5347" s="14">
        <v>1</v>
      </c>
      <c r="I5347" s="14" t="s">
        <v>37</v>
      </c>
      <c r="J5347" s="12" t="s">
        <v>387</v>
      </c>
      <c r="K5347" s="11" t="str">
        <f>VLOOKUP(Table7[[#This Row],[CID]],ALY,2,FALSE)</f>
        <v>Commas</v>
      </c>
    </row>
    <row r="5348" spans="1:11" x14ac:dyDescent="0.2">
      <c r="A5348" s="8" t="str">
        <f>Table7[[#This Row],[Test No.]]&amp;Table7[[#This Row],[Section]]&amp;Table7[[#This Row],[Q. No.]]</f>
        <v>R24E22</v>
      </c>
      <c r="B5348" s="8"/>
      <c r="C5348" s="15" t="s">
        <v>87</v>
      </c>
      <c r="D5348" s="6">
        <v>22</v>
      </c>
      <c r="E5348" s="12" t="s">
        <v>31</v>
      </c>
      <c r="F5348" s="14">
        <v>2</v>
      </c>
      <c r="G5348" s="13" t="s">
        <v>57</v>
      </c>
      <c r="H5348" s="10">
        <v>6</v>
      </c>
      <c r="I5348" s="13" t="s">
        <v>42</v>
      </c>
      <c r="J5348" s="12" t="s">
        <v>522</v>
      </c>
      <c r="K5348" s="11" t="str">
        <f>VLOOKUP(Table7[[#This Row],[CID]],ALY,2,FALSE)</f>
        <v>Effectiveness</v>
      </c>
    </row>
    <row r="5349" spans="1:11" x14ac:dyDescent="0.2">
      <c r="A5349" s="8" t="str">
        <f>Table7[[#This Row],[Test No.]]&amp;Table7[[#This Row],[Section]]&amp;Table7[[#This Row],[Q. No.]]</f>
        <v>R24E23</v>
      </c>
      <c r="B5349" s="8"/>
      <c r="C5349" s="15" t="s">
        <v>87</v>
      </c>
      <c r="D5349" s="6">
        <v>23</v>
      </c>
      <c r="E5349" s="12" t="s">
        <v>31</v>
      </c>
      <c r="F5349" s="14">
        <v>2</v>
      </c>
      <c r="G5349" s="13" t="s">
        <v>57</v>
      </c>
      <c r="H5349" s="10">
        <v>6</v>
      </c>
      <c r="I5349" s="13" t="s">
        <v>42</v>
      </c>
      <c r="J5349" s="12" t="s">
        <v>523</v>
      </c>
      <c r="K5349" s="11" t="str">
        <f>VLOOKUP(Table7[[#This Row],[CID]],ALY,2,FALSE)</f>
        <v>Avoiding Ambiguity &amp; Redundancy</v>
      </c>
    </row>
    <row r="5350" spans="1:11" x14ac:dyDescent="0.2">
      <c r="A5350" s="8" t="str">
        <f>Table7[[#This Row],[Test No.]]&amp;Table7[[#This Row],[Section]]&amp;Table7[[#This Row],[Q. No.]]</f>
        <v>R24E24</v>
      </c>
      <c r="B5350" s="8"/>
      <c r="C5350" s="15" t="s">
        <v>87</v>
      </c>
      <c r="D5350" s="6">
        <v>24</v>
      </c>
      <c r="E5350" s="12" t="s">
        <v>31</v>
      </c>
      <c r="F5350" s="14">
        <v>1</v>
      </c>
      <c r="G5350" s="14" t="s">
        <v>59</v>
      </c>
      <c r="H5350" s="14">
        <v>1</v>
      </c>
      <c r="I5350" s="14" t="s">
        <v>37</v>
      </c>
      <c r="J5350" s="12" t="s">
        <v>388</v>
      </c>
      <c r="K5350" s="11" t="str">
        <f>VLOOKUP(Table7[[#This Row],[CID]],ALY,2,FALSE)</f>
        <v>Apostrophes</v>
      </c>
    </row>
    <row r="5351" spans="1:11" x14ac:dyDescent="0.2">
      <c r="A5351" s="8" t="str">
        <f>Table7[[#This Row],[Test No.]]&amp;Table7[[#This Row],[Section]]&amp;Table7[[#This Row],[Q. No.]]</f>
        <v>R24E25</v>
      </c>
      <c r="B5351" s="8"/>
      <c r="C5351" s="15" t="s">
        <v>87</v>
      </c>
      <c r="D5351" s="6">
        <v>25</v>
      </c>
      <c r="E5351" s="12" t="s">
        <v>31</v>
      </c>
      <c r="F5351" s="14">
        <v>1</v>
      </c>
      <c r="G5351" s="14" t="s">
        <v>59</v>
      </c>
      <c r="H5351" s="10">
        <v>2</v>
      </c>
      <c r="I5351" s="13" t="s">
        <v>38</v>
      </c>
      <c r="J5351" s="12" t="s">
        <v>393</v>
      </c>
      <c r="K5351" s="11" t="str">
        <f>VLOOKUP(Table7[[#This Row],[CID]],ALY,2,FALSE)</f>
        <v>SVA</v>
      </c>
    </row>
    <row r="5352" spans="1:11" x14ac:dyDescent="0.2">
      <c r="A5352" s="8" t="str">
        <f>Table7[[#This Row],[Test No.]]&amp;Table7[[#This Row],[Section]]&amp;Table7[[#This Row],[Q. No.]]</f>
        <v>R24E26</v>
      </c>
      <c r="B5352" s="8"/>
      <c r="C5352" s="15" t="s">
        <v>87</v>
      </c>
      <c r="D5352" s="6">
        <v>26</v>
      </c>
      <c r="E5352" s="12" t="s">
        <v>31</v>
      </c>
      <c r="F5352" s="14">
        <v>1</v>
      </c>
      <c r="G5352" s="14" t="s">
        <v>59</v>
      </c>
      <c r="H5352" s="14">
        <v>1</v>
      </c>
      <c r="I5352" s="14" t="s">
        <v>37</v>
      </c>
      <c r="J5352" s="12" t="s">
        <v>387</v>
      </c>
      <c r="K5352" s="11" t="str">
        <f>VLOOKUP(Table7[[#This Row],[CID]],ALY,2,FALSE)</f>
        <v>Commas</v>
      </c>
    </row>
    <row r="5353" spans="1:11" x14ac:dyDescent="0.2">
      <c r="A5353" s="8" t="str">
        <f>Table7[[#This Row],[Test No.]]&amp;Table7[[#This Row],[Section]]&amp;Table7[[#This Row],[Q. No.]]</f>
        <v>R24E27</v>
      </c>
      <c r="B5353" s="8"/>
      <c r="C5353" s="15" t="s">
        <v>87</v>
      </c>
      <c r="D5353" s="6">
        <v>27</v>
      </c>
      <c r="E5353" s="12" t="s">
        <v>31</v>
      </c>
      <c r="F5353" s="14">
        <v>2</v>
      </c>
      <c r="G5353" s="13" t="s">
        <v>57</v>
      </c>
      <c r="H5353" s="10">
        <v>6</v>
      </c>
      <c r="I5353" s="13" t="s">
        <v>42</v>
      </c>
      <c r="J5353" s="12" t="s">
        <v>521</v>
      </c>
      <c r="K5353" s="11" t="str">
        <f>VLOOKUP(Table7[[#This Row],[CID]],ALY,2,FALSE)</f>
        <v>Word Choice</v>
      </c>
    </row>
    <row r="5354" spans="1:11" x14ac:dyDescent="0.2">
      <c r="A5354" s="8" t="str">
        <f>Table7[[#This Row],[Test No.]]&amp;Table7[[#This Row],[Section]]&amp;Table7[[#This Row],[Q. No.]]</f>
        <v>R24E28</v>
      </c>
      <c r="B5354" s="8"/>
      <c r="C5354" s="15" t="s">
        <v>87</v>
      </c>
      <c r="D5354" s="6">
        <v>28</v>
      </c>
      <c r="E5354" s="12" t="s">
        <v>31</v>
      </c>
      <c r="F5354" s="14">
        <v>2</v>
      </c>
      <c r="G5354" s="13" t="s">
        <v>57</v>
      </c>
      <c r="H5354" s="10">
        <v>6</v>
      </c>
      <c r="I5354" s="13" t="s">
        <v>42</v>
      </c>
      <c r="J5354" s="12" t="s">
        <v>523</v>
      </c>
      <c r="K5354" s="11" t="str">
        <f>VLOOKUP(Table7[[#This Row],[CID]],ALY,2,FALSE)</f>
        <v>Avoiding Ambiguity &amp; Redundancy</v>
      </c>
    </row>
    <row r="5355" spans="1:11" x14ac:dyDescent="0.2">
      <c r="A5355" s="8" t="str">
        <f>Table7[[#This Row],[Test No.]]&amp;Table7[[#This Row],[Section]]&amp;Table7[[#This Row],[Q. No.]]</f>
        <v>R24E29</v>
      </c>
      <c r="B5355" s="8"/>
      <c r="C5355" s="15" t="s">
        <v>87</v>
      </c>
      <c r="D5355" s="6">
        <v>29</v>
      </c>
      <c r="E5355" s="12" t="s">
        <v>31</v>
      </c>
      <c r="F5355" s="14">
        <v>1</v>
      </c>
      <c r="G5355" s="14" t="s">
        <v>59</v>
      </c>
      <c r="H5355" s="10">
        <v>3</v>
      </c>
      <c r="I5355" s="13" t="s">
        <v>39</v>
      </c>
      <c r="J5355" s="12" t="s">
        <v>399</v>
      </c>
      <c r="K5355" s="11" t="str">
        <f>VLOOKUP(Table7[[#This Row],[CID]],ALY,2,FALSE)</f>
        <v>Sentence Fragment</v>
      </c>
    </row>
    <row r="5356" spans="1:11" x14ac:dyDescent="0.2">
      <c r="A5356" s="8" t="str">
        <f>Table7[[#This Row],[Test No.]]&amp;Table7[[#This Row],[Section]]&amp;Table7[[#This Row],[Q. No.]]</f>
        <v>R24E30</v>
      </c>
      <c r="B5356" s="8"/>
      <c r="C5356" s="15" t="s">
        <v>87</v>
      </c>
      <c r="D5356" s="6">
        <v>30</v>
      </c>
      <c r="E5356" s="12" t="s">
        <v>31</v>
      </c>
      <c r="F5356" s="14">
        <v>2</v>
      </c>
      <c r="G5356" s="13" t="s">
        <v>57</v>
      </c>
      <c r="H5356" s="10">
        <v>6</v>
      </c>
      <c r="I5356" s="13" t="s">
        <v>42</v>
      </c>
      <c r="J5356" s="12" t="s">
        <v>523</v>
      </c>
      <c r="K5356" s="11" t="str">
        <f>VLOOKUP(Table7[[#This Row],[CID]],ALY,2,FALSE)</f>
        <v>Avoiding Ambiguity &amp; Redundancy</v>
      </c>
    </row>
    <row r="5357" spans="1:11" x14ac:dyDescent="0.2">
      <c r="A5357" s="8" t="str">
        <f>Table7[[#This Row],[Test No.]]&amp;Table7[[#This Row],[Section]]&amp;Table7[[#This Row],[Q. No.]]</f>
        <v>R24E31</v>
      </c>
      <c r="B5357" s="8"/>
      <c r="C5357" s="15" t="s">
        <v>87</v>
      </c>
      <c r="D5357" s="6">
        <v>31</v>
      </c>
      <c r="E5357" s="12" t="s">
        <v>31</v>
      </c>
      <c r="F5357" s="14">
        <v>1</v>
      </c>
      <c r="G5357" s="14" t="s">
        <v>59</v>
      </c>
      <c r="H5357" s="10">
        <v>2</v>
      </c>
      <c r="I5357" s="13" t="s">
        <v>38</v>
      </c>
      <c r="J5357" s="12" t="s">
        <v>397</v>
      </c>
      <c r="K5357" s="11" t="str">
        <f>VLOOKUP(Table7[[#This Row],[CID]],ALY,2,FALSE)</f>
        <v>Word Choice</v>
      </c>
    </row>
    <row r="5358" spans="1:11" x14ac:dyDescent="0.2">
      <c r="A5358" s="8" t="str">
        <f>Table7[[#This Row],[Test No.]]&amp;Table7[[#This Row],[Section]]&amp;Table7[[#This Row],[Q. No.]]</f>
        <v>R24E32</v>
      </c>
      <c r="B5358" s="8"/>
      <c r="C5358" s="15" t="s">
        <v>87</v>
      </c>
      <c r="D5358" s="6">
        <v>32</v>
      </c>
      <c r="E5358" s="12" t="s">
        <v>31</v>
      </c>
      <c r="F5358" s="14">
        <v>1</v>
      </c>
      <c r="G5358" s="14" t="s">
        <v>59</v>
      </c>
      <c r="H5358" s="14">
        <v>1</v>
      </c>
      <c r="I5358" s="14" t="s">
        <v>37</v>
      </c>
      <c r="J5358" s="12" t="s">
        <v>387</v>
      </c>
      <c r="K5358" s="11" t="str">
        <f>VLOOKUP(Table7[[#This Row],[CID]],ALY,2,FALSE)</f>
        <v>Commas</v>
      </c>
    </row>
    <row r="5359" spans="1:11" x14ac:dyDescent="0.2">
      <c r="A5359" s="8" t="str">
        <f>Table7[[#This Row],[Test No.]]&amp;Table7[[#This Row],[Section]]&amp;Table7[[#This Row],[Q. No.]]</f>
        <v>R24E33</v>
      </c>
      <c r="B5359" s="8"/>
      <c r="C5359" s="15" t="s">
        <v>87</v>
      </c>
      <c r="D5359" s="6">
        <v>33</v>
      </c>
      <c r="E5359" s="12" t="s">
        <v>31</v>
      </c>
      <c r="F5359" s="14">
        <v>1</v>
      </c>
      <c r="G5359" s="14" t="s">
        <v>59</v>
      </c>
      <c r="H5359" s="10">
        <v>3</v>
      </c>
      <c r="I5359" s="13" t="s">
        <v>39</v>
      </c>
      <c r="J5359" s="12" t="s">
        <v>400</v>
      </c>
      <c r="K5359" s="11" t="str">
        <f>VLOOKUP(Table7[[#This Row],[CID]],ALY,2,FALSE)</f>
        <v>Run-On Sentence</v>
      </c>
    </row>
    <row r="5360" spans="1:11" x14ac:dyDescent="0.2">
      <c r="A5360" s="8" t="str">
        <f>Table7[[#This Row],[Test No.]]&amp;Table7[[#This Row],[Section]]&amp;Table7[[#This Row],[Q. No.]]</f>
        <v>R24E34</v>
      </c>
      <c r="B5360" s="8"/>
      <c r="C5360" s="15" t="s">
        <v>87</v>
      </c>
      <c r="D5360" s="6">
        <v>34</v>
      </c>
      <c r="E5360" s="12" t="s">
        <v>31</v>
      </c>
      <c r="F5360" s="14">
        <v>2</v>
      </c>
      <c r="G5360" s="13" t="s">
        <v>57</v>
      </c>
      <c r="H5360" s="10">
        <v>4</v>
      </c>
      <c r="I5360" s="13" t="s">
        <v>40</v>
      </c>
      <c r="J5360" s="12" t="s">
        <v>516</v>
      </c>
      <c r="K5360" s="11" t="str">
        <f>VLOOKUP(Table7[[#This Row],[CID]],ALY,2,FALSE)</f>
        <v>Transitions &amp; Topic Sentences</v>
      </c>
    </row>
    <row r="5361" spans="1:11" x14ac:dyDescent="0.2">
      <c r="A5361" s="8" t="str">
        <f>Table7[[#This Row],[Test No.]]&amp;Table7[[#This Row],[Section]]&amp;Table7[[#This Row],[Q. No.]]</f>
        <v>R24E35</v>
      </c>
      <c r="B5361" s="8"/>
      <c r="C5361" s="15" t="s">
        <v>87</v>
      </c>
      <c r="D5361" s="6">
        <v>35</v>
      </c>
      <c r="E5361" s="12" t="s">
        <v>31</v>
      </c>
      <c r="F5361" s="14">
        <v>1</v>
      </c>
      <c r="G5361" s="14" t="s">
        <v>59</v>
      </c>
      <c r="H5361" s="10">
        <v>3</v>
      </c>
      <c r="I5361" s="13" t="s">
        <v>39</v>
      </c>
      <c r="J5361" s="12" t="s">
        <v>400</v>
      </c>
      <c r="K5361" s="11" t="str">
        <f>VLOOKUP(Table7[[#This Row],[CID]],ALY,2,FALSE)</f>
        <v>Run-On Sentence</v>
      </c>
    </row>
    <row r="5362" spans="1:11" x14ac:dyDescent="0.2">
      <c r="A5362" s="8" t="str">
        <f>Table7[[#This Row],[Test No.]]&amp;Table7[[#This Row],[Section]]&amp;Table7[[#This Row],[Q. No.]]</f>
        <v>R24E36</v>
      </c>
      <c r="B5362" s="8"/>
      <c r="C5362" s="15" t="s">
        <v>87</v>
      </c>
      <c r="D5362" s="6">
        <v>36</v>
      </c>
      <c r="E5362" s="12" t="s">
        <v>31</v>
      </c>
      <c r="F5362" s="14">
        <v>2</v>
      </c>
      <c r="G5362" s="13" t="s">
        <v>57</v>
      </c>
      <c r="H5362" s="10">
        <v>6</v>
      </c>
      <c r="I5362" s="13" t="s">
        <v>42</v>
      </c>
      <c r="J5362" s="12" t="s">
        <v>523</v>
      </c>
      <c r="K5362" s="11" t="str">
        <f>VLOOKUP(Table7[[#This Row],[CID]],ALY,2,FALSE)</f>
        <v>Avoiding Ambiguity &amp; Redundancy</v>
      </c>
    </row>
    <row r="5363" spans="1:11" x14ac:dyDescent="0.2">
      <c r="A5363" s="8" t="str">
        <f>Table7[[#This Row],[Test No.]]&amp;Table7[[#This Row],[Section]]&amp;Table7[[#This Row],[Q. No.]]</f>
        <v>R24E37</v>
      </c>
      <c r="B5363" s="8"/>
      <c r="C5363" s="15" t="s">
        <v>87</v>
      </c>
      <c r="D5363" s="6">
        <v>37</v>
      </c>
      <c r="E5363" s="12" t="s">
        <v>31</v>
      </c>
      <c r="F5363" s="14">
        <v>1</v>
      </c>
      <c r="G5363" s="14" t="s">
        <v>59</v>
      </c>
      <c r="H5363" s="14">
        <v>1</v>
      </c>
      <c r="I5363" s="14" t="s">
        <v>37</v>
      </c>
      <c r="J5363" s="12" t="s">
        <v>387</v>
      </c>
      <c r="K5363" s="11" t="str">
        <f>VLOOKUP(Table7[[#This Row],[CID]],ALY,2,FALSE)</f>
        <v>Commas</v>
      </c>
    </row>
    <row r="5364" spans="1:11" x14ac:dyDescent="0.2">
      <c r="A5364" s="8" t="str">
        <f>Table7[[#This Row],[Test No.]]&amp;Table7[[#This Row],[Section]]&amp;Table7[[#This Row],[Q. No.]]</f>
        <v>R24E38</v>
      </c>
      <c r="B5364" s="8"/>
      <c r="C5364" s="15" t="s">
        <v>87</v>
      </c>
      <c r="D5364" s="6">
        <v>38</v>
      </c>
      <c r="E5364" s="12" t="s">
        <v>31</v>
      </c>
      <c r="F5364" s="14">
        <v>2</v>
      </c>
      <c r="G5364" s="13" t="s">
        <v>57</v>
      </c>
      <c r="H5364" s="10">
        <v>6</v>
      </c>
      <c r="I5364" s="13" t="s">
        <v>42</v>
      </c>
      <c r="J5364" s="12" t="s">
        <v>521</v>
      </c>
      <c r="K5364" s="11" t="str">
        <f>VLOOKUP(Table7[[#This Row],[CID]],ALY,2,FALSE)</f>
        <v>Word Choice</v>
      </c>
    </row>
    <row r="5365" spans="1:11" x14ac:dyDescent="0.2">
      <c r="A5365" s="8" t="str">
        <f>Table7[[#This Row],[Test No.]]&amp;Table7[[#This Row],[Section]]&amp;Table7[[#This Row],[Q. No.]]</f>
        <v>R24E39</v>
      </c>
      <c r="B5365" s="8"/>
      <c r="C5365" s="15" t="s">
        <v>87</v>
      </c>
      <c r="D5365" s="3">
        <v>39</v>
      </c>
      <c r="E5365" s="12" t="s">
        <v>31</v>
      </c>
      <c r="F5365" s="14">
        <v>1</v>
      </c>
      <c r="G5365" s="14" t="s">
        <v>59</v>
      </c>
      <c r="H5365" s="10">
        <v>3</v>
      </c>
      <c r="I5365" s="13" t="s">
        <v>39</v>
      </c>
      <c r="J5365" s="12" t="s">
        <v>402</v>
      </c>
      <c r="K5365" s="11" t="str">
        <f>VLOOKUP(Table7[[#This Row],[CID]],ALY,2,FALSE)</f>
        <v>Faulty Modifier</v>
      </c>
    </row>
    <row r="5366" spans="1:11" x14ac:dyDescent="0.2">
      <c r="A5366" s="8" t="str">
        <f>Table7[[#This Row],[Test No.]]&amp;Table7[[#This Row],[Section]]&amp;Table7[[#This Row],[Q. No.]]</f>
        <v>R24E40</v>
      </c>
      <c r="B5366" s="8"/>
      <c r="C5366" s="15" t="s">
        <v>87</v>
      </c>
      <c r="D5366" s="6">
        <v>40</v>
      </c>
      <c r="E5366" s="12" t="s">
        <v>31</v>
      </c>
      <c r="F5366" s="14">
        <v>2</v>
      </c>
      <c r="G5366" s="13" t="s">
        <v>57</v>
      </c>
      <c r="H5366" s="10">
        <v>5</v>
      </c>
      <c r="I5366" s="13" t="s">
        <v>41</v>
      </c>
      <c r="J5366" s="12" t="s">
        <v>518</v>
      </c>
      <c r="K5366" s="11" t="str">
        <f>VLOOKUP(Table7[[#This Row],[CID]],ALY,2,FALSE)</f>
        <v>Unity &amp; Coherence</v>
      </c>
    </row>
    <row r="5367" spans="1:11" x14ac:dyDescent="0.2">
      <c r="A5367" s="8" t="str">
        <f>Table7[[#This Row],[Test No.]]&amp;Table7[[#This Row],[Section]]&amp;Table7[[#This Row],[Q. No.]]</f>
        <v>R24E41</v>
      </c>
      <c r="B5367" s="8"/>
      <c r="C5367" s="15" t="s">
        <v>87</v>
      </c>
      <c r="D5367" s="6">
        <v>41</v>
      </c>
      <c r="E5367" s="12" t="s">
        <v>31</v>
      </c>
      <c r="F5367" s="14">
        <v>1</v>
      </c>
      <c r="G5367" s="14" t="s">
        <v>59</v>
      </c>
      <c r="H5367" s="14">
        <v>1</v>
      </c>
      <c r="I5367" s="14" t="s">
        <v>37</v>
      </c>
      <c r="J5367" s="12" t="s">
        <v>388</v>
      </c>
      <c r="K5367" s="11" t="str">
        <f>VLOOKUP(Table7[[#This Row],[CID]],ALY,2,FALSE)</f>
        <v>Apostrophes</v>
      </c>
    </row>
    <row r="5368" spans="1:11" x14ac:dyDescent="0.2">
      <c r="A5368" s="8" t="str">
        <f>Table7[[#This Row],[Test No.]]&amp;Table7[[#This Row],[Section]]&amp;Table7[[#This Row],[Q. No.]]</f>
        <v>R24E42</v>
      </c>
      <c r="B5368" s="8"/>
      <c r="C5368" s="15" t="s">
        <v>87</v>
      </c>
      <c r="D5368" s="6">
        <v>42</v>
      </c>
      <c r="E5368" s="12" t="s">
        <v>31</v>
      </c>
      <c r="F5368" s="14">
        <v>1</v>
      </c>
      <c r="G5368" s="14" t="s">
        <v>59</v>
      </c>
      <c r="H5368" s="10">
        <v>3</v>
      </c>
      <c r="I5368" s="13" t="s">
        <v>39</v>
      </c>
      <c r="J5368" s="12" t="s">
        <v>401</v>
      </c>
      <c r="K5368" s="11" t="str">
        <f>VLOOKUP(Table7[[#This Row],[CID]],ALY,2,FALSE)</f>
        <v>Parallel Construction</v>
      </c>
    </row>
    <row r="5369" spans="1:11" x14ac:dyDescent="0.2">
      <c r="A5369" s="8" t="str">
        <f>Table7[[#This Row],[Test No.]]&amp;Table7[[#This Row],[Section]]&amp;Table7[[#This Row],[Q. No.]]</f>
        <v>R24E43</v>
      </c>
      <c r="B5369" s="8"/>
      <c r="C5369" s="15" t="s">
        <v>87</v>
      </c>
      <c r="D5369" s="6">
        <v>43</v>
      </c>
      <c r="E5369" s="12" t="s">
        <v>31</v>
      </c>
      <c r="F5369" s="14">
        <v>2</v>
      </c>
      <c r="G5369" s="13" t="s">
        <v>57</v>
      </c>
      <c r="H5369" s="10">
        <v>4</v>
      </c>
      <c r="I5369" s="13" t="s">
        <v>40</v>
      </c>
      <c r="J5369" s="12" t="s">
        <v>516</v>
      </c>
      <c r="K5369" s="11" t="str">
        <f>VLOOKUP(Table7[[#This Row],[CID]],ALY,2,FALSE)</f>
        <v>Transitions &amp; Topic Sentences</v>
      </c>
    </row>
    <row r="5370" spans="1:11" x14ac:dyDescent="0.2">
      <c r="A5370" s="8" t="str">
        <f>Table7[[#This Row],[Test No.]]&amp;Table7[[#This Row],[Section]]&amp;Table7[[#This Row],[Q. No.]]</f>
        <v>R24E44</v>
      </c>
      <c r="B5370" s="8"/>
      <c r="C5370" s="15" t="s">
        <v>87</v>
      </c>
      <c r="D5370" s="6">
        <v>44</v>
      </c>
      <c r="E5370" s="12" t="s">
        <v>31</v>
      </c>
      <c r="F5370" s="14">
        <v>1</v>
      </c>
      <c r="G5370" s="14" t="s">
        <v>59</v>
      </c>
      <c r="H5370" s="10">
        <v>3</v>
      </c>
      <c r="I5370" s="13" t="s">
        <v>39</v>
      </c>
      <c r="J5370" s="12" t="s">
        <v>400</v>
      </c>
      <c r="K5370" s="11" t="str">
        <f>VLOOKUP(Table7[[#This Row],[CID]],ALY,2,FALSE)</f>
        <v>Run-On Sentence</v>
      </c>
    </row>
    <row r="5371" spans="1:11" x14ac:dyDescent="0.2">
      <c r="A5371" s="8" t="str">
        <f>Table7[[#This Row],[Test No.]]&amp;Table7[[#This Row],[Section]]&amp;Table7[[#This Row],[Q. No.]]</f>
        <v>R24E45</v>
      </c>
      <c r="B5371" s="8"/>
      <c r="C5371" s="15" t="s">
        <v>87</v>
      </c>
      <c r="D5371" s="6">
        <v>45</v>
      </c>
      <c r="E5371" s="12" t="s">
        <v>31</v>
      </c>
      <c r="F5371" s="14">
        <v>1</v>
      </c>
      <c r="G5371" s="14" t="s">
        <v>59</v>
      </c>
      <c r="H5371" s="14">
        <v>1</v>
      </c>
      <c r="I5371" s="14" t="s">
        <v>37</v>
      </c>
      <c r="J5371" s="12" t="s">
        <v>387</v>
      </c>
      <c r="K5371" s="11" t="str">
        <f>VLOOKUP(Table7[[#This Row],[CID]],ALY,2,FALSE)</f>
        <v>Commas</v>
      </c>
    </row>
    <row r="5372" spans="1:11" x14ac:dyDescent="0.2">
      <c r="A5372" s="8" t="str">
        <f>Table7[[#This Row],[Test No.]]&amp;Table7[[#This Row],[Section]]&amp;Table7[[#This Row],[Q. No.]]</f>
        <v>R24E46</v>
      </c>
      <c r="B5372" s="8"/>
      <c r="C5372" s="15" t="s">
        <v>87</v>
      </c>
      <c r="D5372" s="6">
        <v>46</v>
      </c>
      <c r="E5372" s="12" t="s">
        <v>31</v>
      </c>
      <c r="F5372" s="14">
        <v>1</v>
      </c>
      <c r="G5372" s="14" t="s">
        <v>59</v>
      </c>
      <c r="H5372" s="10">
        <v>2</v>
      </c>
      <c r="I5372" s="13" t="s">
        <v>38</v>
      </c>
      <c r="J5372" s="12" t="s">
        <v>394</v>
      </c>
      <c r="K5372" s="11" t="str">
        <f>VLOOKUP(Table7[[#This Row],[CID]],ALY,2,FALSE)</f>
        <v>Pronouns</v>
      </c>
    </row>
    <row r="5373" spans="1:11" x14ac:dyDescent="0.2">
      <c r="A5373" s="8" t="str">
        <f>Table7[[#This Row],[Test No.]]&amp;Table7[[#This Row],[Section]]&amp;Table7[[#This Row],[Q. No.]]</f>
        <v>R24E47</v>
      </c>
      <c r="B5373" s="8"/>
      <c r="C5373" s="15" t="s">
        <v>87</v>
      </c>
      <c r="D5373" s="6">
        <v>47</v>
      </c>
      <c r="E5373" s="12" t="s">
        <v>31</v>
      </c>
      <c r="F5373" s="14">
        <v>2</v>
      </c>
      <c r="G5373" s="13" t="s">
        <v>57</v>
      </c>
      <c r="H5373" s="10">
        <v>5</v>
      </c>
      <c r="I5373" s="13" t="s">
        <v>41</v>
      </c>
      <c r="J5373" s="12" t="s">
        <v>519</v>
      </c>
      <c r="K5373" s="11" t="str">
        <f>VLOOKUP(Table7[[#This Row],[CID]],ALY,2,FALSE)</f>
        <v>Opening/Transitional/Closing</v>
      </c>
    </row>
    <row r="5374" spans="1:11" x14ac:dyDescent="0.2">
      <c r="A5374" s="8" t="str">
        <f>Table7[[#This Row],[Test No.]]&amp;Table7[[#This Row],[Section]]&amp;Table7[[#This Row],[Q. No.]]</f>
        <v>R24E48</v>
      </c>
      <c r="B5374" s="8"/>
      <c r="C5374" s="15" t="s">
        <v>87</v>
      </c>
      <c r="D5374" s="6">
        <v>48</v>
      </c>
      <c r="E5374" s="12" t="s">
        <v>31</v>
      </c>
      <c r="F5374" s="14">
        <v>2</v>
      </c>
      <c r="G5374" s="13" t="s">
        <v>57</v>
      </c>
      <c r="H5374" s="10">
        <v>6</v>
      </c>
      <c r="I5374" s="13" t="s">
        <v>42</v>
      </c>
      <c r="J5374" s="12" t="s">
        <v>521</v>
      </c>
      <c r="K5374" s="11" t="str">
        <f>VLOOKUP(Table7[[#This Row],[CID]],ALY,2,FALSE)</f>
        <v>Word Choice</v>
      </c>
    </row>
    <row r="5375" spans="1:11" x14ac:dyDescent="0.2">
      <c r="A5375" s="8" t="str">
        <f>Table7[[#This Row],[Test No.]]&amp;Table7[[#This Row],[Section]]&amp;Table7[[#This Row],[Q. No.]]</f>
        <v>R24E49</v>
      </c>
      <c r="B5375" s="8"/>
      <c r="C5375" s="15" t="s">
        <v>87</v>
      </c>
      <c r="D5375" s="6">
        <v>49</v>
      </c>
      <c r="E5375" s="12" t="s">
        <v>31</v>
      </c>
      <c r="F5375" s="14">
        <v>1</v>
      </c>
      <c r="G5375" s="14" t="s">
        <v>59</v>
      </c>
      <c r="H5375" s="10">
        <v>3</v>
      </c>
      <c r="I5375" s="13" t="s">
        <v>39</v>
      </c>
      <c r="J5375" s="12" t="s">
        <v>401</v>
      </c>
      <c r="K5375" s="11" t="str">
        <f>VLOOKUP(Table7[[#This Row],[CID]],ALY,2,FALSE)</f>
        <v>Parallel Construction</v>
      </c>
    </row>
    <row r="5376" spans="1:11" x14ac:dyDescent="0.2">
      <c r="A5376" s="8" t="str">
        <f>Table7[[#This Row],[Test No.]]&amp;Table7[[#This Row],[Section]]&amp;Table7[[#This Row],[Q. No.]]</f>
        <v>R24E50</v>
      </c>
      <c r="B5376" s="8"/>
      <c r="C5376" s="15" t="s">
        <v>87</v>
      </c>
      <c r="D5376" s="6">
        <v>50</v>
      </c>
      <c r="E5376" s="12" t="s">
        <v>31</v>
      </c>
      <c r="F5376" s="14">
        <v>2</v>
      </c>
      <c r="G5376" s="13" t="s">
        <v>57</v>
      </c>
      <c r="H5376" s="10">
        <v>6</v>
      </c>
      <c r="I5376" s="13" t="s">
        <v>42</v>
      </c>
      <c r="J5376" s="12" t="s">
        <v>521</v>
      </c>
      <c r="K5376" s="11" t="str">
        <f>VLOOKUP(Table7[[#This Row],[CID]],ALY,2,FALSE)</f>
        <v>Word Choice</v>
      </c>
    </row>
    <row r="5377" spans="1:11" x14ac:dyDescent="0.2">
      <c r="A5377" s="8" t="str">
        <f>Table7[[#This Row],[Test No.]]&amp;Table7[[#This Row],[Section]]&amp;Table7[[#This Row],[Q. No.]]</f>
        <v>R24E51</v>
      </c>
      <c r="B5377" s="8"/>
      <c r="C5377" s="15" t="s">
        <v>87</v>
      </c>
      <c r="D5377" s="6">
        <v>51</v>
      </c>
      <c r="E5377" s="12" t="s">
        <v>31</v>
      </c>
      <c r="F5377" s="14">
        <v>2</v>
      </c>
      <c r="G5377" s="13" t="s">
        <v>57</v>
      </c>
      <c r="H5377" s="10">
        <v>4</v>
      </c>
      <c r="I5377" s="13" t="s">
        <v>40</v>
      </c>
      <c r="J5377" s="12" t="s">
        <v>516</v>
      </c>
      <c r="K5377" s="11" t="str">
        <f>VLOOKUP(Table7[[#This Row],[CID]],ALY,2,FALSE)</f>
        <v>Transitions &amp; Topic Sentences</v>
      </c>
    </row>
    <row r="5378" spans="1:11" x14ac:dyDescent="0.2">
      <c r="A5378" s="8" t="str">
        <f>Table7[[#This Row],[Test No.]]&amp;Table7[[#This Row],[Section]]&amp;Table7[[#This Row],[Q. No.]]</f>
        <v>R24E52</v>
      </c>
      <c r="B5378" s="8"/>
      <c r="C5378" s="15" t="s">
        <v>87</v>
      </c>
      <c r="D5378" s="6">
        <v>52</v>
      </c>
      <c r="E5378" s="12" t="s">
        <v>31</v>
      </c>
      <c r="F5378" s="14">
        <v>2</v>
      </c>
      <c r="G5378" s="13" t="s">
        <v>57</v>
      </c>
      <c r="H5378" s="10">
        <v>6</v>
      </c>
      <c r="I5378" s="13" t="s">
        <v>42</v>
      </c>
      <c r="J5378" s="12" t="s">
        <v>522</v>
      </c>
      <c r="K5378" s="11" t="str">
        <f>VLOOKUP(Table7[[#This Row],[CID]],ALY,2,FALSE)</f>
        <v>Effectiveness</v>
      </c>
    </row>
    <row r="5379" spans="1:11" x14ac:dyDescent="0.2">
      <c r="A5379" s="8" t="str">
        <f>Table7[[#This Row],[Test No.]]&amp;Table7[[#This Row],[Section]]&amp;Table7[[#This Row],[Q. No.]]</f>
        <v>R24E53</v>
      </c>
      <c r="B5379" s="8"/>
      <c r="C5379" s="15" t="s">
        <v>87</v>
      </c>
      <c r="D5379" s="6">
        <v>53</v>
      </c>
      <c r="E5379" s="12" t="s">
        <v>31</v>
      </c>
      <c r="F5379" s="14">
        <v>1</v>
      </c>
      <c r="G5379" s="14" t="s">
        <v>59</v>
      </c>
      <c r="H5379" s="10">
        <v>2</v>
      </c>
      <c r="I5379" s="13" t="s">
        <v>38</v>
      </c>
      <c r="J5379" s="12" t="s">
        <v>398</v>
      </c>
      <c r="K5379" s="11" t="str">
        <f>VLOOKUP(Table7[[#This Row],[CID]],ALY,2,FALSE)</f>
        <v>Idioms</v>
      </c>
    </row>
    <row r="5380" spans="1:11" x14ac:dyDescent="0.2">
      <c r="A5380" s="8" t="str">
        <f>Table7[[#This Row],[Test No.]]&amp;Table7[[#This Row],[Section]]&amp;Table7[[#This Row],[Q. No.]]</f>
        <v>R24E54</v>
      </c>
      <c r="B5380" s="8"/>
      <c r="C5380" s="15" t="s">
        <v>87</v>
      </c>
      <c r="D5380" s="6">
        <v>54</v>
      </c>
      <c r="E5380" s="12" t="s">
        <v>31</v>
      </c>
      <c r="F5380" s="14">
        <v>1</v>
      </c>
      <c r="G5380" s="14" t="s">
        <v>59</v>
      </c>
      <c r="H5380" s="14">
        <v>1</v>
      </c>
      <c r="I5380" s="14" t="s">
        <v>37</v>
      </c>
      <c r="J5380" s="12" t="s">
        <v>388</v>
      </c>
      <c r="K5380" s="11" t="str">
        <f>VLOOKUP(Table7[[#This Row],[CID]],ALY,2,FALSE)</f>
        <v>Apostrophes</v>
      </c>
    </row>
    <row r="5381" spans="1:11" x14ac:dyDescent="0.2">
      <c r="A5381" s="8" t="str">
        <f>Table7[[#This Row],[Test No.]]&amp;Table7[[#This Row],[Section]]&amp;Table7[[#This Row],[Q. No.]]</f>
        <v>R24E55</v>
      </c>
      <c r="B5381" s="8"/>
      <c r="C5381" s="15" t="s">
        <v>87</v>
      </c>
      <c r="D5381" s="6">
        <v>55</v>
      </c>
      <c r="E5381" s="12" t="s">
        <v>31</v>
      </c>
      <c r="F5381" s="14">
        <v>2</v>
      </c>
      <c r="G5381" s="13" t="s">
        <v>57</v>
      </c>
      <c r="H5381" s="10">
        <v>5</v>
      </c>
      <c r="I5381" s="13" t="s">
        <v>41</v>
      </c>
      <c r="J5381" s="12" t="s">
        <v>520</v>
      </c>
      <c r="K5381" s="11" t="str">
        <f>VLOOKUP(Table7[[#This Row],[CID]],ALY,2,FALSE)</f>
        <v>Reorganization</v>
      </c>
    </row>
    <row r="5382" spans="1:11" x14ac:dyDescent="0.2">
      <c r="A5382" s="8" t="str">
        <f>Table7[[#This Row],[Test No.]]&amp;Table7[[#This Row],[Section]]&amp;Table7[[#This Row],[Q. No.]]</f>
        <v>R24E56</v>
      </c>
      <c r="B5382" s="8"/>
      <c r="C5382" s="15" t="s">
        <v>87</v>
      </c>
      <c r="D5382" s="6">
        <v>56</v>
      </c>
      <c r="E5382" s="12" t="s">
        <v>31</v>
      </c>
      <c r="F5382" s="14">
        <v>2</v>
      </c>
      <c r="G5382" s="13" t="s">
        <v>57</v>
      </c>
      <c r="H5382" s="10">
        <v>6</v>
      </c>
      <c r="I5382" s="13" t="s">
        <v>42</v>
      </c>
      <c r="J5382" s="12" t="s">
        <v>522</v>
      </c>
      <c r="K5382" s="11" t="str">
        <f>VLOOKUP(Table7[[#This Row],[CID]],ALY,2,FALSE)</f>
        <v>Effectiveness</v>
      </c>
    </row>
    <row r="5383" spans="1:11" x14ac:dyDescent="0.2">
      <c r="A5383" s="8" t="str">
        <f>Table7[[#This Row],[Test No.]]&amp;Table7[[#This Row],[Section]]&amp;Table7[[#This Row],[Q. No.]]</f>
        <v>R24E57</v>
      </c>
      <c r="B5383" s="8"/>
      <c r="C5383" s="15" t="s">
        <v>87</v>
      </c>
      <c r="D5383" s="6">
        <v>57</v>
      </c>
      <c r="E5383" s="12" t="s">
        <v>31</v>
      </c>
      <c r="F5383" s="14">
        <v>1</v>
      </c>
      <c r="G5383" s="14" t="s">
        <v>59</v>
      </c>
      <c r="H5383" s="10">
        <v>3</v>
      </c>
      <c r="I5383" s="13" t="s">
        <v>39</v>
      </c>
      <c r="J5383" s="12" t="s">
        <v>402</v>
      </c>
      <c r="K5383" s="11" t="str">
        <f>VLOOKUP(Table7[[#This Row],[CID]],ALY,2,FALSE)</f>
        <v>Faulty Modifier</v>
      </c>
    </row>
    <row r="5384" spans="1:11" x14ac:dyDescent="0.2">
      <c r="A5384" s="8" t="str">
        <f>Table7[[#This Row],[Test No.]]&amp;Table7[[#This Row],[Section]]&amp;Table7[[#This Row],[Q. No.]]</f>
        <v>R24E58</v>
      </c>
      <c r="B5384" s="8"/>
      <c r="C5384" s="15" t="s">
        <v>87</v>
      </c>
      <c r="D5384" s="6">
        <v>58</v>
      </c>
      <c r="E5384" s="12" t="s">
        <v>31</v>
      </c>
      <c r="F5384" s="14">
        <v>2</v>
      </c>
      <c r="G5384" s="13" t="s">
        <v>57</v>
      </c>
      <c r="H5384" s="10">
        <v>4</v>
      </c>
      <c r="I5384" s="13" t="s">
        <v>40</v>
      </c>
      <c r="J5384" s="12" t="s">
        <v>516</v>
      </c>
      <c r="K5384" s="11" t="str">
        <f>VLOOKUP(Table7[[#This Row],[CID]],ALY,2,FALSE)</f>
        <v>Transitions &amp; Topic Sentences</v>
      </c>
    </row>
    <row r="5385" spans="1:11" x14ac:dyDescent="0.2">
      <c r="A5385" s="8" t="str">
        <f>Table7[[#This Row],[Test No.]]&amp;Table7[[#This Row],[Section]]&amp;Table7[[#This Row],[Q. No.]]</f>
        <v>R24E59</v>
      </c>
      <c r="B5385" s="8"/>
      <c r="C5385" s="15" t="s">
        <v>87</v>
      </c>
      <c r="D5385" s="6">
        <v>59</v>
      </c>
      <c r="E5385" s="12" t="s">
        <v>31</v>
      </c>
      <c r="F5385" s="14">
        <v>1</v>
      </c>
      <c r="G5385" s="14" t="s">
        <v>59</v>
      </c>
      <c r="H5385" s="10">
        <v>2</v>
      </c>
      <c r="I5385" s="13" t="s">
        <v>38</v>
      </c>
      <c r="J5385" s="12" t="s">
        <v>398</v>
      </c>
      <c r="K5385" s="11" t="str">
        <f>VLOOKUP(Table7[[#This Row],[CID]],ALY,2,FALSE)</f>
        <v>Idioms</v>
      </c>
    </row>
    <row r="5386" spans="1:11" x14ac:dyDescent="0.2">
      <c r="A5386" s="8" t="str">
        <f>Table7[[#This Row],[Test No.]]&amp;Table7[[#This Row],[Section]]&amp;Table7[[#This Row],[Q. No.]]</f>
        <v>R24E60</v>
      </c>
      <c r="B5386" s="8"/>
      <c r="C5386" s="15" t="s">
        <v>87</v>
      </c>
      <c r="D5386" s="6">
        <v>60</v>
      </c>
      <c r="E5386" s="12" t="s">
        <v>31</v>
      </c>
      <c r="F5386" s="14">
        <v>2</v>
      </c>
      <c r="G5386" s="13" t="s">
        <v>57</v>
      </c>
      <c r="H5386" s="10">
        <v>4</v>
      </c>
      <c r="I5386" s="13" t="s">
        <v>40</v>
      </c>
      <c r="J5386" s="12" t="s">
        <v>516</v>
      </c>
      <c r="K5386" s="11" t="str">
        <f>VLOOKUP(Table7[[#This Row],[CID]],ALY,2,FALSE)</f>
        <v>Transitions &amp; Topic Sentences</v>
      </c>
    </row>
    <row r="5387" spans="1:11" x14ac:dyDescent="0.2">
      <c r="A5387" s="8" t="str">
        <f>Table7[[#This Row],[Test No.]]&amp;Table7[[#This Row],[Section]]&amp;Table7[[#This Row],[Q. No.]]</f>
        <v>R24E61</v>
      </c>
      <c r="B5387" s="8"/>
      <c r="C5387" s="15" t="s">
        <v>87</v>
      </c>
      <c r="D5387" s="6">
        <v>61</v>
      </c>
      <c r="E5387" s="12" t="s">
        <v>31</v>
      </c>
      <c r="F5387" s="14">
        <v>1</v>
      </c>
      <c r="G5387" s="14" t="s">
        <v>59</v>
      </c>
      <c r="H5387" s="10">
        <v>2</v>
      </c>
      <c r="I5387" s="13" t="s">
        <v>38</v>
      </c>
      <c r="J5387" s="12" t="s">
        <v>397</v>
      </c>
      <c r="K5387" s="11" t="str">
        <f>VLOOKUP(Table7[[#This Row],[CID]],ALY,2,FALSE)</f>
        <v>Word Choice</v>
      </c>
    </row>
    <row r="5388" spans="1:11" x14ac:dyDescent="0.2">
      <c r="A5388" s="8" t="str">
        <f>Table7[[#This Row],[Test No.]]&amp;Table7[[#This Row],[Section]]&amp;Table7[[#This Row],[Q. No.]]</f>
        <v>R24E62</v>
      </c>
      <c r="B5388" s="8"/>
      <c r="C5388" s="15" t="s">
        <v>87</v>
      </c>
      <c r="D5388" s="6">
        <v>62</v>
      </c>
      <c r="E5388" s="12" t="s">
        <v>31</v>
      </c>
      <c r="F5388" s="14">
        <v>2</v>
      </c>
      <c r="G5388" s="13" t="s">
        <v>57</v>
      </c>
      <c r="H5388" s="10">
        <v>4</v>
      </c>
      <c r="I5388" s="13" t="s">
        <v>40</v>
      </c>
      <c r="J5388" s="12" t="s">
        <v>512</v>
      </c>
      <c r="K5388" s="11" t="str">
        <f>VLOOKUP(Table7[[#This Row],[CID]],ALY,2,FALSE)</f>
        <v>Additional Detail &amp; Evidence</v>
      </c>
    </row>
    <row r="5389" spans="1:11" x14ac:dyDescent="0.2">
      <c r="A5389" s="8" t="str">
        <f>Table7[[#This Row],[Test No.]]&amp;Table7[[#This Row],[Section]]&amp;Table7[[#This Row],[Q. No.]]</f>
        <v>R24E63</v>
      </c>
      <c r="B5389" s="8"/>
      <c r="C5389" s="15" t="s">
        <v>87</v>
      </c>
      <c r="D5389" s="6">
        <v>63</v>
      </c>
      <c r="E5389" s="12" t="s">
        <v>31</v>
      </c>
      <c r="F5389" s="14">
        <v>1</v>
      </c>
      <c r="G5389" s="14" t="s">
        <v>59</v>
      </c>
      <c r="H5389" s="10">
        <v>3</v>
      </c>
      <c r="I5389" s="13" t="s">
        <v>39</v>
      </c>
      <c r="J5389" s="12" t="s">
        <v>401</v>
      </c>
      <c r="K5389" s="11" t="str">
        <f>VLOOKUP(Table7[[#This Row],[CID]],ALY,2,FALSE)</f>
        <v>Parallel Construction</v>
      </c>
    </row>
    <row r="5390" spans="1:11" x14ac:dyDescent="0.2">
      <c r="A5390" s="8" t="str">
        <f>Table7[[#This Row],[Test No.]]&amp;Table7[[#This Row],[Section]]&amp;Table7[[#This Row],[Q. No.]]</f>
        <v>R24E64</v>
      </c>
      <c r="B5390" s="8"/>
      <c r="C5390" s="15" t="s">
        <v>87</v>
      </c>
      <c r="D5390" s="6">
        <v>64</v>
      </c>
      <c r="E5390" s="12" t="s">
        <v>31</v>
      </c>
      <c r="F5390" s="14">
        <v>1</v>
      </c>
      <c r="G5390" s="14" t="s">
        <v>59</v>
      </c>
      <c r="H5390" s="10">
        <v>2</v>
      </c>
      <c r="I5390" s="13" t="s">
        <v>38</v>
      </c>
      <c r="J5390" s="12" t="s">
        <v>397</v>
      </c>
      <c r="K5390" s="11" t="str">
        <f>VLOOKUP(Table7[[#This Row],[CID]],ALY,2,FALSE)</f>
        <v>Word Choice</v>
      </c>
    </row>
    <row r="5391" spans="1:11" x14ac:dyDescent="0.2">
      <c r="A5391" s="8" t="str">
        <f>Table7[[#This Row],[Test No.]]&amp;Table7[[#This Row],[Section]]&amp;Table7[[#This Row],[Q. No.]]</f>
        <v>R24E65</v>
      </c>
      <c r="B5391" s="8"/>
      <c r="C5391" s="15" t="s">
        <v>87</v>
      </c>
      <c r="D5391" s="6">
        <v>65</v>
      </c>
      <c r="E5391" s="12" t="s">
        <v>31</v>
      </c>
      <c r="F5391" s="14">
        <v>1</v>
      </c>
      <c r="G5391" s="14" t="s">
        <v>59</v>
      </c>
      <c r="H5391" s="10">
        <v>3</v>
      </c>
      <c r="I5391" s="13" t="s">
        <v>39</v>
      </c>
      <c r="J5391" s="12" t="s">
        <v>401</v>
      </c>
      <c r="K5391" s="11" t="str">
        <f>VLOOKUP(Table7[[#This Row],[CID]],ALY,2,FALSE)</f>
        <v>Parallel Construction</v>
      </c>
    </row>
    <row r="5392" spans="1:11" x14ac:dyDescent="0.2">
      <c r="A5392" s="8" t="str">
        <f>Table7[[#This Row],[Test No.]]&amp;Table7[[#This Row],[Section]]&amp;Table7[[#This Row],[Q. No.]]</f>
        <v>R24E66</v>
      </c>
      <c r="B5392" s="8"/>
      <c r="C5392" s="15" t="s">
        <v>87</v>
      </c>
      <c r="D5392" s="6">
        <v>66</v>
      </c>
      <c r="E5392" s="12" t="s">
        <v>31</v>
      </c>
      <c r="F5392" s="14">
        <v>1</v>
      </c>
      <c r="G5392" s="14" t="s">
        <v>59</v>
      </c>
      <c r="H5392" s="10">
        <v>2</v>
      </c>
      <c r="I5392" s="13" t="s">
        <v>38</v>
      </c>
      <c r="J5392" s="12" t="s">
        <v>397</v>
      </c>
      <c r="K5392" s="11" t="str">
        <f>VLOOKUP(Table7[[#This Row],[CID]],ALY,2,FALSE)</f>
        <v>Word Choice</v>
      </c>
    </row>
    <row r="5393" spans="1:11" x14ac:dyDescent="0.2">
      <c r="A5393" s="8" t="str">
        <f>Table7[[#This Row],[Test No.]]&amp;Table7[[#This Row],[Section]]&amp;Table7[[#This Row],[Q. No.]]</f>
        <v>R24E67</v>
      </c>
      <c r="B5393" s="8"/>
      <c r="C5393" s="15" t="s">
        <v>87</v>
      </c>
      <c r="D5393" s="6">
        <v>67</v>
      </c>
      <c r="E5393" s="12" t="s">
        <v>31</v>
      </c>
      <c r="F5393" s="14">
        <v>1</v>
      </c>
      <c r="G5393" s="14" t="s">
        <v>59</v>
      </c>
      <c r="H5393" s="10">
        <v>3</v>
      </c>
      <c r="I5393" s="13" t="s">
        <v>39</v>
      </c>
      <c r="J5393" s="12" t="s">
        <v>402</v>
      </c>
      <c r="K5393" s="11" t="str">
        <f>VLOOKUP(Table7[[#This Row],[CID]],ALY,2,FALSE)</f>
        <v>Faulty Modifier</v>
      </c>
    </row>
    <row r="5394" spans="1:11" x14ac:dyDescent="0.2">
      <c r="A5394" s="8" t="str">
        <f>Table7[[#This Row],[Test No.]]&amp;Table7[[#This Row],[Section]]&amp;Table7[[#This Row],[Q. No.]]</f>
        <v>R24E68</v>
      </c>
      <c r="B5394" s="8"/>
      <c r="C5394" s="15" t="s">
        <v>87</v>
      </c>
      <c r="D5394" s="6">
        <v>68</v>
      </c>
      <c r="E5394" s="12" t="s">
        <v>31</v>
      </c>
      <c r="F5394" s="14">
        <v>2</v>
      </c>
      <c r="G5394" s="13" t="s">
        <v>57</v>
      </c>
      <c r="H5394" s="10">
        <v>6</v>
      </c>
      <c r="I5394" s="13" t="s">
        <v>42</v>
      </c>
      <c r="J5394" s="12" t="s">
        <v>522</v>
      </c>
      <c r="K5394" s="11" t="str">
        <f>VLOOKUP(Table7[[#This Row],[CID]],ALY,2,FALSE)</f>
        <v>Effectiveness</v>
      </c>
    </row>
    <row r="5395" spans="1:11" x14ac:dyDescent="0.2">
      <c r="A5395" s="8" t="str">
        <f>Table7[[#This Row],[Test No.]]&amp;Table7[[#This Row],[Section]]&amp;Table7[[#This Row],[Q. No.]]</f>
        <v>R24E69</v>
      </c>
      <c r="B5395" s="8"/>
      <c r="C5395" s="15" t="s">
        <v>87</v>
      </c>
      <c r="D5395" s="6">
        <v>69</v>
      </c>
      <c r="E5395" s="12" t="s">
        <v>31</v>
      </c>
      <c r="F5395" s="14">
        <v>2</v>
      </c>
      <c r="G5395" s="13" t="s">
        <v>57</v>
      </c>
      <c r="H5395" s="10">
        <v>5</v>
      </c>
      <c r="I5395" s="13" t="s">
        <v>41</v>
      </c>
      <c r="J5395" s="12" t="s">
        <v>518</v>
      </c>
      <c r="K5395" s="11" t="str">
        <f>VLOOKUP(Table7[[#This Row],[CID]],ALY,2,FALSE)</f>
        <v>Unity &amp; Coherence</v>
      </c>
    </row>
    <row r="5396" spans="1:11" x14ac:dyDescent="0.2">
      <c r="A5396" s="8" t="str">
        <f>Table7[[#This Row],[Test No.]]&amp;Table7[[#This Row],[Section]]&amp;Table7[[#This Row],[Q. No.]]</f>
        <v>R24E70</v>
      </c>
      <c r="B5396" s="8"/>
      <c r="C5396" s="15" t="s">
        <v>87</v>
      </c>
      <c r="D5396" s="6">
        <v>70</v>
      </c>
      <c r="E5396" s="12" t="s">
        <v>31</v>
      </c>
      <c r="F5396" s="14">
        <v>2</v>
      </c>
      <c r="G5396" s="13" t="s">
        <v>57</v>
      </c>
      <c r="H5396" s="10">
        <v>4</v>
      </c>
      <c r="I5396" s="13" t="s">
        <v>40</v>
      </c>
      <c r="J5396" s="12" t="s">
        <v>512</v>
      </c>
      <c r="K5396" s="11" t="str">
        <f>VLOOKUP(Table7[[#This Row],[CID]],ALY,2,FALSE)</f>
        <v>Additional Detail &amp; Evidence</v>
      </c>
    </row>
    <row r="5397" spans="1:11" x14ac:dyDescent="0.2">
      <c r="A5397" s="8" t="str">
        <f>Table7[[#This Row],[Test No.]]&amp;Table7[[#This Row],[Section]]&amp;Table7[[#This Row],[Q. No.]]</f>
        <v>R24E71</v>
      </c>
      <c r="B5397" s="8"/>
      <c r="C5397" s="15" t="s">
        <v>87</v>
      </c>
      <c r="D5397" s="6">
        <v>71</v>
      </c>
      <c r="E5397" s="12" t="s">
        <v>31</v>
      </c>
      <c r="F5397" s="14">
        <v>1</v>
      </c>
      <c r="G5397" s="14" t="s">
        <v>59</v>
      </c>
      <c r="H5397" s="10">
        <v>3</v>
      </c>
      <c r="I5397" s="13" t="s">
        <v>39</v>
      </c>
      <c r="J5397" s="12" t="s">
        <v>402</v>
      </c>
      <c r="K5397" s="11" t="str">
        <f>VLOOKUP(Table7[[#This Row],[CID]],ALY,2,FALSE)</f>
        <v>Faulty Modifier</v>
      </c>
    </row>
    <row r="5398" spans="1:11" x14ac:dyDescent="0.2">
      <c r="A5398" s="8" t="str">
        <f>Table7[[#This Row],[Test No.]]&amp;Table7[[#This Row],[Section]]&amp;Table7[[#This Row],[Q. No.]]</f>
        <v>R24E72</v>
      </c>
      <c r="B5398" s="8"/>
      <c r="C5398" s="15" t="s">
        <v>87</v>
      </c>
      <c r="D5398" s="6">
        <v>72</v>
      </c>
      <c r="E5398" s="12" t="s">
        <v>31</v>
      </c>
      <c r="F5398" s="14">
        <v>1</v>
      </c>
      <c r="G5398" s="14" t="s">
        <v>59</v>
      </c>
      <c r="H5398" s="10">
        <v>2</v>
      </c>
      <c r="I5398" s="13" t="s">
        <v>38</v>
      </c>
      <c r="J5398" s="12" t="s">
        <v>396</v>
      </c>
      <c r="K5398" s="11" t="str">
        <f>VLOOKUP(Table7[[#This Row],[CID]],ALY,2,FALSE)</f>
        <v>Comparisons</v>
      </c>
    </row>
    <row r="5399" spans="1:11" x14ac:dyDescent="0.2">
      <c r="A5399" s="8" t="str">
        <f>Table7[[#This Row],[Test No.]]&amp;Table7[[#This Row],[Section]]&amp;Table7[[#This Row],[Q. No.]]</f>
        <v>R24E73</v>
      </c>
      <c r="B5399" s="8"/>
      <c r="C5399" s="15" t="s">
        <v>87</v>
      </c>
      <c r="D5399" s="6">
        <v>73</v>
      </c>
      <c r="E5399" s="12" t="s">
        <v>31</v>
      </c>
      <c r="F5399" s="14">
        <v>1</v>
      </c>
      <c r="G5399" s="14" t="s">
        <v>59</v>
      </c>
      <c r="H5399" s="14">
        <v>1</v>
      </c>
      <c r="I5399" s="14" t="s">
        <v>37</v>
      </c>
      <c r="J5399" s="12" t="s">
        <v>391</v>
      </c>
      <c r="K5399" s="11" t="str">
        <f>VLOOKUP(Table7[[#This Row],[CID]],ALY,2,FALSE)</f>
        <v>Dashes</v>
      </c>
    </row>
    <row r="5400" spans="1:11" x14ac:dyDescent="0.2">
      <c r="A5400" s="8" t="str">
        <f>Table7[[#This Row],[Test No.]]&amp;Table7[[#This Row],[Section]]&amp;Table7[[#This Row],[Q. No.]]</f>
        <v>R24E74</v>
      </c>
      <c r="B5400" s="8"/>
      <c r="C5400" s="15" t="s">
        <v>87</v>
      </c>
      <c r="D5400" s="6">
        <v>74</v>
      </c>
      <c r="E5400" s="12" t="s">
        <v>31</v>
      </c>
      <c r="F5400" s="14">
        <v>1</v>
      </c>
      <c r="G5400" s="14" t="s">
        <v>59</v>
      </c>
      <c r="H5400" s="10">
        <v>2</v>
      </c>
      <c r="I5400" s="13" t="s">
        <v>38</v>
      </c>
      <c r="J5400" s="12" t="s">
        <v>394</v>
      </c>
      <c r="K5400" s="11" t="str">
        <f>VLOOKUP(Table7[[#This Row],[CID]],ALY,2,FALSE)</f>
        <v>Pronouns</v>
      </c>
    </row>
    <row r="5401" spans="1:11" x14ac:dyDescent="0.2">
      <c r="A5401" s="8" t="str">
        <f>Table7[[#This Row],[Test No.]]&amp;Table7[[#This Row],[Section]]&amp;Table7[[#This Row],[Q. No.]]</f>
        <v>R24E75</v>
      </c>
      <c r="B5401" s="8"/>
      <c r="C5401" s="15" t="s">
        <v>87</v>
      </c>
      <c r="D5401" s="6">
        <v>75</v>
      </c>
      <c r="E5401" s="12" t="s">
        <v>31</v>
      </c>
      <c r="F5401" s="14">
        <v>2</v>
      </c>
      <c r="G5401" s="13" t="s">
        <v>57</v>
      </c>
      <c r="H5401" s="10">
        <v>4</v>
      </c>
      <c r="I5401" s="13" t="s">
        <v>40</v>
      </c>
      <c r="J5401" s="12" t="s">
        <v>513</v>
      </c>
      <c r="K5401" s="11" t="str">
        <f>VLOOKUP(Table7[[#This Row],[CID]],ALY,2,FALSE)</f>
        <v>Writer's Goal</v>
      </c>
    </row>
    <row r="5402" spans="1:11" x14ac:dyDescent="0.2">
      <c r="A5402" s="8" t="str">
        <f>Table7[[#This Row],[Test No.]]&amp;Table7[[#This Row],[Section]]&amp;Table7[[#This Row],[Q. No.]]</f>
        <v>R25E1</v>
      </c>
      <c r="B5402" s="8"/>
      <c r="C5402" s="15" t="s">
        <v>86</v>
      </c>
      <c r="D5402" s="6">
        <v>1</v>
      </c>
      <c r="E5402" s="12" t="s">
        <v>31</v>
      </c>
      <c r="F5402" s="14">
        <v>1</v>
      </c>
      <c r="G5402" s="14" t="s">
        <v>59</v>
      </c>
      <c r="H5402" s="10">
        <v>2</v>
      </c>
      <c r="I5402" s="13" t="s">
        <v>38</v>
      </c>
      <c r="J5402" s="12" t="s">
        <v>397</v>
      </c>
      <c r="K5402" s="11" t="str">
        <f>VLOOKUP(Table7[[#This Row],[CID]],ALY,2,FALSE)</f>
        <v>Word Choice</v>
      </c>
    </row>
    <row r="5403" spans="1:11" x14ac:dyDescent="0.2">
      <c r="A5403" s="8" t="str">
        <f>Table7[[#This Row],[Test No.]]&amp;Table7[[#This Row],[Section]]&amp;Table7[[#This Row],[Q. No.]]</f>
        <v>R25E2</v>
      </c>
      <c r="B5403" s="8"/>
      <c r="C5403" s="15" t="s">
        <v>86</v>
      </c>
      <c r="D5403" s="6">
        <v>2</v>
      </c>
      <c r="E5403" s="12" t="s">
        <v>31</v>
      </c>
      <c r="F5403" s="14">
        <v>2</v>
      </c>
      <c r="G5403" s="13" t="s">
        <v>57</v>
      </c>
      <c r="H5403" s="10">
        <v>6</v>
      </c>
      <c r="I5403" s="13" t="s">
        <v>42</v>
      </c>
      <c r="J5403" s="12" t="s">
        <v>523</v>
      </c>
      <c r="K5403" s="11" t="str">
        <f>VLOOKUP(Table7[[#This Row],[CID]],ALY,2,FALSE)</f>
        <v>Avoiding Ambiguity &amp; Redundancy</v>
      </c>
    </row>
    <row r="5404" spans="1:11" x14ac:dyDescent="0.2">
      <c r="A5404" s="8" t="str">
        <f>Table7[[#This Row],[Test No.]]&amp;Table7[[#This Row],[Section]]&amp;Table7[[#This Row],[Q. No.]]</f>
        <v>R25E3</v>
      </c>
      <c r="B5404" s="8"/>
      <c r="C5404" s="15" t="s">
        <v>86</v>
      </c>
      <c r="D5404" s="6">
        <v>3</v>
      </c>
      <c r="E5404" s="12" t="s">
        <v>31</v>
      </c>
      <c r="F5404" s="14">
        <v>2</v>
      </c>
      <c r="G5404" s="13" t="s">
        <v>57</v>
      </c>
      <c r="H5404" s="10">
        <v>5</v>
      </c>
      <c r="I5404" s="13" t="s">
        <v>41</v>
      </c>
      <c r="J5404" s="12" t="s">
        <v>520</v>
      </c>
      <c r="K5404" s="11" t="str">
        <f>VLOOKUP(Table7[[#This Row],[CID]],ALY,2,FALSE)</f>
        <v>Reorganization</v>
      </c>
    </row>
    <row r="5405" spans="1:11" x14ac:dyDescent="0.2">
      <c r="A5405" s="8" t="str">
        <f>Table7[[#This Row],[Test No.]]&amp;Table7[[#This Row],[Section]]&amp;Table7[[#This Row],[Q. No.]]</f>
        <v>R25E4</v>
      </c>
      <c r="B5405" s="8"/>
      <c r="C5405" s="15" t="s">
        <v>86</v>
      </c>
      <c r="D5405" s="6">
        <v>4</v>
      </c>
      <c r="E5405" s="12" t="s">
        <v>31</v>
      </c>
      <c r="F5405" s="14">
        <v>2</v>
      </c>
      <c r="G5405" s="13" t="s">
        <v>57</v>
      </c>
      <c r="H5405" s="10">
        <v>4</v>
      </c>
      <c r="I5405" s="13" t="s">
        <v>40</v>
      </c>
      <c r="J5405" s="12" t="s">
        <v>512</v>
      </c>
      <c r="K5405" s="11" t="str">
        <f>VLOOKUP(Table7[[#This Row],[CID]],ALY,2,FALSE)</f>
        <v>Additional Detail &amp; Evidence</v>
      </c>
    </row>
    <row r="5406" spans="1:11" x14ac:dyDescent="0.2">
      <c r="A5406" s="8" t="str">
        <f>Table7[[#This Row],[Test No.]]&amp;Table7[[#This Row],[Section]]&amp;Table7[[#This Row],[Q. No.]]</f>
        <v>R25E5</v>
      </c>
      <c r="B5406" s="8"/>
      <c r="C5406" s="15" t="s">
        <v>86</v>
      </c>
      <c r="D5406" s="6">
        <v>5</v>
      </c>
      <c r="E5406" s="12" t="s">
        <v>31</v>
      </c>
      <c r="F5406" s="14">
        <v>1</v>
      </c>
      <c r="G5406" s="14" t="s">
        <v>59</v>
      </c>
      <c r="H5406" s="14">
        <v>1</v>
      </c>
      <c r="I5406" s="14" t="s">
        <v>37</v>
      </c>
      <c r="J5406" s="12" t="s">
        <v>388</v>
      </c>
      <c r="K5406" s="11" t="str">
        <f>VLOOKUP(Table7[[#This Row],[CID]],ALY,2,FALSE)</f>
        <v>Apostrophes</v>
      </c>
    </row>
    <row r="5407" spans="1:11" x14ac:dyDescent="0.2">
      <c r="A5407" s="8" t="str">
        <f>Table7[[#This Row],[Test No.]]&amp;Table7[[#This Row],[Section]]&amp;Table7[[#This Row],[Q. No.]]</f>
        <v>R25E6</v>
      </c>
      <c r="B5407" s="8"/>
      <c r="C5407" s="15" t="s">
        <v>86</v>
      </c>
      <c r="D5407" s="6">
        <v>6</v>
      </c>
      <c r="E5407" s="12" t="s">
        <v>31</v>
      </c>
      <c r="F5407" s="14">
        <v>1</v>
      </c>
      <c r="G5407" s="14" t="s">
        <v>59</v>
      </c>
      <c r="H5407" s="14">
        <v>1</v>
      </c>
      <c r="I5407" s="14" t="s">
        <v>37</v>
      </c>
      <c r="J5407" s="12" t="s">
        <v>387</v>
      </c>
      <c r="K5407" s="11" t="str">
        <f>VLOOKUP(Table7[[#This Row],[CID]],ALY,2,FALSE)</f>
        <v>Commas</v>
      </c>
    </row>
    <row r="5408" spans="1:11" x14ac:dyDescent="0.2">
      <c r="A5408" s="8" t="str">
        <f>Table7[[#This Row],[Test No.]]&amp;Table7[[#This Row],[Section]]&amp;Table7[[#This Row],[Q. No.]]</f>
        <v>R25E7</v>
      </c>
      <c r="B5408" s="8"/>
      <c r="C5408" s="15" t="s">
        <v>86</v>
      </c>
      <c r="D5408" s="6">
        <v>7</v>
      </c>
      <c r="E5408" s="12" t="s">
        <v>31</v>
      </c>
      <c r="F5408" s="14">
        <v>2</v>
      </c>
      <c r="G5408" s="13" t="s">
        <v>57</v>
      </c>
      <c r="H5408" s="10">
        <v>6</v>
      </c>
      <c r="I5408" s="13" t="s">
        <v>42</v>
      </c>
      <c r="J5408" s="12" t="s">
        <v>522</v>
      </c>
      <c r="K5408" s="11" t="str">
        <f>VLOOKUP(Table7[[#This Row],[CID]],ALY,2,FALSE)</f>
        <v>Effectiveness</v>
      </c>
    </row>
    <row r="5409" spans="1:11" x14ac:dyDescent="0.2">
      <c r="A5409" s="8" t="str">
        <f>Table7[[#This Row],[Test No.]]&amp;Table7[[#This Row],[Section]]&amp;Table7[[#This Row],[Q. No.]]</f>
        <v>R25E8</v>
      </c>
      <c r="B5409" s="8"/>
      <c r="C5409" s="15" t="s">
        <v>86</v>
      </c>
      <c r="D5409" s="6">
        <v>8</v>
      </c>
      <c r="E5409" s="12" t="s">
        <v>31</v>
      </c>
      <c r="F5409" s="14">
        <v>1</v>
      </c>
      <c r="G5409" s="14" t="s">
        <v>59</v>
      </c>
      <c r="H5409" s="10">
        <v>2</v>
      </c>
      <c r="I5409" s="13" t="s">
        <v>38</v>
      </c>
      <c r="J5409" s="12" t="s">
        <v>398</v>
      </c>
      <c r="K5409" s="11" t="str">
        <f>VLOOKUP(Table7[[#This Row],[CID]],ALY,2,FALSE)</f>
        <v>Idioms</v>
      </c>
    </row>
    <row r="5410" spans="1:11" x14ac:dyDescent="0.2">
      <c r="A5410" s="8" t="str">
        <f>Table7[[#This Row],[Test No.]]&amp;Table7[[#This Row],[Section]]&amp;Table7[[#This Row],[Q. No.]]</f>
        <v>R25E9</v>
      </c>
      <c r="B5410" s="8"/>
      <c r="C5410" s="15" t="s">
        <v>86</v>
      </c>
      <c r="D5410" s="6">
        <v>9</v>
      </c>
      <c r="E5410" s="12" t="s">
        <v>31</v>
      </c>
      <c r="F5410" s="14">
        <v>1</v>
      </c>
      <c r="G5410" s="14" t="s">
        <v>59</v>
      </c>
      <c r="H5410" s="10">
        <v>3</v>
      </c>
      <c r="I5410" s="13" t="s">
        <v>39</v>
      </c>
      <c r="J5410" s="12" t="s">
        <v>402</v>
      </c>
      <c r="K5410" s="11" t="str">
        <f>VLOOKUP(Table7[[#This Row],[CID]],ALY,2,FALSE)</f>
        <v>Faulty Modifier</v>
      </c>
    </row>
    <row r="5411" spans="1:11" x14ac:dyDescent="0.2">
      <c r="A5411" s="8" t="str">
        <f>Table7[[#This Row],[Test No.]]&amp;Table7[[#This Row],[Section]]&amp;Table7[[#This Row],[Q. No.]]</f>
        <v>R25E10</v>
      </c>
      <c r="B5411" s="8"/>
      <c r="C5411" s="15" t="s">
        <v>86</v>
      </c>
      <c r="D5411" s="6">
        <v>10</v>
      </c>
      <c r="E5411" s="12" t="s">
        <v>31</v>
      </c>
      <c r="F5411" s="14">
        <v>2</v>
      </c>
      <c r="G5411" s="13" t="s">
        <v>57</v>
      </c>
      <c r="H5411" s="10">
        <v>5</v>
      </c>
      <c r="I5411" s="13" t="s">
        <v>41</v>
      </c>
      <c r="J5411" s="12" t="s">
        <v>519</v>
      </c>
      <c r="K5411" s="11" t="str">
        <f>VLOOKUP(Table7[[#This Row],[CID]],ALY,2,FALSE)</f>
        <v>Opening/Transitional/Closing</v>
      </c>
    </row>
    <row r="5412" spans="1:11" x14ac:dyDescent="0.2">
      <c r="A5412" s="8" t="str">
        <f>Table7[[#This Row],[Test No.]]&amp;Table7[[#This Row],[Section]]&amp;Table7[[#This Row],[Q. No.]]</f>
        <v>R25E11</v>
      </c>
      <c r="B5412" s="8"/>
      <c r="C5412" s="15" t="s">
        <v>86</v>
      </c>
      <c r="D5412" s="6">
        <v>11</v>
      </c>
      <c r="E5412" s="12" t="s">
        <v>31</v>
      </c>
      <c r="F5412" s="14">
        <v>2</v>
      </c>
      <c r="G5412" s="13" t="s">
        <v>57</v>
      </c>
      <c r="H5412" s="10">
        <v>6</v>
      </c>
      <c r="I5412" s="13" t="s">
        <v>42</v>
      </c>
      <c r="J5412" s="12" t="s">
        <v>521</v>
      </c>
      <c r="K5412" s="11" t="str">
        <f>VLOOKUP(Table7[[#This Row],[CID]],ALY,2,FALSE)</f>
        <v>Word Choice</v>
      </c>
    </row>
    <row r="5413" spans="1:11" x14ac:dyDescent="0.2">
      <c r="A5413" s="8" t="str">
        <f>Table7[[#This Row],[Test No.]]&amp;Table7[[#This Row],[Section]]&amp;Table7[[#This Row],[Q. No.]]</f>
        <v>R25E12</v>
      </c>
      <c r="B5413" s="8"/>
      <c r="C5413" s="15" t="s">
        <v>86</v>
      </c>
      <c r="D5413" s="6">
        <v>12</v>
      </c>
      <c r="E5413" s="12" t="s">
        <v>31</v>
      </c>
      <c r="F5413" s="14">
        <v>2</v>
      </c>
      <c r="G5413" s="13" t="s">
        <v>57</v>
      </c>
      <c r="H5413" s="10">
        <v>6</v>
      </c>
      <c r="I5413" s="13" t="s">
        <v>42</v>
      </c>
      <c r="J5413" s="12" t="s">
        <v>522</v>
      </c>
      <c r="K5413" s="11" t="str">
        <f>VLOOKUP(Table7[[#This Row],[CID]],ALY,2,FALSE)</f>
        <v>Effectiveness</v>
      </c>
    </row>
    <row r="5414" spans="1:11" x14ac:dyDescent="0.2">
      <c r="A5414" s="8" t="str">
        <f>Table7[[#This Row],[Test No.]]&amp;Table7[[#This Row],[Section]]&amp;Table7[[#This Row],[Q. No.]]</f>
        <v>R25E13</v>
      </c>
      <c r="B5414" s="8"/>
      <c r="C5414" s="15" t="s">
        <v>86</v>
      </c>
      <c r="D5414" s="6">
        <v>13</v>
      </c>
      <c r="E5414" s="12" t="s">
        <v>31</v>
      </c>
      <c r="F5414" s="14">
        <v>2</v>
      </c>
      <c r="G5414" s="13" t="s">
        <v>57</v>
      </c>
      <c r="H5414" s="10">
        <v>4</v>
      </c>
      <c r="I5414" s="13" t="s">
        <v>40</v>
      </c>
      <c r="J5414" s="12" t="s">
        <v>516</v>
      </c>
      <c r="K5414" s="11" t="str">
        <f>VLOOKUP(Table7[[#This Row],[CID]],ALY,2,FALSE)</f>
        <v>Transitions &amp; Topic Sentences</v>
      </c>
    </row>
    <row r="5415" spans="1:11" x14ac:dyDescent="0.2">
      <c r="A5415" s="8" t="str">
        <f>Table7[[#This Row],[Test No.]]&amp;Table7[[#This Row],[Section]]&amp;Table7[[#This Row],[Q. No.]]</f>
        <v>R25E14</v>
      </c>
      <c r="B5415" s="8"/>
      <c r="C5415" s="15" t="s">
        <v>86</v>
      </c>
      <c r="D5415" s="6">
        <v>14</v>
      </c>
      <c r="E5415" s="12" t="s">
        <v>31</v>
      </c>
      <c r="F5415" s="14">
        <v>1</v>
      </c>
      <c r="G5415" s="14" t="s">
        <v>59</v>
      </c>
      <c r="H5415" s="10">
        <v>3</v>
      </c>
      <c r="I5415" s="13" t="s">
        <v>39</v>
      </c>
      <c r="J5415" s="12" t="s">
        <v>400</v>
      </c>
      <c r="K5415" s="11" t="str">
        <f>VLOOKUP(Table7[[#This Row],[CID]],ALY,2,FALSE)</f>
        <v>Run-On Sentence</v>
      </c>
    </row>
    <row r="5416" spans="1:11" x14ac:dyDescent="0.2">
      <c r="A5416" s="8" t="str">
        <f>Table7[[#This Row],[Test No.]]&amp;Table7[[#This Row],[Section]]&amp;Table7[[#This Row],[Q. No.]]</f>
        <v>R25E15</v>
      </c>
      <c r="B5416" s="8"/>
      <c r="C5416" s="15" t="s">
        <v>86</v>
      </c>
      <c r="D5416" s="6">
        <v>15</v>
      </c>
      <c r="E5416" s="12" t="s">
        <v>31</v>
      </c>
      <c r="F5416" s="14">
        <v>2</v>
      </c>
      <c r="G5416" s="13" t="s">
        <v>57</v>
      </c>
      <c r="H5416" s="10">
        <v>4</v>
      </c>
      <c r="I5416" s="13" t="s">
        <v>40</v>
      </c>
      <c r="J5416" s="12" t="s">
        <v>514</v>
      </c>
      <c r="K5416" s="11" t="str">
        <f>VLOOKUP(Table7[[#This Row],[CID]],ALY,2,FALSE)</f>
        <v>Relation to Paragraph/Essay</v>
      </c>
    </row>
    <row r="5417" spans="1:11" x14ac:dyDescent="0.2">
      <c r="A5417" s="8" t="str">
        <f>Table7[[#This Row],[Test No.]]&amp;Table7[[#This Row],[Section]]&amp;Table7[[#This Row],[Q. No.]]</f>
        <v>R25E16</v>
      </c>
      <c r="B5417" s="8"/>
      <c r="C5417" s="15" t="s">
        <v>86</v>
      </c>
      <c r="D5417" s="6">
        <v>16</v>
      </c>
      <c r="E5417" s="12" t="s">
        <v>31</v>
      </c>
      <c r="F5417" s="14">
        <v>1</v>
      </c>
      <c r="G5417" s="14" t="s">
        <v>59</v>
      </c>
      <c r="H5417" s="14">
        <v>1</v>
      </c>
      <c r="I5417" s="14" t="s">
        <v>37</v>
      </c>
      <c r="J5417" s="12" t="s">
        <v>388</v>
      </c>
      <c r="K5417" s="11" t="str">
        <f>VLOOKUP(Table7[[#This Row],[CID]],ALY,2,FALSE)</f>
        <v>Apostrophes</v>
      </c>
    </row>
    <row r="5418" spans="1:11" x14ac:dyDescent="0.2">
      <c r="A5418" s="8" t="str">
        <f>Table7[[#This Row],[Test No.]]&amp;Table7[[#This Row],[Section]]&amp;Table7[[#This Row],[Q. No.]]</f>
        <v>R25E17</v>
      </c>
      <c r="B5418" s="8"/>
      <c r="C5418" s="15" t="s">
        <v>86</v>
      </c>
      <c r="D5418" s="6">
        <v>17</v>
      </c>
      <c r="E5418" s="12" t="s">
        <v>31</v>
      </c>
      <c r="F5418" s="14">
        <v>1</v>
      </c>
      <c r="G5418" s="14" t="s">
        <v>59</v>
      </c>
      <c r="H5418" s="14">
        <v>1</v>
      </c>
      <c r="I5418" s="14" t="s">
        <v>37</v>
      </c>
      <c r="J5418" s="12" t="s">
        <v>387</v>
      </c>
      <c r="K5418" s="11" t="str">
        <f>VLOOKUP(Table7[[#This Row],[CID]],ALY,2,FALSE)</f>
        <v>Commas</v>
      </c>
    </row>
    <row r="5419" spans="1:11" x14ac:dyDescent="0.2">
      <c r="A5419" s="8" t="str">
        <f>Table7[[#This Row],[Test No.]]&amp;Table7[[#This Row],[Section]]&amp;Table7[[#This Row],[Q. No.]]</f>
        <v>R25E18</v>
      </c>
      <c r="B5419" s="8"/>
      <c r="C5419" s="15" t="s">
        <v>86</v>
      </c>
      <c r="D5419" s="6">
        <v>18</v>
      </c>
      <c r="E5419" s="12" t="s">
        <v>31</v>
      </c>
      <c r="F5419" s="14">
        <v>1</v>
      </c>
      <c r="G5419" s="14" t="s">
        <v>59</v>
      </c>
      <c r="H5419" s="10">
        <v>3</v>
      </c>
      <c r="I5419" s="13" t="s">
        <v>39</v>
      </c>
      <c r="J5419" s="12" t="s">
        <v>402</v>
      </c>
      <c r="K5419" s="11" t="str">
        <f>VLOOKUP(Table7[[#This Row],[CID]],ALY,2,FALSE)</f>
        <v>Faulty Modifier</v>
      </c>
    </row>
    <row r="5420" spans="1:11" x14ac:dyDescent="0.2">
      <c r="A5420" s="8" t="str">
        <f>Table7[[#This Row],[Test No.]]&amp;Table7[[#This Row],[Section]]&amp;Table7[[#This Row],[Q. No.]]</f>
        <v>R25E19</v>
      </c>
      <c r="B5420" s="8"/>
      <c r="C5420" s="15" t="s">
        <v>86</v>
      </c>
      <c r="D5420" s="6">
        <v>19</v>
      </c>
      <c r="E5420" s="12" t="s">
        <v>31</v>
      </c>
      <c r="F5420" s="14">
        <v>1</v>
      </c>
      <c r="G5420" s="14" t="s">
        <v>59</v>
      </c>
      <c r="H5420" s="14">
        <v>1</v>
      </c>
      <c r="I5420" s="14" t="s">
        <v>37</v>
      </c>
      <c r="J5420" s="12" t="s">
        <v>387</v>
      </c>
      <c r="K5420" s="11" t="str">
        <f>VLOOKUP(Table7[[#This Row],[CID]],ALY,2,FALSE)</f>
        <v>Commas</v>
      </c>
    </row>
    <row r="5421" spans="1:11" x14ac:dyDescent="0.2">
      <c r="A5421" s="8" t="str">
        <f>Table7[[#This Row],[Test No.]]&amp;Table7[[#This Row],[Section]]&amp;Table7[[#This Row],[Q. No.]]</f>
        <v>R25E20</v>
      </c>
      <c r="B5421" s="8"/>
      <c r="C5421" s="15" t="s">
        <v>86</v>
      </c>
      <c r="D5421" s="6">
        <v>20</v>
      </c>
      <c r="E5421" s="12" t="s">
        <v>31</v>
      </c>
      <c r="F5421" s="14">
        <v>2</v>
      </c>
      <c r="G5421" s="13" t="s">
        <v>57</v>
      </c>
      <c r="H5421" s="10">
        <v>6</v>
      </c>
      <c r="I5421" s="13" t="s">
        <v>42</v>
      </c>
      <c r="J5421" s="12" t="s">
        <v>523</v>
      </c>
      <c r="K5421" s="11" t="str">
        <f>VLOOKUP(Table7[[#This Row],[CID]],ALY,2,FALSE)</f>
        <v>Avoiding Ambiguity &amp; Redundancy</v>
      </c>
    </row>
    <row r="5422" spans="1:11" x14ac:dyDescent="0.2">
      <c r="A5422" s="8" t="str">
        <f>Table7[[#This Row],[Test No.]]&amp;Table7[[#This Row],[Section]]&amp;Table7[[#This Row],[Q. No.]]</f>
        <v>R25E21</v>
      </c>
      <c r="B5422" s="8"/>
      <c r="C5422" s="15" t="s">
        <v>86</v>
      </c>
      <c r="D5422" s="6">
        <v>21</v>
      </c>
      <c r="E5422" s="12" t="s">
        <v>31</v>
      </c>
      <c r="F5422" s="14">
        <v>1</v>
      </c>
      <c r="G5422" s="14" t="s">
        <v>59</v>
      </c>
      <c r="H5422" s="10">
        <v>2</v>
      </c>
      <c r="I5422" s="13" t="s">
        <v>38</v>
      </c>
      <c r="J5422" s="12" t="s">
        <v>397</v>
      </c>
      <c r="K5422" s="11" t="str">
        <f>VLOOKUP(Table7[[#This Row],[CID]],ALY,2,FALSE)</f>
        <v>Word Choice</v>
      </c>
    </row>
    <row r="5423" spans="1:11" x14ac:dyDescent="0.2">
      <c r="A5423" s="8" t="str">
        <f>Table7[[#This Row],[Test No.]]&amp;Table7[[#This Row],[Section]]&amp;Table7[[#This Row],[Q. No.]]</f>
        <v>R25E22</v>
      </c>
      <c r="B5423" s="8"/>
      <c r="C5423" s="15" t="s">
        <v>86</v>
      </c>
      <c r="D5423" s="6">
        <v>22</v>
      </c>
      <c r="E5423" s="12" t="s">
        <v>31</v>
      </c>
      <c r="F5423" s="14">
        <v>1</v>
      </c>
      <c r="G5423" s="14" t="s">
        <v>59</v>
      </c>
      <c r="H5423" s="10">
        <v>2</v>
      </c>
      <c r="I5423" s="13" t="s">
        <v>38</v>
      </c>
      <c r="J5423" s="12" t="s">
        <v>397</v>
      </c>
      <c r="K5423" s="11" t="str">
        <f>VLOOKUP(Table7[[#This Row],[CID]],ALY,2,FALSE)</f>
        <v>Word Choice</v>
      </c>
    </row>
    <row r="5424" spans="1:11" x14ac:dyDescent="0.2">
      <c r="A5424" s="8" t="str">
        <f>Table7[[#This Row],[Test No.]]&amp;Table7[[#This Row],[Section]]&amp;Table7[[#This Row],[Q. No.]]</f>
        <v>R25E23</v>
      </c>
      <c r="B5424" s="8"/>
      <c r="C5424" s="15" t="s">
        <v>86</v>
      </c>
      <c r="D5424" s="6">
        <v>23</v>
      </c>
      <c r="E5424" s="12" t="s">
        <v>31</v>
      </c>
      <c r="F5424" s="14">
        <v>1</v>
      </c>
      <c r="G5424" s="14" t="s">
        <v>59</v>
      </c>
      <c r="H5424" s="10">
        <v>2</v>
      </c>
      <c r="I5424" s="13" t="s">
        <v>38</v>
      </c>
      <c r="J5424" s="12" t="s">
        <v>398</v>
      </c>
      <c r="K5424" s="11" t="str">
        <f>VLOOKUP(Table7[[#This Row],[CID]],ALY,2,FALSE)</f>
        <v>Idioms</v>
      </c>
    </row>
    <row r="5425" spans="1:11" x14ac:dyDescent="0.2">
      <c r="A5425" s="8" t="str">
        <f>Table7[[#This Row],[Test No.]]&amp;Table7[[#This Row],[Section]]&amp;Table7[[#This Row],[Q. No.]]</f>
        <v>R25E24</v>
      </c>
      <c r="B5425" s="8"/>
      <c r="C5425" s="15" t="s">
        <v>86</v>
      </c>
      <c r="D5425" s="6">
        <v>24</v>
      </c>
      <c r="E5425" s="12" t="s">
        <v>31</v>
      </c>
      <c r="F5425" s="14">
        <v>2</v>
      </c>
      <c r="G5425" s="13" t="s">
        <v>57</v>
      </c>
      <c r="H5425" s="10">
        <v>4</v>
      </c>
      <c r="I5425" s="13" t="s">
        <v>40</v>
      </c>
      <c r="J5425" s="12" t="s">
        <v>512</v>
      </c>
      <c r="K5425" s="11" t="str">
        <f>VLOOKUP(Table7[[#This Row],[CID]],ALY,2,FALSE)</f>
        <v>Additional Detail &amp; Evidence</v>
      </c>
    </row>
    <row r="5426" spans="1:11" x14ac:dyDescent="0.2">
      <c r="A5426" s="8" t="str">
        <f>Table7[[#This Row],[Test No.]]&amp;Table7[[#This Row],[Section]]&amp;Table7[[#This Row],[Q. No.]]</f>
        <v>R25E25</v>
      </c>
      <c r="B5426" s="8"/>
      <c r="C5426" s="15" t="s">
        <v>86</v>
      </c>
      <c r="D5426" s="6">
        <v>25</v>
      </c>
      <c r="E5426" s="12" t="s">
        <v>31</v>
      </c>
      <c r="F5426" s="14">
        <v>1</v>
      </c>
      <c r="G5426" s="14" t="s">
        <v>59</v>
      </c>
      <c r="H5426" s="10">
        <v>3</v>
      </c>
      <c r="I5426" s="13" t="s">
        <v>39</v>
      </c>
      <c r="J5426" s="12" t="s">
        <v>402</v>
      </c>
      <c r="K5426" s="11" t="str">
        <f>VLOOKUP(Table7[[#This Row],[CID]],ALY,2,FALSE)</f>
        <v>Faulty Modifier</v>
      </c>
    </row>
    <row r="5427" spans="1:11" x14ac:dyDescent="0.2">
      <c r="A5427" s="8" t="str">
        <f>Table7[[#This Row],[Test No.]]&amp;Table7[[#This Row],[Section]]&amp;Table7[[#This Row],[Q. No.]]</f>
        <v>R25E26</v>
      </c>
      <c r="B5427" s="8"/>
      <c r="C5427" s="15" t="s">
        <v>86</v>
      </c>
      <c r="D5427" s="6">
        <v>26</v>
      </c>
      <c r="E5427" s="12" t="s">
        <v>31</v>
      </c>
      <c r="F5427" s="14">
        <v>1</v>
      </c>
      <c r="G5427" s="14" t="s">
        <v>59</v>
      </c>
      <c r="H5427" s="10">
        <v>3</v>
      </c>
      <c r="I5427" s="13" t="s">
        <v>39</v>
      </c>
      <c r="J5427" s="12" t="s">
        <v>400</v>
      </c>
      <c r="K5427" s="11" t="str">
        <f>VLOOKUP(Table7[[#This Row],[CID]],ALY,2,FALSE)</f>
        <v>Run-On Sentence</v>
      </c>
    </row>
    <row r="5428" spans="1:11" x14ac:dyDescent="0.2">
      <c r="A5428" s="8" t="str">
        <f>Table7[[#This Row],[Test No.]]&amp;Table7[[#This Row],[Section]]&amp;Table7[[#This Row],[Q. No.]]</f>
        <v>R25E27</v>
      </c>
      <c r="B5428" s="8"/>
      <c r="C5428" s="15" t="s">
        <v>86</v>
      </c>
      <c r="D5428" s="6">
        <v>27</v>
      </c>
      <c r="E5428" s="12" t="s">
        <v>31</v>
      </c>
      <c r="F5428" s="14">
        <v>2</v>
      </c>
      <c r="G5428" s="13" t="s">
        <v>57</v>
      </c>
      <c r="H5428" s="10">
        <v>6</v>
      </c>
      <c r="I5428" s="13" t="s">
        <v>42</v>
      </c>
      <c r="J5428" s="12" t="s">
        <v>521</v>
      </c>
      <c r="K5428" s="11" t="str">
        <f>VLOOKUP(Table7[[#This Row],[CID]],ALY,2,FALSE)</f>
        <v>Word Choice</v>
      </c>
    </row>
    <row r="5429" spans="1:11" x14ac:dyDescent="0.2">
      <c r="A5429" s="8" t="str">
        <f>Table7[[#This Row],[Test No.]]&amp;Table7[[#This Row],[Section]]&amp;Table7[[#This Row],[Q. No.]]</f>
        <v>R25E28</v>
      </c>
      <c r="B5429" s="8"/>
      <c r="C5429" s="15" t="s">
        <v>86</v>
      </c>
      <c r="D5429" s="6">
        <v>28</v>
      </c>
      <c r="E5429" s="12" t="s">
        <v>31</v>
      </c>
      <c r="F5429" s="14">
        <v>2</v>
      </c>
      <c r="G5429" s="13" t="s">
        <v>57</v>
      </c>
      <c r="H5429" s="10">
        <v>5</v>
      </c>
      <c r="I5429" s="13" t="s">
        <v>41</v>
      </c>
      <c r="J5429" s="12" t="s">
        <v>518</v>
      </c>
      <c r="K5429" s="11" t="str">
        <f>VLOOKUP(Table7[[#This Row],[CID]],ALY,2,FALSE)</f>
        <v>Unity &amp; Coherence</v>
      </c>
    </row>
    <row r="5430" spans="1:11" x14ac:dyDescent="0.2">
      <c r="A5430" s="8" t="str">
        <f>Table7[[#This Row],[Test No.]]&amp;Table7[[#This Row],[Section]]&amp;Table7[[#This Row],[Q. No.]]</f>
        <v>R25E29</v>
      </c>
      <c r="B5430" s="8"/>
      <c r="C5430" s="15" t="s">
        <v>86</v>
      </c>
      <c r="D5430" s="6">
        <v>29</v>
      </c>
      <c r="E5430" s="12" t="s">
        <v>31</v>
      </c>
      <c r="F5430" s="14">
        <v>2</v>
      </c>
      <c r="G5430" s="13" t="s">
        <v>57</v>
      </c>
      <c r="H5430" s="10">
        <v>4</v>
      </c>
      <c r="I5430" s="13" t="s">
        <v>40</v>
      </c>
      <c r="J5430" s="12" t="s">
        <v>513</v>
      </c>
      <c r="K5430" s="11" t="str">
        <f>VLOOKUP(Table7[[#This Row],[CID]],ALY,2,FALSE)</f>
        <v>Writer's Goal</v>
      </c>
    </row>
    <row r="5431" spans="1:11" x14ac:dyDescent="0.2">
      <c r="A5431" s="8" t="str">
        <f>Table7[[#This Row],[Test No.]]&amp;Table7[[#This Row],[Section]]&amp;Table7[[#This Row],[Q. No.]]</f>
        <v>R25E30</v>
      </c>
      <c r="B5431" s="8"/>
      <c r="C5431" s="15" t="s">
        <v>86</v>
      </c>
      <c r="D5431" s="6">
        <v>30</v>
      </c>
      <c r="E5431" s="12" t="s">
        <v>31</v>
      </c>
      <c r="F5431" s="14">
        <v>1</v>
      </c>
      <c r="G5431" s="14" t="s">
        <v>59</v>
      </c>
      <c r="H5431" s="10">
        <v>3</v>
      </c>
      <c r="I5431" s="13" t="s">
        <v>39</v>
      </c>
      <c r="J5431" s="12" t="s">
        <v>402</v>
      </c>
      <c r="K5431" s="11" t="str">
        <f>VLOOKUP(Table7[[#This Row],[CID]],ALY,2,FALSE)</f>
        <v>Faulty Modifier</v>
      </c>
    </row>
    <row r="5432" spans="1:11" x14ac:dyDescent="0.2">
      <c r="A5432" s="8" t="str">
        <f>Table7[[#This Row],[Test No.]]&amp;Table7[[#This Row],[Section]]&amp;Table7[[#This Row],[Q. No.]]</f>
        <v>R25E31</v>
      </c>
      <c r="B5432" s="8"/>
      <c r="C5432" s="15" t="s">
        <v>86</v>
      </c>
      <c r="D5432" s="6">
        <v>31</v>
      </c>
      <c r="E5432" s="12" t="s">
        <v>31</v>
      </c>
      <c r="F5432" s="14">
        <v>1</v>
      </c>
      <c r="G5432" s="14" t="s">
        <v>59</v>
      </c>
      <c r="H5432" s="10">
        <v>2</v>
      </c>
      <c r="I5432" s="13" t="s">
        <v>38</v>
      </c>
      <c r="J5432" s="12" t="s">
        <v>395</v>
      </c>
      <c r="K5432" s="11" t="str">
        <f>VLOOKUP(Table7[[#This Row],[CID]],ALY,2,FALSE)</f>
        <v>Verb Forms/Tense Agreement</v>
      </c>
    </row>
    <row r="5433" spans="1:11" x14ac:dyDescent="0.2">
      <c r="A5433" s="8" t="str">
        <f>Table7[[#This Row],[Test No.]]&amp;Table7[[#This Row],[Section]]&amp;Table7[[#This Row],[Q. No.]]</f>
        <v>R25E32</v>
      </c>
      <c r="B5433" s="8"/>
      <c r="C5433" s="15" t="s">
        <v>86</v>
      </c>
      <c r="D5433" s="6">
        <v>32</v>
      </c>
      <c r="E5433" s="12" t="s">
        <v>31</v>
      </c>
      <c r="F5433" s="14">
        <v>1</v>
      </c>
      <c r="G5433" s="14" t="s">
        <v>59</v>
      </c>
      <c r="H5433" s="10">
        <v>2</v>
      </c>
      <c r="I5433" s="13" t="s">
        <v>38</v>
      </c>
      <c r="J5433" s="12" t="s">
        <v>398</v>
      </c>
      <c r="K5433" s="11" t="str">
        <f>VLOOKUP(Table7[[#This Row],[CID]],ALY,2,FALSE)</f>
        <v>Idioms</v>
      </c>
    </row>
    <row r="5434" spans="1:11" x14ac:dyDescent="0.2">
      <c r="A5434" s="8" t="str">
        <f>Table7[[#This Row],[Test No.]]&amp;Table7[[#This Row],[Section]]&amp;Table7[[#This Row],[Q. No.]]</f>
        <v>R25E33</v>
      </c>
      <c r="B5434" s="8"/>
      <c r="C5434" s="15" t="s">
        <v>86</v>
      </c>
      <c r="D5434" s="6">
        <v>33</v>
      </c>
      <c r="E5434" s="12" t="s">
        <v>31</v>
      </c>
      <c r="F5434" s="14">
        <v>1</v>
      </c>
      <c r="G5434" s="14" t="s">
        <v>59</v>
      </c>
      <c r="H5434" s="10">
        <v>2</v>
      </c>
      <c r="I5434" s="13" t="s">
        <v>38</v>
      </c>
      <c r="J5434" s="12" t="s">
        <v>397</v>
      </c>
      <c r="K5434" s="11" t="str">
        <f>VLOOKUP(Table7[[#This Row],[CID]],ALY,2,FALSE)</f>
        <v>Word Choice</v>
      </c>
    </row>
    <row r="5435" spans="1:11" x14ac:dyDescent="0.2">
      <c r="A5435" s="8" t="str">
        <f>Table7[[#This Row],[Test No.]]&amp;Table7[[#This Row],[Section]]&amp;Table7[[#This Row],[Q. No.]]</f>
        <v>R25E34</v>
      </c>
      <c r="B5435" s="8"/>
      <c r="C5435" s="15" t="s">
        <v>86</v>
      </c>
      <c r="D5435" s="6">
        <v>34</v>
      </c>
      <c r="E5435" s="12" t="s">
        <v>31</v>
      </c>
      <c r="F5435" s="14">
        <v>1</v>
      </c>
      <c r="G5435" s="14" t="s">
        <v>59</v>
      </c>
      <c r="H5435" s="10">
        <v>2</v>
      </c>
      <c r="I5435" s="13" t="s">
        <v>38</v>
      </c>
      <c r="J5435" s="12" t="s">
        <v>395</v>
      </c>
      <c r="K5435" s="11" t="str">
        <f>VLOOKUP(Table7[[#This Row],[CID]],ALY,2,FALSE)</f>
        <v>Verb Forms/Tense Agreement</v>
      </c>
    </row>
    <row r="5436" spans="1:11" x14ac:dyDescent="0.2">
      <c r="A5436" s="8" t="str">
        <f>Table7[[#This Row],[Test No.]]&amp;Table7[[#This Row],[Section]]&amp;Table7[[#This Row],[Q. No.]]</f>
        <v>R25E35</v>
      </c>
      <c r="B5436" s="8"/>
      <c r="C5436" s="15" t="s">
        <v>86</v>
      </c>
      <c r="D5436" s="6">
        <v>35</v>
      </c>
      <c r="E5436" s="12" t="s">
        <v>31</v>
      </c>
      <c r="F5436" s="14">
        <v>2</v>
      </c>
      <c r="G5436" s="13" t="s">
        <v>57</v>
      </c>
      <c r="H5436" s="10">
        <v>6</v>
      </c>
      <c r="I5436" s="13" t="s">
        <v>42</v>
      </c>
      <c r="J5436" s="12" t="s">
        <v>522</v>
      </c>
      <c r="K5436" s="11" t="str">
        <f>VLOOKUP(Table7[[#This Row],[CID]],ALY,2,FALSE)</f>
        <v>Effectiveness</v>
      </c>
    </row>
    <row r="5437" spans="1:11" x14ac:dyDescent="0.2">
      <c r="A5437" s="8" t="str">
        <f>Table7[[#This Row],[Test No.]]&amp;Table7[[#This Row],[Section]]&amp;Table7[[#This Row],[Q. No.]]</f>
        <v>R25E36</v>
      </c>
      <c r="B5437" s="8"/>
      <c r="C5437" s="15" t="s">
        <v>86</v>
      </c>
      <c r="D5437" s="6">
        <v>36</v>
      </c>
      <c r="E5437" s="12" t="s">
        <v>31</v>
      </c>
      <c r="F5437" s="14">
        <v>2</v>
      </c>
      <c r="G5437" s="13" t="s">
        <v>57</v>
      </c>
      <c r="H5437" s="10">
        <v>5</v>
      </c>
      <c r="I5437" s="13" t="s">
        <v>41</v>
      </c>
      <c r="J5437" s="12" t="s">
        <v>520</v>
      </c>
      <c r="K5437" s="11" t="str">
        <f>VLOOKUP(Table7[[#This Row],[CID]],ALY,2,FALSE)</f>
        <v>Reorganization</v>
      </c>
    </row>
    <row r="5438" spans="1:11" x14ac:dyDescent="0.2">
      <c r="A5438" s="8" t="str">
        <f>Table7[[#This Row],[Test No.]]&amp;Table7[[#This Row],[Section]]&amp;Table7[[#This Row],[Q. No.]]</f>
        <v>R25E37</v>
      </c>
      <c r="B5438" s="8"/>
      <c r="C5438" s="15" t="s">
        <v>86</v>
      </c>
      <c r="D5438" s="6">
        <v>37</v>
      </c>
      <c r="E5438" s="12" t="s">
        <v>31</v>
      </c>
      <c r="F5438" s="14">
        <v>2</v>
      </c>
      <c r="G5438" s="13" t="s">
        <v>57</v>
      </c>
      <c r="H5438" s="10">
        <v>6</v>
      </c>
      <c r="I5438" s="13" t="s">
        <v>42</v>
      </c>
      <c r="J5438" s="12" t="s">
        <v>523</v>
      </c>
      <c r="K5438" s="11" t="str">
        <f>VLOOKUP(Table7[[#This Row],[CID]],ALY,2,FALSE)</f>
        <v>Avoiding Ambiguity &amp; Redundancy</v>
      </c>
    </row>
    <row r="5439" spans="1:11" x14ac:dyDescent="0.2">
      <c r="A5439" s="8" t="str">
        <f>Table7[[#This Row],[Test No.]]&amp;Table7[[#This Row],[Section]]&amp;Table7[[#This Row],[Q. No.]]</f>
        <v>R25E38</v>
      </c>
      <c r="B5439" s="8"/>
      <c r="C5439" s="15" t="s">
        <v>86</v>
      </c>
      <c r="D5439" s="6">
        <v>38</v>
      </c>
      <c r="E5439" s="12" t="s">
        <v>31</v>
      </c>
      <c r="F5439" s="14">
        <v>2</v>
      </c>
      <c r="G5439" s="13" t="s">
        <v>57</v>
      </c>
      <c r="H5439" s="10">
        <v>6</v>
      </c>
      <c r="I5439" s="13" t="s">
        <v>42</v>
      </c>
      <c r="J5439" s="12" t="s">
        <v>521</v>
      </c>
      <c r="K5439" s="11" t="str">
        <f>VLOOKUP(Table7[[#This Row],[CID]],ALY,2,FALSE)</f>
        <v>Word Choice</v>
      </c>
    </row>
    <row r="5440" spans="1:11" x14ac:dyDescent="0.2">
      <c r="A5440" s="8" t="str">
        <f>Table7[[#This Row],[Test No.]]&amp;Table7[[#This Row],[Section]]&amp;Table7[[#This Row],[Q. No.]]</f>
        <v>R25E39</v>
      </c>
      <c r="B5440" s="8"/>
      <c r="C5440" s="15" t="s">
        <v>86</v>
      </c>
      <c r="D5440" s="6">
        <v>39</v>
      </c>
      <c r="E5440" s="12" t="s">
        <v>31</v>
      </c>
      <c r="F5440" s="14">
        <v>1</v>
      </c>
      <c r="G5440" s="14" t="s">
        <v>59</v>
      </c>
      <c r="H5440" s="14">
        <v>1</v>
      </c>
      <c r="I5440" s="14" t="s">
        <v>37</v>
      </c>
      <c r="J5440" s="12" t="s">
        <v>390</v>
      </c>
      <c r="K5440" s="11" t="str">
        <f>VLOOKUP(Table7[[#This Row],[CID]],ALY,2,FALSE)</f>
        <v>Semicolons</v>
      </c>
    </row>
    <row r="5441" spans="1:11" x14ac:dyDescent="0.2">
      <c r="A5441" s="8" t="str">
        <f>Table7[[#This Row],[Test No.]]&amp;Table7[[#This Row],[Section]]&amp;Table7[[#This Row],[Q. No.]]</f>
        <v>R25E40</v>
      </c>
      <c r="B5441" s="8"/>
      <c r="C5441" s="15" t="s">
        <v>86</v>
      </c>
      <c r="D5441" s="6">
        <v>40</v>
      </c>
      <c r="E5441" s="12" t="s">
        <v>31</v>
      </c>
      <c r="F5441" s="14">
        <v>1</v>
      </c>
      <c r="G5441" s="14" t="s">
        <v>59</v>
      </c>
      <c r="H5441" s="10">
        <v>3</v>
      </c>
      <c r="I5441" s="13" t="s">
        <v>39</v>
      </c>
      <c r="J5441" s="12" t="s">
        <v>401</v>
      </c>
      <c r="K5441" s="11" t="str">
        <f>VLOOKUP(Table7[[#This Row],[CID]],ALY,2,FALSE)</f>
        <v>Parallel Construction</v>
      </c>
    </row>
    <row r="5442" spans="1:11" x14ac:dyDescent="0.2">
      <c r="A5442" s="8" t="str">
        <f>Table7[[#This Row],[Test No.]]&amp;Table7[[#This Row],[Section]]&amp;Table7[[#This Row],[Q. No.]]</f>
        <v>R25E41</v>
      </c>
      <c r="B5442" s="8"/>
      <c r="C5442" s="15" t="s">
        <v>86</v>
      </c>
      <c r="D5442" s="6">
        <v>41</v>
      </c>
      <c r="E5442" s="12" t="s">
        <v>31</v>
      </c>
      <c r="F5442" s="14">
        <v>1</v>
      </c>
      <c r="G5442" s="14" t="s">
        <v>59</v>
      </c>
      <c r="H5442" s="14">
        <v>1</v>
      </c>
      <c r="I5442" s="14" t="s">
        <v>37</v>
      </c>
      <c r="J5442" s="12" t="s">
        <v>387</v>
      </c>
      <c r="K5442" s="11" t="str">
        <f>VLOOKUP(Table7[[#This Row],[CID]],ALY,2,FALSE)</f>
        <v>Commas</v>
      </c>
    </row>
    <row r="5443" spans="1:11" x14ac:dyDescent="0.2">
      <c r="A5443" s="8" t="str">
        <f>Table7[[#This Row],[Test No.]]&amp;Table7[[#This Row],[Section]]&amp;Table7[[#This Row],[Q. No.]]</f>
        <v>R25E42</v>
      </c>
      <c r="B5443" s="8"/>
      <c r="C5443" s="15" t="s">
        <v>86</v>
      </c>
      <c r="D5443" s="6">
        <v>42</v>
      </c>
      <c r="E5443" s="12" t="s">
        <v>31</v>
      </c>
      <c r="F5443" s="14">
        <v>2</v>
      </c>
      <c r="G5443" s="13" t="s">
        <v>57</v>
      </c>
      <c r="H5443" s="10">
        <v>6</v>
      </c>
      <c r="I5443" s="13" t="s">
        <v>42</v>
      </c>
      <c r="J5443" s="12" t="s">
        <v>521</v>
      </c>
      <c r="K5443" s="11" t="str">
        <f>VLOOKUP(Table7[[#This Row],[CID]],ALY,2,FALSE)</f>
        <v>Word Choice</v>
      </c>
    </row>
    <row r="5444" spans="1:11" x14ac:dyDescent="0.2">
      <c r="A5444" s="8" t="str">
        <f>Table7[[#This Row],[Test No.]]&amp;Table7[[#This Row],[Section]]&amp;Table7[[#This Row],[Q. No.]]</f>
        <v>R25E43</v>
      </c>
      <c r="B5444" s="8"/>
      <c r="C5444" s="15" t="s">
        <v>86</v>
      </c>
      <c r="D5444" s="6">
        <v>43</v>
      </c>
      <c r="E5444" s="12" t="s">
        <v>31</v>
      </c>
      <c r="F5444" s="14">
        <v>2</v>
      </c>
      <c r="G5444" s="13" t="s">
        <v>57</v>
      </c>
      <c r="H5444" s="10">
        <v>6</v>
      </c>
      <c r="I5444" s="13" t="s">
        <v>42</v>
      </c>
      <c r="J5444" s="12" t="s">
        <v>521</v>
      </c>
      <c r="K5444" s="11" t="str">
        <f>VLOOKUP(Table7[[#This Row],[CID]],ALY,2,FALSE)</f>
        <v>Word Choice</v>
      </c>
    </row>
    <row r="5445" spans="1:11" x14ac:dyDescent="0.2">
      <c r="A5445" s="8" t="str">
        <f>Table7[[#This Row],[Test No.]]&amp;Table7[[#This Row],[Section]]&amp;Table7[[#This Row],[Q. No.]]</f>
        <v>R25E44</v>
      </c>
      <c r="B5445" s="8"/>
      <c r="C5445" s="15" t="s">
        <v>86</v>
      </c>
      <c r="D5445" s="6">
        <v>44</v>
      </c>
      <c r="E5445" s="12" t="s">
        <v>31</v>
      </c>
      <c r="F5445" s="14">
        <v>2</v>
      </c>
      <c r="G5445" s="13" t="s">
        <v>57</v>
      </c>
      <c r="H5445" s="10">
        <v>5</v>
      </c>
      <c r="I5445" s="13" t="s">
        <v>41</v>
      </c>
      <c r="J5445" s="12" t="s">
        <v>519</v>
      </c>
      <c r="K5445" s="11" t="str">
        <f>VLOOKUP(Table7[[#This Row],[CID]],ALY,2,FALSE)</f>
        <v>Opening/Transitional/Closing</v>
      </c>
    </row>
    <row r="5446" spans="1:11" x14ac:dyDescent="0.2">
      <c r="A5446" s="8" t="str">
        <f>Table7[[#This Row],[Test No.]]&amp;Table7[[#This Row],[Section]]&amp;Table7[[#This Row],[Q. No.]]</f>
        <v>R25E45</v>
      </c>
      <c r="B5446" s="8"/>
      <c r="C5446" s="15" t="s">
        <v>86</v>
      </c>
      <c r="D5446" s="6">
        <v>45</v>
      </c>
      <c r="E5446" s="12" t="s">
        <v>31</v>
      </c>
      <c r="F5446" s="14">
        <v>1</v>
      </c>
      <c r="G5446" s="14" t="s">
        <v>59</v>
      </c>
      <c r="H5446" s="10">
        <v>3</v>
      </c>
      <c r="I5446" s="13" t="s">
        <v>39</v>
      </c>
      <c r="J5446" s="12" t="s">
        <v>401</v>
      </c>
      <c r="K5446" s="11" t="str">
        <f>VLOOKUP(Table7[[#This Row],[CID]],ALY,2,FALSE)</f>
        <v>Parallel Construction</v>
      </c>
    </row>
    <row r="5447" spans="1:11" x14ac:dyDescent="0.2">
      <c r="A5447" s="8" t="str">
        <f>Table7[[#This Row],[Test No.]]&amp;Table7[[#This Row],[Section]]&amp;Table7[[#This Row],[Q. No.]]</f>
        <v>R25E46</v>
      </c>
      <c r="B5447" s="8"/>
      <c r="C5447" s="15" t="s">
        <v>86</v>
      </c>
      <c r="D5447" s="6">
        <v>46</v>
      </c>
      <c r="E5447" s="12" t="s">
        <v>31</v>
      </c>
      <c r="F5447" s="14">
        <v>1</v>
      </c>
      <c r="G5447" s="14" t="s">
        <v>59</v>
      </c>
      <c r="H5447" s="10">
        <v>3</v>
      </c>
      <c r="I5447" s="13" t="s">
        <v>39</v>
      </c>
      <c r="J5447" s="12" t="s">
        <v>402</v>
      </c>
      <c r="K5447" s="11" t="str">
        <f>VLOOKUP(Table7[[#This Row],[CID]],ALY,2,FALSE)</f>
        <v>Faulty Modifier</v>
      </c>
    </row>
    <row r="5448" spans="1:11" x14ac:dyDescent="0.2">
      <c r="A5448" s="8" t="str">
        <f>Table7[[#This Row],[Test No.]]&amp;Table7[[#This Row],[Section]]&amp;Table7[[#This Row],[Q. No.]]</f>
        <v>R25E47</v>
      </c>
      <c r="B5448" s="8"/>
      <c r="C5448" s="15" t="s">
        <v>86</v>
      </c>
      <c r="D5448" s="6">
        <v>47</v>
      </c>
      <c r="E5448" s="12" t="s">
        <v>31</v>
      </c>
      <c r="F5448" s="14">
        <v>2</v>
      </c>
      <c r="G5448" s="13" t="s">
        <v>57</v>
      </c>
      <c r="H5448" s="10">
        <v>6</v>
      </c>
      <c r="I5448" s="13" t="s">
        <v>42</v>
      </c>
      <c r="J5448" s="12" t="s">
        <v>521</v>
      </c>
      <c r="K5448" s="11" t="str">
        <f>VLOOKUP(Table7[[#This Row],[CID]],ALY,2,FALSE)</f>
        <v>Word Choice</v>
      </c>
    </row>
    <row r="5449" spans="1:11" x14ac:dyDescent="0.2">
      <c r="A5449" s="8" t="str">
        <f>Table7[[#This Row],[Test No.]]&amp;Table7[[#This Row],[Section]]&amp;Table7[[#This Row],[Q. No.]]</f>
        <v>R25E48</v>
      </c>
      <c r="B5449" s="8"/>
      <c r="C5449" s="15" t="s">
        <v>86</v>
      </c>
      <c r="D5449" s="6">
        <v>48</v>
      </c>
      <c r="E5449" s="12" t="s">
        <v>31</v>
      </c>
      <c r="F5449" s="14">
        <v>1</v>
      </c>
      <c r="G5449" s="14" t="s">
        <v>59</v>
      </c>
      <c r="H5449" s="10">
        <v>3</v>
      </c>
      <c r="I5449" s="13" t="s">
        <v>39</v>
      </c>
      <c r="J5449" s="12" t="s">
        <v>399</v>
      </c>
      <c r="K5449" s="11" t="str">
        <f>VLOOKUP(Table7[[#This Row],[CID]],ALY,2,FALSE)</f>
        <v>Sentence Fragment</v>
      </c>
    </row>
    <row r="5450" spans="1:11" x14ac:dyDescent="0.2">
      <c r="A5450" s="8" t="str">
        <f>Table7[[#This Row],[Test No.]]&amp;Table7[[#This Row],[Section]]&amp;Table7[[#This Row],[Q. No.]]</f>
        <v>R25E49</v>
      </c>
      <c r="B5450" s="8"/>
      <c r="C5450" s="15" t="s">
        <v>86</v>
      </c>
      <c r="D5450" s="6">
        <v>49</v>
      </c>
      <c r="E5450" s="12" t="s">
        <v>31</v>
      </c>
      <c r="F5450" s="14">
        <v>1</v>
      </c>
      <c r="G5450" s="14" t="s">
        <v>59</v>
      </c>
      <c r="H5450" s="10">
        <v>2</v>
      </c>
      <c r="I5450" s="13" t="s">
        <v>38</v>
      </c>
      <c r="J5450" s="12" t="s">
        <v>397</v>
      </c>
      <c r="K5450" s="11" t="str">
        <f>VLOOKUP(Table7[[#This Row],[CID]],ALY,2,FALSE)</f>
        <v>Word Choice</v>
      </c>
    </row>
    <row r="5451" spans="1:11" x14ac:dyDescent="0.2">
      <c r="A5451" s="8" t="str">
        <f>Table7[[#This Row],[Test No.]]&amp;Table7[[#This Row],[Section]]&amp;Table7[[#This Row],[Q. No.]]</f>
        <v>R25E50</v>
      </c>
      <c r="B5451" s="8"/>
      <c r="C5451" s="15" t="s">
        <v>86</v>
      </c>
      <c r="D5451" s="6">
        <v>50</v>
      </c>
      <c r="E5451" s="12" t="s">
        <v>31</v>
      </c>
      <c r="F5451" s="14">
        <v>1</v>
      </c>
      <c r="G5451" s="14" t="s">
        <v>59</v>
      </c>
      <c r="H5451" s="14">
        <v>1</v>
      </c>
      <c r="I5451" s="14" t="s">
        <v>37</v>
      </c>
      <c r="J5451" s="12" t="s">
        <v>387</v>
      </c>
      <c r="K5451" s="11" t="str">
        <f>VLOOKUP(Table7[[#This Row],[CID]],ALY,2,FALSE)</f>
        <v>Commas</v>
      </c>
    </row>
    <row r="5452" spans="1:11" x14ac:dyDescent="0.2">
      <c r="A5452" s="8" t="str">
        <f>Table7[[#This Row],[Test No.]]&amp;Table7[[#This Row],[Section]]&amp;Table7[[#This Row],[Q. No.]]</f>
        <v>R25E51</v>
      </c>
      <c r="B5452" s="8"/>
      <c r="C5452" s="15" t="s">
        <v>86</v>
      </c>
      <c r="D5452" s="6">
        <v>51</v>
      </c>
      <c r="E5452" s="12" t="s">
        <v>31</v>
      </c>
      <c r="F5452" s="14">
        <v>1</v>
      </c>
      <c r="G5452" s="14" t="s">
        <v>59</v>
      </c>
      <c r="H5452" s="14">
        <v>1</v>
      </c>
      <c r="I5452" s="14" t="s">
        <v>37</v>
      </c>
      <c r="J5452" s="12" t="s">
        <v>388</v>
      </c>
      <c r="K5452" s="11" t="str">
        <f>VLOOKUP(Table7[[#This Row],[CID]],ALY,2,FALSE)</f>
        <v>Apostrophes</v>
      </c>
    </row>
    <row r="5453" spans="1:11" x14ac:dyDescent="0.2">
      <c r="A5453" s="8" t="str">
        <f>Table7[[#This Row],[Test No.]]&amp;Table7[[#This Row],[Section]]&amp;Table7[[#This Row],[Q. No.]]</f>
        <v>R25E52</v>
      </c>
      <c r="B5453" s="8"/>
      <c r="C5453" s="15" t="s">
        <v>86</v>
      </c>
      <c r="D5453" s="6">
        <v>52</v>
      </c>
      <c r="E5453" s="12" t="s">
        <v>31</v>
      </c>
      <c r="F5453" s="14">
        <v>1</v>
      </c>
      <c r="G5453" s="14" t="s">
        <v>59</v>
      </c>
      <c r="H5453" s="10">
        <v>2</v>
      </c>
      <c r="I5453" s="13" t="s">
        <v>38</v>
      </c>
      <c r="J5453" s="12" t="s">
        <v>395</v>
      </c>
      <c r="K5453" s="11" t="str">
        <f>VLOOKUP(Table7[[#This Row],[CID]],ALY,2,FALSE)</f>
        <v>Verb Forms/Tense Agreement</v>
      </c>
    </row>
    <row r="5454" spans="1:11" x14ac:dyDescent="0.2">
      <c r="A5454" s="8" t="str">
        <f>Table7[[#This Row],[Test No.]]&amp;Table7[[#This Row],[Section]]&amp;Table7[[#This Row],[Q. No.]]</f>
        <v>R25E53</v>
      </c>
      <c r="B5454" s="8"/>
      <c r="C5454" s="15" t="s">
        <v>86</v>
      </c>
      <c r="D5454" s="6">
        <v>53</v>
      </c>
      <c r="E5454" s="12" t="s">
        <v>31</v>
      </c>
      <c r="F5454" s="14">
        <v>2</v>
      </c>
      <c r="G5454" s="13" t="s">
        <v>57</v>
      </c>
      <c r="H5454" s="10">
        <v>4</v>
      </c>
      <c r="I5454" s="13" t="s">
        <v>40</v>
      </c>
      <c r="J5454" s="12" t="s">
        <v>516</v>
      </c>
      <c r="K5454" s="11" t="str">
        <f>VLOOKUP(Table7[[#This Row],[CID]],ALY,2,FALSE)</f>
        <v>Transitions &amp; Topic Sentences</v>
      </c>
    </row>
    <row r="5455" spans="1:11" x14ac:dyDescent="0.2">
      <c r="A5455" s="8" t="str">
        <f>Table7[[#This Row],[Test No.]]&amp;Table7[[#This Row],[Section]]&amp;Table7[[#This Row],[Q. No.]]</f>
        <v>R25E54</v>
      </c>
      <c r="B5455" s="8"/>
      <c r="C5455" s="15" t="s">
        <v>86</v>
      </c>
      <c r="D5455" s="6">
        <v>54</v>
      </c>
      <c r="E5455" s="12" t="s">
        <v>31</v>
      </c>
      <c r="F5455" s="14">
        <v>1</v>
      </c>
      <c r="G5455" s="14" t="s">
        <v>59</v>
      </c>
      <c r="H5455" s="14">
        <v>1</v>
      </c>
      <c r="I5455" s="14" t="s">
        <v>37</v>
      </c>
      <c r="J5455" s="12" t="s">
        <v>389</v>
      </c>
      <c r="K5455" s="11" t="str">
        <f>VLOOKUP(Table7[[#This Row],[CID]],ALY,2,FALSE)</f>
        <v>Colons</v>
      </c>
    </row>
    <row r="5456" spans="1:11" x14ac:dyDescent="0.2">
      <c r="A5456" s="8" t="str">
        <f>Table7[[#This Row],[Test No.]]&amp;Table7[[#This Row],[Section]]&amp;Table7[[#This Row],[Q. No.]]</f>
        <v>R25E55</v>
      </c>
      <c r="B5456" s="8"/>
      <c r="C5456" s="15" t="s">
        <v>86</v>
      </c>
      <c r="D5456" s="6">
        <v>55</v>
      </c>
      <c r="E5456" s="12" t="s">
        <v>31</v>
      </c>
      <c r="F5456" s="14">
        <v>1</v>
      </c>
      <c r="G5456" s="14" t="s">
        <v>59</v>
      </c>
      <c r="H5456" s="10">
        <v>3</v>
      </c>
      <c r="I5456" s="13" t="s">
        <v>39</v>
      </c>
      <c r="J5456" s="12" t="s">
        <v>401</v>
      </c>
      <c r="K5456" s="11" t="str">
        <f>VLOOKUP(Table7[[#This Row],[CID]],ALY,2,FALSE)</f>
        <v>Parallel Construction</v>
      </c>
    </row>
    <row r="5457" spans="1:11" x14ac:dyDescent="0.2">
      <c r="A5457" s="8" t="str">
        <f>Table7[[#This Row],[Test No.]]&amp;Table7[[#This Row],[Section]]&amp;Table7[[#This Row],[Q. No.]]</f>
        <v>R25E56</v>
      </c>
      <c r="B5457" s="8"/>
      <c r="C5457" s="15" t="s">
        <v>86</v>
      </c>
      <c r="D5457" s="6">
        <v>56</v>
      </c>
      <c r="E5457" s="12" t="s">
        <v>31</v>
      </c>
      <c r="F5457" s="14">
        <v>2</v>
      </c>
      <c r="G5457" s="13" t="s">
        <v>57</v>
      </c>
      <c r="H5457" s="10">
        <v>6</v>
      </c>
      <c r="I5457" s="13" t="s">
        <v>42</v>
      </c>
      <c r="J5457" s="12" t="s">
        <v>521</v>
      </c>
      <c r="K5457" s="11" t="str">
        <f>VLOOKUP(Table7[[#This Row],[CID]],ALY,2,FALSE)</f>
        <v>Word Choice</v>
      </c>
    </row>
    <row r="5458" spans="1:11" x14ac:dyDescent="0.2">
      <c r="A5458" s="8" t="str">
        <f>Table7[[#This Row],[Test No.]]&amp;Table7[[#This Row],[Section]]&amp;Table7[[#This Row],[Q. No.]]</f>
        <v>R25E57</v>
      </c>
      <c r="B5458" s="8"/>
      <c r="C5458" s="15" t="s">
        <v>86</v>
      </c>
      <c r="D5458" s="6">
        <v>57</v>
      </c>
      <c r="E5458" s="12" t="s">
        <v>31</v>
      </c>
      <c r="F5458" s="14">
        <v>1</v>
      </c>
      <c r="G5458" s="14" t="s">
        <v>59</v>
      </c>
      <c r="H5458" s="10">
        <v>3</v>
      </c>
      <c r="I5458" s="13" t="s">
        <v>39</v>
      </c>
      <c r="J5458" s="12" t="s">
        <v>400</v>
      </c>
      <c r="K5458" s="11" t="str">
        <f>VLOOKUP(Table7[[#This Row],[CID]],ALY,2,FALSE)</f>
        <v>Run-On Sentence</v>
      </c>
    </row>
    <row r="5459" spans="1:11" x14ac:dyDescent="0.2">
      <c r="A5459" s="8" t="str">
        <f>Table7[[#This Row],[Test No.]]&amp;Table7[[#This Row],[Section]]&amp;Table7[[#This Row],[Q. No.]]</f>
        <v>R25E58</v>
      </c>
      <c r="B5459" s="8"/>
      <c r="C5459" s="15" t="s">
        <v>86</v>
      </c>
      <c r="D5459" s="6">
        <v>58</v>
      </c>
      <c r="E5459" s="12" t="s">
        <v>31</v>
      </c>
      <c r="F5459" s="14">
        <v>2</v>
      </c>
      <c r="G5459" s="13" t="s">
        <v>57</v>
      </c>
      <c r="H5459" s="10">
        <v>6</v>
      </c>
      <c r="I5459" s="13" t="s">
        <v>42</v>
      </c>
      <c r="J5459" s="12" t="s">
        <v>523</v>
      </c>
      <c r="K5459" s="11" t="str">
        <f>VLOOKUP(Table7[[#This Row],[CID]],ALY,2,FALSE)</f>
        <v>Avoiding Ambiguity &amp; Redundancy</v>
      </c>
    </row>
    <row r="5460" spans="1:11" x14ac:dyDescent="0.2">
      <c r="A5460" s="8" t="str">
        <f>Table7[[#This Row],[Test No.]]&amp;Table7[[#This Row],[Section]]&amp;Table7[[#This Row],[Q. No.]]</f>
        <v>R25E59</v>
      </c>
      <c r="B5460" s="8"/>
      <c r="C5460" s="15" t="s">
        <v>86</v>
      </c>
      <c r="D5460" s="6">
        <v>59</v>
      </c>
      <c r="E5460" s="12" t="s">
        <v>31</v>
      </c>
      <c r="F5460" s="14">
        <v>2</v>
      </c>
      <c r="G5460" s="13" t="s">
        <v>57</v>
      </c>
      <c r="H5460" s="10">
        <v>6</v>
      </c>
      <c r="I5460" s="13" t="s">
        <v>42</v>
      </c>
      <c r="J5460" s="12" t="s">
        <v>522</v>
      </c>
      <c r="K5460" s="11" t="str">
        <f>VLOOKUP(Table7[[#This Row],[CID]],ALY,2,FALSE)</f>
        <v>Effectiveness</v>
      </c>
    </row>
    <row r="5461" spans="1:11" x14ac:dyDescent="0.2">
      <c r="A5461" s="8" t="str">
        <f>Table7[[#This Row],[Test No.]]&amp;Table7[[#This Row],[Section]]&amp;Table7[[#This Row],[Q. No.]]</f>
        <v>R25E60</v>
      </c>
      <c r="B5461" s="8"/>
      <c r="C5461" s="15" t="s">
        <v>86</v>
      </c>
      <c r="D5461" s="6">
        <v>60</v>
      </c>
      <c r="E5461" s="12" t="s">
        <v>31</v>
      </c>
      <c r="F5461" s="14">
        <v>2</v>
      </c>
      <c r="G5461" s="13" t="s">
        <v>57</v>
      </c>
      <c r="H5461" s="10">
        <v>5</v>
      </c>
      <c r="I5461" s="13" t="s">
        <v>41</v>
      </c>
      <c r="J5461" s="12" t="s">
        <v>519</v>
      </c>
      <c r="K5461" s="11" t="str">
        <f>VLOOKUP(Table7[[#This Row],[CID]],ALY,2,FALSE)</f>
        <v>Opening/Transitional/Closing</v>
      </c>
    </row>
    <row r="5462" spans="1:11" x14ac:dyDescent="0.2">
      <c r="A5462" s="8" t="str">
        <f>Table7[[#This Row],[Test No.]]&amp;Table7[[#This Row],[Section]]&amp;Table7[[#This Row],[Q. No.]]</f>
        <v>R25E61</v>
      </c>
      <c r="B5462" s="8"/>
      <c r="C5462" s="15" t="s">
        <v>86</v>
      </c>
      <c r="D5462" s="6">
        <v>61</v>
      </c>
      <c r="E5462" s="12" t="s">
        <v>31</v>
      </c>
      <c r="F5462" s="14">
        <v>2</v>
      </c>
      <c r="G5462" s="13" t="s">
        <v>57</v>
      </c>
      <c r="H5462" s="10">
        <v>4</v>
      </c>
      <c r="I5462" s="13" t="s">
        <v>40</v>
      </c>
      <c r="J5462" s="12" t="s">
        <v>513</v>
      </c>
      <c r="K5462" s="11" t="str">
        <f>VLOOKUP(Table7[[#This Row],[CID]],ALY,2,FALSE)</f>
        <v>Writer's Goal</v>
      </c>
    </row>
    <row r="5463" spans="1:11" x14ac:dyDescent="0.2">
      <c r="A5463" s="8" t="str">
        <f>Table7[[#This Row],[Test No.]]&amp;Table7[[#This Row],[Section]]&amp;Table7[[#This Row],[Q. No.]]</f>
        <v>R25E62</v>
      </c>
      <c r="B5463" s="8"/>
      <c r="C5463" s="15" t="s">
        <v>86</v>
      </c>
      <c r="D5463" s="6">
        <v>62</v>
      </c>
      <c r="E5463" s="12" t="s">
        <v>31</v>
      </c>
      <c r="F5463" s="14">
        <v>1</v>
      </c>
      <c r="G5463" s="14" t="s">
        <v>59</v>
      </c>
      <c r="H5463" s="10">
        <v>3</v>
      </c>
      <c r="I5463" s="13" t="s">
        <v>39</v>
      </c>
      <c r="J5463" s="12" t="s">
        <v>402</v>
      </c>
      <c r="K5463" s="11" t="str">
        <f>VLOOKUP(Table7[[#This Row],[CID]],ALY,2,FALSE)</f>
        <v>Faulty Modifier</v>
      </c>
    </row>
    <row r="5464" spans="1:11" x14ac:dyDescent="0.2">
      <c r="A5464" s="8" t="str">
        <f>Table7[[#This Row],[Test No.]]&amp;Table7[[#This Row],[Section]]&amp;Table7[[#This Row],[Q. No.]]</f>
        <v>R25E63</v>
      </c>
      <c r="B5464" s="8"/>
      <c r="C5464" s="15" t="s">
        <v>86</v>
      </c>
      <c r="D5464" s="6">
        <v>63</v>
      </c>
      <c r="E5464" s="12" t="s">
        <v>31</v>
      </c>
      <c r="F5464" s="14">
        <v>1</v>
      </c>
      <c r="G5464" s="14" t="s">
        <v>59</v>
      </c>
      <c r="H5464" s="10">
        <v>2</v>
      </c>
      <c r="I5464" s="13" t="s">
        <v>38</v>
      </c>
      <c r="J5464" s="12" t="s">
        <v>397</v>
      </c>
      <c r="K5464" s="11" t="str">
        <f>VLOOKUP(Table7[[#This Row],[CID]],ALY,2,FALSE)</f>
        <v>Word Choice</v>
      </c>
    </row>
    <row r="5465" spans="1:11" x14ac:dyDescent="0.2">
      <c r="A5465" s="8" t="str">
        <f>Table7[[#This Row],[Test No.]]&amp;Table7[[#This Row],[Section]]&amp;Table7[[#This Row],[Q. No.]]</f>
        <v>R25E64</v>
      </c>
      <c r="B5465" s="8"/>
      <c r="C5465" s="15" t="s">
        <v>86</v>
      </c>
      <c r="D5465" s="6">
        <v>64</v>
      </c>
      <c r="E5465" s="12" t="s">
        <v>31</v>
      </c>
      <c r="F5465" s="14">
        <v>1</v>
      </c>
      <c r="G5465" s="14" t="s">
        <v>59</v>
      </c>
      <c r="H5465" s="14">
        <v>1</v>
      </c>
      <c r="I5465" s="14" t="s">
        <v>37</v>
      </c>
      <c r="J5465" s="12" t="s">
        <v>388</v>
      </c>
      <c r="K5465" s="11" t="str">
        <f>VLOOKUP(Table7[[#This Row],[CID]],ALY,2,FALSE)</f>
        <v>Apostrophes</v>
      </c>
    </row>
    <row r="5466" spans="1:11" x14ac:dyDescent="0.2">
      <c r="A5466" s="8" t="str">
        <f>Table7[[#This Row],[Test No.]]&amp;Table7[[#This Row],[Section]]&amp;Table7[[#This Row],[Q. No.]]</f>
        <v>R25E65</v>
      </c>
      <c r="B5466" s="8"/>
      <c r="C5466" s="15" t="s">
        <v>86</v>
      </c>
      <c r="D5466" s="6">
        <v>65</v>
      </c>
      <c r="E5466" s="12" t="s">
        <v>31</v>
      </c>
      <c r="F5466" s="14">
        <v>2</v>
      </c>
      <c r="G5466" s="13" t="s">
        <v>57</v>
      </c>
      <c r="H5466" s="10">
        <v>5</v>
      </c>
      <c r="I5466" s="13" t="s">
        <v>41</v>
      </c>
      <c r="J5466" s="12" t="s">
        <v>520</v>
      </c>
      <c r="K5466" s="11" t="str">
        <f>VLOOKUP(Table7[[#This Row],[CID]],ALY,2,FALSE)</f>
        <v>Reorganization</v>
      </c>
    </row>
    <row r="5467" spans="1:11" x14ac:dyDescent="0.2">
      <c r="A5467" s="8" t="str">
        <f>Table7[[#This Row],[Test No.]]&amp;Table7[[#This Row],[Section]]&amp;Table7[[#This Row],[Q. No.]]</f>
        <v>R25E66</v>
      </c>
      <c r="B5467" s="8"/>
      <c r="C5467" s="15" t="s">
        <v>86</v>
      </c>
      <c r="D5467" s="6">
        <v>66</v>
      </c>
      <c r="E5467" s="12" t="s">
        <v>31</v>
      </c>
      <c r="F5467" s="14">
        <v>2</v>
      </c>
      <c r="G5467" s="13" t="s">
        <v>57</v>
      </c>
      <c r="H5467" s="10">
        <v>6</v>
      </c>
      <c r="I5467" s="13" t="s">
        <v>42</v>
      </c>
      <c r="J5467" s="12" t="s">
        <v>523</v>
      </c>
      <c r="K5467" s="11" t="str">
        <f>VLOOKUP(Table7[[#This Row],[CID]],ALY,2,FALSE)</f>
        <v>Avoiding Ambiguity &amp; Redundancy</v>
      </c>
    </row>
    <row r="5468" spans="1:11" x14ac:dyDescent="0.2">
      <c r="A5468" s="8" t="str">
        <f>Table7[[#This Row],[Test No.]]&amp;Table7[[#This Row],[Section]]&amp;Table7[[#This Row],[Q. No.]]</f>
        <v>R25E67</v>
      </c>
      <c r="B5468" s="8"/>
      <c r="C5468" s="15" t="s">
        <v>86</v>
      </c>
      <c r="D5468" s="6">
        <v>67</v>
      </c>
      <c r="E5468" s="12" t="s">
        <v>31</v>
      </c>
      <c r="F5468" s="14">
        <v>1</v>
      </c>
      <c r="G5468" s="14" t="s">
        <v>59</v>
      </c>
      <c r="H5468" s="10">
        <v>2</v>
      </c>
      <c r="I5468" s="13" t="s">
        <v>38</v>
      </c>
      <c r="J5468" s="12" t="s">
        <v>397</v>
      </c>
      <c r="K5468" s="11" t="str">
        <f>VLOOKUP(Table7[[#This Row],[CID]],ALY,2,FALSE)</f>
        <v>Word Choice</v>
      </c>
    </row>
    <row r="5469" spans="1:11" x14ac:dyDescent="0.2">
      <c r="A5469" s="8" t="str">
        <f>Table7[[#This Row],[Test No.]]&amp;Table7[[#This Row],[Section]]&amp;Table7[[#This Row],[Q. No.]]</f>
        <v>R25E68</v>
      </c>
      <c r="B5469" s="8"/>
      <c r="C5469" s="15" t="s">
        <v>86</v>
      </c>
      <c r="D5469" s="6">
        <v>68</v>
      </c>
      <c r="E5469" s="12" t="s">
        <v>31</v>
      </c>
      <c r="F5469" s="14">
        <v>1</v>
      </c>
      <c r="G5469" s="14" t="s">
        <v>59</v>
      </c>
      <c r="H5469" s="14">
        <v>1</v>
      </c>
      <c r="I5469" s="14" t="s">
        <v>37</v>
      </c>
      <c r="J5469" s="12" t="s">
        <v>387</v>
      </c>
      <c r="K5469" s="11" t="str">
        <f>VLOOKUP(Table7[[#This Row],[CID]],ALY,2,FALSE)</f>
        <v>Commas</v>
      </c>
    </row>
    <row r="5470" spans="1:11" x14ac:dyDescent="0.2">
      <c r="A5470" s="8" t="str">
        <f>Table7[[#This Row],[Test No.]]&amp;Table7[[#This Row],[Section]]&amp;Table7[[#This Row],[Q. No.]]</f>
        <v>R25E69</v>
      </c>
      <c r="B5470" s="8"/>
      <c r="C5470" s="15" t="s">
        <v>86</v>
      </c>
      <c r="D5470" s="6">
        <v>69</v>
      </c>
      <c r="E5470" s="12" t="s">
        <v>31</v>
      </c>
      <c r="F5470" s="14">
        <v>1</v>
      </c>
      <c r="G5470" s="14" t="s">
        <v>59</v>
      </c>
      <c r="H5470" s="10">
        <v>2</v>
      </c>
      <c r="I5470" s="13" t="s">
        <v>38</v>
      </c>
      <c r="J5470" s="12" t="s">
        <v>397</v>
      </c>
      <c r="K5470" s="11" t="str">
        <f>VLOOKUP(Table7[[#This Row],[CID]],ALY,2,FALSE)</f>
        <v>Word Choice</v>
      </c>
    </row>
    <row r="5471" spans="1:11" x14ac:dyDescent="0.2">
      <c r="A5471" s="8" t="str">
        <f>Table7[[#This Row],[Test No.]]&amp;Table7[[#This Row],[Section]]&amp;Table7[[#This Row],[Q. No.]]</f>
        <v>R25E70</v>
      </c>
      <c r="B5471" s="8"/>
      <c r="C5471" s="15" t="s">
        <v>86</v>
      </c>
      <c r="D5471" s="6">
        <v>70</v>
      </c>
      <c r="E5471" s="12" t="s">
        <v>31</v>
      </c>
      <c r="F5471" s="14">
        <v>1</v>
      </c>
      <c r="G5471" s="14" t="s">
        <v>59</v>
      </c>
      <c r="H5471" s="10">
        <v>2</v>
      </c>
      <c r="I5471" s="13" t="s">
        <v>38</v>
      </c>
      <c r="J5471" s="12" t="s">
        <v>394</v>
      </c>
      <c r="K5471" s="11" t="str">
        <f>VLOOKUP(Table7[[#This Row],[CID]],ALY,2,FALSE)</f>
        <v>Pronouns</v>
      </c>
    </row>
    <row r="5472" spans="1:11" x14ac:dyDescent="0.2">
      <c r="A5472" s="8" t="str">
        <f>Table7[[#This Row],[Test No.]]&amp;Table7[[#This Row],[Section]]&amp;Table7[[#This Row],[Q. No.]]</f>
        <v>R25E71</v>
      </c>
      <c r="B5472" s="8"/>
      <c r="C5472" s="15" t="s">
        <v>86</v>
      </c>
      <c r="D5472" s="6">
        <v>71</v>
      </c>
      <c r="E5472" s="12" t="s">
        <v>31</v>
      </c>
      <c r="F5472" s="14">
        <v>2</v>
      </c>
      <c r="G5472" s="13" t="s">
        <v>57</v>
      </c>
      <c r="H5472" s="10">
        <v>5</v>
      </c>
      <c r="I5472" s="13" t="s">
        <v>41</v>
      </c>
      <c r="J5472" s="12" t="s">
        <v>518</v>
      </c>
      <c r="K5472" s="11" t="str">
        <f>VLOOKUP(Table7[[#This Row],[CID]],ALY,2,FALSE)</f>
        <v>Unity &amp; Coherence</v>
      </c>
    </row>
    <row r="5473" spans="1:11" x14ac:dyDescent="0.2">
      <c r="A5473" s="8" t="str">
        <f>Table7[[#This Row],[Test No.]]&amp;Table7[[#This Row],[Section]]&amp;Table7[[#This Row],[Q. No.]]</f>
        <v>R25E72</v>
      </c>
      <c r="B5473" s="8"/>
      <c r="C5473" s="15" t="s">
        <v>86</v>
      </c>
      <c r="D5473" s="6">
        <v>72</v>
      </c>
      <c r="E5473" s="12" t="s">
        <v>31</v>
      </c>
      <c r="F5473" s="14">
        <v>1</v>
      </c>
      <c r="G5473" s="14" t="s">
        <v>59</v>
      </c>
      <c r="H5473" s="10">
        <v>2</v>
      </c>
      <c r="I5473" s="13" t="s">
        <v>38</v>
      </c>
      <c r="J5473" s="12" t="s">
        <v>395</v>
      </c>
      <c r="K5473" s="11" t="str">
        <f>VLOOKUP(Table7[[#This Row],[CID]],ALY,2,FALSE)</f>
        <v>Verb Forms/Tense Agreement</v>
      </c>
    </row>
    <row r="5474" spans="1:11" x14ac:dyDescent="0.2">
      <c r="A5474" s="8" t="str">
        <f>Table7[[#This Row],[Test No.]]&amp;Table7[[#This Row],[Section]]&amp;Table7[[#This Row],[Q. No.]]</f>
        <v>R25E73</v>
      </c>
      <c r="B5474" s="8"/>
      <c r="C5474" s="15" t="s">
        <v>86</v>
      </c>
      <c r="D5474" s="6">
        <v>73</v>
      </c>
      <c r="E5474" s="12" t="s">
        <v>31</v>
      </c>
      <c r="F5474" s="14">
        <v>1</v>
      </c>
      <c r="G5474" s="14" t="s">
        <v>59</v>
      </c>
      <c r="H5474" s="14">
        <v>1</v>
      </c>
      <c r="I5474" s="14" t="s">
        <v>37</v>
      </c>
      <c r="J5474" s="12" t="s">
        <v>387</v>
      </c>
      <c r="K5474" s="11" t="str">
        <f>VLOOKUP(Table7[[#This Row],[CID]],ALY,2,FALSE)</f>
        <v>Commas</v>
      </c>
    </row>
    <row r="5475" spans="1:11" x14ac:dyDescent="0.2">
      <c r="A5475" s="8" t="str">
        <f>Table7[[#This Row],[Test No.]]&amp;Table7[[#This Row],[Section]]&amp;Table7[[#This Row],[Q. No.]]</f>
        <v>R25E74</v>
      </c>
      <c r="B5475" s="8"/>
      <c r="C5475" s="15" t="s">
        <v>86</v>
      </c>
      <c r="D5475" s="6">
        <v>74</v>
      </c>
      <c r="E5475" s="12" t="s">
        <v>31</v>
      </c>
      <c r="F5475" s="14">
        <v>2</v>
      </c>
      <c r="G5475" s="13" t="s">
        <v>57</v>
      </c>
      <c r="H5475" s="10">
        <v>4</v>
      </c>
      <c r="I5475" s="13" t="s">
        <v>40</v>
      </c>
      <c r="J5475" s="12" t="s">
        <v>513</v>
      </c>
      <c r="K5475" s="11" t="str">
        <f>VLOOKUP(Table7[[#This Row],[CID]],ALY,2,FALSE)</f>
        <v>Writer's Goal</v>
      </c>
    </row>
    <row r="5476" spans="1:11" x14ac:dyDescent="0.2">
      <c r="A5476" s="8" t="str">
        <f>Table7[[#This Row],[Test No.]]&amp;Table7[[#This Row],[Section]]&amp;Table7[[#This Row],[Q. No.]]</f>
        <v>R25E75</v>
      </c>
      <c r="B5476" s="8"/>
      <c r="C5476" s="15" t="s">
        <v>86</v>
      </c>
      <c r="D5476" s="6">
        <v>75</v>
      </c>
      <c r="E5476" s="12" t="s">
        <v>31</v>
      </c>
      <c r="F5476" s="14">
        <v>2</v>
      </c>
      <c r="G5476" s="13" t="s">
        <v>57</v>
      </c>
      <c r="H5476" s="10">
        <v>4</v>
      </c>
      <c r="I5476" s="13" t="s">
        <v>40</v>
      </c>
      <c r="J5476" s="12" t="s">
        <v>514</v>
      </c>
      <c r="K5476" s="11" t="str">
        <f>VLOOKUP(Table7[[#This Row],[CID]],ALY,2,FALSE)</f>
        <v>Relation to Paragraph/Essay</v>
      </c>
    </row>
    <row r="5477" spans="1:11" x14ac:dyDescent="0.2">
      <c r="A5477" s="8" t="str">
        <f>Table7[[#This Row],[Test No.]]&amp;Table7[[#This Row],[Section]]&amp;Table7[[#This Row],[Q. No.]]</f>
        <v>R26E1</v>
      </c>
      <c r="B5477" s="8"/>
      <c r="C5477" s="15" t="s">
        <v>85</v>
      </c>
      <c r="D5477" s="6">
        <v>1</v>
      </c>
      <c r="E5477" s="12" t="s">
        <v>31</v>
      </c>
      <c r="F5477" s="14">
        <v>2</v>
      </c>
      <c r="G5477" s="13" t="s">
        <v>57</v>
      </c>
      <c r="H5477" s="10">
        <v>6</v>
      </c>
      <c r="I5477" s="13" t="s">
        <v>42</v>
      </c>
      <c r="J5477" s="12" t="s">
        <v>521</v>
      </c>
      <c r="K5477" s="11" t="str">
        <f>VLOOKUP(Table7[[#This Row],[CID]],ALY,2,FALSE)</f>
        <v>Word Choice</v>
      </c>
    </row>
    <row r="5478" spans="1:11" x14ac:dyDescent="0.2">
      <c r="A5478" s="8" t="str">
        <f>Table7[[#This Row],[Test No.]]&amp;Table7[[#This Row],[Section]]&amp;Table7[[#This Row],[Q. No.]]</f>
        <v>R26E2</v>
      </c>
      <c r="B5478" s="8"/>
      <c r="C5478" s="15" t="s">
        <v>85</v>
      </c>
      <c r="D5478" s="6">
        <v>2</v>
      </c>
      <c r="E5478" s="12" t="s">
        <v>31</v>
      </c>
      <c r="F5478" s="14">
        <v>1</v>
      </c>
      <c r="G5478" s="14" t="s">
        <v>59</v>
      </c>
      <c r="H5478" s="14">
        <v>1</v>
      </c>
      <c r="I5478" s="14" t="s">
        <v>37</v>
      </c>
      <c r="J5478" s="12" t="s">
        <v>388</v>
      </c>
      <c r="K5478" s="11" t="str">
        <f>VLOOKUP(Table7[[#This Row],[CID]],ALY,2,FALSE)</f>
        <v>Apostrophes</v>
      </c>
    </row>
    <row r="5479" spans="1:11" x14ac:dyDescent="0.2">
      <c r="A5479" s="8" t="str">
        <f>Table7[[#This Row],[Test No.]]&amp;Table7[[#This Row],[Section]]&amp;Table7[[#This Row],[Q. No.]]</f>
        <v>R26E3</v>
      </c>
      <c r="B5479" s="8"/>
      <c r="C5479" s="15" t="s">
        <v>85</v>
      </c>
      <c r="D5479" s="6">
        <v>3</v>
      </c>
      <c r="E5479" s="12" t="s">
        <v>31</v>
      </c>
      <c r="F5479" s="14">
        <v>1</v>
      </c>
      <c r="G5479" s="14" t="s">
        <v>59</v>
      </c>
      <c r="H5479" s="14">
        <v>1</v>
      </c>
      <c r="I5479" s="14" t="s">
        <v>37</v>
      </c>
      <c r="J5479" s="12" t="s">
        <v>389</v>
      </c>
      <c r="K5479" s="11" t="str">
        <f>VLOOKUP(Table7[[#This Row],[CID]],ALY,2,FALSE)</f>
        <v>Colons</v>
      </c>
    </row>
    <row r="5480" spans="1:11" x14ac:dyDescent="0.2">
      <c r="A5480" s="8" t="str">
        <f>Table7[[#This Row],[Test No.]]&amp;Table7[[#This Row],[Section]]&amp;Table7[[#This Row],[Q. No.]]</f>
        <v>R26E4</v>
      </c>
      <c r="B5480" s="8"/>
      <c r="C5480" s="15" t="s">
        <v>85</v>
      </c>
      <c r="D5480" s="6">
        <v>4</v>
      </c>
      <c r="E5480" s="12" t="s">
        <v>31</v>
      </c>
      <c r="F5480" s="14">
        <v>1</v>
      </c>
      <c r="G5480" s="14" t="s">
        <v>59</v>
      </c>
      <c r="H5480" s="10">
        <v>2</v>
      </c>
      <c r="I5480" s="13" t="s">
        <v>38</v>
      </c>
      <c r="J5480" s="12" t="s">
        <v>395</v>
      </c>
      <c r="K5480" s="11" t="str">
        <f>VLOOKUP(Table7[[#This Row],[CID]],ALY,2,FALSE)</f>
        <v>Verb Forms/Tense Agreement</v>
      </c>
    </row>
    <row r="5481" spans="1:11" x14ac:dyDescent="0.2">
      <c r="A5481" s="8" t="str">
        <f>Table7[[#This Row],[Test No.]]&amp;Table7[[#This Row],[Section]]&amp;Table7[[#This Row],[Q. No.]]</f>
        <v>R26E5</v>
      </c>
      <c r="B5481" s="8"/>
      <c r="C5481" s="15" t="s">
        <v>85</v>
      </c>
      <c r="D5481" s="6">
        <v>5</v>
      </c>
      <c r="E5481" s="12" t="s">
        <v>31</v>
      </c>
      <c r="F5481" s="14">
        <v>2</v>
      </c>
      <c r="G5481" s="13" t="s">
        <v>57</v>
      </c>
      <c r="H5481" s="10">
        <v>5</v>
      </c>
      <c r="I5481" s="13" t="s">
        <v>41</v>
      </c>
      <c r="J5481" s="12" t="s">
        <v>518</v>
      </c>
      <c r="K5481" s="11" t="str">
        <f>VLOOKUP(Table7[[#This Row],[CID]],ALY,2,FALSE)</f>
        <v>Unity &amp; Coherence</v>
      </c>
    </row>
    <row r="5482" spans="1:11" x14ac:dyDescent="0.2">
      <c r="A5482" s="8" t="str">
        <f>Table7[[#This Row],[Test No.]]&amp;Table7[[#This Row],[Section]]&amp;Table7[[#This Row],[Q. No.]]</f>
        <v>R26E6</v>
      </c>
      <c r="B5482" s="8"/>
      <c r="C5482" s="15" t="s">
        <v>85</v>
      </c>
      <c r="D5482" s="6">
        <v>6</v>
      </c>
      <c r="E5482" s="12" t="s">
        <v>31</v>
      </c>
      <c r="F5482" s="14">
        <v>2</v>
      </c>
      <c r="G5482" s="13" t="s">
        <v>57</v>
      </c>
      <c r="H5482" s="10">
        <v>5</v>
      </c>
      <c r="I5482" s="13" t="s">
        <v>41</v>
      </c>
      <c r="J5482" s="12" t="s">
        <v>518</v>
      </c>
      <c r="K5482" s="11" t="str">
        <f>VLOOKUP(Table7[[#This Row],[CID]],ALY,2,FALSE)</f>
        <v>Unity &amp; Coherence</v>
      </c>
    </row>
    <row r="5483" spans="1:11" x14ac:dyDescent="0.2">
      <c r="A5483" s="8" t="str">
        <f>Table7[[#This Row],[Test No.]]&amp;Table7[[#This Row],[Section]]&amp;Table7[[#This Row],[Q. No.]]</f>
        <v>R26E7</v>
      </c>
      <c r="B5483" s="8"/>
      <c r="C5483" s="15" t="s">
        <v>85</v>
      </c>
      <c r="D5483" s="6">
        <v>7</v>
      </c>
      <c r="E5483" s="12" t="s">
        <v>31</v>
      </c>
      <c r="F5483" s="14">
        <v>1</v>
      </c>
      <c r="G5483" s="14" t="s">
        <v>59</v>
      </c>
      <c r="H5483" s="10">
        <v>2</v>
      </c>
      <c r="I5483" s="13" t="s">
        <v>38</v>
      </c>
      <c r="J5483" s="12" t="s">
        <v>395</v>
      </c>
      <c r="K5483" s="11" t="str">
        <f>VLOOKUP(Table7[[#This Row],[CID]],ALY,2,FALSE)</f>
        <v>Verb Forms/Tense Agreement</v>
      </c>
    </row>
    <row r="5484" spans="1:11" x14ac:dyDescent="0.2">
      <c r="A5484" s="8" t="str">
        <f>Table7[[#This Row],[Test No.]]&amp;Table7[[#This Row],[Section]]&amp;Table7[[#This Row],[Q. No.]]</f>
        <v>R26E8</v>
      </c>
      <c r="B5484" s="8"/>
      <c r="C5484" s="15" t="s">
        <v>85</v>
      </c>
      <c r="D5484" s="6">
        <v>8</v>
      </c>
      <c r="E5484" s="12" t="s">
        <v>31</v>
      </c>
      <c r="F5484" s="14">
        <v>1</v>
      </c>
      <c r="G5484" s="14" t="s">
        <v>59</v>
      </c>
      <c r="H5484" s="10">
        <v>2</v>
      </c>
      <c r="I5484" s="13" t="s">
        <v>38</v>
      </c>
      <c r="J5484" s="12" t="s">
        <v>397</v>
      </c>
      <c r="K5484" s="11" t="str">
        <f>VLOOKUP(Table7[[#This Row],[CID]],ALY,2,FALSE)</f>
        <v>Word Choice</v>
      </c>
    </row>
    <row r="5485" spans="1:11" x14ac:dyDescent="0.2">
      <c r="A5485" s="8" t="str">
        <f>Table7[[#This Row],[Test No.]]&amp;Table7[[#This Row],[Section]]&amp;Table7[[#This Row],[Q. No.]]</f>
        <v>R26E9</v>
      </c>
      <c r="B5485" s="8"/>
      <c r="C5485" s="15" t="s">
        <v>85</v>
      </c>
      <c r="D5485" s="6">
        <v>9</v>
      </c>
      <c r="E5485" s="12" t="s">
        <v>31</v>
      </c>
      <c r="F5485" s="14">
        <v>2</v>
      </c>
      <c r="G5485" s="13" t="s">
        <v>57</v>
      </c>
      <c r="H5485" s="10">
        <v>5</v>
      </c>
      <c r="I5485" s="13" t="s">
        <v>41</v>
      </c>
      <c r="J5485" s="12" t="s">
        <v>518</v>
      </c>
      <c r="K5485" s="11" t="str">
        <f>VLOOKUP(Table7[[#This Row],[CID]],ALY,2,FALSE)</f>
        <v>Unity &amp; Coherence</v>
      </c>
    </row>
    <row r="5486" spans="1:11" x14ac:dyDescent="0.2">
      <c r="A5486" s="8" t="str">
        <f>Table7[[#This Row],[Test No.]]&amp;Table7[[#This Row],[Section]]&amp;Table7[[#This Row],[Q. No.]]</f>
        <v>R26E10</v>
      </c>
      <c r="B5486" s="8"/>
      <c r="C5486" s="15" t="s">
        <v>85</v>
      </c>
      <c r="D5486" s="6">
        <v>10</v>
      </c>
      <c r="E5486" s="12" t="s">
        <v>31</v>
      </c>
      <c r="F5486" s="14">
        <v>2</v>
      </c>
      <c r="G5486" s="13" t="s">
        <v>57</v>
      </c>
      <c r="H5486" s="10">
        <v>4</v>
      </c>
      <c r="I5486" s="13" t="s">
        <v>40</v>
      </c>
      <c r="J5486" s="12" t="s">
        <v>516</v>
      </c>
      <c r="K5486" s="11" t="str">
        <f>VLOOKUP(Table7[[#This Row],[CID]],ALY,2,FALSE)</f>
        <v>Transitions &amp; Topic Sentences</v>
      </c>
    </row>
    <row r="5487" spans="1:11" x14ac:dyDescent="0.2">
      <c r="A5487" s="8" t="str">
        <f>Table7[[#This Row],[Test No.]]&amp;Table7[[#This Row],[Section]]&amp;Table7[[#This Row],[Q. No.]]</f>
        <v>R26E11</v>
      </c>
      <c r="B5487" s="8"/>
      <c r="C5487" s="15" t="s">
        <v>85</v>
      </c>
      <c r="D5487" s="6">
        <v>11</v>
      </c>
      <c r="E5487" s="12" t="s">
        <v>31</v>
      </c>
      <c r="F5487" s="14">
        <v>2</v>
      </c>
      <c r="G5487" s="13" t="s">
        <v>57</v>
      </c>
      <c r="H5487" s="10">
        <v>5</v>
      </c>
      <c r="I5487" s="13" t="s">
        <v>41</v>
      </c>
      <c r="J5487" s="12" t="s">
        <v>520</v>
      </c>
      <c r="K5487" s="11" t="str">
        <f>VLOOKUP(Table7[[#This Row],[CID]],ALY,2,FALSE)</f>
        <v>Reorganization</v>
      </c>
    </row>
    <row r="5488" spans="1:11" x14ac:dyDescent="0.2">
      <c r="A5488" s="8" t="str">
        <f>Table7[[#This Row],[Test No.]]&amp;Table7[[#This Row],[Section]]&amp;Table7[[#This Row],[Q. No.]]</f>
        <v>R26E12</v>
      </c>
      <c r="B5488" s="8"/>
      <c r="C5488" s="15" t="s">
        <v>85</v>
      </c>
      <c r="D5488" s="6">
        <v>12</v>
      </c>
      <c r="E5488" s="12" t="s">
        <v>31</v>
      </c>
      <c r="F5488" s="14">
        <v>1</v>
      </c>
      <c r="G5488" s="14" t="s">
        <v>59</v>
      </c>
      <c r="H5488" s="10">
        <v>2</v>
      </c>
      <c r="I5488" s="13" t="s">
        <v>38</v>
      </c>
      <c r="J5488" s="12" t="s">
        <v>394</v>
      </c>
      <c r="K5488" s="11" t="str">
        <f>VLOOKUP(Table7[[#This Row],[CID]],ALY,2,FALSE)</f>
        <v>Pronouns</v>
      </c>
    </row>
    <row r="5489" spans="1:11" x14ac:dyDescent="0.2">
      <c r="A5489" s="8" t="str">
        <f>Table7[[#This Row],[Test No.]]&amp;Table7[[#This Row],[Section]]&amp;Table7[[#This Row],[Q. No.]]</f>
        <v>R26E13</v>
      </c>
      <c r="B5489" s="8"/>
      <c r="C5489" s="15" t="s">
        <v>85</v>
      </c>
      <c r="D5489" s="6">
        <v>13</v>
      </c>
      <c r="E5489" s="12" t="s">
        <v>31</v>
      </c>
      <c r="F5489" s="14">
        <v>2</v>
      </c>
      <c r="G5489" s="13" t="s">
        <v>57</v>
      </c>
      <c r="H5489" s="10">
        <v>4</v>
      </c>
      <c r="I5489" s="13" t="s">
        <v>40</v>
      </c>
      <c r="J5489" s="12" t="s">
        <v>512</v>
      </c>
      <c r="K5489" s="11" t="str">
        <f>VLOOKUP(Table7[[#This Row],[CID]],ALY,2,FALSE)</f>
        <v>Additional Detail &amp; Evidence</v>
      </c>
    </row>
    <row r="5490" spans="1:11" x14ac:dyDescent="0.2">
      <c r="A5490" s="8" t="str">
        <f>Table7[[#This Row],[Test No.]]&amp;Table7[[#This Row],[Section]]&amp;Table7[[#This Row],[Q. No.]]</f>
        <v>R26E14</v>
      </c>
      <c r="B5490" s="8"/>
      <c r="C5490" s="15" t="s">
        <v>85</v>
      </c>
      <c r="D5490" s="6">
        <v>14</v>
      </c>
      <c r="E5490" s="12" t="s">
        <v>31</v>
      </c>
      <c r="F5490" s="14">
        <v>1</v>
      </c>
      <c r="G5490" s="14" t="s">
        <v>59</v>
      </c>
      <c r="H5490" s="10">
        <v>3</v>
      </c>
      <c r="I5490" s="13" t="s">
        <v>39</v>
      </c>
      <c r="J5490" s="12" t="s">
        <v>402</v>
      </c>
      <c r="K5490" s="11" t="str">
        <f>VLOOKUP(Table7[[#This Row],[CID]],ALY,2,FALSE)</f>
        <v>Faulty Modifier</v>
      </c>
    </row>
    <row r="5491" spans="1:11" x14ac:dyDescent="0.2">
      <c r="A5491" s="8" t="str">
        <f>Table7[[#This Row],[Test No.]]&amp;Table7[[#This Row],[Section]]&amp;Table7[[#This Row],[Q. No.]]</f>
        <v>R26E15</v>
      </c>
      <c r="B5491" s="8"/>
      <c r="C5491" s="15" t="s">
        <v>85</v>
      </c>
      <c r="D5491" s="6">
        <v>15</v>
      </c>
      <c r="E5491" s="12" t="s">
        <v>31</v>
      </c>
      <c r="F5491" s="14">
        <v>2</v>
      </c>
      <c r="G5491" s="13" t="s">
        <v>57</v>
      </c>
      <c r="H5491" s="10">
        <v>6</v>
      </c>
      <c r="I5491" s="13" t="s">
        <v>42</v>
      </c>
      <c r="J5491" s="12" t="s">
        <v>522</v>
      </c>
      <c r="K5491" s="11" t="str">
        <f>VLOOKUP(Table7[[#This Row],[CID]],ALY,2,FALSE)</f>
        <v>Effectiveness</v>
      </c>
    </row>
    <row r="5492" spans="1:11" x14ac:dyDescent="0.2">
      <c r="A5492" s="8" t="str">
        <f>Table7[[#This Row],[Test No.]]&amp;Table7[[#This Row],[Section]]&amp;Table7[[#This Row],[Q. No.]]</f>
        <v>R26E16</v>
      </c>
      <c r="B5492" s="8"/>
      <c r="C5492" s="15" t="s">
        <v>85</v>
      </c>
      <c r="D5492" s="6">
        <v>16</v>
      </c>
      <c r="E5492" s="12" t="s">
        <v>31</v>
      </c>
      <c r="F5492" s="14">
        <v>2</v>
      </c>
      <c r="G5492" s="13" t="s">
        <v>57</v>
      </c>
      <c r="H5492" s="10">
        <v>6</v>
      </c>
      <c r="I5492" s="13" t="s">
        <v>42</v>
      </c>
      <c r="J5492" s="12" t="s">
        <v>521</v>
      </c>
      <c r="K5492" s="11" t="str">
        <f>VLOOKUP(Table7[[#This Row],[CID]],ALY,2,FALSE)</f>
        <v>Word Choice</v>
      </c>
    </row>
    <row r="5493" spans="1:11" x14ac:dyDescent="0.2">
      <c r="A5493" s="8" t="str">
        <f>Table7[[#This Row],[Test No.]]&amp;Table7[[#This Row],[Section]]&amp;Table7[[#This Row],[Q. No.]]</f>
        <v>R26E17</v>
      </c>
      <c r="B5493" s="8"/>
      <c r="C5493" s="15" t="s">
        <v>85</v>
      </c>
      <c r="D5493" s="6">
        <v>17</v>
      </c>
      <c r="E5493" s="12" t="s">
        <v>31</v>
      </c>
      <c r="F5493" s="14">
        <v>2</v>
      </c>
      <c r="G5493" s="13" t="s">
        <v>57</v>
      </c>
      <c r="H5493" s="10">
        <v>6</v>
      </c>
      <c r="I5493" s="13" t="s">
        <v>42</v>
      </c>
      <c r="J5493" s="12" t="s">
        <v>522</v>
      </c>
      <c r="K5493" s="11" t="str">
        <f>VLOOKUP(Table7[[#This Row],[CID]],ALY,2,FALSE)</f>
        <v>Effectiveness</v>
      </c>
    </row>
    <row r="5494" spans="1:11" x14ac:dyDescent="0.2">
      <c r="A5494" s="8" t="str">
        <f>Table7[[#This Row],[Test No.]]&amp;Table7[[#This Row],[Section]]&amp;Table7[[#This Row],[Q. No.]]</f>
        <v>R26E18</v>
      </c>
      <c r="B5494" s="8"/>
      <c r="C5494" s="15" t="s">
        <v>85</v>
      </c>
      <c r="D5494" s="6">
        <v>18</v>
      </c>
      <c r="E5494" s="12" t="s">
        <v>31</v>
      </c>
      <c r="F5494" s="14">
        <v>2</v>
      </c>
      <c r="G5494" s="13" t="s">
        <v>57</v>
      </c>
      <c r="H5494" s="10">
        <v>4</v>
      </c>
      <c r="I5494" s="13" t="s">
        <v>40</v>
      </c>
      <c r="J5494" s="12" t="s">
        <v>516</v>
      </c>
      <c r="K5494" s="11" t="str">
        <f>VLOOKUP(Table7[[#This Row],[CID]],ALY,2,FALSE)</f>
        <v>Transitions &amp; Topic Sentences</v>
      </c>
    </row>
    <row r="5495" spans="1:11" x14ac:dyDescent="0.2">
      <c r="A5495" s="8" t="str">
        <f>Table7[[#This Row],[Test No.]]&amp;Table7[[#This Row],[Section]]&amp;Table7[[#This Row],[Q. No.]]</f>
        <v>R26E19</v>
      </c>
      <c r="B5495" s="8"/>
      <c r="C5495" s="15" t="s">
        <v>85</v>
      </c>
      <c r="D5495" s="6">
        <v>19</v>
      </c>
      <c r="E5495" s="12" t="s">
        <v>31</v>
      </c>
      <c r="F5495" s="14">
        <v>2</v>
      </c>
      <c r="G5495" s="13" t="s">
        <v>57</v>
      </c>
      <c r="H5495" s="10">
        <v>6</v>
      </c>
      <c r="I5495" s="13" t="s">
        <v>42</v>
      </c>
      <c r="J5495" s="12" t="s">
        <v>522</v>
      </c>
      <c r="K5495" s="11" t="str">
        <f>VLOOKUP(Table7[[#This Row],[CID]],ALY,2,FALSE)</f>
        <v>Effectiveness</v>
      </c>
    </row>
    <row r="5496" spans="1:11" x14ac:dyDescent="0.2">
      <c r="A5496" s="8" t="str">
        <f>Table7[[#This Row],[Test No.]]&amp;Table7[[#This Row],[Section]]&amp;Table7[[#This Row],[Q. No.]]</f>
        <v>R26E20</v>
      </c>
      <c r="B5496" s="8"/>
      <c r="C5496" s="15" t="s">
        <v>85</v>
      </c>
      <c r="D5496" s="6">
        <v>20</v>
      </c>
      <c r="E5496" s="12" t="s">
        <v>31</v>
      </c>
      <c r="F5496" s="14">
        <v>1</v>
      </c>
      <c r="G5496" s="14" t="s">
        <v>59</v>
      </c>
      <c r="H5496" s="10">
        <v>2</v>
      </c>
      <c r="I5496" s="13" t="s">
        <v>38</v>
      </c>
      <c r="J5496" s="12" t="s">
        <v>395</v>
      </c>
      <c r="K5496" s="11" t="str">
        <f>VLOOKUP(Table7[[#This Row],[CID]],ALY,2,FALSE)</f>
        <v>Verb Forms/Tense Agreement</v>
      </c>
    </row>
    <row r="5497" spans="1:11" x14ac:dyDescent="0.2">
      <c r="A5497" s="8" t="str">
        <f>Table7[[#This Row],[Test No.]]&amp;Table7[[#This Row],[Section]]&amp;Table7[[#This Row],[Q. No.]]</f>
        <v>R26E21</v>
      </c>
      <c r="B5497" s="8"/>
      <c r="C5497" s="15" t="s">
        <v>85</v>
      </c>
      <c r="D5497" s="6">
        <v>21</v>
      </c>
      <c r="E5497" s="12" t="s">
        <v>31</v>
      </c>
      <c r="F5497" s="14">
        <v>1</v>
      </c>
      <c r="G5497" s="14" t="s">
        <v>59</v>
      </c>
      <c r="H5497" s="14">
        <v>1</v>
      </c>
      <c r="I5497" s="14" t="s">
        <v>37</v>
      </c>
      <c r="J5497" s="12" t="s">
        <v>387</v>
      </c>
      <c r="K5497" s="11" t="str">
        <f>VLOOKUP(Table7[[#This Row],[CID]],ALY,2,FALSE)</f>
        <v>Commas</v>
      </c>
    </row>
    <row r="5498" spans="1:11" x14ac:dyDescent="0.2">
      <c r="A5498" s="8" t="str">
        <f>Table7[[#This Row],[Test No.]]&amp;Table7[[#This Row],[Section]]&amp;Table7[[#This Row],[Q. No.]]</f>
        <v>R26E22</v>
      </c>
      <c r="B5498" s="8"/>
      <c r="C5498" s="15" t="s">
        <v>85</v>
      </c>
      <c r="D5498" s="6">
        <v>22</v>
      </c>
      <c r="E5498" s="12" t="s">
        <v>31</v>
      </c>
      <c r="F5498" s="14">
        <v>1</v>
      </c>
      <c r="G5498" s="14" t="s">
        <v>59</v>
      </c>
      <c r="H5498" s="10">
        <v>2</v>
      </c>
      <c r="I5498" s="13" t="s">
        <v>38</v>
      </c>
      <c r="J5498" s="12" t="s">
        <v>393</v>
      </c>
      <c r="K5498" s="11" t="str">
        <f>VLOOKUP(Table7[[#This Row],[CID]],ALY,2,FALSE)</f>
        <v>SVA</v>
      </c>
    </row>
    <row r="5499" spans="1:11" x14ac:dyDescent="0.2">
      <c r="A5499" s="8" t="str">
        <f>Table7[[#This Row],[Test No.]]&amp;Table7[[#This Row],[Section]]&amp;Table7[[#This Row],[Q. No.]]</f>
        <v>R26E23</v>
      </c>
      <c r="B5499" s="8"/>
      <c r="C5499" s="15" t="s">
        <v>85</v>
      </c>
      <c r="D5499" s="6">
        <v>23</v>
      </c>
      <c r="E5499" s="12" t="s">
        <v>31</v>
      </c>
      <c r="F5499" s="14">
        <v>2</v>
      </c>
      <c r="G5499" s="13" t="s">
        <v>57</v>
      </c>
      <c r="H5499" s="10">
        <v>5</v>
      </c>
      <c r="I5499" s="13" t="s">
        <v>41</v>
      </c>
      <c r="J5499" s="12" t="s">
        <v>520</v>
      </c>
      <c r="K5499" s="11" t="str">
        <f>VLOOKUP(Table7[[#This Row],[CID]],ALY,2,FALSE)</f>
        <v>Reorganization</v>
      </c>
    </row>
    <row r="5500" spans="1:11" x14ac:dyDescent="0.2">
      <c r="A5500" s="8" t="str">
        <f>Table7[[#This Row],[Test No.]]&amp;Table7[[#This Row],[Section]]&amp;Table7[[#This Row],[Q. No.]]</f>
        <v>R26E24</v>
      </c>
      <c r="B5500" s="8"/>
      <c r="C5500" s="15" t="s">
        <v>85</v>
      </c>
      <c r="D5500" s="6">
        <v>24</v>
      </c>
      <c r="E5500" s="12" t="s">
        <v>31</v>
      </c>
      <c r="F5500" s="14">
        <v>2</v>
      </c>
      <c r="G5500" s="13" t="s">
        <v>57</v>
      </c>
      <c r="H5500" s="10">
        <v>5</v>
      </c>
      <c r="I5500" s="13" t="s">
        <v>41</v>
      </c>
      <c r="J5500" s="12" t="s">
        <v>518</v>
      </c>
      <c r="K5500" s="11" t="str">
        <f>VLOOKUP(Table7[[#This Row],[CID]],ALY,2,FALSE)</f>
        <v>Unity &amp; Coherence</v>
      </c>
    </row>
    <row r="5501" spans="1:11" x14ac:dyDescent="0.2">
      <c r="A5501" s="8" t="str">
        <f>Table7[[#This Row],[Test No.]]&amp;Table7[[#This Row],[Section]]&amp;Table7[[#This Row],[Q. No.]]</f>
        <v>R26E25</v>
      </c>
      <c r="B5501" s="8"/>
      <c r="C5501" s="15" t="s">
        <v>85</v>
      </c>
      <c r="D5501" s="6">
        <v>25</v>
      </c>
      <c r="E5501" s="12" t="s">
        <v>31</v>
      </c>
      <c r="F5501" s="14">
        <v>1</v>
      </c>
      <c r="G5501" s="14" t="s">
        <v>59</v>
      </c>
      <c r="H5501" s="10">
        <v>3</v>
      </c>
      <c r="I5501" s="13" t="s">
        <v>39</v>
      </c>
      <c r="J5501" s="12" t="s">
        <v>400</v>
      </c>
      <c r="K5501" s="11" t="str">
        <f>VLOOKUP(Table7[[#This Row],[CID]],ALY,2,FALSE)</f>
        <v>Run-On Sentence</v>
      </c>
    </row>
    <row r="5502" spans="1:11" x14ac:dyDescent="0.2">
      <c r="A5502" s="8" t="str">
        <f>Table7[[#This Row],[Test No.]]&amp;Table7[[#This Row],[Section]]&amp;Table7[[#This Row],[Q. No.]]</f>
        <v>R26E26</v>
      </c>
      <c r="B5502" s="8"/>
      <c r="C5502" s="15" t="s">
        <v>85</v>
      </c>
      <c r="D5502" s="6">
        <v>26</v>
      </c>
      <c r="E5502" s="12" t="s">
        <v>31</v>
      </c>
      <c r="F5502" s="14">
        <v>1</v>
      </c>
      <c r="G5502" s="14" t="s">
        <v>59</v>
      </c>
      <c r="H5502" s="10">
        <v>2</v>
      </c>
      <c r="I5502" s="13" t="s">
        <v>38</v>
      </c>
      <c r="J5502" s="12" t="s">
        <v>395</v>
      </c>
      <c r="K5502" s="11" t="str">
        <f>VLOOKUP(Table7[[#This Row],[CID]],ALY,2,FALSE)</f>
        <v>Verb Forms/Tense Agreement</v>
      </c>
    </row>
    <row r="5503" spans="1:11" x14ac:dyDescent="0.2">
      <c r="A5503" s="8" t="str">
        <f>Table7[[#This Row],[Test No.]]&amp;Table7[[#This Row],[Section]]&amp;Table7[[#This Row],[Q. No.]]</f>
        <v>R26E27</v>
      </c>
      <c r="B5503" s="8"/>
      <c r="C5503" s="15" t="s">
        <v>85</v>
      </c>
      <c r="D5503" s="6">
        <v>27</v>
      </c>
      <c r="E5503" s="12" t="s">
        <v>31</v>
      </c>
      <c r="F5503" s="14">
        <v>1</v>
      </c>
      <c r="G5503" s="14" t="s">
        <v>59</v>
      </c>
      <c r="H5503" s="14">
        <v>1</v>
      </c>
      <c r="I5503" s="14" t="s">
        <v>37</v>
      </c>
      <c r="J5503" s="12" t="s">
        <v>387</v>
      </c>
      <c r="K5503" s="11" t="str">
        <f>VLOOKUP(Table7[[#This Row],[CID]],ALY,2,FALSE)</f>
        <v>Commas</v>
      </c>
    </row>
    <row r="5504" spans="1:11" x14ac:dyDescent="0.2">
      <c r="A5504" s="8" t="str">
        <f>Table7[[#This Row],[Test No.]]&amp;Table7[[#This Row],[Section]]&amp;Table7[[#This Row],[Q. No.]]</f>
        <v>R26E28</v>
      </c>
      <c r="B5504" s="8"/>
      <c r="C5504" s="15" t="s">
        <v>85</v>
      </c>
      <c r="D5504" s="6">
        <v>28</v>
      </c>
      <c r="E5504" s="12" t="s">
        <v>31</v>
      </c>
      <c r="F5504" s="14">
        <v>1</v>
      </c>
      <c r="G5504" s="14" t="s">
        <v>59</v>
      </c>
      <c r="H5504" s="10">
        <v>2</v>
      </c>
      <c r="I5504" s="13" t="s">
        <v>38</v>
      </c>
      <c r="J5504" s="12" t="s">
        <v>395</v>
      </c>
      <c r="K5504" s="11" t="str">
        <f>VLOOKUP(Table7[[#This Row],[CID]],ALY,2,FALSE)</f>
        <v>Verb Forms/Tense Agreement</v>
      </c>
    </row>
    <row r="5505" spans="1:11" x14ac:dyDescent="0.2">
      <c r="A5505" s="8" t="str">
        <f>Table7[[#This Row],[Test No.]]&amp;Table7[[#This Row],[Section]]&amp;Table7[[#This Row],[Q. No.]]</f>
        <v>R26E29</v>
      </c>
      <c r="B5505" s="8"/>
      <c r="C5505" s="15" t="s">
        <v>85</v>
      </c>
      <c r="D5505" s="6">
        <v>29</v>
      </c>
      <c r="E5505" s="12" t="s">
        <v>31</v>
      </c>
      <c r="F5505" s="14">
        <v>1</v>
      </c>
      <c r="G5505" s="14" t="s">
        <v>59</v>
      </c>
      <c r="H5505" s="10">
        <v>2</v>
      </c>
      <c r="I5505" s="13" t="s">
        <v>38</v>
      </c>
      <c r="J5505" s="12" t="s">
        <v>394</v>
      </c>
      <c r="K5505" s="11" t="str">
        <f>VLOOKUP(Table7[[#This Row],[CID]],ALY,2,FALSE)</f>
        <v>Pronouns</v>
      </c>
    </row>
    <row r="5506" spans="1:11" x14ac:dyDescent="0.2">
      <c r="A5506" s="8" t="str">
        <f>Table7[[#This Row],[Test No.]]&amp;Table7[[#This Row],[Section]]&amp;Table7[[#This Row],[Q. No.]]</f>
        <v>R26E30</v>
      </c>
      <c r="B5506" s="8"/>
      <c r="C5506" s="15" t="s">
        <v>85</v>
      </c>
      <c r="D5506" s="6">
        <v>30</v>
      </c>
      <c r="E5506" s="12" t="s">
        <v>31</v>
      </c>
      <c r="F5506" s="14">
        <v>2</v>
      </c>
      <c r="G5506" s="13" t="s">
        <v>57</v>
      </c>
      <c r="H5506" s="10">
        <v>5</v>
      </c>
      <c r="I5506" s="13" t="s">
        <v>41</v>
      </c>
      <c r="J5506" s="12" t="s">
        <v>519</v>
      </c>
      <c r="K5506" s="11" t="str">
        <f>VLOOKUP(Table7[[#This Row],[CID]],ALY,2,FALSE)</f>
        <v>Opening/Transitional/Closing</v>
      </c>
    </row>
    <row r="5507" spans="1:11" x14ac:dyDescent="0.2">
      <c r="A5507" s="8" t="str">
        <f>Table7[[#This Row],[Test No.]]&amp;Table7[[#This Row],[Section]]&amp;Table7[[#This Row],[Q. No.]]</f>
        <v>R26E31</v>
      </c>
      <c r="B5507" s="8"/>
      <c r="C5507" s="15" t="s">
        <v>85</v>
      </c>
      <c r="D5507" s="6">
        <v>31</v>
      </c>
      <c r="E5507" s="12" t="s">
        <v>31</v>
      </c>
      <c r="F5507" s="14">
        <v>1</v>
      </c>
      <c r="G5507" s="14" t="s">
        <v>59</v>
      </c>
      <c r="H5507" s="14">
        <v>1</v>
      </c>
      <c r="I5507" s="14" t="s">
        <v>37</v>
      </c>
      <c r="J5507" s="12" t="s">
        <v>387</v>
      </c>
      <c r="K5507" s="11" t="str">
        <f>VLOOKUP(Table7[[#This Row],[CID]],ALY,2,FALSE)</f>
        <v>Commas</v>
      </c>
    </row>
    <row r="5508" spans="1:11" x14ac:dyDescent="0.2">
      <c r="A5508" s="8" t="str">
        <f>Table7[[#This Row],[Test No.]]&amp;Table7[[#This Row],[Section]]&amp;Table7[[#This Row],[Q. No.]]</f>
        <v>R26E32</v>
      </c>
      <c r="B5508" s="8"/>
      <c r="C5508" s="15" t="s">
        <v>85</v>
      </c>
      <c r="D5508" s="6">
        <v>32</v>
      </c>
      <c r="E5508" s="12" t="s">
        <v>31</v>
      </c>
      <c r="F5508" s="14">
        <v>1</v>
      </c>
      <c r="G5508" s="14" t="s">
        <v>59</v>
      </c>
      <c r="H5508" s="10">
        <v>3</v>
      </c>
      <c r="I5508" s="13" t="s">
        <v>39</v>
      </c>
      <c r="J5508" s="12" t="s">
        <v>400</v>
      </c>
      <c r="K5508" s="11" t="str">
        <f>VLOOKUP(Table7[[#This Row],[CID]],ALY,2,FALSE)</f>
        <v>Run-On Sentence</v>
      </c>
    </row>
    <row r="5509" spans="1:11" x14ac:dyDescent="0.2">
      <c r="A5509" s="8" t="str">
        <f>Table7[[#This Row],[Test No.]]&amp;Table7[[#This Row],[Section]]&amp;Table7[[#This Row],[Q. No.]]</f>
        <v>R26E33</v>
      </c>
      <c r="B5509" s="8"/>
      <c r="C5509" s="15" t="s">
        <v>85</v>
      </c>
      <c r="D5509" s="6">
        <v>33</v>
      </c>
      <c r="E5509" s="12" t="s">
        <v>31</v>
      </c>
      <c r="F5509" s="14">
        <v>2</v>
      </c>
      <c r="G5509" s="13" t="s">
        <v>57</v>
      </c>
      <c r="H5509" s="10">
        <v>6</v>
      </c>
      <c r="I5509" s="13" t="s">
        <v>42</v>
      </c>
      <c r="J5509" s="12" t="s">
        <v>521</v>
      </c>
      <c r="K5509" s="11" t="str">
        <f>VLOOKUP(Table7[[#This Row],[CID]],ALY,2,FALSE)</f>
        <v>Word Choice</v>
      </c>
    </row>
    <row r="5510" spans="1:11" x14ac:dyDescent="0.2">
      <c r="A5510" s="8" t="str">
        <f>Table7[[#This Row],[Test No.]]&amp;Table7[[#This Row],[Section]]&amp;Table7[[#This Row],[Q. No.]]</f>
        <v>R26E34</v>
      </c>
      <c r="B5510" s="8"/>
      <c r="C5510" s="15" t="s">
        <v>85</v>
      </c>
      <c r="D5510" s="6">
        <v>34</v>
      </c>
      <c r="E5510" s="12" t="s">
        <v>31</v>
      </c>
      <c r="F5510" s="14">
        <v>2</v>
      </c>
      <c r="G5510" s="13" t="s">
        <v>57</v>
      </c>
      <c r="H5510" s="10">
        <v>4</v>
      </c>
      <c r="I5510" s="13" t="s">
        <v>40</v>
      </c>
      <c r="J5510" s="12" t="s">
        <v>514</v>
      </c>
      <c r="K5510" s="11" t="str">
        <f>VLOOKUP(Table7[[#This Row],[CID]],ALY,2,FALSE)</f>
        <v>Relation to Paragraph/Essay</v>
      </c>
    </row>
    <row r="5511" spans="1:11" x14ac:dyDescent="0.2">
      <c r="A5511" s="8" t="str">
        <f>Table7[[#This Row],[Test No.]]&amp;Table7[[#This Row],[Section]]&amp;Table7[[#This Row],[Q. No.]]</f>
        <v>R26E35</v>
      </c>
      <c r="B5511" s="8"/>
      <c r="C5511" s="15" t="s">
        <v>85</v>
      </c>
      <c r="D5511" s="6">
        <v>35</v>
      </c>
      <c r="E5511" s="12" t="s">
        <v>31</v>
      </c>
      <c r="F5511" s="14">
        <v>1</v>
      </c>
      <c r="G5511" s="14" t="s">
        <v>59</v>
      </c>
      <c r="H5511" s="14">
        <v>1</v>
      </c>
      <c r="I5511" s="14" t="s">
        <v>37</v>
      </c>
      <c r="J5511" s="12" t="s">
        <v>389</v>
      </c>
      <c r="K5511" s="11" t="str">
        <f>VLOOKUP(Table7[[#This Row],[CID]],ALY,2,FALSE)</f>
        <v>Colons</v>
      </c>
    </row>
    <row r="5512" spans="1:11" x14ac:dyDescent="0.2">
      <c r="A5512" s="8" t="str">
        <f>Table7[[#This Row],[Test No.]]&amp;Table7[[#This Row],[Section]]&amp;Table7[[#This Row],[Q. No.]]</f>
        <v>R26E36</v>
      </c>
      <c r="B5512" s="8"/>
      <c r="C5512" s="15" t="s">
        <v>85</v>
      </c>
      <c r="D5512" s="6">
        <v>36</v>
      </c>
      <c r="E5512" s="12" t="s">
        <v>31</v>
      </c>
      <c r="F5512" s="14">
        <v>1</v>
      </c>
      <c r="G5512" s="14" t="s">
        <v>59</v>
      </c>
      <c r="H5512" s="10">
        <v>2</v>
      </c>
      <c r="I5512" s="13" t="s">
        <v>38</v>
      </c>
      <c r="J5512" s="12" t="s">
        <v>394</v>
      </c>
      <c r="K5512" s="11" t="str">
        <f>VLOOKUP(Table7[[#This Row],[CID]],ALY,2,FALSE)</f>
        <v>Pronouns</v>
      </c>
    </row>
    <row r="5513" spans="1:11" x14ac:dyDescent="0.2">
      <c r="A5513" s="8" t="str">
        <f>Table7[[#This Row],[Test No.]]&amp;Table7[[#This Row],[Section]]&amp;Table7[[#This Row],[Q. No.]]</f>
        <v>R26E37</v>
      </c>
      <c r="B5513" s="8"/>
      <c r="C5513" s="15" t="s">
        <v>85</v>
      </c>
      <c r="D5513" s="6">
        <v>37</v>
      </c>
      <c r="E5513" s="12" t="s">
        <v>31</v>
      </c>
      <c r="F5513" s="14">
        <v>2</v>
      </c>
      <c r="G5513" s="13" t="s">
        <v>57</v>
      </c>
      <c r="H5513" s="10">
        <v>5</v>
      </c>
      <c r="I5513" s="13" t="s">
        <v>41</v>
      </c>
      <c r="J5513" s="12" t="s">
        <v>520</v>
      </c>
      <c r="K5513" s="11" t="str">
        <f>VLOOKUP(Table7[[#This Row],[CID]],ALY,2,FALSE)</f>
        <v>Reorganization</v>
      </c>
    </row>
    <row r="5514" spans="1:11" x14ac:dyDescent="0.2">
      <c r="A5514" s="8" t="str">
        <f>Table7[[#This Row],[Test No.]]&amp;Table7[[#This Row],[Section]]&amp;Table7[[#This Row],[Q. No.]]</f>
        <v>R26E38</v>
      </c>
      <c r="B5514" s="8"/>
      <c r="C5514" s="15" t="s">
        <v>85</v>
      </c>
      <c r="D5514" s="6">
        <v>38</v>
      </c>
      <c r="E5514" s="12" t="s">
        <v>31</v>
      </c>
      <c r="F5514" s="14">
        <v>1</v>
      </c>
      <c r="G5514" s="14" t="s">
        <v>59</v>
      </c>
      <c r="H5514" s="10">
        <v>3</v>
      </c>
      <c r="I5514" s="13" t="s">
        <v>39</v>
      </c>
      <c r="J5514" s="12" t="s">
        <v>402</v>
      </c>
      <c r="K5514" s="11" t="str">
        <f>VLOOKUP(Table7[[#This Row],[CID]],ALY,2,FALSE)</f>
        <v>Faulty Modifier</v>
      </c>
    </row>
    <row r="5515" spans="1:11" x14ac:dyDescent="0.2">
      <c r="A5515" s="8" t="str">
        <f>Table7[[#This Row],[Test No.]]&amp;Table7[[#This Row],[Section]]&amp;Table7[[#This Row],[Q. No.]]</f>
        <v>R26E39</v>
      </c>
      <c r="B5515" s="8"/>
      <c r="C5515" s="15" t="s">
        <v>85</v>
      </c>
      <c r="D5515" s="6">
        <v>39</v>
      </c>
      <c r="E5515" s="12" t="s">
        <v>31</v>
      </c>
      <c r="F5515" s="14">
        <v>2</v>
      </c>
      <c r="G5515" s="13" t="s">
        <v>57</v>
      </c>
      <c r="H5515" s="10">
        <v>5</v>
      </c>
      <c r="I5515" s="13" t="s">
        <v>41</v>
      </c>
      <c r="J5515" s="12" t="s">
        <v>520</v>
      </c>
      <c r="K5515" s="11" t="str">
        <f>VLOOKUP(Table7[[#This Row],[CID]],ALY,2,FALSE)</f>
        <v>Reorganization</v>
      </c>
    </row>
    <row r="5516" spans="1:11" x14ac:dyDescent="0.2">
      <c r="A5516" s="8" t="str">
        <f>Table7[[#This Row],[Test No.]]&amp;Table7[[#This Row],[Section]]&amp;Table7[[#This Row],[Q. No.]]</f>
        <v>R26E40</v>
      </c>
      <c r="B5516" s="8"/>
      <c r="C5516" s="15" t="s">
        <v>85</v>
      </c>
      <c r="D5516" s="6">
        <v>40</v>
      </c>
      <c r="E5516" s="12" t="s">
        <v>31</v>
      </c>
      <c r="F5516" s="14">
        <v>1</v>
      </c>
      <c r="G5516" s="14" t="s">
        <v>59</v>
      </c>
      <c r="H5516" s="14">
        <v>1</v>
      </c>
      <c r="I5516" s="14" t="s">
        <v>37</v>
      </c>
      <c r="J5516" s="12" t="s">
        <v>390</v>
      </c>
      <c r="K5516" s="11" t="str">
        <f>VLOOKUP(Table7[[#This Row],[CID]],ALY,2,FALSE)</f>
        <v>Semicolons</v>
      </c>
    </row>
    <row r="5517" spans="1:11" x14ac:dyDescent="0.2">
      <c r="A5517" s="8" t="str">
        <f>Table7[[#This Row],[Test No.]]&amp;Table7[[#This Row],[Section]]&amp;Table7[[#This Row],[Q. No.]]</f>
        <v>R26E41</v>
      </c>
      <c r="B5517" s="8"/>
      <c r="C5517" s="15" t="s">
        <v>85</v>
      </c>
      <c r="D5517" s="6">
        <v>41</v>
      </c>
      <c r="E5517" s="12" t="s">
        <v>31</v>
      </c>
      <c r="F5517" s="14">
        <v>1</v>
      </c>
      <c r="G5517" s="14" t="s">
        <v>59</v>
      </c>
      <c r="H5517" s="10">
        <v>2</v>
      </c>
      <c r="I5517" s="13" t="s">
        <v>38</v>
      </c>
      <c r="J5517" s="12" t="s">
        <v>397</v>
      </c>
      <c r="K5517" s="11" t="str">
        <f>VLOOKUP(Table7[[#This Row],[CID]],ALY,2,FALSE)</f>
        <v>Word Choice</v>
      </c>
    </row>
    <row r="5518" spans="1:11" x14ac:dyDescent="0.2">
      <c r="A5518" s="8" t="str">
        <f>Table7[[#This Row],[Test No.]]&amp;Table7[[#This Row],[Section]]&amp;Table7[[#This Row],[Q. No.]]</f>
        <v>R26E42</v>
      </c>
      <c r="B5518" s="8"/>
      <c r="C5518" s="15" t="s">
        <v>85</v>
      </c>
      <c r="D5518" s="6">
        <v>42</v>
      </c>
      <c r="E5518" s="12" t="s">
        <v>31</v>
      </c>
      <c r="F5518" s="14">
        <v>2</v>
      </c>
      <c r="G5518" s="13" t="s">
        <v>57</v>
      </c>
      <c r="H5518" s="10">
        <v>4</v>
      </c>
      <c r="I5518" s="13" t="s">
        <v>40</v>
      </c>
      <c r="J5518" s="12" t="s">
        <v>516</v>
      </c>
      <c r="K5518" s="11" t="str">
        <f>VLOOKUP(Table7[[#This Row],[CID]],ALY,2,FALSE)</f>
        <v>Transitions &amp; Topic Sentences</v>
      </c>
    </row>
    <row r="5519" spans="1:11" x14ac:dyDescent="0.2">
      <c r="A5519" s="8" t="str">
        <f>Table7[[#This Row],[Test No.]]&amp;Table7[[#This Row],[Section]]&amp;Table7[[#This Row],[Q. No.]]</f>
        <v>R26E43</v>
      </c>
      <c r="B5519" s="8"/>
      <c r="C5519" s="15" t="s">
        <v>85</v>
      </c>
      <c r="D5519" s="6">
        <v>43</v>
      </c>
      <c r="E5519" s="12" t="s">
        <v>31</v>
      </c>
      <c r="F5519" s="14">
        <v>1</v>
      </c>
      <c r="G5519" s="14" t="s">
        <v>59</v>
      </c>
      <c r="H5519" s="10">
        <v>2</v>
      </c>
      <c r="I5519" s="13" t="s">
        <v>38</v>
      </c>
      <c r="J5519" s="12" t="s">
        <v>395</v>
      </c>
      <c r="K5519" s="11" t="str">
        <f>VLOOKUP(Table7[[#This Row],[CID]],ALY,2,FALSE)</f>
        <v>Verb Forms/Tense Agreement</v>
      </c>
    </row>
    <row r="5520" spans="1:11" x14ac:dyDescent="0.2">
      <c r="A5520" s="8" t="str">
        <f>Table7[[#This Row],[Test No.]]&amp;Table7[[#This Row],[Section]]&amp;Table7[[#This Row],[Q. No.]]</f>
        <v>R26E44</v>
      </c>
      <c r="B5520" s="8"/>
      <c r="C5520" s="15" t="s">
        <v>85</v>
      </c>
      <c r="D5520" s="6">
        <v>44</v>
      </c>
      <c r="E5520" s="12" t="s">
        <v>31</v>
      </c>
      <c r="F5520" s="14">
        <v>2</v>
      </c>
      <c r="G5520" s="13" t="s">
        <v>57</v>
      </c>
      <c r="H5520" s="10">
        <v>6</v>
      </c>
      <c r="I5520" s="13" t="s">
        <v>42</v>
      </c>
      <c r="J5520" s="12" t="s">
        <v>521</v>
      </c>
      <c r="K5520" s="11" t="str">
        <f>VLOOKUP(Table7[[#This Row],[CID]],ALY,2,FALSE)</f>
        <v>Word Choice</v>
      </c>
    </row>
    <row r="5521" spans="1:11" x14ac:dyDescent="0.2">
      <c r="A5521" s="8" t="str">
        <f>Table7[[#This Row],[Test No.]]&amp;Table7[[#This Row],[Section]]&amp;Table7[[#This Row],[Q. No.]]</f>
        <v>R26E45</v>
      </c>
      <c r="B5521" s="8"/>
      <c r="C5521" s="15" t="s">
        <v>85</v>
      </c>
      <c r="D5521" s="6">
        <v>45</v>
      </c>
      <c r="E5521" s="12" t="s">
        <v>31</v>
      </c>
      <c r="F5521" s="14">
        <v>1</v>
      </c>
      <c r="G5521" s="14" t="s">
        <v>59</v>
      </c>
      <c r="H5521" s="14">
        <v>1</v>
      </c>
      <c r="I5521" s="14" t="s">
        <v>37</v>
      </c>
      <c r="J5521" s="12" t="s">
        <v>390</v>
      </c>
      <c r="K5521" s="11" t="str">
        <f>VLOOKUP(Table7[[#This Row],[CID]],ALY,2,FALSE)</f>
        <v>Semicolons</v>
      </c>
    </row>
    <row r="5522" spans="1:11" x14ac:dyDescent="0.2">
      <c r="A5522" s="8" t="str">
        <f>Table7[[#This Row],[Test No.]]&amp;Table7[[#This Row],[Section]]&amp;Table7[[#This Row],[Q. No.]]</f>
        <v>R26E46</v>
      </c>
      <c r="B5522" s="8"/>
      <c r="C5522" s="15" t="s">
        <v>85</v>
      </c>
      <c r="D5522" s="6">
        <v>46</v>
      </c>
      <c r="E5522" s="12" t="s">
        <v>31</v>
      </c>
      <c r="F5522" s="14">
        <v>2</v>
      </c>
      <c r="G5522" s="13" t="s">
        <v>57</v>
      </c>
      <c r="H5522" s="10">
        <v>5</v>
      </c>
      <c r="I5522" s="13" t="s">
        <v>41</v>
      </c>
      <c r="J5522" s="12" t="s">
        <v>518</v>
      </c>
      <c r="K5522" s="11" t="str">
        <f>VLOOKUP(Table7[[#This Row],[CID]],ALY,2,FALSE)</f>
        <v>Unity &amp; Coherence</v>
      </c>
    </row>
    <row r="5523" spans="1:11" x14ac:dyDescent="0.2">
      <c r="A5523" s="8" t="str">
        <f>Table7[[#This Row],[Test No.]]&amp;Table7[[#This Row],[Section]]&amp;Table7[[#This Row],[Q. No.]]</f>
        <v>R26E47</v>
      </c>
      <c r="B5523" s="8"/>
      <c r="C5523" s="15" t="s">
        <v>85</v>
      </c>
      <c r="D5523" s="6">
        <v>47</v>
      </c>
      <c r="E5523" s="12" t="s">
        <v>31</v>
      </c>
      <c r="F5523" s="14">
        <v>1</v>
      </c>
      <c r="G5523" s="14" t="s">
        <v>59</v>
      </c>
      <c r="H5523" s="10">
        <v>3</v>
      </c>
      <c r="I5523" s="13" t="s">
        <v>39</v>
      </c>
      <c r="J5523" s="12" t="s">
        <v>401</v>
      </c>
      <c r="K5523" s="11" t="str">
        <f>VLOOKUP(Table7[[#This Row],[CID]],ALY,2,FALSE)</f>
        <v>Parallel Construction</v>
      </c>
    </row>
    <row r="5524" spans="1:11" x14ac:dyDescent="0.2">
      <c r="A5524" s="8" t="str">
        <f>Table7[[#This Row],[Test No.]]&amp;Table7[[#This Row],[Section]]&amp;Table7[[#This Row],[Q. No.]]</f>
        <v>R26E48</v>
      </c>
      <c r="B5524" s="8"/>
      <c r="C5524" s="15" t="s">
        <v>85</v>
      </c>
      <c r="D5524" s="6">
        <v>48</v>
      </c>
      <c r="E5524" s="12" t="s">
        <v>31</v>
      </c>
      <c r="F5524" s="14">
        <v>2</v>
      </c>
      <c r="G5524" s="13" t="s">
        <v>57</v>
      </c>
      <c r="H5524" s="10">
        <v>4</v>
      </c>
      <c r="I5524" s="13" t="s">
        <v>40</v>
      </c>
      <c r="J5524" s="12" t="s">
        <v>512</v>
      </c>
      <c r="K5524" s="11" t="str">
        <f>VLOOKUP(Table7[[#This Row],[CID]],ALY,2,FALSE)</f>
        <v>Additional Detail &amp; Evidence</v>
      </c>
    </row>
    <row r="5525" spans="1:11" x14ac:dyDescent="0.2">
      <c r="A5525" s="8" t="str">
        <f>Table7[[#This Row],[Test No.]]&amp;Table7[[#This Row],[Section]]&amp;Table7[[#This Row],[Q. No.]]</f>
        <v>R26E49</v>
      </c>
      <c r="B5525" s="8"/>
      <c r="C5525" s="15" t="s">
        <v>85</v>
      </c>
      <c r="D5525" s="6">
        <v>49</v>
      </c>
      <c r="E5525" s="12" t="s">
        <v>31</v>
      </c>
      <c r="F5525" s="14">
        <v>1</v>
      </c>
      <c r="G5525" s="14" t="s">
        <v>59</v>
      </c>
      <c r="H5525" s="14">
        <v>1</v>
      </c>
      <c r="I5525" s="14" t="s">
        <v>37</v>
      </c>
      <c r="J5525" s="12" t="s">
        <v>388</v>
      </c>
      <c r="K5525" s="11" t="str">
        <f>VLOOKUP(Table7[[#This Row],[CID]],ALY,2,FALSE)</f>
        <v>Apostrophes</v>
      </c>
    </row>
    <row r="5526" spans="1:11" x14ac:dyDescent="0.2">
      <c r="A5526" s="8" t="str">
        <f>Table7[[#This Row],[Test No.]]&amp;Table7[[#This Row],[Section]]&amp;Table7[[#This Row],[Q. No.]]</f>
        <v>R26E50</v>
      </c>
      <c r="B5526" s="8"/>
      <c r="C5526" s="15" t="s">
        <v>85</v>
      </c>
      <c r="D5526" s="6">
        <v>50</v>
      </c>
      <c r="E5526" s="12" t="s">
        <v>31</v>
      </c>
      <c r="F5526" s="14">
        <v>1</v>
      </c>
      <c r="G5526" s="14" t="s">
        <v>59</v>
      </c>
      <c r="H5526" s="10">
        <v>2</v>
      </c>
      <c r="I5526" s="13" t="s">
        <v>38</v>
      </c>
      <c r="J5526" s="12" t="s">
        <v>396</v>
      </c>
      <c r="K5526" s="11" t="str">
        <f>VLOOKUP(Table7[[#This Row],[CID]],ALY,2,FALSE)</f>
        <v>Comparisons</v>
      </c>
    </row>
    <row r="5527" spans="1:11" x14ac:dyDescent="0.2">
      <c r="A5527" s="8" t="str">
        <f>Table7[[#This Row],[Test No.]]&amp;Table7[[#This Row],[Section]]&amp;Table7[[#This Row],[Q. No.]]</f>
        <v>R26E51</v>
      </c>
      <c r="B5527" s="8"/>
      <c r="C5527" s="15" t="s">
        <v>85</v>
      </c>
      <c r="D5527" s="6">
        <v>51</v>
      </c>
      <c r="E5527" s="12" t="s">
        <v>31</v>
      </c>
      <c r="F5527" s="14">
        <v>2</v>
      </c>
      <c r="G5527" s="13" t="s">
        <v>57</v>
      </c>
      <c r="H5527" s="10">
        <v>4</v>
      </c>
      <c r="I5527" s="13" t="s">
        <v>40</v>
      </c>
      <c r="J5527" s="12" t="s">
        <v>516</v>
      </c>
      <c r="K5527" s="11" t="str">
        <f>VLOOKUP(Table7[[#This Row],[CID]],ALY,2,FALSE)</f>
        <v>Transitions &amp; Topic Sentences</v>
      </c>
    </row>
    <row r="5528" spans="1:11" x14ac:dyDescent="0.2">
      <c r="A5528" s="8" t="str">
        <f>Table7[[#This Row],[Test No.]]&amp;Table7[[#This Row],[Section]]&amp;Table7[[#This Row],[Q. No.]]</f>
        <v>R26E52</v>
      </c>
      <c r="B5528" s="8"/>
      <c r="C5528" s="15" t="s">
        <v>85</v>
      </c>
      <c r="D5528" s="6">
        <v>52</v>
      </c>
      <c r="E5528" s="12" t="s">
        <v>31</v>
      </c>
      <c r="F5528" s="14">
        <v>1</v>
      </c>
      <c r="G5528" s="14" t="s">
        <v>59</v>
      </c>
      <c r="H5528" s="10">
        <v>2</v>
      </c>
      <c r="I5528" s="13" t="s">
        <v>38</v>
      </c>
      <c r="J5528" s="12" t="s">
        <v>395</v>
      </c>
      <c r="K5528" s="11" t="str">
        <f>VLOOKUP(Table7[[#This Row],[CID]],ALY,2,FALSE)</f>
        <v>Verb Forms/Tense Agreement</v>
      </c>
    </row>
    <row r="5529" spans="1:11" x14ac:dyDescent="0.2">
      <c r="A5529" s="8" t="str">
        <f>Table7[[#This Row],[Test No.]]&amp;Table7[[#This Row],[Section]]&amp;Table7[[#This Row],[Q. No.]]</f>
        <v>R26E53</v>
      </c>
      <c r="B5529" s="8"/>
      <c r="C5529" s="15" t="s">
        <v>85</v>
      </c>
      <c r="D5529" s="6">
        <v>53</v>
      </c>
      <c r="E5529" s="12" t="s">
        <v>31</v>
      </c>
      <c r="F5529" s="14">
        <v>2</v>
      </c>
      <c r="G5529" s="13" t="s">
        <v>57</v>
      </c>
      <c r="H5529" s="10">
        <v>5</v>
      </c>
      <c r="I5529" s="13" t="s">
        <v>41</v>
      </c>
      <c r="J5529" s="12" t="s">
        <v>518</v>
      </c>
      <c r="K5529" s="11" t="str">
        <f>VLOOKUP(Table7[[#This Row],[CID]],ALY,2,FALSE)</f>
        <v>Unity &amp; Coherence</v>
      </c>
    </row>
    <row r="5530" spans="1:11" x14ac:dyDescent="0.2">
      <c r="A5530" s="8" t="str">
        <f>Table7[[#This Row],[Test No.]]&amp;Table7[[#This Row],[Section]]&amp;Table7[[#This Row],[Q. No.]]</f>
        <v>R26E54</v>
      </c>
      <c r="B5530" s="8"/>
      <c r="C5530" s="15" t="s">
        <v>85</v>
      </c>
      <c r="D5530" s="6">
        <v>54</v>
      </c>
      <c r="E5530" s="12" t="s">
        <v>31</v>
      </c>
      <c r="F5530" s="14">
        <v>1</v>
      </c>
      <c r="G5530" s="14" t="s">
        <v>59</v>
      </c>
      <c r="H5530" s="14">
        <v>1</v>
      </c>
      <c r="I5530" s="14" t="s">
        <v>37</v>
      </c>
      <c r="J5530" s="12" t="s">
        <v>391</v>
      </c>
      <c r="K5530" s="11" t="str">
        <f>VLOOKUP(Table7[[#This Row],[CID]],ALY,2,FALSE)</f>
        <v>Dashes</v>
      </c>
    </row>
    <row r="5531" spans="1:11" x14ac:dyDescent="0.2">
      <c r="A5531" s="8" t="str">
        <f>Table7[[#This Row],[Test No.]]&amp;Table7[[#This Row],[Section]]&amp;Table7[[#This Row],[Q. No.]]</f>
        <v>R26E55</v>
      </c>
      <c r="B5531" s="8"/>
      <c r="C5531" s="15" t="s">
        <v>85</v>
      </c>
      <c r="D5531" s="6">
        <v>55</v>
      </c>
      <c r="E5531" s="12" t="s">
        <v>31</v>
      </c>
      <c r="F5531" s="14">
        <v>1</v>
      </c>
      <c r="G5531" s="14" t="s">
        <v>59</v>
      </c>
      <c r="H5531" s="10">
        <v>3</v>
      </c>
      <c r="I5531" s="13" t="s">
        <v>39</v>
      </c>
      <c r="J5531" s="12" t="s">
        <v>400</v>
      </c>
      <c r="K5531" s="11" t="str">
        <f>VLOOKUP(Table7[[#This Row],[CID]],ALY,2,FALSE)</f>
        <v>Run-On Sentence</v>
      </c>
    </row>
    <row r="5532" spans="1:11" x14ac:dyDescent="0.2">
      <c r="A5532" s="8" t="str">
        <f>Table7[[#This Row],[Test No.]]&amp;Table7[[#This Row],[Section]]&amp;Table7[[#This Row],[Q. No.]]</f>
        <v>R26E56</v>
      </c>
      <c r="B5532" s="8"/>
      <c r="C5532" s="15" t="s">
        <v>85</v>
      </c>
      <c r="D5532" s="6">
        <v>56</v>
      </c>
      <c r="E5532" s="12" t="s">
        <v>31</v>
      </c>
      <c r="F5532" s="14">
        <v>2</v>
      </c>
      <c r="G5532" s="13" t="s">
        <v>57</v>
      </c>
      <c r="H5532" s="10">
        <v>4</v>
      </c>
      <c r="I5532" s="13" t="s">
        <v>40</v>
      </c>
      <c r="J5532" s="12" t="s">
        <v>512</v>
      </c>
      <c r="K5532" s="11" t="str">
        <f>VLOOKUP(Table7[[#This Row],[CID]],ALY,2,FALSE)</f>
        <v>Additional Detail &amp; Evidence</v>
      </c>
    </row>
    <row r="5533" spans="1:11" x14ac:dyDescent="0.2">
      <c r="A5533" s="8" t="str">
        <f>Table7[[#This Row],[Test No.]]&amp;Table7[[#This Row],[Section]]&amp;Table7[[#This Row],[Q. No.]]</f>
        <v>R26E57</v>
      </c>
      <c r="B5533" s="8"/>
      <c r="C5533" s="15" t="s">
        <v>85</v>
      </c>
      <c r="D5533" s="6">
        <v>57</v>
      </c>
      <c r="E5533" s="12" t="s">
        <v>31</v>
      </c>
      <c r="F5533" s="14">
        <v>2</v>
      </c>
      <c r="G5533" s="13" t="s">
        <v>57</v>
      </c>
      <c r="H5533" s="10">
        <v>6</v>
      </c>
      <c r="I5533" s="13" t="s">
        <v>42</v>
      </c>
      <c r="J5533" s="12" t="s">
        <v>523</v>
      </c>
      <c r="K5533" s="11" t="str">
        <f>VLOOKUP(Table7[[#This Row],[CID]],ALY,2,FALSE)</f>
        <v>Avoiding Ambiguity &amp; Redundancy</v>
      </c>
    </row>
    <row r="5534" spans="1:11" x14ac:dyDescent="0.2">
      <c r="A5534" s="8" t="str">
        <f>Table7[[#This Row],[Test No.]]&amp;Table7[[#This Row],[Section]]&amp;Table7[[#This Row],[Q. No.]]</f>
        <v>R26E58</v>
      </c>
      <c r="B5534" s="8"/>
      <c r="C5534" s="15" t="s">
        <v>85</v>
      </c>
      <c r="D5534" s="6">
        <v>58</v>
      </c>
      <c r="E5534" s="12" t="s">
        <v>31</v>
      </c>
      <c r="F5534" s="14">
        <v>2</v>
      </c>
      <c r="G5534" s="13" t="s">
        <v>57</v>
      </c>
      <c r="H5534" s="10">
        <v>6</v>
      </c>
      <c r="I5534" s="13" t="s">
        <v>42</v>
      </c>
      <c r="J5534" s="12" t="s">
        <v>522</v>
      </c>
      <c r="K5534" s="11" t="str">
        <f>VLOOKUP(Table7[[#This Row],[CID]],ALY,2,FALSE)</f>
        <v>Effectiveness</v>
      </c>
    </row>
    <row r="5535" spans="1:11" x14ac:dyDescent="0.2">
      <c r="A5535" s="8" t="str">
        <f>Table7[[#This Row],[Test No.]]&amp;Table7[[#This Row],[Section]]&amp;Table7[[#This Row],[Q. No.]]</f>
        <v>R26E59</v>
      </c>
      <c r="B5535" s="8"/>
      <c r="C5535" s="15" t="s">
        <v>85</v>
      </c>
      <c r="D5535" s="6">
        <v>59</v>
      </c>
      <c r="E5535" s="12" t="s">
        <v>31</v>
      </c>
      <c r="F5535" s="14">
        <v>2</v>
      </c>
      <c r="G5535" s="13" t="s">
        <v>57</v>
      </c>
      <c r="H5535" s="10">
        <v>4</v>
      </c>
      <c r="I5535" s="13" t="s">
        <v>40</v>
      </c>
      <c r="J5535" s="12" t="s">
        <v>514</v>
      </c>
      <c r="K5535" s="11" t="str">
        <f>VLOOKUP(Table7[[#This Row],[CID]],ALY,2,FALSE)</f>
        <v>Relation to Paragraph/Essay</v>
      </c>
    </row>
    <row r="5536" spans="1:11" x14ac:dyDescent="0.2">
      <c r="A5536" s="8" t="str">
        <f>Table7[[#This Row],[Test No.]]&amp;Table7[[#This Row],[Section]]&amp;Table7[[#This Row],[Q. No.]]</f>
        <v>R26E60</v>
      </c>
      <c r="B5536" s="8"/>
      <c r="C5536" s="15" t="s">
        <v>85</v>
      </c>
      <c r="D5536" s="6">
        <v>60</v>
      </c>
      <c r="E5536" s="12" t="s">
        <v>31</v>
      </c>
      <c r="F5536" s="14">
        <v>1</v>
      </c>
      <c r="G5536" s="14" t="s">
        <v>59</v>
      </c>
      <c r="H5536" s="10">
        <v>2</v>
      </c>
      <c r="I5536" s="13" t="s">
        <v>38</v>
      </c>
      <c r="J5536" s="12" t="s">
        <v>394</v>
      </c>
      <c r="K5536" s="11" t="str">
        <f>VLOOKUP(Table7[[#This Row],[CID]],ALY,2,FALSE)</f>
        <v>Pronouns</v>
      </c>
    </row>
    <row r="5537" spans="1:11" x14ac:dyDescent="0.2">
      <c r="A5537" s="8" t="str">
        <f>Table7[[#This Row],[Test No.]]&amp;Table7[[#This Row],[Section]]&amp;Table7[[#This Row],[Q. No.]]</f>
        <v>R26E61</v>
      </c>
      <c r="B5537" s="8"/>
      <c r="C5537" s="15" t="s">
        <v>85</v>
      </c>
      <c r="D5537" s="6">
        <v>61</v>
      </c>
      <c r="E5537" s="12" t="s">
        <v>31</v>
      </c>
      <c r="F5537" s="14">
        <v>1</v>
      </c>
      <c r="G5537" s="14" t="s">
        <v>59</v>
      </c>
      <c r="H5537" s="10">
        <v>2</v>
      </c>
      <c r="I5537" s="13" t="s">
        <v>38</v>
      </c>
      <c r="J5537" s="12" t="s">
        <v>397</v>
      </c>
      <c r="K5537" s="11" t="str">
        <f>VLOOKUP(Table7[[#This Row],[CID]],ALY,2,FALSE)</f>
        <v>Word Choice</v>
      </c>
    </row>
    <row r="5538" spans="1:11" x14ac:dyDescent="0.2">
      <c r="A5538" s="8" t="str">
        <f>Table7[[#This Row],[Test No.]]&amp;Table7[[#This Row],[Section]]&amp;Table7[[#This Row],[Q. No.]]</f>
        <v>R26E62</v>
      </c>
      <c r="B5538" s="8"/>
      <c r="C5538" s="15" t="s">
        <v>85</v>
      </c>
      <c r="D5538" s="6">
        <v>62</v>
      </c>
      <c r="E5538" s="12" t="s">
        <v>31</v>
      </c>
      <c r="F5538" s="14">
        <v>1</v>
      </c>
      <c r="G5538" s="14" t="s">
        <v>59</v>
      </c>
      <c r="H5538" s="14">
        <v>1</v>
      </c>
      <c r="I5538" s="14" t="s">
        <v>37</v>
      </c>
      <c r="J5538" s="12" t="s">
        <v>391</v>
      </c>
      <c r="K5538" s="11" t="str">
        <f>VLOOKUP(Table7[[#This Row],[CID]],ALY,2,FALSE)</f>
        <v>Dashes</v>
      </c>
    </row>
    <row r="5539" spans="1:11" x14ac:dyDescent="0.2">
      <c r="A5539" s="8" t="str">
        <f>Table7[[#This Row],[Test No.]]&amp;Table7[[#This Row],[Section]]&amp;Table7[[#This Row],[Q. No.]]</f>
        <v>R26E63</v>
      </c>
      <c r="B5539" s="8"/>
      <c r="C5539" s="15" t="s">
        <v>85</v>
      </c>
      <c r="D5539" s="6">
        <v>63</v>
      </c>
      <c r="E5539" s="12" t="s">
        <v>31</v>
      </c>
      <c r="F5539" s="14">
        <v>2</v>
      </c>
      <c r="G5539" s="13" t="s">
        <v>57</v>
      </c>
      <c r="H5539" s="10">
        <v>4</v>
      </c>
      <c r="I5539" s="13" t="s">
        <v>40</v>
      </c>
      <c r="J5539" s="12" t="s">
        <v>512</v>
      </c>
      <c r="K5539" s="11" t="str">
        <f>VLOOKUP(Table7[[#This Row],[CID]],ALY,2,FALSE)</f>
        <v>Additional Detail &amp; Evidence</v>
      </c>
    </row>
    <row r="5540" spans="1:11" x14ac:dyDescent="0.2">
      <c r="A5540" s="8" t="str">
        <f>Table7[[#This Row],[Test No.]]&amp;Table7[[#This Row],[Section]]&amp;Table7[[#This Row],[Q. No.]]</f>
        <v>R26E64</v>
      </c>
      <c r="B5540" s="8"/>
      <c r="C5540" s="15" t="s">
        <v>85</v>
      </c>
      <c r="D5540" s="6">
        <v>64</v>
      </c>
      <c r="E5540" s="12" t="s">
        <v>31</v>
      </c>
      <c r="F5540" s="14">
        <v>1</v>
      </c>
      <c r="G5540" s="14" t="s">
        <v>59</v>
      </c>
      <c r="H5540" s="14">
        <v>1</v>
      </c>
      <c r="I5540" s="14" t="s">
        <v>37</v>
      </c>
      <c r="J5540" s="12" t="s">
        <v>387</v>
      </c>
      <c r="K5540" s="11" t="str">
        <f>VLOOKUP(Table7[[#This Row],[CID]],ALY,2,FALSE)</f>
        <v>Commas</v>
      </c>
    </row>
    <row r="5541" spans="1:11" x14ac:dyDescent="0.2">
      <c r="A5541" s="8" t="str">
        <f>Table7[[#This Row],[Test No.]]&amp;Table7[[#This Row],[Section]]&amp;Table7[[#This Row],[Q. No.]]</f>
        <v>R26E65</v>
      </c>
      <c r="B5541" s="8"/>
      <c r="C5541" s="15" t="s">
        <v>85</v>
      </c>
      <c r="D5541" s="6">
        <v>65</v>
      </c>
      <c r="E5541" s="12" t="s">
        <v>31</v>
      </c>
      <c r="F5541" s="14">
        <v>1</v>
      </c>
      <c r="G5541" s="14" t="s">
        <v>59</v>
      </c>
      <c r="H5541" s="10">
        <v>3</v>
      </c>
      <c r="I5541" s="13" t="s">
        <v>39</v>
      </c>
      <c r="J5541" s="12" t="s">
        <v>400</v>
      </c>
      <c r="K5541" s="11" t="str">
        <f>VLOOKUP(Table7[[#This Row],[CID]],ALY,2,FALSE)</f>
        <v>Run-On Sentence</v>
      </c>
    </row>
    <row r="5542" spans="1:11" x14ac:dyDescent="0.2">
      <c r="A5542" s="8" t="str">
        <f>Table7[[#This Row],[Test No.]]&amp;Table7[[#This Row],[Section]]&amp;Table7[[#This Row],[Q. No.]]</f>
        <v>R26E66</v>
      </c>
      <c r="B5542" s="8"/>
      <c r="C5542" s="15" t="s">
        <v>85</v>
      </c>
      <c r="D5542" s="6">
        <v>66</v>
      </c>
      <c r="E5542" s="12" t="s">
        <v>31</v>
      </c>
      <c r="F5542" s="14">
        <v>2</v>
      </c>
      <c r="G5542" s="13" t="s">
        <v>57</v>
      </c>
      <c r="H5542" s="10">
        <v>4</v>
      </c>
      <c r="I5542" s="13" t="s">
        <v>40</v>
      </c>
      <c r="J5542" s="12" t="s">
        <v>516</v>
      </c>
      <c r="K5542" s="11" t="str">
        <f>VLOOKUP(Table7[[#This Row],[CID]],ALY,2,FALSE)</f>
        <v>Transitions &amp; Topic Sentences</v>
      </c>
    </row>
    <row r="5543" spans="1:11" x14ac:dyDescent="0.2">
      <c r="A5543" s="8" t="str">
        <f>Table7[[#This Row],[Test No.]]&amp;Table7[[#This Row],[Section]]&amp;Table7[[#This Row],[Q. No.]]</f>
        <v>R26E67</v>
      </c>
      <c r="B5543" s="8"/>
      <c r="C5543" s="15" t="s">
        <v>85</v>
      </c>
      <c r="D5543" s="6">
        <v>67</v>
      </c>
      <c r="E5543" s="12" t="s">
        <v>31</v>
      </c>
      <c r="F5543" s="14">
        <v>1</v>
      </c>
      <c r="G5543" s="14" t="s">
        <v>59</v>
      </c>
      <c r="H5543" s="14">
        <v>1</v>
      </c>
      <c r="I5543" s="14" t="s">
        <v>37</v>
      </c>
      <c r="J5543" s="12" t="s">
        <v>387</v>
      </c>
      <c r="K5543" s="11" t="str">
        <f>VLOOKUP(Table7[[#This Row],[CID]],ALY,2,FALSE)</f>
        <v>Commas</v>
      </c>
    </row>
    <row r="5544" spans="1:11" x14ac:dyDescent="0.2">
      <c r="A5544" s="8" t="str">
        <f>Table7[[#This Row],[Test No.]]&amp;Table7[[#This Row],[Section]]&amp;Table7[[#This Row],[Q. No.]]</f>
        <v>R26E68</v>
      </c>
      <c r="B5544" s="8"/>
      <c r="C5544" s="15" t="s">
        <v>85</v>
      </c>
      <c r="D5544" s="6">
        <v>68</v>
      </c>
      <c r="E5544" s="12" t="s">
        <v>31</v>
      </c>
      <c r="F5544" s="14">
        <v>2</v>
      </c>
      <c r="G5544" s="13" t="s">
        <v>57</v>
      </c>
      <c r="H5544" s="10">
        <v>4</v>
      </c>
      <c r="I5544" s="13" t="s">
        <v>40</v>
      </c>
      <c r="J5544" s="12" t="s">
        <v>512</v>
      </c>
      <c r="K5544" s="11" t="str">
        <f>VLOOKUP(Table7[[#This Row],[CID]],ALY,2,FALSE)</f>
        <v>Additional Detail &amp; Evidence</v>
      </c>
    </row>
    <row r="5545" spans="1:11" x14ac:dyDescent="0.2">
      <c r="A5545" s="8" t="str">
        <f>Table7[[#This Row],[Test No.]]&amp;Table7[[#This Row],[Section]]&amp;Table7[[#This Row],[Q. No.]]</f>
        <v>R26E69</v>
      </c>
      <c r="B5545" s="8"/>
      <c r="C5545" s="15" t="s">
        <v>85</v>
      </c>
      <c r="D5545" s="6">
        <v>69</v>
      </c>
      <c r="E5545" s="12" t="s">
        <v>31</v>
      </c>
      <c r="F5545" s="14">
        <v>1</v>
      </c>
      <c r="G5545" s="14" t="s">
        <v>59</v>
      </c>
      <c r="H5545" s="14">
        <v>1</v>
      </c>
      <c r="I5545" s="14" t="s">
        <v>37</v>
      </c>
      <c r="J5545" s="12" t="s">
        <v>387</v>
      </c>
      <c r="K5545" s="11" t="str">
        <f>VLOOKUP(Table7[[#This Row],[CID]],ALY,2,FALSE)</f>
        <v>Commas</v>
      </c>
    </row>
    <row r="5546" spans="1:11" x14ac:dyDescent="0.2">
      <c r="A5546" s="8" t="str">
        <f>Table7[[#This Row],[Test No.]]&amp;Table7[[#This Row],[Section]]&amp;Table7[[#This Row],[Q. No.]]</f>
        <v>R26E70</v>
      </c>
      <c r="B5546" s="8"/>
      <c r="C5546" s="15" t="s">
        <v>85</v>
      </c>
      <c r="D5546" s="6">
        <v>70</v>
      </c>
      <c r="E5546" s="12" t="s">
        <v>31</v>
      </c>
      <c r="F5546" s="14">
        <v>2</v>
      </c>
      <c r="G5546" s="13" t="s">
        <v>57</v>
      </c>
      <c r="H5546" s="10">
        <v>6</v>
      </c>
      <c r="I5546" s="13" t="s">
        <v>42</v>
      </c>
      <c r="J5546" s="12" t="s">
        <v>523</v>
      </c>
      <c r="K5546" s="11" t="str">
        <f>VLOOKUP(Table7[[#This Row],[CID]],ALY,2,FALSE)</f>
        <v>Avoiding Ambiguity &amp; Redundancy</v>
      </c>
    </row>
    <row r="5547" spans="1:11" x14ac:dyDescent="0.2">
      <c r="A5547" s="8" t="str">
        <f>Table7[[#This Row],[Test No.]]&amp;Table7[[#This Row],[Section]]&amp;Table7[[#This Row],[Q. No.]]</f>
        <v>R26E71</v>
      </c>
      <c r="B5547" s="8"/>
      <c r="C5547" s="15" t="s">
        <v>85</v>
      </c>
      <c r="D5547" s="6">
        <v>71</v>
      </c>
      <c r="E5547" s="12" t="s">
        <v>31</v>
      </c>
      <c r="F5547" s="14">
        <v>2</v>
      </c>
      <c r="G5547" s="13" t="s">
        <v>57</v>
      </c>
      <c r="H5547" s="10">
        <v>6</v>
      </c>
      <c r="I5547" s="13" t="s">
        <v>42</v>
      </c>
      <c r="J5547" s="12" t="s">
        <v>521</v>
      </c>
      <c r="K5547" s="11" t="str">
        <f>VLOOKUP(Table7[[#This Row],[CID]],ALY,2,FALSE)</f>
        <v>Word Choice</v>
      </c>
    </row>
    <row r="5548" spans="1:11" x14ac:dyDescent="0.2">
      <c r="A5548" s="8" t="str">
        <f>Table7[[#This Row],[Test No.]]&amp;Table7[[#This Row],[Section]]&amp;Table7[[#This Row],[Q. No.]]</f>
        <v>R26E72</v>
      </c>
      <c r="B5548" s="8"/>
      <c r="C5548" s="15" t="s">
        <v>85</v>
      </c>
      <c r="D5548" s="6">
        <v>72</v>
      </c>
      <c r="E5548" s="12" t="s">
        <v>31</v>
      </c>
      <c r="F5548" s="14">
        <v>2</v>
      </c>
      <c r="G5548" s="13" t="s">
        <v>57</v>
      </c>
      <c r="H5548" s="10">
        <v>6</v>
      </c>
      <c r="I5548" s="13" t="s">
        <v>42</v>
      </c>
      <c r="J5548" s="12" t="s">
        <v>522</v>
      </c>
      <c r="K5548" s="11" t="str">
        <f>VLOOKUP(Table7[[#This Row],[CID]],ALY,2,FALSE)</f>
        <v>Effectiveness</v>
      </c>
    </row>
    <row r="5549" spans="1:11" x14ac:dyDescent="0.2">
      <c r="A5549" s="8" t="str">
        <f>Table7[[#This Row],[Test No.]]&amp;Table7[[#This Row],[Section]]&amp;Table7[[#This Row],[Q. No.]]</f>
        <v>R26E73</v>
      </c>
      <c r="B5549" s="8"/>
      <c r="C5549" s="15" t="s">
        <v>85</v>
      </c>
      <c r="D5549" s="6">
        <v>73</v>
      </c>
      <c r="E5549" s="12" t="s">
        <v>31</v>
      </c>
      <c r="F5549" s="14">
        <v>2</v>
      </c>
      <c r="G5549" s="13" t="s">
        <v>57</v>
      </c>
      <c r="H5549" s="10">
        <v>4</v>
      </c>
      <c r="I5549" s="13" t="s">
        <v>40</v>
      </c>
      <c r="J5549" s="12" t="s">
        <v>516</v>
      </c>
      <c r="K5549" s="11" t="str">
        <f>VLOOKUP(Table7[[#This Row],[CID]],ALY,2,FALSE)</f>
        <v>Transitions &amp; Topic Sentences</v>
      </c>
    </row>
    <row r="5550" spans="1:11" x14ac:dyDescent="0.2">
      <c r="A5550" s="8" t="str">
        <f>Table7[[#This Row],[Test No.]]&amp;Table7[[#This Row],[Section]]&amp;Table7[[#This Row],[Q. No.]]</f>
        <v>R26E74</v>
      </c>
      <c r="B5550" s="8"/>
      <c r="C5550" s="15" t="s">
        <v>85</v>
      </c>
      <c r="D5550" s="6">
        <v>74</v>
      </c>
      <c r="E5550" s="12" t="s">
        <v>31</v>
      </c>
      <c r="F5550" s="14">
        <v>2</v>
      </c>
      <c r="G5550" s="13" t="s">
        <v>57</v>
      </c>
      <c r="H5550" s="10">
        <v>6</v>
      </c>
      <c r="I5550" s="13" t="s">
        <v>42</v>
      </c>
      <c r="J5550" s="12" t="s">
        <v>523</v>
      </c>
      <c r="K5550" s="11" t="str">
        <f>VLOOKUP(Table7[[#This Row],[CID]],ALY,2,FALSE)</f>
        <v>Avoiding Ambiguity &amp; Redundancy</v>
      </c>
    </row>
    <row r="5551" spans="1:11" x14ac:dyDescent="0.2">
      <c r="A5551" s="8" t="str">
        <f>Table7[[#This Row],[Test No.]]&amp;Table7[[#This Row],[Section]]&amp;Table7[[#This Row],[Q. No.]]</f>
        <v>R26E75</v>
      </c>
      <c r="B5551" s="8"/>
      <c r="C5551" s="15" t="s">
        <v>85</v>
      </c>
      <c r="D5551" s="6">
        <v>75</v>
      </c>
      <c r="E5551" s="12" t="s">
        <v>31</v>
      </c>
      <c r="F5551" s="14">
        <v>2</v>
      </c>
      <c r="G5551" s="13" t="s">
        <v>57</v>
      </c>
      <c r="H5551" s="10">
        <v>4</v>
      </c>
      <c r="I5551" s="13" t="s">
        <v>40</v>
      </c>
      <c r="J5551" s="12" t="s">
        <v>513</v>
      </c>
      <c r="K5551" s="11" t="str">
        <f>VLOOKUP(Table7[[#This Row],[CID]],ALY,2,FALSE)</f>
        <v>Writer's Goal</v>
      </c>
    </row>
    <row r="5552" spans="1:11" x14ac:dyDescent="0.2">
      <c r="A5552" s="8" t="str">
        <f>Table7[[#This Row],[Test No.]]&amp;Table7[[#This Row],[Section]]&amp;Table7[[#This Row],[Q. No.]]</f>
        <v>R27E1</v>
      </c>
      <c r="B5552" s="8"/>
      <c r="C5552" s="15" t="s">
        <v>84</v>
      </c>
      <c r="D5552" s="6">
        <v>1</v>
      </c>
      <c r="E5552" s="12" t="s">
        <v>31</v>
      </c>
      <c r="F5552" s="14">
        <v>1</v>
      </c>
      <c r="G5552" s="14" t="s">
        <v>59</v>
      </c>
      <c r="H5552" s="14">
        <v>1</v>
      </c>
      <c r="I5552" s="14" t="s">
        <v>37</v>
      </c>
      <c r="J5552" s="12" t="s">
        <v>387</v>
      </c>
      <c r="K5552" s="11" t="str">
        <f>VLOOKUP(Table7[[#This Row],[CID]],ALY,2,FALSE)</f>
        <v>Commas</v>
      </c>
    </row>
    <row r="5553" spans="1:11" x14ac:dyDescent="0.2">
      <c r="A5553" s="8" t="str">
        <f>Table7[[#This Row],[Test No.]]&amp;Table7[[#This Row],[Section]]&amp;Table7[[#This Row],[Q. No.]]</f>
        <v>R27E2</v>
      </c>
      <c r="B5553" s="8"/>
      <c r="C5553" s="15" t="s">
        <v>84</v>
      </c>
      <c r="D5553" s="6">
        <v>2</v>
      </c>
      <c r="E5553" s="12" t="s">
        <v>31</v>
      </c>
      <c r="F5553" s="14">
        <v>2</v>
      </c>
      <c r="G5553" s="13" t="s">
        <v>57</v>
      </c>
      <c r="H5553" s="10">
        <v>6</v>
      </c>
      <c r="I5553" s="13" t="s">
        <v>42</v>
      </c>
      <c r="J5553" s="12" t="s">
        <v>521</v>
      </c>
      <c r="K5553" s="11" t="str">
        <f>VLOOKUP(Table7[[#This Row],[CID]],ALY,2,FALSE)</f>
        <v>Word Choice</v>
      </c>
    </row>
    <row r="5554" spans="1:11" x14ac:dyDescent="0.2">
      <c r="A5554" s="8" t="str">
        <f>Table7[[#This Row],[Test No.]]&amp;Table7[[#This Row],[Section]]&amp;Table7[[#This Row],[Q. No.]]</f>
        <v>R27E3</v>
      </c>
      <c r="B5554" s="8"/>
      <c r="C5554" s="15" t="s">
        <v>84</v>
      </c>
      <c r="D5554" s="6">
        <v>3</v>
      </c>
      <c r="E5554" s="12" t="s">
        <v>31</v>
      </c>
      <c r="F5554" s="14">
        <v>1</v>
      </c>
      <c r="G5554" s="14" t="s">
        <v>59</v>
      </c>
      <c r="H5554" s="10">
        <v>2</v>
      </c>
      <c r="I5554" s="13" t="s">
        <v>38</v>
      </c>
      <c r="J5554" s="12" t="s">
        <v>395</v>
      </c>
      <c r="K5554" s="11" t="str">
        <f>VLOOKUP(Table7[[#This Row],[CID]],ALY,2,FALSE)</f>
        <v>Verb Forms/Tense Agreement</v>
      </c>
    </row>
    <row r="5555" spans="1:11" x14ac:dyDescent="0.2">
      <c r="A5555" s="8" t="str">
        <f>Table7[[#This Row],[Test No.]]&amp;Table7[[#This Row],[Section]]&amp;Table7[[#This Row],[Q. No.]]</f>
        <v>R27E4</v>
      </c>
      <c r="B5555" s="8"/>
      <c r="C5555" s="15" t="s">
        <v>84</v>
      </c>
      <c r="D5555" s="6">
        <v>4</v>
      </c>
      <c r="E5555" s="12" t="s">
        <v>31</v>
      </c>
      <c r="F5555" s="14">
        <v>1</v>
      </c>
      <c r="G5555" s="14" t="s">
        <v>59</v>
      </c>
      <c r="H5555" s="10">
        <v>3</v>
      </c>
      <c r="I5555" s="13" t="s">
        <v>39</v>
      </c>
      <c r="J5555" s="12" t="s">
        <v>399</v>
      </c>
      <c r="K5555" s="11" t="str">
        <f>VLOOKUP(Table7[[#This Row],[CID]],ALY,2,FALSE)</f>
        <v>Sentence Fragment</v>
      </c>
    </row>
    <row r="5556" spans="1:11" x14ac:dyDescent="0.2">
      <c r="A5556" s="8" t="str">
        <f>Table7[[#This Row],[Test No.]]&amp;Table7[[#This Row],[Section]]&amp;Table7[[#This Row],[Q. No.]]</f>
        <v>R27E5</v>
      </c>
      <c r="B5556" s="8"/>
      <c r="C5556" s="15" t="s">
        <v>84</v>
      </c>
      <c r="D5556" s="6">
        <v>5</v>
      </c>
      <c r="E5556" s="12" t="s">
        <v>31</v>
      </c>
      <c r="F5556" s="14">
        <v>1</v>
      </c>
      <c r="G5556" s="14" t="s">
        <v>59</v>
      </c>
      <c r="H5556" s="10">
        <v>2</v>
      </c>
      <c r="I5556" s="13" t="s">
        <v>38</v>
      </c>
      <c r="J5556" s="12" t="s">
        <v>395</v>
      </c>
      <c r="K5556" s="11" t="str">
        <f>VLOOKUP(Table7[[#This Row],[CID]],ALY,2,FALSE)</f>
        <v>Verb Forms/Tense Agreement</v>
      </c>
    </row>
    <row r="5557" spans="1:11" x14ac:dyDescent="0.2">
      <c r="A5557" s="8" t="str">
        <f>Table7[[#This Row],[Test No.]]&amp;Table7[[#This Row],[Section]]&amp;Table7[[#This Row],[Q. No.]]</f>
        <v>R27E6</v>
      </c>
      <c r="B5557" s="8"/>
      <c r="C5557" s="15" t="s">
        <v>84</v>
      </c>
      <c r="D5557" s="6">
        <v>6</v>
      </c>
      <c r="E5557" s="12" t="s">
        <v>31</v>
      </c>
      <c r="F5557" s="14">
        <v>2</v>
      </c>
      <c r="G5557" s="13" t="s">
        <v>57</v>
      </c>
      <c r="H5557" s="10">
        <v>5</v>
      </c>
      <c r="I5557" s="13" t="s">
        <v>41</v>
      </c>
      <c r="J5557" s="12" t="s">
        <v>518</v>
      </c>
      <c r="K5557" s="11" t="str">
        <f>VLOOKUP(Table7[[#This Row],[CID]],ALY,2,FALSE)</f>
        <v>Unity &amp; Coherence</v>
      </c>
    </row>
    <row r="5558" spans="1:11" x14ac:dyDescent="0.2">
      <c r="A5558" s="8" t="str">
        <f>Table7[[#This Row],[Test No.]]&amp;Table7[[#This Row],[Section]]&amp;Table7[[#This Row],[Q. No.]]</f>
        <v>R27E7</v>
      </c>
      <c r="B5558" s="8"/>
      <c r="C5558" s="15" t="s">
        <v>84</v>
      </c>
      <c r="D5558" s="6">
        <v>7</v>
      </c>
      <c r="E5558" s="12" t="s">
        <v>31</v>
      </c>
      <c r="F5558" s="14">
        <v>2</v>
      </c>
      <c r="G5558" s="13" t="s">
        <v>57</v>
      </c>
      <c r="H5558" s="10">
        <v>4</v>
      </c>
      <c r="I5558" s="13" t="s">
        <v>40</v>
      </c>
      <c r="J5558" s="12" t="s">
        <v>514</v>
      </c>
      <c r="K5558" s="11" t="str">
        <f>VLOOKUP(Table7[[#This Row],[CID]],ALY,2,FALSE)</f>
        <v>Relation to Paragraph/Essay</v>
      </c>
    </row>
    <row r="5559" spans="1:11" x14ac:dyDescent="0.2">
      <c r="A5559" s="8" t="str">
        <f>Table7[[#This Row],[Test No.]]&amp;Table7[[#This Row],[Section]]&amp;Table7[[#This Row],[Q. No.]]</f>
        <v>R27E8</v>
      </c>
      <c r="B5559" s="8"/>
      <c r="C5559" s="15" t="s">
        <v>84</v>
      </c>
      <c r="D5559" s="6">
        <v>8</v>
      </c>
      <c r="E5559" s="12" t="s">
        <v>31</v>
      </c>
      <c r="F5559" s="14">
        <v>1</v>
      </c>
      <c r="G5559" s="14" t="s">
        <v>59</v>
      </c>
      <c r="H5559" s="14">
        <v>1</v>
      </c>
      <c r="I5559" s="14" t="s">
        <v>37</v>
      </c>
      <c r="J5559" s="12" t="s">
        <v>390</v>
      </c>
      <c r="K5559" s="11" t="str">
        <f>VLOOKUP(Table7[[#This Row],[CID]],ALY,2,FALSE)</f>
        <v>Semicolons</v>
      </c>
    </row>
    <row r="5560" spans="1:11" x14ac:dyDescent="0.2">
      <c r="A5560" s="8" t="str">
        <f>Table7[[#This Row],[Test No.]]&amp;Table7[[#This Row],[Section]]&amp;Table7[[#This Row],[Q. No.]]</f>
        <v>R27E9</v>
      </c>
      <c r="B5560" s="8"/>
      <c r="C5560" s="15" t="s">
        <v>84</v>
      </c>
      <c r="D5560" s="6">
        <v>9</v>
      </c>
      <c r="E5560" s="12" t="s">
        <v>31</v>
      </c>
      <c r="F5560" s="14">
        <v>2</v>
      </c>
      <c r="G5560" s="13" t="s">
        <v>57</v>
      </c>
      <c r="H5560" s="10">
        <v>6</v>
      </c>
      <c r="I5560" s="13" t="s">
        <v>42</v>
      </c>
      <c r="J5560" s="12" t="s">
        <v>523</v>
      </c>
      <c r="K5560" s="11" t="str">
        <f>VLOOKUP(Table7[[#This Row],[CID]],ALY,2,FALSE)</f>
        <v>Avoiding Ambiguity &amp; Redundancy</v>
      </c>
    </row>
    <row r="5561" spans="1:11" x14ac:dyDescent="0.2">
      <c r="A5561" s="8" t="str">
        <f>Table7[[#This Row],[Test No.]]&amp;Table7[[#This Row],[Section]]&amp;Table7[[#This Row],[Q. No.]]</f>
        <v>R27E10</v>
      </c>
      <c r="B5561" s="8"/>
      <c r="C5561" s="15" t="s">
        <v>84</v>
      </c>
      <c r="D5561" s="6">
        <v>10</v>
      </c>
      <c r="E5561" s="12" t="s">
        <v>31</v>
      </c>
      <c r="F5561" s="14">
        <v>2</v>
      </c>
      <c r="G5561" s="13" t="s">
        <v>57</v>
      </c>
      <c r="H5561" s="10">
        <v>4</v>
      </c>
      <c r="I5561" s="13" t="s">
        <v>40</v>
      </c>
      <c r="J5561" s="12" t="s">
        <v>516</v>
      </c>
      <c r="K5561" s="11" t="str">
        <f>VLOOKUP(Table7[[#This Row],[CID]],ALY,2,FALSE)</f>
        <v>Transitions &amp; Topic Sentences</v>
      </c>
    </row>
    <row r="5562" spans="1:11" x14ac:dyDescent="0.2">
      <c r="A5562" s="8" t="str">
        <f>Table7[[#This Row],[Test No.]]&amp;Table7[[#This Row],[Section]]&amp;Table7[[#This Row],[Q. No.]]</f>
        <v>R27E11</v>
      </c>
      <c r="B5562" s="8"/>
      <c r="C5562" s="15" t="s">
        <v>84</v>
      </c>
      <c r="D5562" s="6">
        <v>11</v>
      </c>
      <c r="E5562" s="12" t="s">
        <v>31</v>
      </c>
      <c r="F5562" s="14">
        <v>1</v>
      </c>
      <c r="G5562" s="14" t="s">
        <v>59</v>
      </c>
      <c r="H5562" s="10">
        <v>3</v>
      </c>
      <c r="I5562" s="13" t="s">
        <v>39</v>
      </c>
      <c r="J5562" s="12" t="s">
        <v>401</v>
      </c>
      <c r="K5562" s="11" t="str">
        <f>VLOOKUP(Table7[[#This Row],[CID]],ALY,2,FALSE)</f>
        <v>Parallel Construction</v>
      </c>
    </row>
    <row r="5563" spans="1:11" x14ac:dyDescent="0.2">
      <c r="A5563" s="8" t="str">
        <f>Table7[[#This Row],[Test No.]]&amp;Table7[[#This Row],[Section]]&amp;Table7[[#This Row],[Q. No.]]</f>
        <v>R27E12</v>
      </c>
      <c r="B5563" s="8"/>
      <c r="C5563" s="15" t="s">
        <v>84</v>
      </c>
      <c r="D5563" s="6">
        <v>12</v>
      </c>
      <c r="E5563" s="12" t="s">
        <v>31</v>
      </c>
      <c r="F5563" s="14">
        <v>1</v>
      </c>
      <c r="G5563" s="14" t="s">
        <v>59</v>
      </c>
      <c r="H5563" s="10">
        <v>2</v>
      </c>
      <c r="I5563" s="13" t="s">
        <v>38</v>
      </c>
      <c r="J5563" s="12" t="s">
        <v>398</v>
      </c>
      <c r="K5563" s="11" t="str">
        <f>VLOOKUP(Table7[[#This Row],[CID]],ALY,2,FALSE)</f>
        <v>Idioms</v>
      </c>
    </row>
    <row r="5564" spans="1:11" x14ac:dyDescent="0.2">
      <c r="A5564" s="8" t="str">
        <f>Table7[[#This Row],[Test No.]]&amp;Table7[[#This Row],[Section]]&amp;Table7[[#This Row],[Q. No.]]</f>
        <v>R27E13</v>
      </c>
      <c r="B5564" s="8"/>
      <c r="C5564" s="15" t="s">
        <v>84</v>
      </c>
      <c r="D5564" s="6">
        <v>13</v>
      </c>
      <c r="E5564" s="12" t="s">
        <v>31</v>
      </c>
      <c r="F5564" s="14">
        <v>2</v>
      </c>
      <c r="G5564" s="13" t="s">
        <v>57</v>
      </c>
      <c r="H5564" s="10">
        <v>6</v>
      </c>
      <c r="I5564" s="13" t="s">
        <v>42</v>
      </c>
      <c r="J5564" s="12" t="s">
        <v>522</v>
      </c>
      <c r="K5564" s="11" t="str">
        <f>VLOOKUP(Table7[[#This Row],[CID]],ALY,2,FALSE)</f>
        <v>Effectiveness</v>
      </c>
    </row>
    <row r="5565" spans="1:11" x14ac:dyDescent="0.2">
      <c r="A5565" s="8" t="str">
        <f>Table7[[#This Row],[Test No.]]&amp;Table7[[#This Row],[Section]]&amp;Table7[[#This Row],[Q. No.]]</f>
        <v>R27E14</v>
      </c>
      <c r="B5565" s="8"/>
      <c r="C5565" s="15" t="s">
        <v>84</v>
      </c>
      <c r="D5565" s="6">
        <v>14</v>
      </c>
      <c r="E5565" s="12" t="s">
        <v>31</v>
      </c>
      <c r="F5565" s="14">
        <v>2</v>
      </c>
      <c r="G5565" s="13" t="s">
        <v>57</v>
      </c>
      <c r="H5565" s="10">
        <v>6</v>
      </c>
      <c r="I5565" s="13" t="s">
        <v>42</v>
      </c>
      <c r="J5565" s="12" t="s">
        <v>521</v>
      </c>
      <c r="K5565" s="11" t="str">
        <f>VLOOKUP(Table7[[#This Row],[CID]],ALY,2,FALSE)</f>
        <v>Word Choice</v>
      </c>
    </row>
    <row r="5566" spans="1:11" x14ac:dyDescent="0.2">
      <c r="A5566" s="8" t="str">
        <f>Table7[[#This Row],[Test No.]]&amp;Table7[[#This Row],[Section]]&amp;Table7[[#This Row],[Q. No.]]</f>
        <v>R27E15</v>
      </c>
      <c r="B5566" s="8"/>
      <c r="C5566" s="15" t="s">
        <v>84</v>
      </c>
      <c r="D5566" s="6">
        <v>15</v>
      </c>
      <c r="E5566" s="12" t="s">
        <v>31</v>
      </c>
      <c r="F5566" s="14">
        <v>2</v>
      </c>
      <c r="G5566" s="13" t="s">
        <v>57</v>
      </c>
      <c r="H5566" s="10">
        <v>6</v>
      </c>
      <c r="I5566" s="13" t="s">
        <v>42</v>
      </c>
      <c r="J5566" s="12" t="s">
        <v>523</v>
      </c>
      <c r="K5566" s="11" t="str">
        <f>VLOOKUP(Table7[[#This Row],[CID]],ALY,2,FALSE)</f>
        <v>Avoiding Ambiguity &amp; Redundancy</v>
      </c>
    </row>
    <row r="5567" spans="1:11" x14ac:dyDescent="0.2">
      <c r="A5567" s="8" t="str">
        <f>Table7[[#This Row],[Test No.]]&amp;Table7[[#This Row],[Section]]&amp;Table7[[#This Row],[Q. No.]]</f>
        <v>R27E16</v>
      </c>
      <c r="B5567" s="8"/>
      <c r="C5567" s="15" t="s">
        <v>84</v>
      </c>
      <c r="D5567" s="6">
        <v>16</v>
      </c>
      <c r="E5567" s="12" t="s">
        <v>31</v>
      </c>
      <c r="F5567" s="14">
        <v>2</v>
      </c>
      <c r="G5567" s="13" t="s">
        <v>57</v>
      </c>
      <c r="H5567" s="10">
        <v>4</v>
      </c>
      <c r="I5567" s="13" t="s">
        <v>40</v>
      </c>
      <c r="J5567" s="12" t="s">
        <v>512</v>
      </c>
      <c r="K5567" s="11" t="str">
        <f>VLOOKUP(Table7[[#This Row],[CID]],ALY,2,FALSE)</f>
        <v>Additional Detail &amp; Evidence</v>
      </c>
    </row>
    <row r="5568" spans="1:11" x14ac:dyDescent="0.2">
      <c r="A5568" s="8" t="str">
        <f>Table7[[#This Row],[Test No.]]&amp;Table7[[#This Row],[Section]]&amp;Table7[[#This Row],[Q. No.]]</f>
        <v>R27E17</v>
      </c>
      <c r="B5568" s="8"/>
      <c r="C5568" s="15" t="s">
        <v>84</v>
      </c>
      <c r="D5568" s="6">
        <v>17</v>
      </c>
      <c r="E5568" s="12" t="s">
        <v>31</v>
      </c>
      <c r="F5568" s="14">
        <v>1</v>
      </c>
      <c r="G5568" s="14" t="s">
        <v>59</v>
      </c>
      <c r="H5568" s="10">
        <v>2</v>
      </c>
      <c r="I5568" s="13" t="s">
        <v>38</v>
      </c>
      <c r="J5568" s="12" t="s">
        <v>395</v>
      </c>
      <c r="K5568" s="11" t="str">
        <f>VLOOKUP(Table7[[#This Row],[CID]],ALY,2,FALSE)</f>
        <v>Verb Forms/Tense Agreement</v>
      </c>
    </row>
    <row r="5569" spans="1:11" x14ac:dyDescent="0.2">
      <c r="A5569" s="8" t="str">
        <f>Table7[[#This Row],[Test No.]]&amp;Table7[[#This Row],[Section]]&amp;Table7[[#This Row],[Q. No.]]</f>
        <v>R27E18</v>
      </c>
      <c r="B5569" s="8"/>
      <c r="C5569" s="15" t="s">
        <v>84</v>
      </c>
      <c r="D5569" s="6">
        <v>18</v>
      </c>
      <c r="E5569" s="12" t="s">
        <v>31</v>
      </c>
      <c r="F5569" s="14">
        <v>1</v>
      </c>
      <c r="G5569" s="14" t="s">
        <v>59</v>
      </c>
      <c r="H5569" s="14">
        <v>1</v>
      </c>
      <c r="I5569" s="14" t="s">
        <v>37</v>
      </c>
      <c r="J5569" s="12" t="s">
        <v>387</v>
      </c>
      <c r="K5569" s="11" t="str">
        <f>VLOOKUP(Table7[[#This Row],[CID]],ALY,2,FALSE)</f>
        <v>Commas</v>
      </c>
    </row>
    <row r="5570" spans="1:11" x14ac:dyDescent="0.2">
      <c r="A5570" s="8" t="str">
        <f>Table7[[#This Row],[Test No.]]&amp;Table7[[#This Row],[Section]]&amp;Table7[[#This Row],[Q. No.]]</f>
        <v>R27E19</v>
      </c>
      <c r="B5570" s="8"/>
      <c r="C5570" s="15" t="s">
        <v>84</v>
      </c>
      <c r="D5570" s="6">
        <v>19</v>
      </c>
      <c r="E5570" s="12" t="s">
        <v>31</v>
      </c>
      <c r="F5570" s="14">
        <v>1</v>
      </c>
      <c r="G5570" s="14" t="s">
        <v>59</v>
      </c>
      <c r="H5570" s="10">
        <v>3</v>
      </c>
      <c r="I5570" s="13" t="s">
        <v>39</v>
      </c>
      <c r="J5570" s="12" t="s">
        <v>399</v>
      </c>
      <c r="K5570" s="11" t="str">
        <f>VLOOKUP(Table7[[#This Row],[CID]],ALY,2,FALSE)</f>
        <v>Sentence Fragment</v>
      </c>
    </row>
    <row r="5571" spans="1:11" x14ac:dyDescent="0.2">
      <c r="A5571" s="8" t="str">
        <f>Table7[[#This Row],[Test No.]]&amp;Table7[[#This Row],[Section]]&amp;Table7[[#This Row],[Q. No.]]</f>
        <v>R27E20</v>
      </c>
      <c r="B5571" s="8"/>
      <c r="C5571" s="15" t="s">
        <v>84</v>
      </c>
      <c r="D5571" s="6">
        <v>20</v>
      </c>
      <c r="E5571" s="12" t="s">
        <v>31</v>
      </c>
      <c r="F5571" s="14">
        <v>1</v>
      </c>
      <c r="G5571" s="14" t="s">
        <v>59</v>
      </c>
      <c r="H5571" s="14">
        <v>1</v>
      </c>
      <c r="I5571" s="14" t="s">
        <v>37</v>
      </c>
      <c r="J5571" s="12" t="s">
        <v>388</v>
      </c>
      <c r="K5571" s="11" t="str">
        <f>VLOOKUP(Table7[[#This Row],[CID]],ALY,2,FALSE)</f>
        <v>Apostrophes</v>
      </c>
    </row>
    <row r="5572" spans="1:11" x14ac:dyDescent="0.2">
      <c r="A5572" s="8" t="str">
        <f>Table7[[#This Row],[Test No.]]&amp;Table7[[#This Row],[Section]]&amp;Table7[[#This Row],[Q. No.]]</f>
        <v>R27E21</v>
      </c>
      <c r="B5572" s="8"/>
      <c r="C5572" s="15" t="s">
        <v>84</v>
      </c>
      <c r="D5572" s="6">
        <v>21</v>
      </c>
      <c r="E5572" s="12" t="s">
        <v>31</v>
      </c>
      <c r="F5572" s="14">
        <v>2</v>
      </c>
      <c r="G5572" s="13" t="s">
        <v>57</v>
      </c>
      <c r="H5572" s="10">
        <v>5</v>
      </c>
      <c r="I5572" s="13" t="s">
        <v>41</v>
      </c>
      <c r="J5572" s="12" t="s">
        <v>518</v>
      </c>
      <c r="K5572" s="11" t="str">
        <f>VLOOKUP(Table7[[#This Row],[CID]],ALY,2,FALSE)</f>
        <v>Unity &amp; Coherence</v>
      </c>
    </row>
    <row r="5573" spans="1:11" x14ac:dyDescent="0.2">
      <c r="A5573" s="8" t="str">
        <f>Table7[[#This Row],[Test No.]]&amp;Table7[[#This Row],[Section]]&amp;Table7[[#This Row],[Q. No.]]</f>
        <v>R27E22</v>
      </c>
      <c r="B5573" s="8"/>
      <c r="C5573" s="15" t="s">
        <v>84</v>
      </c>
      <c r="D5573" s="6">
        <v>22</v>
      </c>
      <c r="E5573" s="12" t="s">
        <v>31</v>
      </c>
      <c r="F5573" s="14">
        <v>1</v>
      </c>
      <c r="G5573" s="14" t="s">
        <v>59</v>
      </c>
      <c r="H5573" s="10">
        <v>3</v>
      </c>
      <c r="I5573" s="13" t="s">
        <v>39</v>
      </c>
      <c r="J5573" s="12" t="s">
        <v>400</v>
      </c>
      <c r="K5573" s="11" t="str">
        <f>VLOOKUP(Table7[[#This Row],[CID]],ALY,2,FALSE)</f>
        <v>Run-On Sentence</v>
      </c>
    </row>
    <row r="5574" spans="1:11" x14ac:dyDescent="0.2">
      <c r="A5574" s="8" t="str">
        <f>Table7[[#This Row],[Test No.]]&amp;Table7[[#This Row],[Section]]&amp;Table7[[#This Row],[Q. No.]]</f>
        <v>R27E23</v>
      </c>
      <c r="B5574" s="8"/>
      <c r="C5574" s="15" t="s">
        <v>84</v>
      </c>
      <c r="D5574" s="6">
        <v>23</v>
      </c>
      <c r="E5574" s="12" t="s">
        <v>31</v>
      </c>
      <c r="F5574" s="14">
        <v>1</v>
      </c>
      <c r="G5574" s="14" t="s">
        <v>59</v>
      </c>
      <c r="H5574" s="14">
        <v>1</v>
      </c>
      <c r="I5574" s="14" t="s">
        <v>37</v>
      </c>
      <c r="J5574" s="12" t="s">
        <v>388</v>
      </c>
      <c r="K5574" s="11" t="str">
        <f>VLOOKUP(Table7[[#This Row],[CID]],ALY,2,FALSE)</f>
        <v>Apostrophes</v>
      </c>
    </row>
    <row r="5575" spans="1:11" x14ac:dyDescent="0.2">
      <c r="A5575" s="8" t="str">
        <f>Table7[[#This Row],[Test No.]]&amp;Table7[[#This Row],[Section]]&amp;Table7[[#This Row],[Q. No.]]</f>
        <v>R27E24</v>
      </c>
      <c r="B5575" s="8"/>
      <c r="C5575" s="15" t="s">
        <v>84</v>
      </c>
      <c r="D5575" s="6">
        <v>24</v>
      </c>
      <c r="E5575" s="12" t="s">
        <v>31</v>
      </c>
      <c r="F5575" s="14">
        <v>1</v>
      </c>
      <c r="G5575" s="14" t="s">
        <v>59</v>
      </c>
      <c r="H5575" s="10">
        <v>2</v>
      </c>
      <c r="I5575" s="13" t="s">
        <v>38</v>
      </c>
      <c r="J5575" s="12" t="s">
        <v>397</v>
      </c>
      <c r="K5575" s="11" t="str">
        <f>VLOOKUP(Table7[[#This Row],[CID]],ALY,2,FALSE)</f>
        <v>Word Choice</v>
      </c>
    </row>
    <row r="5576" spans="1:11" x14ac:dyDescent="0.2">
      <c r="A5576" s="8" t="str">
        <f>Table7[[#This Row],[Test No.]]&amp;Table7[[#This Row],[Section]]&amp;Table7[[#This Row],[Q. No.]]</f>
        <v>R27E25</v>
      </c>
      <c r="B5576" s="8"/>
      <c r="C5576" s="15" t="s">
        <v>84</v>
      </c>
      <c r="D5576" s="6">
        <v>25</v>
      </c>
      <c r="E5576" s="12" t="s">
        <v>31</v>
      </c>
      <c r="F5576" s="14">
        <v>1</v>
      </c>
      <c r="G5576" s="14" t="s">
        <v>59</v>
      </c>
      <c r="H5576" s="10">
        <v>2</v>
      </c>
      <c r="I5576" s="13" t="s">
        <v>38</v>
      </c>
      <c r="J5576" s="12" t="s">
        <v>394</v>
      </c>
      <c r="K5576" s="11" t="str">
        <f>VLOOKUP(Table7[[#This Row],[CID]],ALY,2,FALSE)</f>
        <v>Pronouns</v>
      </c>
    </row>
    <row r="5577" spans="1:11" x14ac:dyDescent="0.2">
      <c r="A5577" s="8" t="str">
        <f>Table7[[#This Row],[Test No.]]&amp;Table7[[#This Row],[Section]]&amp;Table7[[#This Row],[Q. No.]]</f>
        <v>R27E26</v>
      </c>
      <c r="B5577" s="8"/>
      <c r="C5577" s="15" t="s">
        <v>84</v>
      </c>
      <c r="D5577" s="6">
        <v>26</v>
      </c>
      <c r="E5577" s="12" t="s">
        <v>31</v>
      </c>
      <c r="F5577" s="14">
        <v>2</v>
      </c>
      <c r="G5577" s="13" t="s">
        <v>57</v>
      </c>
      <c r="H5577" s="10">
        <v>4</v>
      </c>
      <c r="I5577" s="13" t="s">
        <v>40</v>
      </c>
      <c r="J5577" s="12" t="s">
        <v>514</v>
      </c>
      <c r="K5577" s="11" t="str">
        <f>VLOOKUP(Table7[[#This Row],[CID]],ALY,2,FALSE)</f>
        <v>Relation to Paragraph/Essay</v>
      </c>
    </row>
    <row r="5578" spans="1:11" x14ac:dyDescent="0.2">
      <c r="A5578" s="8" t="str">
        <f>Table7[[#This Row],[Test No.]]&amp;Table7[[#This Row],[Section]]&amp;Table7[[#This Row],[Q. No.]]</f>
        <v>R27E27</v>
      </c>
      <c r="B5578" s="8"/>
      <c r="C5578" s="15" t="s">
        <v>84</v>
      </c>
      <c r="D5578" s="6">
        <v>27</v>
      </c>
      <c r="E5578" s="12" t="s">
        <v>31</v>
      </c>
      <c r="F5578" s="14">
        <v>1</v>
      </c>
      <c r="G5578" s="14" t="s">
        <v>59</v>
      </c>
      <c r="H5578" s="10">
        <v>3</v>
      </c>
      <c r="I5578" s="13" t="s">
        <v>39</v>
      </c>
      <c r="J5578" s="12" t="s">
        <v>402</v>
      </c>
      <c r="K5578" s="11" t="str">
        <f>VLOOKUP(Table7[[#This Row],[CID]],ALY,2,FALSE)</f>
        <v>Faulty Modifier</v>
      </c>
    </row>
    <row r="5579" spans="1:11" x14ac:dyDescent="0.2">
      <c r="A5579" s="8" t="str">
        <f>Table7[[#This Row],[Test No.]]&amp;Table7[[#This Row],[Section]]&amp;Table7[[#This Row],[Q. No.]]</f>
        <v>R27E28</v>
      </c>
      <c r="B5579" s="8"/>
      <c r="C5579" s="15" t="s">
        <v>84</v>
      </c>
      <c r="D5579" s="6">
        <v>28</v>
      </c>
      <c r="E5579" s="12" t="s">
        <v>31</v>
      </c>
      <c r="F5579" s="14">
        <v>1</v>
      </c>
      <c r="G5579" s="14" t="s">
        <v>59</v>
      </c>
      <c r="H5579" s="14">
        <v>1</v>
      </c>
      <c r="I5579" s="14" t="s">
        <v>37</v>
      </c>
      <c r="J5579" s="12" t="s">
        <v>387</v>
      </c>
      <c r="K5579" s="11" t="str">
        <f>VLOOKUP(Table7[[#This Row],[CID]],ALY,2,FALSE)</f>
        <v>Commas</v>
      </c>
    </row>
    <row r="5580" spans="1:11" x14ac:dyDescent="0.2">
      <c r="A5580" s="8" t="str">
        <f>Table7[[#This Row],[Test No.]]&amp;Table7[[#This Row],[Section]]&amp;Table7[[#This Row],[Q. No.]]</f>
        <v>R27E29</v>
      </c>
      <c r="B5580" s="8"/>
      <c r="C5580" s="15" t="s">
        <v>84</v>
      </c>
      <c r="D5580" s="6">
        <v>29</v>
      </c>
      <c r="E5580" s="12" t="s">
        <v>31</v>
      </c>
      <c r="F5580" s="14">
        <v>2</v>
      </c>
      <c r="G5580" s="13" t="s">
        <v>57</v>
      </c>
      <c r="H5580" s="10">
        <v>6</v>
      </c>
      <c r="I5580" s="13" t="s">
        <v>42</v>
      </c>
      <c r="J5580" s="12" t="s">
        <v>521</v>
      </c>
      <c r="K5580" s="11" t="str">
        <f>VLOOKUP(Table7[[#This Row],[CID]],ALY,2,FALSE)</f>
        <v>Word Choice</v>
      </c>
    </row>
    <row r="5581" spans="1:11" x14ac:dyDescent="0.2">
      <c r="A5581" s="8" t="str">
        <f>Table7[[#This Row],[Test No.]]&amp;Table7[[#This Row],[Section]]&amp;Table7[[#This Row],[Q. No.]]</f>
        <v>R27E30</v>
      </c>
      <c r="B5581" s="8"/>
      <c r="C5581" s="15" t="s">
        <v>84</v>
      </c>
      <c r="D5581" s="6">
        <v>30</v>
      </c>
      <c r="E5581" s="12" t="s">
        <v>31</v>
      </c>
      <c r="F5581" s="14">
        <v>2</v>
      </c>
      <c r="G5581" s="13" t="s">
        <v>57</v>
      </c>
      <c r="H5581" s="10">
        <v>4</v>
      </c>
      <c r="I5581" s="13" t="s">
        <v>40</v>
      </c>
      <c r="J5581" s="12" t="s">
        <v>514</v>
      </c>
      <c r="K5581" s="11" t="str">
        <f>VLOOKUP(Table7[[#This Row],[CID]],ALY,2,FALSE)</f>
        <v>Relation to Paragraph/Essay</v>
      </c>
    </row>
    <row r="5582" spans="1:11" x14ac:dyDescent="0.2">
      <c r="A5582" s="8" t="str">
        <f>Table7[[#This Row],[Test No.]]&amp;Table7[[#This Row],[Section]]&amp;Table7[[#This Row],[Q. No.]]</f>
        <v>R27E31</v>
      </c>
      <c r="B5582" s="8"/>
      <c r="C5582" s="15" t="s">
        <v>84</v>
      </c>
      <c r="D5582" s="6">
        <v>31</v>
      </c>
      <c r="E5582" s="12" t="s">
        <v>31</v>
      </c>
      <c r="F5582" s="14">
        <v>2</v>
      </c>
      <c r="G5582" s="13" t="s">
        <v>57</v>
      </c>
      <c r="H5582" s="10">
        <v>6</v>
      </c>
      <c r="I5582" s="13" t="s">
        <v>42</v>
      </c>
      <c r="J5582" s="12" t="s">
        <v>521</v>
      </c>
      <c r="K5582" s="11" t="str">
        <f>VLOOKUP(Table7[[#This Row],[CID]],ALY,2,FALSE)</f>
        <v>Word Choice</v>
      </c>
    </row>
    <row r="5583" spans="1:11" x14ac:dyDescent="0.2">
      <c r="A5583" s="8" t="str">
        <f>Table7[[#This Row],[Test No.]]&amp;Table7[[#This Row],[Section]]&amp;Table7[[#This Row],[Q. No.]]</f>
        <v>R27E32</v>
      </c>
      <c r="B5583" s="8"/>
      <c r="C5583" s="15" t="s">
        <v>84</v>
      </c>
      <c r="D5583" s="6">
        <v>32</v>
      </c>
      <c r="E5583" s="12" t="s">
        <v>31</v>
      </c>
      <c r="F5583" s="14">
        <v>1</v>
      </c>
      <c r="G5583" s="14" t="s">
        <v>59</v>
      </c>
      <c r="H5583" s="14">
        <v>1</v>
      </c>
      <c r="I5583" s="14" t="s">
        <v>37</v>
      </c>
      <c r="J5583" s="12" t="s">
        <v>387</v>
      </c>
      <c r="K5583" s="11" t="str">
        <f>VLOOKUP(Table7[[#This Row],[CID]],ALY,2,FALSE)</f>
        <v>Commas</v>
      </c>
    </row>
    <row r="5584" spans="1:11" x14ac:dyDescent="0.2">
      <c r="A5584" s="8" t="str">
        <f>Table7[[#This Row],[Test No.]]&amp;Table7[[#This Row],[Section]]&amp;Table7[[#This Row],[Q. No.]]</f>
        <v>R27E33</v>
      </c>
      <c r="B5584" s="8"/>
      <c r="C5584" s="15" t="s">
        <v>84</v>
      </c>
      <c r="D5584" s="6">
        <v>33</v>
      </c>
      <c r="E5584" s="12" t="s">
        <v>31</v>
      </c>
      <c r="F5584" s="14">
        <v>2</v>
      </c>
      <c r="G5584" s="13" t="s">
        <v>57</v>
      </c>
      <c r="H5584" s="10">
        <v>4</v>
      </c>
      <c r="I5584" s="13" t="s">
        <v>40</v>
      </c>
      <c r="J5584" s="12" t="s">
        <v>514</v>
      </c>
      <c r="K5584" s="11" t="str">
        <f>VLOOKUP(Table7[[#This Row],[CID]],ALY,2,FALSE)</f>
        <v>Relation to Paragraph/Essay</v>
      </c>
    </row>
    <row r="5585" spans="1:11" x14ac:dyDescent="0.2">
      <c r="A5585" s="8" t="str">
        <f>Table7[[#This Row],[Test No.]]&amp;Table7[[#This Row],[Section]]&amp;Table7[[#This Row],[Q. No.]]</f>
        <v>R27E34</v>
      </c>
      <c r="B5585" s="8"/>
      <c r="C5585" s="15" t="s">
        <v>84</v>
      </c>
      <c r="D5585" s="6">
        <v>34</v>
      </c>
      <c r="E5585" s="12" t="s">
        <v>31</v>
      </c>
      <c r="F5585" s="14">
        <v>2</v>
      </c>
      <c r="G5585" s="13" t="s">
        <v>57</v>
      </c>
      <c r="H5585" s="10">
        <v>5</v>
      </c>
      <c r="I5585" s="13" t="s">
        <v>41</v>
      </c>
      <c r="J5585" s="12" t="s">
        <v>518</v>
      </c>
      <c r="K5585" s="11" t="str">
        <f>VLOOKUP(Table7[[#This Row],[CID]],ALY,2,FALSE)</f>
        <v>Unity &amp; Coherence</v>
      </c>
    </row>
    <row r="5586" spans="1:11" x14ac:dyDescent="0.2">
      <c r="A5586" s="8" t="str">
        <f>Table7[[#This Row],[Test No.]]&amp;Table7[[#This Row],[Section]]&amp;Table7[[#This Row],[Q. No.]]</f>
        <v>R27E35</v>
      </c>
      <c r="B5586" s="8"/>
      <c r="C5586" s="15" t="s">
        <v>84</v>
      </c>
      <c r="D5586" s="6">
        <v>35</v>
      </c>
      <c r="E5586" s="12" t="s">
        <v>31</v>
      </c>
      <c r="F5586" s="14">
        <v>2</v>
      </c>
      <c r="G5586" s="13" t="s">
        <v>57</v>
      </c>
      <c r="H5586" s="10">
        <v>4</v>
      </c>
      <c r="I5586" s="13" t="s">
        <v>40</v>
      </c>
      <c r="J5586" s="12" t="s">
        <v>516</v>
      </c>
      <c r="K5586" s="11" t="str">
        <f>VLOOKUP(Table7[[#This Row],[CID]],ALY,2,FALSE)</f>
        <v>Transitions &amp; Topic Sentences</v>
      </c>
    </row>
    <row r="5587" spans="1:11" x14ac:dyDescent="0.2">
      <c r="A5587" s="8" t="str">
        <f>Table7[[#This Row],[Test No.]]&amp;Table7[[#This Row],[Section]]&amp;Table7[[#This Row],[Q. No.]]</f>
        <v>R27E36</v>
      </c>
      <c r="B5587" s="8"/>
      <c r="C5587" s="15" t="s">
        <v>84</v>
      </c>
      <c r="D5587" s="6">
        <v>36</v>
      </c>
      <c r="E5587" s="12" t="s">
        <v>31</v>
      </c>
      <c r="F5587" s="14">
        <v>1</v>
      </c>
      <c r="G5587" s="14" t="s">
        <v>59</v>
      </c>
      <c r="H5587" s="14">
        <v>1</v>
      </c>
      <c r="I5587" s="14" t="s">
        <v>37</v>
      </c>
      <c r="J5587" s="12" t="s">
        <v>390</v>
      </c>
      <c r="K5587" s="11" t="str">
        <f>VLOOKUP(Table7[[#This Row],[CID]],ALY,2,FALSE)</f>
        <v>Semicolons</v>
      </c>
    </row>
    <row r="5588" spans="1:11" x14ac:dyDescent="0.2">
      <c r="A5588" s="8" t="str">
        <f>Table7[[#This Row],[Test No.]]&amp;Table7[[#This Row],[Section]]&amp;Table7[[#This Row],[Q. No.]]</f>
        <v>R27E37</v>
      </c>
      <c r="B5588" s="8"/>
      <c r="C5588" s="15" t="s">
        <v>84</v>
      </c>
      <c r="D5588" s="6">
        <v>37</v>
      </c>
      <c r="E5588" s="12" t="s">
        <v>31</v>
      </c>
      <c r="F5588" s="14">
        <v>2</v>
      </c>
      <c r="G5588" s="13" t="s">
        <v>57</v>
      </c>
      <c r="H5588" s="10">
        <v>5</v>
      </c>
      <c r="I5588" s="13" t="s">
        <v>41</v>
      </c>
      <c r="J5588" s="12" t="s">
        <v>518</v>
      </c>
      <c r="K5588" s="11" t="str">
        <f>VLOOKUP(Table7[[#This Row],[CID]],ALY,2,FALSE)</f>
        <v>Unity &amp; Coherence</v>
      </c>
    </row>
    <row r="5589" spans="1:11" x14ac:dyDescent="0.2">
      <c r="A5589" s="8" t="str">
        <f>Table7[[#This Row],[Test No.]]&amp;Table7[[#This Row],[Section]]&amp;Table7[[#This Row],[Q. No.]]</f>
        <v>R27E38</v>
      </c>
      <c r="B5589" s="8"/>
      <c r="C5589" s="15" t="s">
        <v>84</v>
      </c>
      <c r="D5589" s="6">
        <v>38</v>
      </c>
      <c r="E5589" s="12" t="s">
        <v>31</v>
      </c>
      <c r="F5589" s="14">
        <v>2</v>
      </c>
      <c r="G5589" s="13" t="s">
        <v>57</v>
      </c>
      <c r="H5589" s="10">
        <v>6</v>
      </c>
      <c r="I5589" s="13" t="s">
        <v>42</v>
      </c>
      <c r="J5589" s="12" t="s">
        <v>522</v>
      </c>
      <c r="K5589" s="11" t="str">
        <f>VLOOKUP(Table7[[#This Row],[CID]],ALY,2,FALSE)</f>
        <v>Effectiveness</v>
      </c>
    </row>
    <row r="5590" spans="1:11" x14ac:dyDescent="0.2">
      <c r="A5590" s="8" t="str">
        <f>Table7[[#This Row],[Test No.]]&amp;Table7[[#This Row],[Section]]&amp;Table7[[#This Row],[Q. No.]]</f>
        <v>R27E39</v>
      </c>
      <c r="B5590" s="8"/>
      <c r="C5590" s="15" t="s">
        <v>84</v>
      </c>
      <c r="D5590" s="6">
        <v>39</v>
      </c>
      <c r="E5590" s="12" t="s">
        <v>31</v>
      </c>
      <c r="F5590" s="14">
        <v>1</v>
      </c>
      <c r="G5590" s="14" t="s">
        <v>59</v>
      </c>
      <c r="H5590" s="14">
        <v>1</v>
      </c>
      <c r="I5590" s="14" t="s">
        <v>37</v>
      </c>
      <c r="J5590" s="12" t="s">
        <v>387</v>
      </c>
      <c r="K5590" s="11" t="str">
        <f>VLOOKUP(Table7[[#This Row],[CID]],ALY,2,FALSE)</f>
        <v>Commas</v>
      </c>
    </row>
    <row r="5591" spans="1:11" x14ac:dyDescent="0.2">
      <c r="A5591" s="8" t="str">
        <f>Table7[[#This Row],[Test No.]]&amp;Table7[[#This Row],[Section]]&amp;Table7[[#This Row],[Q. No.]]</f>
        <v>R27E40</v>
      </c>
      <c r="B5591" s="8"/>
      <c r="C5591" s="15" t="s">
        <v>84</v>
      </c>
      <c r="D5591" s="6">
        <v>40</v>
      </c>
      <c r="E5591" s="12" t="s">
        <v>31</v>
      </c>
      <c r="F5591" s="14">
        <v>2</v>
      </c>
      <c r="G5591" s="13" t="s">
        <v>57</v>
      </c>
      <c r="H5591" s="10">
        <v>4</v>
      </c>
      <c r="I5591" s="13" t="s">
        <v>40</v>
      </c>
      <c r="J5591" s="12" t="s">
        <v>512</v>
      </c>
      <c r="K5591" s="11" t="str">
        <f>VLOOKUP(Table7[[#This Row],[CID]],ALY,2,FALSE)</f>
        <v>Additional Detail &amp; Evidence</v>
      </c>
    </row>
    <row r="5592" spans="1:11" x14ac:dyDescent="0.2">
      <c r="A5592" s="8" t="str">
        <f>Table7[[#This Row],[Test No.]]&amp;Table7[[#This Row],[Section]]&amp;Table7[[#This Row],[Q. No.]]</f>
        <v>R27E41</v>
      </c>
      <c r="B5592" s="8"/>
      <c r="C5592" s="15" t="s">
        <v>84</v>
      </c>
      <c r="D5592" s="6">
        <v>41</v>
      </c>
      <c r="E5592" s="12" t="s">
        <v>31</v>
      </c>
      <c r="F5592" s="14">
        <v>2</v>
      </c>
      <c r="G5592" s="13" t="s">
        <v>57</v>
      </c>
      <c r="H5592" s="10">
        <v>6</v>
      </c>
      <c r="I5592" s="13" t="s">
        <v>42</v>
      </c>
      <c r="J5592" s="12" t="s">
        <v>521</v>
      </c>
      <c r="K5592" s="11" t="str">
        <f>VLOOKUP(Table7[[#This Row],[CID]],ALY,2,FALSE)</f>
        <v>Word Choice</v>
      </c>
    </row>
    <row r="5593" spans="1:11" x14ac:dyDescent="0.2">
      <c r="A5593" s="8" t="str">
        <f>Table7[[#This Row],[Test No.]]&amp;Table7[[#This Row],[Section]]&amp;Table7[[#This Row],[Q. No.]]</f>
        <v>R27E42</v>
      </c>
      <c r="B5593" s="8"/>
      <c r="C5593" s="15" t="s">
        <v>84</v>
      </c>
      <c r="D5593" s="6">
        <v>42</v>
      </c>
      <c r="E5593" s="12" t="s">
        <v>31</v>
      </c>
      <c r="F5593" s="14">
        <v>1</v>
      </c>
      <c r="G5593" s="14" t="s">
        <v>59</v>
      </c>
      <c r="H5593" s="10">
        <v>3</v>
      </c>
      <c r="I5593" s="13" t="s">
        <v>39</v>
      </c>
      <c r="J5593" s="12" t="s">
        <v>402</v>
      </c>
      <c r="K5593" s="11" t="str">
        <f>VLOOKUP(Table7[[#This Row],[CID]],ALY,2,FALSE)</f>
        <v>Faulty Modifier</v>
      </c>
    </row>
    <row r="5594" spans="1:11" x14ac:dyDescent="0.2">
      <c r="A5594" s="8" t="str">
        <f>Table7[[#This Row],[Test No.]]&amp;Table7[[#This Row],[Section]]&amp;Table7[[#This Row],[Q. No.]]</f>
        <v>R27E43</v>
      </c>
      <c r="B5594" s="8"/>
      <c r="C5594" s="15" t="s">
        <v>84</v>
      </c>
      <c r="D5594" s="6">
        <v>43</v>
      </c>
      <c r="E5594" s="12" t="s">
        <v>31</v>
      </c>
      <c r="F5594" s="14">
        <v>2</v>
      </c>
      <c r="G5594" s="13" t="s">
        <v>57</v>
      </c>
      <c r="H5594" s="10">
        <v>5</v>
      </c>
      <c r="I5594" s="13" t="s">
        <v>41</v>
      </c>
      <c r="J5594" s="12" t="s">
        <v>519</v>
      </c>
      <c r="K5594" s="11" t="str">
        <f>VLOOKUP(Table7[[#This Row],[CID]],ALY,2,FALSE)</f>
        <v>Opening/Transitional/Closing</v>
      </c>
    </row>
    <row r="5595" spans="1:11" x14ac:dyDescent="0.2">
      <c r="A5595" s="8" t="str">
        <f>Table7[[#This Row],[Test No.]]&amp;Table7[[#This Row],[Section]]&amp;Table7[[#This Row],[Q. No.]]</f>
        <v>R27E44</v>
      </c>
      <c r="B5595" s="8"/>
      <c r="C5595" s="15" t="s">
        <v>84</v>
      </c>
      <c r="D5595" s="6">
        <v>44</v>
      </c>
      <c r="E5595" s="12" t="s">
        <v>31</v>
      </c>
      <c r="F5595" s="14">
        <v>2</v>
      </c>
      <c r="G5595" s="13" t="s">
        <v>57</v>
      </c>
      <c r="H5595" s="10">
        <v>4</v>
      </c>
      <c r="I5595" s="13" t="s">
        <v>40</v>
      </c>
      <c r="J5595" s="12" t="s">
        <v>512</v>
      </c>
      <c r="K5595" s="11" t="str">
        <f>VLOOKUP(Table7[[#This Row],[CID]],ALY,2,FALSE)</f>
        <v>Additional Detail &amp; Evidence</v>
      </c>
    </row>
    <row r="5596" spans="1:11" x14ac:dyDescent="0.2">
      <c r="A5596" s="8" t="str">
        <f>Table7[[#This Row],[Test No.]]&amp;Table7[[#This Row],[Section]]&amp;Table7[[#This Row],[Q. No.]]</f>
        <v>R27E45</v>
      </c>
      <c r="B5596" s="8"/>
      <c r="C5596" s="15" t="s">
        <v>84</v>
      </c>
      <c r="D5596" s="6">
        <v>45</v>
      </c>
      <c r="E5596" s="12" t="s">
        <v>31</v>
      </c>
      <c r="F5596" s="14">
        <v>2</v>
      </c>
      <c r="G5596" s="13" t="s">
        <v>57</v>
      </c>
      <c r="H5596" s="10">
        <v>4</v>
      </c>
      <c r="I5596" s="13" t="s">
        <v>40</v>
      </c>
      <c r="J5596" s="12" t="s">
        <v>513</v>
      </c>
      <c r="K5596" s="11" t="str">
        <f>VLOOKUP(Table7[[#This Row],[CID]],ALY,2,FALSE)</f>
        <v>Writer's Goal</v>
      </c>
    </row>
    <row r="5597" spans="1:11" x14ac:dyDescent="0.2">
      <c r="A5597" s="8" t="str">
        <f>Table7[[#This Row],[Test No.]]&amp;Table7[[#This Row],[Section]]&amp;Table7[[#This Row],[Q. No.]]</f>
        <v>R27E46</v>
      </c>
      <c r="B5597" s="8"/>
      <c r="C5597" s="15" t="s">
        <v>84</v>
      </c>
      <c r="D5597" s="6">
        <v>46</v>
      </c>
      <c r="E5597" s="12" t="s">
        <v>31</v>
      </c>
      <c r="F5597" s="14">
        <v>1</v>
      </c>
      <c r="G5597" s="14" t="s">
        <v>59</v>
      </c>
      <c r="H5597" s="10">
        <v>3</v>
      </c>
      <c r="I5597" s="13" t="s">
        <v>39</v>
      </c>
      <c r="J5597" s="12" t="s">
        <v>399</v>
      </c>
      <c r="K5597" s="11" t="str">
        <f>VLOOKUP(Table7[[#This Row],[CID]],ALY,2,FALSE)</f>
        <v>Sentence Fragment</v>
      </c>
    </row>
    <row r="5598" spans="1:11" x14ac:dyDescent="0.2">
      <c r="A5598" s="8" t="str">
        <f>Table7[[#This Row],[Test No.]]&amp;Table7[[#This Row],[Section]]&amp;Table7[[#This Row],[Q. No.]]</f>
        <v>R27E47</v>
      </c>
      <c r="B5598" s="8"/>
      <c r="C5598" s="15" t="s">
        <v>84</v>
      </c>
      <c r="D5598" s="6">
        <v>47</v>
      </c>
      <c r="E5598" s="12" t="s">
        <v>31</v>
      </c>
      <c r="F5598" s="14">
        <v>1</v>
      </c>
      <c r="G5598" s="14" t="s">
        <v>59</v>
      </c>
      <c r="H5598" s="10">
        <v>2</v>
      </c>
      <c r="I5598" s="13" t="s">
        <v>38</v>
      </c>
      <c r="J5598" s="12" t="s">
        <v>397</v>
      </c>
      <c r="K5598" s="11" t="str">
        <f>VLOOKUP(Table7[[#This Row],[CID]],ALY,2,FALSE)</f>
        <v>Word Choice</v>
      </c>
    </row>
    <row r="5599" spans="1:11" x14ac:dyDescent="0.2">
      <c r="A5599" s="8" t="str">
        <f>Table7[[#This Row],[Test No.]]&amp;Table7[[#This Row],[Section]]&amp;Table7[[#This Row],[Q. No.]]</f>
        <v>R27E48</v>
      </c>
      <c r="B5599" s="8"/>
      <c r="C5599" s="15" t="s">
        <v>84</v>
      </c>
      <c r="D5599" s="6">
        <v>48</v>
      </c>
      <c r="E5599" s="12" t="s">
        <v>31</v>
      </c>
      <c r="F5599" s="14">
        <v>1</v>
      </c>
      <c r="G5599" s="14" t="s">
        <v>59</v>
      </c>
      <c r="H5599" s="10">
        <v>2</v>
      </c>
      <c r="I5599" s="13" t="s">
        <v>38</v>
      </c>
      <c r="J5599" s="12" t="s">
        <v>394</v>
      </c>
      <c r="K5599" s="11" t="str">
        <f>VLOOKUP(Table7[[#This Row],[CID]],ALY,2,FALSE)</f>
        <v>Pronouns</v>
      </c>
    </row>
    <row r="5600" spans="1:11" x14ac:dyDescent="0.2">
      <c r="A5600" s="8" t="str">
        <f>Table7[[#This Row],[Test No.]]&amp;Table7[[#This Row],[Section]]&amp;Table7[[#This Row],[Q. No.]]</f>
        <v>R27E49</v>
      </c>
      <c r="B5600" s="8"/>
      <c r="C5600" s="15" t="s">
        <v>84</v>
      </c>
      <c r="D5600" s="6">
        <v>49</v>
      </c>
      <c r="E5600" s="12" t="s">
        <v>31</v>
      </c>
      <c r="F5600" s="14">
        <v>1</v>
      </c>
      <c r="G5600" s="14" t="s">
        <v>59</v>
      </c>
      <c r="H5600" s="10">
        <v>2</v>
      </c>
      <c r="I5600" s="13" t="s">
        <v>38</v>
      </c>
      <c r="J5600" s="12" t="s">
        <v>395</v>
      </c>
      <c r="K5600" s="11" t="str">
        <f>VLOOKUP(Table7[[#This Row],[CID]],ALY,2,FALSE)</f>
        <v>Verb Forms/Tense Agreement</v>
      </c>
    </row>
    <row r="5601" spans="1:11" x14ac:dyDescent="0.2">
      <c r="A5601" s="8" t="str">
        <f>Table7[[#This Row],[Test No.]]&amp;Table7[[#This Row],[Section]]&amp;Table7[[#This Row],[Q. No.]]</f>
        <v>R27E50</v>
      </c>
      <c r="B5601" s="8"/>
      <c r="C5601" s="15" t="s">
        <v>84</v>
      </c>
      <c r="D5601" s="6">
        <v>50</v>
      </c>
      <c r="E5601" s="12" t="s">
        <v>31</v>
      </c>
      <c r="F5601" s="14">
        <v>1</v>
      </c>
      <c r="G5601" s="14" t="s">
        <v>59</v>
      </c>
      <c r="H5601" s="14">
        <v>1</v>
      </c>
      <c r="I5601" s="14" t="s">
        <v>37</v>
      </c>
      <c r="J5601" s="12" t="s">
        <v>387</v>
      </c>
      <c r="K5601" s="11" t="str">
        <f>VLOOKUP(Table7[[#This Row],[CID]],ALY,2,FALSE)</f>
        <v>Commas</v>
      </c>
    </row>
    <row r="5602" spans="1:11" x14ac:dyDescent="0.2">
      <c r="A5602" s="8" t="str">
        <f>Table7[[#This Row],[Test No.]]&amp;Table7[[#This Row],[Section]]&amp;Table7[[#This Row],[Q. No.]]</f>
        <v>R27E51</v>
      </c>
      <c r="B5602" s="8"/>
      <c r="C5602" s="15" t="s">
        <v>84</v>
      </c>
      <c r="D5602" s="6">
        <v>51</v>
      </c>
      <c r="E5602" s="12" t="s">
        <v>31</v>
      </c>
      <c r="F5602" s="14">
        <v>2</v>
      </c>
      <c r="G5602" s="13" t="s">
        <v>57</v>
      </c>
      <c r="H5602" s="10">
        <v>4</v>
      </c>
      <c r="I5602" s="13" t="s">
        <v>40</v>
      </c>
      <c r="J5602" s="12" t="s">
        <v>516</v>
      </c>
      <c r="K5602" s="11" t="str">
        <f>VLOOKUP(Table7[[#This Row],[CID]],ALY,2,FALSE)</f>
        <v>Transitions &amp; Topic Sentences</v>
      </c>
    </row>
    <row r="5603" spans="1:11" x14ac:dyDescent="0.2">
      <c r="A5603" s="8" t="str">
        <f>Table7[[#This Row],[Test No.]]&amp;Table7[[#This Row],[Section]]&amp;Table7[[#This Row],[Q. No.]]</f>
        <v>R27E52</v>
      </c>
      <c r="B5603" s="8"/>
      <c r="C5603" s="15" t="s">
        <v>84</v>
      </c>
      <c r="D5603" s="6">
        <v>52</v>
      </c>
      <c r="E5603" s="12" t="s">
        <v>31</v>
      </c>
      <c r="F5603" s="14">
        <v>1</v>
      </c>
      <c r="G5603" s="14" t="s">
        <v>59</v>
      </c>
      <c r="H5603" s="10">
        <v>3</v>
      </c>
      <c r="I5603" s="13" t="s">
        <v>39</v>
      </c>
      <c r="J5603" s="12" t="s">
        <v>401</v>
      </c>
      <c r="K5603" s="11" t="str">
        <f>VLOOKUP(Table7[[#This Row],[CID]],ALY,2,FALSE)</f>
        <v>Parallel Construction</v>
      </c>
    </row>
    <row r="5604" spans="1:11" x14ac:dyDescent="0.2">
      <c r="A5604" s="8" t="str">
        <f>Table7[[#This Row],[Test No.]]&amp;Table7[[#This Row],[Section]]&amp;Table7[[#This Row],[Q. No.]]</f>
        <v>R27E53</v>
      </c>
      <c r="B5604" s="8"/>
      <c r="C5604" s="15" t="s">
        <v>84</v>
      </c>
      <c r="D5604" s="6">
        <v>53</v>
      </c>
      <c r="E5604" s="12" t="s">
        <v>31</v>
      </c>
      <c r="F5604" s="14">
        <v>2</v>
      </c>
      <c r="G5604" s="13" t="s">
        <v>57</v>
      </c>
      <c r="H5604" s="10">
        <v>4</v>
      </c>
      <c r="I5604" s="13" t="s">
        <v>40</v>
      </c>
      <c r="J5604" s="12" t="s">
        <v>516</v>
      </c>
      <c r="K5604" s="11" t="str">
        <f>VLOOKUP(Table7[[#This Row],[CID]],ALY,2,FALSE)</f>
        <v>Transitions &amp; Topic Sentences</v>
      </c>
    </row>
    <row r="5605" spans="1:11" x14ac:dyDescent="0.2">
      <c r="A5605" s="8" t="str">
        <f>Table7[[#This Row],[Test No.]]&amp;Table7[[#This Row],[Section]]&amp;Table7[[#This Row],[Q. No.]]</f>
        <v>R27E54</v>
      </c>
      <c r="B5605" s="8"/>
      <c r="C5605" s="15" t="s">
        <v>84</v>
      </c>
      <c r="D5605" s="6">
        <v>54</v>
      </c>
      <c r="E5605" s="12" t="s">
        <v>31</v>
      </c>
      <c r="F5605" s="14">
        <v>2</v>
      </c>
      <c r="G5605" s="13" t="s">
        <v>57</v>
      </c>
      <c r="H5605" s="10">
        <v>5</v>
      </c>
      <c r="I5605" s="13" t="s">
        <v>41</v>
      </c>
      <c r="J5605" s="12" t="s">
        <v>520</v>
      </c>
      <c r="K5605" s="11" t="str">
        <f>VLOOKUP(Table7[[#This Row],[CID]],ALY,2,FALSE)</f>
        <v>Reorganization</v>
      </c>
    </row>
    <row r="5606" spans="1:11" x14ac:dyDescent="0.2">
      <c r="A5606" s="8" t="str">
        <f>Table7[[#This Row],[Test No.]]&amp;Table7[[#This Row],[Section]]&amp;Table7[[#This Row],[Q. No.]]</f>
        <v>R27E55</v>
      </c>
      <c r="B5606" s="8"/>
      <c r="C5606" s="15" t="s">
        <v>84</v>
      </c>
      <c r="D5606" s="6">
        <v>55</v>
      </c>
      <c r="E5606" s="12" t="s">
        <v>31</v>
      </c>
      <c r="F5606" s="14">
        <v>1</v>
      </c>
      <c r="G5606" s="14" t="s">
        <v>59</v>
      </c>
      <c r="H5606" s="10">
        <v>2</v>
      </c>
      <c r="I5606" s="13" t="s">
        <v>38</v>
      </c>
      <c r="J5606" s="12" t="s">
        <v>394</v>
      </c>
      <c r="K5606" s="11" t="str">
        <f>VLOOKUP(Table7[[#This Row],[CID]],ALY,2,FALSE)</f>
        <v>Pronouns</v>
      </c>
    </row>
    <row r="5607" spans="1:11" x14ac:dyDescent="0.2">
      <c r="A5607" s="8" t="str">
        <f>Table7[[#This Row],[Test No.]]&amp;Table7[[#This Row],[Section]]&amp;Table7[[#This Row],[Q. No.]]</f>
        <v>R27E56</v>
      </c>
      <c r="B5607" s="8"/>
      <c r="C5607" s="15" t="s">
        <v>84</v>
      </c>
      <c r="D5607" s="6">
        <v>56</v>
      </c>
      <c r="E5607" s="12" t="s">
        <v>31</v>
      </c>
      <c r="F5607" s="14">
        <v>2</v>
      </c>
      <c r="G5607" s="13" t="s">
        <v>57</v>
      </c>
      <c r="H5607" s="10">
        <v>4</v>
      </c>
      <c r="I5607" s="13" t="s">
        <v>40</v>
      </c>
      <c r="J5607" s="12" t="s">
        <v>516</v>
      </c>
      <c r="K5607" s="11" t="str">
        <f>VLOOKUP(Table7[[#This Row],[CID]],ALY,2,FALSE)</f>
        <v>Transitions &amp; Topic Sentences</v>
      </c>
    </row>
    <row r="5608" spans="1:11" x14ac:dyDescent="0.2">
      <c r="A5608" s="8" t="str">
        <f>Table7[[#This Row],[Test No.]]&amp;Table7[[#This Row],[Section]]&amp;Table7[[#This Row],[Q. No.]]</f>
        <v>R27E57</v>
      </c>
      <c r="B5608" s="8"/>
      <c r="C5608" s="15" t="s">
        <v>84</v>
      </c>
      <c r="D5608" s="6">
        <v>57</v>
      </c>
      <c r="E5608" s="12" t="s">
        <v>31</v>
      </c>
      <c r="F5608" s="14">
        <v>1</v>
      </c>
      <c r="G5608" s="14" t="s">
        <v>59</v>
      </c>
      <c r="H5608" s="14">
        <v>1</v>
      </c>
      <c r="I5608" s="14" t="s">
        <v>37</v>
      </c>
      <c r="J5608" s="12" t="s">
        <v>389</v>
      </c>
      <c r="K5608" s="11" t="str">
        <f>VLOOKUP(Table7[[#This Row],[CID]],ALY,2,FALSE)</f>
        <v>Colons</v>
      </c>
    </row>
    <row r="5609" spans="1:11" x14ac:dyDescent="0.2">
      <c r="A5609" s="8" t="str">
        <f>Table7[[#This Row],[Test No.]]&amp;Table7[[#This Row],[Section]]&amp;Table7[[#This Row],[Q. No.]]</f>
        <v>R27E58</v>
      </c>
      <c r="B5609" s="8"/>
      <c r="C5609" s="15" t="s">
        <v>84</v>
      </c>
      <c r="D5609" s="6">
        <v>58</v>
      </c>
      <c r="E5609" s="12" t="s">
        <v>31</v>
      </c>
      <c r="F5609" s="14">
        <v>1</v>
      </c>
      <c r="G5609" s="14" t="s">
        <v>59</v>
      </c>
      <c r="H5609" s="10">
        <v>2</v>
      </c>
      <c r="I5609" s="13" t="s">
        <v>38</v>
      </c>
      <c r="J5609" s="12" t="s">
        <v>395</v>
      </c>
      <c r="K5609" s="11" t="str">
        <f>VLOOKUP(Table7[[#This Row],[CID]],ALY,2,FALSE)</f>
        <v>Verb Forms/Tense Agreement</v>
      </c>
    </row>
    <row r="5610" spans="1:11" x14ac:dyDescent="0.2">
      <c r="A5610" s="8" t="str">
        <f>Table7[[#This Row],[Test No.]]&amp;Table7[[#This Row],[Section]]&amp;Table7[[#This Row],[Q. No.]]</f>
        <v>R27E59</v>
      </c>
      <c r="B5610" s="8"/>
      <c r="C5610" s="15" t="s">
        <v>84</v>
      </c>
      <c r="D5610" s="6">
        <v>59</v>
      </c>
      <c r="E5610" s="12" t="s">
        <v>31</v>
      </c>
      <c r="F5610" s="14">
        <v>2</v>
      </c>
      <c r="G5610" s="13" t="s">
        <v>57</v>
      </c>
      <c r="H5610" s="10">
        <v>6</v>
      </c>
      <c r="I5610" s="13" t="s">
        <v>42</v>
      </c>
      <c r="J5610" s="12" t="s">
        <v>522</v>
      </c>
      <c r="K5610" s="11" t="str">
        <f>VLOOKUP(Table7[[#This Row],[CID]],ALY,2,FALSE)</f>
        <v>Effectiveness</v>
      </c>
    </row>
    <row r="5611" spans="1:11" x14ac:dyDescent="0.2">
      <c r="A5611" s="8" t="str">
        <f>Table7[[#This Row],[Test No.]]&amp;Table7[[#This Row],[Section]]&amp;Table7[[#This Row],[Q. No.]]</f>
        <v>R27E60</v>
      </c>
      <c r="B5611" s="8"/>
      <c r="C5611" s="15" t="s">
        <v>84</v>
      </c>
      <c r="D5611" s="6">
        <v>60</v>
      </c>
      <c r="E5611" s="12" t="s">
        <v>31</v>
      </c>
      <c r="F5611" s="14">
        <v>2</v>
      </c>
      <c r="G5611" s="13" t="s">
        <v>57</v>
      </c>
      <c r="H5611" s="10">
        <v>4</v>
      </c>
      <c r="I5611" s="13" t="s">
        <v>40</v>
      </c>
      <c r="J5611" s="12" t="s">
        <v>513</v>
      </c>
      <c r="K5611" s="11" t="str">
        <f>VLOOKUP(Table7[[#This Row],[CID]],ALY,2,FALSE)</f>
        <v>Writer's Goal</v>
      </c>
    </row>
    <row r="5612" spans="1:11" x14ac:dyDescent="0.2">
      <c r="A5612" s="8" t="str">
        <f>Table7[[#This Row],[Test No.]]&amp;Table7[[#This Row],[Section]]&amp;Table7[[#This Row],[Q. No.]]</f>
        <v>R27E61</v>
      </c>
      <c r="B5612" s="8"/>
      <c r="C5612" s="15" t="s">
        <v>84</v>
      </c>
      <c r="D5612" s="6">
        <v>61</v>
      </c>
      <c r="E5612" s="12" t="s">
        <v>31</v>
      </c>
      <c r="F5612" s="14">
        <v>1</v>
      </c>
      <c r="G5612" s="14" t="s">
        <v>59</v>
      </c>
      <c r="H5612" s="10">
        <v>3</v>
      </c>
      <c r="I5612" s="13" t="s">
        <v>39</v>
      </c>
      <c r="J5612" s="12" t="s">
        <v>402</v>
      </c>
      <c r="K5612" s="11" t="str">
        <f>VLOOKUP(Table7[[#This Row],[CID]],ALY,2,FALSE)</f>
        <v>Faulty Modifier</v>
      </c>
    </row>
    <row r="5613" spans="1:11" x14ac:dyDescent="0.2">
      <c r="A5613" s="8" t="str">
        <f>Table7[[#This Row],[Test No.]]&amp;Table7[[#This Row],[Section]]&amp;Table7[[#This Row],[Q. No.]]</f>
        <v>R27E62</v>
      </c>
      <c r="B5613" s="8"/>
      <c r="C5613" s="15" t="s">
        <v>84</v>
      </c>
      <c r="D5613" s="6">
        <v>62</v>
      </c>
      <c r="E5613" s="12" t="s">
        <v>31</v>
      </c>
      <c r="F5613" s="14">
        <v>1</v>
      </c>
      <c r="G5613" s="14" t="s">
        <v>59</v>
      </c>
      <c r="H5613" s="14">
        <v>1</v>
      </c>
      <c r="I5613" s="14" t="s">
        <v>37</v>
      </c>
      <c r="J5613" s="12" t="s">
        <v>387</v>
      </c>
      <c r="K5613" s="11" t="str">
        <f>VLOOKUP(Table7[[#This Row],[CID]],ALY,2,FALSE)</f>
        <v>Commas</v>
      </c>
    </row>
    <row r="5614" spans="1:11" x14ac:dyDescent="0.2">
      <c r="A5614" s="8" t="str">
        <f>Table7[[#This Row],[Test No.]]&amp;Table7[[#This Row],[Section]]&amp;Table7[[#This Row],[Q. No.]]</f>
        <v>R27E63</v>
      </c>
      <c r="B5614" s="8"/>
      <c r="C5614" s="15" t="s">
        <v>84</v>
      </c>
      <c r="D5614" s="6">
        <v>63</v>
      </c>
      <c r="E5614" s="12" t="s">
        <v>31</v>
      </c>
      <c r="F5614" s="14">
        <v>2</v>
      </c>
      <c r="G5614" s="13" t="s">
        <v>57</v>
      </c>
      <c r="H5614" s="10">
        <v>4</v>
      </c>
      <c r="I5614" s="13" t="s">
        <v>40</v>
      </c>
      <c r="J5614" s="12" t="s">
        <v>512</v>
      </c>
      <c r="K5614" s="11" t="str">
        <f>VLOOKUP(Table7[[#This Row],[CID]],ALY,2,FALSE)</f>
        <v>Additional Detail &amp; Evidence</v>
      </c>
    </row>
    <row r="5615" spans="1:11" x14ac:dyDescent="0.2">
      <c r="A5615" s="8" t="str">
        <f>Table7[[#This Row],[Test No.]]&amp;Table7[[#This Row],[Section]]&amp;Table7[[#This Row],[Q. No.]]</f>
        <v>R27E64</v>
      </c>
      <c r="B5615" s="8"/>
      <c r="C5615" s="15" t="s">
        <v>84</v>
      </c>
      <c r="D5615" s="6">
        <v>64</v>
      </c>
      <c r="E5615" s="12" t="s">
        <v>31</v>
      </c>
      <c r="F5615" s="14">
        <v>1</v>
      </c>
      <c r="G5615" s="14" t="s">
        <v>59</v>
      </c>
      <c r="H5615" s="10">
        <v>2</v>
      </c>
      <c r="I5615" s="13" t="s">
        <v>38</v>
      </c>
      <c r="J5615" s="12" t="s">
        <v>397</v>
      </c>
      <c r="K5615" s="11" t="str">
        <f>VLOOKUP(Table7[[#This Row],[CID]],ALY,2,FALSE)</f>
        <v>Word Choice</v>
      </c>
    </row>
    <row r="5616" spans="1:11" x14ac:dyDescent="0.2">
      <c r="A5616" s="8" t="str">
        <f>Table7[[#This Row],[Test No.]]&amp;Table7[[#This Row],[Section]]&amp;Table7[[#This Row],[Q. No.]]</f>
        <v>R27E65</v>
      </c>
      <c r="B5616" s="8"/>
      <c r="C5616" s="15" t="s">
        <v>84</v>
      </c>
      <c r="D5616" s="6">
        <v>65</v>
      </c>
      <c r="E5616" s="12" t="s">
        <v>31</v>
      </c>
      <c r="F5616" s="14">
        <v>2</v>
      </c>
      <c r="G5616" s="13" t="s">
        <v>57</v>
      </c>
      <c r="H5616" s="10">
        <v>6</v>
      </c>
      <c r="I5616" s="13" t="s">
        <v>42</v>
      </c>
      <c r="J5616" s="12" t="s">
        <v>521</v>
      </c>
      <c r="K5616" s="11" t="str">
        <f>VLOOKUP(Table7[[#This Row],[CID]],ALY,2,FALSE)</f>
        <v>Word Choice</v>
      </c>
    </row>
    <row r="5617" spans="1:11" x14ac:dyDescent="0.2">
      <c r="A5617" s="8" t="str">
        <f>Table7[[#This Row],[Test No.]]&amp;Table7[[#This Row],[Section]]&amp;Table7[[#This Row],[Q. No.]]</f>
        <v>R27E66</v>
      </c>
      <c r="B5617" s="8"/>
      <c r="C5617" s="15" t="s">
        <v>84</v>
      </c>
      <c r="D5617" s="6">
        <v>66</v>
      </c>
      <c r="E5617" s="12" t="s">
        <v>31</v>
      </c>
      <c r="F5617" s="14">
        <v>2</v>
      </c>
      <c r="G5617" s="13" t="s">
        <v>57</v>
      </c>
      <c r="H5617" s="10">
        <v>6</v>
      </c>
      <c r="I5617" s="13" t="s">
        <v>42</v>
      </c>
      <c r="J5617" s="12" t="s">
        <v>521</v>
      </c>
      <c r="K5617" s="11" t="str">
        <f>VLOOKUP(Table7[[#This Row],[CID]],ALY,2,FALSE)</f>
        <v>Word Choice</v>
      </c>
    </row>
    <row r="5618" spans="1:11" x14ac:dyDescent="0.2">
      <c r="A5618" s="8" t="str">
        <f>Table7[[#This Row],[Test No.]]&amp;Table7[[#This Row],[Section]]&amp;Table7[[#This Row],[Q. No.]]</f>
        <v>R27E67</v>
      </c>
      <c r="B5618" s="8"/>
      <c r="C5618" s="15" t="s">
        <v>84</v>
      </c>
      <c r="D5618" s="6">
        <v>67</v>
      </c>
      <c r="E5618" s="12" t="s">
        <v>31</v>
      </c>
      <c r="F5618" s="14">
        <v>2</v>
      </c>
      <c r="G5618" s="13" t="s">
        <v>57</v>
      </c>
      <c r="H5618" s="10">
        <v>6</v>
      </c>
      <c r="I5618" s="13" t="s">
        <v>42</v>
      </c>
      <c r="J5618" s="12" t="s">
        <v>523</v>
      </c>
      <c r="K5618" s="11" t="str">
        <f>VLOOKUP(Table7[[#This Row],[CID]],ALY,2,FALSE)</f>
        <v>Avoiding Ambiguity &amp; Redundancy</v>
      </c>
    </row>
    <row r="5619" spans="1:11" x14ac:dyDescent="0.2">
      <c r="A5619" s="8" t="str">
        <f>Table7[[#This Row],[Test No.]]&amp;Table7[[#This Row],[Section]]&amp;Table7[[#This Row],[Q. No.]]</f>
        <v>R27E68</v>
      </c>
      <c r="B5619" s="8"/>
      <c r="C5619" s="15" t="s">
        <v>84</v>
      </c>
      <c r="D5619" s="6">
        <v>68</v>
      </c>
      <c r="E5619" s="12" t="s">
        <v>31</v>
      </c>
      <c r="F5619" s="14">
        <v>1</v>
      </c>
      <c r="G5619" s="14" t="s">
        <v>59</v>
      </c>
      <c r="H5619" s="10">
        <v>3</v>
      </c>
      <c r="I5619" s="13" t="s">
        <v>39</v>
      </c>
      <c r="J5619" s="12" t="s">
        <v>399</v>
      </c>
      <c r="K5619" s="11" t="str">
        <f>VLOOKUP(Table7[[#This Row],[CID]],ALY,2,FALSE)</f>
        <v>Sentence Fragment</v>
      </c>
    </row>
    <row r="5620" spans="1:11" x14ac:dyDescent="0.2">
      <c r="A5620" s="8" t="str">
        <f>Table7[[#This Row],[Test No.]]&amp;Table7[[#This Row],[Section]]&amp;Table7[[#This Row],[Q. No.]]</f>
        <v>R27E69</v>
      </c>
      <c r="B5620" s="8"/>
      <c r="C5620" s="15" t="s">
        <v>84</v>
      </c>
      <c r="D5620" s="6">
        <v>69</v>
      </c>
      <c r="E5620" s="12" t="s">
        <v>31</v>
      </c>
      <c r="F5620" s="14">
        <v>2</v>
      </c>
      <c r="G5620" s="13" t="s">
        <v>57</v>
      </c>
      <c r="H5620" s="10">
        <v>4</v>
      </c>
      <c r="I5620" s="13" t="s">
        <v>40</v>
      </c>
      <c r="J5620" s="12" t="s">
        <v>516</v>
      </c>
      <c r="K5620" s="11" t="str">
        <f>VLOOKUP(Table7[[#This Row],[CID]],ALY,2,FALSE)</f>
        <v>Transitions &amp; Topic Sentences</v>
      </c>
    </row>
    <row r="5621" spans="1:11" x14ac:dyDescent="0.2">
      <c r="A5621" s="8" t="str">
        <f>Table7[[#This Row],[Test No.]]&amp;Table7[[#This Row],[Section]]&amp;Table7[[#This Row],[Q. No.]]</f>
        <v>R27E70</v>
      </c>
      <c r="B5621" s="8"/>
      <c r="C5621" s="15" t="s">
        <v>84</v>
      </c>
      <c r="D5621" s="6">
        <v>70</v>
      </c>
      <c r="E5621" s="12" t="s">
        <v>31</v>
      </c>
      <c r="F5621" s="14">
        <v>2</v>
      </c>
      <c r="G5621" s="13" t="s">
        <v>57</v>
      </c>
      <c r="H5621" s="10">
        <v>5</v>
      </c>
      <c r="I5621" s="13" t="s">
        <v>41</v>
      </c>
      <c r="J5621" s="12" t="s">
        <v>518</v>
      </c>
      <c r="K5621" s="11" t="str">
        <f>VLOOKUP(Table7[[#This Row],[CID]],ALY,2,FALSE)</f>
        <v>Unity &amp; Coherence</v>
      </c>
    </row>
    <row r="5622" spans="1:11" x14ac:dyDescent="0.2">
      <c r="A5622" s="8" t="str">
        <f>Table7[[#This Row],[Test No.]]&amp;Table7[[#This Row],[Section]]&amp;Table7[[#This Row],[Q. No.]]</f>
        <v>R27E71</v>
      </c>
      <c r="B5622" s="8"/>
      <c r="C5622" s="15" t="s">
        <v>84</v>
      </c>
      <c r="D5622" s="6">
        <v>71</v>
      </c>
      <c r="E5622" s="12" t="s">
        <v>31</v>
      </c>
      <c r="F5622" s="14">
        <v>2</v>
      </c>
      <c r="G5622" s="13" t="s">
        <v>57</v>
      </c>
      <c r="H5622" s="10">
        <v>6</v>
      </c>
      <c r="I5622" s="13" t="s">
        <v>42</v>
      </c>
      <c r="J5622" s="12" t="s">
        <v>521</v>
      </c>
      <c r="K5622" s="11" t="str">
        <f>VLOOKUP(Table7[[#This Row],[CID]],ALY,2,FALSE)</f>
        <v>Word Choice</v>
      </c>
    </row>
    <row r="5623" spans="1:11" x14ac:dyDescent="0.2">
      <c r="A5623" s="8" t="str">
        <f>Table7[[#This Row],[Test No.]]&amp;Table7[[#This Row],[Section]]&amp;Table7[[#This Row],[Q. No.]]</f>
        <v>R27E72</v>
      </c>
      <c r="B5623" s="8"/>
      <c r="C5623" s="15" t="s">
        <v>84</v>
      </c>
      <c r="D5623" s="6">
        <v>72</v>
      </c>
      <c r="E5623" s="12" t="s">
        <v>31</v>
      </c>
      <c r="F5623" s="14">
        <v>1</v>
      </c>
      <c r="G5623" s="14" t="s">
        <v>59</v>
      </c>
      <c r="H5623" s="10">
        <v>2</v>
      </c>
      <c r="I5623" s="13" t="s">
        <v>38</v>
      </c>
      <c r="J5623" s="12" t="s">
        <v>395</v>
      </c>
      <c r="K5623" s="11" t="str">
        <f>VLOOKUP(Table7[[#This Row],[CID]],ALY,2,FALSE)</f>
        <v>Verb Forms/Tense Agreement</v>
      </c>
    </row>
    <row r="5624" spans="1:11" x14ac:dyDescent="0.2">
      <c r="A5624" s="8" t="str">
        <f>Table7[[#This Row],[Test No.]]&amp;Table7[[#This Row],[Section]]&amp;Table7[[#This Row],[Q. No.]]</f>
        <v>R27E73</v>
      </c>
      <c r="B5624" s="8"/>
      <c r="C5624" s="15" t="s">
        <v>84</v>
      </c>
      <c r="D5624" s="6">
        <v>73</v>
      </c>
      <c r="E5624" s="12" t="s">
        <v>31</v>
      </c>
      <c r="F5624" s="14">
        <v>1</v>
      </c>
      <c r="G5624" s="14" t="s">
        <v>59</v>
      </c>
      <c r="H5624" s="10">
        <v>2</v>
      </c>
      <c r="I5624" s="13" t="s">
        <v>38</v>
      </c>
      <c r="J5624" s="12" t="s">
        <v>398</v>
      </c>
      <c r="K5624" s="11" t="str">
        <f>VLOOKUP(Table7[[#This Row],[CID]],ALY,2,FALSE)</f>
        <v>Idioms</v>
      </c>
    </row>
    <row r="5625" spans="1:11" x14ac:dyDescent="0.2">
      <c r="A5625" s="8" t="str">
        <f>Table7[[#This Row],[Test No.]]&amp;Table7[[#This Row],[Section]]&amp;Table7[[#This Row],[Q. No.]]</f>
        <v>R27E74</v>
      </c>
      <c r="B5625" s="8"/>
      <c r="C5625" s="15" t="s">
        <v>84</v>
      </c>
      <c r="D5625" s="6">
        <v>74</v>
      </c>
      <c r="E5625" s="12" t="s">
        <v>31</v>
      </c>
      <c r="F5625" s="14">
        <v>2</v>
      </c>
      <c r="G5625" s="13" t="s">
        <v>57</v>
      </c>
      <c r="H5625" s="10">
        <v>6</v>
      </c>
      <c r="I5625" s="13" t="s">
        <v>42</v>
      </c>
      <c r="J5625" s="12" t="s">
        <v>521</v>
      </c>
      <c r="K5625" s="11" t="str">
        <f>VLOOKUP(Table7[[#This Row],[CID]],ALY,2,FALSE)</f>
        <v>Word Choice</v>
      </c>
    </row>
    <row r="5626" spans="1:11" x14ac:dyDescent="0.2">
      <c r="A5626" s="8" t="str">
        <f>Table7[[#This Row],[Test No.]]&amp;Table7[[#This Row],[Section]]&amp;Table7[[#This Row],[Q. No.]]</f>
        <v>R27E75</v>
      </c>
      <c r="B5626" s="8"/>
      <c r="C5626" s="15" t="s">
        <v>84</v>
      </c>
      <c r="D5626" s="6">
        <v>75</v>
      </c>
      <c r="E5626" s="12" t="s">
        <v>31</v>
      </c>
      <c r="F5626" s="14">
        <v>2</v>
      </c>
      <c r="G5626" s="13" t="s">
        <v>57</v>
      </c>
      <c r="H5626" s="10">
        <v>4</v>
      </c>
      <c r="I5626" s="13" t="s">
        <v>40</v>
      </c>
      <c r="J5626" s="12" t="s">
        <v>512</v>
      </c>
      <c r="K5626" s="11" t="str">
        <f>VLOOKUP(Table7[[#This Row],[CID]],ALY,2,FALSE)</f>
        <v>Additional Detail &amp; Evidence</v>
      </c>
    </row>
    <row r="5627" spans="1:11" x14ac:dyDescent="0.2">
      <c r="A5627" s="8" t="str">
        <f>Table7[[#This Row],[Test No.]]&amp;Table7[[#This Row],[Section]]&amp;Table7[[#This Row],[Q. No.]]</f>
        <v>R28E1</v>
      </c>
      <c r="B5627" s="8"/>
      <c r="C5627" s="15" t="s">
        <v>83</v>
      </c>
      <c r="D5627" s="6">
        <v>1</v>
      </c>
      <c r="E5627" s="12" t="s">
        <v>31</v>
      </c>
      <c r="F5627" s="14">
        <v>1</v>
      </c>
      <c r="G5627" s="14" t="s">
        <v>59</v>
      </c>
      <c r="H5627" s="14">
        <v>1</v>
      </c>
      <c r="I5627" s="14" t="s">
        <v>37</v>
      </c>
      <c r="J5627" s="12" t="s">
        <v>387</v>
      </c>
      <c r="K5627" s="11" t="str">
        <f>VLOOKUP(Table7[[#This Row],[CID]],ALY,2,FALSE)</f>
        <v>Commas</v>
      </c>
    </row>
    <row r="5628" spans="1:11" x14ac:dyDescent="0.2">
      <c r="A5628" s="8" t="str">
        <f>Table7[[#This Row],[Test No.]]&amp;Table7[[#This Row],[Section]]&amp;Table7[[#This Row],[Q. No.]]</f>
        <v>R28E2</v>
      </c>
      <c r="B5628" s="8"/>
      <c r="C5628" s="15" t="s">
        <v>83</v>
      </c>
      <c r="D5628" s="6">
        <v>2</v>
      </c>
      <c r="E5628" s="12" t="s">
        <v>31</v>
      </c>
      <c r="F5628" s="14">
        <v>1</v>
      </c>
      <c r="G5628" s="14" t="s">
        <v>59</v>
      </c>
      <c r="H5628" s="10">
        <v>2</v>
      </c>
      <c r="I5628" s="13" t="s">
        <v>38</v>
      </c>
      <c r="J5628" s="12" t="s">
        <v>393</v>
      </c>
      <c r="K5628" s="11" t="str">
        <f>VLOOKUP(Table7[[#This Row],[CID]],ALY,2,FALSE)</f>
        <v>SVA</v>
      </c>
    </row>
    <row r="5629" spans="1:11" x14ac:dyDescent="0.2">
      <c r="A5629" s="8" t="str">
        <f>Table7[[#This Row],[Test No.]]&amp;Table7[[#This Row],[Section]]&amp;Table7[[#This Row],[Q. No.]]</f>
        <v>R28E3</v>
      </c>
      <c r="B5629" s="8"/>
      <c r="C5629" s="15" t="s">
        <v>83</v>
      </c>
      <c r="D5629" s="6">
        <v>3</v>
      </c>
      <c r="E5629" s="12" t="s">
        <v>31</v>
      </c>
      <c r="F5629" s="14">
        <v>2</v>
      </c>
      <c r="G5629" s="13" t="s">
        <v>57</v>
      </c>
      <c r="H5629" s="10">
        <v>4</v>
      </c>
      <c r="I5629" s="13" t="s">
        <v>40</v>
      </c>
      <c r="J5629" s="12" t="s">
        <v>516</v>
      </c>
      <c r="K5629" s="11" t="str">
        <f>VLOOKUP(Table7[[#This Row],[CID]],ALY,2,FALSE)</f>
        <v>Transitions &amp; Topic Sentences</v>
      </c>
    </row>
    <row r="5630" spans="1:11" x14ac:dyDescent="0.2">
      <c r="A5630" s="8" t="str">
        <f>Table7[[#This Row],[Test No.]]&amp;Table7[[#This Row],[Section]]&amp;Table7[[#This Row],[Q. No.]]</f>
        <v>R28E4</v>
      </c>
      <c r="B5630" s="8"/>
      <c r="C5630" s="15" t="s">
        <v>83</v>
      </c>
      <c r="D5630" s="6">
        <v>4</v>
      </c>
      <c r="E5630" s="12" t="s">
        <v>31</v>
      </c>
      <c r="F5630" s="14">
        <v>2</v>
      </c>
      <c r="G5630" s="13" t="s">
        <v>57</v>
      </c>
      <c r="H5630" s="10">
        <v>4</v>
      </c>
      <c r="I5630" s="13" t="s">
        <v>40</v>
      </c>
      <c r="J5630" s="12" t="s">
        <v>516</v>
      </c>
      <c r="K5630" s="11" t="str">
        <f>VLOOKUP(Table7[[#This Row],[CID]],ALY,2,FALSE)</f>
        <v>Transitions &amp; Topic Sentences</v>
      </c>
    </row>
    <row r="5631" spans="1:11" x14ac:dyDescent="0.2">
      <c r="A5631" s="8" t="str">
        <f>Table7[[#This Row],[Test No.]]&amp;Table7[[#This Row],[Section]]&amp;Table7[[#This Row],[Q. No.]]</f>
        <v>R28E5</v>
      </c>
      <c r="B5631" s="8"/>
      <c r="C5631" s="15" t="s">
        <v>83</v>
      </c>
      <c r="D5631" s="6">
        <v>5</v>
      </c>
      <c r="E5631" s="12" t="s">
        <v>31</v>
      </c>
      <c r="F5631" s="14">
        <v>1</v>
      </c>
      <c r="G5631" s="14" t="s">
        <v>59</v>
      </c>
      <c r="H5631" s="14">
        <v>1</v>
      </c>
      <c r="I5631" s="14" t="s">
        <v>37</v>
      </c>
      <c r="J5631" s="12" t="s">
        <v>388</v>
      </c>
      <c r="K5631" s="11" t="str">
        <f>VLOOKUP(Table7[[#This Row],[CID]],ALY,2,FALSE)</f>
        <v>Apostrophes</v>
      </c>
    </row>
    <row r="5632" spans="1:11" x14ac:dyDescent="0.2">
      <c r="A5632" s="8" t="str">
        <f>Table7[[#This Row],[Test No.]]&amp;Table7[[#This Row],[Section]]&amp;Table7[[#This Row],[Q. No.]]</f>
        <v>R28E6</v>
      </c>
      <c r="B5632" s="8"/>
      <c r="C5632" s="15" t="s">
        <v>83</v>
      </c>
      <c r="D5632" s="6">
        <v>6</v>
      </c>
      <c r="E5632" s="12" t="s">
        <v>31</v>
      </c>
      <c r="F5632" s="14">
        <v>1</v>
      </c>
      <c r="G5632" s="14" t="s">
        <v>59</v>
      </c>
      <c r="H5632" s="14">
        <v>1</v>
      </c>
      <c r="I5632" s="14" t="s">
        <v>37</v>
      </c>
      <c r="J5632" s="12" t="s">
        <v>387</v>
      </c>
      <c r="K5632" s="11" t="str">
        <f>VLOOKUP(Table7[[#This Row],[CID]],ALY,2,FALSE)</f>
        <v>Commas</v>
      </c>
    </row>
    <row r="5633" spans="1:11" x14ac:dyDescent="0.2">
      <c r="A5633" s="8" t="str">
        <f>Table7[[#This Row],[Test No.]]&amp;Table7[[#This Row],[Section]]&amp;Table7[[#This Row],[Q. No.]]</f>
        <v>R28E7</v>
      </c>
      <c r="B5633" s="8"/>
      <c r="C5633" s="15" t="s">
        <v>83</v>
      </c>
      <c r="D5633" s="6">
        <v>7</v>
      </c>
      <c r="E5633" s="12" t="s">
        <v>31</v>
      </c>
      <c r="F5633" s="14">
        <v>1</v>
      </c>
      <c r="G5633" s="14" t="s">
        <v>59</v>
      </c>
      <c r="H5633" s="10">
        <v>2</v>
      </c>
      <c r="I5633" s="13" t="s">
        <v>38</v>
      </c>
      <c r="J5633" s="12" t="s">
        <v>398</v>
      </c>
      <c r="K5633" s="11" t="str">
        <f>VLOOKUP(Table7[[#This Row],[CID]],ALY,2,FALSE)</f>
        <v>Idioms</v>
      </c>
    </row>
    <row r="5634" spans="1:11" x14ac:dyDescent="0.2">
      <c r="A5634" s="8" t="str">
        <f>Table7[[#This Row],[Test No.]]&amp;Table7[[#This Row],[Section]]&amp;Table7[[#This Row],[Q. No.]]</f>
        <v>R28E8</v>
      </c>
      <c r="B5634" s="8"/>
      <c r="C5634" s="15" t="s">
        <v>83</v>
      </c>
      <c r="D5634" s="6">
        <v>8</v>
      </c>
      <c r="E5634" s="12" t="s">
        <v>31</v>
      </c>
      <c r="F5634" s="14">
        <v>2</v>
      </c>
      <c r="G5634" s="13" t="s">
        <v>57</v>
      </c>
      <c r="H5634" s="10">
        <v>5</v>
      </c>
      <c r="I5634" s="13" t="s">
        <v>41</v>
      </c>
      <c r="J5634" s="12" t="s">
        <v>519</v>
      </c>
      <c r="K5634" s="11" t="str">
        <f>VLOOKUP(Table7[[#This Row],[CID]],ALY,2,FALSE)</f>
        <v>Opening/Transitional/Closing</v>
      </c>
    </row>
    <row r="5635" spans="1:11" x14ac:dyDescent="0.2">
      <c r="A5635" s="8" t="str">
        <f>Table7[[#This Row],[Test No.]]&amp;Table7[[#This Row],[Section]]&amp;Table7[[#This Row],[Q. No.]]</f>
        <v>R28E9</v>
      </c>
      <c r="B5635" s="8"/>
      <c r="C5635" s="15" t="s">
        <v>83</v>
      </c>
      <c r="D5635" s="6">
        <v>9</v>
      </c>
      <c r="E5635" s="12" t="s">
        <v>31</v>
      </c>
      <c r="F5635" s="14">
        <v>2</v>
      </c>
      <c r="G5635" s="13" t="s">
        <v>57</v>
      </c>
      <c r="H5635" s="10">
        <v>5</v>
      </c>
      <c r="I5635" s="13" t="s">
        <v>41</v>
      </c>
      <c r="J5635" s="12" t="s">
        <v>518</v>
      </c>
      <c r="K5635" s="11" t="str">
        <f>VLOOKUP(Table7[[#This Row],[CID]],ALY,2,FALSE)</f>
        <v>Unity &amp; Coherence</v>
      </c>
    </row>
    <row r="5636" spans="1:11" x14ac:dyDescent="0.2">
      <c r="A5636" s="8" t="str">
        <f>Table7[[#This Row],[Test No.]]&amp;Table7[[#This Row],[Section]]&amp;Table7[[#This Row],[Q. No.]]</f>
        <v>R28E10</v>
      </c>
      <c r="B5636" s="8"/>
      <c r="C5636" s="15" t="s">
        <v>83</v>
      </c>
      <c r="D5636" s="6">
        <v>10</v>
      </c>
      <c r="E5636" s="12" t="s">
        <v>31</v>
      </c>
      <c r="F5636" s="14">
        <v>1</v>
      </c>
      <c r="G5636" s="14" t="s">
        <v>59</v>
      </c>
      <c r="H5636" s="10">
        <v>2</v>
      </c>
      <c r="I5636" s="13" t="s">
        <v>38</v>
      </c>
      <c r="J5636" s="12" t="s">
        <v>395</v>
      </c>
      <c r="K5636" s="11" t="str">
        <f>VLOOKUP(Table7[[#This Row],[CID]],ALY,2,FALSE)</f>
        <v>Verb Forms/Tense Agreement</v>
      </c>
    </row>
    <row r="5637" spans="1:11" x14ac:dyDescent="0.2">
      <c r="A5637" s="8" t="str">
        <f>Table7[[#This Row],[Test No.]]&amp;Table7[[#This Row],[Section]]&amp;Table7[[#This Row],[Q. No.]]</f>
        <v>R28E11</v>
      </c>
      <c r="B5637" s="8"/>
      <c r="C5637" s="15" t="s">
        <v>83</v>
      </c>
      <c r="D5637" s="6">
        <v>11</v>
      </c>
      <c r="E5637" s="12" t="s">
        <v>31</v>
      </c>
      <c r="F5637" s="14">
        <v>1</v>
      </c>
      <c r="G5637" s="14" t="s">
        <v>59</v>
      </c>
      <c r="H5637" s="14">
        <v>1</v>
      </c>
      <c r="I5637" s="14" t="s">
        <v>37</v>
      </c>
      <c r="J5637" s="12" t="s">
        <v>387</v>
      </c>
      <c r="K5637" s="11" t="str">
        <f>VLOOKUP(Table7[[#This Row],[CID]],ALY,2,FALSE)</f>
        <v>Commas</v>
      </c>
    </row>
    <row r="5638" spans="1:11" x14ac:dyDescent="0.2">
      <c r="A5638" s="8" t="str">
        <f>Table7[[#This Row],[Test No.]]&amp;Table7[[#This Row],[Section]]&amp;Table7[[#This Row],[Q. No.]]</f>
        <v>R28E12</v>
      </c>
      <c r="B5638" s="8"/>
      <c r="C5638" s="15" t="s">
        <v>83</v>
      </c>
      <c r="D5638" s="6">
        <v>12</v>
      </c>
      <c r="E5638" s="12" t="s">
        <v>31</v>
      </c>
      <c r="F5638" s="14">
        <v>1</v>
      </c>
      <c r="G5638" s="14" t="s">
        <v>59</v>
      </c>
      <c r="H5638" s="10">
        <v>2</v>
      </c>
      <c r="I5638" s="13" t="s">
        <v>38</v>
      </c>
      <c r="J5638" s="12" t="s">
        <v>394</v>
      </c>
      <c r="K5638" s="11" t="str">
        <f>VLOOKUP(Table7[[#This Row],[CID]],ALY,2,FALSE)</f>
        <v>Pronouns</v>
      </c>
    </row>
    <row r="5639" spans="1:11" x14ac:dyDescent="0.2">
      <c r="A5639" s="8" t="str">
        <f>Table7[[#This Row],[Test No.]]&amp;Table7[[#This Row],[Section]]&amp;Table7[[#This Row],[Q. No.]]</f>
        <v>R28E13</v>
      </c>
      <c r="B5639" s="8"/>
      <c r="C5639" s="15" t="s">
        <v>83</v>
      </c>
      <c r="D5639" s="6">
        <v>13</v>
      </c>
      <c r="E5639" s="12" t="s">
        <v>31</v>
      </c>
      <c r="F5639" s="14">
        <v>1</v>
      </c>
      <c r="G5639" s="14" t="s">
        <v>59</v>
      </c>
      <c r="H5639" s="10">
        <v>2</v>
      </c>
      <c r="I5639" s="13" t="s">
        <v>38</v>
      </c>
      <c r="J5639" s="12" t="s">
        <v>393</v>
      </c>
      <c r="K5639" s="11" t="str">
        <f>VLOOKUP(Table7[[#This Row],[CID]],ALY,2,FALSE)</f>
        <v>SVA</v>
      </c>
    </row>
    <row r="5640" spans="1:11" x14ac:dyDescent="0.2">
      <c r="A5640" s="8" t="str">
        <f>Table7[[#This Row],[Test No.]]&amp;Table7[[#This Row],[Section]]&amp;Table7[[#This Row],[Q. No.]]</f>
        <v>R28E14</v>
      </c>
      <c r="B5640" s="8"/>
      <c r="C5640" s="15" t="s">
        <v>83</v>
      </c>
      <c r="D5640" s="6">
        <v>14</v>
      </c>
      <c r="E5640" s="12" t="s">
        <v>31</v>
      </c>
      <c r="F5640" s="14">
        <v>2</v>
      </c>
      <c r="G5640" s="13" t="s">
        <v>57</v>
      </c>
      <c r="H5640" s="10">
        <v>5</v>
      </c>
      <c r="I5640" s="13" t="s">
        <v>41</v>
      </c>
      <c r="J5640" s="12" t="s">
        <v>520</v>
      </c>
      <c r="K5640" s="11" t="str">
        <f>VLOOKUP(Table7[[#This Row],[CID]],ALY,2,FALSE)</f>
        <v>Reorganization</v>
      </c>
    </row>
    <row r="5641" spans="1:11" x14ac:dyDescent="0.2">
      <c r="A5641" s="8" t="str">
        <f>Table7[[#This Row],[Test No.]]&amp;Table7[[#This Row],[Section]]&amp;Table7[[#This Row],[Q. No.]]</f>
        <v>R28E15</v>
      </c>
      <c r="B5641" s="8"/>
      <c r="C5641" s="15" t="s">
        <v>83</v>
      </c>
      <c r="D5641" s="6">
        <v>15</v>
      </c>
      <c r="E5641" s="12" t="s">
        <v>31</v>
      </c>
      <c r="F5641" s="14">
        <v>2</v>
      </c>
      <c r="G5641" s="13" t="s">
        <v>57</v>
      </c>
      <c r="H5641" s="10">
        <v>4</v>
      </c>
      <c r="I5641" s="13" t="s">
        <v>40</v>
      </c>
      <c r="J5641" s="12" t="s">
        <v>513</v>
      </c>
      <c r="K5641" s="11" t="str">
        <f>VLOOKUP(Table7[[#This Row],[CID]],ALY,2,FALSE)</f>
        <v>Writer's Goal</v>
      </c>
    </row>
    <row r="5642" spans="1:11" x14ac:dyDescent="0.2">
      <c r="A5642" s="8" t="str">
        <f>Table7[[#This Row],[Test No.]]&amp;Table7[[#This Row],[Section]]&amp;Table7[[#This Row],[Q. No.]]</f>
        <v>R28E16</v>
      </c>
      <c r="B5642" s="8"/>
      <c r="C5642" s="15" t="s">
        <v>83</v>
      </c>
      <c r="D5642" s="6">
        <v>16</v>
      </c>
      <c r="E5642" s="12" t="s">
        <v>31</v>
      </c>
      <c r="F5642" s="14">
        <v>2</v>
      </c>
      <c r="G5642" s="13" t="s">
        <v>57</v>
      </c>
      <c r="H5642" s="10">
        <v>4</v>
      </c>
      <c r="I5642" s="13" t="s">
        <v>40</v>
      </c>
      <c r="J5642" s="12" t="s">
        <v>512</v>
      </c>
      <c r="K5642" s="11" t="str">
        <f>VLOOKUP(Table7[[#This Row],[CID]],ALY,2,FALSE)</f>
        <v>Additional Detail &amp; Evidence</v>
      </c>
    </row>
    <row r="5643" spans="1:11" x14ac:dyDescent="0.2">
      <c r="A5643" s="8" t="str">
        <f>Table7[[#This Row],[Test No.]]&amp;Table7[[#This Row],[Section]]&amp;Table7[[#This Row],[Q. No.]]</f>
        <v>R28E17</v>
      </c>
      <c r="B5643" s="8"/>
      <c r="C5643" s="15" t="s">
        <v>83</v>
      </c>
      <c r="D5643" s="6">
        <v>17</v>
      </c>
      <c r="E5643" s="12" t="s">
        <v>31</v>
      </c>
      <c r="F5643" s="14">
        <v>1</v>
      </c>
      <c r="G5643" s="14" t="s">
        <v>59</v>
      </c>
      <c r="H5643" s="10">
        <v>2</v>
      </c>
      <c r="I5643" s="13" t="s">
        <v>38</v>
      </c>
      <c r="J5643" s="12" t="s">
        <v>397</v>
      </c>
      <c r="K5643" s="11" t="str">
        <f>VLOOKUP(Table7[[#This Row],[CID]],ALY,2,FALSE)</f>
        <v>Word Choice</v>
      </c>
    </row>
    <row r="5644" spans="1:11" x14ac:dyDescent="0.2">
      <c r="A5644" s="8" t="str">
        <f>Table7[[#This Row],[Test No.]]&amp;Table7[[#This Row],[Section]]&amp;Table7[[#This Row],[Q. No.]]</f>
        <v>R28E18</v>
      </c>
      <c r="B5644" s="8"/>
      <c r="C5644" s="15" t="s">
        <v>83</v>
      </c>
      <c r="D5644" s="6">
        <v>18</v>
      </c>
      <c r="E5644" s="12" t="s">
        <v>31</v>
      </c>
      <c r="F5644" s="14">
        <v>1</v>
      </c>
      <c r="G5644" s="14" t="s">
        <v>59</v>
      </c>
      <c r="H5644" s="10">
        <v>3</v>
      </c>
      <c r="I5644" s="13" t="s">
        <v>39</v>
      </c>
      <c r="J5644" s="12" t="s">
        <v>402</v>
      </c>
      <c r="K5644" s="11" t="str">
        <f>VLOOKUP(Table7[[#This Row],[CID]],ALY,2,FALSE)</f>
        <v>Faulty Modifier</v>
      </c>
    </row>
    <row r="5645" spans="1:11" x14ac:dyDescent="0.2">
      <c r="A5645" s="8" t="str">
        <f>Table7[[#This Row],[Test No.]]&amp;Table7[[#This Row],[Section]]&amp;Table7[[#This Row],[Q. No.]]</f>
        <v>R28E19</v>
      </c>
      <c r="B5645" s="8"/>
      <c r="C5645" s="15" t="s">
        <v>83</v>
      </c>
      <c r="D5645" s="6">
        <v>19</v>
      </c>
      <c r="E5645" s="12" t="s">
        <v>31</v>
      </c>
      <c r="F5645" s="14">
        <v>2</v>
      </c>
      <c r="G5645" s="13" t="s">
        <v>57</v>
      </c>
      <c r="H5645" s="10">
        <v>6</v>
      </c>
      <c r="I5645" s="13" t="s">
        <v>42</v>
      </c>
      <c r="J5645" s="12" t="s">
        <v>521</v>
      </c>
      <c r="K5645" s="11" t="str">
        <f>VLOOKUP(Table7[[#This Row],[CID]],ALY,2,FALSE)</f>
        <v>Word Choice</v>
      </c>
    </row>
    <row r="5646" spans="1:11" x14ac:dyDescent="0.2">
      <c r="A5646" s="8" t="str">
        <f>Table7[[#This Row],[Test No.]]&amp;Table7[[#This Row],[Section]]&amp;Table7[[#This Row],[Q. No.]]</f>
        <v>R28E20</v>
      </c>
      <c r="B5646" s="8"/>
      <c r="C5646" s="15" t="s">
        <v>83</v>
      </c>
      <c r="D5646" s="6">
        <v>20</v>
      </c>
      <c r="E5646" s="12" t="s">
        <v>31</v>
      </c>
      <c r="F5646" s="14">
        <v>2</v>
      </c>
      <c r="G5646" s="13" t="s">
        <v>57</v>
      </c>
      <c r="H5646" s="10">
        <v>6</v>
      </c>
      <c r="I5646" s="13" t="s">
        <v>42</v>
      </c>
      <c r="J5646" s="12" t="s">
        <v>523</v>
      </c>
      <c r="K5646" s="11" t="str">
        <f>VLOOKUP(Table7[[#This Row],[CID]],ALY,2,FALSE)</f>
        <v>Avoiding Ambiguity &amp; Redundancy</v>
      </c>
    </row>
    <row r="5647" spans="1:11" x14ac:dyDescent="0.2">
      <c r="A5647" s="8" t="str">
        <f>Table7[[#This Row],[Test No.]]&amp;Table7[[#This Row],[Section]]&amp;Table7[[#This Row],[Q. No.]]</f>
        <v>R28E21</v>
      </c>
      <c r="B5647" s="8"/>
      <c r="C5647" s="15" t="s">
        <v>83</v>
      </c>
      <c r="D5647" s="6">
        <v>21</v>
      </c>
      <c r="E5647" s="12" t="s">
        <v>31</v>
      </c>
      <c r="F5647" s="14">
        <v>1</v>
      </c>
      <c r="G5647" s="14" t="s">
        <v>59</v>
      </c>
      <c r="H5647" s="10">
        <v>3</v>
      </c>
      <c r="I5647" s="13" t="s">
        <v>39</v>
      </c>
      <c r="J5647" s="12" t="s">
        <v>401</v>
      </c>
      <c r="K5647" s="11" t="str">
        <f>VLOOKUP(Table7[[#This Row],[CID]],ALY,2,FALSE)</f>
        <v>Parallel Construction</v>
      </c>
    </row>
    <row r="5648" spans="1:11" x14ac:dyDescent="0.2">
      <c r="A5648" s="8" t="str">
        <f>Table7[[#This Row],[Test No.]]&amp;Table7[[#This Row],[Section]]&amp;Table7[[#This Row],[Q. No.]]</f>
        <v>R28E22</v>
      </c>
      <c r="B5648" s="8"/>
      <c r="C5648" s="15" t="s">
        <v>83</v>
      </c>
      <c r="D5648" s="6">
        <v>22</v>
      </c>
      <c r="E5648" s="12" t="s">
        <v>31</v>
      </c>
      <c r="F5648" s="14">
        <v>1</v>
      </c>
      <c r="G5648" s="14" t="s">
        <v>59</v>
      </c>
      <c r="H5648" s="10">
        <v>2</v>
      </c>
      <c r="I5648" s="13" t="s">
        <v>38</v>
      </c>
      <c r="J5648" s="12" t="s">
        <v>395</v>
      </c>
      <c r="K5648" s="11" t="str">
        <f>VLOOKUP(Table7[[#This Row],[CID]],ALY,2,FALSE)</f>
        <v>Verb Forms/Tense Agreement</v>
      </c>
    </row>
    <row r="5649" spans="1:11" x14ac:dyDescent="0.2">
      <c r="A5649" s="8" t="str">
        <f>Table7[[#This Row],[Test No.]]&amp;Table7[[#This Row],[Section]]&amp;Table7[[#This Row],[Q. No.]]</f>
        <v>R28E23</v>
      </c>
      <c r="B5649" s="8"/>
      <c r="C5649" s="15" t="s">
        <v>83</v>
      </c>
      <c r="D5649" s="6">
        <v>23</v>
      </c>
      <c r="E5649" s="12" t="s">
        <v>31</v>
      </c>
      <c r="F5649" s="14">
        <v>1</v>
      </c>
      <c r="G5649" s="14" t="s">
        <v>59</v>
      </c>
      <c r="H5649" s="14">
        <v>1</v>
      </c>
      <c r="I5649" s="14" t="s">
        <v>37</v>
      </c>
      <c r="J5649" s="12" t="s">
        <v>387</v>
      </c>
      <c r="K5649" s="11" t="str">
        <f>VLOOKUP(Table7[[#This Row],[CID]],ALY,2,FALSE)</f>
        <v>Commas</v>
      </c>
    </row>
    <row r="5650" spans="1:11" x14ac:dyDescent="0.2">
      <c r="A5650" s="8" t="str">
        <f>Table7[[#This Row],[Test No.]]&amp;Table7[[#This Row],[Section]]&amp;Table7[[#This Row],[Q. No.]]</f>
        <v>R28E24</v>
      </c>
      <c r="B5650" s="8"/>
      <c r="C5650" s="15" t="s">
        <v>83</v>
      </c>
      <c r="D5650" s="6">
        <v>24</v>
      </c>
      <c r="E5650" s="12" t="s">
        <v>31</v>
      </c>
      <c r="F5650" s="14">
        <v>2</v>
      </c>
      <c r="G5650" s="13" t="s">
        <v>57</v>
      </c>
      <c r="H5650" s="10">
        <v>5</v>
      </c>
      <c r="I5650" s="13" t="s">
        <v>41</v>
      </c>
      <c r="J5650" s="12" t="s">
        <v>520</v>
      </c>
      <c r="K5650" s="11" t="str">
        <f>VLOOKUP(Table7[[#This Row],[CID]],ALY,2,FALSE)</f>
        <v>Reorganization</v>
      </c>
    </row>
    <row r="5651" spans="1:11" x14ac:dyDescent="0.2">
      <c r="A5651" s="8" t="str">
        <f>Table7[[#This Row],[Test No.]]&amp;Table7[[#This Row],[Section]]&amp;Table7[[#This Row],[Q. No.]]</f>
        <v>R28E25</v>
      </c>
      <c r="B5651" s="8"/>
      <c r="C5651" s="15" t="s">
        <v>83</v>
      </c>
      <c r="D5651" s="6">
        <v>25</v>
      </c>
      <c r="E5651" s="12" t="s">
        <v>31</v>
      </c>
      <c r="F5651" s="14">
        <v>1</v>
      </c>
      <c r="G5651" s="14" t="s">
        <v>59</v>
      </c>
      <c r="H5651" s="10">
        <v>2</v>
      </c>
      <c r="I5651" s="13" t="s">
        <v>38</v>
      </c>
      <c r="J5651" s="12" t="s">
        <v>398</v>
      </c>
      <c r="K5651" s="11" t="str">
        <f>VLOOKUP(Table7[[#This Row],[CID]],ALY,2,FALSE)</f>
        <v>Idioms</v>
      </c>
    </row>
    <row r="5652" spans="1:11" x14ac:dyDescent="0.2">
      <c r="A5652" s="8" t="str">
        <f>Table7[[#This Row],[Test No.]]&amp;Table7[[#This Row],[Section]]&amp;Table7[[#This Row],[Q. No.]]</f>
        <v>R28E26</v>
      </c>
      <c r="B5652" s="8"/>
      <c r="C5652" s="15" t="s">
        <v>83</v>
      </c>
      <c r="D5652" s="6">
        <v>26</v>
      </c>
      <c r="E5652" s="12" t="s">
        <v>31</v>
      </c>
      <c r="F5652" s="14">
        <v>1</v>
      </c>
      <c r="G5652" s="14" t="s">
        <v>59</v>
      </c>
      <c r="H5652" s="14">
        <v>1</v>
      </c>
      <c r="I5652" s="14" t="s">
        <v>37</v>
      </c>
      <c r="J5652" s="12" t="s">
        <v>387</v>
      </c>
      <c r="K5652" s="11" t="str">
        <f>VLOOKUP(Table7[[#This Row],[CID]],ALY,2,FALSE)</f>
        <v>Commas</v>
      </c>
    </row>
    <row r="5653" spans="1:11" x14ac:dyDescent="0.2">
      <c r="A5653" s="8" t="str">
        <f>Table7[[#This Row],[Test No.]]&amp;Table7[[#This Row],[Section]]&amp;Table7[[#This Row],[Q. No.]]</f>
        <v>R28E27</v>
      </c>
      <c r="B5653" s="8"/>
      <c r="C5653" s="15" t="s">
        <v>83</v>
      </c>
      <c r="D5653" s="6">
        <v>27</v>
      </c>
      <c r="E5653" s="12" t="s">
        <v>31</v>
      </c>
      <c r="F5653" s="14">
        <v>1</v>
      </c>
      <c r="G5653" s="14" t="s">
        <v>59</v>
      </c>
      <c r="H5653" s="10">
        <v>2</v>
      </c>
      <c r="I5653" s="13" t="s">
        <v>38</v>
      </c>
      <c r="J5653" s="12" t="s">
        <v>396</v>
      </c>
      <c r="K5653" s="11" t="str">
        <f>VLOOKUP(Table7[[#This Row],[CID]],ALY,2,FALSE)</f>
        <v>Comparisons</v>
      </c>
    </row>
    <row r="5654" spans="1:11" x14ac:dyDescent="0.2">
      <c r="A5654" s="8" t="str">
        <f>Table7[[#This Row],[Test No.]]&amp;Table7[[#This Row],[Section]]&amp;Table7[[#This Row],[Q. No.]]</f>
        <v>R28E28</v>
      </c>
      <c r="B5654" s="8"/>
      <c r="C5654" s="15" t="s">
        <v>83</v>
      </c>
      <c r="D5654" s="6">
        <v>28</v>
      </c>
      <c r="E5654" s="12" t="s">
        <v>31</v>
      </c>
      <c r="F5654" s="14">
        <v>2</v>
      </c>
      <c r="G5654" s="13" t="s">
        <v>57</v>
      </c>
      <c r="H5654" s="10">
        <v>6</v>
      </c>
      <c r="I5654" s="13" t="s">
        <v>42</v>
      </c>
      <c r="J5654" s="12" t="s">
        <v>523</v>
      </c>
      <c r="K5654" s="11" t="str">
        <f>VLOOKUP(Table7[[#This Row],[CID]],ALY,2,FALSE)</f>
        <v>Avoiding Ambiguity &amp; Redundancy</v>
      </c>
    </row>
    <row r="5655" spans="1:11" x14ac:dyDescent="0.2">
      <c r="A5655" s="8" t="str">
        <f>Table7[[#This Row],[Test No.]]&amp;Table7[[#This Row],[Section]]&amp;Table7[[#This Row],[Q. No.]]</f>
        <v>R28E29</v>
      </c>
      <c r="B5655" s="8"/>
      <c r="C5655" s="15" t="s">
        <v>83</v>
      </c>
      <c r="D5655" s="6">
        <v>29</v>
      </c>
      <c r="E5655" s="12" t="s">
        <v>31</v>
      </c>
      <c r="F5655" s="14">
        <v>2</v>
      </c>
      <c r="G5655" s="13" t="s">
        <v>57</v>
      </c>
      <c r="H5655" s="10">
        <v>4</v>
      </c>
      <c r="I5655" s="13" t="s">
        <v>40</v>
      </c>
      <c r="J5655" s="12" t="s">
        <v>512</v>
      </c>
      <c r="K5655" s="11" t="str">
        <f>VLOOKUP(Table7[[#This Row],[CID]],ALY,2,FALSE)</f>
        <v>Additional Detail &amp; Evidence</v>
      </c>
    </row>
    <row r="5656" spans="1:11" x14ac:dyDescent="0.2">
      <c r="A5656" s="8" t="str">
        <f>Table7[[#This Row],[Test No.]]&amp;Table7[[#This Row],[Section]]&amp;Table7[[#This Row],[Q. No.]]</f>
        <v>R28E30</v>
      </c>
      <c r="B5656" s="8"/>
      <c r="C5656" s="15" t="s">
        <v>83</v>
      </c>
      <c r="D5656" s="6">
        <v>30</v>
      </c>
      <c r="E5656" s="12" t="s">
        <v>31</v>
      </c>
      <c r="F5656" s="14">
        <v>2</v>
      </c>
      <c r="G5656" s="13" t="s">
        <v>57</v>
      </c>
      <c r="H5656" s="10">
        <v>4</v>
      </c>
      <c r="I5656" s="13" t="s">
        <v>40</v>
      </c>
      <c r="J5656" s="12" t="s">
        <v>513</v>
      </c>
      <c r="K5656" s="11" t="str">
        <f>VLOOKUP(Table7[[#This Row],[CID]],ALY,2,FALSE)</f>
        <v>Writer's Goal</v>
      </c>
    </row>
    <row r="5657" spans="1:11" x14ac:dyDescent="0.2">
      <c r="A5657" s="8" t="str">
        <f>Table7[[#This Row],[Test No.]]&amp;Table7[[#This Row],[Section]]&amp;Table7[[#This Row],[Q. No.]]</f>
        <v>R28E31</v>
      </c>
      <c r="B5657" s="8"/>
      <c r="C5657" s="15" t="s">
        <v>83</v>
      </c>
      <c r="D5657" s="6">
        <v>31</v>
      </c>
      <c r="E5657" s="12" t="s">
        <v>31</v>
      </c>
      <c r="F5657" s="14">
        <v>2</v>
      </c>
      <c r="G5657" s="13" t="s">
        <v>57</v>
      </c>
      <c r="H5657" s="10">
        <v>4</v>
      </c>
      <c r="I5657" s="13" t="s">
        <v>40</v>
      </c>
      <c r="J5657" s="12" t="s">
        <v>516</v>
      </c>
      <c r="K5657" s="11" t="str">
        <f>VLOOKUP(Table7[[#This Row],[CID]],ALY,2,FALSE)</f>
        <v>Transitions &amp; Topic Sentences</v>
      </c>
    </row>
    <row r="5658" spans="1:11" x14ac:dyDescent="0.2">
      <c r="A5658" s="8" t="str">
        <f>Table7[[#This Row],[Test No.]]&amp;Table7[[#This Row],[Section]]&amp;Table7[[#This Row],[Q. No.]]</f>
        <v>R28E32</v>
      </c>
      <c r="B5658" s="8"/>
      <c r="C5658" s="15" t="s">
        <v>83</v>
      </c>
      <c r="D5658" s="6">
        <v>32</v>
      </c>
      <c r="E5658" s="12" t="s">
        <v>31</v>
      </c>
      <c r="F5658" s="14">
        <v>1</v>
      </c>
      <c r="G5658" s="14" t="s">
        <v>59</v>
      </c>
      <c r="H5658" s="10">
        <v>3</v>
      </c>
      <c r="I5658" s="13" t="s">
        <v>39</v>
      </c>
      <c r="J5658" s="12" t="s">
        <v>402</v>
      </c>
      <c r="K5658" s="11" t="str">
        <f>VLOOKUP(Table7[[#This Row],[CID]],ALY,2,FALSE)</f>
        <v>Faulty Modifier</v>
      </c>
    </row>
    <row r="5659" spans="1:11" x14ac:dyDescent="0.2">
      <c r="A5659" s="8" t="str">
        <f>Table7[[#This Row],[Test No.]]&amp;Table7[[#This Row],[Section]]&amp;Table7[[#This Row],[Q. No.]]</f>
        <v>R28E33</v>
      </c>
      <c r="B5659" s="8"/>
      <c r="C5659" s="15" t="s">
        <v>83</v>
      </c>
      <c r="D5659" s="6">
        <v>33</v>
      </c>
      <c r="E5659" s="12" t="s">
        <v>31</v>
      </c>
      <c r="F5659" s="14">
        <v>1</v>
      </c>
      <c r="G5659" s="14" t="s">
        <v>59</v>
      </c>
      <c r="H5659" s="10">
        <v>2</v>
      </c>
      <c r="I5659" s="13" t="s">
        <v>38</v>
      </c>
      <c r="J5659" s="12" t="s">
        <v>397</v>
      </c>
      <c r="K5659" s="11" t="str">
        <f>VLOOKUP(Table7[[#This Row],[CID]],ALY,2,FALSE)</f>
        <v>Word Choice</v>
      </c>
    </row>
    <row r="5660" spans="1:11" x14ac:dyDescent="0.2">
      <c r="A5660" s="8" t="str">
        <f>Table7[[#This Row],[Test No.]]&amp;Table7[[#This Row],[Section]]&amp;Table7[[#This Row],[Q. No.]]</f>
        <v>R28E34</v>
      </c>
      <c r="B5660" s="8"/>
      <c r="C5660" s="15" t="s">
        <v>83</v>
      </c>
      <c r="D5660" s="6">
        <v>34</v>
      </c>
      <c r="E5660" s="12" t="s">
        <v>31</v>
      </c>
      <c r="F5660" s="14">
        <v>1</v>
      </c>
      <c r="G5660" s="14" t="s">
        <v>59</v>
      </c>
      <c r="H5660" s="10">
        <v>3</v>
      </c>
      <c r="I5660" s="13" t="s">
        <v>39</v>
      </c>
      <c r="J5660" s="12" t="s">
        <v>402</v>
      </c>
      <c r="K5660" s="11" t="str">
        <f>VLOOKUP(Table7[[#This Row],[CID]],ALY,2,FALSE)</f>
        <v>Faulty Modifier</v>
      </c>
    </row>
    <row r="5661" spans="1:11" x14ac:dyDescent="0.2">
      <c r="A5661" s="8" t="str">
        <f>Table7[[#This Row],[Test No.]]&amp;Table7[[#This Row],[Section]]&amp;Table7[[#This Row],[Q. No.]]</f>
        <v>R28E35</v>
      </c>
      <c r="B5661" s="8"/>
      <c r="C5661" s="15" t="s">
        <v>83</v>
      </c>
      <c r="D5661" s="6">
        <v>35</v>
      </c>
      <c r="E5661" s="12" t="s">
        <v>31</v>
      </c>
      <c r="F5661" s="14">
        <v>2</v>
      </c>
      <c r="G5661" s="13" t="s">
        <v>57</v>
      </c>
      <c r="H5661" s="10">
        <v>4</v>
      </c>
      <c r="I5661" s="13" t="s">
        <v>40</v>
      </c>
      <c r="J5661" s="12" t="s">
        <v>513</v>
      </c>
      <c r="K5661" s="11" t="str">
        <f>VLOOKUP(Table7[[#This Row],[CID]],ALY,2,FALSE)</f>
        <v>Writer's Goal</v>
      </c>
    </row>
    <row r="5662" spans="1:11" x14ac:dyDescent="0.2">
      <c r="A5662" s="8" t="str">
        <f>Table7[[#This Row],[Test No.]]&amp;Table7[[#This Row],[Section]]&amp;Table7[[#This Row],[Q. No.]]</f>
        <v>R28E36</v>
      </c>
      <c r="B5662" s="8"/>
      <c r="C5662" s="15" t="s">
        <v>83</v>
      </c>
      <c r="D5662" s="6">
        <v>36</v>
      </c>
      <c r="E5662" s="12" t="s">
        <v>31</v>
      </c>
      <c r="F5662" s="14">
        <v>2</v>
      </c>
      <c r="G5662" s="13" t="s">
        <v>57</v>
      </c>
      <c r="H5662" s="10">
        <v>5</v>
      </c>
      <c r="I5662" s="13" t="s">
        <v>41</v>
      </c>
      <c r="J5662" s="12" t="s">
        <v>520</v>
      </c>
      <c r="K5662" s="11" t="str">
        <f>VLOOKUP(Table7[[#This Row],[CID]],ALY,2,FALSE)</f>
        <v>Reorganization</v>
      </c>
    </row>
    <row r="5663" spans="1:11" x14ac:dyDescent="0.2">
      <c r="A5663" s="8" t="str">
        <f>Table7[[#This Row],[Test No.]]&amp;Table7[[#This Row],[Section]]&amp;Table7[[#This Row],[Q. No.]]</f>
        <v>R28E37</v>
      </c>
      <c r="B5663" s="8"/>
      <c r="C5663" s="15" t="s">
        <v>83</v>
      </c>
      <c r="D5663" s="6">
        <v>37</v>
      </c>
      <c r="E5663" s="12" t="s">
        <v>31</v>
      </c>
      <c r="F5663" s="14">
        <v>2</v>
      </c>
      <c r="G5663" s="13" t="s">
        <v>57</v>
      </c>
      <c r="H5663" s="10">
        <v>6</v>
      </c>
      <c r="I5663" s="13" t="s">
        <v>42</v>
      </c>
      <c r="J5663" s="12" t="s">
        <v>523</v>
      </c>
      <c r="K5663" s="11" t="str">
        <f>VLOOKUP(Table7[[#This Row],[CID]],ALY,2,FALSE)</f>
        <v>Avoiding Ambiguity &amp; Redundancy</v>
      </c>
    </row>
    <row r="5664" spans="1:11" x14ac:dyDescent="0.2">
      <c r="A5664" s="8" t="str">
        <f>Table7[[#This Row],[Test No.]]&amp;Table7[[#This Row],[Section]]&amp;Table7[[#This Row],[Q. No.]]</f>
        <v>R28E38</v>
      </c>
      <c r="B5664" s="8"/>
      <c r="C5664" s="15" t="s">
        <v>83</v>
      </c>
      <c r="D5664" s="6">
        <v>38</v>
      </c>
      <c r="E5664" s="12" t="s">
        <v>31</v>
      </c>
      <c r="F5664" s="14">
        <v>1</v>
      </c>
      <c r="G5664" s="14" t="s">
        <v>59</v>
      </c>
      <c r="H5664" s="10">
        <v>3</v>
      </c>
      <c r="I5664" s="13" t="s">
        <v>39</v>
      </c>
      <c r="J5664" s="12" t="s">
        <v>402</v>
      </c>
      <c r="K5664" s="11" t="str">
        <f>VLOOKUP(Table7[[#This Row],[CID]],ALY,2,FALSE)</f>
        <v>Faulty Modifier</v>
      </c>
    </row>
    <row r="5665" spans="1:11" x14ac:dyDescent="0.2">
      <c r="A5665" s="8" t="str">
        <f>Table7[[#This Row],[Test No.]]&amp;Table7[[#This Row],[Section]]&amp;Table7[[#This Row],[Q. No.]]</f>
        <v>R28E39</v>
      </c>
      <c r="B5665" s="8"/>
      <c r="C5665" s="15" t="s">
        <v>83</v>
      </c>
      <c r="D5665" s="6">
        <v>39</v>
      </c>
      <c r="E5665" s="12" t="s">
        <v>31</v>
      </c>
      <c r="F5665" s="14">
        <v>1</v>
      </c>
      <c r="G5665" s="14" t="s">
        <v>59</v>
      </c>
      <c r="H5665" s="14">
        <v>1</v>
      </c>
      <c r="I5665" s="14" t="s">
        <v>37</v>
      </c>
      <c r="J5665" s="12" t="s">
        <v>387</v>
      </c>
      <c r="K5665" s="11" t="str">
        <f>VLOOKUP(Table7[[#This Row],[CID]],ALY,2,FALSE)</f>
        <v>Commas</v>
      </c>
    </row>
    <row r="5666" spans="1:11" x14ac:dyDescent="0.2">
      <c r="A5666" s="8" t="str">
        <f>Table7[[#This Row],[Test No.]]&amp;Table7[[#This Row],[Section]]&amp;Table7[[#This Row],[Q. No.]]</f>
        <v>R28E40</v>
      </c>
      <c r="B5666" s="8"/>
      <c r="C5666" s="15" t="s">
        <v>83</v>
      </c>
      <c r="D5666" s="6">
        <v>40</v>
      </c>
      <c r="E5666" s="12" t="s">
        <v>31</v>
      </c>
      <c r="F5666" s="14">
        <v>2</v>
      </c>
      <c r="G5666" s="13" t="s">
        <v>57</v>
      </c>
      <c r="H5666" s="10">
        <v>5</v>
      </c>
      <c r="I5666" s="13" t="s">
        <v>41</v>
      </c>
      <c r="J5666" s="12" t="s">
        <v>518</v>
      </c>
      <c r="K5666" s="11" t="str">
        <f>VLOOKUP(Table7[[#This Row],[CID]],ALY,2,FALSE)</f>
        <v>Unity &amp; Coherence</v>
      </c>
    </row>
    <row r="5667" spans="1:11" x14ac:dyDescent="0.2">
      <c r="A5667" s="8" t="str">
        <f>Table7[[#This Row],[Test No.]]&amp;Table7[[#This Row],[Section]]&amp;Table7[[#This Row],[Q. No.]]</f>
        <v>R28E41</v>
      </c>
      <c r="B5667" s="8"/>
      <c r="C5667" s="15" t="s">
        <v>83</v>
      </c>
      <c r="D5667" s="6">
        <v>41</v>
      </c>
      <c r="E5667" s="12" t="s">
        <v>31</v>
      </c>
      <c r="F5667" s="14">
        <v>2</v>
      </c>
      <c r="G5667" s="13" t="s">
        <v>57</v>
      </c>
      <c r="H5667" s="10">
        <v>4</v>
      </c>
      <c r="I5667" s="13" t="s">
        <v>40</v>
      </c>
      <c r="J5667" s="12" t="s">
        <v>516</v>
      </c>
      <c r="K5667" s="11" t="str">
        <f>VLOOKUP(Table7[[#This Row],[CID]],ALY,2,FALSE)</f>
        <v>Transitions &amp; Topic Sentences</v>
      </c>
    </row>
    <row r="5668" spans="1:11" x14ac:dyDescent="0.2">
      <c r="A5668" s="8" t="str">
        <f>Table7[[#This Row],[Test No.]]&amp;Table7[[#This Row],[Section]]&amp;Table7[[#This Row],[Q. No.]]</f>
        <v>R28E42</v>
      </c>
      <c r="B5668" s="8"/>
      <c r="C5668" s="15" t="s">
        <v>83</v>
      </c>
      <c r="D5668" s="6">
        <v>42</v>
      </c>
      <c r="E5668" s="12" t="s">
        <v>31</v>
      </c>
      <c r="F5668" s="14">
        <v>1</v>
      </c>
      <c r="G5668" s="14" t="s">
        <v>59</v>
      </c>
      <c r="H5668" s="14">
        <v>1</v>
      </c>
      <c r="I5668" s="14" t="s">
        <v>37</v>
      </c>
      <c r="J5668" s="12" t="s">
        <v>388</v>
      </c>
      <c r="K5668" s="11" t="str">
        <f>VLOOKUP(Table7[[#This Row],[CID]],ALY,2,FALSE)</f>
        <v>Apostrophes</v>
      </c>
    </row>
    <row r="5669" spans="1:11" x14ac:dyDescent="0.2">
      <c r="A5669" s="8" t="str">
        <f>Table7[[#This Row],[Test No.]]&amp;Table7[[#This Row],[Section]]&amp;Table7[[#This Row],[Q. No.]]</f>
        <v>R28E43</v>
      </c>
      <c r="B5669" s="8"/>
      <c r="C5669" s="15" t="s">
        <v>83</v>
      </c>
      <c r="D5669" s="6">
        <v>43</v>
      </c>
      <c r="E5669" s="12" t="s">
        <v>31</v>
      </c>
      <c r="F5669" s="14">
        <v>2</v>
      </c>
      <c r="G5669" s="13" t="s">
        <v>57</v>
      </c>
      <c r="H5669" s="10">
        <v>6</v>
      </c>
      <c r="I5669" s="13" t="s">
        <v>42</v>
      </c>
      <c r="J5669" s="12" t="s">
        <v>522</v>
      </c>
      <c r="K5669" s="11" t="str">
        <f>VLOOKUP(Table7[[#This Row],[CID]],ALY,2,FALSE)</f>
        <v>Effectiveness</v>
      </c>
    </row>
    <row r="5670" spans="1:11" x14ac:dyDescent="0.2">
      <c r="A5670" s="8" t="str">
        <f>Table7[[#This Row],[Test No.]]&amp;Table7[[#This Row],[Section]]&amp;Table7[[#This Row],[Q. No.]]</f>
        <v>R28E44</v>
      </c>
      <c r="B5670" s="8"/>
      <c r="C5670" s="15" t="s">
        <v>83</v>
      </c>
      <c r="D5670" s="6">
        <v>44</v>
      </c>
      <c r="E5670" s="12" t="s">
        <v>31</v>
      </c>
      <c r="F5670" s="14">
        <v>2</v>
      </c>
      <c r="G5670" s="13" t="s">
        <v>57</v>
      </c>
      <c r="H5670" s="10">
        <v>5</v>
      </c>
      <c r="I5670" s="13" t="s">
        <v>41</v>
      </c>
      <c r="J5670" s="12" t="s">
        <v>519</v>
      </c>
      <c r="K5670" s="11" t="str">
        <f>VLOOKUP(Table7[[#This Row],[CID]],ALY,2,FALSE)</f>
        <v>Opening/Transitional/Closing</v>
      </c>
    </row>
    <row r="5671" spans="1:11" x14ac:dyDescent="0.2">
      <c r="A5671" s="8" t="str">
        <f>Table7[[#This Row],[Test No.]]&amp;Table7[[#This Row],[Section]]&amp;Table7[[#This Row],[Q. No.]]</f>
        <v>R28E45</v>
      </c>
      <c r="B5671" s="8"/>
      <c r="C5671" s="15" t="s">
        <v>83</v>
      </c>
      <c r="D5671" s="6">
        <v>45</v>
      </c>
      <c r="E5671" s="12" t="s">
        <v>31</v>
      </c>
      <c r="F5671" s="14">
        <v>2</v>
      </c>
      <c r="G5671" s="13" t="s">
        <v>57</v>
      </c>
      <c r="H5671" s="10">
        <v>4</v>
      </c>
      <c r="I5671" s="13" t="s">
        <v>40</v>
      </c>
      <c r="J5671" s="12" t="s">
        <v>513</v>
      </c>
      <c r="K5671" s="11" t="str">
        <f>VLOOKUP(Table7[[#This Row],[CID]],ALY,2,FALSE)</f>
        <v>Writer's Goal</v>
      </c>
    </row>
    <row r="5672" spans="1:11" x14ac:dyDescent="0.2">
      <c r="A5672" s="8" t="str">
        <f>Table7[[#This Row],[Test No.]]&amp;Table7[[#This Row],[Section]]&amp;Table7[[#This Row],[Q. No.]]</f>
        <v>R28E46</v>
      </c>
      <c r="B5672" s="8"/>
      <c r="C5672" s="15" t="s">
        <v>83</v>
      </c>
      <c r="D5672" s="6">
        <v>46</v>
      </c>
      <c r="E5672" s="12" t="s">
        <v>31</v>
      </c>
      <c r="F5672" s="14">
        <v>1</v>
      </c>
      <c r="G5672" s="14" t="s">
        <v>59</v>
      </c>
      <c r="H5672" s="10">
        <v>2</v>
      </c>
      <c r="I5672" s="13" t="s">
        <v>38</v>
      </c>
      <c r="J5672" s="12" t="s">
        <v>395</v>
      </c>
      <c r="K5672" s="11" t="str">
        <f>VLOOKUP(Table7[[#This Row],[CID]],ALY,2,FALSE)</f>
        <v>Verb Forms/Tense Agreement</v>
      </c>
    </row>
    <row r="5673" spans="1:11" x14ac:dyDescent="0.2">
      <c r="A5673" s="8" t="str">
        <f>Table7[[#This Row],[Test No.]]&amp;Table7[[#This Row],[Section]]&amp;Table7[[#This Row],[Q. No.]]</f>
        <v>R28E47</v>
      </c>
      <c r="B5673" s="8"/>
      <c r="C5673" s="15" t="s">
        <v>83</v>
      </c>
      <c r="D5673" s="6">
        <v>47</v>
      </c>
      <c r="E5673" s="12" t="s">
        <v>31</v>
      </c>
      <c r="F5673" s="14">
        <v>2</v>
      </c>
      <c r="G5673" s="13" t="s">
        <v>57</v>
      </c>
      <c r="H5673" s="10">
        <v>6</v>
      </c>
      <c r="I5673" s="13" t="s">
        <v>42</v>
      </c>
      <c r="J5673" s="12" t="s">
        <v>522</v>
      </c>
      <c r="K5673" s="11" t="str">
        <f>VLOOKUP(Table7[[#This Row],[CID]],ALY,2,FALSE)</f>
        <v>Effectiveness</v>
      </c>
    </row>
    <row r="5674" spans="1:11" x14ac:dyDescent="0.2">
      <c r="A5674" s="8" t="str">
        <f>Table7[[#This Row],[Test No.]]&amp;Table7[[#This Row],[Section]]&amp;Table7[[#This Row],[Q. No.]]</f>
        <v>R28E48</v>
      </c>
      <c r="B5674" s="8"/>
      <c r="C5674" s="15" t="s">
        <v>83</v>
      </c>
      <c r="D5674" s="6">
        <v>48</v>
      </c>
      <c r="E5674" s="12" t="s">
        <v>31</v>
      </c>
      <c r="F5674" s="14">
        <v>1</v>
      </c>
      <c r="G5674" s="14" t="s">
        <v>59</v>
      </c>
      <c r="H5674" s="10">
        <v>3</v>
      </c>
      <c r="I5674" s="13" t="s">
        <v>39</v>
      </c>
      <c r="J5674" s="12" t="s">
        <v>402</v>
      </c>
      <c r="K5674" s="11" t="str">
        <f>VLOOKUP(Table7[[#This Row],[CID]],ALY,2,FALSE)</f>
        <v>Faulty Modifier</v>
      </c>
    </row>
    <row r="5675" spans="1:11" x14ac:dyDescent="0.2">
      <c r="A5675" s="8" t="str">
        <f>Table7[[#This Row],[Test No.]]&amp;Table7[[#This Row],[Section]]&amp;Table7[[#This Row],[Q. No.]]</f>
        <v>R28E49</v>
      </c>
      <c r="B5675" s="8"/>
      <c r="C5675" s="15" t="s">
        <v>83</v>
      </c>
      <c r="D5675" s="6">
        <v>49</v>
      </c>
      <c r="E5675" s="12" t="s">
        <v>31</v>
      </c>
      <c r="F5675" s="14">
        <v>2</v>
      </c>
      <c r="G5675" s="13" t="s">
        <v>57</v>
      </c>
      <c r="H5675" s="10">
        <v>6</v>
      </c>
      <c r="I5675" s="13" t="s">
        <v>42</v>
      </c>
      <c r="J5675" s="12" t="s">
        <v>522</v>
      </c>
      <c r="K5675" s="11" t="str">
        <f>VLOOKUP(Table7[[#This Row],[CID]],ALY,2,FALSE)</f>
        <v>Effectiveness</v>
      </c>
    </row>
    <row r="5676" spans="1:11" x14ac:dyDescent="0.2">
      <c r="A5676" s="8" t="str">
        <f>Table7[[#This Row],[Test No.]]&amp;Table7[[#This Row],[Section]]&amp;Table7[[#This Row],[Q. No.]]</f>
        <v>R28E50</v>
      </c>
      <c r="B5676" s="8"/>
      <c r="C5676" s="15" t="s">
        <v>83</v>
      </c>
      <c r="D5676" s="6">
        <v>50</v>
      </c>
      <c r="E5676" s="12" t="s">
        <v>31</v>
      </c>
      <c r="F5676" s="14">
        <v>1</v>
      </c>
      <c r="G5676" s="14" t="s">
        <v>59</v>
      </c>
      <c r="H5676" s="10">
        <v>3</v>
      </c>
      <c r="I5676" s="13" t="s">
        <v>39</v>
      </c>
      <c r="J5676" s="12" t="s">
        <v>402</v>
      </c>
      <c r="K5676" s="11" t="str">
        <f>VLOOKUP(Table7[[#This Row],[CID]],ALY,2,FALSE)</f>
        <v>Faulty Modifier</v>
      </c>
    </row>
    <row r="5677" spans="1:11" x14ac:dyDescent="0.2">
      <c r="A5677" s="8" t="str">
        <f>Table7[[#This Row],[Test No.]]&amp;Table7[[#This Row],[Section]]&amp;Table7[[#This Row],[Q. No.]]</f>
        <v>R28E51</v>
      </c>
      <c r="B5677" s="8"/>
      <c r="C5677" s="15" t="s">
        <v>83</v>
      </c>
      <c r="D5677" s="6">
        <v>51</v>
      </c>
      <c r="E5677" s="12" t="s">
        <v>31</v>
      </c>
      <c r="F5677" s="14">
        <v>2</v>
      </c>
      <c r="G5677" s="13" t="s">
        <v>57</v>
      </c>
      <c r="H5677" s="10">
        <v>4</v>
      </c>
      <c r="I5677" s="13" t="s">
        <v>40</v>
      </c>
      <c r="J5677" s="12" t="s">
        <v>514</v>
      </c>
      <c r="K5677" s="11" t="str">
        <f>VLOOKUP(Table7[[#This Row],[CID]],ALY,2,FALSE)</f>
        <v>Relation to Paragraph/Essay</v>
      </c>
    </row>
    <row r="5678" spans="1:11" x14ac:dyDescent="0.2">
      <c r="A5678" s="8" t="str">
        <f>Table7[[#This Row],[Test No.]]&amp;Table7[[#This Row],[Section]]&amp;Table7[[#This Row],[Q. No.]]</f>
        <v>R28E52</v>
      </c>
      <c r="B5678" s="8"/>
      <c r="C5678" s="15" t="s">
        <v>83</v>
      </c>
      <c r="D5678" s="6">
        <v>52</v>
      </c>
      <c r="E5678" s="12" t="s">
        <v>31</v>
      </c>
      <c r="F5678" s="14">
        <v>1</v>
      </c>
      <c r="G5678" s="14" t="s">
        <v>59</v>
      </c>
      <c r="H5678" s="14">
        <v>1</v>
      </c>
      <c r="I5678" s="14" t="s">
        <v>37</v>
      </c>
      <c r="J5678" s="12" t="s">
        <v>390</v>
      </c>
      <c r="K5678" s="11" t="str">
        <f>VLOOKUP(Table7[[#This Row],[CID]],ALY,2,FALSE)</f>
        <v>Semicolons</v>
      </c>
    </row>
    <row r="5679" spans="1:11" x14ac:dyDescent="0.2">
      <c r="A5679" s="8" t="str">
        <f>Table7[[#This Row],[Test No.]]&amp;Table7[[#This Row],[Section]]&amp;Table7[[#This Row],[Q. No.]]</f>
        <v>R28E53</v>
      </c>
      <c r="B5679" s="8"/>
      <c r="C5679" s="15" t="s">
        <v>83</v>
      </c>
      <c r="D5679" s="6">
        <v>53</v>
      </c>
      <c r="E5679" s="12" t="s">
        <v>31</v>
      </c>
      <c r="F5679" s="14">
        <v>2</v>
      </c>
      <c r="G5679" s="13" t="s">
        <v>57</v>
      </c>
      <c r="H5679" s="10">
        <v>6</v>
      </c>
      <c r="I5679" s="13" t="s">
        <v>42</v>
      </c>
      <c r="J5679" s="12" t="s">
        <v>521</v>
      </c>
      <c r="K5679" s="11" t="str">
        <f>VLOOKUP(Table7[[#This Row],[CID]],ALY,2,FALSE)</f>
        <v>Word Choice</v>
      </c>
    </row>
    <row r="5680" spans="1:11" x14ac:dyDescent="0.2">
      <c r="A5680" s="8" t="str">
        <f>Table7[[#This Row],[Test No.]]&amp;Table7[[#This Row],[Section]]&amp;Table7[[#This Row],[Q. No.]]</f>
        <v>R28E54</v>
      </c>
      <c r="B5680" s="8"/>
      <c r="C5680" s="15" t="s">
        <v>83</v>
      </c>
      <c r="D5680" s="6">
        <v>54</v>
      </c>
      <c r="E5680" s="12" t="s">
        <v>31</v>
      </c>
      <c r="F5680" s="14">
        <v>2</v>
      </c>
      <c r="G5680" s="13" t="s">
        <v>57</v>
      </c>
      <c r="H5680" s="10">
        <v>4</v>
      </c>
      <c r="I5680" s="13" t="s">
        <v>40</v>
      </c>
      <c r="J5680" s="12" t="s">
        <v>516</v>
      </c>
      <c r="K5680" s="11" t="str">
        <f>VLOOKUP(Table7[[#This Row],[CID]],ALY,2,FALSE)</f>
        <v>Transitions &amp; Topic Sentences</v>
      </c>
    </row>
    <row r="5681" spans="1:11" x14ac:dyDescent="0.2">
      <c r="A5681" s="8" t="str">
        <f>Table7[[#This Row],[Test No.]]&amp;Table7[[#This Row],[Section]]&amp;Table7[[#This Row],[Q. No.]]</f>
        <v>R28E55</v>
      </c>
      <c r="B5681" s="8"/>
      <c r="C5681" s="15" t="s">
        <v>83</v>
      </c>
      <c r="D5681" s="6">
        <v>55</v>
      </c>
      <c r="E5681" s="12" t="s">
        <v>31</v>
      </c>
      <c r="F5681" s="14">
        <v>1</v>
      </c>
      <c r="G5681" s="14" t="s">
        <v>59</v>
      </c>
      <c r="H5681" s="10">
        <v>2</v>
      </c>
      <c r="I5681" s="13" t="s">
        <v>38</v>
      </c>
      <c r="J5681" s="12" t="s">
        <v>394</v>
      </c>
      <c r="K5681" s="11" t="str">
        <f>VLOOKUP(Table7[[#This Row],[CID]],ALY,2,FALSE)</f>
        <v>Pronouns</v>
      </c>
    </row>
    <row r="5682" spans="1:11" x14ac:dyDescent="0.2">
      <c r="A5682" s="8" t="str">
        <f>Table7[[#This Row],[Test No.]]&amp;Table7[[#This Row],[Section]]&amp;Table7[[#This Row],[Q. No.]]</f>
        <v>R28E56</v>
      </c>
      <c r="B5682" s="8"/>
      <c r="C5682" s="15" t="s">
        <v>83</v>
      </c>
      <c r="D5682" s="6">
        <v>56</v>
      </c>
      <c r="E5682" s="12" t="s">
        <v>31</v>
      </c>
      <c r="F5682" s="14">
        <v>2</v>
      </c>
      <c r="G5682" s="13" t="s">
        <v>57</v>
      </c>
      <c r="H5682" s="10">
        <v>6</v>
      </c>
      <c r="I5682" s="13" t="s">
        <v>42</v>
      </c>
      <c r="J5682" s="12" t="s">
        <v>523</v>
      </c>
      <c r="K5682" s="11" t="str">
        <f>VLOOKUP(Table7[[#This Row],[CID]],ALY,2,FALSE)</f>
        <v>Avoiding Ambiguity &amp; Redundancy</v>
      </c>
    </row>
    <row r="5683" spans="1:11" x14ac:dyDescent="0.2">
      <c r="A5683" s="8" t="str">
        <f>Table7[[#This Row],[Test No.]]&amp;Table7[[#This Row],[Section]]&amp;Table7[[#This Row],[Q. No.]]</f>
        <v>R28E57</v>
      </c>
      <c r="B5683" s="8"/>
      <c r="C5683" s="15" t="s">
        <v>83</v>
      </c>
      <c r="D5683" s="6">
        <v>57</v>
      </c>
      <c r="E5683" s="12" t="s">
        <v>31</v>
      </c>
      <c r="F5683" s="14">
        <v>2</v>
      </c>
      <c r="G5683" s="13" t="s">
        <v>57</v>
      </c>
      <c r="H5683" s="10">
        <v>5</v>
      </c>
      <c r="I5683" s="13" t="s">
        <v>41</v>
      </c>
      <c r="J5683" s="12" t="s">
        <v>518</v>
      </c>
      <c r="K5683" s="11" t="str">
        <f>VLOOKUP(Table7[[#This Row],[CID]],ALY,2,FALSE)</f>
        <v>Unity &amp; Coherence</v>
      </c>
    </row>
    <row r="5684" spans="1:11" x14ac:dyDescent="0.2">
      <c r="A5684" s="8" t="str">
        <f>Table7[[#This Row],[Test No.]]&amp;Table7[[#This Row],[Section]]&amp;Table7[[#This Row],[Q. No.]]</f>
        <v>R28E58</v>
      </c>
      <c r="B5684" s="8"/>
      <c r="C5684" s="15" t="s">
        <v>83</v>
      </c>
      <c r="D5684" s="6">
        <v>58</v>
      </c>
      <c r="E5684" s="12" t="s">
        <v>31</v>
      </c>
      <c r="F5684" s="14">
        <v>1</v>
      </c>
      <c r="G5684" s="14" t="s">
        <v>59</v>
      </c>
      <c r="H5684" s="14">
        <v>1</v>
      </c>
      <c r="I5684" s="14" t="s">
        <v>37</v>
      </c>
      <c r="J5684" s="12" t="s">
        <v>387</v>
      </c>
      <c r="K5684" s="11" t="str">
        <f>VLOOKUP(Table7[[#This Row],[CID]],ALY,2,FALSE)</f>
        <v>Commas</v>
      </c>
    </row>
    <row r="5685" spans="1:11" x14ac:dyDescent="0.2">
      <c r="A5685" s="8" t="str">
        <f>Table7[[#This Row],[Test No.]]&amp;Table7[[#This Row],[Section]]&amp;Table7[[#This Row],[Q. No.]]</f>
        <v>R28E59</v>
      </c>
      <c r="B5685" s="8"/>
      <c r="C5685" s="15" t="s">
        <v>83</v>
      </c>
      <c r="D5685" s="6">
        <v>59</v>
      </c>
      <c r="E5685" s="12" t="s">
        <v>31</v>
      </c>
      <c r="F5685" s="14">
        <v>2</v>
      </c>
      <c r="G5685" s="13" t="s">
        <v>57</v>
      </c>
      <c r="H5685" s="10">
        <v>5</v>
      </c>
      <c r="I5685" s="13" t="s">
        <v>41</v>
      </c>
      <c r="J5685" s="12" t="s">
        <v>518</v>
      </c>
      <c r="K5685" s="11" t="str">
        <f>VLOOKUP(Table7[[#This Row],[CID]],ALY,2,FALSE)</f>
        <v>Unity &amp; Coherence</v>
      </c>
    </row>
    <row r="5686" spans="1:11" x14ac:dyDescent="0.2">
      <c r="A5686" s="8" t="str">
        <f>Table7[[#This Row],[Test No.]]&amp;Table7[[#This Row],[Section]]&amp;Table7[[#This Row],[Q. No.]]</f>
        <v>R28E60</v>
      </c>
      <c r="B5686" s="8"/>
      <c r="C5686" s="15" t="s">
        <v>83</v>
      </c>
      <c r="D5686" s="6">
        <v>60</v>
      </c>
      <c r="E5686" s="12" t="s">
        <v>31</v>
      </c>
      <c r="F5686" s="14">
        <v>1</v>
      </c>
      <c r="G5686" s="14" t="s">
        <v>59</v>
      </c>
      <c r="H5686" s="10">
        <v>3</v>
      </c>
      <c r="I5686" s="13" t="s">
        <v>39</v>
      </c>
      <c r="J5686" s="12" t="s">
        <v>402</v>
      </c>
      <c r="K5686" s="11" t="str">
        <f>VLOOKUP(Table7[[#This Row],[CID]],ALY,2,FALSE)</f>
        <v>Faulty Modifier</v>
      </c>
    </row>
    <row r="5687" spans="1:11" x14ac:dyDescent="0.2">
      <c r="A5687" s="8" t="str">
        <f>Table7[[#This Row],[Test No.]]&amp;Table7[[#This Row],[Section]]&amp;Table7[[#This Row],[Q. No.]]</f>
        <v>R28E61</v>
      </c>
      <c r="B5687" s="8"/>
      <c r="C5687" s="15" t="s">
        <v>83</v>
      </c>
      <c r="D5687" s="6">
        <v>61</v>
      </c>
      <c r="E5687" s="12" t="s">
        <v>31</v>
      </c>
      <c r="F5687" s="14">
        <v>1</v>
      </c>
      <c r="G5687" s="14" t="s">
        <v>59</v>
      </c>
      <c r="H5687" s="10">
        <v>3</v>
      </c>
      <c r="I5687" s="13" t="s">
        <v>39</v>
      </c>
      <c r="J5687" s="12" t="s">
        <v>402</v>
      </c>
      <c r="K5687" s="11" t="str">
        <f>VLOOKUP(Table7[[#This Row],[CID]],ALY,2,FALSE)</f>
        <v>Faulty Modifier</v>
      </c>
    </row>
    <row r="5688" spans="1:11" x14ac:dyDescent="0.2">
      <c r="A5688" s="8" t="str">
        <f>Table7[[#This Row],[Test No.]]&amp;Table7[[#This Row],[Section]]&amp;Table7[[#This Row],[Q. No.]]</f>
        <v>R28E62</v>
      </c>
      <c r="B5688" s="8"/>
      <c r="C5688" s="15" t="s">
        <v>83</v>
      </c>
      <c r="D5688" s="6">
        <v>62</v>
      </c>
      <c r="E5688" s="12" t="s">
        <v>31</v>
      </c>
      <c r="F5688" s="14">
        <v>2</v>
      </c>
      <c r="G5688" s="13" t="s">
        <v>57</v>
      </c>
      <c r="H5688" s="10">
        <v>6</v>
      </c>
      <c r="I5688" s="13" t="s">
        <v>42</v>
      </c>
      <c r="J5688" s="12" t="s">
        <v>522</v>
      </c>
      <c r="K5688" s="11" t="str">
        <f>VLOOKUP(Table7[[#This Row],[CID]],ALY,2,FALSE)</f>
        <v>Effectiveness</v>
      </c>
    </row>
    <row r="5689" spans="1:11" x14ac:dyDescent="0.2">
      <c r="A5689" s="8" t="str">
        <f>Table7[[#This Row],[Test No.]]&amp;Table7[[#This Row],[Section]]&amp;Table7[[#This Row],[Q. No.]]</f>
        <v>R28E63</v>
      </c>
      <c r="B5689" s="8"/>
      <c r="C5689" s="15" t="s">
        <v>83</v>
      </c>
      <c r="D5689" s="6">
        <v>63</v>
      </c>
      <c r="E5689" s="12" t="s">
        <v>31</v>
      </c>
      <c r="F5689" s="14">
        <v>1</v>
      </c>
      <c r="G5689" s="14" t="s">
        <v>59</v>
      </c>
      <c r="H5689" s="14">
        <v>1</v>
      </c>
      <c r="I5689" s="14" t="s">
        <v>37</v>
      </c>
      <c r="J5689" s="12" t="s">
        <v>389</v>
      </c>
      <c r="K5689" s="11" t="str">
        <f>VLOOKUP(Table7[[#This Row],[CID]],ALY,2,FALSE)</f>
        <v>Colons</v>
      </c>
    </row>
    <row r="5690" spans="1:11" x14ac:dyDescent="0.2">
      <c r="A5690" s="8" t="str">
        <f>Table7[[#This Row],[Test No.]]&amp;Table7[[#This Row],[Section]]&amp;Table7[[#This Row],[Q. No.]]</f>
        <v>R28E64</v>
      </c>
      <c r="B5690" s="8"/>
      <c r="C5690" s="15" t="s">
        <v>83</v>
      </c>
      <c r="D5690" s="6">
        <v>64</v>
      </c>
      <c r="E5690" s="12" t="s">
        <v>31</v>
      </c>
      <c r="F5690" s="14">
        <v>1</v>
      </c>
      <c r="G5690" s="14" t="s">
        <v>59</v>
      </c>
      <c r="H5690" s="10">
        <v>2</v>
      </c>
      <c r="I5690" s="13" t="s">
        <v>38</v>
      </c>
      <c r="J5690" s="12" t="s">
        <v>394</v>
      </c>
      <c r="K5690" s="11" t="str">
        <f>VLOOKUP(Table7[[#This Row],[CID]],ALY,2,FALSE)</f>
        <v>Pronouns</v>
      </c>
    </row>
    <row r="5691" spans="1:11" x14ac:dyDescent="0.2">
      <c r="A5691" s="8" t="str">
        <f>Table7[[#This Row],[Test No.]]&amp;Table7[[#This Row],[Section]]&amp;Table7[[#This Row],[Q. No.]]</f>
        <v>R28E65</v>
      </c>
      <c r="B5691" s="8"/>
      <c r="C5691" s="15" t="s">
        <v>83</v>
      </c>
      <c r="D5691" s="6">
        <v>65</v>
      </c>
      <c r="E5691" s="12" t="s">
        <v>31</v>
      </c>
      <c r="F5691" s="14">
        <v>2</v>
      </c>
      <c r="G5691" s="13" t="s">
        <v>57</v>
      </c>
      <c r="H5691" s="10">
        <v>4</v>
      </c>
      <c r="I5691" s="13" t="s">
        <v>40</v>
      </c>
      <c r="J5691" s="12" t="s">
        <v>513</v>
      </c>
      <c r="K5691" s="11" t="str">
        <f>VLOOKUP(Table7[[#This Row],[CID]],ALY,2,FALSE)</f>
        <v>Writer's Goal</v>
      </c>
    </row>
    <row r="5692" spans="1:11" x14ac:dyDescent="0.2">
      <c r="A5692" s="8" t="str">
        <f>Table7[[#This Row],[Test No.]]&amp;Table7[[#This Row],[Section]]&amp;Table7[[#This Row],[Q. No.]]</f>
        <v>R28E66</v>
      </c>
      <c r="B5692" s="8"/>
      <c r="C5692" s="15" t="s">
        <v>83</v>
      </c>
      <c r="D5692" s="6">
        <v>66</v>
      </c>
      <c r="E5692" s="12" t="s">
        <v>31</v>
      </c>
      <c r="F5692" s="14">
        <v>1</v>
      </c>
      <c r="G5692" s="14" t="s">
        <v>59</v>
      </c>
      <c r="H5692" s="14">
        <v>1</v>
      </c>
      <c r="I5692" s="14" t="s">
        <v>37</v>
      </c>
      <c r="J5692" s="12" t="s">
        <v>387</v>
      </c>
      <c r="K5692" s="11" t="str">
        <f>VLOOKUP(Table7[[#This Row],[CID]],ALY,2,FALSE)</f>
        <v>Commas</v>
      </c>
    </row>
    <row r="5693" spans="1:11" x14ac:dyDescent="0.2">
      <c r="A5693" s="8" t="str">
        <f>Table7[[#This Row],[Test No.]]&amp;Table7[[#This Row],[Section]]&amp;Table7[[#This Row],[Q. No.]]</f>
        <v>R28E67</v>
      </c>
      <c r="B5693" s="8"/>
      <c r="C5693" s="15" t="s">
        <v>83</v>
      </c>
      <c r="D5693" s="6">
        <v>67</v>
      </c>
      <c r="E5693" s="12" t="s">
        <v>31</v>
      </c>
      <c r="F5693" s="14">
        <v>1</v>
      </c>
      <c r="G5693" s="14" t="s">
        <v>59</v>
      </c>
      <c r="H5693" s="10">
        <v>3</v>
      </c>
      <c r="I5693" s="13" t="s">
        <v>39</v>
      </c>
      <c r="J5693" s="12" t="s">
        <v>401</v>
      </c>
      <c r="K5693" s="11" t="str">
        <f>VLOOKUP(Table7[[#This Row],[CID]],ALY,2,FALSE)</f>
        <v>Parallel Construction</v>
      </c>
    </row>
    <row r="5694" spans="1:11" x14ac:dyDescent="0.2">
      <c r="A5694" s="8" t="str">
        <f>Table7[[#This Row],[Test No.]]&amp;Table7[[#This Row],[Section]]&amp;Table7[[#This Row],[Q. No.]]</f>
        <v>R28E68</v>
      </c>
      <c r="B5694" s="8"/>
      <c r="C5694" s="15" t="s">
        <v>83</v>
      </c>
      <c r="D5694" s="6">
        <v>68</v>
      </c>
      <c r="E5694" s="12" t="s">
        <v>31</v>
      </c>
      <c r="F5694" s="14">
        <v>2</v>
      </c>
      <c r="G5694" s="13" t="s">
        <v>57</v>
      </c>
      <c r="H5694" s="10">
        <v>4</v>
      </c>
      <c r="I5694" s="13" t="s">
        <v>40</v>
      </c>
      <c r="J5694" s="12" t="s">
        <v>514</v>
      </c>
      <c r="K5694" s="11" t="str">
        <f>VLOOKUP(Table7[[#This Row],[CID]],ALY,2,FALSE)</f>
        <v>Relation to Paragraph/Essay</v>
      </c>
    </row>
    <row r="5695" spans="1:11" x14ac:dyDescent="0.2">
      <c r="A5695" s="8" t="str">
        <f>Table7[[#This Row],[Test No.]]&amp;Table7[[#This Row],[Section]]&amp;Table7[[#This Row],[Q. No.]]</f>
        <v>R28E69</v>
      </c>
      <c r="B5695" s="8"/>
      <c r="C5695" s="15" t="s">
        <v>83</v>
      </c>
      <c r="D5695" s="6">
        <v>69</v>
      </c>
      <c r="E5695" s="12" t="s">
        <v>31</v>
      </c>
      <c r="F5695" s="14">
        <v>2</v>
      </c>
      <c r="G5695" s="13" t="s">
        <v>57</v>
      </c>
      <c r="H5695" s="10">
        <v>4</v>
      </c>
      <c r="I5695" s="13" t="s">
        <v>40</v>
      </c>
      <c r="J5695" s="12" t="s">
        <v>516</v>
      </c>
      <c r="K5695" s="11" t="str">
        <f>VLOOKUP(Table7[[#This Row],[CID]],ALY,2,FALSE)</f>
        <v>Transitions &amp; Topic Sentences</v>
      </c>
    </row>
    <row r="5696" spans="1:11" x14ac:dyDescent="0.2">
      <c r="A5696" s="8" t="str">
        <f>Table7[[#This Row],[Test No.]]&amp;Table7[[#This Row],[Section]]&amp;Table7[[#This Row],[Q. No.]]</f>
        <v>R28E70</v>
      </c>
      <c r="B5696" s="8"/>
      <c r="C5696" s="15" t="s">
        <v>83</v>
      </c>
      <c r="D5696" s="6">
        <v>70</v>
      </c>
      <c r="E5696" s="12" t="s">
        <v>31</v>
      </c>
      <c r="F5696" s="14">
        <v>1</v>
      </c>
      <c r="G5696" s="14" t="s">
        <v>59</v>
      </c>
      <c r="H5696" s="10">
        <v>2</v>
      </c>
      <c r="I5696" s="13" t="s">
        <v>38</v>
      </c>
      <c r="J5696" s="12" t="s">
        <v>397</v>
      </c>
      <c r="K5696" s="11" t="str">
        <f>VLOOKUP(Table7[[#This Row],[CID]],ALY,2,FALSE)</f>
        <v>Word Choice</v>
      </c>
    </row>
    <row r="5697" spans="1:11" x14ac:dyDescent="0.2">
      <c r="A5697" s="8" t="str">
        <f>Table7[[#This Row],[Test No.]]&amp;Table7[[#This Row],[Section]]&amp;Table7[[#This Row],[Q. No.]]</f>
        <v>R28E71</v>
      </c>
      <c r="B5697" s="8"/>
      <c r="C5697" s="15" t="s">
        <v>83</v>
      </c>
      <c r="D5697" s="6">
        <v>71</v>
      </c>
      <c r="E5697" s="12" t="s">
        <v>31</v>
      </c>
      <c r="F5697" s="14">
        <v>1</v>
      </c>
      <c r="G5697" s="14" t="s">
        <v>59</v>
      </c>
      <c r="H5697" s="10">
        <v>3</v>
      </c>
      <c r="I5697" s="13" t="s">
        <v>39</v>
      </c>
      <c r="J5697" s="12" t="s">
        <v>399</v>
      </c>
      <c r="K5697" s="11" t="str">
        <f>VLOOKUP(Table7[[#This Row],[CID]],ALY,2,FALSE)</f>
        <v>Sentence Fragment</v>
      </c>
    </row>
    <row r="5698" spans="1:11" x14ac:dyDescent="0.2">
      <c r="A5698" s="8" t="str">
        <f>Table7[[#This Row],[Test No.]]&amp;Table7[[#This Row],[Section]]&amp;Table7[[#This Row],[Q. No.]]</f>
        <v>R28E72</v>
      </c>
      <c r="B5698" s="8"/>
      <c r="C5698" s="15" t="s">
        <v>83</v>
      </c>
      <c r="D5698" s="6">
        <v>72</v>
      </c>
      <c r="E5698" s="12" t="s">
        <v>31</v>
      </c>
      <c r="F5698" s="14">
        <v>1</v>
      </c>
      <c r="G5698" s="14" t="s">
        <v>59</v>
      </c>
      <c r="H5698" s="10">
        <v>2</v>
      </c>
      <c r="I5698" s="13" t="s">
        <v>38</v>
      </c>
      <c r="J5698" s="12" t="s">
        <v>395</v>
      </c>
      <c r="K5698" s="11" t="str">
        <f>VLOOKUP(Table7[[#This Row],[CID]],ALY,2,FALSE)</f>
        <v>Verb Forms/Tense Agreement</v>
      </c>
    </row>
    <row r="5699" spans="1:11" x14ac:dyDescent="0.2">
      <c r="A5699" s="8" t="str">
        <f>Table7[[#This Row],[Test No.]]&amp;Table7[[#This Row],[Section]]&amp;Table7[[#This Row],[Q. No.]]</f>
        <v>R28E73</v>
      </c>
      <c r="B5699" s="8"/>
      <c r="C5699" s="15" t="s">
        <v>83</v>
      </c>
      <c r="D5699" s="6">
        <v>73</v>
      </c>
      <c r="E5699" s="12" t="s">
        <v>31</v>
      </c>
      <c r="F5699" s="14">
        <v>2</v>
      </c>
      <c r="G5699" s="13" t="s">
        <v>57</v>
      </c>
      <c r="H5699" s="10">
        <v>6</v>
      </c>
      <c r="I5699" s="13" t="s">
        <v>42</v>
      </c>
      <c r="J5699" s="12" t="s">
        <v>521</v>
      </c>
      <c r="K5699" s="11" t="str">
        <f>VLOOKUP(Table7[[#This Row],[CID]],ALY,2,FALSE)</f>
        <v>Word Choice</v>
      </c>
    </row>
    <row r="5700" spans="1:11" x14ac:dyDescent="0.2">
      <c r="A5700" s="8" t="str">
        <f>Table7[[#This Row],[Test No.]]&amp;Table7[[#This Row],[Section]]&amp;Table7[[#This Row],[Q. No.]]</f>
        <v>R28E74</v>
      </c>
      <c r="B5700" s="8"/>
      <c r="C5700" s="15" t="s">
        <v>83</v>
      </c>
      <c r="D5700" s="6">
        <v>74</v>
      </c>
      <c r="E5700" s="12" t="s">
        <v>31</v>
      </c>
      <c r="F5700" s="14">
        <v>1</v>
      </c>
      <c r="G5700" s="14" t="s">
        <v>59</v>
      </c>
      <c r="H5700" s="14">
        <v>1</v>
      </c>
      <c r="I5700" s="14" t="s">
        <v>37</v>
      </c>
      <c r="J5700" s="12" t="s">
        <v>387</v>
      </c>
      <c r="K5700" s="11" t="str">
        <f>VLOOKUP(Table7[[#This Row],[CID]],ALY,2,FALSE)</f>
        <v>Commas</v>
      </c>
    </row>
    <row r="5701" spans="1:11" x14ac:dyDescent="0.2">
      <c r="A5701" s="8" t="str">
        <f>Table7[[#This Row],[Test No.]]&amp;Table7[[#This Row],[Section]]&amp;Table7[[#This Row],[Q. No.]]</f>
        <v>R28E75</v>
      </c>
      <c r="B5701" s="8"/>
      <c r="C5701" s="15" t="s">
        <v>83</v>
      </c>
      <c r="D5701" s="6">
        <v>75</v>
      </c>
      <c r="E5701" s="12" t="s">
        <v>31</v>
      </c>
      <c r="F5701" s="14">
        <v>2</v>
      </c>
      <c r="G5701" s="13" t="s">
        <v>57</v>
      </c>
      <c r="H5701" s="10">
        <v>4</v>
      </c>
      <c r="I5701" s="13" t="s">
        <v>40</v>
      </c>
      <c r="J5701" s="12" t="s">
        <v>513</v>
      </c>
      <c r="K5701" s="11" t="str">
        <f>VLOOKUP(Table7[[#This Row],[CID]],ALY,2,FALSE)</f>
        <v>Writer's Goal</v>
      </c>
    </row>
    <row r="5702" spans="1:11" x14ac:dyDescent="0.2">
      <c r="A5702" s="8" t="str">
        <f>Table7[[#This Row],[Test No.]]&amp;Table7[[#This Row],[Section]]&amp;Table7[[#This Row],[Q. No.]]</f>
        <v>R29E1</v>
      </c>
      <c r="B5702" s="8"/>
      <c r="C5702" s="15" t="s">
        <v>82</v>
      </c>
      <c r="D5702" s="6">
        <v>1</v>
      </c>
      <c r="E5702" s="12" t="s">
        <v>31</v>
      </c>
      <c r="F5702" s="14">
        <v>1</v>
      </c>
      <c r="G5702" s="14" t="s">
        <v>59</v>
      </c>
      <c r="H5702" s="10">
        <v>3</v>
      </c>
      <c r="I5702" s="13" t="s">
        <v>39</v>
      </c>
      <c r="J5702" s="12" t="s">
        <v>401</v>
      </c>
      <c r="K5702" s="11" t="str">
        <f>VLOOKUP(Table7[[#This Row],[CID]],ALY,2,FALSE)</f>
        <v>Parallel Construction</v>
      </c>
    </row>
    <row r="5703" spans="1:11" x14ac:dyDescent="0.2">
      <c r="A5703" s="8" t="str">
        <f>Table7[[#This Row],[Test No.]]&amp;Table7[[#This Row],[Section]]&amp;Table7[[#This Row],[Q. No.]]</f>
        <v>R29E2</v>
      </c>
      <c r="B5703" s="8"/>
      <c r="C5703" s="15" t="s">
        <v>82</v>
      </c>
      <c r="D5703" s="6">
        <v>2</v>
      </c>
      <c r="E5703" s="12" t="s">
        <v>31</v>
      </c>
      <c r="F5703" s="14">
        <v>2</v>
      </c>
      <c r="G5703" s="13" t="s">
        <v>57</v>
      </c>
      <c r="H5703" s="10">
        <v>4</v>
      </c>
      <c r="I5703" s="13" t="s">
        <v>40</v>
      </c>
      <c r="J5703" s="12" t="s">
        <v>513</v>
      </c>
      <c r="K5703" s="11" t="str">
        <f>VLOOKUP(Table7[[#This Row],[CID]],ALY,2,FALSE)</f>
        <v>Writer's Goal</v>
      </c>
    </row>
    <row r="5704" spans="1:11" x14ac:dyDescent="0.2">
      <c r="A5704" s="8" t="str">
        <f>Table7[[#This Row],[Test No.]]&amp;Table7[[#This Row],[Section]]&amp;Table7[[#This Row],[Q. No.]]</f>
        <v>R29E3</v>
      </c>
      <c r="B5704" s="8"/>
      <c r="C5704" s="15" t="s">
        <v>82</v>
      </c>
      <c r="D5704" s="6">
        <v>3</v>
      </c>
      <c r="E5704" s="12" t="s">
        <v>31</v>
      </c>
      <c r="F5704" s="14">
        <v>1</v>
      </c>
      <c r="G5704" s="14" t="s">
        <v>59</v>
      </c>
      <c r="H5704" s="10">
        <v>3</v>
      </c>
      <c r="I5704" s="13" t="s">
        <v>39</v>
      </c>
      <c r="J5704" s="12" t="s">
        <v>400</v>
      </c>
      <c r="K5704" s="11" t="str">
        <f>VLOOKUP(Table7[[#This Row],[CID]],ALY,2,FALSE)</f>
        <v>Run-On Sentence</v>
      </c>
    </row>
    <row r="5705" spans="1:11" x14ac:dyDescent="0.2">
      <c r="A5705" s="8" t="str">
        <f>Table7[[#This Row],[Test No.]]&amp;Table7[[#This Row],[Section]]&amp;Table7[[#This Row],[Q. No.]]</f>
        <v>R29E4</v>
      </c>
      <c r="B5705" s="8"/>
      <c r="C5705" s="15" t="s">
        <v>82</v>
      </c>
      <c r="D5705" s="6">
        <v>4</v>
      </c>
      <c r="E5705" s="12" t="s">
        <v>31</v>
      </c>
      <c r="F5705" s="14">
        <v>2</v>
      </c>
      <c r="G5705" s="13" t="s">
        <v>57</v>
      </c>
      <c r="H5705" s="10">
        <v>4</v>
      </c>
      <c r="I5705" s="13" t="s">
        <v>40</v>
      </c>
      <c r="J5705" s="12" t="s">
        <v>516</v>
      </c>
      <c r="K5705" s="11" t="str">
        <f>VLOOKUP(Table7[[#This Row],[CID]],ALY,2,FALSE)</f>
        <v>Transitions &amp; Topic Sentences</v>
      </c>
    </row>
    <row r="5706" spans="1:11" x14ac:dyDescent="0.2">
      <c r="A5706" s="8" t="str">
        <f>Table7[[#This Row],[Test No.]]&amp;Table7[[#This Row],[Section]]&amp;Table7[[#This Row],[Q. No.]]</f>
        <v>R29E5</v>
      </c>
      <c r="B5706" s="8"/>
      <c r="C5706" s="15" t="s">
        <v>82</v>
      </c>
      <c r="D5706" s="6">
        <v>5</v>
      </c>
      <c r="E5706" s="12" t="s">
        <v>31</v>
      </c>
      <c r="F5706" s="14">
        <v>1</v>
      </c>
      <c r="G5706" s="14" t="s">
        <v>59</v>
      </c>
      <c r="H5706" s="10">
        <v>2</v>
      </c>
      <c r="I5706" s="13" t="s">
        <v>38</v>
      </c>
      <c r="J5706" s="12" t="s">
        <v>397</v>
      </c>
      <c r="K5706" s="11" t="str">
        <f>VLOOKUP(Table7[[#This Row],[CID]],ALY,2,FALSE)</f>
        <v>Word Choice</v>
      </c>
    </row>
    <row r="5707" spans="1:11" x14ac:dyDescent="0.2">
      <c r="A5707" s="8" t="str">
        <f>Table7[[#This Row],[Test No.]]&amp;Table7[[#This Row],[Section]]&amp;Table7[[#This Row],[Q. No.]]</f>
        <v>R29E6</v>
      </c>
      <c r="B5707" s="8"/>
      <c r="C5707" s="15" t="s">
        <v>82</v>
      </c>
      <c r="D5707" s="6">
        <v>6</v>
      </c>
      <c r="E5707" s="12" t="s">
        <v>31</v>
      </c>
      <c r="F5707" s="14">
        <v>2</v>
      </c>
      <c r="G5707" s="13" t="s">
        <v>57</v>
      </c>
      <c r="H5707" s="10">
        <v>6</v>
      </c>
      <c r="I5707" s="13" t="s">
        <v>42</v>
      </c>
      <c r="J5707" s="12" t="s">
        <v>522</v>
      </c>
      <c r="K5707" s="11" t="str">
        <f>VLOOKUP(Table7[[#This Row],[CID]],ALY,2,FALSE)</f>
        <v>Effectiveness</v>
      </c>
    </row>
    <row r="5708" spans="1:11" x14ac:dyDescent="0.2">
      <c r="A5708" s="8" t="str">
        <f>Table7[[#This Row],[Test No.]]&amp;Table7[[#This Row],[Section]]&amp;Table7[[#This Row],[Q. No.]]</f>
        <v>R29E7</v>
      </c>
      <c r="B5708" s="8"/>
      <c r="C5708" s="15" t="s">
        <v>82</v>
      </c>
      <c r="D5708" s="6">
        <v>7</v>
      </c>
      <c r="E5708" s="12" t="s">
        <v>31</v>
      </c>
      <c r="F5708" s="14">
        <v>2</v>
      </c>
      <c r="G5708" s="13" t="s">
        <v>57</v>
      </c>
      <c r="H5708" s="10">
        <v>6</v>
      </c>
      <c r="I5708" s="13" t="s">
        <v>42</v>
      </c>
      <c r="J5708" s="12" t="s">
        <v>522</v>
      </c>
      <c r="K5708" s="11" t="str">
        <f>VLOOKUP(Table7[[#This Row],[CID]],ALY,2,FALSE)</f>
        <v>Effectiveness</v>
      </c>
    </row>
    <row r="5709" spans="1:11" x14ac:dyDescent="0.2">
      <c r="A5709" s="8" t="str">
        <f>Table7[[#This Row],[Test No.]]&amp;Table7[[#This Row],[Section]]&amp;Table7[[#This Row],[Q. No.]]</f>
        <v>R29E8</v>
      </c>
      <c r="B5709" s="8"/>
      <c r="C5709" s="15" t="s">
        <v>82</v>
      </c>
      <c r="D5709" s="6">
        <v>8</v>
      </c>
      <c r="E5709" s="12" t="s">
        <v>31</v>
      </c>
      <c r="F5709" s="14">
        <v>1</v>
      </c>
      <c r="G5709" s="14" t="s">
        <v>59</v>
      </c>
      <c r="H5709" s="10">
        <v>2</v>
      </c>
      <c r="I5709" s="13" t="s">
        <v>38</v>
      </c>
      <c r="J5709" s="12" t="s">
        <v>395</v>
      </c>
      <c r="K5709" s="11" t="str">
        <f>VLOOKUP(Table7[[#This Row],[CID]],ALY,2,FALSE)</f>
        <v>Verb Forms/Tense Agreement</v>
      </c>
    </row>
    <row r="5710" spans="1:11" x14ac:dyDescent="0.2">
      <c r="A5710" s="8" t="str">
        <f>Table7[[#This Row],[Test No.]]&amp;Table7[[#This Row],[Section]]&amp;Table7[[#This Row],[Q. No.]]</f>
        <v>R29E9</v>
      </c>
      <c r="B5710" s="8"/>
      <c r="C5710" s="15" t="s">
        <v>82</v>
      </c>
      <c r="D5710" s="6">
        <v>9</v>
      </c>
      <c r="E5710" s="12" t="s">
        <v>31</v>
      </c>
      <c r="F5710" s="14">
        <v>1</v>
      </c>
      <c r="G5710" s="14" t="s">
        <v>59</v>
      </c>
      <c r="H5710" s="10">
        <v>2</v>
      </c>
      <c r="I5710" s="13" t="s">
        <v>38</v>
      </c>
      <c r="J5710" s="12" t="s">
        <v>394</v>
      </c>
      <c r="K5710" s="11" t="str">
        <f>VLOOKUP(Table7[[#This Row],[CID]],ALY,2,FALSE)</f>
        <v>Pronouns</v>
      </c>
    </row>
    <row r="5711" spans="1:11" x14ac:dyDescent="0.2">
      <c r="A5711" s="8" t="str">
        <f>Table7[[#This Row],[Test No.]]&amp;Table7[[#This Row],[Section]]&amp;Table7[[#This Row],[Q. No.]]</f>
        <v>R29E10</v>
      </c>
      <c r="B5711" s="8"/>
      <c r="C5711" s="15" t="s">
        <v>82</v>
      </c>
      <c r="D5711" s="6">
        <v>10</v>
      </c>
      <c r="E5711" s="12" t="s">
        <v>31</v>
      </c>
      <c r="F5711" s="14">
        <v>2</v>
      </c>
      <c r="G5711" s="13" t="s">
        <v>57</v>
      </c>
      <c r="H5711" s="10">
        <v>4</v>
      </c>
      <c r="I5711" s="13" t="s">
        <v>40</v>
      </c>
      <c r="J5711" s="12" t="s">
        <v>514</v>
      </c>
      <c r="K5711" s="11" t="str">
        <f>VLOOKUP(Table7[[#This Row],[CID]],ALY,2,FALSE)</f>
        <v>Relation to Paragraph/Essay</v>
      </c>
    </row>
    <row r="5712" spans="1:11" x14ac:dyDescent="0.2">
      <c r="A5712" s="8" t="str">
        <f>Table7[[#This Row],[Test No.]]&amp;Table7[[#This Row],[Section]]&amp;Table7[[#This Row],[Q. No.]]</f>
        <v>R29E11</v>
      </c>
      <c r="B5712" s="8"/>
      <c r="C5712" s="15" t="s">
        <v>82</v>
      </c>
      <c r="D5712" s="6">
        <v>11</v>
      </c>
      <c r="E5712" s="12" t="s">
        <v>31</v>
      </c>
      <c r="F5712" s="14">
        <v>2</v>
      </c>
      <c r="G5712" s="13" t="s">
        <v>57</v>
      </c>
      <c r="H5712" s="10">
        <v>5</v>
      </c>
      <c r="I5712" s="13" t="s">
        <v>41</v>
      </c>
      <c r="J5712" s="12" t="s">
        <v>518</v>
      </c>
      <c r="K5712" s="11" t="str">
        <f>VLOOKUP(Table7[[#This Row],[CID]],ALY,2,FALSE)</f>
        <v>Unity &amp; Coherence</v>
      </c>
    </row>
    <row r="5713" spans="1:11" x14ac:dyDescent="0.2">
      <c r="A5713" s="8" t="str">
        <f>Table7[[#This Row],[Test No.]]&amp;Table7[[#This Row],[Section]]&amp;Table7[[#This Row],[Q. No.]]</f>
        <v>R29E12</v>
      </c>
      <c r="B5713" s="8"/>
      <c r="C5713" s="15" t="s">
        <v>82</v>
      </c>
      <c r="D5713" s="6">
        <v>12</v>
      </c>
      <c r="E5713" s="12" t="s">
        <v>31</v>
      </c>
      <c r="F5713" s="14">
        <v>2</v>
      </c>
      <c r="G5713" s="13" t="s">
        <v>57</v>
      </c>
      <c r="H5713" s="10">
        <v>6</v>
      </c>
      <c r="I5713" s="13" t="s">
        <v>42</v>
      </c>
      <c r="J5713" s="12" t="s">
        <v>523</v>
      </c>
      <c r="K5713" s="11" t="str">
        <f>VLOOKUP(Table7[[#This Row],[CID]],ALY,2,FALSE)</f>
        <v>Avoiding Ambiguity &amp; Redundancy</v>
      </c>
    </row>
    <row r="5714" spans="1:11" x14ac:dyDescent="0.2">
      <c r="A5714" s="8" t="str">
        <f>Table7[[#This Row],[Test No.]]&amp;Table7[[#This Row],[Section]]&amp;Table7[[#This Row],[Q. No.]]</f>
        <v>R29E13</v>
      </c>
      <c r="B5714" s="8"/>
      <c r="C5714" s="15" t="s">
        <v>82</v>
      </c>
      <c r="D5714" s="6">
        <v>13</v>
      </c>
      <c r="E5714" s="12" t="s">
        <v>31</v>
      </c>
      <c r="F5714" s="14">
        <v>1</v>
      </c>
      <c r="G5714" s="14" t="s">
        <v>59</v>
      </c>
      <c r="H5714" s="10">
        <v>3</v>
      </c>
      <c r="I5714" s="13" t="s">
        <v>39</v>
      </c>
      <c r="J5714" s="12" t="s">
        <v>402</v>
      </c>
      <c r="K5714" s="11" t="str">
        <f>VLOOKUP(Table7[[#This Row],[CID]],ALY,2,FALSE)</f>
        <v>Faulty Modifier</v>
      </c>
    </row>
    <row r="5715" spans="1:11" x14ac:dyDescent="0.2">
      <c r="A5715" s="8" t="str">
        <f>Table7[[#This Row],[Test No.]]&amp;Table7[[#This Row],[Section]]&amp;Table7[[#This Row],[Q. No.]]</f>
        <v>R29E14</v>
      </c>
      <c r="B5715" s="8"/>
      <c r="C5715" s="15" t="s">
        <v>82</v>
      </c>
      <c r="D5715" s="6">
        <v>14</v>
      </c>
      <c r="E5715" s="12" t="s">
        <v>31</v>
      </c>
      <c r="F5715" s="14">
        <v>1</v>
      </c>
      <c r="G5715" s="14" t="s">
        <v>59</v>
      </c>
      <c r="H5715" s="14">
        <v>1</v>
      </c>
      <c r="I5715" s="14" t="s">
        <v>37</v>
      </c>
      <c r="J5715" s="12" t="s">
        <v>387</v>
      </c>
      <c r="K5715" s="11" t="str">
        <f>VLOOKUP(Table7[[#This Row],[CID]],ALY,2,FALSE)</f>
        <v>Commas</v>
      </c>
    </row>
    <row r="5716" spans="1:11" x14ac:dyDescent="0.2">
      <c r="A5716" s="8" t="str">
        <f>Table7[[#This Row],[Test No.]]&amp;Table7[[#This Row],[Section]]&amp;Table7[[#This Row],[Q. No.]]</f>
        <v>R29E15</v>
      </c>
      <c r="B5716" s="8"/>
      <c r="C5716" s="15" t="s">
        <v>82</v>
      </c>
      <c r="D5716" s="6">
        <v>15</v>
      </c>
      <c r="E5716" s="12" t="s">
        <v>31</v>
      </c>
      <c r="F5716" s="14">
        <v>1</v>
      </c>
      <c r="G5716" s="14" t="s">
        <v>59</v>
      </c>
      <c r="H5716" s="10">
        <v>3</v>
      </c>
      <c r="I5716" s="13" t="s">
        <v>39</v>
      </c>
      <c r="J5716" s="12" t="s">
        <v>401</v>
      </c>
      <c r="K5716" s="11" t="str">
        <f>VLOOKUP(Table7[[#This Row],[CID]],ALY,2,FALSE)</f>
        <v>Parallel Construction</v>
      </c>
    </row>
    <row r="5717" spans="1:11" x14ac:dyDescent="0.2">
      <c r="A5717" s="8" t="str">
        <f>Table7[[#This Row],[Test No.]]&amp;Table7[[#This Row],[Section]]&amp;Table7[[#This Row],[Q. No.]]</f>
        <v>R29E16</v>
      </c>
      <c r="B5717" s="8"/>
      <c r="C5717" s="15" t="s">
        <v>82</v>
      </c>
      <c r="D5717" s="6">
        <v>16</v>
      </c>
      <c r="E5717" s="12" t="s">
        <v>31</v>
      </c>
      <c r="F5717" s="14">
        <v>1</v>
      </c>
      <c r="G5717" s="14" t="s">
        <v>59</v>
      </c>
      <c r="H5717" s="14">
        <v>1</v>
      </c>
      <c r="I5717" s="14" t="s">
        <v>37</v>
      </c>
      <c r="J5717" s="12" t="s">
        <v>387</v>
      </c>
      <c r="K5717" s="11" t="str">
        <f>VLOOKUP(Table7[[#This Row],[CID]],ALY,2,FALSE)</f>
        <v>Commas</v>
      </c>
    </row>
    <row r="5718" spans="1:11" x14ac:dyDescent="0.2">
      <c r="A5718" s="8" t="str">
        <f>Table7[[#This Row],[Test No.]]&amp;Table7[[#This Row],[Section]]&amp;Table7[[#This Row],[Q. No.]]</f>
        <v>R29E17</v>
      </c>
      <c r="B5718" s="8"/>
      <c r="C5718" s="15" t="s">
        <v>82</v>
      </c>
      <c r="D5718" s="6">
        <v>17</v>
      </c>
      <c r="E5718" s="12" t="s">
        <v>31</v>
      </c>
      <c r="F5718" s="14">
        <v>1</v>
      </c>
      <c r="G5718" s="14" t="s">
        <v>59</v>
      </c>
      <c r="H5718" s="10">
        <v>3</v>
      </c>
      <c r="I5718" s="13" t="s">
        <v>39</v>
      </c>
      <c r="J5718" s="12" t="s">
        <v>402</v>
      </c>
      <c r="K5718" s="11" t="str">
        <f>VLOOKUP(Table7[[#This Row],[CID]],ALY,2,FALSE)</f>
        <v>Faulty Modifier</v>
      </c>
    </row>
    <row r="5719" spans="1:11" x14ac:dyDescent="0.2">
      <c r="A5719" s="8" t="str">
        <f>Table7[[#This Row],[Test No.]]&amp;Table7[[#This Row],[Section]]&amp;Table7[[#This Row],[Q. No.]]</f>
        <v>R29E18</v>
      </c>
      <c r="B5719" s="8"/>
      <c r="C5719" s="15" t="s">
        <v>82</v>
      </c>
      <c r="D5719" s="6">
        <v>18</v>
      </c>
      <c r="E5719" s="12" t="s">
        <v>31</v>
      </c>
      <c r="F5719" s="14">
        <v>2</v>
      </c>
      <c r="G5719" s="13" t="s">
        <v>57</v>
      </c>
      <c r="H5719" s="10">
        <v>4</v>
      </c>
      <c r="I5719" s="13" t="s">
        <v>40</v>
      </c>
      <c r="J5719" s="12" t="s">
        <v>512</v>
      </c>
      <c r="K5719" s="11" t="str">
        <f>VLOOKUP(Table7[[#This Row],[CID]],ALY,2,FALSE)</f>
        <v>Additional Detail &amp; Evidence</v>
      </c>
    </row>
    <row r="5720" spans="1:11" x14ac:dyDescent="0.2">
      <c r="A5720" s="8" t="str">
        <f>Table7[[#This Row],[Test No.]]&amp;Table7[[#This Row],[Section]]&amp;Table7[[#This Row],[Q. No.]]</f>
        <v>R29E19</v>
      </c>
      <c r="B5720" s="8"/>
      <c r="C5720" s="15" t="s">
        <v>82</v>
      </c>
      <c r="D5720" s="6">
        <v>19</v>
      </c>
      <c r="E5720" s="12" t="s">
        <v>31</v>
      </c>
      <c r="F5720" s="14">
        <v>2</v>
      </c>
      <c r="G5720" s="13" t="s">
        <v>57</v>
      </c>
      <c r="H5720" s="10">
        <v>6</v>
      </c>
      <c r="I5720" s="13" t="s">
        <v>42</v>
      </c>
      <c r="J5720" s="12" t="s">
        <v>522</v>
      </c>
      <c r="K5720" s="11" t="str">
        <f>VLOOKUP(Table7[[#This Row],[CID]],ALY,2,FALSE)</f>
        <v>Effectiveness</v>
      </c>
    </row>
    <row r="5721" spans="1:11" x14ac:dyDescent="0.2">
      <c r="A5721" s="8" t="str">
        <f>Table7[[#This Row],[Test No.]]&amp;Table7[[#This Row],[Section]]&amp;Table7[[#This Row],[Q. No.]]</f>
        <v>R29E20</v>
      </c>
      <c r="B5721" s="8"/>
      <c r="C5721" s="15" t="s">
        <v>82</v>
      </c>
      <c r="D5721" s="6">
        <v>20</v>
      </c>
      <c r="E5721" s="12" t="s">
        <v>31</v>
      </c>
      <c r="F5721" s="14">
        <v>1</v>
      </c>
      <c r="G5721" s="14" t="s">
        <v>59</v>
      </c>
      <c r="H5721" s="10">
        <v>2</v>
      </c>
      <c r="I5721" s="13" t="s">
        <v>38</v>
      </c>
      <c r="J5721" s="12" t="s">
        <v>397</v>
      </c>
      <c r="K5721" s="11" t="str">
        <f>VLOOKUP(Table7[[#This Row],[CID]],ALY,2,FALSE)</f>
        <v>Word Choice</v>
      </c>
    </row>
    <row r="5722" spans="1:11" x14ac:dyDescent="0.2">
      <c r="A5722" s="8" t="str">
        <f>Table7[[#This Row],[Test No.]]&amp;Table7[[#This Row],[Section]]&amp;Table7[[#This Row],[Q. No.]]</f>
        <v>R29E21</v>
      </c>
      <c r="B5722" s="8"/>
      <c r="C5722" s="15" t="s">
        <v>82</v>
      </c>
      <c r="D5722" s="6">
        <v>21</v>
      </c>
      <c r="E5722" s="12" t="s">
        <v>31</v>
      </c>
      <c r="F5722" s="14">
        <v>1</v>
      </c>
      <c r="G5722" s="14" t="s">
        <v>59</v>
      </c>
      <c r="H5722" s="10">
        <v>2</v>
      </c>
      <c r="I5722" s="13" t="s">
        <v>38</v>
      </c>
      <c r="J5722" s="12" t="s">
        <v>397</v>
      </c>
      <c r="K5722" s="11" t="str">
        <f>VLOOKUP(Table7[[#This Row],[CID]],ALY,2,FALSE)</f>
        <v>Word Choice</v>
      </c>
    </row>
    <row r="5723" spans="1:11" x14ac:dyDescent="0.2">
      <c r="A5723" s="8" t="str">
        <f>Table7[[#This Row],[Test No.]]&amp;Table7[[#This Row],[Section]]&amp;Table7[[#This Row],[Q. No.]]</f>
        <v>R29E22</v>
      </c>
      <c r="B5723" s="8"/>
      <c r="C5723" s="15" t="s">
        <v>82</v>
      </c>
      <c r="D5723" s="6">
        <v>22</v>
      </c>
      <c r="E5723" s="12" t="s">
        <v>31</v>
      </c>
      <c r="F5723" s="14">
        <v>2</v>
      </c>
      <c r="G5723" s="13" t="s">
        <v>57</v>
      </c>
      <c r="H5723" s="10">
        <v>6</v>
      </c>
      <c r="I5723" s="13" t="s">
        <v>42</v>
      </c>
      <c r="J5723" s="12" t="s">
        <v>521</v>
      </c>
      <c r="K5723" s="11" t="str">
        <f>VLOOKUP(Table7[[#This Row],[CID]],ALY,2,FALSE)</f>
        <v>Word Choice</v>
      </c>
    </row>
    <row r="5724" spans="1:11" x14ac:dyDescent="0.2">
      <c r="A5724" s="8" t="str">
        <f>Table7[[#This Row],[Test No.]]&amp;Table7[[#This Row],[Section]]&amp;Table7[[#This Row],[Q. No.]]</f>
        <v>R29E23</v>
      </c>
      <c r="B5724" s="8"/>
      <c r="C5724" s="15" t="s">
        <v>82</v>
      </c>
      <c r="D5724" s="6">
        <v>23</v>
      </c>
      <c r="E5724" s="12" t="s">
        <v>31</v>
      </c>
      <c r="F5724" s="14">
        <v>2</v>
      </c>
      <c r="G5724" s="13" t="s">
        <v>57</v>
      </c>
      <c r="H5724" s="10">
        <v>5</v>
      </c>
      <c r="I5724" s="13" t="s">
        <v>41</v>
      </c>
      <c r="J5724" s="12" t="s">
        <v>520</v>
      </c>
      <c r="K5724" s="11" t="str">
        <f>VLOOKUP(Table7[[#This Row],[CID]],ALY,2,FALSE)</f>
        <v>Reorganization</v>
      </c>
    </row>
    <row r="5725" spans="1:11" x14ac:dyDescent="0.2">
      <c r="A5725" s="8" t="str">
        <f>Table7[[#This Row],[Test No.]]&amp;Table7[[#This Row],[Section]]&amp;Table7[[#This Row],[Q. No.]]</f>
        <v>R29E24</v>
      </c>
      <c r="B5725" s="8"/>
      <c r="C5725" s="15" t="s">
        <v>82</v>
      </c>
      <c r="D5725" s="6">
        <v>24</v>
      </c>
      <c r="E5725" s="12" t="s">
        <v>31</v>
      </c>
      <c r="F5725" s="14">
        <v>1</v>
      </c>
      <c r="G5725" s="14" t="s">
        <v>59</v>
      </c>
      <c r="H5725" s="10">
        <v>3</v>
      </c>
      <c r="I5725" s="13" t="s">
        <v>39</v>
      </c>
      <c r="J5725" s="12" t="s">
        <v>402</v>
      </c>
      <c r="K5725" s="11" t="str">
        <f>VLOOKUP(Table7[[#This Row],[CID]],ALY,2,FALSE)</f>
        <v>Faulty Modifier</v>
      </c>
    </row>
    <row r="5726" spans="1:11" x14ac:dyDescent="0.2">
      <c r="A5726" s="8" t="str">
        <f>Table7[[#This Row],[Test No.]]&amp;Table7[[#This Row],[Section]]&amp;Table7[[#This Row],[Q. No.]]</f>
        <v>R29E25</v>
      </c>
      <c r="B5726" s="8"/>
      <c r="C5726" s="15" t="s">
        <v>82</v>
      </c>
      <c r="D5726" s="6">
        <v>25</v>
      </c>
      <c r="E5726" s="12" t="s">
        <v>31</v>
      </c>
      <c r="F5726" s="14">
        <v>1</v>
      </c>
      <c r="G5726" s="14" t="s">
        <v>59</v>
      </c>
      <c r="H5726" s="10">
        <v>2</v>
      </c>
      <c r="I5726" s="13" t="s">
        <v>38</v>
      </c>
      <c r="J5726" s="12" t="s">
        <v>393</v>
      </c>
      <c r="K5726" s="11" t="str">
        <f>VLOOKUP(Table7[[#This Row],[CID]],ALY,2,FALSE)</f>
        <v>SVA</v>
      </c>
    </row>
    <row r="5727" spans="1:11" x14ac:dyDescent="0.2">
      <c r="A5727" s="8" t="str">
        <f>Table7[[#This Row],[Test No.]]&amp;Table7[[#This Row],[Section]]&amp;Table7[[#This Row],[Q. No.]]</f>
        <v>R29E26</v>
      </c>
      <c r="B5727" s="8"/>
      <c r="C5727" s="15" t="s">
        <v>82</v>
      </c>
      <c r="D5727" s="6">
        <v>26</v>
      </c>
      <c r="E5727" s="12" t="s">
        <v>31</v>
      </c>
      <c r="F5727" s="14">
        <v>2</v>
      </c>
      <c r="G5727" s="13" t="s">
        <v>57</v>
      </c>
      <c r="H5727" s="10">
        <v>4</v>
      </c>
      <c r="I5727" s="13" t="s">
        <v>40</v>
      </c>
      <c r="J5727" s="12" t="s">
        <v>516</v>
      </c>
      <c r="K5727" s="11" t="str">
        <f>VLOOKUP(Table7[[#This Row],[CID]],ALY,2,FALSE)</f>
        <v>Transitions &amp; Topic Sentences</v>
      </c>
    </row>
    <row r="5728" spans="1:11" x14ac:dyDescent="0.2">
      <c r="A5728" s="8" t="str">
        <f>Table7[[#This Row],[Test No.]]&amp;Table7[[#This Row],[Section]]&amp;Table7[[#This Row],[Q. No.]]</f>
        <v>R29E27</v>
      </c>
      <c r="B5728" s="8"/>
      <c r="C5728" s="15" t="s">
        <v>82</v>
      </c>
      <c r="D5728" s="6">
        <v>27</v>
      </c>
      <c r="E5728" s="12" t="s">
        <v>31</v>
      </c>
      <c r="F5728" s="14">
        <v>1</v>
      </c>
      <c r="G5728" s="14" t="s">
        <v>59</v>
      </c>
      <c r="H5728" s="10">
        <v>2</v>
      </c>
      <c r="I5728" s="13" t="s">
        <v>38</v>
      </c>
      <c r="J5728" s="12" t="s">
        <v>398</v>
      </c>
      <c r="K5728" s="11" t="str">
        <f>VLOOKUP(Table7[[#This Row],[CID]],ALY,2,FALSE)</f>
        <v>Idioms</v>
      </c>
    </row>
    <row r="5729" spans="1:11" x14ac:dyDescent="0.2">
      <c r="A5729" s="8" t="str">
        <f>Table7[[#This Row],[Test No.]]&amp;Table7[[#This Row],[Section]]&amp;Table7[[#This Row],[Q. No.]]</f>
        <v>R29E28</v>
      </c>
      <c r="B5729" s="8"/>
      <c r="C5729" s="15" t="s">
        <v>82</v>
      </c>
      <c r="D5729" s="6">
        <v>28</v>
      </c>
      <c r="E5729" s="12" t="s">
        <v>31</v>
      </c>
      <c r="F5729" s="14">
        <v>1</v>
      </c>
      <c r="G5729" s="14" t="s">
        <v>59</v>
      </c>
      <c r="H5729" s="10">
        <v>2</v>
      </c>
      <c r="I5729" s="13" t="s">
        <v>38</v>
      </c>
      <c r="J5729" s="12" t="s">
        <v>394</v>
      </c>
      <c r="K5729" s="11" t="str">
        <f>VLOOKUP(Table7[[#This Row],[CID]],ALY,2,FALSE)</f>
        <v>Pronouns</v>
      </c>
    </row>
    <row r="5730" spans="1:11" x14ac:dyDescent="0.2">
      <c r="A5730" s="8" t="str">
        <f>Table7[[#This Row],[Test No.]]&amp;Table7[[#This Row],[Section]]&amp;Table7[[#This Row],[Q. No.]]</f>
        <v>R29E29</v>
      </c>
      <c r="B5730" s="8"/>
      <c r="C5730" s="15" t="s">
        <v>82</v>
      </c>
      <c r="D5730" s="6">
        <v>29</v>
      </c>
      <c r="E5730" s="12" t="s">
        <v>31</v>
      </c>
      <c r="F5730" s="14">
        <v>1</v>
      </c>
      <c r="G5730" s="14" t="s">
        <v>59</v>
      </c>
      <c r="H5730" s="10">
        <v>2</v>
      </c>
      <c r="I5730" s="13" t="s">
        <v>38</v>
      </c>
      <c r="J5730" s="12" t="s">
        <v>398</v>
      </c>
      <c r="K5730" s="11" t="str">
        <f>VLOOKUP(Table7[[#This Row],[CID]],ALY,2,FALSE)</f>
        <v>Idioms</v>
      </c>
    </row>
    <row r="5731" spans="1:11" x14ac:dyDescent="0.2">
      <c r="A5731" s="8" t="str">
        <f>Table7[[#This Row],[Test No.]]&amp;Table7[[#This Row],[Section]]&amp;Table7[[#This Row],[Q. No.]]</f>
        <v>R29E30</v>
      </c>
      <c r="B5731" s="8"/>
      <c r="C5731" s="15" t="s">
        <v>82</v>
      </c>
      <c r="D5731" s="6">
        <v>30</v>
      </c>
      <c r="E5731" s="12" t="s">
        <v>31</v>
      </c>
      <c r="F5731" s="14">
        <v>2</v>
      </c>
      <c r="G5731" s="13" t="s">
        <v>57</v>
      </c>
      <c r="H5731" s="10">
        <v>4</v>
      </c>
      <c r="I5731" s="13" t="s">
        <v>40</v>
      </c>
      <c r="J5731" s="12" t="s">
        <v>513</v>
      </c>
      <c r="K5731" s="11" t="str">
        <f>VLOOKUP(Table7[[#This Row],[CID]],ALY,2,FALSE)</f>
        <v>Writer's Goal</v>
      </c>
    </row>
    <row r="5732" spans="1:11" x14ac:dyDescent="0.2">
      <c r="A5732" s="8" t="str">
        <f>Table7[[#This Row],[Test No.]]&amp;Table7[[#This Row],[Section]]&amp;Table7[[#This Row],[Q. No.]]</f>
        <v>R29E31</v>
      </c>
      <c r="B5732" s="8"/>
      <c r="C5732" s="15" t="s">
        <v>82</v>
      </c>
      <c r="D5732" s="6">
        <v>31</v>
      </c>
      <c r="E5732" s="12" t="s">
        <v>31</v>
      </c>
      <c r="F5732" s="14">
        <v>2</v>
      </c>
      <c r="G5732" s="13" t="s">
        <v>57</v>
      </c>
      <c r="H5732" s="10">
        <v>6</v>
      </c>
      <c r="I5732" s="13" t="s">
        <v>42</v>
      </c>
      <c r="J5732" s="12" t="s">
        <v>521</v>
      </c>
      <c r="K5732" s="11" t="str">
        <f>VLOOKUP(Table7[[#This Row],[CID]],ALY,2,FALSE)</f>
        <v>Word Choice</v>
      </c>
    </row>
    <row r="5733" spans="1:11" x14ac:dyDescent="0.2">
      <c r="A5733" s="8" t="str">
        <f>Table7[[#This Row],[Test No.]]&amp;Table7[[#This Row],[Section]]&amp;Table7[[#This Row],[Q. No.]]</f>
        <v>R29E32</v>
      </c>
      <c r="B5733" s="8"/>
      <c r="C5733" s="15" t="s">
        <v>82</v>
      </c>
      <c r="D5733" s="6">
        <v>32</v>
      </c>
      <c r="E5733" s="12" t="s">
        <v>31</v>
      </c>
      <c r="F5733" s="14">
        <v>1</v>
      </c>
      <c r="G5733" s="14" t="s">
        <v>59</v>
      </c>
      <c r="H5733" s="14">
        <v>1</v>
      </c>
      <c r="I5733" s="14" t="s">
        <v>37</v>
      </c>
      <c r="J5733" s="12" t="s">
        <v>388</v>
      </c>
      <c r="K5733" s="11" t="str">
        <f>VLOOKUP(Table7[[#This Row],[CID]],ALY,2,FALSE)</f>
        <v>Apostrophes</v>
      </c>
    </row>
    <row r="5734" spans="1:11" x14ac:dyDescent="0.2">
      <c r="A5734" s="8" t="str">
        <f>Table7[[#This Row],[Test No.]]&amp;Table7[[#This Row],[Section]]&amp;Table7[[#This Row],[Q. No.]]</f>
        <v>R29E33</v>
      </c>
      <c r="B5734" s="8"/>
      <c r="C5734" s="15" t="s">
        <v>82</v>
      </c>
      <c r="D5734" s="6">
        <v>33</v>
      </c>
      <c r="E5734" s="12" t="s">
        <v>31</v>
      </c>
      <c r="F5734" s="14">
        <v>1</v>
      </c>
      <c r="G5734" s="14" t="s">
        <v>59</v>
      </c>
      <c r="H5734" s="14">
        <v>1</v>
      </c>
      <c r="I5734" s="14" t="s">
        <v>37</v>
      </c>
      <c r="J5734" s="12" t="s">
        <v>387</v>
      </c>
      <c r="K5734" s="11" t="str">
        <f>VLOOKUP(Table7[[#This Row],[CID]],ALY,2,FALSE)</f>
        <v>Commas</v>
      </c>
    </row>
    <row r="5735" spans="1:11" x14ac:dyDescent="0.2">
      <c r="A5735" s="8" t="str">
        <f>Table7[[#This Row],[Test No.]]&amp;Table7[[#This Row],[Section]]&amp;Table7[[#This Row],[Q. No.]]</f>
        <v>R29E34</v>
      </c>
      <c r="B5735" s="8"/>
      <c r="C5735" s="15" t="s">
        <v>82</v>
      </c>
      <c r="D5735" s="6">
        <v>34</v>
      </c>
      <c r="E5735" s="12" t="s">
        <v>31</v>
      </c>
      <c r="F5735" s="14">
        <v>1</v>
      </c>
      <c r="G5735" s="14" t="s">
        <v>59</v>
      </c>
      <c r="H5735" s="14">
        <v>1</v>
      </c>
      <c r="I5735" s="14" t="s">
        <v>37</v>
      </c>
      <c r="J5735" s="12" t="s">
        <v>387</v>
      </c>
      <c r="K5735" s="11" t="str">
        <f>VLOOKUP(Table7[[#This Row],[CID]],ALY,2,FALSE)</f>
        <v>Commas</v>
      </c>
    </row>
    <row r="5736" spans="1:11" x14ac:dyDescent="0.2">
      <c r="A5736" s="8" t="str">
        <f>Table7[[#This Row],[Test No.]]&amp;Table7[[#This Row],[Section]]&amp;Table7[[#This Row],[Q. No.]]</f>
        <v>R29E35</v>
      </c>
      <c r="B5736" s="8"/>
      <c r="C5736" s="15" t="s">
        <v>82</v>
      </c>
      <c r="D5736" s="6">
        <v>35</v>
      </c>
      <c r="E5736" s="12" t="s">
        <v>31</v>
      </c>
      <c r="F5736" s="14">
        <v>1</v>
      </c>
      <c r="G5736" s="14" t="s">
        <v>59</v>
      </c>
      <c r="H5736" s="10">
        <v>2</v>
      </c>
      <c r="I5736" s="13" t="s">
        <v>38</v>
      </c>
      <c r="J5736" s="12" t="s">
        <v>397</v>
      </c>
      <c r="K5736" s="11" t="str">
        <f>VLOOKUP(Table7[[#This Row],[CID]],ALY,2,FALSE)</f>
        <v>Word Choice</v>
      </c>
    </row>
    <row r="5737" spans="1:11" x14ac:dyDescent="0.2">
      <c r="A5737" s="8" t="str">
        <f>Table7[[#This Row],[Test No.]]&amp;Table7[[#This Row],[Section]]&amp;Table7[[#This Row],[Q. No.]]</f>
        <v>R29E36</v>
      </c>
      <c r="B5737" s="8"/>
      <c r="C5737" s="15" t="s">
        <v>82</v>
      </c>
      <c r="D5737" s="6">
        <v>36</v>
      </c>
      <c r="E5737" s="12" t="s">
        <v>31</v>
      </c>
      <c r="F5737" s="14">
        <v>2</v>
      </c>
      <c r="G5737" s="13" t="s">
        <v>57</v>
      </c>
      <c r="H5737" s="10">
        <v>6</v>
      </c>
      <c r="I5737" s="13" t="s">
        <v>42</v>
      </c>
      <c r="J5737" s="12" t="s">
        <v>521</v>
      </c>
      <c r="K5737" s="11" t="str">
        <f>VLOOKUP(Table7[[#This Row],[CID]],ALY,2,FALSE)</f>
        <v>Word Choice</v>
      </c>
    </row>
    <row r="5738" spans="1:11" x14ac:dyDescent="0.2">
      <c r="A5738" s="8" t="str">
        <f>Table7[[#This Row],[Test No.]]&amp;Table7[[#This Row],[Section]]&amp;Table7[[#This Row],[Q. No.]]</f>
        <v>R29E37</v>
      </c>
      <c r="B5738" s="8"/>
      <c r="C5738" s="15" t="s">
        <v>82</v>
      </c>
      <c r="D5738" s="6">
        <v>37</v>
      </c>
      <c r="E5738" s="12" t="s">
        <v>31</v>
      </c>
      <c r="F5738" s="14">
        <v>1</v>
      </c>
      <c r="G5738" s="14" t="s">
        <v>59</v>
      </c>
      <c r="H5738" s="10">
        <v>3</v>
      </c>
      <c r="I5738" s="13" t="s">
        <v>39</v>
      </c>
      <c r="J5738" s="12" t="s">
        <v>400</v>
      </c>
      <c r="K5738" s="11" t="str">
        <f>VLOOKUP(Table7[[#This Row],[CID]],ALY,2,FALSE)</f>
        <v>Run-On Sentence</v>
      </c>
    </row>
    <row r="5739" spans="1:11" x14ac:dyDescent="0.2">
      <c r="A5739" s="8" t="str">
        <f>Table7[[#This Row],[Test No.]]&amp;Table7[[#This Row],[Section]]&amp;Table7[[#This Row],[Q. No.]]</f>
        <v>R29E38</v>
      </c>
      <c r="B5739" s="8"/>
      <c r="C5739" s="15" t="s">
        <v>82</v>
      </c>
      <c r="D5739" s="6">
        <v>38</v>
      </c>
      <c r="E5739" s="12" t="s">
        <v>31</v>
      </c>
      <c r="F5739" s="14">
        <v>2</v>
      </c>
      <c r="G5739" s="13" t="s">
        <v>57</v>
      </c>
      <c r="H5739" s="10">
        <v>4</v>
      </c>
      <c r="I5739" s="13" t="s">
        <v>40</v>
      </c>
      <c r="J5739" s="12" t="s">
        <v>516</v>
      </c>
      <c r="K5739" s="11" t="str">
        <f>VLOOKUP(Table7[[#This Row],[CID]],ALY,2,FALSE)</f>
        <v>Transitions &amp; Topic Sentences</v>
      </c>
    </row>
    <row r="5740" spans="1:11" x14ac:dyDescent="0.2">
      <c r="A5740" s="8" t="str">
        <f>Table7[[#This Row],[Test No.]]&amp;Table7[[#This Row],[Section]]&amp;Table7[[#This Row],[Q. No.]]</f>
        <v>R29E39</v>
      </c>
      <c r="B5740" s="8"/>
      <c r="C5740" s="15" t="s">
        <v>82</v>
      </c>
      <c r="D5740" s="6">
        <v>39</v>
      </c>
      <c r="E5740" s="12" t="s">
        <v>31</v>
      </c>
      <c r="F5740" s="14">
        <v>2</v>
      </c>
      <c r="G5740" s="13" t="s">
        <v>57</v>
      </c>
      <c r="H5740" s="10">
        <v>6</v>
      </c>
      <c r="I5740" s="13" t="s">
        <v>42</v>
      </c>
      <c r="J5740" s="12" t="s">
        <v>521</v>
      </c>
      <c r="K5740" s="11" t="str">
        <f>VLOOKUP(Table7[[#This Row],[CID]],ALY,2,FALSE)</f>
        <v>Word Choice</v>
      </c>
    </row>
    <row r="5741" spans="1:11" x14ac:dyDescent="0.2">
      <c r="A5741" s="8" t="str">
        <f>Table7[[#This Row],[Test No.]]&amp;Table7[[#This Row],[Section]]&amp;Table7[[#This Row],[Q. No.]]</f>
        <v>R29E40</v>
      </c>
      <c r="B5741" s="8"/>
      <c r="C5741" s="15" t="s">
        <v>82</v>
      </c>
      <c r="D5741" s="6">
        <v>40</v>
      </c>
      <c r="E5741" s="12" t="s">
        <v>31</v>
      </c>
      <c r="F5741" s="14">
        <v>1</v>
      </c>
      <c r="G5741" s="14" t="s">
        <v>59</v>
      </c>
      <c r="H5741" s="10">
        <v>3</v>
      </c>
      <c r="I5741" s="13" t="s">
        <v>39</v>
      </c>
      <c r="J5741" s="12" t="s">
        <v>402</v>
      </c>
      <c r="K5741" s="11" t="str">
        <f>VLOOKUP(Table7[[#This Row],[CID]],ALY,2,FALSE)</f>
        <v>Faulty Modifier</v>
      </c>
    </row>
    <row r="5742" spans="1:11" x14ac:dyDescent="0.2">
      <c r="A5742" s="8" t="str">
        <f>Table7[[#This Row],[Test No.]]&amp;Table7[[#This Row],[Section]]&amp;Table7[[#This Row],[Q. No.]]</f>
        <v>R29E41</v>
      </c>
      <c r="B5742" s="8"/>
      <c r="C5742" s="15" t="s">
        <v>82</v>
      </c>
      <c r="D5742" s="6">
        <v>41</v>
      </c>
      <c r="E5742" s="12" t="s">
        <v>31</v>
      </c>
      <c r="F5742" s="14">
        <v>2</v>
      </c>
      <c r="G5742" s="13" t="s">
        <v>57</v>
      </c>
      <c r="H5742" s="10">
        <v>6</v>
      </c>
      <c r="I5742" s="13" t="s">
        <v>42</v>
      </c>
      <c r="J5742" s="12" t="s">
        <v>523</v>
      </c>
      <c r="K5742" s="11" t="str">
        <f>VLOOKUP(Table7[[#This Row],[CID]],ALY,2,FALSE)</f>
        <v>Avoiding Ambiguity &amp; Redundancy</v>
      </c>
    </row>
    <row r="5743" spans="1:11" x14ac:dyDescent="0.2">
      <c r="A5743" s="8" t="str">
        <f>Table7[[#This Row],[Test No.]]&amp;Table7[[#This Row],[Section]]&amp;Table7[[#This Row],[Q. No.]]</f>
        <v>R29E42</v>
      </c>
      <c r="B5743" s="8"/>
      <c r="C5743" s="15" t="s">
        <v>82</v>
      </c>
      <c r="D5743" s="6">
        <v>42</v>
      </c>
      <c r="E5743" s="12" t="s">
        <v>31</v>
      </c>
      <c r="F5743" s="14">
        <v>2</v>
      </c>
      <c r="G5743" s="13" t="s">
        <v>57</v>
      </c>
      <c r="H5743" s="10">
        <v>6</v>
      </c>
      <c r="I5743" s="13" t="s">
        <v>42</v>
      </c>
      <c r="J5743" s="12" t="s">
        <v>523</v>
      </c>
      <c r="K5743" s="11" t="str">
        <f>VLOOKUP(Table7[[#This Row],[CID]],ALY,2,FALSE)</f>
        <v>Avoiding Ambiguity &amp; Redundancy</v>
      </c>
    </row>
    <row r="5744" spans="1:11" x14ac:dyDescent="0.2">
      <c r="A5744" s="8" t="str">
        <f>Table7[[#This Row],[Test No.]]&amp;Table7[[#This Row],[Section]]&amp;Table7[[#This Row],[Q. No.]]</f>
        <v>R29E43</v>
      </c>
      <c r="B5744" s="8"/>
      <c r="C5744" s="15" t="s">
        <v>82</v>
      </c>
      <c r="D5744" s="6">
        <v>43</v>
      </c>
      <c r="E5744" s="12" t="s">
        <v>31</v>
      </c>
      <c r="F5744" s="14">
        <v>2</v>
      </c>
      <c r="G5744" s="13" t="s">
        <v>57</v>
      </c>
      <c r="H5744" s="10">
        <v>4</v>
      </c>
      <c r="I5744" s="13" t="s">
        <v>40</v>
      </c>
      <c r="J5744" s="12" t="s">
        <v>514</v>
      </c>
      <c r="K5744" s="11" t="str">
        <f>VLOOKUP(Table7[[#This Row],[CID]],ALY,2,FALSE)</f>
        <v>Relation to Paragraph/Essay</v>
      </c>
    </row>
    <row r="5745" spans="1:11" x14ac:dyDescent="0.2">
      <c r="A5745" s="8" t="str">
        <f>Table7[[#This Row],[Test No.]]&amp;Table7[[#This Row],[Section]]&amp;Table7[[#This Row],[Q. No.]]</f>
        <v>R29E44</v>
      </c>
      <c r="B5745" s="8"/>
      <c r="C5745" s="15" t="s">
        <v>82</v>
      </c>
      <c r="D5745" s="6">
        <v>44</v>
      </c>
      <c r="E5745" s="12" t="s">
        <v>31</v>
      </c>
      <c r="F5745" s="14">
        <v>1</v>
      </c>
      <c r="G5745" s="14" t="s">
        <v>59</v>
      </c>
      <c r="H5745" s="14">
        <v>1</v>
      </c>
      <c r="I5745" s="14" t="s">
        <v>37</v>
      </c>
      <c r="J5745" s="12" t="s">
        <v>387</v>
      </c>
      <c r="K5745" s="11" t="str">
        <f>VLOOKUP(Table7[[#This Row],[CID]],ALY,2,FALSE)</f>
        <v>Commas</v>
      </c>
    </row>
    <row r="5746" spans="1:11" x14ac:dyDescent="0.2">
      <c r="A5746" s="8" t="str">
        <f>Table7[[#This Row],[Test No.]]&amp;Table7[[#This Row],[Section]]&amp;Table7[[#This Row],[Q. No.]]</f>
        <v>R29E45</v>
      </c>
      <c r="B5746" s="8"/>
      <c r="C5746" s="15" t="s">
        <v>82</v>
      </c>
      <c r="D5746" s="6">
        <v>45</v>
      </c>
      <c r="E5746" s="12" t="s">
        <v>31</v>
      </c>
      <c r="F5746" s="14">
        <v>2</v>
      </c>
      <c r="G5746" s="13" t="s">
        <v>57</v>
      </c>
      <c r="H5746" s="10">
        <v>4</v>
      </c>
      <c r="I5746" s="13" t="s">
        <v>40</v>
      </c>
      <c r="J5746" s="12" t="s">
        <v>512</v>
      </c>
      <c r="K5746" s="11" t="str">
        <f>VLOOKUP(Table7[[#This Row],[CID]],ALY,2,FALSE)</f>
        <v>Additional Detail &amp; Evidence</v>
      </c>
    </row>
    <row r="5747" spans="1:11" x14ac:dyDescent="0.2">
      <c r="A5747" s="8" t="str">
        <f>Table7[[#This Row],[Test No.]]&amp;Table7[[#This Row],[Section]]&amp;Table7[[#This Row],[Q. No.]]</f>
        <v>R29E46</v>
      </c>
      <c r="B5747" s="8"/>
      <c r="C5747" s="15" t="s">
        <v>82</v>
      </c>
      <c r="D5747" s="6">
        <v>46</v>
      </c>
      <c r="E5747" s="12" t="s">
        <v>31</v>
      </c>
      <c r="F5747" s="14">
        <v>2</v>
      </c>
      <c r="G5747" s="13" t="s">
        <v>57</v>
      </c>
      <c r="H5747" s="10">
        <v>6</v>
      </c>
      <c r="I5747" s="13" t="s">
        <v>42</v>
      </c>
      <c r="J5747" s="12" t="s">
        <v>521</v>
      </c>
      <c r="K5747" s="11" t="str">
        <f>VLOOKUP(Table7[[#This Row],[CID]],ALY,2,FALSE)</f>
        <v>Word Choice</v>
      </c>
    </row>
    <row r="5748" spans="1:11" x14ac:dyDescent="0.2">
      <c r="A5748" s="8" t="str">
        <f>Table7[[#This Row],[Test No.]]&amp;Table7[[#This Row],[Section]]&amp;Table7[[#This Row],[Q. No.]]</f>
        <v>R29E47</v>
      </c>
      <c r="B5748" s="8"/>
      <c r="C5748" s="15" t="s">
        <v>82</v>
      </c>
      <c r="D5748" s="6">
        <v>47</v>
      </c>
      <c r="E5748" s="12" t="s">
        <v>31</v>
      </c>
      <c r="F5748" s="14">
        <v>2</v>
      </c>
      <c r="G5748" s="13" t="s">
        <v>57</v>
      </c>
      <c r="H5748" s="10">
        <v>4</v>
      </c>
      <c r="I5748" s="13" t="s">
        <v>40</v>
      </c>
      <c r="J5748" s="12" t="s">
        <v>516</v>
      </c>
      <c r="K5748" s="11" t="str">
        <f>VLOOKUP(Table7[[#This Row],[CID]],ALY,2,FALSE)</f>
        <v>Transitions &amp; Topic Sentences</v>
      </c>
    </row>
    <row r="5749" spans="1:11" x14ac:dyDescent="0.2">
      <c r="A5749" s="8" t="str">
        <f>Table7[[#This Row],[Test No.]]&amp;Table7[[#This Row],[Section]]&amp;Table7[[#This Row],[Q. No.]]</f>
        <v>R29E48</v>
      </c>
      <c r="B5749" s="8"/>
      <c r="C5749" s="15" t="s">
        <v>82</v>
      </c>
      <c r="D5749" s="6">
        <v>48</v>
      </c>
      <c r="E5749" s="12" t="s">
        <v>31</v>
      </c>
      <c r="F5749" s="14">
        <v>2</v>
      </c>
      <c r="G5749" s="13" t="s">
        <v>57</v>
      </c>
      <c r="H5749" s="10">
        <v>5</v>
      </c>
      <c r="I5749" s="13" t="s">
        <v>41</v>
      </c>
      <c r="J5749" s="12" t="s">
        <v>518</v>
      </c>
      <c r="K5749" s="11" t="str">
        <f>VLOOKUP(Table7[[#This Row],[CID]],ALY,2,FALSE)</f>
        <v>Unity &amp; Coherence</v>
      </c>
    </row>
    <row r="5750" spans="1:11" x14ac:dyDescent="0.2">
      <c r="A5750" s="8" t="str">
        <f>Table7[[#This Row],[Test No.]]&amp;Table7[[#This Row],[Section]]&amp;Table7[[#This Row],[Q. No.]]</f>
        <v>R29E49</v>
      </c>
      <c r="B5750" s="8"/>
      <c r="C5750" s="15" t="s">
        <v>82</v>
      </c>
      <c r="D5750" s="6">
        <v>49</v>
      </c>
      <c r="E5750" s="12" t="s">
        <v>31</v>
      </c>
      <c r="F5750" s="14">
        <v>1</v>
      </c>
      <c r="G5750" s="14" t="s">
        <v>59</v>
      </c>
      <c r="H5750" s="10">
        <v>3</v>
      </c>
      <c r="I5750" s="13" t="s">
        <v>39</v>
      </c>
      <c r="J5750" s="12" t="s">
        <v>402</v>
      </c>
      <c r="K5750" s="11" t="str">
        <f>VLOOKUP(Table7[[#This Row],[CID]],ALY,2,FALSE)</f>
        <v>Faulty Modifier</v>
      </c>
    </row>
    <row r="5751" spans="1:11" x14ac:dyDescent="0.2">
      <c r="A5751" s="8" t="str">
        <f>Table7[[#This Row],[Test No.]]&amp;Table7[[#This Row],[Section]]&amp;Table7[[#This Row],[Q. No.]]</f>
        <v>R29E50</v>
      </c>
      <c r="B5751" s="8"/>
      <c r="C5751" s="15" t="s">
        <v>82</v>
      </c>
      <c r="D5751" s="6">
        <v>50</v>
      </c>
      <c r="E5751" s="12" t="s">
        <v>31</v>
      </c>
      <c r="F5751" s="14">
        <v>1</v>
      </c>
      <c r="G5751" s="14" t="s">
        <v>59</v>
      </c>
      <c r="H5751" s="10">
        <v>2</v>
      </c>
      <c r="I5751" s="13" t="s">
        <v>38</v>
      </c>
      <c r="J5751" s="12" t="s">
        <v>397</v>
      </c>
      <c r="K5751" s="11" t="str">
        <f>VLOOKUP(Table7[[#This Row],[CID]],ALY,2,FALSE)</f>
        <v>Word Choice</v>
      </c>
    </row>
    <row r="5752" spans="1:11" x14ac:dyDescent="0.2">
      <c r="A5752" s="8" t="str">
        <f>Table7[[#This Row],[Test No.]]&amp;Table7[[#This Row],[Section]]&amp;Table7[[#This Row],[Q. No.]]</f>
        <v>R29E51</v>
      </c>
      <c r="B5752" s="8"/>
      <c r="C5752" s="15" t="s">
        <v>82</v>
      </c>
      <c r="D5752" s="6">
        <v>51</v>
      </c>
      <c r="E5752" s="12" t="s">
        <v>31</v>
      </c>
      <c r="F5752" s="14">
        <v>1</v>
      </c>
      <c r="G5752" s="14" t="s">
        <v>59</v>
      </c>
      <c r="H5752" s="14">
        <v>1</v>
      </c>
      <c r="I5752" s="14" t="s">
        <v>37</v>
      </c>
      <c r="J5752" s="12" t="s">
        <v>387</v>
      </c>
      <c r="K5752" s="11" t="str">
        <f>VLOOKUP(Table7[[#This Row],[CID]],ALY,2,FALSE)</f>
        <v>Commas</v>
      </c>
    </row>
    <row r="5753" spans="1:11" x14ac:dyDescent="0.2">
      <c r="A5753" s="8" t="str">
        <f>Table7[[#This Row],[Test No.]]&amp;Table7[[#This Row],[Section]]&amp;Table7[[#This Row],[Q. No.]]</f>
        <v>R29E52</v>
      </c>
      <c r="B5753" s="8"/>
      <c r="C5753" s="15" t="s">
        <v>82</v>
      </c>
      <c r="D5753" s="6">
        <v>52</v>
      </c>
      <c r="E5753" s="12" t="s">
        <v>31</v>
      </c>
      <c r="F5753" s="14">
        <v>2</v>
      </c>
      <c r="G5753" s="13" t="s">
        <v>57</v>
      </c>
      <c r="H5753" s="10">
        <v>6</v>
      </c>
      <c r="I5753" s="13" t="s">
        <v>42</v>
      </c>
      <c r="J5753" s="12" t="s">
        <v>522</v>
      </c>
      <c r="K5753" s="11" t="str">
        <f>VLOOKUP(Table7[[#This Row],[CID]],ALY,2,FALSE)</f>
        <v>Effectiveness</v>
      </c>
    </row>
    <row r="5754" spans="1:11" x14ac:dyDescent="0.2">
      <c r="A5754" s="8" t="str">
        <f>Table7[[#This Row],[Test No.]]&amp;Table7[[#This Row],[Section]]&amp;Table7[[#This Row],[Q. No.]]</f>
        <v>R29E53</v>
      </c>
      <c r="B5754" s="8"/>
      <c r="C5754" s="15" t="s">
        <v>82</v>
      </c>
      <c r="D5754" s="6">
        <v>53</v>
      </c>
      <c r="E5754" s="12" t="s">
        <v>31</v>
      </c>
      <c r="F5754" s="14">
        <v>2</v>
      </c>
      <c r="G5754" s="13" t="s">
        <v>57</v>
      </c>
      <c r="H5754" s="10">
        <v>6</v>
      </c>
      <c r="I5754" s="13" t="s">
        <v>42</v>
      </c>
      <c r="J5754" s="12" t="s">
        <v>523</v>
      </c>
      <c r="K5754" s="11" t="str">
        <f>VLOOKUP(Table7[[#This Row],[CID]],ALY,2,FALSE)</f>
        <v>Avoiding Ambiguity &amp; Redundancy</v>
      </c>
    </row>
    <row r="5755" spans="1:11" x14ac:dyDescent="0.2">
      <c r="A5755" s="8" t="str">
        <f>Table7[[#This Row],[Test No.]]&amp;Table7[[#This Row],[Section]]&amp;Table7[[#This Row],[Q. No.]]</f>
        <v>R29E54</v>
      </c>
      <c r="B5755" s="8"/>
      <c r="C5755" s="15" t="s">
        <v>82</v>
      </c>
      <c r="D5755" s="6">
        <v>54</v>
      </c>
      <c r="E5755" s="12" t="s">
        <v>31</v>
      </c>
      <c r="F5755" s="14">
        <v>1</v>
      </c>
      <c r="G5755" s="14" t="s">
        <v>59</v>
      </c>
      <c r="H5755" s="10">
        <v>3</v>
      </c>
      <c r="I5755" s="13" t="s">
        <v>39</v>
      </c>
      <c r="J5755" s="12" t="s">
        <v>400</v>
      </c>
      <c r="K5755" s="11" t="str">
        <f>VLOOKUP(Table7[[#This Row],[CID]],ALY,2,FALSE)</f>
        <v>Run-On Sentence</v>
      </c>
    </row>
    <row r="5756" spans="1:11" x14ac:dyDescent="0.2">
      <c r="A5756" s="8" t="str">
        <f>Table7[[#This Row],[Test No.]]&amp;Table7[[#This Row],[Section]]&amp;Table7[[#This Row],[Q. No.]]</f>
        <v>R29E55</v>
      </c>
      <c r="B5756" s="8"/>
      <c r="C5756" s="15" t="s">
        <v>82</v>
      </c>
      <c r="D5756" s="6">
        <v>55</v>
      </c>
      <c r="E5756" s="12" t="s">
        <v>31</v>
      </c>
      <c r="F5756" s="14">
        <v>1</v>
      </c>
      <c r="G5756" s="14" t="s">
        <v>59</v>
      </c>
      <c r="H5756" s="10">
        <v>2</v>
      </c>
      <c r="I5756" s="13" t="s">
        <v>38</v>
      </c>
      <c r="J5756" s="12" t="s">
        <v>397</v>
      </c>
      <c r="K5756" s="11" t="str">
        <f>VLOOKUP(Table7[[#This Row],[CID]],ALY,2,FALSE)</f>
        <v>Word Choice</v>
      </c>
    </row>
    <row r="5757" spans="1:11" x14ac:dyDescent="0.2">
      <c r="A5757" s="8" t="str">
        <f>Table7[[#This Row],[Test No.]]&amp;Table7[[#This Row],[Section]]&amp;Table7[[#This Row],[Q. No.]]</f>
        <v>R29E56</v>
      </c>
      <c r="B5757" s="8"/>
      <c r="C5757" s="15" t="s">
        <v>82</v>
      </c>
      <c r="D5757" s="6">
        <v>56</v>
      </c>
      <c r="E5757" s="12" t="s">
        <v>31</v>
      </c>
      <c r="F5757" s="14">
        <v>1</v>
      </c>
      <c r="G5757" s="14" t="s">
        <v>59</v>
      </c>
      <c r="H5757" s="14">
        <v>1</v>
      </c>
      <c r="I5757" s="14" t="s">
        <v>37</v>
      </c>
      <c r="J5757" s="12" t="s">
        <v>387</v>
      </c>
      <c r="K5757" s="11" t="str">
        <f>VLOOKUP(Table7[[#This Row],[CID]],ALY,2,FALSE)</f>
        <v>Commas</v>
      </c>
    </row>
    <row r="5758" spans="1:11" x14ac:dyDescent="0.2">
      <c r="A5758" s="8" t="str">
        <f>Table7[[#This Row],[Test No.]]&amp;Table7[[#This Row],[Section]]&amp;Table7[[#This Row],[Q. No.]]</f>
        <v>R29E57</v>
      </c>
      <c r="B5758" s="8"/>
      <c r="C5758" s="15" t="s">
        <v>82</v>
      </c>
      <c r="D5758" s="6">
        <v>57</v>
      </c>
      <c r="E5758" s="12" t="s">
        <v>31</v>
      </c>
      <c r="F5758" s="14">
        <v>1</v>
      </c>
      <c r="G5758" s="14" t="s">
        <v>59</v>
      </c>
      <c r="H5758" s="10">
        <v>2</v>
      </c>
      <c r="I5758" s="13" t="s">
        <v>38</v>
      </c>
      <c r="J5758" s="12" t="s">
        <v>397</v>
      </c>
      <c r="K5758" s="11" t="str">
        <f>VLOOKUP(Table7[[#This Row],[CID]],ALY,2,FALSE)</f>
        <v>Word Choice</v>
      </c>
    </row>
    <row r="5759" spans="1:11" x14ac:dyDescent="0.2">
      <c r="A5759" s="8" t="str">
        <f>Table7[[#This Row],[Test No.]]&amp;Table7[[#This Row],[Section]]&amp;Table7[[#This Row],[Q. No.]]</f>
        <v>R29E58</v>
      </c>
      <c r="B5759" s="8"/>
      <c r="C5759" s="15" t="s">
        <v>82</v>
      </c>
      <c r="D5759" s="6">
        <v>58</v>
      </c>
      <c r="E5759" s="12" t="s">
        <v>31</v>
      </c>
      <c r="F5759" s="14">
        <v>2</v>
      </c>
      <c r="G5759" s="13" t="s">
        <v>57</v>
      </c>
      <c r="H5759" s="10">
        <v>6</v>
      </c>
      <c r="I5759" s="13" t="s">
        <v>42</v>
      </c>
      <c r="J5759" s="12" t="s">
        <v>521</v>
      </c>
      <c r="K5759" s="11" t="str">
        <f>VLOOKUP(Table7[[#This Row],[CID]],ALY,2,FALSE)</f>
        <v>Word Choice</v>
      </c>
    </row>
    <row r="5760" spans="1:11" x14ac:dyDescent="0.2">
      <c r="A5760" s="8" t="str">
        <f>Table7[[#This Row],[Test No.]]&amp;Table7[[#This Row],[Section]]&amp;Table7[[#This Row],[Q. No.]]</f>
        <v>R29E59</v>
      </c>
      <c r="B5760" s="8"/>
      <c r="C5760" s="15" t="s">
        <v>82</v>
      </c>
      <c r="D5760" s="6">
        <v>59</v>
      </c>
      <c r="E5760" s="12" t="s">
        <v>31</v>
      </c>
      <c r="F5760" s="14">
        <v>2</v>
      </c>
      <c r="G5760" s="13" t="s">
        <v>57</v>
      </c>
      <c r="H5760" s="10">
        <v>5</v>
      </c>
      <c r="I5760" s="13" t="s">
        <v>41</v>
      </c>
      <c r="J5760" s="12" t="s">
        <v>519</v>
      </c>
      <c r="K5760" s="11" t="str">
        <f>VLOOKUP(Table7[[#This Row],[CID]],ALY,2,FALSE)</f>
        <v>Opening/Transitional/Closing</v>
      </c>
    </row>
    <row r="5761" spans="1:11" x14ac:dyDescent="0.2">
      <c r="A5761" s="8" t="str">
        <f>Table7[[#This Row],[Test No.]]&amp;Table7[[#This Row],[Section]]&amp;Table7[[#This Row],[Q. No.]]</f>
        <v>R29E60</v>
      </c>
      <c r="B5761" s="8"/>
      <c r="C5761" s="15" t="s">
        <v>82</v>
      </c>
      <c r="D5761" s="6">
        <v>60</v>
      </c>
      <c r="E5761" s="12" t="s">
        <v>31</v>
      </c>
      <c r="F5761" s="14">
        <v>2</v>
      </c>
      <c r="G5761" s="13" t="s">
        <v>57</v>
      </c>
      <c r="H5761" s="10">
        <v>5</v>
      </c>
      <c r="I5761" s="13" t="s">
        <v>41</v>
      </c>
      <c r="J5761" s="12" t="s">
        <v>520</v>
      </c>
      <c r="K5761" s="11" t="str">
        <f>VLOOKUP(Table7[[#This Row],[CID]],ALY,2,FALSE)</f>
        <v>Reorganization</v>
      </c>
    </row>
    <row r="5762" spans="1:11" x14ac:dyDescent="0.2">
      <c r="A5762" s="8" t="str">
        <f>Table7[[#This Row],[Test No.]]&amp;Table7[[#This Row],[Section]]&amp;Table7[[#This Row],[Q. No.]]</f>
        <v>R29E61</v>
      </c>
      <c r="B5762" s="8"/>
      <c r="C5762" s="15" t="s">
        <v>82</v>
      </c>
      <c r="D5762" s="6">
        <v>61</v>
      </c>
      <c r="E5762" s="12" t="s">
        <v>31</v>
      </c>
      <c r="F5762" s="14">
        <v>2</v>
      </c>
      <c r="G5762" s="13" t="s">
        <v>57</v>
      </c>
      <c r="H5762" s="10">
        <v>5</v>
      </c>
      <c r="I5762" s="13" t="s">
        <v>41</v>
      </c>
      <c r="J5762" s="12" t="s">
        <v>518</v>
      </c>
      <c r="K5762" s="11" t="str">
        <f>VLOOKUP(Table7[[#This Row],[CID]],ALY,2,FALSE)</f>
        <v>Unity &amp; Coherence</v>
      </c>
    </row>
    <row r="5763" spans="1:11" x14ac:dyDescent="0.2">
      <c r="A5763" s="8" t="str">
        <f>Table7[[#This Row],[Test No.]]&amp;Table7[[#This Row],[Section]]&amp;Table7[[#This Row],[Q. No.]]</f>
        <v>R29E62</v>
      </c>
      <c r="B5763" s="8"/>
      <c r="C5763" s="15" t="s">
        <v>82</v>
      </c>
      <c r="D5763" s="6">
        <v>62</v>
      </c>
      <c r="E5763" s="12" t="s">
        <v>31</v>
      </c>
      <c r="F5763" s="14">
        <v>1</v>
      </c>
      <c r="G5763" s="14" t="s">
        <v>59</v>
      </c>
      <c r="H5763" s="14">
        <v>1</v>
      </c>
      <c r="I5763" s="14" t="s">
        <v>37</v>
      </c>
      <c r="J5763" s="12" t="s">
        <v>387</v>
      </c>
      <c r="K5763" s="11" t="str">
        <f>VLOOKUP(Table7[[#This Row],[CID]],ALY,2,FALSE)</f>
        <v>Commas</v>
      </c>
    </row>
    <row r="5764" spans="1:11" x14ac:dyDescent="0.2">
      <c r="A5764" s="8" t="str">
        <f>Table7[[#This Row],[Test No.]]&amp;Table7[[#This Row],[Section]]&amp;Table7[[#This Row],[Q. No.]]</f>
        <v>R29E63</v>
      </c>
      <c r="B5764" s="8"/>
      <c r="C5764" s="15" t="s">
        <v>82</v>
      </c>
      <c r="D5764" s="6">
        <v>63</v>
      </c>
      <c r="E5764" s="12" t="s">
        <v>31</v>
      </c>
      <c r="F5764" s="14">
        <v>1</v>
      </c>
      <c r="G5764" s="14" t="s">
        <v>59</v>
      </c>
      <c r="H5764" s="10">
        <v>2</v>
      </c>
      <c r="I5764" s="13" t="s">
        <v>38</v>
      </c>
      <c r="J5764" s="12" t="s">
        <v>393</v>
      </c>
      <c r="K5764" s="11" t="str">
        <f>VLOOKUP(Table7[[#This Row],[CID]],ALY,2,FALSE)</f>
        <v>SVA</v>
      </c>
    </row>
    <row r="5765" spans="1:11" x14ac:dyDescent="0.2">
      <c r="A5765" s="8" t="str">
        <f>Table7[[#This Row],[Test No.]]&amp;Table7[[#This Row],[Section]]&amp;Table7[[#This Row],[Q. No.]]</f>
        <v>R29E64</v>
      </c>
      <c r="B5765" s="8"/>
      <c r="C5765" s="15" t="s">
        <v>82</v>
      </c>
      <c r="D5765" s="6">
        <v>64</v>
      </c>
      <c r="E5765" s="12" t="s">
        <v>31</v>
      </c>
      <c r="F5765" s="14">
        <v>1</v>
      </c>
      <c r="G5765" s="14" t="s">
        <v>59</v>
      </c>
      <c r="H5765" s="14">
        <v>1</v>
      </c>
      <c r="I5765" s="14" t="s">
        <v>37</v>
      </c>
      <c r="J5765" s="12" t="s">
        <v>387</v>
      </c>
      <c r="K5765" s="11" t="str">
        <f>VLOOKUP(Table7[[#This Row],[CID]],ALY,2,FALSE)</f>
        <v>Commas</v>
      </c>
    </row>
    <row r="5766" spans="1:11" x14ac:dyDescent="0.2">
      <c r="A5766" s="8" t="str">
        <f>Table7[[#This Row],[Test No.]]&amp;Table7[[#This Row],[Section]]&amp;Table7[[#This Row],[Q. No.]]</f>
        <v>R29E65</v>
      </c>
      <c r="B5766" s="8"/>
      <c r="C5766" s="15" t="s">
        <v>82</v>
      </c>
      <c r="D5766" s="6">
        <v>65</v>
      </c>
      <c r="E5766" s="12" t="s">
        <v>31</v>
      </c>
      <c r="F5766" s="14">
        <v>1</v>
      </c>
      <c r="G5766" s="14" t="s">
        <v>59</v>
      </c>
      <c r="H5766" s="10">
        <v>2</v>
      </c>
      <c r="I5766" s="13" t="s">
        <v>38</v>
      </c>
      <c r="J5766" s="12" t="s">
        <v>393</v>
      </c>
      <c r="K5766" s="11" t="str">
        <f>VLOOKUP(Table7[[#This Row],[CID]],ALY,2,FALSE)</f>
        <v>SVA</v>
      </c>
    </row>
    <row r="5767" spans="1:11" x14ac:dyDescent="0.2">
      <c r="A5767" s="8" t="str">
        <f>Table7[[#This Row],[Test No.]]&amp;Table7[[#This Row],[Section]]&amp;Table7[[#This Row],[Q. No.]]</f>
        <v>R29E66</v>
      </c>
      <c r="B5767" s="8"/>
      <c r="C5767" s="15" t="s">
        <v>82</v>
      </c>
      <c r="D5767" s="6">
        <v>66</v>
      </c>
      <c r="E5767" s="12" t="s">
        <v>31</v>
      </c>
      <c r="F5767" s="14">
        <v>1</v>
      </c>
      <c r="G5767" s="14" t="s">
        <v>59</v>
      </c>
      <c r="H5767" s="14">
        <v>1</v>
      </c>
      <c r="I5767" s="14" t="s">
        <v>37</v>
      </c>
      <c r="J5767" s="12" t="s">
        <v>388</v>
      </c>
      <c r="K5767" s="11" t="str">
        <f>VLOOKUP(Table7[[#This Row],[CID]],ALY,2,FALSE)</f>
        <v>Apostrophes</v>
      </c>
    </row>
    <row r="5768" spans="1:11" x14ac:dyDescent="0.2">
      <c r="A5768" s="8" t="str">
        <f>Table7[[#This Row],[Test No.]]&amp;Table7[[#This Row],[Section]]&amp;Table7[[#This Row],[Q. No.]]</f>
        <v>R29E67</v>
      </c>
      <c r="B5768" s="8"/>
      <c r="C5768" s="15" t="s">
        <v>82</v>
      </c>
      <c r="D5768" s="6">
        <v>67</v>
      </c>
      <c r="E5768" s="12" t="s">
        <v>31</v>
      </c>
      <c r="F5768" s="14">
        <v>2</v>
      </c>
      <c r="G5768" s="13" t="s">
        <v>57</v>
      </c>
      <c r="H5768" s="10">
        <v>4</v>
      </c>
      <c r="I5768" s="13" t="s">
        <v>40</v>
      </c>
      <c r="J5768" s="12" t="s">
        <v>512</v>
      </c>
      <c r="K5768" s="11" t="str">
        <f>VLOOKUP(Table7[[#This Row],[CID]],ALY,2,FALSE)</f>
        <v>Additional Detail &amp; Evidence</v>
      </c>
    </row>
    <row r="5769" spans="1:11" x14ac:dyDescent="0.2">
      <c r="A5769" s="8" t="str">
        <f>Table7[[#This Row],[Test No.]]&amp;Table7[[#This Row],[Section]]&amp;Table7[[#This Row],[Q. No.]]</f>
        <v>R29E68</v>
      </c>
      <c r="B5769" s="8"/>
      <c r="C5769" s="15" t="s">
        <v>82</v>
      </c>
      <c r="D5769" s="6">
        <v>68</v>
      </c>
      <c r="E5769" s="12" t="s">
        <v>31</v>
      </c>
      <c r="F5769" s="14">
        <v>1</v>
      </c>
      <c r="G5769" s="14" t="s">
        <v>59</v>
      </c>
      <c r="H5769" s="10">
        <v>2</v>
      </c>
      <c r="I5769" s="13" t="s">
        <v>38</v>
      </c>
      <c r="J5769" s="12" t="s">
        <v>397</v>
      </c>
      <c r="K5769" s="11" t="str">
        <f>VLOOKUP(Table7[[#This Row],[CID]],ALY,2,FALSE)</f>
        <v>Word Choice</v>
      </c>
    </row>
    <row r="5770" spans="1:11" x14ac:dyDescent="0.2">
      <c r="A5770" s="8" t="str">
        <f>Table7[[#This Row],[Test No.]]&amp;Table7[[#This Row],[Section]]&amp;Table7[[#This Row],[Q. No.]]</f>
        <v>R29E69</v>
      </c>
      <c r="B5770" s="8"/>
      <c r="C5770" s="15" t="s">
        <v>82</v>
      </c>
      <c r="D5770" s="6">
        <v>69</v>
      </c>
      <c r="E5770" s="12" t="s">
        <v>31</v>
      </c>
      <c r="F5770" s="14">
        <v>1</v>
      </c>
      <c r="G5770" s="14" t="s">
        <v>59</v>
      </c>
      <c r="H5770" s="10">
        <v>3</v>
      </c>
      <c r="I5770" s="13" t="s">
        <v>39</v>
      </c>
      <c r="J5770" s="12" t="s">
        <v>400</v>
      </c>
      <c r="K5770" s="11" t="str">
        <f>VLOOKUP(Table7[[#This Row],[CID]],ALY,2,FALSE)</f>
        <v>Run-On Sentence</v>
      </c>
    </row>
    <row r="5771" spans="1:11" x14ac:dyDescent="0.2">
      <c r="A5771" s="8" t="str">
        <f>Table7[[#This Row],[Test No.]]&amp;Table7[[#This Row],[Section]]&amp;Table7[[#This Row],[Q. No.]]</f>
        <v>R29E70</v>
      </c>
      <c r="B5771" s="8"/>
      <c r="C5771" s="15" t="s">
        <v>82</v>
      </c>
      <c r="D5771" s="6">
        <v>70</v>
      </c>
      <c r="E5771" s="12" t="s">
        <v>31</v>
      </c>
      <c r="F5771" s="14">
        <v>1</v>
      </c>
      <c r="G5771" s="14" t="s">
        <v>59</v>
      </c>
      <c r="H5771" s="10">
        <v>3</v>
      </c>
      <c r="I5771" s="13" t="s">
        <v>39</v>
      </c>
      <c r="J5771" s="12" t="s">
        <v>402</v>
      </c>
      <c r="K5771" s="11" t="str">
        <f>VLOOKUP(Table7[[#This Row],[CID]],ALY,2,FALSE)</f>
        <v>Faulty Modifier</v>
      </c>
    </row>
    <row r="5772" spans="1:11" x14ac:dyDescent="0.2">
      <c r="A5772" s="8" t="str">
        <f>Table7[[#This Row],[Test No.]]&amp;Table7[[#This Row],[Section]]&amp;Table7[[#This Row],[Q. No.]]</f>
        <v>R29E71</v>
      </c>
      <c r="B5772" s="8"/>
      <c r="C5772" s="15" t="s">
        <v>82</v>
      </c>
      <c r="D5772" s="6">
        <v>71</v>
      </c>
      <c r="E5772" s="12" t="s">
        <v>31</v>
      </c>
      <c r="F5772" s="14">
        <v>2</v>
      </c>
      <c r="G5772" s="13" t="s">
        <v>57</v>
      </c>
      <c r="H5772" s="10">
        <v>4</v>
      </c>
      <c r="I5772" s="13" t="s">
        <v>40</v>
      </c>
      <c r="J5772" s="12" t="s">
        <v>512</v>
      </c>
      <c r="K5772" s="11" t="str">
        <f>VLOOKUP(Table7[[#This Row],[CID]],ALY,2,FALSE)</f>
        <v>Additional Detail &amp; Evidence</v>
      </c>
    </row>
    <row r="5773" spans="1:11" x14ac:dyDescent="0.2">
      <c r="A5773" s="8" t="str">
        <f>Table7[[#This Row],[Test No.]]&amp;Table7[[#This Row],[Section]]&amp;Table7[[#This Row],[Q. No.]]</f>
        <v>R29E72</v>
      </c>
      <c r="B5773" s="8"/>
      <c r="C5773" s="15" t="s">
        <v>82</v>
      </c>
      <c r="D5773" s="6">
        <v>72</v>
      </c>
      <c r="E5773" s="12" t="s">
        <v>31</v>
      </c>
      <c r="F5773" s="14">
        <v>2</v>
      </c>
      <c r="G5773" s="13" t="s">
        <v>57</v>
      </c>
      <c r="H5773" s="10">
        <v>4</v>
      </c>
      <c r="I5773" s="13" t="s">
        <v>40</v>
      </c>
      <c r="J5773" s="12" t="s">
        <v>516</v>
      </c>
      <c r="K5773" s="11" t="str">
        <f>VLOOKUP(Table7[[#This Row],[CID]],ALY,2,FALSE)</f>
        <v>Transitions &amp; Topic Sentences</v>
      </c>
    </row>
    <row r="5774" spans="1:11" x14ac:dyDescent="0.2">
      <c r="A5774" s="8" t="str">
        <f>Table7[[#This Row],[Test No.]]&amp;Table7[[#This Row],[Section]]&amp;Table7[[#This Row],[Q. No.]]</f>
        <v>R29E73</v>
      </c>
      <c r="B5774" s="8"/>
      <c r="C5774" s="15" t="s">
        <v>82</v>
      </c>
      <c r="D5774" s="6">
        <v>73</v>
      </c>
      <c r="E5774" s="12" t="s">
        <v>31</v>
      </c>
      <c r="F5774" s="14">
        <v>2</v>
      </c>
      <c r="G5774" s="13" t="s">
        <v>57</v>
      </c>
      <c r="H5774" s="10">
        <v>6</v>
      </c>
      <c r="I5774" s="13" t="s">
        <v>42</v>
      </c>
      <c r="J5774" s="12" t="s">
        <v>521</v>
      </c>
      <c r="K5774" s="11" t="str">
        <f>VLOOKUP(Table7[[#This Row],[CID]],ALY,2,FALSE)</f>
        <v>Word Choice</v>
      </c>
    </row>
    <row r="5775" spans="1:11" x14ac:dyDescent="0.2">
      <c r="A5775" s="8" t="str">
        <f>Table7[[#This Row],[Test No.]]&amp;Table7[[#This Row],[Section]]&amp;Table7[[#This Row],[Q. No.]]</f>
        <v>R29E74</v>
      </c>
      <c r="B5775" s="8"/>
      <c r="C5775" s="15" t="s">
        <v>82</v>
      </c>
      <c r="D5775" s="6">
        <v>74</v>
      </c>
      <c r="E5775" s="12" t="s">
        <v>31</v>
      </c>
      <c r="F5775" s="14">
        <v>1</v>
      </c>
      <c r="G5775" s="14" t="s">
        <v>59</v>
      </c>
      <c r="H5775" s="14">
        <v>1</v>
      </c>
      <c r="I5775" s="14" t="s">
        <v>37</v>
      </c>
      <c r="J5775" s="12" t="s">
        <v>388</v>
      </c>
      <c r="K5775" s="11" t="str">
        <f>VLOOKUP(Table7[[#This Row],[CID]],ALY,2,FALSE)</f>
        <v>Apostrophes</v>
      </c>
    </row>
    <row r="5776" spans="1:11" x14ac:dyDescent="0.2">
      <c r="A5776" s="8" t="str">
        <f>Table7[[#This Row],[Test No.]]&amp;Table7[[#This Row],[Section]]&amp;Table7[[#This Row],[Q. No.]]</f>
        <v>R29E75</v>
      </c>
      <c r="B5776" s="8"/>
      <c r="C5776" s="15" t="s">
        <v>82</v>
      </c>
      <c r="D5776" s="6">
        <v>75</v>
      </c>
      <c r="E5776" s="12" t="s">
        <v>31</v>
      </c>
      <c r="F5776" s="14">
        <v>2</v>
      </c>
      <c r="G5776" s="13" t="s">
        <v>57</v>
      </c>
      <c r="H5776" s="10">
        <v>4</v>
      </c>
      <c r="I5776" s="13" t="s">
        <v>40</v>
      </c>
      <c r="J5776" s="12" t="s">
        <v>512</v>
      </c>
      <c r="K5776" s="11" t="str">
        <f>VLOOKUP(Table7[[#This Row],[CID]],ALY,2,FALSE)</f>
        <v>Additional Detail &amp; Evidence</v>
      </c>
    </row>
    <row r="5777" spans="1:11" x14ac:dyDescent="0.2">
      <c r="A5777" s="8" t="str">
        <f>Table7[[#This Row],[Test No.]]&amp;Table7[[#This Row],[Section]]&amp;Table7[[#This Row],[Q. No.]]</f>
        <v>R30E1</v>
      </c>
      <c r="B5777" s="8"/>
      <c r="C5777" s="15" t="s">
        <v>81</v>
      </c>
      <c r="D5777" s="6">
        <v>1</v>
      </c>
      <c r="E5777" s="12" t="s">
        <v>31</v>
      </c>
      <c r="F5777" s="14">
        <v>1</v>
      </c>
      <c r="G5777" s="14" t="s">
        <v>59</v>
      </c>
      <c r="H5777" s="14">
        <v>1</v>
      </c>
      <c r="I5777" s="14" t="s">
        <v>37</v>
      </c>
      <c r="J5777" s="12" t="s">
        <v>387</v>
      </c>
      <c r="K5777" s="11" t="str">
        <f>VLOOKUP(Table7[[#This Row],[CID]],ALY,2,FALSE)</f>
        <v>Commas</v>
      </c>
    </row>
    <row r="5778" spans="1:11" x14ac:dyDescent="0.2">
      <c r="A5778" s="8" t="str">
        <f>Table7[[#This Row],[Test No.]]&amp;Table7[[#This Row],[Section]]&amp;Table7[[#This Row],[Q. No.]]</f>
        <v>R30E2</v>
      </c>
      <c r="B5778" s="8"/>
      <c r="C5778" s="15" t="s">
        <v>81</v>
      </c>
      <c r="D5778" s="6">
        <v>2</v>
      </c>
      <c r="E5778" s="12" t="s">
        <v>31</v>
      </c>
      <c r="F5778" s="14">
        <v>1</v>
      </c>
      <c r="G5778" s="14" t="s">
        <v>59</v>
      </c>
      <c r="H5778" s="10">
        <v>2</v>
      </c>
      <c r="I5778" s="13" t="s">
        <v>38</v>
      </c>
      <c r="J5778" s="12" t="s">
        <v>393</v>
      </c>
      <c r="K5778" s="11" t="str">
        <f>VLOOKUP(Table7[[#This Row],[CID]],ALY,2,FALSE)</f>
        <v>SVA</v>
      </c>
    </row>
    <row r="5779" spans="1:11" x14ac:dyDescent="0.2">
      <c r="A5779" s="8" t="str">
        <f>Table7[[#This Row],[Test No.]]&amp;Table7[[#This Row],[Section]]&amp;Table7[[#This Row],[Q. No.]]</f>
        <v>R30E3</v>
      </c>
      <c r="B5779" s="8"/>
      <c r="C5779" s="15" t="s">
        <v>81</v>
      </c>
      <c r="D5779" s="6">
        <v>3</v>
      </c>
      <c r="E5779" s="12" t="s">
        <v>31</v>
      </c>
      <c r="F5779" s="14">
        <v>1</v>
      </c>
      <c r="G5779" s="14" t="s">
        <v>59</v>
      </c>
      <c r="H5779" s="10">
        <v>2</v>
      </c>
      <c r="I5779" s="13" t="s">
        <v>38</v>
      </c>
      <c r="J5779" s="12" t="s">
        <v>394</v>
      </c>
      <c r="K5779" s="11" t="str">
        <f>VLOOKUP(Table7[[#This Row],[CID]],ALY,2,FALSE)</f>
        <v>Pronouns</v>
      </c>
    </row>
    <row r="5780" spans="1:11" x14ac:dyDescent="0.2">
      <c r="A5780" s="8" t="str">
        <f>Table7[[#This Row],[Test No.]]&amp;Table7[[#This Row],[Section]]&amp;Table7[[#This Row],[Q. No.]]</f>
        <v>R30E4</v>
      </c>
      <c r="B5780" s="8"/>
      <c r="C5780" s="15" t="s">
        <v>81</v>
      </c>
      <c r="D5780" s="6">
        <v>4</v>
      </c>
      <c r="E5780" s="12" t="s">
        <v>31</v>
      </c>
      <c r="F5780" s="14">
        <v>1</v>
      </c>
      <c r="G5780" s="14" t="s">
        <v>59</v>
      </c>
      <c r="H5780" s="10">
        <v>3</v>
      </c>
      <c r="I5780" s="13" t="s">
        <v>39</v>
      </c>
      <c r="J5780" s="12" t="s">
        <v>401</v>
      </c>
      <c r="K5780" s="11" t="str">
        <f>VLOOKUP(Table7[[#This Row],[CID]],ALY,2,FALSE)</f>
        <v>Parallel Construction</v>
      </c>
    </row>
    <row r="5781" spans="1:11" x14ac:dyDescent="0.2">
      <c r="A5781" s="8" t="str">
        <f>Table7[[#This Row],[Test No.]]&amp;Table7[[#This Row],[Section]]&amp;Table7[[#This Row],[Q. No.]]</f>
        <v>R30E5</v>
      </c>
      <c r="B5781" s="8"/>
      <c r="C5781" s="15" t="s">
        <v>81</v>
      </c>
      <c r="D5781" s="6">
        <v>5</v>
      </c>
      <c r="E5781" s="12" t="s">
        <v>31</v>
      </c>
      <c r="F5781" s="14">
        <v>2</v>
      </c>
      <c r="G5781" s="13" t="s">
        <v>57</v>
      </c>
      <c r="H5781" s="10">
        <v>6</v>
      </c>
      <c r="I5781" s="13" t="s">
        <v>42</v>
      </c>
      <c r="J5781" s="12" t="s">
        <v>521</v>
      </c>
      <c r="K5781" s="11" t="str">
        <f>VLOOKUP(Table7[[#This Row],[CID]],ALY,2,FALSE)</f>
        <v>Word Choice</v>
      </c>
    </row>
    <row r="5782" spans="1:11" x14ac:dyDescent="0.2">
      <c r="A5782" s="8" t="str">
        <f>Table7[[#This Row],[Test No.]]&amp;Table7[[#This Row],[Section]]&amp;Table7[[#This Row],[Q. No.]]</f>
        <v>R30E6</v>
      </c>
      <c r="B5782" s="8"/>
      <c r="C5782" s="15" t="s">
        <v>81</v>
      </c>
      <c r="D5782" s="6">
        <v>6</v>
      </c>
      <c r="E5782" s="12" t="s">
        <v>31</v>
      </c>
      <c r="F5782" s="14">
        <v>2</v>
      </c>
      <c r="G5782" s="13" t="s">
        <v>57</v>
      </c>
      <c r="H5782" s="10">
        <v>4</v>
      </c>
      <c r="I5782" s="13" t="s">
        <v>40</v>
      </c>
      <c r="J5782" s="12" t="s">
        <v>516</v>
      </c>
      <c r="K5782" s="11" t="str">
        <f>VLOOKUP(Table7[[#This Row],[CID]],ALY,2,FALSE)</f>
        <v>Transitions &amp; Topic Sentences</v>
      </c>
    </row>
    <row r="5783" spans="1:11" x14ac:dyDescent="0.2">
      <c r="A5783" s="8" t="str">
        <f>Table7[[#This Row],[Test No.]]&amp;Table7[[#This Row],[Section]]&amp;Table7[[#This Row],[Q. No.]]</f>
        <v>R30E7</v>
      </c>
      <c r="B5783" s="8"/>
      <c r="C5783" s="15" t="s">
        <v>81</v>
      </c>
      <c r="D5783" s="6">
        <v>7</v>
      </c>
      <c r="E5783" s="12" t="s">
        <v>31</v>
      </c>
      <c r="F5783" s="14">
        <v>2</v>
      </c>
      <c r="G5783" s="13" t="s">
        <v>57</v>
      </c>
      <c r="H5783" s="10">
        <v>6</v>
      </c>
      <c r="I5783" s="13" t="s">
        <v>42</v>
      </c>
      <c r="J5783" s="12" t="s">
        <v>521</v>
      </c>
      <c r="K5783" s="11" t="str">
        <f>VLOOKUP(Table7[[#This Row],[CID]],ALY,2,FALSE)</f>
        <v>Word Choice</v>
      </c>
    </row>
    <row r="5784" spans="1:11" x14ac:dyDescent="0.2">
      <c r="A5784" s="8" t="str">
        <f>Table7[[#This Row],[Test No.]]&amp;Table7[[#This Row],[Section]]&amp;Table7[[#This Row],[Q. No.]]</f>
        <v>R30E8</v>
      </c>
      <c r="B5784" s="8"/>
      <c r="C5784" s="15" t="s">
        <v>81</v>
      </c>
      <c r="D5784" s="6">
        <v>8</v>
      </c>
      <c r="E5784" s="12" t="s">
        <v>31</v>
      </c>
      <c r="F5784" s="14">
        <v>2</v>
      </c>
      <c r="G5784" s="13" t="s">
        <v>57</v>
      </c>
      <c r="H5784" s="10">
        <v>6</v>
      </c>
      <c r="I5784" s="13" t="s">
        <v>42</v>
      </c>
      <c r="J5784" s="12" t="s">
        <v>522</v>
      </c>
      <c r="K5784" s="11" t="str">
        <f>VLOOKUP(Table7[[#This Row],[CID]],ALY,2,FALSE)</f>
        <v>Effectiveness</v>
      </c>
    </row>
    <row r="5785" spans="1:11" x14ac:dyDescent="0.2">
      <c r="A5785" s="8" t="str">
        <f>Table7[[#This Row],[Test No.]]&amp;Table7[[#This Row],[Section]]&amp;Table7[[#This Row],[Q. No.]]</f>
        <v>R30E9</v>
      </c>
      <c r="B5785" s="8"/>
      <c r="C5785" s="15" t="s">
        <v>81</v>
      </c>
      <c r="D5785" s="6">
        <v>9</v>
      </c>
      <c r="E5785" s="12" t="s">
        <v>31</v>
      </c>
      <c r="F5785" s="14">
        <v>1</v>
      </c>
      <c r="G5785" s="14" t="s">
        <v>59</v>
      </c>
      <c r="H5785" s="14">
        <v>1</v>
      </c>
      <c r="I5785" s="14" t="s">
        <v>37</v>
      </c>
      <c r="J5785" s="12" t="s">
        <v>388</v>
      </c>
      <c r="K5785" s="11" t="str">
        <f>VLOOKUP(Table7[[#This Row],[CID]],ALY,2,FALSE)</f>
        <v>Apostrophes</v>
      </c>
    </row>
    <row r="5786" spans="1:11" x14ac:dyDescent="0.2">
      <c r="A5786" s="8" t="str">
        <f>Table7[[#This Row],[Test No.]]&amp;Table7[[#This Row],[Section]]&amp;Table7[[#This Row],[Q. No.]]</f>
        <v>R30E10</v>
      </c>
      <c r="B5786" s="8"/>
      <c r="C5786" s="15" t="s">
        <v>81</v>
      </c>
      <c r="D5786" s="6">
        <v>10</v>
      </c>
      <c r="E5786" s="12" t="s">
        <v>31</v>
      </c>
      <c r="F5786" s="14">
        <v>2</v>
      </c>
      <c r="G5786" s="13" t="s">
        <v>57</v>
      </c>
      <c r="H5786" s="10">
        <v>6</v>
      </c>
      <c r="I5786" s="13" t="s">
        <v>42</v>
      </c>
      <c r="J5786" s="12" t="s">
        <v>521</v>
      </c>
      <c r="K5786" s="11" t="str">
        <f>VLOOKUP(Table7[[#This Row],[CID]],ALY,2,FALSE)</f>
        <v>Word Choice</v>
      </c>
    </row>
    <row r="5787" spans="1:11" x14ac:dyDescent="0.2">
      <c r="A5787" s="8" t="str">
        <f>Table7[[#This Row],[Test No.]]&amp;Table7[[#This Row],[Section]]&amp;Table7[[#This Row],[Q. No.]]</f>
        <v>R30E11</v>
      </c>
      <c r="B5787" s="8"/>
      <c r="C5787" s="15" t="s">
        <v>81</v>
      </c>
      <c r="D5787" s="6">
        <v>11</v>
      </c>
      <c r="E5787" s="12" t="s">
        <v>31</v>
      </c>
      <c r="F5787" s="14">
        <v>1</v>
      </c>
      <c r="G5787" s="14" t="s">
        <v>59</v>
      </c>
      <c r="H5787" s="10">
        <v>3</v>
      </c>
      <c r="I5787" s="13" t="s">
        <v>39</v>
      </c>
      <c r="J5787" s="12" t="s">
        <v>402</v>
      </c>
      <c r="K5787" s="11" t="str">
        <f>VLOOKUP(Table7[[#This Row],[CID]],ALY,2,FALSE)</f>
        <v>Faulty Modifier</v>
      </c>
    </row>
    <row r="5788" spans="1:11" x14ac:dyDescent="0.2">
      <c r="A5788" s="8" t="str">
        <f>Table7[[#This Row],[Test No.]]&amp;Table7[[#This Row],[Section]]&amp;Table7[[#This Row],[Q. No.]]</f>
        <v>R30E12</v>
      </c>
      <c r="B5788" s="8"/>
      <c r="C5788" s="15" t="s">
        <v>81</v>
      </c>
      <c r="D5788" s="6">
        <v>12</v>
      </c>
      <c r="E5788" s="12" t="s">
        <v>31</v>
      </c>
      <c r="F5788" s="14">
        <v>1</v>
      </c>
      <c r="G5788" s="14" t="s">
        <v>59</v>
      </c>
      <c r="H5788" s="10">
        <v>2</v>
      </c>
      <c r="I5788" s="13" t="s">
        <v>38</v>
      </c>
      <c r="J5788" s="12" t="s">
        <v>397</v>
      </c>
      <c r="K5788" s="11" t="str">
        <f>VLOOKUP(Table7[[#This Row],[CID]],ALY,2,FALSE)</f>
        <v>Word Choice</v>
      </c>
    </row>
    <row r="5789" spans="1:11" x14ac:dyDescent="0.2">
      <c r="A5789" s="8" t="str">
        <f>Table7[[#This Row],[Test No.]]&amp;Table7[[#This Row],[Section]]&amp;Table7[[#This Row],[Q. No.]]</f>
        <v>R30E13</v>
      </c>
      <c r="B5789" s="8"/>
      <c r="C5789" s="15" t="s">
        <v>81</v>
      </c>
      <c r="D5789" s="6">
        <v>13</v>
      </c>
      <c r="E5789" s="12" t="s">
        <v>31</v>
      </c>
      <c r="F5789" s="14">
        <v>2</v>
      </c>
      <c r="G5789" s="13" t="s">
        <v>57</v>
      </c>
      <c r="H5789" s="10">
        <v>6</v>
      </c>
      <c r="I5789" s="13" t="s">
        <v>42</v>
      </c>
      <c r="J5789" s="12" t="s">
        <v>522</v>
      </c>
      <c r="K5789" s="11" t="str">
        <f>VLOOKUP(Table7[[#This Row],[CID]],ALY,2,FALSE)</f>
        <v>Effectiveness</v>
      </c>
    </row>
    <row r="5790" spans="1:11" x14ac:dyDescent="0.2">
      <c r="A5790" s="8" t="str">
        <f>Table7[[#This Row],[Test No.]]&amp;Table7[[#This Row],[Section]]&amp;Table7[[#This Row],[Q. No.]]</f>
        <v>R30E14</v>
      </c>
      <c r="B5790" s="8"/>
      <c r="C5790" s="15" t="s">
        <v>81</v>
      </c>
      <c r="D5790" s="6">
        <v>14</v>
      </c>
      <c r="E5790" s="12" t="s">
        <v>31</v>
      </c>
      <c r="F5790" s="14">
        <v>1</v>
      </c>
      <c r="G5790" s="14" t="s">
        <v>59</v>
      </c>
      <c r="H5790" s="10">
        <v>3</v>
      </c>
      <c r="I5790" s="13" t="s">
        <v>39</v>
      </c>
      <c r="J5790" s="12" t="s">
        <v>402</v>
      </c>
      <c r="K5790" s="11" t="str">
        <f>VLOOKUP(Table7[[#This Row],[CID]],ALY,2,FALSE)</f>
        <v>Faulty Modifier</v>
      </c>
    </row>
    <row r="5791" spans="1:11" x14ac:dyDescent="0.2">
      <c r="A5791" s="8" t="str">
        <f>Table7[[#This Row],[Test No.]]&amp;Table7[[#This Row],[Section]]&amp;Table7[[#This Row],[Q. No.]]</f>
        <v>R30E15</v>
      </c>
      <c r="B5791" s="8"/>
      <c r="C5791" s="15" t="s">
        <v>81</v>
      </c>
      <c r="D5791" s="6">
        <v>15</v>
      </c>
      <c r="E5791" s="12" t="s">
        <v>31</v>
      </c>
      <c r="F5791" s="14">
        <v>2</v>
      </c>
      <c r="G5791" s="13" t="s">
        <v>57</v>
      </c>
      <c r="H5791" s="10">
        <v>5</v>
      </c>
      <c r="I5791" s="13" t="s">
        <v>41</v>
      </c>
      <c r="J5791" s="12" t="s">
        <v>519</v>
      </c>
      <c r="K5791" s="11" t="str">
        <f>VLOOKUP(Table7[[#This Row],[CID]],ALY,2,FALSE)</f>
        <v>Opening/Transitional/Closing</v>
      </c>
    </row>
    <row r="5792" spans="1:11" x14ac:dyDescent="0.2">
      <c r="A5792" s="8" t="str">
        <f>Table7[[#This Row],[Test No.]]&amp;Table7[[#This Row],[Section]]&amp;Table7[[#This Row],[Q. No.]]</f>
        <v>R30E16</v>
      </c>
      <c r="B5792" s="8"/>
      <c r="C5792" s="15" t="s">
        <v>81</v>
      </c>
      <c r="D5792" s="6">
        <v>16</v>
      </c>
      <c r="E5792" s="12" t="s">
        <v>31</v>
      </c>
      <c r="F5792" s="14">
        <v>2</v>
      </c>
      <c r="G5792" s="13" t="s">
        <v>57</v>
      </c>
      <c r="H5792" s="10">
        <v>6</v>
      </c>
      <c r="I5792" s="13" t="s">
        <v>42</v>
      </c>
      <c r="J5792" s="12" t="s">
        <v>522</v>
      </c>
      <c r="K5792" s="11" t="str">
        <f>VLOOKUP(Table7[[#This Row],[CID]],ALY,2,FALSE)</f>
        <v>Effectiveness</v>
      </c>
    </row>
    <row r="5793" spans="1:11" x14ac:dyDescent="0.2">
      <c r="A5793" s="8" t="str">
        <f>Table7[[#This Row],[Test No.]]&amp;Table7[[#This Row],[Section]]&amp;Table7[[#This Row],[Q. No.]]</f>
        <v>R30E17</v>
      </c>
      <c r="B5793" s="8"/>
      <c r="C5793" s="15" t="s">
        <v>81</v>
      </c>
      <c r="D5793" s="6">
        <v>17</v>
      </c>
      <c r="E5793" s="12" t="s">
        <v>31</v>
      </c>
      <c r="F5793" s="14">
        <v>2</v>
      </c>
      <c r="G5793" s="13" t="s">
        <v>57</v>
      </c>
      <c r="H5793" s="10">
        <v>6</v>
      </c>
      <c r="I5793" s="13" t="s">
        <v>42</v>
      </c>
      <c r="J5793" s="12" t="s">
        <v>521</v>
      </c>
      <c r="K5793" s="11" t="str">
        <f>VLOOKUP(Table7[[#This Row],[CID]],ALY,2,FALSE)</f>
        <v>Word Choice</v>
      </c>
    </row>
    <row r="5794" spans="1:11" x14ac:dyDescent="0.2">
      <c r="A5794" s="8" t="str">
        <f>Table7[[#This Row],[Test No.]]&amp;Table7[[#This Row],[Section]]&amp;Table7[[#This Row],[Q. No.]]</f>
        <v>R30E18</v>
      </c>
      <c r="B5794" s="8"/>
      <c r="C5794" s="15" t="s">
        <v>81</v>
      </c>
      <c r="D5794" s="6">
        <v>18</v>
      </c>
      <c r="E5794" s="12" t="s">
        <v>31</v>
      </c>
      <c r="F5794" s="14">
        <v>1</v>
      </c>
      <c r="G5794" s="14" t="s">
        <v>59</v>
      </c>
      <c r="H5794" s="10">
        <v>3</v>
      </c>
      <c r="I5794" s="13" t="s">
        <v>39</v>
      </c>
      <c r="J5794" s="12" t="s">
        <v>402</v>
      </c>
      <c r="K5794" s="11" t="str">
        <f>VLOOKUP(Table7[[#This Row],[CID]],ALY,2,FALSE)</f>
        <v>Faulty Modifier</v>
      </c>
    </row>
    <row r="5795" spans="1:11" x14ac:dyDescent="0.2">
      <c r="A5795" s="8" t="str">
        <f>Table7[[#This Row],[Test No.]]&amp;Table7[[#This Row],[Section]]&amp;Table7[[#This Row],[Q. No.]]</f>
        <v>R30E19</v>
      </c>
      <c r="B5795" s="8"/>
      <c r="C5795" s="15" t="s">
        <v>81</v>
      </c>
      <c r="D5795" s="6">
        <v>19</v>
      </c>
      <c r="E5795" s="12" t="s">
        <v>31</v>
      </c>
      <c r="F5795" s="14">
        <v>2</v>
      </c>
      <c r="G5795" s="13" t="s">
        <v>57</v>
      </c>
      <c r="H5795" s="10">
        <v>4</v>
      </c>
      <c r="I5795" s="13" t="s">
        <v>40</v>
      </c>
      <c r="J5795" s="12" t="s">
        <v>516</v>
      </c>
      <c r="K5795" s="11" t="str">
        <f>VLOOKUP(Table7[[#This Row],[CID]],ALY,2,FALSE)</f>
        <v>Transitions &amp; Topic Sentences</v>
      </c>
    </row>
    <row r="5796" spans="1:11" x14ac:dyDescent="0.2">
      <c r="A5796" s="8" t="str">
        <f>Table7[[#This Row],[Test No.]]&amp;Table7[[#This Row],[Section]]&amp;Table7[[#This Row],[Q. No.]]</f>
        <v>R30E20</v>
      </c>
      <c r="B5796" s="8"/>
      <c r="C5796" s="15" t="s">
        <v>81</v>
      </c>
      <c r="D5796" s="6">
        <v>20</v>
      </c>
      <c r="E5796" s="12" t="s">
        <v>31</v>
      </c>
      <c r="F5796" s="14">
        <v>1</v>
      </c>
      <c r="G5796" s="14" t="s">
        <v>59</v>
      </c>
      <c r="H5796" s="10">
        <v>2</v>
      </c>
      <c r="I5796" s="13" t="s">
        <v>38</v>
      </c>
      <c r="J5796" s="12" t="s">
        <v>397</v>
      </c>
      <c r="K5796" s="11" t="str">
        <f>VLOOKUP(Table7[[#This Row],[CID]],ALY,2,FALSE)</f>
        <v>Word Choice</v>
      </c>
    </row>
    <row r="5797" spans="1:11" x14ac:dyDescent="0.2">
      <c r="A5797" s="8" t="str">
        <f>Table7[[#This Row],[Test No.]]&amp;Table7[[#This Row],[Section]]&amp;Table7[[#This Row],[Q. No.]]</f>
        <v>R30E21</v>
      </c>
      <c r="B5797" s="8"/>
      <c r="C5797" s="15" t="s">
        <v>81</v>
      </c>
      <c r="D5797" s="6">
        <v>21</v>
      </c>
      <c r="E5797" s="12" t="s">
        <v>31</v>
      </c>
      <c r="F5797" s="14">
        <v>1</v>
      </c>
      <c r="G5797" s="14" t="s">
        <v>59</v>
      </c>
      <c r="H5797" s="10">
        <v>2</v>
      </c>
      <c r="I5797" s="13" t="s">
        <v>38</v>
      </c>
      <c r="J5797" s="12" t="s">
        <v>397</v>
      </c>
      <c r="K5797" s="11" t="str">
        <f>VLOOKUP(Table7[[#This Row],[CID]],ALY,2,FALSE)</f>
        <v>Word Choice</v>
      </c>
    </row>
    <row r="5798" spans="1:11" x14ac:dyDescent="0.2">
      <c r="A5798" s="8" t="str">
        <f>Table7[[#This Row],[Test No.]]&amp;Table7[[#This Row],[Section]]&amp;Table7[[#This Row],[Q. No.]]</f>
        <v>R30E22</v>
      </c>
      <c r="B5798" s="8"/>
      <c r="C5798" s="15" t="s">
        <v>81</v>
      </c>
      <c r="D5798" s="6">
        <v>22</v>
      </c>
      <c r="E5798" s="12" t="s">
        <v>31</v>
      </c>
      <c r="F5798" s="14">
        <v>2</v>
      </c>
      <c r="G5798" s="13" t="s">
        <v>57</v>
      </c>
      <c r="H5798" s="10">
        <v>4</v>
      </c>
      <c r="I5798" s="13" t="s">
        <v>40</v>
      </c>
      <c r="J5798" s="12" t="s">
        <v>516</v>
      </c>
      <c r="K5798" s="11" t="str">
        <f>VLOOKUP(Table7[[#This Row],[CID]],ALY,2,FALSE)</f>
        <v>Transitions &amp; Topic Sentences</v>
      </c>
    </row>
    <row r="5799" spans="1:11" x14ac:dyDescent="0.2">
      <c r="A5799" s="8" t="str">
        <f>Table7[[#This Row],[Test No.]]&amp;Table7[[#This Row],[Section]]&amp;Table7[[#This Row],[Q. No.]]</f>
        <v>R30E23</v>
      </c>
      <c r="B5799" s="8"/>
      <c r="C5799" s="15" t="s">
        <v>81</v>
      </c>
      <c r="D5799" s="6">
        <v>23</v>
      </c>
      <c r="E5799" s="12" t="s">
        <v>31</v>
      </c>
      <c r="F5799" s="14">
        <v>2</v>
      </c>
      <c r="G5799" s="13" t="s">
        <v>57</v>
      </c>
      <c r="H5799" s="10">
        <v>6</v>
      </c>
      <c r="I5799" s="13" t="s">
        <v>42</v>
      </c>
      <c r="J5799" s="12" t="s">
        <v>521</v>
      </c>
      <c r="K5799" s="11" t="str">
        <f>VLOOKUP(Table7[[#This Row],[CID]],ALY,2,FALSE)</f>
        <v>Word Choice</v>
      </c>
    </row>
    <row r="5800" spans="1:11" x14ac:dyDescent="0.2">
      <c r="A5800" s="8" t="str">
        <f>Table7[[#This Row],[Test No.]]&amp;Table7[[#This Row],[Section]]&amp;Table7[[#This Row],[Q. No.]]</f>
        <v>R30E24</v>
      </c>
      <c r="B5800" s="8"/>
      <c r="C5800" s="15" t="s">
        <v>81</v>
      </c>
      <c r="D5800" s="6">
        <v>24</v>
      </c>
      <c r="E5800" s="12" t="s">
        <v>31</v>
      </c>
      <c r="F5800" s="14">
        <v>1</v>
      </c>
      <c r="G5800" s="14" t="s">
        <v>59</v>
      </c>
      <c r="H5800" s="14">
        <v>1</v>
      </c>
      <c r="I5800" s="14" t="s">
        <v>37</v>
      </c>
      <c r="J5800" s="12" t="s">
        <v>389</v>
      </c>
      <c r="K5800" s="11" t="str">
        <f>VLOOKUP(Table7[[#This Row],[CID]],ALY,2,FALSE)</f>
        <v>Colons</v>
      </c>
    </row>
    <row r="5801" spans="1:11" x14ac:dyDescent="0.2">
      <c r="A5801" s="8" t="str">
        <f>Table7[[#This Row],[Test No.]]&amp;Table7[[#This Row],[Section]]&amp;Table7[[#This Row],[Q. No.]]</f>
        <v>R30E25</v>
      </c>
      <c r="B5801" s="8"/>
      <c r="C5801" s="15" t="s">
        <v>81</v>
      </c>
      <c r="D5801" s="6">
        <v>25</v>
      </c>
      <c r="E5801" s="12" t="s">
        <v>31</v>
      </c>
      <c r="F5801" s="14">
        <v>2</v>
      </c>
      <c r="G5801" s="13" t="s">
        <v>57</v>
      </c>
      <c r="H5801" s="10">
        <v>6</v>
      </c>
      <c r="I5801" s="13" t="s">
        <v>42</v>
      </c>
      <c r="J5801" s="12" t="s">
        <v>521</v>
      </c>
      <c r="K5801" s="11" t="str">
        <f>VLOOKUP(Table7[[#This Row],[CID]],ALY,2,FALSE)</f>
        <v>Word Choice</v>
      </c>
    </row>
    <row r="5802" spans="1:11" x14ac:dyDescent="0.2">
      <c r="A5802" s="8" t="str">
        <f>Table7[[#This Row],[Test No.]]&amp;Table7[[#This Row],[Section]]&amp;Table7[[#This Row],[Q. No.]]</f>
        <v>R30E26</v>
      </c>
      <c r="B5802" s="8"/>
      <c r="C5802" s="15" t="s">
        <v>81</v>
      </c>
      <c r="D5802" s="6">
        <v>26</v>
      </c>
      <c r="E5802" s="12" t="s">
        <v>31</v>
      </c>
      <c r="F5802" s="14">
        <v>2</v>
      </c>
      <c r="G5802" s="13" t="s">
        <v>57</v>
      </c>
      <c r="H5802" s="10">
        <v>5</v>
      </c>
      <c r="I5802" s="13" t="s">
        <v>41</v>
      </c>
      <c r="J5802" s="12" t="s">
        <v>520</v>
      </c>
      <c r="K5802" s="11" t="str">
        <f>VLOOKUP(Table7[[#This Row],[CID]],ALY,2,FALSE)</f>
        <v>Reorganization</v>
      </c>
    </row>
    <row r="5803" spans="1:11" x14ac:dyDescent="0.2">
      <c r="A5803" s="8" t="str">
        <f>Table7[[#This Row],[Test No.]]&amp;Table7[[#This Row],[Section]]&amp;Table7[[#This Row],[Q. No.]]</f>
        <v>R30E27</v>
      </c>
      <c r="B5803" s="8"/>
      <c r="C5803" s="15" t="s">
        <v>81</v>
      </c>
      <c r="D5803" s="6">
        <v>27</v>
      </c>
      <c r="E5803" s="12" t="s">
        <v>31</v>
      </c>
      <c r="F5803" s="14">
        <v>1</v>
      </c>
      <c r="G5803" s="14" t="s">
        <v>59</v>
      </c>
      <c r="H5803" s="10">
        <v>2</v>
      </c>
      <c r="I5803" s="13" t="s">
        <v>38</v>
      </c>
      <c r="J5803" s="12" t="s">
        <v>397</v>
      </c>
      <c r="K5803" s="11" t="str">
        <f>VLOOKUP(Table7[[#This Row],[CID]],ALY,2,FALSE)</f>
        <v>Word Choice</v>
      </c>
    </row>
    <row r="5804" spans="1:11" x14ac:dyDescent="0.2">
      <c r="A5804" s="8" t="str">
        <f>Table7[[#This Row],[Test No.]]&amp;Table7[[#This Row],[Section]]&amp;Table7[[#This Row],[Q. No.]]</f>
        <v>R30E28</v>
      </c>
      <c r="B5804" s="8"/>
      <c r="C5804" s="15" t="s">
        <v>81</v>
      </c>
      <c r="D5804" s="6">
        <v>28</v>
      </c>
      <c r="E5804" s="12" t="s">
        <v>31</v>
      </c>
      <c r="F5804" s="14">
        <v>2</v>
      </c>
      <c r="G5804" s="13" t="s">
        <v>57</v>
      </c>
      <c r="H5804" s="10">
        <v>6</v>
      </c>
      <c r="I5804" s="13" t="s">
        <v>42</v>
      </c>
      <c r="J5804" s="12" t="s">
        <v>521</v>
      </c>
      <c r="K5804" s="11" t="str">
        <f>VLOOKUP(Table7[[#This Row],[CID]],ALY,2,FALSE)</f>
        <v>Word Choice</v>
      </c>
    </row>
    <row r="5805" spans="1:11" x14ac:dyDescent="0.2">
      <c r="A5805" s="8" t="str">
        <f>Table7[[#This Row],[Test No.]]&amp;Table7[[#This Row],[Section]]&amp;Table7[[#This Row],[Q. No.]]</f>
        <v>R30E29</v>
      </c>
      <c r="B5805" s="8"/>
      <c r="C5805" s="15" t="s">
        <v>81</v>
      </c>
      <c r="D5805" s="6">
        <v>29</v>
      </c>
      <c r="E5805" s="12" t="s">
        <v>31</v>
      </c>
      <c r="F5805" s="14">
        <v>2</v>
      </c>
      <c r="G5805" s="13" t="s">
        <v>57</v>
      </c>
      <c r="H5805" s="10">
        <v>4</v>
      </c>
      <c r="I5805" s="13" t="s">
        <v>40</v>
      </c>
      <c r="J5805" s="12" t="s">
        <v>512</v>
      </c>
      <c r="K5805" s="11" t="str">
        <f>VLOOKUP(Table7[[#This Row],[CID]],ALY,2,FALSE)</f>
        <v>Additional Detail &amp; Evidence</v>
      </c>
    </row>
    <row r="5806" spans="1:11" x14ac:dyDescent="0.2">
      <c r="A5806" s="8" t="str">
        <f>Table7[[#This Row],[Test No.]]&amp;Table7[[#This Row],[Section]]&amp;Table7[[#This Row],[Q. No.]]</f>
        <v>R30E30</v>
      </c>
      <c r="B5806" s="8"/>
      <c r="C5806" s="15" t="s">
        <v>81</v>
      </c>
      <c r="D5806" s="6">
        <v>30</v>
      </c>
      <c r="E5806" s="12" t="s">
        <v>31</v>
      </c>
      <c r="F5806" s="14">
        <v>2</v>
      </c>
      <c r="G5806" s="13" t="s">
        <v>57</v>
      </c>
      <c r="H5806" s="10">
        <v>4</v>
      </c>
      <c r="I5806" s="13" t="s">
        <v>40</v>
      </c>
      <c r="J5806" s="12" t="s">
        <v>513</v>
      </c>
      <c r="K5806" s="11" t="str">
        <f>VLOOKUP(Table7[[#This Row],[CID]],ALY,2,FALSE)</f>
        <v>Writer's Goal</v>
      </c>
    </row>
    <row r="5807" spans="1:11" x14ac:dyDescent="0.2">
      <c r="A5807" s="8" t="str">
        <f>Table7[[#This Row],[Test No.]]&amp;Table7[[#This Row],[Section]]&amp;Table7[[#This Row],[Q. No.]]</f>
        <v>R30E31</v>
      </c>
      <c r="B5807" s="8"/>
      <c r="C5807" s="15" t="s">
        <v>81</v>
      </c>
      <c r="D5807" s="6">
        <v>31</v>
      </c>
      <c r="E5807" s="12" t="s">
        <v>31</v>
      </c>
      <c r="F5807" s="14">
        <v>1</v>
      </c>
      <c r="G5807" s="14" t="s">
        <v>59</v>
      </c>
      <c r="H5807" s="10">
        <v>2</v>
      </c>
      <c r="I5807" s="13" t="s">
        <v>38</v>
      </c>
      <c r="J5807" s="12" t="s">
        <v>395</v>
      </c>
      <c r="K5807" s="11" t="str">
        <f>VLOOKUP(Table7[[#This Row],[CID]],ALY,2,FALSE)</f>
        <v>Verb Forms/Tense Agreement</v>
      </c>
    </row>
    <row r="5808" spans="1:11" x14ac:dyDescent="0.2">
      <c r="A5808" s="8" t="str">
        <f>Table7[[#This Row],[Test No.]]&amp;Table7[[#This Row],[Section]]&amp;Table7[[#This Row],[Q. No.]]</f>
        <v>R30E32</v>
      </c>
      <c r="B5808" s="8"/>
      <c r="C5808" s="15" t="s">
        <v>81</v>
      </c>
      <c r="D5808" s="6">
        <v>32</v>
      </c>
      <c r="E5808" s="12" t="s">
        <v>31</v>
      </c>
      <c r="F5808" s="14">
        <v>1</v>
      </c>
      <c r="G5808" s="14" t="s">
        <v>59</v>
      </c>
      <c r="H5808" s="14">
        <v>1</v>
      </c>
      <c r="I5808" s="14" t="s">
        <v>37</v>
      </c>
      <c r="J5808" s="12" t="s">
        <v>387</v>
      </c>
      <c r="K5808" s="11" t="str">
        <f>VLOOKUP(Table7[[#This Row],[CID]],ALY,2,FALSE)</f>
        <v>Commas</v>
      </c>
    </row>
    <row r="5809" spans="1:11" x14ac:dyDescent="0.2">
      <c r="A5809" s="8" t="str">
        <f>Table7[[#This Row],[Test No.]]&amp;Table7[[#This Row],[Section]]&amp;Table7[[#This Row],[Q. No.]]</f>
        <v>R30E33</v>
      </c>
      <c r="B5809" s="8"/>
      <c r="C5809" s="15" t="s">
        <v>81</v>
      </c>
      <c r="D5809" s="6">
        <v>33</v>
      </c>
      <c r="E5809" s="12" t="s">
        <v>31</v>
      </c>
      <c r="F5809" s="14">
        <v>1</v>
      </c>
      <c r="G5809" s="14" t="s">
        <v>59</v>
      </c>
      <c r="H5809" s="14">
        <v>1</v>
      </c>
      <c r="I5809" s="14" t="s">
        <v>37</v>
      </c>
      <c r="J5809" s="12" t="s">
        <v>388</v>
      </c>
      <c r="K5809" s="11" t="str">
        <f>VLOOKUP(Table7[[#This Row],[CID]],ALY,2,FALSE)</f>
        <v>Apostrophes</v>
      </c>
    </row>
    <row r="5810" spans="1:11" x14ac:dyDescent="0.2">
      <c r="A5810" s="8" t="str">
        <f>Table7[[#This Row],[Test No.]]&amp;Table7[[#This Row],[Section]]&amp;Table7[[#This Row],[Q. No.]]</f>
        <v>R30E34</v>
      </c>
      <c r="B5810" s="8"/>
      <c r="C5810" s="15" t="s">
        <v>81</v>
      </c>
      <c r="D5810" s="6">
        <v>34</v>
      </c>
      <c r="E5810" s="12" t="s">
        <v>31</v>
      </c>
      <c r="F5810" s="14">
        <v>1</v>
      </c>
      <c r="G5810" s="14" t="s">
        <v>59</v>
      </c>
      <c r="H5810" s="10">
        <v>3</v>
      </c>
      <c r="I5810" s="13" t="s">
        <v>39</v>
      </c>
      <c r="J5810" s="12" t="s">
        <v>402</v>
      </c>
      <c r="K5810" s="11" t="str">
        <f>VLOOKUP(Table7[[#This Row],[CID]],ALY,2,FALSE)</f>
        <v>Faulty Modifier</v>
      </c>
    </row>
    <row r="5811" spans="1:11" x14ac:dyDescent="0.2">
      <c r="A5811" s="8" t="str">
        <f>Table7[[#This Row],[Test No.]]&amp;Table7[[#This Row],[Section]]&amp;Table7[[#This Row],[Q. No.]]</f>
        <v>R30E35</v>
      </c>
      <c r="B5811" s="8"/>
      <c r="C5811" s="15" t="s">
        <v>81</v>
      </c>
      <c r="D5811" s="6">
        <v>35</v>
      </c>
      <c r="E5811" s="12" t="s">
        <v>31</v>
      </c>
      <c r="F5811" s="14">
        <v>1</v>
      </c>
      <c r="G5811" s="14" t="s">
        <v>59</v>
      </c>
      <c r="H5811" s="14">
        <v>1</v>
      </c>
      <c r="I5811" s="14" t="s">
        <v>37</v>
      </c>
      <c r="J5811" s="12" t="s">
        <v>387</v>
      </c>
      <c r="K5811" s="11" t="str">
        <f>VLOOKUP(Table7[[#This Row],[CID]],ALY,2,FALSE)</f>
        <v>Commas</v>
      </c>
    </row>
    <row r="5812" spans="1:11" x14ac:dyDescent="0.2">
      <c r="A5812" s="8" t="str">
        <f>Table7[[#This Row],[Test No.]]&amp;Table7[[#This Row],[Section]]&amp;Table7[[#This Row],[Q. No.]]</f>
        <v>R30E36</v>
      </c>
      <c r="B5812" s="8"/>
      <c r="C5812" s="15" t="s">
        <v>81</v>
      </c>
      <c r="D5812" s="6">
        <v>36</v>
      </c>
      <c r="E5812" s="12" t="s">
        <v>31</v>
      </c>
      <c r="F5812" s="14">
        <v>1</v>
      </c>
      <c r="G5812" s="14" t="s">
        <v>59</v>
      </c>
      <c r="H5812" s="14">
        <v>1</v>
      </c>
      <c r="I5812" s="14" t="s">
        <v>37</v>
      </c>
      <c r="J5812" s="12" t="s">
        <v>391</v>
      </c>
      <c r="K5812" s="11" t="str">
        <f>VLOOKUP(Table7[[#This Row],[CID]],ALY,2,FALSE)</f>
        <v>Dashes</v>
      </c>
    </row>
    <row r="5813" spans="1:11" x14ac:dyDescent="0.2">
      <c r="A5813" s="8" t="str">
        <f>Table7[[#This Row],[Test No.]]&amp;Table7[[#This Row],[Section]]&amp;Table7[[#This Row],[Q. No.]]</f>
        <v>R30E37</v>
      </c>
      <c r="B5813" s="8"/>
      <c r="C5813" s="15" t="s">
        <v>81</v>
      </c>
      <c r="D5813" s="6">
        <v>37</v>
      </c>
      <c r="E5813" s="12" t="s">
        <v>31</v>
      </c>
      <c r="F5813" s="14">
        <v>2</v>
      </c>
      <c r="G5813" s="13" t="s">
        <v>57</v>
      </c>
      <c r="H5813" s="10">
        <v>4</v>
      </c>
      <c r="I5813" s="13" t="s">
        <v>40</v>
      </c>
      <c r="J5813" s="12" t="s">
        <v>514</v>
      </c>
      <c r="K5813" s="11" t="str">
        <f>VLOOKUP(Table7[[#This Row],[CID]],ALY,2,FALSE)</f>
        <v>Relation to Paragraph/Essay</v>
      </c>
    </row>
    <row r="5814" spans="1:11" x14ac:dyDescent="0.2">
      <c r="A5814" s="8" t="str">
        <f>Table7[[#This Row],[Test No.]]&amp;Table7[[#This Row],[Section]]&amp;Table7[[#This Row],[Q. No.]]</f>
        <v>R30E38</v>
      </c>
      <c r="B5814" s="8"/>
      <c r="C5814" s="15" t="s">
        <v>81</v>
      </c>
      <c r="D5814" s="6">
        <v>38</v>
      </c>
      <c r="E5814" s="12" t="s">
        <v>31</v>
      </c>
      <c r="F5814" s="14">
        <v>1</v>
      </c>
      <c r="G5814" s="14" t="s">
        <v>59</v>
      </c>
      <c r="H5814" s="10">
        <v>2</v>
      </c>
      <c r="I5814" s="13" t="s">
        <v>38</v>
      </c>
      <c r="J5814" s="12" t="s">
        <v>395</v>
      </c>
      <c r="K5814" s="11" t="str">
        <f>VLOOKUP(Table7[[#This Row],[CID]],ALY,2,FALSE)</f>
        <v>Verb Forms/Tense Agreement</v>
      </c>
    </row>
    <row r="5815" spans="1:11" x14ac:dyDescent="0.2">
      <c r="A5815" s="8" t="str">
        <f>Table7[[#This Row],[Test No.]]&amp;Table7[[#This Row],[Section]]&amp;Table7[[#This Row],[Q. No.]]</f>
        <v>R30E39</v>
      </c>
      <c r="B5815" s="8"/>
      <c r="C5815" s="15" t="s">
        <v>81</v>
      </c>
      <c r="D5815" s="6">
        <v>39</v>
      </c>
      <c r="E5815" s="12" t="s">
        <v>31</v>
      </c>
      <c r="F5815" s="14">
        <v>1</v>
      </c>
      <c r="G5815" s="14" t="s">
        <v>59</v>
      </c>
      <c r="H5815" s="14">
        <v>1</v>
      </c>
      <c r="I5815" s="14" t="s">
        <v>37</v>
      </c>
      <c r="J5815" s="12" t="s">
        <v>388</v>
      </c>
      <c r="K5815" s="11" t="str">
        <f>VLOOKUP(Table7[[#This Row],[CID]],ALY,2,FALSE)</f>
        <v>Apostrophes</v>
      </c>
    </row>
    <row r="5816" spans="1:11" x14ac:dyDescent="0.2">
      <c r="A5816" s="8" t="str">
        <f>Table7[[#This Row],[Test No.]]&amp;Table7[[#This Row],[Section]]&amp;Table7[[#This Row],[Q. No.]]</f>
        <v>R30E40</v>
      </c>
      <c r="B5816" s="8"/>
      <c r="C5816" s="15" t="s">
        <v>81</v>
      </c>
      <c r="D5816" s="6">
        <v>40</v>
      </c>
      <c r="E5816" s="12" t="s">
        <v>31</v>
      </c>
      <c r="F5816" s="14">
        <v>2</v>
      </c>
      <c r="G5816" s="13" t="s">
        <v>57</v>
      </c>
      <c r="H5816" s="10">
        <v>6</v>
      </c>
      <c r="I5816" s="13" t="s">
        <v>42</v>
      </c>
      <c r="J5816" s="12" t="s">
        <v>521</v>
      </c>
      <c r="K5816" s="11" t="str">
        <f>VLOOKUP(Table7[[#This Row],[CID]],ALY,2,FALSE)</f>
        <v>Word Choice</v>
      </c>
    </row>
    <row r="5817" spans="1:11" x14ac:dyDescent="0.2">
      <c r="A5817" s="8" t="str">
        <f>Table7[[#This Row],[Test No.]]&amp;Table7[[#This Row],[Section]]&amp;Table7[[#This Row],[Q. No.]]</f>
        <v>R30E41</v>
      </c>
      <c r="B5817" s="8"/>
      <c r="C5817" s="15" t="s">
        <v>81</v>
      </c>
      <c r="D5817" s="6">
        <v>41</v>
      </c>
      <c r="E5817" s="12" t="s">
        <v>31</v>
      </c>
      <c r="F5817" s="14">
        <v>1</v>
      </c>
      <c r="G5817" s="14" t="s">
        <v>59</v>
      </c>
      <c r="H5817" s="10">
        <v>3</v>
      </c>
      <c r="I5817" s="13" t="s">
        <v>39</v>
      </c>
      <c r="J5817" s="12" t="s">
        <v>401</v>
      </c>
      <c r="K5817" s="11" t="str">
        <f>VLOOKUP(Table7[[#This Row],[CID]],ALY,2,FALSE)</f>
        <v>Parallel Construction</v>
      </c>
    </row>
    <row r="5818" spans="1:11" x14ac:dyDescent="0.2">
      <c r="A5818" s="8" t="str">
        <f>Table7[[#This Row],[Test No.]]&amp;Table7[[#This Row],[Section]]&amp;Table7[[#This Row],[Q. No.]]</f>
        <v>R30E42</v>
      </c>
      <c r="B5818" s="8"/>
      <c r="C5818" s="15" t="s">
        <v>81</v>
      </c>
      <c r="D5818" s="6">
        <v>42</v>
      </c>
      <c r="E5818" s="12" t="s">
        <v>31</v>
      </c>
      <c r="F5818" s="14">
        <v>2</v>
      </c>
      <c r="G5818" s="13" t="s">
        <v>57</v>
      </c>
      <c r="H5818" s="10">
        <v>4</v>
      </c>
      <c r="I5818" s="13" t="s">
        <v>40</v>
      </c>
      <c r="J5818" s="12" t="s">
        <v>512</v>
      </c>
      <c r="K5818" s="11" t="str">
        <f>VLOOKUP(Table7[[#This Row],[CID]],ALY,2,FALSE)</f>
        <v>Additional Detail &amp; Evidence</v>
      </c>
    </row>
    <row r="5819" spans="1:11" x14ac:dyDescent="0.2">
      <c r="A5819" s="8" t="str">
        <f>Table7[[#This Row],[Test No.]]&amp;Table7[[#This Row],[Section]]&amp;Table7[[#This Row],[Q. No.]]</f>
        <v>R30E43</v>
      </c>
      <c r="B5819" s="8"/>
      <c r="C5819" s="15" t="s">
        <v>81</v>
      </c>
      <c r="D5819" s="6">
        <v>43</v>
      </c>
      <c r="E5819" s="12" t="s">
        <v>31</v>
      </c>
      <c r="F5819" s="14">
        <v>2</v>
      </c>
      <c r="G5819" s="13" t="s">
        <v>57</v>
      </c>
      <c r="H5819" s="10">
        <v>6</v>
      </c>
      <c r="I5819" s="13" t="s">
        <v>42</v>
      </c>
      <c r="J5819" s="12" t="s">
        <v>521</v>
      </c>
      <c r="K5819" s="11" t="str">
        <f>VLOOKUP(Table7[[#This Row],[CID]],ALY,2,FALSE)</f>
        <v>Word Choice</v>
      </c>
    </row>
    <row r="5820" spans="1:11" x14ac:dyDescent="0.2">
      <c r="A5820" s="8" t="str">
        <f>Table7[[#This Row],[Test No.]]&amp;Table7[[#This Row],[Section]]&amp;Table7[[#This Row],[Q. No.]]</f>
        <v>R30E44</v>
      </c>
      <c r="B5820" s="8"/>
      <c r="C5820" s="15" t="s">
        <v>81</v>
      </c>
      <c r="D5820" s="6">
        <v>44</v>
      </c>
      <c r="E5820" s="12" t="s">
        <v>31</v>
      </c>
      <c r="F5820" s="14">
        <v>2</v>
      </c>
      <c r="G5820" s="13" t="s">
        <v>57</v>
      </c>
      <c r="H5820" s="10">
        <v>4</v>
      </c>
      <c r="I5820" s="13" t="s">
        <v>40</v>
      </c>
      <c r="J5820" s="12" t="s">
        <v>516</v>
      </c>
      <c r="K5820" s="11" t="str">
        <f>VLOOKUP(Table7[[#This Row],[CID]],ALY,2,FALSE)</f>
        <v>Transitions &amp; Topic Sentences</v>
      </c>
    </row>
    <row r="5821" spans="1:11" x14ac:dyDescent="0.2">
      <c r="A5821" s="8" t="str">
        <f>Table7[[#This Row],[Test No.]]&amp;Table7[[#This Row],[Section]]&amp;Table7[[#This Row],[Q. No.]]</f>
        <v>R30E45</v>
      </c>
      <c r="B5821" s="8"/>
      <c r="C5821" s="15" t="s">
        <v>81</v>
      </c>
      <c r="D5821" s="6">
        <v>45</v>
      </c>
      <c r="E5821" s="12" t="s">
        <v>31</v>
      </c>
      <c r="F5821" s="14">
        <v>1</v>
      </c>
      <c r="G5821" s="14" t="s">
        <v>59</v>
      </c>
      <c r="H5821" s="14">
        <v>1</v>
      </c>
      <c r="I5821" s="14" t="s">
        <v>37</v>
      </c>
      <c r="J5821" s="12" t="s">
        <v>390</v>
      </c>
      <c r="K5821" s="11" t="str">
        <f>VLOOKUP(Table7[[#This Row],[CID]],ALY,2,FALSE)</f>
        <v>Semicolons</v>
      </c>
    </row>
    <row r="5822" spans="1:11" x14ac:dyDescent="0.2">
      <c r="A5822" s="8" t="str">
        <f>Table7[[#This Row],[Test No.]]&amp;Table7[[#This Row],[Section]]&amp;Table7[[#This Row],[Q. No.]]</f>
        <v>R30E46</v>
      </c>
      <c r="B5822" s="8"/>
      <c r="C5822" s="15" t="s">
        <v>81</v>
      </c>
      <c r="D5822" s="6">
        <v>46</v>
      </c>
      <c r="E5822" s="12" t="s">
        <v>31</v>
      </c>
      <c r="F5822" s="14">
        <v>2</v>
      </c>
      <c r="G5822" s="13" t="s">
        <v>57</v>
      </c>
      <c r="H5822" s="10">
        <v>5</v>
      </c>
      <c r="I5822" s="13" t="s">
        <v>41</v>
      </c>
      <c r="J5822" s="12" t="s">
        <v>518</v>
      </c>
      <c r="K5822" s="11" t="str">
        <f>VLOOKUP(Table7[[#This Row],[CID]],ALY,2,FALSE)</f>
        <v>Unity &amp; Coherence</v>
      </c>
    </row>
    <row r="5823" spans="1:11" x14ac:dyDescent="0.2">
      <c r="A5823" s="8" t="str">
        <f>Table7[[#This Row],[Test No.]]&amp;Table7[[#This Row],[Section]]&amp;Table7[[#This Row],[Q. No.]]</f>
        <v>R30E47</v>
      </c>
      <c r="B5823" s="8"/>
      <c r="C5823" s="15" t="s">
        <v>81</v>
      </c>
      <c r="D5823" s="6">
        <v>47</v>
      </c>
      <c r="E5823" s="12" t="s">
        <v>31</v>
      </c>
      <c r="F5823" s="14">
        <v>2</v>
      </c>
      <c r="G5823" s="13" t="s">
        <v>57</v>
      </c>
      <c r="H5823" s="10">
        <v>4</v>
      </c>
      <c r="I5823" s="13" t="s">
        <v>40</v>
      </c>
      <c r="J5823" s="12" t="s">
        <v>512</v>
      </c>
      <c r="K5823" s="11" t="str">
        <f>VLOOKUP(Table7[[#This Row],[CID]],ALY,2,FALSE)</f>
        <v>Additional Detail &amp; Evidence</v>
      </c>
    </row>
    <row r="5824" spans="1:11" x14ac:dyDescent="0.2">
      <c r="A5824" s="8" t="str">
        <f>Table7[[#This Row],[Test No.]]&amp;Table7[[#This Row],[Section]]&amp;Table7[[#This Row],[Q. No.]]</f>
        <v>R30E48</v>
      </c>
      <c r="B5824" s="8"/>
      <c r="C5824" s="15" t="s">
        <v>81</v>
      </c>
      <c r="D5824" s="6">
        <v>48</v>
      </c>
      <c r="E5824" s="12" t="s">
        <v>31</v>
      </c>
      <c r="F5824" s="14">
        <v>1</v>
      </c>
      <c r="G5824" s="14" t="s">
        <v>59</v>
      </c>
      <c r="H5824" s="14">
        <v>1</v>
      </c>
      <c r="I5824" s="14" t="s">
        <v>37</v>
      </c>
      <c r="J5824" s="12" t="s">
        <v>390</v>
      </c>
      <c r="K5824" s="11" t="str">
        <f>VLOOKUP(Table7[[#This Row],[CID]],ALY,2,FALSE)</f>
        <v>Semicolons</v>
      </c>
    </row>
    <row r="5825" spans="1:11" x14ac:dyDescent="0.2">
      <c r="A5825" s="8" t="str">
        <f>Table7[[#This Row],[Test No.]]&amp;Table7[[#This Row],[Section]]&amp;Table7[[#This Row],[Q. No.]]</f>
        <v>R30E49</v>
      </c>
      <c r="B5825" s="8"/>
      <c r="C5825" s="15" t="s">
        <v>81</v>
      </c>
      <c r="D5825" s="6">
        <v>49</v>
      </c>
      <c r="E5825" s="12" t="s">
        <v>31</v>
      </c>
      <c r="F5825" s="14">
        <v>1</v>
      </c>
      <c r="G5825" s="14" t="s">
        <v>59</v>
      </c>
      <c r="H5825" s="10">
        <v>2</v>
      </c>
      <c r="I5825" s="13" t="s">
        <v>38</v>
      </c>
      <c r="J5825" s="12" t="s">
        <v>395</v>
      </c>
      <c r="K5825" s="11" t="str">
        <f>VLOOKUP(Table7[[#This Row],[CID]],ALY,2,FALSE)</f>
        <v>Verb Forms/Tense Agreement</v>
      </c>
    </row>
    <row r="5826" spans="1:11" x14ac:dyDescent="0.2">
      <c r="A5826" s="8" t="str">
        <f>Table7[[#This Row],[Test No.]]&amp;Table7[[#This Row],[Section]]&amp;Table7[[#This Row],[Q. No.]]</f>
        <v>R30E50</v>
      </c>
      <c r="B5826" s="8"/>
      <c r="C5826" s="15" t="s">
        <v>81</v>
      </c>
      <c r="D5826" s="6">
        <v>50</v>
      </c>
      <c r="E5826" s="12" t="s">
        <v>31</v>
      </c>
      <c r="F5826" s="14">
        <v>1</v>
      </c>
      <c r="G5826" s="14" t="s">
        <v>59</v>
      </c>
      <c r="H5826" s="10">
        <v>2</v>
      </c>
      <c r="I5826" s="13" t="s">
        <v>38</v>
      </c>
      <c r="J5826" s="12" t="s">
        <v>395</v>
      </c>
      <c r="K5826" s="11" t="str">
        <f>VLOOKUP(Table7[[#This Row],[CID]],ALY,2,FALSE)</f>
        <v>Verb Forms/Tense Agreement</v>
      </c>
    </row>
    <row r="5827" spans="1:11" x14ac:dyDescent="0.2">
      <c r="A5827" s="8" t="str">
        <f>Table7[[#This Row],[Test No.]]&amp;Table7[[#This Row],[Section]]&amp;Table7[[#This Row],[Q. No.]]</f>
        <v>R30E51</v>
      </c>
      <c r="B5827" s="8"/>
      <c r="C5827" s="15" t="s">
        <v>81</v>
      </c>
      <c r="D5827" s="6">
        <v>51</v>
      </c>
      <c r="E5827" s="12" t="s">
        <v>31</v>
      </c>
      <c r="F5827" s="14">
        <v>2</v>
      </c>
      <c r="G5827" s="13" t="s">
        <v>57</v>
      </c>
      <c r="H5827" s="10">
        <v>4</v>
      </c>
      <c r="I5827" s="13" t="s">
        <v>40</v>
      </c>
      <c r="J5827" s="12" t="s">
        <v>516</v>
      </c>
      <c r="K5827" s="11" t="str">
        <f>VLOOKUP(Table7[[#This Row],[CID]],ALY,2,FALSE)</f>
        <v>Transitions &amp; Topic Sentences</v>
      </c>
    </row>
    <row r="5828" spans="1:11" x14ac:dyDescent="0.2">
      <c r="A5828" s="8" t="str">
        <f>Table7[[#This Row],[Test No.]]&amp;Table7[[#This Row],[Section]]&amp;Table7[[#This Row],[Q. No.]]</f>
        <v>R30E52</v>
      </c>
      <c r="B5828" s="8"/>
      <c r="C5828" s="15" t="s">
        <v>81</v>
      </c>
      <c r="D5828" s="6">
        <v>52</v>
      </c>
      <c r="E5828" s="12" t="s">
        <v>31</v>
      </c>
      <c r="F5828" s="14">
        <v>1</v>
      </c>
      <c r="G5828" s="14" t="s">
        <v>59</v>
      </c>
      <c r="H5828" s="10">
        <v>2</v>
      </c>
      <c r="I5828" s="13" t="s">
        <v>38</v>
      </c>
      <c r="J5828" s="12" t="s">
        <v>395</v>
      </c>
      <c r="K5828" s="11" t="str">
        <f>VLOOKUP(Table7[[#This Row],[CID]],ALY,2,FALSE)</f>
        <v>Verb Forms/Tense Agreement</v>
      </c>
    </row>
    <row r="5829" spans="1:11" x14ac:dyDescent="0.2">
      <c r="A5829" s="8" t="str">
        <f>Table7[[#This Row],[Test No.]]&amp;Table7[[#This Row],[Section]]&amp;Table7[[#This Row],[Q. No.]]</f>
        <v>R30E53</v>
      </c>
      <c r="B5829" s="8"/>
      <c r="C5829" s="15" t="s">
        <v>81</v>
      </c>
      <c r="D5829" s="6">
        <v>53</v>
      </c>
      <c r="E5829" s="12" t="s">
        <v>31</v>
      </c>
      <c r="F5829" s="14">
        <v>1</v>
      </c>
      <c r="G5829" s="14" t="s">
        <v>59</v>
      </c>
      <c r="H5829" s="14">
        <v>1</v>
      </c>
      <c r="I5829" s="14" t="s">
        <v>37</v>
      </c>
      <c r="J5829" s="12" t="s">
        <v>390</v>
      </c>
      <c r="K5829" s="11" t="str">
        <f>VLOOKUP(Table7[[#This Row],[CID]],ALY,2,FALSE)</f>
        <v>Semicolons</v>
      </c>
    </row>
    <row r="5830" spans="1:11" x14ac:dyDescent="0.2">
      <c r="A5830" s="8" t="str">
        <f>Table7[[#This Row],[Test No.]]&amp;Table7[[#This Row],[Section]]&amp;Table7[[#This Row],[Q. No.]]</f>
        <v>R30E54</v>
      </c>
      <c r="B5830" s="8"/>
      <c r="C5830" s="15" t="s">
        <v>81</v>
      </c>
      <c r="D5830" s="6">
        <v>54</v>
      </c>
      <c r="E5830" s="12" t="s">
        <v>31</v>
      </c>
      <c r="F5830" s="14">
        <v>2</v>
      </c>
      <c r="G5830" s="13" t="s">
        <v>57</v>
      </c>
      <c r="H5830" s="10">
        <v>6</v>
      </c>
      <c r="I5830" s="13" t="s">
        <v>42</v>
      </c>
      <c r="J5830" s="12" t="s">
        <v>523</v>
      </c>
      <c r="K5830" s="11" t="str">
        <f>VLOOKUP(Table7[[#This Row],[CID]],ALY,2,FALSE)</f>
        <v>Avoiding Ambiguity &amp; Redundancy</v>
      </c>
    </row>
    <row r="5831" spans="1:11" x14ac:dyDescent="0.2">
      <c r="A5831" s="8" t="str">
        <f>Table7[[#This Row],[Test No.]]&amp;Table7[[#This Row],[Section]]&amp;Table7[[#This Row],[Q. No.]]</f>
        <v>R30E55</v>
      </c>
      <c r="B5831" s="8"/>
      <c r="C5831" s="15" t="s">
        <v>81</v>
      </c>
      <c r="D5831" s="6">
        <v>55</v>
      </c>
      <c r="E5831" s="12" t="s">
        <v>31</v>
      </c>
      <c r="F5831" s="14">
        <v>2</v>
      </c>
      <c r="G5831" s="13" t="s">
        <v>57</v>
      </c>
      <c r="H5831" s="10">
        <v>5</v>
      </c>
      <c r="I5831" s="13" t="s">
        <v>41</v>
      </c>
      <c r="J5831" s="12" t="s">
        <v>520</v>
      </c>
      <c r="K5831" s="11" t="str">
        <f>VLOOKUP(Table7[[#This Row],[CID]],ALY,2,FALSE)</f>
        <v>Reorganization</v>
      </c>
    </row>
    <row r="5832" spans="1:11" x14ac:dyDescent="0.2">
      <c r="A5832" s="8" t="str">
        <f>Table7[[#This Row],[Test No.]]&amp;Table7[[#This Row],[Section]]&amp;Table7[[#This Row],[Q. No.]]</f>
        <v>R30E56</v>
      </c>
      <c r="B5832" s="8"/>
      <c r="C5832" s="15" t="s">
        <v>81</v>
      </c>
      <c r="D5832" s="6">
        <v>56</v>
      </c>
      <c r="E5832" s="12" t="s">
        <v>31</v>
      </c>
      <c r="F5832" s="14">
        <v>1</v>
      </c>
      <c r="G5832" s="14" t="s">
        <v>59</v>
      </c>
      <c r="H5832" s="10">
        <v>3</v>
      </c>
      <c r="I5832" s="13" t="s">
        <v>39</v>
      </c>
      <c r="J5832" s="12" t="s">
        <v>399</v>
      </c>
      <c r="K5832" s="11" t="str">
        <f>VLOOKUP(Table7[[#This Row],[CID]],ALY,2,FALSE)</f>
        <v>Sentence Fragment</v>
      </c>
    </row>
    <row r="5833" spans="1:11" x14ac:dyDescent="0.2">
      <c r="A5833" s="8" t="str">
        <f>Table7[[#This Row],[Test No.]]&amp;Table7[[#This Row],[Section]]&amp;Table7[[#This Row],[Q. No.]]</f>
        <v>R30E57</v>
      </c>
      <c r="B5833" s="8"/>
      <c r="C5833" s="15" t="s">
        <v>81</v>
      </c>
      <c r="D5833" s="6">
        <v>57</v>
      </c>
      <c r="E5833" s="12" t="s">
        <v>31</v>
      </c>
      <c r="F5833" s="14">
        <v>2</v>
      </c>
      <c r="G5833" s="13" t="s">
        <v>57</v>
      </c>
      <c r="H5833" s="10">
        <v>6</v>
      </c>
      <c r="I5833" s="13" t="s">
        <v>42</v>
      </c>
      <c r="J5833" s="12" t="s">
        <v>522</v>
      </c>
      <c r="K5833" s="11" t="str">
        <f>VLOOKUP(Table7[[#This Row],[CID]],ALY,2,FALSE)</f>
        <v>Effectiveness</v>
      </c>
    </row>
    <row r="5834" spans="1:11" x14ac:dyDescent="0.2">
      <c r="A5834" s="8" t="str">
        <f>Table7[[#This Row],[Test No.]]&amp;Table7[[#This Row],[Section]]&amp;Table7[[#This Row],[Q. No.]]</f>
        <v>R30E58</v>
      </c>
      <c r="B5834" s="8"/>
      <c r="C5834" s="15" t="s">
        <v>81</v>
      </c>
      <c r="D5834" s="6">
        <v>58</v>
      </c>
      <c r="E5834" s="12" t="s">
        <v>31</v>
      </c>
      <c r="F5834" s="14">
        <v>1</v>
      </c>
      <c r="G5834" s="14" t="s">
        <v>59</v>
      </c>
      <c r="H5834" s="10">
        <v>2</v>
      </c>
      <c r="I5834" s="13" t="s">
        <v>38</v>
      </c>
      <c r="J5834" s="12" t="s">
        <v>395</v>
      </c>
      <c r="K5834" s="11" t="str">
        <f>VLOOKUP(Table7[[#This Row],[CID]],ALY,2,FALSE)</f>
        <v>Verb Forms/Tense Agreement</v>
      </c>
    </row>
    <row r="5835" spans="1:11" x14ac:dyDescent="0.2">
      <c r="A5835" s="8" t="str">
        <f>Table7[[#This Row],[Test No.]]&amp;Table7[[#This Row],[Section]]&amp;Table7[[#This Row],[Q. No.]]</f>
        <v>R30E59</v>
      </c>
      <c r="B5835" s="8"/>
      <c r="C5835" s="15" t="s">
        <v>81</v>
      </c>
      <c r="D5835" s="6">
        <v>59</v>
      </c>
      <c r="E5835" s="12" t="s">
        <v>31</v>
      </c>
      <c r="F5835" s="14">
        <v>2</v>
      </c>
      <c r="G5835" s="13" t="s">
        <v>57</v>
      </c>
      <c r="H5835" s="10">
        <v>5</v>
      </c>
      <c r="I5835" s="13" t="s">
        <v>41</v>
      </c>
      <c r="J5835" s="12" t="s">
        <v>519</v>
      </c>
      <c r="K5835" s="11" t="str">
        <f>VLOOKUP(Table7[[#This Row],[CID]],ALY,2,FALSE)</f>
        <v>Opening/Transitional/Closing</v>
      </c>
    </row>
    <row r="5836" spans="1:11" x14ac:dyDescent="0.2">
      <c r="A5836" s="8" t="str">
        <f>Table7[[#This Row],[Test No.]]&amp;Table7[[#This Row],[Section]]&amp;Table7[[#This Row],[Q. No.]]</f>
        <v>R30E60</v>
      </c>
      <c r="B5836" s="8"/>
      <c r="C5836" s="15" t="s">
        <v>81</v>
      </c>
      <c r="D5836" s="6">
        <v>60</v>
      </c>
      <c r="E5836" s="12" t="s">
        <v>31</v>
      </c>
      <c r="F5836" s="14">
        <v>2</v>
      </c>
      <c r="G5836" s="13" t="s">
        <v>57</v>
      </c>
      <c r="H5836" s="10">
        <v>4</v>
      </c>
      <c r="I5836" s="13" t="s">
        <v>40</v>
      </c>
      <c r="J5836" s="12" t="s">
        <v>512</v>
      </c>
      <c r="K5836" s="11" t="str">
        <f>VLOOKUP(Table7[[#This Row],[CID]],ALY,2,FALSE)</f>
        <v>Additional Detail &amp; Evidence</v>
      </c>
    </row>
    <row r="5837" spans="1:11" x14ac:dyDescent="0.2">
      <c r="A5837" s="8" t="str">
        <f>Table7[[#This Row],[Test No.]]&amp;Table7[[#This Row],[Section]]&amp;Table7[[#This Row],[Q. No.]]</f>
        <v>R30E61</v>
      </c>
      <c r="B5837" s="8"/>
      <c r="C5837" s="15" t="s">
        <v>81</v>
      </c>
      <c r="D5837" s="6">
        <v>61</v>
      </c>
      <c r="E5837" s="12" t="s">
        <v>31</v>
      </c>
      <c r="F5837" s="14">
        <v>1</v>
      </c>
      <c r="G5837" s="14" t="s">
        <v>59</v>
      </c>
      <c r="H5837" s="10">
        <v>2</v>
      </c>
      <c r="I5837" s="13" t="s">
        <v>38</v>
      </c>
      <c r="J5837" s="12" t="s">
        <v>393</v>
      </c>
      <c r="K5837" s="11" t="str">
        <f>VLOOKUP(Table7[[#This Row],[CID]],ALY,2,FALSE)</f>
        <v>SVA</v>
      </c>
    </row>
    <row r="5838" spans="1:11" x14ac:dyDescent="0.2">
      <c r="A5838" s="8" t="str">
        <f>Table7[[#This Row],[Test No.]]&amp;Table7[[#This Row],[Section]]&amp;Table7[[#This Row],[Q. No.]]</f>
        <v>R30E62</v>
      </c>
      <c r="B5838" s="8"/>
      <c r="C5838" s="15" t="s">
        <v>81</v>
      </c>
      <c r="D5838" s="6">
        <v>62</v>
      </c>
      <c r="E5838" s="12" t="s">
        <v>31</v>
      </c>
      <c r="F5838" s="14">
        <v>1</v>
      </c>
      <c r="G5838" s="14" t="s">
        <v>59</v>
      </c>
      <c r="H5838" s="10">
        <v>3</v>
      </c>
      <c r="I5838" s="13" t="s">
        <v>39</v>
      </c>
      <c r="J5838" s="12" t="s">
        <v>402</v>
      </c>
      <c r="K5838" s="11" t="str">
        <f>VLOOKUP(Table7[[#This Row],[CID]],ALY,2,FALSE)</f>
        <v>Faulty Modifier</v>
      </c>
    </row>
    <row r="5839" spans="1:11" x14ac:dyDescent="0.2">
      <c r="A5839" s="8" t="str">
        <f>Table7[[#This Row],[Test No.]]&amp;Table7[[#This Row],[Section]]&amp;Table7[[#This Row],[Q. No.]]</f>
        <v>R30E63</v>
      </c>
      <c r="B5839" s="8"/>
      <c r="C5839" s="15" t="s">
        <v>81</v>
      </c>
      <c r="D5839" s="6">
        <v>63</v>
      </c>
      <c r="E5839" s="12" t="s">
        <v>31</v>
      </c>
      <c r="F5839" s="14">
        <v>1</v>
      </c>
      <c r="G5839" s="14" t="s">
        <v>59</v>
      </c>
      <c r="H5839" s="10">
        <v>2</v>
      </c>
      <c r="I5839" s="13" t="s">
        <v>38</v>
      </c>
      <c r="J5839" s="12" t="s">
        <v>397</v>
      </c>
      <c r="K5839" s="11" t="str">
        <f>VLOOKUP(Table7[[#This Row],[CID]],ALY,2,FALSE)</f>
        <v>Word Choice</v>
      </c>
    </row>
    <row r="5840" spans="1:11" x14ac:dyDescent="0.2">
      <c r="A5840" s="8" t="str">
        <f>Table7[[#This Row],[Test No.]]&amp;Table7[[#This Row],[Section]]&amp;Table7[[#This Row],[Q. No.]]</f>
        <v>R30E64</v>
      </c>
      <c r="B5840" s="8"/>
      <c r="C5840" s="15" t="s">
        <v>81</v>
      </c>
      <c r="D5840" s="6">
        <v>64</v>
      </c>
      <c r="E5840" s="12" t="s">
        <v>31</v>
      </c>
      <c r="F5840" s="14">
        <v>1</v>
      </c>
      <c r="G5840" s="14" t="s">
        <v>59</v>
      </c>
      <c r="H5840" s="10">
        <v>2</v>
      </c>
      <c r="I5840" s="13" t="s">
        <v>38</v>
      </c>
      <c r="J5840" s="12" t="s">
        <v>394</v>
      </c>
      <c r="K5840" s="11" t="str">
        <f>VLOOKUP(Table7[[#This Row],[CID]],ALY,2,FALSE)</f>
        <v>Pronouns</v>
      </c>
    </row>
    <row r="5841" spans="1:11" x14ac:dyDescent="0.2">
      <c r="A5841" s="8" t="str">
        <f>Table7[[#This Row],[Test No.]]&amp;Table7[[#This Row],[Section]]&amp;Table7[[#This Row],[Q. No.]]</f>
        <v>R30E65</v>
      </c>
      <c r="B5841" s="8"/>
      <c r="C5841" s="15" t="s">
        <v>81</v>
      </c>
      <c r="D5841" s="6">
        <v>65</v>
      </c>
      <c r="E5841" s="12" t="s">
        <v>31</v>
      </c>
      <c r="F5841" s="14">
        <v>2</v>
      </c>
      <c r="G5841" s="13" t="s">
        <v>57</v>
      </c>
      <c r="H5841" s="10">
        <v>6</v>
      </c>
      <c r="I5841" s="13" t="s">
        <v>42</v>
      </c>
      <c r="J5841" s="12" t="s">
        <v>521</v>
      </c>
      <c r="K5841" s="11" t="str">
        <f>VLOOKUP(Table7[[#This Row],[CID]],ALY,2,FALSE)</f>
        <v>Word Choice</v>
      </c>
    </row>
    <row r="5842" spans="1:11" x14ac:dyDescent="0.2">
      <c r="A5842" s="8" t="str">
        <f>Table7[[#This Row],[Test No.]]&amp;Table7[[#This Row],[Section]]&amp;Table7[[#This Row],[Q. No.]]</f>
        <v>R30E66</v>
      </c>
      <c r="B5842" s="8"/>
      <c r="C5842" s="15" t="s">
        <v>81</v>
      </c>
      <c r="D5842" s="6">
        <v>66</v>
      </c>
      <c r="E5842" s="12" t="s">
        <v>31</v>
      </c>
      <c r="F5842" s="14">
        <v>1</v>
      </c>
      <c r="G5842" s="14" t="s">
        <v>59</v>
      </c>
      <c r="H5842" s="14">
        <v>1</v>
      </c>
      <c r="I5842" s="14" t="s">
        <v>37</v>
      </c>
      <c r="J5842" s="12" t="s">
        <v>387</v>
      </c>
      <c r="K5842" s="11" t="str">
        <f>VLOOKUP(Table7[[#This Row],[CID]],ALY,2,FALSE)</f>
        <v>Commas</v>
      </c>
    </row>
    <row r="5843" spans="1:11" x14ac:dyDescent="0.2">
      <c r="A5843" s="8" t="str">
        <f>Table7[[#This Row],[Test No.]]&amp;Table7[[#This Row],[Section]]&amp;Table7[[#This Row],[Q. No.]]</f>
        <v>R30E67</v>
      </c>
      <c r="B5843" s="8"/>
      <c r="C5843" s="15" t="s">
        <v>81</v>
      </c>
      <c r="D5843" s="6">
        <v>67</v>
      </c>
      <c r="E5843" s="12" t="s">
        <v>31</v>
      </c>
      <c r="F5843" s="14">
        <v>2</v>
      </c>
      <c r="G5843" s="13" t="s">
        <v>57</v>
      </c>
      <c r="H5843" s="10">
        <v>5</v>
      </c>
      <c r="I5843" s="13" t="s">
        <v>41</v>
      </c>
      <c r="J5843" s="12" t="s">
        <v>520</v>
      </c>
      <c r="K5843" s="11" t="str">
        <f>VLOOKUP(Table7[[#This Row],[CID]],ALY,2,FALSE)</f>
        <v>Reorganization</v>
      </c>
    </row>
    <row r="5844" spans="1:11" x14ac:dyDescent="0.2">
      <c r="A5844" s="8" t="str">
        <f>Table7[[#This Row],[Test No.]]&amp;Table7[[#This Row],[Section]]&amp;Table7[[#This Row],[Q. No.]]</f>
        <v>R30E68</v>
      </c>
      <c r="B5844" s="8"/>
      <c r="C5844" s="15" t="s">
        <v>81</v>
      </c>
      <c r="D5844" s="6">
        <v>68</v>
      </c>
      <c r="E5844" s="12" t="s">
        <v>31</v>
      </c>
      <c r="F5844" s="14">
        <v>1</v>
      </c>
      <c r="G5844" s="14" t="s">
        <v>59</v>
      </c>
      <c r="H5844" s="10">
        <v>3</v>
      </c>
      <c r="I5844" s="13" t="s">
        <v>39</v>
      </c>
      <c r="J5844" s="12" t="s">
        <v>402</v>
      </c>
      <c r="K5844" s="11" t="str">
        <f>VLOOKUP(Table7[[#This Row],[CID]],ALY,2,FALSE)</f>
        <v>Faulty Modifier</v>
      </c>
    </row>
    <row r="5845" spans="1:11" x14ac:dyDescent="0.2">
      <c r="A5845" s="8" t="str">
        <f>Table7[[#This Row],[Test No.]]&amp;Table7[[#This Row],[Section]]&amp;Table7[[#This Row],[Q. No.]]</f>
        <v>R30E69</v>
      </c>
      <c r="B5845" s="8"/>
      <c r="C5845" s="15" t="s">
        <v>81</v>
      </c>
      <c r="D5845" s="6">
        <v>69</v>
      </c>
      <c r="E5845" s="12" t="s">
        <v>31</v>
      </c>
      <c r="F5845" s="14">
        <v>2</v>
      </c>
      <c r="G5845" s="13" t="s">
        <v>57</v>
      </c>
      <c r="H5845" s="10">
        <v>4</v>
      </c>
      <c r="I5845" s="13" t="s">
        <v>40</v>
      </c>
      <c r="J5845" s="12" t="s">
        <v>512</v>
      </c>
      <c r="K5845" s="11" t="str">
        <f>VLOOKUP(Table7[[#This Row],[CID]],ALY,2,FALSE)</f>
        <v>Additional Detail &amp; Evidence</v>
      </c>
    </row>
    <row r="5846" spans="1:11" x14ac:dyDescent="0.2">
      <c r="A5846" s="8" t="str">
        <f>Table7[[#This Row],[Test No.]]&amp;Table7[[#This Row],[Section]]&amp;Table7[[#This Row],[Q. No.]]</f>
        <v>R30E70</v>
      </c>
      <c r="B5846" s="8"/>
      <c r="C5846" s="15" t="s">
        <v>81</v>
      </c>
      <c r="D5846" s="6">
        <v>70</v>
      </c>
      <c r="E5846" s="12" t="s">
        <v>31</v>
      </c>
      <c r="F5846" s="14">
        <v>2</v>
      </c>
      <c r="G5846" s="13" t="s">
        <v>57</v>
      </c>
      <c r="H5846" s="10">
        <v>4</v>
      </c>
      <c r="I5846" s="13" t="s">
        <v>40</v>
      </c>
      <c r="J5846" s="12" t="s">
        <v>516</v>
      </c>
      <c r="K5846" s="11" t="str">
        <f>VLOOKUP(Table7[[#This Row],[CID]],ALY,2,FALSE)</f>
        <v>Transitions &amp; Topic Sentences</v>
      </c>
    </row>
    <row r="5847" spans="1:11" x14ac:dyDescent="0.2">
      <c r="A5847" s="8" t="str">
        <f>Table7[[#This Row],[Test No.]]&amp;Table7[[#This Row],[Section]]&amp;Table7[[#This Row],[Q. No.]]</f>
        <v>R30E71</v>
      </c>
      <c r="B5847" s="8"/>
      <c r="C5847" s="15" t="s">
        <v>81</v>
      </c>
      <c r="D5847" s="6">
        <v>71</v>
      </c>
      <c r="E5847" s="12" t="s">
        <v>31</v>
      </c>
      <c r="F5847" s="14">
        <v>2</v>
      </c>
      <c r="G5847" s="13" t="s">
        <v>57</v>
      </c>
      <c r="H5847" s="10">
        <v>5</v>
      </c>
      <c r="I5847" s="13" t="s">
        <v>41</v>
      </c>
      <c r="J5847" s="12" t="s">
        <v>518</v>
      </c>
      <c r="K5847" s="11" t="str">
        <f>VLOOKUP(Table7[[#This Row],[CID]],ALY,2,FALSE)</f>
        <v>Unity &amp; Coherence</v>
      </c>
    </row>
    <row r="5848" spans="1:11" x14ac:dyDescent="0.2">
      <c r="A5848" s="8" t="str">
        <f>Table7[[#This Row],[Test No.]]&amp;Table7[[#This Row],[Section]]&amp;Table7[[#This Row],[Q. No.]]</f>
        <v>R30E72</v>
      </c>
      <c r="B5848" s="8"/>
      <c r="C5848" s="15" t="s">
        <v>81</v>
      </c>
      <c r="D5848" s="6">
        <v>72</v>
      </c>
      <c r="E5848" s="12" t="s">
        <v>31</v>
      </c>
      <c r="F5848" s="14">
        <v>2</v>
      </c>
      <c r="G5848" s="13" t="s">
        <v>57</v>
      </c>
      <c r="H5848" s="10">
        <v>4</v>
      </c>
      <c r="I5848" s="13" t="s">
        <v>40</v>
      </c>
      <c r="J5848" s="12" t="s">
        <v>516</v>
      </c>
      <c r="K5848" s="11" t="str">
        <f>VLOOKUP(Table7[[#This Row],[CID]],ALY,2,FALSE)</f>
        <v>Transitions &amp; Topic Sentences</v>
      </c>
    </row>
    <row r="5849" spans="1:11" x14ac:dyDescent="0.2">
      <c r="A5849" s="8" t="str">
        <f>Table7[[#This Row],[Test No.]]&amp;Table7[[#This Row],[Section]]&amp;Table7[[#This Row],[Q. No.]]</f>
        <v>R30E73</v>
      </c>
      <c r="B5849" s="8"/>
      <c r="C5849" s="15" t="s">
        <v>81</v>
      </c>
      <c r="D5849" s="6">
        <v>73</v>
      </c>
      <c r="E5849" s="12" t="s">
        <v>31</v>
      </c>
      <c r="F5849" s="14">
        <v>1</v>
      </c>
      <c r="G5849" s="14" t="s">
        <v>59</v>
      </c>
      <c r="H5849" s="14">
        <v>1</v>
      </c>
      <c r="I5849" s="14" t="s">
        <v>37</v>
      </c>
      <c r="J5849" s="12" t="s">
        <v>390</v>
      </c>
      <c r="K5849" s="11" t="str">
        <f>VLOOKUP(Table7[[#This Row],[CID]],ALY,2,FALSE)</f>
        <v>Semicolons</v>
      </c>
    </row>
    <row r="5850" spans="1:11" x14ac:dyDescent="0.2">
      <c r="A5850" s="8" t="str">
        <f>Table7[[#This Row],[Test No.]]&amp;Table7[[#This Row],[Section]]&amp;Table7[[#This Row],[Q. No.]]</f>
        <v>R30E74</v>
      </c>
      <c r="B5850" s="8"/>
      <c r="C5850" s="15" t="s">
        <v>81</v>
      </c>
      <c r="D5850" s="6">
        <v>74</v>
      </c>
      <c r="E5850" s="12" t="s">
        <v>31</v>
      </c>
      <c r="F5850" s="14">
        <v>2</v>
      </c>
      <c r="G5850" s="13" t="s">
        <v>57</v>
      </c>
      <c r="H5850" s="10">
        <v>6</v>
      </c>
      <c r="I5850" s="13" t="s">
        <v>42</v>
      </c>
      <c r="J5850" s="12" t="s">
        <v>522</v>
      </c>
      <c r="K5850" s="11" t="str">
        <f>VLOOKUP(Table7[[#This Row],[CID]],ALY,2,FALSE)</f>
        <v>Effectiveness</v>
      </c>
    </row>
    <row r="5851" spans="1:11" x14ac:dyDescent="0.2">
      <c r="A5851" s="8" t="str">
        <f>Table7[[#This Row],[Test No.]]&amp;Table7[[#This Row],[Section]]&amp;Table7[[#This Row],[Q. No.]]</f>
        <v>R30E75</v>
      </c>
      <c r="B5851" s="8"/>
      <c r="C5851" s="15" t="s">
        <v>81</v>
      </c>
      <c r="D5851" s="6">
        <v>75</v>
      </c>
      <c r="E5851" s="12" t="s">
        <v>31</v>
      </c>
      <c r="F5851" s="14">
        <v>2</v>
      </c>
      <c r="G5851" s="13" t="s">
        <v>57</v>
      </c>
      <c r="H5851" s="10">
        <v>5</v>
      </c>
      <c r="I5851" s="13" t="s">
        <v>41</v>
      </c>
      <c r="J5851" s="12" t="s">
        <v>519</v>
      </c>
      <c r="K5851" s="11" t="str">
        <f>VLOOKUP(Table7[[#This Row],[CID]],ALY,2,FALSE)</f>
        <v>Opening/Transitional/Closing</v>
      </c>
    </row>
    <row r="5852" spans="1:11" x14ac:dyDescent="0.2">
      <c r="A5852" s="8" t="str">
        <f>Table7[[#This Row],[Test No.]]&amp;Table7[[#This Row],[Section]]&amp;Table7[[#This Row],[Q. No.]]</f>
        <v>R31E1</v>
      </c>
      <c r="B5852" s="8"/>
      <c r="C5852" s="15" t="s">
        <v>80</v>
      </c>
      <c r="D5852" s="6">
        <v>1</v>
      </c>
      <c r="E5852" s="12" t="s">
        <v>31</v>
      </c>
      <c r="F5852" s="14">
        <v>1</v>
      </c>
      <c r="G5852" s="14" t="s">
        <v>59</v>
      </c>
      <c r="H5852" s="14">
        <v>1</v>
      </c>
      <c r="I5852" s="14" t="s">
        <v>37</v>
      </c>
      <c r="J5852" s="12" t="s">
        <v>387</v>
      </c>
      <c r="K5852" s="11" t="str">
        <f>VLOOKUP(Table7[[#This Row],[CID]],ALY,2,FALSE)</f>
        <v>Commas</v>
      </c>
    </row>
    <row r="5853" spans="1:11" x14ac:dyDescent="0.2">
      <c r="A5853" s="8" t="str">
        <f>Table7[[#This Row],[Test No.]]&amp;Table7[[#This Row],[Section]]&amp;Table7[[#This Row],[Q. No.]]</f>
        <v>R31E2</v>
      </c>
      <c r="B5853" s="8"/>
      <c r="C5853" s="15" t="s">
        <v>80</v>
      </c>
      <c r="D5853" s="6">
        <v>2</v>
      </c>
      <c r="E5853" s="12" t="s">
        <v>31</v>
      </c>
      <c r="F5853" s="14">
        <v>2</v>
      </c>
      <c r="G5853" s="13" t="s">
        <v>57</v>
      </c>
      <c r="H5853" s="10">
        <v>4</v>
      </c>
      <c r="I5853" s="13" t="s">
        <v>40</v>
      </c>
      <c r="J5853" s="12" t="s">
        <v>516</v>
      </c>
      <c r="K5853" s="11" t="str">
        <f>VLOOKUP(Table7[[#This Row],[CID]],ALY,2,FALSE)</f>
        <v>Transitions &amp; Topic Sentences</v>
      </c>
    </row>
    <row r="5854" spans="1:11" x14ac:dyDescent="0.2">
      <c r="A5854" s="8" t="str">
        <f>Table7[[#This Row],[Test No.]]&amp;Table7[[#This Row],[Section]]&amp;Table7[[#This Row],[Q. No.]]</f>
        <v>R31E3</v>
      </c>
      <c r="B5854" s="8"/>
      <c r="C5854" s="15" t="s">
        <v>80</v>
      </c>
      <c r="D5854" s="6">
        <v>3</v>
      </c>
      <c r="E5854" s="12" t="s">
        <v>31</v>
      </c>
      <c r="F5854" s="14">
        <v>2</v>
      </c>
      <c r="G5854" s="13" t="s">
        <v>57</v>
      </c>
      <c r="H5854" s="10">
        <v>6</v>
      </c>
      <c r="I5854" s="13" t="s">
        <v>42</v>
      </c>
      <c r="J5854" s="12" t="s">
        <v>523</v>
      </c>
      <c r="K5854" s="11" t="str">
        <f>VLOOKUP(Table7[[#This Row],[CID]],ALY,2,FALSE)</f>
        <v>Avoiding Ambiguity &amp; Redundancy</v>
      </c>
    </row>
    <row r="5855" spans="1:11" x14ac:dyDescent="0.2">
      <c r="A5855" s="8" t="str">
        <f>Table7[[#This Row],[Test No.]]&amp;Table7[[#This Row],[Section]]&amp;Table7[[#This Row],[Q. No.]]</f>
        <v>R31E4</v>
      </c>
      <c r="B5855" s="8"/>
      <c r="C5855" s="15" t="s">
        <v>80</v>
      </c>
      <c r="D5855" s="6">
        <v>4</v>
      </c>
      <c r="E5855" s="12" t="s">
        <v>31</v>
      </c>
      <c r="F5855" s="14">
        <v>1</v>
      </c>
      <c r="G5855" s="14" t="s">
        <v>59</v>
      </c>
      <c r="H5855" s="10">
        <v>3</v>
      </c>
      <c r="I5855" s="13" t="s">
        <v>39</v>
      </c>
      <c r="J5855" s="12" t="s">
        <v>402</v>
      </c>
      <c r="K5855" s="11" t="str">
        <f>VLOOKUP(Table7[[#This Row],[CID]],ALY,2,FALSE)</f>
        <v>Faulty Modifier</v>
      </c>
    </row>
    <row r="5856" spans="1:11" x14ac:dyDescent="0.2">
      <c r="A5856" s="8" t="str">
        <f>Table7[[#This Row],[Test No.]]&amp;Table7[[#This Row],[Section]]&amp;Table7[[#This Row],[Q. No.]]</f>
        <v>R31E5</v>
      </c>
      <c r="B5856" s="8"/>
      <c r="C5856" s="15" t="s">
        <v>80</v>
      </c>
      <c r="D5856" s="6">
        <v>5</v>
      </c>
      <c r="E5856" s="12" t="s">
        <v>31</v>
      </c>
      <c r="F5856" s="14">
        <v>1</v>
      </c>
      <c r="G5856" s="14" t="s">
        <v>59</v>
      </c>
      <c r="H5856" s="10">
        <v>3</v>
      </c>
      <c r="I5856" s="13" t="s">
        <v>39</v>
      </c>
      <c r="J5856" s="12" t="s">
        <v>400</v>
      </c>
      <c r="K5856" s="11" t="str">
        <f>VLOOKUP(Table7[[#This Row],[CID]],ALY,2,FALSE)</f>
        <v>Run-On Sentence</v>
      </c>
    </row>
    <row r="5857" spans="1:11" x14ac:dyDescent="0.2">
      <c r="A5857" s="8" t="str">
        <f>Table7[[#This Row],[Test No.]]&amp;Table7[[#This Row],[Section]]&amp;Table7[[#This Row],[Q. No.]]</f>
        <v>R31E6</v>
      </c>
      <c r="B5857" s="8"/>
      <c r="C5857" s="15" t="s">
        <v>80</v>
      </c>
      <c r="D5857" s="6">
        <v>6</v>
      </c>
      <c r="E5857" s="12" t="s">
        <v>31</v>
      </c>
      <c r="F5857" s="14">
        <v>1</v>
      </c>
      <c r="G5857" s="14" t="s">
        <v>59</v>
      </c>
      <c r="H5857" s="10">
        <v>2</v>
      </c>
      <c r="I5857" s="13" t="s">
        <v>38</v>
      </c>
      <c r="J5857" s="12" t="s">
        <v>393</v>
      </c>
      <c r="K5857" s="11" t="str">
        <f>VLOOKUP(Table7[[#This Row],[CID]],ALY,2,FALSE)</f>
        <v>SVA</v>
      </c>
    </row>
    <row r="5858" spans="1:11" x14ac:dyDescent="0.2">
      <c r="A5858" s="8" t="str">
        <f>Table7[[#This Row],[Test No.]]&amp;Table7[[#This Row],[Section]]&amp;Table7[[#This Row],[Q. No.]]</f>
        <v>R31E7</v>
      </c>
      <c r="B5858" s="8"/>
      <c r="C5858" s="15" t="s">
        <v>80</v>
      </c>
      <c r="D5858" s="6">
        <v>7</v>
      </c>
      <c r="E5858" s="12" t="s">
        <v>31</v>
      </c>
      <c r="F5858" s="14">
        <v>2</v>
      </c>
      <c r="G5858" s="13" t="s">
        <v>57</v>
      </c>
      <c r="H5858" s="10">
        <v>6</v>
      </c>
      <c r="I5858" s="13" t="s">
        <v>42</v>
      </c>
      <c r="J5858" s="12" t="s">
        <v>522</v>
      </c>
      <c r="K5858" s="11" t="str">
        <f>VLOOKUP(Table7[[#This Row],[CID]],ALY,2,FALSE)</f>
        <v>Effectiveness</v>
      </c>
    </row>
    <row r="5859" spans="1:11" x14ac:dyDescent="0.2">
      <c r="A5859" s="8" t="str">
        <f>Table7[[#This Row],[Test No.]]&amp;Table7[[#This Row],[Section]]&amp;Table7[[#This Row],[Q. No.]]</f>
        <v>R31E8</v>
      </c>
      <c r="B5859" s="8"/>
      <c r="C5859" s="15" t="s">
        <v>80</v>
      </c>
      <c r="D5859" s="6">
        <v>8</v>
      </c>
      <c r="E5859" s="12" t="s">
        <v>31</v>
      </c>
      <c r="F5859" s="14">
        <v>1</v>
      </c>
      <c r="G5859" s="14" t="s">
        <v>59</v>
      </c>
      <c r="H5859" s="10">
        <v>2</v>
      </c>
      <c r="I5859" s="13" t="s">
        <v>38</v>
      </c>
      <c r="J5859" s="12" t="s">
        <v>393</v>
      </c>
      <c r="K5859" s="11" t="str">
        <f>VLOOKUP(Table7[[#This Row],[CID]],ALY,2,FALSE)</f>
        <v>SVA</v>
      </c>
    </row>
    <row r="5860" spans="1:11" x14ac:dyDescent="0.2">
      <c r="A5860" s="8" t="str">
        <f>Table7[[#This Row],[Test No.]]&amp;Table7[[#This Row],[Section]]&amp;Table7[[#This Row],[Q. No.]]</f>
        <v>R31E9</v>
      </c>
      <c r="B5860" s="8"/>
      <c r="C5860" s="15" t="s">
        <v>80</v>
      </c>
      <c r="D5860" s="6">
        <v>9</v>
      </c>
      <c r="E5860" s="12" t="s">
        <v>31</v>
      </c>
      <c r="F5860" s="14">
        <v>1</v>
      </c>
      <c r="G5860" s="14" t="s">
        <v>59</v>
      </c>
      <c r="H5860" s="14">
        <v>1</v>
      </c>
      <c r="I5860" s="14" t="s">
        <v>37</v>
      </c>
      <c r="J5860" s="12" t="s">
        <v>390</v>
      </c>
      <c r="K5860" s="11" t="str">
        <f>VLOOKUP(Table7[[#This Row],[CID]],ALY,2,FALSE)</f>
        <v>Semicolons</v>
      </c>
    </row>
    <row r="5861" spans="1:11" x14ac:dyDescent="0.2">
      <c r="A5861" s="8" t="str">
        <f>Table7[[#This Row],[Test No.]]&amp;Table7[[#This Row],[Section]]&amp;Table7[[#This Row],[Q. No.]]</f>
        <v>R31E10</v>
      </c>
      <c r="B5861" s="8"/>
      <c r="C5861" s="15" t="s">
        <v>80</v>
      </c>
      <c r="D5861" s="6">
        <v>10</v>
      </c>
      <c r="E5861" s="12" t="s">
        <v>31</v>
      </c>
      <c r="F5861" s="14">
        <v>1</v>
      </c>
      <c r="G5861" s="14" t="s">
        <v>59</v>
      </c>
      <c r="H5861" s="14">
        <v>1</v>
      </c>
      <c r="I5861" s="14" t="s">
        <v>37</v>
      </c>
      <c r="J5861" s="12" t="s">
        <v>387</v>
      </c>
      <c r="K5861" s="11" t="str">
        <f>VLOOKUP(Table7[[#This Row],[CID]],ALY,2,FALSE)</f>
        <v>Commas</v>
      </c>
    </row>
    <row r="5862" spans="1:11" x14ac:dyDescent="0.2">
      <c r="A5862" s="8" t="str">
        <f>Table7[[#This Row],[Test No.]]&amp;Table7[[#This Row],[Section]]&amp;Table7[[#This Row],[Q. No.]]</f>
        <v>R31E11</v>
      </c>
      <c r="B5862" s="8"/>
      <c r="C5862" s="15" t="s">
        <v>80</v>
      </c>
      <c r="D5862" s="6">
        <v>11</v>
      </c>
      <c r="E5862" s="12" t="s">
        <v>31</v>
      </c>
      <c r="F5862" s="14">
        <v>1</v>
      </c>
      <c r="G5862" s="14" t="s">
        <v>59</v>
      </c>
      <c r="H5862" s="10">
        <v>2</v>
      </c>
      <c r="I5862" s="13" t="s">
        <v>38</v>
      </c>
      <c r="J5862" s="12" t="s">
        <v>396</v>
      </c>
      <c r="K5862" s="11" t="str">
        <f>VLOOKUP(Table7[[#This Row],[CID]],ALY,2,FALSE)</f>
        <v>Comparisons</v>
      </c>
    </row>
    <row r="5863" spans="1:11" x14ac:dyDescent="0.2">
      <c r="A5863" s="8" t="str">
        <f>Table7[[#This Row],[Test No.]]&amp;Table7[[#This Row],[Section]]&amp;Table7[[#This Row],[Q. No.]]</f>
        <v>R31E12</v>
      </c>
      <c r="B5863" s="8"/>
      <c r="C5863" s="15" t="s">
        <v>80</v>
      </c>
      <c r="D5863" s="6">
        <v>12</v>
      </c>
      <c r="E5863" s="12" t="s">
        <v>31</v>
      </c>
      <c r="F5863" s="14">
        <v>1</v>
      </c>
      <c r="G5863" s="14" t="s">
        <v>59</v>
      </c>
      <c r="H5863" s="10">
        <v>3</v>
      </c>
      <c r="I5863" s="13" t="s">
        <v>39</v>
      </c>
      <c r="J5863" s="12" t="s">
        <v>402</v>
      </c>
      <c r="K5863" s="11" t="str">
        <f>VLOOKUP(Table7[[#This Row],[CID]],ALY,2,FALSE)</f>
        <v>Faulty Modifier</v>
      </c>
    </row>
    <row r="5864" spans="1:11" x14ac:dyDescent="0.2">
      <c r="A5864" s="8" t="str">
        <f>Table7[[#This Row],[Test No.]]&amp;Table7[[#This Row],[Section]]&amp;Table7[[#This Row],[Q. No.]]</f>
        <v>R31E13</v>
      </c>
      <c r="B5864" s="8"/>
      <c r="C5864" s="15" t="s">
        <v>80</v>
      </c>
      <c r="D5864" s="6">
        <v>13</v>
      </c>
      <c r="E5864" s="12" t="s">
        <v>31</v>
      </c>
      <c r="F5864" s="14">
        <v>2</v>
      </c>
      <c r="G5864" s="13" t="s">
        <v>57</v>
      </c>
      <c r="H5864" s="10">
        <v>5</v>
      </c>
      <c r="I5864" s="13" t="s">
        <v>41</v>
      </c>
      <c r="J5864" s="12" t="s">
        <v>519</v>
      </c>
      <c r="K5864" s="11" t="str">
        <f>VLOOKUP(Table7[[#This Row],[CID]],ALY,2,FALSE)</f>
        <v>Opening/Transitional/Closing</v>
      </c>
    </row>
    <row r="5865" spans="1:11" x14ac:dyDescent="0.2">
      <c r="A5865" s="8" t="str">
        <f>Table7[[#This Row],[Test No.]]&amp;Table7[[#This Row],[Section]]&amp;Table7[[#This Row],[Q. No.]]</f>
        <v>R31E14</v>
      </c>
      <c r="B5865" s="8"/>
      <c r="C5865" s="15" t="s">
        <v>80</v>
      </c>
      <c r="D5865" s="6">
        <v>14</v>
      </c>
      <c r="E5865" s="12" t="s">
        <v>31</v>
      </c>
      <c r="F5865" s="14">
        <v>2</v>
      </c>
      <c r="G5865" s="13" t="s">
        <v>57</v>
      </c>
      <c r="H5865" s="10">
        <v>4</v>
      </c>
      <c r="I5865" s="13" t="s">
        <v>40</v>
      </c>
      <c r="J5865" s="12" t="s">
        <v>512</v>
      </c>
      <c r="K5865" s="11" t="str">
        <f>VLOOKUP(Table7[[#This Row],[CID]],ALY,2,FALSE)</f>
        <v>Additional Detail &amp; Evidence</v>
      </c>
    </row>
    <row r="5866" spans="1:11" x14ac:dyDescent="0.2">
      <c r="A5866" s="8" t="str">
        <f>Table7[[#This Row],[Test No.]]&amp;Table7[[#This Row],[Section]]&amp;Table7[[#This Row],[Q. No.]]</f>
        <v>R31E15</v>
      </c>
      <c r="B5866" s="8"/>
      <c r="C5866" s="15" t="s">
        <v>80</v>
      </c>
      <c r="D5866" s="6">
        <v>15</v>
      </c>
      <c r="E5866" s="12" t="s">
        <v>31</v>
      </c>
      <c r="F5866" s="14">
        <v>2</v>
      </c>
      <c r="G5866" s="13" t="s">
        <v>57</v>
      </c>
      <c r="H5866" s="10">
        <v>4</v>
      </c>
      <c r="I5866" s="13" t="s">
        <v>40</v>
      </c>
      <c r="J5866" s="12" t="s">
        <v>513</v>
      </c>
      <c r="K5866" s="11" t="str">
        <f>VLOOKUP(Table7[[#This Row],[CID]],ALY,2,FALSE)</f>
        <v>Writer's Goal</v>
      </c>
    </row>
    <row r="5867" spans="1:11" x14ac:dyDescent="0.2">
      <c r="A5867" s="8" t="str">
        <f>Table7[[#This Row],[Test No.]]&amp;Table7[[#This Row],[Section]]&amp;Table7[[#This Row],[Q. No.]]</f>
        <v>R31E16</v>
      </c>
      <c r="B5867" s="8"/>
      <c r="C5867" s="15" t="s">
        <v>80</v>
      </c>
      <c r="D5867" s="6">
        <v>16</v>
      </c>
      <c r="E5867" s="12" t="s">
        <v>31</v>
      </c>
      <c r="F5867" s="14">
        <v>1</v>
      </c>
      <c r="G5867" s="14" t="s">
        <v>59</v>
      </c>
      <c r="H5867" s="10">
        <v>3</v>
      </c>
      <c r="I5867" s="13" t="s">
        <v>39</v>
      </c>
      <c r="J5867" s="12" t="s">
        <v>402</v>
      </c>
      <c r="K5867" s="11" t="str">
        <f>VLOOKUP(Table7[[#This Row],[CID]],ALY,2,FALSE)</f>
        <v>Faulty Modifier</v>
      </c>
    </row>
    <row r="5868" spans="1:11" x14ac:dyDescent="0.2">
      <c r="A5868" s="8" t="str">
        <f>Table7[[#This Row],[Test No.]]&amp;Table7[[#This Row],[Section]]&amp;Table7[[#This Row],[Q. No.]]</f>
        <v>R31E17</v>
      </c>
      <c r="B5868" s="8"/>
      <c r="C5868" s="15" t="s">
        <v>80</v>
      </c>
      <c r="D5868" s="6">
        <v>17</v>
      </c>
      <c r="E5868" s="12" t="s">
        <v>31</v>
      </c>
      <c r="F5868" s="14">
        <v>1</v>
      </c>
      <c r="G5868" s="14" t="s">
        <v>59</v>
      </c>
      <c r="H5868" s="10">
        <v>2</v>
      </c>
      <c r="I5868" s="13" t="s">
        <v>38</v>
      </c>
      <c r="J5868" s="12" t="s">
        <v>395</v>
      </c>
      <c r="K5868" s="11" t="str">
        <f>VLOOKUP(Table7[[#This Row],[CID]],ALY,2,FALSE)</f>
        <v>Verb Forms/Tense Agreement</v>
      </c>
    </row>
    <row r="5869" spans="1:11" x14ac:dyDescent="0.2">
      <c r="A5869" s="8" t="str">
        <f>Table7[[#This Row],[Test No.]]&amp;Table7[[#This Row],[Section]]&amp;Table7[[#This Row],[Q. No.]]</f>
        <v>R31E18</v>
      </c>
      <c r="B5869" s="8"/>
      <c r="C5869" s="15" t="s">
        <v>80</v>
      </c>
      <c r="D5869" s="6">
        <v>18</v>
      </c>
      <c r="E5869" s="12" t="s">
        <v>31</v>
      </c>
      <c r="F5869" s="14">
        <v>2</v>
      </c>
      <c r="G5869" s="13" t="s">
        <v>57</v>
      </c>
      <c r="H5869" s="10">
        <v>5</v>
      </c>
      <c r="I5869" s="13" t="s">
        <v>41</v>
      </c>
      <c r="J5869" s="12" t="s">
        <v>518</v>
      </c>
      <c r="K5869" s="11" t="str">
        <f>VLOOKUP(Table7[[#This Row],[CID]],ALY,2,FALSE)</f>
        <v>Unity &amp; Coherence</v>
      </c>
    </row>
    <row r="5870" spans="1:11" x14ac:dyDescent="0.2">
      <c r="A5870" s="8" t="str">
        <f>Table7[[#This Row],[Test No.]]&amp;Table7[[#This Row],[Section]]&amp;Table7[[#This Row],[Q. No.]]</f>
        <v>R31E19</v>
      </c>
      <c r="B5870" s="8"/>
      <c r="C5870" s="15" t="s">
        <v>80</v>
      </c>
      <c r="D5870" s="6">
        <v>19</v>
      </c>
      <c r="E5870" s="12" t="s">
        <v>31</v>
      </c>
      <c r="F5870" s="14">
        <v>1</v>
      </c>
      <c r="G5870" s="14" t="s">
        <v>59</v>
      </c>
      <c r="H5870" s="10">
        <v>2</v>
      </c>
      <c r="I5870" s="13" t="s">
        <v>38</v>
      </c>
      <c r="J5870" s="12" t="s">
        <v>398</v>
      </c>
      <c r="K5870" s="11" t="str">
        <f>VLOOKUP(Table7[[#This Row],[CID]],ALY,2,FALSE)</f>
        <v>Idioms</v>
      </c>
    </row>
    <row r="5871" spans="1:11" x14ac:dyDescent="0.2">
      <c r="A5871" s="8" t="str">
        <f>Table7[[#This Row],[Test No.]]&amp;Table7[[#This Row],[Section]]&amp;Table7[[#This Row],[Q. No.]]</f>
        <v>R31E20</v>
      </c>
      <c r="B5871" s="8"/>
      <c r="C5871" s="15" t="s">
        <v>80</v>
      </c>
      <c r="D5871" s="6">
        <v>20</v>
      </c>
      <c r="E5871" s="12" t="s">
        <v>31</v>
      </c>
      <c r="F5871" s="14">
        <v>2</v>
      </c>
      <c r="G5871" s="13" t="s">
        <v>57</v>
      </c>
      <c r="H5871" s="10">
        <v>5</v>
      </c>
      <c r="I5871" s="13" t="s">
        <v>41</v>
      </c>
      <c r="J5871" s="12" t="s">
        <v>518</v>
      </c>
      <c r="K5871" s="11" t="str">
        <f>VLOOKUP(Table7[[#This Row],[CID]],ALY,2,FALSE)</f>
        <v>Unity &amp; Coherence</v>
      </c>
    </row>
    <row r="5872" spans="1:11" x14ac:dyDescent="0.2">
      <c r="A5872" s="8" t="str">
        <f>Table7[[#This Row],[Test No.]]&amp;Table7[[#This Row],[Section]]&amp;Table7[[#This Row],[Q. No.]]</f>
        <v>R31E21</v>
      </c>
      <c r="B5872" s="8"/>
      <c r="C5872" s="15" t="s">
        <v>80</v>
      </c>
      <c r="D5872" s="6">
        <v>21</v>
      </c>
      <c r="E5872" s="12" t="s">
        <v>31</v>
      </c>
      <c r="F5872" s="14">
        <v>2</v>
      </c>
      <c r="G5872" s="13" t="s">
        <v>57</v>
      </c>
      <c r="H5872" s="10">
        <v>6</v>
      </c>
      <c r="I5872" s="13" t="s">
        <v>42</v>
      </c>
      <c r="J5872" s="12" t="s">
        <v>521</v>
      </c>
      <c r="K5872" s="11" t="str">
        <f>VLOOKUP(Table7[[#This Row],[CID]],ALY,2,FALSE)</f>
        <v>Word Choice</v>
      </c>
    </row>
    <row r="5873" spans="1:11" x14ac:dyDescent="0.2">
      <c r="A5873" s="8" t="str">
        <f>Table7[[#This Row],[Test No.]]&amp;Table7[[#This Row],[Section]]&amp;Table7[[#This Row],[Q. No.]]</f>
        <v>R31E22</v>
      </c>
      <c r="B5873" s="8"/>
      <c r="C5873" s="15" t="s">
        <v>80</v>
      </c>
      <c r="D5873" s="6">
        <v>22</v>
      </c>
      <c r="E5873" s="12" t="s">
        <v>31</v>
      </c>
      <c r="F5873" s="14">
        <v>1</v>
      </c>
      <c r="G5873" s="14" t="s">
        <v>59</v>
      </c>
      <c r="H5873" s="10">
        <v>3</v>
      </c>
      <c r="I5873" s="13" t="s">
        <v>39</v>
      </c>
      <c r="J5873" s="12" t="s">
        <v>402</v>
      </c>
      <c r="K5873" s="11" t="str">
        <f>VLOOKUP(Table7[[#This Row],[CID]],ALY,2,FALSE)</f>
        <v>Faulty Modifier</v>
      </c>
    </row>
    <row r="5874" spans="1:11" x14ac:dyDescent="0.2">
      <c r="A5874" s="8" t="str">
        <f>Table7[[#This Row],[Test No.]]&amp;Table7[[#This Row],[Section]]&amp;Table7[[#This Row],[Q. No.]]</f>
        <v>R31E23</v>
      </c>
      <c r="B5874" s="8"/>
      <c r="C5874" s="15" t="s">
        <v>80</v>
      </c>
      <c r="D5874" s="6">
        <v>23</v>
      </c>
      <c r="E5874" s="12" t="s">
        <v>31</v>
      </c>
      <c r="F5874" s="14">
        <v>2</v>
      </c>
      <c r="G5874" s="13" t="s">
        <v>57</v>
      </c>
      <c r="H5874" s="10">
        <v>6</v>
      </c>
      <c r="I5874" s="13" t="s">
        <v>42</v>
      </c>
      <c r="J5874" s="12" t="s">
        <v>522</v>
      </c>
      <c r="K5874" s="11" t="str">
        <f>VLOOKUP(Table7[[#This Row],[CID]],ALY,2,FALSE)</f>
        <v>Effectiveness</v>
      </c>
    </row>
    <row r="5875" spans="1:11" x14ac:dyDescent="0.2">
      <c r="A5875" s="8" t="str">
        <f>Table7[[#This Row],[Test No.]]&amp;Table7[[#This Row],[Section]]&amp;Table7[[#This Row],[Q. No.]]</f>
        <v>R31E24</v>
      </c>
      <c r="B5875" s="8"/>
      <c r="C5875" s="15" t="s">
        <v>80</v>
      </c>
      <c r="D5875" s="6">
        <v>24</v>
      </c>
      <c r="E5875" s="12" t="s">
        <v>31</v>
      </c>
      <c r="F5875" s="14">
        <v>1</v>
      </c>
      <c r="G5875" s="14" t="s">
        <v>59</v>
      </c>
      <c r="H5875" s="14">
        <v>1</v>
      </c>
      <c r="I5875" s="14" t="s">
        <v>37</v>
      </c>
      <c r="J5875" s="12" t="s">
        <v>389</v>
      </c>
      <c r="K5875" s="11" t="str">
        <f>VLOOKUP(Table7[[#This Row],[CID]],ALY,2,FALSE)</f>
        <v>Colons</v>
      </c>
    </row>
    <row r="5876" spans="1:11" x14ac:dyDescent="0.2">
      <c r="A5876" s="8" t="str">
        <f>Table7[[#This Row],[Test No.]]&amp;Table7[[#This Row],[Section]]&amp;Table7[[#This Row],[Q. No.]]</f>
        <v>R31E25</v>
      </c>
      <c r="B5876" s="8"/>
      <c r="C5876" s="15" t="s">
        <v>80</v>
      </c>
      <c r="D5876" s="6">
        <v>25</v>
      </c>
      <c r="E5876" s="12" t="s">
        <v>31</v>
      </c>
      <c r="F5876" s="14">
        <v>1</v>
      </c>
      <c r="G5876" s="14" t="s">
        <v>59</v>
      </c>
      <c r="H5876" s="14">
        <v>1</v>
      </c>
      <c r="I5876" s="14" t="s">
        <v>37</v>
      </c>
      <c r="J5876" s="12" t="s">
        <v>388</v>
      </c>
      <c r="K5876" s="11" t="str">
        <f>VLOOKUP(Table7[[#This Row],[CID]],ALY,2,FALSE)</f>
        <v>Apostrophes</v>
      </c>
    </row>
    <row r="5877" spans="1:11" x14ac:dyDescent="0.2">
      <c r="A5877" s="8" t="str">
        <f>Table7[[#This Row],[Test No.]]&amp;Table7[[#This Row],[Section]]&amp;Table7[[#This Row],[Q. No.]]</f>
        <v>R31E26</v>
      </c>
      <c r="B5877" s="8"/>
      <c r="C5877" s="15" t="s">
        <v>80</v>
      </c>
      <c r="D5877" s="6">
        <v>26</v>
      </c>
      <c r="E5877" s="12" t="s">
        <v>31</v>
      </c>
      <c r="F5877" s="14">
        <v>2</v>
      </c>
      <c r="G5877" s="13" t="s">
        <v>57</v>
      </c>
      <c r="H5877" s="10">
        <v>6</v>
      </c>
      <c r="I5877" s="13" t="s">
        <v>42</v>
      </c>
      <c r="J5877" s="12" t="s">
        <v>522</v>
      </c>
      <c r="K5877" s="11" t="str">
        <f>VLOOKUP(Table7[[#This Row],[CID]],ALY,2,FALSE)</f>
        <v>Effectiveness</v>
      </c>
    </row>
    <row r="5878" spans="1:11" x14ac:dyDescent="0.2">
      <c r="A5878" s="8" t="str">
        <f>Table7[[#This Row],[Test No.]]&amp;Table7[[#This Row],[Section]]&amp;Table7[[#This Row],[Q. No.]]</f>
        <v>R31E27</v>
      </c>
      <c r="B5878" s="8"/>
      <c r="C5878" s="15" t="s">
        <v>80</v>
      </c>
      <c r="D5878" s="6">
        <v>27</v>
      </c>
      <c r="E5878" s="12" t="s">
        <v>31</v>
      </c>
      <c r="F5878" s="14">
        <v>2</v>
      </c>
      <c r="G5878" s="13" t="s">
        <v>57</v>
      </c>
      <c r="H5878" s="10">
        <v>4</v>
      </c>
      <c r="I5878" s="13" t="s">
        <v>40</v>
      </c>
      <c r="J5878" s="12" t="s">
        <v>516</v>
      </c>
      <c r="K5878" s="11" t="str">
        <f>VLOOKUP(Table7[[#This Row],[CID]],ALY,2,FALSE)</f>
        <v>Transitions &amp; Topic Sentences</v>
      </c>
    </row>
    <row r="5879" spans="1:11" x14ac:dyDescent="0.2">
      <c r="A5879" s="8" t="str">
        <f>Table7[[#This Row],[Test No.]]&amp;Table7[[#This Row],[Section]]&amp;Table7[[#This Row],[Q. No.]]</f>
        <v>R31E28</v>
      </c>
      <c r="B5879" s="8"/>
      <c r="C5879" s="15" t="s">
        <v>80</v>
      </c>
      <c r="D5879" s="6">
        <v>28</v>
      </c>
      <c r="E5879" s="12" t="s">
        <v>31</v>
      </c>
      <c r="F5879" s="14">
        <v>2</v>
      </c>
      <c r="G5879" s="13" t="s">
        <v>57</v>
      </c>
      <c r="H5879" s="10">
        <v>6</v>
      </c>
      <c r="I5879" s="13" t="s">
        <v>42</v>
      </c>
      <c r="J5879" s="12" t="s">
        <v>521</v>
      </c>
      <c r="K5879" s="11" t="str">
        <f>VLOOKUP(Table7[[#This Row],[CID]],ALY,2,FALSE)</f>
        <v>Word Choice</v>
      </c>
    </row>
    <row r="5880" spans="1:11" x14ac:dyDescent="0.2">
      <c r="A5880" s="8" t="str">
        <f>Table7[[#This Row],[Test No.]]&amp;Table7[[#This Row],[Section]]&amp;Table7[[#This Row],[Q. No.]]</f>
        <v>R31E29</v>
      </c>
      <c r="B5880" s="8"/>
      <c r="C5880" s="15" t="s">
        <v>80</v>
      </c>
      <c r="D5880" s="6">
        <v>29</v>
      </c>
      <c r="E5880" s="12" t="s">
        <v>31</v>
      </c>
      <c r="F5880" s="14">
        <v>2</v>
      </c>
      <c r="G5880" s="13" t="s">
        <v>57</v>
      </c>
      <c r="H5880" s="10">
        <v>4</v>
      </c>
      <c r="I5880" s="13" t="s">
        <v>40</v>
      </c>
      <c r="J5880" s="12" t="s">
        <v>512</v>
      </c>
      <c r="K5880" s="11" t="str">
        <f>VLOOKUP(Table7[[#This Row],[CID]],ALY,2,FALSE)</f>
        <v>Additional Detail &amp; Evidence</v>
      </c>
    </row>
    <row r="5881" spans="1:11" x14ac:dyDescent="0.2">
      <c r="A5881" s="8" t="str">
        <f>Table7[[#This Row],[Test No.]]&amp;Table7[[#This Row],[Section]]&amp;Table7[[#This Row],[Q. No.]]</f>
        <v>R31E30</v>
      </c>
      <c r="B5881" s="8"/>
      <c r="C5881" s="15" t="s">
        <v>80</v>
      </c>
      <c r="D5881" s="6">
        <v>30</v>
      </c>
      <c r="E5881" s="12" t="s">
        <v>31</v>
      </c>
      <c r="F5881" s="14">
        <v>2</v>
      </c>
      <c r="G5881" s="13" t="s">
        <v>57</v>
      </c>
      <c r="H5881" s="10">
        <v>4</v>
      </c>
      <c r="I5881" s="13" t="s">
        <v>40</v>
      </c>
      <c r="J5881" s="12" t="s">
        <v>513</v>
      </c>
      <c r="K5881" s="11" t="str">
        <f>VLOOKUP(Table7[[#This Row],[CID]],ALY,2,FALSE)</f>
        <v>Writer's Goal</v>
      </c>
    </row>
    <row r="5882" spans="1:11" x14ac:dyDescent="0.2">
      <c r="A5882" s="8" t="str">
        <f>Table7[[#This Row],[Test No.]]&amp;Table7[[#This Row],[Section]]&amp;Table7[[#This Row],[Q. No.]]</f>
        <v>R31E31</v>
      </c>
      <c r="B5882" s="8"/>
      <c r="C5882" s="15" t="s">
        <v>80</v>
      </c>
      <c r="D5882" s="6">
        <v>31</v>
      </c>
      <c r="E5882" s="12" t="s">
        <v>31</v>
      </c>
      <c r="F5882" s="14">
        <v>1</v>
      </c>
      <c r="G5882" s="14" t="s">
        <v>59</v>
      </c>
      <c r="H5882" s="14">
        <v>1</v>
      </c>
      <c r="I5882" s="14" t="s">
        <v>37</v>
      </c>
      <c r="J5882" s="12" t="s">
        <v>387</v>
      </c>
      <c r="K5882" s="11" t="str">
        <f>VLOOKUP(Table7[[#This Row],[CID]],ALY,2,FALSE)</f>
        <v>Commas</v>
      </c>
    </row>
    <row r="5883" spans="1:11" x14ac:dyDescent="0.2">
      <c r="A5883" s="8" t="str">
        <f>Table7[[#This Row],[Test No.]]&amp;Table7[[#This Row],[Section]]&amp;Table7[[#This Row],[Q. No.]]</f>
        <v>R31E32</v>
      </c>
      <c r="B5883" s="8"/>
      <c r="C5883" s="15" t="s">
        <v>80</v>
      </c>
      <c r="D5883" s="6">
        <v>32</v>
      </c>
      <c r="E5883" s="12" t="s">
        <v>31</v>
      </c>
      <c r="F5883" s="14">
        <v>1</v>
      </c>
      <c r="G5883" s="14" t="s">
        <v>59</v>
      </c>
      <c r="H5883" s="14">
        <v>1</v>
      </c>
      <c r="I5883" s="14" t="s">
        <v>37</v>
      </c>
      <c r="J5883" s="12" t="s">
        <v>387</v>
      </c>
      <c r="K5883" s="11" t="str">
        <f>VLOOKUP(Table7[[#This Row],[CID]],ALY,2,FALSE)</f>
        <v>Commas</v>
      </c>
    </row>
    <row r="5884" spans="1:11" x14ac:dyDescent="0.2">
      <c r="A5884" s="8" t="str">
        <f>Table7[[#This Row],[Test No.]]&amp;Table7[[#This Row],[Section]]&amp;Table7[[#This Row],[Q. No.]]</f>
        <v>R31E33</v>
      </c>
      <c r="B5884" s="8"/>
      <c r="C5884" s="15" t="s">
        <v>80</v>
      </c>
      <c r="D5884" s="6">
        <v>33</v>
      </c>
      <c r="E5884" s="12" t="s">
        <v>31</v>
      </c>
      <c r="F5884" s="14">
        <v>1</v>
      </c>
      <c r="G5884" s="14" t="s">
        <v>59</v>
      </c>
      <c r="H5884" s="14">
        <v>1</v>
      </c>
      <c r="I5884" s="14" t="s">
        <v>37</v>
      </c>
      <c r="J5884" s="12" t="s">
        <v>387</v>
      </c>
      <c r="K5884" s="11" t="str">
        <f>VLOOKUP(Table7[[#This Row],[CID]],ALY,2,FALSE)</f>
        <v>Commas</v>
      </c>
    </row>
    <row r="5885" spans="1:11" x14ac:dyDescent="0.2">
      <c r="A5885" s="8" t="str">
        <f>Table7[[#This Row],[Test No.]]&amp;Table7[[#This Row],[Section]]&amp;Table7[[#This Row],[Q. No.]]</f>
        <v>R31E34</v>
      </c>
      <c r="B5885" s="8"/>
      <c r="C5885" s="15" t="s">
        <v>80</v>
      </c>
      <c r="D5885" s="6">
        <v>34</v>
      </c>
      <c r="E5885" s="12" t="s">
        <v>31</v>
      </c>
      <c r="F5885" s="14">
        <v>2</v>
      </c>
      <c r="G5885" s="13" t="s">
        <v>57</v>
      </c>
      <c r="H5885" s="10">
        <v>4</v>
      </c>
      <c r="I5885" s="13" t="s">
        <v>40</v>
      </c>
      <c r="J5885" s="12" t="s">
        <v>516</v>
      </c>
      <c r="K5885" s="11" t="str">
        <f>VLOOKUP(Table7[[#This Row],[CID]],ALY,2,FALSE)</f>
        <v>Transitions &amp; Topic Sentences</v>
      </c>
    </row>
    <row r="5886" spans="1:11" x14ac:dyDescent="0.2">
      <c r="A5886" s="8" t="str">
        <f>Table7[[#This Row],[Test No.]]&amp;Table7[[#This Row],[Section]]&amp;Table7[[#This Row],[Q. No.]]</f>
        <v>R31E35</v>
      </c>
      <c r="B5886" s="8"/>
      <c r="C5886" s="15" t="s">
        <v>80</v>
      </c>
      <c r="D5886" s="6">
        <v>35</v>
      </c>
      <c r="E5886" s="12" t="s">
        <v>31</v>
      </c>
      <c r="F5886" s="14">
        <v>1</v>
      </c>
      <c r="G5886" s="14" t="s">
        <v>59</v>
      </c>
      <c r="H5886" s="10">
        <v>3</v>
      </c>
      <c r="I5886" s="13" t="s">
        <v>39</v>
      </c>
      <c r="J5886" s="12" t="s">
        <v>401</v>
      </c>
      <c r="K5886" s="11" t="str">
        <f>VLOOKUP(Table7[[#This Row],[CID]],ALY,2,FALSE)</f>
        <v>Parallel Construction</v>
      </c>
    </row>
    <row r="5887" spans="1:11" x14ac:dyDescent="0.2">
      <c r="A5887" s="8" t="str">
        <f>Table7[[#This Row],[Test No.]]&amp;Table7[[#This Row],[Section]]&amp;Table7[[#This Row],[Q. No.]]</f>
        <v>R31E36</v>
      </c>
      <c r="B5887" s="8"/>
      <c r="C5887" s="15" t="s">
        <v>80</v>
      </c>
      <c r="D5887" s="6">
        <v>36</v>
      </c>
      <c r="E5887" s="12" t="s">
        <v>31</v>
      </c>
      <c r="F5887" s="14">
        <v>2</v>
      </c>
      <c r="G5887" s="13" t="s">
        <v>57</v>
      </c>
      <c r="H5887" s="10">
        <v>6</v>
      </c>
      <c r="I5887" s="13" t="s">
        <v>42</v>
      </c>
      <c r="J5887" s="12" t="s">
        <v>522</v>
      </c>
      <c r="K5887" s="11" t="str">
        <f>VLOOKUP(Table7[[#This Row],[CID]],ALY,2,FALSE)</f>
        <v>Effectiveness</v>
      </c>
    </row>
    <row r="5888" spans="1:11" x14ac:dyDescent="0.2">
      <c r="A5888" s="8" t="str">
        <f>Table7[[#This Row],[Test No.]]&amp;Table7[[#This Row],[Section]]&amp;Table7[[#This Row],[Q. No.]]</f>
        <v>R31E37</v>
      </c>
      <c r="B5888" s="8"/>
      <c r="C5888" s="15" t="s">
        <v>80</v>
      </c>
      <c r="D5888" s="6">
        <v>37</v>
      </c>
      <c r="E5888" s="12" t="s">
        <v>31</v>
      </c>
      <c r="F5888" s="14">
        <v>1</v>
      </c>
      <c r="G5888" s="14" t="s">
        <v>59</v>
      </c>
      <c r="H5888" s="10">
        <v>2</v>
      </c>
      <c r="I5888" s="13" t="s">
        <v>38</v>
      </c>
      <c r="J5888" s="12" t="s">
        <v>394</v>
      </c>
      <c r="K5888" s="11" t="str">
        <f>VLOOKUP(Table7[[#This Row],[CID]],ALY,2,FALSE)</f>
        <v>Pronouns</v>
      </c>
    </row>
    <row r="5889" spans="1:11" x14ac:dyDescent="0.2">
      <c r="A5889" s="8" t="str">
        <f>Table7[[#This Row],[Test No.]]&amp;Table7[[#This Row],[Section]]&amp;Table7[[#This Row],[Q. No.]]</f>
        <v>R31E38</v>
      </c>
      <c r="B5889" s="8"/>
      <c r="C5889" s="15" t="s">
        <v>80</v>
      </c>
      <c r="D5889" s="6">
        <v>38</v>
      </c>
      <c r="E5889" s="12" t="s">
        <v>31</v>
      </c>
      <c r="F5889" s="14">
        <v>2</v>
      </c>
      <c r="G5889" s="13" t="s">
        <v>57</v>
      </c>
      <c r="H5889" s="10">
        <v>6</v>
      </c>
      <c r="I5889" s="13" t="s">
        <v>42</v>
      </c>
      <c r="J5889" s="12" t="s">
        <v>521</v>
      </c>
      <c r="K5889" s="11" t="str">
        <f>VLOOKUP(Table7[[#This Row],[CID]],ALY,2,FALSE)</f>
        <v>Word Choice</v>
      </c>
    </row>
    <row r="5890" spans="1:11" x14ac:dyDescent="0.2">
      <c r="A5890" s="8" t="str">
        <f>Table7[[#This Row],[Test No.]]&amp;Table7[[#This Row],[Section]]&amp;Table7[[#This Row],[Q. No.]]</f>
        <v>R31E39</v>
      </c>
      <c r="B5890" s="8"/>
      <c r="C5890" s="15" t="s">
        <v>80</v>
      </c>
      <c r="D5890" s="6">
        <v>39</v>
      </c>
      <c r="E5890" s="12" t="s">
        <v>31</v>
      </c>
      <c r="F5890" s="14">
        <v>1</v>
      </c>
      <c r="G5890" s="14" t="s">
        <v>59</v>
      </c>
      <c r="H5890" s="10">
        <v>2</v>
      </c>
      <c r="I5890" s="13" t="s">
        <v>38</v>
      </c>
      <c r="J5890" s="12" t="s">
        <v>397</v>
      </c>
      <c r="K5890" s="11" t="str">
        <f>VLOOKUP(Table7[[#This Row],[CID]],ALY,2,FALSE)</f>
        <v>Word Choice</v>
      </c>
    </row>
    <row r="5891" spans="1:11" x14ac:dyDescent="0.2">
      <c r="A5891" s="8" t="str">
        <f>Table7[[#This Row],[Test No.]]&amp;Table7[[#This Row],[Section]]&amp;Table7[[#This Row],[Q. No.]]</f>
        <v>R31E40</v>
      </c>
      <c r="B5891" s="8"/>
      <c r="C5891" s="15" t="s">
        <v>80</v>
      </c>
      <c r="D5891" s="6">
        <v>40</v>
      </c>
      <c r="E5891" s="12" t="s">
        <v>31</v>
      </c>
      <c r="F5891" s="14">
        <v>1</v>
      </c>
      <c r="G5891" s="14" t="s">
        <v>59</v>
      </c>
      <c r="H5891" s="10">
        <v>2</v>
      </c>
      <c r="I5891" s="13" t="s">
        <v>38</v>
      </c>
      <c r="J5891" s="12" t="s">
        <v>397</v>
      </c>
      <c r="K5891" s="11" t="str">
        <f>VLOOKUP(Table7[[#This Row],[CID]],ALY,2,FALSE)</f>
        <v>Word Choice</v>
      </c>
    </row>
    <row r="5892" spans="1:11" x14ac:dyDescent="0.2">
      <c r="A5892" s="8" t="str">
        <f>Table7[[#This Row],[Test No.]]&amp;Table7[[#This Row],[Section]]&amp;Table7[[#This Row],[Q. No.]]</f>
        <v>R31E41</v>
      </c>
      <c r="B5892" s="8"/>
      <c r="C5892" s="15" t="s">
        <v>80</v>
      </c>
      <c r="D5892" s="6">
        <v>41</v>
      </c>
      <c r="E5892" s="12" t="s">
        <v>31</v>
      </c>
      <c r="F5892" s="14">
        <v>2</v>
      </c>
      <c r="G5892" s="13" t="s">
        <v>57</v>
      </c>
      <c r="H5892" s="10">
        <v>5</v>
      </c>
      <c r="I5892" s="13" t="s">
        <v>41</v>
      </c>
      <c r="J5892" s="12" t="s">
        <v>518</v>
      </c>
      <c r="K5892" s="11" t="str">
        <f>VLOOKUP(Table7[[#This Row],[CID]],ALY,2,FALSE)</f>
        <v>Unity &amp; Coherence</v>
      </c>
    </row>
    <row r="5893" spans="1:11" x14ac:dyDescent="0.2">
      <c r="A5893" s="8" t="str">
        <f>Table7[[#This Row],[Test No.]]&amp;Table7[[#This Row],[Section]]&amp;Table7[[#This Row],[Q. No.]]</f>
        <v>R31E42</v>
      </c>
      <c r="B5893" s="8"/>
      <c r="C5893" s="15" t="s">
        <v>80</v>
      </c>
      <c r="D5893" s="6">
        <v>42</v>
      </c>
      <c r="E5893" s="12" t="s">
        <v>31</v>
      </c>
      <c r="F5893" s="14">
        <v>1</v>
      </c>
      <c r="G5893" s="14" t="s">
        <v>59</v>
      </c>
      <c r="H5893" s="10">
        <v>2</v>
      </c>
      <c r="I5893" s="13" t="s">
        <v>38</v>
      </c>
      <c r="J5893" s="12" t="s">
        <v>397</v>
      </c>
      <c r="K5893" s="11" t="str">
        <f>VLOOKUP(Table7[[#This Row],[CID]],ALY,2,FALSE)</f>
        <v>Word Choice</v>
      </c>
    </row>
    <row r="5894" spans="1:11" x14ac:dyDescent="0.2">
      <c r="A5894" s="8" t="str">
        <f>Table7[[#This Row],[Test No.]]&amp;Table7[[#This Row],[Section]]&amp;Table7[[#This Row],[Q. No.]]</f>
        <v>R31E43</v>
      </c>
      <c r="B5894" s="8"/>
      <c r="C5894" s="15" t="s">
        <v>80</v>
      </c>
      <c r="D5894" s="6">
        <v>43</v>
      </c>
      <c r="E5894" s="12" t="s">
        <v>31</v>
      </c>
      <c r="F5894" s="14">
        <v>1</v>
      </c>
      <c r="G5894" s="14" t="s">
        <v>59</v>
      </c>
      <c r="H5894" s="10">
        <v>2</v>
      </c>
      <c r="I5894" s="13" t="s">
        <v>38</v>
      </c>
      <c r="J5894" s="12" t="s">
        <v>394</v>
      </c>
      <c r="K5894" s="11" t="str">
        <f>VLOOKUP(Table7[[#This Row],[CID]],ALY,2,FALSE)</f>
        <v>Pronouns</v>
      </c>
    </row>
    <row r="5895" spans="1:11" x14ac:dyDescent="0.2">
      <c r="A5895" s="8" t="str">
        <f>Table7[[#This Row],[Test No.]]&amp;Table7[[#This Row],[Section]]&amp;Table7[[#This Row],[Q. No.]]</f>
        <v>R31E44</v>
      </c>
      <c r="B5895" s="8"/>
      <c r="C5895" s="15" t="s">
        <v>80</v>
      </c>
      <c r="D5895" s="6">
        <v>44</v>
      </c>
      <c r="E5895" s="12" t="s">
        <v>31</v>
      </c>
      <c r="F5895" s="14">
        <v>2</v>
      </c>
      <c r="G5895" s="13" t="s">
        <v>57</v>
      </c>
      <c r="H5895" s="10">
        <v>5</v>
      </c>
      <c r="I5895" s="13" t="s">
        <v>41</v>
      </c>
      <c r="J5895" s="12" t="s">
        <v>520</v>
      </c>
      <c r="K5895" s="11" t="str">
        <f>VLOOKUP(Table7[[#This Row],[CID]],ALY,2,FALSE)</f>
        <v>Reorganization</v>
      </c>
    </row>
    <row r="5896" spans="1:11" x14ac:dyDescent="0.2">
      <c r="A5896" s="8" t="str">
        <f>Table7[[#This Row],[Test No.]]&amp;Table7[[#This Row],[Section]]&amp;Table7[[#This Row],[Q. No.]]</f>
        <v>R31E45</v>
      </c>
      <c r="B5896" s="8"/>
      <c r="C5896" s="15" t="s">
        <v>80</v>
      </c>
      <c r="D5896" s="6">
        <v>45</v>
      </c>
      <c r="E5896" s="12" t="s">
        <v>31</v>
      </c>
      <c r="F5896" s="14">
        <v>2</v>
      </c>
      <c r="G5896" s="13" t="s">
        <v>57</v>
      </c>
      <c r="H5896" s="10">
        <v>4</v>
      </c>
      <c r="I5896" s="13" t="s">
        <v>40</v>
      </c>
      <c r="J5896" s="12" t="s">
        <v>513</v>
      </c>
      <c r="K5896" s="11" t="str">
        <f>VLOOKUP(Table7[[#This Row],[CID]],ALY,2,FALSE)</f>
        <v>Writer's Goal</v>
      </c>
    </row>
    <row r="5897" spans="1:11" x14ac:dyDescent="0.2">
      <c r="A5897" s="8" t="str">
        <f>Table7[[#This Row],[Test No.]]&amp;Table7[[#This Row],[Section]]&amp;Table7[[#This Row],[Q. No.]]</f>
        <v>R31E46</v>
      </c>
      <c r="B5897" s="8"/>
      <c r="C5897" s="15" t="s">
        <v>80</v>
      </c>
      <c r="D5897" s="6">
        <v>46</v>
      </c>
      <c r="E5897" s="12" t="s">
        <v>31</v>
      </c>
      <c r="F5897" s="14">
        <v>1</v>
      </c>
      <c r="G5897" s="14" t="s">
        <v>59</v>
      </c>
      <c r="H5897" s="14">
        <v>1</v>
      </c>
      <c r="I5897" s="14" t="s">
        <v>37</v>
      </c>
      <c r="J5897" s="12" t="s">
        <v>388</v>
      </c>
      <c r="K5897" s="11" t="str">
        <f>VLOOKUP(Table7[[#This Row],[CID]],ALY,2,FALSE)</f>
        <v>Apostrophes</v>
      </c>
    </row>
    <row r="5898" spans="1:11" x14ac:dyDescent="0.2">
      <c r="A5898" s="8" t="str">
        <f>Table7[[#This Row],[Test No.]]&amp;Table7[[#This Row],[Section]]&amp;Table7[[#This Row],[Q. No.]]</f>
        <v>R31E47</v>
      </c>
      <c r="B5898" s="8"/>
      <c r="C5898" s="15" t="s">
        <v>80</v>
      </c>
      <c r="D5898" s="6">
        <v>47</v>
      </c>
      <c r="E5898" s="12" t="s">
        <v>31</v>
      </c>
      <c r="F5898" s="14">
        <v>1</v>
      </c>
      <c r="G5898" s="14" t="s">
        <v>59</v>
      </c>
      <c r="H5898" s="14">
        <v>1</v>
      </c>
      <c r="I5898" s="14" t="s">
        <v>37</v>
      </c>
      <c r="J5898" s="12" t="s">
        <v>387</v>
      </c>
      <c r="K5898" s="11" t="str">
        <f>VLOOKUP(Table7[[#This Row],[CID]],ALY,2,FALSE)</f>
        <v>Commas</v>
      </c>
    </row>
    <row r="5899" spans="1:11" x14ac:dyDescent="0.2">
      <c r="A5899" s="8" t="str">
        <f>Table7[[#This Row],[Test No.]]&amp;Table7[[#This Row],[Section]]&amp;Table7[[#This Row],[Q. No.]]</f>
        <v>R31E48</v>
      </c>
      <c r="B5899" s="8"/>
      <c r="C5899" s="15" t="s">
        <v>80</v>
      </c>
      <c r="D5899" s="6">
        <v>48</v>
      </c>
      <c r="E5899" s="12" t="s">
        <v>31</v>
      </c>
      <c r="F5899" s="14">
        <v>2</v>
      </c>
      <c r="G5899" s="13" t="s">
        <v>57</v>
      </c>
      <c r="H5899" s="10">
        <v>4</v>
      </c>
      <c r="I5899" s="13" t="s">
        <v>40</v>
      </c>
      <c r="J5899" s="12" t="s">
        <v>516</v>
      </c>
      <c r="K5899" s="11" t="str">
        <f>VLOOKUP(Table7[[#This Row],[CID]],ALY,2,FALSE)</f>
        <v>Transitions &amp; Topic Sentences</v>
      </c>
    </row>
    <row r="5900" spans="1:11" x14ac:dyDescent="0.2">
      <c r="A5900" s="8" t="str">
        <f>Table7[[#This Row],[Test No.]]&amp;Table7[[#This Row],[Section]]&amp;Table7[[#This Row],[Q. No.]]</f>
        <v>R31E49</v>
      </c>
      <c r="B5900" s="8"/>
      <c r="C5900" s="15" t="s">
        <v>80</v>
      </c>
      <c r="D5900" s="6">
        <v>49</v>
      </c>
      <c r="E5900" s="12" t="s">
        <v>31</v>
      </c>
      <c r="F5900" s="14">
        <v>1</v>
      </c>
      <c r="G5900" s="14" t="s">
        <v>59</v>
      </c>
      <c r="H5900" s="10">
        <v>3</v>
      </c>
      <c r="I5900" s="13" t="s">
        <v>39</v>
      </c>
      <c r="J5900" s="12" t="s">
        <v>400</v>
      </c>
      <c r="K5900" s="11" t="str">
        <f>VLOOKUP(Table7[[#This Row],[CID]],ALY,2,FALSE)</f>
        <v>Run-On Sentence</v>
      </c>
    </row>
    <row r="5901" spans="1:11" x14ac:dyDescent="0.2">
      <c r="A5901" s="8" t="str">
        <f>Table7[[#This Row],[Test No.]]&amp;Table7[[#This Row],[Section]]&amp;Table7[[#This Row],[Q. No.]]</f>
        <v>R31E50</v>
      </c>
      <c r="B5901" s="8"/>
      <c r="C5901" s="15" t="s">
        <v>80</v>
      </c>
      <c r="D5901" s="6">
        <v>50</v>
      </c>
      <c r="E5901" s="12" t="s">
        <v>31</v>
      </c>
      <c r="F5901" s="14">
        <v>1</v>
      </c>
      <c r="G5901" s="14" t="s">
        <v>59</v>
      </c>
      <c r="H5901" s="14">
        <v>1</v>
      </c>
      <c r="I5901" s="14" t="s">
        <v>37</v>
      </c>
      <c r="J5901" s="12" t="s">
        <v>390</v>
      </c>
      <c r="K5901" s="11" t="str">
        <f>VLOOKUP(Table7[[#This Row],[CID]],ALY,2,FALSE)</f>
        <v>Semicolons</v>
      </c>
    </row>
    <row r="5902" spans="1:11" x14ac:dyDescent="0.2">
      <c r="A5902" s="8" t="str">
        <f>Table7[[#This Row],[Test No.]]&amp;Table7[[#This Row],[Section]]&amp;Table7[[#This Row],[Q. No.]]</f>
        <v>R31E51</v>
      </c>
      <c r="B5902" s="8"/>
      <c r="C5902" s="15" t="s">
        <v>80</v>
      </c>
      <c r="D5902" s="6">
        <v>51</v>
      </c>
      <c r="E5902" s="12" t="s">
        <v>31</v>
      </c>
      <c r="F5902" s="14">
        <v>2</v>
      </c>
      <c r="G5902" s="13" t="s">
        <v>57</v>
      </c>
      <c r="H5902" s="10">
        <v>4</v>
      </c>
      <c r="I5902" s="13" t="s">
        <v>40</v>
      </c>
      <c r="J5902" s="12" t="s">
        <v>512</v>
      </c>
      <c r="K5902" s="11" t="str">
        <f>VLOOKUP(Table7[[#This Row],[CID]],ALY,2,FALSE)</f>
        <v>Additional Detail &amp; Evidence</v>
      </c>
    </row>
    <row r="5903" spans="1:11" x14ac:dyDescent="0.2">
      <c r="A5903" s="8" t="str">
        <f>Table7[[#This Row],[Test No.]]&amp;Table7[[#This Row],[Section]]&amp;Table7[[#This Row],[Q. No.]]</f>
        <v>R31E52</v>
      </c>
      <c r="B5903" s="8"/>
      <c r="C5903" s="15" t="s">
        <v>80</v>
      </c>
      <c r="D5903" s="6">
        <v>52</v>
      </c>
      <c r="E5903" s="12" t="s">
        <v>31</v>
      </c>
      <c r="F5903" s="14">
        <v>2</v>
      </c>
      <c r="G5903" s="13" t="s">
        <v>57</v>
      </c>
      <c r="H5903" s="10">
        <v>6</v>
      </c>
      <c r="I5903" s="13" t="s">
        <v>42</v>
      </c>
      <c r="J5903" s="12" t="s">
        <v>521</v>
      </c>
      <c r="K5903" s="11" t="str">
        <f>VLOOKUP(Table7[[#This Row],[CID]],ALY,2,FALSE)</f>
        <v>Word Choice</v>
      </c>
    </row>
    <row r="5904" spans="1:11" x14ac:dyDescent="0.2">
      <c r="A5904" s="8" t="str">
        <f>Table7[[#This Row],[Test No.]]&amp;Table7[[#This Row],[Section]]&amp;Table7[[#This Row],[Q. No.]]</f>
        <v>R31E53</v>
      </c>
      <c r="B5904" s="8"/>
      <c r="C5904" s="15" t="s">
        <v>80</v>
      </c>
      <c r="D5904" s="6">
        <v>53</v>
      </c>
      <c r="E5904" s="12" t="s">
        <v>31</v>
      </c>
      <c r="F5904" s="14">
        <v>1</v>
      </c>
      <c r="G5904" s="14" t="s">
        <v>59</v>
      </c>
      <c r="H5904" s="10">
        <v>3</v>
      </c>
      <c r="I5904" s="13" t="s">
        <v>39</v>
      </c>
      <c r="J5904" s="12" t="s">
        <v>399</v>
      </c>
      <c r="K5904" s="11" t="str">
        <f>VLOOKUP(Table7[[#This Row],[CID]],ALY,2,FALSE)</f>
        <v>Sentence Fragment</v>
      </c>
    </row>
    <row r="5905" spans="1:11" x14ac:dyDescent="0.2">
      <c r="A5905" s="8" t="str">
        <f>Table7[[#This Row],[Test No.]]&amp;Table7[[#This Row],[Section]]&amp;Table7[[#This Row],[Q. No.]]</f>
        <v>R31E54</v>
      </c>
      <c r="B5905" s="8"/>
      <c r="C5905" s="15" t="s">
        <v>80</v>
      </c>
      <c r="D5905" s="6">
        <v>54</v>
      </c>
      <c r="E5905" s="12" t="s">
        <v>31</v>
      </c>
      <c r="F5905" s="14">
        <v>1</v>
      </c>
      <c r="G5905" s="14" t="s">
        <v>59</v>
      </c>
      <c r="H5905" s="10">
        <v>2</v>
      </c>
      <c r="I5905" s="13" t="s">
        <v>38</v>
      </c>
      <c r="J5905" s="12" t="s">
        <v>393</v>
      </c>
      <c r="K5905" s="11" t="str">
        <f>VLOOKUP(Table7[[#This Row],[CID]],ALY,2,FALSE)</f>
        <v>SVA</v>
      </c>
    </row>
    <row r="5906" spans="1:11" x14ac:dyDescent="0.2">
      <c r="A5906" s="8" t="str">
        <f>Table7[[#This Row],[Test No.]]&amp;Table7[[#This Row],[Section]]&amp;Table7[[#This Row],[Q. No.]]</f>
        <v>R31E55</v>
      </c>
      <c r="B5906" s="8"/>
      <c r="C5906" s="15" t="s">
        <v>80</v>
      </c>
      <c r="D5906" s="6">
        <v>55</v>
      </c>
      <c r="E5906" s="12" t="s">
        <v>31</v>
      </c>
      <c r="F5906" s="14">
        <v>2</v>
      </c>
      <c r="G5906" s="13" t="s">
        <v>57</v>
      </c>
      <c r="H5906" s="10">
        <v>4</v>
      </c>
      <c r="I5906" s="13" t="s">
        <v>40</v>
      </c>
      <c r="J5906" s="12" t="s">
        <v>514</v>
      </c>
      <c r="K5906" s="11" t="str">
        <f>VLOOKUP(Table7[[#This Row],[CID]],ALY,2,FALSE)</f>
        <v>Relation to Paragraph/Essay</v>
      </c>
    </row>
    <row r="5907" spans="1:11" x14ac:dyDescent="0.2">
      <c r="A5907" s="8" t="str">
        <f>Table7[[#This Row],[Test No.]]&amp;Table7[[#This Row],[Section]]&amp;Table7[[#This Row],[Q. No.]]</f>
        <v>R31E56</v>
      </c>
      <c r="B5907" s="8"/>
      <c r="C5907" s="15" t="s">
        <v>80</v>
      </c>
      <c r="D5907" s="6">
        <v>56</v>
      </c>
      <c r="E5907" s="12" t="s">
        <v>31</v>
      </c>
      <c r="F5907" s="14">
        <v>2</v>
      </c>
      <c r="G5907" s="13" t="s">
        <v>57</v>
      </c>
      <c r="H5907" s="10">
        <v>6</v>
      </c>
      <c r="I5907" s="13" t="s">
        <v>42</v>
      </c>
      <c r="J5907" s="12" t="s">
        <v>522</v>
      </c>
      <c r="K5907" s="11" t="str">
        <f>VLOOKUP(Table7[[#This Row],[CID]],ALY,2,FALSE)</f>
        <v>Effectiveness</v>
      </c>
    </row>
    <row r="5908" spans="1:11" x14ac:dyDescent="0.2">
      <c r="A5908" s="8" t="str">
        <f>Table7[[#This Row],[Test No.]]&amp;Table7[[#This Row],[Section]]&amp;Table7[[#This Row],[Q. No.]]</f>
        <v>R31E57</v>
      </c>
      <c r="B5908" s="8"/>
      <c r="C5908" s="15" t="s">
        <v>80</v>
      </c>
      <c r="D5908" s="6">
        <v>57</v>
      </c>
      <c r="E5908" s="12" t="s">
        <v>31</v>
      </c>
      <c r="F5908" s="14">
        <v>2</v>
      </c>
      <c r="G5908" s="13" t="s">
        <v>57</v>
      </c>
      <c r="H5908" s="10">
        <v>4</v>
      </c>
      <c r="I5908" s="13" t="s">
        <v>40</v>
      </c>
      <c r="J5908" s="12" t="s">
        <v>514</v>
      </c>
      <c r="K5908" s="11" t="str">
        <f>VLOOKUP(Table7[[#This Row],[CID]],ALY,2,FALSE)</f>
        <v>Relation to Paragraph/Essay</v>
      </c>
    </row>
    <row r="5909" spans="1:11" x14ac:dyDescent="0.2">
      <c r="A5909" s="8" t="str">
        <f>Table7[[#This Row],[Test No.]]&amp;Table7[[#This Row],[Section]]&amp;Table7[[#This Row],[Q. No.]]</f>
        <v>R31E58</v>
      </c>
      <c r="B5909" s="8"/>
      <c r="C5909" s="15" t="s">
        <v>80</v>
      </c>
      <c r="D5909" s="6">
        <v>58</v>
      </c>
      <c r="E5909" s="12" t="s">
        <v>31</v>
      </c>
      <c r="F5909" s="14">
        <v>2</v>
      </c>
      <c r="G5909" s="13" t="s">
        <v>57</v>
      </c>
      <c r="H5909" s="10">
        <v>4</v>
      </c>
      <c r="I5909" s="13" t="s">
        <v>40</v>
      </c>
      <c r="J5909" s="12" t="s">
        <v>516</v>
      </c>
      <c r="K5909" s="11" t="str">
        <f>VLOOKUP(Table7[[#This Row],[CID]],ALY,2,FALSE)</f>
        <v>Transitions &amp; Topic Sentences</v>
      </c>
    </row>
    <row r="5910" spans="1:11" x14ac:dyDescent="0.2">
      <c r="A5910" s="8" t="str">
        <f>Table7[[#This Row],[Test No.]]&amp;Table7[[#This Row],[Section]]&amp;Table7[[#This Row],[Q. No.]]</f>
        <v>R31E59</v>
      </c>
      <c r="B5910" s="8"/>
      <c r="C5910" s="15" t="s">
        <v>80</v>
      </c>
      <c r="D5910" s="6">
        <v>59</v>
      </c>
      <c r="E5910" s="12" t="s">
        <v>31</v>
      </c>
      <c r="F5910" s="14">
        <v>2</v>
      </c>
      <c r="G5910" s="13" t="s">
        <v>57</v>
      </c>
      <c r="H5910" s="10">
        <v>5</v>
      </c>
      <c r="I5910" s="13" t="s">
        <v>41</v>
      </c>
      <c r="J5910" s="12" t="s">
        <v>518</v>
      </c>
      <c r="K5910" s="11" t="str">
        <f>VLOOKUP(Table7[[#This Row],[CID]],ALY,2,FALSE)</f>
        <v>Unity &amp; Coherence</v>
      </c>
    </row>
    <row r="5911" spans="1:11" x14ac:dyDescent="0.2">
      <c r="A5911" s="8" t="str">
        <f>Table7[[#This Row],[Test No.]]&amp;Table7[[#This Row],[Section]]&amp;Table7[[#This Row],[Q. No.]]</f>
        <v>R31E60</v>
      </c>
      <c r="B5911" s="8"/>
      <c r="C5911" s="15" t="s">
        <v>80</v>
      </c>
      <c r="D5911" s="6">
        <v>60</v>
      </c>
      <c r="E5911" s="12" t="s">
        <v>31</v>
      </c>
      <c r="F5911" s="14">
        <v>2</v>
      </c>
      <c r="G5911" s="13" t="s">
        <v>57</v>
      </c>
      <c r="H5911" s="10">
        <v>4</v>
      </c>
      <c r="I5911" s="13" t="s">
        <v>40</v>
      </c>
      <c r="J5911" s="12" t="s">
        <v>513</v>
      </c>
      <c r="K5911" s="11" t="str">
        <f>VLOOKUP(Table7[[#This Row],[CID]],ALY,2,FALSE)</f>
        <v>Writer's Goal</v>
      </c>
    </row>
    <row r="5912" spans="1:11" x14ac:dyDescent="0.2">
      <c r="A5912" s="8" t="str">
        <f>Table7[[#This Row],[Test No.]]&amp;Table7[[#This Row],[Section]]&amp;Table7[[#This Row],[Q. No.]]</f>
        <v>R31E61</v>
      </c>
      <c r="B5912" s="8"/>
      <c r="C5912" s="15" t="s">
        <v>80</v>
      </c>
      <c r="D5912" s="6">
        <v>61</v>
      </c>
      <c r="E5912" s="12" t="s">
        <v>31</v>
      </c>
      <c r="F5912" s="14">
        <v>1</v>
      </c>
      <c r="G5912" s="14" t="s">
        <v>59</v>
      </c>
      <c r="H5912" s="10">
        <v>2</v>
      </c>
      <c r="I5912" s="13" t="s">
        <v>38</v>
      </c>
      <c r="J5912" s="12" t="s">
        <v>397</v>
      </c>
      <c r="K5912" s="11" t="str">
        <f>VLOOKUP(Table7[[#This Row],[CID]],ALY,2,FALSE)</f>
        <v>Word Choice</v>
      </c>
    </row>
    <row r="5913" spans="1:11" x14ac:dyDescent="0.2">
      <c r="A5913" s="8" t="str">
        <f>Table7[[#This Row],[Test No.]]&amp;Table7[[#This Row],[Section]]&amp;Table7[[#This Row],[Q. No.]]</f>
        <v>R31E62</v>
      </c>
      <c r="B5913" s="8"/>
      <c r="C5913" s="15" t="s">
        <v>80</v>
      </c>
      <c r="D5913" s="6">
        <v>62</v>
      </c>
      <c r="E5913" s="12" t="s">
        <v>31</v>
      </c>
      <c r="F5913" s="14">
        <v>1</v>
      </c>
      <c r="G5913" s="14" t="s">
        <v>59</v>
      </c>
      <c r="H5913" s="10">
        <v>3</v>
      </c>
      <c r="I5913" s="13" t="s">
        <v>39</v>
      </c>
      <c r="J5913" s="12" t="s">
        <v>400</v>
      </c>
      <c r="K5913" s="11" t="str">
        <f>VLOOKUP(Table7[[#This Row],[CID]],ALY,2,FALSE)</f>
        <v>Run-On Sentence</v>
      </c>
    </row>
    <row r="5914" spans="1:11" x14ac:dyDescent="0.2">
      <c r="A5914" s="8" t="str">
        <f>Table7[[#This Row],[Test No.]]&amp;Table7[[#This Row],[Section]]&amp;Table7[[#This Row],[Q. No.]]</f>
        <v>R31E63</v>
      </c>
      <c r="B5914" s="8"/>
      <c r="C5914" s="15" t="s">
        <v>80</v>
      </c>
      <c r="D5914" s="6">
        <v>63</v>
      </c>
      <c r="E5914" s="12" t="s">
        <v>31</v>
      </c>
      <c r="F5914" s="14">
        <v>1</v>
      </c>
      <c r="G5914" s="14" t="s">
        <v>59</v>
      </c>
      <c r="H5914" s="10">
        <v>2</v>
      </c>
      <c r="I5914" s="13" t="s">
        <v>38</v>
      </c>
      <c r="J5914" s="12" t="s">
        <v>393</v>
      </c>
      <c r="K5914" s="11" t="str">
        <f>VLOOKUP(Table7[[#This Row],[CID]],ALY,2,FALSE)</f>
        <v>SVA</v>
      </c>
    </row>
    <row r="5915" spans="1:11" x14ac:dyDescent="0.2">
      <c r="A5915" s="8" t="str">
        <f>Table7[[#This Row],[Test No.]]&amp;Table7[[#This Row],[Section]]&amp;Table7[[#This Row],[Q. No.]]</f>
        <v>R31E64</v>
      </c>
      <c r="B5915" s="8"/>
      <c r="C5915" s="15" t="s">
        <v>80</v>
      </c>
      <c r="D5915" s="6">
        <v>64</v>
      </c>
      <c r="E5915" s="12" t="s">
        <v>31</v>
      </c>
      <c r="F5915" s="14">
        <v>1</v>
      </c>
      <c r="G5915" s="14" t="s">
        <v>59</v>
      </c>
      <c r="H5915" s="10">
        <v>3</v>
      </c>
      <c r="I5915" s="13" t="s">
        <v>39</v>
      </c>
      <c r="J5915" s="12" t="s">
        <v>402</v>
      </c>
      <c r="K5915" s="11" t="str">
        <f>VLOOKUP(Table7[[#This Row],[CID]],ALY,2,FALSE)</f>
        <v>Faulty Modifier</v>
      </c>
    </row>
    <row r="5916" spans="1:11" x14ac:dyDescent="0.2">
      <c r="A5916" s="8" t="str">
        <f>Table7[[#This Row],[Test No.]]&amp;Table7[[#This Row],[Section]]&amp;Table7[[#This Row],[Q. No.]]</f>
        <v>R31E65</v>
      </c>
      <c r="B5916" s="8"/>
      <c r="C5916" s="15" t="s">
        <v>80</v>
      </c>
      <c r="D5916" s="6">
        <v>65</v>
      </c>
      <c r="E5916" s="12" t="s">
        <v>31</v>
      </c>
      <c r="F5916" s="14">
        <v>2</v>
      </c>
      <c r="G5916" s="13" t="s">
        <v>57</v>
      </c>
      <c r="H5916" s="10">
        <v>4</v>
      </c>
      <c r="I5916" s="13" t="s">
        <v>40</v>
      </c>
      <c r="J5916" s="12" t="s">
        <v>516</v>
      </c>
      <c r="K5916" s="11" t="str">
        <f>VLOOKUP(Table7[[#This Row],[CID]],ALY,2,FALSE)</f>
        <v>Transitions &amp; Topic Sentences</v>
      </c>
    </row>
    <row r="5917" spans="1:11" x14ac:dyDescent="0.2">
      <c r="A5917" s="8" t="str">
        <f>Table7[[#This Row],[Test No.]]&amp;Table7[[#This Row],[Section]]&amp;Table7[[#This Row],[Q. No.]]</f>
        <v>R31E66</v>
      </c>
      <c r="B5917" s="8"/>
      <c r="C5917" s="15" t="s">
        <v>80</v>
      </c>
      <c r="D5917" s="6">
        <v>66</v>
      </c>
      <c r="E5917" s="12" t="s">
        <v>31</v>
      </c>
      <c r="F5917" s="14">
        <v>1</v>
      </c>
      <c r="G5917" s="14" t="s">
        <v>59</v>
      </c>
      <c r="H5917" s="14">
        <v>1</v>
      </c>
      <c r="I5917" s="14" t="s">
        <v>37</v>
      </c>
      <c r="J5917" s="12" t="s">
        <v>388</v>
      </c>
      <c r="K5917" s="11" t="str">
        <f>VLOOKUP(Table7[[#This Row],[CID]],ALY,2,FALSE)</f>
        <v>Apostrophes</v>
      </c>
    </row>
    <row r="5918" spans="1:11" x14ac:dyDescent="0.2">
      <c r="A5918" s="8" t="str">
        <f>Table7[[#This Row],[Test No.]]&amp;Table7[[#This Row],[Section]]&amp;Table7[[#This Row],[Q. No.]]</f>
        <v>R31E67</v>
      </c>
      <c r="B5918" s="8"/>
      <c r="C5918" s="15" t="s">
        <v>80</v>
      </c>
      <c r="D5918" s="6">
        <v>67</v>
      </c>
      <c r="E5918" s="12" t="s">
        <v>31</v>
      </c>
      <c r="F5918" s="14">
        <v>1</v>
      </c>
      <c r="G5918" s="14" t="s">
        <v>59</v>
      </c>
      <c r="H5918" s="14">
        <v>1</v>
      </c>
      <c r="I5918" s="14" t="s">
        <v>37</v>
      </c>
      <c r="J5918" s="12" t="s">
        <v>387</v>
      </c>
      <c r="K5918" s="11" t="str">
        <f>VLOOKUP(Table7[[#This Row],[CID]],ALY,2,FALSE)</f>
        <v>Commas</v>
      </c>
    </row>
    <row r="5919" spans="1:11" x14ac:dyDescent="0.2">
      <c r="A5919" s="8" t="str">
        <f>Table7[[#This Row],[Test No.]]&amp;Table7[[#This Row],[Section]]&amp;Table7[[#This Row],[Q. No.]]</f>
        <v>R31E68</v>
      </c>
      <c r="B5919" s="8"/>
      <c r="C5919" s="15" t="s">
        <v>80</v>
      </c>
      <c r="D5919" s="6">
        <v>68</v>
      </c>
      <c r="E5919" s="12" t="s">
        <v>31</v>
      </c>
      <c r="F5919" s="14">
        <v>2</v>
      </c>
      <c r="G5919" s="13" t="s">
        <v>57</v>
      </c>
      <c r="H5919" s="10">
        <v>4</v>
      </c>
      <c r="I5919" s="13" t="s">
        <v>40</v>
      </c>
      <c r="J5919" s="12" t="s">
        <v>512</v>
      </c>
      <c r="K5919" s="11" t="str">
        <f>VLOOKUP(Table7[[#This Row],[CID]],ALY,2,FALSE)</f>
        <v>Additional Detail &amp; Evidence</v>
      </c>
    </row>
    <row r="5920" spans="1:11" x14ac:dyDescent="0.2">
      <c r="A5920" s="8" t="str">
        <f>Table7[[#This Row],[Test No.]]&amp;Table7[[#This Row],[Section]]&amp;Table7[[#This Row],[Q. No.]]</f>
        <v>R31E69</v>
      </c>
      <c r="B5920" s="8"/>
      <c r="C5920" s="15" t="s">
        <v>80</v>
      </c>
      <c r="D5920" s="6">
        <v>69</v>
      </c>
      <c r="E5920" s="12" t="s">
        <v>31</v>
      </c>
      <c r="F5920" s="14">
        <v>1</v>
      </c>
      <c r="G5920" s="14" t="s">
        <v>59</v>
      </c>
      <c r="H5920" s="14">
        <v>1</v>
      </c>
      <c r="I5920" s="14" t="s">
        <v>37</v>
      </c>
      <c r="J5920" s="12" t="s">
        <v>387</v>
      </c>
      <c r="K5920" s="11" t="str">
        <f>VLOOKUP(Table7[[#This Row],[CID]],ALY,2,FALSE)</f>
        <v>Commas</v>
      </c>
    </row>
    <row r="5921" spans="1:11" x14ac:dyDescent="0.2">
      <c r="A5921" s="8" t="str">
        <f>Table7[[#This Row],[Test No.]]&amp;Table7[[#This Row],[Section]]&amp;Table7[[#This Row],[Q. No.]]</f>
        <v>R31E70</v>
      </c>
      <c r="B5921" s="8"/>
      <c r="C5921" s="15" t="s">
        <v>80</v>
      </c>
      <c r="D5921" s="6">
        <v>70</v>
      </c>
      <c r="E5921" s="12" t="s">
        <v>31</v>
      </c>
      <c r="F5921" s="14">
        <v>2</v>
      </c>
      <c r="G5921" s="13" t="s">
        <v>57</v>
      </c>
      <c r="H5921" s="10">
        <v>6</v>
      </c>
      <c r="I5921" s="13" t="s">
        <v>42</v>
      </c>
      <c r="J5921" s="12" t="s">
        <v>522</v>
      </c>
      <c r="K5921" s="11" t="str">
        <f>VLOOKUP(Table7[[#This Row],[CID]],ALY,2,FALSE)</f>
        <v>Effectiveness</v>
      </c>
    </row>
    <row r="5922" spans="1:11" x14ac:dyDescent="0.2">
      <c r="A5922" s="8" t="str">
        <f>Table7[[#This Row],[Test No.]]&amp;Table7[[#This Row],[Section]]&amp;Table7[[#This Row],[Q. No.]]</f>
        <v>R31E71</v>
      </c>
      <c r="B5922" s="8"/>
      <c r="C5922" s="15" t="s">
        <v>80</v>
      </c>
      <c r="D5922" s="6">
        <v>71</v>
      </c>
      <c r="E5922" s="12" t="s">
        <v>31</v>
      </c>
      <c r="F5922" s="14">
        <v>2</v>
      </c>
      <c r="G5922" s="13" t="s">
        <v>57</v>
      </c>
      <c r="H5922" s="10">
        <v>6</v>
      </c>
      <c r="I5922" s="13" t="s">
        <v>42</v>
      </c>
      <c r="J5922" s="12" t="s">
        <v>521</v>
      </c>
      <c r="K5922" s="11" t="str">
        <f>VLOOKUP(Table7[[#This Row],[CID]],ALY,2,FALSE)</f>
        <v>Word Choice</v>
      </c>
    </row>
    <row r="5923" spans="1:11" x14ac:dyDescent="0.2">
      <c r="A5923" s="8" t="str">
        <f>Table7[[#This Row],[Test No.]]&amp;Table7[[#This Row],[Section]]&amp;Table7[[#This Row],[Q. No.]]</f>
        <v>R31E72</v>
      </c>
      <c r="B5923" s="8"/>
      <c r="C5923" s="15" t="s">
        <v>80</v>
      </c>
      <c r="D5923" s="6">
        <v>72</v>
      </c>
      <c r="E5923" s="12" t="s">
        <v>31</v>
      </c>
      <c r="F5923" s="14">
        <v>2</v>
      </c>
      <c r="G5923" s="13" t="s">
        <v>57</v>
      </c>
      <c r="H5923" s="10">
        <v>5</v>
      </c>
      <c r="I5923" s="13" t="s">
        <v>41</v>
      </c>
      <c r="J5923" s="12" t="s">
        <v>518</v>
      </c>
      <c r="K5923" s="11" t="str">
        <f>VLOOKUP(Table7[[#This Row],[CID]],ALY,2,FALSE)</f>
        <v>Unity &amp; Coherence</v>
      </c>
    </row>
    <row r="5924" spans="1:11" x14ac:dyDescent="0.2">
      <c r="A5924" s="8" t="str">
        <f>Table7[[#This Row],[Test No.]]&amp;Table7[[#This Row],[Section]]&amp;Table7[[#This Row],[Q. No.]]</f>
        <v>R31E73</v>
      </c>
      <c r="B5924" s="8"/>
      <c r="C5924" s="15" t="s">
        <v>80</v>
      </c>
      <c r="D5924" s="6">
        <v>73</v>
      </c>
      <c r="E5924" s="12" t="s">
        <v>31</v>
      </c>
      <c r="F5924" s="14">
        <v>2</v>
      </c>
      <c r="G5924" s="13" t="s">
        <v>57</v>
      </c>
      <c r="H5924" s="10">
        <v>4</v>
      </c>
      <c r="I5924" s="13" t="s">
        <v>40</v>
      </c>
      <c r="J5924" s="12" t="s">
        <v>516</v>
      </c>
      <c r="K5924" s="11" t="str">
        <f>VLOOKUP(Table7[[#This Row],[CID]],ALY,2,FALSE)</f>
        <v>Transitions &amp; Topic Sentences</v>
      </c>
    </row>
    <row r="5925" spans="1:11" x14ac:dyDescent="0.2">
      <c r="A5925" s="8" t="str">
        <f>Table7[[#This Row],[Test No.]]&amp;Table7[[#This Row],[Section]]&amp;Table7[[#This Row],[Q. No.]]</f>
        <v>R31E74</v>
      </c>
      <c r="B5925" s="8"/>
      <c r="C5925" s="15" t="s">
        <v>80</v>
      </c>
      <c r="D5925" s="6">
        <v>74</v>
      </c>
      <c r="E5925" s="12" t="s">
        <v>31</v>
      </c>
      <c r="F5925" s="14">
        <v>1</v>
      </c>
      <c r="G5925" s="14" t="s">
        <v>59</v>
      </c>
      <c r="H5925" s="10">
        <v>2</v>
      </c>
      <c r="I5925" s="13" t="s">
        <v>38</v>
      </c>
      <c r="J5925" s="12" t="s">
        <v>394</v>
      </c>
      <c r="K5925" s="11" t="str">
        <f>VLOOKUP(Table7[[#This Row],[CID]],ALY,2,FALSE)</f>
        <v>Pronouns</v>
      </c>
    </row>
    <row r="5926" spans="1:11" x14ac:dyDescent="0.2">
      <c r="A5926" s="8" t="str">
        <f>Table7[[#This Row],[Test No.]]&amp;Table7[[#This Row],[Section]]&amp;Table7[[#This Row],[Q. No.]]</f>
        <v>R31E75</v>
      </c>
      <c r="B5926" s="8"/>
      <c r="C5926" s="15" t="s">
        <v>80</v>
      </c>
      <c r="D5926" s="6">
        <v>75</v>
      </c>
      <c r="E5926" s="12" t="s">
        <v>31</v>
      </c>
      <c r="F5926" s="14">
        <v>2</v>
      </c>
      <c r="G5926" s="13" t="s">
        <v>57</v>
      </c>
      <c r="H5926" s="10">
        <v>4</v>
      </c>
      <c r="I5926" s="13" t="s">
        <v>40</v>
      </c>
      <c r="J5926" s="12" t="s">
        <v>513</v>
      </c>
      <c r="K5926" s="11" t="str">
        <f>VLOOKUP(Table7[[#This Row],[CID]],ALY,2,FALSE)</f>
        <v>Writer's Goal</v>
      </c>
    </row>
    <row r="5927" spans="1:11" x14ac:dyDescent="0.2">
      <c r="A5927" s="8" t="str">
        <f>Table7[[#This Row],[Test No.]]&amp;Table7[[#This Row],[Section]]&amp;Table7[[#This Row],[Q. No.]]</f>
        <v>R32E1</v>
      </c>
      <c r="B5927" s="8"/>
      <c r="C5927" s="15" t="s">
        <v>79</v>
      </c>
      <c r="D5927" s="6">
        <v>1</v>
      </c>
      <c r="E5927" s="12" t="s">
        <v>31</v>
      </c>
      <c r="F5927" s="14">
        <v>1</v>
      </c>
      <c r="G5927" s="14" t="s">
        <v>59</v>
      </c>
      <c r="H5927" s="10">
        <v>3</v>
      </c>
      <c r="I5927" s="13" t="s">
        <v>39</v>
      </c>
      <c r="J5927" s="12" t="s">
        <v>399</v>
      </c>
      <c r="K5927" s="11" t="str">
        <f>VLOOKUP(Table7[[#This Row],[CID]],ALY,2,FALSE)</f>
        <v>Sentence Fragment</v>
      </c>
    </row>
    <row r="5928" spans="1:11" x14ac:dyDescent="0.2">
      <c r="A5928" s="8" t="str">
        <f>Table7[[#This Row],[Test No.]]&amp;Table7[[#This Row],[Section]]&amp;Table7[[#This Row],[Q. No.]]</f>
        <v>R32E2</v>
      </c>
      <c r="B5928" s="8"/>
      <c r="C5928" s="15" t="s">
        <v>79</v>
      </c>
      <c r="D5928" s="6">
        <v>2</v>
      </c>
      <c r="E5928" s="12" t="s">
        <v>31</v>
      </c>
      <c r="F5928" s="14">
        <v>2</v>
      </c>
      <c r="G5928" s="13" t="s">
        <v>57</v>
      </c>
      <c r="H5928" s="10">
        <v>4</v>
      </c>
      <c r="I5928" s="13" t="s">
        <v>40</v>
      </c>
      <c r="J5928" s="12" t="s">
        <v>516</v>
      </c>
      <c r="K5928" s="11" t="str">
        <f>VLOOKUP(Table7[[#This Row],[CID]],ALY,2,FALSE)</f>
        <v>Transitions &amp; Topic Sentences</v>
      </c>
    </row>
    <row r="5929" spans="1:11" x14ac:dyDescent="0.2">
      <c r="A5929" s="8" t="str">
        <f>Table7[[#This Row],[Test No.]]&amp;Table7[[#This Row],[Section]]&amp;Table7[[#This Row],[Q. No.]]</f>
        <v>R32E3</v>
      </c>
      <c r="B5929" s="8"/>
      <c r="C5929" s="15" t="s">
        <v>79</v>
      </c>
      <c r="D5929" s="6">
        <v>3</v>
      </c>
      <c r="E5929" s="12" t="s">
        <v>31</v>
      </c>
      <c r="F5929" s="14">
        <v>1</v>
      </c>
      <c r="G5929" s="14" t="s">
        <v>59</v>
      </c>
      <c r="H5929" s="10">
        <v>2</v>
      </c>
      <c r="I5929" s="13" t="s">
        <v>38</v>
      </c>
      <c r="J5929" s="12" t="s">
        <v>395</v>
      </c>
      <c r="K5929" s="11" t="str">
        <f>VLOOKUP(Table7[[#This Row],[CID]],ALY,2,FALSE)</f>
        <v>Verb Forms/Tense Agreement</v>
      </c>
    </row>
    <row r="5930" spans="1:11" x14ac:dyDescent="0.2">
      <c r="A5930" s="8" t="str">
        <f>Table7[[#This Row],[Test No.]]&amp;Table7[[#This Row],[Section]]&amp;Table7[[#This Row],[Q. No.]]</f>
        <v>R32E4</v>
      </c>
      <c r="B5930" s="8"/>
      <c r="C5930" s="15" t="s">
        <v>79</v>
      </c>
      <c r="D5930" s="6">
        <v>4</v>
      </c>
      <c r="E5930" s="12" t="s">
        <v>31</v>
      </c>
      <c r="F5930" s="14">
        <v>2</v>
      </c>
      <c r="G5930" s="13" t="s">
        <v>57</v>
      </c>
      <c r="H5930" s="10">
        <v>4</v>
      </c>
      <c r="I5930" s="13" t="s">
        <v>40</v>
      </c>
      <c r="J5930" s="12" t="s">
        <v>512</v>
      </c>
      <c r="K5930" s="11" t="str">
        <f>VLOOKUP(Table7[[#This Row],[CID]],ALY,2,FALSE)</f>
        <v>Additional Detail &amp; Evidence</v>
      </c>
    </row>
    <row r="5931" spans="1:11" x14ac:dyDescent="0.2">
      <c r="A5931" s="8" t="str">
        <f>Table7[[#This Row],[Test No.]]&amp;Table7[[#This Row],[Section]]&amp;Table7[[#This Row],[Q. No.]]</f>
        <v>R32E5</v>
      </c>
      <c r="B5931" s="8"/>
      <c r="C5931" s="15" t="s">
        <v>79</v>
      </c>
      <c r="D5931" s="6">
        <v>5</v>
      </c>
      <c r="E5931" s="12" t="s">
        <v>31</v>
      </c>
      <c r="F5931" s="14">
        <v>1</v>
      </c>
      <c r="G5931" s="14" t="s">
        <v>59</v>
      </c>
      <c r="H5931" s="10">
        <v>3</v>
      </c>
      <c r="I5931" s="13" t="s">
        <v>39</v>
      </c>
      <c r="J5931" s="12" t="s">
        <v>401</v>
      </c>
      <c r="K5931" s="11" t="str">
        <f>VLOOKUP(Table7[[#This Row],[CID]],ALY,2,FALSE)</f>
        <v>Parallel Construction</v>
      </c>
    </row>
    <row r="5932" spans="1:11" x14ac:dyDescent="0.2">
      <c r="A5932" s="8" t="str">
        <f>Table7[[#This Row],[Test No.]]&amp;Table7[[#This Row],[Section]]&amp;Table7[[#This Row],[Q. No.]]</f>
        <v>R32E6</v>
      </c>
      <c r="B5932" s="8"/>
      <c r="C5932" s="15" t="s">
        <v>79</v>
      </c>
      <c r="D5932" s="6">
        <v>6</v>
      </c>
      <c r="E5932" s="12" t="s">
        <v>31</v>
      </c>
      <c r="F5932" s="14">
        <v>1</v>
      </c>
      <c r="G5932" s="14" t="s">
        <v>59</v>
      </c>
      <c r="H5932" s="10">
        <v>2</v>
      </c>
      <c r="I5932" s="13" t="s">
        <v>38</v>
      </c>
      <c r="J5932" s="12" t="s">
        <v>398</v>
      </c>
      <c r="K5932" s="11" t="str">
        <f>VLOOKUP(Table7[[#This Row],[CID]],ALY,2,FALSE)</f>
        <v>Idioms</v>
      </c>
    </row>
    <row r="5933" spans="1:11" x14ac:dyDescent="0.2">
      <c r="A5933" s="8" t="str">
        <f>Table7[[#This Row],[Test No.]]&amp;Table7[[#This Row],[Section]]&amp;Table7[[#This Row],[Q. No.]]</f>
        <v>R32E7</v>
      </c>
      <c r="B5933" s="8"/>
      <c r="C5933" s="15" t="s">
        <v>79</v>
      </c>
      <c r="D5933" s="6">
        <v>7</v>
      </c>
      <c r="E5933" s="12" t="s">
        <v>31</v>
      </c>
      <c r="F5933" s="14">
        <v>2</v>
      </c>
      <c r="G5933" s="13" t="s">
        <v>57</v>
      </c>
      <c r="H5933" s="10">
        <v>5</v>
      </c>
      <c r="I5933" s="13" t="s">
        <v>41</v>
      </c>
      <c r="J5933" s="12" t="s">
        <v>518</v>
      </c>
      <c r="K5933" s="11" t="str">
        <f>VLOOKUP(Table7[[#This Row],[CID]],ALY,2,FALSE)</f>
        <v>Unity &amp; Coherence</v>
      </c>
    </row>
    <row r="5934" spans="1:11" x14ac:dyDescent="0.2">
      <c r="A5934" s="8" t="str">
        <f>Table7[[#This Row],[Test No.]]&amp;Table7[[#This Row],[Section]]&amp;Table7[[#This Row],[Q. No.]]</f>
        <v>R32E8</v>
      </c>
      <c r="B5934" s="8"/>
      <c r="C5934" s="15" t="s">
        <v>79</v>
      </c>
      <c r="D5934" s="6">
        <v>8</v>
      </c>
      <c r="E5934" s="12" t="s">
        <v>31</v>
      </c>
      <c r="F5934" s="14">
        <v>2</v>
      </c>
      <c r="G5934" s="13" t="s">
        <v>57</v>
      </c>
      <c r="H5934" s="10">
        <v>6</v>
      </c>
      <c r="I5934" s="13" t="s">
        <v>42</v>
      </c>
      <c r="J5934" s="12" t="s">
        <v>522</v>
      </c>
      <c r="K5934" s="11" t="str">
        <f>VLOOKUP(Table7[[#This Row],[CID]],ALY,2,FALSE)</f>
        <v>Effectiveness</v>
      </c>
    </row>
    <row r="5935" spans="1:11" x14ac:dyDescent="0.2">
      <c r="A5935" s="8" t="str">
        <f>Table7[[#This Row],[Test No.]]&amp;Table7[[#This Row],[Section]]&amp;Table7[[#This Row],[Q. No.]]</f>
        <v>R32E9</v>
      </c>
      <c r="B5935" s="8"/>
      <c r="C5935" s="15" t="s">
        <v>79</v>
      </c>
      <c r="D5935" s="6">
        <v>9</v>
      </c>
      <c r="E5935" s="12" t="s">
        <v>31</v>
      </c>
      <c r="F5935" s="14">
        <v>2</v>
      </c>
      <c r="G5935" s="13" t="s">
        <v>57</v>
      </c>
      <c r="H5935" s="10">
        <v>6</v>
      </c>
      <c r="I5935" s="13" t="s">
        <v>42</v>
      </c>
      <c r="J5935" s="12" t="s">
        <v>522</v>
      </c>
      <c r="K5935" s="11" t="str">
        <f>VLOOKUP(Table7[[#This Row],[CID]],ALY,2,FALSE)</f>
        <v>Effectiveness</v>
      </c>
    </row>
    <row r="5936" spans="1:11" x14ac:dyDescent="0.2">
      <c r="A5936" s="8" t="str">
        <f>Table7[[#This Row],[Test No.]]&amp;Table7[[#This Row],[Section]]&amp;Table7[[#This Row],[Q. No.]]</f>
        <v>R32E10</v>
      </c>
      <c r="B5936" s="8"/>
      <c r="C5936" s="15" t="s">
        <v>79</v>
      </c>
      <c r="D5936" s="6">
        <v>10</v>
      </c>
      <c r="E5936" s="12" t="s">
        <v>31</v>
      </c>
      <c r="F5936" s="14">
        <v>1</v>
      </c>
      <c r="G5936" s="14" t="s">
        <v>59</v>
      </c>
      <c r="H5936" s="10">
        <v>2</v>
      </c>
      <c r="I5936" s="13" t="s">
        <v>38</v>
      </c>
      <c r="J5936" s="12" t="s">
        <v>398</v>
      </c>
      <c r="K5936" s="11" t="str">
        <f>VLOOKUP(Table7[[#This Row],[CID]],ALY,2,FALSE)</f>
        <v>Idioms</v>
      </c>
    </row>
    <row r="5937" spans="1:11" x14ac:dyDescent="0.2">
      <c r="A5937" s="8" t="str">
        <f>Table7[[#This Row],[Test No.]]&amp;Table7[[#This Row],[Section]]&amp;Table7[[#This Row],[Q. No.]]</f>
        <v>R32E11</v>
      </c>
      <c r="B5937" s="8"/>
      <c r="C5937" s="15" t="s">
        <v>79</v>
      </c>
      <c r="D5937" s="6">
        <v>11</v>
      </c>
      <c r="E5937" s="12" t="s">
        <v>31</v>
      </c>
      <c r="F5937" s="14">
        <v>1</v>
      </c>
      <c r="G5937" s="14" t="s">
        <v>59</v>
      </c>
      <c r="H5937" s="10">
        <v>2</v>
      </c>
      <c r="I5937" s="13" t="s">
        <v>38</v>
      </c>
      <c r="J5937" s="12" t="s">
        <v>395</v>
      </c>
      <c r="K5937" s="11" t="str">
        <f>VLOOKUP(Table7[[#This Row],[CID]],ALY,2,FALSE)</f>
        <v>Verb Forms/Tense Agreement</v>
      </c>
    </row>
    <row r="5938" spans="1:11" x14ac:dyDescent="0.2">
      <c r="A5938" s="8" t="str">
        <f>Table7[[#This Row],[Test No.]]&amp;Table7[[#This Row],[Section]]&amp;Table7[[#This Row],[Q. No.]]</f>
        <v>R32E12</v>
      </c>
      <c r="B5938" s="8"/>
      <c r="C5938" s="15" t="s">
        <v>79</v>
      </c>
      <c r="D5938" s="6">
        <v>12</v>
      </c>
      <c r="E5938" s="12" t="s">
        <v>31</v>
      </c>
      <c r="F5938" s="14">
        <v>2</v>
      </c>
      <c r="G5938" s="13" t="s">
        <v>57</v>
      </c>
      <c r="H5938" s="10">
        <v>5</v>
      </c>
      <c r="I5938" s="13" t="s">
        <v>41</v>
      </c>
      <c r="J5938" s="12" t="s">
        <v>518</v>
      </c>
      <c r="K5938" s="11" t="str">
        <f>VLOOKUP(Table7[[#This Row],[CID]],ALY,2,FALSE)</f>
        <v>Unity &amp; Coherence</v>
      </c>
    </row>
    <row r="5939" spans="1:11" x14ac:dyDescent="0.2">
      <c r="A5939" s="8" t="str">
        <f>Table7[[#This Row],[Test No.]]&amp;Table7[[#This Row],[Section]]&amp;Table7[[#This Row],[Q. No.]]</f>
        <v>R32E13</v>
      </c>
      <c r="B5939" s="8"/>
      <c r="C5939" s="15" t="s">
        <v>79</v>
      </c>
      <c r="D5939" s="6">
        <v>13</v>
      </c>
      <c r="E5939" s="12" t="s">
        <v>31</v>
      </c>
      <c r="F5939" s="14">
        <v>2</v>
      </c>
      <c r="G5939" s="13" t="s">
        <v>57</v>
      </c>
      <c r="H5939" s="10">
        <v>4</v>
      </c>
      <c r="I5939" s="13" t="s">
        <v>40</v>
      </c>
      <c r="J5939" s="12" t="s">
        <v>516</v>
      </c>
      <c r="K5939" s="11" t="str">
        <f>VLOOKUP(Table7[[#This Row],[CID]],ALY,2,FALSE)</f>
        <v>Transitions &amp; Topic Sentences</v>
      </c>
    </row>
    <row r="5940" spans="1:11" x14ac:dyDescent="0.2">
      <c r="A5940" s="8" t="str">
        <f>Table7[[#This Row],[Test No.]]&amp;Table7[[#This Row],[Section]]&amp;Table7[[#This Row],[Q. No.]]</f>
        <v>R32E14</v>
      </c>
      <c r="B5940" s="8"/>
      <c r="C5940" s="15" t="s">
        <v>79</v>
      </c>
      <c r="D5940" s="6">
        <v>14</v>
      </c>
      <c r="E5940" s="12" t="s">
        <v>31</v>
      </c>
      <c r="F5940" s="14">
        <v>2</v>
      </c>
      <c r="G5940" s="13" t="s">
        <v>57</v>
      </c>
      <c r="H5940" s="10">
        <v>5</v>
      </c>
      <c r="I5940" s="13" t="s">
        <v>41</v>
      </c>
      <c r="J5940" s="12" t="s">
        <v>520</v>
      </c>
      <c r="K5940" s="11" t="str">
        <f>VLOOKUP(Table7[[#This Row],[CID]],ALY,2,FALSE)</f>
        <v>Reorganization</v>
      </c>
    </row>
    <row r="5941" spans="1:11" x14ac:dyDescent="0.2">
      <c r="A5941" s="8" t="str">
        <f>Table7[[#This Row],[Test No.]]&amp;Table7[[#This Row],[Section]]&amp;Table7[[#This Row],[Q. No.]]</f>
        <v>R32E15</v>
      </c>
      <c r="B5941" s="8"/>
      <c r="C5941" s="15" t="s">
        <v>79</v>
      </c>
      <c r="D5941" s="6">
        <v>15</v>
      </c>
      <c r="E5941" s="12" t="s">
        <v>31</v>
      </c>
      <c r="F5941" s="14">
        <v>2</v>
      </c>
      <c r="G5941" s="13" t="s">
        <v>57</v>
      </c>
      <c r="H5941" s="10">
        <v>4</v>
      </c>
      <c r="I5941" s="13" t="s">
        <v>40</v>
      </c>
      <c r="J5941" s="12" t="s">
        <v>513</v>
      </c>
      <c r="K5941" s="11" t="str">
        <f>VLOOKUP(Table7[[#This Row],[CID]],ALY,2,FALSE)</f>
        <v>Writer's Goal</v>
      </c>
    </row>
    <row r="5942" spans="1:11" x14ac:dyDescent="0.2">
      <c r="A5942" s="8" t="str">
        <f>Table7[[#This Row],[Test No.]]&amp;Table7[[#This Row],[Section]]&amp;Table7[[#This Row],[Q. No.]]</f>
        <v>R32E16</v>
      </c>
      <c r="B5942" s="8"/>
      <c r="C5942" s="15" t="s">
        <v>79</v>
      </c>
      <c r="D5942" s="6">
        <v>16</v>
      </c>
      <c r="E5942" s="12" t="s">
        <v>31</v>
      </c>
      <c r="F5942" s="14">
        <v>1</v>
      </c>
      <c r="G5942" s="14" t="s">
        <v>59</v>
      </c>
      <c r="H5942" s="14">
        <v>1</v>
      </c>
      <c r="I5942" s="14" t="s">
        <v>37</v>
      </c>
      <c r="J5942" s="12" t="s">
        <v>387</v>
      </c>
      <c r="K5942" s="11" t="str">
        <f>VLOOKUP(Table7[[#This Row],[CID]],ALY,2,FALSE)</f>
        <v>Commas</v>
      </c>
    </row>
    <row r="5943" spans="1:11" x14ac:dyDescent="0.2">
      <c r="A5943" s="8" t="str">
        <f>Table7[[#This Row],[Test No.]]&amp;Table7[[#This Row],[Section]]&amp;Table7[[#This Row],[Q. No.]]</f>
        <v>R32E17</v>
      </c>
      <c r="B5943" s="8"/>
      <c r="C5943" s="15" t="s">
        <v>79</v>
      </c>
      <c r="D5943" s="6">
        <v>17</v>
      </c>
      <c r="E5943" s="12" t="s">
        <v>31</v>
      </c>
      <c r="F5943" s="14">
        <v>1</v>
      </c>
      <c r="G5943" s="14" t="s">
        <v>59</v>
      </c>
      <c r="H5943" s="10">
        <v>2</v>
      </c>
      <c r="I5943" s="13" t="s">
        <v>38</v>
      </c>
      <c r="J5943" s="12" t="s">
        <v>394</v>
      </c>
      <c r="K5943" s="11" t="str">
        <f>VLOOKUP(Table7[[#This Row],[CID]],ALY,2,FALSE)</f>
        <v>Pronouns</v>
      </c>
    </row>
    <row r="5944" spans="1:11" x14ac:dyDescent="0.2">
      <c r="A5944" s="8" t="str">
        <f>Table7[[#This Row],[Test No.]]&amp;Table7[[#This Row],[Section]]&amp;Table7[[#This Row],[Q. No.]]</f>
        <v>R32E18</v>
      </c>
      <c r="B5944" s="8"/>
      <c r="C5944" s="15" t="s">
        <v>79</v>
      </c>
      <c r="D5944" s="6">
        <v>18</v>
      </c>
      <c r="E5944" s="12" t="s">
        <v>31</v>
      </c>
      <c r="F5944" s="14">
        <v>1</v>
      </c>
      <c r="G5944" s="14" t="s">
        <v>59</v>
      </c>
      <c r="H5944" s="10">
        <v>3</v>
      </c>
      <c r="I5944" s="13" t="s">
        <v>39</v>
      </c>
      <c r="J5944" s="12" t="s">
        <v>402</v>
      </c>
      <c r="K5944" s="11" t="str">
        <f>VLOOKUP(Table7[[#This Row],[CID]],ALY,2,FALSE)</f>
        <v>Faulty Modifier</v>
      </c>
    </row>
    <row r="5945" spans="1:11" x14ac:dyDescent="0.2">
      <c r="A5945" s="8" t="str">
        <f>Table7[[#This Row],[Test No.]]&amp;Table7[[#This Row],[Section]]&amp;Table7[[#This Row],[Q. No.]]</f>
        <v>R32E19</v>
      </c>
      <c r="B5945" s="8"/>
      <c r="C5945" s="15" t="s">
        <v>79</v>
      </c>
      <c r="D5945" s="6">
        <v>19</v>
      </c>
      <c r="E5945" s="12" t="s">
        <v>31</v>
      </c>
      <c r="F5945" s="14">
        <v>1</v>
      </c>
      <c r="G5945" s="14" t="s">
        <v>59</v>
      </c>
      <c r="H5945" s="14">
        <v>1</v>
      </c>
      <c r="I5945" s="14" t="s">
        <v>37</v>
      </c>
      <c r="J5945" s="12" t="s">
        <v>387</v>
      </c>
      <c r="K5945" s="11" t="str">
        <f>VLOOKUP(Table7[[#This Row],[CID]],ALY,2,FALSE)</f>
        <v>Commas</v>
      </c>
    </row>
    <row r="5946" spans="1:11" x14ac:dyDescent="0.2">
      <c r="A5946" s="8" t="str">
        <f>Table7[[#This Row],[Test No.]]&amp;Table7[[#This Row],[Section]]&amp;Table7[[#This Row],[Q. No.]]</f>
        <v>R32E20</v>
      </c>
      <c r="B5946" s="8"/>
      <c r="C5946" s="15" t="s">
        <v>79</v>
      </c>
      <c r="D5946" s="6">
        <v>20</v>
      </c>
      <c r="E5946" s="12" t="s">
        <v>31</v>
      </c>
      <c r="F5946" s="14">
        <v>2</v>
      </c>
      <c r="G5946" s="13" t="s">
        <v>57</v>
      </c>
      <c r="H5946" s="10">
        <v>6</v>
      </c>
      <c r="I5946" s="13" t="s">
        <v>42</v>
      </c>
      <c r="J5946" s="12" t="s">
        <v>521</v>
      </c>
      <c r="K5946" s="11" t="str">
        <f>VLOOKUP(Table7[[#This Row],[CID]],ALY,2,FALSE)</f>
        <v>Word Choice</v>
      </c>
    </row>
    <row r="5947" spans="1:11" x14ac:dyDescent="0.2">
      <c r="A5947" s="8" t="str">
        <f>Table7[[#This Row],[Test No.]]&amp;Table7[[#This Row],[Section]]&amp;Table7[[#This Row],[Q. No.]]</f>
        <v>R32E21</v>
      </c>
      <c r="B5947" s="8"/>
      <c r="C5947" s="15" t="s">
        <v>79</v>
      </c>
      <c r="D5947" s="6">
        <v>21</v>
      </c>
      <c r="E5947" s="12" t="s">
        <v>31</v>
      </c>
      <c r="F5947" s="14">
        <v>2</v>
      </c>
      <c r="G5947" s="13" t="s">
        <v>57</v>
      </c>
      <c r="H5947" s="10">
        <v>5</v>
      </c>
      <c r="I5947" s="13" t="s">
        <v>41</v>
      </c>
      <c r="J5947" s="12" t="s">
        <v>518</v>
      </c>
      <c r="K5947" s="11" t="str">
        <f>VLOOKUP(Table7[[#This Row],[CID]],ALY,2,FALSE)</f>
        <v>Unity &amp; Coherence</v>
      </c>
    </row>
    <row r="5948" spans="1:11" x14ac:dyDescent="0.2">
      <c r="A5948" s="8" t="str">
        <f>Table7[[#This Row],[Test No.]]&amp;Table7[[#This Row],[Section]]&amp;Table7[[#This Row],[Q. No.]]</f>
        <v>R32E22</v>
      </c>
      <c r="B5948" s="8"/>
      <c r="C5948" s="15" t="s">
        <v>79</v>
      </c>
      <c r="D5948" s="6">
        <v>22</v>
      </c>
      <c r="E5948" s="12" t="s">
        <v>31</v>
      </c>
      <c r="F5948" s="14">
        <v>2</v>
      </c>
      <c r="G5948" s="13" t="s">
        <v>57</v>
      </c>
      <c r="H5948" s="10">
        <v>4</v>
      </c>
      <c r="I5948" s="13" t="s">
        <v>40</v>
      </c>
      <c r="J5948" s="12" t="s">
        <v>516</v>
      </c>
      <c r="K5948" s="11" t="str">
        <f>VLOOKUP(Table7[[#This Row],[CID]],ALY,2,FALSE)</f>
        <v>Transitions &amp; Topic Sentences</v>
      </c>
    </row>
    <row r="5949" spans="1:11" x14ac:dyDescent="0.2">
      <c r="A5949" s="8" t="str">
        <f>Table7[[#This Row],[Test No.]]&amp;Table7[[#This Row],[Section]]&amp;Table7[[#This Row],[Q. No.]]</f>
        <v>R32E23</v>
      </c>
      <c r="B5949" s="8"/>
      <c r="C5949" s="15" t="s">
        <v>79</v>
      </c>
      <c r="D5949" s="6">
        <v>23</v>
      </c>
      <c r="E5949" s="12" t="s">
        <v>31</v>
      </c>
      <c r="F5949" s="14">
        <v>1</v>
      </c>
      <c r="G5949" s="14" t="s">
        <v>59</v>
      </c>
      <c r="H5949" s="10">
        <v>3</v>
      </c>
      <c r="I5949" s="13" t="s">
        <v>39</v>
      </c>
      <c r="J5949" s="12" t="s">
        <v>399</v>
      </c>
      <c r="K5949" s="11" t="str">
        <f>VLOOKUP(Table7[[#This Row],[CID]],ALY,2,FALSE)</f>
        <v>Sentence Fragment</v>
      </c>
    </row>
    <row r="5950" spans="1:11" x14ac:dyDescent="0.2">
      <c r="A5950" s="8" t="str">
        <f>Table7[[#This Row],[Test No.]]&amp;Table7[[#This Row],[Section]]&amp;Table7[[#This Row],[Q. No.]]</f>
        <v>R32E24</v>
      </c>
      <c r="B5950" s="8"/>
      <c r="C5950" s="15" t="s">
        <v>79</v>
      </c>
      <c r="D5950" s="6">
        <v>24</v>
      </c>
      <c r="E5950" s="12" t="s">
        <v>31</v>
      </c>
      <c r="F5950" s="14">
        <v>1</v>
      </c>
      <c r="G5950" s="14" t="s">
        <v>59</v>
      </c>
      <c r="H5950" s="10">
        <v>3</v>
      </c>
      <c r="I5950" s="13" t="s">
        <v>39</v>
      </c>
      <c r="J5950" s="12" t="s">
        <v>401</v>
      </c>
      <c r="K5950" s="11" t="str">
        <f>VLOOKUP(Table7[[#This Row],[CID]],ALY,2,FALSE)</f>
        <v>Parallel Construction</v>
      </c>
    </row>
    <row r="5951" spans="1:11" x14ac:dyDescent="0.2">
      <c r="A5951" s="8" t="str">
        <f>Table7[[#This Row],[Test No.]]&amp;Table7[[#This Row],[Section]]&amp;Table7[[#This Row],[Q. No.]]</f>
        <v>R32E25</v>
      </c>
      <c r="B5951" s="8"/>
      <c r="C5951" s="15" t="s">
        <v>79</v>
      </c>
      <c r="D5951" s="6">
        <v>25</v>
      </c>
      <c r="E5951" s="12" t="s">
        <v>31</v>
      </c>
      <c r="F5951" s="14">
        <v>1</v>
      </c>
      <c r="G5951" s="14" t="s">
        <v>59</v>
      </c>
      <c r="H5951" s="10">
        <v>2</v>
      </c>
      <c r="I5951" s="13" t="s">
        <v>38</v>
      </c>
      <c r="J5951" s="12" t="s">
        <v>397</v>
      </c>
      <c r="K5951" s="11" t="str">
        <f>VLOOKUP(Table7[[#This Row],[CID]],ALY,2,FALSE)</f>
        <v>Word Choice</v>
      </c>
    </row>
    <row r="5952" spans="1:11" x14ac:dyDescent="0.2">
      <c r="A5952" s="8" t="str">
        <f>Table7[[#This Row],[Test No.]]&amp;Table7[[#This Row],[Section]]&amp;Table7[[#This Row],[Q. No.]]</f>
        <v>R32E26</v>
      </c>
      <c r="B5952" s="8"/>
      <c r="C5952" s="15" t="s">
        <v>79</v>
      </c>
      <c r="D5952" s="6">
        <v>26</v>
      </c>
      <c r="E5952" s="12" t="s">
        <v>31</v>
      </c>
      <c r="F5952" s="14">
        <v>1</v>
      </c>
      <c r="G5952" s="14" t="s">
        <v>59</v>
      </c>
      <c r="H5952" s="10">
        <v>3</v>
      </c>
      <c r="I5952" s="13" t="s">
        <v>39</v>
      </c>
      <c r="J5952" s="12" t="s">
        <v>400</v>
      </c>
      <c r="K5952" s="11" t="str">
        <f>VLOOKUP(Table7[[#This Row],[CID]],ALY,2,FALSE)</f>
        <v>Run-On Sentence</v>
      </c>
    </row>
    <row r="5953" spans="1:11" x14ac:dyDescent="0.2">
      <c r="A5953" s="8" t="str">
        <f>Table7[[#This Row],[Test No.]]&amp;Table7[[#This Row],[Section]]&amp;Table7[[#This Row],[Q. No.]]</f>
        <v>R32E27</v>
      </c>
      <c r="B5953" s="8"/>
      <c r="C5953" s="15" t="s">
        <v>79</v>
      </c>
      <c r="D5953" s="6">
        <v>27</v>
      </c>
      <c r="E5953" s="12" t="s">
        <v>31</v>
      </c>
      <c r="F5953" s="14">
        <v>2</v>
      </c>
      <c r="G5953" s="13" t="s">
        <v>57</v>
      </c>
      <c r="H5953" s="10">
        <v>4</v>
      </c>
      <c r="I5953" s="13" t="s">
        <v>40</v>
      </c>
      <c r="J5953" s="12" t="s">
        <v>512</v>
      </c>
      <c r="K5953" s="11" t="str">
        <f>VLOOKUP(Table7[[#This Row],[CID]],ALY,2,FALSE)</f>
        <v>Additional Detail &amp; Evidence</v>
      </c>
    </row>
    <row r="5954" spans="1:11" x14ac:dyDescent="0.2">
      <c r="A5954" s="8" t="str">
        <f>Table7[[#This Row],[Test No.]]&amp;Table7[[#This Row],[Section]]&amp;Table7[[#This Row],[Q. No.]]</f>
        <v>R32E28</v>
      </c>
      <c r="B5954" s="8"/>
      <c r="C5954" s="15" t="s">
        <v>79</v>
      </c>
      <c r="D5954" s="6">
        <v>28</v>
      </c>
      <c r="E5954" s="12" t="s">
        <v>31</v>
      </c>
      <c r="F5954" s="14">
        <v>2</v>
      </c>
      <c r="G5954" s="13" t="s">
        <v>57</v>
      </c>
      <c r="H5954" s="10">
        <v>5</v>
      </c>
      <c r="I5954" s="13" t="s">
        <v>41</v>
      </c>
      <c r="J5954" s="12" t="s">
        <v>518</v>
      </c>
      <c r="K5954" s="11" t="str">
        <f>VLOOKUP(Table7[[#This Row],[CID]],ALY,2,FALSE)</f>
        <v>Unity &amp; Coherence</v>
      </c>
    </row>
    <row r="5955" spans="1:11" x14ac:dyDescent="0.2">
      <c r="A5955" s="8" t="str">
        <f>Table7[[#This Row],[Test No.]]&amp;Table7[[#This Row],[Section]]&amp;Table7[[#This Row],[Q. No.]]</f>
        <v>R32E29</v>
      </c>
      <c r="B5955" s="8"/>
      <c r="C5955" s="15" t="s">
        <v>79</v>
      </c>
      <c r="D5955" s="6">
        <v>29</v>
      </c>
      <c r="E5955" s="12" t="s">
        <v>31</v>
      </c>
      <c r="F5955" s="14">
        <v>2</v>
      </c>
      <c r="G5955" s="13" t="s">
        <v>57</v>
      </c>
      <c r="H5955" s="10">
        <v>4</v>
      </c>
      <c r="I5955" s="13" t="s">
        <v>40</v>
      </c>
      <c r="J5955" s="12" t="s">
        <v>516</v>
      </c>
      <c r="K5955" s="11" t="str">
        <f>VLOOKUP(Table7[[#This Row],[CID]],ALY,2,FALSE)</f>
        <v>Transitions &amp; Topic Sentences</v>
      </c>
    </row>
    <row r="5956" spans="1:11" x14ac:dyDescent="0.2">
      <c r="A5956" s="8" t="str">
        <f>Table7[[#This Row],[Test No.]]&amp;Table7[[#This Row],[Section]]&amp;Table7[[#This Row],[Q. No.]]</f>
        <v>R32E30</v>
      </c>
      <c r="B5956" s="8"/>
      <c r="C5956" s="15" t="s">
        <v>79</v>
      </c>
      <c r="D5956" s="6">
        <v>30</v>
      </c>
      <c r="E5956" s="12" t="s">
        <v>31</v>
      </c>
      <c r="F5956" s="14">
        <v>2</v>
      </c>
      <c r="G5956" s="13" t="s">
        <v>57</v>
      </c>
      <c r="H5956" s="10">
        <v>6</v>
      </c>
      <c r="I5956" s="13" t="s">
        <v>42</v>
      </c>
      <c r="J5956" s="12" t="s">
        <v>523</v>
      </c>
      <c r="K5956" s="11" t="str">
        <f>VLOOKUP(Table7[[#This Row],[CID]],ALY,2,FALSE)</f>
        <v>Avoiding Ambiguity &amp; Redundancy</v>
      </c>
    </row>
    <row r="5957" spans="1:11" x14ac:dyDescent="0.2">
      <c r="A5957" s="8" t="str">
        <f>Table7[[#This Row],[Test No.]]&amp;Table7[[#This Row],[Section]]&amp;Table7[[#This Row],[Q. No.]]</f>
        <v>R32E31</v>
      </c>
      <c r="B5957" s="8"/>
      <c r="C5957" s="15" t="s">
        <v>79</v>
      </c>
      <c r="D5957" s="6">
        <v>31</v>
      </c>
      <c r="E5957" s="12" t="s">
        <v>31</v>
      </c>
      <c r="F5957" s="14">
        <v>1</v>
      </c>
      <c r="G5957" s="14" t="s">
        <v>59</v>
      </c>
      <c r="H5957" s="14">
        <v>1</v>
      </c>
      <c r="I5957" s="14" t="s">
        <v>37</v>
      </c>
      <c r="J5957" s="12" t="s">
        <v>387</v>
      </c>
      <c r="K5957" s="11" t="str">
        <f>VLOOKUP(Table7[[#This Row],[CID]],ALY,2,FALSE)</f>
        <v>Commas</v>
      </c>
    </row>
    <row r="5958" spans="1:11" x14ac:dyDescent="0.2">
      <c r="A5958" s="8" t="str">
        <f>Table7[[#This Row],[Test No.]]&amp;Table7[[#This Row],[Section]]&amp;Table7[[#This Row],[Q. No.]]</f>
        <v>R32E32</v>
      </c>
      <c r="B5958" s="8"/>
      <c r="C5958" s="15" t="s">
        <v>79</v>
      </c>
      <c r="D5958" s="6">
        <v>32</v>
      </c>
      <c r="E5958" s="12" t="s">
        <v>31</v>
      </c>
      <c r="F5958" s="14">
        <v>1</v>
      </c>
      <c r="G5958" s="14" t="s">
        <v>59</v>
      </c>
      <c r="H5958" s="10">
        <v>2</v>
      </c>
      <c r="I5958" s="13" t="s">
        <v>38</v>
      </c>
      <c r="J5958" s="12" t="s">
        <v>394</v>
      </c>
      <c r="K5958" s="11" t="str">
        <f>VLOOKUP(Table7[[#This Row],[CID]],ALY,2,FALSE)</f>
        <v>Pronouns</v>
      </c>
    </row>
    <row r="5959" spans="1:11" x14ac:dyDescent="0.2">
      <c r="A5959" s="8" t="str">
        <f>Table7[[#This Row],[Test No.]]&amp;Table7[[#This Row],[Section]]&amp;Table7[[#This Row],[Q. No.]]</f>
        <v>R32E33</v>
      </c>
      <c r="B5959" s="8"/>
      <c r="C5959" s="15" t="s">
        <v>79</v>
      </c>
      <c r="D5959" s="6">
        <v>33</v>
      </c>
      <c r="E5959" s="12" t="s">
        <v>31</v>
      </c>
      <c r="F5959" s="14">
        <v>1</v>
      </c>
      <c r="G5959" s="14" t="s">
        <v>59</v>
      </c>
      <c r="H5959" s="14">
        <v>1</v>
      </c>
      <c r="I5959" s="14" t="s">
        <v>37</v>
      </c>
      <c r="J5959" s="12" t="s">
        <v>388</v>
      </c>
      <c r="K5959" s="11" t="str">
        <f>VLOOKUP(Table7[[#This Row],[CID]],ALY,2,FALSE)</f>
        <v>Apostrophes</v>
      </c>
    </row>
    <row r="5960" spans="1:11" x14ac:dyDescent="0.2">
      <c r="A5960" s="8" t="str">
        <f>Table7[[#This Row],[Test No.]]&amp;Table7[[#This Row],[Section]]&amp;Table7[[#This Row],[Q. No.]]</f>
        <v>R32E34</v>
      </c>
      <c r="B5960" s="8"/>
      <c r="C5960" s="15" t="s">
        <v>79</v>
      </c>
      <c r="D5960" s="6">
        <v>34</v>
      </c>
      <c r="E5960" s="12" t="s">
        <v>31</v>
      </c>
      <c r="F5960" s="14">
        <v>1</v>
      </c>
      <c r="G5960" s="14" t="s">
        <v>59</v>
      </c>
      <c r="H5960" s="10">
        <v>2</v>
      </c>
      <c r="I5960" s="13" t="s">
        <v>38</v>
      </c>
      <c r="J5960" s="12" t="s">
        <v>397</v>
      </c>
      <c r="K5960" s="11" t="str">
        <f>VLOOKUP(Table7[[#This Row],[CID]],ALY,2,FALSE)</f>
        <v>Word Choice</v>
      </c>
    </row>
    <row r="5961" spans="1:11" x14ac:dyDescent="0.2">
      <c r="A5961" s="8" t="str">
        <f>Table7[[#This Row],[Test No.]]&amp;Table7[[#This Row],[Section]]&amp;Table7[[#This Row],[Q. No.]]</f>
        <v>R32E35</v>
      </c>
      <c r="B5961" s="8"/>
      <c r="C5961" s="15" t="s">
        <v>79</v>
      </c>
      <c r="D5961" s="6">
        <v>35</v>
      </c>
      <c r="E5961" s="12" t="s">
        <v>31</v>
      </c>
      <c r="F5961" s="14">
        <v>1</v>
      </c>
      <c r="G5961" s="14" t="s">
        <v>59</v>
      </c>
      <c r="H5961" s="10">
        <v>2</v>
      </c>
      <c r="I5961" s="13" t="s">
        <v>38</v>
      </c>
      <c r="J5961" s="12" t="s">
        <v>395</v>
      </c>
      <c r="K5961" s="11" t="str">
        <f>VLOOKUP(Table7[[#This Row],[CID]],ALY,2,FALSE)</f>
        <v>Verb Forms/Tense Agreement</v>
      </c>
    </row>
    <row r="5962" spans="1:11" x14ac:dyDescent="0.2">
      <c r="A5962" s="8" t="str">
        <f>Table7[[#This Row],[Test No.]]&amp;Table7[[#This Row],[Section]]&amp;Table7[[#This Row],[Q. No.]]</f>
        <v>R32E36</v>
      </c>
      <c r="B5962" s="8"/>
      <c r="C5962" s="15" t="s">
        <v>79</v>
      </c>
      <c r="D5962" s="6">
        <v>36</v>
      </c>
      <c r="E5962" s="12" t="s">
        <v>31</v>
      </c>
      <c r="F5962" s="14">
        <v>1</v>
      </c>
      <c r="G5962" s="14" t="s">
        <v>59</v>
      </c>
      <c r="H5962" s="10">
        <v>3</v>
      </c>
      <c r="I5962" s="13" t="s">
        <v>39</v>
      </c>
      <c r="J5962" s="12" t="s">
        <v>402</v>
      </c>
      <c r="K5962" s="11" t="str">
        <f>VLOOKUP(Table7[[#This Row],[CID]],ALY,2,FALSE)</f>
        <v>Faulty Modifier</v>
      </c>
    </row>
    <row r="5963" spans="1:11" x14ac:dyDescent="0.2">
      <c r="A5963" s="8" t="str">
        <f>Table7[[#This Row],[Test No.]]&amp;Table7[[#This Row],[Section]]&amp;Table7[[#This Row],[Q. No.]]</f>
        <v>R32E37</v>
      </c>
      <c r="B5963" s="8"/>
      <c r="C5963" s="15" t="s">
        <v>79</v>
      </c>
      <c r="D5963" s="6">
        <v>37</v>
      </c>
      <c r="E5963" s="12" t="s">
        <v>31</v>
      </c>
      <c r="F5963" s="14">
        <v>2</v>
      </c>
      <c r="G5963" s="13" t="s">
        <v>57</v>
      </c>
      <c r="H5963" s="10">
        <v>6</v>
      </c>
      <c r="I5963" s="13" t="s">
        <v>42</v>
      </c>
      <c r="J5963" s="12" t="s">
        <v>523</v>
      </c>
      <c r="K5963" s="11" t="str">
        <f>VLOOKUP(Table7[[#This Row],[CID]],ALY,2,FALSE)</f>
        <v>Avoiding Ambiguity &amp; Redundancy</v>
      </c>
    </row>
    <row r="5964" spans="1:11" x14ac:dyDescent="0.2">
      <c r="A5964" s="8" t="str">
        <f>Table7[[#This Row],[Test No.]]&amp;Table7[[#This Row],[Section]]&amp;Table7[[#This Row],[Q. No.]]</f>
        <v>R32E38</v>
      </c>
      <c r="B5964" s="8"/>
      <c r="C5964" s="15" t="s">
        <v>79</v>
      </c>
      <c r="D5964" s="6">
        <v>38</v>
      </c>
      <c r="E5964" s="12" t="s">
        <v>31</v>
      </c>
      <c r="F5964" s="14">
        <v>1</v>
      </c>
      <c r="G5964" s="14" t="s">
        <v>59</v>
      </c>
      <c r="H5964" s="14">
        <v>1</v>
      </c>
      <c r="I5964" s="14" t="s">
        <v>37</v>
      </c>
      <c r="J5964" s="12" t="s">
        <v>387</v>
      </c>
      <c r="K5964" s="11" t="str">
        <f>VLOOKUP(Table7[[#This Row],[CID]],ALY,2,FALSE)</f>
        <v>Commas</v>
      </c>
    </row>
    <row r="5965" spans="1:11" x14ac:dyDescent="0.2">
      <c r="A5965" s="8" t="str">
        <f>Table7[[#This Row],[Test No.]]&amp;Table7[[#This Row],[Section]]&amp;Table7[[#This Row],[Q. No.]]</f>
        <v>R32E39</v>
      </c>
      <c r="B5965" s="8"/>
      <c r="C5965" s="15" t="s">
        <v>79</v>
      </c>
      <c r="D5965" s="6">
        <v>39</v>
      </c>
      <c r="E5965" s="12" t="s">
        <v>31</v>
      </c>
      <c r="F5965" s="14">
        <v>2</v>
      </c>
      <c r="G5965" s="13" t="s">
        <v>57</v>
      </c>
      <c r="H5965" s="10">
        <v>6</v>
      </c>
      <c r="I5965" s="13" t="s">
        <v>42</v>
      </c>
      <c r="J5965" s="12" t="s">
        <v>522</v>
      </c>
      <c r="K5965" s="11" t="str">
        <f>VLOOKUP(Table7[[#This Row],[CID]],ALY,2,FALSE)</f>
        <v>Effectiveness</v>
      </c>
    </row>
    <row r="5966" spans="1:11" x14ac:dyDescent="0.2">
      <c r="A5966" s="8" t="str">
        <f>Table7[[#This Row],[Test No.]]&amp;Table7[[#This Row],[Section]]&amp;Table7[[#This Row],[Q. No.]]</f>
        <v>R32E40</v>
      </c>
      <c r="B5966" s="8"/>
      <c r="C5966" s="15" t="s">
        <v>79</v>
      </c>
      <c r="D5966" s="6">
        <v>40</v>
      </c>
      <c r="E5966" s="12" t="s">
        <v>31</v>
      </c>
      <c r="F5966" s="14">
        <v>1</v>
      </c>
      <c r="G5966" s="14" t="s">
        <v>59</v>
      </c>
      <c r="H5966" s="10">
        <v>3</v>
      </c>
      <c r="I5966" s="13" t="s">
        <v>39</v>
      </c>
      <c r="J5966" s="12" t="s">
        <v>402</v>
      </c>
      <c r="K5966" s="11" t="str">
        <f>VLOOKUP(Table7[[#This Row],[CID]],ALY,2,FALSE)</f>
        <v>Faulty Modifier</v>
      </c>
    </row>
    <row r="5967" spans="1:11" x14ac:dyDescent="0.2">
      <c r="A5967" s="8" t="str">
        <f>Table7[[#This Row],[Test No.]]&amp;Table7[[#This Row],[Section]]&amp;Table7[[#This Row],[Q. No.]]</f>
        <v>R32E41</v>
      </c>
      <c r="B5967" s="8"/>
      <c r="C5967" s="15" t="s">
        <v>79</v>
      </c>
      <c r="D5967" s="6">
        <v>41</v>
      </c>
      <c r="E5967" s="12" t="s">
        <v>31</v>
      </c>
      <c r="F5967" s="14">
        <v>1</v>
      </c>
      <c r="G5967" s="14" t="s">
        <v>59</v>
      </c>
      <c r="H5967" s="10">
        <v>2</v>
      </c>
      <c r="I5967" s="13" t="s">
        <v>38</v>
      </c>
      <c r="J5967" s="12" t="s">
        <v>398</v>
      </c>
      <c r="K5967" s="11" t="str">
        <f>VLOOKUP(Table7[[#This Row],[CID]],ALY,2,FALSE)</f>
        <v>Idioms</v>
      </c>
    </row>
    <row r="5968" spans="1:11" x14ac:dyDescent="0.2">
      <c r="A5968" s="8" t="str">
        <f>Table7[[#This Row],[Test No.]]&amp;Table7[[#This Row],[Section]]&amp;Table7[[#This Row],[Q. No.]]</f>
        <v>R32E42</v>
      </c>
      <c r="B5968" s="8"/>
      <c r="C5968" s="15" t="s">
        <v>79</v>
      </c>
      <c r="D5968" s="6">
        <v>42</v>
      </c>
      <c r="E5968" s="12" t="s">
        <v>31</v>
      </c>
      <c r="F5968" s="14">
        <v>1</v>
      </c>
      <c r="G5968" s="14" t="s">
        <v>59</v>
      </c>
      <c r="H5968" s="10">
        <v>2</v>
      </c>
      <c r="I5968" s="13" t="s">
        <v>38</v>
      </c>
      <c r="J5968" s="12" t="s">
        <v>393</v>
      </c>
      <c r="K5968" s="11" t="str">
        <f>VLOOKUP(Table7[[#This Row],[CID]],ALY,2,FALSE)</f>
        <v>SVA</v>
      </c>
    </row>
    <row r="5969" spans="1:11" x14ac:dyDescent="0.2">
      <c r="A5969" s="8" t="str">
        <f>Table7[[#This Row],[Test No.]]&amp;Table7[[#This Row],[Section]]&amp;Table7[[#This Row],[Q. No.]]</f>
        <v>R32E43</v>
      </c>
      <c r="B5969" s="8"/>
      <c r="C5969" s="15" t="s">
        <v>79</v>
      </c>
      <c r="D5969" s="6">
        <v>43</v>
      </c>
      <c r="E5969" s="12" t="s">
        <v>31</v>
      </c>
      <c r="F5969" s="14">
        <v>2</v>
      </c>
      <c r="G5969" s="13" t="s">
        <v>57</v>
      </c>
      <c r="H5969" s="10">
        <v>6</v>
      </c>
      <c r="I5969" s="13" t="s">
        <v>42</v>
      </c>
      <c r="J5969" s="12" t="s">
        <v>523</v>
      </c>
      <c r="K5969" s="11" t="str">
        <f>VLOOKUP(Table7[[#This Row],[CID]],ALY,2,FALSE)</f>
        <v>Avoiding Ambiguity &amp; Redundancy</v>
      </c>
    </row>
    <row r="5970" spans="1:11" x14ac:dyDescent="0.2">
      <c r="A5970" s="8" t="str">
        <f>Table7[[#This Row],[Test No.]]&amp;Table7[[#This Row],[Section]]&amp;Table7[[#This Row],[Q. No.]]</f>
        <v>R32E44</v>
      </c>
      <c r="B5970" s="8"/>
      <c r="C5970" s="15" t="s">
        <v>79</v>
      </c>
      <c r="D5970" s="6">
        <v>44</v>
      </c>
      <c r="E5970" s="12" t="s">
        <v>31</v>
      </c>
      <c r="F5970" s="14">
        <v>2</v>
      </c>
      <c r="G5970" s="13" t="s">
        <v>57</v>
      </c>
      <c r="H5970" s="10">
        <v>6</v>
      </c>
      <c r="I5970" s="13" t="s">
        <v>42</v>
      </c>
      <c r="J5970" s="12" t="s">
        <v>523</v>
      </c>
      <c r="K5970" s="11" t="str">
        <f>VLOOKUP(Table7[[#This Row],[CID]],ALY,2,FALSE)</f>
        <v>Avoiding Ambiguity &amp; Redundancy</v>
      </c>
    </row>
    <row r="5971" spans="1:11" x14ac:dyDescent="0.2">
      <c r="A5971" s="8" t="str">
        <f>Table7[[#This Row],[Test No.]]&amp;Table7[[#This Row],[Section]]&amp;Table7[[#This Row],[Q. No.]]</f>
        <v>R32E45</v>
      </c>
      <c r="B5971" s="8"/>
      <c r="C5971" s="15" t="s">
        <v>79</v>
      </c>
      <c r="D5971" s="6">
        <v>45</v>
      </c>
      <c r="E5971" s="12" t="s">
        <v>31</v>
      </c>
      <c r="F5971" s="14">
        <v>1</v>
      </c>
      <c r="G5971" s="14" t="s">
        <v>59</v>
      </c>
      <c r="H5971" s="14">
        <v>1</v>
      </c>
      <c r="I5971" s="14" t="s">
        <v>37</v>
      </c>
      <c r="J5971" s="12" t="s">
        <v>387</v>
      </c>
      <c r="K5971" s="11" t="str">
        <f>VLOOKUP(Table7[[#This Row],[CID]],ALY,2,FALSE)</f>
        <v>Commas</v>
      </c>
    </row>
    <row r="5972" spans="1:11" x14ac:dyDescent="0.2">
      <c r="A5972" s="8" t="str">
        <f>Table7[[#This Row],[Test No.]]&amp;Table7[[#This Row],[Section]]&amp;Table7[[#This Row],[Q. No.]]</f>
        <v>R32E46</v>
      </c>
      <c r="B5972" s="8"/>
      <c r="C5972" s="15" t="s">
        <v>79</v>
      </c>
      <c r="D5972" s="6">
        <v>46</v>
      </c>
      <c r="E5972" s="12" t="s">
        <v>31</v>
      </c>
      <c r="F5972" s="14">
        <v>2</v>
      </c>
      <c r="G5972" s="13" t="s">
        <v>57</v>
      </c>
      <c r="H5972" s="10">
        <v>5</v>
      </c>
      <c r="I5972" s="13" t="s">
        <v>41</v>
      </c>
      <c r="J5972" s="12" t="s">
        <v>518</v>
      </c>
      <c r="K5972" s="11" t="str">
        <f>VLOOKUP(Table7[[#This Row],[CID]],ALY,2,FALSE)</f>
        <v>Unity &amp; Coherence</v>
      </c>
    </row>
    <row r="5973" spans="1:11" x14ac:dyDescent="0.2">
      <c r="A5973" s="8" t="str">
        <f>Table7[[#This Row],[Test No.]]&amp;Table7[[#This Row],[Section]]&amp;Table7[[#This Row],[Q. No.]]</f>
        <v>R32E47</v>
      </c>
      <c r="B5973" s="8"/>
      <c r="C5973" s="15" t="s">
        <v>79</v>
      </c>
      <c r="D5973" s="6">
        <v>47</v>
      </c>
      <c r="E5973" s="12" t="s">
        <v>31</v>
      </c>
      <c r="F5973" s="14">
        <v>1</v>
      </c>
      <c r="G5973" s="14" t="s">
        <v>59</v>
      </c>
      <c r="H5973" s="14">
        <v>1</v>
      </c>
      <c r="I5973" s="14" t="s">
        <v>37</v>
      </c>
      <c r="J5973" s="12" t="s">
        <v>387</v>
      </c>
      <c r="K5973" s="11" t="str">
        <f>VLOOKUP(Table7[[#This Row],[CID]],ALY,2,FALSE)</f>
        <v>Commas</v>
      </c>
    </row>
    <row r="5974" spans="1:11" x14ac:dyDescent="0.2">
      <c r="A5974" s="8" t="str">
        <f>Table7[[#This Row],[Test No.]]&amp;Table7[[#This Row],[Section]]&amp;Table7[[#This Row],[Q. No.]]</f>
        <v>R32E48</v>
      </c>
      <c r="B5974" s="8"/>
      <c r="C5974" s="15" t="s">
        <v>79</v>
      </c>
      <c r="D5974" s="6">
        <v>48</v>
      </c>
      <c r="E5974" s="12" t="s">
        <v>31</v>
      </c>
      <c r="F5974" s="14">
        <v>1</v>
      </c>
      <c r="G5974" s="14" t="s">
        <v>59</v>
      </c>
      <c r="H5974" s="10">
        <v>2</v>
      </c>
      <c r="I5974" s="13" t="s">
        <v>38</v>
      </c>
      <c r="J5974" s="12" t="s">
        <v>395</v>
      </c>
      <c r="K5974" s="11" t="str">
        <f>VLOOKUP(Table7[[#This Row],[CID]],ALY,2,FALSE)</f>
        <v>Verb Forms/Tense Agreement</v>
      </c>
    </row>
    <row r="5975" spans="1:11" x14ac:dyDescent="0.2">
      <c r="A5975" s="8" t="str">
        <f>Table7[[#This Row],[Test No.]]&amp;Table7[[#This Row],[Section]]&amp;Table7[[#This Row],[Q. No.]]</f>
        <v>R32E49</v>
      </c>
      <c r="B5975" s="8"/>
      <c r="C5975" s="15" t="s">
        <v>79</v>
      </c>
      <c r="D5975" s="6">
        <v>49</v>
      </c>
      <c r="E5975" s="12" t="s">
        <v>31</v>
      </c>
      <c r="F5975" s="14">
        <v>1</v>
      </c>
      <c r="G5975" s="14" t="s">
        <v>59</v>
      </c>
      <c r="H5975" s="10">
        <v>3</v>
      </c>
      <c r="I5975" s="13" t="s">
        <v>39</v>
      </c>
      <c r="J5975" s="12" t="s">
        <v>402</v>
      </c>
      <c r="K5975" s="11" t="str">
        <f>VLOOKUP(Table7[[#This Row],[CID]],ALY,2,FALSE)</f>
        <v>Faulty Modifier</v>
      </c>
    </row>
    <row r="5976" spans="1:11" x14ac:dyDescent="0.2">
      <c r="A5976" s="8" t="str">
        <f>Table7[[#This Row],[Test No.]]&amp;Table7[[#This Row],[Section]]&amp;Table7[[#This Row],[Q. No.]]</f>
        <v>R32E50</v>
      </c>
      <c r="B5976" s="8"/>
      <c r="C5976" s="15" t="s">
        <v>79</v>
      </c>
      <c r="D5976" s="6">
        <v>50</v>
      </c>
      <c r="E5976" s="12" t="s">
        <v>31</v>
      </c>
      <c r="F5976" s="14">
        <v>1</v>
      </c>
      <c r="G5976" s="14" t="s">
        <v>59</v>
      </c>
      <c r="H5976" s="14">
        <v>1</v>
      </c>
      <c r="I5976" s="14" t="s">
        <v>37</v>
      </c>
      <c r="J5976" s="12" t="s">
        <v>387</v>
      </c>
      <c r="K5976" s="11" t="str">
        <f>VLOOKUP(Table7[[#This Row],[CID]],ALY,2,FALSE)</f>
        <v>Commas</v>
      </c>
    </row>
    <row r="5977" spans="1:11" x14ac:dyDescent="0.2">
      <c r="A5977" s="8" t="str">
        <f>Table7[[#This Row],[Test No.]]&amp;Table7[[#This Row],[Section]]&amp;Table7[[#This Row],[Q. No.]]</f>
        <v>R32E51</v>
      </c>
      <c r="B5977" s="8"/>
      <c r="C5977" s="15" t="s">
        <v>79</v>
      </c>
      <c r="D5977" s="6">
        <v>51</v>
      </c>
      <c r="E5977" s="12" t="s">
        <v>31</v>
      </c>
      <c r="F5977" s="14">
        <v>2</v>
      </c>
      <c r="G5977" s="13" t="s">
        <v>57</v>
      </c>
      <c r="H5977" s="10">
        <v>4</v>
      </c>
      <c r="I5977" s="13" t="s">
        <v>40</v>
      </c>
      <c r="J5977" s="12" t="s">
        <v>512</v>
      </c>
      <c r="K5977" s="11" t="str">
        <f>VLOOKUP(Table7[[#This Row],[CID]],ALY,2,FALSE)</f>
        <v>Additional Detail &amp; Evidence</v>
      </c>
    </row>
    <row r="5978" spans="1:11" x14ac:dyDescent="0.2">
      <c r="A5978" s="8" t="str">
        <f>Table7[[#This Row],[Test No.]]&amp;Table7[[#This Row],[Section]]&amp;Table7[[#This Row],[Q. No.]]</f>
        <v>R32E52</v>
      </c>
      <c r="B5978" s="8"/>
      <c r="C5978" s="15" t="s">
        <v>79</v>
      </c>
      <c r="D5978" s="6">
        <v>52</v>
      </c>
      <c r="E5978" s="12" t="s">
        <v>31</v>
      </c>
      <c r="F5978" s="14">
        <v>2</v>
      </c>
      <c r="G5978" s="13" t="s">
        <v>57</v>
      </c>
      <c r="H5978" s="10">
        <v>4</v>
      </c>
      <c r="I5978" s="13" t="s">
        <v>40</v>
      </c>
      <c r="J5978" s="12" t="s">
        <v>516</v>
      </c>
      <c r="K5978" s="11" t="str">
        <f>VLOOKUP(Table7[[#This Row],[CID]],ALY,2,FALSE)</f>
        <v>Transitions &amp; Topic Sentences</v>
      </c>
    </row>
    <row r="5979" spans="1:11" x14ac:dyDescent="0.2">
      <c r="A5979" s="8" t="str">
        <f>Table7[[#This Row],[Test No.]]&amp;Table7[[#This Row],[Section]]&amp;Table7[[#This Row],[Q. No.]]</f>
        <v>R32E53</v>
      </c>
      <c r="B5979" s="8"/>
      <c r="C5979" s="15" t="s">
        <v>79</v>
      </c>
      <c r="D5979" s="6">
        <v>53</v>
      </c>
      <c r="E5979" s="12" t="s">
        <v>31</v>
      </c>
      <c r="F5979" s="14">
        <v>1</v>
      </c>
      <c r="G5979" s="14" t="s">
        <v>59</v>
      </c>
      <c r="H5979" s="10">
        <v>3</v>
      </c>
      <c r="I5979" s="13" t="s">
        <v>39</v>
      </c>
      <c r="J5979" s="12" t="s">
        <v>401</v>
      </c>
      <c r="K5979" s="11" t="str">
        <f>VLOOKUP(Table7[[#This Row],[CID]],ALY,2,FALSE)</f>
        <v>Parallel Construction</v>
      </c>
    </row>
    <row r="5980" spans="1:11" x14ac:dyDescent="0.2">
      <c r="A5980" s="8" t="str">
        <f>Table7[[#This Row],[Test No.]]&amp;Table7[[#This Row],[Section]]&amp;Table7[[#This Row],[Q. No.]]</f>
        <v>R32E54</v>
      </c>
      <c r="B5980" s="8"/>
      <c r="C5980" s="15" t="s">
        <v>79</v>
      </c>
      <c r="D5980" s="6">
        <v>54</v>
      </c>
      <c r="E5980" s="12" t="s">
        <v>31</v>
      </c>
      <c r="F5980" s="14">
        <v>1</v>
      </c>
      <c r="G5980" s="14" t="s">
        <v>59</v>
      </c>
      <c r="H5980" s="10">
        <v>2</v>
      </c>
      <c r="I5980" s="13" t="s">
        <v>38</v>
      </c>
      <c r="J5980" s="12" t="s">
        <v>394</v>
      </c>
      <c r="K5980" s="11" t="str">
        <f>VLOOKUP(Table7[[#This Row],[CID]],ALY,2,FALSE)</f>
        <v>Pronouns</v>
      </c>
    </row>
    <row r="5981" spans="1:11" x14ac:dyDescent="0.2">
      <c r="A5981" s="8" t="str">
        <f>Table7[[#This Row],[Test No.]]&amp;Table7[[#This Row],[Section]]&amp;Table7[[#This Row],[Q. No.]]</f>
        <v>R32E55</v>
      </c>
      <c r="B5981" s="8"/>
      <c r="C5981" s="15" t="s">
        <v>79</v>
      </c>
      <c r="D5981" s="6">
        <v>55</v>
      </c>
      <c r="E5981" s="12" t="s">
        <v>31</v>
      </c>
      <c r="F5981" s="14">
        <v>2</v>
      </c>
      <c r="G5981" s="13" t="s">
        <v>57</v>
      </c>
      <c r="H5981" s="10">
        <v>6</v>
      </c>
      <c r="I5981" s="13" t="s">
        <v>42</v>
      </c>
      <c r="J5981" s="12" t="s">
        <v>522</v>
      </c>
      <c r="K5981" s="11" t="str">
        <f>VLOOKUP(Table7[[#This Row],[CID]],ALY,2,FALSE)</f>
        <v>Effectiveness</v>
      </c>
    </row>
    <row r="5982" spans="1:11" x14ac:dyDescent="0.2">
      <c r="A5982" s="8" t="str">
        <f>Table7[[#This Row],[Test No.]]&amp;Table7[[#This Row],[Section]]&amp;Table7[[#This Row],[Q. No.]]</f>
        <v>R32E56</v>
      </c>
      <c r="B5982" s="8"/>
      <c r="C5982" s="15" t="s">
        <v>79</v>
      </c>
      <c r="D5982" s="6">
        <v>56</v>
      </c>
      <c r="E5982" s="12" t="s">
        <v>31</v>
      </c>
      <c r="F5982" s="14">
        <v>1</v>
      </c>
      <c r="G5982" s="14" t="s">
        <v>59</v>
      </c>
      <c r="H5982" s="10">
        <v>2</v>
      </c>
      <c r="I5982" s="13" t="s">
        <v>38</v>
      </c>
      <c r="J5982" s="12" t="s">
        <v>396</v>
      </c>
      <c r="K5982" s="11" t="str">
        <f>VLOOKUP(Table7[[#This Row],[CID]],ALY,2,FALSE)</f>
        <v>Comparisons</v>
      </c>
    </row>
    <row r="5983" spans="1:11" x14ac:dyDescent="0.2">
      <c r="A5983" s="8" t="str">
        <f>Table7[[#This Row],[Test No.]]&amp;Table7[[#This Row],[Section]]&amp;Table7[[#This Row],[Q. No.]]</f>
        <v>R32E57</v>
      </c>
      <c r="B5983" s="8"/>
      <c r="C5983" s="15" t="s">
        <v>79</v>
      </c>
      <c r="D5983" s="6">
        <v>57</v>
      </c>
      <c r="E5983" s="12" t="s">
        <v>31</v>
      </c>
      <c r="F5983" s="14">
        <v>1</v>
      </c>
      <c r="G5983" s="14" t="s">
        <v>59</v>
      </c>
      <c r="H5983" s="10">
        <v>2</v>
      </c>
      <c r="I5983" s="13" t="s">
        <v>38</v>
      </c>
      <c r="J5983" s="12" t="s">
        <v>397</v>
      </c>
      <c r="K5983" s="11" t="str">
        <f>VLOOKUP(Table7[[#This Row],[CID]],ALY,2,FALSE)</f>
        <v>Word Choice</v>
      </c>
    </row>
    <row r="5984" spans="1:11" x14ac:dyDescent="0.2">
      <c r="A5984" s="8" t="str">
        <f>Table7[[#This Row],[Test No.]]&amp;Table7[[#This Row],[Section]]&amp;Table7[[#This Row],[Q. No.]]</f>
        <v>R32E58</v>
      </c>
      <c r="B5984" s="8"/>
      <c r="C5984" s="15" t="s">
        <v>79</v>
      </c>
      <c r="D5984" s="6">
        <v>58</v>
      </c>
      <c r="E5984" s="12" t="s">
        <v>31</v>
      </c>
      <c r="F5984" s="14">
        <v>1</v>
      </c>
      <c r="G5984" s="14" t="s">
        <v>59</v>
      </c>
      <c r="H5984" s="14">
        <v>1</v>
      </c>
      <c r="I5984" s="14" t="s">
        <v>37</v>
      </c>
      <c r="J5984" s="12" t="s">
        <v>388</v>
      </c>
      <c r="K5984" s="11" t="str">
        <f>VLOOKUP(Table7[[#This Row],[CID]],ALY,2,FALSE)</f>
        <v>Apostrophes</v>
      </c>
    </row>
    <row r="5985" spans="1:11" x14ac:dyDescent="0.2">
      <c r="A5985" s="8" t="str">
        <f>Table7[[#This Row],[Test No.]]&amp;Table7[[#This Row],[Section]]&amp;Table7[[#This Row],[Q. No.]]</f>
        <v>R32E59</v>
      </c>
      <c r="B5985" s="8"/>
      <c r="C5985" s="15" t="s">
        <v>79</v>
      </c>
      <c r="D5985" s="6">
        <v>59</v>
      </c>
      <c r="E5985" s="12" t="s">
        <v>31</v>
      </c>
      <c r="F5985" s="14">
        <v>2</v>
      </c>
      <c r="G5985" s="13" t="s">
        <v>57</v>
      </c>
      <c r="H5985" s="10">
        <v>5</v>
      </c>
      <c r="I5985" s="13" t="s">
        <v>41</v>
      </c>
      <c r="J5985" s="12" t="s">
        <v>519</v>
      </c>
      <c r="K5985" s="11" t="str">
        <f>VLOOKUP(Table7[[#This Row],[CID]],ALY,2,FALSE)</f>
        <v>Opening/Transitional/Closing</v>
      </c>
    </row>
    <row r="5986" spans="1:11" x14ac:dyDescent="0.2">
      <c r="A5986" s="8" t="str">
        <f>Table7[[#This Row],[Test No.]]&amp;Table7[[#This Row],[Section]]&amp;Table7[[#This Row],[Q. No.]]</f>
        <v>R32E60</v>
      </c>
      <c r="B5986" s="8"/>
      <c r="C5986" s="15" t="s">
        <v>79</v>
      </c>
      <c r="D5986" s="6">
        <v>60</v>
      </c>
      <c r="E5986" s="12" t="s">
        <v>31</v>
      </c>
      <c r="F5986" s="14">
        <v>2</v>
      </c>
      <c r="G5986" s="13" t="s">
        <v>57</v>
      </c>
      <c r="H5986" s="10">
        <v>4</v>
      </c>
      <c r="I5986" s="13" t="s">
        <v>40</v>
      </c>
      <c r="J5986" s="12" t="s">
        <v>513</v>
      </c>
      <c r="K5986" s="11" t="str">
        <f>VLOOKUP(Table7[[#This Row],[CID]],ALY,2,FALSE)</f>
        <v>Writer's Goal</v>
      </c>
    </row>
    <row r="5987" spans="1:11" x14ac:dyDescent="0.2">
      <c r="A5987" s="8" t="str">
        <f>Table7[[#This Row],[Test No.]]&amp;Table7[[#This Row],[Section]]&amp;Table7[[#This Row],[Q. No.]]</f>
        <v>R32E61</v>
      </c>
      <c r="B5987" s="8"/>
      <c r="C5987" s="15" t="s">
        <v>79</v>
      </c>
      <c r="D5987" s="6">
        <v>61</v>
      </c>
      <c r="E5987" s="12" t="s">
        <v>31</v>
      </c>
      <c r="F5987" s="14">
        <v>1</v>
      </c>
      <c r="G5987" s="14" t="s">
        <v>59</v>
      </c>
      <c r="H5987" s="10">
        <v>3</v>
      </c>
      <c r="I5987" s="13" t="s">
        <v>39</v>
      </c>
      <c r="J5987" s="12" t="s">
        <v>400</v>
      </c>
      <c r="K5987" s="11" t="str">
        <f>VLOOKUP(Table7[[#This Row],[CID]],ALY,2,FALSE)</f>
        <v>Run-On Sentence</v>
      </c>
    </row>
    <row r="5988" spans="1:11" x14ac:dyDescent="0.2">
      <c r="A5988" s="8" t="str">
        <f>Table7[[#This Row],[Test No.]]&amp;Table7[[#This Row],[Section]]&amp;Table7[[#This Row],[Q. No.]]</f>
        <v>R32E62</v>
      </c>
      <c r="B5988" s="8"/>
      <c r="C5988" s="15" t="s">
        <v>79</v>
      </c>
      <c r="D5988" s="6">
        <v>62</v>
      </c>
      <c r="E5988" s="12" t="s">
        <v>31</v>
      </c>
      <c r="F5988" s="14">
        <v>1</v>
      </c>
      <c r="G5988" s="14" t="s">
        <v>59</v>
      </c>
      <c r="H5988" s="14">
        <v>1</v>
      </c>
      <c r="I5988" s="14" t="s">
        <v>37</v>
      </c>
      <c r="J5988" s="12" t="s">
        <v>391</v>
      </c>
      <c r="K5988" s="11" t="str">
        <f>VLOOKUP(Table7[[#This Row],[CID]],ALY,2,FALSE)</f>
        <v>Dashes</v>
      </c>
    </row>
    <row r="5989" spans="1:11" x14ac:dyDescent="0.2">
      <c r="A5989" s="8" t="str">
        <f>Table7[[#This Row],[Test No.]]&amp;Table7[[#This Row],[Section]]&amp;Table7[[#This Row],[Q. No.]]</f>
        <v>R32E63</v>
      </c>
      <c r="B5989" s="8"/>
      <c r="C5989" s="15" t="s">
        <v>79</v>
      </c>
      <c r="D5989" s="6">
        <v>63</v>
      </c>
      <c r="E5989" s="12" t="s">
        <v>31</v>
      </c>
      <c r="F5989" s="14">
        <v>1</v>
      </c>
      <c r="G5989" s="14" t="s">
        <v>59</v>
      </c>
      <c r="H5989" s="14">
        <v>1</v>
      </c>
      <c r="I5989" s="14" t="s">
        <v>37</v>
      </c>
      <c r="J5989" s="12" t="s">
        <v>387</v>
      </c>
      <c r="K5989" s="11" t="str">
        <f>VLOOKUP(Table7[[#This Row],[CID]],ALY,2,FALSE)</f>
        <v>Commas</v>
      </c>
    </row>
    <row r="5990" spans="1:11" x14ac:dyDescent="0.2">
      <c r="A5990" s="8" t="str">
        <f>Table7[[#This Row],[Test No.]]&amp;Table7[[#This Row],[Section]]&amp;Table7[[#This Row],[Q. No.]]</f>
        <v>R32E64</v>
      </c>
      <c r="B5990" s="8"/>
      <c r="C5990" s="15" t="s">
        <v>79</v>
      </c>
      <c r="D5990" s="6">
        <v>64</v>
      </c>
      <c r="E5990" s="12" t="s">
        <v>31</v>
      </c>
      <c r="F5990" s="14">
        <v>2</v>
      </c>
      <c r="G5990" s="13" t="s">
        <v>57</v>
      </c>
      <c r="H5990" s="10">
        <v>4</v>
      </c>
      <c r="I5990" s="13" t="s">
        <v>40</v>
      </c>
      <c r="J5990" s="12" t="s">
        <v>512</v>
      </c>
      <c r="K5990" s="11" t="str">
        <f>VLOOKUP(Table7[[#This Row],[CID]],ALY,2,FALSE)</f>
        <v>Additional Detail &amp; Evidence</v>
      </c>
    </row>
    <row r="5991" spans="1:11" x14ac:dyDescent="0.2">
      <c r="A5991" s="8" t="str">
        <f>Table7[[#This Row],[Test No.]]&amp;Table7[[#This Row],[Section]]&amp;Table7[[#This Row],[Q. No.]]</f>
        <v>R32E65</v>
      </c>
      <c r="B5991" s="8"/>
      <c r="C5991" s="15" t="s">
        <v>79</v>
      </c>
      <c r="D5991" s="6">
        <v>65</v>
      </c>
      <c r="E5991" s="12" t="s">
        <v>31</v>
      </c>
      <c r="F5991" s="14">
        <v>2</v>
      </c>
      <c r="G5991" s="13" t="s">
        <v>57</v>
      </c>
      <c r="H5991" s="10">
        <v>5</v>
      </c>
      <c r="I5991" s="13" t="s">
        <v>41</v>
      </c>
      <c r="J5991" s="12" t="s">
        <v>518</v>
      </c>
      <c r="K5991" s="11" t="str">
        <f>VLOOKUP(Table7[[#This Row],[CID]],ALY,2,FALSE)</f>
        <v>Unity &amp; Coherence</v>
      </c>
    </row>
    <row r="5992" spans="1:11" x14ac:dyDescent="0.2">
      <c r="A5992" s="8" t="str">
        <f>Table7[[#This Row],[Test No.]]&amp;Table7[[#This Row],[Section]]&amp;Table7[[#This Row],[Q. No.]]</f>
        <v>R32E66</v>
      </c>
      <c r="B5992" s="8"/>
      <c r="C5992" s="15" t="s">
        <v>79</v>
      </c>
      <c r="D5992" s="6">
        <v>66</v>
      </c>
      <c r="E5992" s="12" t="s">
        <v>31</v>
      </c>
      <c r="F5992" s="14">
        <v>2</v>
      </c>
      <c r="G5992" s="13" t="s">
        <v>57</v>
      </c>
      <c r="H5992" s="10">
        <v>6</v>
      </c>
      <c r="I5992" s="13" t="s">
        <v>42</v>
      </c>
      <c r="J5992" s="12" t="s">
        <v>521</v>
      </c>
      <c r="K5992" s="11" t="str">
        <f>VLOOKUP(Table7[[#This Row],[CID]],ALY,2,FALSE)</f>
        <v>Word Choice</v>
      </c>
    </row>
    <row r="5993" spans="1:11" x14ac:dyDescent="0.2">
      <c r="A5993" s="8" t="str">
        <f>Table7[[#This Row],[Test No.]]&amp;Table7[[#This Row],[Section]]&amp;Table7[[#This Row],[Q. No.]]</f>
        <v>R32E67</v>
      </c>
      <c r="B5993" s="8"/>
      <c r="C5993" s="15" t="s">
        <v>79</v>
      </c>
      <c r="D5993" s="6">
        <v>67</v>
      </c>
      <c r="E5993" s="12" t="s">
        <v>31</v>
      </c>
      <c r="F5993" s="14">
        <v>2</v>
      </c>
      <c r="G5993" s="13" t="s">
        <v>57</v>
      </c>
      <c r="H5993" s="10">
        <v>4</v>
      </c>
      <c r="I5993" s="13" t="s">
        <v>40</v>
      </c>
      <c r="J5993" s="12" t="s">
        <v>516</v>
      </c>
      <c r="K5993" s="11" t="str">
        <f>VLOOKUP(Table7[[#This Row],[CID]],ALY,2,FALSE)</f>
        <v>Transitions &amp; Topic Sentences</v>
      </c>
    </row>
    <row r="5994" spans="1:11" x14ac:dyDescent="0.2">
      <c r="A5994" s="8" t="str">
        <f>Table7[[#This Row],[Test No.]]&amp;Table7[[#This Row],[Section]]&amp;Table7[[#This Row],[Q. No.]]</f>
        <v>R32E68</v>
      </c>
      <c r="B5994" s="8"/>
      <c r="C5994" s="15" t="s">
        <v>79</v>
      </c>
      <c r="D5994" s="6">
        <v>68</v>
      </c>
      <c r="E5994" s="12" t="s">
        <v>31</v>
      </c>
      <c r="F5994" s="14">
        <v>2</v>
      </c>
      <c r="G5994" s="13" t="s">
        <v>57</v>
      </c>
      <c r="H5994" s="10">
        <v>5</v>
      </c>
      <c r="I5994" s="13" t="s">
        <v>41</v>
      </c>
      <c r="J5994" s="12" t="s">
        <v>518</v>
      </c>
      <c r="K5994" s="11" t="str">
        <f>VLOOKUP(Table7[[#This Row],[CID]],ALY,2,FALSE)</f>
        <v>Unity &amp; Coherence</v>
      </c>
    </row>
    <row r="5995" spans="1:11" x14ac:dyDescent="0.2">
      <c r="A5995" s="8" t="str">
        <f>Table7[[#This Row],[Test No.]]&amp;Table7[[#This Row],[Section]]&amp;Table7[[#This Row],[Q. No.]]</f>
        <v>R32E69</v>
      </c>
      <c r="B5995" s="8"/>
      <c r="C5995" s="15" t="s">
        <v>79</v>
      </c>
      <c r="D5995" s="6">
        <v>69</v>
      </c>
      <c r="E5995" s="12" t="s">
        <v>31</v>
      </c>
      <c r="F5995" s="14">
        <v>1</v>
      </c>
      <c r="G5995" s="14" t="s">
        <v>59</v>
      </c>
      <c r="H5995" s="10">
        <v>3</v>
      </c>
      <c r="I5995" s="13" t="s">
        <v>39</v>
      </c>
      <c r="J5995" s="12" t="s">
        <v>402</v>
      </c>
      <c r="K5995" s="11" t="str">
        <f>VLOOKUP(Table7[[#This Row],[CID]],ALY,2,FALSE)</f>
        <v>Faulty Modifier</v>
      </c>
    </row>
    <row r="5996" spans="1:11" x14ac:dyDescent="0.2">
      <c r="A5996" s="8" t="str">
        <f>Table7[[#This Row],[Test No.]]&amp;Table7[[#This Row],[Section]]&amp;Table7[[#This Row],[Q. No.]]</f>
        <v>R32E70</v>
      </c>
      <c r="B5996" s="8"/>
      <c r="C5996" s="15" t="s">
        <v>79</v>
      </c>
      <c r="D5996" s="6">
        <v>70</v>
      </c>
      <c r="E5996" s="12" t="s">
        <v>31</v>
      </c>
      <c r="F5996" s="14">
        <v>2</v>
      </c>
      <c r="G5996" s="13" t="s">
        <v>57</v>
      </c>
      <c r="H5996" s="10">
        <v>6</v>
      </c>
      <c r="I5996" s="13" t="s">
        <v>42</v>
      </c>
      <c r="J5996" s="12" t="s">
        <v>523</v>
      </c>
      <c r="K5996" s="11" t="str">
        <f>VLOOKUP(Table7[[#This Row],[CID]],ALY,2,FALSE)</f>
        <v>Avoiding Ambiguity &amp; Redundancy</v>
      </c>
    </row>
    <row r="5997" spans="1:11" x14ac:dyDescent="0.2">
      <c r="A5997" s="8" t="str">
        <f>Table7[[#This Row],[Test No.]]&amp;Table7[[#This Row],[Section]]&amp;Table7[[#This Row],[Q. No.]]</f>
        <v>R32E71</v>
      </c>
      <c r="B5997" s="8"/>
      <c r="C5997" s="15" t="s">
        <v>79</v>
      </c>
      <c r="D5997" s="6">
        <v>71</v>
      </c>
      <c r="E5997" s="12" t="s">
        <v>31</v>
      </c>
      <c r="F5997" s="14">
        <v>1</v>
      </c>
      <c r="G5997" s="14" t="s">
        <v>59</v>
      </c>
      <c r="H5997" s="10">
        <v>2</v>
      </c>
      <c r="I5997" s="13" t="s">
        <v>38</v>
      </c>
      <c r="J5997" s="12" t="s">
        <v>393</v>
      </c>
      <c r="K5997" s="11" t="str">
        <f>VLOOKUP(Table7[[#This Row],[CID]],ALY,2,FALSE)</f>
        <v>SVA</v>
      </c>
    </row>
    <row r="5998" spans="1:11" x14ac:dyDescent="0.2">
      <c r="A5998" s="8" t="str">
        <f>Table7[[#This Row],[Test No.]]&amp;Table7[[#This Row],[Section]]&amp;Table7[[#This Row],[Q. No.]]</f>
        <v>R32E72</v>
      </c>
      <c r="B5998" s="8"/>
      <c r="C5998" s="15" t="s">
        <v>79</v>
      </c>
      <c r="D5998" s="6">
        <v>72</v>
      </c>
      <c r="E5998" s="12" t="s">
        <v>31</v>
      </c>
      <c r="F5998" s="14">
        <v>1</v>
      </c>
      <c r="G5998" s="14" t="s">
        <v>59</v>
      </c>
      <c r="H5998" s="10">
        <v>2</v>
      </c>
      <c r="I5998" s="13" t="s">
        <v>38</v>
      </c>
      <c r="J5998" s="12" t="s">
        <v>398</v>
      </c>
      <c r="K5998" s="11" t="str">
        <f>VLOOKUP(Table7[[#This Row],[CID]],ALY,2,FALSE)</f>
        <v>Idioms</v>
      </c>
    </row>
    <row r="5999" spans="1:11" x14ac:dyDescent="0.2">
      <c r="A5999" s="8" t="str">
        <f>Table7[[#This Row],[Test No.]]&amp;Table7[[#This Row],[Section]]&amp;Table7[[#This Row],[Q. No.]]</f>
        <v>R32E73</v>
      </c>
      <c r="B5999" s="8"/>
      <c r="C5999" s="15" t="s">
        <v>79</v>
      </c>
      <c r="D5999" s="6">
        <v>73</v>
      </c>
      <c r="E5999" s="12" t="s">
        <v>31</v>
      </c>
      <c r="F5999" s="14">
        <v>2</v>
      </c>
      <c r="G5999" s="13" t="s">
        <v>57</v>
      </c>
      <c r="H5999" s="10">
        <v>5</v>
      </c>
      <c r="I5999" s="13" t="s">
        <v>41</v>
      </c>
      <c r="J5999" s="12" t="s">
        <v>518</v>
      </c>
      <c r="K5999" s="11" t="str">
        <f>VLOOKUP(Table7[[#This Row],[CID]],ALY,2,FALSE)</f>
        <v>Unity &amp; Coherence</v>
      </c>
    </row>
    <row r="6000" spans="1:11" x14ac:dyDescent="0.2">
      <c r="A6000" s="8" t="str">
        <f>Table7[[#This Row],[Test No.]]&amp;Table7[[#This Row],[Section]]&amp;Table7[[#This Row],[Q. No.]]</f>
        <v>R32E74</v>
      </c>
      <c r="B6000" s="8"/>
      <c r="C6000" s="15" t="s">
        <v>79</v>
      </c>
      <c r="D6000" s="6">
        <v>74</v>
      </c>
      <c r="E6000" s="12" t="s">
        <v>31</v>
      </c>
      <c r="F6000" s="14">
        <v>2</v>
      </c>
      <c r="G6000" s="13" t="s">
        <v>57</v>
      </c>
      <c r="H6000" s="10">
        <v>6</v>
      </c>
      <c r="I6000" s="13" t="s">
        <v>42</v>
      </c>
      <c r="J6000" s="12" t="s">
        <v>522</v>
      </c>
      <c r="K6000" s="11" t="str">
        <f>VLOOKUP(Table7[[#This Row],[CID]],ALY,2,FALSE)</f>
        <v>Effectiveness</v>
      </c>
    </row>
    <row r="6001" spans="1:11" x14ac:dyDescent="0.2">
      <c r="A6001" s="8" t="str">
        <f>Table7[[#This Row],[Test No.]]&amp;Table7[[#This Row],[Section]]&amp;Table7[[#This Row],[Q. No.]]</f>
        <v>R32E75</v>
      </c>
      <c r="B6001" s="8"/>
      <c r="C6001" s="15" t="s">
        <v>79</v>
      </c>
      <c r="D6001" s="6">
        <v>75</v>
      </c>
      <c r="E6001" s="12" t="s">
        <v>31</v>
      </c>
      <c r="F6001" s="14">
        <v>2</v>
      </c>
      <c r="G6001" s="13" t="s">
        <v>57</v>
      </c>
      <c r="H6001" s="10">
        <v>4</v>
      </c>
      <c r="I6001" s="13" t="s">
        <v>40</v>
      </c>
      <c r="J6001" s="12" t="s">
        <v>513</v>
      </c>
      <c r="K6001" s="11" t="str">
        <f>VLOOKUP(Table7[[#This Row],[CID]],ALY,2,FALSE)</f>
        <v>Writer's Goal</v>
      </c>
    </row>
    <row r="6002" spans="1:11" x14ac:dyDescent="0.2">
      <c r="A6002" s="8" t="str">
        <f>Table7[[#This Row],[Test No.]]&amp;Table7[[#This Row],[Section]]&amp;Table7[[#This Row],[Q. No.]]</f>
        <v>R33E1</v>
      </c>
      <c r="B6002" s="8"/>
      <c r="C6002" s="15" t="s">
        <v>78</v>
      </c>
      <c r="D6002" s="6">
        <v>1</v>
      </c>
      <c r="E6002" s="12" t="s">
        <v>31</v>
      </c>
      <c r="F6002" s="14">
        <v>1</v>
      </c>
      <c r="G6002" s="14" t="s">
        <v>59</v>
      </c>
      <c r="H6002" s="14">
        <v>1</v>
      </c>
      <c r="I6002" s="14" t="s">
        <v>37</v>
      </c>
      <c r="J6002" s="12" t="s">
        <v>387</v>
      </c>
      <c r="K6002" s="11" t="str">
        <f>VLOOKUP(Table7[[#This Row],[CID]],ALY,2,FALSE)</f>
        <v>Commas</v>
      </c>
    </row>
    <row r="6003" spans="1:11" x14ac:dyDescent="0.2">
      <c r="A6003" s="8" t="str">
        <f>Table7[[#This Row],[Test No.]]&amp;Table7[[#This Row],[Section]]&amp;Table7[[#This Row],[Q. No.]]</f>
        <v>R33E2</v>
      </c>
      <c r="B6003" s="8"/>
      <c r="C6003" s="15" t="s">
        <v>78</v>
      </c>
      <c r="D6003" s="6">
        <v>2</v>
      </c>
      <c r="E6003" s="12" t="s">
        <v>31</v>
      </c>
      <c r="F6003" s="14">
        <v>1</v>
      </c>
      <c r="G6003" s="14" t="s">
        <v>59</v>
      </c>
      <c r="H6003" s="10">
        <v>3</v>
      </c>
      <c r="I6003" s="13" t="s">
        <v>39</v>
      </c>
      <c r="J6003" s="12" t="s">
        <v>401</v>
      </c>
      <c r="K6003" s="11" t="str">
        <f>VLOOKUP(Table7[[#This Row],[CID]],ALY,2,FALSE)</f>
        <v>Parallel Construction</v>
      </c>
    </row>
    <row r="6004" spans="1:11" x14ac:dyDescent="0.2">
      <c r="A6004" s="8" t="str">
        <f>Table7[[#This Row],[Test No.]]&amp;Table7[[#This Row],[Section]]&amp;Table7[[#This Row],[Q. No.]]</f>
        <v>R33E3</v>
      </c>
      <c r="B6004" s="8"/>
      <c r="C6004" s="15" t="s">
        <v>78</v>
      </c>
      <c r="D6004" s="6">
        <v>3</v>
      </c>
      <c r="E6004" s="12" t="s">
        <v>31</v>
      </c>
      <c r="F6004" s="14">
        <v>1</v>
      </c>
      <c r="G6004" s="14" t="s">
        <v>59</v>
      </c>
      <c r="H6004" s="10">
        <v>2</v>
      </c>
      <c r="I6004" s="13" t="s">
        <v>38</v>
      </c>
      <c r="J6004" s="12" t="s">
        <v>398</v>
      </c>
      <c r="K6004" s="11" t="str">
        <f>VLOOKUP(Table7[[#This Row],[CID]],ALY,2,FALSE)</f>
        <v>Idioms</v>
      </c>
    </row>
    <row r="6005" spans="1:11" x14ac:dyDescent="0.2">
      <c r="A6005" s="8" t="str">
        <f>Table7[[#This Row],[Test No.]]&amp;Table7[[#This Row],[Section]]&amp;Table7[[#This Row],[Q. No.]]</f>
        <v>R33E4</v>
      </c>
      <c r="B6005" s="8"/>
      <c r="C6005" s="15" t="s">
        <v>78</v>
      </c>
      <c r="D6005" s="6">
        <v>4</v>
      </c>
      <c r="E6005" s="12" t="s">
        <v>31</v>
      </c>
      <c r="F6005" s="14">
        <v>1</v>
      </c>
      <c r="G6005" s="14" t="s">
        <v>59</v>
      </c>
      <c r="H6005" s="14">
        <v>1</v>
      </c>
      <c r="I6005" s="14" t="s">
        <v>37</v>
      </c>
      <c r="J6005" s="12" t="s">
        <v>391</v>
      </c>
      <c r="K6005" s="11" t="str">
        <f>VLOOKUP(Table7[[#This Row],[CID]],ALY,2,FALSE)</f>
        <v>Dashes</v>
      </c>
    </row>
    <row r="6006" spans="1:11" x14ac:dyDescent="0.2">
      <c r="A6006" s="8" t="str">
        <f>Table7[[#This Row],[Test No.]]&amp;Table7[[#This Row],[Section]]&amp;Table7[[#This Row],[Q. No.]]</f>
        <v>R33E5</v>
      </c>
      <c r="B6006" s="8"/>
      <c r="C6006" s="15" t="s">
        <v>78</v>
      </c>
      <c r="D6006" s="6">
        <v>5</v>
      </c>
      <c r="E6006" s="12" t="s">
        <v>31</v>
      </c>
      <c r="F6006" s="14">
        <v>2</v>
      </c>
      <c r="G6006" s="13" t="s">
        <v>57</v>
      </c>
      <c r="H6006" s="10">
        <v>6</v>
      </c>
      <c r="I6006" s="13" t="s">
        <v>42</v>
      </c>
      <c r="J6006" s="12" t="s">
        <v>522</v>
      </c>
      <c r="K6006" s="11" t="str">
        <f>VLOOKUP(Table7[[#This Row],[CID]],ALY,2,FALSE)</f>
        <v>Effectiveness</v>
      </c>
    </row>
    <row r="6007" spans="1:11" x14ac:dyDescent="0.2">
      <c r="A6007" s="8" t="str">
        <f>Table7[[#This Row],[Test No.]]&amp;Table7[[#This Row],[Section]]&amp;Table7[[#This Row],[Q. No.]]</f>
        <v>R33E6</v>
      </c>
      <c r="B6007" s="8"/>
      <c r="C6007" s="15" t="s">
        <v>78</v>
      </c>
      <c r="D6007" s="6">
        <v>6</v>
      </c>
      <c r="E6007" s="12" t="s">
        <v>31</v>
      </c>
      <c r="F6007" s="14">
        <v>1</v>
      </c>
      <c r="G6007" s="14" t="s">
        <v>59</v>
      </c>
      <c r="H6007" s="10">
        <v>3</v>
      </c>
      <c r="I6007" s="13" t="s">
        <v>39</v>
      </c>
      <c r="J6007" s="12" t="s">
        <v>402</v>
      </c>
      <c r="K6007" s="11" t="str">
        <f>VLOOKUP(Table7[[#This Row],[CID]],ALY,2,FALSE)</f>
        <v>Faulty Modifier</v>
      </c>
    </row>
    <row r="6008" spans="1:11" x14ac:dyDescent="0.2">
      <c r="A6008" s="8" t="str">
        <f>Table7[[#This Row],[Test No.]]&amp;Table7[[#This Row],[Section]]&amp;Table7[[#This Row],[Q. No.]]</f>
        <v>R33E7</v>
      </c>
      <c r="B6008" s="8"/>
      <c r="C6008" s="15" t="s">
        <v>78</v>
      </c>
      <c r="D6008" s="6">
        <v>7</v>
      </c>
      <c r="E6008" s="12" t="s">
        <v>31</v>
      </c>
      <c r="F6008" s="14">
        <v>2</v>
      </c>
      <c r="G6008" s="13" t="s">
        <v>57</v>
      </c>
      <c r="H6008" s="10">
        <v>6</v>
      </c>
      <c r="I6008" s="13" t="s">
        <v>42</v>
      </c>
      <c r="J6008" s="12" t="s">
        <v>521</v>
      </c>
      <c r="K6008" s="11" t="str">
        <f>VLOOKUP(Table7[[#This Row],[CID]],ALY,2,FALSE)</f>
        <v>Word Choice</v>
      </c>
    </row>
    <row r="6009" spans="1:11" x14ac:dyDescent="0.2">
      <c r="A6009" s="8" t="str">
        <f>Table7[[#This Row],[Test No.]]&amp;Table7[[#This Row],[Section]]&amp;Table7[[#This Row],[Q. No.]]</f>
        <v>R33E8</v>
      </c>
      <c r="B6009" s="8"/>
      <c r="C6009" s="15" t="s">
        <v>78</v>
      </c>
      <c r="D6009" s="6">
        <v>8</v>
      </c>
      <c r="E6009" s="12" t="s">
        <v>31</v>
      </c>
      <c r="F6009" s="14">
        <v>1</v>
      </c>
      <c r="G6009" s="14" t="s">
        <v>59</v>
      </c>
      <c r="H6009" s="10">
        <v>2</v>
      </c>
      <c r="I6009" s="13" t="s">
        <v>38</v>
      </c>
      <c r="J6009" s="12" t="s">
        <v>394</v>
      </c>
      <c r="K6009" s="11" t="str">
        <f>VLOOKUP(Table7[[#This Row],[CID]],ALY,2,FALSE)</f>
        <v>Pronouns</v>
      </c>
    </row>
    <row r="6010" spans="1:11" x14ac:dyDescent="0.2">
      <c r="A6010" s="8" t="str">
        <f>Table7[[#This Row],[Test No.]]&amp;Table7[[#This Row],[Section]]&amp;Table7[[#This Row],[Q. No.]]</f>
        <v>R33E9</v>
      </c>
      <c r="B6010" s="8"/>
      <c r="C6010" s="15" t="s">
        <v>78</v>
      </c>
      <c r="D6010" s="6">
        <v>9</v>
      </c>
      <c r="E6010" s="12" t="s">
        <v>31</v>
      </c>
      <c r="F6010" s="14">
        <v>2</v>
      </c>
      <c r="G6010" s="13" t="s">
        <v>57</v>
      </c>
      <c r="H6010" s="10">
        <v>5</v>
      </c>
      <c r="I6010" s="13" t="s">
        <v>41</v>
      </c>
      <c r="J6010" s="12" t="s">
        <v>518</v>
      </c>
      <c r="K6010" s="11" t="str">
        <f>VLOOKUP(Table7[[#This Row],[CID]],ALY,2,FALSE)</f>
        <v>Unity &amp; Coherence</v>
      </c>
    </row>
    <row r="6011" spans="1:11" x14ac:dyDescent="0.2">
      <c r="A6011" s="8" t="str">
        <f>Table7[[#This Row],[Test No.]]&amp;Table7[[#This Row],[Section]]&amp;Table7[[#This Row],[Q. No.]]</f>
        <v>R33E10</v>
      </c>
      <c r="B6011" s="8"/>
      <c r="C6011" s="15" t="s">
        <v>78</v>
      </c>
      <c r="D6011" s="6">
        <v>10</v>
      </c>
      <c r="E6011" s="12" t="s">
        <v>31</v>
      </c>
      <c r="F6011" s="14">
        <v>1</v>
      </c>
      <c r="G6011" s="14" t="s">
        <v>59</v>
      </c>
      <c r="H6011" s="14">
        <v>1</v>
      </c>
      <c r="I6011" s="14" t="s">
        <v>37</v>
      </c>
      <c r="J6011" s="12" t="s">
        <v>387</v>
      </c>
      <c r="K6011" s="11" t="str">
        <f>VLOOKUP(Table7[[#This Row],[CID]],ALY,2,FALSE)</f>
        <v>Commas</v>
      </c>
    </row>
    <row r="6012" spans="1:11" x14ac:dyDescent="0.2">
      <c r="A6012" s="8" t="str">
        <f>Table7[[#This Row],[Test No.]]&amp;Table7[[#This Row],[Section]]&amp;Table7[[#This Row],[Q. No.]]</f>
        <v>R33E11</v>
      </c>
      <c r="B6012" s="8"/>
      <c r="C6012" s="15" t="s">
        <v>78</v>
      </c>
      <c r="D6012" s="6">
        <v>11</v>
      </c>
      <c r="E6012" s="12" t="s">
        <v>31</v>
      </c>
      <c r="F6012" s="14">
        <v>2</v>
      </c>
      <c r="G6012" s="13" t="s">
        <v>57</v>
      </c>
      <c r="H6012" s="10">
        <v>4</v>
      </c>
      <c r="I6012" s="13" t="s">
        <v>40</v>
      </c>
      <c r="J6012" s="12" t="s">
        <v>516</v>
      </c>
      <c r="K6012" s="11" t="str">
        <f>VLOOKUP(Table7[[#This Row],[CID]],ALY,2,FALSE)</f>
        <v>Transitions &amp; Topic Sentences</v>
      </c>
    </row>
    <row r="6013" spans="1:11" x14ac:dyDescent="0.2">
      <c r="A6013" s="8" t="str">
        <f>Table7[[#This Row],[Test No.]]&amp;Table7[[#This Row],[Section]]&amp;Table7[[#This Row],[Q. No.]]</f>
        <v>R33E12</v>
      </c>
      <c r="B6013" s="8"/>
      <c r="C6013" s="15" t="s">
        <v>78</v>
      </c>
      <c r="D6013" s="6">
        <v>12</v>
      </c>
      <c r="E6013" s="12" t="s">
        <v>31</v>
      </c>
      <c r="F6013" s="14">
        <v>1</v>
      </c>
      <c r="G6013" s="14" t="s">
        <v>59</v>
      </c>
      <c r="H6013" s="10">
        <v>3</v>
      </c>
      <c r="I6013" s="13" t="s">
        <v>39</v>
      </c>
      <c r="J6013" s="12" t="s">
        <v>400</v>
      </c>
      <c r="K6013" s="11" t="str">
        <f>VLOOKUP(Table7[[#This Row],[CID]],ALY,2,FALSE)</f>
        <v>Run-On Sentence</v>
      </c>
    </row>
    <row r="6014" spans="1:11" x14ac:dyDescent="0.2">
      <c r="A6014" s="8" t="str">
        <f>Table7[[#This Row],[Test No.]]&amp;Table7[[#This Row],[Section]]&amp;Table7[[#This Row],[Q. No.]]</f>
        <v>R33E13</v>
      </c>
      <c r="B6014" s="8"/>
      <c r="C6014" s="15" t="s">
        <v>78</v>
      </c>
      <c r="D6014" s="6">
        <v>13</v>
      </c>
      <c r="E6014" s="12" t="s">
        <v>31</v>
      </c>
      <c r="F6014" s="14">
        <v>1</v>
      </c>
      <c r="G6014" s="14" t="s">
        <v>59</v>
      </c>
      <c r="H6014" s="14">
        <v>1</v>
      </c>
      <c r="I6014" s="14" t="s">
        <v>37</v>
      </c>
      <c r="J6014" s="12" t="s">
        <v>390</v>
      </c>
      <c r="K6014" s="11" t="str">
        <f>VLOOKUP(Table7[[#This Row],[CID]],ALY,2,FALSE)</f>
        <v>Semicolons</v>
      </c>
    </row>
    <row r="6015" spans="1:11" x14ac:dyDescent="0.2">
      <c r="A6015" s="8" t="str">
        <f>Table7[[#This Row],[Test No.]]&amp;Table7[[#This Row],[Section]]&amp;Table7[[#This Row],[Q. No.]]</f>
        <v>R33E14</v>
      </c>
      <c r="B6015" s="8"/>
      <c r="C6015" s="15" t="s">
        <v>78</v>
      </c>
      <c r="D6015" s="6">
        <v>14</v>
      </c>
      <c r="E6015" s="12" t="s">
        <v>31</v>
      </c>
      <c r="F6015" s="14">
        <v>1</v>
      </c>
      <c r="G6015" s="14" t="s">
        <v>59</v>
      </c>
      <c r="H6015" s="14">
        <v>1</v>
      </c>
      <c r="I6015" s="14" t="s">
        <v>37</v>
      </c>
      <c r="J6015" s="12" t="s">
        <v>388</v>
      </c>
      <c r="K6015" s="11" t="str">
        <f>VLOOKUP(Table7[[#This Row],[CID]],ALY,2,FALSE)</f>
        <v>Apostrophes</v>
      </c>
    </row>
    <row r="6016" spans="1:11" x14ac:dyDescent="0.2">
      <c r="A6016" s="8" t="str">
        <f>Table7[[#This Row],[Test No.]]&amp;Table7[[#This Row],[Section]]&amp;Table7[[#This Row],[Q. No.]]</f>
        <v>R33E15</v>
      </c>
      <c r="B6016" s="8"/>
      <c r="C6016" s="15" t="s">
        <v>78</v>
      </c>
      <c r="D6016" s="6">
        <v>15</v>
      </c>
      <c r="E6016" s="12" t="s">
        <v>31</v>
      </c>
      <c r="F6016" s="14">
        <v>2</v>
      </c>
      <c r="G6016" s="13" t="s">
        <v>57</v>
      </c>
      <c r="H6016" s="10">
        <v>4</v>
      </c>
      <c r="I6016" s="13" t="s">
        <v>40</v>
      </c>
      <c r="J6016" s="12" t="s">
        <v>513</v>
      </c>
      <c r="K6016" s="11" t="str">
        <f>VLOOKUP(Table7[[#This Row],[CID]],ALY,2,FALSE)</f>
        <v>Writer's Goal</v>
      </c>
    </row>
    <row r="6017" spans="1:11" x14ac:dyDescent="0.2">
      <c r="A6017" s="8" t="str">
        <f>Table7[[#This Row],[Test No.]]&amp;Table7[[#This Row],[Section]]&amp;Table7[[#This Row],[Q. No.]]</f>
        <v>R33E16</v>
      </c>
      <c r="B6017" s="8"/>
      <c r="C6017" s="15" t="s">
        <v>78</v>
      </c>
      <c r="D6017" s="6">
        <v>16</v>
      </c>
      <c r="E6017" s="12" t="s">
        <v>31</v>
      </c>
      <c r="F6017" s="14">
        <v>1</v>
      </c>
      <c r="G6017" s="14" t="s">
        <v>59</v>
      </c>
      <c r="H6017" s="14">
        <v>1</v>
      </c>
      <c r="I6017" s="14" t="s">
        <v>37</v>
      </c>
      <c r="J6017" s="12" t="s">
        <v>390</v>
      </c>
      <c r="K6017" s="11" t="str">
        <f>VLOOKUP(Table7[[#This Row],[CID]],ALY,2,FALSE)</f>
        <v>Semicolons</v>
      </c>
    </row>
    <row r="6018" spans="1:11" x14ac:dyDescent="0.2">
      <c r="A6018" s="8" t="str">
        <f>Table7[[#This Row],[Test No.]]&amp;Table7[[#This Row],[Section]]&amp;Table7[[#This Row],[Q. No.]]</f>
        <v>R33E17</v>
      </c>
      <c r="B6018" s="8"/>
      <c r="C6018" s="15" t="s">
        <v>78</v>
      </c>
      <c r="D6018" s="6">
        <v>17</v>
      </c>
      <c r="E6018" s="12" t="s">
        <v>31</v>
      </c>
      <c r="F6018" s="14">
        <v>1</v>
      </c>
      <c r="G6018" s="14" t="s">
        <v>59</v>
      </c>
      <c r="H6018" s="14">
        <v>1</v>
      </c>
      <c r="I6018" s="14" t="s">
        <v>37</v>
      </c>
      <c r="J6018" s="12" t="s">
        <v>390</v>
      </c>
      <c r="K6018" s="11" t="str">
        <f>VLOOKUP(Table7[[#This Row],[CID]],ALY,2,FALSE)</f>
        <v>Semicolons</v>
      </c>
    </row>
    <row r="6019" spans="1:11" x14ac:dyDescent="0.2">
      <c r="A6019" s="8" t="str">
        <f>Table7[[#This Row],[Test No.]]&amp;Table7[[#This Row],[Section]]&amp;Table7[[#This Row],[Q. No.]]</f>
        <v>R33E18</v>
      </c>
      <c r="B6019" s="8"/>
      <c r="C6019" s="15" t="s">
        <v>78</v>
      </c>
      <c r="D6019" s="6">
        <v>18</v>
      </c>
      <c r="E6019" s="12" t="s">
        <v>31</v>
      </c>
      <c r="F6019" s="14">
        <v>2</v>
      </c>
      <c r="G6019" s="13" t="s">
        <v>57</v>
      </c>
      <c r="H6019" s="10">
        <v>6</v>
      </c>
      <c r="I6019" s="13" t="s">
        <v>42</v>
      </c>
      <c r="J6019" s="12" t="s">
        <v>522</v>
      </c>
      <c r="K6019" s="11" t="str">
        <f>VLOOKUP(Table7[[#This Row],[CID]],ALY,2,FALSE)</f>
        <v>Effectiveness</v>
      </c>
    </row>
    <row r="6020" spans="1:11" x14ac:dyDescent="0.2">
      <c r="A6020" s="8" t="str">
        <f>Table7[[#This Row],[Test No.]]&amp;Table7[[#This Row],[Section]]&amp;Table7[[#This Row],[Q. No.]]</f>
        <v>R33E19</v>
      </c>
      <c r="B6020" s="8"/>
      <c r="C6020" s="15" t="s">
        <v>78</v>
      </c>
      <c r="D6020" s="6">
        <v>19</v>
      </c>
      <c r="E6020" s="12" t="s">
        <v>31</v>
      </c>
      <c r="F6020" s="14">
        <v>2</v>
      </c>
      <c r="G6020" s="13" t="s">
        <v>57</v>
      </c>
      <c r="H6020" s="10">
        <v>6</v>
      </c>
      <c r="I6020" s="13" t="s">
        <v>42</v>
      </c>
      <c r="J6020" s="12" t="s">
        <v>523</v>
      </c>
      <c r="K6020" s="11" t="str">
        <f>VLOOKUP(Table7[[#This Row],[CID]],ALY,2,FALSE)</f>
        <v>Avoiding Ambiguity &amp; Redundancy</v>
      </c>
    </row>
    <row r="6021" spans="1:11" x14ac:dyDescent="0.2">
      <c r="A6021" s="8" t="str">
        <f>Table7[[#This Row],[Test No.]]&amp;Table7[[#This Row],[Section]]&amp;Table7[[#This Row],[Q. No.]]</f>
        <v>R33E20</v>
      </c>
      <c r="B6021" s="8"/>
      <c r="C6021" s="15" t="s">
        <v>78</v>
      </c>
      <c r="D6021" s="6">
        <v>20</v>
      </c>
      <c r="E6021" s="12" t="s">
        <v>31</v>
      </c>
      <c r="F6021" s="14">
        <v>2</v>
      </c>
      <c r="G6021" s="13" t="s">
        <v>57</v>
      </c>
      <c r="H6021" s="10">
        <v>5</v>
      </c>
      <c r="I6021" s="13" t="s">
        <v>41</v>
      </c>
      <c r="J6021" s="12" t="s">
        <v>519</v>
      </c>
      <c r="K6021" s="11" t="str">
        <f>VLOOKUP(Table7[[#This Row],[CID]],ALY,2,FALSE)</f>
        <v>Opening/Transitional/Closing</v>
      </c>
    </row>
    <row r="6022" spans="1:11" x14ac:dyDescent="0.2">
      <c r="A6022" s="8" t="str">
        <f>Table7[[#This Row],[Test No.]]&amp;Table7[[#This Row],[Section]]&amp;Table7[[#This Row],[Q. No.]]</f>
        <v>R33E21</v>
      </c>
      <c r="B6022" s="8"/>
      <c r="C6022" s="15" t="s">
        <v>78</v>
      </c>
      <c r="D6022" s="6">
        <v>21</v>
      </c>
      <c r="E6022" s="12" t="s">
        <v>31</v>
      </c>
      <c r="F6022" s="14">
        <v>1</v>
      </c>
      <c r="G6022" s="14" t="s">
        <v>59</v>
      </c>
      <c r="H6022" s="10">
        <v>2</v>
      </c>
      <c r="I6022" s="13" t="s">
        <v>38</v>
      </c>
      <c r="J6022" s="12" t="s">
        <v>397</v>
      </c>
      <c r="K6022" s="11" t="str">
        <f>VLOOKUP(Table7[[#This Row],[CID]],ALY,2,FALSE)</f>
        <v>Word Choice</v>
      </c>
    </row>
    <row r="6023" spans="1:11" x14ac:dyDescent="0.2">
      <c r="A6023" s="8" t="str">
        <f>Table7[[#This Row],[Test No.]]&amp;Table7[[#This Row],[Section]]&amp;Table7[[#This Row],[Q. No.]]</f>
        <v>R33E22</v>
      </c>
      <c r="B6023" s="8"/>
      <c r="C6023" s="15" t="s">
        <v>78</v>
      </c>
      <c r="D6023" s="6">
        <v>22</v>
      </c>
      <c r="E6023" s="12" t="s">
        <v>31</v>
      </c>
      <c r="F6023" s="14">
        <v>1</v>
      </c>
      <c r="G6023" s="14" t="s">
        <v>59</v>
      </c>
      <c r="H6023" s="14">
        <v>1</v>
      </c>
      <c r="I6023" s="14" t="s">
        <v>37</v>
      </c>
      <c r="J6023" s="12" t="s">
        <v>387</v>
      </c>
      <c r="K6023" s="11" t="str">
        <f>VLOOKUP(Table7[[#This Row],[CID]],ALY,2,FALSE)</f>
        <v>Commas</v>
      </c>
    </row>
    <row r="6024" spans="1:11" x14ac:dyDescent="0.2">
      <c r="A6024" s="8" t="str">
        <f>Table7[[#This Row],[Test No.]]&amp;Table7[[#This Row],[Section]]&amp;Table7[[#This Row],[Q. No.]]</f>
        <v>R33E23</v>
      </c>
      <c r="B6024" s="8"/>
      <c r="C6024" s="15" t="s">
        <v>78</v>
      </c>
      <c r="D6024" s="6">
        <v>23</v>
      </c>
      <c r="E6024" s="12" t="s">
        <v>31</v>
      </c>
      <c r="F6024" s="14">
        <v>1</v>
      </c>
      <c r="G6024" s="14" t="s">
        <v>59</v>
      </c>
      <c r="H6024" s="10">
        <v>2</v>
      </c>
      <c r="I6024" s="13" t="s">
        <v>38</v>
      </c>
      <c r="J6024" s="12" t="s">
        <v>397</v>
      </c>
      <c r="K6024" s="11" t="str">
        <f>VLOOKUP(Table7[[#This Row],[CID]],ALY,2,FALSE)</f>
        <v>Word Choice</v>
      </c>
    </row>
    <row r="6025" spans="1:11" x14ac:dyDescent="0.2">
      <c r="A6025" s="8" t="str">
        <f>Table7[[#This Row],[Test No.]]&amp;Table7[[#This Row],[Section]]&amp;Table7[[#This Row],[Q. No.]]</f>
        <v>R33E24</v>
      </c>
      <c r="B6025" s="8"/>
      <c r="C6025" s="15" t="s">
        <v>78</v>
      </c>
      <c r="D6025" s="6">
        <v>24</v>
      </c>
      <c r="E6025" s="12" t="s">
        <v>31</v>
      </c>
      <c r="F6025" s="14">
        <v>2</v>
      </c>
      <c r="G6025" s="13" t="s">
        <v>57</v>
      </c>
      <c r="H6025" s="10">
        <v>5</v>
      </c>
      <c r="I6025" s="13" t="s">
        <v>41</v>
      </c>
      <c r="J6025" s="12" t="s">
        <v>518</v>
      </c>
      <c r="K6025" s="11" t="str">
        <f>VLOOKUP(Table7[[#This Row],[CID]],ALY,2,FALSE)</f>
        <v>Unity &amp; Coherence</v>
      </c>
    </row>
    <row r="6026" spans="1:11" x14ac:dyDescent="0.2">
      <c r="A6026" s="8" t="str">
        <f>Table7[[#This Row],[Test No.]]&amp;Table7[[#This Row],[Section]]&amp;Table7[[#This Row],[Q. No.]]</f>
        <v>R33E25</v>
      </c>
      <c r="B6026" s="8"/>
      <c r="C6026" s="15" t="s">
        <v>78</v>
      </c>
      <c r="D6026" s="6">
        <v>25</v>
      </c>
      <c r="E6026" s="12" t="s">
        <v>31</v>
      </c>
      <c r="F6026" s="14">
        <v>1</v>
      </c>
      <c r="G6026" s="14" t="s">
        <v>59</v>
      </c>
      <c r="H6026" s="14">
        <v>1</v>
      </c>
      <c r="I6026" s="14" t="s">
        <v>37</v>
      </c>
      <c r="J6026" s="12" t="s">
        <v>389</v>
      </c>
      <c r="K6026" s="11" t="str">
        <f>VLOOKUP(Table7[[#This Row],[CID]],ALY,2,FALSE)</f>
        <v>Colons</v>
      </c>
    </row>
    <row r="6027" spans="1:11" x14ac:dyDescent="0.2">
      <c r="A6027" s="8" t="str">
        <f>Table7[[#This Row],[Test No.]]&amp;Table7[[#This Row],[Section]]&amp;Table7[[#This Row],[Q. No.]]</f>
        <v>R33E26</v>
      </c>
      <c r="B6027" s="8"/>
      <c r="C6027" s="15" t="s">
        <v>78</v>
      </c>
      <c r="D6027" s="6">
        <v>26</v>
      </c>
      <c r="E6027" s="12" t="s">
        <v>31</v>
      </c>
      <c r="F6027" s="14">
        <v>1</v>
      </c>
      <c r="G6027" s="14" t="s">
        <v>59</v>
      </c>
      <c r="H6027" s="10">
        <v>2</v>
      </c>
      <c r="I6027" s="13" t="s">
        <v>38</v>
      </c>
      <c r="J6027" s="12" t="s">
        <v>397</v>
      </c>
      <c r="K6027" s="11" t="str">
        <f>VLOOKUP(Table7[[#This Row],[CID]],ALY,2,FALSE)</f>
        <v>Word Choice</v>
      </c>
    </row>
    <row r="6028" spans="1:11" x14ac:dyDescent="0.2">
      <c r="A6028" s="8" t="str">
        <f>Table7[[#This Row],[Test No.]]&amp;Table7[[#This Row],[Section]]&amp;Table7[[#This Row],[Q. No.]]</f>
        <v>R33E27</v>
      </c>
      <c r="B6028" s="8"/>
      <c r="C6028" s="15" t="s">
        <v>78</v>
      </c>
      <c r="D6028" s="6">
        <v>27</v>
      </c>
      <c r="E6028" s="12" t="s">
        <v>31</v>
      </c>
      <c r="F6028" s="14">
        <v>2</v>
      </c>
      <c r="G6028" s="13" t="s">
        <v>57</v>
      </c>
      <c r="H6028" s="10">
        <v>4</v>
      </c>
      <c r="I6028" s="13" t="s">
        <v>40</v>
      </c>
      <c r="J6028" s="12" t="s">
        <v>516</v>
      </c>
      <c r="K6028" s="11" t="str">
        <f>VLOOKUP(Table7[[#This Row],[CID]],ALY,2,FALSE)</f>
        <v>Transitions &amp; Topic Sentences</v>
      </c>
    </row>
    <row r="6029" spans="1:11" x14ac:dyDescent="0.2">
      <c r="A6029" s="8" t="str">
        <f>Table7[[#This Row],[Test No.]]&amp;Table7[[#This Row],[Section]]&amp;Table7[[#This Row],[Q. No.]]</f>
        <v>R33E28</v>
      </c>
      <c r="B6029" s="8"/>
      <c r="C6029" s="15" t="s">
        <v>78</v>
      </c>
      <c r="D6029" s="6">
        <v>28</v>
      </c>
      <c r="E6029" s="12" t="s">
        <v>31</v>
      </c>
      <c r="F6029" s="14">
        <v>2</v>
      </c>
      <c r="G6029" s="13" t="s">
        <v>57</v>
      </c>
      <c r="H6029" s="10">
        <v>4</v>
      </c>
      <c r="I6029" s="13" t="s">
        <v>40</v>
      </c>
      <c r="J6029" s="12" t="s">
        <v>513</v>
      </c>
      <c r="K6029" s="11" t="str">
        <f>VLOOKUP(Table7[[#This Row],[CID]],ALY,2,FALSE)</f>
        <v>Writer's Goal</v>
      </c>
    </row>
    <row r="6030" spans="1:11" x14ac:dyDescent="0.2">
      <c r="A6030" s="8" t="str">
        <f>Table7[[#This Row],[Test No.]]&amp;Table7[[#This Row],[Section]]&amp;Table7[[#This Row],[Q. No.]]</f>
        <v>R33E29</v>
      </c>
      <c r="B6030" s="8"/>
      <c r="C6030" s="15" t="s">
        <v>78</v>
      </c>
      <c r="D6030" s="6">
        <v>29</v>
      </c>
      <c r="E6030" s="12" t="s">
        <v>31</v>
      </c>
      <c r="F6030" s="14">
        <v>2</v>
      </c>
      <c r="G6030" s="13" t="s">
        <v>57</v>
      </c>
      <c r="H6030" s="10">
        <v>4</v>
      </c>
      <c r="I6030" s="13" t="s">
        <v>40</v>
      </c>
      <c r="J6030" s="12" t="s">
        <v>512</v>
      </c>
      <c r="K6030" s="11" t="str">
        <f>VLOOKUP(Table7[[#This Row],[CID]],ALY,2,FALSE)</f>
        <v>Additional Detail &amp; Evidence</v>
      </c>
    </row>
    <row r="6031" spans="1:11" x14ac:dyDescent="0.2">
      <c r="A6031" s="8" t="str">
        <f>Table7[[#This Row],[Test No.]]&amp;Table7[[#This Row],[Section]]&amp;Table7[[#This Row],[Q. No.]]</f>
        <v>R33E30</v>
      </c>
      <c r="B6031" s="8"/>
      <c r="C6031" s="15" t="s">
        <v>78</v>
      </c>
      <c r="D6031" s="6">
        <v>30</v>
      </c>
      <c r="E6031" s="12" t="s">
        <v>31</v>
      </c>
      <c r="F6031" s="14">
        <v>2</v>
      </c>
      <c r="G6031" s="13" t="s">
        <v>57</v>
      </c>
      <c r="H6031" s="10">
        <v>6</v>
      </c>
      <c r="I6031" s="13" t="s">
        <v>42</v>
      </c>
      <c r="J6031" s="12" t="s">
        <v>521</v>
      </c>
      <c r="K6031" s="11" t="str">
        <f>VLOOKUP(Table7[[#This Row],[CID]],ALY,2,FALSE)</f>
        <v>Word Choice</v>
      </c>
    </row>
    <row r="6032" spans="1:11" x14ac:dyDescent="0.2">
      <c r="A6032" s="8" t="str">
        <f>Table7[[#This Row],[Test No.]]&amp;Table7[[#This Row],[Section]]&amp;Table7[[#This Row],[Q. No.]]</f>
        <v>R33E31</v>
      </c>
      <c r="B6032" s="8"/>
      <c r="C6032" s="15" t="s">
        <v>78</v>
      </c>
      <c r="D6032" s="6">
        <v>31</v>
      </c>
      <c r="E6032" s="12" t="s">
        <v>31</v>
      </c>
      <c r="F6032" s="14">
        <v>1</v>
      </c>
      <c r="G6032" s="14" t="s">
        <v>59</v>
      </c>
      <c r="H6032" s="10">
        <v>2</v>
      </c>
      <c r="I6032" s="13" t="s">
        <v>38</v>
      </c>
      <c r="J6032" s="12" t="s">
        <v>398</v>
      </c>
      <c r="K6032" s="11" t="str">
        <f>VLOOKUP(Table7[[#This Row],[CID]],ALY,2,FALSE)</f>
        <v>Idioms</v>
      </c>
    </row>
    <row r="6033" spans="1:11" x14ac:dyDescent="0.2">
      <c r="A6033" s="8" t="str">
        <f>Table7[[#This Row],[Test No.]]&amp;Table7[[#This Row],[Section]]&amp;Table7[[#This Row],[Q. No.]]</f>
        <v>R33E32</v>
      </c>
      <c r="B6033" s="8"/>
      <c r="C6033" s="15" t="s">
        <v>78</v>
      </c>
      <c r="D6033" s="6">
        <v>32</v>
      </c>
      <c r="E6033" s="12" t="s">
        <v>31</v>
      </c>
      <c r="F6033" s="14">
        <v>2</v>
      </c>
      <c r="G6033" s="13" t="s">
        <v>57</v>
      </c>
      <c r="H6033" s="10">
        <v>5</v>
      </c>
      <c r="I6033" s="13" t="s">
        <v>41</v>
      </c>
      <c r="J6033" s="12" t="s">
        <v>518</v>
      </c>
      <c r="K6033" s="11" t="str">
        <f>VLOOKUP(Table7[[#This Row],[CID]],ALY,2,FALSE)</f>
        <v>Unity &amp; Coherence</v>
      </c>
    </row>
    <row r="6034" spans="1:11" x14ac:dyDescent="0.2">
      <c r="A6034" s="8" t="str">
        <f>Table7[[#This Row],[Test No.]]&amp;Table7[[#This Row],[Section]]&amp;Table7[[#This Row],[Q. No.]]</f>
        <v>R33E33</v>
      </c>
      <c r="B6034" s="8"/>
      <c r="C6034" s="15" t="s">
        <v>78</v>
      </c>
      <c r="D6034" s="6">
        <v>33</v>
      </c>
      <c r="E6034" s="12" t="s">
        <v>31</v>
      </c>
      <c r="F6034" s="14">
        <v>2</v>
      </c>
      <c r="G6034" s="13" t="s">
        <v>57</v>
      </c>
      <c r="H6034" s="10">
        <v>6</v>
      </c>
      <c r="I6034" s="13" t="s">
        <v>42</v>
      </c>
      <c r="J6034" s="12" t="s">
        <v>523</v>
      </c>
      <c r="K6034" s="11" t="str">
        <f>VLOOKUP(Table7[[#This Row],[CID]],ALY,2,FALSE)</f>
        <v>Avoiding Ambiguity &amp; Redundancy</v>
      </c>
    </row>
    <row r="6035" spans="1:11" x14ac:dyDescent="0.2">
      <c r="A6035" s="8" t="str">
        <f>Table7[[#This Row],[Test No.]]&amp;Table7[[#This Row],[Section]]&amp;Table7[[#This Row],[Q. No.]]</f>
        <v>R33E34</v>
      </c>
      <c r="B6035" s="8"/>
      <c r="C6035" s="15" t="s">
        <v>78</v>
      </c>
      <c r="D6035" s="6">
        <v>34</v>
      </c>
      <c r="E6035" s="12" t="s">
        <v>31</v>
      </c>
      <c r="F6035" s="14">
        <v>1</v>
      </c>
      <c r="G6035" s="14" t="s">
        <v>59</v>
      </c>
      <c r="H6035" s="10">
        <v>2</v>
      </c>
      <c r="I6035" s="13" t="s">
        <v>38</v>
      </c>
      <c r="J6035" s="12" t="s">
        <v>397</v>
      </c>
      <c r="K6035" s="11" t="str">
        <f>VLOOKUP(Table7[[#This Row],[CID]],ALY,2,FALSE)</f>
        <v>Word Choice</v>
      </c>
    </row>
    <row r="6036" spans="1:11" x14ac:dyDescent="0.2">
      <c r="A6036" s="8" t="str">
        <f>Table7[[#This Row],[Test No.]]&amp;Table7[[#This Row],[Section]]&amp;Table7[[#This Row],[Q. No.]]</f>
        <v>R33E35</v>
      </c>
      <c r="B6036" s="8"/>
      <c r="C6036" s="15" t="s">
        <v>78</v>
      </c>
      <c r="D6036" s="6">
        <v>35</v>
      </c>
      <c r="E6036" s="12" t="s">
        <v>31</v>
      </c>
      <c r="F6036" s="14">
        <v>1</v>
      </c>
      <c r="G6036" s="14" t="s">
        <v>59</v>
      </c>
      <c r="H6036" s="10">
        <v>2</v>
      </c>
      <c r="I6036" s="13" t="s">
        <v>38</v>
      </c>
      <c r="J6036" s="12" t="s">
        <v>397</v>
      </c>
      <c r="K6036" s="11" t="str">
        <f>VLOOKUP(Table7[[#This Row],[CID]],ALY,2,FALSE)</f>
        <v>Word Choice</v>
      </c>
    </row>
    <row r="6037" spans="1:11" x14ac:dyDescent="0.2">
      <c r="A6037" s="8" t="str">
        <f>Table7[[#This Row],[Test No.]]&amp;Table7[[#This Row],[Section]]&amp;Table7[[#This Row],[Q. No.]]</f>
        <v>R33E36</v>
      </c>
      <c r="B6037" s="8"/>
      <c r="C6037" s="15" t="s">
        <v>78</v>
      </c>
      <c r="D6037" s="6">
        <v>36</v>
      </c>
      <c r="E6037" s="12" t="s">
        <v>31</v>
      </c>
      <c r="F6037" s="14">
        <v>1</v>
      </c>
      <c r="G6037" s="14" t="s">
        <v>59</v>
      </c>
      <c r="H6037" s="10">
        <v>3</v>
      </c>
      <c r="I6037" s="13" t="s">
        <v>39</v>
      </c>
      <c r="J6037" s="12" t="s">
        <v>402</v>
      </c>
      <c r="K6037" s="11" t="str">
        <f>VLOOKUP(Table7[[#This Row],[CID]],ALY,2,FALSE)</f>
        <v>Faulty Modifier</v>
      </c>
    </row>
    <row r="6038" spans="1:11" x14ac:dyDescent="0.2">
      <c r="A6038" s="8" t="str">
        <f>Table7[[#This Row],[Test No.]]&amp;Table7[[#This Row],[Section]]&amp;Table7[[#This Row],[Q. No.]]</f>
        <v>R33E37</v>
      </c>
      <c r="B6038" s="8"/>
      <c r="C6038" s="15" t="s">
        <v>78</v>
      </c>
      <c r="D6038" s="6">
        <v>37</v>
      </c>
      <c r="E6038" s="12" t="s">
        <v>31</v>
      </c>
      <c r="F6038" s="14">
        <v>1</v>
      </c>
      <c r="G6038" s="14" t="s">
        <v>59</v>
      </c>
      <c r="H6038" s="10">
        <v>2</v>
      </c>
      <c r="I6038" s="13" t="s">
        <v>38</v>
      </c>
      <c r="J6038" s="12" t="s">
        <v>393</v>
      </c>
      <c r="K6038" s="11" t="str">
        <f>VLOOKUP(Table7[[#This Row],[CID]],ALY,2,FALSE)</f>
        <v>SVA</v>
      </c>
    </row>
    <row r="6039" spans="1:11" x14ac:dyDescent="0.2">
      <c r="A6039" s="8" t="str">
        <f>Table7[[#This Row],[Test No.]]&amp;Table7[[#This Row],[Section]]&amp;Table7[[#This Row],[Q. No.]]</f>
        <v>R33E38</v>
      </c>
      <c r="B6039" s="8"/>
      <c r="C6039" s="15" t="s">
        <v>78</v>
      </c>
      <c r="D6039" s="6">
        <v>38</v>
      </c>
      <c r="E6039" s="12" t="s">
        <v>31</v>
      </c>
      <c r="F6039" s="14">
        <v>1</v>
      </c>
      <c r="G6039" s="14" t="s">
        <v>59</v>
      </c>
      <c r="H6039" s="14">
        <v>1</v>
      </c>
      <c r="I6039" s="14" t="s">
        <v>37</v>
      </c>
      <c r="J6039" s="12" t="s">
        <v>387</v>
      </c>
      <c r="K6039" s="11" t="str">
        <f>VLOOKUP(Table7[[#This Row],[CID]],ALY,2,FALSE)</f>
        <v>Commas</v>
      </c>
    </row>
    <row r="6040" spans="1:11" x14ac:dyDescent="0.2">
      <c r="A6040" s="8" t="str">
        <f>Table7[[#This Row],[Test No.]]&amp;Table7[[#This Row],[Section]]&amp;Table7[[#This Row],[Q. No.]]</f>
        <v>R33E39</v>
      </c>
      <c r="B6040" s="8"/>
      <c r="C6040" s="15" t="s">
        <v>78</v>
      </c>
      <c r="D6040" s="6">
        <v>39</v>
      </c>
      <c r="E6040" s="12" t="s">
        <v>31</v>
      </c>
      <c r="F6040" s="14">
        <v>2</v>
      </c>
      <c r="G6040" s="13" t="s">
        <v>57</v>
      </c>
      <c r="H6040" s="10">
        <v>6</v>
      </c>
      <c r="I6040" s="13" t="s">
        <v>42</v>
      </c>
      <c r="J6040" s="12" t="s">
        <v>522</v>
      </c>
      <c r="K6040" s="11" t="str">
        <f>VLOOKUP(Table7[[#This Row],[CID]],ALY,2,FALSE)</f>
        <v>Effectiveness</v>
      </c>
    </row>
    <row r="6041" spans="1:11" x14ac:dyDescent="0.2">
      <c r="A6041" s="8" t="str">
        <f>Table7[[#This Row],[Test No.]]&amp;Table7[[#This Row],[Section]]&amp;Table7[[#This Row],[Q. No.]]</f>
        <v>R33E40</v>
      </c>
      <c r="B6041" s="8"/>
      <c r="C6041" s="15" t="s">
        <v>78</v>
      </c>
      <c r="D6041" s="6">
        <v>40</v>
      </c>
      <c r="E6041" s="12" t="s">
        <v>31</v>
      </c>
      <c r="F6041" s="14">
        <v>1</v>
      </c>
      <c r="G6041" s="14" t="s">
        <v>59</v>
      </c>
      <c r="H6041" s="10">
        <v>2</v>
      </c>
      <c r="I6041" s="13" t="s">
        <v>38</v>
      </c>
      <c r="J6041" s="12" t="s">
        <v>397</v>
      </c>
      <c r="K6041" s="11" t="str">
        <f>VLOOKUP(Table7[[#This Row],[CID]],ALY,2,FALSE)</f>
        <v>Word Choice</v>
      </c>
    </row>
    <row r="6042" spans="1:11" x14ac:dyDescent="0.2">
      <c r="A6042" s="8" t="str">
        <f>Table7[[#This Row],[Test No.]]&amp;Table7[[#This Row],[Section]]&amp;Table7[[#This Row],[Q. No.]]</f>
        <v>R33E41</v>
      </c>
      <c r="B6042" s="8"/>
      <c r="C6042" s="15" t="s">
        <v>78</v>
      </c>
      <c r="D6042" s="6">
        <v>41</v>
      </c>
      <c r="E6042" s="12" t="s">
        <v>31</v>
      </c>
      <c r="F6042" s="14">
        <v>1</v>
      </c>
      <c r="G6042" s="14" t="s">
        <v>59</v>
      </c>
      <c r="H6042" s="10">
        <v>3</v>
      </c>
      <c r="I6042" s="13" t="s">
        <v>39</v>
      </c>
      <c r="J6042" s="12" t="s">
        <v>399</v>
      </c>
      <c r="K6042" s="11" t="str">
        <f>VLOOKUP(Table7[[#This Row],[CID]],ALY,2,FALSE)</f>
        <v>Sentence Fragment</v>
      </c>
    </row>
    <row r="6043" spans="1:11" x14ac:dyDescent="0.2">
      <c r="A6043" s="8" t="str">
        <f>Table7[[#This Row],[Test No.]]&amp;Table7[[#This Row],[Section]]&amp;Table7[[#This Row],[Q. No.]]</f>
        <v>R33E42</v>
      </c>
      <c r="B6043" s="8"/>
      <c r="C6043" s="15" t="s">
        <v>78</v>
      </c>
      <c r="D6043" s="6">
        <v>42</v>
      </c>
      <c r="E6043" s="12" t="s">
        <v>31</v>
      </c>
      <c r="F6043" s="14">
        <v>2</v>
      </c>
      <c r="G6043" s="13" t="s">
        <v>57</v>
      </c>
      <c r="H6043" s="10">
        <v>4</v>
      </c>
      <c r="I6043" s="13" t="s">
        <v>40</v>
      </c>
      <c r="J6043" s="12" t="s">
        <v>512</v>
      </c>
      <c r="K6043" s="11" t="str">
        <f>VLOOKUP(Table7[[#This Row],[CID]],ALY,2,FALSE)</f>
        <v>Additional Detail &amp; Evidence</v>
      </c>
    </row>
    <row r="6044" spans="1:11" x14ac:dyDescent="0.2">
      <c r="A6044" s="8" t="str">
        <f>Table7[[#This Row],[Test No.]]&amp;Table7[[#This Row],[Section]]&amp;Table7[[#This Row],[Q. No.]]</f>
        <v>R33E43</v>
      </c>
      <c r="B6044" s="8"/>
      <c r="C6044" s="15" t="s">
        <v>78</v>
      </c>
      <c r="D6044" s="6">
        <v>43</v>
      </c>
      <c r="E6044" s="12" t="s">
        <v>31</v>
      </c>
      <c r="F6044" s="14">
        <v>1</v>
      </c>
      <c r="G6044" s="14" t="s">
        <v>59</v>
      </c>
      <c r="H6044" s="10">
        <v>2</v>
      </c>
      <c r="I6044" s="13" t="s">
        <v>38</v>
      </c>
      <c r="J6044" s="12" t="s">
        <v>397</v>
      </c>
      <c r="K6044" s="11" t="str">
        <f>VLOOKUP(Table7[[#This Row],[CID]],ALY,2,FALSE)</f>
        <v>Word Choice</v>
      </c>
    </row>
    <row r="6045" spans="1:11" x14ac:dyDescent="0.2">
      <c r="A6045" s="8" t="str">
        <f>Table7[[#This Row],[Test No.]]&amp;Table7[[#This Row],[Section]]&amp;Table7[[#This Row],[Q. No.]]</f>
        <v>R33E44</v>
      </c>
      <c r="B6045" s="8"/>
      <c r="C6045" s="15" t="s">
        <v>78</v>
      </c>
      <c r="D6045" s="6">
        <v>44</v>
      </c>
      <c r="E6045" s="12" t="s">
        <v>31</v>
      </c>
      <c r="F6045" s="14">
        <v>2</v>
      </c>
      <c r="G6045" s="13" t="s">
        <v>57</v>
      </c>
      <c r="H6045" s="10">
        <v>4</v>
      </c>
      <c r="I6045" s="13" t="s">
        <v>40</v>
      </c>
      <c r="J6045" s="12" t="s">
        <v>516</v>
      </c>
      <c r="K6045" s="11" t="str">
        <f>VLOOKUP(Table7[[#This Row],[CID]],ALY,2,FALSE)</f>
        <v>Transitions &amp; Topic Sentences</v>
      </c>
    </row>
    <row r="6046" spans="1:11" x14ac:dyDescent="0.2">
      <c r="A6046" s="8" t="str">
        <f>Table7[[#This Row],[Test No.]]&amp;Table7[[#This Row],[Section]]&amp;Table7[[#This Row],[Q. No.]]</f>
        <v>R33E45</v>
      </c>
      <c r="B6046" s="8"/>
      <c r="C6046" s="15" t="s">
        <v>78</v>
      </c>
      <c r="D6046" s="6">
        <v>45</v>
      </c>
      <c r="E6046" s="12" t="s">
        <v>31</v>
      </c>
      <c r="F6046" s="14">
        <v>1</v>
      </c>
      <c r="G6046" s="14" t="s">
        <v>59</v>
      </c>
      <c r="H6046" s="10">
        <v>3</v>
      </c>
      <c r="I6046" s="13" t="s">
        <v>39</v>
      </c>
      <c r="J6046" s="12" t="s">
        <v>402</v>
      </c>
      <c r="K6046" s="11" t="str">
        <f>VLOOKUP(Table7[[#This Row],[CID]],ALY,2,FALSE)</f>
        <v>Faulty Modifier</v>
      </c>
    </row>
    <row r="6047" spans="1:11" x14ac:dyDescent="0.2">
      <c r="A6047" s="8" t="str">
        <f>Table7[[#This Row],[Test No.]]&amp;Table7[[#This Row],[Section]]&amp;Table7[[#This Row],[Q. No.]]</f>
        <v>R33E46</v>
      </c>
      <c r="B6047" s="8"/>
      <c r="C6047" s="15" t="s">
        <v>78</v>
      </c>
      <c r="D6047" s="6">
        <v>46</v>
      </c>
      <c r="E6047" s="12" t="s">
        <v>31</v>
      </c>
      <c r="F6047" s="14">
        <v>1</v>
      </c>
      <c r="G6047" s="14" t="s">
        <v>59</v>
      </c>
      <c r="H6047" s="10">
        <v>3</v>
      </c>
      <c r="I6047" s="13" t="s">
        <v>39</v>
      </c>
      <c r="J6047" s="12" t="s">
        <v>400</v>
      </c>
      <c r="K6047" s="11" t="str">
        <f>VLOOKUP(Table7[[#This Row],[CID]],ALY,2,FALSE)</f>
        <v>Run-On Sentence</v>
      </c>
    </row>
    <row r="6048" spans="1:11" x14ac:dyDescent="0.2">
      <c r="A6048" s="8" t="str">
        <f>Table7[[#This Row],[Test No.]]&amp;Table7[[#This Row],[Section]]&amp;Table7[[#This Row],[Q. No.]]</f>
        <v>R33E47</v>
      </c>
      <c r="B6048" s="8"/>
      <c r="C6048" s="15" t="s">
        <v>78</v>
      </c>
      <c r="D6048" s="6">
        <v>47</v>
      </c>
      <c r="E6048" s="12" t="s">
        <v>31</v>
      </c>
      <c r="F6048" s="14">
        <v>1</v>
      </c>
      <c r="G6048" s="14" t="s">
        <v>59</v>
      </c>
      <c r="H6048" s="10">
        <v>3</v>
      </c>
      <c r="I6048" s="13" t="s">
        <v>39</v>
      </c>
      <c r="J6048" s="12" t="s">
        <v>402</v>
      </c>
      <c r="K6048" s="11" t="str">
        <f>VLOOKUP(Table7[[#This Row],[CID]],ALY,2,FALSE)</f>
        <v>Faulty Modifier</v>
      </c>
    </row>
    <row r="6049" spans="1:11" x14ac:dyDescent="0.2">
      <c r="A6049" s="8" t="str">
        <f>Table7[[#This Row],[Test No.]]&amp;Table7[[#This Row],[Section]]&amp;Table7[[#This Row],[Q. No.]]</f>
        <v>R33E48</v>
      </c>
      <c r="B6049" s="8"/>
      <c r="C6049" s="15" t="s">
        <v>78</v>
      </c>
      <c r="D6049" s="6">
        <v>48</v>
      </c>
      <c r="E6049" s="12" t="s">
        <v>31</v>
      </c>
      <c r="F6049" s="14">
        <v>2</v>
      </c>
      <c r="G6049" s="13" t="s">
        <v>57</v>
      </c>
      <c r="H6049" s="10">
        <v>6</v>
      </c>
      <c r="I6049" s="13" t="s">
        <v>42</v>
      </c>
      <c r="J6049" s="12" t="s">
        <v>521</v>
      </c>
      <c r="K6049" s="11" t="str">
        <f>VLOOKUP(Table7[[#This Row],[CID]],ALY,2,FALSE)</f>
        <v>Word Choice</v>
      </c>
    </row>
    <row r="6050" spans="1:11" x14ac:dyDescent="0.2">
      <c r="A6050" s="8" t="str">
        <f>Table7[[#This Row],[Test No.]]&amp;Table7[[#This Row],[Section]]&amp;Table7[[#This Row],[Q. No.]]</f>
        <v>R33E49</v>
      </c>
      <c r="B6050" s="8"/>
      <c r="C6050" s="15" t="s">
        <v>78</v>
      </c>
      <c r="D6050" s="6">
        <v>49</v>
      </c>
      <c r="E6050" s="12" t="s">
        <v>31</v>
      </c>
      <c r="F6050" s="14">
        <v>1</v>
      </c>
      <c r="G6050" s="14" t="s">
        <v>59</v>
      </c>
      <c r="H6050" s="10">
        <v>2</v>
      </c>
      <c r="I6050" s="13" t="s">
        <v>38</v>
      </c>
      <c r="J6050" s="12" t="s">
        <v>397</v>
      </c>
      <c r="K6050" s="11" t="str">
        <f>VLOOKUP(Table7[[#This Row],[CID]],ALY,2,FALSE)</f>
        <v>Word Choice</v>
      </c>
    </row>
    <row r="6051" spans="1:11" x14ac:dyDescent="0.2">
      <c r="A6051" s="8" t="str">
        <f>Table7[[#This Row],[Test No.]]&amp;Table7[[#This Row],[Section]]&amp;Table7[[#This Row],[Q. No.]]</f>
        <v>R33E50</v>
      </c>
      <c r="B6051" s="8"/>
      <c r="C6051" s="15" t="s">
        <v>78</v>
      </c>
      <c r="D6051" s="6">
        <v>50</v>
      </c>
      <c r="E6051" s="12" t="s">
        <v>31</v>
      </c>
      <c r="F6051" s="14">
        <v>1</v>
      </c>
      <c r="G6051" s="14" t="s">
        <v>59</v>
      </c>
      <c r="H6051" s="10">
        <v>2</v>
      </c>
      <c r="I6051" s="13" t="s">
        <v>38</v>
      </c>
      <c r="J6051" s="12" t="s">
        <v>394</v>
      </c>
      <c r="K6051" s="11" t="str">
        <f>VLOOKUP(Table7[[#This Row],[CID]],ALY,2,FALSE)</f>
        <v>Pronouns</v>
      </c>
    </row>
    <row r="6052" spans="1:11" x14ac:dyDescent="0.2">
      <c r="A6052" s="8" t="str">
        <f>Table7[[#This Row],[Test No.]]&amp;Table7[[#This Row],[Section]]&amp;Table7[[#This Row],[Q. No.]]</f>
        <v>R33E51</v>
      </c>
      <c r="B6052" s="8"/>
      <c r="C6052" s="15" t="s">
        <v>78</v>
      </c>
      <c r="D6052" s="6">
        <v>51</v>
      </c>
      <c r="E6052" s="12" t="s">
        <v>31</v>
      </c>
      <c r="F6052" s="14">
        <v>2</v>
      </c>
      <c r="G6052" s="13" t="s">
        <v>57</v>
      </c>
      <c r="H6052" s="10">
        <v>5</v>
      </c>
      <c r="I6052" s="13" t="s">
        <v>41</v>
      </c>
      <c r="J6052" s="12" t="s">
        <v>520</v>
      </c>
      <c r="K6052" s="11" t="str">
        <f>VLOOKUP(Table7[[#This Row],[CID]],ALY,2,FALSE)</f>
        <v>Reorganization</v>
      </c>
    </row>
    <row r="6053" spans="1:11" x14ac:dyDescent="0.2">
      <c r="A6053" s="8" t="str">
        <f>Table7[[#This Row],[Test No.]]&amp;Table7[[#This Row],[Section]]&amp;Table7[[#This Row],[Q. No.]]</f>
        <v>R33E52</v>
      </c>
      <c r="B6053" s="8"/>
      <c r="C6053" s="15" t="s">
        <v>78</v>
      </c>
      <c r="D6053" s="6">
        <v>52</v>
      </c>
      <c r="E6053" s="12" t="s">
        <v>31</v>
      </c>
      <c r="F6053" s="14">
        <v>2</v>
      </c>
      <c r="G6053" s="13" t="s">
        <v>57</v>
      </c>
      <c r="H6053" s="10">
        <v>6</v>
      </c>
      <c r="I6053" s="13" t="s">
        <v>42</v>
      </c>
      <c r="J6053" s="12" t="s">
        <v>523</v>
      </c>
      <c r="K6053" s="11" t="str">
        <f>VLOOKUP(Table7[[#This Row],[CID]],ALY,2,FALSE)</f>
        <v>Avoiding Ambiguity &amp; Redundancy</v>
      </c>
    </row>
    <row r="6054" spans="1:11" x14ac:dyDescent="0.2">
      <c r="A6054" s="8" t="str">
        <f>Table7[[#This Row],[Test No.]]&amp;Table7[[#This Row],[Section]]&amp;Table7[[#This Row],[Q. No.]]</f>
        <v>R33E53</v>
      </c>
      <c r="B6054" s="8"/>
      <c r="C6054" s="15" t="s">
        <v>78</v>
      </c>
      <c r="D6054" s="6">
        <v>53</v>
      </c>
      <c r="E6054" s="12" t="s">
        <v>31</v>
      </c>
      <c r="F6054" s="14">
        <v>1</v>
      </c>
      <c r="G6054" s="14" t="s">
        <v>59</v>
      </c>
      <c r="H6054" s="10">
        <v>2</v>
      </c>
      <c r="I6054" s="13" t="s">
        <v>38</v>
      </c>
      <c r="J6054" s="12" t="s">
        <v>397</v>
      </c>
      <c r="K6054" s="11" t="str">
        <f>VLOOKUP(Table7[[#This Row],[CID]],ALY,2,FALSE)</f>
        <v>Word Choice</v>
      </c>
    </row>
    <row r="6055" spans="1:11" x14ac:dyDescent="0.2">
      <c r="A6055" s="8" t="str">
        <f>Table7[[#This Row],[Test No.]]&amp;Table7[[#This Row],[Section]]&amp;Table7[[#This Row],[Q. No.]]</f>
        <v>R33E54</v>
      </c>
      <c r="B6055" s="8"/>
      <c r="C6055" s="15" t="s">
        <v>78</v>
      </c>
      <c r="D6055" s="6">
        <v>54</v>
      </c>
      <c r="E6055" s="12" t="s">
        <v>31</v>
      </c>
      <c r="F6055" s="14">
        <v>2</v>
      </c>
      <c r="G6055" s="13" t="s">
        <v>57</v>
      </c>
      <c r="H6055" s="10">
        <v>6</v>
      </c>
      <c r="I6055" s="13" t="s">
        <v>42</v>
      </c>
      <c r="J6055" s="12" t="s">
        <v>522</v>
      </c>
      <c r="K6055" s="11" t="str">
        <f>VLOOKUP(Table7[[#This Row],[CID]],ALY,2,FALSE)</f>
        <v>Effectiveness</v>
      </c>
    </row>
    <row r="6056" spans="1:11" x14ac:dyDescent="0.2">
      <c r="A6056" s="8" t="str">
        <f>Table7[[#This Row],[Test No.]]&amp;Table7[[#This Row],[Section]]&amp;Table7[[#This Row],[Q. No.]]</f>
        <v>R33E55</v>
      </c>
      <c r="B6056" s="8"/>
      <c r="C6056" s="15" t="s">
        <v>78</v>
      </c>
      <c r="D6056" s="6">
        <v>55</v>
      </c>
      <c r="E6056" s="12" t="s">
        <v>31</v>
      </c>
      <c r="F6056" s="14">
        <v>2</v>
      </c>
      <c r="G6056" s="13" t="s">
        <v>57</v>
      </c>
      <c r="H6056" s="10">
        <v>6</v>
      </c>
      <c r="I6056" s="13" t="s">
        <v>42</v>
      </c>
      <c r="J6056" s="12" t="s">
        <v>521</v>
      </c>
      <c r="K6056" s="11" t="str">
        <f>VLOOKUP(Table7[[#This Row],[CID]],ALY,2,FALSE)</f>
        <v>Word Choice</v>
      </c>
    </row>
    <row r="6057" spans="1:11" x14ac:dyDescent="0.2">
      <c r="A6057" s="8" t="str">
        <f>Table7[[#This Row],[Test No.]]&amp;Table7[[#This Row],[Section]]&amp;Table7[[#This Row],[Q. No.]]</f>
        <v>R33E56</v>
      </c>
      <c r="B6057" s="8"/>
      <c r="C6057" s="15" t="s">
        <v>78</v>
      </c>
      <c r="D6057" s="6">
        <v>56</v>
      </c>
      <c r="E6057" s="12" t="s">
        <v>31</v>
      </c>
      <c r="F6057" s="14">
        <v>2</v>
      </c>
      <c r="G6057" s="13" t="s">
        <v>57</v>
      </c>
      <c r="H6057" s="10">
        <v>5</v>
      </c>
      <c r="I6057" s="13" t="s">
        <v>41</v>
      </c>
      <c r="J6057" s="12" t="s">
        <v>518</v>
      </c>
      <c r="K6057" s="11" t="str">
        <f>VLOOKUP(Table7[[#This Row],[CID]],ALY,2,FALSE)</f>
        <v>Unity &amp; Coherence</v>
      </c>
    </row>
    <row r="6058" spans="1:11" x14ac:dyDescent="0.2">
      <c r="A6058" s="8" t="str">
        <f>Table7[[#This Row],[Test No.]]&amp;Table7[[#This Row],[Section]]&amp;Table7[[#This Row],[Q. No.]]</f>
        <v>R33E57</v>
      </c>
      <c r="B6058" s="8"/>
      <c r="C6058" s="15" t="s">
        <v>78</v>
      </c>
      <c r="D6058" s="6">
        <v>57</v>
      </c>
      <c r="E6058" s="12" t="s">
        <v>31</v>
      </c>
      <c r="F6058" s="14">
        <v>2</v>
      </c>
      <c r="G6058" s="13" t="s">
        <v>57</v>
      </c>
      <c r="H6058" s="10">
        <v>6</v>
      </c>
      <c r="I6058" s="13" t="s">
        <v>42</v>
      </c>
      <c r="J6058" s="12" t="s">
        <v>521</v>
      </c>
      <c r="K6058" s="11" t="str">
        <f>VLOOKUP(Table7[[#This Row],[CID]],ALY,2,FALSE)</f>
        <v>Word Choice</v>
      </c>
    </row>
    <row r="6059" spans="1:11" x14ac:dyDescent="0.2">
      <c r="A6059" s="8" t="str">
        <f>Table7[[#This Row],[Test No.]]&amp;Table7[[#This Row],[Section]]&amp;Table7[[#This Row],[Q. No.]]</f>
        <v>R33E58</v>
      </c>
      <c r="B6059" s="8"/>
      <c r="C6059" s="15" t="s">
        <v>78</v>
      </c>
      <c r="D6059" s="6">
        <v>58</v>
      </c>
      <c r="E6059" s="12" t="s">
        <v>31</v>
      </c>
      <c r="F6059" s="14">
        <v>1</v>
      </c>
      <c r="G6059" s="14" t="s">
        <v>59</v>
      </c>
      <c r="H6059" s="10">
        <v>2</v>
      </c>
      <c r="I6059" s="13" t="s">
        <v>38</v>
      </c>
      <c r="J6059" s="12" t="s">
        <v>398</v>
      </c>
      <c r="K6059" s="11" t="str">
        <f>VLOOKUP(Table7[[#This Row],[CID]],ALY,2,FALSE)</f>
        <v>Idioms</v>
      </c>
    </row>
    <row r="6060" spans="1:11" x14ac:dyDescent="0.2">
      <c r="A6060" s="8" t="str">
        <f>Table7[[#This Row],[Test No.]]&amp;Table7[[#This Row],[Section]]&amp;Table7[[#This Row],[Q. No.]]</f>
        <v>R33E59</v>
      </c>
      <c r="B6060" s="8"/>
      <c r="C6060" s="15" t="s">
        <v>78</v>
      </c>
      <c r="D6060" s="6">
        <v>59</v>
      </c>
      <c r="E6060" s="12" t="s">
        <v>31</v>
      </c>
      <c r="F6060" s="14">
        <v>2</v>
      </c>
      <c r="G6060" s="13" t="s">
        <v>57</v>
      </c>
      <c r="H6060" s="10">
        <v>5</v>
      </c>
      <c r="I6060" s="13" t="s">
        <v>41</v>
      </c>
      <c r="J6060" s="12" t="s">
        <v>519</v>
      </c>
      <c r="K6060" s="11" t="str">
        <f>VLOOKUP(Table7[[#This Row],[CID]],ALY,2,FALSE)</f>
        <v>Opening/Transitional/Closing</v>
      </c>
    </row>
    <row r="6061" spans="1:11" x14ac:dyDescent="0.2">
      <c r="A6061" s="8" t="str">
        <f>Table7[[#This Row],[Test No.]]&amp;Table7[[#This Row],[Section]]&amp;Table7[[#This Row],[Q. No.]]</f>
        <v>R33E60</v>
      </c>
      <c r="B6061" s="8"/>
      <c r="C6061" s="15" t="s">
        <v>78</v>
      </c>
      <c r="D6061" s="6">
        <v>60</v>
      </c>
      <c r="E6061" s="12" t="s">
        <v>31</v>
      </c>
      <c r="F6061" s="14">
        <v>2</v>
      </c>
      <c r="G6061" s="13" t="s">
        <v>57</v>
      </c>
      <c r="H6061" s="10">
        <v>4</v>
      </c>
      <c r="I6061" s="13" t="s">
        <v>40</v>
      </c>
      <c r="J6061" s="12" t="s">
        <v>514</v>
      </c>
      <c r="K6061" s="11" t="str">
        <f>VLOOKUP(Table7[[#This Row],[CID]],ALY,2,FALSE)</f>
        <v>Relation to Paragraph/Essay</v>
      </c>
    </row>
    <row r="6062" spans="1:11" x14ac:dyDescent="0.2">
      <c r="A6062" s="8" t="str">
        <f>Table7[[#This Row],[Test No.]]&amp;Table7[[#This Row],[Section]]&amp;Table7[[#This Row],[Q. No.]]</f>
        <v>R33E61</v>
      </c>
      <c r="B6062" s="8"/>
      <c r="C6062" s="15" t="s">
        <v>78</v>
      </c>
      <c r="D6062" s="6">
        <v>61</v>
      </c>
      <c r="E6062" s="12" t="s">
        <v>31</v>
      </c>
      <c r="F6062" s="14">
        <v>1</v>
      </c>
      <c r="G6062" s="14" t="s">
        <v>59</v>
      </c>
      <c r="H6062" s="10">
        <v>2</v>
      </c>
      <c r="I6062" s="13" t="s">
        <v>38</v>
      </c>
      <c r="J6062" s="12" t="s">
        <v>398</v>
      </c>
      <c r="K6062" s="11" t="str">
        <f>VLOOKUP(Table7[[#This Row],[CID]],ALY,2,FALSE)</f>
        <v>Idioms</v>
      </c>
    </row>
    <row r="6063" spans="1:11" x14ac:dyDescent="0.2">
      <c r="A6063" s="8" t="str">
        <f>Table7[[#This Row],[Test No.]]&amp;Table7[[#This Row],[Section]]&amp;Table7[[#This Row],[Q. No.]]</f>
        <v>R33E62</v>
      </c>
      <c r="B6063" s="8"/>
      <c r="C6063" s="15" t="s">
        <v>78</v>
      </c>
      <c r="D6063" s="6">
        <v>62</v>
      </c>
      <c r="E6063" s="12" t="s">
        <v>31</v>
      </c>
      <c r="F6063" s="14">
        <v>1</v>
      </c>
      <c r="G6063" s="14" t="s">
        <v>59</v>
      </c>
      <c r="H6063" s="14">
        <v>1</v>
      </c>
      <c r="I6063" s="14" t="s">
        <v>37</v>
      </c>
      <c r="J6063" s="12" t="s">
        <v>387</v>
      </c>
      <c r="K6063" s="11" t="str">
        <f>VLOOKUP(Table7[[#This Row],[CID]],ALY,2,FALSE)</f>
        <v>Commas</v>
      </c>
    </row>
    <row r="6064" spans="1:11" x14ac:dyDescent="0.2">
      <c r="A6064" s="8" t="str">
        <f>Table7[[#This Row],[Test No.]]&amp;Table7[[#This Row],[Section]]&amp;Table7[[#This Row],[Q. No.]]</f>
        <v>R33E63</v>
      </c>
      <c r="B6064" s="8"/>
      <c r="C6064" s="15" t="s">
        <v>78</v>
      </c>
      <c r="D6064" s="6">
        <v>63</v>
      </c>
      <c r="E6064" s="12" t="s">
        <v>31</v>
      </c>
      <c r="F6064" s="14">
        <v>1</v>
      </c>
      <c r="G6064" s="14" t="s">
        <v>59</v>
      </c>
      <c r="H6064" s="14">
        <v>1</v>
      </c>
      <c r="I6064" s="14" t="s">
        <v>37</v>
      </c>
      <c r="J6064" s="12" t="s">
        <v>387</v>
      </c>
      <c r="K6064" s="11" t="str">
        <f>VLOOKUP(Table7[[#This Row],[CID]],ALY,2,FALSE)</f>
        <v>Commas</v>
      </c>
    </row>
    <row r="6065" spans="1:11" x14ac:dyDescent="0.2">
      <c r="A6065" s="8" t="str">
        <f>Table7[[#This Row],[Test No.]]&amp;Table7[[#This Row],[Section]]&amp;Table7[[#This Row],[Q. No.]]</f>
        <v>R33E64</v>
      </c>
      <c r="B6065" s="8"/>
      <c r="C6065" s="15" t="s">
        <v>78</v>
      </c>
      <c r="D6065" s="6">
        <v>64</v>
      </c>
      <c r="E6065" s="12" t="s">
        <v>31</v>
      </c>
      <c r="F6065" s="14">
        <v>2</v>
      </c>
      <c r="G6065" s="13" t="s">
        <v>57</v>
      </c>
      <c r="H6065" s="10">
        <v>5</v>
      </c>
      <c r="I6065" s="13" t="s">
        <v>41</v>
      </c>
      <c r="J6065" s="12" t="s">
        <v>519</v>
      </c>
      <c r="K6065" s="11" t="str">
        <f>VLOOKUP(Table7[[#This Row],[CID]],ALY,2,FALSE)</f>
        <v>Opening/Transitional/Closing</v>
      </c>
    </row>
    <row r="6066" spans="1:11" x14ac:dyDescent="0.2">
      <c r="A6066" s="8" t="str">
        <f>Table7[[#This Row],[Test No.]]&amp;Table7[[#This Row],[Section]]&amp;Table7[[#This Row],[Q. No.]]</f>
        <v>R33E65</v>
      </c>
      <c r="B6066" s="8"/>
      <c r="C6066" s="15" t="s">
        <v>78</v>
      </c>
      <c r="D6066" s="6">
        <v>65</v>
      </c>
      <c r="E6066" s="12" t="s">
        <v>31</v>
      </c>
      <c r="F6066" s="14">
        <v>2</v>
      </c>
      <c r="G6066" s="13" t="s">
        <v>57</v>
      </c>
      <c r="H6066" s="10">
        <v>4</v>
      </c>
      <c r="I6066" s="13" t="s">
        <v>40</v>
      </c>
      <c r="J6066" s="12" t="s">
        <v>512</v>
      </c>
      <c r="K6066" s="11" t="str">
        <f>VLOOKUP(Table7[[#This Row],[CID]],ALY,2,FALSE)</f>
        <v>Additional Detail &amp; Evidence</v>
      </c>
    </row>
    <row r="6067" spans="1:11" x14ac:dyDescent="0.2">
      <c r="A6067" s="8" t="str">
        <f>Table7[[#This Row],[Test No.]]&amp;Table7[[#This Row],[Section]]&amp;Table7[[#This Row],[Q. No.]]</f>
        <v>R33E66</v>
      </c>
      <c r="B6067" s="8"/>
      <c r="C6067" s="15" t="s">
        <v>78</v>
      </c>
      <c r="D6067" s="6">
        <v>66</v>
      </c>
      <c r="E6067" s="12" t="s">
        <v>31</v>
      </c>
      <c r="F6067" s="14">
        <v>2</v>
      </c>
      <c r="G6067" s="13" t="s">
        <v>57</v>
      </c>
      <c r="H6067" s="10">
        <v>6</v>
      </c>
      <c r="I6067" s="13" t="s">
        <v>42</v>
      </c>
      <c r="J6067" s="12" t="s">
        <v>521</v>
      </c>
      <c r="K6067" s="11" t="str">
        <f>VLOOKUP(Table7[[#This Row],[CID]],ALY,2,FALSE)</f>
        <v>Word Choice</v>
      </c>
    </row>
    <row r="6068" spans="1:11" x14ac:dyDescent="0.2">
      <c r="A6068" s="8" t="str">
        <f>Table7[[#This Row],[Test No.]]&amp;Table7[[#This Row],[Section]]&amp;Table7[[#This Row],[Q. No.]]</f>
        <v>R33E67</v>
      </c>
      <c r="B6068" s="8"/>
      <c r="C6068" s="15" t="s">
        <v>78</v>
      </c>
      <c r="D6068" s="6">
        <v>67</v>
      </c>
      <c r="E6068" s="12" t="s">
        <v>31</v>
      </c>
      <c r="F6068" s="14">
        <v>2</v>
      </c>
      <c r="G6068" s="13" t="s">
        <v>57</v>
      </c>
      <c r="H6068" s="10">
        <v>6</v>
      </c>
      <c r="I6068" s="13" t="s">
        <v>42</v>
      </c>
      <c r="J6068" s="12" t="s">
        <v>521</v>
      </c>
      <c r="K6068" s="11" t="str">
        <f>VLOOKUP(Table7[[#This Row],[CID]],ALY,2,FALSE)</f>
        <v>Word Choice</v>
      </c>
    </row>
    <row r="6069" spans="1:11" x14ac:dyDescent="0.2">
      <c r="A6069" s="8" t="str">
        <f>Table7[[#This Row],[Test No.]]&amp;Table7[[#This Row],[Section]]&amp;Table7[[#This Row],[Q. No.]]</f>
        <v>R33E68</v>
      </c>
      <c r="B6069" s="8"/>
      <c r="C6069" s="15" t="s">
        <v>78</v>
      </c>
      <c r="D6069" s="6">
        <v>68</v>
      </c>
      <c r="E6069" s="12" t="s">
        <v>31</v>
      </c>
      <c r="F6069" s="14">
        <v>2</v>
      </c>
      <c r="G6069" s="13" t="s">
        <v>57</v>
      </c>
      <c r="H6069" s="10">
        <v>5</v>
      </c>
      <c r="I6069" s="13" t="s">
        <v>41</v>
      </c>
      <c r="J6069" s="12" t="s">
        <v>518</v>
      </c>
      <c r="K6069" s="11" t="str">
        <f>VLOOKUP(Table7[[#This Row],[CID]],ALY,2,FALSE)</f>
        <v>Unity &amp; Coherence</v>
      </c>
    </row>
    <row r="6070" spans="1:11" x14ac:dyDescent="0.2">
      <c r="A6070" s="8" t="str">
        <f>Table7[[#This Row],[Test No.]]&amp;Table7[[#This Row],[Section]]&amp;Table7[[#This Row],[Q. No.]]</f>
        <v>R33E69</v>
      </c>
      <c r="B6070" s="8"/>
      <c r="C6070" s="15" t="s">
        <v>78</v>
      </c>
      <c r="D6070" s="6">
        <v>69</v>
      </c>
      <c r="E6070" s="12" t="s">
        <v>31</v>
      </c>
      <c r="F6070" s="14">
        <v>2</v>
      </c>
      <c r="G6070" s="13" t="s">
        <v>57</v>
      </c>
      <c r="H6070" s="10">
        <v>6</v>
      </c>
      <c r="I6070" s="13" t="s">
        <v>42</v>
      </c>
      <c r="J6070" s="12" t="s">
        <v>523</v>
      </c>
      <c r="K6070" s="11" t="str">
        <f>VLOOKUP(Table7[[#This Row],[CID]],ALY,2,FALSE)</f>
        <v>Avoiding Ambiguity &amp; Redundancy</v>
      </c>
    </row>
    <row r="6071" spans="1:11" x14ac:dyDescent="0.2">
      <c r="A6071" s="8" t="str">
        <f>Table7[[#This Row],[Test No.]]&amp;Table7[[#This Row],[Section]]&amp;Table7[[#This Row],[Q. No.]]</f>
        <v>R33E70</v>
      </c>
      <c r="B6071" s="8"/>
      <c r="C6071" s="15" t="s">
        <v>78</v>
      </c>
      <c r="D6071" s="6">
        <v>70</v>
      </c>
      <c r="E6071" s="12" t="s">
        <v>31</v>
      </c>
      <c r="F6071" s="14">
        <v>1</v>
      </c>
      <c r="G6071" s="14" t="s">
        <v>59</v>
      </c>
      <c r="H6071" s="10">
        <v>2</v>
      </c>
      <c r="I6071" s="13" t="s">
        <v>38</v>
      </c>
      <c r="J6071" s="12" t="s">
        <v>395</v>
      </c>
      <c r="K6071" s="11" t="str">
        <f>VLOOKUP(Table7[[#This Row],[CID]],ALY,2,FALSE)</f>
        <v>Verb Forms/Tense Agreement</v>
      </c>
    </row>
    <row r="6072" spans="1:11" x14ac:dyDescent="0.2">
      <c r="A6072" s="8" t="str">
        <f>Table7[[#This Row],[Test No.]]&amp;Table7[[#This Row],[Section]]&amp;Table7[[#This Row],[Q. No.]]</f>
        <v>R33E71</v>
      </c>
      <c r="B6072" s="8"/>
      <c r="C6072" s="15" t="s">
        <v>78</v>
      </c>
      <c r="D6072" s="6">
        <v>71</v>
      </c>
      <c r="E6072" s="12" t="s">
        <v>31</v>
      </c>
      <c r="F6072" s="14">
        <v>1</v>
      </c>
      <c r="G6072" s="14" t="s">
        <v>59</v>
      </c>
      <c r="H6072" s="14">
        <v>1</v>
      </c>
      <c r="I6072" s="14" t="s">
        <v>37</v>
      </c>
      <c r="J6072" s="12" t="s">
        <v>387</v>
      </c>
      <c r="K6072" s="11" t="str">
        <f>VLOOKUP(Table7[[#This Row],[CID]],ALY,2,FALSE)</f>
        <v>Commas</v>
      </c>
    </row>
    <row r="6073" spans="1:11" x14ac:dyDescent="0.2">
      <c r="A6073" s="8" t="str">
        <f>Table7[[#This Row],[Test No.]]&amp;Table7[[#This Row],[Section]]&amp;Table7[[#This Row],[Q. No.]]</f>
        <v>R33E72</v>
      </c>
      <c r="B6073" s="8"/>
      <c r="C6073" s="15" t="s">
        <v>78</v>
      </c>
      <c r="D6073" s="6">
        <v>72</v>
      </c>
      <c r="E6073" s="12" t="s">
        <v>31</v>
      </c>
      <c r="F6073" s="14">
        <v>1</v>
      </c>
      <c r="G6073" s="14" t="s">
        <v>59</v>
      </c>
      <c r="H6073" s="10">
        <v>2</v>
      </c>
      <c r="I6073" s="13" t="s">
        <v>38</v>
      </c>
      <c r="J6073" s="12" t="s">
        <v>397</v>
      </c>
      <c r="K6073" s="11" t="str">
        <f>VLOOKUP(Table7[[#This Row],[CID]],ALY,2,FALSE)</f>
        <v>Word Choice</v>
      </c>
    </row>
    <row r="6074" spans="1:11" x14ac:dyDescent="0.2">
      <c r="A6074" s="8" t="str">
        <f>Table7[[#This Row],[Test No.]]&amp;Table7[[#This Row],[Section]]&amp;Table7[[#This Row],[Q. No.]]</f>
        <v>R33E73</v>
      </c>
      <c r="B6074" s="8"/>
      <c r="C6074" s="15" t="s">
        <v>78</v>
      </c>
      <c r="D6074" s="6">
        <v>73</v>
      </c>
      <c r="E6074" s="12" t="s">
        <v>31</v>
      </c>
      <c r="F6074" s="14">
        <v>1</v>
      </c>
      <c r="G6074" s="14" t="s">
        <v>59</v>
      </c>
      <c r="H6074" s="10">
        <v>3</v>
      </c>
      <c r="I6074" s="13" t="s">
        <v>39</v>
      </c>
      <c r="J6074" s="12" t="s">
        <v>402</v>
      </c>
      <c r="K6074" s="11" t="str">
        <f>VLOOKUP(Table7[[#This Row],[CID]],ALY,2,FALSE)</f>
        <v>Faulty Modifier</v>
      </c>
    </row>
    <row r="6075" spans="1:11" x14ac:dyDescent="0.2">
      <c r="A6075" s="8" t="str">
        <f>Table7[[#This Row],[Test No.]]&amp;Table7[[#This Row],[Section]]&amp;Table7[[#This Row],[Q. No.]]</f>
        <v>R33E74</v>
      </c>
      <c r="B6075" s="8"/>
      <c r="C6075" s="15" t="s">
        <v>78</v>
      </c>
      <c r="D6075" s="6">
        <v>74</v>
      </c>
      <c r="E6075" s="12" t="s">
        <v>31</v>
      </c>
      <c r="F6075" s="14">
        <v>1</v>
      </c>
      <c r="G6075" s="14" t="s">
        <v>59</v>
      </c>
      <c r="H6075" s="10">
        <v>3</v>
      </c>
      <c r="I6075" s="13" t="s">
        <v>39</v>
      </c>
      <c r="J6075" s="12" t="s">
        <v>402</v>
      </c>
      <c r="K6075" s="11" t="str">
        <f>VLOOKUP(Table7[[#This Row],[CID]],ALY,2,FALSE)</f>
        <v>Faulty Modifier</v>
      </c>
    </row>
    <row r="6076" spans="1:11" x14ac:dyDescent="0.2">
      <c r="A6076" s="8" t="str">
        <f>Table7[[#This Row],[Test No.]]&amp;Table7[[#This Row],[Section]]&amp;Table7[[#This Row],[Q. No.]]</f>
        <v>R33E75</v>
      </c>
      <c r="B6076" s="8"/>
      <c r="C6076" s="15" t="s">
        <v>78</v>
      </c>
      <c r="D6076" s="6">
        <v>75</v>
      </c>
      <c r="E6076" s="12" t="s">
        <v>31</v>
      </c>
      <c r="F6076" s="14">
        <v>2</v>
      </c>
      <c r="G6076" s="13" t="s">
        <v>57</v>
      </c>
      <c r="H6076" s="10">
        <v>4</v>
      </c>
      <c r="I6076" s="13" t="s">
        <v>40</v>
      </c>
      <c r="J6076" s="12" t="s">
        <v>514</v>
      </c>
      <c r="K6076" s="11" t="str">
        <f>VLOOKUP(Table7[[#This Row],[CID]],ALY,2,FALSE)</f>
        <v>Relation to Paragraph/Essay</v>
      </c>
    </row>
    <row r="6077" spans="1:11" x14ac:dyDescent="0.2">
      <c r="A6077" s="8" t="str">
        <f>Table7[[#This Row],[Test No.]]&amp;Table7[[#This Row],[Section]]&amp;Table7[[#This Row],[Q. No.]]</f>
        <v>R34E1</v>
      </c>
      <c r="B6077" s="8"/>
      <c r="C6077" s="15" t="s">
        <v>77</v>
      </c>
      <c r="D6077" s="14">
        <v>1</v>
      </c>
      <c r="E6077" s="12" t="s">
        <v>31</v>
      </c>
      <c r="F6077" s="14">
        <v>1</v>
      </c>
      <c r="G6077" s="14" t="s">
        <v>59</v>
      </c>
      <c r="H6077" s="10">
        <v>3</v>
      </c>
      <c r="I6077" s="13" t="s">
        <v>39</v>
      </c>
      <c r="J6077" s="12" t="s">
        <v>400</v>
      </c>
      <c r="K6077" s="11" t="str">
        <f>VLOOKUP(Table7[[#This Row],[CID]],ALY,2,FALSE)</f>
        <v>Run-On Sentence</v>
      </c>
    </row>
    <row r="6078" spans="1:11" x14ac:dyDescent="0.2">
      <c r="A6078" s="8" t="str">
        <f>Table7[[#This Row],[Test No.]]&amp;Table7[[#This Row],[Section]]&amp;Table7[[#This Row],[Q. No.]]</f>
        <v>R34E2</v>
      </c>
      <c r="B6078" s="8"/>
      <c r="C6078" s="15" t="s">
        <v>77</v>
      </c>
      <c r="D6078" s="6">
        <v>2</v>
      </c>
      <c r="E6078" s="12" t="s">
        <v>31</v>
      </c>
      <c r="F6078" s="14">
        <v>2</v>
      </c>
      <c r="G6078" s="13" t="s">
        <v>57</v>
      </c>
      <c r="H6078" s="10">
        <v>4</v>
      </c>
      <c r="I6078" s="13" t="s">
        <v>40</v>
      </c>
      <c r="J6078" s="12" t="s">
        <v>516</v>
      </c>
      <c r="K6078" s="11" t="str">
        <f>VLOOKUP(Table7[[#This Row],[CID]],ALY,2,FALSE)</f>
        <v>Transitions &amp; Topic Sentences</v>
      </c>
    </row>
    <row r="6079" spans="1:11" x14ac:dyDescent="0.2">
      <c r="A6079" s="8" t="str">
        <f>Table7[[#This Row],[Test No.]]&amp;Table7[[#This Row],[Section]]&amp;Table7[[#This Row],[Q. No.]]</f>
        <v>R34E3</v>
      </c>
      <c r="B6079" s="8"/>
      <c r="C6079" s="15" t="s">
        <v>77</v>
      </c>
      <c r="D6079" s="14">
        <v>3</v>
      </c>
      <c r="E6079" s="12" t="s">
        <v>31</v>
      </c>
      <c r="F6079" s="14">
        <v>1</v>
      </c>
      <c r="G6079" s="14" t="s">
        <v>59</v>
      </c>
      <c r="H6079" s="10">
        <v>2</v>
      </c>
      <c r="I6079" s="13" t="s">
        <v>38</v>
      </c>
      <c r="J6079" s="12" t="s">
        <v>394</v>
      </c>
      <c r="K6079" s="11" t="str">
        <f>VLOOKUP(Table7[[#This Row],[CID]],ALY,2,FALSE)</f>
        <v>Pronouns</v>
      </c>
    </row>
    <row r="6080" spans="1:11" x14ac:dyDescent="0.2">
      <c r="A6080" s="8" t="str">
        <f>Table7[[#This Row],[Test No.]]&amp;Table7[[#This Row],[Section]]&amp;Table7[[#This Row],[Q. No.]]</f>
        <v>R34E4</v>
      </c>
      <c r="B6080" s="8"/>
      <c r="C6080" s="15" t="s">
        <v>77</v>
      </c>
      <c r="D6080" s="6">
        <v>4</v>
      </c>
      <c r="E6080" s="12" t="s">
        <v>31</v>
      </c>
      <c r="F6080" s="14">
        <v>1</v>
      </c>
      <c r="G6080" s="14" t="s">
        <v>59</v>
      </c>
      <c r="H6080" s="14">
        <v>1</v>
      </c>
      <c r="I6080" s="14" t="s">
        <v>37</v>
      </c>
      <c r="J6080" s="12" t="s">
        <v>388</v>
      </c>
      <c r="K6080" s="11" t="str">
        <f>VLOOKUP(Table7[[#This Row],[CID]],ALY,2,FALSE)</f>
        <v>Apostrophes</v>
      </c>
    </row>
    <row r="6081" spans="1:11" x14ac:dyDescent="0.2">
      <c r="A6081" s="8" t="str">
        <f>Table7[[#This Row],[Test No.]]&amp;Table7[[#This Row],[Section]]&amp;Table7[[#This Row],[Q. No.]]</f>
        <v>R34E5</v>
      </c>
      <c r="B6081" s="8"/>
      <c r="C6081" s="15" t="s">
        <v>77</v>
      </c>
      <c r="D6081" s="14">
        <v>5</v>
      </c>
      <c r="E6081" s="12" t="s">
        <v>31</v>
      </c>
      <c r="F6081" s="14">
        <v>2</v>
      </c>
      <c r="G6081" s="13" t="s">
        <v>57</v>
      </c>
      <c r="H6081" s="10">
        <v>4</v>
      </c>
      <c r="I6081" s="13" t="s">
        <v>40</v>
      </c>
      <c r="J6081" s="12" t="s">
        <v>512</v>
      </c>
      <c r="K6081" s="11" t="str">
        <f>VLOOKUP(Table7[[#This Row],[CID]],ALY,2,FALSE)</f>
        <v>Additional Detail &amp; Evidence</v>
      </c>
    </row>
    <row r="6082" spans="1:11" x14ac:dyDescent="0.2">
      <c r="A6082" s="8" t="str">
        <f>Table7[[#This Row],[Test No.]]&amp;Table7[[#This Row],[Section]]&amp;Table7[[#This Row],[Q. No.]]</f>
        <v>R34E6</v>
      </c>
      <c r="B6082" s="8"/>
      <c r="C6082" s="15" t="s">
        <v>77</v>
      </c>
      <c r="D6082" s="6">
        <v>6</v>
      </c>
      <c r="E6082" s="12" t="s">
        <v>31</v>
      </c>
      <c r="F6082" s="14">
        <v>1</v>
      </c>
      <c r="G6082" s="14" t="s">
        <v>59</v>
      </c>
      <c r="H6082" s="10">
        <v>2</v>
      </c>
      <c r="I6082" s="13" t="s">
        <v>38</v>
      </c>
      <c r="J6082" s="12" t="s">
        <v>396</v>
      </c>
      <c r="K6082" s="11" t="str">
        <f>VLOOKUP(Table7[[#This Row],[CID]],ALY,2,FALSE)</f>
        <v>Comparisons</v>
      </c>
    </row>
    <row r="6083" spans="1:11" x14ac:dyDescent="0.2">
      <c r="A6083" s="8" t="str">
        <f>Table7[[#This Row],[Test No.]]&amp;Table7[[#This Row],[Section]]&amp;Table7[[#This Row],[Q. No.]]</f>
        <v>R34E7</v>
      </c>
      <c r="B6083" s="8"/>
      <c r="C6083" s="15" t="s">
        <v>77</v>
      </c>
      <c r="D6083" s="14">
        <v>7</v>
      </c>
      <c r="E6083" s="12" t="s">
        <v>31</v>
      </c>
      <c r="F6083" s="14">
        <v>2</v>
      </c>
      <c r="G6083" s="13" t="s">
        <v>57</v>
      </c>
      <c r="H6083" s="10">
        <v>6</v>
      </c>
      <c r="I6083" s="13" t="s">
        <v>42</v>
      </c>
      <c r="J6083" s="12" t="s">
        <v>523</v>
      </c>
      <c r="K6083" s="11" t="str">
        <f>VLOOKUP(Table7[[#This Row],[CID]],ALY,2,FALSE)</f>
        <v>Avoiding Ambiguity &amp; Redundancy</v>
      </c>
    </row>
    <row r="6084" spans="1:11" x14ac:dyDescent="0.2">
      <c r="A6084" s="8" t="str">
        <f>Table7[[#This Row],[Test No.]]&amp;Table7[[#This Row],[Section]]&amp;Table7[[#This Row],[Q. No.]]</f>
        <v>R34E8</v>
      </c>
      <c r="B6084" s="8"/>
      <c r="C6084" s="15" t="s">
        <v>77</v>
      </c>
      <c r="D6084" s="6">
        <v>8</v>
      </c>
      <c r="E6084" s="12" t="s">
        <v>31</v>
      </c>
      <c r="F6084" s="14">
        <v>1</v>
      </c>
      <c r="G6084" s="14" t="s">
        <v>59</v>
      </c>
      <c r="H6084" s="14">
        <v>1</v>
      </c>
      <c r="I6084" s="14" t="s">
        <v>37</v>
      </c>
      <c r="J6084" s="12" t="s">
        <v>387</v>
      </c>
      <c r="K6084" s="11" t="str">
        <f>VLOOKUP(Table7[[#This Row],[CID]],ALY,2,FALSE)</f>
        <v>Commas</v>
      </c>
    </row>
    <row r="6085" spans="1:11" x14ac:dyDescent="0.2">
      <c r="A6085" s="8" t="str">
        <f>Table7[[#This Row],[Test No.]]&amp;Table7[[#This Row],[Section]]&amp;Table7[[#This Row],[Q. No.]]</f>
        <v>R34E9</v>
      </c>
      <c r="B6085" s="8"/>
      <c r="C6085" s="15" t="s">
        <v>77</v>
      </c>
      <c r="D6085" s="14">
        <v>9</v>
      </c>
      <c r="E6085" s="12" t="s">
        <v>31</v>
      </c>
      <c r="F6085" s="14">
        <v>1</v>
      </c>
      <c r="G6085" s="14" t="s">
        <v>59</v>
      </c>
      <c r="H6085" s="10">
        <v>2</v>
      </c>
      <c r="I6085" s="13" t="s">
        <v>38</v>
      </c>
      <c r="J6085" s="12" t="s">
        <v>397</v>
      </c>
      <c r="K6085" s="11" t="str">
        <f>VLOOKUP(Table7[[#This Row],[CID]],ALY,2,FALSE)</f>
        <v>Word Choice</v>
      </c>
    </row>
    <row r="6086" spans="1:11" x14ac:dyDescent="0.2">
      <c r="A6086" s="8" t="str">
        <f>Table7[[#This Row],[Test No.]]&amp;Table7[[#This Row],[Section]]&amp;Table7[[#This Row],[Q. No.]]</f>
        <v>R34E10</v>
      </c>
      <c r="B6086" s="8"/>
      <c r="C6086" s="15" t="s">
        <v>77</v>
      </c>
      <c r="D6086" s="6">
        <v>10</v>
      </c>
      <c r="E6086" s="12" t="s">
        <v>31</v>
      </c>
      <c r="F6086" s="14">
        <v>2</v>
      </c>
      <c r="G6086" s="13" t="s">
        <v>57</v>
      </c>
      <c r="H6086" s="10">
        <v>6</v>
      </c>
      <c r="I6086" s="13" t="s">
        <v>42</v>
      </c>
      <c r="J6086" s="12" t="s">
        <v>523</v>
      </c>
      <c r="K6086" s="11" t="str">
        <f>VLOOKUP(Table7[[#This Row],[CID]],ALY,2,FALSE)</f>
        <v>Avoiding Ambiguity &amp; Redundancy</v>
      </c>
    </row>
    <row r="6087" spans="1:11" x14ac:dyDescent="0.2">
      <c r="A6087" s="8" t="str">
        <f>Table7[[#This Row],[Test No.]]&amp;Table7[[#This Row],[Section]]&amp;Table7[[#This Row],[Q. No.]]</f>
        <v>R34E11</v>
      </c>
      <c r="B6087" s="8"/>
      <c r="C6087" s="15" t="s">
        <v>77</v>
      </c>
      <c r="D6087" s="14">
        <v>11</v>
      </c>
      <c r="E6087" s="12" t="s">
        <v>31</v>
      </c>
      <c r="F6087" s="14">
        <v>1</v>
      </c>
      <c r="G6087" s="14" t="s">
        <v>59</v>
      </c>
      <c r="H6087" s="10">
        <v>2</v>
      </c>
      <c r="I6087" s="13" t="s">
        <v>38</v>
      </c>
      <c r="J6087" s="12" t="s">
        <v>398</v>
      </c>
      <c r="K6087" s="11" t="str">
        <f>VLOOKUP(Table7[[#This Row],[CID]],ALY,2,FALSE)</f>
        <v>Idioms</v>
      </c>
    </row>
    <row r="6088" spans="1:11" x14ac:dyDescent="0.2">
      <c r="A6088" s="8" t="str">
        <f>Table7[[#This Row],[Test No.]]&amp;Table7[[#This Row],[Section]]&amp;Table7[[#This Row],[Q. No.]]</f>
        <v>R34E12</v>
      </c>
      <c r="B6088" s="8"/>
      <c r="C6088" s="15" t="s">
        <v>77</v>
      </c>
      <c r="D6088" s="6">
        <v>12</v>
      </c>
      <c r="E6088" s="12" t="s">
        <v>31</v>
      </c>
      <c r="F6088" s="14">
        <v>2</v>
      </c>
      <c r="G6088" s="13" t="s">
        <v>57</v>
      </c>
      <c r="H6088" s="10">
        <v>5</v>
      </c>
      <c r="I6088" s="13" t="s">
        <v>41</v>
      </c>
      <c r="J6088" s="12" t="s">
        <v>520</v>
      </c>
      <c r="K6088" s="11" t="str">
        <f>VLOOKUP(Table7[[#This Row],[CID]],ALY,2,FALSE)</f>
        <v>Reorganization</v>
      </c>
    </row>
    <row r="6089" spans="1:11" x14ac:dyDescent="0.2">
      <c r="A6089" s="8" t="str">
        <f>Table7[[#This Row],[Test No.]]&amp;Table7[[#This Row],[Section]]&amp;Table7[[#This Row],[Q. No.]]</f>
        <v>R34E13</v>
      </c>
      <c r="B6089" s="8"/>
      <c r="C6089" s="15" t="s">
        <v>77</v>
      </c>
      <c r="D6089" s="14">
        <v>13</v>
      </c>
      <c r="E6089" s="12" t="s">
        <v>31</v>
      </c>
      <c r="F6089" s="14">
        <v>1</v>
      </c>
      <c r="G6089" s="14" t="s">
        <v>59</v>
      </c>
      <c r="H6089" s="14">
        <v>1</v>
      </c>
      <c r="I6089" s="14" t="s">
        <v>37</v>
      </c>
      <c r="J6089" s="12" t="s">
        <v>388</v>
      </c>
      <c r="K6089" s="11" t="str">
        <f>VLOOKUP(Table7[[#This Row],[CID]],ALY,2,FALSE)</f>
        <v>Apostrophes</v>
      </c>
    </row>
    <row r="6090" spans="1:11" x14ac:dyDescent="0.2">
      <c r="A6090" s="8" t="str">
        <f>Table7[[#This Row],[Test No.]]&amp;Table7[[#This Row],[Section]]&amp;Table7[[#This Row],[Q. No.]]</f>
        <v>R34E14</v>
      </c>
      <c r="B6090" s="8"/>
      <c r="C6090" s="15" t="s">
        <v>77</v>
      </c>
      <c r="D6090" s="6">
        <v>14</v>
      </c>
      <c r="E6090" s="12" t="s">
        <v>31</v>
      </c>
      <c r="F6090" s="14">
        <v>2</v>
      </c>
      <c r="G6090" s="13" t="s">
        <v>57</v>
      </c>
      <c r="H6090" s="10">
        <v>5</v>
      </c>
      <c r="I6090" s="13" t="s">
        <v>41</v>
      </c>
      <c r="J6090" s="12" t="s">
        <v>520</v>
      </c>
      <c r="K6090" s="11" t="str">
        <f>VLOOKUP(Table7[[#This Row],[CID]],ALY,2,FALSE)</f>
        <v>Reorganization</v>
      </c>
    </row>
    <row r="6091" spans="1:11" x14ac:dyDescent="0.2">
      <c r="A6091" s="8" t="str">
        <f>Table7[[#This Row],[Test No.]]&amp;Table7[[#This Row],[Section]]&amp;Table7[[#This Row],[Q. No.]]</f>
        <v>R34E15</v>
      </c>
      <c r="B6091" s="8"/>
      <c r="C6091" s="15" t="s">
        <v>77</v>
      </c>
      <c r="D6091" s="14">
        <v>15</v>
      </c>
      <c r="E6091" s="12" t="s">
        <v>31</v>
      </c>
      <c r="F6091" s="14">
        <v>2</v>
      </c>
      <c r="G6091" s="13" t="s">
        <v>57</v>
      </c>
      <c r="H6091" s="10">
        <v>4</v>
      </c>
      <c r="I6091" s="13" t="s">
        <v>40</v>
      </c>
      <c r="J6091" s="12" t="s">
        <v>513</v>
      </c>
      <c r="K6091" s="11" t="str">
        <f>VLOOKUP(Table7[[#This Row],[CID]],ALY,2,FALSE)</f>
        <v>Writer's Goal</v>
      </c>
    </row>
    <row r="6092" spans="1:11" x14ac:dyDescent="0.2">
      <c r="A6092" s="8" t="str">
        <f>Table7[[#This Row],[Test No.]]&amp;Table7[[#This Row],[Section]]&amp;Table7[[#This Row],[Q. No.]]</f>
        <v>R34E16</v>
      </c>
      <c r="B6092" s="8"/>
      <c r="C6092" s="15" t="s">
        <v>77</v>
      </c>
      <c r="D6092" s="6">
        <v>16</v>
      </c>
      <c r="E6092" s="12" t="s">
        <v>31</v>
      </c>
      <c r="F6092" s="14">
        <v>2</v>
      </c>
      <c r="G6092" s="13" t="s">
        <v>57</v>
      </c>
      <c r="H6092" s="10">
        <v>6</v>
      </c>
      <c r="I6092" s="13" t="s">
        <v>42</v>
      </c>
      <c r="J6092" s="12" t="s">
        <v>522</v>
      </c>
      <c r="K6092" s="11" t="str">
        <f>VLOOKUP(Table7[[#This Row],[CID]],ALY,2,FALSE)</f>
        <v>Effectiveness</v>
      </c>
    </row>
    <row r="6093" spans="1:11" x14ac:dyDescent="0.2">
      <c r="A6093" s="8" t="str">
        <f>Table7[[#This Row],[Test No.]]&amp;Table7[[#This Row],[Section]]&amp;Table7[[#This Row],[Q. No.]]</f>
        <v>R34E17</v>
      </c>
      <c r="B6093" s="8"/>
      <c r="C6093" s="15" t="s">
        <v>77</v>
      </c>
      <c r="D6093" s="14">
        <v>17</v>
      </c>
      <c r="E6093" s="12" t="s">
        <v>31</v>
      </c>
      <c r="F6093" s="14">
        <v>1</v>
      </c>
      <c r="G6093" s="14" t="s">
        <v>59</v>
      </c>
      <c r="H6093" s="14">
        <v>1</v>
      </c>
      <c r="I6093" s="14" t="s">
        <v>37</v>
      </c>
      <c r="J6093" s="12" t="s">
        <v>387</v>
      </c>
      <c r="K6093" s="11" t="str">
        <f>VLOOKUP(Table7[[#This Row],[CID]],ALY,2,FALSE)</f>
        <v>Commas</v>
      </c>
    </row>
    <row r="6094" spans="1:11" x14ac:dyDescent="0.2">
      <c r="A6094" s="8" t="str">
        <f>Table7[[#This Row],[Test No.]]&amp;Table7[[#This Row],[Section]]&amp;Table7[[#This Row],[Q. No.]]</f>
        <v>R34E18</v>
      </c>
      <c r="B6094" s="8"/>
      <c r="C6094" s="15" t="s">
        <v>77</v>
      </c>
      <c r="D6094" s="6">
        <v>18</v>
      </c>
      <c r="E6094" s="12" t="s">
        <v>31</v>
      </c>
      <c r="F6094" s="14">
        <v>2</v>
      </c>
      <c r="G6094" s="13" t="s">
        <v>57</v>
      </c>
      <c r="H6094" s="10">
        <v>6</v>
      </c>
      <c r="I6094" s="13" t="s">
        <v>42</v>
      </c>
      <c r="J6094" s="12" t="s">
        <v>522</v>
      </c>
      <c r="K6094" s="11" t="str">
        <f>VLOOKUP(Table7[[#This Row],[CID]],ALY,2,FALSE)</f>
        <v>Effectiveness</v>
      </c>
    </row>
    <row r="6095" spans="1:11" x14ac:dyDescent="0.2">
      <c r="A6095" s="8" t="str">
        <f>Table7[[#This Row],[Test No.]]&amp;Table7[[#This Row],[Section]]&amp;Table7[[#This Row],[Q. No.]]</f>
        <v>R34E19</v>
      </c>
      <c r="B6095" s="8"/>
      <c r="C6095" s="15" t="s">
        <v>77</v>
      </c>
      <c r="D6095" s="14">
        <v>19</v>
      </c>
      <c r="E6095" s="12" t="s">
        <v>31</v>
      </c>
      <c r="F6095" s="14">
        <v>1</v>
      </c>
      <c r="G6095" s="14" t="s">
        <v>59</v>
      </c>
      <c r="H6095" s="10">
        <v>2</v>
      </c>
      <c r="I6095" s="13" t="s">
        <v>38</v>
      </c>
      <c r="J6095" s="12" t="s">
        <v>397</v>
      </c>
      <c r="K6095" s="11" t="str">
        <f>VLOOKUP(Table7[[#This Row],[CID]],ALY,2,FALSE)</f>
        <v>Word Choice</v>
      </c>
    </row>
    <row r="6096" spans="1:11" x14ac:dyDescent="0.2">
      <c r="A6096" s="8" t="str">
        <f>Table7[[#This Row],[Test No.]]&amp;Table7[[#This Row],[Section]]&amp;Table7[[#This Row],[Q. No.]]</f>
        <v>R34E20</v>
      </c>
      <c r="B6096" s="8"/>
      <c r="C6096" s="15" t="s">
        <v>77</v>
      </c>
      <c r="D6096" s="6">
        <v>20</v>
      </c>
      <c r="E6096" s="12" t="s">
        <v>31</v>
      </c>
      <c r="F6096" s="14">
        <v>2</v>
      </c>
      <c r="G6096" s="13" t="s">
        <v>57</v>
      </c>
      <c r="H6096" s="10">
        <v>5</v>
      </c>
      <c r="I6096" s="13" t="s">
        <v>41</v>
      </c>
      <c r="J6096" s="12" t="s">
        <v>518</v>
      </c>
      <c r="K6096" s="11" t="str">
        <f>VLOOKUP(Table7[[#This Row],[CID]],ALY,2,FALSE)</f>
        <v>Unity &amp; Coherence</v>
      </c>
    </row>
    <row r="6097" spans="1:11" x14ac:dyDescent="0.2">
      <c r="A6097" s="8" t="str">
        <f>Table7[[#This Row],[Test No.]]&amp;Table7[[#This Row],[Section]]&amp;Table7[[#This Row],[Q. No.]]</f>
        <v>R34E21</v>
      </c>
      <c r="B6097" s="8"/>
      <c r="C6097" s="15" t="s">
        <v>77</v>
      </c>
      <c r="D6097" s="14">
        <v>21</v>
      </c>
      <c r="E6097" s="12" t="s">
        <v>31</v>
      </c>
      <c r="F6097" s="14">
        <v>1</v>
      </c>
      <c r="G6097" s="14" t="s">
        <v>59</v>
      </c>
      <c r="H6097" s="14">
        <v>1</v>
      </c>
      <c r="I6097" s="14" t="s">
        <v>37</v>
      </c>
      <c r="J6097" s="12" t="s">
        <v>388</v>
      </c>
      <c r="K6097" s="11" t="str">
        <f>VLOOKUP(Table7[[#This Row],[CID]],ALY,2,FALSE)</f>
        <v>Apostrophes</v>
      </c>
    </row>
    <row r="6098" spans="1:11" x14ac:dyDescent="0.2">
      <c r="A6098" s="8" t="str">
        <f>Table7[[#This Row],[Test No.]]&amp;Table7[[#This Row],[Section]]&amp;Table7[[#This Row],[Q. No.]]</f>
        <v>R34E22</v>
      </c>
      <c r="B6098" s="8"/>
      <c r="C6098" s="15" t="s">
        <v>77</v>
      </c>
      <c r="D6098" s="6">
        <v>22</v>
      </c>
      <c r="E6098" s="12" t="s">
        <v>31</v>
      </c>
      <c r="F6098" s="14">
        <v>2</v>
      </c>
      <c r="G6098" s="13" t="s">
        <v>57</v>
      </c>
      <c r="H6098" s="10">
        <v>4</v>
      </c>
      <c r="I6098" s="13" t="s">
        <v>40</v>
      </c>
      <c r="J6098" s="12" t="s">
        <v>512</v>
      </c>
      <c r="K6098" s="11" t="str">
        <f>VLOOKUP(Table7[[#This Row],[CID]],ALY,2,FALSE)</f>
        <v>Additional Detail &amp; Evidence</v>
      </c>
    </row>
    <row r="6099" spans="1:11" x14ac:dyDescent="0.2">
      <c r="A6099" s="8" t="str">
        <f>Table7[[#This Row],[Test No.]]&amp;Table7[[#This Row],[Section]]&amp;Table7[[#This Row],[Q. No.]]</f>
        <v>R34E23</v>
      </c>
      <c r="B6099" s="8"/>
      <c r="C6099" s="15" t="s">
        <v>77</v>
      </c>
      <c r="D6099" s="14">
        <v>23</v>
      </c>
      <c r="E6099" s="12" t="s">
        <v>31</v>
      </c>
      <c r="F6099" s="14">
        <v>2</v>
      </c>
      <c r="G6099" s="13" t="s">
        <v>57</v>
      </c>
      <c r="H6099" s="10">
        <v>6</v>
      </c>
      <c r="I6099" s="13" t="s">
        <v>42</v>
      </c>
      <c r="J6099" s="12" t="s">
        <v>521</v>
      </c>
      <c r="K6099" s="11" t="str">
        <f>VLOOKUP(Table7[[#This Row],[CID]],ALY,2,FALSE)</f>
        <v>Word Choice</v>
      </c>
    </row>
    <row r="6100" spans="1:11" x14ac:dyDescent="0.2">
      <c r="A6100" s="8" t="str">
        <f>Table7[[#This Row],[Test No.]]&amp;Table7[[#This Row],[Section]]&amp;Table7[[#This Row],[Q. No.]]</f>
        <v>R34E24</v>
      </c>
      <c r="B6100" s="8"/>
      <c r="C6100" s="15" t="s">
        <v>77</v>
      </c>
      <c r="D6100" s="6">
        <v>24</v>
      </c>
      <c r="E6100" s="12" t="s">
        <v>31</v>
      </c>
      <c r="F6100" s="14">
        <v>1</v>
      </c>
      <c r="G6100" s="14" t="s">
        <v>59</v>
      </c>
      <c r="H6100" s="10">
        <v>2</v>
      </c>
      <c r="I6100" s="13" t="s">
        <v>38</v>
      </c>
      <c r="J6100" s="12" t="s">
        <v>395</v>
      </c>
      <c r="K6100" s="11" t="str">
        <f>VLOOKUP(Table7[[#This Row],[CID]],ALY,2,FALSE)</f>
        <v>Verb Forms/Tense Agreement</v>
      </c>
    </row>
    <row r="6101" spans="1:11" x14ac:dyDescent="0.2">
      <c r="A6101" s="8" t="str">
        <f>Table7[[#This Row],[Test No.]]&amp;Table7[[#This Row],[Section]]&amp;Table7[[#This Row],[Q. No.]]</f>
        <v>R34E25</v>
      </c>
      <c r="B6101" s="8"/>
      <c r="C6101" s="15" t="s">
        <v>77</v>
      </c>
      <c r="D6101" s="14">
        <v>25</v>
      </c>
      <c r="E6101" s="12" t="s">
        <v>31</v>
      </c>
      <c r="F6101" s="14">
        <v>1</v>
      </c>
      <c r="G6101" s="14" t="s">
        <v>59</v>
      </c>
      <c r="H6101" s="14">
        <v>1</v>
      </c>
      <c r="I6101" s="14" t="s">
        <v>37</v>
      </c>
      <c r="J6101" s="12" t="s">
        <v>389</v>
      </c>
      <c r="K6101" s="11" t="str">
        <f>VLOOKUP(Table7[[#This Row],[CID]],ALY,2,FALSE)</f>
        <v>Colons</v>
      </c>
    </row>
    <row r="6102" spans="1:11" x14ac:dyDescent="0.2">
      <c r="A6102" s="8" t="str">
        <f>Table7[[#This Row],[Test No.]]&amp;Table7[[#This Row],[Section]]&amp;Table7[[#This Row],[Q. No.]]</f>
        <v>R34E26</v>
      </c>
      <c r="B6102" s="8"/>
      <c r="C6102" s="15" t="s">
        <v>77</v>
      </c>
      <c r="D6102" s="6">
        <v>26</v>
      </c>
      <c r="E6102" s="12" t="s">
        <v>31</v>
      </c>
      <c r="F6102" s="14">
        <v>1</v>
      </c>
      <c r="G6102" s="14" t="s">
        <v>59</v>
      </c>
      <c r="H6102" s="10">
        <v>3</v>
      </c>
      <c r="I6102" s="13" t="s">
        <v>39</v>
      </c>
      <c r="J6102" s="12" t="s">
        <v>401</v>
      </c>
      <c r="K6102" s="11" t="str">
        <f>VLOOKUP(Table7[[#This Row],[CID]],ALY,2,FALSE)</f>
        <v>Parallel Construction</v>
      </c>
    </row>
    <row r="6103" spans="1:11" x14ac:dyDescent="0.2">
      <c r="A6103" s="8" t="str">
        <f>Table7[[#This Row],[Test No.]]&amp;Table7[[#This Row],[Section]]&amp;Table7[[#This Row],[Q. No.]]</f>
        <v>R34E27</v>
      </c>
      <c r="B6103" s="8"/>
      <c r="C6103" s="15" t="s">
        <v>77</v>
      </c>
      <c r="D6103" s="14">
        <v>27</v>
      </c>
      <c r="E6103" s="12" t="s">
        <v>31</v>
      </c>
      <c r="F6103" s="14">
        <v>2</v>
      </c>
      <c r="G6103" s="13" t="s">
        <v>57</v>
      </c>
      <c r="H6103" s="10">
        <v>6</v>
      </c>
      <c r="I6103" s="13" t="s">
        <v>42</v>
      </c>
      <c r="J6103" s="12" t="s">
        <v>522</v>
      </c>
      <c r="K6103" s="11" t="str">
        <f>VLOOKUP(Table7[[#This Row],[CID]],ALY,2,FALSE)</f>
        <v>Effectiveness</v>
      </c>
    </row>
    <row r="6104" spans="1:11" x14ac:dyDescent="0.2">
      <c r="A6104" s="8" t="str">
        <f>Table7[[#This Row],[Test No.]]&amp;Table7[[#This Row],[Section]]&amp;Table7[[#This Row],[Q. No.]]</f>
        <v>R34E28</v>
      </c>
      <c r="B6104" s="8"/>
      <c r="C6104" s="15" t="s">
        <v>77</v>
      </c>
      <c r="D6104" s="6">
        <v>28</v>
      </c>
      <c r="E6104" s="12" t="s">
        <v>31</v>
      </c>
      <c r="F6104" s="14">
        <v>1</v>
      </c>
      <c r="G6104" s="14" t="s">
        <v>59</v>
      </c>
      <c r="H6104" s="10">
        <v>3</v>
      </c>
      <c r="I6104" s="13" t="s">
        <v>39</v>
      </c>
      <c r="J6104" s="12" t="s">
        <v>402</v>
      </c>
      <c r="K6104" s="11" t="str">
        <f>VLOOKUP(Table7[[#This Row],[CID]],ALY,2,FALSE)</f>
        <v>Faulty Modifier</v>
      </c>
    </row>
    <row r="6105" spans="1:11" x14ac:dyDescent="0.2">
      <c r="A6105" s="8" t="str">
        <f>Table7[[#This Row],[Test No.]]&amp;Table7[[#This Row],[Section]]&amp;Table7[[#This Row],[Q. No.]]</f>
        <v>R34E29</v>
      </c>
      <c r="B6105" s="8"/>
      <c r="C6105" s="15" t="s">
        <v>77</v>
      </c>
      <c r="D6105" s="14">
        <v>29</v>
      </c>
      <c r="E6105" s="12" t="s">
        <v>31</v>
      </c>
      <c r="F6105" s="14">
        <v>2</v>
      </c>
      <c r="G6105" s="13" t="s">
        <v>57</v>
      </c>
      <c r="H6105" s="10">
        <v>5</v>
      </c>
      <c r="I6105" s="13" t="s">
        <v>41</v>
      </c>
      <c r="J6105" s="12" t="s">
        <v>519</v>
      </c>
      <c r="K6105" s="11" t="str">
        <f>VLOOKUP(Table7[[#This Row],[CID]],ALY,2,FALSE)</f>
        <v>Opening/Transitional/Closing</v>
      </c>
    </row>
    <row r="6106" spans="1:11" x14ac:dyDescent="0.2">
      <c r="A6106" s="8" t="str">
        <f>Table7[[#This Row],[Test No.]]&amp;Table7[[#This Row],[Section]]&amp;Table7[[#This Row],[Q. No.]]</f>
        <v>R34E30</v>
      </c>
      <c r="B6106" s="8"/>
      <c r="C6106" s="15" t="s">
        <v>77</v>
      </c>
      <c r="D6106" s="6">
        <v>30</v>
      </c>
      <c r="E6106" s="12" t="s">
        <v>31</v>
      </c>
      <c r="F6106" s="14">
        <v>2</v>
      </c>
      <c r="G6106" s="13" t="s">
        <v>57</v>
      </c>
      <c r="H6106" s="10">
        <v>4</v>
      </c>
      <c r="I6106" s="13" t="s">
        <v>40</v>
      </c>
      <c r="J6106" s="12" t="s">
        <v>514</v>
      </c>
      <c r="K6106" s="11" t="str">
        <f>VLOOKUP(Table7[[#This Row],[CID]],ALY,2,FALSE)</f>
        <v>Relation to Paragraph/Essay</v>
      </c>
    </row>
    <row r="6107" spans="1:11" x14ac:dyDescent="0.2">
      <c r="A6107" s="8" t="str">
        <f>Table7[[#This Row],[Test No.]]&amp;Table7[[#This Row],[Section]]&amp;Table7[[#This Row],[Q. No.]]</f>
        <v>R34E31</v>
      </c>
      <c r="B6107" s="8"/>
      <c r="C6107" s="15" t="s">
        <v>77</v>
      </c>
      <c r="D6107" s="14">
        <v>31</v>
      </c>
      <c r="E6107" s="12" t="s">
        <v>31</v>
      </c>
      <c r="F6107" s="14">
        <v>1</v>
      </c>
      <c r="G6107" s="14" t="s">
        <v>59</v>
      </c>
      <c r="H6107" s="10">
        <v>3</v>
      </c>
      <c r="I6107" s="13" t="s">
        <v>39</v>
      </c>
      <c r="J6107" s="12" t="s">
        <v>399</v>
      </c>
      <c r="K6107" s="11" t="str">
        <f>VLOOKUP(Table7[[#This Row],[CID]],ALY,2,FALSE)</f>
        <v>Sentence Fragment</v>
      </c>
    </row>
    <row r="6108" spans="1:11" x14ac:dyDescent="0.2">
      <c r="A6108" s="8" t="str">
        <f>Table7[[#This Row],[Test No.]]&amp;Table7[[#This Row],[Section]]&amp;Table7[[#This Row],[Q. No.]]</f>
        <v>R34E32</v>
      </c>
      <c r="B6108" s="8"/>
      <c r="C6108" s="15" t="s">
        <v>77</v>
      </c>
      <c r="D6108" s="6">
        <v>32</v>
      </c>
      <c r="E6108" s="12" t="s">
        <v>31</v>
      </c>
      <c r="F6108" s="14">
        <v>1</v>
      </c>
      <c r="G6108" s="14" t="s">
        <v>59</v>
      </c>
      <c r="H6108" s="10">
        <v>2</v>
      </c>
      <c r="I6108" s="13" t="s">
        <v>38</v>
      </c>
      <c r="J6108" s="12" t="s">
        <v>395</v>
      </c>
      <c r="K6108" s="11" t="str">
        <f>VLOOKUP(Table7[[#This Row],[CID]],ALY,2,FALSE)</f>
        <v>Verb Forms/Tense Agreement</v>
      </c>
    </row>
    <row r="6109" spans="1:11" x14ac:dyDescent="0.2">
      <c r="A6109" s="8" t="str">
        <f>Table7[[#This Row],[Test No.]]&amp;Table7[[#This Row],[Section]]&amp;Table7[[#This Row],[Q. No.]]</f>
        <v>R34E33</v>
      </c>
      <c r="B6109" s="8"/>
      <c r="C6109" s="15" t="s">
        <v>77</v>
      </c>
      <c r="D6109" s="14">
        <v>33</v>
      </c>
      <c r="E6109" s="12" t="s">
        <v>31</v>
      </c>
      <c r="F6109" s="14">
        <v>2</v>
      </c>
      <c r="G6109" s="13" t="s">
        <v>57</v>
      </c>
      <c r="H6109" s="10">
        <v>4</v>
      </c>
      <c r="I6109" s="13" t="s">
        <v>40</v>
      </c>
      <c r="J6109" s="12" t="s">
        <v>516</v>
      </c>
      <c r="K6109" s="11" t="str">
        <f>VLOOKUP(Table7[[#This Row],[CID]],ALY,2,FALSE)</f>
        <v>Transitions &amp; Topic Sentences</v>
      </c>
    </row>
    <row r="6110" spans="1:11" x14ac:dyDescent="0.2">
      <c r="A6110" s="8" t="str">
        <f>Table7[[#This Row],[Test No.]]&amp;Table7[[#This Row],[Section]]&amp;Table7[[#This Row],[Q. No.]]</f>
        <v>R34E34</v>
      </c>
      <c r="B6110" s="8"/>
      <c r="C6110" s="15" t="s">
        <v>77</v>
      </c>
      <c r="D6110" s="6">
        <v>34</v>
      </c>
      <c r="E6110" s="12" t="s">
        <v>31</v>
      </c>
      <c r="F6110" s="14">
        <v>1</v>
      </c>
      <c r="G6110" s="14" t="s">
        <v>59</v>
      </c>
      <c r="H6110" s="10">
        <v>2</v>
      </c>
      <c r="I6110" s="13" t="s">
        <v>38</v>
      </c>
      <c r="J6110" s="12" t="s">
        <v>394</v>
      </c>
      <c r="K6110" s="11" t="str">
        <f>VLOOKUP(Table7[[#This Row],[CID]],ALY,2,FALSE)</f>
        <v>Pronouns</v>
      </c>
    </row>
    <row r="6111" spans="1:11" x14ac:dyDescent="0.2">
      <c r="A6111" s="8" t="str">
        <f>Table7[[#This Row],[Test No.]]&amp;Table7[[#This Row],[Section]]&amp;Table7[[#This Row],[Q. No.]]</f>
        <v>R34E35</v>
      </c>
      <c r="B6111" s="8"/>
      <c r="C6111" s="15" t="s">
        <v>77</v>
      </c>
      <c r="D6111" s="14">
        <v>35</v>
      </c>
      <c r="E6111" s="12" t="s">
        <v>31</v>
      </c>
      <c r="F6111" s="14">
        <v>1</v>
      </c>
      <c r="G6111" s="14" t="s">
        <v>59</v>
      </c>
      <c r="H6111" s="14">
        <v>1</v>
      </c>
      <c r="I6111" s="14" t="s">
        <v>37</v>
      </c>
      <c r="J6111" s="12" t="s">
        <v>387</v>
      </c>
      <c r="K6111" s="11" t="str">
        <f>VLOOKUP(Table7[[#This Row],[CID]],ALY,2,FALSE)</f>
        <v>Commas</v>
      </c>
    </row>
    <row r="6112" spans="1:11" x14ac:dyDescent="0.2">
      <c r="A6112" s="8" t="str">
        <f>Table7[[#This Row],[Test No.]]&amp;Table7[[#This Row],[Section]]&amp;Table7[[#This Row],[Q. No.]]</f>
        <v>R34E36</v>
      </c>
      <c r="B6112" s="8"/>
      <c r="C6112" s="15" t="s">
        <v>77</v>
      </c>
      <c r="D6112" s="6">
        <v>36</v>
      </c>
      <c r="E6112" s="12" t="s">
        <v>31</v>
      </c>
      <c r="F6112" s="14">
        <v>1</v>
      </c>
      <c r="G6112" s="14" t="s">
        <v>59</v>
      </c>
      <c r="H6112" s="10">
        <v>3</v>
      </c>
      <c r="I6112" s="13" t="s">
        <v>39</v>
      </c>
      <c r="J6112" s="12" t="s">
        <v>402</v>
      </c>
      <c r="K6112" s="11" t="str">
        <f>VLOOKUP(Table7[[#This Row],[CID]],ALY,2,FALSE)</f>
        <v>Faulty Modifier</v>
      </c>
    </row>
    <row r="6113" spans="1:11" x14ac:dyDescent="0.2">
      <c r="A6113" s="8" t="str">
        <f>Table7[[#This Row],[Test No.]]&amp;Table7[[#This Row],[Section]]&amp;Table7[[#This Row],[Q. No.]]</f>
        <v>R34E37</v>
      </c>
      <c r="B6113" s="8"/>
      <c r="C6113" s="15" t="s">
        <v>77</v>
      </c>
      <c r="D6113" s="14">
        <v>37</v>
      </c>
      <c r="E6113" s="12" t="s">
        <v>31</v>
      </c>
      <c r="F6113" s="14">
        <v>1</v>
      </c>
      <c r="G6113" s="14" t="s">
        <v>59</v>
      </c>
      <c r="H6113" s="10">
        <v>2</v>
      </c>
      <c r="I6113" s="13" t="s">
        <v>38</v>
      </c>
      <c r="J6113" s="12" t="s">
        <v>394</v>
      </c>
      <c r="K6113" s="11" t="str">
        <f>VLOOKUP(Table7[[#This Row],[CID]],ALY,2,FALSE)</f>
        <v>Pronouns</v>
      </c>
    </row>
    <row r="6114" spans="1:11" x14ac:dyDescent="0.2">
      <c r="A6114" s="8" t="str">
        <f>Table7[[#This Row],[Test No.]]&amp;Table7[[#This Row],[Section]]&amp;Table7[[#This Row],[Q. No.]]</f>
        <v>R34E38</v>
      </c>
      <c r="B6114" s="8"/>
      <c r="C6114" s="15" t="s">
        <v>77</v>
      </c>
      <c r="D6114" s="6">
        <v>38</v>
      </c>
      <c r="E6114" s="12" t="s">
        <v>31</v>
      </c>
      <c r="F6114" s="14">
        <v>1</v>
      </c>
      <c r="G6114" s="14" t="s">
        <v>59</v>
      </c>
      <c r="H6114" s="10">
        <v>3</v>
      </c>
      <c r="I6114" s="13" t="s">
        <v>39</v>
      </c>
      <c r="J6114" s="12" t="s">
        <v>400</v>
      </c>
      <c r="K6114" s="11" t="str">
        <f>VLOOKUP(Table7[[#This Row],[CID]],ALY,2,FALSE)</f>
        <v>Run-On Sentence</v>
      </c>
    </row>
    <row r="6115" spans="1:11" x14ac:dyDescent="0.2">
      <c r="A6115" s="8" t="str">
        <f>Table7[[#This Row],[Test No.]]&amp;Table7[[#This Row],[Section]]&amp;Table7[[#This Row],[Q. No.]]</f>
        <v>R34E39</v>
      </c>
      <c r="B6115" s="8"/>
      <c r="C6115" s="15" t="s">
        <v>77</v>
      </c>
      <c r="D6115" s="14">
        <v>39</v>
      </c>
      <c r="E6115" s="12" t="s">
        <v>31</v>
      </c>
      <c r="F6115" s="14">
        <v>2</v>
      </c>
      <c r="G6115" s="13" t="s">
        <v>57</v>
      </c>
      <c r="H6115" s="10">
        <v>6</v>
      </c>
      <c r="I6115" s="13" t="s">
        <v>42</v>
      </c>
      <c r="J6115" s="12" t="s">
        <v>522</v>
      </c>
      <c r="K6115" s="11" t="str">
        <f>VLOOKUP(Table7[[#This Row],[CID]],ALY,2,FALSE)</f>
        <v>Effectiveness</v>
      </c>
    </row>
    <row r="6116" spans="1:11" x14ac:dyDescent="0.2">
      <c r="A6116" s="8" t="str">
        <f>Table7[[#This Row],[Test No.]]&amp;Table7[[#This Row],[Section]]&amp;Table7[[#This Row],[Q. No.]]</f>
        <v>R34E40</v>
      </c>
      <c r="B6116" s="8"/>
      <c r="C6116" s="15" t="s">
        <v>77</v>
      </c>
      <c r="D6116" s="6">
        <v>40</v>
      </c>
      <c r="E6116" s="12" t="s">
        <v>31</v>
      </c>
      <c r="F6116" s="14">
        <v>1</v>
      </c>
      <c r="G6116" s="14" t="s">
        <v>59</v>
      </c>
      <c r="H6116" s="14">
        <v>1</v>
      </c>
      <c r="I6116" s="14" t="s">
        <v>37</v>
      </c>
      <c r="J6116" s="12" t="s">
        <v>388</v>
      </c>
      <c r="K6116" s="11" t="str">
        <f>VLOOKUP(Table7[[#This Row],[CID]],ALY,2,FALSE)</f>
        <v>Apostrophes</v>
      </c>
    </row>
    <row r="6117" spans="1:11" x14ac:dyDescent="0.2">
      <c r="A6117" s="8" t="str">
        <f>Table7[[#This Row],[Test No.]]&amp;Table7[[#This Row],[Section]]&amp;Table7[[#This Row],[Q. No.]]</f>
        <v>R34E41</v>
      </c>
      <c r="B6117" s="8"/>
      <c r="C6117" s="15" t="s">
        <v>77</v>
      </c>
      <c r="D6117" s="14">
        <v>41</v>
      </c>
      <c r="E6117" s="12" t="s">
        <v>31</v>
      </c>
      <c r="F6117" s="14">
        <v>1</v>
      </c>
      <c r="G6117" s="14" t="s">
        <v>59</v>
      </c>
      <c r="H6117" s="10">
        <v>3</v>
      </c>
      <c r="I6117" s="13" t="s">
        <v>39</v>
      </c>
      <c r="J6117" s="12" t="s">
        <v>402</v>
      </c>
      <c r="K6117" s="11" t="str">
        <f>VLOOKUP(Table7[[#This Row],[CID]],ALY,2,FALSE)</f>
        <v>Faulty Modifier</v>
      </c>
    </row>
    <row r="6118" spans="1:11" x14ac:dyDescent="0.2">
      <c r="A6118" s="8" t="str">
        <f>Table7[[#This Row],[Test No.]]&amp;Table7[[#This Row],[Section]]&amp;Table7[[#This Row],[Q. No.]]</f>
        <v>R34E42</v>
      </c>
      <c r="B6118" s="8"/>
      <c r="C6118" s="15" t="s">
        <v>77</v>
      </c>
      <c r="D6118" s="6">
        <v>42</v>
      </c>
      <c r="E6118" s="12" t="s">
        <v>31</v>
      </c>
      <c r="F6118" s="14">
        <v>2</v>
      </c>
      <c r="G6118" s="13" t="s">
        <v>57</v>
      </c>
      <c r="H6118" s="10">
        <v>5</v>
      </c>
      <c r="I6118" s="13" t="s">
        <v>41</v>
      </c>
      <c r="J6118" s="12" t="s">
        <v>518</v>
      </c>
      <c r="K6118" s="11" t="str">
        <f>VLOOKUP(Table7[[#This Row],[CID]],ALY,2,FALSE)</f>
        <v>Unity &amp; Coherence</v>
      </c>
    </row>
    <row r="6119" spans="1:11" x14ac:dyDescent="0.2">
      <c r="A6119" s="8" t="str">
        <f>Table7[[#This Row],[Test No.]]&amp;Table7[[#This Row],[Section]]&amp;Table7[[#This Row],[Q. No.]]</f>
        <v>R34E43</v>
      </c>
      <c r="B6119" s="8"/>
      <c r="C6119" s="15" t="s">
        <v>77</v>
      </c>
      <c r="D6119" s="14">
        <v>43</v>
      </c>
      <c r="E6119" s="12" t="s">
        <v>31</v>
      </c>
      <c r="F6119" s="14">
        <v>2</v>
      </c>
      <c r="G6119" s="13" t="s">
        <v>57</v>
      </c>
      <c r="H6119" s="10">
        <v>5</v>
      </c>
      <c r="I6119" s="13" t="s">
        <v>41</v>
      </c>
      <c r="J6119" s="12" t="s">
        <v>519</v>
      </c>
      <c r="K6119" s="11" t="str">
        <f>VLOOKUP(Table7[[#This Row],[CID]],ALY,2,FALSE)</f>
        <v>Opening/Transitional/Closing</v>
      </c>
    </row>
    <row r="6120" spans="1:11" x14ac:dyDescent="0.2">
      <c r="A6120" s="8" t="str">
        <f>Table7[[#This Row],[Test No.]]&amp;Table7[[#This Row],[Section]]&amp;Table7[[#This Row],[Q. No.]]</f>
        <v>R34E44</v>
      </c>
      <c r="B6120" s="8"/>
      <c r="C6120" s="15" t="s">
        <v>77</v>
      </c>
      <c r="D6120" s="6">
        <v>44</v>
      </c>
      <c r="E6120" s="12" t="s">
        <v>31</v>
      </c>
      <c r="F6120" s="14">
        <v>2</v>
      </c>
      <c r="G6120" s="13" t="s">
        <v>57</v>
      </c>
      <c r="H6120" s="10">
        <v>4</v>
      </c>
      <c r="I6120" s="13" t="s">
        <v>40</v>
      </c>
      <c r="J6120" s="12" t="s">
        <v>514</v>
      </c>
      <c r="K6120" s="11" t="str">
        <f>VLOOKUP(Table7[[#This Row],[CID]],ALY,2,FALSE)</f>
        <v>Relation to Paragraph/Essay</v>
      </c>
    </row>
    <row r="6121" spans="1:11" x14ac:dyDescent="0.2">
      <c r="A6121" s="8" t="str">
        <f>Table7[[#This Row],[Test No.]]&amp;Table7[[#This Row],[Section]]&amp;Table7[[#This Row],[Q. No.]]</f>
        <v>R34E45</v>
      </c>
      <c r="B6121" s="8"/>
      <c r="C6121" s="15" t="s">
        <v>77</v>
      </c>
      <c r="D6121" s="14">
        <v>45</v>
      </c>
      <c r="E6121" s="12" t="s">
        <v>31</v>
      </c>
      <c r="F6121" s="14">
        <v>2</v>
      </c>
      <c r="G6121" s="13" t="s">
        <v>57</v>
      </c>
      <c r="H6121" s="10">
        <v>4</v>
      </c>
      <c r="I6121" s="13" t="s">
        <v>40</v>
      </c>
      <c r="J6121" s="12" t="s">
        <v>513</v>
      </c>
      <c r="K6121" s="11" t="str">
        <f>VLOOKUP(Table7[[#This Row],[CID]],ALY,2,FALSE)</f>
        <v>Writer's Goal</v>
      </c>
    </row>
    <row r="6122" spans="1:11" x14ac:dyDescent="0.2">
      <c r="A6122" s="8" t="str">
        <f>Table7[[#This Row],[Test No.]]&amp;Table7[[#This Row],[Section]]&amp;Table7[[#This Row],[Q. No.]]</f>
        <v>R34E46</v>
      </c>
      <c r="B6122" s="8"/>
      <c r="C6122" s="15" t="s">
        <v>77</v>
      </c>
      <c r="D6122" s="6">
        <v>46</v>
      </c>
      <c r="E6122" s="12" t="s">
        <v>31</v>
      </c>
      <c r="F6122" s="14">
        <v>2</v>
      </c>
      <c r="G6122" s="13" t="s">
        <v>57</v>
      </c>
      <c r="H6122" s="10">
        <v>6</v>
      </c>
      <c r="I6122" s="13" t="s">
        <v>42</v>
      </c>
      <c r="J6122" s="12" t="s">
        <v>523</v>
      </c>
      <c r="K6122" s="11" t="str">
        <f>VLOOKUP(Table7[[#This Row],[CID]],ALY,2,FALSE)</f>
        <v>Avoiding Ambiguity &amp; Redundancy</v>
      </c>
    </row>
    <row r="6123" spans="1:11" x14ac:dyDescent="0.2">
      <c r="A6123" s="8" t="str">
        <f>Table7[[#This Row],[Test No.]]&amp;Table7[[#This Row],[Section]]&amp;Table7[[#This Row],[Q. No.]]</f>
        <v>R34E47</v>
      </c>
      <c r="B6123" s="8"/>
      <c r="C6123" s="15" t="s">
        <v>77</v>
      </c>
      <c r="D6123" s="14">
        <v>47</v>
      </c>
      <c r="E6123" s="12" t="s">
        <v>31</v>
      </c>
      <c r="F6123" s="14">
        <v>1</v>
      </c>
      <c r="G6123" s="14" t="s">
        <v>59</v>
      </c>
      <c r="H6123" s="10">
        <v>3</v>
      </c>
      <c r="I6123" s="13" t="s">
        <v>39</v>
      </c>
      <c r="J6123" s="12" t="s">
        <v>401</v>
      </c>
      <c r="K6123" s="11" t="str">
        <f>VLOOKUP(Table7[[#This Row],[CID]],ALY,2,FALSE)</f>
        <v>Parallel Construction</v>
      </c>
    </row>
    <row r="6124" spans="1:11" x14ac:dyDescent="0.2">
      <c r="A6124" s="8" t="str">
        <f>Table7[[#This Row],[Test No.]]&amp;Table7[[#This Row],[Section]]&amp;Table7[[#This Row],[Q. No.]]</f>
        <v>R34E48</v>
      </c>
      <c r="B6124" s="8"/>
      <c r="C6124" s="15" t="s">
        <v>77</v>
      </c>
      <c r="D6124" s="6">
        <v>48</v>
      </c>
      <c r="E6124" s="12" t="s">
        <v>31</v>
      </c>
      <c r="F6124" s="14">
        <v>2</v>
      </c>
      <c r="G6124" s="13" t="s">
        <v>57</v>
      </c>
      <c r="H6124" s="10">
        <v>4</v>
      </c>
      <c r="I6124" s="13" t="s">
        <v>40</v>
      </c>
      <c r="J6124" s="12" t="s">
        <v>516</v>
      </c>
      <c r="K6124" s="11" t="str">
        <f>VLOOKUP(Table7[[#This Row],[CID]],ALY,2,FALSE)</f>
        <v>Transitions &amp; Topic Sentences</v>
      </c>
    </row>
    <row r="6125" spans="1:11" x14ac:dyDescent="0.2">
      <c r="A6125" s="8" t="str">
        <f>Table7[[#This Row],[Test No.]]&amp;Table7[[#This Row],[Section]]&amp;Table7[[#This Row],[Q. No.]]</f>
        <v>R34E49</v>
      </c>
      <c r="B6125" s="8"/>
      <c r="C6125" s="15" t="s">
        <v>77</v>
      </c>
      <c r="D6125" s="14">
        <v>49</v>
      </c>
      <c r="E6125" s="12" t="s">
        <v>31</v>
      </c>
      <c r="F6125" s="14">
        <v>1</v>
      </c>
      <c r="G6125" s="14" t="s">
        <v>59</v>
      </c>
      <c r="H6125" s="10">
        <v>2</v>
      </c>
      <c r="I6125" s="13" t="s">
        <v>38</v>
      </c>
      <c r="J6125" s="12" t="s">
        <v>395</v>
      </c>
      <c r="K6125" s="11" t="str">
        <f>VLOOKUP(Table7[[#This Row],[CID]],ALY,2,FALSE)</f>
        <v>Verb Forms/Tense Agreement</v>
      </c>
    </row>
    <row r="6126" spans="1:11" x14ac:dyDescent="0.2">
      <c r="A6126" s="8" t="str">
        <f>Table7[[#This Row],[Test No.]]&amp;Table7[[#This Row],[Section]]&amp;Table7[[#This Row],[Q. No.]]</f>
        <v>R34E50</v>
      </c>
      <c r="B6126" s="8"/>
      <c r="C6126" s="15" t="s">
        <v>77</v>
      </c>
      <c r="D6126" s="6">
        <v>50</v>
      </c>
      <c r="E6126" s="12" t="s">
        <v>31</v>
      </c>
      <c r="F6126" s="14">
        <v>2</v>
      </c>
      <c r="G6126" s="13" t="s">
        <v>57</v>
      </c>
      <c r="H6126" s="10">
        <v>4</v>
      </c>
      <c r="I6126" s="13" t="s">
        <v>40</v>
      </c>
      <c r="J6126" s="12" t="s">
        <v>516</v>
      </c>
      <c r="K6126" s="11" t="str">
        <f>VLOOKUP(Table7[[#This Row],[CID]],ALY,2,FALSE)</f>
        <v>Transitions &amp; Topic Sentences</v>
      </c>
    </row>
    <row r="6127" spans="1:11" x14ac:dyDescent="0.2">
      <c r="A6127" s="8" t="str">
        <f>Table7[[#This Row],[Test No.]]&amp;Table7[[#This Row],[Section]]&amp;Table7[[#This Row],[Q. No.]]</f>
        <v>R34E51</v>
      </c>
      <c r="B6127" s="8"/>
      <c r="C6127" s="15" t="s">
        <v>77</v>
      </c>
      <c r="D6127" s="14">
        <v>51</v>
      </c>
      <c r="E6127" s="12" t="s">
        <v>31</v>
      </c>
      <c r="F6127" s="14">
        <v>1</v>
      </c>
      <c r="G6127" s="14" t="s">
        <v>59</v>
      </c>
      <c r="H6127" s="10">
        <v>2</v>
      </c>
      <c r="I6127" s="13" t="s">
        <v>38</v>
      </c>
      <c r="J6127" s="12" t="s">
        <v>393</v>
      </c>
      <c r="K6127" s="11" t="str">
        <f>VLOOKUP(Table7[[#This Row],[CID]],ALY,2,FALSE)</f>
        <v>SVA</v>
      </c>
    </row>
    <row r="6128" spans="1:11" x14ac:dyDescent="0.2">
      <c r="A6128" s="8" t="str">
        <f>Table7[[#This Row],[Test No.]]&amp;Table7[[#This Row],[Section]]&amp;Table7[[#This Row],[Q. No.]]</f>
        <v>R34E52</v>
      </c>
      <c r="B6128" s="8"/>
      <c r="C6128" s="15" t="s">
        <v>77</v>
      </c>
      <c r="D6128" s="6">
        <v>52</v>
      </c>
      <c r="E6128" s="12" t="s">
        <v>31</v>
      </c>
      <c r="F6128" s="14">
        <v>2</v>
      </c>
      <c r="G6128" s="13" t="s">
        <v>57</v>
      </c>
      <c r="H6128" s="10">
        <v>6</v>
      </c>
      <c r="I6128" s="13" t="s">
        <v>42</v>
      </c>
      <c r="J6128" s="12" t="s">
        <v>523</v>
      </c>
      <c r="K6128" s="11" t="str">
        <f>VLOOKUP(Table7[[#This Row],[CID]],ALY,2,FALSE)</f>
        <v>Avoiding Ambiguity &amp; Redundancy</v>
      </c>
    </row>
    <row r="6129" spans="1:11" x14ac:dyDescent="0.2">
      <c r="A6129" s="8" t="str">
        <f>Table7[[#This Row],[Test No.]]&amp;Table7[[#This Row],[Section]]&amp;Table7[[#This Row],[Q. No.]]</f>
        <v>R34E53</v>
      </c>
      <c r="B6129" s="8"/>
      <c r="C6129" s="15" t="s">
        <v>77</v>
      </c>
      <c r="D6129" s="14">
        <v>53</v>
      </c>
      <c r="E6129" s="12" t="s">
        <v>31</v>
      </c>
      <c r="F6129" s="14">
        <v>1</v>
      </c>
      <c r="G6129" s="14" t="s">
        <v>59</v>
      </c>
      <c r="H6129" s="10">
        <v>2</v>
      </c>
      <c r="I6129" s="13" t="s">
        <v>38</v>
      </c>
      <c r="J6129" s="12" t="s">
        <v>397</v>
      </c>
      <c r="K6129" s="11" t="str">
        <f>VLOOKUP(Table7[[#This Row],[CID]],ALY,2,FALSE)</f>
        <v>Word Choice</v>
      </c>
    </row>
    <row r="6130" spans="1:11" x14ac:dyDescent="0.2">
      <c r="A6130" s="8" t="str">
        <f>Table7[[#This Row],[Test No.]]&amp;Table7[[#This Row],[Section]]&amp;Table7[[#This Row],[Q. No.]]</f>
        <v>R34E54</v>
      </c>
      <c r="B6130" s="8"/>
      <c r="C6130" s="15" t="s">
        <v>77</v>
      </c>
      <c r="D6130" s="6">
        <v>54</v>
      </c>
      <c r="E6130" s="12" t="s">
        <v>31</v>
      </c>
      <c r="F6130" s="14">
        <v>1</v>
      </c>
      <c r="G6130" s="14" t="s">
        <v>59</v>
      </c>
      <c r="H6130" s="10">
        <v>2</v>
      </c>
      <c r="I6130" s="13" t="s">
        <v>38</v>
      </c>
      <c r="J6130" s="12" t="s">
        <v>394</v>
      </c>
      <c r="K6130" s="11" t="str">
        <f>VLOOKUP(Table7[[#This Row],[CID]],ALY,2,FALSE)</f>
        <v>Pronouns</v>
      </c>
    </row>
    <row r="6131" spans="1:11" x14ac:dyDescent="0.2">
      <c r="A6131" s="8" t="str">
        <f>Table7[[#This Row],[Test No.]]&amp;Table7[[#This Row],[Section]]&amp;Table7[[#This Row],[Q. No.]]</f>
        <v>R34E55</v>
      </c>
      <c r="B6131" s="8"/>
      <c r="C6131" s="15" t="s">
        <v>77</v>
      </c>
      <c r="D6131" s="14">
        <v>55</v>
      </c>
      <c r="E6131" s="12" t="s">
        <v>31</v>
      </c>
      <c r="F6131" s="14">
        <v>2</v>
      </c>
      <c r="G6131" s="13" t="s">
        <v>57</v>
      </c>
      <c r="H6131" s="10">
        <v>4</v>
      </c>
      <c r="I6131" s="13" t="s">
        <v>40</v>
      </c>
      <c r="J6131" s="12" t="s">
        <v>516</v>
      </c>
      <c r="K6131" s="11" t="str">
        <f>VLOOKUP(Table7[[#This Row],[CID]],ALY,2,FALSE)</f>
        <v>Transitions &amp; Topic Sentences</v>
      </c>
    </row>
    <row r="6132" spans="1:11" x14ac:dyDescent="0.2">
      <c r="A6132" s="8" t="str">
        <f>Table7[[#This Row],[Test No.]]&amp;Table7[[#This Row],[Section]]&amp;Table7[[#This Row],[Q. No.]]</f>
        <v>R34E56</v>
      </c>
      <c r="B6132" s="8"/>
      <c r="C6132" s="15" t="s">
        <v>77</v>
      </c>
      <c r="D6132" s="6">
        <v>56</v>
      </c>
      <c r="E6132" s="12" t="s">
        <v>31</v>
      </c>
      <c r="F6132" s="14">
        <v>2</v>
      </c>
      <c r="G6132" s="13" t="s">
        <v>57</v>
      </c>
      <c r="H6132" s="10">
        <v>6</v>
      </c>
      <c r="I6132" s="13" t="s">
        <v>42</v>
      </c>
      <c r="J6132" s="12" t="s">
        <v>522</v>
      </c>
      <c r="K6132" s="11" t="str">
        <f>VLOOKUP(Table7[[#This Row],[CID]],ALY,2,FALSE)</f>
        <v>Effectiveness</v>
      </c>
    </row>
    <row r="6133" spans="1:11" x14ac:dyDescent="0.2">
      <c r="A6133" s="8" t="str">
        <f>Table7[[#This Row],[Test No.]]&amp;Table7[[#This Row],[Section]]&amp;Table7[[#This Row],[Q. No.]]</f>
        <v>R34E57</v>
      </c>
      <c r="B6133" s="8"/>
      <c r="C6133" s="15" t="s">
        <v>77</v>
      </c>
      <c r="D6133" s="14">
        <v>57</v>
      </c>
      <c r="E6133" s="12" t="s">
        <v>31</v>
      </c>
      <c r="F6133" s="14">
        <v>1</v>
      </c>
      <c r="G6133" s="14" t="s">
        <v>59</v>
      </c>
      <c r="H6133" s="14">
        <v>1</v>
      </c>
      <c r="I6133" s="14" t="s">
        <v>37</v>
      </c>
      <c r="J6133" s="12" t="s">
        <v>387</v>
      </c>
      <c r="K6133" s="11" t="str">
        <f>VLOOKUP(Table7[[#This Row],[CID]],ALY,2,FALSE)</f>
        <v>Commas</v>
      </c>
    </row>
    <row r="6134" spans="1:11" x14ac:dyDescent="0.2">
      <c r="A6134" s="8" t="str">
        <f>Table7[[#This Row],[Test No.]]&amp;Table7[[#This Row],[Section]]&amp;Table7[[#This Row],[Q. No.]]</f>
        <v>R34E58</v>
      </c>
      <c r="B6134" s="8"/>
      <c r="C6134" s="15" t="s">
        <v>77</v>
      </c>
      <c r="D6134" s="6">
        <v>58</v>
      </c>
      <c r="E6134" s="12" t="s">
        <v>31</v>
      </c>
      <c r="F6134" s="14">
        <v>1</v>
      </c>
      <c r="G6134" s="14" t="s">
        <v>59</v>
      </c>
      <c r="H6134" s="10">
        <v>3</v>
      </c>
      <c r="I6134" s="13" t="s">
        <v>39</v>
      </c>
      <c r="J6134" s="12" t="s">
        <v>402</v>
      </c>
      <c r="K6134" s="11" t="str">
        <f>VLOOKUP(Table7[[#This Row],[CID]],ALY,2,FALSE)</f>
        <v>Faulty Modifier</v>
      </c>
    </row>
    <row r="6135" spans="1:11" x14ac:dyDescent="0.2">
      <c r="A6135" s="8" t="str">
        <f>Table7[[#This Row],[Test No.]]&amp;Table7[[#This Row],[Section]]&amp;Table7[[#This Row],[Q. No.]]</f>
        <v>R34E59</v>
      </c>
      <c r="B6135" s="8"/>
      <c r="C6135" s="15" t="s">
        <v>77</v>
      </c>
      <c r="D6135" s="14">
        <v>59</v>
      </c>
      <c r="E6135" s="12" t="s">
        <v>31</v>
      </c>
      <c r="F6135" s="14">
        <v>1</v>
      </c>
      <c r="G6135" s="14" t="s">
        <v>59</v>
      </c>
      <c r="H6135" s="14">
        <v>1</v>
      </c>
      <c r="I6135" s="14" t="s">
        <v>37</v>
      </c>
      <c r="J6135" s="12" t="s">
        <v>388</v>
      </c>
      <c r="K6135" s="11" t="str">
        <f>VLOOKUP(Table7[[#This Row],[CID]],ALY,2,FALSE)</f>
        <v>Apostrophes</v>
      </c>
    </row>
    <row r="6136" spans="1:11" x14ac:dyDescent="0.2">
      <c r="A6136" s="8" t="str">
        <f>Table7[[#This Row],[Test No.]]&amp;Table7[[#This Row],[Section]]&amp;Table7[[#This Row],[Q. No.]]</f>
        <v>R34E60</v>
      </c>
      <c r="B6136" s="8"/>
      <c r="C6136" s="15" t="s">
        <v>77</v>
      </c>
      <c r="D6136" s="6">
        <v>60</v>
      </c>
      <c r="E6136" s="12" t="s">
        <v>31</v>
      </c>
      <c r="F6136" s="14">
        <v>2</v>
      </c>
      <c r="G6136" s="13" t="s">
        <v>57</v>
      </c>
      <c r="H6136" s="10">
        <v>5</v>
      </c>
      <c r="I6136" s="13" t="s">
        <v>41</v>
      </c>
      <c r="J6136" s="12" t="s">
        <v>520</v>
      </c>
      <c r="K6136" s="11" t="str">
        <f>VLOOKUP(Table7[[#This Row],[CID]],ALY,2,FALSE)</f>
        <v>Reorganization</v>
      </c>
    </row>
    <row r="6137" spans="1:11" x14ac:dyDescent="0.2">
      <c r="A6137" s="8" t="str">
        <f>Table7[[#This Row],[Test No.]]&amp;Table7[[#This Row],[Section]]&amp;Table7[[#This Row],[Q. No.]]</f>
        <v>R34E61</v>
      </c>
      <c r="B6137" s="8"/>
      <c r="C6137" s="15" t="s">
        <v>77</v>
      </c>
      <c r="D6137" s="14">
        <v>61</v>
      </c>
      <c r="E6137" s="12" t="s">
        <v>31</v>
      </c>
      <c r="F6137" s="14">
        <v>1</v>
      </c>
      <c r="G6137" s="14" t="s">
        <v>59</v>
      </c>
      <c r="H6137" s="10">
        <v>2</v>
      </c>
      <c r="I6137" s="13" t="s">
        <v>38</v>
      </c>
      <c r="J6137" s="12" t="s">
        <v>394</v>
      </c>
      <c r="K6137" s="11" t="str">
        <f>VLOOKUP(Table7[[#This Row],[CID]],ALY,2,FALSE)</f>
        <v>Pronouns</v>
      </c>
    </row>
    <row r="6138" spans="1:11" x14ac:dyDescent="0.2">
      <c r="A6138" s="8" t="str">
        <f>Table7[[#This Row],[Test No.]]&amp;Table7[[#This Row],[Section]]&amp;Table7[[#This Row],[Q. No.]]</f>
        <v>R34E62</v>
      </c>
      <c r="B6138" s="8"/>
      <c r="C6138" s="15" t="s">
        <v>77</v>
      </c>
      <c r="D6138" s="6">
        <v>62</v>
      </c>
      <c r="E6138" s="12" t="s">
        <v>31</v>
      </c>
      <c r="F6138" s="14">
        <v>1</v>
      </c>
      <c r="G6138" s="14" t="s">
        <v>59</v>
      </c>
      <c r="H6138" s="14">
        <v>1</v>
      </c>
      <c r="I6138" s="14" t="s">
        <v>37</v>
      </c>
      <c r="J6138" s="12" t="s">
        <v>391</v>
      </c>
      <c r="K6138" s="11" t="str">
        <f>VLOOKUP(Table7[[#This Row],[CID]],ALY,2,FALSE)</f>
        <v>Dashes</v>
      </c>
    </row>
    <row r="6139" spans="1:11" x14ac:dyDescent="0.2">
      <c r="A6139" s="8" t="str">
        <f>Table7[[#This Row],[Test No.]]&amp;Table7[[#This Row],[Section]]&amp;Table7[[#This Row],[Q. No.]]</f>
        <v>R34E63</v>
      </c>
      <c r="B6139" s="8"/>
      <c r="C6139" s="15" t="s">
        <v>77</v>
      </c>
      <c r="D6139" s="14">
        <v>63</v>
      </c>
      <c r="E6139" s="12" t="s">
        <v>31</v>
      </c>
      <c r="F6139" s="14">
        <v>1</v>
      </c>
      <c r="G6139" s="14" t="s">
        <v>59</v>
      </c>
      <c r="H6139" s="10">
        <v>3</v>
      </c>
      <c r="I6139" s="13" t="s">
        <v>39</v>
      </c>
      <c r="J6139" s="12" t="s">
        <v>402</v>
      </c>
      <c r="K6139" s="11" t="str">
        <f>VLOOKUP(Table7[[#This Row],[CID]],ALY,2,FALSE)</f>
        <v>Faulty Modifier</v>
      </c>
    </row>
    <row r="6140" spans="1:11" x14ac:dyDescent="0.2">
      <c r="A6140" s="8" t="str">
        <f>Table7[[#This Row],[Test No.]]&amp;Table7[[#This Row],[Section]]&amp;Table7[[#This Row],[Q. No.]]</f>
        <v>R34E64</v>
      </c>
      <c r="B6140" s="8"/>
      <c r="C6140" s="15" t="s">
        <v>77</v>
      </c>
      <c r="D6140" s="6">
        <v>64</v>
      </c>
      <c r="E6140" s="12" t="s">
        <v>31</v>
      </c>
      <c r="F6140" s="14">
        <v>1</v>
      </c>
      <c r="G6140" s="14" t="s">
        <v>59</v>
      </c>
      <c r="H6140" s="10">
        <v>2</v>
      </c>
      <c r="I6140" s="13" t="s">
        <v>38</v>
      </c>
      <c r="J6140" s="12" t="s">
        <v>397</v>
      </c>
      <c r="K6140" s="11" t="str">
        <f>VLOOKUP(Table7[[#This Row],[CID]],ALY,2,FALSE)</f>
        <v>Word Choice</v>
      </c>
    </row>
    <row r="6141" spans="1:11" x14ac:dyDescent="0.2">
      <c r="A6141" s="8" t="str">
        <f>Table7[[#This Row],[Test No.]]&amp;Table7[[#This Row],[Section]]&amp;Table7[[#This Row],[Q. No.]]</f>
        <v>R34E65</v>
      </c>
      <c r="B6141" s="8"/>
      <c r="C6141" s="15" t="s">
        <v>77</v>
      </c>
      <c r="D6141" s="14">
        <v>65</v>
      </c>
      <c r="E6141" s="12" t="s">
        <v>31</v>
      </c>
      <c r="F6141" s="14">
        <v>2</v>
      </c>
      <c r="G6141" s="13" t="s">
        <v>57</v>
      </c>
      <c r="H6141" s="10">
        <v>6</v>
      </c>
      <c r="I6141" s="13" t="s">
        <v>42</v>
      </c>
      <c r="J6141" s="12" t="s">
        <v>521</v>
      </c>
      <c r="K6141" s="11" t="str">
        <f>VLOOKUP(Table7[[#This Row],[CID]],ALY,2,FALSE)</f>
        <v>Word Choice</v>
      </c>
    </row>
    <row r="6142" spans="1:11" x14ac:dyDescent="0.2">
      <c r="A6142" s="8" t="str">
        <f>Table7[[#This Row],[Test No.]]&amp;Table7[[#This Row],[Section]]&amp;Table7[[#This Row],[Q. No.]]</f>
        <v>R34E66</v>
      </c>
      <c r="B6142" s="8"/>
      <c r="C6142" s="15" t="s">
        <v>77</v>
      </c>
      <c r="D6142" s="6">
        <v>66</v>
      </c>
      <c r="E6142" s="12" t="s">
        <v>31</v>
      </c>
      <c r="F6142" s="14">
        <v>2</v>
      </c>
      <c r="G6142" s="13" t="s">
        <v>57</v>
      </c>
      <c r="H6142" s="10">
        <v>6</v>
      </c>
      <c r="I6142" s="13" t="s">
        <v>42</v>
      </c>
      <c r="J6142" s="12" t="s">
        <v>521</v>
      </c>
      <c r="K6142" s="11" t="str">
        <f>VLOOKUP(Table7[[#This Row],[CID]],ALY,2,FALSE)</f>
        <v>Word Choice</v>
      </c>
    </row>
    <row r="6143" spans="1:11" x14ac:dyDescent="0.2">
      <c r="A6143" s="8" t="str">
        <f>Table7[[#This Row],[Test No.]]&amp;Table7[[#This Row],[Section]]&amp;Table7[[#This Row],[Q. No.]]</f>
        <v>R34E67</v>
      </c>
      <c r="B6143" s="8"/>
      <c r="C6143" s="15" t="s">
        <v>77</v>
      </c>
      <c r="D6143" s="14">
        <v>67</v>
      </c>
      <c r="E6143" s="12" t="s">
        <v>31</v>
      </c>
      <c r="F6143" s="14">
        <v>2</v>
      </c>
      <c r="G6143" s="13" t="s">
        <v>57</v>
      </c>
      <c r="H6143" s="10">
        <v>4</v>
      </c>
      <c r="I6143" s="13" t="s">
        <v>40</v>
      </c>
      <c r="J6143" s="12" t="s">
        <v>512</v>
      </c>
      <c r="K6143" s="11" t="str">
        <f>VLOOKUP(Table7[[#This Row],[CID]],ALY,2,FALSE)</f>
        <v>Additional Detail &amp; Evidence</v>
      </c>
    </row>
    <row r="6144" spans="1:11" x14ac:dyDescent="0.2">
      <c r="A6144" s="8" t="str">
        <f>Table7[[#This Row],[Test No.]]&amp;Table7[[#This Row],[Section]]&amp;Table7[[#This Row],[Q. No.]]</f>
        <v>R34E68</v>
      </c>
      <c r="B6144" s="8"/>
      <c r="C6144" s="15" t="s">
        <v>77</v>
      </c>
      <c r="D6144" s="6">
        <v>68</v>
      </c>
      <c r="E6144" s="12" t="s">
        <v>31</v>
      </c>
      <c r="F6144" s="14">
        <v>1</v>
      </c>
      <c r="G6144" s="14" t="s">
        <v>59</v>
      </c>
      <c r="H6144" s="14">
        <v>1</v>
      </c>
      <c r="I6144" s="14" t="s">
        <v>37</v>
      </c>
      <c r="J6144" s="12" t="s">
        <v>387</v>
      </c>
      <c r="K6144" s="11" t="str">
        <f>VLOOKUP(Table7[[#This Row],[CID]],ALY,2,FALSE)</f>
        <v>Commas</v>
      </c>
    </row>
    <row r="6145" spans="1:11" x14ac:dyDescent="0.2">
      <c r="A6145" s="8" t="str">
        <f>Table7[[#This Row],[Test No.]]&amp;Table7[[#This Row],[Section]]&amp;Table7[[#This Row],[Q. No.]]</f>
        <v>R34E69</v>
      </c>
      <c r="B6145" s="8"/>
      <c r="C6145" s="15" t="s">
        <v>77</v>
      </c>
      <c r="D6145" s="14">
        <v>69</v>
      </c>
      <c r="E6145" s="12" t="s">
        <v>31</v>
      </c>
      <c r="F6145" s="14">
        <v>2</v>
      </c>
      <c r="G6145" s="13" t="s">
        <v>57</v>
      </c>
      <c r="H6145" s="10">
        <v>5</v>
      </c>
      <c r="I6145" s="13" t="s">
        <v>41</v>
      </c>
      <c r="J6145" s="12" t="s">
        <v>518</v>
      </c>
      <c r="K6145" s="11" t="str">
        <f>VLOOKUP(Table7[[#This Row],[CID]],ALY,2,FALSE)</f>
        <v>Unity &amp; Coherence</v>
      </c>
    </row>
    <row r="6146" spans="1:11" x14ac:dyDescent="0.2">
      <c r="A6146" s="8" t="str">
        <f>Table7[[#This Row],[Test No.]]&amp;Table7[[#This Row],[Section]]&amp;Table7[[#This Row],[Q. No.]]</f>
        <v>R34E70</v>
      </c>
      <c r="B6146" s="8"/>
      <c r="C6146" s="15" t="s">
        <v>77</v>
      </c>
      <c r="D6146" s="6">
        <v>70</v>
      </c>
      <c r="E6146" s="12" t="s">
        <v>31</v>
      </c>
      <c r="F6146" s="14">
        <v>1</v>
      </c>
      <c r="G6146" s="14" t="s">
        <v>59</v>
      </c>
      <c r="H6146" s="14">
        <v>1</v>
      </c>
      <c r="I6146" s="14" t="s">
        <v>37</v>
      </c>
      <c r="J6146" s="12" t="s">
        <v>387</v>
      </c>
      <c r="K6146" s="11" t="str">
        <f>VLOOKUP(Table7[[#This Row],[CID]],ALY,2,FALSE)</f>
        <v>Commas</v>
      </c>
    </row>
    <row r="6147" spans="1:11" x14ac:dyDescent="0.2">
      <c r="A6147" s="8" t="str">
        <f>Table7[[#This Row],[Test No.]]&amp;Table7[[#This Row],[Section]]&amp;Table7[[#This Row],[Q. No.]]</f>
        <v>R34E71</v>
      </c>
      <c r="B6147" s="8"/>
      <c r="C6147" s="15" t="s">
        <v>77</v>
      </c>
      <c r="D6147" s="14">
        <v>71</v>
      </c>
      <c r="E6147" s="12" t="s">
        <v>31</v>
      </c>
      <c r="F6147" s="14">
        <v>1</v>
      </c>
      <c r="G6147" s="14" t="s">
        <v>59</v>
      </c>
      <c r="H6147" s="10">
        <v>2</v>
      </c>
      <c r="I6147" s="13" t="s">
        <v>38</v>
      </c>
      <c r="J6147" s="12" t="s">
        <v>397</v>
      </c>
      <c r="K6147" s="11" t="str">
        <f>VLOOKUP(Table7[[#This Row],[CID]],ALY,2,FALSE)</f>
        <v>Word Choice</v>
      </c>
    </row>
    <row r="6148" spans="1:11" x14ac:dyDescent="0.2">
      <c r="A6148" s="8" t="str">
        <f>Table7[[#This Row],[Test No.]]&amp;Table7[[#This Row],[Section]]&amp;Table7[[#This Row],[Q. No.]]</f>
        <v>R34E72</v>
      </c>
      <c r="B6148" s="8"/>
      <c r="C6148" s="15" t="s">
        <v>77</v>
      </c>
      <c r="D6148" s="6">
        <v>72</v>
      </c>
      <c r="E6148" s="12" t="s">
        <v>31</v>
      </c>
      <c r="F6148" s="14">
        <v>2</v>
      </c>
      <c r="G6148" s="13" t="s">
        <v>57</v>
      </c>
      <c r="H6148" s="10">
        <v>4</v>
      </c>
      <c r="I6148" s="13" t="s">
        <v>40</v>
      </c>
      <c r="J6148" s="12" t="s">
        <v>516</v>
      </c>
      <c r="K6148" s="11" t="str">
        <f>VLOOKUP(Table7[[#This Row],[CID]],ALY,2,FALSE)</f>
        <v>Transitions &amp; Topic Sentences</v>
      </c>
    </row>
    <row r="6149" spans="1:11" x14ac:dyDescent="0.2">
      <c r="A6149" s="8" t="str">
        <f>Table7[[#This Row],[Test No.]]&amp;Table7[[#This Row],[Section]]&amp;Table7[[#This Row],[Q. No.]]</f>
        <v>R34E73</v>
      </c>
      <c r="B6149" s="8"/>
      <c r="C6149" s="15" t="s">
        <v>77</v>
      </c>
      <c r="D6149" s="14">
        <v>73</v>
      </c>
      <c r="E6149" s="12" t="s">
        <v>31</v>
      </c>
      <c r="F6149" s="14">
        <v>2</v>
      </c>
      <c r="G6149" s="13" t="s">
        <v>57</v>
      </c>
      <c r="H6149" s="10">
        <v>6</v>
      </c>
      <c r="I6149" s="13" t="s">
        <v>42</v>
      </c>
      <c r="J6149" s="12" t="s">
        <v>522</v>
      </c>
      <c r="K6149" s="11" t="str">
        <f>VLOOKUP(Table7[[#This Row],[CID]],ALY,2,FALSE)</f>
        <v>Effectiveness</v>
      </c>
    </row>
    <row r="6150" spans="1:11" x14ac:dyDescent="0.2">
      <c r="A6150" s="8" t="str">
        <f>Table7[[#This Row],[Test No.]]&amp;Table7[[#This Row],[Section]]&amp;Table7[[#This Row],[Q. No.]]</f>
        <v>R34E74</v>
      </c>
      <c r="B6150" s="8"/>
      <c r="C6150" s="15" t="s">
        <v>77</v>
      </c>
      <c r="D6150" s="6">
        <v>74</v>
      </c>
      <c r="E6150" s="12" t="s">
        <v>31</v>
      </c>
      <c r="F6150" s="14">
        <v>2</v>
      </c>
      <c r="G6150" s="13" t="s">
        <v>57</v>
      </c>
      <c r="H6150" s="10">
        <v>4</v>
      </c>
      <c r="I6150" s="13" t="s">
        <v>40</v>
      </c>
      <c r="J6150" s="12" t="s">
        <v>514</v>
      </c>
      <c r="K6150" s="11" t="str">
        <f>VLOOKUP(Table7[[#This Row],[CID]],ALY,2,FALSE)</f>
        <v>Relation to Paragraph/Essay</v>
      </c>
    </row>
    <row r="6151" spans="1:11" x14ac:dyDescent="0.2">
      <c r="A6151" s="8" t="str">
        <f>Table7[[#This Row],[Test No.]]&amp;Table7[[#This Row],[Section]]&amp;Table7[[#This Row],[Q. No.]]</f>
        <v>R34E75</v>
      </c>
      <c r="B6151" s="8"/>
      <c r="C6151" s="15" t="s">
        <v>77</v>
      </c>
      <c r="D6151" s="14">
        <v>75</v>
      </c>
      <c r="E6151" s="12" t="s">
        <v>31</v>
      </c>
      <c r="F6151" s="14">
        <v>2</v>
      </c>
      <c r="G6151" s="13" t="s">
        <v>57</v>
      </c>
      <c r="H6151" s="10">
        <v>4</v>
      </c>
      <c r="I6151" s="13" t="s">
        <v>40</v>
      </c>
      <c r="J6151" s="12" t="s">
        <v>513</v>
      </c>
      <c r="K6151" s="11" t="str">
        <f>VLOOKUP(Table7[[#This Row],[CID]],ALY,2,FALSE)</f>
        <v>Writer's Goal</v>
      </c>
    </row>
    <row r="6152" spans="1:11" x14ac:dyDescent="0.2">
      <c r="A6152" s="8" t="str">
        <f>Table7[[#This Row],[Test No.]]&amp;Table7[[#This Row],[Section]]&amp;Table7[[#This Row],[Q. No.]]</f>
        <v>R35E1</v>
      </c>
      <c r="B6152" s="8"/>
      <c r="C6152" s="15" t="s">
        <v>76</v>
      </c>
      <c r="D6152" s="6">
        <v>1</v>
      </c>
      <c r="E6152" s="12" t="s">
        <v>31</v>
      </c>
      <c r="F6152" s="14">
        <v>1</v>
      </c>
      <c r="G6152" s="14" t="s">
        <v>59</v>
      </c>
      <c r="H6152" s="10">
        <v>3</v>
      </c>
      <c r="I6152" s="13" t="s">
        <v>39</v>
      </c>
      <c r="J6152" s="12" t="s">
        <v>399</v>
      </c>
      <c r="K6152" s="11" t="str">
        <f>VLOOKUP(Table7[[#This Row],[CID]],ALY,2,FALSE)</f>
        <v>Sentence Fragment</v>
      </c>
    </row>
    <row r="6153" spans="1:11" x14ac:dyDescent="0.2">
      <c r="A6153" s="8" t="str">
        <f>Table7[[#This Row],[Test No.]]&amp;Table7[[#This Row],[Section]]&amp;Table7[[#This Row],[Q. No.]]</f>
        <v>R35E2</v>
      </c>
      <c r="B6153" s="8"/>
      <c r="C6153" s="15" t="s">
        <v>76</v>
      </c>
      <c r="D6153" s="6">
        <v>2</v>
      </c>
      <c r="E6153" s="12" t="s">
        <v>31</v>
      </c>
      <c r="F6153" s="14">
        <v>1</v>
      </c>
      <c r="G6153" s="14" t="s">
        <v>59</v>
      </c>
      <c r="H6153" s="10">
        <v>2</v>
      </c>
      <c r="I6153" s="13" t="s">
        <v>38</v>
      </c>
      <c r="J6153" s="12" t="s">
        <v>397</v>
      </c>
      <c r="K6153" s="11" t="str">
        <f>VLOOKUP(Table7[[#This Row],[CID]],ALY,2,FALSE)</f>
        <v>Word Choice</v>
      </c>
    </row>
    <row r="6154" spans="1:11" x14ac:dyDescent="0.2">
      <c r="A6154" s="8" t="str">
        <f>Table7[[#This Row],[Test No.]]&amp;Table7[[#This Row],[Section]]&amp;Table7[[#This Row],[Q. No.]]</f>
        <v>R35E3</v>
      </c>
      <c r="B6154" s="8"/>
      <c r="C6154" s="15" t="s">
        <v>76</v>
      </c>
      <c r="D6154" s="6">
        <v>3</v>
      </c>
      <c r="E6154" s="12" t="s">
        <v>31</v>
      </c>
      <c r="F6154" s="14">
        <v>2</v>
      </c>
      <c r="G6154" s="13" t="s">
        <v>57</v>
      </c>
      <c r="H6154" s="10">
        <v>4</v>
      </c>
      <c r="I6154" s="13" t="s">
        <v>40</v>
      </c>
      <c r="J6154" s="12" t="s">
        <v>512</v>
      </c>
      <c r="K6154" s="11" t="str">
        <f>VLOOKUP(Table7[[#This Row],[CID]],ALY,2,FALSE)</f>
        <v>Additional Detail &amp; Evidence</v>
      </c>
    </row>
    <row r="6155" spans="1:11" x14ac:dyDescent="0.2">
      <c r="A6155" s="8" t="str">
        <f>Table7[[#This Row],[Test No.]]&amp;Table7[[#This Row],[Section]]&amp;Table7[[#This Row],[Q. No.]]</f>
        <v>R35E4</v>
      </c>
      <c r="B6155" s="8"/>
      <c r="C6155" s="15" t="s">
        <v>76</v>
      </c>
      <c r="D6155" s="6">
        <v>4</v>
      </c>
      <c r="E6155" s="12" t="s">
        <v>31</v>
      </c>
      <c r="F6155" s="14">
        <v>2</v>
      </c>
      <c r="G6155" s="13" t="s">
        <v>57</v>
      </c>
      <c r="H6155" s="10">
        <v>6</v>
      </c>
      <c r="I6155" s="13" t="s">
        <v>42</v>
      </c>
      <c r="J6155" s="12" t="s">
        <v>521</v>
      </c>
      <c r="K6155" s="11" t="str">
        <f>VLOOKUP(Table7[[#This Row],[CID]],ALY,2,FALSE)</f>
        <v>Word Choice</v>
      </c>
    </row>
    <row r="6156" spans="1:11" x14ac:dyDescent="0.2">
      <c r="A6156" s="8" t="str">
        <f>Table7[[#This Row],[Test No.]]&amp;Table7[[#This Row],[Section]]&amp;Table7[[#This Row],[Q. No.]]</f>
        <v>R35E5</v>
      </c>
      <c r="B6156" s="8"/>
      <c r="C6156" s="15" t="s">
        <v>76</v>
      </c>
      <c r="D6156" s="6">
        <v>5</v>
      </c>
      <c r="E6156" s="12" t="s">
        <v>31</v>
      </c>
      <c r="F6156" s="14">
        <v>1</v>
      </c>
      <c r="G6156" s="14" t="s">
        <v>59</v>
      </c>
      <c r="H6156" s="14">
        <v>1</v>
      </c>
      <c r="I6156" s="14" t="s">
        <v>37</v>
      </c>
      <c r="J6156" s="12" t="s">
        <v>387</v>
      </c>
      <c r="K6156" s="11" t="str">
        <f>VLOOKUP(Table7[[#This Row],[CID]],ALY,2,FALSE)</f>
        <v>Commas</v>
      </c>
    </row>
    <row r="6157" spans="1:11" x14ac:dyDescent="0.2">
      <c r="A6157" s="8" t="str">
        <f>Table7[[#This Row],[Test No.]]&amp;Table7[[#This Row],[Section]]&amp;Table7[[#This Row],[Q. No.]]</f>
        <v>R35E6</v>
      </c>
      <c r="B6157" s="8"/>
      <c r="C6157" s="15" t="s">
        <v>76</v>
      </c>
      <c r="D6157" s="6">
        <v>6</v>
      </c>
      <c r="E6157" s="12" t="s">
        <v>31</v>
      </c>
      <c r="F6157" s="14">
        <v>1</v>
      </c>
      <c r="G6157" s="14" t="s">
        <v>59</v>
      </c>
      <c r="H6157" s="10">
        <v>2</v>
      </c>
      <c r="I6157" s="13" t="s">
        <v>38</v>
      </c>
      <c r="J6157" s="12" t="s">
        <v>394</v>
      </c>
      <c r="K6157" s="11" t="str">
        <f>VLOOKUP(Table7[[#This Row],[CID]],ALY,2,FALSE)</f>
        <v>Pronouns</v>
      </c>
    </row>
    <row r="6158" spans="1:11" x14ac:dyDescent="0.2">
      <c r="A6158" s="8" t="str">
        <f>Table7[[#This Row],[Test No.]]&amp;Table7[[#This Row],[Section]]&amp;Table7[[#This Row],[Q. No.]]</f>
        <v>R35E7</v>
      </c>
      <c r="B6158" s="8"/>
      <c r="C6158" s="15" t="s">
        <v>76</v>
      </c>
      <c r="D6158" s="6">
        <v>7</v>
      </c>
      <c r="E6158" s="12" t="s">
        <v>31</v>
      </c>
      <c r="F6158" s="14">
        <v>2</v>
      </c>
      <c r="G6158" s="13" t="s">
        <v>57</v>
      </c>
      <c r="H6158" s="10">
        <v>4</v>
      </c>
      <c r="I6158" s="13" t="s">
        <v>40</v>
      </c>
      <c r="J6158" s="12" t="s">
        <v>516</v>
      </c>
      <c r="K6158" s="11" t="str">
        <f>VLOOKUP(Table7[[#This Row],[CID]],ALY,2,FALSE)</f>
        <v>Transitions &amp; Topic Sentences</v>
      </c>
    </row>
    <row r="6159" spans="1:11" x14ac:dyDescent="0.2">
      <c r="A6159" s="8" t="str">
        <f>Table7[[#This Row],[Test No.]]&amp;Table7[[#This Row],[Section]]&amp;Table7[[#This Row],[Q. No.]]</f>
        <v>R35E8</v>
      </c>
      <c r="B6159" s="8"/>
      <c r="C6159" s="15" t="s">
        <v>76</v>
      </c>
      <c r="D6159" s="6">
        <v>8</v>
      </c>
      <c r="E6159" s="12" t="s">
        <v>31</v>
      </c>
      <c r="F6159" s="14">
        <v>2</v>
      </c>
      <c r="G6159" s="13" t="s">
        <v>57</v>
      </c>
      <c r="H6159" s="10">
        <v>6</v>
      </c>
      <c r="I6159" s="13" t="s">
        <v>42</v>
      </c>
      <c r="J6159" s="12" t="s">
        <v>521</v>
      </c>
      <c r="K6159" s="11" t="str">
        <f>VLOOKUP(Table7[[#This Row],[CID]],ALY,2,FALSE)</f>
        <v>Word Choice</v>
      </c>
    </row>
    <row r="6160" spans="1:11" x14ac:dyDescent="0.2">
      <c r="A6160" s="8" t="str">
        <f>Table7[[#This Row],[Test No.]]&amp;Table7[[#This Row],[Section]]&amp;Table7[[#This Row],[Q. No.]]</f>
        <v>R35E9</v>
      </c>
      <c r="B6160" s="8"/>
      <c r="C6160" s="15" t="s">
        <v>76</v>
      </c>
      <c r="D6160" s="6">
        <v>9</v>
      </c>
      <c r="E6160" s="12" t="s">
        <v>31</v>
      </c>
      <c r="F6160" s="14">
        <v>1</v>
      </c>
      <c r="G6160" s="14" t="s">
        <v>59</v>
      </c>
      <c r="H6160" s="10">
        <v>2</v>
      </c>
      <c r="I6160" s="13" t="s">
        <v>38</v>
      </c>
      <c r="J6160" s="12" t="s">
        <v>395</v>
      </c>
      <c r="K6160" s="11" t="str">
        <f>VLOOKUP(Table7[[#This Row],[CID]],ALY,2,FALSE)</f>
        <v>Verb Forms/Tense Agreement</v>
      </c>
    </row>
    <row r="6161" spans="1:11" x14ac:dyDescent="0.2">
      <c r="A6161" s="8" t="str">
        <f>Table7[[#This Row],[Test No.]]&amp;Table7[[#This Row],[Section]]&amp;Table7[[#This Row],[Q. No.]]</f>
        <v>R35E10</v>
      </c>
      <c r="B6161" s="8"/>
      <c r="C6161" s="15" t="s">
        <v>76</v>
      </c>
      <c r="D6161" s="6">
        <v>10</v>
      </c>
      <c r="E6161" s="12" t="s">
        <v>31</v>
      </c>
      <c r="F6161" s="14">
        <v>2</v>
      </c>
      <c r="G6161" s="13" t="s">
        <v>57</v>
      </c>
      <c r="H6161" s="10">
        <v>6</v>
      </c>
      <c r="I6161" s="13" t="s">
        <v>42</v>
      </c>
      <c r="J6161" s="12" t="s">
        <v>521</v>
      </c>
      <c r="K6161" s="11" t="str">
        <f>VLOOKUP(Table7[[#This Row],[CID]],ALY,2,FALSE)</f>
        <v>Word Choice</v>
      </c>
    </row>
    <row r="6162" spans="1:11" x14ac:dyDescent="0.2">
      <c r="A6162" s="8" t="str">
        <f>Table7[[#This Row],[Test No.]]&amp;Table7[[#This Row],[Section]]&amp;Table7[[#This Row],[Q. No.]]</f>
        <v>R35E11</v>
      </c>
      <c r="B6162" s="8"/>
      <c r="C6162" s="15" t="s">
        <v>76</v>
      </c>
      <c r="D6162" s="6">
        <v>11</v>
      </c>
      <c r="E6162" s="12" t="s">
        <v>31</v>
      </c>
      <c r="F6162" s="14">
        <v>1</v>
      </c>
      <c r="G6162" s="14" t="s">
        <v>59</v>
      </c>
      <c r="H6162" s="10">
        <v>3</v>
      </c>
      <c r="I6162" s="13" t="s">
        <v>39</v>
      </c>
      <c r="J6162" s="12" t="s">
        <v>400</v>
      </c>
      <c r="K6162" s="11" t="str">
        <f>VLOOKUP(Table7[[#This Row],[CID]],ALY,2,FALSE)</f>
        <v>Run-On Sentence</v>
      </c>
    </row>
    <row r="6163" spans="1:11" x14ac:dyDescent="0.2">
      <c r="A6163" s="8" t="str">
        <f>Table7[[#This Row],[Test No.]]&amp;Table7[[#This Row],[Section]]&amp;Table7[[#This Row],[Q. No.]]</f>
        <v>R35E12</v>
      </c>
      <c r="B6163" s="8"/>
      <c r="C6163" s="15" t="s">
        <v>76</v>
      </c>
      <c r="D6163" s="6">
        <v>12</v>
      </c>
      <c r="E6163" s="12" t="s">
        <v>31</v>
      </c>
      <c r="F6163" s="14">
        <v>1</v>
      </c>
      <c r="G6163" s="14" t="s">
        <v>59</v>
      </c>
      <c r="H6163" s="10">
        <v>3</v>
      </c>
      <c r="I6163" s="13" t="s">
        <v>39</v>
      </c>
      <c r="J6163" s="12" t="s">
        <v>399</v>
      </c>
      <c r="K6163" s="11" t="str">
        <f>VLOOKUP(Table7[[#This Row],[CID]],ALY,2,FALSE)</f>
        <v>Sentence Fragment</v>
      </c>
    </row>
    <row r="6164" spans="1:11" x14ac:dyDescent="0.2">
      <c r="A6164" s="8" t="str">
        <f>Table7[[#This Row],[Test No.]]&amp;Table7[[#This Row],[Section]]&amp;Table7[[#This Row],[Q. No.]]</f>
        <v>R35E13</v>
      </c>
      <c r="B6164" s="8"/>
      <c r="C6164" s="15" t="s">
        <v>76</v>
      </c>
      <c r="D6164" s="6">
        <v>13</v>
      </c>
      <c r="E6164" s="12" t="s">
        <v>31</v>
      </c>
      <c r="F6164" s="14">
        <v>1</v>
      </c>
      <c r="G6164" s="14" t="s">
        <v>59</v>
      </c>
      <c r="H6164" s="10">
        <v>3</v>
      </c>
      <c r="I6164" s="13" t="s">
        <v>39</v>
      </c>
      <c r="J6164" s="12" t="s">
        <v>402</v>
      </c>
      <c r="K6164" s="11" t="str">
        <f>VLOOKUP(Table7[[#This Row],[CID]],ALY,2,FALSE)</f>
        <v>Faulty Modifier</v>
      </c>
    </row>
    <row r="6165" spans="1:11" x14ac:dyDescent="0.2">
      <c r="A6165" s="8" t="str">
        <f>Table7[[#This Row],[Test No.]]&amp;Table7[[#This Row],[Section]]&amp;Table7[[#This Row],[Q. No.]]</f>
        <v>R35E14</v>
      </c>
      <c r="B6165" s="8"/>
      <c r="C6165" s="15" t="s">
        <v>76</v>
      </c>
      <c r="D6165" s="6">
        <v>14</v>
      </c>
      <c r="E6165" s="12" t="s">
        <v>31</v>
      </c>
      <c r="F6165" s="14">
        <v>1</v>
      </c>
      <c r="G6165" s="14" t="s">
        <v>59</v>
      </c>
      <c r="H6165" s="10">
        <v>3</v>
      </c>
      <c r="I6165" s="13" t="s">
        <v>39</v>
      </c>
      <c r="J6165" s="12" t="s">
        <v>400</v>
      </c>
      <c r="K6165" s="11" t="str">
        <f>VLOOKUP(Table7[[#This Row],[CID]],ALY,2,FALSE)</f>
        <v>Run-On Sentence</v>
      </c>
    </row>
    <row r="6166" spans="1:11" x14ac:dyDescent="0.2">
      <c r="A6166" s="8" t="str">
        <f>Table7[[#This Row],[Test No.]]&amp;Table7[[#This Row],[Section]]&amp;Table7[[#This Row],[Q. No.]]</f>
        <v>R35E15</v>
      </c>
      <c r="B6166" s="8"/>
      <c r="C6166" s="15" t="s">
        <v>76</v>
      </c>
      <c r="D6166" s="6">
        <v>15</v>
      </c>
      <c r="E6166" s="12" t="s">
        <v>31</v>
      </c>
      <c r="F6166" s="14">
        <v>2</v>
      </c>
      <c r="G6166" s="13" t="s">
        <v>57</v>
      </c>
      <c r="H6166" s="10">
        <v>4</v>
      </c>
      <c r="I6166" s="13" t="s">
        <v>40</v>
      </c>
      <c r="J6166" s="12" t="s">
        <v>513</v>
      </c>
      <c r="K6166" s="11" t="str">
        <f>VLOOKUP(Table7[[#This Row],[CID]],ALY,2,FALSE)</f>
        <v>Writer's Goal</v>
      </c>
    </row>
    <row r="6167" spans="1:11" x14ac:dyDescent="0.2">
      <c r="A6167" s="8" t="str">
        <f>Table7[[#This Row],[Test No.]]&amp;Table7[[#This Row],[Section]]&amp;Table7[[#This Row],[Q. No.]]</f>
        <v>R35E16</v>
      </c>
      <c r="B6167" s="8"/>
      <c r="C6167" s="15" t="s">
        <v>76</v>
      </c>
      <c r="D6167" s="6">
        <v>16</v>
      </c>
      <c r="E6167" s="12" t="s">
        <v>31</v>
      </c>
      <c r="F6167" s="14">
        <v>1</v>
      </c>
      <c r="G6167" s="14" t="s">
        <v>59</v>
      </c>
      <c r="H6167" s="14">
        <v>1</v>
      </c>
      <c r="I6167" s="14" t="s">
        <v>37</v>
      </c>
      <c r="J6167" s="12" t="s">
        <v>387</v>
      </c>
      <c r="K6167" s="11" t="str">
        <f>VLOOKUP(Table7[[#This Row],[CID]],ALY,2,FALSE)</f>
        <v>Commas</v>
      </c>
    </row>
    <row r="6168" spans="1:11" x14ac:dyDescent="0.2">
      <c r="A6168" s="8" t="str">
        <f>Table7[[#This Row],[Test No.]]&amp;Table7[[#This Row],[Section]]&amp;Table7[[#This Row],[Q. No.]]</f>
        <v>R35E17</v>
      </c>
      <c r="B6168" s="8"/>
      <c r="C6168" s="15" t="s">
        <v>76</v>
      </c>
      <c r="D6168" s="6">
        <v>17</v>
      </c>
      <c r="E6168" s="12" t="s">
        <v>31</v>
      </c>
      <c r="F6168" s="14">
        <v>1</v>
      </c>
      <c r="G6168" s="14" t="s">
        <v>59</v>
      </c>
      <c r="H6168" s="10">
        <v>3</v>
      </c>
      <c r="I6168" s="13" t="s">
        <v>39</v>
      </c>
      <c r="J6168" s="12" t="s">
        <v>402</v>
      </c>
      <c r="K6168" s="11" t="str">
        <f>VLOOKUP(Table7[[#This Row],[CID]],ALY,2,FALSE)</f>
        <v>Faulty Modifier</v>
      </c>
    </row>
    <row r="6169" spans="1:11" x14ac:dyDescent="0.2">
      <c r="A6169" s="8" t="str">
        <f>Table7[[#This Row],[Test No.]]&amp;Table7[[#This Row],[Section]]&amp;Table7[[#This Row],[Q. No.]]</f>
        <v>R35E18</v>
      </c>
      <c r="B6169" s="8"/>
      <c r="C6169" s="15" t="s">
        <v>76</v>
      </c>
      <c r="D6169" s="6">
        <v>18</v>
      </c>
      <c r="E6169" s="12" t="s">
        <v>31</v>
      </c>
      <c r="F6169" s="14">
        <v>2</v>
      </c>
      <c r="G6169" s="13" t="s">
        <v>57</v>
      </c>
      <c r="H6169" s="10">
        <v>4</v>
      </c>
      <c r="I6169" s="13" t="s">
        <v>40</v>
      </c>
      <c r="J6169" s="12" t="s">
        <v>512</v>
      </c>
      <c r="K6169" s="11" t="str">
        <f>VLOOKUP(Table7[[#This Row],[CID]],ALY,2,FALSE)</f>
        <v>Additional Detail &amp; Evidence</v>
      </c>
    </row>
    <row r="6170" spans="1:11" x14ac:dyDescent="0.2">
      <c r="A6170" s="8" t="str">
        <f>Table7[[#This Row],[Test No.]]&amp;Table7[[#This Row],[Section]]&amp;Table7[[#This Row],[Q. No.]]</f>
        <v>R35E19</v>
      </c>
      <c r="B6170" s="8"/>
      <c r="C6170" s="15" t="s">
        <v>76</v>
      </c>
      <c r="D6170" s="6">
        <v>19</v>
      </c>
      <c r="E6170" s="12" t="s">
        <v>31</v>
      </c>
      <c r="F6170" s="14">
        <v>1</v>
      </c>
      <c r="G6170" s="14" t="s">
        <v>59</v>
      </c>
      <c r="H6170" s="10">
        <v>3</v>
      </c>
      <c r="I6170" s="13" t="s">
        <v>39</v>
      </c>
      <c r="J6170" s="12" t="s">
        <v>402</v>
      </c>
      <c r="K6170" s="11" t="str">
        <f>VLOOKUP(Table7[[#This Row],[CID]],ALY,2,FALSE)</f>
        <v>Faulty Modifier</v>
      </c>
    </row>
    <row r="6171" spans="1:11" x14ac:dyDescent="0.2">
      <c r="A6171" s="8" t="str">
        <f>Table7[[#This Row],[Test No.]]&amp;Table7[[#This Row],[Section]]&amp;Table7[[#This Row],[Q. No.]]</f>
        <v>R35E20</v>
      </c>
      <c r="B6171" s="8"/>
      <c r="C6171" s="15" t="s">
        <v>76</v>
      </c>
      <c r="D6171" s="6">
        <v>20</v>
      </c>
      <c r="E6171" s="12" t="s">
        <v>31</v>
      </c>
      <c r="F6171" s="14">
        <v>1</v>
      </c>
      <c r="G6171" s="14" t="s">
        <v>59</v>
      </c>
      <c r="H6171" s="14">
        <v>1</v>
      </c>
      <c r="I6171" s="14" t="s">
        <v>37</v>
      </c>
      <c r="J6171" s="12" t="s">
        <v>387</v>
      </c>
      <c r="K6171" s="11" t="str">
        <f>VLOOKUP(Table7[[#This Row],[CID]],ALY,2,FALSE)</f>
        <v>Commas</v>
      </c>
    </row>
    <row r="6172" spans="1:11" x14ac:dyDescent="0.2">
      <c r="A6172" s="8" t="str">
        <f>Table7[[#This Row],[Test No.]]&amp;Table7[[#This Row],[Section]]&amp;Table7[[#This Row],[Q. No.]]</f>
        <v>R35E21</v>
      </c>
      <c r="B6172" s="8"/>
      <c r="C6172" s="15" t="s">
        <v>76</v>
      </c>
      <c r="D6172" s="6">
        <v>21</v>
      </c>
      <c r="E6172" s="12" t="s">
        <v>31</v>
      </c>
      <c r="F6172" s="14">
        <v>2</v>
      </c>
      <c r="G6172" s="13" t="s">
        <v>57</v>
      </c>
      <c r="H6172" s="10">
        <v>5</v>
      </c>
      <c r="I6172" s="13" t="s">
        <v>41</v>
      </c>
      <c r="J6172" s="12" t="s">
        <v>518</v>
      </c>
      <c r="K6172" s="11" t="str">
        <f>VLOOKUP(Table7[[#This Row],[CID]],ALY,2,FALSE)</f>
        <v>Unity &amp; Coherence</v>
      </c>
    </row>
    <row r="6173" spans="1:11" x14ac:dyDescent="0.2">
      <c r="A6173" s="8" t="str">
        <f>Table7[[#This Row],[Test No.]]&amp;Table7[[#This Row],[Section]]&amp;Table7[[#This Row],[Q. No.]]</f>
        <v>R35E22</v>
      </c>
      <c r="B6173" s="8"/>
      <c r="C6173" s="15" t="s">
        <v>76</v>
      </c>
      <c r="D6173" s="6">
        <v>22</v>
      </c>
      <c r="E6173" s="12" t="s">
        <v>31</v>
      </c>
      <c r="F6173" s="14">
        <v>2</v>
      </c>
      <c r="G6173" s="13" t="s">
        <v>57</v>
      </c>
      <c r="H6173" s="10">
        <v>4</v>
      </c>
      <c r="I6173" s="13" t="s">
        <v>40</v>
      </c>
      <c r="J6173" s="12" t="s">
        <v>516</v>
      </c>
      <c r="K6173" s="11" t="str">
        <f>VLOOKUP(Table7[[#This Row],[CID]],ALY,2,FALSE)</f>
        <v>Transitions &amp; Topic Sentences</v>
      </c>
    </row>
    <row r="6174" spans="1:11" x14ac:dyDescent="0.2">
      <c r="A6174" s="8" t="str">
        <f>Table7[[#This Row],[Test No.]]&amp;Table7[[#This Row],[Section]]&amp;Table7[[#This Row],[Q. No.]]</f>
        <v>R35E23</v>
      </c>
      <c r="B6174" s="8"/>
      <c r="C6174" s="15" t="s">
        <v>76</v>
      </c>
      <c r="D6174" s="6">
        <v>23</v>
      </c>
      <c r="E6174" s="12" t="s">
        <v>31</v>
      </c>
      <c r="F6174" s="14">
        <v>2</v>
      </c>
      <c r="G6174" s="13" t="s">
        <v>57</v>
      </c>
      <c r="H6174" s="10">
        <v>5</v>
      </c>
      <c r="I6174" s="13" t="s">
        <v>41</v>
      </c>
      <c r="J6174" s="12" t="s">
        <v>520</v>
      </c>
      <c r="K6174" s="11" t="str">
        <f>VLOOKUP(Table7[[#This Row],[CID]],ALY,2,FALSE)</f>
        <v>Reorganization</v>
      </c>
    </row>
    <row r="6175" spans="1:11" x14ac:dyDescent="0.2">
      <c r="A6175" s="8" t="str">
        <f>Table7[[#This Row],[Test No.]]&amp;Table7[[#This Row],[Section]]&amp;Table7[[#This Row],[Q. No.]]</f>
        <v>R35E24</v>
      </c>
      <c r="B6175" s="8"/>
      <c r="C6175" s="15" t="s">
        <v>76</v>
      </c>
      <c r="D6175" s="6">
        <v>24</v>
      </c>
      <c r="E6175" s="12" t="s">
        <v>31</v>
      </c>
      <c r="F6175" s="14">
        <v>1</v>
      </c>
      <c r="G6175" s="14" t="s">
        <v>59</v>
      </c>
      <c r="H6175" s="14">
        <v>1</v>
      </c>
      <c r="I6175" s="14" t="s">
        <v>37</v>
      </c>
      <c r="J6175" s="12" t="s">
        <v>391</v>
      </c>
      <c r="K6175" s="11" t="str">
        <f>VLOOKUP(Table7[[#This Row],[CID]],ALY,2,FALSE)</f>
        <v>Dashes</v>
      </c>
    </row>
    <row r="6176" spans="1:11" x14ac:dyDescent="0.2">
      <c r="A6176" s="8" t="str">
        <f>Table7[[#This Row],[Test No.]]&amp;Table7[[#This Row],[Section]]&amp;Table7[[#This Row],[Q. No.]]</f>
        <v>R35E25</v>
      </c>
      <c r="B6176" s="8"/>
      <c r="C6176" s="15" t="s">
        <v>76</v>
      </c>
      <c r="D6176" s="6">
        <v>25</v>
      </c>
      <c r="E6176" s="12" t="s">
        <v>31</v>
      </c>
      <c r="F6176" s="14">
        <v>1</v>
      </c>
      <c r="G6176" s="14" t="s">
        <v>59</v>
      </c>
      <c r="H6176" s="10">
        <v>2</v>
      </c>
      <c r="I6176" s="13" t="s">
        <v>38</v>
      </c>
      <c r="J6176" s="12" t="s">
        <v>395</v>
      </c>
      <c r="K6176" s="11" t="str">
        <f>VLOOKUP(Table7[[#This Row],[CID]],ALY,2,FALSE)</f>
        <v>Verb Forms/Tense Agreement</v>
      </c>
    </row>
    <row r="6177" spans="1:11" x14ac:dyDescent="0.2">
      <c r="A6177" s="8" t="str">
        <f>Table7[[#This Row],[Test No.]]&amp;Table7[[#This Row],[Section]]&amp;Table7[[#This Row],[Q. No.]]</f>
        <v>R35E26</v>
      </c>
      <c r="B6177" s="8"/>
      <c r="C6177" s="15" t="s">
        <v>76</v>
      </c>
      <c r="D6177" s="6">
        <v>26</v>
      </c>
      <c r="E6177" s="12" t="s">
        <v>31</v>
      </c>
      <c r="F6177" s="14">
        <v>2</v>
      </c>
      <c r="G6177" s="13" t="s">
        <v>57</v>
      </c>
      <c r="H6177" s="10">
        <v>6</v>
      </c>
      <c r="I6177" s="13" t="s">
        <v>42</v>
      </c>
      <c r="J6177" s="12" t="s">
        <v>522</v>
      </c>
      <c r="K6177" s="11" t="str">
        <f>VLOOKUP(Table7[[#This Row],[CID]],ALY,2,FALSE)</f>
        <v>Effectiveness</v>
      </c>
    </row>
    <row r="6178" spans="1:11" x14ac:dyDescent="0.2">
      <c r="A6178" s="8" t="str">
        <f>Table7[[#This Row],[Test No.]]&amp;Table7[[#This Row],[Section]]&amp;Table7[[#This Row],[Q. No.]]</f>
        <v>R35E27</v>
      </c>
      <c r="B6178" s="8"/>
      <c r="C6178" s="15" t="s">
        <v>76</v>
      </c>
      <c r="D6178" s="6">
        <v>27</v>
      </c>
      <c r="E6178" s="12" t="s">
        <v>31</v>
      </c>
      <c r="F6178" s="14">
        <v>1</v>
      </c>
      <c r="G6178" s="14" t="s">
        <v>59</v>
      </c>
      <c r="H6178" s="14">
        <v>1</v>
      </c>
      <c r="I6178" s="14" t="s">
        <v>37</v>
      </c>
      <c r="J6178" s="12" t="s">
        <v>388</v>
      </c>
      <c r="K6178" s="11" t="str">
        <f>VLOOKUP(Table7[[#This Row],[CID]],ALY,2,FALSE)</f>
        <v>Apostrophes</v>
      </c>
    </row>
    <row r="6179" spans="1:11" x14ac:dyDescent="0.2">
      <c r="A6179" s="8" t="str">
        <f>Table7[[#This Row],[Test No.]]&amp;Table7[[#This Row],[Section]]&amp;Table7[[#This Row],[Q. No.]]</f>
        <v>R35E28</v>
      </c>
      <c r="B6179" s="8"/>
      <c r="C6179" s="15" t="s">
        <v>76</v>
      </c>
      <c r="D6179" s="6">
        <v>28</v>
      </c>
      <c r="E6179" s="12" t="s">
        <v>31</v>
      </c>
      <c r="F6179" s="14">
        <v>2</v>
      </c>
      <c r="G6179" s="13" t="s">
        <v>57</v>
      </c>
      <c r="H6179" s="10">
        <v>6</v>
      </c>
      <c r="I6179" s="13" t="s">
        <v>42</v>
      </c>
      <c r="J6179" s="12" t="s">
        <v>521</v>
      </c>
      <c r="K6179" s="11" t="str">
        <f>VLOOKUP(Table7[[#This Row],[CID]],ALY,2,FALSE)</f>
        <v>Word Choice</v>
      </c>
    </row>
    <row r="6180" spans="1:11" x14ac:dyDescent="0.2">
      <c r="A6180" s="8" t="str">
        <f>Table7[[#This Row],[Test No.]]&amp;Table7[[#This Row],[Section]]&amp;Table7[[#This Row],[Q. No.]]</f>
        <v>R35E29</v>
      </c>
      <c r="B6180" s="8"/>
      <c r="C6180" s="15" t="s">
        <v>76</v>
      </c>
      <c r="D6180" s="6">
        <v>29</v>
      </c>
      <c r="E6180" s="12" t="s">
        <v>31</v>
      </c>
      <c r="F6180" s="14">
        <v>2</v>
      </c>
      <c r="G6180" s="13" t="s">
        <v>57</v>
      </c>
      <c r="H6180" s="10">
        <v>5</v>
      </c>
      <c r="I6180" s="13" t="s">
        <v>41</v>
      </c>
      <c r="J6180" s="12" t="s">
        <v>520</v>
      </c>
      <c r="K6180" s="11" t="str">
        <f>VLOOKUP(Table7[[#This Row],[CID]],ALY,2,FALSE)</f>
        <v>Reorganization</v>
      </c>
    </row>
    <row r="6181" spans="1:11" x14ac:dyDescent="0.2">
      <c r="A6181" s="8" t="str">
        <f>Table7[[#This Row],[Test No.]]&amp;Table7[[#This Row],[Section]]&amp;Table7[[#This Row],[Q. No.]]</f>
        <v>R35E30</v>
      </c>
      <c r="B6181" s="8"/>
      <c r="C6181" s="15" t="s">
        <v>76</v>
      </c>
      <c r="D6181" s="6">
        <v>30</v>
      </c>
      <c r="E6181" s="12" t="s">
        <v>31</v>
      </c>
      <c r="F6181" s="14">
        <v>2</v>
      </c>
      <c r="G6181" s="13" t="s">
        <v>57</v>
      </c>
      <c r="H6181" s="10">
        <v>4</v>
      </c>
      <c r="I6181" s="13" t="s">
        <v>40</v>
      </c>
      <c r="J6181" s="12" t="s">
        <v>513</v>
      </c>
      <c r="K6181" s="11" t="str">
        <f>VLOOKUP(Table7[[#This Row],[CID]],ALY,2,FALSE)</f>
        <v>Writer's Goal</v>
      </c>
    </row>
    <row r="6182" spans="1:11" x14ac:dyDescent="0.2">
      <c r="A6182" s="8" t="str">
        <f>Table7[[#This Row],[Test No.]]&amp;Table7[[#This Row],[Section]]&amp;Table7[[#This Row],[Q. No.]]</f>
        <v>R35E31</v>
      </c>
      <c r="B6182" s="8"/>
      <c r="C6182" s="15" t="s">
        <v>76</v>
      </c>
      <c r="D6182" s="6">
        <v>31</v>
      </c>
      <c r="E6182" s="12" t="s">
        <v>31</v>
      </c>
      <c r="F6182" s="14">
        <v>2</v>
      </c>
      <c r="G6182" s="13" t="s">
        <v>57</v>
      </c>
      <c r="H6182" s="10">
        <v>6</v>
      </c>
      <c r="I6182" s="13" t="s">
        <v>42</v>
      </c>
      <c r="J6182" s="12" t="s">
        <v>523</v>
      </c>
      <c r="K6182" s="11" t="str">
        <f>VLOOKUP(Table7[[#This Row],[CID]],ALY,2,FALSE)</f>
        <v>Avoiding Ambiguity &amp; Redundancy</v>
      </c>
    </row>
    <row r="6183" spans="1:11" x14ac:dyDescent="0.2">
      <c r="A6183" s="8" t="str">
        <f>Table7[[#This Row],[Test No.]]&amp;Table7[[#This Row],[Section]]&amp;Table7[[#This Row],[Q. No.]]</f>
        <v>R35E32</v>
      </c>
      <c r="B6183" s="8"/>
      <c r="C6183" s="15" t="s">
        <v>76</v>
      </c>
      <c r="D6183" s="6">
        <v>32</v>
      </c>
      <c r="E6183" s="12" t="s">
        <v>31</v>
      </c>
      <c r="F6183" s="14">
        <v>1</v>
      </c>
      <c r="G6183" s="14" t="s">
        <v>59</v>
      </c>
      <c r="H6183" s="10">
        <v>3</v>
      </c>
      <c r="I6183" s="13" t="s">
        <v>39</v>
      </c>
      <c r="J6183" s="12" t="s">
        <v>401</v>
      </c>
      <c r="K6183" s="11" t="str">
        <f>VLOOKUP(Table7[[#This Row],[CID]],ALY,2,FALSE)</f>
        <v>Parallel Construction</v>
      </c>
    </row>
    <row r="6184" spans="1:11" x14ac:dyDescent="0.2">
      <c r="A6184" s="8" t="str">
        <f>Table7[[#This Row],[Test No.]]&amp;Table7[[#This Row],[Section]]&amp;Table7[[#This Row],[Q. No.]]</f>
        <v>R35E33</v>
      </c>
      <c r="B6184" s="8"/>
      <c r="C6184" s="15" t="s">
        <v>76</v>
      </c>
      <c r="D6184" s="6">
        <v>33</v>
      </c>
      <c r="E6184" s="12" t="s">
        <v>31</v>
      </c>
      <c r="F6184" s="14">
        <v>1</v>
      </c>
      <c r="G6184" s="14" t="s">
        <v>59</v>
      </c>
      <c r="H6184" s="14">
        <v>1</v>
      </c>
      <c r="I6184" s="14" t="s">
        <v>37</v>
      </c>
      <c r="J6184" s="12" t="s">
        <v>388</v>
      </c>
      <c r="K6184" s="11" t="str">
        <f>VLOOKUP(Table7[[#This Row],[CID]],ALY,2,FALSE)</f>
        <v>Apostrophes</v>
      </c>
    </row>
    <row r="6185" spans="1:11" x14ac:dyDescent="0.2">
      <c r="A6185" s="8" t="str">
        <f>Table7[[#This Row],[Test No.]]&amp;Table7[[#This Row],[Section]]&amp;Table7[[#This Row],[Q. No.]]</f>
        <v>R35E34</v>
      </c>
      <c r="B6185" s="8"/>
      <c r="C6185" s="15" t="s">
        <v>76</v>
      </c>
      <c r="D6185" s="6">
        <v>34</v>
      </c>
      <c r="E6185" s="12" t="s">
        <v>31</v>
      </c>
      <c r="F6185" s="14">
        <v>2</v>
      </c>
      <c r="G6185" s="13" t="s">
        <v>57</v>
      </c>
      <c r="H6185" s="10">
        <v>6</v>
      </c>
      <c r="I6185" s="13" t="s">
        <v>42</v>
      </c>
      <c r="J6185" s="12" t="s">
        <v>521</v>
      </c>
      <c r="K6185" s="11" t="str">
        <f>VLOOKUP(Table7[[#This Row],[CID]],ALY,2,FALSE)</f>
        <v>Word Choice</v>
      </c>
    </row>
    <row r="6186" spans="1:11" x14ac:dyDescent="0.2">
      <c r="A6186" s="8" t="str">
        <f>Table7[[#This Row],[Test No.]]&amp;Table7[[#This Row],[Section]]&amp;Table7[[#This Row],[Q. No.]]</f>
        <v>R35E35</v>
      </c>
      <c r="B6186" s="8"/>
      <c r="C6186" s="15" t="s">
        <v>76</v>
      </c>
      <c r="D6186" s="6">
        <v>35</v>
      </c>
      <c r="E6186" s="12" t="s">
        <v>31</v>
      </c>
      <c r="F6186" s="14">
        <v>2</v>
      </c>
      <c r="G6186" s="13" t="s">
        <v>57</v>
      </c>
      <c r="H6186" s="10">
        <v>4</v>
      </c>
      <c r="I6186" s="13" t="s">
        <v>40</v>
      </c>
      <c r="J6186" s="12" t="s">
        <v>516</v>
      </c>
      <c r="K6186" s="11" t="str">
        <f>VLOOKUP(Table7[[#This Row],[CID]],ALY,2,FALSE)</f>
        <v>Transitions &amp; Topic Sentences</v>
      </c>
    </row>
    <row r="6187" spans="1:11" x14ac:dyDescent="0.2">
      <c r="A6187" s="8" t="str">
        <f>Table7[[#This Row],[Test No.]]&amp;Table7[[#This Row],[Section]]&amp;Table7[[#This Row],[Q. No.]]</f>
        <v>R35E36</v>
      </c>
      <c r="B6187" s="8"/>
      <c r="C6187" s="15" t="s">
        <v>76</v>
      </c>
      <c r="D6187" s="6">
        <v>36</v>
      </c>
      <c r="E6187" s="12" t="s">
        <v>31</v>
      </c>
      <c r="F6187" s="14">
        <v>2</v>
      </c>
      <c r="G6187" s="13" t="s">
        <v>57</v>
      </c>
      <c r="H6187" s="10">
        <v>6</v>
      </c>
      <c r="I6187" s="13" t="s">
        <v>42</v>
      </c>
      <c r="J6187" s="12" t="s">
        <v>522</v>
      </c>
      <c r="K6187" s="11" t="str">
        <f>VLOOKUP(Table7[[#This Row],[CID]],ALY,2,FALSE)</f>
        <v>Effectiveness</v>
      </c>
    </row>
    <row r="6188" spans="1:11" x14ac:dyDescent="0.2">
      <c r="A6188" s="8" t="str">
        <f>Table7[[#This Row],[Test No.]]&amp;Table7[[#This Row],[Section]]&amp;Table7[[#This Row],[Q. No.]]</f>
        <v>R35E37</v>
      </c>
      <c r="B6188" s="8"/>
      <c r="C6188" s="15" t="s">
        <v>76</v>
      </c>
      <c r="D6188" s="6">
        <v>37</v>
      </c>
      <c r="E6188" s="12" t="s">
        <v>31</v>
      </c>
      <c r="F6188" s="14">
        <v>1</v>
      </c>
      <c r="G6188" s="14" t="s">
        <v>59</v>
      </c>
      <c r="H6188" s="10">
        <v>3</v>
      </c>
      <c r="I6188" s="13" t="s">
        <v>39</v>
      </c>
      <c r="J6188" s="12" t="s">
        <v>402</v>
      </c>
      <c r="K6188" s="11" t="str">
        <f>VLOOKUP(Table7[[#This Row],[CID]],ALY,2,FALSE)</f>
        <v>Faulty Modifier</v>
      </c>
    </row>
    <row r="6189" spans="1:11" x14ac:dyDescent="0.2">
      <c r="A6189" s="8" t="str">
        <f>Table7[[#This Row],[Test No.]]&amp;Table7[[#This Row],[Section]]&amp;Table7[[#This Row],[Q. No.]]</f>
        <v>R35E38</v>
      </c>
      <c r="B6189" s="8"/>
      <c r="C6189" s="15" t="s">
        <v>76</v>
      </c>
      <c r="D6189" s="6">
        <v>38</v>
      </c>
      <c r="E6189" s="12" t="s">
        <v>31</v>
      </c>
      <c r="F6189" s="14">
        <v>1</v>
      </c>
      <c r="G6189" s="14" t="s">
        <v>59</v>
      </c>
      <c r="H6189" s="10">
        <v>3</v>
      </c>
      <c r="I6189" s="13" t="s">
        <v>39</v>
      </c>
      <c r="J6189" s="12" t="s">
        <v>401</v>
      </c>
      <c r="K6189" s="11" t="str">
        <f>VLOOKUP(Table7[[#This Row],[CID]],ALY,2,FALSE)</f>
        <v>Parallel Construction</v>
      </c>
    </row>
    <row r="6190" spans="1:11" x14ac:dyDescent="0.2">
      <c r="A6190" s="8" t="str">
        <f>Table7[[#This Row],[Test No.]]&amp;Table7[[#This Row],[Section]]&amp;Table7[[#This Row],[Q. No.]]</f>
        <v>R35E39</v>
      </c>
      <c r="B6190" s="8"/>
      <c r="C6190" s="15" t="s">
        <v>76</v>
      </c>
      <c r="D6190" s="6">
        <v>39</v>
      </c>
      <c r="E6190" s="12" t="s">
        <v>31</v>
      </c>
      <c r="F6190" s="14">
        <v>1</v>
      </c>
      <c r="G6190" s="14" t="s">
        <v>59</v>
      </c>
      <c r="H6190" s="10">
        <v>2</v>
      </c>
      <c r="I6190" s="13" t="s">
        <v>38</v>
      </c>
      <c r="J6190" s="12" t="s">
        <v>395</v>
      </c>
      <c r="K6190" s="11" t="str">
        <f>VLOOKUP(Table7[[#This Row],[CID]],ALY,2,FALSE)</f>
        <v>Verb Forms/Tense Agreement</v>
      </c>
    </row>
    <row r="6191" spans="1:11" x14ac:dyDescent="0.2">
      <c r="A6191" s="8" t="str">
        <f>Table7[[#This Row],[Test No.]]&amp;Table7[[#This Row],[Section]]&amp;Table7[[#This Row],[Q. No.]]</f>
        <v>R35E40</v>
      </c>
      <c r="B6191" s="8"/>
      <c r="C6191" s="15" t="s">
        <v>76</v>
      </c>
      <c r="D6191" s="6">
        <v>40</v>
      </c>
      <c r="E6191" s="12" t="s">
        <v>31</v>
      </c>
      <c r="F6191" s="14">
        <v>2</v>
      </c>
      <c r="G6191" s="13" t="s">
        <v>57</v>
      </c>
      <c r="H6191" s="10">
        <v>6</v>
      </c>
      <c r="I6191" s="13" t="s">
        <v>42</v>
      </c>
      <c r="J6191" s="12" t="s">
        <v>521</v>
      </c>
      <c r="K6191" s="11" t="str">
        <f>VLOOKUP(Table7[[#This Row],[CID]],ALY,2,FALSE)</f>
        <v>Word Choice</v>
      </c>
    </row>
    <row r="6192" spans="1:11" x14ac:dyDescent="0.2">
      <c r="A6192" s="8" t="str">
        <f>Table7[[#This Row],[Test No.]]&amp;Table7[[#This Row],[Section]]&amp;Table7[[#This Row],[Q. No.]]</f>
        <v>R35E41</v>
      </c>
      <c r="B6192" s="8"/>
      <c r="C6192" s="15" t="s">
        <v>76</v>
      </c>
      <c r="D6192" s="6">
        <v>41</v>
      </c>
      <c r="E6192" s="12" t="s">
        <v>31</v>
      </c>
      <c r="F6192" s="14">
        <v>1</v>
      </c>
      <c r="G6192" s="14" t="s">
        <v>59</v>
      </c>
      <c r="H6192" s="14">
        <v>1</v>
      </c>
      <c r="I6192" s="14" t="s">
        <v>37</v>
      </c>
      <c r="J6192" s="12" t="s">
        <v>388</v>
      </c>
      <c r="K6192" s="11" t="str">
        <f>VLOOKUP(Table7[[#This Row],[CID]],ALY,2,FALSE)</f>
        <v>Apostrophes</v>
      </c>
    </row>
    <row r="6193" spans="1:11" x14ac:dyDescent="0.2">
      <c r="A6193" s="8" t="str">
        <f>Table7[[#This Row],[Test No.]]&amp;Table7[[#This Row],[Section]]&amp;Table7[[#This Row],[Q. No.]]</f>
        <v>R35E42</v>
      </c>
      <c r="B6193" s="8"/>
      <c r="C6193" s="15" t="s">
        <v>76</v>
      </c>
      <c r="D6193" s="6">
        <v>42</v>
      </c>
      <c r="E6193" s="12" t="s">
        <v>31</v>
      </c>
      <c r="F6193" s="14">
        <v>1</v>
      </c>
      <c r="G6193" s="14" t="s">
        <v>59</v>
      </c>
      <c r="H6193" s="10">
        <v>3</v>
      </c>
      <c r="I6193" s="13" t="s">
        <v>39</v>
      </c>
      <c r="J6193" s="12" t="s">
        <v>402</v>
      </c>
      <c r="K6193" s="11" t="str">
        <f>VLOOKUP(Table7[[#This Row],[CID]],ALY,2,FALSE)</f>
        <v>Faulty Modifier</v>
      </c>
    </row>
    <row r="6194" spans="1:11" x14ac:dyDescent="0.2">
      <c r="A6194" s="8" t="str">
        <f>Table7[[#This Row],[Test No.]]&amp;Table7[[#This Row],[Section]]&amp;Table7[[#This Row],[Q. No.]]</f>
        <v>R35E43</v>
      </c>
      <c r="B6194" s="8"/>
      <c r="C6194" s="15" t="s">
        <v>76</v>
      </c>
      <c r="D6194" s="6">
        <v>43</v>
      </c>
      <c r="E6194" s="12" t="s">
        <v>31</v>
      </c>
      <c r="F6194" s="14">
        <v>2</v>
      </c>
      <c r="G6194" s="13" t="s">
        <v>57</v>
      </c>
      <c r="H6194" s="10">
        <v>4</v>
      </c>
      <c r="I6194" s="13" t="s">
        <v>40</v>
      </c>
      <c r="J6194" s="12" t="s">
        <v>512</v>
      </c>
      <c r="K6194" s="11" t="str">
        <f>VLOOKUP(Table7[[#This Row],[CID]],ALY,2,FALSE)</f>
        <v>Additional Detail &amp; Evidence</v>
      </c>
    </row>
    <row r="6195" spans="1:11" x14ac:dyDescent="0.2">
      <c r="A6195" s="8" t="str">
        <f>Table7[[#This Row],[Test No.]]&amp;Table7[[#This Row],[Section]]&amp;Table7[[#This Row],[Q. No.]]</f>
        <v>R35E44</v>
      </c>
      <c r="B6195" s="8"/>
      <c r="C6195" s="15" t="s">
        <v>76</v>
      </c>
      <c r="D6195" s="6">
        <v>44</v>
      </c>
      <c r="E6195" s="12" t="s">
        <v>31</v>
      </c>
      <c r="F6195" s="14">
        <v>2</v>
      </c>
      <c r="G6195" s="13" t="s">
        <v>57</v>
      </c>
      <c r="H6195" s="10">
        <v>4</v>
      </c>
      <c r="I6195" s="13" t="s">
        <v>40</v>
      </c>
      <c r="J6195" s="12" t="s">
        <v>514</v>
      </c>
      <c r="K6195" s="11" t="str">
        <f>VLOOKUP(Table7[[#This Row],[CID]],ALY,2,FALSE)</f>
        <v>Relation to Paragraph/Essay</v>
      </c>
    </row>
    <row r="6196" spans="1:11" x14ac:dyDescent="0.2">
      <c r="A6196" s="8" t="str">
        <f>Table7[[#This Row],[Test No.]]&amp;Table7[[#This Row],[Section]]&amp;Table7[[#This Row],[Q. No.]]</f>
        <v>R35E45</v>
      </c>
      <c r="B6196" s="8"/>
      <c r="C6196" s="15" t="s">
        <v>76</v>
      </c>
      <c r="D6196" s="6">
        <v>45</v>
      </c>
      <c r="E6196" s="12" t="s">
        <v>31</v>
      </c>
      <c r="F6196" s="14">
        <v>2</v>
      </c>
      <c r="G6196" s="13" t="s">
        <v>57</v>
      </c>
      <c r="H6196" s="10">
        <v>4</v>
      </c>
      <c r="I6196" s="13" t="s">
        <v>40</v>
      </c>
      <c r="J6196" s="12" t="s">
        <v>513</v>
      </c>
      <c r="K6196" s="11" t="str">
        <f>VLOOKUP(Table7[[#This Row],[CID]],ALY,2,FALSE)</f>
        <v>Writer's Goal</v>
      </c>
    </row>
    <row r="6197" spans="1:11" x14ac:dyDescent="0.2">
      <c r="A6197" s="8" t="str">
        <f>Table7[[#This Row],[Test No.]]&amp;Table7[[#This Row],[Section]]&amp;Table7[[#This Row],[Q. No.]]</f>
        <v>R35E46</v>
      </c>
      <c r="B6197" s="8"/>
      <c r="C6197" s="15" t="s">
        <v>76</v>
      </c>
      <c r="D6197" s="6">
        <v>46</v>
      </c>
      <c r="E6197" s="12" t="s">
        <v>31</v>
      </c>
      <c r="F6197" s="14">
        <v>2</v>
      </c>
      <c r="G6197" s="13" t="s">
        <v>57</v>
      </c>
      <c r="H6197" s="10">
        <v>4</v>
      </c>
      <c r="I6197" s="13" t="s">
        <v>40</v>
      </c>
      <c r="J6197" s="12" t="s">
        <v>516</v>
      </c>
      <c r="K6197" s="11" t="str">
        <f>VLOOKUP(Table7[[#This Row],[CID]],ALY,2,FALSE)</f>
        <v>Transitions &amp; Topic Sentences</v>
      </c>
    </row>
    <row r="6198" spans="1:11" x14ac:dyDescent="0.2">
      <c r="A6198" s="8" t="str">
        <f>Table7[[#This Row],[Test No.]]&amp;Table7[[#This Row],[Section]]&amp;Table7[[#This Row],[Q. No.]]</f>
        <v>R35E47</v>
      </c>
      <c r="B6198" s="8"/>
      <c r="C6198" s="15" t="s">
        <v>76</v>
      </c>
      <c r="D6198" s="6">
        <v>47</v>
      </c>
      <c r="E6198" s="12" t="s">
        <v>31</v>
      </c>
      <c r="F6198" s="14">
        <v>1</v>
      </c>
      <c r="G6198" s="14" t="s">
        <v>59</v>
      </c>
      <c r="H6198" s="14">
        <v>1</v>
      </c>
      <c r="I6198" s="14" t="s">
        <v>37</v>
      </c>
      <c r="J6198" s="12" t="s">
        <v>387</v>
      </c>
      <c r="K6198" s="11" t="str">
        <f>VLOOKUP(Table7[[#This Row],[CID]],ALY,2,FALSE)</f>
        <v>Commas</v>
      </c>
    </row>
    <row r="6199" spans="1:11" x14ac:dyDescent="0.2">
      <c r="A6199" s="8" t="str">
        <f>Table7[[#This Row],[Test No.]]&amp;Table7[[#This Row],[Section]]&amp;Table7[[#This Row],[Q. No.]]</f>
        <v>R35E48</v>
      </c>
      <c r="B6199" s="8"/>
      <c r="C6199" s="15" t="s">
        <v>76</v>
      </c>
      <c r="D6199" s="6">
        <v>48</v>
      </c>
      <c r="E6199" s="12" t="s">
        <v>31</v>
      </c>
      <c r="F6199" s="14">
        <v>2</v>
      </c>
      <c r="G6199" s="13" t="s">
        <v>57</v>
      </c>
      <c r="H6199" s="10">
        <v>4</v>
      </c>
      <c r="I6199" s="13" t="s">
        <v>40</v>
      </c>
      <c r="J6199" s="12" t="s">
        <v>516</v>
      </c>
      <c r="K6199" s="11" t="str">
        <f>VLOOKUP(Table7[[#This Row],[CID]],ALY,2,FALSE)</f>
        <v>Transitions &amp; Topic Sentences</v>
      </c>
    </row>
    <row r="6200" spans="1:11" x14ac:dyDescent="0.2">
      <c r="A6200" s="8" t="str">
        <f>Table7[[#This Row],[Test No.]]&amp;Table7[[#This Row],[Section]]&amp;Table7[[#This Row],[Q. No.]]</f>
        <v>R35E49</v>
      </c>
      <c r="B6200" s="8"/>
      <c r="C6200" s="15" t="s">
        <v>76</v>
      </c>
      <c r="D6200" s="6">
        <v>49</v>
      </c>
      <c r="E6200" s="12" t="s">
        <v>31</v>
      </c>
      <c r="F6200" s="14">
        <v>1</v>
      </c>
      <c r="G6200" s="14" t="s">
        <v>59</v>
      </c>
      <c r="H6200" s="10">
        <v>2</v>
      </c>
      <c r="I6200" s="13" t="s">
        <v>38</v>
      </c>
      <c r="J6200" s="12" t="s">
        <v>395</v>
      </c>
      <c r="K6200" s="11" t="str">
        <f>VLOOKUP(Table7[[#This Row],[CID]],ALY,2,FALSE)</f>
        <v>Verb Forms/Tense Agreement</v>
      </c>
    </row>
    <row r="6201" spans="1:11" x14ac:dyDescent="0.2">
      <c r="A6201" s="8" t="str">
        <f>Table7[[#This Row],[Test No.]]&amp;Table7[[#This Row],[Section]]&amp;Table7[[#This Row],[Q. No.]]</f>
        <v>R35E50</v>
      </c>
      <c r="B6201" s="8"/>
      <c r="C6201" s="15" t="s">
        <v>76</v>
      </c>
      <c r="D6201" s="6">
        <v>50</v>
      </c>
      <c r="E6201" s="12" t="s">
        <v>31</v>
      </c>
      <c r="F6201" s="14">
        <v>1</v>
      </c>
      <c r="G6201" s="14" t="s">
        <v>59</v>
      </c>
      <c r="H6201" s="10">
        <v>2</v>
      </c>
      <c r="I6201" s="13" t="s">
        <v>38</v>
      </c>
      <c r="J6201" s="12" t="s">
        <v>397</v>
      </c>
      <c r="K6201" s="11" t="str">
        <f>VLOOKUP(Table7[[#This Row],[CID]],ALY,2,FALSE)</f>
        <v>Word Choice</v>
      </c>
    </row>
    <row r="6202" spans="1:11" x14ac:dyDescent="0.2">
      <c r="A6202" s="8" t="str">
        <f>Table7[[#This Row],[Test No.]]&amp;Table7[[#This Row],[Section]]&amp;Table7[[#This Row],[Q. No.]]</f>
        <v>R35E51</v>
      </c>
      <c r="B6202" s="8"/>
      <c r="C6202" s="15" t="s">
        <v>76</v>
      </c>
      <c r="D6202" s="6">
        <v>51</v>
      </c>
      <c r="E6202" s="12" t="s">
        <v>31</v>
      </c>
      <c r="F6202" s="14">
        <v>1</v>
      </c>
      <c r="G6202" s="14" t="s">
        <v>59</v>
      </c>
      <c r="H6202" s="10">
        <v>2</v>
      </c>
      <c r="I6202" s="13" t="s">
        <v>38</v>
      </c>
      <c r="J6202" s="12" t="s">
        <v>398</v>
      </c>
      <c r="K6202" s="11" t="str">
        <f>VLOOKUP(Table7[[#This Row],[CID]],ALY,2,FALSE)</f>
        <v>Idioms</v>
      </c>
    </row>
    <row r="6203" spans="1:11" x14ac:dyDescent="0.2">
      <c r="A6203" s="8" t="str">
        <f>Table7[[#This Row],[Test No.]]&amp;Table7[[#This Row],[Section]]&amp;Table7[[#This Row],[Q. No.]]</f>
        <v>R35E52</v>
      </c>
      <c r="B6203" s="8"/>
      <c r="C6203" s="15" t="s">
        <v>76</v>
      </c>
      <c r="D6203" s="6">
        <v>52</v>
      </c>
      <c r="E6203" s="12" t="s">
        <v>31</v>
      </c>
      <c r="F6203" s="14">
        <v>2</v>
      </c>
      <c r="G6203" s="13" t="s">
        <v>57</v>
      </c>
      <c r="H6203" s="10">
        <v>4</v>
      </c>
      <c r="I6203" s="13" t="s">
        <v>40</v>
      </c>
      <c r="J6203" s="12" t="s">
        <v>516</v>
      </c>
      <c r="K6203" s="11" t="str">
        <f>VLOOKUP(Table7[[#This Row],[CID]],ALY,2,FALSE)</f>
        <v>Transitions &amp; Topic Sentences</v>
      </c>
    </row>
    <row r="6204" spans="1:11" x14ac:dyDescent="0.2">
      <c r="A6204" s="8" t="str">
        <f>Table7[[#This Row],[Test No.]]&amp;Table7[[#This Row],[Section]]&amp;Table7[[#This Row],[Q. No.]]</f>
        <v>R35E53</v>
      </c>
      <c r="B6204" s="8"/>
      <c r="C6204" s="15" t="s">
        <v>76</v>
      </c>
      <c r="D6204" s="6">
        <v>53</v>
      </c>
      <c r="E6204" s="12" t="s">
        <v>31</v>
      </c>
      <c r="F6204" s="14">
        <v>2</v>
      </c>
      <c r="G6204" s="13" t="s">
        <v>57</v>
      </c>
      <c r="H6204" s="10">
        <v>6</v>
      </c>
      <c r="I6204" s="13" t="s">
        <v>42</v>
      </c>
      <c r="J6204" s="12" t="s">
        <v>521</v>
      </c>
      <c r="K6204" s="11" t="str">
        <f>VLOOKUP(Table7[[#This Row],[CID]],ALY,2,FALSE)</f>
        <v>Word Choice</v>
      </c>
    </row>
    <row r="6205" spans="1:11" x14ac:dyDescent="0.2">
      <c r="A6205" s="8" t="str">
        <f>Table7[[#This Row],[Test No.]]&amp;Table7[[#This Row],[Section]]&amp;Table7[[#This Row],[Q. No.]]</f>
        <v>R35E54</v>
      </c>
      <c r="B6205" s="8"/>
      <c r="C6205" s="15" t="s">
        <v>76</v>
      </c>
      <c r="D6205" s="6">
        <v>54</v>
      </c>
      <c r="E6205" s="12" t="s">
        <v>31</v>
      </c>
      <c r="F6205" s="14">
        <v>1</v>
      </c>
      <c r="G6205" s="14" t="s">
        <v>59</v>
      </c>
      <c r="H6205" s="10">
        <v>2</v>
      </c>
      <c r="I6205" s="13" t="s">
        <v>38</v>
      </c>
      <c r="J6205" s="12" t="s">
        <v>395</v>
      </c>
      <c r="K6205" s="11" t="str">
        <f>VLOOKUP(Table7[[#This Row],[CID]],ALY,2,FALSE)</f>
        <v>Verb Forms/Tense Agreement</v>
      </c>
    </row>
    <row r="6206" spans="1:11" x14ac:dyDescent="0.2">
      <c r="A6206" s="8" t="str">
        <f>Table7[[#This Row],[Test No.]]&amp;Table7[[#This Row],[Section]]&amp;Table7[[#This Row],[Q. No.]]</f>
        <v>R35E55</v>
      </c>
      <c r="B6206" s="8"/>
      <c r="C6206" s="15" t="s">
        <v>76</v>
      </c>
      <c r="D6206" s="6">
        <v>55</v>
      </c>
      <c r="E6206" s="12" t="s">
        <v>31</v>
      </c>
      <c r="F6206" s="14">
        <v>1</v>
      </c>
      <c r="G6206" s="14" t="s">
        <v>59</v>
      </c>
      <c r="H6206" s="14">
        <v>1</v>
      </c>
      <c r="I6206" s="14" t="s">
        <v>37</v>
      </c>
      <c r="J6206" s="12" t="s">
        <v>390</v>
      </c>
      <c r="K6206" s="11" t="str">
        <f>VLOOKUP(Table7[[#This Row],[CID]],ALY,2,FALSE)</f>
        <v>Semicolons</v>
      </c>
    </row>
    <row r="6207" spans="1:11" x14ac:dyDescent="0.2">
      <c r="A6207" s="8" t="str">
        <f>Table7[[#This Row],[Test No.]]&amp;Table7[[#This Row],[Section]]&amp;Table7[[#This Row],[Q. No.]]</f>
        <v>R35E56</v>
      </c>
      <c r="B6207" s="8"/>
      <c r="C6207" s="15" t="s">
        <v>76</v>
      </c>
      <c r="D6207" s="6">
        <v>56</v>
      </c>
      <c r="E6207" s="12" t="s">
        <v>31</v>
      </c>
      <c r="F6207" s="14">
        <v>2</v>
      </c>
      <c r="G6207" s="13" t="s">
        <v>57</v>
      </c>
      <c r="H6207" s="10">
        <v>4</v>
      </c>
      <c r="I6207" s="13" t="s">
        <v>40</v>
      </c>
      <c r="J6207" s="12" t="s">
        <v>514</v>
      </c>
      <c r="K6207" s="11" t="str">
        <f>VLOOKUP(Table7[[#This Row],[CID]],ALY,2,FALSE)</f>
        <v>Relation to Paragraph/Essay</v>
      </c>
    </row>
    <row r="6208" spans="1:11" x14ac:dyDescent="0.2">
      <c r="A6208" s="8" t="str">
        <f>Table7[[#This Row],[Test No.]]&amp;Table7[[#This Row],[Section]]&amp;Table7[[#This Row],[Q. No.]]</f>
        <v>R35E57</v>
      </c>
      <c r="B6208" s="8"/>
      <c r="C6208" s="15" t="s">
        <v>76</v>
      </c>
      <c r="D6208" s="6">
        <v>57</v>
      </c>
      <c r="E6208" s="12" t="s">
        <v>31</v>
      </c>
      <c r="F6208" s="14">
        <v>2</v>
      </c>
      <c r="G6208" s="13" t="s">
        <v>57</v>
      </c>
      <c r="H6208" s="10">
        <v>6</v>
      </c>
      <c r="I6208" s="13" t="s">
        <v>42</v>
      </c>
      <c r="J6208" s="12" t="s">
        <v>523</v>
      </c>
      <c r="K6208" s="11" t="str">
        <f>VLOOKUP(Table7[[#This Row],[CID]],ALY,2,FALSE)</f>
        <v>Avoiding Ambiguity &amp; Redundancy</v>
      </c>
    </row>
    <row r="6209" spans="1:11" x14ac:dyDescent="0.2">
      <c r="A6209" s="8" t="str">
        <f>Table7[[#This Row],[Test No.]]&amp;Table7[[#This Row],[Section]]&amp;Table7[[#This Row],[Q. No.]]</f>
        <v>R35E58</v>
      </c>
      <c r="B6209" s="8"/>
      <c r="C6209" s="15" t="s">
        <v>76</v>
      </c>
      <c r="D6209" s="6">
        <v>58</v>
      </c>
      <c r="E6209" s="12" t="s">
        <v>31</v>
      </c>
      <c r="F6209" s="14">
        <v>1</v>
      </c>
      <c r="G6209" s="14" t="s">
        <v>59</v>
      </c>
      <c r="H6209" s="10">
        <v>2</v>
      </c>
      <c r="I6209" s="13" t="s">
        <v>38</v>
      </c>
      <c r="J6209" s="12" t="s">
        <v>395</v>
      </c>
      <c r="K6209" s="11" t="str">
        <f>VLOOKUP(Table7[[#This Row],[CID]],ALY,2,FALSE)</f>
        <v>Verb Forms/Tense Agreement</v>
      </c>
    </row>
    <row r="6210" spans="1:11" x14ac:dyDescent="0.2">
      <c r="A6210" s="8" t="str">
        <f>Table7[[#This Row],[Test No.]]&amp;Table7[[#This Row],[Section]]&amp;Table7[[#This Row],[Q. No.]]</f>
        <v>R35E59</v>
      </c>
      <c r="B6210" s="8"/>
      <c r="C6210" s="15" t="s">
        <v>76</v>
      </c>
      <c r="D6210" s="6">
        <v>59</v>
      </c>
      <c r="E6210" s="12" t="s">
        <v>31</v>
      </c>
      <c r="F6210" s="14">
        <v>1</v>
      </c>
      <c r="G6210" s="14" t="s">
        <v>59</v>
      </c>
      <c r="H6210" s="10">
        <v>2</v>
      </c>
      <c r="I6210" s="13" t="s">
        <v>38</v>
      </c>
      <c r="J6210" s="12" t="s">
        <v>397</v>
      </c>
      <c r="K6210" s="11" t="str">
        <f>VLOOKUP(Table7[[#This Row],[CID]],ALY,2,FALSE)</f>
        <v>Word Choice</v>
      </c>
    </row>
    <row r="6211" spans="1:11" x14ac:dyDescent="0.2">
      <c r="A6211" s="8" t="str">
        <f>Table7[[#This Row],[Test No.]]&amp;Table7[[#This Row],[Section]]&amp;Table7[[#This Row],[Q. No.]]</f>
        <v>R35E60</v>
      </c>
      <c r="B6211" s="8"/>
      <c r="C6211" s="15" t="s">
        <v>76</v>
      </c>
      <c r="D6211" s="6">
        <v>60</v>
      </c>
      <c r="E6211" s="12" t="s">
        <v>31</v>
      </c>
      <c r="F6211" s="14">
        <v>2</v>
      </c>
      <c r="G6211" s="13" t="s">
        <v>57</v>
      </c>
      <c r="H6211" s="10">
        <v>4</v>
      </c>
      <c r="I6211" s="13" t="s">
        <v>40</v>
      </c>
      <c r="J6211" s="12" t="s">
        <v>516</v>
      </c>
      <c r="K6211" s="11" t="str">
        <f>VLOOKUP(Table7[[#This Row],[CID]],ALY,2,FALSE)</f>
        <v>Transitions &amp; Topic Sentences</v>
      </c>
    </row>
    <row r="6212" spans="1:11" x14ac:dyDescent="0.2">
      <c r="A6212" s="8" t="str">
        <f>Table7[[#This Row],[Test No.]]&amp;Table7[[#This Row],[Section]]&amp;Table7[[#This Row],[Q. No.]]</f>
        <v>R35E61</v>
      </c>
      <c r="B6212" s="8"/>
      <c r="C6212" s="15" t="s">
        <v>76</v>
      </c>
      <c r="D6212" s="6">
        <v>61</v>
      </c>
      <c r="E6212" s="12" t="s">
        <v>31</v>
      </c>
      <c r="F6212" s="14">
        <v>1</v>
      </c>
      <c r="G6212" s="14" t="s">
        <v>59</v>
      </c>
      <c r="H6212" s="10">
        <v>2</v>
      </c>
      <c r="I6212" s="13" t="s">
        <v>38</v>
      </c>
      <c r="J6212" s="12" t="s">
        <v>398</v>
      </c>
      <c r="K6212" s="11" t="str">
        <f>VLOOKUP(Table7[[#This Row],[CID]],ALY,2,FALSE)</f>
        <v>Idioms</v>
      </c>
    </row>
    <row r="6213" spans="1:11" x14ac:dyDescent="0.2">
      <c r="A6213" s="8" t="str">
        <f>Table7[[#This Row],[Test No.]]&amp;Table7[[#This Row],[Section]]&amp;Table7[[#This Row],[Q. No.]]</f>
        <v>R35E62</v>
      </c>
      <c r="B6213" s="8"/>
      <c r="C6213" s="15" t="s">
        <v>76</v>
      </c>
      <c r="D6213" s="6">
        <v>62</v>
      </c>
      <c r="E6213" s="12" t="s">
        <v>31</v>
      </c>
      <c r="F6213" s="14">
        <v>1</v>
      </c>
      <c r="G6213" s="14" t="s">
        <v>59</v>
      </c>
      <c r="H6213" s="14">
        <v>1</v>
      </c>
      <c r="I6213" s="14" t="s">
        <v>37</v>
      </c>
      <c r="J6213" s="12" t="s">
        <v>388</v>
      </c>
      <c r="K6213" s="11" t="str">
        <f>VLOOKUP(Table7[[#This Row],[CID]],ALY,2,FALSE)</f>
        <v>Apostrophes</v>
      </c>
    </row>
    <row r="6214" spans="1:11" x14ac:dyDescent="0.2">
      <c r="A6214" s="8" t="str">
        <f>Table7[[#This Row],[Test No.]]&amp;Table7[[#This Row],[Section]]&amp;Table7[[#This Row],[Q. No.]]</f>
        <v>R35E63</v>
      </c>
      <c r="B6214" s="8"/>
      <c r="C6214" s="15" t="s">
        <v>76</v>
      </c>
      <c r="D6214" s="6">
        <v>63</v>
      </c>
      <c r="E6214" s="12" t="s">
        <v>31</v>
      </c>
      <c r="F6214" s="14">
        <v>1</v>
      </c>
      <c r="G6214" s="14" t="s">
        <v>59</v>
      </c>
      <c r="H6214" s="10">
        <v>3</v>
      </c>
      <c r="I6214" s="13" t="s">
        <v>39</v>
      </c>
      <c r="J6214" s="12" t="s">
        <v>402</v>
      </c>
      <c r="K6214" s="11" t="str">
        <f>VLOOKUP(Table7[[#This Row],[CID]],ALY,2,FALSE)</f>
        <v>Faulty Modifier</v>
      </c>
    </row>
    <row r="6215" spans="1:11" x14ac:dyDescent="0.2">
      <c r="A6215" s="8" t="str">
        <f>Table7[[#This Row],[Test No.]]&amp;Table7[[#This Row],[Section]]&amp;Table7[[#This Row],[Q. No.]]</f>
        <v>R35E64</v>
      </c>
      <c r="B6215" s="8"/>
      <c r="C6215" s="15" t="s">
        <v>76</v>
      </c>
      <c r="D6215" s="6">
        <v>64</v>
      </c>
      <c r="E6215" s="12" t="s">
        <v>31</v>
      </c>
      <c r="F6215" s="14">
        <v>2</v>
      </c>
      <c r="G6215" s="13" t="s">
        <v>57</v>
      </c>
      <c r="H6215" s="10">
        <v>6</v>
      </c>
      <c r="I6215" s="13" t="s">
        <v>42</v>
      </c>
      <c r="J6215" s="12" t="s">
        <v>522</v>
      </c>
      <c r="K6215" s="11" t="str">
        <f>VLOOKUP(Table7[[#This Row],[CID]],ALY,2,FALSE)</f>
        <v>Effectiveness</v>
      </c>
    </row>
    <row r="6216" spans="1:11" x14ac:dyDescent="0.2">
      <c r="A6216" s="8" t="str">
        <f>Table7[[#This Row],[Test No.]]&amp;Table7[[#This Row],[Section]]&amp;Table7[[#This Row],[Q. No.]]</f>
        <v>R35E65</v>
      </c>
      <c r="B6216" s="8"/>
      <c r="C6216" s="15" t="s">
        <v>76</v>
      </c>
      <c r="D6216" s="6">
        <v>65</v>
      </c>
      <c r="E6216" s="12" t="s">
        <v>31</v>
      </c>
      <c r="F6216" s="14">
        <v>1</v>
      </c>
      <c r="G6216" s="14" t="s">
        <v>59</v>
      </c>
      <c r="H6216" s="10">
        <v>2</v>
      </c>
      <c r="I6216" s="13" t="s">
        <v>38</v>
      </c>
      <c r="J6216" s="12" t="s">
        <v>394</v>
      </c>
      <c r="K6216" s="11" t="str">
        <f>VLOOKUP(Table7[[#This Row],[CID]],ALY,2,FALSE)</f>
        <v>Pronouns</v>
      </c>
    </row>
    <row r="6217" spans="1:11" x14ac:dyDescent="0.2">
      <c r="A6217" s="8" t="str">
        <f>Table7[[#This Row],[Test No.]]&amp;Table7[[#This Row],[Section]]&amp;Table7[[#This Row],[Q. No.]]</f>
        <v>R35E66</v>
      </c>
      <c r="B6217" s="8"/>
      <c r="C6217" s="15" t="s">
        <v>76</v>
      </c>
      <c r="D6217" s="6">
        <v>66</v>
      </c>
      <c r="E6217" s="12" t="s">
        <v>31</v>
      </c>
      <c r="F6217" s="14">
        <v>2</v>
      </c>
      <c r="G6217" s="13" t="s">
        <v>57</v>
      </c>
      <c r="H6217" s="10">
        <v>6</v>
      </c>
      <c r="I6217" s="13" t="s">
        <v>42</v>
      </c>
      <c r="J6217" s="12" t="s">
        <v>521</v>
      </c>
      <c r="K6217" s="11" t="str">
        <f>VLOOKUP(Table7[[#This Row],[CID]],ALY,2,FALSE)</f>
        <v>Word Choice</v>
      </c>
    </row>
    <row r="6218" spans="1:11" x14ac:dyDescent="0.2">
      <c r="A6218" s="8" t="str">
        <f>Table7[[#This Row],[Test No.]]&amp;Table7[[#This Row],[Section]]&amp;Table7[[#This Row],[Q. No.]]</f>
        <v>R35E67</v>
      </c>
      <c r="B6218" s="8"/>
      <c r="C6218" s="15" t="s">
        <v>76</v>
      </c>
      <c r="D6218" s="6">
        <v>67</v>
      </c>
      <c r="E6218" s="12" t="s">
        <v>31</v>
      </c>
      <c r="F6218" s="14">
        <v>1</v>
      </c>
      <c r="G6218" s="14" t="s">
        <v>59</v>
      </c>
      <c r="H6218" s="10">
        <v>2</v>
      </c>
      <c r="I6218" s="13" t="s">
        <v>38</v>
      </c>
      <c r="J6218" s="12" t="s">
        <v>398</v>
      </c>
      <c r="K6218" s="11" t="str">
        <f>VLOOKUP(Table7[[#This Row],[CID]],ALY,2,FALSE)</f>
        <v>Idioms</v>
      </c>
    </row>
    <row r="6219" spans="1:11" x14ac:dyDescent="0.2">
      <c r="A6219" s="8" t="str">
        <f>Table7[[#This Row],[Test No.]]&amp;Table7[[#This Row],[Section]]&amp;Table7[[#This Row],[Q. No.]]</f>
        <v>R35E68</v>
      </c>
      <c r="B6219" s="8"/>
      <c r="C6219" s="15" t="s">
        <v>76</v>
      </c>
      <c r="D6219" s="6">
        <v>68</v>
      </c>
      <c r="E6219" s="12" t="s">
        <v>31</v>
      </c>
      <c r="F6219" s="14">
        <v>1</v>
      </c>
      <c r="G6219" s="14" t="s">
        <v>59</v>
      </c>
      <c r="H6219" s="14">
        <v>1</v>
      </c>
      <c r="I6219" s="14" t="s">
        <v>37</v>
      </c>
      <c r="J6219" s="12" t="s">
        <v>387</v>
      </c>
      <c r="K6219" s="11" t="str">
        <f>VLOOKUP(Table7[[#This Row],[CID]],ALY,2,FALSE)</f>
        <v>Commas</v>
      </c>
    </row>
    <row r="6220" spans="1:11" x14ac:dyDescent="0.2">
      <c r="A6220" s="8" t="str">
        <f>Table7[[#This Row],[Test No.]]&amp;Table7[[#This Row],[Section]]&amp;Table7[[#This Row],[Q. No.]]</f>
        <v>R35E69</v>
      </c>
      <c r="B6220" s="8"/>
      <c r="C6220" s="15" t="s">
        <v>76</v>
      </c>
      <c r="D6220" s="6">
        <v>69</v>
      </c>
      <c r="E6220" s="12" t="s">
        <v>31</v>
      </c>
      <c r="F6220" s="14">
        <v>2</v>
      </c>
      <c r="G6220" s="13" t="s">
        <v>57</v>
      </c>
      <c r="H6220" s="10">
        <v>6</v>
      </c>
      <c r="I6220" s="13" t="s">
        <v>42</v>
      </c>
      <c r="J6220" s="12" t="s">
        <v>521</v>
      </c>
      <c r="K6220" s="11" t="str">
        <f>VLOOKUP(Table7[[#This Row],[CID]],ALY,2,FALSE)</f>
        <v>Word Choice</v>
      </c>
    </row>
    <row r="6221" spans="1:11" x14ac:dyDescent="0.2">
      <c r="A6221" s="8" t="str">
        <f>Table7[[#This Row],[Test No.]]&amp;Table7[[#This Row],[Section]]&amp;Table7[[#This Row],[Q. No.]]</f>
        <v>R35E70</v>
      </c>
      <c r="B6221" s="8"/>
      <c r="C6221" s="15" t="s">
        <v>76</v>
      </c>
      <c r="D6221" s="6">
        <v>70</v>
      </c>
      <c r="E6221" s="12" t="s">
        <v>31</v>
      </c>
      <c r="F6221" s="14">
        <v>2</v>
      </c>
      <c r="G6221" s="13" t="s">
        <v>57</v>
      </c>
      <c r="H6221" s="10">
        <v>4</v>
      </c>
      <c r="I6221" s="13" t="s">
        <v>40</v>
      </c>
      <c r="J6221" s="12" t="s">
        <v>512</v>
      </c>
      <c r="K6221" s="11" t="str">
        <f>VLOOKUP(Table7[[#This Row],[CID]],ALY,2,FALSE)</f>
        <v>Additional Detail &amp; Evidence</v>
      </c>
    </row>
    <row r="6222" spans="1:11" x14ac:dyDescent="0.2">
      <c r="A6222" s="8" t="str">
        <f>Table7[[#This Row],[Test No.]]&amp;Table7[[#This Row],[Section]]&amp;Table7[[#This Row],[Q. No.]]</f>
        <v>R35E71</v>
      </c>
      <c r="B6222" s="8"/>
      <c r="C6222" s="15" t="s">
        <v>76</v>
      </c>
      <c r="D6222" s="6">
        <v>71</v>
      </c>
      <c r="E6222" s="12" t="s">
        <v>31</v>
      </c>
      <c r="F6222" s="14">
        <v>2</v>
      </c>
      <c r="G6222" s="13" t="s">
        <v>57</v>
      </c>
      <c r="H6222" s="10">
        <v>4</v>
      </c>
      <c r="I6222" s="13" t="s">
        <v>40</v>
      </c>
      <c r="J6222" s="12" t="s">
        <v>516</v>
      </c>
      <c r="K6222" s="11" t="str">
        <f>VLOOKUP(Table7[[#This Row],[CID]],ALY,2,FALSE)</f>
        <v>Transitions &amp; Topic Sentences</v>
      </c>
    </row>
    <row r="6223" spans="1:11" x14ac:dyDescent="0.2">
      <c r="A6223" s="8" t="str">
        <f>Table7[[#This Row],[Test No.]]&amp;Table7[[#This Row],[Section]]&amp;Table7[[#This Row],[Q. No.]]</f>
        <v>R35E72</v>
      </c>
      <c r="B6223" s="8"/>
      <c r="C6223" s="15" t="s">
        <v>76</v>
      </c>
      <c r="D6223" s="6">
        <v>72</v>
      </c>
      <c r="E6223" s="12" t="s">
        <v>31</v>
      </c>
      <c r="F6223" s="14">
        <v>1</v>
      </c>
      <c r="G6223" s="14" t="s">
        <v>59</v>
      </c>
      <c r="H6223" s="10">
        <v>2</v>
      </c>
      <c r="I6223" s="13" t="s">
        <v>38</v>
      </c>
      <c r="J6223" s="12" t="s">
        <v>397</v>
      </c>
      <c r="K6223" s="11" t="str">
        <f>VLOOKUP(Table7[[#This Row],[CID]],ALY,2,FALSE)</f>
        <v>Word Choice</v>
      </c>
    </row>
    <row r="6224" spans="1:11" x14ac:dyDescent="0.2">
      <c r="A6224" s="8" t="str">
        <f>Table7[[#This Row],[Test No.]]&amp;Table7[[#This Row],[Section]]&amp;Table7[[#This Row],[Q. No.]]</f>
        <v>R35E73</v>
      </c>
      <c r="B6224" s="8"/>
      <c r="C6224" s="15" t="s">
        <v>76</v>
      </c>
      <c r="D6224" s="6">
        <v>73</v>
      </c>
      <c r="E6224" s="12" t="s">
        <v>31</v>
      </c>
      <c r="F6224" s="14">
        <v>1</v>
      </c>
      <c r="G6224" s="14" t="s">
        <v>59</v>
      </c>
      <c r="H6224" s="10">
        <v>2</v>
      </c>
      <c r="I6224" s="13" t="s">
        <v>38</v>
      </c>
      <c r="J6224" s="12" t="s">
        <v>395</v>
      </c>
      <c r="K6224" s="11" t="str">
        <f>VLOOKUP(Table7[[#This Row],[CID]],ALY,2,FALSE)</f>
        <v>Verb Forms/Tense Agreement</v>
      </c>
    </row>
    <row r="6225" spans="1:11" x14ac:dyDescent="0.2">
      <c r="A6225" s="8" t="str">
        <f>Table7[[#This Row],[Test No.]]&amp;Table7[[#This Row],[Section]]&amp;Table7[[#This Row],[Q. No.]]</f>
        <v>R35E74</v>
      </c>
      <c r="B6225" s="8"/>
      <c r="C6225" s="15" t="s">
        <v>76</v>
      </c>
      <c r="D6225" s="6">
        <v>74</v>
      </c>
      <c r="E6225" s="12" t="s">
        <v>31</v>
      </c>
      <c r="F6225" s="14">
        <v>1</v>
      </c>
      <c r="G6225" s="14" t="s">
        <v>59</v>
      </c>
      <c r="H6225" s="10">
        <v>2</v>
      </c>
      <c r="I6225" s="13" t="s">
        <v>38</v>
      </c>
      <c r="J6225" s="12" t="s">
        <v>395</v>
      </c>
      <c r="K6225" s="11" t="str">
        <f>VLOOKUP(Table7[[#This Row],[CID]],ALY,2,FALSE)</f>
        <v>Verb Forms/Tense Agreement</v>
      </c>
    </row>
    <row r="6226" spans="1:11" x14ac:dyDescent="0.2">
      <c r="A6226" s="8" t="str">
        <f>Table7[[#This Row],[Test No.]]&amp;Table7[[#This Row],[Section]]&amp;Table7[[#This Row],[Q. No.]]</f>
        <v>R35E75</v>
      </c>
      <c r="B6226" s="8"/>
      <c r="C6226" s="15" t="s">
        <v>76</v>
      </c>
      <c r="D6226" s="6">
        <v>75</v>
      </c>
      <c r="E6226" s="12" t="s">
        <v>31</v>
      </c>
      <c r="F6226" s="14">
        <v>2</v>
      </c>
      <c r="G6226" s="13" t="s">
        <v>57</v>
      </c>
      <c r="H6226" s="10">
        <v>5</v>
      </c>
      <c r="I6226" s="13" t="s">
        <v>41</v>
      </c>
      <c r="J6226" s="12" t="s">
        <v>520</v>
      </c>
      <c r="K6226" s="11" t="str">
        <f>VLOOKUP(Table7[[#This Row],[CID]],ALY,2,FALSE)</f>
        <v>Reorganization</v>
      </c>
    </row>
    <row r="6227" spans="1:11" x14ac:dyDescent="0.2">
      <c r="A6227" s="8" t="str">
        <f>Table7[[#This Row],[Test No.]]&amp;Table7[[#This Row],[Section]]&amp;Table7[[#This Row],[Q. No.]]</f>
        <v>R36E1</v>
      </c>
      <c r="B6227" s="8"/>
      <c r="C6227" s="15" t="s">
        <v>75</v>
      </c>
      <c r="D6227" s="6">
        <v>1</v>
      </c>
      <c r="E6227" s="12" t="s">
        <v>31</v>
      </c>
      <c r="F6227" s="14">
        <v>1</v>
      </c>
      <c r="G6227" s="14" t="s">
        <v>59</v>
      </c>
      <c r="H6227" s="14">
        <v>1</v>
      </c>
      <c r="I6227" s="14" t="s">
        <v>37</v>
      </c>
      <c r="J6227" s="12" t="s">
        <v>387</v>
      </c>
      <c r="K6227" s="11" t="str">
        <f>VLOOKUP(Table7[[#This Row],[CID]],ALY,2,FALSE)</f>
        <v>Commas</v>
      </c>
    </row>
    <row r="6228" spans="1:11" x14ac:dyDescent="0.2">
      <c r="A6228" s="8" t="str">
        <f>Table7[[#This Row],[Test No.]]&amp;Table7[[#This Row],[Section]]&amp;Table7[[#This Row],[Q. No.]]</f>
        <v>R36E2</v>
      </c>
      <c r="B6228" s="8"/>
      <c r="C6228" s="15" t="s">
        <v>75</v>
      </c>
      <c r="D6228" s="6">
        <v>2</v>
      </c>
      <c r="E6228" s="12" t="s">
        <v>31</v>
      </c>
      <c r="F6228" s="14">
        <v>1</v>
      </c>
      <c r="G6228" s="14" t="s">
        <v>59</v>
      </c>
      <c r="H6228" s="14">
        <v>1</v>
      </c>
      <c r="I6228" s="14" t="s">
        <v>37</v>
      </c>
      <c r="J6228" s="12" t="s">
        <v>391</v>
      </c>
      <c r="K6228" s="11" t="str">
        <f>VLOOKUP(Table7[[#This Row],[CID]],ALY,2,FALSE)</f>
        <v>Dashes</v>
      </c>
    </row>
    <row r="6229" spans="1:11" x14ac:dyDescent="0.2">
      <c r="A6229" s="8" t="str">
        <f>Table7[[#This Row],[Test No.]]&amp;Table7[[#This Row],[Section]]&amp;Table7[[#This Row],[Q. No.]]</f>
        <v>R36E3</v>
      </c>
      <c r="B6229" s="8"/>
      <c r="C6229" s="15" t="s">
        <v>75</v>
      </c>
      <c r="D6229" s="6">
        <v>3</v>
      </c>
      <c r="E6229" s="12" t="s">
        <v>31</v>
      </c>
      <c r="F6229" s="14">
        <v>1</v>
      </c>
      <c r="G6229" s="14" t="s">
        <v>59</v>
      </c>
      <c r="H6229" s="14">
        <v>1</v>
      </c>
      <c r="I6229" s="14" t="s">
        <v>37</v>
      </c>
      <c r="J6229" s="12" t="s">
        <v>391</v>
      </c>
      <c r="K6229" s="11" t="str">
        <f>VLOOKUP(Table7[[#This Row],[CID]],ALY,2,FALSE)</f>
        <v>Dashes</v>
      </c>
    </row>
    <row r="6230" spans="1:11" x14ac:dyDescent="0.2">
      <c r="A6230" s="8" t="str">
        <f>Table7[[#This Row],[Test No.]]&amp;Table7[[#This Row],[Section]]&amp;Table7[[#This Row],[Q. No.]]</f>
        <v>R36E4</v>
      </c>
      <c r="B6230" s="8"/>
      <c r="C6230" s="15" t="s">
        <v>75</v>
      </c>
      <c r="D6230" s="6">
        <v>4</v>
      </c>
      <c r="E6230" s="12" t="s">
        <v>31</v>
      </c>
      <c r="F6230" s="14">
        <v>2</v>
      </c>
      <c r="G6230" s="13" t="s">
        <v>57</v>
      </c>
      <c r="H6230" s="10">
        <v>4</v>
      </c>
      <c r="I6230" s="13" t="s">
        <v>40</v>
      </c>
      <c r="J6230" s="12" t="s">
        <v>512</v>
      </c>
      <c r="K6230" s="11" t="str">
        <f>VLOOKUP(Table7[[#This Row],[CID]],ALY,2,FALSE)</f>
        <v>Additional Detail &amp; Evidence</v>
      </c>
    </row>
    <row r="6231" spans="1:11" x14ac:dyDescent="0.2">
      <c r="A6231" s="8" t="str">
        <f>Table7[[#This Row],[Test No.]]&amp;Table7[[#This Row],[Section]]&amp;Table7[[#This Row],[Q. No.]]</f>
        <v>R36E5</v>
      </c>
      <c r="B6231" s="8"/>
      <c r="C6231" s="15" t="s">
        <v>75</v>
      </c>
      <c r="D6231" s="6">
        <v>5</v>
      </c>
      <c r="E6231" s="12" t="s">
        <v>31</v>
      </c>
      <c r="F6231" s="14">
        <v>1</v>
      </c>
      <c r="G6231" s="14" t="s">
        <v>59</v>
      </c>
      <c r="H6231" s="14">
        <v>1</v>
      </c>
      <c r="I6231" s="14" t="s">
        <v>37</v>
      </c>
      <c r="J6231" s="12" t="s">
        <v>387</v>
      </c>
      <c r="K6231" s="11" t="str">
        <f>VLOOKUP(Table7[[#This Row],[CID]],ALY,2,FALSE)</f>
        <v>Commas</v>
      </c>
    </row>
    <row r="6232" spans="1:11" x14ac:dyDescent="0.2">
      <c r="A6232" s="8" t="str">
        <f>Table7[[#This Row],[Test No.]]&amp;Table7[[#This Row],[Section]]&amp;Table7[[#This Row],[Q. No.]]</f>
        <v>R36E6</v>
      </c>
      <c r="B6232" s="8"/>
      <c r="C6232" s="15" t="s">
        <v>75</v>
      </c>
      <c r="D6232" s="6">
        <v>6</v>
      </c>
      <c r="E6232" s="12" t="s">
        <v>31</v>
      </c>
      <c r="F6232" s="14">
        <v>2</v>
      </c>
      <c r="G6232" s="13" t="s">
        <v>57</v>
      </c>
      <c r="H6232" s="10">
        <v>4</v>
      </c>
      <c r="I6232" s="13" t="s">
        <v>40</v>
      </c>
      <c r="J6232" s="12" t="s">
        <v>516</v>
      </c>
      <c r="K6232" s="11" t="str">
        <f>VLOOKUP(Table7[[#This Row],[CID]],ALY,2,FALSE)</f>
        <v>Transitions &amp; Topic Sentences</v>
      </c>
    </row>
    <row r="6233" spans="1:11" x14ac:dyDescent="0.2">
      <c r="A6233" s="8" t="str">
        <f>Table7[[#This Row],[Test No.]]&amp;Table7[[#This Row],[Section]]&amp;Table7[[#This Row],[Q. No.]]</f>
        <v>R36E7</v>
      </c>
      <c r="B6233" s="8"/>
      <c r="C6233" s="15" t="s">
        <v>75</v>
      </c>
      <c r="D6233" s="6">
        <v>7</v>
      </c>
      <c r="E6233" s="12" t="s">
        <v>31</v>
      </c>
      <c r="F6233" s="14">
        <v>1</v>
      </c>
      <c r="G6233" s="14" t="s">
        <v>59</v>
      </c>
      <c r="H6233" s="10">
        <v>3</v>
      </c>
      <c r="I6233" s="13" t="s">
        <v>39</v>
      </c>
      <c r="J6233" s="12" t="s">
        <v>401</v>
      </c>
      <c r="K6233" s="11" t="str">
        <f>VLOOKUP(Table7[[#This Row],[CID]],ALY,2,FALSE)</f>
        <v>Parallel Construction</v>
      </c>
    </row>
    <row r="6234" spans="1:11" x14ac:dyDescent="0.2">
      <c r="A6234" s="8" t="str">
        <f>Table7[[#This Row],[Test No.]]&amp;Table7[[#This Row],[Section]]&amp;Table7[[#This Row],[Q. No.]]</f>
        <v>R36E8</v>
      </c>
      <c r="B6234" s="8"/>
      <c r="C6234" s="15" t="s">
        <v>75</v>
      </c>
      <c r="D6234" s="6">
        <v>8</v>
      </c>
      <c r="E6234" s="12" t="s">
        <v>31</v>
      </c>
      <c r="F6234" s="14">
        <v>1</v>
      </c>
      <c r="G6234" s="14" t="s">
        <v>59</v>
      </c>
      <c r="H6234" s="10">
        <v>3</v>
      </c>
      <c r="I6234" s="13" t="s">
        <v>39</v>
      </c>
      <c r="J6234" s="12" t="s">
        <v>399</v>
      </c>
      <c r="K6234" s="11" t="str">
        <f>VLOOKUP(Table7[[#This Row],[CID]],ALY,2,FALSE)</f>
        <v>Sentence Fragment</v>
      </c>
    </row>
    <row r="6235" spans="1:11" x14ac:dyDescent="0.2">
      <c r="A6235" s="8" t="str">
        <f>Table7[[#This Row],[Test No.]]&amp;Table7[[#This Row],[Section]]&amp;Table7[[#This Row],[Q. No.]]</f>
        <v>R36E9</v>
      </c>
      <c r="B6235" s="8"/>
      <c r="C6235" s="15" t="s">
        <v>75</v>
      </c>
      <c r="D6235" s="6">
        <v>9</v>
      </c>
      <c r="E6235" s="12" t="s">
        <v>31</v>
      </c>
      <c r="F6235" s="14">
        <v>1</v>
      </c>
      <c r="G6235" s="14" t="s">
        <v>59</v>
      </c>
      <c r="H6235" s="10">
        <v>2</v>
      </c>
      <c r="I6235" s="13" t="s">
        <v>38</v>
      </c>
      <c r="J6235" s="12" t="s">
        <v>398</v>
      </c>
      <c r="K6235" s="11" t="str">
        <f>VLOOKUP(Table7[[#This Row],[CID]],ALY,2,FALSE)</f>
        <v>Idioms</v>
      </c>
    </row>
    <row r="6236" spans="1:11" x14ac:dyDescent="0.2">
      <c r="A6236" s="8" t="str">
        <f>Table7[[#This Row],[Test No.]]&amp;Table7[[#This Row],[Section]]&amp;Table7[[#This Row],[Q. No.]]</f>
        <v>R36E10</v>
      </c>
      <c r="B6236" s="8"/>
      <c r="C6236" s="15" t="s">
        <v>75</v>
      </c>
      <c r="D6236" s="6">
        <v>10</v>
      </c>
      <c r="E6236" s="12" t="s">
        <v>31</v>
      </c>
      <c r="F6236" s="14">
        <v>1</v>
      </c>
      <c r="G6236" s="14" t="s">
        <v>59</v>
      </c>
      <c r="H6236" s="10">
        <v>2</v>
      </c>
      <c r="I6236" s="13" t="s">
        <v>38</v>
      </c>
      <c r="J6236" s="12" t="s">
        <v>397</v>
      </c>
      <c r="K6236" s="11" t="str">
        <f>VLOOKUP(Table7[[#This Row],[CID]],ALY,2,FALSE)</f>
        <v>Word Choice</v>
      </c>
    </row>
    <row r="6237" spans="1:11" x14ac:dyDescent="0.2">
      <c r="A6237" s="8" t="str">
        <f>Table7[[#This Row],[Test No.]]&amp;Table7[[#This Row],[Section]]&amp;Table7[[#This Row],[Q. No.]]</f>
        <v>R36E11</v>
      </c>
      <c r="B6237" s="8"/>
      <c r="C6237" s="15" t="s">
        <v>75</v>
      </c>
      <c r="D6237" s="6">
        <v>11</v>
      </c>
      <c r="E6237" s="12" t="s">
        <v>31</v>
      </c>
      <c r="F6237" s="14">
        <v>2</v>
      </c>
      <c r="G6237" s="13" t="s">
        <v>57</v>
      </c>
      <c r="H6237" s="10">
        <v>6</v>
      </c>
      <c r="I6237" s="13" t="s">
        <v>42</v>
      </c>
      <c r="J6237" s="12" t="s">
        <v>523</v>
      </c>
      <c r="K6237" s="11" t="str">
        <f>VLOOKUP(Table7[[#This Row],[CID]],ALY,2,FALSE)</f>
        <v>Avoiding Ambiguity &amp; Redundancy</v>
      </c>
    </row>
    <row r="6238" spans="1:11" x14ac:dyDescent="0.2">
      <c r="A6238" s="8" t="str">
        <f>Table7[[#This Row],[Test No.]]&amp;Table7[[#This Row],[Section]]&amp;Table7[[#This Row],[Q. No.]]</f>
        <v>R36E12</v>
      </c>
      <c r="B6238" s="8"/>
      <c r="C6238" s="15" t="s">
        <v>75</v>
      </c>
      <c r="D6238" s="6">
        <v>12</v>
      </c>
      <c r="E6238" s="12" t="s">
        <v>31</v>
      </c>
      <c r="F6238" s="14">
        <v>1</v>
      </c>
      <c r="G6238" s="14" t="s">
        <v>59</v>
      </c>
      <c r="H6238" s="10">
        <v>2</v>
      </c>
      <c r="I6238" s="13" t="s">
        <v>38</v>
      </c>
      <c r="J6238" s="12" t="s">
        <v>395</v>
      </c>
      <c r="K6238" s="11" t="str">
        <f>VLOOKUP(Table7[[#This Row],[CID]],ALY,2,FALSE)</f>
        <v>Verb Forms/Tense Agreement</v>
      </c>
    </row>
    <row r="6239" spans="1:11" x14ac:dyDescent="0.2">
      <c r="A6239" s="8" t="str">
        <f>Table7[[#This Row],[Test No.]]&amp;Table7[[#This Row],[Section]]&amp;Table7[[#This Row],[Q. No.]]</f>
        <v>R36E13</v>
      </c>
      <c r="B6239" s="8"/>
      <c r="C6239" s="15" t="s">
        <v>75</v>
      </c>
      <c r="D6239" s="6">
        <v>13</v>
      </c>
      <c r="E6239" s="12" t="s">
        <v>31</v>
      </c>
      <c r="F6239" s="14">
        <v>2</v>
      </c>
      <c r="G6239" s="13" t="s">
        <v>57</v>
      </c>
      <c r="H6239" s="10">
        <v>5</v>
      </c>
      <c r="I6239" s="13" t="s">
        <v>41</v>
      </c>
      <c r="J6239" s="12" t="s">
        <v>520</v>
      </c>
      <c r="K6239" s="11" t="str">
        <f>VLOOKUP(Table7[[#This Row],[CID]],ALY,2,FALSE)</f>
        <v>Reorganization</v>
      </c>
    </row>
    <row r="6240" spans="1:11" x14ac:dyDescent="0.2">
      <c r="A6240" s="8" t="str">
        <f>Table7[[#This Row],[Test No.]]&amp;Table7[[#This Row],[Section]]&amp;Table7[[#This Row],[Q. No.]]</f>
        <v>R36E14</v>
      </c>
      <c r="B6240" s="8"/>
      <c r="C6240" s="15" t="s">
        <v>75</v>
      </c>
      <c r="D6240" s="6">
        <v>14</v>
      </c>
      <c r="E6240" s="12" t="s">
        <v>31</v>
      </c>
      <c r="F6240" s="14">
        <v>1</v>
      </c>
      <c r="G6240" s="14" t="s">
        <v>59</v>
      </c>
      <c r="H6240" s="10">
        <v>2</v>
      </c>
      <c r="I6240" s="13" t="s">
        <v>38</v>
      </c>
      <c r="J6240" s="12" t="s">
        <v>398</v>
      </c>
      <c r="K6240" s="11" t="str">
        <f>VLOOKUP(Table7[[#This Row],[CID]],ALY,2,FALSE)</f>
        <v>Idioms</v>
      </c>
    </row>
    <row r="6241" spans="1:11" x14ac:dyDescent="0.2">
      <c r="A6241" s="8" t="str">
        <f>Table7[[#This Row],[Test No.]]&amp;Table7[[#This Row],[Section]]&amp;Table7[[#This Row],[Q. No.]]</f>
        <v>R36E15</v>
      </c>
      <c r="B6241" s="8"/>
      <c r="C6241" s="15" t="s">
        <v>75</v>
      </c>
      <c r="D6241" s="6">
        <v>15</v>
      </c>
      <c r="E6241" s="12" t="s">
        <v>31</v>
      </c>
      <c r="F6241" s="14">
        <v>2</v>
      </c>
      <c r="G6241" s="13" t="s">
        <v>57</v>
      </c>
      <c r="H6241" s="10">
        <v>4</v>
      </c>
      <c r="I6241" s="13" t="s">
        <v>40</v>
      </c>
      <c r="J6241" s="12" t="s">
        <v>513</v>
      </c>
      <c r="K6241" s="11" t="str">
        <f>VLOOKUP(Table7[[#This Row],[CID]],ALY,2,FALSE)</f>
        <v>Writer's Goal</v>
      </c>
    </row>
    <row r="6242" spans="1:11" x14ac:dyDescent="0.2">
      <c r="A6242" s="8" t="str">
        <f>Table7[[#This Row],[Test No.]]&amp;Table7[[#This Row],[Section]]&amp;Table7[[#This Row],[Q. No.]]</f>
        <v>R36E16</v>
      </c>
      <c r="B6242" s="8"/>
      <c r="C6242" s="15" t="s">
        <v>75</v>
      </c>
      <c r="D6242" s="6">
        <v>16</v>
      </c>
      <c r="E6242" s="12" t="s">
        <v>31</v>
      </c>
      <c r="F6242" s="14">
        <v>1</v>
      </c>
      <c r="G6242" s="14" t="s">
        <v>59</v>
      </c>
      <c r="H6242" s="10">
        <v>3</v>
      </c>
      <c r="I6242" s="13" t="s">
        <v>39</v>
      </c>
      <c r="J6242" s="12" t="s">
        <v>402</v>
      </c>
      <c r="K6242" s="11" t="str">
        <f>VLOOKUP(Table7[[#This Row],[CID]],ALY,2,FALSE)</f>
        <v>Faulty Modifier</v>
      </c>
    </row>
    <row r="6243" spans="1:11" x14ac:dyDescent="0.2">
      <c r="A6243" s="8" t="str">
        <f>Table7[[#This Row],[Test No.]]&amp;Table7[[#This Row],[Section]]&amp;Table7[[#This Row],[Q. No.]]</f>
        <v>R36E17</v>
      </c>
      <c r="B6243" s="8"/>
      <c r="C6243" s="15" t="s">
        <v>75</v>
      </c>
      <c r="D6243" s="6">
        <v>17</v>
      </c>
      <c r="E6243" s="12" t="s">
        <v>31</v>
      </c>
      <c r="F6243" s="14">
        <v>2</v>
      </c>
      <c r="G6243" s="13" t="s">
        <v>57</v>
      </c>
      <c r="H6243" s="10">
        <v>6</v>
      </c>
      <c r="I6243" s="13" t="s">
        <v>42</v>
      </c>
      <c r="J6243" s="12" t="s">
        <v>523</v>
      </c>
      <c r="K6243" s="11" t="str">
        <f>VLOOKUP(Table7[[#This Row],[CID]],ALY,2,FALSE)</f>
        <v>Avoiding Ambiguity &amp; Redundancy</v>
      </c>
    </row>
    <row r="6244" spans="1:11" x14ac:dyDescent="0.2">
      <c r="A6244" s="8" t="str">
        <f>Table7[[#This Row],[Test No.]]&amp;Table7[[#This Row],[Section]]&amp;Table7[[#This Row],[Q. No.]]</f>
        <v>R36E18</v>
      </c>
      <c r="B6244" s="8"/>
      <c r="C6244" s="15" t="s">
        <v>75</v>
      </c>
      <c r="D6244" s="6">
        <v>18</v>
      </c>
      <c r="E6244" s="12" t="s">
        <v>31</v>
      </c>
      <c r="F6244" s="14">
        <v>1</v>
      </c>
      <c r="G6244" s="14" t="s">
        <v>59</v>
      </c>
      <c r="H6244" s="14">
        <v>1</v>
      </c>
      <c r="I6244" s="14" t="s">
        <v>37</v>
      </c>
      <c r="J6244" s="12" t="s">
        <v>391</v>
      </c>
      <c r="K6244" s="11" t="str">
        <f>VLOOKUP(Table7[[#This Row],[CID]],ALY,2,FALSE)</f>
        <v>Dashes</v>
      </c>
    </row>
    <row r="6245" spans="1:11" x14ac:dyDescent="0.2">
      <c r="A6245" s="8" t="str">
        <f>Table7[[#This Row],[Test No.]]&amp;Table7[[#This Row],[Section]]&amp;Table7[[#This Row],[Q. No.]]</f>
        <v>R36E19</v>
      </c>
      <c r="B6245" s="8"/>
      <c r="C6245" s="15" t="s">
        <v>75</v>
      </c>
      <c r="D6245" s="6">
        <v>19</v>
      </c>
      <c r="E6245" s="12" t="s">
        <v>31</v>
      </c>
      <c r="F6245" s="14">
        <v>1</v>
      </c>
      <c r="G6245" s="14" t="s">
        <v>59</v>
      </c>
      <c r="H6245" s="10">
        <v>3</v>
      </c>
      <c r="I6245" s="13" t="s">
        <v>39</v>
      </c>
      <c r="J6245" s="12" t="s">
        <v>402</v>
      </c>
      <c r="K6245" s="11" t="str">
        <f>VLOOKUP(Table7[[#This Row],[CID]],ALY,2,FALSE)</f>
        <v>Faulty Modifier</v>
      </c>
    </row>
    <row r="6246" spans="1:11" x14ac:dyDescent="0.2">
      <c r="A6246" s="8" t="str">
        <f>Table7[[#This Row],[Test No.]]&amp;Table7[[#This Row],[Section]]&amp;Table7[[#This Row],[Q. No.]]</f>
        <v>R36E20</v>
      </c>
      <c r="B6246" s="8"/>
      <c r="C6246" s="15" t="s">
        <v>75</v>
      </c>
      <c r="D6246" s="6">
        <v>20</v>
      </c>
      <c r="E6246" s="12" t="s">
        <v>31</v>
      </c>
      <c r="F6246" s="14">
        <v>1</v>
      </c>
      <c r="G6246" s="14" t="s">
        <v>59</v>
      </c>
      <c r="H6246" s="14">
        <v>1</v>
      </c>
      <c r="I6246" s="14" t="s">
        <v>37</v>
      </c>
      <c r="J6246" s="12" t="s">
        <v>387</v>
      </c>
      <c r="K6246" s="11" t="str">
        <f>VLOOKUP(Table7[[#This Row],[CID]],ALY,2,FALSE)</f>
        <v>Commas</v>
      </c>
    </row>
    <row r="6247" spans="1:11" x14ac:dyDescent="0.2">
      <c r="A6247" s="8" t="str">
        <f>Table7[[#This Row],[Test No.]]&amp;Table7[[#This Row],[Section]]&amp;Table7[[#This Row],[Q. No.]]</f>
        <v>R36E21</v>
      </c>
      <c r="B6247" s="8"/>
      <c r="C6247" s="15" t="s">
        <v>75</v>
      </c>
      <c r="D6247" s="6">
        <v>21</v>
      </c>
      <c r="E6247" s="12" t="s">
        <v>31</v>
      </c>
      <c r="F6247" s="14">
        <v>1</v>
      </c>
      <c r="G6247" s="14" t="s">
        <v>59</v>
      </c>
      <c r="H6247" s="14">
        <v>1</v>
      </c>
      <c r="I6247" s="14" t="s">
        <v>37</v>
      </c>
      <c r="J6247" s="12" t="s">
        <v>387</v>
      </c>
      <c r="K6247" s="11" t="str">
        <f>VLOOKUP(Table7[[#This Row],[CID]],ALY,2,FALSE)</f>
        <v>Commas</v>
      </c>
    </row>
    <row r="6248" spans="1:11" x14ac:dyDescent="0.2">
      <c r="A6248" s="8" t="str">
        <f>Table7[[#This Row],[Test No.]]&amp;Table7[[#This Row],[Section]]&amp;Table7[[#This Row],[Q. No.]]</f>
        <v>R36E22</v>
      </c>
      <c r="B6248" s="8"/>
      <c r="C6248" s="15" t="s">
        <v>75</v>
      </c>
      <c r="D6248" s="6">
        <v>22</v>
      </c>
      <c r="E6248" s="12" t="s">
        <v>31</v>
      </c>
      <c r="F6248" s="14">
        <v>2</v>
      </c>
      <c r="G6248" s="13" t="s">
        <v>57</v>
      </c>
      <c r="H6248" s="10">
        <v>5</v>
      </c>
      <c r="I6248" s="13" t="s">
        <v>41</v>
      </c>
      <c r="J6248" s="12" t="s">
        <v>518</v>
      </c>
      <c r="K6248" s="11" t="str">
        <f>VLOOKUP(Table7[[#This Row],[CID]],ALY,2,FALSE)</f>
        <v>Unity &amp; Coherence</v>
      </c>
    </row>
    <row r="6249" spans="1:11" x14ac:dyDescent="0.2">
      <c r="A6249" s="8" t="str">
        <f>Table7[[#This Row],[Test No.]]&amp;Table7[[#This Row],[Section]]&amp;Table7[[#This Row],[Q. No.]]</f>
        <v>R36E23</v>
      </c>
      <c r="B6249" s="8"/>
      <c r="C6249" s="15" t="s">
        <v>75</v>
      </c>
      <c r="D6249" s="6">
        <v>23</v>
      </c>
      <c r="E6249" s="12" t="s">
        <v>31</v>
      </c>
      <c r="F6249" s="14">
        <v>2</v>
      </c>
      <c r="G6249" s="13" t="s">
        <v>57</v>
      </c>
      <c r="H6249" s="10">
        <v>6</v>
      </c>
      <c r="I6249" s="13" t="s">
        <v>42</v>
      </c>
      <c r="J6249" s="12" t="s">
        <v>521</v>
      </c>
      <c r="K6249" s="11" t="str">
        <f>VLOOKUP(Table7[[#This Row],[CID]],ALY,2,FALSE)</f>
        <v>Word Choice</v>
      </c>
    </row>
    <row r="6250" spans="1:11" x14ac:dyDescent="0.2">
      <c r="A6250" s="8" t="str">
        <f>Table7[[#This Row],[Test No.]]&amp;Table7[[#This Row],[Section]]&amp;Table7[[#This Row],[Q. No.]]</f>
        <v>R36E24</v>
      </c>
      <c r="B6250" s="8"/>
      <c r="C6250" s="15" t="s">
        <v>75</v>
      </c>
      <c r="D6250" s="6">
        <v>24</v>
      </c>
      <c r="E6250" s="12" t="s">
        <v>31</v>
      </c>
      <c r="F6250" s="14">
        <v>2</v>
      </c>
      <c r="G6250" s="13" t="s">
        <v>57</v>
      </c>
      <c r="H6250" s="10">
        <v>5</v>
      </c>
      <c r="I6250" s="13" t="s">
        <v>41</v>
      </c>
      <c r="J6250" s="12" t="s">
        <v>518</v>
      </c>
      <c r="K6250" s="11" t="str">
        <f>VLOOKUP(Table7[[#This Row],[CID]],ALY,2,FALSE)</f>
        <v>Unity &amp; Coherence</v>
      </c>
    </row>
    <row r="6251" spans="1:11" x14ac:dyDescent="0.2">
      <c r="A6251" s="8" t="str">
        <f>Table7[[#This Row],[Test No.]]&amp;Table7[[#This Row],[Section]]&amp;Table7[[#This Row],[Q. No.]]</f>
        <v>R36E25</v>
      </c>
      <c r="B6251" s="8"/>
      <c r="C6251" s="15" t="s">
        <v>75</v>
      </c>
      <c r="D6251" s="6">
        <v>25</v>
      </c>
      <c r="E6251" s="12" t="s">
        <v>31</v>
      </c>
      <c r="F6251" s="14">
        <v>2</v>
      </c>
      <c r="G6251" s="13" t="s">
        <v>57</v>
      </c>
      <c r="H6251" s="10">
        <v>6</v>
      </c>
      <c r="I6251" s="13" t="s">
        <v>42</v>
      </c>
      <c r="J6251" s="12" t="s">
        <v>521</v>
      </c>
      <c r="K6251" s="11" t="str">
        <f>VLOOKUP(Table7[[#This Row],[CID]],ALY,2,FALSE)</f>
        <v>Word Choice</v>
      </c>
    </row>
    <row r="6252" spans="1:11" x14ac:dyDescent="0.2">
      <c r="A6252" s="8" t="str">
        <f>Table7[[#This Row],[Test No.]]&amp;Table7[[#This Row],[Section]]&amp;Table7[[#This Row],[Q. No.]]</f>
        <v>R36E26</v>
      </c>
      <c r="B6252" s="8"/>
      <c r="C6252" s="15" t="s">
        <v>75</v>
      </c>
      <c r="D6252" s="6">
        <v>26</v>
      </c>
      <c r="E6252" s="12" t="s">
        <v>31</v>
      </c>
      <c r="F6252" s="14">
        <v>2</v>
      </c>
      <c r="G6252" s="13" t="s">
        <v>57</v>
      </c>
      <c r="H6252" s="10">
        <v>4</v>
      </c>
      <c r="I6252" s="13" t="s">
        <v>40</v>
      </c>
      <c r="J6252" s="12" t="s">
        <v>516</v>
      </c>
      <c r="K6252" s="11" t="str">
        <f>VLOOKUP(Table7[[#This Row],[CID]],ALY,2,FALSE)</f>
        <v>Transitions &amp; Topic Sentences</v>
      </c>
    </row>
    <row r="6253" spans="1:11" x14ac:dyDescent="0.2">
      <c r="A6253" s="8" t="str">
        <f>Table7[[#This Row],[Test No.]]&amp;Table7[[#This Row],[Section]]&amp;Table7[[#This Row],[Q. No.]]</f>
        <v>R36E27</v>
      </c>
      <c r="B6253" s="8"/>
      <c r="C6253" s="15" t="s">
        <v>75</v>
      </c>
      <c r="D6253" s="6">
        <v>27</v>
      </c>
      <c r="E6253" s="12" t="s">
        <v>31</v>
      </c>
      <c r="F6253" s="14">
        <v>1</v>
      </c>
      <c r="G6253" s="14" t="s">
        <v>59</v>
      </c>
      <c r="H6253" s="10">
        <v>2</v>
      </c>
      <c r="I6253" s="13" t="s">
        <v>38</v>
      </c>
      <c r="J6253" s="12" t="s">
        <v>397</v>
      </c>
      <c r="K6253" s="11" t="str">
        <f>VLOOKUP(Table7[[#This Row],[CID]],ALY,2,FALSE)</f>
        <v>Word Choice</v>
      </c>
    </row>
    <row r="6254" spans="1:11" x14ac:dyDescent="0.2">
      <c r="A6254" s="8" t="str">
        <f>Table7[[#This Row],[Test No.]]&amp;Table7[[#This Row],[Section]]&amp;Table7[[#This Row],[Q. No.]]</f>
        <v>R36E28</v>
      </c>
      <c r="B6254" s="8"/>
      <c r="C6254" s="15" t="s">
        <v>75</v>
      </c>
      <c r="D6254" s="6">
        <v>28</v>
      </c>
      <c r="E6254" s="12" t="s">
        <v>31</v>
      </c>
      <c r="F6254" s="14">
        <v>1</v>
      </c>
      <c r="G6254" s="14" t="s">
        <v>59</v>
      </c>
      <c r="H6254" s="14">
        <v>1</v>
      </c>
      <c r="I6254" s="14" t="s">
        <v>37</v>
      </c>
      <c r="J6254" s="12" t="s">
        <v>387</v>
      </c>
      <c r="K6254" s="11" t="str">
        <f>VLOOKUP(Table7[[#This Row],[CID]],ALY,2,FALSE)</f>
        <v>Commas</v>
      </c>
    </row>
    <row r="6255" spans="1:11" x14ac:dyDescent="0.2">
      <c r="A6255" s="8" t="str">
        <f>Table7[[#This Row],[Test No.]]&amp;Table7[[#This Row],[Section]]&amp;Table7[[#This Row],[Q. No.]]</f>
        <v>R36E29</v>
      </c>
      <c r="B6255" s="8"/>
      <c r="C6255" s="15" t="s">
        <v>75</v>
      </c>
      <c r="D6255" s="6">
        <v>29</v>
      </c>
      <c r="E6255" s="12" t="s">
        <v>31</v>
      </c>
      <c r="F6255" s="14">
        <v>2</v>
      </c>
      <c r="G6255" s="13" t="s">
        <v>57</v>
      </c>
      <c r="H6255" s="10">
        <v>5</v>
      </c>
      <c r="I6255" s="13" t="s">
        <v>41</v>
      </c>
      <c r="J6255" s="12" t="s">
        <v>520</v>
      </c>
      <c r="K6255" s="11" t="str">
        <f>VLOOKUP(Table7[[#This Row],[CID]],ALY,2,FALSE)</f>
        <v>Reorganization</v>
      </c>
    </row>
    <row r="6256" spans="1:11" x14ac:dyDescent="0.2">
      <c r="A6256" s="8" t="str">
        <f>Table7[[#This Row],[Test No.]]&amp;Table7[[#This Row],[Section]]&amp;Table7[[#This Row],[Q. No.]]</f>
        <v>R36E30</v>
      </c>
      <c r="B6256" s="8"/>
      <c r="C6256" s="15" t="s">
        <v>75</v>
      </c>
      <c r="D6256" s="6">
        <v>30</v>
      </c>
      <c r="E6256" s="12" t="s">
        <v>31</v>
      </c>
      <c r="F6256" s="14">
        <v>2</v>
      </c>
      <c r="G6256" s="13" t="s">
        <v>57</v>
      </c>
      <c r="H6256" s="10">
        <v>4</v>
      </c>
      <c r="I6256" s="13" t="s">
        <v>40</v>
      </c>
      <c r="J6256" s="12" t="s">
        <v>513</v>
      </c>
      <c r="K6256" s="11" t="str">
        <f>VLOOKUP(Table7[[#This Row],[CID]],ALY,2,FALSE)</f>
        <v>Writer's Goal</v>
      </c>
    </row>
    <row r="6257" spans="1:11" x14ac:dyDescent="0.2">
      <c r="A6257" s="8" t="str">
        <f>Table7[[#This Row],[Test No.]]&amp;Table7[[#This Row],[Section]]&amp;Table7[[#This Row],[Q. No.]]</f>
        <v>R36E31</v>
      </c>
      <c r="B6257" s="8"/>
      <c r="C6257" s="15" t="s">
        <v>75</v>
      </c>
      <c r="D6257" s="6">
        <v>31</v>
      </c>
      <c r="E6257" s="12" t="s">
        <v>31</v>
      </c>
      <c r="F6257" s="14">
        <v>1</v>
      </c>
      <c r="G6257" s="14" t="s">
        <v>59</v>
      </c>
      <c r="H6257" s="10">
        <v>3</v>
      </c>
      <c r="I6257" s="13" t="s">
        <v>39</v>
      </c>
      <c r="J6257" s="12" t="s">
        <v>399</v>
      </c>
      <c r="K6257" s="11" t="str">
        <f>VLOOKUP(Table7[[#This Row],[CID]],ALY,2,FALSE)</f>
        <v>Sentence Fragment</v>
      </c>
    </row>
    <row r="6258" spans="1:11" x14ac:dyDescent="0.2">
      <c r="A6258" s="8" t="str">
        <f>Table7[[#This Row],[Test No.]]&amp;Table7[[#This Row],[Section]]&amp;Table7[[#This Row],[Q. No.]]</f>
        <v>R36E32</v>
      </c>
      <c r="B6258" s="8"/>
      <c r="C6258" s="15" t="s">
        <v>75</v>
      </c>
      <c r="D6258" s="6">
        <v>32</v>
      </c>
      <c r="E6258" s="12" t="s">
        <v>31</v>
      </c>
      <c r="F6258" s="14">
        <v>2</v>
      </c>
      <c r="G6258" s="13" t="s">
        <v>57</v>
      </c>
      <c r="H6258" s="10">
        <v>4</v>
      </c>
      <c r="I6258" s="13" t="s">
        <v>40</v>
      </c>
      <c r="J6258" s="12" t="s">
        <v>516</v>
      </c>
      <c r="K6258" s="11" t="str">
        <f>VLOOKUP(Table7[[#This Row],[CID]],ALY,2,FALSE)</f>
        <v>Transitions &amp; Topic Sentences</v>
      </c>
    </row>
    <row r="6259" spans="1:11" x14ac:dyDescent="0.2">
      <c r="A6259" s="8" t="str">
        <f>Table7[[#This Row],[Test No.]]&amp;Table7[[#This Row],[Section]]&amp;Table7[[#This Row],[Q. No.]]</f>
        <v>R36E33</v>
      </c>
      <c r="B6259" s="8"/>
      <c r="C6259" s="15" t="s">
        <v>75</v>
      </c>
      <c r="D6259" s="6">
        <v>33</v>
      </c>
      <c r="E6259" s="12" t="s">
        <v>31</v>
      </c>
      <c r="F6259" s="14">
        <v>1</v>
      </c>
      <c r="G6259" s="14" t="s">
        <v>59</v>
      </c>
      <c r="H6259" s="10">
        <v>2</v>
      </c>
      <c r="I6259" s="13" t="s">
        <v>38</v>
      </c>
      <c r="J6259" s="12" t="s">
        <v>395</v>
      </c>
      <c r="K6259" s="11" t="str">
        <f>VLOOKUP(Table7[[#This Row],[CID]],ALY,2,FALSE)</f>
        <v>Verb Forms/Tense Agreement</v>
      </c>
    </row>
    <row r="6260" spans="1:11" x14ac:dyDescent="0.2">
      <c r="A6260" s="8" t="str">
        <f>Table7[[#This Row],[Test No.]]&amp;Table7[[#This Row],[Section]]&amp;Table7[[#This Row],[Q. No.]]</f>
        <v>R36E34</v>
      </c>
      <c r="B6260" s="8"/>
      <c r="C6260" s="15" t="s">
        <v>75</v>
      </c>
      <c r="D6260" s="6">
        <v>34</v>
      </c>
      <c r="E6260" s="12" t="s">
        <v>31</v>
      </c>
      <c r="F6260" s="14">
        <v>1</v>
      </c>
      <c r="G6260" s="14" t="s">
        <v>59</v>
      </c>
      <c r="H6260" s="10">
        <v>3</v>
      </c>
      <c r="I6260" s="13" t="s">
        <v>39</v>
      </c>
      <c r="J6260" s="12" t="s">
        <v>402</v>
      </c>
      <c r="K6260" s="11" t="str">
        <f>VLOOKUP(Table7[[#This Row],[CID]],ALY,2,FALSE)</f>
        <v>Faulty Modifier</v>
      </c>
    </row>
    <row r="6261" spans="1:11" x14ac:dyDescent="0.2">
      <c r="A6261" s="8" t="str">
        <f>Table7[[#This Row],[Test No.]]&amp;Table7[[#This Row],[Section]]&amp;Table7[[#This Row],[Q. No.]]</f>
        <v>R36E35</v>
      </c>
      <c r="B6261" s="8"/>
      <c r="C6261" s="15" t="s">
        <v>75</v>
      </c>
      <c r="D6261" s="6">
        <v>35</v>
      </c>
      <c r="E6261" s="12" t="s">
        <v>31</v>
      </c>
      <c r="F6261" s="14">
        <v>1</v>
      </c>
      <c r="G6261" s="14" t="s">
        <v>59</v>
      </c>
      <c r="H6261" s="14">
        <v>1</v>
      </c>
      <c r="I6261" s="14" t="s">
        <v>37</v>
      </c>
      <c r="J6261" s="12" t="s">
        <v>391</v>
      </c>
      <c r="K6261" s="11" t="str">
        <f>VLOOKUP(Table7[[#This Row],[CID]],ALY,2,FALSE)</f>
        <v>Dashes</v>
      </c>
    </row>
    <row r="6262" spans="1:11" x14ac:dyDescent="0.2">
      <c r="A6262" s="8" t="str">
        <f>Table7[[#This Row],[Test No.]]&amp;Table7[[#This Row],[Section]]&amp;Table7[[#This Row],[Q. No.]]</f>
        <v>R36E36</v>
      </c>
      <c r="B6262" s="8"/>
      <c r="C6262" s="15" t="s">
        <v>75</v>
      </c>
      <c r="D6262" s="6">
        <v>36</v>
      </c>
      <c r="E6262" s="12" t="s">
        <v>31</v>
      </c>
      <c r="F6262" s="14">
        <v>1</v>
      </c>
      <c r="G6262" s="14" t="s">
        <v>59</v>
      </c>
      <c r="H6262" s="14">
        <v>1</v>
      </c>
      <c r="I6262" s="14" t="s">
        <v>37</v>
      </c>
      <c r="J6262" s="12" t="s">
        <v>387</v>
      </c>
      <c r="K6262" s="11" t="str">
        <f>VLOOKUP(Table7[[#This Row],[CID]],ALY,2,FALSE)</f>
        <v>Commas</v>
      </c>
    </row>
    <row r="6263" spans="1:11" x14ac:dyDescent="0.2">
      <c r="A6263" s="8" t="str">
        <f>Table7[[#This Row],[Test No.]]&amp;Table7[[#This Row],[Section]]&amp;Table7[[#This Row],[Q. No.]]</f>
        <v>R36E37</v>
      </c>
      <c r="B6263" s="8"/>
      <c r="C6263" s="15" t="s">
        <v>75</v>
      </c>
      <c r="D6263" s="6">
        <v>37</v>
      </c>
      <c r="E6263" s="12" t="s">
        <v>31</v>
      </c>
      <c r="F6263" s="14">
        <v>2</v>
      </c>
      <c r="G6263" s="13" t="s">
        <v>57</v>
      </c>
      <c r="H6263" s="10">
        <v>6</v>
      </c>
      <c r="I6263" s="13" t="s">
        <v>42</v>
      </c>
      <c r="J6263" s="12" t="s">
        <v>522</v>
      </c>
      <c r="K6263" s="11" t="str">
        <f>VLOOKUP(Table7[[#This Row],[CID]],ALY,2,FALSE)</f>
        <v>Effectiveness</v>
      </c>
    </row>
    <row r="6264" spans="1:11" x14ac:dyDescent="0.2">
      <c r="A6264" s="8" t="str">
        <f>Table7[[#This Row],[Test No.]]&amp;Table7[[#This Row],[Section]]&amp;Table7[[#This Row],[Q. No.]]</f>
        <v>R36E38</v>
      </c>
      <c r="B6264" s="8"/>
      <c r="C6264" s="15" t="s">
        <v>75</v>
      </c>
      <c r="D6264" s="6">
        <v>38</v>
      </c>
      <c r="E6264" s="12" t="s">
        <v>31</v>
      </c>
      <c r="F6264" s="14">
        <v>2</v>
      </c>
      <c r="G6264" s="13" t="s">
        <v>57</v>
      </c>
      <c r="H6264" s="10">
        <v>5</v>
      </c>
      <c r="I6264" s="13" t="s">
        <v>41</v>
      </c>
      <c r="J6264" s="12" t="s">
        <v>518</v>
      </c>
      <c r="K6264" s="11" t="str">
        <f>VLOOKUP(Table7[[#This Row],[CID]],ALY,2,FALSE)</f>
        <v>Unity &amp; Coherence</v>
      </c>
    </row>
    <row r="6265" spans="1:11" x14ac:dyDescent="0.2">
      <c r="A6265" s="8" t="str">
        <f>Table7[[#This Row],[Test No.]]&amp;Table7[[#This Row],[Section]]&amp;Table7[[#This Row],[Q. No.]]</f>
        <v>R36E39</v>
      </c>
      <c r="B6265" s="8"/>
      <c r="C6265" s="15" t="s">
        <v>75</v>
      </c>
      <c r="D6265" s="6">
        <v>39</v>
      </c>
      <c r="E6265" s="12" t="s">
        <v>31</v>
      </c>
      <c r="F6265" s="14">
        <v>1</v>
      </c>
      <c r="G6265" s="14" t="s">
        <v>59</v>
      </c>
      <c r="H6265" s="10">
        <v>3</v>
      </c>
      <c r="I6265" s="13" t="s">
        <v>39</v>
      </c>
      <c r="J6265" s="12" t="s">
        <v>402</v>
      </c>
      <c r="K6265" s="11" t="str">
        <f>VLOOKUP(Table7[[#This Row],[CID]],ALY,2,FALSE)</f>
        <v>Faulty Modifier</v>
      </c>
    </row>
    <row r="6266" spans="1:11" x14ac:dyDescent="0.2">
      <c r="A6266" s="8" t="str">
        <f>Table7[[#This Row],[Test No.]]&amp;Table7[[#This Row],[Section]]&amp;Table7[[#This Row],[Q. No.]]</f>
        <v>R36E40</v>
      </c>
      <c r="B6266" s="8"/>
      <c r="C6266" s="15" t="s">
        <v>75</v>
      </c>
      <c r="D6266" s="6">
        <v>40</v>
      </c>
      <c r="E6266" s="12" t="s">
        <v>31</v>
      </c>
      <c r="F6266" s="14">
        <v>2</v>
      </c>
      <c r="G6266" s="13" t="s">
        <v>57</v>
      </c>
      <c r="H6266" s="10">
        <v>4</v>
      </c>
      <c r="I6266" s="13" t="s">
        <v>40</v>
      </c>
      <c r="J6266" s="12" t="s">
        <v>512</v>
      </c>
      <c r="K6266" s="11" t="str">
        <f>VLOOKUP(Table7[[#This Row],[CID]],ALY,2,FALSE)</f>
        <v>Additional Detail &amp; Evidence</v>
      </c>
    </row>
    <row r="6267" spans="1:11" x14ac:dyDescent="0.2">
      <c r="A6267" s="8" t="str">
        <f>Table7[[#This Row],[Test No.]]&amp;Table7[[#This Row],[Section]]&amp;Table7[[#This Row],[Q. No.]]</f>
        <v>R36E41</v>
      </c>
      <c r="B6267" s="8"/>
      <c r="C6267" s="15" t="s">
        <v>75</v>
      </c>
      <c r="D6267" s="6">
        <v>41</v>
      </c>
      <c r="E6267" s="12" t="s">
        <v>31</v>
      </c>
      <c r="F6267" s="14">
        <v>1</v>
      </c>
      <c r="G6267" s="14" t="s">
        <v>59</v>
      </c>
      <c r="H6267" s="14">
        <v>1</v>
      </c>
      <c r="I6267" s="14" t="s">
        <v>37</v>
      </c>
      <c r="J6267" s="12" t="s">
        <v>387</v>
      </c>
      <c r="K6267" s="11" t="str">
        <f>VLOOKUP(Table7[[#This Row],[CID]],ALY,2,FALSE)</f>
        <v>Commas</v>
      </c>
    </row>
    <row r="6268" spans="1:11" x14ac:dyDescent="0.2">
      <c r="A6268" s="8" t="str">
        <f>Table7[[#This Row],[Test No.]]&amp;Table7[[#This Row],[Section]]&amp;Table7[[#This Row],[Q. No.]]</f>
        <v>R36E42</v>
      </c>
      <c r="B6268" s="8"/>
      <c r="C6268" s="15" t="s">
        <v>75</v>
      </c>
      <c r="D6268" s="6">
        <v>42</v>
      </c>
      <c r="E6268" s="12" t="s">
        <v>31</v>
      </c>
      <c r="F6268" s="14">
        <v>1</v>
      </c>
      <c r="G6268" s="14" t="s">
        <v>59</v>
      </c>
      <c r="H6268" s="10">
        <v>2</v>
      </c>
      <c r="I6268" s="13" t="s">
        <v>38</v>
      </c>
      <c r="J6268" s="12" t="s">
        <v>394</v>
      </c>
      <c r="K6268" s="11" t="str">
        <f>VLOOKUP(Table7[[#This Row],[CID]],ALY,2,FALSE)</f>
        <v>Pronouns</v>
      </c>
    </row>
    <row r="6269" spans="1:11" x14ac:dyDescent="0.2">
      <c r="A6269" s="8" t="str">
        <f>Table7[[#This Row],[Test No.]]&amp;Table7[[#This Row],[Section]]&amp;Table7[[#This Row],[Q. No.]]</f>
        <v>R36E43</v>
      </c>
      <c r="B6269" s="8"/>
      <c r="C6269" s="15" t="s">
        <v>75</v>
      </c>
      <c r="D6269" s="6">
        <v>43</v>
      </c>
      <c r="E6269" s="12" t="s">
        <v>31</v>
      </c>
      <c r="F6269" s="14">
        <v>1</v>
      </c>
      <c r="G6269" s="14" t="s">
        <v>59</v>
      </c>
      <c r="H6269" s="14">
        <v>1</v>
      </c>
      <c r="I6269" s="14" t="s">
        <v>37</v>
      </c>
      <c r="J6269" s="12" t="s">
        <v>387</v>
      </c>
      <c r="K6269" s="11" t="str">
        <f>VLOOKUP(Table7[[#This Row],[CID]],ALY,2,FALSE)</f>
        <v>Commas</v>
      </c>
    </row>
    <row r="6270" spans="1:11" x14ac:dyDescent="0.2">
      <c r="A6270" s="8" t="str">
        <f>Table7[[#This Row],[Test No.]]&amp;Table7[[#This Row],[Section]]&amp;Table7[[#This Row],[Q. No.]]</f>
        <v>R36E44</v>
      </c>
      <c r="B6270" s="8"/>
      <c r="C6270" s="15" t="s">
        <v>75</v>
      </c>
      <c r="D6270" s="6">
        <v>44</v>
      </c>
      <c r="E6270" s="12" t="s">
        <v>31</v>
      </c>
      <c r="F6270" s="14">
        <v>2</v>
      </c>
      <c r="G6270" s="13" t="s">
        <v>57</v>
      </c>
      <c r="H6270" s="10">
        <v>6</v>
      </c>
      <c r="I6270" s="13" t="s">
        <v>42</v>
      </c>
      <c r="J6270" s="12" t="s">
        <v>521</v>
      </c>
      <c r="K6270" s="11" t="str">
        <f>VLOOKUP(Table7[[#This Row],[CID]],ALY,2,FALSE)</f>
        <v>Word Choice</v>
      </c>
    </row>
    <row r="6271" spans="1:11" x14ac:dyDescent="0.2">
      <c r="A6271" s="8" t="str">
        <f>Table7[[#This Row],[Test No.]]&amp;Table7[[#This Row],[Section]]&amp;Table7[[#This Row],[Q. No.]]</f>
        <v>R36E45</v>
      </c>
      <c r="B6271" s="8"/>
      <c r="C6271" s="15" t="s">
        <v>75</v>
      </c>
      <c r="D6271" s="6">
        <v>45</v>
      </c>
      <c r="E6271" s="12" t="s">
        <v>31</v>
      </c>
      <c r="F6271" s="14">
        <v>2</v>
      </c>
      <c r="G6271" s="13" t="s">
        <v>57</v>
      </c>
      <c r="H6271" s="10">
        <v>4</v>
      </c>
      <c r="I6271" s="13" t="s">
        <v>40</v>
      </c>
      <c r="J6271" s="12" t="s">
        <v>512</v>
      </c>
      <c r="K6271" s="11" t="str">
        <f>VLOOKUP(Table7[[#This Row],[CID]],ALY,2,FALSE)</f>
        <v>Additional Detail &amp; Evidence</v>
      </c>
    </row>
    <row r="6272" spans="1:11" x14ac:dyDescent="0.2">
      <c r="A6272" s="8" t="str">
        <f>Table7[[#This Row],[Test No.]]&amp;Table7[[#This Row],[Section]]&amp;Table7[[#This Row],[Q. No.]]</f>
        <v>R36E46</v>
      </c>
      <c r="B6272" s="8"/>
      <c r="C6272" s="15" t="s">
        <v>75</v>
      </c>
      <c r="D6272" s="6">
        <v>46</v>
      </c>
      <c r="E6272" s="12" t="s">
        <v>31</v>
      </c>
      <c r="F6272" s="14">
        <v>2</v>
      </c>
      <c r="G6272" s="13" t="s">
        <v>57</v>
      </c>
      <c r="H6272" s="10">
        <v>5</v>
      </c>
      <c r="I6272" s="13" t="s">
        <v>41</v>
      </c>
      <c r="J6272" s="12" t="s">
        <v>518</v>
      </c>
      <c r="K6272" s="11" t="str">
        <f>VLOOKUP(Table7[[#This Row],[CID]],ALY,2,FALSE)</f>
        <v>Unity &amp; Coherence</v>
      </c>
    </row>
    <row r="6273" spans="1:11" x14ac:dyDescent="0.2">
      <c r="A6273" s="8" t="str">
        <f>Table7[[#This Row],[Test No.]]&amp;Table7[[#This Row],[Section]]&amp;Table7[[#This Row],[Q. No.]]</f>
        <v>R36E47</v>
      </c>
      <c r="B6273" s="8"/>
      <c r="C6273" s="15" t="s">
        <v>75</v>
      </c>
      <c r="D6273" s="6">
        <v>47</v>
      </c>
      <c r="E6273" s="12" t="s">
        <v>31</v>
      </c>
      <c r="F6273" s="14">
        <v>1</v>
      </c>
      <c r="G6273" s="14" t="s">
        <v>59</v>
      </c>
      <c r="H6273" s="10">
        <v>3</v>
      </c>
      <c r="I6273" s="13" t="s">
        <v>39</v>
      </c>
      <c r="J6273" s="12" t="s">
        <v>402</v>
      </c>
      <c r="K6273" s="11" t="str">
        <f>VLOOKUP(Table7[[#This Row],[CID]],ALY,2,FALSE)</f>
        <v>Faulty Modifier</v>
      </c>
    </row>
    <row r="6274" spans="1:11" x14ac:dyDescent="0.2">
      <c r="A6274" s="8" t="str">
        <f>Table7[[#This Row],[Test No.]]&amp;Table7[[#This Row],[Section]]&amp;Table7[[#This Row],[Q. No.]]</f>
        <v>R36E48</v>
      </c>
      <c r="B6274" s="8"/>
      <c r="C6274" s="15" t="s">
        <v>75</v>
      </c>
      <c r="D6274" s="6">
        <v>48</v>
      </c>
      <c r="E6274" s="12" t="s">
        <v>31</v>
      </c>
      <c r="F6274" s="14">
        <v>1</v>
      </c>
      <c r="G6274" s="14" t="s">
        <v>59</v>
      </c>
      <c r="H6274" s="14">
        <v>1</v>
      </c>
      <c r="I6274" s="14" t="s">
        <v>37</v>
      </c>
      <c r="J6274" s="12" t="s">
        <v>388</v>
      </c>
      <c r="K6274" s="11" t="str">
        <f>VLOOKUP(Table7[[#This Row],[CID]],ALY,2,FALSE)</f>
        <v>Apostrophes</v>
      </c>
    </row>
    <row r="6275" spans="1:11" x14ac:dyDescent="0.2">
      <c r="A6275" s="8" t="str">
        <f>Table7[[#This Row],[Test No.]]&amp;Table7[[#This Row],[Section]]&amp;Table7[[#This Row],[Q. No.]]</f>
        <v>R36E49</v>
      </c>
      <c r="B6275" s="8"/>
      <c r="C6275" s="15" t="s">
        <v>75</v>
      </c>
      <c r="D6275" s="6">
        <v>49</v>
      </c>
      <c r="E6275" s="12" t="s">
        <v>31</v>
      </c>
      <c r="F6275" s="14">
        <v>1</v>
      </c>
      <c r="G6275" s="14" t="s">
        <v>59</v>
      </c>
      <c r="H6275" s="10">
        <v>3</v>
      </c>
      <c r="I6275" s="13" t="s">
        <v>39</v>
      </c>
      <c r="J6275" s="12" t="s">
        <v>402</v>
      </c>
      <c r="K6275" s="11" t="str">
        <f>VLOOKUP(Table7[[#This Row],[CID]],ALY,2,FALSE)</f>
        <v>Faulty Modifier</v>
      </c>
    </row>
    <row r="6276" spans="1:11" x14ac:dyDescent="0.2">
      <c r="A6276" s="8" t="str">
        <f>Table7[[#This Row],[Test No.]]&amp;Table7[[#This Row],[Section]]&amp;Table7[[#This Row],[Q. No.]]</f>
        <v>R36E50</v>
      </c>
      <c r="B6276" s="8"/>
      <c r="C6276" s="15" t="s">
        <v>75</v>
      </c>
      <c r="D6276" s="6">
        <v>50</v>
      </c>
      <c r="E6276" s="12" t="s">
        <v>31</v>
      </c>
      <c r="F6276" s="14">
        <v>1</v>
      </c>
      <c r="G6276" s="14" t="s">
        <v>59</v>
      </c>
      <c r="H6276" s="10">
        <v>2</v>
      </c>
      <c r="I6276" s="13" t="s">
        <v>38</v>
      </c>
      <c r="J6276" s="12" t="s">
        <v>396</v>
      </c>
      <c r="K6276" s="11" t="str">
        <f>VLOOKUP(Table7[[#This Row],[CID]],ALY,2,FALSE)</f>
        <v>Comparisons</v>
      </c>
    </row>
    <row r="6277" spans="1:11" x14ac:dyDescent="0.2">
      <c r="A6277" s="8" t="str">
        <f>Table7[[#This Row],[Test No.]]&amp;Table7[[#This Row],[Section]]&amp;Table7[[#This Row],[Q. No.]]</f>
        <v>R36E51</v>
      </c>
      <c r="B6277" s="8"/>
      <c r="C6277" s="15" t="s">
        <v>75</v>
      </c>
      <c r="D6277" s="6">
        <v>51</v>
      </c>
      <c r="E6277" s="12" t="s">
        <v>31</v>
      </c>
      <c r="F6277" s="14">
        <v>2</v>
      </c>
      <c r="G6277" s="13" t="s">
        <v>57</v>
      </c>
      <c r="H6277" s="10">
        <v>5</v>
      </c>
      <c r="I6277" s="13" t="s">
        <v>41</v>
      </c>
      <c r="J6277" s="12" t="s">
        <v>520</v>
      </c>
      <c r="K6277" s="11" t="str">
        <f>VLOOKUP(Table7[[#This Row],[CID]],ALY,2,FALSE)</f>
        <v>Reorganization</v>
      </c>
    </row>
    <row r="6278" spans="1:11" x14ac:dyDescent="0.2">
      <c r="A6278" s="8" t="str">
        <f>Table7[[#This Row],[Test No.]]&amp;Table7[[#This Row],[Section]]&amp;Table7[[#This Row],[Q. No.]]</f>
        <v>R36E52</v>
      </c>
      <c r="B6278" s="8"/>
      <c r="C6278" s="15" t="s">
        <v>75</v>
      </c>
      <c r="D6278" s="6">
        <v>52</v>
      </c>
      <c r="E6278" s="12" t="s">
        <v>31</v>
      </c>
      <c r="F6278" s="14">
        <v>2</v>
      </c>
      <c r="G6278" s="13" t="s">
        <v>57</v>
      </c>
      <c r="H6278" s="10">
        <v>4</v>
      </c>
      <c r="I6278" s="13" t="s">
        <v>40</v>
      </c>
      <c r="J6278" s="12" t="s">
        <v>516</v>
      </c>
      <c r="K6278" s="11" t="str">
        <f>VLOOKUP(Table7[[#This Row],[CID]],ALY,2,FALSE)</f>
        <v>Transitions &amp; Topic Sentences</v>
      </c>
    </row>
    <row r="6279" spans="1:11" x14ac:dyDescent="0.2">
      <c r="A6279" s="8" t="str">
        <f>Table7[[#This Row],[Test No.]]&amp;Table7[[#This Row],[Section]]&amp;Table7[[#This Row],[Q. No.]]</f>
        <v>R36E53</v>
      </c>
      <c r="B6279" s="8"/>
      <c r="C6279" s="15" t="s">
        <v>75</v>
      </c>
      <c r="D6279" s="6">
        <v>53</v>
      </c>
      <c r="E6279" s="12" t="s">
        <v>31</v>
      </c>
      <c r="F6279" s="14">
        <v>1</v>
      </c>
      <c r="G6279" s="14" t="s">
        <v>59</v>
      </c>
      <c r="H6279" s="14">
        <v>1</v>
      </c>
      <c r="I6279" s="14" t="s">
        <v>37</v>
      </c>
      <c r="J6279" s="12" t="s">
        <v>387</v>
      </c>
      <c r="K6279" s="11" t="str">
        <f>VLOOKUP(Table7[[#This Row],[CID]],ALY,2,FALSE)</f>
        <v>Commas</v>
      </c>
    </row>
    <row r="6280" spans="1:11" x14ac:dyDescent="0.2">
      <c r="A6280" s="8" t="str">
        <f>Table7[[#This Row],[Test No.]]&amp;Table7[[#This Row],[Section]]&amp;Table7[[#This Row],[Q. No.]]</f>
        <v>R36E54</v>
      </c>
      <c r="B6280" s="8"/>
      <c r="C6280" s="15" t="s">
        <v>75</v>
      </c>
      <c r="D6280" s="6">
        <v>54</v>
      </c>
      <c r="E6280" s="12" t="s">
        <v>31</v>
      </c>
      <c r="F6280" s="14">
        <v>2</v>
      </c>
      <c r="G6280" s="13" t="s">
        <v>57</v>
      </c>
      <c r="H6280" s="10">
        <v>6</v>
      </c>
      <c r="I6280" s="13" t="s">
        <v>42</v>
      </c>
      <c r="J6280" s="12" t="s">
        <v>522</v>
      </c>
      <c r="K6280" s="11" t="str">
        <f>VLOOKUP(Table7[[#This Row],[CID]],ALY,2,FALSE)</f>
        <v>Effectiveness</v>
      </c>
    </row>
    <row r="6281" spans="1:11" x14ac:dyDescent="0.2">
      <c r="A6281" s="8" t="str">
        <f>Table7[[#This Row],[Test No.]]&amp;Table7[[#This Row],[Section]]&amp;Table7[[#This Row],[Q. No.]]</f>
        <v>R36E55</v>
      </c>
      <c r="B6281" s="8"/>
      <c r="C6281" s="15" t="s">
        <v>75</v>
      </c>
      <c r="D6281" s="6">
        <v>55</v>
      </c>
      <c r="E6281" s="12" t="s">
        <v>31</v>
      </c>
      <c r="F6281" s="14">
        <v>2</v>
      </c>
      <c r="G6281" s="13" t="s">
        <v>57</v>
      </c>
      <c r="H6281" s="10">
        <v>4</v>
      </c>
      <c r="I6281" s="13" t="s">
        <v>40</v>
      </c>
      <c r="J6281" s="12" t="s">
        <v>516</v>
      </c>
      <c r="K6281" s="11" t="str">
        <f>VLOOKUP(Table7[[#This Row],[CID]],ALY,2,FALSE)</f>
        <v>Transitions &amp; Topic Sentences</v>
      </c>
    </row>
    <row r="6282" spans="1:11" x14ac:dyDescent="0.2">
      <c r="A6282" s="8" t="str">
        <f>Table7[[#This Row],[Test No.]]&amp;Table7[[#This Row],[Section]]&amp;Table7[[#This Row],[Q. No.]]</f>
        <v>R36E56</v>
      </c>
      <c r="B6282" s="8"/>
      <c r="C6282" s="15" t="s">
        <v>75</v>
      </c>
      <c r="D6282" s="6">
        <v>56</v>
      </c>
      <c r="E6282" s="12" t="s">
        <v>31</v>
      </c>
      <c r="F6282" s="14">
        <v>1</v>
      </c>
      <c r="G6282" s="14" t="s">
        <v>59</v>
      </c>
      <c r="H6282" s="10">
        <v>2</v>
      </c>
      <c r="I6282" s="13" t="s">
        <v>38</v>
      </c>
      <c r="J6282" s="12" t="s">
        <v>393</v>
      </c>
      <c r="K6282" s="11" t="str">
        <f>VLOOKUP(Table7[[#This Row],[CID]],ALY,2,FALSE)</f>
        <v>SVA</v>
      </c>
    </row>
    <row r="6283" spans="1:11" x14ac:dyDescent="0.2">
      <c r="A6283" s="8" t="str">
        <f>Table7[[#This Row],[Test No.]]&amp;Table7[[#This Row],[Section]]&amp;Table7[[#This Row],[Q. No.]]</f>
        <v>R36E57</v>
      </c>
      <c r="B6283" s="8"/>
      <c r="C6283" s="15" t="s">
        <v>75</v>
      </c>
      <c r="D6283" s="6">
        <v>57</v>
      </c>
      <c r="E6283" s="12" t="s">
        <v>31</v>
      </c>
      <c r="F6283" s="14">
        <v>2</v>
      </c>
      <c r="G6283" s="13" t="s">
        <v>57</v>
      </c>
      <c r="H6283" s="10">
        <v>4</v>
      </c>
      <c r="I6283" s="13" t="s">
        <v>40</v>
      </c>
      <c r="J6283" s="12" t="s">
        <v>512</v>
      </c>
      <c r="K6283" s="11" t="str">
        <f>VLOOKUP(Table7[[#This Row],[CID]],ALY,2,FALSE)</f>
        <v>Additional Detail &amp; Evidence</v>
      </c>
    </row>
    <row r="6284" spans="1:11" x14ac:dyDescent="0.2">
      <c r="A6284" s="8" t="str">
        <f>Table7[[#This Row],[Test No.]]&amp;Table7[[#This Row],[Section]]&amp;Table7[[#This Row],[Q. No.]]</f>
        <v>R36E58</v>
      </c>
      <c r="B6284" s="8"/>
      <c r="C6284" s="15" t="s">
        <v>75</v>
      </c>
      <c r="D6284" s="6">
        <v>58</v>
      </c>
      <c r="E6284" s="12" t="s">
        <v>31</v>
      </c>
      <c r="F6284" s="14">
        <v>2</v>
      </c>
      <c r="G6284" s="13" t="s">
        <v>57</v>
      </c>
      <c r="H6284" s="10">
        <v>5</v>
      </c>
      <c r="I6284" s="13" t="s">
        <v>41</v>
      </c>
      <c r="J6284" s="12" t="s">
        <v>518</v>
      </c>
      <c r="K6284" s="11" t="str">
        <f>VLOOKUP(Table7[[#This Row],[CID]],ALY,2,FALSE)</f>
        <v>Unity &amp; Coherence</v>
      </c>
    </row>
    <row r="6285" spans="1:11" x14ac:dyDescent="0.2">
      <c r="A6285" s="8" t="str">
        <f>Table7[[#This Row],[Test No.]]&amp;Table7[[#This Row],[Section]]&amp;Table7[[#This Row],[Q. No.]]</f>
        <v>R36E59</v>
      </c>
      <c r="B6285" s="8"/>
      <c r="C6285" s="15" t="s">
        <v>75</v>
      </c>
      <c r="D6285" s="6">
        <v>59</v>
      </c>
      <c r="E6285" s="12" t="s">
        <v>31</v>
      </c>
      <c r="F6285" s="14">
        <v>1</v>
      </c>
      <c r="G6285" s="14" t="s">
        <v>59</v>
      </c>
      <c r="H6285" s="10">
        <v>2</v>
      </c>
      <c r="I6285" s="13" t="s">
        <v>38</v>
      </c>
      <c r="J6285" s="12" t="s">
        <v>398</v>
      </c>
      <c r="K6285" s="11" t="str">
        <f>VLOOKUP(Table7[[#This Row],[CID]],ALY,2,FALSE)</f>
        <v>Idioms</v>
      </c>
    </row>
    <row r="6286" spans="1:11" x14ac:dyDescent="0.2">
      <c r="A6286" s="8" t="str">
        <f>Table7[[#This Row],[Test No.]]&amp;Table7[[#This Row],[Section]]&amp;Table7[[#This Row],[Q. No.]]</f>
        <v>R36E60</v>
      </c>
      <c r="B6286" s="8"/>
      <c r="C6286" s="15" t="s">
        <v>75</v>
      </c>
      <c r="D6286" s="6">
        <v>60</v>
      </c>
      <c r="E6286" s="12" t="s">
        <v>31</v>
      </c>
      <c r="F6286" s="14">
        <v>2</v>
      </c>
      <c r="G6286" s="13" t="s">
        <v>57</v>
      </c>
      <c r="H6286" s="10">
        <v>4</v>
      </c>
      <c r="I6286" s="13" t="s">
        <v>40</v>
      </c>
      <c r="J6286" s="12" t="s">
        <v>512</v>
      </c>
      <c r="K6286" s="11" t="str">
        <f>VLOOKUP(Table7[[#This Row],[CID]],ALY,2,FALSE)</f>
        <v>Additional Detail &amp; Evidence</v>
      </c>
    </row>
    <row r="6287" spans="1:11" x14ac:dyDescent="0.2">
      <c r="A6287" s="8" t="str">
        <f>Table7[[#This Row],[Test No.]]&amp;Table7[[#This Row],[Section]]&amp;Table7[[#This Row],[Q. No.]]</f>
        <v>R36E61</v>
      </c>
      <c r="B6287" s="8"/>
      <c r="C6287" s="15" t="s">
        <v>75</v>
      </c>
      <c r="D6287" s="6">
        <v>61</v>
      </c>
      <c r="E6287" s="12" t="s">
        <v>31</v>
      </c>
      <c r="F6287" s="14">
        <v>1</v>
      </c>
      <c r="G6287" s="14" t="s">
        <v>59</v>
      </c>
      <c r="H6287" s="14">
        <v>1</v>
      </c>
      <c r="I6287" s="14" t="s">
        <v>37</v>
      </c>
      <c r="J6287" s="12" t="s">
        <v>387</v>
      </c>
      <c r="K6287" s="11" t="str">
        <f>VLOOKUP(Table7[[#This Row],[CID]],ALY,2,FALSE)</f>
        <v>Commas</v>
      </c>
    </row>
    <row r="6288" spans="1:11" x14ac:dyDescent="0.2">
      <c r="A6288" s="8" t="str">
        <f>Table7[[#This Row],[Test No.]]&amp;Table7[[#This Row],[Section]]&amp;Table7[[#This Row],[Q. No.]]</f>
        <v>R36E62</v>
      </c>
      <c r="B6288" s="8"/>
      <c r="C6288" s="15" t="s">
        <v>75</v>
      </c>
      <c r="D6288" s="6">
        <v>62</v>
      </c>
      <c r="E6288" s="12" t="s">
        <v>31</v>
      </c>
      <c r="F6288" s="14">
        <v>2</v>
      </c>
      <c r="G6288" s="13" t="s">
        <v>57</v>
      </c>
      <c r="H6288" s="10">
        <v>4</v>
      </c>
      <c r="I6288" s="13" t="s">
        <v>40</v>
      </c>
      <c r="J6288" s="12" t="s">
        <v>516</v>
      </c>
      <c r="K6288" s="11" t="str">
        <f>VLOOKUP(Table7[[#This Row],[CID]],ALY,2,FALSE)</f>
        <v>Transitions &amp; Topic Sentences</v>
      </c>
    </row>
    <row r="6289" spans="1:11" x14ac:dyDescent="0.2">
      <c r="A6289" s="8" t="str">
        <f>Table7[[#This Row],[Test No.]]&amp;Table7[[#This Row],[Section]]&amp;Table7[[#This Row],[Q. No.]]</f>
        <v>R36E63</v>
      </c>
      <c r="B6289" s="8"/>
      <c r="C6289" s="15" t="s">
        <v>75</v>
      </c>
      <c r="D6289" s="6">
        <v>63</v>
      </c>
      <c r="E6289" s="12" t="s">
        <v>31</v>
      </c>
      <c r="F6289" s="14">
        <v>1</v>
      </c>
      <c r="G6289" s="14" t="s">
        <v>59</v>
      </c>
      <c r="H6289" s="10">
        <v>2</v>
      </c>
      <c r="I6289" s="13" t="s">
        <v>38</v>
      </c>
      <c r="J6289" s="12" t="s">
        <v>398</v>
      </c>
      <c r="K6289" s="11" t="str">
        <f>VLOOKUP(Table7[[#This Row],[CID]],ALY,2,FALSE)</f>
        <v>Idioms</v>
      </c>
    </row>
    <row r="6290" spans="1:11" x14ac:dyDescent="0.2">
      <c r="A6290" s="8" t="str">
        <f>Table7[[#This Row],[Test No.]]&amp;Table7[[#This Row],[Section]]&amp;Table7[[#This Row],[Q. No.]]</f>
        <v>R36E64</v>
      </c>
      <c r="B6290" s="8"/>
      <c r="C6290" s="15" t="s">
        <v>75</v>
      </c>
      <c r="D6290" s="6">
        <v>64</v>
      </c>
      <c r="E6290" s="12" t="s">
        <v>31</v>
      </c>
      <c r="F6290" s="14">
        <v>1</v>
      </c>
      <c r="G6290" s="14" t="s">
        <v>59</v>
      </c>
      <c r="H6290" s="10">
        <v>3</v>
      </c>
      <c r="I6290" s="13" t="s">
        <v>39</v>
      </c>
      <c r="J6290" s="12" t="s">
        <v>402</v>
      </c>
      <c r="K6290" s="11" t="str">
        <f>VLOOKUP(Table7[[#This Row],[CID]],ALY,2,FALSE)</f>
        <v>Faulty Modifier</v>
      </c>
    </row>
    <row r="6291" spans="1:11" x14ac:dyDescent="0.2">
      <c r="A6291" s="8" t="str">
        <f>Table7[[#This Row],[Test No.]]&amp;Table7[[#This Row],[Section]]&amp;Table7[[#This Row],[Q. No.]]</f>
        <v>R36E65</v>
      </c>
      <c r="B6291" s="8"/>
      <c r="C6291" s="15" t="s">
        <v>75</v>
      </c>
      <c r="D6291" s="6">
        <v>65</v>
      </c>
      <c r="E6291" s="12" t="s">
        <v>31</v>
      </c>
      <c r="F6291" s="14">
        <v>2</v>
      </c>
      <c r="G6291" s="13" t="s">
        <v>57</v>
      </c>
      <c r="H6291" s="10">
        <v>6</v>
      </c>
      <c r="I6291" s="13" t="s">
        <v>42</v>
      </c>
      <c r="J6291" s="12" t="s">
        <v>522</v>
      </c>
      <c r="K6291" s="11" t="str">
        <f>VLOOKUP(Table7[[#This Row],[CID]],ALY,2,FALSE)</f>
        <v>Effectiveness</v>
      </c>
    </row>
    <row r="6292" spans="1:11" x14ac:dyDescent="0.2">
      <c r="A6292" s="8" t="str">
        <f>Table7[[#This Row],[Test No.]]&amp;Table7[[#This Row],[Section]]&amp;Table7[[#This Row],[Q. No.]]</f>
        <v>R36E66</v>
      </c>
      <c r="B6292" s="8"/>
      <c r="C6292" s="15" t="s">
        <v>75</v>
      </c>
      <c r="D6292" s="6">
        <v>66</v>
      </c>
      <c r="E6292" s="12" t="s">
        <v>31</v>
      </c>
      <c r="F6292" s="14">
        <v>1</v>
      </c>
      <c r="G6292" s="14" t="s">
        <v>59</v>
      </c>
      <c r="H6292" s="10">
        <v>2</v>
      </c>
      <c r="I6292" s="13" t="s">
        <v>38</v>
      </c>
      <c r="J6292" s="12" t="s">
        <v>395</v>
      </c>
      <c r="K6292" s="11" t="str">
        <f>VLOOKUP(Table7[[#This Row],[CID]],ALY,2,FALSE)</f>
        <v>Verb Forms/Tense Agreement</v>
      </c>
    </row>
    <row r="6293" spans="1:11" x14ac:dyDescent="0.2">
      <c r="A6293" s="8" t="str">
        <f>Table7[[#This Row],[Test No.]]&amp;Table7[[#This Row],[Section]]&amp;Table7[[#This Row],[Q. No.]]</f>
        <v>R36E67</v>
      </c>
      <c r="B6293" s="8"/>
      <c r="C6293" s="15" t="s">
        <v>75</v>
      </c>
      <c r="D6293" s="6">
        <v>67</v>
      </c>
      <c r="E6293" s="12" t="s">
        <v>31</v>
      </c>
      <c r="F6293" s="14">
        <v>1</v>
      </c>
      <c r="G6293" s="14" t="s">
        <v>59</v>
      </c>
      <c r="H6293" s="14">
        <v>1</v>
      </c>
      <c r="I6293" s="14" t="s">
        <v>37</v>
      </c>
      <c r="J6293" s="12" t="s">
        <v>387</v>
      </c>
      <c r="K6293" s="11" t="str">
        <f>VLOOKUP(Table7[[#This Row],[CID]],ALY,2,FALSE)</f>
        <v>Commas</v>
      </c>
    </row>
    <row r="6294" spans="1:11" x14ac:dyDescent="0.2">
      <c r="A6294" s="8" t="str">
        <f>Table7[[#This Row],[Test No.]]&amp;Table7[[#This Row],[Section]]&amp;Table7[[#This Row],[Q. No.]]</f>
        <v>R36E68</v>
      </c>
      <c r="B6294" s="8"/>
      <c r="C6294" s="15" t="s">
        <v>75</v>
      </c>
      <c r="D6294" s="6">
        <v>68</v>
      </c>
      <c r="E6294" s="12" t="s">
        <v>31</v>
      </c>
      <c r="F6294" s="14">
        <v>2</v>
      </c>
      <c r="G6294" s="13" t="s">
        <v>57</v>
      </c>
      <c r="H6294" s="10">
        <v>6</v>
      </c>
      <c r="I6294" s="13" t="s">
        <v>42</v>
      </c>
      <c r="J6294" s="12" t="s">
        <v>522</v>
      </c>
      <c r="K6294" s="11" t="str">
        <f>VLOOKUP(Table7[[#This Row],[CID]],ALY,2,FALSE)</f>
        <v>Effectiveness</v>
      </c>
    </row>
    <row r="6295" spans="1:11" x14ac:dyDescent="0.2">
      <c r="A6295" s="8" t="str">
        <f>Table7[[#This Row],[Test No.]]&amp;Table7[[#This Row],[Section]]&amp;Table7[[#This Row],[Q. No.]]</f>
        <v>R36E69</v>
      </c>
      <c r="B6295" s="8"/>
      <c r="C6295" s="15" t="s">
        <v>75</v>
      </c>
      <c r="D6295" s="6">
        <v>69</v>
      </c>
      <c r="E6295" s="12" t="s">
        <v>31</v>
      </c>
      <c r="F6295" s="14">
        <v>2</v>
      </c>
      <c r="G6295" s="13" t="s">
        <v>57</v>
      </c>
      <c r="H6295" s="10">
        <v>5</v>
      </c>
      <c r="I6295" s="13" t="s">
        <v>41</v>
      </c>
      <c r="J6295" s="12" t="s">
        <v>518</v>
      </c>
      <c r="K6295" s="11" t="str">
        <f>VLOOKUP(Table7[[#This Row],[CID]],ALY,2,FALSE)</f>
        <v>Unity &amp; Coherence</v>
      </c>
    </row>
    <row r="6296" spans="1:11" x14ac:dyDescent="0.2">
      <c r="A6296" s="8" t="str">
        <f>Table7[[#This Row],[Test No.]]&amp;Table7[[#This Row],[Section]]&amp;Table7[[#This Row],[Q. No.]]</f>
        <v>R36E70</v>
      </c>
      <c r="B6296" s="8"/>
      <c r="C6296" s="15" t="s">
        <v>75</v>
      </c>
      <c r="D6296" s="6">
        <v>70</v>
      </c>
      <c r="E6296" s="12" t="s">
        <v>31</v>
      </c>
      <c r="F6296" s="14">
        <v>2</v>
      </c>
      <c r="G6296" s="13" t="s">
        <v>57</v>
      </c>
      <c r="H6296" s="10">
        <v>4</v>
      </c>
      <c r="I6296" s="13" t="s">
        <v>40</v>
      </c>
      <c r="J6296" s="12" t="s">
        <v>516</v>
      </c>
      <c r="K6296" s="11" t="str">
        <f>VLOOKUP(Table7[[#This Row],[CID]],ALY,2,FALSE)</f>
        <v>Transitions &amp; Topic Sentences</v>
      </c>
    </row>
    <row r="6297" spans="1:11" x14ac:dyDescent="0.2">
      <c r="A6297" s="8" t="str">
        <f>Table7[[#This Row],[Test No.]]&amp;Table7[[#This Row],[Section]]&amp;Table7[[#This Row],[Q. No.]]</f>
        <v>R36E71</v>
      </c>
      <c r="B6297" s="8"/>
      <c r="C6297" s="15" t="s">
        <v>75</v>
      </c>
      <c r="D6297" s="6">
        <v>71</v>
      </c>
      <c r="E6297" s="12" t="s">
        <v>31</v>
      </c>
      <c r="F6297" s="14">
        <v>1</v>
      </c>
      <c r="G6297" s="14" t="s">
        <v>59</v>
      </c>
      <c r="H6297" s="14">
        <v>1</v>
      </c>
      <c r="I6297" s="14" t="s">
        <v>37</v>
      </c>
      <c r="J6297" s="12" t="s">
        <v>387</v>
      </c>
      <c r="K6297" s="11" t="str">
        <f>VLOOKUP(Table7[[#This Row],[CID]],ALY,2,FALSE)</f>
        <v>Commas</v>
      </c>
    </row>
    <row r="6298" spans="1:11" x14ac:dyDescent="0.2">
      <c r="A6298" s="8" t="str">
        <f>Table7[[#This Row],[Test No.]]&amp;Table7[[#This Row],[Section]]&amp;Table7[[#This Row],[Q. No.]]</f>
        <v>R36E72</v>
      </c>
      <c r="B6298" s="8"/>
      <c r="C6298" s="15" t="s">
        <v>75</v>
      </c>
      <c r="D6298" s="6">
        <v>72</v>
      </c>
      <c r="E6298" s="12" t="s">
        <v>31</v>
      </c>
      <c r="F6298" s="14">
        <v>1</v>
      </c>
      <c r="G6298" s="14" t="s">
        <v>59</v>
      </c>
      <c r="H6298" s="10">
        <v>2</v>
      </c>
      <c r="I6298" s="13" t="s">
        <v>38</v>
      </c>
      <c r="J6298" s="12" t="s">
        <v>398</v>
      </c>
      <c r="K6298" s="11" t="str">
        <f>VLOOKUP(Table7[[#This Row],[CID]],ALY,2,FALSE)</f>
        <v>Idioms</v>
      </c>
    </row>
    <row r="6299" spans="1:11" x14ac:dyDescent="0.2">
      <c r="A6299" s="8" t="str">
        <f>Table7[[#This Row],[Test No.]]&amp;Table7[[#This Row],[Section]]&amp;Table7[[#This Row],[Q. No.]]</f>
        <v>R36E73</v>
      </c>
      <c r="B6299" s="8"/>
      <c r="C6299" s="15" t="s">
        <v>75</v>
      </c>
      <c r="D6299" s="6">
        <v>73</v>
      </c>
      <c r="E6299" s="12" t="s">
        <v>31</v>
      </c>
      <c r="F6299" s="14">
        <v>2</v>
      </c>
      <c r="G6299" s="13" t="s">
        <v>57</v>
      </c>
      <c r="H6299" s="10">
        <v>6</v>
      </c>
      <c r="I6299" s="13" t="s">
        <v>42</v>
      </c>
      <c r="J6299" s="12" t="s">
        <v>523</v>
      </c>
      <c r="K6299" s="11" t="str">
        <f>VLOOKUP(Table7[[#This Row],[CID]],ALY,2,FALSE)</f>
        <v>Avoiding Ambiguity &amp; Redundancy</v>
      </c>
    </row>
    <row r="6300" spans="1:11" x14ac:dyDescent="0.2">
      <c r="A6300" s="8" t="str">
        <f>Table7[[#This Row],[Test No.]]&amp;Table7[[#This Row],[Section]]&amp;Table7[[#This Row],[Q. No.]]</f>
        <v>R36E74</v>
      </c>
      <c r="B6300" s="8"/>
      <c r="C6300" s="15" t="s">
        <v>75</v>
      </c>
      <c r="D6300" s="6">
        <v>74</v>
      </c>
      <c r="E6300" s="12" t="s">
        <v>31</v>
      </c>
      <c r="F6300" s="14">
        <v>2</v>
      </c>
      <c r="G6300" s="13" t="s">
        <v>57</v>
      </c>
      <c r="H6300" s="10">
        <v>4</v>
      </c>
      <c r="I6300" s="13" t="s">
        <v>40</v>
      </c>
      <c r="J6300" s="12" t="s">
        <v>514</v>
      </c>
      <c r="K6300" s="11" t="str">
        <f>VLOOKUP(Table7[[#This Row],[CID]],ALY,2,FALSE)</f>
        <v>Relation to Paragraph/Essay</v>
      </c>
    </row>
    <row r="6301" spans="1:11" x14ac:dyDescent="0.2">
      <c r="A6301" s="8" t="str">
        <f>Table7[[#This Row],[Test No.]]&amp;Table7[[#This Row],[Section]]&amp;Table7[[#This Row],[Q. No.]]</f>
        <v>R36E75</v>
      </c>
      <c r="B6301" s="8"/>
      <c r="C6301" s="15" t="s">
        <v>75</v>
      </c>
      <c r="D6301" s="6">
        <v>75</v>
      </c>
      <c r="E6301" s="12" t="s">
        <v>31</v>
      </c>
      <c r="F6301" s="14">
        <v>2</v>
      </c>
      <c r="G6301" s="13" t="s">
        <v>57</v>
      </c>
      <c r="H6301" s="10">
        <v>4</v>
      </c>
      <c r="I6301" s="13" t="s">
        <v>40</v>
      </c>
      <c r="J6301" s="12" t="s">
        <v>513</v>
      </c>
      <c r="K6301" s="11" t="str">
        <f>VLOOKUP(Table7[[#This Row],[CID]],ALY,2,FALSE)</f>
        <v>Writer's Goal</v>
      </c>
    </row>
    <row r="6302" spans="1:11" x14ac:dyDescent="0.2">
      <c r="A6302" s="8" t="str">
        <f>Table7[[#This Row],[Test No.]]&amp;Table7[[#This Row],[Section]]&amp;Table7[[#This Row],[Q. No.]]</f>
        <v>R37E1</v>
      </c>
      <c r="B6302" s="8"/>
      <c r="C6302" s="15" t="s">
        <v>74</v>
      </c>
      <c r="D6302" s="6">
        <v>1</v>
      </c>
      <c r="E6302" s="12" t="s">
        <v>31</v>
      </c>
      <c r="F6302" s="14">
        <v>1</v>
      </c>
      <c r="G6302" s="14" t="s">
        <v>59</v>
      </c>
      <c r="H6302" s="10">
        <v>3</v>
      </c>
      <c r="I6302" s="13" t="s">
        <v>39</v>
      </c>
      <c r="J6302" s="12" t="s">
        <v>402</v>
      </c>
      <c r="K6302" s="11" t="str">
        <f>VLOOKUP(Table7[[#This Row],[CID]],ALY,2,FALSE)</f>
        <v>Faulty Modifier</v>
      </c>
    </row>
    <row r="6303" spans="1:11" x14ac:dyDescent="0.2">
      <c r="A6303" s="8" t="str">
        <f>Table7[[#This Row],[Test No.]]&amp;Table7[[#This Row],[Section]]&amp;Table7[[#This Row],[Q. No.]]</f>
        <v>R37E2</v>
      </c>
      <c r="B6303" s="8"/>
      <c r="C6303" s="15" t="s">
        <v>74</v>
      </c>
      <c r="D6303" s="6">
        <v>2</v>
      </c>
      <c r="E6303" s="12" t="s">
        <v>31</v>
      </c>
      <c r="F6303" s="14">
        <v>2</v>
      </c>
      <c r="G6303" s="13" t="s">
        <v>57</v>
      </c>
      <c r="H6303" s="10">
        <v>6</v>
      </c>
      <c r="I6303" s="13" t="s">
        <v>42</v>
      </c>
      <c r="J6303" s="12" t="s">
        <v>523</v>
      </c>
      <c r="K6303" s="11" t="str">
        <f>VLOOKUP(Table7[[#This Row],[CID]],ALY,2,FALSE)</f>
        <v>Avoiding Ambiguity &amp; Redundancy</v>
      </c>
    </row>
    <row r="6304" spans="1:11" x14ac:dyDescent="0.2">
      <c r="A6304" s="8" t="str">
        <f>Table7[[#This Row],[Test No.]]&amp;Table7[[#This Row],[Section]]&amp;Table7[[#This Row],[Q. No.]]</f>
        <v>R37E3</v>
      </c>
      <c r="B6304" s="8"/>
      <c r="C6304" s="15" t="s">
        <v>74</v>
      </c>
      <c r="D6304" s="6">
        <v>3</v>
      </c>
      <c r="E6304" s="12" t="s">
        <v>31</v>
      </c>
      <c r="F6304" s="14">
        <v>2</v>
      </c>
      <c r="G6304" s="13" t="s">
        <v>57</v>
      </c>
      <c r="H6304" s="10">
        <v>5</v>
      </c>
      <c r="I6304" s="13" t="s">
        <v>41</v>
      </c>
      <c r="J6304" s="12" t="s">
        <v>518</v>
      </c>
      <c r="K6304" s="11" t="str">
        <f>VLOOKUP(Table7[[#This Row],[CID]],ALY,2,FALSE)</f>
        <v>Unity &amp; Coherence</v>
      </c>
    </row>
    <row r="6305" spans="1:11" x14ac:dyDescent="0.2">
      <c r="A6305" s="8" t="str">
        <f>Table7[[#This Row],[Test No.]]&amp;Table7[[#This Row],[Section]]&amp;Table7[[#This Row],[Q. No.]]</f>
        <v>R37E4</v>
      </c>
      <c r="B6305" s="8"/>
      <c r="C6305" s="15" t="s">
        <v>74</v>
      </c>
      <c r="D6305" s="6">
        <v>4</v>
      </c>
      <c r="E6305" s="12" t="s">
        <v>31</v>
      </c>
      <c r="F6305" s="14">
        <v>2</v>
      </c>
      <c r="G6305" s="13" t="s">
        <v>57</v>
      </c>
      <c r="H6305" s="10">
        <v>6</v>
      </c>
      <c r="I6305" s="13" t="s">
        <v>42</v>
      </c>
      <c r="J6305" s="12" t="s">
        <v>523</v>
      </c>
      <c r="K6305" s="11" t="str">
        <f>VLOOKUP(Table7[[#This Row],[CID]],ALY,2,FALSE)</f>
        <v>Avoiding Ambiguity &amp; Redundancy</v>
      </c>
    </row>
    <row r="6306" spans="1:11" x14ac:dyDescent="0.2">
      <c r="A6306" s="8" t="str">
        <f>Table7[[#This Row],[Test No.]]&amp;Table7[[#This Row],[Section]]&amp;Table7[[#This Row],[Q. No.]]</f>
        <v>R37E5</v>
      </c>
      <c r="B6306" s="8"/>
      <c r="C6306" s="15" t="s">
        <v>74</v>
      </c>
      <c r="D6306" s="6">
        <v>5</v>
      </c>
      <c r="E6306" s="12" t="s">
        <v>31</v>
      </c>
      <c r="F6306" s="14">
        <v>1</v>
      </c>
      <c r="G6306" s="14" t="s">
        <v>59</v>
      </c>
      <c r="H6306" s="10">
        <v>2</v>
      </c>
      <c r="I6306" s="13" t="s">
        <v>38</v>
      </c>
      <c r="J6306" s="12" t="s">
        <v>395</v>
      </c>
      <c r="K6306" s="11" t="str">
        <f>VLOOKUP(Table7[[#This Row],[CID]],ALY,2,FALSE)</f>
        <v>Verb Forms/Tense Agreement</v>
      </c>
    </row>
    <row r="6307" spans="1:11" x14ac:dyDescent="0.2">
      <c r="A6307" s="8" t="str">
        <f>Table7[[#This Row],[Test No.]]&amp;Table7[[#This Row],[Section]]&amp;Table7[[#This Row],[Q. No.]]</f>
        <v>R37E6</v>
      </c>
      <c r="B6307" s="8"/>
      <c r="C6307" s="15" t="s">
        <v>74</v>
      </c>
      <c r="D6307" s="6">
        <v>6</v>
      </c>
      <c r="E6307" s="12" t="s">
        <v>31</v>
      </c>
      <c r="F6307" s="14">
        <v>1</v>
      </c>
      <c r="G6307" s="14" t="s">
        <v>59</v>
      </c>
      <c r="H6307" s="14">
        <v>1</v>
      </c>
      <c r="I6307" s="14" t="s">
        <v>37</v>
      </c>
      <c r="J6307" s="12" t="s">
        <v>392</v>
      </c>
      <c r="K6307" s="11" t="str">
        <f>VLOOKUP(Table7[[#This Row],[CID]],ALY,2,FALSE)</f>
        <v>Periods</v>
      </c>
    </row>
    <row r="6308" spans="1:11" x14ac:dyDescent="0.2">
      <c r="A6308" s="8" t="str">
        <f>Table7[[#This Row],[Test No.]]&amp;Table7[[#This Row],[Section]]&amp;Table7[[#This Row],[Q. No.]]</f>
        <v>R37E7</v>
      </c>
      <c r="B6308" s="8"/>
      <c r="C6308" s="15" t="s">
        <v>74</v>
      </c>
      <c r="D6308" s="6">
        <v>7</v>
      </c>
      <c r="E6308" s="12" t="s">
        <v>31</v>
      </c>
      <c r="F6308" s="14">
        <v>2</v>
      </c>
      <c r="G6308" s="13" t="s">
        <v>57</v>
      </c>
      <c r="H6308" s="10">
        <v>4</v>
      </c>
      <c r="I6308" s="13" t="s">
        <v>40</v>
      </c>
      <c r="J6308" s="12" t="s">
        <v>516</v>
      </c>
      <c r="K6308" s="11" t="str">
        <f>VLOOKUP(Table7[[#This Row],[CID]],ALY,2,FALSE)</f>
        <v>Transitions &amp; Topic Sentences</v>
      </c>
    </row>
    <row r="6309" spans="1:11" x14ac:dyDescent="0.2">
      <c r="A6309" s="8" t="str">
        <f>Table7[[#This Row],[Test No.]]&amp;Table7[[#This Row],[Section]]&amp;Table7[[#This Row],[Q. No.]]</f>
        <v>R37E8</v>
      </c>
      <c r="B6309" s="8"/>
      <c r="C6309" s="15" t="s">
        <v>74</v>
      </c>
      <c r="D6309" s="6">
        <v>8</v>
      </c>
      <c r="E6309" s="12" t="s">
        <v>31</v>
      </c>
      <c r="F6309" s="14">
        <v>1</v>
      </c>
      <c r="G6309" s="14" t="s">
        <v>59</v>
      </c>
      <c r="H6309" s="10">
        <v>2</v>
      </c>
      <c r="I6309" s="13" t="s">
        <v>38</v>
      </c>
      <c r="J6309" s="12" t="s">
        <v>397</v>
      </c>
      <c r="K6309" s="11" t="str">
        <f>VLOOKUP(Table7[[#This Row],[CID]],ALY,2,FALSE)</f>
        <v>Word Choice</v>
      </c>
    </row>
    <row r="6310" spans="1:11" x14ac:dyDescent="0.2">
      <c r="A6310" s="8" t="str">
        <f>Table7[[#This Row],[Test No.]]&amp;Table7[[#This Row],[Section]]&amp;Table7[[#This Row],[Q. No.]]</f>
        <v>R37E9</v>
      </c>
      <c r="B6310" s="8"/>
      <c r="C6310" s="15" t="s">
        <v>74</v>
      </c>
      <c r="D6310" s="6">
        <v>9</v>
      </c>
      <c r="E6310" s="12" t="s">
        <v>31</v>
      </c>
      <c r="F6310" s="14">
        <v>1</v>
      </c>
      <c r="G6310" s="14" t="s">
        <v>59</v>
      </c>
      <c r="H6310" s="10">
        <v>2</v>
      </c>
      <c r="I6310" s="13" t="s">
        <v>38</v>
      </c>
      <c r="J6310" s="12" t="s">
        <v>397</v>
      </c>
      <c r="K6310" s="11" t="str">
        <f>VLOOKUP(Table7[[#This Row],[CID]],ALY,2,FALSE)</f>
        <v>Word Choice</v>
      </c>
    </row>
    <row r="6311" spans="1:11" x14ac:dyDescent="0.2">
      <c r="A6311" s="8" t="str">
        <f>Table7[[#This Row],[Test No.]]&amp;Table7[[#This Row],[Section]]&amp;Table7[[#This Row],[Q. No.]]</f>
        <v>R37E10</v>
      </c>
      <c r="B6311" s="8"/>
      <c r="C6311" s="15" t="s">
        <v>74</v>
      </c>
      <c r="D6311" s="6">
        <v>10</v>
      </c>
      <c r="E6311" s="12" t="s">
        <v>31</v>
      </c>
      <c r="F6311" s="14">
        <v>2</v>
      </c>
      <c r="G6311" s="13" t="s">
        <v>57</v>
      </c>
      <c r="H6311" s="10">
        <v>4</v>
      </c>
      <c r="I6311" s="13" t="s">
        <v>40</v>
      </c>
      <c r="J6311" s="12" t="s">
        <v>514</v>
      </c>
      <c r="K6311" s="11" t="str">
        <f>VLOOKUP(Table7[[#This Row],[CID]],ALY,2,FALSE)</f>
        <v>Relation to Paragraph/Essay</v>
      </c>
    </row>
    <row r="6312" spans="1:11" x14ac:dyDescent="0.2">
      <c r="A6312" s="8" t="str">
        <f>Table7[[#This Row],[Test No.]]&amp;Table7[[#This Row],[Section]]&amp;Table7[[#This Row],[Q. No.]]</f>
        <v>R37E11</v>
      </c>
      <c r="B6312" s="8"/>
      <c r="C6312" s="15" t="s">
        <v>74</v>
      </c>
      <c r="D6312" s="6">
        <v>11</v>
      </c>
      <c r="E6312" s="12" t="s">
        <v>31</v>
      </c>
      <c r="F6312" s="14">
        <v>1</v>
      </c>
      <c r="G6312" s="14" t="s">
        <v>59</v>
      </c>
      <c r="H6312" s="10">
        <v>2</v>
      </c>
      <c r="I6312" s="13" t="s">
        <v>38</v>
      </c>
      <c r="J6312" s="12" t="s">
        <v>397</v>
      </c>
      <c r="K6312" s="11" t="str">
        <f>VLOOKUP(Table7[[#This Row],[CID]],ALY,2,FALSE)</f>
        <v>Word Choice</v>
      </c>
    </row>
    <row r="6313" spans="1:11" x14ac:dyDescent="0.2">
      <c r="A6313" s="8" t="str">
        <f>Table7[[#This Row],[Test No.]]&amp;Table7[[#This Row],[Section]]&amp;Table7[[#This Row],[Q. No.]]</f>
        <v>R37E12</v>
      </c>
      <c r="B6313" s="8"/>
      <c r="C6313" s="15" t="s">
        <v>74</v>
      </c>
      <c r="D6313" s="6">
        <v>12</v>
      </c>
      <c r="E6313" s="12" t="s">
        <v>31</v>
      </c>
      <c r="F6313" s="14">
        <v>2</v>
      </c>
      <c r="G6313" s="13" t="s">
        <v>57</v>
      </c>
      <c r="H6313" s="10">
        <v>4</v>
      </c>
      <c r="I6313" s="13" t="s">
        <v>40</v>
      </c>
      <c r="J6313" s="12" t="s">
        <v>514</v>
      </c>
      <c r="K6313" s="11" t="str">
        <f>VLOOKUP(Table7[[#This Row],[CID]],ALY,2,FALSE)</f>
        <v>Relation to Paragraph/Essay</v>
      </c>
    </row>
    <row r="6314" spans="1:11" x14ac:dyDescent="0.2">
      <c r="A6314" s="8" t="str">
        <f>Table7[[#This Row],[Test No.]]&amp;Table7[[#This Row],[Section]]&amp;Table7[[#This Row],[Q. No.]]</f>
        <v>R37E13</v>
      </c>
      <c r="B6314" s="8"/>
      <c r="C6314" s="15" t="s">
        <v>74</v>
      </c>
      <c r="D6314" s="6">
        <v>13</v>
      </c>
      <c r="E6314" s="12" t="s">
        <v>31</v>
      </c>
      <c r="F6314" s="14">
        <v>1</v>
      </c>
      <c r="G6314" s="14" t="s">
        <v>59</v>
      </c>
      <c r="H6314" s="14">
        <v>1</v>
      </c>
      <c r="I6314" s="14" t="s">
        <v>37</v>
      </c>
      <c r="J6314" s="12" t="s">
        <v>387</v>
      </c>
      <c r="K6314" s="11" t="str">
        <f>VLOOKUP(Table7[[#This Row],[CID]],ALY,2,FALSE)</f>
        <v>Commas</v>
      </c>
    </row>
    <row r="6315" spans="1:11" x14ac:dyDescent="0.2">
      <c r="A6315" s="8" t="str">
        <f>Table7[[#This Row],[Test No.]]&amp;Table7[[#This Row],[Section]]&amp;Table7[[#This Row],[Q. No.]]</f>
        <v>R37E14</v>
      </c>
      <c r="B6315" s="8"/>
      <c r="C6315" s="15" t="s">
        <v>74</v>
      </c>
      <c r="D6315" s="6">
        <v>14</v>
      </c>
      <c r="E6315" s="12" t="s">
        <v>31</v>
      </c>
      <c r="F6315" s="14">
        <v>1</v>
      </c>
      <c r="G6315" s="14" t="s">
        <v>59</v>
      </c>
      <c r="H6315" s="14">
        <v>1</v>
      </c>
      <c r="I6315" s="14" t="s">
        <v>37</v>
      </c>
      <c r="J6315" s="12" t="s">
        <v>388</v>
      </c>
      <c r="K6315" s="11" t="str">
        <f>VLOOKUP(Table7[[#This Row],[CID]],ALY,2,FALSE)</f>
        <v>Apostrophes</v>
      </c>
    </row>
    <row r="6316" spans="1:11" x14ac:dyDescent="0.2">
      <c r="A6316" s="8" t="str">
        <f>Table7[[#This Row],[Test No.]]&amp;Table7[[#This Row],[Section]]&amp;Table7[[#This Row],[Q. No.]]</f>
        <v>R37E15</v>
      </c>
      <c r="B6316" s="8"/>
      <c r="C6316" s="15" t="s">
        <v>74</v>
      </c>
      <c r="D6316" s="6">
        <v>15</v>
      </c>
      <c r="E6316" s="12" t="s">
        <v>31</v>
      </c>
      <c r="F6316" s="14">
        <v>1</v>
      </c>
      <c r="G6316" s="14" t="s">
        <v>59</v>
      </c>
      <c r="H6316" s="10">
        <v>3</v>
      </c>
      <c r="I6316" s="13" t="s">
        <v>39</v>
      </c>
      <c r="J6316" s="12" t="s">
        <v>402</v>
      </c>
      <c r="K6316" s="11" t="str">
        <f>VLOOKUP(Table7[[#This Row],[CID]],ALY,2,FALSE)</f>
        <v>Faulty Modifier</v>
      </c>
    </row>
    <row r="6317" spans="1:11" x14ac:dyDescent="0.2">
      <c r="A6317" s="8" t="str">
        <f>Table7[[#This Row],[Test No.]]&amp;Table7[[#This Row],[Section]]&amp;Table7[[#This Row],[Q. No.]]</f>
        <v>R37E16</v>
      </c>
      <c r="B6317" s="8"/>
      <c r="C6317" s="15" t="s">
        <v>74</v>
      </c>
      <c r="D6317" s="6">
        <v>16</v>
      </c>
      <c r="E6317" s="12" t="s">
        <v>31</v>
      </c>
      <c r="F6317" s="14">
        <v>2</v>
      </c>
      <c r="G6317" s="13" t="s">
        <v>57</v>
      </c>
      <c r="H6317" s="10">
        <v>6</v>
      </c>
      <c r="I6317" s="13" t="s">
        <v>42</v>
      </c>
      <c r="J6317" s="12" t="s">
        <v>521</v>
      </c>
      <c r="K6317" s="11" t="str">
        <f>VLOOKUP(Table7[[#This Row],[CID]],ALY,2,FALSE)</f>
        <v>Word Choice</v>
      </c>
    </row>
    <row r="6318" spans="1:11" x14ac:dyDescent="0.2">
      <c r="A6318" s="8" t="str">
        <f>Table7[[#This Row],[Test No.]]&amp;Table7[[#This Row],[Section]]&amp;Table7[[#This Row],[Q. No.]]</f>
        <v>R37E17</v>
      </c>
      <c r="B6318" s="8"/>
      <c r="C6318" s="15" t="s">
        <v>74</v>
      </c>
      <c r="D6318" s="6">
        <v>17</v>
      </c>
      <c r="E6318" s="12" t="s">
        <v>31</v>
      </c>
      <c r="F6318" s="14">
        <v>1</v>
      </c>
      <c r="G6318" s="14" t="s">
        <v>59</v>
      </c>
      <c r="H6318" s="10">
        <v>3</v>
      </c>
      <c r="I6318" s="13" t="s">
        <v>39</v>
      </c>
      <c r="J6318" s="12" t="s">
        <v>399</v>
      </c>
      <c r="K6318" s="11" t="str">
        <f>VLOOKUP(Table7[[#This Row],[CID]],ALY,2,FALSE)</f>
        <v>Sentence Fragment</v>
      </c>
    </row>
    <row r="6319" spans="1:11" x14ac:dyDescent="0.2">
      <c r="A6319" s="8" t="str">
        <f>Table7[[#This Row],[Test No.]]&amp;Table7[[#This Row],[Section]]&amp;Table7[[#This Row],[Q. No.]]</f>
        <v>R37E18</v>
      </c>
      <c r="B6319" s="8"/>
      <c r="C6319" s="15" t="s">
        <v>74</v>
      </c>
      <c r="D6319" s="6">
        <v>18</v>
      </c>
      <c r="E6319" s="12" t="s">
        <v>31</v>
      </c>
      <c r="F6319" s="14">
        <v>2</v>
      </c>
      <c r="G6319" s="13" t="s">
        <v>57</v>
      </c>
      <c r="H6319" s="10">
        <v>5</v>
      </c>
      <c r="I6319" s="13" t="s">
        <v>41</v>
      </c>
      <c r="J6319" s="12" t="s">
        <v>518</v>
      </c>
      <c r="K6319" s="11" t="str">
        <f>VLOOKUP(Table7[[#This Row],[CID]],ALY,2,FALSE)</f>
        <v>Unity &amp; Coherence</v>
      </c>
    </row>
    <row r="6320" spans="1:11" x14ac:dyDescent="0.2">
      <c r="A6320" s="8" t="str">
        <f>Table7[[#This Row],[Test No.]]&amp;Table7[[#This Row],[Section]]&amp;Table7[[#This Row],[Q. No.]]</f>
        <v>R37E19</v>
      </c>
      <c r="B6320" s="8"/>
      <c r="C6320" s="15" t="s">
        <v>74</v>
      </c>
      <c r="D6320" s="6">
        <v>19</v>
      </c>
      <c r="E6320" s="12" t="s">
        <v>31</v>
      </c>
      <c r="F6320" s="14">
        <v>2</v>
      </c>
      <c r="G6320" s="13" t="s">
        <v>57</v>
      </c>
      <c r="H6320" s="10">
        <v>4</v>
      </c>
      <c r="I6320" s="13" t="s">
        <v>40</v>
      </c>
      <c r="J6320" s="12" t="s">
        <v>516</v>
      </c>
      <c r="K6320" s="11" t="str">
        <f>VLOOKUP(Table7[[#This Row],[CID]],ALY,2,FALSE)</f>
        <v>Transitions &amp; Topic Sentences</v>
      </c>
    </row>
    <row r="6321" spans="1:11" x14ac:dyDescent="0.2">
      <c r="A6321" s="8" t="str">
        <f>Table7[[#This Row],[Test No.]]&amp;Table7[[#This Row],[Section]]&amp;Table7[[#This Row],[Q. No.]]</f>
        <v>R37E20</v>
      </c>
      <c r="B6321" s="8"/>
      <c r="C6321" s="15" t="s">
        <v>74</v>
      </c>
      <c r="D6321" s="6">
        <v>20</v>
      </c>
      <c r="E6321" s="12" t="s">
        <v>31</v>
      </c>
      <c r="F6321" s="14">
        <v>2</v>
      </c>
      <c r="G6321" s="13" t="s">
        <v>57</v>
      </c>
      <c r="H6321" s="10">
        <v>6</v>
      </c>
      <c r="I6321" s="13" t="s">
        <v>42</v>
      </c>
      <c r="J6321" s="12" t="s">
        <v>523</v>
      </c>
      <c r="K6321" s="11" t="str">
        <f>VLOOKUP(Table7[[#This Row],[CID]],ALY,2,FALSE)</f>
        <v>Avoiding Ambiguity &amp; Redundancy</v>
      </c>
    </row>
    <row r="6322" spans="1:11" x14ac:dyDescent="0.2">
      <c r="A6322" s="8" t="str">
        <f>Table7[[#This Row],[Test No.]]&amp;Table7[[#This Row],[Section]]&amp;Table7[[#This Row],[Q. No.]]</f>
        <v>R37E21</v>
      </c>
      <c r="B6322" s="8"/>
      <c r="C6322" s="15" t="s">
        <v>74</v>
      </c>
      <c r="D6322" s="6">
        <v>21</v>
      </c>
      <c r="E6322" s="12" t="s">
        <v>31</v>
      </c>
      <c r="F6322" s="14">
        <v>2</v>
      </c>
      <c r="G6322" s="13" t="s">
        <v>57</v>
      </c>
      <c r="H6322" s="10">
        <v>5</v>
      </c>
      <c r="I6322" s="13" t="s">
        <v>41</v>
      </c>
      <c r="J6322" s="12" t="s">
        <v>518</v>
      </c>
      <c r="K6322" s="11" t="str">
        <f>VLOOKUP(Table7[[#This Row],[CID]],ALY,2,FALSE)</f>
        <v>Unity &amp; Coherence</v>
      </c>
    </row>
    <row r="6323" spans="1:11" x14ac:dyDescent="0.2">
      <c r="A6323" s="8" t="str">
        <f>Table7[[#This Row],[Test No.]]&amp;Table7[[#This Row],[Section]]&amp;Table7[[#This Row],[Q. No.]]</f>
        <v>R37E22</v>
      </c>
      <c r="B6323" s="8"/>
      <c r="C6323" s="15" t="s">
        <v>74</v>
      </c>
      <c r="D6323" s="6">
        <v>22</v>
      </c>
      <c r="E6323" s="12" t="s">
        <v>31</v>
      </c>
      <c r="F6323" s="14">
        <v>2</v>
      </c>
      <c r="G6323" s="13" t="s">
        <v>57</v>
      </c>
      <c r="H6323" s="10">
        <v>6</v>
      </c>
      <c r="I6323" s="13" t="s">
        <v>42</v>
      </c>
      <c r="J6323" s="12" t="s">
        <v>523</v>
      </c>
      <c r="K6323" s="11" t="str">
        <f>VLOOKUP(Table7[[#This Row],[CID]],ALY,2,FALSE)</f>
        <v>Avoiding Ambiguity &amp; Redundancy</v>
      </c>
    </row>
    <row r="6324" spans="1:11" x14ac:dyDescent="0.2">
      <c r="A6324" s="8" t="str">
        <f>Table7[[#This Row],[Test No.]]&amp;Table7[[#This Row],[Section]]&amp;Table7[[#This Row],[Q. No.]]</f>
        <v>R37E23</v>
      </c>
      <c r="B6324" s="8"/>
      <c r="C6324" s="15" t="s">
        <v>74</v>
      </c>
      <c r="D6324" s="6">
        <v>23</v>
      </c>
      <c r="E6324" s="12" t="s">
        <v>31</v>
      </c>
      <c r="F6324" s="14">
        <v>2</v>
      </c>
      <c r="G6324" s="13" t="s">
        <v>57</v>
      </c>
      <c r="H6324" s="10">
        <v>5</v>
      </c>
      <c r="I6324" s="13" t="s">
        <v>41</v>
      </c>
      <c r="J6324" s="12" t="s">
        <v>520</v>
      </c>
      <c r="K6324" s="11" t="str">
        <f>VLOOKUP(Table7[[#This Row],[CID]],ALY,2,FALSE)</f>
        <v>Reorganization</v>
      </c>
    </row>
    <row r="6325" spans="1:11" x14ac:dyDescent="0.2">
      <c r="A6325" s="8" t="str">
        <f>Table7[[#This Row],[Test No.]]&amp;Table7[[#This Row],[Section]]&amp;Table7[[#This Row],[Q. No.]]</f>
        <v>R37E24</v>
      </c>
      <c r="B6325" s="8"/>
      <c r="C6325" s="15" t="s">
        <v>74</v>
      </c>
      <c r="D6325" s="6">
        <v>24</v>
      </c>
      <c r="E6325" s="12" t="s">
        <v>31</v>
      </c>
      <c r="F6325" s="14">
        <v>2</v>
      </c>
      <c r="G6325" s="13" t="s">
        <v>57</v>
      </c>
      <c r="H6325" s="10">
        <v>6</v>
      </c>
      <c r="I6325" s="13" t="s">
        <v>42</v>
      </c>
      <c r="J6325" s="12" t="s">
        <v>522</v>
      </c>
      <c r="K6325" s="11" t="str">
        <f>VLOOKUP(Table7[[#This Row],[CID]],ALY,2,FALSE)</f>
        <v>Effectiveness</v>
      </c>
    </row>
    <row r="6326" spans="1:11" x14ac:dyDescent="0.2">
      <c r="A6326" s="8" t="str">
        <f>Table7[[#This Row],[Test No.]]&amp;Table7[[#This Row],[Section]]&amp;Table7[[#This Row],[Q. No.]]</f>
        <v>R37E25</v>
      </c>
      <c r="B6326" s="8"/>
      <c r="C6326" s="15" t="s">
        <v>74</v>
      </c>
      <c r="D6326" s="6">
        <v>25</v>
      </c>
      <c r="E6326" s="12" t="s">
        <v>31</v>
      </c>
      <c r="F6326" s="14">
        <v>1</v>
      </c>
      <c r="G6326" s="14" t="s">
        <v>59</v>
      </c>
      <c r="H6326" s="10">
        <v>3</v>
      </c>
      <c r="I6326" s="13" t="s">
        <v>39</v>
      </c>
      <c r="J6326" s="12" t="s">
        <v>400</v>
      </c>
      <c r="K6326" s="11" t="str">
        <f>VLOOKUP(Table7[[#This Row],[CID]],ALY,2,FALSE)</f>
        <v>Run-On Sentence</v>
      </c>
    </row>
    <row r="6327" spans="1:11" x14ac:dyDescent="0.2">
      <c r="A6327" s="8" t="str">
        <f>Table7[[#This Row],[Test No.]]&amp;Table7[[#This Row],[Section]]&amp;Table7[[#This Row],[Q. No.]]</f>
        <v>R37E26</v>
      </c>
      <c r="B6327" s="8"/>
      <c r="C6327" s="15" t="s">
        <v>74</v>
      </c>
      <c r="D6327" s="6">
        <v>26</v>
      </c>
      <c r="E6327" s="12" t="s">
        <v>31</v>
      </c>
      <c r="F6327" s="14">
        <v>2</v>
      </c>
      <c r="G6327" s="13" t="s">
        <v>57</v>
      </c>
      <c r="H6327" s="10">
        <v>4</v>
      </c>
      <c r="I6327" s="13" t="s">
        <v>40</v>
      </c>
      <c r="J6327" s="12" t="s">
        <v>512</v>
      </c>
      <c r="K6327" s="11" t="str">
        <f>VLOOKUP(Table7[[#This Row],[CID]],ALY,2,FALSE)</f>
        <v>Additional Detail &amp; Evidence</v>
      </c>
    </row>
    <row r="6328" spans="1:11" x14ac:dyDescent="0.2">
      <c r="A6328" s="8" t="str">
        <f>Table7[[#This Row],[Test No.]]&amp;Table7[[#This Row],[Section]]&amp;Table7[[#This Row],[Q. No.]]</f>
        <v>R37E27</v>
      </c>
      <c r="B6328" s="8"/>
      <c r="C6328" s="15" t="s">
        <v>74</v>
      </c>
      <c r="D6328" s="6">
        <v>27</v>
      </c>
      <c r="E6328" s="12" t="s">
        <v>31</v>
      </c>
      <c r="F6328" s="14">
        <v>1</v>
      </c>
      <c r="G6328" s="14" t="s">
        <v>59</v>
      </c>
      <c r="H6328" s="10">
        <v>3</v>
      </c>
      <c r="I6328" s="13" t="s">
        <v>39</v>
      </c>
      <c r="J6328" s="12" t="s">
        <v>402</v>
      </c>
      <c r="K6328" s="11" t="str">
        <f>VLOOKUP(Table7[[#This Row],[CID]],ALY,2,FALSE)</f>
        <v>Faulty Modifier</v>
      </c>
    </row>
    <row r="6329" spans="1:11" x14ac:dyDescent="0.2">
      <c r="A6329" s="8" t="str">
        <f>Table7[[#This Row],[Test No.]]&amp;Table7[[#This Row],[Section]]&amp;Table7[[#This Row],[Q. No.]]</f>
        <v>R37E28</v>
      </c>
      <c r="B6329" s="8"/>
      <c r="C6329" s="15" t="s">
        <v>74</v>
      </c>
      <c r="D6329" s="6">
        <v>28</v>
      </c>
      <c r="E6329" s="12" t="s">
        <v>31</v>
      </c>
      <c r="F6329" s="14">
        <v>1</v>
      </c>
      <c r="G6329" s="14" t="s">
        <v>59</v>
      </c>
      <c r="H6329" s="14">
        <v>1</v>
      </c>
      <c r="I6329" s="14" t="s">
        <v>37</v>
      </c>
      <c r="J6329" s="12" t="s">
        <v>391</v>
      </c>
      <c r="K6329" s="11" t="str">
        <f>VLOOKUP(Table7[[#This Row],[CID]],ALY,2,FALSE)</f>
        <v>Dashes</v>
      </c>
    </row>
    <row r="6330" spans="1:11" x14ac:dyDescent="0.2">
      <c r="A6330" s="8" t="str">
        <f>Table7[[#This Row],[Test No.]]&amp;Table7[[#This Row],[Section]]&amp;Table7[[#This Row],[Q. No.]]</f>
        <v>R37E29</v>
      </c>
      <c r="B6330" s="8"/>
      <c r="C6330" s="15" t="s">
        <v>74</v>
      </c>
      <c r="D6330" s="6">
        <v>29</v>
      </c>
      <c r="E6330" s="12" t="s">
        <v>31</v>
      </c>
      <c r="F6330" s="14">
        <v>1</v>
      </c>
      <c r="G6330" s="14" t="s">
        <v>59</v>
      </c>
      <c r="H6330" s="14">
        <v>1</v>
      </c>
      <c r="I6330" s="14" t="s">
        <v>37</v>
      </c>
      <c r="J6330" s="12" t="s">
        <v>387</v>
      </c>
      <c r="K6330" s="11" t="str">
        <f>VLOOKUP(Table7[[#This Row],[CID]],ALY,2,FALSE)</f>
        <v>Commas</v>
      </c>
    </row>
    <row r="6331" spans="1:11" x14ac:dyDescent="0.2">
      <c r="A6331" s="8" t="str">
        <f>Table7[[#This Row],[Test No.]]&amp;Table7[[#This Row],[Section]]&amp;Table7[[#This Row],[Q. No.]]</f>
        <v>R37E30</v>
      </c>
      <c r="B6331" s="8"/>
      <c r="C6331" s="15" t="s">
        <v>74</v>
      </c>
      <c r="D6331" s="6">
        <v>30</v>
      </c>
      <c r="E6331" s="12" t="s">
        <v>31</v>
      </c>
      <c r="F6331" s="14">
        <v>2</v>
      </c>
      <c r="G6331" s="13" t="s">
        <v>57</v>
      </c>
      <c r="H6331" s="10">
        <v>4</v>
      </c>
      <c r="I6331" s="13" t="s">
        <v>40</v>
      </c>
      <c r="J6331" s="12" t="s">
        <v>512</v>
      </c>
      <c r="K6331" s="11" t="str">
        <f>VLOOKUP(Table7[[#This Row],[CID]],ALY,2,FALSE)</f>
        <v>Additional Detail &amp; Evidence</v>
      </c>
    </row>
    <row r="6332" spans="1:11" x14ac:dyDescent="0.2">
      <c r="A6332" s="8" t="str">
        <f>Table7[[#This Row],[Test No.]]&amp;Table7[[#This Row],[Section]]&amp;Table7[[#This Row],[Q. No.]]</f>
        <v>R37E31</v>
      </c>
      <c r="B6332" s="8"/>
      <c r="C6332" s="15" t="s">
        <v>74</v>
      </c>
      <c r="D6332" s="6">
        <v>31</v>
      </c>
      <c r="E6332" s="12" t="s">
        <v>31</v>
      </c>
      <c r="F6332" s="14">
        <v>2</v>
      </c>
      <c r="G6332" s="13" t="s">
        <v>57</v>
      </c>
      <c r="H6332" s="10">
        <v>4</v>
      </c>
      <c r="I6332" s="13" t="s">
        <v>40</v>
      </c>
      <c r="J6332" s="12" t="s">
        <v>514</v>
      </c>
      <c r="K6332" s="11" t="str">
        <f>VLOOKUP(Table7[[#This Row],[CID]],ALY,2,FALSE)</f>
        <v>Relation to Paragraph/Essay</v>
      </c>
    </row>
    <row r="6333" spans="1:11" x14ac:dyDescent="0.2">
      <c r="A6333" s="8" t="str">
        <f>Table7[[#This Row],[Test No.]]&amp;Table7[[#This Row],[Section]]&amp;Table7[[#This Row],[Q. No.]]</f>
        <v>R37E32</v>
      </c>
      <c r="B6333" s="8"/>
      <c r="C6333" s="15" t="s">
        <v>74</v>
      </c>
      <c r="D6333" s="6">
        <v>32</v>
      </c>
      <c r="E6333" s="12" t="s">
        <v>31</v>
      </c>
      <c r="F6333" s="14">
        <v>1</v>
      </c>
      <c r="G6333" s="14" t="s">
        <v>59</v>
      </c>
      <c r="H6333" s="10">
        <v>2</v>
      </c>
      <c r="I6333" s="13" t="s">
        <v>38</v>
      </c>
      <c r="J6333" s="12" t="s">
        <v>395</v>
      </c>
      <c r="K6333" s="11" t="str">
        <f>VLOOKUP(Table7[[#This Row],[CID]],ALY,2,FALSE)</f>
        <v>Verb Forms/Tense Agreement</v>
      </c>
    </row>
    <row r="6334" spans="1:11" x14ac:dyDescent="0.2">
      <c r="A6334" s="8" t="str">
        <f>Table7[[#This Row],[Test No.]]&amp;Table7[[#This Row],[Section]]&amp;Table7[[#This Row],[Q. No.]]</f>
        <v>R37E33</v>
      </c>
      <c r="B6334" s="8"/>
      <c r="C6334" s="15" t="s">
        <v>74</v>
      </c>
      <c r="D6334" s="6">
        <v>33</v>
      </c>
      <c r="E6334" s="12" t="s">
        <v>31</v>
      </c>
      <c r="F6334" s="14">
        <v>2</v>
      </c>
      <c r="G6334" s="13" t="s">
        <v>57</v>
      </c>
      <c r="H6334" s="10">
        <v>5</v>
      </c>
      <c r="I6334" s="13" t="s">
        <v>41</v>
      </c>
      <c r="J6334" s="12" t="s">
        <v>518</v>
      </c>
      <c r="K6334" s="11" t="str">
        <f>VLOOKUP(Table7[[#This Row],[CID]],ALY,2,FALSE)</f>
        <v>Unity &amp; Coherence</v>
      </c>
    </row>
    <row r="6335" spans="1:11" x14ac:dyDescent="0.2">
      <c r="A6335" s="8" t="str">
        <f>Table7[[#This Row],[Test No.]]&amp;Table7[[#This Row],[Section]]&amp;Table7[[#This Row],[Q. No.]]</f>
        <v>R37E34</v>
      </c>
      <c r="B6335" s="8"/>
      <c r="C6335" s="15" t="s">
        <v>74</v>
      </c>
      <c r="D6335" s="6">
        <v>34</v>
      </c>
      <c r="E6335" s="12" t="s">
        <v>31</v>
      </c>
      <c r="F6335" s="14">
        <v>2</v>
      </c>
      <c r="G6335" s="13" t="s">
        <v>57</v>
      </c>
      <c r="H6335" s="10">
        <v>4</v>
      </c>
      <c r="I6335" s="13" t="s">
        <v>40</v>
      </c>
      <c r="J6335" s="12" t="s">
        <v>516</v>
      </c>
      <c r="K6335" s="11" t="str">
        <f>VLOOKUP(Table7[[#This Row],[CID]],ALY,2,FALSE)</f>
        <v>Transitions &amp; Topic Sentences</v>
      </c>
    </row>
    <row r="6336" spans="1:11" x14ac:dyDescent="0.2">
      <c r="A6336" s="8" t="str">
        <f>Table7[[#This Row],[Test No.]]&amp;Table7[[#This Row],[Section]]&amp;Table7[[#This Row],[Q. No.]]</f>
        <v>R37E35</v>
      </c>
      <c r="B6336" s="8"/>
      <c r="C6336" s="15" t="s">
        <v>74</v>
      </c>
      <c r="D6336" s="6">
        <v>35</v>
      </c>
      <c r="E6336" s="12" t="s">
        <v>31</v>
      </c>
      <c r="F6336" s="14">
        <v>2</v>
      </c>
      <c r="G6336" s="13" t="s">
        <v>57</v>
      </c>
      <c r="H6336" s="10">
        <v>6</v>
      </c>
      <c r="I6336" s="13" t="s">
        <v>42</v>
      </c>
      <c r="J6336" s="12" t="s">
        <v>521</v>
      </c>
      <c r="K6336" s="11" t="str">
        <f>VLOOKUP(Table7[[#This Row],[CID]],ALY,2,FALSE)</f>
        <v>Word Choice</v>
      </c>
    </row>
    <row r="6337" spans="1:11" x14ac:dyDescent="0.2">
      <c r="A6337" s="8" t="str">
        <f>Table7[[#This Row],[Test No.]]&amp;Table7[[#This Row],[Section]]&amp;Table7[[#This Row],[Q. No.]]</f>
        <v>R37E36</v>
      </c>
      <c r="B6337" s="8"/>
      <c r="C6337" s="15" t="s">
        <v>74</v>
      </c>
      <c r="D6337" s="6">
        <v>36</v>
      </c>
      <c r="E6337" s="12" t="s">
        <v>31</v>
      </c>
      <c r="F6337" s="14">
        <v>1</v>
      </c>
      <c r="G6337" s="14" t="s">
        <v>59</v>
      </c>
      <c r="H6337" s="10">
        <v>2</v>
      </c>
      <c r="I6337" s="13" t="s">
        <v>38</v>
      </c>
      <c r="J6337" s="12" t="s">
        <v>395</v>
      </c>
      <c r="K6337" s="11" t="str">
        <f>VLOOKUP(Table7[[#This Row],[CID]],ALY,2,FALSE)</f>
        <v>Verb Forms/Tense Agreement</v>
      </c>
    </row>
    <row r="6338" spans="1:11" x14ac:dyDescent="0.2">
      <c r="A6338" s="8" t="str">
        <f>Table7[[#This Row],[Test No.]]&amp;Table7[[#This Row],[Section]]&amp;Table7[[#This Row],[Q. No.]]</f>
        <v>R37E37</v>
      </c>
      <c r="B6338" s="8"/>
      <c r="C6338" s="15" t="s">
        <v>74</v>
      </c>
      <c r="D6338" s="6">
        <v>37</v>
      </c>
      <c r="E6338" s="12" t="s">
        <v>31</v>
      </c>
      <c r="F6338" s="14">
        <v>1</v>
      </c>
      <c r="G6338" s="14" t="s">
        <v>59</v>
      </c>
      <c r="H6338" s="10">
        <v>2</v>
      </c>
      <c r="I6338" s="13" t="s">
        <v>38</v>
      </c>
      <c r="J6338" s="12" t="s">
        <v>395</v>
      </c>
      <c r="K6338" s="11" t="str">
        <f>VLOOKUP(Table7[[#This Row],[CID]],ALY,2,FALSE)</f>
        <v>Verb Forms/Tense Agreement</v>
      </c>
    </row>
    <row r="6339" spans="1:11" x14ac:dyDescent="0.2">
      <c r="A6339" s="8" t="str">
        <f>Table7[[#This Row],[Test No.]]&amp;Table7[[#This Row],[Section]]&amp;Table7[[#This Row],[Q. No.]]</f>
        <v>R37E38</v>
      </c>
      <c r="B6339" s="8"/>
      <c r="C6339" s="15" t="s">
        <v>74</v>
      </c>
      <c r="D6339" s="6">
        <v>38</v>
      </c>
      <c r="E6339" s="12" t="s">
        <v>31</v>
      </c>
      <c r="F6339" s="14">
        <v>1</v>
      </c>
      <c r="G6339" s="14" t="s">
        <v>59</v>
      </c>
      <c r="H6339" s="10">
        <v>2</v>
      </c>
      <c r="I6339" s="13" t="s">
        <v>38</v>
      </c>
      <c r="J6339" s="12" t="s">
        <v>397</v>
      </c>
      <c r="K6339" s="11" t="str">
        <f>VLOOKUP(Table7[[#This Row],[CID]],ALY,2,FALSE)</f>
        <v>Word Choice</v>
      </c>
    </row>
    <row r="6340" spans="1:11" x14ac:dyDescent="0.2">
      <c r="A6340" s="8" t="str">
        <f>Table7[[#This Row],[Test No.]]&amp;Table7[[#This Row],[Section]]&amp;Table7[[#This Row],[Q. No.]]</f>
        <v>R37E39</v>
      </c>
      <c r="B6340" s="8"/>
      <c r="C6340" s="15" t="s">
        <v>74</v>
      </c>
      <c r="D6340" s="6">
        <v>39</v>
      </c>
      <c r="E6340" s="12" t="s">
        <v>31</v>
      </c>
      <c r="F6340" s="14">
        <v>1</v>
      </c>
      <c r="G6340" s="14" t="s">
        <v>59</v>
      </c>
      <c r="H6340" s="14">
        <v>1</v>
      </c>
      <c r="I6340" s="14" t="s">
        <v>37</v>
      </c>
      <c r="J6340" s="12" t="s">
        <v>387</v>
      </c>
      <c r="K6340" s="11" t="str">
        <f>VLOOKUP(Table7[[#This Row],[CID]],ALY,2,FALSE)</f>
        <v>Commas</v>
      </c>
    </row>
    <row r="6341" spans="1:11" x14ac:dyDescent="0.2">
      <c r="A6341" s="8" t="str">
        <f>Table7[[#This Row],[Test No.]]&amp;Table7[[#This Row],[Section]]&amp;Table7[[#This Row],[Q. No.]]</f>
        <v>R37E40</v>
      </c>
      <c r="B6341" s="8"/>
      <c r="C6341" s="15" t="s">
        <v>74</v>
      </c>
      <c r="D6341" s="6">
        <v>40</v>
      </c>
      <c r="E6341" s="12" t="s">
        <v>31</v>
      </c>
      <c r="F6341" s="14">
        <v>1</v>
      </c>
      <c r="G6341" s="14" t="s">
        <v>59</v>
      </c>
      <c r="H6341" s="14">
        <v>1</v>
      </c>
      <c r="I6341" s="14" t="s">
        <v>37</v>
      </c>
      <c r="J6341" s="12" t="s">
        <v>389</v>
      </c>
      <c r="K6341" s="11" t="str">
        <f>VLOOKUP(Table7[[#This Row],[CID]],ALY,2,FALSE)</f>
        <v>Colons</v>
      </c>
    </row>
    <row r="6342" spans="1:11" x14ac:dyDescent="0.2">
      <c r="A6342" s="8" t="str">
        <f>Table7[[#This Row],[Test No.]]&amp;Table7[[#This Row],[Section]]&amp;Table7[[#This Row],[Q. No.]]</f>
        <v>R37E41</v>
      </c>
      <c r="B6342" s="8"/>
      <c r="C6342" s="15" t="s">
        <v>74</v>
      </c>
      <c r="D6342" s="6">
        <v>41</v>
      </c>
      <c r="E6342" s="12" t="s">
        <v>31</v>
      </c>
      <c r="F6342" s="14">
        <v>2</v>
      </c>
      <c r="G6342" s="13" t="s">
        <v>57</v>
      </c>
      <c r="H6342" s="10">
        <v>5</v>
      </c>
      <c r="I6342" s="13" t="s">
        <v>41</v>
      </c>
      <c r="J6342" s="12" t="s">
        <v>520</v>
      </c>
      <c r="K6342" s="11" t="str">
        <f>VLOOKUP(Table7[[#This Row],[CID]],ALY,2,FALSE)</f>
        <v>Reorganization</v>
      </c>
    </row>
    <row r="6343" spans="1:11" x14ac:dyDescent="0.2">
      <c r="A6343" s="8" t="str">
        <f>Table7[[#This Row],[Test No.]]&amp;Table7[[#This Row],[Section]]&amp;Table7[[#This Row],[Q. No.]]</f>
        <v>R37E42</v>
      </c>
      <c r="B6343" s="8"/>
      <c r="C6343" s="15" t="s">
        <v>74</v>
      </c>
      <c r="D6343" s="6">
        <v>42</v>
      </c>
      <c r="E6343" s="12" t="s">
        <v>31</v>
      </c>
      <c r="F6343" s="14">
        <v>2</v>
      </c>
      <c r="G6343" s="13" t="s">
        <v>57</v>
      </c>
      <c r="H6343" s="10">
        <v>5</v>
      </c>
      <c r="I6343" s="13" t="s">
        <v>41</v>
      </c>
      <c r="J6343" s="12" t="s">
        <v>518</v>
      </c>
      <c r="K6343" s="11" t="str">
        <f>VLOOKUP(Table7[[#This Row],[CID]],ALY,2,FALSE)</f>
        <v>Unity &amp; Coherence</v>
      </c>
    </row>
    <row r="6344" spans="1:11" x14ac:dyDescent="0.2">
      <c r="A6344" s="8" t="str">
        <f>Table7[[#This Row],[Test No.]]&amp;Table7[[#This Row],[Section]]&amp;Table7[[#This Row],[Q. No.]]</f>
        <v>R37E43</v>
      </c>
      <c r="B6344" s="8"/>
      <c r="C6344" s="15" t="s">
        <v>74</v>
      </c>
      <c r="D6344" s="6">
        <v>43</v>
      </c>
      <c r="E6344" s="12" t="s">
        <v>31</v>
      </c>
      <c r="F6344" s="14">
        <v>2</v>
      </c>
      <c r="G6344" s="13" t="s">
        <v>57</v>
      </c>
      <c r="H6344" s="10">
        <v>4</v>
      </c>
      <c r="I6344" s="13" t="s">
        <v>40</v>
      </c>
      <c r="J6344" s="12" t="s">
        <v>512</v>
      </c>
      <c r="K6344" s="11" t="str">
        <f>VLOOKUP(Table7[[#This Row],[CID]],ALY,2,FALSE)</f>
        <v>Additional Detail &amp; Evidence</v>
      </c>
    </row>
    <row r="6345" spans="1:11" x14ac:dyDescent="0.2">
      <c r="A6345" s="8" t="str">
        <f>Table7[[#This Row],[Test No.]]&amp;Table7[[#This Row],[Section]]&amp;Table7[[#This Row],[Q. No.]]</f>
        <v>R37E44</v>
      </c>
      <c r="B6345" s="8"/>
      <c r="C6345" s="15" t="s">
        <v>74</v>
      </c>
      <c r="D6345" s="6">
        <v>44</v>
      </c>
      <c r="E6345" s="12" t="s">
        <v>31</v>
      </c>
      <c r="F6345" s="14">
        <v>2</v>
      </c>
      <c r="G6345" s="13" t="s">
        <v>57</v>
      </c>
      <c r="H6345" s="10">
        <v>4</v>
      </c>
      <c r="I6345" s="13" t="s">
        <v>40</v>
      </c>
      <c r="J6345" s="12" t="s">
        <v>514</v>
      </c>
      <c r="K6345" s="11" t="str">
        <f>VLOOKUP(Table7[[#This Row],[CID]],ALY,2,FALSE)</f>
        <v>Relation to Paragraph/Essay</v>
      </c>
    </row>
    <row r="6346" spans="1:11" x14ac:dyDescent="0.2">
      <c r="A6346" s="8" t="str">
        <f>Table7[[#This Row],[Test No.]]&amp;Table7[[#This Row],[Section]]&amp;Table7[[#This Row],[Q. No.]]</f>
        <v>R37E45</v>
      </c>
      <c r="B6346" s="8"/>
      <c r="C6346" s="15" t="s">
        <v>74</v>
      </c>
      <c r="D6346" s="6">
        <v>45</v>
      </c>
      <c r="E6346" s="12" t="s">
        <v>31</v>
      </c>
      <c r="F6346" s="14">
        <v>2</v>
      </c>
      <c r="G6346" s="13" t="s">
        <v>57</v>
      </c>
      <c r="H6346" s="10">
        <v>4</v>
      </c>
      <c r="I6346" s="13" t="s">
        <v>40</v>
      </c>
      <c r="J6346" s="12" t="s">
        <v>513</v>
      </c>
      <c r="K6346" s="11" t="str">
        <f>VLOOKUP(Table7[[#This Row],[CID]],ALY,2,FALSE)</f>
        <v>Writer's Goal</v>
      </c>
    </row>
    <row r="6347" spans="1:11" x14ac:dyDescent="0.2">
      <c r="A6347" s="8" t="str">
        <f>Table7[[#This Row],[Test No.]]&amp;Table7[[#This Row],[Section]]&amp;Table7[[#This Row],[Q. No.]]</f>
        <v>R37E46</v>
      </c>
      <c r="B6347" s="8"/>
      <c r="C6347" s="15" t="s">
        <v>74</v>
      </c>
      <c r="D6347" s="6">
        <v>46</v>
      </c>
      <c r="E6347" s="12" t="s">
        <v>31</v>
      </c>
      <c r="F6347" s="14">
        <v>1</v>
      </c>
      <c r="G6347" s="14" t="s">
        <v>59</v>
      </c>
      <c r="H6347" s="10">
        <v>3</v>
      </c>
      <c r="I6347" s="13" t="s">
        <v>39</v>
      </c>
      <c r="J6347" s="12" t="s">
        <v>402</v>
      </c>
      <c r="K6347" s="11" t="str">
        <f>VLOOKUP(Table7[[#This Row],[CID]],ALY,2,FALSE)</f>
        <v>Faulty Modifier</v>
      </c>
    </row>
    <row r="6348" spans="1:11" x14ac:dyDescent="0.2">
      <c r="A6348" s="8" t="str">
        <f>Table7[[#This Row],[Test No.]]&amp;Table7[[#This Row],[Section]]&amp;Table7[[#This Row],[Q. No.]]</f>
        <v>R37E47</v>
      </c>
      <c r="B6348" s="8"/>
      <c r="C6348" s="15" t="s">
        <v>74</v>
      </c>
      <c r="D6348" s="6">
        <v>47</v>
      </c>
      <c r="E6348" s="12" t="s">
        <v>31</v>
      </c>
      <c r="F6348" s="14">
        <v>2</v>
      </c>
      <c r="G6348" s="13" t="s">
        <v>57</v>
      </c>
      <c r="H6348" s="10">
        <v>6</v>
      </c>
      <c r="I6348" s="13" t="s">
        <v>42</v>
      </c>
      <c r="J6348" s="12" t="s">
        <v>522</v>
      </c>
      <c r="K6348" s="11" t="str">
        <f>VLOOKUP(Table7[[#This Row],[CID]],ALY,2,FALSE)</f>
        <v>Effectiveness</v>
      </c>
    </row>
    <row r="6349" spans="1:11" x14ac:dyDescent="0.2">
      <c r="A6349" s="8" t="str">
        <f>Table7[[#This Row],[Test No.]]&amp;Table7[[#This Row],[Section]]&amp;Table7[[#This Row],[Q. No.]]</f>
        <v>R37E48</v>
      </c>
      <c r="B6349" s="8"/>
      <c r="C6349" s="15" t="s">
        <v>74</v>
      </c>
      <c r="D6349" s="6">
        <v>48</v>
      </c>
      <c r="E6349" s="12" t="s">
        <v>31</v>
      </c>
      <c r="F6349" s="14">
        <v>2</v>
      </c>
      <c r="G6349" s="13" t="s">
        <v>57</v>
      </c>
      <c r="H6349" s="10">
        <v>5</v>
      </c>
      <c r="I6349" s="13" t="s">
        <v>41</v>
      </c>
      <c r="J6349" s="12" t="s">
        <v>518</v>
      </c>
      <c r="K6349" s="11" t="str">
        <f>VLOOKUP(Table7[[#This Row],[CID]],ALY,2,FALSE)</f>
        <v>Unity &amp; Coherence</v>
      </c>
    </row>
    <row r="6350" spans="1:11" x14ac:dyDescent="0.2">
      <c r="A6350" s="8" t="str">
        <f>Table7[[#This Row],[Test No.]]&amp;Table7[[#This Row],[Section]]&amp;Table7[[#This Row],[Q. No.]]</f>
        <v>R37E49</v>
      </c>
      <c r="B6350" s="8"/>
      <c r="C6350" s="15" t="s">
        <v>74</v>
      </c>
      <c r="D6350" s="6">
        <v>49</v>
      </c>
      <c r="E6350" s="12" t="s">
        <v>31</v>
      </c>
      <c r="F6350" s="14">
        <v>2</v>
      </c>
      <c r="G6350" s="13" t="s">
        <v>57</v>
      </c>
      <c r="H6350" s="10">
        <v>6</v>
      </c>
      <c r="I6350" s="13" t="s">
        <v>42</v>
      </c>
      <c r="J6350" s="12" t="s">
        <v>523</v>
      </c>
      <c r="K6350" s="11" t="str">
        <f>VLOOKUP(Table7[[#This Row],[CID]],ALY,2,FALSE)</f>
        <v>Avoiding Ambiguity &amp; Redundancy</v>
      </c>
    </row>
    <row r="6351" spans="1:11" x14ac:dyDescent="0.2">
      <c r="A6351" s="8" t="str">
        <f>Table7[[#This Row],[Test No.]]&amp;Table7[[#This Row],[Section]]&amp;Table7[[#This Row],[Q. No.]]</f>
        <v>R37E50</v>
      </c>
      <c r="B6351" s="8"/>
      <c r="C6351" s="15" t="s">
        <v>74</v>
      </c>
      <c r="D6351" s="6">
        <v>50</v>
      </c>
      <c r="E6351" s="12" t="s">
        <v>31</v>
      </c>
      <c r="F6351" s="14">
        <v>2</v>
      </c>
      <c r="G6351" s="13" t="s">
        <v>57</v>
      </c>
      <c r="H6351" s="10">
        <v>4</v>
      </c>
      <c r="I6351" s="13" t="s">
        <v>40</v>
      </c>
      <c r="J6351" s="12" t="s">
        <v>516</v>
      </c>
      <c r="K6351" s="11" t="str">
        <f>VLOOKUP(Table7[[#This Row],[CID]],ALY,2,FALSE)</f>
        <v>Transitions &amp; Topic Sentences</v>
      </c>
    </row>
    <row r="6352" spans="1:11" x14ac:dyDescent="0.2">
      <c r="A6352" s="8" t="str">
        <f>Table7[[#This Row],[Test No.]]&amp;Table7[[#This Row],[Section]]&amp;Table7[[#This Row],[Q. No.]]</f>
        <v>R37E51</v>
      </c>
      <c r="B6352" s="8"/>
      <c r="C6352" s="15" t="s">
        <v>74</v>
      </c>
      <c r="D6352" s="6">
        <v>51</v>
      </c>
      <c r="E6352" s="12" t="s">
        <v>31</v>
      </c>
      <c r="F6352" s="14">
        <v>1</v>
      </c>
      <c r="G6352" s="14" t="s">
        <v>59</v>
      </c>
      <c r="H6352" s="10">
        <v>3</v>
      </c>
      <c r="I6352" s="13" t="s">
        <v>39</v>
      </c>
      <c r="J6352" s="12" t="s">
        <v>401</v>
      </c>
      <c r="K6352" s="11" t="str">
        <f>VLOOKUP(Table7[[#This Row],[CID]],ALY,2,FALSE)</f>
        <v>Parallel Construction</v>
      </c>
    </row>
    <row r="6353" spans="1:11" x14ac:dyDescent="0.2">
      <c r="A6353" s="8" t="str">
        <f>Table7[[#This Row],[Test No.]]&amp;Table7[[#This Row],[Section]]&amp;Table7[[#This Row],[Q. No.]]</f>
        <v>R37E52</v>
      </c>
      <c r="B6353" s="8"/>
      <c r="C6353" s="15" t="s">
        <v>74</v>
      </c>
      <c r="D6353" s="6">
        <v>52</v>
      </c>
      <c r="E6353" s="12" t="s">
        <v>31</v>
      </c>
      <c r="F6353" s="14">
        <v>1</v>
      </c>
      <c r="G6353" s="14" t="s">
        <v>59</v>
      </c>
      <c r="H6353" s="10">
        <v>2</v>
      </c>
      <c r="I6353" s="13" t="s">
        <v>38</v>
      </c>
      <c r="J6353" s="12" t="s">
        <v>395</v>
      </c>
      <c r="K6353" s="11" t="str">
        <f>VLOOKUP(Table7[[#This Row],[CID]],ALY,2,FALSE)</f>
        <v>Verb Forms/Tense Agreement</v>
      </c>
    </row>
    <row r="6354" spans="1:11" x14ac:dyDescent="0.2">
      <c r="A6354" s="8" t="str">
        <f>Table7[[#This Row],[Test No.]]&amp;Table7[[#This Row],[Section]]&amp;Table7[[#This Row],[Q. No.]]</f>
        <v>R37E53</v>
      </c>
      <c r="B6354" s="8"/>
      <c r="C6354" s="15" t="s">
        <v>74</v>
      </c>
      <c r="D6354" s="6">
        <v>53</v>
      </c>
      <c r="E6354" s="12" t="s">
        <v>31</v>
      </c>
      <c r="F6354" s="14">
        <v>1</v>
      </c>
      <c r="G6354" s="14" t="s">
        <v>59</v>
      </c>
      <c r="H6354" s="10">
        <v>3</v>
      </c>
      <c r="I6354" s="13" t="s">
        <v>39</v>
      </c>
      <c r="J6354" s="12" t="s">
        <v>402</v>
      </c>
      <c r="K6354" s="11" t="str">
        <f>VLOOKUP(Table7[[#This Row],[CID]],ALY,2,FALSE)</f>
        <v>Faulty Modifier</v>
      </c>
    </row>
    <row r="6355" spans="1:11" x14ac:dyDescent="0.2">
      <c r="A6355" s="8" t="str">
        <f>Table7[[#This Row],[Test No.]]&amp;Table7[[#This Row],[Section]]&amp;Table7[[#This Row],[Q. No.]]</f>
        <v>R37E54</v>
      </c>
      <c r="B6355" s="8"/>
      <c r="C6355" s="15" t="s">
        <v>74</v>
      </c>
      <c r="D6355" s="6">
        <v>54</v>
      </c>
      <c r="E6355" s="12" t="s">
        <v>31</v>
      </c>
      <c r="F6355" s="14">
        <v>2</v>
      </c>
      <c r="G6355" s="13" t="s">
        <v>57</v>
      </c>
      <c r="H6355" s="10">
        <v>5</v>
      </c>
      <c r="I6355" s="13" t="s">
        <v>41</v>
      </c>
      <c r="J6355" s="12" t="s">
        <v>518</v>
      </c>
      <c r="K6355" s="11" t="str">
        <f>VLOOKUP(Table7[[#This Row],[CID]],ALY,2,FALSE)</f>
        <v>Unity &amp; Coherence</v>
      </c>
    </row>
    <row r="6356" spans="1:11" x14ac:dyDescent="0.2">
      <c r="A6356" s="8" t="str">
        <f>Table7[[#This Row],[Test No.]]&amp;Table7[[#This Row],[Section]]&amp;Table7[[#This Row],[Q. No.]]</f>
        <v>R37E55</v>
      </c>
      <c r="B6356" s="8"/>
      <c r="C6356" s="15" t="s">
        <v>74</v>
      </c>
      <c r="D6356" s="6">
        <v>55</v>
      </c>
      <c r="E6356" s="12" t="s">
        <v>31</v>
      </c>
      <c r="F6356" s="14">
        <v>1</v>
      </c>
      <c r="G6356" s="14" t="s">
        <v>59</v>
      </c>
      <c r="H6356" s="10">
        <v>2</v>
      </c>
      <c r="I6356" s="13" t="s">
        <v>38</v>
      </c>
      <c r="J6356" s="12" t="s">
        <v>398</v>
      </c>
      <c r="K6356" s="11" t="str">
        <f>VLOOKUP(Table7[[#This Row],[CID]],ALY,2,FALSE)</f>
        <v>Idioms</v>
      </c>
    </row>
    <row r="6357" spans="1:11" x14ac:dyDescent="0.2">
      <c r="A6357" s="8" t="str">
        <f>Table7[[#This Row],[Test No.]]&amp;Table7[[#This Row],[Section]]&amp;Table7[[#This Row],[Q. No.]]</f>
        <v>R37E56</v>
      </c>
      <c r="B6357" s="8"/>
      <c r="C6357" s="15" t="s">
        <v>74</v>
      </c>
      <c r="D6357" s="6">
        <v>56</v>
      </c>
      <c r="E6357" s="12" t="s">
        <v>31</v>
      </c>
      <c r="F6357" s="14">
        <v>2</v>
      </c>
      <c r="G6357" s="13" t="s">
        <v>57</v>
      </c>
      <c r="H6357" s="10">
        <v>6</v>
      </c>
      <c r="I6357" s="13" t="s">
        <v>42</v>
      </c>
      <c r="J6357" s="12" t="s">
        <v>523</v>
      </c>
      <c r="K6357" s="11" t="str">
        <f>VLOOKUP(Table7[[#This Row],[CID]],ALY,2,FALSE)</f>
        <v>Avoiding Ambiguity &amp; Redundancy</v>
      </c>
    </row>
    <row r="6358" spans="1:11" x14ac:dyDescent="0.2">
      <c r="A6358" s="8" t="str">
        <f>Table7[[#This Row],[Test No.]]&amp;Table7[[#This Row],[Section]]&amp;Table7[[#This Row],[Q. No.]]</f>
        <v>R37E57</v>
      </c>
      <c r="B6358" s="8"/>
      <c r="C6358" s="15" t="s">
        <v>74</v>
      </c>
      <c r="D6358" s="6">
        <v>57</v>
      </c>
      <c r="E6358" s="12" t="s">
        <v>31</v>
      </c>
      <c r="F6358" s="14">
        <v>1</v>
      </c>
      <c r="G6358" s="14" t="s">
        <v>59</v>
      </c>
      <c r="H6358" s="10">
        <v>2</v>
      </c>
      <c r="I6358" s="13" t="s">
        <v>38</v>
      </c>
      <c r="J6358" s="12" t="s">
        <v>395</v>
      </c>
      <c r="K6358" s="11" t="str">
        <f>VLOOKUP(Table7[[#This Row],[CID]],ALY,2,FALSE)</f>
        <v>Verb Forms/Tense Agreement</v>
      </c>
    </row>
    <row r="6359" spans="1:11" x14ac:dyDescent="0.2">
      <c r="A6359" s="8" t="str">
        <f>Table7[[#This Row],[Test No.]]&amp;Table7[[#This Row],[Section]]&amp;Table7[[#This Row],[Q. No.]]</f>
        <v>R37E58</v>
      </c>
      <c r="B6359" s="8"/>
      <c r="C6359" s="15" t="s">
        <v>74</v>
      </c>
      <c r="D6359" s="6">
        <v>58</v>
      </c>
      <c r="E6359" s="12" t="s">
        <v>31</v>
      </c>
      <c r="F6359" s="14">
        <v>2</v>
      </c>
      <c r="G6359" s="13" t="s">
        <v>57</v>
      </c>
      <c r="H6359" s="10">
        <v>6</v>
      </c>
      <c r="I6359" s="13" t="s">
        <v>42</v>
      </c>
      <c r="J6359" s="12" t="s">
        <v>521</v>
      </c>
      <c r="K6359" s="11" t="str">
        <f>VLOOKUP(Table7[[#This Row],[CID]],ALY,2,FALSE)</f>
        <v>Word Choice</v>
      </c>
    </row>
    <row r="6360" spans="1:11" x14ac:dyDescent="0.2">
      <c r="A6360" s="8" t="str">
        <f>Table7[[#This Row],[Test No.]]&amp;Table7[[#This Row],[Section]]&amp;Table7[[#This Row],[Q. No.]]</f>
        <v>R37E59</v>
      </c>
      <c r="B6360" s="8"/>
      <c r="C6360" s="15" t="s">
        <v>74</v>
      </c>
      <c r="D6360" s="6">
        <v>59</v>
      </c>
      <c r="E6360" s="12" t="s">
        <v>31</v>
      </c>
      <c r="F6360" s="14">
        <v>2</v>
      </c>
      <c r="G6360" s="13" t="s">
        <v>57</v>
      </c>
      <c r="H6360" s="10">
        <v>4</v>
      </c>
      <c r="I6360" s="13" t="s">
        <v>40</v>
      </c>
      <c r="J6360" s="12" t="s">
        <v>512</v>
      </c>
      <c r="K6360" s="11" t="str">
        <f>VLOOKUP(Table7[[#This Row],[CID]],ALY,2,FALSE)</f>
        <v>Additional Detail &amp; Evidence</v>
      </c>
    </row>
    <row r="6361" spans="1:11" x14ac:dyDescent="0.2">
      <c r="A6361" s="8" t="str">
        <f>Table7[[#This Row],[Test No.]]&amp;Table7[[#This Row],[Section]]&amp;Table7[[#This Row],[Q. No.]]</f>
        <v>R37E60</v>
      </c>
      <c r="B6361" s="8"/>
      <c r="C6361" s="15" t="s">
        <v>74</v>
      </c>
      <c r="D6361" s="6">
        <v>60</v>
      </c>
      <c r="E6361" s="12" t="s">
        <v>31</v>
      </c>
      <c r="F6361" s="14">
        <v>2</v>
      </c>
      <c r="G6361" s="13" t="s">
        <v>57</v>
      </c>
      <c r="H6361" s="10">
        <v>4</v>
      </c>
      <c r="I6361" s="13" t="s">
        <v>40</v>
      </c>
      <c r="J6361" s="12" t="s">
        <v>513</v>
      </c>
      <c r="K6361" s="11" t="str">
        <f>VLOOKUP(Table7[[#This Row],[CID]],ALY,2,FALSE)</f>
        <v>Writer's Goal</v>
      </c>
    </row>
    <row r="6362" spans="1:11" x14ac:dyDescent="0.2">
      <c r="A6362" s="8" t="str">
        <f>Table7[[#This Row],[Test No.]]&amp;Table7[[#This Row],[Section]]&amp;Table7[[#This Row],[Q. No.]]</f>
        <v>R37E61</v>
      </c>
      <c r="B6362" s="8"/>
      <c r="C6362" s="15" t="s">
        <v>74</v>
      </c>
      <c r="D6362" s="6">
        <v>61</v>
      </c>
      <c r="E6362" s="12" t="s">
        <v>31</v>
      </c>
      <c r="F6362" s="14">
        <v>1</v>
      </c>
      <c r="G6362" s="14" t="s">
        <v>59</v>
      </c>
      <c r="H6362" s="10">
        <v>3</v>
      </c>
      <c r="I6362" s="13" t="s">
        <v>39</v>
      </c>
      <c r="J6362" s="12" t="s">
        <v>399</v>
      </c>
      <c r="K6362" s="11" t="str">
        <f>VLOOKUP(Table7[[#This Row],[CID]],ALY,2,FALSE)</f>
        <v>Sentence Fragment</v>
      </c>
    </row>
    <row r="6363" spans="1:11" x14ac:dyDescent="0.2">
      <c r="A6363" s="8" t="str">
        <f>Table7[[#This Row],[Test No.]]&amp;Table7[[#This Row],[Section]]&amp;Table7[[#This Row],[Q. No.]]</f>
        <v>R37E62</v>
      </c>
      <c r="B6363" s="8"/>
      <c r="C6363" s="15" t="s">
        <v>74</v>
      </c>
      <c r="D6363" s="6">
        <v>62</v>
      </c>
      <c r="E6363" s="12" t="s">
        <v>31</v>
      </c>
      <c r="F6363" s="14">
        <v>1</v>
      </c>
      <c r="G6363" s="14" t="s">
        <v>59</v>
      </c>
      <c r="H6363" s="10">
        <v>3</v>
      </c>
      <c r="I6363" s="13" t="s">
        <v>39</v>
      </c>
      <c r="J6363" s="12" t="s">
        <v>400</v>
      </c>
      <c r="K6363" s="11" t="str">
        <f>VLOOKUP(Table7[[#This Row],[CID]],ALY,2,FALSE)</f>
        <v>Run-On Sentence</v>
      </c>
    </row>
    <row r="6364" spans="1:11" x14ac:dyDescent="0.2">
      <c r="A6364" s="8" t="str">
        <f>Table7[[#This Row],[Test No.]]&amp;Table7[[#This Row],[Section]]&amp;Table7[[#This Row],[Q. No.]]</f>
        <v>R37E63</v>
      </c>
      <c r="B6364" s="8"/>
      <c r="C6364" s="15" t="s">
        <v>74</v>
      </c>
      <c r="D6364" s="6">
        <v>63</v>
      </c>
      <c r="E6364" s="12" t="s">
        <v>31</v>
      </c>
      <c r="F6364" s="14">
        <v>1</v>
      </c>
      <c r="G6364" s="14" t="s">
        <v>59</v>
      </c>
      <c r="H6364" s="10">
        <v>2</v>
      </c>
      <c r="I6364" s="13" t="s">
        <v>38</v>
      </c>
      <c r="J6364" s="12" t="s">
        <v>397</v>
      </c>
      <c r="K6364" s="11" t="str">
        <f>VLOOKUP(Table7[[#This Row],[CID]],ALY,2,FALSE)</f>
        <v>Word Choice</v>
      </c>
    </row>
    <row r="6365" spans="1:11" x14ac:dyDescent="0.2">
      <c r="A6365" s="8" t="str">
        <f>Table7[[#This Row],[Test No.]]&amp;Table7[[#This Row],[Section]]&amp;Table7[[#This Row],[Q. No.]]</f>
        <v>R37E64</v>
      </c>
      <c r="B6365" s="8"/>
      <c r="C6365" s="15" t="s">
        <v>74</v>
      </c>
      <c r="D6365" s="6">
        <v>64</v>
      </c>
      <c r="E6365" s="12" t="s">
        <v>31</v>
      </c>
      <c r="F6365" s="14">
        <v>2</v>
      </c>
      <c r="G6365" s="13" t="s">
        <v>57</v>
      </c>
      <c r="H6365" s="10">
        <v>4</v>
      </c>
      <c r="I6365" s="13" t="s">
        <v>40</v>
      </c>
      <c r="J6365" s="12" t="s">
        <v>516</v>
      </c>
      <c r="K6365" s="11" t="str">
        <f>VLOOKUP(Table7[[#This Row],[CID]],ALY,2,FALSE)</f>
        <v>Transitions &amp; Topic Sentences</v>
      </c>
    </row>
    <row r="6366" spans="1:11" x14ac:dyDescent="0.2">
      <c r="A6366" s="8" t="str">
        <f>Table7[[#This Row],[Test No.]]&amp;Table7[[#This Row],[Section]]&amp;Table7[[#This Row],[Q. No.]]</f>
        <v>R37E65</v>
      </c>
      <c r="B6366" s="8"/>
      <c r="C6366" s="15" t="s">
        <v>74</v>
      </c>
      <c r="D6366" s="6">
        <v>65</v>
      </c>
      <c r="E6366" s="12" t="s">
        <v>31</v>
      </c>
      <c r="F6366" s="14">
        <v>1</v>
      </c>
      <c r="G6366" s="14" t="s">
        <v>59</v>
      </c>
      <c r="H6366" s="10">
        <v>2</v>
      </c>
      <c r="I6366" s="13" t="s">
        <v>38</v>
      </c>
      <c r="J6366" s="12" t="s">
        <v>395</v>
      </c>
      <c r="K6366" s="11" t="str">
        <f>VLOOKUP(Table7[[#This Row],[CID]],ALY,2,FALSE)</f>
        <v>Verb Forms/Tense Agreement</v>
      </c>
    </row>
    <row r="6367" spans="1:11" x14ac:dyDescent="0.2">
      <c r="A6367" s="8" t="str">
        <f>Table7[[#This Row],[Test No.]]&amp;Table7[[#This Row],[Section]]&amp;Table7[[#This Row],[Q. No.]]</f>
        <v>R37E66</v>
      </c>
      <c r="B6367" s="8"/>
      <c r="C6367" s="15" t="s">
        <v>74</v>
      </c>
      <c r="D6367" s="6">
        <v>66</v>
      </c>
      <c r="E6367" s="12" t="s">
        <v>31</v>
      </c>
      <c r="F6367" s="14">
        <v>1</v>
      </c>
      <c r="G6367" s="14" t="s">
        <v>59</v>
      </c>
      <c r="H6367" s="10">
        <v>2</v>
      </c>
      <c r="I6367" s="13" t="s">
        <v>38</v>
      </c>
      <c r="J6367" s="12" t="s">
        <v>394</v>
      </c>
      <c r="K6367" s="11" t="str">
        <f>VLOOKUP(Table7[[#This Row],[CID]],ALY,2,FALSE)</f>
        <v>Pronouns</v>
      </c>
    </row>
    <row r="6368" spans="1:11" x14ac:dyDescent="0.2">
      <c r="A6368" s="8" t="str">
        <f>Table7[[#This Row],[Test No.]]&amp;Table7[[#This Row],[Section]]&amp;Table7[[#This Row],[Q. No.]]</f>
        <v>R37E67</v>
      </c>
      <c r="B6368" s="8"/>
      <c r="C6368" s="15" t="s">
        <v>74</v>
      </c>
      <c r="D6368" s="6">
        <v>67</v>
      </c>
      <c r="E6368" s="12" t="s">
        <v>31</v>
      </c>
      <c r="F6368" s="14">
        <v>1</v>
      </c>
      <c r="G6368" s="14" t="s">
        <v>59</v>
      </c>
      <c r="H6368" s="14">
        <v>1</v>
      </c>
      <c r="I6368" s="14" t="s">
        <v>37</v>
      </c>
      <c r="J6368" s="12" t="s">
        <v>388</v>
      </c>
      <c r="K6368" s="11" t="str">
        <f>VLOOKUP(Table7[[#This Row],[CID]],ALY,2,FALSE)</f>
        <v>Apostrophes</v>
      </c>
    </row>
    <row r="6369" spans="1:11" x14ac:dyDescent="0.2">
      <c r="A6369" s="8" t="str">
        <f>Table7[[#This Row],[Test No.]]&amp;Table7[[#This Row],[Section]]&amp;Table7[[#This Row],[Q. No.]]</f>
        <v>R37E68</v>
      </c>
      <c r="B6369" s="8"/>
      <c r="C6369" s="15" t="s">
        <v>74</v>
      </c>
      <c r="D6369" s="6">
        <v>68</v>
      </c>
      <c r="E6369" s="12" t="s">
        <v>31</v>
      </c>
      <c r="F6369" s="14">
        <v>2</v>
      </c>
      <c r="G6369" s="13" t="s">
        <v>57</v>
      </c>
      <c r="H6369" s="10">
        <v>6</v>
      </c>
      <c r="I6369" s="13" t="s">
        <v>42</v>
      </c>
      <c r="J6369" s="12" t="s">
        <v>523</v>
      </c>
      <c r="K6369" s="11" t="str">
        <f>VLOOKUP(Table7[[#This Row],[CID]],ALY,2,FALSE)</f>
        <v>Avoiding Ambiguity &amp; Redundancy</v>
      </c>
    </row>
    <row r="6370" spans="1:11" x14ac:dyDescent="0.2">
      <c r="A6370" s="8" t="str">
        <f>Table7[[#This Row],[Test No.]]&amp;Table7[[#This Row],[Section]]&amp;Table7[[#This Row],[Q. No.]]</f>
        <v>R37E69</v>
      </c>
      <c r="B6370" s="8"/>
      <c r="C6370" s="15" t="s">
        <v>74</v>
      </c>
      <c r="D6370" s="6">
        <v>69</v>
      </c>
      <c r="E6370" s="12" t="s">
        <v>31</v>
      </c>
      <c r="F6370" s="14">
        <v>2</v>
      </c>
      <c r="G6370" s="13" t="s">
        <v>57</v>
      </c>
      <c r="H6370" s="10">
        <v>6</v>
      </c>
      <c r="I6370" s="13" t="s">
        <v>42</v>
      </c>
      <c r="J6370" s="12" t="s">
        <v>521</v>
      </c>
      <c r="K6370" s="11" t="str">
        <f>VLOOKUP(Table7[[#This Row],[CID]],ALY,2,FALSE)</f>
        <v>Word Choice</v>
      </c>
    </row>
    <row r="6371" spans="1:11" x14ac:dyDescent="0.2">
      <c r="A6371" s="8" t="str">
        <f>Table7[[#This Row],[Test No.]]&amp;Table7[[#This Row],[Section]]&amp;Table7[[#This Row],[Q. No.]]</f>
        <v>R37E70</v>
      </c>
      <c r="B6371" s="8"/>
      <c r="C6371" s="15" t="s">
        <v>74</v>
      </c>
      <c r="D6371" s="6">
        <v>70</v>
      </c>
      <c r="E6371" s="12" t="s">
        <v>31</v>
      </c>
      <c r="F6371" s="14">
        <v>2</v>
      </c>
      <c r="G6371" s="13" t="s">
        <v>57</v>
      </c>
      <c r="H6371" s="10">
        <v>4</v>
      </c>
      <c r="I6371" s="13" t="s">
        <v>40</v>
      </c>
      <c r="J6371" s="12" t="s">
        <v>516</v>
      </c>
      <c r="K6371" s="11" t="str">
        <f>VLOOKUP(Table7[[#This Row],[CID]],ALY,2,FALSE)</f>
        <v>Transitions &amp; Topic Sentences</v>
      </c>
    </row>
    <row r="6372" spans="1:11" x14ac:dyDescent="0.2">
      <c r="A6372" s="8" t="str">
        <f>Table7[[#This Row],[Test No.]]&amp;Table7[[#This Row],[Section]]&amp;Table7[[#This Row],[Q. No.]]</f>
        <v>R37E71</v>
      </c>
      <c r="B6372" s="8"/>
      <c r="C6372" s="15" t="s">
        <v>74</v>
      </c>
      <c r="D6372" s="6">
        <v>71</v>
      </c>
      <c r="E6372" s="12" t="s">
        <v>31</v>
      </c>
      <c r="F6372" s="14">
        <v>1</v>
      </c>
      <c r="G6372" s="14" t="s">
        <v>59</v>
      </c>
      <c r="H6372" s="10">
        <v>2</v>
      </c>
      <c r="I6372" s="13" t="s">
        <v>38</v>
      </c>
      <c r="J6372" s="12" t="s">
        <v>397</v>
      </c>
      <c r="K6372" s="11" t="str">
        <f>VLOOKUP(Table7[[#This Row],[CID]],ALY,2,FALSE)</f>
        <v>Word Choice</v>
      </c>
    </row>
    <row r="6373" spans="1:11" x14ac:dyDescent="0.2">
      <c r="A6373" s="8" t="str">
        <f>Table7[[#This Row],[Test No.]]&amp;Table7[[#This Row],[Section]]&amp;Table7[[#This Row],[Q. No.]]</f>
        <v>R37E72</v>
      </c>
      <c r="B6373" s="8"/>
      <c r="C6373" s="15" t="s">
        <v>74</v>
      </c>
      <c r="D6373" s="6">
        <v>72</v>
      </c>
      <c r="E6373" s="12" t="s">
        <v>31</v>
      </c>
      <c r="F6373" s="14">
        <v>2</v>
      </c>
      <c r="G6373" s="13" t="s">
        <v>57</v>
      </c>
      <c r="H6373" s="10">
        <v>4</v>
      </c>
      <c r="I6373" s="13" t="s">
        <v>40</v>
      </c>
      <c r="J6373" s="12" t="s">
        <v>516</v>
      </c>
      <c r="K6373" s="11" t="str">
        <f>VLOOKUP(Table7[[#This Row],[CID]],ALY,2,FALSE)</f>
        <v>Transitions &amp; Topic Sentences</v>
      </c>
    </row>
    <row r="6374" spans="1:11" x14ac:dyDescent="0.2">
      <c r="A6374" s="8" t="str">
        <f>Table7[[#This Row],[Test No.]]&amp;Table7[[#This Row],[Section]]&amp;Table7[[#This Row],[Q. No.]]</f>
        <v>R37E73</v>
      </c>
      <c r="B6374" s="8"/>
      <c r="C6374" s="15" t="s">
        <v>74</v>
      </c>
      <c r="D6374" s="6">
        <v>73</v>
      </c>
      <c r="E6374" s="12" t="s">
        <v>31</v>
      </c>
      <c r="F6374" s="14">
        <v>1</v>
      </c>
      <c r="G6374" s="14" t="s">
        <v>59</v>
      </c>
      <c r="H6374" s="10">
        <v>2</v>
      </c>
      <c r="I6374" s="13" t="s">
        <v>38</v>
      </c>
      <c r="J6374" s="12" t="s">
        <v>393</v>
      </c>
      <c r="K6374" s="11" t="str">
        <f>VLOOKUP(Table7[[#This Row],[CID]],ALY,2,FALSE)</f>
        <v>SVA</v>
      </c>
    </row>
    <row r="6375" spans="1:11" x14ac:dyDescent="0.2">
      <c r="A6375" s="8" t="str">
        <f>Table7[[#This Row],[Test No.]]&amp;Table7[[#This Row],[Section]]&amp;Table7[[#This Row],[Q. No.]]</f>
        <v>R37E74</v>
      </c>
      <c r="B6375" s="8"/>
      <c r="C6375" s="15" t="s">
        <v>74</v>
      </c>
      <c r="D6375" s="6">
        <v>74</v>
      </c>
      <c r="E6375" s="12" t="s">
        <v>31</v>
      </c>
      <c r="F6375" s="14">
        <v>1</v>
      </c>
      <c r="G6375" s="14" t="s">
        <v>59</v>
      </c>
      <c r="H6375" s="10">
        <v>3</v>
      </c>
      <c r="I6375" s="13" t="s">
        <v>39</v>
      </c>
      <c r="J6375" s="12" t="s">
        <v>399</v>
      </c>
      <c r="K6375" s="11" t="str">
        <f>VLOOKUP(Table7[[#This Row],[CID]],ALY,2,FALSE)</f>
        <v>Sentence Fragment</v>
      </c>
    </row>
    <row r="6376" spans="1:11" x14ac:dyDescent="0.2">
      <c r="A6376" s="8" t="str">
        <f>Table7[[#This Row],[Test No.]]&amp;Table7[[#This Row],[Section]]&amp;Table7[[#This Row],[Q. No.]]</f>
        <v>R37E75</v>
      </c>
      <c r="B6376" s="8"/>
      <c r="C6376" s="15" t="s">
        <v>74</v>
      </c>
      <c r="D6376" s="6">
        <v>75</v>
      </c>
      <c r="E6376" s="12" t="s">
        <v>31</v>
      </c>
      <c r="F6376" s="14">
        <v>1</v>
      </c>
      <c r="G6376" s="14" t="s">
        <v>59</v>
      </c>
      <c r="H6376" s="14">
        <v>1</v>
      </c>
      <c r="I6376" s="14" t="s">
        <v>37</v>
      </c>
      <c r="J6376" s="12" t="s">
        <v>389</v>
      </c>
      <c r="K6376" s="11" t="str">
        <f>VLOOKUP(Table7[[#This Row],[CID]],ALY,2,FALSE)</f>
        <v>Colons</v>
      </c>
    </row>
    <row r="6377" spans="1:11" x14ac:dyDescent="0.2">
      <c r="A6377" s="8" t="str">
        <f>Table7[[#This Row],[Test No.]]&amp;Table7[[#This Row],[Section]]&amp;Table7[[#This Row],[Q. No.]]</f>
        <v>R38E1</v>
      </c>
      <c r="B6377" s="8"/>
      <c r="C6377" s="15" t="s">
        <v>73</v>
      </c>
      <c r="D6377" s="6">
        <v>1</v>
      </c>
      <c r="E6377" s="12" t="s">
        <v>31</v>
      </c>
      <c r="F6377" s="14">
        <v>1</v>
      </c>
      <c r="G6377" s="14" t="s">
        <v>59</v>
      </c>
      <c r="H6377" s="10">
        <v>3</v>
      </c>
      <c r="I6377" s="13" t="s">
        <v>39</v>
      </c>
      <c r="J6377" s="12" t="s">
        <v>399</v>
      </c>
      <c r="K6377" s="11" t="str">
        <f>VLOOKUP(Table7[[#This Row],[CID]],ALY,2,FALSE)</f>
        <v>Sentence Fragment</v>
      </c>
    </row>
    <row r="6378" spans="1:11" x14ac:dyDescent="0.2">
      <c r="A6378" s="8" t="str">
        <f>Table7[[#This Row],[Test No.]]&amp;Table7[[#This Row],[Section]]&amp;Table7[[#This Row],[Q. No.]]</f>
        <v>R38E2</v>
      </c>
      <c r="B6378" s="8"/>
      <c r="C6378" s="15" t="s">
        <v>73</v>
      </c>
      <c r="D6378" s="6">
        <v>2</v>
      </c>
      <c r="E6378" s="12" t="s">
        <v>31</v>
      </c>
      <c r="F6378" s="14">
        <v>2</v>
      </c>
      <c r="G6378" s="13" t="s">
        <v>57</v>
      </c>
      <c r="H6378" s="10">
        <v>6</v>
      </c>
      <c r="I6378" s="13" t="s">
        <v>42</v>
      </c>
      <c r="J6378" s="12" t="s">
        <v>521</v>
      </c>
      <c r="K6378" s="11" t="str">
        <f>VLOOKUP(Table7[[#This Row],[CID]],ALY,2,FALSE)</f>
        <v>Word Choice</v>
      </c>
    </row>
    <row r="6379" spans="1:11" x14ac:dyDescent="0.2">
      <c r="A6379" s="8" t="str">
        <f>Table7[[#This Row],[Test No.]]&amp;Table7[[#This Row],[Section]]&amp;Table7[[#This Row],[Q. No.]]</f>
        <v>R38E3</v>
      </c>
      <c r="B6379" s="8"/>
      <c r="C6379" s="15" t="s">
        <v>73</v>
      </c>
      <c r="D6379" s="6">
        <v>3</v>
      </c>
      <c r="E6379" s="12" t="s">
        <v>31</v>
      </c>
      <c r="F6379" s="14">
        <v>1</v>
      </c>
      <c r="G6379" s="14" t="s">
        <v>59</v>
      </c>
      <c r="H6379" s="10">
        <v>2</v>
      </c>
      <c r="I6379" s="13" t="s">
        <v>38</v>
      </c>
      <c r="J6379" s="12" t="s">
        <v>398</v>
      </c>
      <c r="K6379" s="11" t="str">
        <f>VLOOKUP(Table7[[#This Row],[CID]],ALY,2,FALSE)</f>
        <v>Idioms</v>
      </c>
    </row>
    <row r="6380" spans="1:11" x14ac:dyDescent="0.2">
      <c r="A6380" s="8" t="str">
        <f>Table7[[#This Row],[Test No.]]&amp;Table7[[#This Row],[Section]]&amp;Table7[[#This Row],[Q. No.]]</f>
        <v>R38E4</v>
      </c>
      <c r="B6380" s="8"/>
      <c r="C6380" s="15" t="s">
        <v>73</v>
      </c>
      <c r="D6380" s="6">
        <v>4</v>
      </c>
      <c r="E6380" s="12" t="s">
        <v>31</v>
      </c>
      <c r="F6380" s="14">
        <v>1</v>
      </c>
      <c r="G6380" s="14" t="s">
        <v>59</v>
      </c>
      <c r="H6380" s="10">
        <v>2</v>
      </c>
      <c r="I6380" s="13" t="s">
        <v>38</v>
      </c>
      <c r="J6380" s="12" t="s">
        <v>397</v>
      </c>
      <c r="K6380" s="11" t="str">
        <f>VLOOKUP(Table7[[#This Row],[CID]],ALY,2,FALSE)</f>
        <v>Word Choice</v>
      </c>
    </row>
    <row r="6381" spans="1:11" x14ac:dyDescent="0.2">
      <c r="A6381" s="8" t="str">
        <f>Table7[[#This Row],[Test No.]]&amp;Table7[[#This Row],[Section]]&amp;Table7[[#This Row],[Q. No.]]</f>
        <v>R38E5</v>
      </c>
      <c r="B6381" s="8"/>
      <c r="C6381" s="15" t="s">
        <v>73</v>
      </c>
      <c r="D6381" s="6">
        <v>5</v>
      </c>
      <c r="E6381" s="12" t="s">
        <v>31</v>
      </c>
      <c r="F6381" s="14">
        <v>1</v>
      </c>
      <c r="G6381" s="14" t="s">
        <v>59</v>
      </c>
      <c r="H6381" s="14">
        <v>1</v>
      </c>
      <c r="I6381" s="14" t="s">
        <v>37</v>
      </c>
      <c r="J6381" s="12" t="s">
        <v>387</v>
      </c>
      <c r="K6381" s="11" t="str">
        <f>VLOOKUP(Table7[[#This Row],[CID]],ALY,2,FALSE)</f>
        <v>Commas</v>
      </c>
    </row>
    <row r="6382" spans="1:11" x14ac:dyDescent="0.2">
      <c r="A6382" s="8" t="str">
        <f>Table7[[#This Row],[Test No.]]&amp;Table7[[#This Row],[Section]]&amp;Table7[[#This Row],[Q. No.]]</f>
        <v>R38E6</v>
      </c>
      <c r="B6382" s="8"/>
      <c r="C6382" s="15" t="s">
        <v>73</v>
      </c>
      <c r="D6382" s="6">
        <v>6</v>
      </c>
      <c r="E6382" s="12" t="s">
        <v>31</v>
      </c>
      <c r="F6382" s="14">
        <v>2</v>
      </c>
      <c r="G6382" s="13" t="s">
        <v>57</v>
      </c>
      <c r="H6382" s="10">
        <v>6</v>
      </c>
      <c r="I6382" s="13" t="s">
        <v>42</v>
      </c>
      <c r="J6382" s="12" t="s">
        <v>523</v>
      </c>
      <c r="K6382" s="11" t="str">
        <f>VLOOKUP(Table7[[#This Row],[CID]],ALY,2,FALSE)</f>
        <v>Avoiding Ambiguity &amp; Redundancy</v>
      </c>
    </row>
    <row r="6383" spans="1:11" x14ac:dyDescent="0.2">
      <c r="A6383" s="8" t="str">
        <f>Table7[[#This Row],[Test No.]]&amp;Table7[[#This Row],[Section]]&amp;Table7[[#This Row],[Q. No.]]</f>
        <v>R38E7</v>
      </c>
      <c r="B6383" s="8"/>
      <c r="C6383" s="15" t="s">
        <v>73</v>
      </c>
      <c r="D6383" s="6">
        <v>7</v>
      </c>
      <c r="E6383" s="12" t="s">
        <v>31</v>
      </c>
      <c r="F6383" s="14">
        <v>2</v>
      </c>
      <c r="G6383" s="13" t="s">
        <v>57</v>
      </c>
      <c r="H6383" s="10">
        <v>5</v>
      </c>
      <c r="I6383" s="13" t="s">
        <v>41</v>
      </c>
      <c r="J6383" s="12" t="s">
        <v>520</v>
      </c>
      <c r="K6383" s="11" t="str">
        <f>VLOOKUP(Table7[[#This Row],[CID]],ALY,2,FALSE)</f>
        <v>Reorganization</v>
      </c>
    </row>
    <row r="6384" spans="1:11" x14ac:dyDescent="0.2">
      <c r="A6384" s="8" t="str">
        <f>Table7[[#This Row],[Test No.]]&amp;Table7[[#This Row],[Section]]&amp;Table7[[#This Row],[Q. No.]]</f>
        <v>R38E8</v>
      </c>
      <c r="B6384" s="8"/>
      <c r="C6384" s="15" t="s">
        <v>73</v>
      </c>
      <c r="D6384" s="6">
        <v>8</v>
      </c>
      <c r="E6384" s="12" t="s">
        <v>31</v>
      </c>
      <c r="F6384" s="14">
        <v>1</v>
      </c>
      <c r="G6384" s="14" t="s">
        <v>59</v>
      </c>
      <c r="H6384" s="10">
        <v>3</v>
      </c>
      <c r="I6384" s="13" t="s">
        <v>39</v>
      </c>
      <c r="J6384" s="12" t="s">
        <v>401</v>
      </c>
      <c r="K6384" s="11" t="str">
        <f>VLOOKUP(Table7[[#This Row],[CID]],ALY,2,FALSE)</f>
        <v>Parallel Construction</v>
      </c>
    </row>
    <row r="6385" spans="1:11" x14ac:dyDescent="0.2">
      <c r="A6385" s="8" t="str">
        <f>Table7[[#This Row],[Test No.]]&amp;Table7[[#This Row],[Section]]&amp;Table7[[#This Row],[Q. No.]]</f>
        <v>R38E9</v>
      </c>
      <c r="B6385" s="8"/>
      <c r="C6385" s="15" t="s">
        <v>73</v>
      </c>
      <c r="D6385" s="6">
        <v>9</v>
      </c>
      <c r="E6385" s="12" t="s">
        <v>31</v>
      </c>
      <c r="F6385" s="14">
        <v>2</v>
      </c>
      <c r="G6385" s="13" t="s">
        <v>57</v>
      </c>
      <c r="H6385" s="10">
        <v>6</v>
      </c>
      <c r="I6385" s="13" t="s">
        <v>42</v>
      </c>
      <c r="J6385" s="12" t="s">
        <v>521</v>
      </c>
      <c r="K6385" s="11" t="str">
        <f>VLOOKUP(Table7[[#This Row],[CID]],ALY,2,FALSE)</f>
        <v>Word Choice</v>
      </c>
    </row>
    <row r="6386" spans="1:11" x14ac:dyDescent="0.2">
      <c r="A6386" s="8" t="str">
        <f>Table7[[#This Row],[Test No.]]&amp;Table7[[#This Row],[Section]]&amp;Table7[[#This Row],[Q. No.]]</f>
        <v>R38E10</v>
      </c>
      <c r="B6386" s="8"/>
      <c r="C6386" s="15" t="s">
        <v>73</v>
      </c>
      <c r="D6386" s="6">
        <v>10</v>
      </c>
      <c r="E6386" s="12" t="s">
        <v>31</v>
      </c>
      <c r="F6386" s="14">
        <v>1</v>
      </c>
      <c r="G6386" s="14" t="s">
        <v>59</v>
      </c>
      <c r="H6386" s="10">
        <v>2</v>
      </c>
      <c r="I6386" s="13" t="s">
        <v>38</v>
      </c>
      <c r="J6386" s="12" t="s">
        <v>397</v>
      </c>
      <c r="K6386" s="11" t="str">
        <f>VLOOKUP(Table7[[#This Row],[CID]],ALY,2,FALSE)</f>
        <v>Word Choice</v>
      </c>
    </row>
    <row r="6387" spans="1:11" x14ac:dyDescent="0.2">
      <c r="A6387" s="8" t="str">
        <f>Table7[[#This Row],[Test No.]]&amp;Table7[[#This Row],[Section]]&amp;Table7[[#This Row],[Q. No.]]</f>
        <v>R38E11</v>
      </c>
      <c r="B6387" s="8"/>
      <c r="C6387" s="15" t="s">
        <v>73</v>
      </c>
      <c r="D6387" s="6">
        <v>11</v>
      </c>
      <c r="E6387" s="12" t="s">
        <v>31</v>
      </c>
      <c r="F6387" s="14">
        <v>1</v>
      </c>
      <c r="G6387" s="14" t="s">
        <v>59</v>
      </c>
      <c r="H6387" s="10">
        <v>2</v>
      </c>
      <c r="I6387" s="13" t="s">
        <v>38</v>
      </c>
      <c r="J6387" s="12" t="s">
        <v>395</v>
      </c>
      <c r="K6387" s="11" t="str">
        <f>VLOOKUP(Table7[[#This Row],[CID]],ALY,2,FALSE)</f>
        <v>Verb Forms/Tense Agreement</v>
      </c>
    </row>
    <row r="6388" spans="1:11" x14ac:dyDescent="0.2">
      <c r="A6388" s="8" t="str">
        <f>Table7[[#This Row],[Test No.]]&amp;Table7[[#This Row],[Section]]&amp;Table7[[#This Row],[Q. No.]]</f>
        <v>R38E12</v>
      </c>
      <c r="B6388" s="8"/>
      <c r="C6388" s="15" t="s">
        <v>73</v>
      </c>
      <c r="D6388" s="6">
        <v>12</v>
      </c>
      <c r="E6388" s="12" t="s">
        <v>31</v>
      </c>
      <c r="F6388" s="14">
        <v>1</v>
      </c>
      <c r="G6388" s="14" t="s">
        <v>59</v>
      </c>
      <c r="H6388" s="14">
        <v>1</v>
      </c>
      <c r="I6388" s="14" t="s">
        <v>37</v>
      </c>
      <c r="J6388" s="12" t="s">
        <v>388</v>
      </c>
      <c r="K6388" s="11" t="str">
        <f>VLOOKUP(Table7[[#This Row],[CID]],ALY,2,FALSE)</f>
        <v>Apostrophes</v>
      </c>
    </row>
    <row r="6389" spans="1:11" x14ac:dyDescent="0.2">
      <c r="A6389" s="8" t="str">
        <f>Table7[[#This Row],[Test No.]]&amp;Table7[[#This Row],[Section]]&amp;Table7[[#This Row],[Q. No.]]</f>
        <v>R38E13</v>
      </c>
      <c r="B6389" s="8"/>
      <c r="C6389" s="15" t="s">
        <v>73</v>
      </c>
      <c r="D6389" s="6">
        <v>13</v>
      </c>
      <c r="E6389" s="12" t="s">
        <v>31</v>
      </c>
      <c r="F6389" s="14">
        <v>1</v>
      </c>
      <c r="G6389" s="14" t="s">
        <v>59</v>
      </c>
      <c r="H6389" s="10">
        <v>2</v>
      </c>
      <c r="I6389" s="13" t="s">
        <v>38</v>
      </c>
      <c r="J6389" s="12" t="s">
        <v>395</v>
      </c>
      <c r="K6389" s="11" t="str">
        <f>VLOOKUP(Table7[[#This Row],[CID]],ALY,2,FALSE)</f>
        <v>Verb Forms/Tense Agreement</v>
      </c>
    </row>
    <row r="6390" spans="1:11" x14ac:dyDescent="0.2">
      <c r="A6390" s="8" t="str">
        <f>Table7[[#This Row],[Test No.]]&amp;Table7[[#This Row],[Section]]&amp;Table7[[#This Row],[Q. No.]]</f>
        <v>R38E14</v>
      </c>
      <c r="B6390" s="8"/>
      <c r="C6390" s="15" t="s">
        <v>73</v>
      </c>
      <c r="D6390" s="6">
        <v>14</v>
      </c>
      <c r="E6390" s="12" t="s">
        <v>31</v>
      </c>
      <c r="F6390" s="14">
        <v>2</v>
      </c>
      <c r="G6390" s="13" t="s">
        <v>57</v>
      </c>
      <c r="H6390" s="10">
        <v>5</v>
      </c>
      <c r="I6390" s="13" t="s">
        <v>41</v>
      </c>
      <c r="J6390" s="12" t="s">
        <v>520</v>
      </c>
      <c r="K6390" s="11" t="str">
        <f>VLOOKUP(Table7[[#This Row],[CID]],ALY,2,FALSE)</f>
        <v>Reorganization</v>
      </c>
    </row>
    <row r="6391" spans="1:11" x14ac:dyDescent="0.2">
      <c r="A6391" s="8" t="str">
        <f>Table7[[#This Row],[Test No.]]&amp;Table7[[#This Row],[Section]]&amp;Table7[[#This Row],[Q. No.]]</f>
        <v>R38E15</v>
      </c>
      <c r="B6391" s="8"/>
      <c r="C6391" s="15" t="s">
        <v>73</v>
      </c>
      <c r="D6391" s="6">
        <v>15</v>
      </c>
      <c r="E6391" s="12" t="s">
        <v>31</v>
      </c>
      <c r="F6391" s="14">
        <v>2</v>
      </c>
      <c r="G6391" s="13" t="s">
        <v>57</v>
      </c>
      <c r="H6391" s="10">
        <v>4</v>
      </c>
      <c r="I6391" s="13" t="s">
        <v>40</v>
      </c>
      <c r="J6391" s="12" t="s">
        <v>513</v>
      </c>
      <c r="K6391" s="11" t="str">
        <f>VLOOKUP(Table7[[#This Row],[CID]],ALY,2,FALSE)</f>
        <v>Writer's Goal</v>
      </c>
    </row>
    <row r="6392" spans="1:11" x14ac:dyDescent="0.2">
      <c r="A6392" s="8" t="str">
        <f>Table7[[#This Row],[Test No.]]&amp;Table7[[#This Row],[Section]]&amp;Table7[[#This Row],[Q. No.]]</f>
        <v>R38E16</v>
      </c>
      <c r="B6392" s="8"/>
      <c r="C6392" s="15" t="s">
        <v>73</v>
      </c>
      <c r="D6392" s="6">
        <v>16</v>
      </c>
      <c r="E6392" s="12" t="s">
        <v>31</v>
      </c>
      <c r="F6392" s="14">
        <v>1</v>
      </c>
      <c r="G6392" s="14" t="s">
        <v>59</v>
      </c>
      <c r="H6392" s="14">
        <v>1</v>
      </c>
      <c r="I6392" s="14" t="s">
        <v>37</v>
      </c>
      <c r="J6392" s="12" t="s">
        <v>387</v>
      </c>
      <c r="K6392" s="11" t="str">
        <f>VLOOKUP(Table7[[#This Row],[CID]],ALY,2,FALSE)</f>
        <v>Commas</v>
      </c>
    </row>
    <row r="6393" spans="1:11" x14ac:dyDescent="0.2">
      <c r="A6393" s="8" t="str">
        <f>Table7[[#This Row],[Test No.]]&amp;Table7[[#This Row],[Section]]&amp;Table7[[#This Row],[Q. No.]]</f>
        <v>R38E17</v>
      </c>
      <c r="B6393" s="8"/>
      <c r="C6393" s="15" t="s">
        <v>73</v>
      </c>
      <c r="D6393" s="6">
        <v>17</v>
      </c>
      <c r="E6393" s="12" t="s">
        <v>31</v>
      </c>
      <c r="F6393" s="14">
        <v>1</v>
      </c>
      <c r="G6393" s="14" t="s">
        <v>59</v>
      </c>
      <c r="H6393" s="10">
        <v>3</v>
      </c>
      <c r="I6393" s="13" t="s">
        <v>39</v>
      </c>
      <c r="J6393" s="12" t="s">
        <v>399</v>
      </c>
      <c r="K6393" s="11" t="str">
        <f>VLOOKUP(Table7[[#This Row],[CID]],ALY,2,FALSE)</f>
        <v>Sentence Fragment</v>
      </c>
    </row>
    <row r="6394" spans="1:11" x14ac:dyDescent="0.2">
      <c r="A6394" s="8" t="str">
        <f>Table7[[#This Row],[Test No.]]&amp;Table7[[#This Row],[Section]]&amp;Table7[[#This Row],[Q. No.]]</f>
        <v>R38E18</v>
      </c>
      <c r="B6394" s="8"/>
      <c r="C6394" s="15" t="s">
        <v>73</v>
      </c>
      <c r="D6394" s="6">
        <v>18</v>
      </c>
      <c r="E6394" s="12" t="s">
        <v>31</v>
      </c>
      <c r="F6394" s="14">
        <v>1</v>
      </c>
      <c r="G6394" s="14" t="s">
        <v>59</v>
      </c>
      <c r="H6394" s="14">
        <v>1</v>
      </c>
      <c r="I6394" s="14" t="s">
        <v>37</v>
      </c>
      <c r="J6394" s="12" t="s">
        <v>388</v>
      </c>
      <c r="K6394" s="11" t="str">
        <f>VLOOKUP(Table7[[#This Row],[CID]],ALY,2,FALSE)</f>
        <v>Apostrophes</v>
      </c>
    </row>
    <row r="6395" spans="1:11" x14ac:dyDescent="0.2">
      <c r="A6395" s="8" t="str">
        <f>Table7[[#This Row],[Test No.]]&amp;Table7[[#This Row],[Section]]&amp;Table7[[#This Row],[Q. No.]]</f>
        <v>R38E19</v>
      </c>
      <c r="B6395" s="8"/>
      <c r="C6395" s="15" t="s">
        <v>73</v>
      </c>
      <c r="D6395" s="6">
        <v>19</v>
      </c>
      <c r="E6395" s="12" t="s">
        <v>31</v>
      </c>
      <c r="F6395" s="14">
        <v>1</v>
      </c>
      <c r="G6395" s="14" t="s">
        <v>59</v>
      </c>
      <c r="H6395" s="10">
        <v>2</v>
      </c>
      <c r="I6395" s="13" t="s">
        <v>38</v>
      </c>
      <c r="J6395" s="12" t="s">
        <v>393</v>
      </c>
      <c r="K6395" s="11" t="str">
        <f>VLOOKUP(Table7[[#This Row],[CID]],ALY,2,FALSE)</f>
        <v>SVA</v>
      </c>
    </row>
    <row r="6396" spans="1:11" x14ac:dyDescent="0.2">
      <c r="A6396" s="8" t="str">
        <f>Table7[[#This Row],[Test No.]]&amp;Table7[[#This Row],[Section]]&amp;Table7[[#This Row],[Q. No.]]</f>
        <v>R38E20</v>
      </c>
      <c r="B6396" s="8"/>
      <c r="C6396" s="15" t="s">
        <v>73</v>
      </c>
      <c r="D6396" s="6">
        <v>20</v>
      </c>
      <c r="E6396" s="12" t="s">
        <v>31</v>
      </c>
      <c r="F6396" s="14">
        <v>2</v>
      </c>
      <c r="G6396" s="13" t="s">
        <v>57</v>
      </c>
      <c r="H6396" s="10">
        <v>6</v>
      </c>
      <c r="I6396" s="13" t="s">
        <v>42</v>
      </c>
      <c r="J6396" s="12" t="s">
        <v>522</v>
      </c>
      <c r="K6396" s="11" t="str">
        <f>VLOOKUP(Table7[[#This Row],[CID]],ALY,2,FALSE)</f>
        <v>Effectiveness</v>
      </c>
    </row>
    <row r="6397" spans="1:11" x14ac:dyDescent="0.2">
      <c r="A6397" s="8" t="str">
        <f>Table7[[#This Row],[Test No.]]&amp;Table7[[#This Row],[Section]]&amp;Table7[[#This Row],[Q. No.]]</f>
        <v>R38E21</v>
      </c>
      <c r="B6397" s="8"/>
      <c r="C6397" s="15" t="s">
        <v>73</v>
      </c>
      <c r="D6397" s="6">
        <v>21</v>
      </c>
      <c r="E6397" s="12" t="s">
        <v>31</v>
      </c>
      <c r="F6397" s="14">
        <v>2</v>
      </c>
      <c r="G6397" s="13" t="s">
        <v>57</v>
      </c>
      <c r="H6397" s="10">
        <v>6</v>
      </c>
      <c r="I6397" s="13" t="s">
        <v>42</v>
      </c>
      <c r="J6397" s="12" t="s">
        <v>523</v>
      </c>
      <c r="K6397" s="11" t="str">
        <f>VLOOKUP(Table7[[#This Row],[CID]],ALY,2,FALSE)</f>
        <v>Avoiding Ambiguity &amp; Redundancy</v>
      </c>
    </row>
    <row r="6398" spans="1:11" x14ac:dyDescent="0.2">
      <c r="A6398" s="8" t="str">
        <f>Table7[[#This Row],[Test No.]]&amp;Table7[[#This Row],[Section]]&amp;Table7[[#This Row],[Q. No.]]</f>
        <v>R38E22</v>
      </c>
      <c r="B6398" s="8"/>
      <c r="C6398" s="15" t="s">
        <v>73</v>
      </c>
      <c r="D6398" s="6">
        <v>22</v>
      </c>
      <c r="E6398" s="12" t="s">
        <v>31</v>
      </c>
      <c r="F6398" s="14">
        <v>2</v>
      </c>
      <c r="G6398" s="13" t="s">
        <v>57</v>
      </c>
      <c r="H6398" s="10">
        <v>6</v>
      </c>
      <c r="I6398" s="13" t="s">
        <v>42</v>
      </c>
      <c r="J6398" s="12" t="s">
        <v>522</v>
      </c>
      <c r="K6398" s="11" t="str">
        <f>VLOOKUP(Table7[[#This Row],[CID]],ALY,2,FALSE)</f>
        <v>Effectiveness</v>
      </c>
    </row>
    <row r="6399" spans="1:11" x14ac:dyDescent="0.2">
      <c r="A6399" s="8" t="str">
        <f>Table7[[#This Row],[Test No.]]&amp;Table7[[#This Row],[Section]]&amp;Table7[[#This Row],[Q. No.]]</f>
        <v>R38E23</v>
      </c>
      <c r="B6399" s="8"/>
      <c r="C6399" s="15" t="s">
        <v>73</v>
      </c>
      <c r="D6399" s="6">
        <v>23</v>
      </c>
      <c r="E6399" s="12" t="s">
        <v>31</v>
      </c>
      <c r="F6399" s="14">
        <v>1</v>
      </c>
      <c r="G6399" s="14" t="s">
        <v>59</v>
      </c>
      <c r="H6399" s="14">
        <v>1</v>
      </c>
      <c r="I6399" s="14" t="s">
        <v>37</v>
      </c>
      <c r="J6399" s="12" t="s">
        <v>387</v>
      </c>
      <c r="K6399" s="11" t="str">
        <f>VLOOKUP(Table7[[#This Row],[CID]],ALY,2,FALSE)</f>
        <v>Commas</v>
      </c>
    </row>
    <row r="6400" spans="1:11" x14ac:dyDescent="0.2">
      <c r="A6400" s="8" t="str">
        <f>Table7[[#This Row],[Test No.]]&amp;Table7[[#This Row],[Section]]&amp;Table7[[#This Row],[Q. No.]]</f>
        <v>R38E24</v>
      </c>
      <c r="B6400" s="8"/>
      <c r="C6400" s="15" t="s">
        <v>73</v>
      </c>
      <c r="D6400" s="6">
        <v>24</v>
      </c>
      <c r="E6400" s="12" t="s">
        <v>31</v>
      </c>
      <c r="F6400" s="14">
        <v>1</v>
      </c>
      <c r="G6400" s="14" t="s">
        <v>59</v>
      </c>
      <c r="H6400" s="10">
        <v>2</v>
      </c>
      <c r="I6400" s="13" t="s">
        <v>38</v>
      </c>
      <c r="J6400" s="12" t="s">
        <v>397</v>
      </c>
      <c r="K6400" s="11" t="str">
        <f>VLOOKUP(Table7[[#This Row],[CID]],ALY,2,FALSE)</f>
        <v>Word Choice</v>
      </c>
    </row>
    <row r="6401" spans="1:11" x14ac:dyDescent="0.2">
      <c r="A6401" s="8" t="str">
        <f>Table7[[#This Row],[Test No.]]&amp;Table7[[#This Row],[Section]]&amp;Table7[[#This Row],[Q. No.]]</f>
        <v>R38E25</v>
      </c>
      <c r="B6401" s="8"/>
      <c r="C6401" s="15" t="s">
        <v>73</v>
      </c>
      <c r="D6401" s="6">
        <v>25</v>
      </c>
      <c r="E6401" s="12" t="s">
        <v>31</v>
      </c>
      <c r="F6401" s="14">
        <v>2</v>
      </c>
      <c r="G6401" s="13" t="s">
        <v>57</v>
      </c>
      <c r="H6401" s="10">
        <v>4</v>
      </c>
      <c r="I6401" s="13" t="s">
        <v>40</v>
      </c>
      <c r="J6401" s="12" t="s">
        <v>516</v>
      </c>
      <c r="K6401" s="11" t="str">
        <f>VLOOKUP(Table7[[#This Row],[CID]],ALY,2,FALSE)</f>
        <v>Transitions &amp; Topic Sentences</v>
      </c>
    </row>
    <row r="6402" spans="1:11" x14ac:dyDescent="0.2">
      <c r="A6402" s="8" t="str">
        <f>Table7[[#This Row],[Test No.]]&amp;Table7[[#This Row],[Section]]&amp;Table7[[#This Row],[Q. No.]]</f>
        <v>R38E26</v>
      </c>
      <c r="B6402" s="8"/>
      <c r="C6402" s="15" t="s">
        <v>73</v>
      </c>
      <c r="D6402" s="6">
        <v>26</v>
      </c>
      <c r="E6402" s="12" t="s">
        <v>31</v>
      </c>
      <c r="F6402" s="14">
        <v>1</v>
      </c>
      <c r="G6402" s="14" t="s">
        <v>59</v>
      </c>
      <c r="H6402" s="10">
        <v>2</v>
      </c>
      <c r="I6402" s="13" t="s">
        <v>38</v>
      </c>
      <c r="J6402" s="12" t="s">
        <v>394</v>
      </c>
      <c r="K6402" s="11" t="str">
        <f>VLOOKUP(Table7[[#This Row],[CID]],ALY,2,FALSE)</f>
        <v>Pronouns</v>
      </c>
    </row>
    <row r="6403" spans="1:11" x14ac:dyDescent="0.2">
      <c r="A6403" s="8" t="str">
        <f>Table7[[#This Row],[Test No.]]&amp;Table7[[#This Row],[Section]]&amp;Table7[[#This Row],[Q. No.]]</f>
        <v>R38E27</v>
      </c>
      <c r="B6403" s="8"/>
      <c r="C6403" s="15" t="s">
        <v>73</v>
      </c>
      <c r="D6403" s="6">
        <v>27</v>
      </c>
      <c r="E6403" s="12" t="s">
        <v>31</v>
      </c>
      <c r="F6403" s="14">
        <v>2</v>
      </c>
      <c r="G6403" s="13" t="s">
        <v>57</v>
      </c>
      <c r="H6403" s="10">
        <v>4</v>
      </c>
      <c r="I6403" s="13" t="s">
        <v>40</v>
      </c>
      <c r="J6403" s="12" t="s">
        <v>512</v>
      </c>
      <c r="K6403" s="11" t="str">
        <f>VLOOKUP(Table7[[#This Row],[CID]],ALY,2,FALSE)</f>
        <v>Additional Detail &amp; Evidence</v>
      </c>
    </row>
    <row r="6404" spans="1:11" x14ac:dyDescent="0.2">
      <c r="A6404" s="8" t="str">
        <f>Table7[[#This Row],[Test No.]]&amp;Table7[[#This Row],[Section]]&amp;Table7[[#This Row],[Q. No.]]</f>
        <v>R38E28</v>
      </c>
      <c r="B6404" s="8"/>
      <c r="C6404" s="15" t="s">
        <v>73</v>
      </c>
      <c r="D6404" s="6">
        <v>28</v>
      </c>
      <c r="E6404" s="12" t="s">
        <v>31</v>
      </c>
      <c r="F6404" s="14">
        <v>2</v>
      </c>
      <c r="G6404" s="13" t="s">
        <v>57</v>
      </c>
      <c r="H6404" s="10">
        <v>6</v>
      </c>
      <c r="I6404" s="13" t="s">
        <v>42</v>
      </c>
      <c r="J6404" s="12" t="s">
        <v>523</v>
      </c>
      <c r="K6404" s="11" t="str">
        <f>VLOOKUP(Table7[[#This Row],[CID]],ALY,2,FALSE)</f>
        <v>Avoiding Ambiguity &amp; Redundancy</v>
      </c>
    </row>
    <row r="6405" spans="1:11" x14ac:dyDescent="0.2">
      <c r="A6405" s="8" t="str">
        <f>Table7[[#This Row],[Test No.]]&amp;Table7[[#This Row],[Section]]&amp;Table7[[#This Row],[Q. No.]]</f>
        <v>R38E29</v>
      </c>
      <c r="B6405" s="8"/>
      <c r="C6405" s="15" t="s">
        <v>73</v>
      </c>
      <c r="D6405" s="6">
        <v>29</v>
      </c>
      <c r="E6405" s="12" t="s">
        <v>31</v>
      </c>
      <c r="F6405" s="14">
        <v>1</v>
      </c>
      <c r="G6405" s="14" t="s">
        <v>59</v>
      </c>
      <c r="H6405" s="14">
        <v>1</v>
      </c>
      <c r="I6405" s="14" t="s">
        <v>37</v>
      </c>
      <c r="J6405" s="12" t="s">
        <v>388</v>
      </c>
      <c r="K6405" s="11" t="str">
        <f>VLOOKUP(Table7[[#This Row],[CID]],ALY,2,FALSE)</f>
        <v>Apostrophes</v>
      </c>
    </row>
    <row r="6406" spans="1:11" x14ac:dyDescent="0.2">
      <c r="A6406" s="8" t="str">
        <f>Table7[[#This Row],[Test No.]]&amp;Table7[[#This Row],[Section]]&amp;Table7[[#This Row],[Q. No.]]</f>
        <v>R38E30</v>
      </c>
      <c r="B6406" s="8"/>
      <c r="C6406" s="15" t="s">
        <v>73</v>
      </c>
      <c r="D6406" s="6">
        <v>30</v>
      </c>
      <c r="E6406" s="12" t="s">
        <v>31</v>
      </c>
      <c r="F6406" s="14">
        <v>1</v>
      </c>
      <c r="G6406" s="14" t="s">
        <v>59</v>
      </c>
      <c r="H6406" s="10">
        <v>3</v>
      </c>
      <c r="I6406" s="13" t="s">
        <v>39</v>
      </c>
      <c r="J6406" s="12" t="s">
        <v>400</v>
      </c>
      <c r="K6406" s="11" t="str">
        <f>VLOOKUP(Table7[[#This Row],[CID]],ALY,2,FALSE)</f>
        <v>Run-On Sentence</v>
      </c>
    </row>
    <row r="6407" spans="1:11" x14ac:dyDescent="0.2">
      <c r="A6407" s="8" t="str">
        <f>Table7[[#This Row],[Test No.]]&amp;Table7[[#This Row],[Section]]&amp;Table7[[#This Row],[Q. No.]]</f>
        <v>R38E31</v>
      </c>
      <c r="B6407" s="8"/>
      <c r="C6407" s="15" t="s">
        <v>73</v>
      </c>
      <c r="D6407" s="6">
        <v>31</v>
      </c>
      <c r="E6407" s="12" t="s">
        <v>31</v>
      </c>
      <c r="F6407" s="14">
        <v>1</v>
      </c>
      <c r="G6407" s="14" t="s">
        <v>59</v>
      </c>
      <c r="H6407" s="14">
        <v>1</v>
      </c>
      <c r="I6407" s="14" t="s">
        <v>37</v>
      </c>
      <c r="J6407" s="12" t="s">
        <v>387</v>
      </c>
      <c r="K6407" s="11" t="str">
        <f>VLOOKUP(Table7[[#This Row],[CID]],ALY,2,FALSE)</f>
        <v>Commas</v>
      </c>
    </row>
    <row r="6408" spans="1:11" x14ac:dyDescent="0.2">
      <c r="A6408" s="8" t="str">
        <f>Table7[[#This Row],[Test No.]]&amp;Table7[[#This Row],[Section]]&amp;Table7[[#This Row],[Q. No.]]</f>
        <v>R38E32</v>
      </c>
      <c r="B6408" s="8"/>
      <c r="C6408" s="15" t="s">
        <v>73</v>
      </c>
      <c r="D6408" s="6">
        <v>32</v>
      </c>
      <c r="E6408" s="12" t="s">
        <v>31</v>
      </c>
      <c r="F6408" s="14">
        <v>1</v>
      </c>
      <c r="G6408" s="14" t="s">
        <v>59</v>
      </c>
      <c r="H6408" s="10">
        <v>3</v>
      </c>
      <c r="I6408" s="13" t="s">
        <v>39</v>
      </c>
      <c r="J6408" s="12" t="s">
        <v>402</v>
      </c>
      <c r="K6408" s="11" t="str">
        <f>VLOOKUP(Table7[[#This Row],[CID]],ALY,2,FALSE)</f>
        <v>Faulty Modifier</v>
      </c>
    </row>
    <row r="6409" spans="1:11" x14ac:dyDescent="0.2">
      <c r="A6409" s="8" t="str">
        <f>Table7[[#This Row],[Test No.]]&amp;Table7[[#This Row],[Section]]&amp;Table7[[#This Row],[Q. No.]]</f>
        <v>R38E33</v>
      </c>
      <c r="B6409" s="8"/>
      <c r="C6409" s="15" t="s">
        <v>73</v>
      </c>
      <c r="D6409" s="6">
        <v>33</v>
      </c>
      <c r="E6409" s="12" t="s">
        <v>31</v>
      </c>
      <c r="F6409" s="14">
        <v>2</v>
      </c>
      <c r="G6409" s="13" t="s">
        <v>57</v>
      </c>
      <c r="H6409" s="10">
        <v>4</v>
      </c>
      <c r="I6409" s="13" t="s">
        <v>40</v>
      </c>
      <c r="J6409" s="12" t="s">
        <v>516</v>
      </c>
      <c r="K6409" s="11" t="str">
        <f>VLOOKUP(Table7[[#This Row],[CID]],ALY,2,FALSE)</f>
        <v>Transitions &amp; Topic Sentences</v>
      </c>
    </row>
    <row r="6410" spans="1:11" x14ac:dyDescent="0.2">
      <c r="A6410" s="8" t="str">
        <f>Table7[[#This Row],[Test No.]]&amp;Table7[[#This Row],[Section]]&amp;Table7[[#This Row],[Q. No.]]</f>
        <v>R38E34</v>
      </c>
      <c r="B6410" s="8"/>
      <c r="C6410" s="15" t="s">
        <v>73</v>
      </c>
      <c r="D6410" s="6">
        <v>34</v>
      </c>
      <c r="E6410" s="12" t="s">
        <v>31</v>
      </c>
      <c r="F6410" s="14">
        <v>2</v>
      </c>
      <c r="G6410" s="13" t="s">
        <v>57</v>
      </c>
      <c r="H6410" s="10">
        <v>4</v>
      </c>
      <c r="I6410" s="13" t="s">
        <v>40</v>
      </c>
      <c r="J6410" s="12" t="s">
        <v>512</v>
      </c>
      <c r="K6410" s="11" t="str">
        <f>VLOOKUP(Table7[[#This Row],[CID]],ALY,2,FALSE)</f>
        <v>Additional Detail &amp; Evidence</v>
      </c>
    </row>
    <row r="6411" spans="1:11" x14ac:dyDescent="0.2">
      <c r="A6411" s="8" t="str">
        <f>Table7[[#This Row],[Test No.]]&amp;Table7[[#This Row],[Section]]&amp;Table7[[#This Row],[Q. No.]]</f>
        <v>R38E35</v>
      </c>
      <c r="B6411" s="8"/>
      <c r="C6411" s="15" t="s">
        <v>73</v>
      </c>
      <c r="D6411" s="6">
        <v>35</v>
      </c>
      <c r="E6411" s="12" t="s">
        <v>31</v>
      </c>
      <c r="F6411" s="14">
        <v>2</v>
      </c>
      <c r="G6411" s="13" t="s">
        <v>57</v>
      </c>
      <c r="H6411" s="10">
        <v>5</v>
      </c>
      <c r="I6411" s="13" t="s">
        <v>41</v>
      </c>
      <c r="J6411" s="12" t="s">
        <v>518</v>
      </c>
      <c r="K6411" s="11" t="str">
        <f>VLOOKUP(Table7[[#This Row],[CID]],ALY,2,FALSE)</f>
        <v>Unity &amp; Coherence</v>
      </c>
    </row>
    <row r="6412" spans="1:11" x14ac:dyDescent="0.2">
      <c r="A6412" s="8" t="str">
        <f>Table7[[#This Row],[Test No.]]&amp;Table7[[#This Row],[Section]]&amp;Table7[[#This Row],[Q. No.]]</f>
        <v>R38E36</v>
      </c>
      <c r="B6412" s="8"/>
      <c r="C6412" s="15" t="s">
        <v>73</v>
      </c>
      <c r="D6412" s="6">
        <v>36</v>
      </c>
      <c r="E6412" s="12" t="s">
        <v>31</v>
      </c>
      <c r="F6412" s="14">
        <v>1</v>
      </c>
      <c r="G6412" s="14" t="s">
        <v>59</v>
      </c>
      <c r="H6412" s="14">
        <v>1</v>
      </c>
      <c r="I6412" s="14" t="s">
        <v>37</v>
      </c>
      <c r="J6412" s="12" t="s">
        <v>388</v>
      </c>
      <c r="K6412" s="11" t="str">
        <f>VLOOKUP(Table7[[#This Row],[CID]],ALY,2,FALSE)</f>
        <v>Apostrophes</v>
      </c>
    </row>
    <row r="6413" spans="1:11" x14ac:dyDescent="0.2">
      <c r="A6413" s="8" t="str">
        <f>Table7[[#This Row],[Test No.]]&amp;Table7[[#This Row],[Section]]&amp;Table7[[#This Row],[Q. No.]]</f>
        <v>R38E37</v>
      </c>
      <c r="B6413" s="8"/>
      <c r="C6413" s="15" t="s">
        <v>73</v>
      </c>
      <c r="D6413" s="6">
        <v>37</v>
      </c>
      <c r="E6413" s="12" t="s">
        <v>31</v>
      </c>
      <c r="F6413" s="14">
        <v>2</v>
      </c>
      <c r="G6413" s="13" t="s">
        <v>57</v>
      </c>
      <c r="H6413" s="10">
        <v>4</v>
      </c>
      <c r="I6413" s="13" t="s">
        <v>40</v>
      </c>
      <c r="J6413" s="12" t="s">
        <v>512</v>
      </c>
      <c r="K6413" s="11" t="str">
        <f>VLOOKUP(Table7[[#This Row],[CID]],ALY,2,FALSE)</f>
        <v>Additional Detail &amp; Evidence</v>
      </c>
    </row>
    <row r="6414" spans="1:11" x14ac:dyDescent="0.2">
      <c r="A6414" s="8" t="str">
        <f>Table7[[#This Row],[Test No.]]&amp;Table7[[#This Row],[Section]]&amp;Table7[[#This Row],[Q. No.]]</f>
        <v>R38E38</v>
      </c>
      <c r="B6414" s="8"/>
      <c r="C6414" s="15" t="s">
        <v>73</v>
      </c>
      <c r="D6414" s="6">
        <v>38</v>
      </c>
      <c r="E6414" s="12" t="s">
        <v>31</v>
      </c>
      <c r="F6414" s="14">
        <v>2</v>
      </c>
      <c r="G6414" s="13" t="s">
        <v>57</v>
      </c>
      <c r="H6414" s="10">
        <v>6</v>
      </c>
      <c r="I6414" s="13" t="s">
        <v>42</v>
      </c>
      <c r="J6414" s="12" t="s">
        <v>522</v>
      </c>
      <c r="K6414" s="11" t="str">
        <f>VLOOKUP(Table7[[#This Row],[CID]],ALY,2,FALSE)</f>
        <v>Effectiveness</v>
      </c>
    </row>
    <row r="6415" spans="1:11" x14ac:dyDescent="0.2">
      <c r="A6415" s="8" t="str">
        <f>Table7[[#This Row],[Test No.]]&amp;Table7[[#This Row],[Section]]&amp;Table7[[#This Row],[Q. No.]]</f>
        <v>R38E39</v>
      </c>
      <c r="B6415" s="8"/>
      <c r="C6415" s="15" t="s">
        <v>73</v>
      </c>
      <c r="D6415" s="6">
        <v>39</v>
      </c>
      <c r="E6415" s="12" t="s">
        <v>31</v>
      </c>
      <c r="F6415" s="14">
        <v>2</v>
      </c>
      <c r="G6415" s="13" t="s">
        <v>57</v>
      </c>
      <c r="H6415" s="10">
        <v>6</v>
      </c>
      <c r="I6415" s="13" t="s">
        <v>42</v>
      </c>
      <c r="J6415" s="12" t="s">
        <v>521</v>
      </c>
      <c r="K6415" s="11" t="str">
        <f>VLOOKUP(Table7[[#This Row],[CID]],ALY,2,FALSE)</f>
        <v>Word Choice</v>
      </c>
    </row>
    <row r="6416" spans="1:11" x14ac:dyDescent="0.2">
      <c r="A6416" s="8" t="str">
        <f>Table7[[#This Row],[Test No.]]&amp;Table7[[#This Row],[Section]]&amp;Table7[[#This Row],[Q. No.]]</f>
        <v>R38E40</v>
      </c>
      <c r="B6416" s="8"/>
      <c r="C6416" s="15" t="s">
        <v>73</v>
      </c>
      <c r="D6416" s="6">
        <v>40</v>
      </c>
      <c r="E6416" s="12" t="s">
        <v>31</v>
      </c>
      <c r="F6416" s="14">
        <v>1</v>
      </c>
      <c r="G6416" s="14" t="s">
        <v>59</v>
      </c>
      <c r="H6416" s="10">
        <v>3</v>
      </c>
      <c r="I6416" s="13" t="s">
        <v>39</v>
      </c>
      <c r="J6416" s="12" t="s">
        <v>402</v>
      </c>
      <c r="K6416" s="11" t="str">
        <f>VLOOKUP(Table7[[#This Row],[CID]],ALY,2,FALSE)</f>
        <v>Faulty Modifier</v>
      </c>
    </row>
    <row r="6417" spans="1:11" x14ac:dyDescent="0.2">
      <c r="A6417" s="8" t="str">
        <f>Table7[[#This Row],[Test No.]]&amp;Table7[[#This Row],[Section]]&amp;Table7[[#This Row],[Q. No.]]</f>
        <v>R38E41</v>
      </c>
      <c r="B6417" s="8"/>
      <c r="C6417" s="15" t="s">
        <v>73</v>
      </c>
      <c r="D6417" s="6">
        <v>41</v>
      </c>
      <c r="E6417" s="12" t="s">
        <v>31</v>
      </c>
      <c r="F6417" s="14">
        <v>1</v>
      </c>
      <c r="G6417" s="14" t="s">
        <v>59</v>
      </c>
      <c r="H6417" s="14">
        <v>1</v>
      </c>
      <c r="I6417" s="14" t="s">
        <v>37</v>
      </c>
      <c r="J6417" s="12" t="s">
        <v>387</v>
      </c>
      <c r="K6417" s="11" t="str">
        <f>VLOOKUP(Table7[[#This Row],[CID]],ALY,2,FALSE)</f>
        <v>Commas</v>
      </c>
    </row>
    <row r="6418" spans="1:11" x14ac:dyDescent="0.2">
      <c r="A6418" s="8" t="str">
        <f>Table7[[#This Row],[Test No.]]&amp;Table7[[#This Row],[Section]]&amp;Table7[[#This Row],[Q. No.]]</f>
        <v>R38E42</v>
      </c>
      <c r="B6418" s="8"/>
      <c r="C6418" s="15" t="s">
        <v>73</v>
      </c>
      <c r="D6418" s="6">
        <v>42</v>
      </c>
      <c r="E6418" s="12" t="s">
        <v>31</v>
      </c>
      <c r="F6418" s="14">
        <v>2</v>
      </c>
      <c r="G6418" s="13" t="s">
        <v>57</v>
      </c>
      <c r="H6418" s="10">
        <v>6</v>
      </c>
      <c r="I6418" s="13" t="s">
        <v>42</v>
      </c>
      <c r="J6418" s="12" t="s">
        <v>523</v>
      </c>
      <c r="K6418" s="11" t="str">
        <f>VLOOKUP(Table7[[#This Row],[CID]],ALY,2,FALSE)</f>
        <v>Avoiding Ambiguity &amp; Redundancy</v>
      </c>
    </row>
    <row r="6419" spans="1:11" x14ac:dyDescent="0.2">
      <c r="A6419" s="8" t="str">
        <f>Table7[[#This Row],[Test No.]]&amp;Table7[[#This Row],[Section]]&amp;Table7[[#This Row],[Q. No.]]</f>
        <v>R38E43</v>
      </c>
      <c r="B6419" s="8"/>
      <c r="C6419" s="15" t="s">
        <v>73</v>
      </c>
      <c r="D6419" s="6">
        <v>43</v>
      </c>
      <c r="E6419" s="12" t="s">
        <v>31</v>
      </c>
      <c r="F6419" s="14">
        <v>1</v>
      </c>
      <c r="G6419" s="14" t="s">
        <v>59</v>
      </c>
      <c r="H6419" s="10">
        <v>2</v>
      </c>
      <c r="I6419" s="13" t="s">
        <v>38</v>
      </c>
      <c r="J6419" s="12" t="s">
        <v>398</v>
      </c>
      <c r="K6419" s="11" t="str">
        <f>VLOOKUP(Table7[[#This Row],[CID]],ALY,2,FALSE)</f>
        <v>Idioms</v>
      </c>
    </row>
    <row r="6420" spans="1:11" x14ac:dyDescent="0.2">
      <c r="A6420" s="8" t="str">
        <f>Table7[[#This Row],[Test No.]]&amp;Table7[[#This Row],[Section]]&amp;Table7[[#This Row],[Q. No.]]</f>
        <v>R38E44</v>
      </c>
      <c r="B6420" s="8"/>
      <c r="C6420" s="15" t="s">
        <v>73</v>
      </c>
      <c r="D6420" s="6">
        <v>44</v>
      </c>
      <c r="E6420" s="12" t="s">
        <v>31</v>
      </c>
      <c r="F6420" s="14">
        <v>2</v>
      </c>
      <c r="G6420" s="13" t="s">
        <v>57</v>
      </c>
      <c r="H6420" s="10">
        <v>5</v>
      </c>
      <c r="I6420" s="13" t="s">
        <v>41</v>
      </c>
      <c r="J6420" s="12" t="s">
        <v>520</v>
      </c>
      <c r="K6420" s="11" t="str">
        <f>VLOOKUP(Table7[[#This Row],[CID]],ALY,2,FALSE)</f>
        <v>Reorganization</v>
      </c>
    </row>
    <row r="6421" spans="1:11" x14ac:dyDescent="0.2">
      <c r="A6421" s="8" t="str">
        <f>Table7[[#This Row],[Test No.]]&amp;Table7[[#This Row],[Section]]&amp;Table7[[#This Row],[Q. No.]]</f>
        <v>R38E45</v>
      </c>
      <c r="B6421" s="8"/>
      <c r="C6421" s="15" t="s">
        <v>73</v>
      </c>
      <c r="D6421" s="6">
        <v>45</v>
      </c>
      <c r="E6421" s="12" t="s">
        <v>31</v>
      </c>
      <c r="F6421" s="14">
        <v>2</v>
      </c>
      <c r="G6421" s="13" t="s">
        <v>57</v>
      </c>
      <c r="H6421" s="10">
        <v>4</v>
      </c>
      <c r="I6421" s="13" t="s">
        <v>40</v>
      </c>
      <c r="J6421" s="12" t="s">
        <v>513</v>
      </c>
      <c r="K6421" s="11" t="str">
        <f>VLOOKUP(Table7[[#This Row],[CID]],ALY,2,FALSE)</f>
        <v>Writer's Goal</v>
      </c>
    </row>
    <row r="6422" spans="1:11" x14ac:dyDescent="0.2">
      <c r="A6422" s="8" t="str">
        <f>Table7[[#This Row],[Test No.]]&amp;Table7[[#This Row],[Section]]&amp;Table7[[#This Row],[Q. No.]]</f>
        <v>R38E46</v>
      </c>
      <c r="B6422" s="8"/>
      <c r="C6422" s="15" t="s">
        <v>73</v>
      </c>
      <c r="D6422" s="6">
        <v>46</v>
      </c>
      <c r="E6422" s="12" t="s">
        <v>31</v>
      </c>
      <c r="F6422" s="14">
        <v>1</v>
      </c>
      <c r="G6422" s="14" t="s">
        <v>59</v>
      </c>
      <c r="H6422" s="14">
        <v>1</v>
      </c>
      <c r="I6422" s="14" t="s">
        <v>37</v>
      </c>
      <c r="J6422" s="12" t="s">
        <v>388</v>
      </c>
      <c r="K6422" s="11" t="str">
        <f>VLOOKUP(Table7[[#This Row],[CID]],ALY,2,FALSE)</f>
        <v>Apostrophes</v>
      </c>
    </row>
    <row r="6423" spans="1:11" x14ac:dyDescent="0.2">
      <c r="A6423" s="8" t="str">
        <f>Table7[[#This Row],[Test No.]]&amp;Table7[[#This Row],[Section]]&amp;Table7[[#This Row],[Q. No.]]</f>
        <v>R38E47</v>
      </c>
      <c r="B6423" s="8"/>
      <c r="C6423" s="15" t="s">
        <v>73</v>
      </c>
      <c r="D6423" s="3">
        <v>47</v>
      </c>
      <c r="E6423" s="12" t="s">
        <v>31</v>
      </c>
      <c r="F6423" s="14">
        <v>1</v>
      </c>
      <c r="G6423" s="14" t="s">
        <v>59</v>
      </c>
      <c r="H6423" s="14">
        <v>1</v>
      </c>
      <c r="I6423" s="14" t="s">
        <v>37</v>
      </c>
      <c r="J6423" s="12" t="s">
        <v>389</v>
      </c>
      <c r="K6423" s="11" t="str">
        <f>VLOOKUP(Table7[[#This Row],[CID]],ALY,2,FALSE)</f>
        <v>Colons</v>
      </c>
    </row>
    <row r="6424" spans="1:11" x14ac:dyDescent="0.2">
      <c r="A6424" s="8" t="str">
        <f>Table7[[#This Row],[Test No.]]&amp;Table7[[#This Row],[Section]]&amp;Table7[[#This Row],[Q. No.]]</f>
        <v>R38E48</v>
      </c>
      <c r="B6424" s="8"/>
      <c r="C6424" s="15" t="s">
        <v>73</v>
      </c>
      <c r="D6424" s="3">
        <v>48</v>
      </c>
      <c r="E6424" s="12" t="s">
        <v>31</v>
      </c>
      <c r="F6424" s="14">
        <v>2</v>
      </c>
      <c r="G6424" s="13" t="s">
        <v>57</v>
      </c>
      <c r="H6424" s="10">
        <v>5</v>
      </c>
      <c r="I6424" s="13" t="s">
        <v>41</v>
      </c>
      <c r="J6424" s="12" t="s">
        <v>518</v>
      </c>
      <c r="K6424" s="11" t="str">
        <f>VLOOKUP(Table7[[#This Row],[CID]],ALY,2,FALSE)</f>
        <v>Unity &amp; Coherence</v>
      </c>
    </row>
    <row r="6425" spans="1:11" x14ac:dyDescent="0.2">
      <c r="A6425" s="8" t="str">
        <f>Table7[[#This Row],[Test No.]]&amp;Table7[[#This Row],[Section]]&amp;Table7[[#This Row],[Q. No.]]</f>
        <v>R38E49</v>
      </c>
      <c r="B6425" s="8"/>
      <c r="C6425" s="15" t="s">
        <v>73</v>
      </c>
      <c r="D6425" s="6">
        <v>49</v>
      </c>
      <c r="E6425" s="12" t="s">
        <v>31</v>
      </c>
      <c r="F6425" s="14">
        <v>1</v>
      </c>
      <c r="G6425" s="14" t="s">
        <v>59</v>
      </c>
      <c r="H6425" s="10">
        <v>2</v>
      </c>
      <c r="I6425" s="13" t="s">
        <v>38</v>
      </c>
      <c r="J6425" s="12" t="s">
        <v>397</v>
      </c>
      <c r="K6425" s="11" t="str">
        <f>VLOOKUP(Table7[[#This Row],[CID]],ALY,2,FALSE)</f>
        <v>Word Choice</v>
      </c>
    </row>
    <row r="6426" spans="1:11" x14ac:dyDescent="0.2">
      <c r="A6426" s="8" t="str">
        <f>Table7[[#This Row],[Test No.]]&amp;Table7[[#This Row],[Section]]&amp;Table7[[#This Row],[Q. No.]]</f>
        <v>R38E50</v>
      </c>
      <c r="B6426" s="8"/>
      <c r="C6426" s="15" t="s">
        <v>73</v>
      </c>
      <c r="D6426" s="3">
        <v>50</v>
      </c>
      <c r="E6426" s="12" t="s">
        <v>31</v>
      </c>
      <c r="F6426" s="14">
        <v>1</v>
      </c>
      <c r="G6426" s="14" t="s">
        <v>59</v>
      </c>
      <c r="H6426" s="10">
        <v>3</v>
      </c>
      <c r="I6426" s="13" t="s">
        <v>39</v>
      </c>
      <c r="J6426" s="12" t="s">
        <v>401</v>
      </c>
      <c r="K6426" s="11" t="str">
        <f>VLOOKUP(Table7[[#This Row],[CID]],ALY,2,FALSE)</f>
        <v>Parallel Construction</v>
      </c>
    </row>
    <row r="6427" spans="1:11" x14ac:dyDescent="0.2">
      <c r="A6427" s="8" t="str">
        <f>Table7[[#This Row],[Test No.]]&amp;Table7[[#This Row],[Section]]&amp;Table7[[#This Row],[Q. No.]]</f>
        <v>R38E51</v>
      </c>
      <c r="B6427" s="8"/>
      <c r="C6427" s="15" t="s">
        <v>73</v>
      </c>
      <c r="D6427" s="3">
        <v>51</v>
      </c>
      <c r="E6427" s="12" t="s">
        <v>31</v>
      </c>
      <c r="F6427" s="14">
        <v>1</v>
      </c>
      <c r="G6427" s="14" t="s">
        <v>59</v>
      </c>
      <c r="H6427" s="10">
        <v>3</v>
      </c>
      <c r="I6427" s="13" t="s">
        <v>39</v>
      </c>
      <c r="J6427" s="12" t="s">
        <v>401</v>
      </c>
      <c r="K6427" s="11" t="str">
        <f>VLOOKUP(Table7[[#This Row],[CID]],ALY,2,FALSE)</f>
        <v>Parallel Construction</v>
      </c>
    </row>
    <row r="6428" spans="1:11" x14ac:dyDescent="0.2">
      <c r="A6428" s="8" t="str">
        <f>Table7[[#This Row],[Test No.]]&amp;Table7[[#This Row],[Section]]&amp;Table7[[#This Row],[Q. No.]]</f>
        <v>R38E52</v>
      </c>
      <c r="B6428" s="8"/>
      <c r="C6428" s="15" t="s">
        <v>73</v>
      </c>
      <c r="D6428" s="6">
        <v>52</v>
      </c>
      <c r="E6428" s="12" t="s">
        <v>31</v>
      </c>
      <c r="F6428" s="14">
        <v>2</v>
      </c>
      <c r="G6428" s="13" t="s">
        <v>57</v>
      </c>
      <c r="H6428" s="10">
        <v>5</v>
      </c>
      <c r="I6428" s="13" t="s">
        <v>41</v>
      </c>
      <c r="J6428" s="12" t="s">
        <v>518</v>
      </c>
      <c r="K6428" s="11" t="str">
        <f>VLOOKUP(Table7[[#This Row],[CID]],ALY,2,FALSE)</f>
        <v>Unity &amp; Coherence</v>
      </c>
    </row>
    <row r="6429" spans="1:11" x14ac:dyDescent="0.2">
      <c r="A6429" s="8" t="str">
        <f>Table7[[#This Row],[Test No.]]&amp;Table7[[#This Row],[Section]]&amp;Table7[[#This Row],[Q. No.]]</f>
        <v>R38E53</v>
      </c>
      <c r="B6429" s="8"/>
      <c r="C6429" s="15" t="s">
        <v>73</v>
      </c>
      <c r="D6429" s="3">
        <v>53</v>
      </c>
      <c r="E6429" s="12" t="s">
        <v>31</v>
      </c>
      <c r="F6429" s="14">
        <v>1</v>
      </c>
      <c r="G6429" s="14" t="s">
        <v>59</v>
      </c>
      <c r="H6429" s="10">
        <v>3</v>
      </c>
      <c r="I6429" s="13" t="s">
        <v>39</v>
      </c>
      <c r="J6429" s="12" t="s">
        <v>399</v>
      </c>
      <c r="K6429" s="11" t="str">
        <f>VLOOKUP(Table7[[#This Row],[CID]],ALY,2,FALSE)</f>
        <v>Sentence Fragment</v>
      </c>
    </row>
    <row r="6430" spans="1:11" x14ac:dyDescent="0.2">
      <c r="A6430" s="8" t="str">
        <f>Table7[[#This Row],[Test No.]]&amp;Table7[[#This Row],[Section]]&amp;Table7[[#This Row],[Q. No.]]</f>
        <v>R38E54</v>
      </c>
      <c r="B6430" s="8"/>
      <c r="C6430" s="15" t="s">
        <v>73</v>
      </c>
      <c r="D6430" s="3">
        <v>54</v>
      </c>
      <c r="E6430" s="12" t="s">
        <v>31</v>
      </c>
      <c r="F6430" s="14">
        <v>2</v>
      </c>
      <c r="G6430" s="13" t="s">
        <v>57</v>
      </c>
      <c r="H6430" s="10">
        <v>4</v>
      </c>
      <c r="I6430" s="13" t="s">
        <v>40</v>
      </c>
      <c r="J6430" s="12" t="s">
        <v>512</v>
      </c>
      <c r="K6430" s="11" t="str">
        <f>VLOOKUP(Table7[[#This Row],[CID]],ALY,2,FALSE)</f>
        <v>Additional Detail &amp; Evidence</v>
      </c>
    </row>
    <row r="6431" spans="1:11" x14ac:dyDescent="0.2">
      <c r="A6431" s="8" t="str">
        <f>Table7[[#This Row],[Test No.]]&amp;Table7[[#This Row],[Section]]&amp;Table7[[#This Row],[Q. No.]]</f>
        <v>R38E55</v>
      </c>
      <c r="B6431" s="8"/>
      <c r="C6431" s="15" t="s">
        <v>73</v>
      </c>
      <c r="D6431" s="6">
        <v>55</v>
      </c>
      <c r="E6431" s="12" t="s">
        <v>31</v>
      </c>
      <c r="F6431" s="14">
        <v>2</v>
      </c>
      <c r="G6431" s="13" t="s">
        <v>57</v>
      </c>
      <c r="H6431" s="10">
        <v>5</v>
      </c>
      <c r="I6431" s="13" t="s">
        <v>41</v>
      </c>
      <c r="J6431" s="12" t="s">
        <v>518</v>
      </c>
      <c r="K6431" s="11" t="str">
        <f>VLOOKUP(Table7[[#This Row],[CID]],ALY,2,FALSE)</f>
        <v>Unity &amp; Coherence</v>
      </c>
    </row>
    <row r="6432" spans="1:11" x14ac:dyDescent="0.2">
      <c r="A6432" s="8" t="str">
        <f>Table7[[#This Row],[Test No.]]&amp;Table7[[#This Row],[Section]]&amp;Table7[[#This Row],[Q. No.]]</f>
        <v>R38E56</v>
      </c>
      <c r="B6432" s="8"/>
      <c r="C6432" s="15" t="s">
        <v>73</v>
      </c>
      <c r="D6432" s="3">
        <v>56</v>
      </c>
      <c r="E6432" s="12" t="s">
        <v>31</v>
      </c>
      <c r="F6432" s="14">
        <v>1</v>
      </c>
      <c r="G6432" s="14" t="s">
        <v>59</v>
      </c>
      <c r="H6432" s="10">
        <v>2</v>
      </c>
      <c r="I6432" s="13" t="s">
        <v>38</v>
      </c>
      <c r="J6432" s="12" t="s">
        <v>395</v>
      </c>
      <c r="K6432" s="11" t="str">
        <f>VLOOKUP(Table7[[#This Row],[CID]],ALY,2,FALSE)</f>
        <v>Verb Forms/Tense Agreement</v>
      </c>
    </row>
    <row r="6433" spans="1:11" x14ac:dyDescent="0.2">
      <c r="A6433" s="8" t="str">
        <f>Table7[[#This Row],[Test No.]]&amp;Table7[[#This Row],[Section]]&amp;Table7[[#This Row],[Q. No.]]</f>
        <v>R38E57</v>
      </c>
      <c r="B6433" s="8"/>
      <c r="C6433" s="15" t="s">
        <v>73</v>
      </c>
      <c r="D6433" s="3">
        <v>57</v>
      </c>
      <c r="E6433" s="12" t="s">
        <v>31</v>
      </c>
      <c r="F6433" s="14">
        <v>1</v>
      </c>
      <c r="G6433" s="14" t="s">
        <v>59</v>
      </c>
      <c r="H6433" s="10">
        <v>3</v>
      </c>
      <c r="I6433" s="13" t="s">
        <v>39</v>
      </c>
      <c r="J6433" s="12" t="s">
        <v>402</v>
      </c>
      <c r="K6433" s="11" t="str">
        <f>VLOOKUP(Table7[[#This Row],[CID]],ALY,2,FALSE)</f>
        <v>Faulty Modifier</v>
      </c>
    </row>
    <row r="6434" spans="1:11" x14ac:dyDescent="0.2">
      <c r="A6434" s="8" t="str">
        <f>Table7[[#This Row],[Test No.]]&amp;Table7[[#This Row],[Section]]&amp;Table7[[#This Row],[Q. No.]]</f>
        <v>R38E58</v>
      </c>
      <c r="B6434" s="8"/>
      <c r="C6434" s="15" t="s">
        <v>73</v>
      </c>
      <c r="D6434" s="6">
        <v>58</v>
      </c>
      <c r="E6434" s="12" t="s">
        <v>31</v>
      </c>
      <c r="F6434" s="14">
        <v>1</v>
      </c>
      <c r="G6434" s="14" t="s">
        <v>59</v>
      </c>
      <c r="H6434" s="10">
        <v>2</v>
      </c>
      <c r="I6434" s="13" t="s">
        <v>38</v>
      </c>
      <c r="J6434" s="12" t="s">
        <v>396</v>
      </c>
      <c r="K6434" s="11" t="str">
        <f>VLOOKUP(Table7[[#This Row],[CID]],ALY,2,FALSE)</f>
        <v>Comparisons</v>
      </c>
    </row>
    <row r="6435" spans="1:11" x14ac:dyDescent="0.2">
      <c r="A6435" s="8" t="str">
        <f>Table7[[#This Row],[Test No.]]&amp;Table7[[#This Row],[Section]]&amp;Table7[[#This Row],[Q. No.]]</f>
        <v>R38E59</v>
      </c>
      <c r="B6435" s="8"/>
      <c r="C6435" s="15" t="s">
        <v>73</v>
      </c>
      <c r="D6435" s="3">
        <v>59</v>
      </c>
      <c r="E6435" s="12" t="s">
        <v>31</v>
      </c>
      <c r="F6435" s="14">
        <v>1</v>
      </c>
      <c r="G6435" s="14" t="s">
        <v>59</v>
      </c>
      <c r="H6435" s="10">
        <v>2</v>
      </c>
      <c r="I6435" s="13" t="s">
        <v>38</v>
      </c>
      <c r="J6435" s="12" t="s">
        <v>394</v>
      </c>
      <c r="K6435" s="11" t="str">
        <f>VLOOKUP(Table7[[#This Row],[CID]],ALY,2,FALSE)</f>
        <v>Pronouns</v>
      </c>
    </row>
    <row r="6436" spans="1:11" x14ac:dyDescent="0.2">
      <c r="A6436" s="8" t="str">
        <f>Table7[[#This Row],[Test No.]]&amp;Table7[[#This Row],[Section]]&amp;Table7[[#This Row],[Q. No.]]</f>
        <v>R38E60</v>
      </c>
      <c r="B6436" s="8"/>
      <c r="C6436" s="15" t="s">
        <v>73</v>
      </c>
      <c r="D6436" s="3">
        <v>60</v>
      </c>
      <c r="E6436" s="12" t="s">
        <v>31</v>
      </c>
      <c r="F6436" s="14">
        <v>2</v>
      </c>
      <c r="G6436" s="13" t="s">
        <v>57</v>
      </c>
      <c r="H6436" s="10">
        <v>4</v>
      </c>
      <c r="I6436" s="13" t="s">
        <v>40</v>
      </c>
      <c r="J6436" s="12" t="s">
        <v>513</v>
      </c>
      <c r="K6436" s="11" t="str">
        <f>VLOOKUP(Table7[[#This Row],[CID]],ALY,2,FALSE)</f>
        <v>Writer's Goal</v>
      </c>
    </row>
    <row r="6437" spans="1:11" x14ac:dyDescent="0.2">
      <c r="A6437" s="8" t="str">
        <f>Table7[[#This Row],[Test No.]]&amp;Table7[[#This Row],[Section]]&amp;Table7[[#This Row],[Q. No.]]</f>
        <v>R38E61</v>
      </c>
      <c r="B6437" s="8"/>
      <c r="C6437" s="15" t="s">
        <v>73</v>
      </c>
      <c r="D6437" s="6">
        <v>61</v>
      </c>
      <c r="E6437" s="12" t="s">
        <v>31</v>
      </c>
      <c r="F6437" s="14">
        <v>2</v>
      </c>
      <c r="G6437" s="13" t="s">
        <v>57</v>
      </c>
      <c r="H6437" s="10">
        <v>6</v>
      </c>
      <c r="I6437" s="13" t="s">
        <v>42</v>
      </c>
      <c r="J6437" s="12" t="s">
        <v>521</v>
      </c>
      <c r="K6437" s="11" t="str">
        <f>VLOOKUP(Table7[[#This Row],[CID]],ALY,2,FALSE)</f>
        <v>Word Choice</v>
      </c>
    </row>
    <row r="6438" spans="1:11" x14ac:dyDescent="0.2">
      <c r="A6438" s="8" t="str">
        <f>Table7[[#This Row],[Test No.]]&amp;Table7[[#This Row],[Section]]&amp;Table7[[#This Row],[Q. No.]]</f>
        <v>R38E62</v>
      </c>
      <c r="B6438" s="8"/>
      <c r="C6438" s="15" t="s">
        <v>73</v>
      </c>
      <c r="D6438" s="3">
        <v>62</v>
      </c>
      <c r="E6438" s="12" t="s">
        <v>31</v>
      </c>
      <c r="F6438" s="14">
        <v>2</v>
      </c>
      <c r="G6438" s="13" t="s">
        <v>57</v>
      </c>
      <c r="H6438" s="10">
        <v>5</v>
      </c>
      <c r="I6438" s="13" t="s">
        <v>41</v>
      </c>
      <c r="J6438" s="12" t="s">
        <v>520</v>
      </c>
      <c r="K6438" s="11" t="str">
        <f>VLOOKUP(Table7[[#This Row],[CID]],ALY,2,FALSE)</f>
        <v>Reorganization</v>
      </c>
    </row>
    <row r="6439" spans="1:11" x14ac:dyDescent="0.2">
      <c r="A6439" s="8" t="str">
        <f>Table7[[#This Row],[Test No.]]&amp;Table7[[#This Row],[Section]]&amp;Table7[[#This Row],[Q. No.]]</f>
        <v>R38E63</v>
      </c>
      <c r="B6439" s="8"/>
      <c r="C6439" s="15" t="s">
        <v>73</v>
      </c>
      <c r="D6439" s="3">
        <v>63</v>
      </c>
      <c r="E6439" s="12" t="s">
        <v>31</v>
      </c>
      <c r="F6439" s="14">
        <v>1</v>
      </c>
      <c r="G6439" s="14" t="s">
        <v>59</v>
      </c>
      <c r="H6439" s="14">
        <v>1</v>
      </c>
      <c r="I6439" s="14" t="s">
        <v>37</v>
      </c>
      <c r="J6439" s="12" t="s">
        <v>387</v>
      </c>
      <c r="K6439" s="11" t="str">
        <f>VLOOKUP(Table7[[#This Row],[CID]],ALY,2,FALSE)</f>
        <v>Commas</v>
      </c>
    </row>
    <row r="6440" spans="1:11" x14ac:dyDescent="0.2">
      <c r="A6440" s="8" t="str">
        <f>Table7[[#This Row],[Test No.]]&amp;Table7[[#This Row],[Section]]&amp;Table7[[#This Row],[Q. No.]]</f>
        <v>R38E64</v>
      </c>
      <c r="B6440" s="8"/>
      <c r="C6440" s="15" t="s">
        <v>73</v>
      </c>
      <c r="D6440" s="6">
        <v>64</v>
      </c>
      <c r="E6440" s="12" t="s">
        <v>31</v>
      </c>
      <c r="F6440" s="14">
        <v>1</v>
      </c>
      <c r="G6440" s="14" t="s">
        <v>59</v>
      </c>
      <c r="H6440" s="10">
        <v>2</v>
      </c>
      <c r="I6440" s="13" t="s">
        <v>38</v>
      </c>
      <c r="J6440" s="12" t="s">
        <v>395</v>
      </c>
      <c r="K6440" s="11" t="str">
        <f>VLOOKUP(Table7[[#This Row],[CID]],ALY,2,FALSE)</f>
        <v>Verb Forms/Tense Agreement</v>
      </c>
    </row>
    <row r="6441" spans="1:11" x14ac:dyDescent="0.2">
      <c r="A6441" s="8" t="str">
        <f>Table7[[#This Row],[Test No.]]&amp;Table7[[#This Row],[Section]]&amp;Table7[[#This Row],[Q. No.]]</f>
        <v>R38E65</v>
      </c>
      <c r="B6441" s="8"/>
      <c r="C6441" s="15" t="s">
        <v>73</v>
      </c>
      <c r="D6441" s="3">
        <v>65</v>
      </c>
      <c r="E6441" s="12" t="s">
        <v>31</v>
      </c>
      <c r="F6441" s="14">
        <v>2</v>
      </c>
      <c r="G6441" s="13" t="s">
        <v>57</v>
      </c>
      <c r="H6441" s="10">
        <v>6</v>
      </c>
      <c r="I6441" s="13" t="s">
        <v>42</v>
      </c>
      <c r="J6441" s="12" t="s">
        <v>521</v>
      </c>
      <c r="K6441" s="11" t="str">
        <f>VLOOKUP(Table7[[#This Row],[CID]],ALY,2,FALSE)</f>
        <v>Word Choice</v>
      </c>
    </row>
    <row r="6442" spans="1:11" x14ac:dyDescent="0.2">
      <c r="A6442" s="8" t="str">
        <f>Table7[[#This Row],[Test No.]]&amp;Table7[[#This Row],[Section]]&amp;Table7[[#This Row],[Q. No.]]</f>
        <v>R38E66</v>
      </c>
      <c r="B6442" s="8"/>
      <c r="C6442" s="15" t="s">
        <v>73</v>
      </c>
      <c r="D6442" s="3">
        <v>66</v>
      </c>
      <c r="E6442" s="12" t="s">
        <v>31</v>
      </c>
      <c r="F6442" s="14">
        <v>2</v>
      </c>
      <c r="G6442" s="13" t="s">
        <v>57</v>
      </c>
      <c r="H6442" s="10">
        <v>4</v>
      </c>
      <c r="I6442" s="13" t="s">
        <v>40</v>
      </c>
      <c r="J6442" s="12" t="s">
        <v>516</v>
      </c>
      <c r="K6442" s="11" t="str">
        <f>VLOOKUP(Table7[[#This Row],[CID]],ALY,2,FALSE)</f>
        <v>Transitions &amp; Topic Sentences</v>
      </c>
    </row>
    <row r="6443" spans="1:11" x14ac:dyDescent="0.2">
      <c r="A6443" s="8" t="str">
        <f>Table7[[#This Row],[Test No.]]&amp;Table7[[#This Row],[Section]]&amp;Table7[[#This Row],[Q. No.]]</f>
        <v>R38E67</v>
      </c>
      <c r="B6443" s="8"/>
      <c r="C6443" s="15" t="s">
        <v>73</v>
      </c>
      <c r="D6443" s="6">
        <v>67</v>
      </c>
      <c r="E6443" s="12" t="s">
        <v>31</v>
      </c>
      <c r="F6443" s="14">
        <v>2</v>
      </c>
      <c r="G6443" s="13" t="s">
        <v>57</v>
      </c>
      <c r="H6443" s="10">
        <v>6</v>
      </c>
      <c r="I6443" s="13" t="s">
        <v>42</v>
      </c>
      <c r="J6443" s="12" t="s">
        <v>523</v>
      </c>
      <c r="K6443" s="11" t="str">
        <f>VLOOKUP(Table7[[#This Row],[CID]],ALY,2,FALSE)</f>
        <v>Avoiding Ambiguity &amp; Redundancy</v>
      </c>
    </row>
    <row r="6444" spans="1:11" x14ac:dyDescent="0.2">
      <c r="A6444" s="8" t="str">
        <f>Table7[[#This Row],[Test No.]]&amp;Table7[[#This Row],[Section]]&amp;Table7[[#This Row],[Q. No.]]</f>
        <v>R38E68</v>
      </c>
      <c r="B6444" s="8"/>
      <c r="C6444" s="15" t="s">
        <v>73</v>
      </c>
      <c r="D6444" s="3">
        <v>68</v>
      </c>
      <c r="E6444" s="12" t="s">
        <v>31</v>
      </c>
      <c r="F6444" s="14">
        <v>1</v>
      </c>
      <c r="G6444" s="14" t="s">
        <v>59</v>
      </c>
      <c r="H6444" s="14">
        <v>1</v>
      </c>
      <c r="I6444" s="14" t="s">
        <v>37</v>
      </c>
      <c r="J6444" s="12" t="s">
        <v>387</v>
      </c>
      <c r="K6444" s="11" t="str">
        <f>VLOOKUP(Table7[[#This Row],[CID]],ALY,2,FALSE)</f>
        <v>Commas</v>
      </c>
    </row>
    <row r="6445" spans="1:11" x14ac:dyDescent="0.2">
      <c r="A6445" s="8" t="str">
        <f>Table7[[#This Row],[Test No.]]&amp;Table7[[#This Row],[Section]]&amp;Table7[[#This Row],[Q. No.]]</f>
        <v>R38E69</v>
      </c>
      <c r="B6445" s="8"/>
      <c r="C6445" s="15" t="s">
        <v>73</v>
      </c>
      <c r="D6445" s="3">
        <v>69</v>
      </c>
      <c r="E6445" s="12" t="s">
        <v>31</v>
      </c>
      <c r="F6445" s="14">
        <v>2</v>
      </c>
      <c r="G6445" s="13" t="s">
        <v>57</v>
      </c>
      <c r="H6445" s="10">
        <v>4</v>
      </c>
      <c r="I6445" s="13" t="s">
        <v>40</v>
      </c>
      <c r="J6445" s="12" t="s">
        <v>516</v>
      </c>
      <c r="K6445" s="11" t="str">
        <f>VLOOKUP(Table7[[#This Row],[CID]],ALY,2,FALSE)</f>
        <v>Transitions &amp; Topic Sentences</v>
      </c>
    </row>
    <row r="6446" spans="1:11" x14ac:dyDescent="0.2">
      <c r="A6446" s="8" t="str">
        <f>Table7[[#This Row],[Test No.]]&amp;Table7[[#This Row],[Section]]&amp;Table7[[#This Row],[Q. No.]]</f>
        <v>R38E70</v>
      </c>
      <c r="B6446" s="8"/>
      <c r="C6446" s="15" t="s">
        <v>73</v>
      </c>
      <c r="D6446" s="6">
        <v>70</v>
      </c>
      <c r="E6446" s="12" t="s">
        <v>31</v>
      </c>
      <c r="F6446" s="14">
        <v>1</v>
      </c>
      <c r="G6446" s="14" t="s">
        <v>59</v>
      </c>
      <c r="H6446" s="10">
        <v>3</v>
      </c>
      <c r="I6446" s="13" t="s">
        <v>39</v>
      </c>
      <c r="J6446" s="12" t="s">
        <v>400</v>
      </c>
      <c r="K6446" s="11" t="str">
        <f>VLOOKUP(Table7[[#This Row],[CID]],ALY,2,FALSE)</f>
        <v>Run-On Sentence</v>
      </c>
    </row>
    <row r="6447" spans="1:11" x14ac:dyDescent="0.2">
      <c r="A6447" s="8" t="str">
        <f>Table7[[#This Row],[Test No.]]&amp;Table7[[#This Row],[Section]]&amp;Table7[[#This Row],[Q. No.]]</f>
        <v>R38E71</v>
      </c>
      <c r="B6447" s="8"/>
      <c r="C6447" s="15" t="s">
        <v>73</v>
      </c>
      <c r="D6447" s="3">
        <v>71</v>
      </c>
      <c r="E6447" s="12" t="s">
        <v>31</v>
      </c>
      <c r="F6447" s="14">
        <v>2</v>
      </c>
      <c r="G6447" s="13" t="s">
        <v>57</v>
      </c>
      <c r="H6447" s="10">
        <v>6</v>
      </c>
      <c r="I6447" s="13" t="s">
        <v>42</v>
      </c>
      <c r="J6447" s="12" t="s">
        <v>522</v>
      </c>
      <c r="K6447" s="11" t="str">
        <f>VLOOKUP(Table7[[#This Row],[CID]],ALY,2,FALSE)</f>
        <v>Effectiveness</v>
      </c>
    </row>
    <row r="6448" spans="1:11" x14ac:dyDescent="0.2">
      <c r="A6448" s="8" t="str">
        <f>Table7[[#This Row],[Test No.]]&amp;Table7[[#This Row],[Section]]&amp;Table7[[#This Row],[Q. No.]]</f>
        <v>R38E72</v>
      </c>
      <c r="B6448" s="8"/>
      <c r="C6448" s="15" t="s">
        <v>73</v>
      </c>
      <c r="D6448" s="3">
        <v>72</v>
      </c>
      <c r="E6448" s="12" t="s">
        <v>31</v>
      </c>
      <c r="F6448" s="14">
        <v>1</v>
      </c>
      <c r="G6448" s="14" t="s">
        <v>59</v>
      </c>
      <c r="H6448" s="10">
        <v>2</v>
      </c>
      <c r="I6448" s="13" t="s">
        <v>38</v>
      </c>
      <c r="J6448" s="12" t="s">
        <v>397</v>
      </c>
      <c r="K6448" s="11" t="str">
        <f>VLOOKUP(Table7[[#This Row],[CID]],ALY,2,FALSE)</f>
        <v>Word Choice</v>
      </c>
    </row>
    <row r="6449" spans="1:11" x14ac:dyDescent="0.2">
      <c r="A6449" s="8" t="str">
        <f>Table7[[#This Row],[Test No.]]&amp;Table7[[#This Row],[Section]]&amp;Table7[[#This Row],[Q. No.]]</f>
        <v>R38E73</v>
      </c>
      <c r="B6449" s="8"/>
      <c r="C6449" s="15" t="s">
        <v>73</v>
      </c>
      <c r="D6449" s="6">
        <v>73</v>
      </c>
      <c r="E6449" s="12" t="s">
        <v>31</v>
      </c>
      <c r="F6449" s="14">
        <v>2</v>
      </c>
      <c r="G6449" s="13" t="s">
        <v>57</v>
      </c>
      <c r="H6449" s="10">
        <v>5</v>
      </c>
      <c r="I6449" s="13" t="s">
        <v>41</v>
      </c>
      <c r="J6449" s="12" t="s">
        <v>518</v>
      </c>
      <c r="K6449" s="11" t="str">
        <f>VLOOKUP(Table7[[#This Row],[CID]],ALY,2,FALSE)</f>
        <v>Unity &amp; Coherence</v>
      </c>
    </row>
    <row r="6450" spans="1:11" x14ac:dyDescent="0.2">
      <c r="A6450" s="8" t="str">
        <f>Table7[[#This Row],[Test No.]]&amp;Table7[[#This Row],[Section]]&amp;Table7[[#This Row],[Q. No.]]</f>
        <v>R38E74</v>
      </c>
      <c r="B6450" s="8"/>
      <c r="C6450" s="15" t="s">
        <v>73</v>
      </c>
      <c r="D6450" s="3">
        <v>74</v>
      </c>
      <c r="E6450" s="12" t="s">
        <v>31</v>
      </c>
      <c r="F6450" s="14">
        <v>1</v>
      </c>
      <c r="G6450" s="14" t="s">
        <v>59</v>
      </c>
      <c r="H6450" s="10">
        <v>2</v>
      </c>
      <c r="I6450" s="13" t="s">
        <v>38</v>
      </c>
      <c r="J6450" s="12" t="s">
        <v>395</v>
      </c>
      <c r="K6450" s="11" t="str">
        <f>VLOOKUP(Table7[[#This Row],[CID]],ALY,2,FALSE)</f>
        <v>Verb Forms/Tense Agreement</v>
      </c>
    </row>
    <row r="6451" spans="1:11" x14ac:dyDescent="0.2">
      <c r="A6451" s="8" t="str">
        <f>Table7[[#This Row],[Test No.]]&amp;Table7[[#This Row],[Section]]&amp;Table7[[#This Row],[Q. No.]]</f>
        <v>R38E75</v>
      </c>
      <c r="B6451" s="8"/>
      <c r="C6451" s="15" t="s">
        <v>73</v>
      </c>
      <c r="D6451" s="3">
        <v>75</v>
      </c>
      <c r="E6451" s="12" t="s">
        <v>31</v>
      </c>
      <c r="F6451" s="14">
        <v>2</v>
      </c>
      <c r="G6451" s="13" t="s">
        <v>57</v>
      </c>
      <c r="H6451" s="10">
        <v>6</v>
      </c>
      <c r="I6451" s="13" t="s">
        <v>42</v>
      </c>
      <c r="J6451" s="12" t="s">
        <v>522</v>
      </c>
      <c r="K6451" s="11" t="str">
        <f>VLOOKUP(Table7[[#This Row],[CID]],ALY,2,FALSE)</f>
        <v>Effectiveness</v>
      </c>
    </row>
    <row r="6452" spans="1:11" x14ac:dyDescent="0.2">
      <c r="A6452" s="8" t="str">
        <f>Table7[[#This Row],[Test No.]]&amp;Table7[[#This Row],[Section]]&amp;Table7[[#This Row],[Q. No.]]</f>
        <v>R39E1</v>
      </c>
      <c r="B6452" s="8"/>
      <c r="C6452" s="15" t="s">
        <v>72</v>
      </c>
      <c r="D6452" s="6">
        <v>1</v>
      </c>
      <c r="E6452" s="12" t="s">
        <v>31</v>
      </c>
      <c r="F6452" s="14">
        <v>2</v>
      </c>
      <c r="G6452" s="13" t="s">
        <v>57</v>
      </c>
      <c r="H6452" s="10">
        <v>6</v>
      </c>
      <c r="I6452" s="13" t="s">
        <v>42</v>
      </c>
      <c r="J6452" s="12" t="s">
        <v>521</v>
      </c>
      <c r="K6452" s="11" t="str">
        <f>VLOOKUP(Table7[[#This Row],[CID]],ALY,2,FALSE)</f>
        <v>Word Choice</v>
      </c>
    </row>
    <row r="6453" spans="1:11" x14ac:dyDescent="0.2">
      <c r="A6453" s="8" t="str">
        <f>Table7[[#This Row],[Test No.]]&amp;Table7[[#This Row],[Section]]&amp;Table7[[#This Row],[Q. No.]]</f>
        <v>R39E2</v>
      </c>
      <c r="B6453" s="8"/>
      <c r="C6453" s="15" t="s">
        <v>72</v>
      </c>
      <c r="D6453" s="3">
        <v>2</v>
      </c>
      <c r="E6453" s="12" t="s">
        <v>31</v>
      </c>
      <c r="F6453" s="14">
        <v>1</v>
      </c>
      <c r="G6453" s="14" t="s">
        <v>59</v>
      </c>
      <c r="H6453" s="10">
        <v>3</v>
      </c>
      <c r="I6453" s="13" t="s">
        <v>39</v>
      </c>
      <c r="J6453" s="12" t="s">
        <v>400</v>
      </c>
      <c r="K6453" s="11" t="str">
        <f>VLOOKUP(Table7[[#This Row],[CID]],ALY,2,FALSE)</f>
        <v>Run-On Sentence</v>
      </c>
    </row>
    <row r="6454" spans="1:11" x14ac:dyDescent="0.2">
      <c r="A6454" s="8" t="str">
        <f>Table7[[#This Row],[Test No.]]&amp;Table7[[#This Row],[Section]]&amp;Table7[[#This Row],[Q. No.]]</f>
        <v>R39E3</v>
      </c>
      <c r="B6454" s="8"/>
      <c r="C6454" s="15" t="s">
        <v>72</v>
      </c>
      <c r="D6454" s="3">
        <v>3</v>
      </c>
      <c r="E6454" s="12" t="s">
        <v>31</v>
      </c>
      <c r="F6454" s="14">
        <v>1</v>
      </c>
      <c r="G6454" s="14" t="s">
        <v>59</v>
      </c>
      <c r="H6454" s="10">
        <v>2</v>
      </c>
      <c r="I6454" s="13" t="s">
        <v>38</v>
      </c>
      <c r="J6454" s="12" t="s">
        <v>397</v>
      </c>
      <c r="K6454" s="11" t="str">
        <f>VLOOKUP(Table7[[#This Row],[CID]],ALY,2,FALSE)</f>
        <v>Word Choice</v>
      </c>
    </row>
    <row r="6455" spans="1:11" x14ac:dyDescent="0.2">
      <c r="A6455" s="8" t="str">
        <f>Table7[[#This Row],[Test No.]]&amp;Table7[[#This Row],[Section]]&amp;Table7[[#This Row],[Q. No.]]</f>
        <v>R39E4</v>
      </c>
      <c r="B6455" s="8"/>
      <c r="C6455" s="15" t="s">
        <v>72</v>
      </c>
      <c r="D6455" s="6">
        <v>4</v>
      </c>
      <c r="E6455" s="12" t="s">
        <v>31</v>
      </c>
      <c r="F6455" s="14">
        <v>2</v>
      </c>
      <c r="G6455" s="13" t="s">
        <v>57</v>
      </c>
      <c r="H6455" s="10">
        <v>4</v>
      </c>
      <c r="I6455" s="13" t="s">
        <v>40</v>
      </c>
      <c r="J6455" s="12" t="s">
        <v>516</v>
      </c>
      <c r="K6455" s="11" t="str">
        <f>VLOOKUP(Table7[[#This Row],[CID]],ALY,2,FALSE)</f>
        <v>Transitions &amp; Topic Sentences</v>
      </c>
    </row>
    <row r="6456" spans="1:11" x14ac:dyDescent="0.2">
      <c r="A6456" s="8" t="str">
        <f>Table7[[#This Row],[Test No.]]&amp;Table7[[#This Row],[Section]]&amp;Table7[[#This Row],[Q. No.]]</f>
        <v>R39E5</v>
      </c>
      <c r="B6456" s="8"/>
      <c r="C6456" s="15" t="s">
        <v>72</v>
      </c>
      <c r="D6456" s="3">
        <v>5</v>
      </c>
      <c r="E6456" s="12" t="s">
        <v>31</v>
      </c>
      <c r="F6456" s="14">
        <v>1</v>
      </c>
      <c r="G6456" s="14" t="s">
        <v>59</v>
      </c>
      <c r="H6456" s="10">
        <v>3</v>
      </c>
      <c r="I6456" s="13" t="s">
        <v>39</v>
      </c>
      <c r="J6456" s="12" t="s">
        <v>399</v>
      </c>
      <c r="K6456" s="11" t="str">
        <f>VLOOKUP(Table7[[#This Row],[CID]],ALY,2,FALSE)</f>
        <v>Sentence Fragment</v>
      </c>
    </row>
    <row r="6457" spans="1:11" x14ac:dyDescent="0.2">
      <c r="A6457" s="8" t="str">
        <f>Table7[[#This Row],[Test No.]]&amp;Table7[[#This Row],[Section]]&amp;Table7[[#This Row],[Q. No.]]</f>
        <v>R39E6</v>
      </c>
      <c r="B6457" s="8"/>
      <c r="C6457" s="15" t="s">
        <v>72</v>
      </c>
      <c r="D6457" s="3">
        <v>6</v>
      </c>
      <c r="E6457" s="12" t="s">
        <v>31</v>
      </c>
      <c r="F6457" s="14">
        <v>1</v>
      </c>
      <c r="G6457" s="14" t="s">
        <v>59</v>
      </c>
      <c r="H6457" s="10">
        <v>2</v>
      </c>
      <c r="I6457" s="13" t="s">
        <v>38</v>
      </c>
      <c r="J6457" s="12" t="s">
        <v>397</v>
      </c>
      <c r="K6457" s="11" t="str">
        <f>VLOOKUP(Table7[[#This Row],[CID]],ALY,2,FALSE)</f>
        <v>Word Choice</v>
      </c>
    </row>
    <row r="6458" spans="1:11" x14ac:dyDescent="0.2">
      <c r="A6458" s="8" t="str">
        <f>Table7[[#This Row],[Test No.]]&amp;Table7[[#This Row],[Section]]&amp;Table7[[#This Row],[Q. No.]]</f>
        <v>R39E7</v>
      </c>
      <c r="B6458" s="8"/>
      <c r="C6458" s="15" t="s">
        <v>72</v>
      </c>
      <c r="D6458" s="6">
        <v>7</v>
      </c>
      <c r="E6458" s="12" t="s">
        <v>31</v>
      </c>
      <c r="F6458" s="14">
        <v>1</v>
      </c>
      <c r="G6458" s="14" t="s">
        <v>59</v>
      </c>
      <c r="H6458" s="14">
        <v>1</v>
      </c>
      <c r="I6458" s="14" t="s">
        <v>37</v>
      </c>
      <c r="J6458" s="12" t="s">
        <v>388</v>
      </c>
      <c r="K6458" s="11" t="str">
        <f>VLOOKUP(Table7[[#This Row],[CID]],ALY,2,FALSE)</f>
        <v>Apostrophes</v>
      </c>
    </row>
    <row r="6459" spans="1:11" x14ac:dyDescent="0.2">
      <c r="A6459" s="8" t="str">
        <f>Table7[[#This Row],[Test No.]]&amp;Table7[[#This Row],[Section]]&amp;Table7[[#This Row],[Q. No.]]</f>
        <v>R39E8</v>
      </c>
      <c r="B6459" s="8"/>
      <c r="C6459" s="15" t="s">
        <v>72</v>
      </c>
      <c r="D6459" s="3">
        <v>8</v>
      </c>
      <c r="E6459" s="12" t="s">
        <v>31</v>
      </c>
      <c r="F6459" s="14">
        <v>1</v>
      </c>
      <c r="G6459" s="14" t="s">
        <v>59</v>
      </c>
      <c r="H6459" s="10">
        <v>2</v>
      </c>
      <c r="I6459" s="13" t="s">
        <v>38</v>
      </c>
      <c r="J6459" s="12" t="s">
        <v>395</v>
      </c>
      <c r="K6459" s="11" t="str">
        <f>VLOOKUP(Table7[[#This Row],[CID]],ALY,2,FALSE)</f>
        <v>Verb Forms/Tense Agreement</v>
      </c>
    </row>
    <row r="6460" spans="1:11" x14ac:dyDescent="0.2">
      <c r="A6460" s="8" t="str">
        <f>Table7[[#This Row],[Test No.]]&amp;Table7[[#This Row],[Section]]&amp;Table7[[#This Row],[Q. No.]]</f>
        <v>R39E9</v>
      </c>
      <c r="B6460" s="8"/>
      <c r="C6460" s="15" t="s">
        <v>72</v>
      </c>
      <c r="D6460" s="3">
        <v>9</v>
      </c>
      <c r="E6460" s="12" t="s">
        <v>31</v>
      </c>
      <c r="F6460" s="14">
        <v>2</v>
      </c>
      <c r="G6460" s="13" t="s">
        <v>57</v>
      </c>
      <c r="H6460" s="10">
        <v>6</v>
      </c>
      <c r="I6460" s="13" t="s">
        <v>42</v>
      </c>
      <c r="J6460" s="12" t="s">
        <v>522</v>
      </c>
      <c r="K6460" s="11" t="str">
        <f>VLOOKUP(Table7[[#This Row],[CID]],ALY,2,FALSE)</f>
        <v>Effectiveness</v>
      </c>
    </row>
    <row r="6461" spans="1:11" x14ac:dyDescent="0.2">
      <c r="A6461" s="8" t="str">
        <f>Table7[[#This Row],[Test No.]]&amp;Table7[[#This Row],[Section]]&amp;Table7[[#This Row],[Q. No.]]</f>
        <v>R39E10</v>
      </c>
      <c r="B6461" s="8"/>
      <c r="C6461" s="15" t="s">
        <v>72</v>
      </c>
      <c r="D6461" s="6">
        <v>10</v>
      </c>
      <c r="E6461" s="12" t="s">
        <v>31</v>
      </c>
      <c r="F6461" s="14">
        <v>2</v>
      </c>
      <c r="G6461" s="13" t="s">
        <v>57</v>
      </c>
      <c r="H6461" s="10">
        <v>5</v>
      </c>
      <c r="I6461" s="13" t="s">
        <v>41</v>
      </c>
      <c r="J6461" s="12" t="s">
        <v>518</v>
      </c>
      <c r="K6461" s="11" t="str">
        <f>VLOOKUP(Table7[[#This Row],[CID]],ALY,2,FALSE)</f>
        <v>Unity &amp; Coherence</v>
      </c>
    </row>
    <row r="6462" spans="1:11" x14ac:dyDescent="0.2">
      <c r="A6462" s="8" t="str">
        <f>Table7[[#This Row],[Test No.]]&amp;Table7[[#This Row],[Section]]&amp;Table7[[#This Row],[Q. No.]]</f>
        <v>R39E11</v>
      </c>
      <c r="B6462" s="8"/>
      <c r="C6462" s="15" t="s">
        <v>72</v>
      </c>
      <c r="D6462" s="3">
        <v>11</v>
      </c>
      <c r="E6462" s="12" t="s">
        <v>31</v>
      </c>
      <c r="F6462" s="14">
        <v>2</v>
      </c>
      <c r="G6462" s="13" t="s">
        <v>57</v>
      </c>
      <c r="H6462" s="10">
        <v>4</v>
      </c>
      <c r="I6462" s="13" t="s">
        <v>40</v>
      </c>
      <c r="J6462" s="12" t="s">
        <v>512</v>
      </c>
      <c r="K6462" s="11" t="str">
        <f>VLOOKUP(Table7[[#This Row],[CID]],ALY,2,FALSE)</f>
        <v>Additional Detail &amp; Evidence</v>
      </c>
    </row>
    <row r="6463" spans="1:11" x14ac:dyDescent="0.2">
      <c r="A6463" s="8" t="str">
        <f>Table7[[#This Row],[Test No.]]&amp;Table7[[#This Row],[Section]]&amp;Table7[[#This Row],[Q. No.]]</f>
        <v>R39E12</v>
      </c>
      <c r="B6463" s="8"/>
      <c r="C6463" s="15" t="s">
        <v>72</v>
      </c>
      <c r="D6463" s="3">
        <v>12</v>
      </c>
      <c r="E6463" s="12" t="s">
        <v>31</v>
      </c>
      <c r="F6463" s="14">
        <v>1</v>
      </c>
      <c r="G6463" s="14" t="s">
        <v>59</v>
      </c>
      <c r="H6463" s="14">
        <v>1</v>
      </c>
      <c r="I6463" s="14" t="s">
        <v>37</v>
      </c>
      <c r="J6463" s="12" t="s">
        <v>388</v>
      </c>
      <c r="K6463" s="11" t="str">
        <f>VLOOKUP(Table7[[#This Row],[CID]],ALY,2,FALSE)</f>
        <v>Apostrophes</v>
      </c>
    </row>
    <row r="6464" spans="1:11" x14ac:dyDescent="0.2">
      <c r="A6464" s="8" t="str">
        <f>Table7[[#This Row],[Test No.]]&amp;Table7[[#This Row],[Section]]&amp;Table7[[#This Row],[Q. No.]]</f>
        <v>R39E13</v>
      </c>
      <c r="B6464" s="8"/>
      <c r="C6464" s="15" t="s">
        <v>72</v>
      </c>
      <c r="D6464" s="6">
        <v>13</v>
      </c>
      <c r="E6464" s="12" t="s">
        <v>31</v>
      </c>
      <c r="F6464" s="14">
        <v>2</v>
      </c>
      <c r="G6464" s="13" t="s">
        <v>57</v>
      </c>
      <c r="H6464" s="10">
        <v>5</v>
      </c>
      <c r="I6464" s="13" t="s">
        <v>41</v>
      </c>
      <c r="J6464" s="12" t="s">
        <v>519</v>
      </c>
      <c r="K6464" s="11" t="str">
        <f>VLOOKUP(Table7[[#This Row],[CID]],ALY,2,FALSE)</f>
        <v>Opening/Transitional/Closing</v>
      </c>
    </row>
    <row r="6465" spans="1:11" x14ac:dyDescent="0.2">
      <c r="A6465" s="8" t="str">
        <f>Table7[[#This Row],[Test No.]]&amp;Table7[[#This Row],[Section]]&amp;Table7[[#This Row],[Q. No.]]</f>
        <v>R39E14</v>
      </c>
      <c r="B6465" s="8"/>
      <c r="C6465" s="15" t="s">
        <v>72</v>
      </c>
      <c r="D6465" s="3">
        <v>14</v>
      </c>
      <c r="E6465" s="12" t="s">
        <v>31</v>
      </c>
      <c r="F6465" s="14">
        <v>2</v>
      </c>
      <c r="G6465" s="13" t="s">
        <v>57</v>
      </c>
      <c r="H6465" s="10">
        <v>4</v>
      </c>
      <c r="I6465" s="13" t="s">
        <v>40</v>
      </c>
      <c r="J6465" s="12" t="s">
        <v>514</v>
      </c>
      <c r="K6465" s="11" t="str">
        <f>VLOOKUP(Table7[[#This Row],[CID]],ALY,2,FALSE)</f>
        <v>Relation to Paragraph/Essay</v>
      </c>
    </row>
    <row r="6466" spans="1:11" x14ac:dyDescent="0.2">
      <c r="A6466" s="8" t="str">
        <f>Table7[[#This Row],[Test No.]]&amp;Table7[[#This Row],[Section]]&amp;Table7[[#This Row],[Q. No.]]</f>
        <v>R39E15</v>
      </c>
      <c r="B6466" s="8"/>
      <c r="C6466" s="15" t="s">
        <v>72</v>
      </c>
      <c r="D6466" s="3">
        <v>15</v>
      </c>
      <c r="E6466" s="12" t="s">
        <v>31</v>
      </c>
      <c r="F6466" s="14">
        <v>1</v>
      </c>
      <c r="G6466" s="14" t="s">
        <v>59</v>
      </c>
      <c r="H6466" s="10">
        <v>3</v>
      </c>
      <c r="I6466" s="13" t="s">
        <v>39</v>
      </c>
      <c r="J6466" s="12" t="s">
        <v>399</v>
      </c>
      <c r="K6466" s="11" t="str">
        <f>VLOOKUP(Table7[[#This Row],[CID]],ALY,2,FALSE)</f>
        <v>Sentence Fragment</v>
      </c>
    </row>
    <row r="6467" spans="1:11" x14ac:dyDescent="0.2">
      <c r="A6467" s="8" t="str">
        <f>Table7[[#This Row],[Test No.]]&amp;Table7[[#This Row],[Section]]&amp;Table7[[#This Row],[Q. No.]]</f>
        <v>R39E16</v>
      </c>
      <c r="B6467" s="8"/>
      <c r="C6467" s="15" t="s">
        <v>72</v>
      </c>
      <c r="D6467" s="6">
        <v>16</v>
      </c>
      <c r="E6467" s="12" t="s">
        <v>31</v>
      </c>
      <c r="F6467" s="14">
        <v>1</v>
      </c>
      <c r="G6467" s="14" t="s">
        <v>59</v>
      </c>
      <c r="H6467" s="14">
        <v>1</v>
      </c>
      <c r="I6467" s="14" t="s">
        <v>37</v>
      </c>
      <c r="J6467" s="12" t="s">
        <v>389</v>
      </c>
      <c r="K6467" s="11" t="str">
        <f>VLOOKUP(Table7[[#This Row],[CID]],ALY,2,FALSE)</f>
        <v>Colons</v>
      </c>
    </row>
    <row r="6468" spans="1:11" x14ac:dyDescent="0.2">
      <c r="A6468" s="8" t="str">
        <f>Table7[[#This Row],[Test No.]]&amp;Table7[[#This Row],[Section]]&amp;Table7[[#This Row],[Q. No.]]</f>
        <v>R39E17</v>
      </c>
      <c r="B6468" s="8"/>
      <c r="C6468" s="15" t="s">
        <v>72</v>
      </c>
      <c r="D6468" s="3">
        <v>17</v>
      </c>
      <c r="E6468" s="12" t="s">
        <v>31</v>
      </c>
      <c r="F6468" s="14">
        <v>2</v>
      </c>
      <c r="G6468" s="13" t="s">
        <v>57</v>
      </c>
      <c r="H6468" s="10">
        <v>4</v>
      </c>
      <c r="I6468" s="13" t="s">
        <v>40</v>
      </c>
      <c r="J6468" s="12" t="s">
        <v>516</v>
      </c>
      <c r="K6468" s="11" t="str">
        <f>VLOOKUP(Table7[[#This Row],[CID]],ALY,2,FALSE)</f>
        <v>Transitions &amp; Topic Sentences</v>
      </c>
    </row>
    <row r="6469" spans="1:11" x14ac:dyDescent="0.2">
      <c r="A6469" s="8" t="str">
        <f>Table7[[#This Row],[Test No.]]&amp;Table7[[#This Row],[Section]]&amp;Table7[[#This Row],[Q. No.]]</f>
        <v>R39E18</v>
      </c>
      <c r="B6469" s="8"/>
      <c r="C6469" s="15" t="s">
        <v>72</v>
      </c>
      <c r="D6469" s="3">
        <v>18</v>
      </c>
      <c r="E6469" s="12" t="s">
        <v>31</v>
      </c>
      <c r="F6469" s="14">
        <v>1</v>
      </c>
      <c r="G6469" s="14" t="s">
        <v>59</v>
      </c>
      <c r="H6469" s="10">
        <v>3</v>
      </c>
      <c r="I6469" s="13" t="s">
        <v>39</v>
      </c>
      <c r="J6469" s="12" t="s">
        <v>399</v>
      </c>
      <c r="K6469" s="11" t="str">
        <f>VLOOKUP(Table7[[#This Row],[CID]],ALY,2,FALSE)</f>
        <v>Sentence Fragment</v>
      </c>
    </row>
    <row r="6470" spans="1:11" x14ac:dyDescent="0.2">
      <c r="A6470" s="8" t="str">
        <f>Table7[[#This Row],[Test No.]]&amp;Table7[[#This Row],[Section]]&amp;Table7[[#This Row],[Q. No.]]</f>
        <v>R39E19</v>
      </c>
      <c r="B6470" s="8"/>
      <c r="C6470" s="15" t="s">
        <v>72</v>
      </c>
      <c r="D6470" s="6">
        <v>19</v>
      </c>
      <c r="E6470" s="12" t="s">
        <v>31</v>
      </c>
      <c r="F6470" s="14">
        <v>2</v>
      </c>
      <c r="G6470" s="13" t="s">
        <v>57</v>
      </c>
      <c r="H6470" s="10">
        <v>6</v>
      </c>
      <c r="I6470" s="13" t="s">
        <v>42</v>
      </c>
      <c r="J6470" s="12" t="s">
        <v>523</v>
      </c>
      <c r="K6470" s="11" t="str">
        <f>VLOOKUP(Table7[[#This Row],[CID]],ALY,2,FALSE)</f>
        <v>Avoiding Ambiguity &amp; Redundancy</v>
      </c>
    </row>
    <row r="6471" spans="1:11" x14ac:dyDescent="0.2">
      <c r="A6471" s="8" t="str">
        <f>Table7[[#This Row],[Test No.]]&amp;Table7[[#This Row],[Section]]&amp;Table7[[#This Row],[Q. No.]]</f>
        <v>R39E20</v>
      </c>
      <c r="B6471" s="8"/>
      <c r="C6471" s="15" t="s">
        <v>72</v>
      </c>
      <c r="D6471" s="3">
        <v>20</v>
      </c>
      <c r="E6471" s="12" t="s">
        <v>31</v>
      </c>
      <c r="F6471" s="14">
        <v>2</v>
      </c>
      <c r="G6471" s="13" t="s">
        <v>57</v>
      </c>
      <c r="H6471" s="10">
        <v>4</v>
      </c>
      <c r="I6471" s="13" t="s">
        <v>40</v>
      </c>
      <c r="J6471" s="12" t="s">
        <v>516</v>
      </c>
      <c r="K6471" s="11" t="str">
        <f>VLOOKUP(Table7[[#This Row],[CID]],ALY,2,FALSE)</f>
        <v>Transitions &amp; Topic Sentences</v>
      </c>
    </row>
    <row r="6472" spans="1:11" x14ac:dyDescent="0.2">
      <c r="A6472" s="8" t="str">
        <f>Table7[[#This Row],[Test No.]]&amp;Table7[[#This Row],[Section]]&amp;Table7[[#This Row],[Q. No.]]</f>
        <v>R39E21</v>
      </c>
      <c r="B6472" s="8"/>
      <c r="C6472" s="15" t="s">
        <v>72</v>
      </c>
      <c r="D6472" s="3">
        <v>21</v>
      </c>
      <c r="E6472" s="12" t="s">
        <v>31</v>
      </c>
      <c r="F6472" s="14">
        <v>1</v>
      </c>
      <c r="G6472" s="14" t="s">
        <v>59</v>
      </c>
      <c r="H6472" s="10">
        <v>2</v>
      </c>
      <c r="I6472" s="13" t="s">
        <v>38</v>
      </c>
      <c r="J6472" s="12" t="s">
        <v>397</v>
      </c>
      <c r="K6472" s="11" t="str">
        <f>VLOOKUP(Table7[[#This Row],[CID]],ALY,2,FALSE)</f>
        <v>Word Choice</v>
      </c>
    </row>
    <row r="6473" spans="1:11" x14ac:dyDescent="0.2">
      <c r="A6473" s="8" t="str">
        <f>Table7[[#This Row],[Test No.]]&amp;Table7[[#This Row],[Section]]&amp;Table7[[#This Row],[Q. No.]]</f>
        <v>R39E22</v>
      </c>
      <c r="B6473" s="8"/>
      <c r="C6473" s="15" t="s">
        <v>72</v>
      </c>
      <c r="D6473" s="6">
        <v>22</v>
      </c>
      <c r="E6473" s="12" t="s">
        <v>31</v>
      </c>
      <c r="F6473" s="14">
        <v>2</v>
      </c>
      <c r="G6473" s="13" t="s">
        <v>57</v>
      </c>
      <c r="H6473" s="10">
        <v>4</v>
      </c>
      <c r="I6473" s="13" t="s">
        <v>40</v>
      </c>
      <c r="J6473" s="12" t="s">
        <v>516</v>
      </c>
      <c r="K6473" s="11" t="str">
        <f>VLOOKUP(Table7[[#This Row],[CID]],ALY,2,FALSE)</f>
        <v>Transitions &amp; Topic Sentences</v>
      </c>
    </row>
    <row r="6474" spans="1:11" x14ac:dyDescent="0.2">
      <c r="A6474" s="8" t="str">
        <f>Table7[[#This Row],[Test No.]]&amp;Table7[[#This Row],[Section]]&amp;Table7[[#This Row],[Q. No.]]</f>
        <v>R39E23</v>
      </c>
      <c r="B6474" s="8"/>
      <c r="C6474" s="15" t="s">
        <v>72</v>
      </c>
      <c r="D6474" s="3">
        <v>23</v>
      </c>
      <c r="E6474" s="12" t="s">
        <v>31</v>
      </c>
      <c r="F6474" s="14">
        <v>1</v>
      </c>
      <c r="G6474" s="14" t="s">
        <v>59</v>
      </c>
      <c r="H6474" s="10">
        <v>2</v>
      </c>
      <c r="I6474" s="13" t="s">
        <v>38</v>
      </c>
      <c r="J6474" s="12" t="s">
        <v>397</v>
      </c>
      <c r="K6474" s="11" t="str">
        <f>VLOOKUP(Table7[[#This Row],[CID]],ALY,2,FALSE)</f>
        <v>Word Choice</v>
      </c>
    </row>
    <row r="6475" spans="1:11" x14ac:dyDescent="0.2">
      <c r="A6475" s="8" t="str">
        <f>Table7[[#This Row],[Test No.]]&amp;Table7[[#This Row],[Section]]&amp;Table7[[#This Row],[Q. No.]]</f>
        <v>R39E24</v>
      </c>
      <c r="B6475" s="8"/>
      <c r="C6475" s="15" t="s">
        <v>72</v>
      </c>
      <c r="D6475" s="3">
        <v>24</v>
      </c>
      <c r="E6475" s="12" t="s">
        <v>31</v>
      </c>
      <c r="F6475" s="14">
        <v>1</v>
      </c>
      <c r="G6475" s="14" t="s">
        <v>59</v>
      </c>
      <c r="H6475" s="14">
        <v>1</v>
      </c>
      <c r="I6475" s="14" t="s">
        <v>37</v>
      </c>
      <c r="J6475" s="12" t="s">
        <v>387</v>
      </c>
      <c r="K6475" s="11" t="str">
        <f>VLOOKUP(Table7[[#This Row],[CID]],ALY,2,FALSE)</f>
        <v>Commas</v>
      </c>
    </row>
    <row r="6476" spans="1:11" x14ac:dyDescent="0.2">
      <c r="A6476" s="8" t="str">
        <f>Table7[[#This Row],[Test No.]]&amp;Table7[[#This Row],[Section]]&amp;Table7[[#This Row],[Q. No.]]</f>
        <v>R39E25</v>
      </c>
      <c r="B6476" s="8"/>
      <c r="C6476" s="15" t="s">
        <v>72</v>
      </c>
      <c r="D6476" s="6">
        <v>25</v>
      </c>
      <c r="E6476" s="12" t="s">
        <v>31</v>
      </c>
      <c r="F6476" s="14">
        <v>1</v>
      </c>
      <c r="G6476" s="14" t="s">
        <v>59</v>
      </c>
      <c r="H6476" s="10">
        <v>3</v>
      </c>
      <c r="I6476" s="13" t="s">
        <v>39</v>
      </c>
      <c r="J6476" s="12" t="s">
        <v>400</v>
      </c>
      <c r="K6476" s="11" t="str">
        <f>VLOOKUP(Table7[[#This Row],[CID]],ALY,2,FALSE)</f>
        <v>Run-On Sentence</v>
      </c>
    </row>
    <row r="6477" spans="1:11" x14ac:dyDescent="0.2">
      <c r="A6477" s="8" t="str">
        <f>Table7[[#This Row],[Test No.]]&amp;Table7[[#This Row],[Section]]&amp;Table7[[#This Row],[Q. No.]]</f>
        <v>R39E26</v>
      </c>
      <c r="B6477" s="8"/>
      <c r="C6477" s="15" t="s">
        <v>72</v>
      </c>
      <c r="D6477" s="3">
        <v>26</v>
      </c>
      <c r="E6477" s="12" t="s">
        <v>31</v>
      </c>
      <c r="F6477" s="14">
        <v>1</v>
      </c>
      <c r="G6477" s="14" t="s">
        <v>59</v>
      </c>
      <c r="H6477" s="10">
        <v>2</v>
      </c>
      <c r="I6477" s="13" t="s">
        <v>38</v>
      </c>
      <c r="J6477" s="12" t="s">
        <v>395</v>
      </c>
      <c r="K6477" s="11" t="str">
        <f>VLOOKUP(Table7[[#This Row],[CID]],ALY,2,FALSE)</f>
        <v>Verb Forms/Tense Agreement</v>
      </c>
    </row>
    <row r="6478" spans="1:11" x14ac:dyDescent="0.2">
      <c r="A6478" s="8" t="str">
        <f>Table7[[#This Row],[Test No.]]&amp;Table7[[#This Row],[Section]]&amp;Table7[[#This Row],[Q. No.]]</f>
        <v>R39E27</v>
      </c>
      <c r="B6478" s="8"/>
      <c r="C6478" s="15" t="s">
        <v>72</v>
      </c>
      <c r="D6478" s="3">
        <v>27</v>
      </c>
      <c r="E6478" s="12" t="s">
        <v>31</v>
      </c>
      <c r="F6478" s="14">
        <v>2</v>
      </c>
      <c r="G6478" s="13" t="s">
        <v>57</v>
      </c>
      <c r="H6478" s="10">
        <v>5</v>
      </c>
      <c r="I6478" s="13" t="s">
        <v>41</v>
      </c>
      <c r="J6478" s="12" t="s">
        <v>518</v>
      </c>
      <c r="K6478" s="11" t="str">
        <f>VLOOKUP(Table7[[#This Row],[CID]],ALY,2,FALSE)</f>
        <v>Unity &amp; Coherence</v>
      </c>
    </row>
    <row r="6479" spans="1:11" x14ac:dyDescent="0.2">
      <c r="A6479" s="8" t="str">
        <f>Table7[[#This Row],[Test No.]]&amp;Table7[[#This Row],[Section]]&amp;Table7[[#This Row],[Q. No.]]</f>
        <v>R39E28</v>
      </c>
      <c r="B6479" s="8"/>
      <c r="C6479" s="15" t="s">
        <v>72</v>
      </c>
      <c r="D6479" s="6">
        <v>28</v>
      </c>
      <c r="E6479" s="12" t="s">
        <v>31</v>
      </c>
      <c r="F6479" s="14">
        <v>2</v>
      </c>
      <c r="G6479" s="13" t="s">
        <v>57</v>
      </c>
      <c r="H6479" s="10">
        <v>4</v>
      </c>
      <c r="I6479" s="13" t="s">
        <v>40</v>
      </c>
      <c r="J6479" s="12" t="s">
        <v>516</v>
      </c>
      <c r="K6479" s="11" t="str">
        <f>VLOOKUP(Table7[[#This Row],[CID]],ALY,2,FALSE)</f>
        <v>Transitions &amp; Topic Sentences</v>
      </c>
    </row>
    <row r="6480" spans="1:11" x14ac:dyDescent="0.2">
      <c r="A6480" s="8" t="str">
        <f>Table7[[#This Row],[Test No.]]&amp;Table7[[#This Row],[Section]]&amp;Table7[[#This Row],[Q. No.]]</f>
        <v>R39E29</v>
      </c>
      <c r="B6480" s="8"/>
      <c r="C6480" s="15" t="s">
        <v>72</v>
      </c>
      <c r="D6480" s="3">
        <v>29</v>
      </c>
      <c r="E6480" s="12" t="s">
        <v>31</v>
      </c>
      <c r="F6480" s="14">
        <v>2</v>
      </c>
      <c r="G6480" s="13" t="s">
        <v>57</v>
      </c>
      <c r="H6480" s="10">
        <v>4</v>
      </c>
      <c r="I6480" s="13" t="s">
        <v>40</v>
      </c>
      <c r="J6480" s="12" t="s">
        <v>514</v>
      </c>
      <c r="K6480" s="11" t="str">
        <f>VLOOKUP(Table7[[#This Row],[CID]],ALY,2,FALSE)</f>
        <v>Relation to Paragraph/Essay</v>
      </c>
    </row>
    <row r="6481" spans="1:11" x14ac:dyDescent="0.2">
      <c r="A6481" s="8" t="str">
        <f>Table7[[#This Row],[Test No.]]&amp;Table7[[#This Row],[Section]]&amp;Table7[[#This Row],[Q. No.]]</f>
        <v>R39E30</v>
      </c>
      <c r="B6481" s="8"/>
      <c r="C6481" s="15" t="s">
        <v>72</v>
      </c>
      <c r="D6481" s="3">
        <v>30</v>
      </c>
      <c r="E6481" s="12" t="s">
        <v>31</v>
      </c>
      <c r="F6481" s="14">
        <v>1</v>
      </c>
      <c r="G6481" s="14" t="s">
        <v>59</v>
      </c>
      <c r="H6481" s="10">
        <v>2</v>
      </c>
      <c r="I6481" s="13" t="s">
        <v>38</v>
      </c>
      <c r="J6481" s="12" t="s">
        <v>394</v>
      </c>
      <c r="K6481" s="11" t="str">
        <f>VLOOKUP(Table7[[#This Row],[CID]],ALY,2,FALSE)</f>
        <v>Pronouns</v>
      </c>
    </row>
    <row r="6482" spans="1:11" x14ac:dyDescent="0.2">
      <c r="A6482" s="8" t="str">
        <f>Table7[[#This Row],[Test No.]]&amp;Table7[[#This Row],[Section]]&amp;Table7[[#This Row],[Q. No.]]</f>
        <v>R39E31</v>
      </c>
      <c r="B6482" s="8"/>
      <c r="C6482" s="15" t="s">
        <v>72</v>
      </c>
      <c r="D6482" s="6">
        <v>31</v>
      </c>
      <c r="E6482" s="12" t="s">
        <v>31</v>
      </c>
      <c r="F6482" s="14">
        <v>2</v>
      </c>
      <c r="G6482" s="13" t="s">
        <v>57</v>
      </c>
      <c r="H6482" s="10">
        <v>6</v>
      </c>
      <c r="I6482" s="13" t="s">
        <v>42</v>
      </c>
      <c r="J6482" s="12" t="s">
        <v>522</v>
      </c>
      <c r="K6482" s="11" t="str">
        <f>VLOOKUP(Table7[[#This Row],[CID]],ALY,2,FALSE)</f>
        <v>Effectiveness</v>
      </c>
    </row>
    <row r="6483" spans="1:11" x14ac:dyDescent="0.2">
      <c r="A6483" s="8" t="str">
        <f>Table7[[#This Row],[Test No.]]&amp;Table7[[#This Row],[Section]]&amp;Table7[[#This Row],[Q. No.]]</f>
        <v>R39E32</v>
      </c>
      <c r="B6483" s="8"/>
      <c r="C6483" s="15" t="s">
        <v>72</v>
      </c>
      <c r="D6483" s="6">
        <v>32</v>
      </c>
      <c r="E6483" s="12" t="s">
        <v>31</v>
      </c>
      <c r="F6483" s="14">
        <v>2</v>
      </c>
      <c r="G6483" s="13" t="s">
        <v>57</v>
      </c>
      <c r="H6483" s="10">
        <v>4</v>
      </c>
      <c r="I6483" s="13" t="s">
        <v>40</v>
      </c>
      <c r="J6483" s="12" t="s">
        <v>512</v>
      </c>
      <c r="K6483" s="11" t="str">
        <f>VLOOKUP(Table7[[#This Row],[CID]],ALY,2,FALSE)</f>
        <v>Additional Detail &amp; Evidence</v>
      </c>
    </row>
    <row r="6484" spans="1:11" x14ac:dyDescent="0.2">
      <c r="A6484" s="8" t="str">
        <f>Table7[[#This Row],[Test No.]]&amp;Table7[[#This Row],[Section]]&amp;Table7[[#This Row],[Q. No.]]</f>
        <v>R39E33</v>
      </c>
      <c r="B6484" s="8"/>
      <c r="C6484" s="15" t="s">
        <v>72</v>
      </c>
      <c r="D6484" s="6">
        <v>33</v>
      </c>
      <c r="E6484" s="12" t="s">
        <v>31</v>
      </c>
      <c r="F6484" s="14">
        <v>1</v>
      </c>
      <c r="G6484" s="14" t="s">
        <v>59</v>
      </c>
      <c r="H6484" s="10">
        <v>2</v>
      </c>
      <c r="I6484" s="13" t="s">
        <v>38</v>
      </c>
      <c r="J6484" s="12" t="s">
        <v>397</v>
      </c>
      <c r="K6484" s="11" t="str">
        <f>VLOOKUP(Table7[[#This Row],[CID]],ALY,2,FALSE)</f>
        <v>Word Choice</v>
      </c>
    </row>
    <row r="6485" spans="1:11" x14ac:dyDescent="0.2">
      <c r="A6485" s="8" t="str">
        <f>Table7[[#This Row],[Test No.]]&amp;Table7[[#This Row],[Section]]&amp;Table7[[#This Row],[Q. No.]]</f>
        <v>R39E34</v>
      </c>
      <c r="B6485" s="8"/>
      <c r="C6485" s="15" t="s">
        <v>72</v>
      </c>
      <c r="D6485" s="6">
        <v>34</v>
      </c>
      <c r="E6485" s="12" t="s">
        <v>31</v>
      </c>
      <c r="F6485" s="14">
        <v>1</v>
      </c>
      <c r="G6485" s="14" t="s">
        <v>59</v>
      </c>
      <c r="H6485" s="14">
        <v>1</v>
      </c>
      <c r="I6485" s="14" t="s">
        <v>37</v>
      </c>
      <c r="J6485" s="12" t="s">
        <v>387</v>
      </c>
      <c r="K6485" s="11" t="str">
        <f>VLOOKUP(Table7[[#This Row],[CID]],ALY,2,FALSE)</f>
        <v>Commas</v>
      </c>
    </row>
    <row r="6486" spans="1:11" x14ac:dyDescent="0.2">
      <c r="A6486" s="8" t="str">
        <f>Table7[[#This Row],[Test No.]]&amp;Table7[[#This Row],[Section]]&amp;Table7[[#This Row],[Q. No.]]</f>
        <v>R39E35</v>
      </c>
      <c r="B6486" s="8"/>
      <c r="C6486" s="15" t="s">
        <v>72</v>
      </c>
      <c r="D6486" s="6">
        <v>35</v>
      </c>
      <c r="E6486" s="12" t="s">
        <v>31</v>
      </c>
      <c r="F6486" s="14">
        <v>1</v>
      </c>
      <c r="G6486" s="14" t="s">
        <v>59</v>
      </c>
      <c r="H6486" s="14">
        <v>1</v>
      </c>
      <c r="I6486" s="14" t="s">
        <v>37</v>
      </c>
      <c r="J6486" s="12" t="s">
        <v>387</v>
      </c>
      <c r="K6486" s="11" t="str">
        <f>VLOOKUP(Table7[[#This Row],[CID]],ALY,2,FALSE)</f>
        <v>Commas</v>
      </c>
    </row>
    <row r="6487" spans="1:11" x14ac:dyDescent="0.2">
      <c r="A6487" s="8" t="str">
        <f>Table7[[#This Row],[Test No.]]&amp;Table7[[#This Row],[Section]]&amp;Table7[[#This Row],[Q. No.]]</f>
        <v>R39E36</v>
      </c>
      <c r="B6487" s="8"/>
      <c r="C6487" s="15" t="s">
        <v>72</v>
      </c>
      <c r="D6487" s="6">
        <v>36</v>
      </c>
      <c r="E6487" s="12" t="s">
        <v>31</v>
      </c>
      <c r="F6487" s="14">
        <v>2</v>
      </c>
      <c r="G6487" s="13" t="s">
        <v>57</v>
      </c>
      <c r="H6487" s="10">
        <v>5</v>
      </c>
      <c r="I6487" s="13" t="s">
        <v>41</v>
      </c>
      <c r="J6487" s="12" t="s">
        <v>520</v>
      </c>
      <c r="K6487" s="11" t="str">
        <f>VLOOKUP(Table7[[#This Row],[CID]],ALY,2,FALSE)</f>
        <v>Reorganization</v>
      </c>
    </row>
    <row r="6488" spans="1:11" x14ac:dyDescent="0.2">
      <c r="A6488" s="8" t="str">
        <f>Table7[[#This Row],[Test No.]]&amp;Table7[[#This Row],[Section]]&amp;Table7[[#This Row],[Q. No.]]</f>
        <v>R39E37</v>
      </c>
      <c r="B6488" s="8"/>
      <c r="C6488" s="15" t="s">
        <v>72</v>
      </c>
      <c r="D6488" s="6">
        <v>37</v>
      </c>
      <c r="E6488" s="12" t="s">
        <v>31</v>
      </c>
      <c r="F6488" s="14">
        <v>1</v>
      </c>
      <c r="G6488" s="14" t="s">
        <v>59</v>
      </c>
      <c r="H6488" s="10">
        <v>3</v>
      </c>
      <c r="I6488" s="13" t="s">
        <v>39</v>
      </c>
      <c r="J6488" s="12" t="s">
        <v>402</v>
      </c>
      <c r="K6488" s="11" t="str">
        <f>VLOOKUP(Table7[[#This Row],[CID]],ALY,2,FALSE)</f>
        <v>Faulty Modifier</v>
      </c>
    </row>
    <row r="6489" spans="1:11" x14ac:dyDescent="0.2">
      <c r="A6489" s="8" t="str">
        <f>Table7[[#This Row],[Test No.]]&amp;Table7[[#This Row],[Section]]&amp;Table7[[#This Row],[Q. No.]]</f>
        <v>R39E38</v>
      </c>
      <c r="B6489" s="8"/>
      <c r="C6489" s="15" t="s">
        <v>72</v>
      </c>
      <c r="D6489" s="6">
        <v>38</v>
      </c>
      <c r="E6489" s="12" t="s">
        <v>31</v>
      </c>
      <c r="F6489" s="14">
        <v>2</v>
      </c>
      <c r="G6489" s="13" t="s">
        <v>57</v>
      </c>
      <c r="H6489" s="10">
        <v>6</v>
      </c>
      <c r="I6489" s="13" t="s">
        <v>42</v>
      </c>
      <c r="J6489" s="12" t="s">
        <v>522</v>
      </c>
      <c r="K6489" s="11" t="str">
        <f>VLOOKUP(Table7[[#This Row],[CID]],ALY,2,FALSE)</f>
        <v>Effectiveness</v>
      </c>
    </row>
    <row r="6490" spans="1:11" x14ac:dyDescent="0.2">
      <c r="A6490" s="8" t="str">
        <f>Table7[[#This Row],[Test No.]]&amp;Table7[[#This Row],[Section]]&amp;Table7[[#This Row],[Q. No.]]</f>
        <v>R39E39</v>
      </c>
      <c r="B6490" s="8"/>
      <c r="C6490" s="15" t="s">
        <v>72</v>
      </c>
      <c r="D6490" s="6">
        <v>39</v>
      </c>
      <c r="E6490" s="12" t="s">
        <v>31</v>
      </c>
      <c r="F6490" s="14">
        <v>1</v>
      </c>
      <c r="G6490" s="14" t="s">
        <v>59</v>
      </c>
      <c r="H6490" s="10">
        <v>3</v>
      </c>
      <c r="I6490" s="13" t="s">
        <v>39</v>
      </c>
      <c r="J6490" s="12" t="s">
        <v>402</v>
      </c>
      <c r="K6490" s="11" t="str">
        <f>VLOOKUP(Table7[[#This Row],[CID]],ALY,2,FALSE)</f>
        <v>Faulty Modifier</v>
      </c>
    </row>
    <row r="6491" spans="1:11" x14ac:dyDescent="0.2">
      <c r="A6491" s="8" t="str">
        <f>Table7[[#This Row],[Test No.]]&amp;Table7[[#This Row],[Section]]&amp;Table7[[#This Row],[Q. No.]]</f>
        <v>R39E40</v>
      </c>
      <c r="B6491" s="8"/>
      <c r="C6491" s="15" t="s">
        <v>72</v>
      </c>
      <c r="D6491" s="6">
        <v>40</v>
      </c>
      <c r="E6491" s="12" t="s">
        <v>31</v>
      </c>
      <c r="F6491" s="14">
        <v>2</v>
      </c>
      <c r="G6491" s="13" t="s">
        <v>57</v>
      </c>
      <c r="H6491" s="10">
        <v>5</v>
      </c>
      <c r="I6491" s="13" t="s">
        <v>41</v>
      </c>
      <c r="J6491" s="12" t="s">
        <v>520</v>
      </c>
      <c r="K6491" s="11" t="str">
        <f>VLOOKUP(Table7[[#This Row],[CID]],ALY,2,FALSE)</f>
        <v>Reorganization</v>
      </c>
    </row>
    <row r="6492" spans="1:11" x14ac:dyDescent="0.2">
      <c r="A6492" s="8" t="str">
        <f>Table7[[#This Row],[Test No.]]&amp;Table7[[#This Row],[Section]]&amp;Table7[[#This Row],[Q. No.]]</f>
        <v>R39E41</v>
      </c>
      <c r="B6492" s="8"/>
      <c r="C6492" s="15" t="s">
        <v>72</v>
      </c>
      <c r="D6492" s="6">
        <v>41</v>
      </c>
      <c r="E6492" s="12" t="s">
        <v>31</v>
      </c>
      <c r="F6492" s="14">
        <v>2</v>
      </c>
      <c r="G6492" s="13" t="s">
        <v>57</v>
      </c>
      <c r="H6492" s="10">
        <v>6</v>
      </c>
      <c r="I6492" s="13" t="s">
        <v>42</v>
      </c>
      <c r="J6492" s="12" t="s">
        <v>522</v>
      </c>
      <c r="K6492" s="11" t="str">
        <f>VLOOKUP(Table7[[#This Row],[CID]],ALY,2,FALSE)</f>
        <v>Effectiveness</v>
      </c>
    </row>
    <row r="6493" spans="1:11" x14ac:dyDescent="0.2">
      <c r="A6493" s="8" t="str">
        <f>Table7[[#This Row],[Test No.]]&amp;Table7[[#This Row],[Section]]&amp;Table7[[#This Row],[Q. No.]]</f>
        <v>R39E42</v>
      </c>
      <c r="B6493" s="8"/>
      <c r="C6493" s="15" t="s">
        <v>72</v>
      </c>
      <c r="D6493" s="6">
        <v>42</v>
      </c>
      <c r="E6493" s="12" t="s">
        <v>31</v>
      </c>
      <c r="F6493" s="14">
        <v>2</v>
      </c>
      <c r="G6493" s="13" t="s">
        <v>57</v>
      </c>
      <c r="H6493" s="10">
        <v>6</v>
      </c>
      <c r="I6493" s="13" t="s">
        <v>42</v>
      </c>
      <c r="J6493" s="12" t="s">
        <v>521</v>
      </c>
      <c r="K6493" s="11" t="str">
        <f>VLOOKUP(Table7[[#This Row],[CID]],ALY,2,FALSE)</f>
        <v>Word Choice</v>
      </c>
    </row>
    <row r="6494" spans="1:11" x14ac:dyDescent="0.2">
      <c r="A6494" s="8" t="str">
        <f>Table7[[#This Row],[Test No.]]&amp;Table7[[#This Row],[Section]]&amp;Table7[[#This Row],[Q. No.]]</f>
        <v>R39E43</v>
      </c>
      <c r="B6494" s="8"/>
      <c r="C6494" s="15" t="s">
        <v>72</v>
      </c>
      <c r="D6494" s="6">
        <v>43</v>
      </c>
      <c r="E6494" s="12" t="s">
        <v>31</v>
      </c>
      <c r="F6494" s="14">
        <v>2</v>
      </c>
      <c r="G6494" s="13" t="s">
        <v>57</v>
      </c>
      <c r="H6494" s="10">
        <v>6</v>
      </c>
      <c r="I6494" s="13" t="s">
        <v>42</v>
      </c>
      <c r="J6494" s="12" t="s">
        <v>523</v>
      </c>
      <c r="K6494" s="11" t="str">
        <f>VLOOKUP(Table7[[#This Row],[CID]],ALY,2,FALSE)</f>
        <v>Avoiding Ambiguity &amp; Redundancy</v>
      </c>
    </row>
    <row r="6495" spans="1:11" x14ac:dyDescent="0.2">
      <c r="A6495" s="8" t="str">
        <f>Table7[[#This Row],[Test No.]]&amp;Table7[[#This Row],[Section]]&amp;Table7[[#This Row],[Q. No.]]</f>
        <v>R39E44</v>
      </c>
      <c r="B6495" s="8"/>
      <c r="C6495" s="15" t="s">
        <v>72</v>
      </c>
      <c r="D6495" s="6">
        <v>44</v>
      </c>
      <c r="E6495" s="12" t="s">
        <v>31</v>
      </c>
      <c r="F6495" s="14">
        <v>2</v>
      </c>
      <c r="G6495" s="13" t="s">
        <v>57</v>
      </c>
      <c r="H6495" s="10">
        <v>4</v>
      </c>
      <c r="I6495" s="13" t="s">
        <v>40</v>
      </c>
      <c r="J6495" s="12" t="s">
        <v>512</v>
      </c>
      <c r="K6495" s="11" t="str">
        <f>VLOOKUP(Table7[[#This Row],[CID]],ALY,2,FALSE)</f>
        <v>Additional Detail &amp; Evidence</v>
      </c>
    </row>
    <row r="6496" spans="1:11" x14ac:dyDescent="0.2">
      <c r="A6496" s="8" t="str">
        <f>Table7[[#This Row],[Test No.]]&amp;Table7[[#This Row],[Section]]&amp;Table7[[#This Row],[Q. No.]]</f>
        <v>R39E45</v>
      </c>
      <c r="B6496" s="8"/>
      <c r="C6496" s="15" t="s">
        <v>72</v>
      </c>
      <c r="D6496" s="6">
        <v>45</v>
      </c>
      <c r="E6496" s="12" t="s">
        <v>31</v>
      </c>
      <c r="F6496" s="14">
        <v>1</v>
      </c>
      <c r="G6496" s="14" t="s">
        <v>59</v>
      </c>
      <c r="H6496" s="10">
        <v>2</v>
      </c>
      <c r="I6496" s="13" t="s">
        <v>38</v>
      </c>
      <c r="J6496" s="12" t="s">
        <v>395</v>
      </c>
      <c r="K6496" s="11" t="str">
        <f>VLOOKUP(Table7[[#This Row],[CID]],ALY,2,FALSE)</f>
        <v>Verb Forms/Tense Agreement</v>
      </c>
    </row>
    <row r="6497" spans="1:11" x14ac:dyDescent="0.2">
      <c r="A6497" s="8" t="str">
        <f>Table7[[#This Row],[Test No.]]&amp;Table7[[#This Row],[Section]]&amp;Table7[[#This Row],[Q. No.]]</f>
        <v>R39E46</v>
      </c>
      <c r="B6497" s="8"/>
      <c r="C6497" s="15" t="s">
        <v>72</v>
      </c>
      <c r="D6497" s="6">
        <v>46</v>
      </c>
      <c r="E6497" s="12" t="s">
        <v>31</v>
      </c>
      <c r="F6497" s="14">
        <v>1</v>
      </c>
      <c r="G6497" s="14" t="s">
        <v>59</v>
      </c>
      <c r="H6497" s="14">
        <v>1</v>
      </c>
      <c r="I6497" s="14" t="s">
        <v>37</v>
      </c>
      <c r="J6497" s="12" t="s">
        <v>387</v>
      </c>
      <c r="K6497" s="11" t="str">
        <f>VLOOKUP(Table7[[#This Row],[CID]],ALY,2,FALSE)</f>
        <v>Commas</v>
      </c>
    </row>
    <row r="6498" spans="1:11" x14ac:dyDescent="0.2">
      <c r="A6498" s="8" t="str">
        <f>Table7[[#This Row],[Test No.]]&amp;Table7[[#This Row],[Section]]&amp;Table7[[#This Row],[Q. No.]]</f>
        <v>R39E47</v>
      </c>
      <c r="B6498" s="8"/>
      <c r="C6498" s="15" t="s">
        <v>72</v>
      </c>
      <c r="D6498" s="6">
        <v>47</v>
      </c>
      <c r="E6498" s="12" t="s">
        <v>31</v>
      </c>
      <c r="F6498" s="14">
        <v>1</v>
      </c>
      <c r="G6498" s="14" t="s">
        <v>59</v>
      </c>
      <c r="H6498" s="14">
        <v>1</v>
      </c>
      <c r="I6498" s="14" t="s">
        <v>37</v>
      </c>
      <c r="J6498" s="12" t="s">
        <v>392</v>
      </c>
      <c r="K6498" s="11" t="str">
        <f>VLOOKUP(Table7[[#This Row],[CID]],ALY,2,FALSE)</f>
        <v>Periods</v>
      </c>
    </row>
    <row r="6499" spans="1:11" x14ac:dyDescent="0.2">
      <c r="A6499" s="8" t="str">
        <f>Table7[[#This Row],[Test No.]]&amp;Table7[[#This Row],[Section]]&amp;Table7[[#This Row],[Q. No.]]</f>
        <v>R39E48</v>
      </c>
      <c r="B6499" s="8"/>
      <c r="C6499" s="15" t="s">
        <v>72</v>
      </c>
      <c r="D6499" s="6">
        <v>48</v>
      </c>
      <c r="E6499" s="12" t="s">
        <v>31</v>
      </c>
      <c r="F6499" s="14">
        <v>1</v>
      </c>
      <c r="G6499" s="14" t="s">
        <v>59</v>
      </c>
      <c r="H6499" s="10">
        <v>2</v>
      </c>
      <c r="I6499" s="13" t="s">
        <v>38</v>
      </c>
      <c r="J6499" s="12" t="s">
        <v>397</v>
      </c>
      <c r="K6499" s="11" t="str">
        <f>VLOOKUP(Table7[[#This Row],[CID]],ALY,2,FALSE)</f>
        <v>Word Choice</v>
      </c>
    </row>
    <row r="6500" spans="1:11" x14ac:dyDescent="0.2">
      <c r="A6500" s="8" t="str">
        <f>Table7[[#This Row],[Test No.]]&amp;Table7[[#This Row],[Section]]&amp;Table7[[#This Row],[Q. No.]]</f>
        <v>R39E49</v>
      </c>
      <c r="B6500" s="8"/>
      <c r="C6500" s="15" t="s">
        <v>72</v>
      </c>
      <c r="D6500" s="6">
        <v>49</v>
      </c>
      <c r="E6500" s="12" t="s">
        <v>31</v>
      </c>
      <c r="F6500" s="14">
        <v>1</v>
      </c>
      <c r="G6500" s="14" t="s">
        <v>59</v>
      </c>
      <c r="H6500" s="10">
        <v>3</v>
      </c>
      <c r="I6500" s="13" t="s">
        <v>39</v>
      </c>
      <c r="J6500" s="12" t="s">
        <v>399</v>
      </c>
      <c r="K6500" s="11" t="str">
        <f>VLOOKUP(Table7[[#This Row],[CID]],ALY,2,FALSE)</f>
        <v>Sentence Fragment</v>
      </c>
    </row>
    <row r="6501" spans="1:11" x14ac:dyDescent="0.2">
      <c r="A6501" s="8" t="str">
        <f>Table7[[#This Row],[Test No.]]&amp;Table7[[#This Row],[Section]]&amp;Table7[[#This Row],[Q. No.]]</f>
        <v>R39E50</v>
      </c>
      <c r="B6501" s="8"/>
      <c r="C6501" s="15" t="s">
        <v>72</v>
      </c>
      <c r="D6501" s="6">
        <v>50</v>
      </c>
      <c r="E6501" s="12" t="s">
        <v>31</v>
      </c>
      <c r="F6501" s="14">
        <v>2</v>
      </c>
      <c r="G6501" s="13" t="s">
        <v>57</v>
      </c>
      <c r="H6501" s="10">
        <v>6</v>
      </c>
      <c r="I6501" s="13" t="s">
        <v>42</v>
      </c>
      <c r="J6501" s="12" t="s">
        <v>521</v>
      </c>
      <c r="K6501" s="11" t="str">
        <f>VLOOKUP(Table7[[#This Row],[CID]],ALY,2,FALSE)</f>
        <v>Word Choice</v>
      </c>
    </row>
    <row r="6502" spans="1:11" x14ac:dyDescent="0.2">
      <c r="A6502" s="8" t="str">
        <f>Table7[[#This Row],[Test No.]]&amp;Table7[[#This Row],[Section]]&amp;Table7[[#This Row],[Q. No.]]</f>
        <v>R39E51</v>
      </c>
      <c r="B6502" s="8"/>
      <c r="C6502" s="15" t="s">
        <v>72</v>
      </c>
      <c r="D6502" s="6">
        <v>51</v>
      </c>
      <c r="E6502" s="12" t="s">
        <v>31</v>
      </c>
      <c r="F6502" s="14">
        <v>2</v>
      </c>
      <c r="G6502" s="13" t="s">
        <v>57</v>
      </c>
      <c r="H6502" s="10">
        <v>4</v>
      </c>
      <c r="I6502" s="13" t="s">
        <v>40</v>
      </c>
      <c r="J6502" s="12" t="s">
        <v>512</v>
      </c>
      <c r="K6502" s="11" t="str">
        <f>VLOOKUP(Table7[[#This Row],[CID]],ALY,2,FALSE)</f>
        <v>Additional Detail &amp; Evidence</v>
      </c>
    </row>
    <row r="6503" spans="1:11" x14ac:dyDescent="0.2">
      <c r="A6503" s="8" t="str">
        <f>Table7[[#This Row],[Test No.]]&amp;Table7[[#This Row],[Section]]&amp;Table7[[#This Row],[Q. No.]]</f>
        <v>R39E52</v>
      </c>
      <c r="B6503" s="8"/>
      <c r="C6503" s="15" t="s">
        <v>72</v>
      </c>
      <c r="D6503" s="6">
        <v>52</v>
      </c>
      <c r="E6503" s="12" t="s">
        <v>31</v>
      </c>
      <c r="F6503" s="14">
        <v>2</v>
      </c>
      <c r="G6503" s="13" t="s">
        <v>57</v>
      </c>
      <c r="H6503" s="10">
        <v>5</v>
      </c>
      <c r="I6503" s="13" t="s">
        <v>41</v>
      </c>
      <c r="J6503" s="12" t="s">
        <v>518</v>
      </c>
      <c r="K6503" s="11" t="str">
        <f>VLOOKUP(Table7[[#This Row],[CID]],ALY,2,FALSE)</f>
        <v>Unity &amp; Coherence</v>
      </c>
    </row>
    <row r="6504" spans="1:11" x14ac:dyDescent="0.2">
      <c r="A6504" s="8" t="str">
        <f>Table7[[#This Row],[Test No.]]&amp;Table7[[#This Row],[Section]]&amp;Table7[[#This Row],[Q. No.]]</f>
        <v>R39E53</v>
      </c>
      <c r="B6504" s="8"/>
      <c r="C6504" s="15" t="s">
        <v>72</v>
      </c>
      <c r="D6504" s="6">
        <v>53</v>
      </c>
      <c r="E6504" s="12" t="s">
        <v>31</v>
      </c>
      <c r="F6504" s="14">
        <v>2</v>
      </c>
      <c r="G6504" s="13" t="s">
        <v>57</v>
      </c>
      <c r="H6504" s="10">
        <v>4</v>
      </c>
      <c r="I6504" s="13" t="s">
        <v>40</v>
      </c>
      <c r="J6504" s="12" t="s">
        <v>514</v>
      </c>
      <c r="K6504" s="11" t="str">
        <f>VLOOKUP(Table7[[#This Row],[CID]],ALY,2,FALSE)</f>
        <v>Relation to Paragraph/Essay</v>
      </c>
    </row>
    <row r="6505" spans="1:11" x14ac:dyDescent="0.2">
      <c r="A6505" s="8" t="str">
        <f>Table7[[#This Row],[Test No.]]&amp;Table7[[#This Row],[Section]]&amp;Table7[[#This Row],[Q. No.]]</f>
        <v>R39E54</v>
      </c>
      <c r="B6505" s="8"/>
      <c r="C6505" s="15" t="s">
        <v>72</v>
      </c>
      <c r="D6505" s="6">
        <v>54</v>
      </c>
      <c r="E6505" s="12" t="s">
        <v>31</v>
      </c>
      <c r="F6505" s="14">
        <v>1</v>
      </c>
      <c r="G6505" s="14" t="s">
        <v>59</v>
      </c>
      <c r="H6505" s="10">
        <v>2</v>
      </c>
      <c r="I6505" s="13" t="s">
        <v>38</v>
      </c>
      <c r="J6505" s="12" t="s">
        <v>396</v>
      </c>
      <c r="K6505" s="11" t="str">
        <f>VLOOKUP(Table7[[#This Row],[CID]],ALY,2,FALSE)</f>
        <v>Comparisons</v>
      </c>
    </row>
    <row r="6506" spans="1:11" x14ac:dyDescent="0.2">
      <c r="A6506" s="8" t="str">
        <f>Table7[[#This Row],[Test No.]]&amp;Table7[[#This Row],[Section]]&amp;Table7[[#This Row],[Q. No.]]</f>
        <v>R39E55</v>
      </c>
      <c r="B6506" s="8"/>
      <c r="C6506" s="15" t="s">
        <v>72</v>
      </c>
      <c r="D6506" s="6">
        <v>55</v>
      </c>
      <c r="E6506" s="12" t="s">
        <v>31</v>
      </c>
      <c r="F6506" s="14">
        <v>1</v>
      </c>
      <c r="G6506" s="14" t="s">
        <v>59</v>
      </c>
      <c r="H6506" s="10">
        <v>2</v>
      </c>
      <c r="I6506" s="13" t="s">
        <v>38</v>
      </c>
      <c r="J6506" s="12" t="s">
        <v>394</v>
      </c>
      <c r="K6506" s="11" t="str">
        <f>VLOOKUP(Table7[[#This Row],[CID]],ALY,2,FALSE)</f>
        <v>Pronouns</v>
      </c>
    </row>
    <row r="6507" spans="1:11" x14ac:dyDescent="0.2">
      <c r="A6507" s="8" t="str">
        <f>Table7[[#This Row],[Test No.]]&amp;Table7[[#This Row],[Section]]&amp;Table7[[#This Row],[Q. No.]]</f>
        <v>R39E56</v>
      </c>
      <c r="B6507" s="8"/>
      <c r="C6507" s="15" t="s">
        <v>72</v>
      </c>
      <c r="D6507" s="6">
        <v>56</v>
      </c>
      <c r="E6507" s="12" t="s">
        <v>31</v>
      </c>
      <c r="F6507" s="14">
        <v>2</v>
      </c>
      <c r="G6507" s="13" t="s">
        <v>57</v>
      </c>
      <c r="H6507" s="10">
        <v>6</v>
      </c>
      <c r="I6507" s="13" t="s">
        <v>42</v>
      </c>
      <c r="J6507" s="12" t="s">
        <v>521</v>
      </c>
      <c r="K6507" s="11" t="str">
        <f>VLOOKUP(Table7[[#This Row],[CID]],ALY,2,FALSE)</f>
        <v>Word Choice</v>
      </c>
    </row>
    <row r="6508" spans="1:11" x14ac:dyDescent="0.2">
      <c r="A6508" s="8" t="str">
        <f>Table7[[#This Row],[Test No.]]&amp;Table7[[#This Row],[Section]]&amp;Table7[[#This Row],[Q. No.]]</f>
        <v>R39E57</v>
      </c>
      <c r="B6508" s="8"/>
      <c r="C6508" s="15" t="s">
        <v>72</v>
      </c>
      <c r="D6508" s="6">
        <v>57</v>
      </c>
      <c r="E6508" s="12" t="s">
        <v>31</v>
      </c>
      <c r="F6508" s="14">
        <v>1</v>
      </c>
      <c r="G6508" s="14" t="s">
        <v>59</v>
      </c>
      <c r="H6508" s="10">
        <v>2</v>
      </c>
      <c r="I6508" s="13" t="s">
        <v>38</v>
      </c>
      <c r="J6508" s="12" t="s">
        <v>398</v>
      </c>
      <c r="K6508" s="11" t="str">
        <f>VLOOKUP(Table7[[#This Row],[CID]],ALY,2,FALSE)</f>
        <v>Idioms</v>
      </c>
    </row>
    <row r="6509" spans="1:11" x14ac:dyDescent="0.2">
      <c r="A6509" s="8" t="str">
        <f>Table7[[#This Row],[Test No.]]&amp;Table7[[#This Row],[Section]]&amp;Table7[[#This Row],[Q. No.]]</f>
        <v>R39E58</v>
      </c>
      <c r="B6509" s="8"/>
      <c r="C6509" s="15" t="s">
        <v>72</v>
      </c>
      <c r="D6509" s="6">
        <v>58</v>
      </c>
      <c r="E6509" s="12" t="s">
        <v>31</v>
      </c>
      <c r="F6509" s="14">
        <v>1</v>
      </c>
      <c r="G6509" s="14" t="s">
        <v>59</v>
      </c>
      <c r="H6509" s="14">
        <v>1</v>
      </c>
      <c r="I6509" s="14" t="s">
        <v>37</v>
      </c>
      <c r="J6509" s="12" t="s">
        <v>387</v>
      </c>
      <c r="K6509" s="11" t="str">
        <f>VLOOKUP(Table7[[#This Row],[CID]],ALY,2,FALSE)</f>
        <v>Commas</v>
      </c>
    </row>
    <row r="6510" spans="1:11" x14ac:dyDescent="0.2">
      <c r="A6510" s="8" t="str">
        <f>Table7[[#This Row],[Test No.]]&amp;Table7[[#This Row],[Section]]&amp;Table7[[#This Row],[Q. No.]]</f>
        <v>R39E59</v>
      </c>
      <c r="B6510" s="8"/>
      <c r="C6510" s="15" t="s">
        <v>72</v>
      </c>
      <c r="D6510" s="6">
        <v>59</v>
      </c>
      <c r="E6510" s="12" t="s">
        <v>31</v>
      </c>
      <c r="F6510" s="14">
        <v>2</v>
      </c>
      <c r="G6510" s="13" t="s">
        <v>57</v>
      </c>
      <c r="H6510" s="10">
        <v>4</v>
      </c>
      <c r="I6510" s="13" t="s">
        <v>40</v>
      </c>
      <c r="J6510" s="12" t="s">
        <v>516</v>
      </c>
      <c r="K6510" s="11" t="str">
        <f>VLOOKUP(Table7[[#This Row],[CID]],ALY,2,FALSE)</f>
        <v>Transitions &amp; Topic Sentences</v>
      </c>
    </row>
    <row r="6511" spans="1:11" x14ac:dyDescent="0.2">
      <c r="A6511" s="8" t="str">
        <f>Table7[[#This Row],[Test No.]]&amp;Table7[[#This Row],[Section]]&amp;Table7[[#This Row],[Q. No.]]</f>
        <v>R39E60</v>
      </c>
      <c r="B6511" s="8"/>
      <c r="C6511" s="15" t="s">
        <v>72</v>
      </c>
      <c r="D6511" s="6">
        <v>60</v>
      </c>
      <c r="E6511" s="12" t="s">
        <v>31</v>
      </c>
      <c r="F6511" s="14">
        <v>1</v>
      </c>
      <c r="G6511" s="14" t="s">
        <v>59</v>
      </c>
      <c r="H6511" s="10">
        <v>3</v>
      </c>
      <c r="I6511" s="13" t="s">
        <v>39</v>
      </c>
      <c r="J6511" s="12" t="s">
        <v>400</v>
      </c>
      <c r="K6511" s="11" t="str">
        <f>VLOOKUP(Table7[[#This Row],[CID]],ALY,2,FALSE)</f>
        <v>Run-On Sentence</v>
      </c>
    </row>
    <row r="6512" spans="1:11" x14ac:dyDescent="0.2">
      <c r="A6512" s="8" t="str">
        <f>Table7[[#This Row],[Test No.]]&amp;Table7[[#This Row],[Section]]&amp;Table7[[#This Row],[Q. No.]]</f>
        <v>R39E61</v>
      </c>
      <c r="B6512" s="8"/>
      <c r="C6512" s="15" t="s">
        <v>72</v>
      </c>
      <c r="D6512" s="6">
        <v>61</v>
      </c>
      <c r="E6512" s="12" t="s">
        <v>31</v>
      </c>
      <c r="F6512" s="14">
        <v>1</v>
      </c>
      <c r="G6512" s="14" t="s">
        <v>59</v>
      </c>
      <c r="H6512" s="14">
        <v>1</v>
      </c>
      <c r="I6512" s="14" t="s">
        <v>37</v>
      </c>
      <c r="J6512" s="12" t="s">
        <v>387</v>
      </c>
      <c r="K6512" s="11" t="str">
        <f>VLOOKUP(Table7[[#This Row],[CID]],ALY,2,FALSE)</f>
        <v>Commas</v>
      </c>
    </row>
    <row r="6513" spans="1:11" x14ac:dyDescent="0.2">
      <c r="A6513" s="8" t="str">
        <f>Table7[[#This Row],[Test No.]]&amp;Table7[[#This Row],[Section]]&amp;Table7[[#This Row],[Q. No.]]</f>
        <v>R39E62</v>
      </c>
      <c r="B6513" s="8"/>
      <c r="C6513" s="15" t="s">
        <v>72</v>
      </c>
      <c r="D6513" s="6">
        <v>62</v>
      </c>
      <c r="E6513" s="12" t="s">
        <v>31</v>
      </c>
      <c r="F6513" s="14">
        <v>2</v>
      </c>
      <c r="G6513" s="13" t="s">
        <v>57</v>
      </c>
      <c r="H6513" s="10">
        <v>6</v>
      </c>
      <c r="I6513" s="13" t="s">
        <v>42</v>
      </c>
      <c r="J6513" s="12" t="s">
        <v>521</v>
      </c>
      <c r="K6513" s="11" t="str">
        <f>VLOOKUP(Table7[[#This Row],[CID]],ALY,2,FALSE)</f>
        <v>Word Choice</v>
      </c>
    </row>
    <row r="6514" spans="1:11" x14ac:dyDescent="0.2">
      <c r="A6514" s="8" t="str">
        <f>Table7[[#This Row],[Test No.]]&amp;Table7[[#This Row],[Section]]&amp;Table7[[#This Row],[Q. No.]]</f>
        <v>R39E63</v>
      </c>
      <c r="B6514" s="8"/>
      <c r="C6514" s="15" t="s">
        <v>72</v>
      </c>
      <c r="D6514" s="6">
        <v>63</v>
      </c>
      <c r="E6514" s="12" t="s">
        <v>31</v>
      </c>
      <c r="F6514" s="14">
        <v>1</v>
      </c>
      <c r="G6514" s="14" t="s">
        <v>59</v>
      </c>
      <c r="H6514" s="14">
        <v>1</v>
      </c>
      <c r="I6514" s="14" t="s">
        <v>37</v>
      </c>
      <c r="J6514" s="12" t="s">
        <v>388</v>
      </c>
      <c r="K6514" s="11" t="str">
        <f>VLOOKUP(Table7[[#This Row],[CID]],ALY,2,FALSE)</f>
        <v>Apostrophes</v>
      </c>
    </row>
    <row r="6515" spans="1:11" x14ac:dyDescent="0.2">
      <c r="A6515" s="8" t="str">
        <f>Table7[[#This Row],[Test No.]]&amp;Table7[[#This Row],[Section]]&amp;Table7[[#This Row],[Q. No.]]</f>
        <v>R39E64</v>
      </c>
      <c r="B6515" s="8"/>
      <c r="C6515" s="15" t="s">
        <v>72</v>
      </c>
      <c r="D6515" s="6">
        <v>64</v>
      </c>
      <c r="E6515" s="12" t="s">
        <v>31</v>
      </c>
      <c r="F6515" s="14">
        <v>2</v>
      </c>
      <c r="G6515" s="13" t="s">
        <v>57</v>
      </c>
      <c r="H6515" s="10">
        <v>4</v>
      </c>
      <c r="I6515" s="13" t="s">
        <v>40</v>
      </c>
      <c r="J6515" s="12" t="s">
        <v>516</v>
      </c>
      <c r="K6515" s="11" t="str">
        <f>VLOOKUP(Table7[[#This Row],[CID]],ALY,2,FALSE)</f>
        <v>Transitions &amp; Topic Sentences</v>
      </c>
    </row>
    <row r="6516" spans="1:11" x14ac:dyDescent="0.2">
      <c r="A6516" s="8" t="str">
        <f>Table7[[#This Row],[Test No.]]&amp;Table7[[#This Row],[Section]]&amp;Table7[[#This Row],[Q. No.]]</f>
        <v>R39E65</v>
      </c>
      <c r="B6516" s="8"/>
      <c r="C6516" s="15" t="s">
        <v>72</v>
      </c>
      <c r="D6516" s="6">
        <v>65</v>
      </c>
      <c r="E6516" s="12" t="s">
        <v>31</v>
      </c>
      <c r="F6516" s="14">
        <v>1</v>
      </c>
      <c r="G6516" s="14" t="s">
        <v>59</v>
      </c>
      <c r="H6516" s="10">
        <v>2</v>
      </c>
      <c r="I6516" s="13" t="s">
        <v>38</v>
      </c>
      <c r="J6516" s="12" t="s">
        <v>395</v>
      </c>
      <c r="K6516" s="11" t="str">
        <f>VLOOKUP(Table7[[#This Row],[CID]],ALY,2,FALSE)</f>
        <v>Verb Forms/Tense Agreement</v>
      </c>
    </row>
    <row r="6517" spans="1:11" x14ac:dyDescent="0.2">
      <c r="A6517" s="8" t="str">
        <f>Table7[[#This Row],[Test No.]]&amp;Table7[[#This Row],[Section]]&amp;Table7[[#This Row],[Q. No.]]</f>
        <v>R39E66</v>
      </c>
      <c r="B6517" s="8"/>
      <c r="C6517" s="15" t="s">
        <v>72</v>
      </c>
      <c r="D6517" s="6">
        <v>66</v>
      </c>
      <c r="E6517" s="12" t="s">
        <v>31</v>
      </c>
      <c r="F6517" s="14">
        <v>1</v>
      </c>
      <c r="G6517" s="14" t="s">
        <v>59</v>
      </c>
      <c r="H6517" s="10">
        <v>2</v>
      </c>
      <c r="I6517" s="13" t="s">
        <v>38</v>
      </c>
      <c r="J6517" s="12" t="s">
        <v>395</v>
      </c>
      <c r="K6517" s="11" t="str">
        <f>VLOOKUP(Table7[[#This Row],[CID]],ALY,2,FALSE)</f>
        <v>Verb Forms/Tense Agreement</v>
      </c>
    </row>
    <row r="6518" spans="1:11" x14ac:dyDescent="0.2">
      <c r="A6518" s="8" t="str">
        <f>Table7[[#This Row],[Test No.]]&amp;Table7[[#This Row],[Section]]&amp;Table7[[#This Row],[Q. No.]]</f>
        <v>R39E67</v>
      </c>
      <c r="B6518" s="8"/>
      <c r="C6518" s="15" t="s">
        <v>72</v>
      </c>
      <c r="D6518" s="6">
        <v>67</v>
      </c>
      <c r="E6518" s="12" t="s">
        <v>31</v>
      </c>
      <c r="F6518" s="14">
        <v>1</v>
      </c>
      <c r="G6518" s="14" t="s">
        <v>59</v>
      </c>
      <c r="H6518" s="14">
        <v>1</v>
      </c>
      <c r="I6518" s="14" t="s">
        <v>37</v>
      </c>
      <c r="J6518" s="12" t="s">
        <v>390</v>
      </c>
      <c r="K6518" s="11" t="str">
        <f>VLOOKUP(Table7[[#This Row],[CID]],ALY,2,FALSE)</f>
        <v>Semicolons</v>
      </c>
    </row>
    <row r="6519" spans="1:11" x14ac:dyDescent="0.2">
      <c r="A6519" s="8" t="str">
        <f>Table7[[#This Row],[Test No.]]&amp;Table7[[#This Row],[Section]]&amp;Table7[[#This Row],[Q. No.]]</f>
        <v>R39E68</v>
      </c>
      <c r="B6519" s="8"/>
      <c r="C6519" s="15" t="s">
        <v>72</v>
      </c>
      <c r="D6519" s="6">
        <v>68</v>
      </c>
      <c r="E6519" s="12" t="s">
        <v>31</v>
      </c>
      <c r="F6519" s="14">
        <v>2</v>
      </c>
      <c r="G6519" s="13" t="s">
        <v>57</v>
      </c>
      <c r="H6519" s="10">
        <v>6</v>
      </c>
      <c r="I6519" s="13" t="s">
        <v>42</v>
      </c>
      <c r="J6519" s="12" t="s">
        <v>522</v>
      </c>
      <c r="K6519" s="11" t="str">
        <f>VLOOKUP(Table7[[#This Row],[CID]],ALY,2,FALSE)</f>
        <v>Effectiveness</v>
      </c>
    </row>
    <row r="6520" spans="1:11" x14ac:dyDescent="0.2">
      <c r="A6520" s="8" t="str">
        <f>Table7[[#This Row],[Test No.]]&amp;Table7[[#This Row],[Section]]&amp;Table7[[#This Row],[Q. No.]]</f>
        <v>R39E69</v>
      </c>
      <c r="B6520" s="8"/>
      <c r="C6520" s="15" t="s">
        <v>72</v>
      </c>
      <c r="D6520" s="6">
        <v>69</v>
      </c>
      <c r="E6520" s="12" t="s">
        <v>31</v>
      </c>
      <c r="F6520" s="14">
        <v>1</v>
      </c>
      <c r="G6520" s="14" t="s">
        <v>59</v>
      </c>
      <c r="H6520" s="14">
        <v>1</v>
      </c>
      <c r="I6520" s="14" t="s">
        <v>37</v>
      </c>
      <c r="J6520" s="12" t="s">
        <v>387</v>
      </c>
      <c r="K6520" s="11" t="str">
        <f>VLOOKUP(Table7[[#This Row],[CID]],ALY,2,FALSE)</f>
        <v>Commas</v>
      </c>
    </row>
    <row r="6521" spans="1:11" x14ac:dyDescent="0.2">
      <c r="A6521" s="8" t="str">
        <f>Table7[[#This Row],[Test No.]]&amp;Table7[[#This Row],[Section]]&amp;Table7[[#This Row],[Q. No.]]</f>
        <v>R39E70</v>
      </c>
      <c r="B6521" s="8"/>
      <c r="C6521" s="15" t="s">
        <v>72</v>
      </c>
      <c r="D6521" s="6">
        <v>70</v>
      </c>
      <c r="E6521" s="12" t="s">
        <v>31</v>
      </c>
      <c r="F6521" s="14">
        <v>2</v>
      </c>
      <c r="G6521" s="13" t="s">
        <v>57</v>
      </c>
      <c r="H6521" s="10">
        <v>6</v>
      </c>
      <c r="I6521" s="13" t="s">
        <v>42</v>
      </c>
      <c r="J6521" s="12" t="s">
        <v>523</v>
      </c>
      <c r="K6521" s="11" t="str">
        <f>VLOOKUP(Table7[[#This Row],[CID]],ALY,2,FALSE)</f>
        <v>Avoiding Ambiguity &amp; Redundancy</v>
      </c>
    </row>
    <row r="6522" spans="1:11" x14ac:dyDescent="0.2">
      <c r="A6522" s="8" t="str">
        <f>Table7[[#This Row],[Test No.]]&amp;Table7[[#This Row],[Section]]&amp;Table7[[#This Row],[Q. No.]]</f>
        <v>R39E71</v>
      </c>
      <c r="B6522" s="8"/>
      <c r="C6522" s="15" t="s">
        <v>72</v>
      </c>
      <c r="D6522" s="6">
        <v>71</v>
      </c>
      <c r="E6522" s="12" t="s">
        <v>31</v>
      </c>
      <c r="F6522" s="14">
        <v>2</v>
      </c>
      <c r="G6522" s="13" t="s">
        <v>57</v>
      </c>
      <c r="H6522" s="10">
        <v>6</v>
      </c>
      <c r="I6522" s="13" t="s">
        <v>42</v>
      </c>
      <c r="J6522" s="12" t="s">
        <v>521</v>
      </c>
      <c r="K6522" s="11" t="str">
        <f>VLOOKUP(Table7[[#This Row],[CID]],ALY,2,FALSE)</f>
        <v>Word Choice</v>
      </c>
    </row>
    <row r="6523" spans="1:11" x14ac:dyDescent="0.2">
      <c r="A6523" s="8" t="str">
        <f>Table7[[#This Row],[Test No.]]&amp;Table7[[#This Row],[Section]]&amp;Table7[[#This Row],[Q. No.]]</f>
        <v>R39E72</v>
      </c>
      <c r="B6523" s="8"/>
      <c r="C6523" s="15" t="s">
        <v>72</v>
      </c>
      <c r="D6523" s="6">
        <v>72</v>
      </c>
      <c r="E6523" s="12" t="s">
        <v>31</v>
      </c>
      <c r="F6523" s="14">
        <v>2</v>
      </c>
      <c r="G6523" s="13" t="s">
        <v>57</v>
      </c>
      <c r="H6523" s="10">
        <v>6</v>
      </c>
      <c r="I6523" s="13" t="s">
        <v>42</v>
      </c>
      <c r="J6523" s="12" t="s">
        <v>522</v>
      </c>
      <c r="K6523" s="11" t="str">
        <f>VLOOKUP(Table7[[#This Row],[CID]],ALY,2,FALSE)</f>
        <v>Effectiveness</v>
      </c>
    </row>
    <row r="6524" spans="1:11" x14ac:dyDescent="0.2">
      <c r="A6524" s="8" t="str">
        <f>Table7[[#This Row],[Test No.]]&amp;Table7[[#This Row],[Section]]&amp;Table7[[#This Row],[Q. No.]]</f>
        <v>R39E73</v>
      </c>
      <c r="B6524" s="8"/>
      <c r="C6524" s="15" t="s">
        <v>72</v>
      </c>
      <c r="D6524" s="6">
        <v>73</v>
      </c>
      <c r="E6524" s="12" t="s">
        <v>31</v>
      </c>
      <c r="F6524" s="14">
        <v>1</v>
      </c>
      <c r="G6524" s="14" t="s">
        <v>59</v>
      </c>
      <c r="H6524" s="10">
        <v>2</v>
      </c>
      <c r="I6524" s="13" t="s">
        <v>38</v>
      </c>
      <c r="J6524" s="12" t="s">
        <v>394</v>
      </c>
      <c r="K6524" s="11" t="str">
        <f>VLOOKUP(Table7[[#This Row],[CID]],ALY,2,FALSE)</f>
        <v>Pronouns</v>
      </c>
    </row>
    <row r="6525" spans="1:11" x14ac:dyDescent="0.2">
      <c r="A6525" s="8" t="str">
        <f>Table7[[#This Row],[Test No.]]&amp;Table7[[#This Row],[Section]]&amp;Table7[[#This Row],[Q. No.]]</f>
        <v>R39E74</v>
      </c>
      <c r="B6525" s="8"/>
      <c r="C6525" s="15" t="s">
        <v>72</v>
      </c>
      <c r="D6525" s="6">
        <v>74</v>
      </c>
      <c r="E6525" s="12" t="s">
        <v>31</v>
      </c>
      <c r="F6525" s="14">
        <v>1</v>
      </c>
      <c r="G6525" s="14" t="s">
        <v>59</v>
      </c>
      <c r="H6525" s="14">
        <v>1</v>
      </c>
      <c r="I6525" s="14" t="s">
        <v>37</v>
      </c>
      <c r="J6525" s="12" t="s">
        <v>387</v>
      </c>
      <c r="K6525" s="11" t="str">
        <f>VLOOKUP(Table7[[#This Row],[CID]],ALY,2,FALSE)</f>
        <v>Commas</v>
      </c>
    </row>
    <row r="6526" spans="1:11" x14ac:dyDescent="0.2">
      <c r="A6526" s="8" t="str">
        <f>Table7[[#This Row],[Test No.]]&amp;Table7[[#This Row],[Section]]&amp;Table7[[#This Row],[Q. No.]]</f>
        <v>R39E75</v>
      </c>
      <c r="B6526" s="8"/>
      <c r="C6526" s="15" t="s">
        <v>72</v>
      </c>
      <c r="D6526" s="6">
        <v>75</v>
      </c>
      <c r="E6526" s="12" t="s">
        <v>31</v>
      </c>
      <c r="F6526" s="14">
        <v>2</v>
      </c>
      <c r="G6526" s="13" t="s">
        <v>57</v>
      </c>
      <c r="H6526" s="10">
        <v>5</v>
      </c>
      <c r="I6526" s="13" t="s">
        <v>41</v>
      </c>
      <c r="J6526" s="12" t="s">
        <v>520</v>
      </c>
      <c r="K6526" s="11" t="str">
        <f>VLOOKUP(Table7[[#This Row],[CID]],ALY,2,FALSE)</f>
        <v>Reorganization</v>
      </c>
    </row>
    <row r="6527" spans="1:11" x14ac:dyDescent="0.2">
      <c r="A6527" s="8" t="str">
        <f>Table7[[#This Row],[Test No.]]&amp;Table7[[#This Row],[Section]]&amp;Table7[[#This Row],[Q. No.]]</f>
        <v>R40E1</v>
      </c>
      <c r="B6527" s="8"/>
      <c r="C6527" s="15" t="s">
        <v>71</v>
      </c>
      <c r="D6527" s="6">
        <v>1</v>
      </c>
      <c r="E6527" s="12" t="s">
        <v>31</v>
      </c>
      <c r="F6527" s="14">
        <v>2</v>
      </c>
      <c r="G6527" s="13" t="s">
        <v>57</v>
      </c>
      <c r="H6527" s="10">
        <v>6</v>
      </c>
      <c r="I6527" s="13" t="s">
        <v>42</v>
      </c>
      <c r="J6527" s="12" t="s">
        <v>522</v>
      </c>
      <c r="K6527" s="11" t="str">
        <f>VLOOKUP(Table7[[#This Row],[CID]],ALY,2,FALSE)</f>
        <v>Effectiveness</v>
      </c>
    </row>
    <row r="6528" spans="1:11" x14ac:dyDescent="0.2">
      <c r="A6528" s="8" t="str">
        <f>Table7[[#This Row],[Test No.]]&amp;Table7[[#This Row],[Section]]&amp;Table7[[#This Row],[Q. No.]]</f>
        <v>R40E2</v>
      </c>
      <c r="B6528" s="8"/>
      <c r="C6528" s="15" t="s">
        <v>71</v>
      </c>
      <c r="D6528" s="6">
        <v>2</v>
      </c>
      <c r="E6528" s="12" t="s">
        <v>31</v>
      </c>
      <c r="F6528" s="14">
        <v>1</v>
      </c>
      <c r="G6528" s="14" t="s">
        <v>59</v>
      </c>
      <c r="H6528" s="10">
        <v>3</v>
      </c>
      <c r="I6528" s="13" t="s">
        <v>39</v>
      </c>
      <c r="J6528" s="12" t="s">
        <v>402</v>
      </c>
      <c r="K6528" s="11" t="str">
        <f>VLOOKUP(Table7[[#This Row],[CID]],ALY,2,FALSE)</f>
        <v>Faulty Modifier</v>
      </c>
    </row>
    <row r="6529" spans="1:11" x14ac:dyDescent="0.2">
      <c r="A6529" s="8" t="str">
        <f>Table7[[#This Row],[Test No.]]&amp;Table7[[#This Row],[Section]]&amp;Table7[[#This Row],[Q. No.]]</f>
        <v>R40E3</v>
      </c>
      <c r="B6529" s="8"/>
      <c r="C6529" s="15" t="s">
        <v>71</v>
      </c>
      <c r="D6529" s="6">
        <v>3</v>
      </c>
      <c r="E6529" s="12" t="s">
        <v>31</v>
      </c>
      <c r="F6529" s="14">
        <v>2</v>
      </c>
      <c r="G6529" s="13" t="s">
        <v>57</v>
      </c>
      <c r="H6529" s="10">
        <v>4</v>
      </c>
      <c r="I6529" s="13" t="s">
        <v>40</v>
      </c>
      <c r="J6529" s="12" t="s">
        <v>516</v>
      </c>
      <c r="K6529" s="11" t="str">
        <f>VLOOKUP(Table7[[#This Row],[CID]],ALY,2,FALSE)</f>
        <v>Transitions &amp; Topic Sentences</v>
      </c>
    </row>
    <row r="6530" spans="1:11" x14ac:dyDescent="0.2">
      <c r="A6530" s="8" t="str">
        <f>Table7[[#This Row],[Test No.]]&amp;Table7[[#This Row],[Section]]&amp;Table7[[#This Row],[Q. No.]]</f>
        <v>R40E4</v>
      </c>
      <c r="B6530" s="8"/>
      <c r="C6530" s="15" t="s">
        <v>71</v>
      </c>
      <c r="D6530" s="6">
        <v>4</v>
      </c>
      <c r="E6530" s="12" t="s">
        <v>31</v>
      </c>
      <c r="F6530" s="14">
        <v>1</v>
      </c>
      <c r="G6530" s="14" t="s">
        <v>59</v>
      </c>
      <c r="H6530" s="10">
        <v>2</v>
      </c>
      <c r="I6530" s="13" t="s">
        <v>38</v>
      </c>
      <c r="J6530" s="12" t="s">
        <v>395</v>
      </c>
      <c r="K6530" s="11" t="str">
        <f>VLOOKUP(Table7[[#This Row],[CID]],ALY,2,FALSE)</f>
        <v>Verb Forms/Tense Agreement</v>
      </c>
    </row>
    <row r="6531" spans="1:11" x14ac:dyDescent="0.2">
      <c r="A6531" s="8" t="str">
        <f>Table7[[#This Row],[Test No.]]&amp;Table7[[#This Row],[Section]]&amp;Table7[[#This Row],[Q. No.]]</f>
        <v>R40E5</v>
      </c>
      <c r="B6531" s="8"/>
      <c r="C6531" s="15" t="s">
        <v>71</v>
      </c>
      <c r="D6531" s="6">
        <v>5</v>
      </c>
      <c r="E6531" s="12" t="s">
        <v>31</v>
      </c>
      <c r="F6531" s="14">
        <v>2</v>
      </c>
      <c r="G6531" s="13" t="s">
        <v>57</v>
      </c>
      <c r="H6531" s="10">
        <v>6</v>
      </c>
      <c r="I6531" s="13" t="s">
        <v>42</v>
      </c>
      <c r="J6531" s="12" t="s">
        <v>523</v>
      </c>
      <c r="K6531" s="11" t="str">
        <f>VLOOKUP(Table7[[#This Row],[CID]],ALY,2,FALSE)</f>
        <v>Avoiding Ambiguity &amp; Redundancy</v>
      </c>
    </row>
    <row r="6532" spans="1:11" x14ac:dyDescent="0.2">
      <c r="A6532" s="8" t="str">
        <f>Table7[[#This Row],[Test No.]]&amp;Table7[[#This Row],[Section]]&amp;Table7[[#This Row],[Q. No.]]</f>
        <v>R40E6</v>
      </c>
      <c r="B6532" s="8"/>
      <c r="C6532" s="15" t="s">
        <v>71</v>
      </c>
      <c r="D6532" s="6">
        <v>6</v>
      </c>
      <c r="E6532" s="12" t="s">
        <v>31</v>
      </c>
      <c r="F6532" s="14">
        <v>1</v>
      </c>
      <c r="G6532" s="14" t="s">
        <v>59</v>
      </c>
      <c r="H6532" s="10">
        <v>2</v>
      </c>
      <c r="I6532" s="13" t="s">
        <v>38</v>
      </c>
      <c r="J6532" s="12" t="s">
        <v>395</v>
      </c>
      <c r="K6532" s="11" t="str">
        <f>VLOOKUP(Table7[[#This Row],[CID]],ALY,2,FALSE)</f>
        <v>Verb Forms/Tense Agreement</v>
      </c>
    </row>
    <row r="6533" spans="1:11" x14ac:dyDescent="0.2">
      <c r="A6533" s="8" t="str">
        <f>Table7[[#This Row],[Test No.]]&amp;Table7[[#This Row],[Section]]&amp;Table7[[#This Row],[Q. No.]]</f>
        <v>R40E7</v>
      </c>
      <c r="B6533" s="8"/>
      <c r="C6533" s="15" t="s">
        <v>71</v>
      </c>
      <c r="D6533" s="6">
        <v>7</v>
      </c>
      <c r="E6533" s="12" t="s">
        <v>31</v>
      </c>
      <c r="F6533" s="14">
        <v>1</v>
      </c>
      <c r="G6533" s="14" t="s">
        <v>59</v>
      </c>
      <c r="H6533" s="14">
        <v>1</v>
      </c>
      <c r="I6533" s="14" t="s">
        <v>37</v>
      </c>
      <c r="J6533" s="12" t="s">
        <v>387</v>
      </c>
      <c r="K6533" s="11" t="str">
        <f>VLOOKUP(Table7[[#This Row],[CID]],ALY,2,FALSE)</f>
        <v>Commas</v>
      </c>
    </row>
    <row r="6534" spans="1:11" x14ac:dyDescent="0.2">
      <c r="A6534" s="8" t="str">
        <f>Table7[[#This Row],[Test No.]]&amp;Table7[[#This Row],[Section]]&amp;Table7[[#This Row],[Q. No.]]</f>
        <v>R40E8</v>
      </c>
      <c r="B6534" s="8"/>
      <c r="C6534" s="15" t="s">
        <v>71</v>
      </c>
      <c r="D6534" s="6">
        <v>8</v>
      </c>
      <c r="E6534" s="12" t="s">
        <v>31</v>
      </c>
      <c r="F6534" s="14">
        <v>2</v>
      </c>
      <c r="G6534" s="13" t="s">
        <v>57</v>
      </c>
      <c r="H6534" s="10">
        <v>6</v>
      </c>
      <c r="I6534" s="13" t="s">
        <v>42</v>
      </c>
      <c r="J6534" s="12" t="s">
        <v>523</v>
      </c>
      <c r="K6534" s="11" t="str">
        <f>VLOOKUP(Table7[[#This Row],[CID]],ALY,2,FALSE)</f>
        <v>Avoiding Ambiguity &amp; Redundancy</v>
      </c>
    </row>
    <row r="6535" spans="1:11" x14ac:dyDescent="0.2">
      <c r="A6535" s="8" t="str">
        <f>Table7[[#This Row],[Test No.]]&amp;Table7[[#This Row],[Section]]&amp;Table7[[#This Row],[Q. No.]]</f>
        <v>R40E9</v>
      </c>
      <c r="B6535" s="8"/>
      <c r="C6535" s="15" t="s">
        <v>71</v>
      </c>
      <c r="D6535" s="6">
        <v>9</v>
      </c>
      <c r="E6535" s="12" t="s">
        <v>31</v>
      </c>
      <c r="F6535" s="14">
        <v>1</v>
      </c>
      <c r="G6535" s="14" t="s">
        <v>59</v>
      </c>
      <c r="H6535" s="10">
        <v>3</v>
      </c>
      <c r="I6535" s="13" t="s">
        <v>39</v>
      </c>
      <c r="J6535" s="12" t="s">
        <v>402</v>
      </c>
      <c r="K6535" s="11" t="str">
        <f>VLOOKUP(Table7[[#This Row],[CID]],ALY,2,FALSE)</f>
        <v>Faulty Modifier</v>
      </c>
    </row>
    <row r="6536" spans="1:11" x14ac:dyDescent="0.2">
      <c r="A6536" s="8" t="str">
        <f>Table7[[#This Row],[Test No.]]&amp;Table7[[#This Row],[Section]]&amp;Table7[[#This Row],[Q. No.]]</f>
        <v>R40E10</v>
      </c>
      <c r="B6536" s="8"/>
      <c r="C6536" s="15" t="s">
        <v>71</v>
      </c>
      <c r="D6536" s="6">
        <v>10</v>
      </c>
      <c r="E6536" s="12" t="s">
        <v>31</v>
      </c>
      <c r="F6536" s="14">
        <v>1</v>
      </c>
      <c r="G6536" s="14" t="s">
        <v>59</v>
      </c>
      <c r="H6536" s="10">
        <v>2</v>
      </c>
      <c r="I6536" s="13" t="s">
        <v>38</v>
      </c>
      <c r="J6536" s="12" t="s">
        <v>397</v>
      </c>
      <c r="K6536" s="11" t="str">
        <f>VLOOKUP(Table7[[#This Row],[CID]],ALY,2,FALSE)</f>
        <v>Word Choice</v>
      </c>
    </row>
    <row r="6537" spans="1:11" x14ac:dyDescent="0.2">
      <c r="A6537" s="8" t="str">
        <f>Table7[[#This Row],[Test No.]]&amp;Table7[[#This Row],[Section]]&amp;Table7[[#This Row],[Q. No.]]</f>
        <v>R40E11</v>
      </c>
      <c r="B6537" s="8"/>
      <c r="C6537" s="15" t="s">
        <v>71</v>
      </c>
      <c r="D6537" s="6">
        <v>11</v>
      </c>
      <c r="E6537" s="12" t="s">
        <v>31</v>
      </c>
      <c r="F6537" s="14">
        <v>2</v>
      </c>
      <c r="G6537" s="13" t="s">
        <v>57</v>
      </c>
      <c r="H6537" s="10">
        <v>4</v>
      </c>
      <c r="I6537" s="13" t="s">
        <v>40</v>
      </c>
      <c r="J6537" s="12" t="s">
        <v>514</v>
      </c>
      <c r="K6537" s="11" t="str">
        <f>VLOOKUP(Table7[[#This Row],[CID]],ALY,2,FALSE)</f>
        <v>Relation to Paragraph/Essay</v>
      </c>
    </row>
    <row r="6538" spans="1:11" x14ac:dyDescent="0.2">
      <c r="A6538" s="8" t="str">
        <f>Table7[[#This Row],[Test No.]]&amp;Table7[[#This Row],[Section]]&amp;Table7[[#This Row],[Q. No.]]</f>
        <v>R40E12</v>
      </c>
      <c r="B6538" s="8"/>
      <c r="C6538" s="15" t="s">
        <v>71</v>
      </c>
      <c r="D6538" s="6">
        <v>12</v>
      </c>
      <c r="E6538" s="12" t="s">
        <v>31</v>
      </c>
      <c r="F6538" s="14">
        <v>1</v>
      </c>
      <c r="G6538" s="14" t="s">
        <v>59</v>
      </c>
      <c r="H6538" s="14">
        <v>1</v>
      </c>
      <c r="I6538" s="14" t="s">
        <v>37</v>
      </c>
      <c r="J6538" s="12" t="s">
        <v>388</v>
      </c>
      <c r="K6538" s="11" t="str">
        <f>VLOOKUP(Table7[[#This Row],[CID]],ALY,2,FALSE)</f>
        <v>Apostrophes</v>
      </c>
    </row>
    <row r="6539" spans="1:11" x14ac:dyDescent="0.2">
      <c r="A6539" s="8" t="str">
        <f>Table7[[#This Row],[Test No.]]&amp;Table7[[#This Row],[Section]]&amp;Table7[[#This Row],[Q. No.]]</f>
        <v>R40E13</v>
      </c>
      <c r="B6539" s="8"/>
      <c r="C6539" s="15" t="s">
        <v>71</v>
      </c>
      <c r="D6539" s="6">
        <v>13</v>
      </c>
      <c r="E6539" s="12" t="s">
        <v>31</v>
      </c>
      <c r="F6539" s="14">
        <v>1</v>
      </c>
      <c r="G6539" s="14" t="s">
        <v>59</v>
      </c>
      <c r="H6539" s="14">
        <v>1</v>
      </c>
      <c r="I6539" s="14" t="s">
        <v>37</v>
      </c>
      <c r="J6539" s="12" t="s">
        <v>392</v>
      </c>
      <c r="K6539" s="11" t="str">
        <f>VLOOKUP(Table7[[#This Row],[CID]],ALY,2,FALSE)</f>
        <v>Periods</v>
      </c>
    </row>
    <row r="6540" spans="1:11" x14ac:dyDescent="0.2">
      <c r="A6540" s="8" t="str">
        <f>Table7[[#This Row],[Test No.]]&amp;Table7[[#This Row],[Section]]&amp;Table7[[#This Row],[Q. No.]]</f>
        <v>R40E14</v>
      </c>
      <c r="B6540" s="8"/>
      <c r="C6540" s="15" t="s">
        <v>71</v>
      </c>
      <c r="D6540" s="6">
        <v>14</v>
      </c>
      <c r="E6540" s="12" t="s">
        <v>31</v>
      </c>
      <c r="F6540" s="14">
        <v>2</v>
      </c>
      <c r="G6540" s="13" t="s">
        <v>57</v>
      </c>
      <c r="H6540" s="10">
        <v>4</v>
      </c>
      <c r="I6540" s="13" t="s">
        <v>40</v>
      </c>
      <c r="J6540" s="12" t="s">
        <v>514</v>
      </c>
      <c r="K6540" s="11" t="str">
        <f>VLOOKUP(Table7[[#This Row],[CID]],ALY,2,FALSE)</f>
        <v>Relation to Paragraph/Essay</v>
      </c>
    </row>
    <row r="6541" spans="1:11" x14ac:dyDescent="0.2">
      <c r="A6541" s="8" t="str">
        <f>Table7[[#This Row],[Test No.]]&amp;Table7[[#This Row],[Section]]&amp;Table7[[#This Row],[Q. No.]]</f>
        <v>R40E15</v>
      </c>
      <c r="B6541" s="8"/>
      <c r="C6541" s="15" t="s">
        <v>71</v>
      </c>
      <c r="D6541" s="6">
        <v>15</v>
      </c>
      <c r="E6541" s="12" t="s">
        <v>31</v>
      </c>
      <c r="F6541" s="14">
        <v>2</v>
      </c>
      <c r="G6541" s="13" t="s">
        <v>57</v>
      </c>
      <c r="H6541" s="10">
        <v>4</v>
      </c>
      <c r="I6541" s="13" t="s">
        <v>40</v>
      </c>
      <c r="J6541" s="12" t="s">
        <v>513</v>
      </c>
      <c r="K6541" s="11" t="str">
        <f>VLOOKUP(Table7[[#This Row],[CID]],ALY,2,FALSE)</f>
        <v>Writer's Goal</v>
      </c>
    </row>
    <row r="6542" spans="1:11" x14ac:dyDescent="0.2">
      <c r="A6542" s="8" t="str">
        <f>Table7[[#This Row],[Test No.]]&amp;Table7[[#This Row],[Section]]&amp;Table7[[#This Row],[Q. No.]]</f>
        <v>R40E16</v>
      </c>
      <c r="B6542" s="8"/>
      <c r="C6542" s="15" t="s">
        <v>71</v>
      </c>
      <c r="D6542" s="6">
        <v>16</v>
      </c>
      <c r="E6542" s="12" t="s">
        <v>31</v>
      </c>
      <c r="F6542" s="14">
        <v>2</v>
      </c>
      <c r="G6542" s="13" t="s">
        <v>57</v>
      </c>
      <c r="H6542" s="10">
        <v>5</v>
      </c>
      <c r="I6542" s="13" t="s">
        <v>41</v>
      </c>
      <c r="J6542" s="12" t="s">
        <v>520</v>
      </c>
      <c r="K6542" s="11" t="str">
        <f>VLOOKUP(Table7[[#This Row],[CID]],ALY,2,FALSE)</f>
        <v>Reorganization</v>
      </c>
    </row>
    <row r="6543" spans="1:11" x14ac:dyDescent="0.2">
      <c r="A6543" s="8" t="str">
        <f>Table7[[#This Row],[Test No.]]&amp;Table7[[#This Row],[Section]]&amp;Table7[[#This Row],[Q. No.]]</f>
        <v>R40E17</v>
      </c>
      <c r="B6543" s="8"/>
      <c r="C6543" s="15" t="s">
        <v>71</v>
      </c>
      <c r="D6543" s="6">
        <v>17</v>
      </c>
      <c r="E6543" s="12" t="s">
        <v>31</v>
      </c>
      <c r="F6543" s="14">
        <v>2</v>
      </c>
      <c r="G6543" s="13" t="s">
        <v>57</v>
      </c>
      <c r="H6543" s="10">
        <v>4</v>
      </c>
      <c r="I6543" s="13" t="s">
        <v>40</v>
      </c>
      <c r="J6543" s="12" t="s">
        <v>516</v>
      </c>
      <c r="K6543" s="11" t="str">
        <f>VLOOKUP(Table7[[#This Row],[CID]],ALY,2,FALSE)</f>
        <v>Transitions &amp; Topic Sentences</v>
      </c>
    </row>
    <row r="6544" spans="1:11" x14ac:dyDescent="0.2">
      <c r="A6544" s="8" t="str">
        <f>Table7[[#This Row],[Test No.]]&amp;Table7[[#This Row],[Section]]&amp;Table7[[#This Row],[Q. No.]]</f>
        <v>R40E18</v>
      </c>
      <c r="B6544" s="8"/>
      <c r="C6544" s="15" t="s">
        <v>71</v>
      </c>
      <c r="D6544" s="6">
        <v>18</v>
      </c>
      <c r="E6544" s="12" t="s">
        <v>31</v>
      </c>
      <c r="F6544" s="14">
        <v>2</v>
      </c>
      <c r="G6544" s="13" t="s">
        <v>57</v>
      </c>
      <c r="H6544" s="10">
        <v>5</v>
      </c>
      <c r="I6544" s="13" t="s">
        <v>41</v>
      </c>
      <c r="J6544" s="12" t="s">
        <v>518</v>
      </c>
      <c r="K6544" s="11" t="str">
        <f>VLOOKUP(Table7[[#This Row],[CID]],ALY,2,FALSE)</f>
        <v>Unity &amp; Coherence</v>
      </c>
    </row>
    <row r="6545" spans="1:11" x14ac:dyDescent="0.2">
      <c r="A6545" s="8" t="str">
        <f>Table7[[#This Row],[Test No.]]&amp;Table7[[#This Row],[Section]]&amp;Table7[[#This Row],[Q. No.]]</f>
        <v>R40E19</v>
      </c>
      <c r="B6545" s="8"/>
      <c r="C6545" s="15" t="s">
        <v>71</v>
      </c>
      <c r="D6545" s="6">
        <v>19</v>
      </c>
      <c r="E6545" s="12" t="s">
        <v>31</v>
      </c>
      <c r="F6545" s="14">
        <v>1</v>
      </c>
      <c r="G6545" s="14" t="s">
        <v>59</v>
      </c>
      <c r="H6545" s="10">
        <v>2</v>
      </c>
      <c r="I6545" s="13" t="s">
        <v>38</v>
      </c>
      <c r="J6545" s="12" t="s">
        <v>397</v>
      </c>
      <c r="K6545" s="11" t="str">
        <f>VLOOKUP(Table7[[#This Row],[CID]],ALY,2,FALSE)</f>
        <v>Word Choice</v>
      </c>
    </row>
    <row r="6546" spans="1:11" x14ac:dyDescent="0.2">
      <c r="A6546" s="8" t="str">
        <f>Table7[[#This Row],[Test No.]]&amp;Table7[[#This Row],[Section]]&amp;Table7[[#This Row],[Q. No.]]</f>
        <v>R40E20</v>
      </c>
      <c r="B6546" s="8"/>
      <c r="C6546" s="15" t="s">
        <v>71</v>
      </c>
      <c r="D6546" s="6">
        <v>20</v>
      </c>
      <c r="E6546" s="12" t="s">
        <v>31</v>
      </c>
      <c r="F6546" s="14">
        <v>2</v>
      </c>
      <c r="G6546" s="13" t="s">
        <v>57</v>
      </c>
      <c r="H6546" s="10">
        <v>4</v>
      </c>
      <c r="I6546" s="13" t="s">
        <v>40</v>
      </c>
      <c r="J6546" s="12" t="s">
        <v>514</v>
      </c>
      <c r="K6546" s="11" t="str">
        <f>VLOOKUP(Table7[[#This Row],[CID]],ALY,2,FALSE)</f>
        <v>Relation to Paragraph/Essay</v>
      </c>
    </row>
    <row r="6547" spans="1:11" x14ac:dyDescent="0.2">
      <c r="A6547" s="8" t="str">
        <f>Table7[[#This Row],[Test No.]]&amp;Table7[[#This Row],[Section]]&amp;Table7[[#This Row],[Q. No.]]</f>
        <v>R40E21</v>
      </c>
      <c r="B6547" s="8"/>
      <c r="C6547" s="15" t="s">
        <v>71</v>
      </c>
      <c r="D6547" s="6">
        <v>21</v>
      </c>
      <c r="E6547" s="12" t="s">
        <v>31</v>
      </c>
      <c r="F6547" s="14">
        <v>1</v>
      </c>
      <c r="G6547" s="14" t="s">
        <v>59</v>
      </c>
      <c r="H6547" s="14">
        <v>1</v>
      </c>
      <c r="I6547" s="14" t="s">
        <v>37</v>
      </c>
      <c r="J6547" s="12" t="s">
        <v>387</v>
      </c>
      <c r="K6547" s="11" t="str">
        <f>VLOOKUP(Table7[[#This Row],[CID]],ALY,2,FALSE)</f>
        <v>Commas</v>
      </c>
    </row>
    <row r="6548" spans="1:11" x14ac:dyDescent="0.2">
      <c r="A6548" s="8" t="str">
        <f>Table7[[#This Row],[Test No.]]&amp;Table7[[#This Row],[Section]]&amp;Table7[[#This Row],[Q. No.]]</f>
        <v>R40E22</v>
      </c>
      <c r="B6548" s="8"/>
      <c r="C6548" s="15" t="s">
        <v>71</v>
      </c>
      <c r="D6548" s="6">
        <v>22</v>
      </c>
      <c r="E6548" s="12" t="s">
        <v>31</v>
      </c>
      <c r="F6548" s="14">
        <v>1</v>
      </c>
      <c r="G6548" s="14" t="s">
        <v>59</v>
      </c>
      <c r="H6548" s="10">
        <v>3</v>
      </c>
      <c r="I6548" s="13" t="s">
        <v>39</v>
      </c>
      <c r="J6548" s="12" t="s">
        <v>401</v>
      </c>
      <c r="K6548" s="11" t="str">
        <f>VLOOKUP(Table7[[#This Row],[CID]],ALY,2,FALSE)</f>
        <v>Parallel Construction</v>
      </c>
    </row>
    <row r="6549" spans="1:11" x14ac:dyDescent="0.2">
      <c r="A6549" s="8" t="str">
        <f>Table7[[#This Row],[Test No.]]&amp;Table7[[#This Row],[Section]]&amp;Table7[[#This Row],[Q. No.]]</f>
        <v>R40E23</v>
      </c>
      <c r="B6549" s="8"/>
      <c r="C6549" s="15" t="s">
        <v>71</v>
      </c>
      <c r="D6549" s="6">
        <v>23</v>
      </c>
      <c r="E6549" s="12" t="s">
        <v>31</v>
      </c>
      <c r="F6549" s="14">
        <v>1</v>
      </c>
      <c r="G6549" s="14" t="s">
        <v>59</v>
      </c>
      <c r="H6549" s="14">
        <v>1</v>
      </c>
      <c r="I6549" s="14" t="s">
        <v>37</v>
      </c>
      <c r="J6549" s="12" t="s">
        <v>387</v>
      </c>
      <c r="K6549" s="11" t="str">
        <f>VLOOKUP(Table7[[#This Row],[CID]],ALY,2,FALSE)</f>
        <v>Commas</v>
      </c>
    </row>
    <row r="6550" spans="1:11" x14ac:dyDescent="0.2">
      <c r="A6550" s="8" t="str">
        <f>Table7[[#This Row],[Test No.]]&amp;Table7[[#This Row],[Section]]&amp;Table7[[#This Row],[Q. No.]]</f>
        <v>R40E24</v>
      </c>
      <c r="B6550" s="8"/>
      <c r="C6550" s="15" t="s">
        <v>71</v>
      </c>
      <c r="D6550" s="6">
        <v>24</v>
      </c>
      <c r="E6550" s="12" t="s">
        <v>31</v>
      </c>
      <c r="F6550" s="14">
        <v>2</v>
      </c>
      <c r="G6550" s="13" t="s">
        <v>57</v>
      </c>
      <c r="H6550" s="10">
        <v>6</v>
      </c>
      <c r="I6550" s="13" t="s">
        <v>42</v>
      </c>
      <c r="J6550" s="12" t="s">
        <v>523</v>
      </c>
      <c r="K6550" s="11" t="str">
        <f>VLOOKUP(Table7[[#This Row],[CID]],ALY,2,FALSE)</f>
        <v>Avoiding Ambiguity &amp; Redundancy</v>
      </c>
    </row>
    <row r="6551" spans="1:11" x14ac:dyDescent="0.2">
      <c r="A6551" s="8" t="str">
        <f>Table7[[#This Row],[Test No.]]&amp;Table7[[#This Row],[Section]]&amp;Table7[[#This Row],[Q. No.]]</f>
        <v>R40E25</v>
      </c>
      <c r="B6551" s="8"/>
      <c r="C6551" s="15" t="s">
        <v>71</v>
      </c>
      <c r="D6551" s="6">
        <v>25</v>
      </c>
      <c r="E6551" s="12" t="s">
        <v>31</v>
      </c>
      <c r="F6551" s="14">
        <v>1</v>
      </c>
      <c r="G6551" s="14" t="s">
        <v>59</v>
      </c>
      <c r="H6551" s="10">
        <v>2</v>
      </c>
      <c r="I6551" s="13" t="s">
        <v>38</v>
      </c>
      <c r="J6551" s="12" t="s">
        <v>398</v>
      </c>
      <c r="K6551" s="11" t="str">
        <f>VLOOKUP(Table7[[#This Row],[CID]],ALY,2,FALSE)</f>
        <v>Idioms</v>
      </c>
    </row>
    <row r="6552" spans="1:11" x14ac:dyDescent="0.2">
      <c r="A6552" s="8" t="str">
        <f>Table7[[#This Row],[Test No.]]&amp;Table7[[#This Row],[Section]]&amp;Table7[[#This Row],[Q. No.]]</f>
        <v>R40E26</v>
      </c>
      <c r="B6552" s="8"/>
      <c r="C6552" s="15" t="s">
        <v>71</v>
      </c>
      <c r="D6552" s="6">
        <v>26</v>
      </c>
      <c r="E6552" s="12" t="s">
        <v>31</v>
      </c>
      <c r="F6552" s="14">
        <v>1</v>
      </c>
      <c r="G6552" s="14" t="s">
        <v>59</v>
      </c>
      <c r="H6552" s="10">
        <v>3</v>
      </c>
      <c r="I6552" s="13" t="s">
        <v>39</v>
      </c>
      <c r="J6552" s="12" t="s">
        <v>402</v>
      </c>
      <c r="K6552" s="11" t="str">
        <f>VLOOKUP(Table7[[#This Row],[CID]],ALY,2,FALSE)</f>
        <v>Faulty Modifier</v>
      </c>
    </row>
    <row r="6553" spans="1:11" x14ac:dyDescent="0.2">
      <c r="A6553" s="8" t="str">
        <f>Table7[[#This Row],[Test No.]]&amp;Table7[[#This Row],[Section]]&amp;Table7[[#This Row],[Q. No.]]</f>
        <v>R40E27</v>
      </c>
      <c r="B6553" s="8"/>
      <c r="C6553" s="15" t="s">
        <v>71</v>
      </c>
      <c r="D6553" s="6">
        <v>27</v>
      </c>
      <c r="E6553" s="12" t="s">
        <v>31</v>
      </c>
      <c r="F6553" s="14">
        <v>1</v>
      </c>
      <c r="G6553" s="14" t="s">
        <v>59</v>
      </c>
      <c r="H6553" s="14">
        <v>1</v>
      </c>
      <c r="I6553" s="14" t="s">
        <v>37</v>
      </c>
      <c r="J6553" s="12" t="s">
        <v>391</v>
      </c>
      <c r="K6553" s="11" t="str">
        <f>VLOOKUP(Table7[[#This Row],[CID]],ALY,2,FALSE)</f>
        <v>Dashes</v>
      </c>
    </row>
    <row r="6554" spans="1:11" x14ac:dyDescent="0.2">
      <c r="A6554" s="8" t="str">
        <f>Table7[[#This Row],[Test No.]]&amp;Table7[[#This Row],[Section]]&amp;Table7[[#This Row],[Q. No.]]</f>
        <v>R40E28</v>
      </c>
      <c r="B6554" s="8"/>
      <c r="C6554" s="15" t="s">
        <v>71</v>
      </c>
      <c r="D6554" s="6">
        <v>28</v>
      </c>
      <c r="E6554" s="12" t="s">
        <v>31</v>
      </c>
      <c r="F6554" s="14">
        <v>2</v>
      </c>
      <c r="G6554" s="13" t="s">
        <v>57</v>
      </c>
      <c r="H6554" s="10">
        <v>6</v>
      </c>
      <c r="I6554" s="13" t="s">
        <v>42</v>
      </c>
      <c r="J6554" s="12" t="s">
        <v>522</v>
      </c>
      <c r="K6554" s="11" t="str">
        <f>VLOOKUP(Table7[[#This Row],[CID]],ALY,2,FALSE)</f>
        <v>Effectiveness</v>
      </c>
    </row>
    <row r="6555" spans="1:11" x14ac:dyDescent="0.2">
      <c r="A6555" s="8" t="str">
        <f>Table7[[#This Row],[Test No.]]&amp;Table7[[#This Row],[Section]]&amp;Table7[[#This Row],[Q. No.]]</f>
        <v>R40E29</v>
      </c>
      <c r="B6555" s="8"/>
      <c r="C6555" s="15" t="s">
        <v>71</v>
      </c>
      <c r="D6555" s="6">
        <v>29</v>
      </c>
      <c r="E6555" s="12" t="s">
        <v>31</v>
      </c>
      <c r="F6555" s="14">
        <v>2</v>
      </c>
      <c r="G6555" s="13" t="s">
        <v>57</v>
      </c>
      <c r="H6555" s="10">
        <v>5</v>
      </c>
      <c r="I6555" s="13" t="s">
        <v>41</v>
      </c>
      <c r="J6555" s="12" t="s">
        <v>518</v>
      </c>
      <c r="K6555" s="11" t="str">
        <f>VLOOKUP(Table7[[#This Row],[CID]],ALY,2,FALSE)</f>
        <v>Unity &amp; Coherence</v>
      </c>
    </row>
    <row r="6556" spans="1:11" x14ac:dyDescent="0.2">
      <c r="A6556" s="8" t="str">
        <f>Table7[[#This Row],[Test No.]]&amp;Table7[[#This Row],[Section]]&amp;Table7[[#This Row],[Q. No.]]</f>
        <v>R40E30</v>
      </c>
      <c r="B6556" s="8"/>
      <c r="C6556" s="15" t="s">
        <v>71</v>
      </c>
      <c r="D6556" s="6">
        <v>30</v>
      </c>
      <c r="E6556" s="12" t="s">
        <v>31</v>
      </c>
      <c r="F6556" s="14">
        <v>2</v>
      </c>
      <c r="G6556" s="13" t="s">
        <v>57</v>
      </c>
      <c r="H6556" s="10">
        <v>4</v>
      </c>
      <c r="I6556" s="13" t="s">
        <v>40</v>
      </c>
      <c r="J6556" s="12" t="s">
        <v>514</v>
      </c>
      <c r="K6556" s="11" t="str">
        <f>VLOOKUP(Table7[[#This Row],[CID]],ALY,2,FALSE)</f>
        <v>Relation to Paragraph/Essay</v>
      </c>
    </row>
    <row r="6557" spans="1:11" x14ac:dyDescent="0.2">
      <c r="A6557" s="8" t="str">
        <f>Table7[[#This Row],[Test No.]]&amp;Table7[[#This Row],[Section]]&amp;Table7[[#This Row],[Q. No.]]</f>
        <v>R40E31</v>
      </c>
      <c r="B6557" s="8"/>
      <c r="C6557" s="15" t="s">
        <v>71</v>
      </c>
      <c r="D6557" s="6">
        <v>31</v>
      </c>
      <c r="E6557" s="12" t="s">
        <v>31</v>
      </c>
      <c r="F6557" s="14">
        <v>1</v>
      </c>
      <c r="G6557" s="14" t="s">
        <v>59</v>
      </c>
      <c r="H6557" s="10">
        <v>3</v>
      </c>
      <c r="I6557" s="13" t="s">
        <v>39</v>
      </c>
      <c r="J6557" s="12" t="s">
        <v>399</v>
      </c>
      <c r="K6557" s="11" t="str">
        <f>VLOOKUP(Table7[[#This Row],[CID]],ALY,2,FALSE)</f>
        <v>Sentence Fragment</v>
      </c>
    </row>
    <row r="6558" spans="1:11" x14ac:dyDescent="0.2">
      <c r="A6558" s="8" t="str">
        <f>Table7[[#This Row],[Test No.]]&amp;Table7[[#This Row],[Section]]&amp;Table7[[#This Row],[Q. No.]]</f>
        <v>R40E32</v>
      </c>
      <c r="B6558" s="8"/>
      <c r="C6558" s="15" t="s">
        <v>71</v>
      </c>
      <c r="D6558" s="6">
        <v>32</v>
      </c>
      <c r="E6558" s="12" t="s">
        <v>31</v>
      </c>
      <c r="F6558" s="14">
        <v>1</v>
      </c>
      <c r="G6558" s="14" t="s">
        <v>59</v>
      </c>
      <c r="H6558" s="10">
        <v>2</v>
      </c>
      <c r="I6558" s="13" t="s">
        <v>38</v>
      </c>
      <c r="J6558" s="12" t="s">
        <v>394</v>
      </c>
      <c r="K6558" s="11" t="str">
        <f>VLOOKUP(Table7[[#This Row],[CID]],ALY,2,FALSE)</f>
        <v>Pronouns</v>
      </c>
    </row>
    <row r="6559" spans="1:11" x14ac:dyDescent="0.2">
      <c r="A6559" s="8" t="str">
        <f>Table7[[#This Row],[Test No.]]&amp;Table7[[#This Row],[Section]]&amp;Table7[[#This Row],[Q. No.]]</f>
        <v>R40E33</v>
      </c>
      <c r="B6559" s="8"/>
      <c r="C6559" s="15" t="s">
        <v>71</v>
      </c>
      <c r="D6559" s="6">
        <v>33</v>
      </c>
      <c r="E6559" s="12" t="s">
        <v>31</v>
      </c>
      <c r="F6559" s="14">
        <v>1</v>
      </c>
      <c r="G6559" s="14" t="s">
        <v>59</v>
      </c>
      <c r="H6559" s="10">
        <v>2</v>
      </c>
      <c r="I6559" s="13" t="s">
        <v>38</v>
      </c>
      <c r="J6559" s="12" t="s">
        <v>398</v>
      </c>
      <c r="K6559" s="11" t="str">
        <f>VLOOKUP(Table7[[#This Row],[CID]],ALY,2,FALSE)</f>
        <v>Idioms</v>
      </c>
    </row>
    <row r="6560" spans="1:11" x14ac:dyDescent="0.2">
      <c r="A6560" s="8" t="str">
        <f>Table7[[#This Row],[Test No.]]&amp;Table7[[#This Row],[Section]]&amp;Table7[[#This Row],[Q. No.]]</f>
        <v>R40E34</v>
      </c>
      <c r="B6560" s="8"/>
      <c r="C6560" s="15" t="s">
        <v>71</v>
      </c>
      <c r="D6560" s="6">
        <v>34</v>
      </c>
      <c r="E6560" s="12" t="s">
        <v>31</v>
      </c>
      <c r="F6560" s="14">
        <v>2</v>
      </c>
      <c r="G6560" s="13" t="s">
        <v>57</v>
      </c>
      <c r="H6560" s="10">
        <v>4</v>
      </c>
      <c r="I6560" s="13" t="s">
        <v>40</v>
      </c>
      <c r="J6560" s="12" t="s">
        <v>512</v>
      </c>
      <c r="K6560" s="11" t="str">
        <f>VLOOKUP(Table7[[#This Row],[CID]],ALY,2,FALSE)</f>
        <v>Additional Detail &amp; Evidence</v>
      </c>
    </row>
    <row r="6561" spans="1:11" x14ac:dyDescent="0.2">
      <c r="A6561" s="8" t="str">
        <f>Table7[[#This Row],[Test No.]]&amp;Table7[[#This Row],[Section]]&amp;Table7[[#This Row],[Q. No.]]</f>
        <v>R40E35</v>
      </c>
      <c r="B6561" s="8"/>
      <c r="C6561" s="15" t="s">
        <v>71</v>
      </c>
      <c r="D6561" s="6">
        <v>35</v>
      </c>
      <c r="E6561" s="12" t="s">
        <v>31</v>
      </c>
      <c r="F6561" s="14">
        <v>1</v>
      </c>
      <c r="G6561" s="14" t="s">
        <v>59</v>
      </c>
      <c r="H6561" s="10">
        <v>3</v>
      </c>
      <c r="I6561" s="13" t="s">
        <v>39</v>
      </c>
      <c r="J6561" s="12" t="s">
        <v>402</v>
      </c>
      <c r="K6561" s="11" t="str">
        <f>VLOOKUP(Table7[[#This Row],[CID]],ALY,2,FALSE)</f>
        <v>Faulty Modifier</v>
      </c>
    </row>
    <row r="6562" spans="1:11" x14ac:dyDescent="0.2">
      <c r="A6562" s="8" t="str">
        <f>Table7[[#This Row],[Test No.]]&amp;Table7[[#This Row],[Section]]&amp;Table7[[#This Row],[Q. No.]]</f>
        <v>R40E36</v>
      </c>
      <c r="B6562" s="8"/>
      <c r="C6562" s="15" t="s">
        <v>71</v>
      </c>
      <c r="D6562" s="6">
        <v>36</v>
      </c>
      <c r="E6562" s="12" t="s">
        <v>31</v>
      </c>
      <c r="F6562" s="14">
        <v>1</v>
      </c>
      <c r="G6562" s="14" t="s">
        <v>59</v>
      </c>
      <c r="H6562" s="14">
        <v>1</v>
      </c>
      <c r="I6562" s="14" t="s">
        <v>37</v>
      </c>
      <c r="J6562" s="12" t="s">
        <v>387</v>
      </c>
      <c r="K6562" s="11" t="str">
        <f>VLOOKUP(Table7[[#This Row],[CID]],ALY,2,FALSE)</f>
        <v>Commas</v>
      </c>
    </row>
    <row r="6563" spans="1:11" x14ac:dyDescent="0.2">
      <c r="A6563" s="8" t="str">
        <f>Table7[[#This Row],[Test No.]]&amp;Table7[[#This Row],[Section]]&amp;Table7[[#This Row],[Q. No.]]</f>
        <v>R40E37</v>
      </c>
      <c r="B6563" s="8"/>
      <c r="C6563" s="15" t="s">
        <v>71</v>
      </c>
      <c r="D6563" s="6">
        <v>37</v>
      </c>
      <c r="E6563" s="12" t="s">
        <v>31</v>
      </c>
      <c r="F6563" s="14">
        <v>1</v>
      </c>
      <c r="G6563" s="14" t="s">
        <v>59</v>
      </c>
      <c r="H6563" s="14">
        <v>1</v>
      </c>
      <c r="I6563" s="14" t="s">
        <v>37</v>
      </c>
      <c r="J6563" s="12" t="s">
        <v>388</v>
      </c>
      <c r="K6563" s="11" t="str">
        <f>VLOOKUP(Table7[[#This Row],[CID]],ALY,2,FALSE)</f>
        <v>Apostrophes</v>
      </c>
    </row>
    <row r="6564" spans="1:11" x14ac:dyDescent="0.2">
      <c r="A6564" s="8" t="str">
        <f>Table7[[#This Row],[Test No.]]&amp;Table7[[#This Row],[Section]]&amp;Table7[[#This Row],[Q. No.]]</f>
        <v>R40E38</v>
      </c>
      <c r="B6564" s="8"/>
      <c r="C6564" s="15" t="s">
        <v>71</v>
      </c>
      <c r="D6564" s="6">
        <v>38</v>
      </c>
      <c r="E6564" s="12" t="s">
        <v>31</v>
      </c>
      <c r="F6564" s="14">
        <v>2</v>
      </c>
      <c r="G6564" s="13" t="s">
        <v>57</v>
      </c>
      <c r="H6564" s="10">
        <v>5</v>
      </c>
      <c r="I6564" s="13" t="s">
        <v>41</v>
      </c>
      <c r="J6564" s="12" t="s">
        <v>518</v>
      </c>
      <c r="K6564" s="11" t="str">
        <f>VLOOKUP(Table7[[#This Row],[CID]],ALY,2,FALSE)</f>
        <v>Unity &amp; Coherence</v>
      </c>
    </row>
    <row r="6565" spans="1:11" x14ac:dyDescent="0.2">
      <c r="A6565" s="8" t="str">
        <f>Table7[[#This Row],[Test No.]]&amp;Table7[[#This Row],[Section]]&amp;Table7[[#This Row],[Q. No.]]</f>
        <v>R40E39</v>
      </c>
      <c r="B6565" s="8"/>
      <c r="C6565" s="15" t="s">
        <v>71</v>
      </c>
      <c r="D6565" s="6">
        <v>39</v>
      </c>
      <c r="E6565" s="12" t="s">
        <v>31</v>
      </c>
      <c r="F6565" s="14">
        <v>2</v>
      </c>
      <c r="G6565" s="13" t="s">
        <v>57</v>
      </c>
      <c r="H6565" s="10">
        <v>5</v>
      </c>
      <c r="I6565" s="13" t="s">
        <v>41</v>
      </c>
      <c r="J6565" s="12" t="s">
        <v>519</v>
      </c>
      <c r="K6565" s="11" t="str">
        <f>VLOOKUP(Table7[[#This Row],[CID]],ALY,2,FALSE)</f>
        <v>Opening/Transitional/Closing</v>
      </c>
    </row>
    <row r="6566" spans="1:11" x14ac:dyDescent="0.2">
      <c r="A6566" s="8" t="str">
        <f>Table7[[#This Row],[Test No.]]&amp;Table7[[#This Row],[Section]]&amp;Table7[[#This Row],[Q. No.]]</f>
        <v>R40E40</v>
      </c>
      <c r="B6566" s="8"/>
      <c r="C6566" s="15" t="s">
        <v>71</v>
      </c>
      <c r="D6566" s="6">
        <v>40</v>
      </c>
      <c r="E6566" s="12" t="s">
        <v>31</v>
      </c>
      <c r="F6566" s="14">
        <v>1</v>
      </c>
      <c r="G6566" s="14" t="s">
        <v>59</v>
      </c>
      <c r="H6566" s="10">
        <v>2</v>
      </c>
      <c r="I6566" s="13" t="s">
        <v>38</v>
      </c>
      <c r="J6566" s="12" t="s">
        <v>393</v>
      </c>
      <c r="K6566" s="11" t="str">
        <f>VLOOKUP(Table7[[#This Row],[CID]],ALY,2,FALSE)</f>
        <v>SVA</v>
      </c>
    </row>
    <row r="6567" spans="1:11" x14ac:dyDescent="0.2">
      <c r="A6567" s="8" t="str">
        <f>Table7[[#This Row],[Test No.]]&amp;Table7[[#This Row],[Section]]&amp;Table7[[#This Row],[Q. No.]]</f>
        <v>R40E41</v>
      </c>
      <c r="B6567" s="8"/>
      <c r="C6567" s="15" t="s">
        <v>71</v>
      </c>
      <c r="D6567" s="6">
        <v>41</v>
      </c>
      <c r="E6567" s="12" t="s">
        <v>31</v>
      </c>
      <c r="F6567" s="14">
        <v>2</v>
      </c>
      <c r="G6567" s="13" t="s">
        <v>57</v>
      </c>
      <c r="H6567" s="10">
        <v>6</v>
      </c>
      <c r="I6567" s="13" t="s">
        <v>42</v>
      </c>
      <c r="J6567" s="12" t="s">
        <v>523</v>
      </c>
      <c r="K6567" s="11" t="str">
        <f>VLOOKUP(Table7[[#This Row],[CID]],ALY,2,FALSE)</f>
        <v>Avoiding Ambiguity &amp; Redundancy</v>
      </c>
    </row>
    <row r="6568" spans="1:11" x14ac:dyDescent="0.2">
      <c r="A6568" s="8" t="str">
        <f>Table7[[#This Row],[Test No.]]&amp;Table7[[#This Row],[Section]]&amp;Table7[[#This Row],[Q. No.]]</f>
        <v>R40E42</v>
      </c>
      <c r="B6568" s="8"/>
      <c r="C6568" s="15" t="s">
        <v>71</v>
      </c>
      <c r="D6568" s="6">
        <v>42</v>
      </c>
      <c r="E6568" s="12" t="s">
        <v>31</v>
      </c>
      <c r="F6568" s="14">
        <v>2</v>
      </c>
      <c r="G6568" s="13" t="s">
        <v>57</v>
      </c>
      <c r="H6568" s="10">
        <v>6</v>
      </c>
      <c r="I6568" s="13" t="s">
        <v>42</v>
      </c>
      <c r="J6568" s="12" t="s">
        <v>522</v>
      </c>
      <c r="K6568" s="11" t="str">
        <f>VLOOKUP(Table7[[#This Row],[CID]],ALY,2,FALSE)</f>
        <v>Effectiveness</v>
      </c>
    </row>
    <row r="6569" spans="1:11" x14ac:dyDescent="0.2">
      <c r="A6569" s="8" t="str">
        <f>Table7[[#This Row],[Test No.]]&amp;Table7[[#This Row],[Section]]&amp;Table7[[#This Row],[Q. No.]]</f>
        <v>R40E43</v>
      </c>
      <c r="B6569" s="8"/>
      <c r="C6569" s="15" t="s">
        <v>71</v>
      </c>
      <c r="D6569" s="6">
        <v>43</v>
      </c>
      <c r="E6569" s="12" t="s">
        <v>31</v>
      </c>
      <c r="F6569" s="14">
        <v>2</v>
      </c>
      <c r="G6569" s="13" t="s">
        <v>57</v>
      </c>
      <c r="H6569" s="10">
        <v>5</v>
      </c>
      <c r="I6569" s="13" t="s">
        <v>41</v>
      </c>
      <c r="J6569" s="12" t="s">
        <v>518</v>
      </c>
      <c r="K6569" s="11" t="str">
        <f>VLOOKUP(Table7[[#This Row],[CID]],ALY,2,FALSE)</f>
        <v>Unity &amp; Coherence</v>
      </c>
    </row>
    <row r="6570" spans="1:11" x14ac:dyDescent="0.2">
      <c r="A6570" s="8" t="str">
        <f>Table7[[#This Row],[Test No.]]&amp;Table7[[#This Row],[Section]]&amp;Table7[[#This Row],[Q. No.]]</f>
        <v>R40E44</v>
      </c>
      <c r="B6570" s="8"/>
      <c r="C6570" s="15" t="s">
        <v>71</v>
      </c>
      <c r="D6570" s="6">
        <v>44</v>
      </c>
      <c r="E6570" s="12" t="s">
        <v>31</v>
      </c>
      <c r="F6570" s="14">
        <v>1</v>
      </c>
      <c r="G6570" s="14" t="s">
        <v>59</v>
      </c>
      <c r="H6570" s="10">
        <v>2</v>
      </c>
      <c r="I6570" s="13" t="s">
        <v>38</v>
      </c>
      <c r="J6570" s="12" t="s">
        <v>398</v>
      </c>
      <c r="K6570" s="11" t="str">
        <f>VLOOKUP(Table7[[#This Row],[CID]],ALY,2,FALSE)</f>
        <v>Idioms</v>
      </c>
    </row>
    <row r="6571" spans="1:11" x14ac:dyDescent="0.2">
      <c r="A6571" s="8" t="str">
        <f>Table7[[#This Row],[Test No.]]&amp;Table7[[#This Row],[Section]]&amp;Table7[[#This Row],[Q. No.]]</f>
        <v>R40E45</v>
      </c>
      <c r="B6571" s="8"/>
      <c r="C6571" s="15" t="s">
        <v>71</v>
      </c>
      <c r="D6571" s="6">
        <v>45</v>
      </c>
      <c r="E6571" s="12" t="s">
        <v>31</v>
      </c>
      <c r="F6571" s="14">
        <v>2</v>
      </c>
      <c r="G6571" s="13" t="s">
        <v>57</v>
      </c>
      <c r="H6571" s="10">
        <v>6</v>
      </c>
      <c r="I6571" s="13" t="s">
        <v>42</v>
      </c>
      <c r="J6571" s="12" t="s">
        <v>522</v>
      </c>
      <c r="K6571" s="11" t="str">
        <f>VLOOKUP(Table7[[#This Row],[CID]],ALY,2,FALSE)</f>
        <v>Effectiveness</v>
      </c>
    </row>
    <row r="6572" spans="1:11" x14ac:dyDescent="0.2">
      <c r="A6572" s="8" t="str">
        <f>Table7[[#This Row],[Test No.]]&amp;Table7[[#This Row],[Section]]&amp;Table7[[#This Row],[Q. No.]]</f>
        <v>R40E46</v>
      </c>
      <c r="B6572" s="8"/>
      <c r="C6572" s="15" t="s">
        <v>71</v>
      </c>
      <c r="D6572" s="6">
        <v>46</v>
      </c>
      <c r="E6572" s="12" t="s">
        <v>31</v>
      </c>
      <c r="F6572" s="14">
        <v>2</v>
      </c>
      <c r="G6572" s="13" t="s">
        <v>57</v>
      </c>
      <c r="H6572" s="10">
        <v>6</v>
      </c>
      <c r="I6572" s="13" t="s">
        <v>42</v>
      </c>
      <c r="J6572" s="12" t="s">
        <v>522</v>
      </c>
      <c r="K6572" s="11" t="str">
        <f>VLOOKUP(Table7[[#This Row],[CID]],ALY,2,FALSE)</f>
        <v>Effectiveness</v>
      </c>
    </row>
    <row r="6573" spans="1:11" x14ac:dyDescent="0.2">
      <c r="A6573" s="8" t="str">
        <f>Table7[[#This Row],[Test No.]]&amp;Table7[[#This Row],[Section]]&amp;Table7[[#This Row],[Q. No.]]</f>
        <v>R40E47</v>
      </c>
      <c r="B6573" s="8"/>
      <c r="C6573" s="15" t="s">
        <v>71</v>
      </c>
      <c r="D6573" s="6">
        <v>47</v>
      </c>
      <c r="E6573" s="12" t="s">
        <v>31</v>
      </c>
      <c r="F6573" s="14">
        <v>2</v>
      </c>
      <c r="G6573" s="13" t="s">
        <v>57</v>
      </c>
      <c r="H6573" s="10">
        <v>6</v>
      </c>
      <c r="I6573" s="13" t="s">
        <v>42</v>
      </c>
      <c r="J6573" s="12" t="s">
        <v>521</v>
      </c>
      <c r="K6573" s="11" t="str">
        <f>VLOOKUP(Table7[[#This Row],[CID]],ALY,2,FALSE)</f>
        <v>Word Choice</v>
      </c>
    </row>
    <row r="6574" spans="1:11" x14ac:dyDescent="0.2">
      <c r="A6574" s="8" t="str">
        <f>Table7[[#This Row],[Test No.]]&amp;Table7[[#This Row],[Section]]&amp;Table7[[#This Row],[Q. No.]]</f>
        <v>R40E48</v>
      </c>
      <c r="B6574" s="8"/>
      <c r="C6574" s="15" t="s">
        <v>71</v>
      </c>
      <c r="D6574" s="6">
        <v>48</v>
      </c>
      <c r="E6574" s="12" t="s">
        <v>31</v>
      </c>
      <c r="F6574" s="14">
        <v>1</v>
      </c>
      <c r="G6574" s="14" t="s">
        <v>59</v>
      </c>
      <c r="H6574" s="10">
        <v>2</v>
      </c>
      <c r="I6574" s="13" t="s">
        <v>38</v>
      </c>
      <c r="J6574" s="12" t="s">
        <v>395</v>
      </c>
      <c r="K6574" s="11" t="str">
        <f>VLOOKUP(Table7[[#This Row],[CID]],ALY,2,FALSE)</f>
        <v>Verb Forms/Tense Agreement</v>
      </c>
    </row>
    <row r="6575" spans="1:11" x14ac:dyDescent="0.2">
      <c r="A6575" s="8" t="str">
        <f>Table7[[#This Row],[Test No.]]&amp;Table7[[#This Row],[Section]]&amp;Table7[[#This Row],[Q. No.]]</f>
        <v>R40E49</v>
      </c>
      <c r="B6575" s="8"/>
      <c r="C6575" s="15" t="s">
        <v>71</v>
      </c>
      <c r="D6575" s="6">
        <v>49</v>
      </c>
      <c r="E6575" s="12" t="s">
        <v>31</v>
      </c>
      <c r="F6575" s="14">
        <v>1</v>
      </c>
      <c r="G6575" s="14" t="s">
        <v>59</v>
      </c>
      <c r="H6575" s="14">
        <v>1</v>
      </c>
      <c r="I6575" s="14" t="s">
        <v>37</v>
      </c>
      <c r="J6575" s="12" t="s">
        <v>387</v>
      </c>
      <c r="K6575" s="11" t="str">
        <f>VLOOKUP(Table7[[#This Row],[CID]],ALY,2,FALSE)</f>
        <v>Commas</v>
      </c>
    </row>
    <row r="6576" spans="1:11" x14ac:dyDescent="0.2">
      <c r="A6576" s="8" t="str">
        <f>Table7[[#This Row],[Test No.]]&amp;Table7[[#This Row],[Section]]&amp;Table7[[#This Row],[Q. No.]]</f>
        <v>R40E50</v>
      </c>
      <c r="B6576" s="8"/>
      <c r="C6576" s="15" t="s">
        <v>71</v>
      </c>
      <c r="D6576" s="6">
        <v>50</v>
      </c>
      <c r="E6576" s="12" t="s">
        <v>31</v>
      </c>
      <c r="F6576" s="14">
        <v>1</v>
      </c>
      <c r="G6576" s="14" t="s">
        <v>59</v>
      </c>
      <c r="H6576" s="14">
        <v>1</v>
      </c>
      <c r="I6576" s="14" t="s">
        <v>37</v>
      </c>
      <c r="J6576" s="12" t="s">
        <v>389</v>
      </c>
      <c r="K6576" s="11" t="str">
        <f>VLOOKUP(Table7[[#This Row],[CID]],ALY,2,FALSE)</f>
        <v>Colons</v>
      </c>
    </row>
    <row r="6577" spans="1:11" x14ac:dyDescent="0.2">
      <c r="A6577" s="8" t="str">
        <f>Table7[[#This Row],[Test No.]]&amp;Table7[[#This Row],[Section]]&amp;Table7[[#This Row],[Q. No.]]</f>
        <v>R40E51</v>
      </c>
      <c r="B6577" s="8"/>
      <c r="C6577" s="15" t="s">
        <v>71</v>
      </c>
      <c r="D6577" s="6">
        <v>51</v>
      </c>
      <c r="E6577" s="12" t="s">
        <v>31</v>
      </c>
      <c r="F6577" s="14">
        <v>2</v>
      </c>
      <c r="G6577" s="13" t="s">
        <v>57</v>
      </c>
      <c r="H6577" s="10">
        <v>5</v>
      </c>
      <c r="I6577" s="13" t="s">
        <v>41</v>
      </c>
      <c r="J6577" s="12" t="s">
        <v>518</v>
      </c>
      <c r="K6577" s="11" t="str">
        <f>VLOOKUP(Table7[[#This Row],[CID]],ALY,2,FALSE)</f>
        <v>Unity &amp; Coherence</v>
      </c>
    </row>
    <row r="6578" spans="1:11" x14ac:dyDescent="0.2">
      <c r="A6578" s="8" t="str">
        <f>Table7[[#This Row],[Test No.]]&amp;Table7[[#This Row],[Section]]&amp;Table7[[#This Row],[Q. No.]]</f>
        <v>R40E52</v>
      </c>
      <c r="B6578" s="8"/>
      <c r="C6578" s="15" t="s">
        <v>71</v>
      </c>
      <c r="D6578" s="6">
        <v>52</v>
      </c>
      <c r="E6578" s="12" t="s">
        <v>31</v>
      </c>
      <c r="F6578" s="14">
        <v>1</v>
      </c>
      <c r="G6578" s="14" t="s">
        <v>59</v>
      </c>
      <c r="H6578" s="10">
        <v>2</v>
      </c>
      <c r="I6578" s="13" t="s">
        <v>38</v>
      </c>
      <c r="J6578" s="12" t="s">
        <v>395</v>
      </c>
      <c r="K6578" s="11" t="str">
        <f>VLOOKUP(Table7[[#This Row],[CID]],ALY,2,FALSE)</f>
        <v>Verb Forms/Tense Agreement</v>
      </c>
    </row>
    <row r="6579" spans="1:11" x14ac:dyDescent="0.2">
      <c r="A6579" s="8" t="str">
        <f>Table7[[#This Row],[Test No.]]&amp;Table7[[#This Row],[Section]]&amp;Table7[[#This Row],[Q. No.]]</f>
        <v>R40E53</v>
      </c>
      <c r="B6579" s="8"/>
      <c r="C6579" s="15" t="s">
        <v>71</v>
      </c>
      <c r="D6579" s="6">
        <v>53</v>
      </c>
      <c r="E6579" s="12" t="s">
        <v>31</v>
      </c>
      <c r="F6579" s="14">
        <v>2</v>
      </c>
      <c r="G6579" s="13" t="s">
        <v>57</v>
      </c>
      <c r="H6579" s="10">
        <v>4</v>
      </c>
      <c r="I6579" s="13" t="s">
        <v>40</v>
      </c>
      <c r="J6579" s="12" t="s">
        <v>516</v>
      </c>
      <c r="K6579" s="11" t="str">
        <f>VLOOKUP(Table7[[#This Row],[CID]],ALY,2,FALSE)</f>
        <v>Transitions &amp; Topic Sentences</v>
      </c>
    </row>
    <row r="6580" spans="1:11" x14ac:dyDescent="0.2">
      <c r="A6580" s="8" t="str">
        <f>Table7[[#This Row],[Test No.]]&amp;Table7[[#This Row],[Section]]&amp;Table7[[#This Row],[Q. No.]]</f>
        <v>R40E54</v>
      </c>
      <c r="B6580" s="8"/>
      <c r="C6580" s="15" t="s">
        <v>71</v>
      </c>
      <c r="D6580" s="6">
        <v>54</v>
      </c>
      <c r="E6580" s="12" t="s">
        <v>31</v>
      </c>
      <c r="F6580" s="14">
        <v>1</v>
      </c>
      <c r="G6580" s="14" t="s">
        <v>59</v>
      </c>
      <c r="H6580" s="10">
        <v>2</v>
      </c>
      <c r="I6580" s="13" t="s">
        <v>38</v>
      </c>
      <c r="J6580" s="12" t="s">
        <v>396</v>
      </c>
      <c r="K6580" s="11" t="str">
        <f>VLOOKUP(Table7[[#This Row],[CID]],ALY,2,FALSE)</f>
        <v>Comparisons</v>
      </c>
    </row>
    <row r="6581" spans="1:11" x14ac:dyDescent="0.2">
      <c r="A6581" s="8" t="str">
        <f>Table7[[#This Row],[Test No.]]&amp;Table7[[#This Row],[Section]]&amp;Table7[[#This Row],[Q. No.]]</f>
        <v>R40E55</v>
      </c>
      <c r="B6581" s="8"/>
      <c r="C6581" s="15" t="s">
        <v>71</v>
      </c>
      <c r="D6581" s="6">
        <v>55</v>
      </c>
      <c r="E6581" s="12" t="s">
        <v>31</v>
      </c>
      <c r="F6581" s="14">
        <v>1</v>
      </c>
      <c r="G6581" s="14" t="s">
        <v>59</v>
      </c>
      <c r="H6581" s="10">
        <v>3</v>
      </c>
      <c r="I6581" s="13" t="s">
        <v>39</v>
      </c>
      <c r="J6581" s="12" t="s">
        <v>400</v>
      </c>
      <c r="K6581" s="11" t="str">
        <f>VLOOKUP(Table7[[#This Row],[CID]],ALY,2,FALSE)</f>
        <v>Run-On Sentence</v>
      </c>
    </row>
    <row r="6582" spans="1:11" x14ac:dyDescent="0.2">
      <c r="A6582" s="8" t="str">
        <f>Table7[[#This Row],[Test No.]]&amp;Table7[[#This Row],[Section]]&amp;Table7[[#This Row],[Q. No.]]</f>
        <v>R40E56</v>
      </c>
      <c r="B6582" s="8"/>
      <c r="C6582" s="15" t="s">
        <v>71</v>
      </c>
      <c r="D6582" s="6">
        <v>56</v>
      </c>
      <c r="E6582" s="12" t="s">
        <v>31</v>
      </c>
      <c r="F6582" s="14">
        <v>1</v>
      </c>
      <c r="G6582" s="14" t="s">
        <v>59</v>
      </c>
      <c r="H6582" s="10">
        <v>2</v>
      </c>
      <c r="I6582" s="13" t="s">
        <v>38</v>
      </c>
      <c r="J6582" s="12" t="s">
        <v>397</v>
      </c>
      <c r="K6582" s="11" t="str">
        <f>VLOOKUP(Table7[[#This Row],[CID]],ALY,2,FALSE)</f>
        <v>Word Choice</v>
      </c>
    </row>
    <row r="6583" spans="1:11" x14ac:dyDescent="0.2">
      <c r="A6583" s="8" t="str">
        <f>Table7[[#This Row],[Test No.]]&amp;Table7[[#This Row],[Section]]&amp;Table7[[#This Row],[Q. No.]]</f>
        <v>R40E57</v>
      </c>
      <c r="B6583" s="8"/>
      <c r="C6583" s="15" t="s">
        <v>71</v>
      </c>
      <c r="D6583" s="6">
        <v>57</v>
      </c>
      <c r="E6583" s="12" t="s">
        <v>31</v>
      </c>
      <c r="F6583" s="14">
        <v>1</v>
      </c>
      <c r="G6583" s="14" t="s">
        <v>59</v>
      </c>
      <c r="H6583" s="14">
        <v>1</v>
      </c>
      <c r="I6583" s="14" t="s">
        <v>37</v>
      </c>
      <c r="J6583" s="12" t="s">
        <v>388</v>
      </c>
      <c r="K6583" s="11" t="str">
        <f>VLOOKUP(Table7[[#This Row],[CID]],ALY,2,FALSE)</f>
        <v>Apostrophes</v>
      </c>
    </row>
    <row r="6584" spans="1:11" x14ac:dyDescent="0.2">
      <c r="A6584" s="8" t="str">
        <f>Table7[[#This Row],[Test No.]]&amp;Table7[[#This Row],[Section]]&amp;Table7[[#This Row],[Q. No.]]</f>
        <v>R40E58</v>
      </c>
      <c r="B6584" s="8"/>
      <c r="C6584" s="15" t="s">
        <v>71</v>
      </c>
      <c r="D6584" s="6">
        <v>58</v>
      </c>
      <c r="E6584" s="12" t="s">
        <v>31</v>
      </c>
      <c r="F6584" s="14">
        <v>2</v>
      </c>
      <c r="G6584" s="13" t="s">
        <v>57</v>
      </c>
      <c r="H6584" s="10">
        <v>5</v>
      </c>
      <c r="I6584" s="13" t="s">
        <v>41</v>
      </c>
      <c r="J6584" s="12" t="s">
        <v>520</v>
      </c>
      <c r="K6584" s="11" t="str">
        <f>VLOOKUP(Table7[[#This Row],[CID]],ALY,2,FALSE)</f>
        <v>Reorganization</v>
      </c>
    </row>
    <row r="6585" spans="1:11" x14ac:dyDescent="0.2">
      <c r="A6585" s="8" t="str">
        <f>Table7[[#This Row],[Test No.]]&amp;Table7[[#This Row],[Section]]&amp;Table7[[#This Row],[Q. No.]]</f>
        <v>R40E59</v>
      </c>
      <c r="B6585" s="8"/>
      <c r="C6585" s="15" t="s">
        <v>71</v>
      </c>
      <c r="D6585" s="6">
        <v>59</v>
      </c>
      <c r="E6585" s="12" t="s">
        <v>31</v>
      </c>
      <c r="F6585" s="14">
        <v>2</v>
      </c>
      <c r="G6585" s="13" t="s">
        <v>57</v>
      </c>
      <c r="H6585" s="10">
        <v>4</v>
      </c>
      <c r="I6585" s="13" t="s">
        <v>40</v>
      </c>
      <c r="J6585" s="12" t="s">
        <v>514</v>
      </c>
      <c r="K6585" s="11" t="str">
        <f>VLOOKUP(Table7[[#This Row],[CID]],ALY,2,FALSE)</f>
        <v>Relation to Paragraph/Essay</v>
      </c>
    </row>
    <row r="6586" spans="1:11" x14ac:dyDescent="0.2">
      <c r="A6586" s="8" t="str">
        <f>Table7[[#This Row],[Test No.]]&amp;Table7[[#This Row],[Section]]&amp;Table7[[#This Row],[Q. No.]]</f>
        <v>R40E60</v>
      </c>
      <c r="B6586" s="8"/>
      <c r="C6586" s="15" t="s">
        <v>71</v>
      </c>
      <c r="D6586" s="6">
        <v>60</v>
      </c>
      <c r="E6586" s="12" t="s">
        <v>31</v>
      </c>
      <c r="F6586" s="14">
        <v>2</v>
      </c>
      <c r="G6586" s="13" t="s">
        <v>57</v>
      </c>
      <c r="H6586" s="10">
        <v>4</v>
      </c>
      <c r="I6586" s="13" t="s">
        <v>40</v>
      </c>
      <c r="J6586" s="12" t="s">
        <v>513</v>
      </c>
      <c r="K6586" s="11" t="str">
        <f>VLOOKUP(Table7[[#This Row],[CID]],ALY,2,FALSE)</f>
        <v>Writer's Goal</v>
      </c>
    </row>
    <row r="6587" spans="1:11" x14ac:dyDescent="0.2">
      <c r="A6587" s="8" t="str">
        <f>Table7[[#This Row],[Test No.]]&amp;Table7[[#This Row],[Section]]&amp;Table7[[#This Row],[Q. No.]]</f>
        <v>R40E61</v>
      </c>
      <c r="B6587" s="8"/>
      <c r="C6587" s="15" t="s">
        <v>71</v>
      </c>
      <c r="D6587" s="6">
        <v>61</v>
      </c>
      <c r="E6587" s="12" t="s">
        <v>31</v>
      </c>
      <c r="F6587" s="14">
        <v>1</v>
      </c>
      <c r="G6587" s="14" t="s">
        <v>59</v>
      </c>
      <c r="H6587" s="10">
        <v>3</v>
      </c>
      <c r="I6587" s="13" t="s">
        <v>39</v>
      </c>
      <c r="J6587" s="12" t="s">
        <v>402</v>
      </c>
      <c r="K6587" s="11" t="str">
        <f>VLOOKUP(Table7[[#This Row],[CID]],ALY,2,FALSE)</f>
        <v>Faulty Modifier</v>
      </c>
    </row>
    <row r="6588" spans="1:11" x14ac:dyDescent="0.2">
      <c r="A6588" s="8" t="str">
        <f>Table7[[#This Row],[Test No.]]&amp;Table7[[#This Row],[Section]]&amp;Table7[[#This Row],[Q. No.]]</f>
        <v>R40E62</v>
      </c>
      <c r="B6588" s="8"/>
      <c r="C6588" s="15" t="s">
        <v>71</v>
      </c>
      <c r="D6588" s="6">
        <v>62</v>
      </c>
      <c r="E6588" s="12" t="s">
        <v>31</v>
      </c>
      <c r="F6588" s="14">
        <v>1</v>
      </c>
      <c r="G6588" s="14" t="s">
        <v>59</v>
      </c>
      <c r="H6588" s="14">
        <v>1</v>
      </c>
      <c r="I6588" s="14" t="s">
        <v>37</v>
      </c>
      <c r="J6588" s="12" t="s">
        <v>389</v>
      </c>
      <c r="K6588" s="11" t="str">
        <f>VLOOKUP(Table7[[#This Row],[CID]],ALY,2,FALSE)</f>
        <v>Colons</v>
      </c>
    </row>
    <row r="6589" spans="1:11" x14ac:dyDescent="0.2">
      <c r="A6589" s="8" t="str">
        <f>Table7[[#This Row],[Test No.]]&amp;Table7[[#This Row],[Section]]&amp;Table7[[#This Row],[Q. No.]]</f>
        <v>R40E63</v>
      </c>
      <c r="B6589" s="8"/>
      <c r="C6589" s="15" t="s">
        <v>71</v>
      </c>
      <c r="D6589" s="6">
        <v>63</v>
      </c>
      <c r="E6589" s="12" t="s">
        <v>31</v>
      </c>
      <c r="F6589" s="14">
        <v>1</v>
      </c>
      <c r="G6589" s="14" t="s">
        <v>59</v>
      </c>
      <c r="H6589" s="10">
        <v>2</v>
      </c>
      <c r="I6589" s="13" t="s">
        <v>38</v>
      </c>
      <c r="J6589" s="12" t="s">
        <v>395</v>
      </c>
      <c r="K6589" s="11" t="str">
        <f>VLOOKUP(Table7[[#This Row],[CID]],ALY,2,FALSE)</f>
        <v>Verb Forms/Tense Agreement</v>
      </c>
    </row>
    <row r="6590" spans="1:11" x14ac:dyDescent="0.2">
      <c r="A6590" s="8" t="str">
        <f>Table7[[#This Row],[Test No.]]&amp;Table7[[#This Row],[Section]]&amp;Table7[[#This Row],[Q. No.]]</f>
        <v>R40E64</v>
      </c>
      <c r="B6590" s="8"/>
      <c r="C6590" s="15" t="s">
        <v>71</v>
      </c>
      <c r="D6590" s="6">
        <v>64</v>
      </c>
      <c r="E6590" s="12" t="s">
        <v>31</v>
      </c>
      <c r="F6590" s="14">
        <v>2</v>
      </c>
      <c r="G6590" s="13" t="s">
        <v>57</v>
      </c>
      <c r="H6590" s="10">
        <v>4</v>
      </c>
      <c r="I6590" s="13" t="s">
        <v>40</v>
      </c>
      <c r="J6590" s="12" t="s">
        <v>514</v>
      </c>
      <c r="K6590" s="11" t="str">
        <f>VLOOKUP(Table7[[#This Row],[CID]],ALY,2,FALSE)</f>
        <v>Relation to Paragraph/Essay</v>
      </c>
    </row>
    <row r="6591" spans="1:11" x14ac:dyDescent="0.2">
      <c r="A6591" s="8" t="str">
        <f>Table7[[#This Row],[Test No.]]&amp;Table7[[#This Row],[Section]]&amp;Table7[[#This Row],[Q. No.]]</f>
        <v>R40E65</v>
      </c>
      <c r="B6591" s="8"/>
      <c r="C6591" s="15" t="s">
        <v>71</v>
      </c>
      <c r="D6591" s="6">
        <v>65</v>
      </c>
      <c r="E6591" s="12" t="s">
        <v>31</v>
      </c>
      <c r="F6591" s="14">
        <v>1</v>
      </c>
      <c r="G6591" s="14" t="s">
        <v>59</v>
      </c>
      <c r="H6591" s="14">
        <v>1</v>
      </c>
      <c r="I6591" s="14" t="s">
        <v>37</v>
      </c>
      <c r="J6591" s="12" t="s">
        <v>391</v>
      </c>
      <c r="K6591" s="11" t="str">
        <f>VLOOKUP(Table7[[#This Row],[CID]],ALY,2,FALSE)</f>
        <v>Dashes</v>
      </c>
    </row>
    <row r="6592" spans="1:11" x14ac:dyDescent="0.2">
      <c r="A6592" s="8" t="str">
        <f>Table7[[#This Row],[Test No.]]&amp;Table7[[#This Row],[Section]]&amp;Table7[[#This Row],[Q. No.]]</f>
        <v>R40E66</v>
      </c>
      <c r="B6592" s="8"/>
      <c r="C6592" s="15" t="s">
        <v>71</v>
      </c>
      <c r="D6592" s="6">
        <v>66</v>
      </c>
      <c r="E6592" s="12" t="s">
        <v>31</v>
      </c>
      <c r="F6592" s="14">
        <v>2</v>
      </c>
      <c r="G6592" s="13" t="s">
        <v>57</v>
      </c>
      <c r="H6592" s="10">
        <v>5</v>
      </c>
      <c r="I6592" s="13" t="s">
        <v>41</v>
      </c>
      <c r="J6592" s="12" t="s">
        <v>518</v>
      </c>
      <c r="K6592" s="11" t="str">
        <f>VLOOKUP(Table7[[#This Row],[CID]],ALY,2,FALSE)</f>
        <v>Unity &amp; Coherence</v>
      </c>
    </row>
    <row r="6593" spans="1:11" x14ac:dyDescent="0.2">
      <c r="A6593" s="8" t="str">
        <f>Table7[[#This Row],[Test No.]]&amp;Table7[[#This Row],[Section]]&amp;Table7[[#This Row],[Q. No.]]</f>
        <v>R40E67</v>
      </c>
      <c r="B6593" s="8"/>
      <c r="C6593" s="15" t="s">
        <v>71</v>
      </c>
      <c r="D6593" s="6">
        <v>67</v>
      </c>
      <c r="E6593" s="12" t="s">
        <v>31</v>
      </c>
      <c r="F6593" s="14">
        <v>2</v>
      </c>
      <c r="G6593" s="13" t="s">
        <v>57</v>
      </c>
      <c r="H6593" s="10">
        <v>4</v>
      </c>
      <c r="I6593" s="13" t="s">
        <v>40</v>
      </c>
      <c r="J6593" s="12" t="s">
        <v>516</v>
      </c>
      <c r="K6593" s="11" t="str">
        <f>VLOOKUP(Table7[[#This Row],[CID]],ALY,2,FALSE)</f>
        <v>Transitions &amp; Topic Sentences</v>
      </c>
    </row>
    <row r="6594" spans="1:11" x14ac:dyDescent="0.2">
      <c r="A6594" s="8" t="str">
        <f>Table7[[#This Row],[Test No.]]&amp;Table7[[#This Row],[Section]]&amp;Table7[[#This Row],[Q. No.]]</f>
        <v>R40E68</v>
      </c>
      <c r="B6594" s="8"/>
      <c r="C6594" s="15" t="s">
        <v>71</v>
      </c>
      <c r="D6594" s="6">
        <v>68</v>
      </c>
      <c r="E6594" s="12" t="s">
        <v>31</v>
      </c>
      <c r="F6594" s="14">
        <v>2</v>
      </c>
      <c r="G6594" s="13" t="s">
        <v>57</v>
      </c>
      <c r="H6594" s="10">
        <v>5</v>
      </c>
      <c r="I6594" s="13" t="s">
        <v>41</v>
      </c>
      <c r="J6594" s="12" t="s">
        <v>519</v>
      </c>
      <c r="K6594" s="11" t="str">
        <f>VLOOKUP(Table7[[#This Row],[CID]],ALY,2,FALSE)</f>
        <v>Opening/Transitional/Closing</v>
      </c>
    </row>
    <row r="6595" spans="1:11" x14ac:dyDescent="0.2">
      <c r="A6595" s="8" t="str">
        <f>Table7[[#This Row],[Test No.]]&amp;Table7[[#This Row],[Section]]&amp;Table7[[#This Row],[Q. No.]]</f>
        <v>R40E69</v>
      </c>
      <c r="B6595" s="8"/>
      <c r="C6595" s="15" t="s">
        <v>71</v>
      </c>
      <c r="D6595" s="6">
        <v>69</v>
      </c>
      <c r="E6595" s="12" t="s">
        <v>31</v>
      </c>
      <c r="F6595" s="14">
        <v>2</v>
      </c>
      <c r="G6595" s="13" t="s">
        <v>57</v>
      </c>
      <c r="H6595" s="10">
        <v>4</v>
      </c>
      <c r="I6595" s="13" t="s">
        <v>40</v>
      </c>
      <c r="J6595" s="12" t="s">
        <v>512</v>
      </c>
      <c r="K6595" s="11" t="str">
        <f>VLOOKUP(Table7[[#This Row],[CID]],ALY,2,FALSE)</f>
        <v>Additional Detail &amp; Evidence</v>
      </c>
    </row>
    <row r="6596" spans="1:11" x14ac:dyDescent="0.2">
      <c r="A6596" s="8" t="str">
        <f>Table7[[#This Row],[Test No.]]&amp;Table7[[#This Row],[Section]]&amp;Table7[[#This Row],[Q. No.]]</f>
        <v>R40E70</v>
      </c>
      <c r="B6596" s="8"/>
      <c r="C6596" s="15" t="s">
        <v>71</v>
      </c>
      <c r="D6596" s="6">
        <v>70</v>
      </c>
      <c r="E6596" s="12" t="s">
        <v>31</v>
      </c>
      <c r="F6596" s="14">
        <v>2</v>
      </c>
      <c r="G6596" s="13" t="s">
        <v>57</v>
      </c>
      <c r="H6596" s="10">
        <v>4</v>
      </c>
      <c r="I6596" s="13" t="s">
        <v>40</v>
      </c>
      <c r="J6596" s="12" t="s">
        <v>512</v>
      </c>
      <c r="K6596" s="11" t="str">
        <f>VLOOKUP(Table7[[#This Row],[CID]],ALY,2,FALSE)</f>
        <v>Additional Detail &amp; Evidence</v>
      </c>
    </row>
    <row r="6597" spans="1:11" x14ac:dyDescent="0.2">
      <c r="A6597" s="8" t="str">
        <f>Table7[[#This Row],[Test No.]]&amp;Table7[[#This Row],[Section]]&amp;Table7[[#This Row],[Q. No.]]</f>
        <v>R40E71</v>
      </c>
      <c r="B6597" s="8"/>
      <c r="C6597" s="15" t="s">
        <v>71</v>
      </c>
      <c r="D6597" s="6">
        <v>71</v>
      </c>
      <c r="E6597" s="12" t="s">
        <v>31</v>
      </c>
      <c r="F6597" s="14">
        <v>1</v>
      </c>
      <c r="G6597" s="14" t="s">
        <v>59</v>
      </c>
      <c r="H6597" s="10">
        <v>2</v>
      </c>
      <c r="I6597" s="13" t="s">
        <v>38</v>
      </c>
      <c r="J6597" s="12" t="s">
        <v>396</v>
      </c>
      <c r="K6597" s="11" t="str">
        <f>VLOOKUP(Table7[[#This Row],[CID]],ALY,2,FALSE)</f>
        <v>Comparisons</v>
      </c>
    </row>
    <row r="6598" spans="1:11" x14ac:dyDescent="0.2">
      <c r="A6598" s="8" t="str">
        <f>Table7[[#This Row],[Test No.]]&amp;Table7[[#This Row],[Section]]&amp;Table7[[#This Row],[Q. No.]]</f>
        <v>R40E72</v>
      </c>
      <c r="B6598" s="8"/>
      <c r="C6598" s="15" t="s">
        <v>71</v>
      </c>
      <c r="D6598" s="6">
        <v>72</v>
      </c>
      <c r="E6598" s="12" t="s">
        <v>31</v>
      </c>
      <c r="F6598" s="14">
        <v>1</v>
      </c>
      <c r="G6598" s="14" t="s">
        <v>59</v>
      </c>
      <c r="H6598" s="10">
        <v>2</v>
      </c>
      <c r="I6598" s="13" t="s">
        <v>38</v>
      </c>
      <c r="J6598" s="12" t="s">
        <v>395</v>
      </c>
      <c r="K6598" s="11" t="str">
        <f>VLOOKUP(Table7[[#This Row],[CID]],ALY,2,FALSE)</f>
        <v>Verb Forms/Tense Agreement</v>
      </c>
    </row>
    <row r="6599" spans="1:11" x14ac:dyDescent="0.2">
      <c r="A6599" s="8" t="str">
        <f>Table7[[#This Row],[Test No.]]&amp;Table7[[#This Row],[Section]]&amp;Table7[[#This Row],[Q. No.]]</f>
        <v>R40E73</v>
      </c>
      <c r="B6599" s="8"/>
      <c r="C6599" s="15" t="s">
        <v>71</v>
      </c>
      <c r="D6599" s="6">
        <v>73</v>
      </c>
      <c r="E6599" s="12" t="s">
        <v>31</v>
      </c>
      <c r="F6599" s="14">
        <v>2</v>
      </c>
      <c r="G6599" s="13" t="s">
        <v>57</v>
      </c>
      <c r="H6599" s="10">
        <v>6</v>
      </c>
      <c r="I6599" s="13" t="s">
        <v>42</v>
      </c>
      <c r="J6599" s="12" t="s">
        <v>522</v>
      </c>
      <c r="K6599" s="11" t="str">
        <f>VLOOKUP(Table7[[#This Row],[CID]],ALY,2,FALSE)</f>
        <v>Effectiveness</v>
      </c>
    </row>
    <row r="6600" spans="1:11" x14ac:dyDescent="0.2">
      <c r="A6600" s="8" t="str">
        <f>Table7[[#This Row],[Test No.]]&amp;Table7[[#This Row],[Section]]&amp;Table7[[#This Row],[Q. No.]]</f>
        <v>R40E74</v>
      </c>
      <c r="B6600" s="8"/>
      <c r="C6600" s="15" t="s">
        <v>71</v>
      </c>
      <c r="D6600" s="6">
        <v>74</v>
      </c>
      <c r="E6600" s="12" t="s">
        <v>31</v>
      </c>
      <c r="F6600" s="14">
        <v>1</v>
      </c>
      <c r="G6600" s="14" t="s">
        <v>59</v>
      </c>
      <c r="H6600" s="14">
        <v>1</v>
      </c>
      <c r="I6600" s="14" t="s">
        <v>37</v>
      </c>
      <c r="J6600" s="12" t="s">
        <v>389</v>
      </c>
      <c r="K6600" s="11" t="str">
        <f>VLOOKUP(Table7[[#This Row],[CID]],ALY,2,FALSE)</f>
        <v>Colons</v>
      </c>
    </row>
    <row r="6601" spans="1:11" x14ac:dyDescent="0.2">
      <c r="A6601" s="8" t="str">
        <f>Table7[[#This Row],[Test No.]]&amp;Table7[[#This Row],[Section]]&amp;Table7[[#This Row],[Q. No.]]</f>
        <v>R40E75</v>
      </c>
      <c r="B6601" s="8"/>
      <c r="C6601" s="15" t="s">
        <v>71</v>
      </c>
      <c r="D6601" s="6">
        <v>75</v>
      </c>
      <c r="E6601" s="12" t="s">
        <v>31</v>
      </c>
      <c r="F6601" s="14">
        <v>2</v>
      </c>
      <c r="G6601" s="13" t="s">
        <v>57</v>
      </c>
      <c r="H6601" s="10">
        <v>4</v>
      </c>
      <c r="I6601" s="13" t="s">
        <v>40</v>
      </c>
      <c r="J6601" s="12" t="s">
        <v>514</v>
      </c>
      <c r="K6601" s="11" t="str">
        <f>VLOOKUP(Table7[[#This Row],[CID]],ALY,2,FALSE)</f>
        <v>Relation to Paragraph/Essay</v>
      </c>
    </row>
    <row r="6602" spans="1:11" x14ac:dyDescent="0.2">
      <c r="A6602" s="8" t="str">
        <f>Table7[[#This Row],[Test No.]]&amp;Table7[[#This Row],[Section]]&amp;Table7[[#This Row],[Q. No.]]</f>
        <v>R41E1</v>
      </c>
      <c r="B6602" s="8"/>
      <c r="C6602" s="15" t="s">
        <v>70</v>
      </c>
      <c r="D6602" s="6">
        <v>1</v>
      </c>
      <c r="E6602" s="12" t="s">
        <v>31</v>
      </c>
      <c r="F6602" s="14">
        <v>1</v>
      </c>
      <c r="G6602" s="14" t="s">
        <v>59</v>
      </c>
      <c r="H6602" s="10">
        <v>3</v>
      </c>
      <c r="I6602" s="13" t="s">
        <v>39</v>
      </c>
      <c r="J6602" s="12" t="s">
        <v>402</v>
      </c>
      <c r="K6602" s="11" t="str">
        <f>VLOOKUP(Table7[[#This Row],[CID]],ALY,2,FALSE)</f>
        <v>Faulty Modifier</v>
      </c>
    </row>
    <row r="6603" spans="1:11" x14ac:dyDescent="0.2">
      <c r="A6603" s="8" t="str">
        <f>Table7[[#This Row],[Test No.]]&amp;Table7[[#This Row],[Section]]&amp;Table7[[#This Row],[Q. No.]]</f>
        <v>R41E2</v>
      </c>
      <c r="B6603" s="8"/>
      <c r="C6603" s="15" t="s">
        <v>70</v>
      </c>
      <c r="D6603" s="6">
        <v>2</v>
      </c>
      <c r="E6603" s="12" t="s">
        <v>31</v>
      </c>
      <c r="F6603" s="14">
        <v>1</v>
      </c>
      <c r="G6603" s="14" t="s">
        <v>59</v>
      </c>
      <c r="H6603" s="10">
        <v>2</v>
      </c>
      <c r="I6603" s="13" t="s">
        <v>38</v>
      </c>
      <c r="J6603" s="12" t="s">
        <v>397</v>
      </c>
      <c r="K6603" s="11" t="str">
        <f>VLOOKUP(Table7[[#This Row],[CID]],ALY,2,FALSE)</f>
        <v>Word Choice</v>
      </c>
    </row>
    <row r="6604" spans="1:11" x14ac:dyDescent="0.2">
      <c r="A6604" s="8" t="str">
        <f>Table7[[#This Row],[Test No.]]&amp;Table7[[#This Row],[Section]]&amp;Table7[[#This Row],[Q. No.]]</f>
        <v>R41E3</v>
      </c>
      <c r="B6604" s="8"/>
      <c r="C6604" s="15" t="s">
        <v>70</v>
      </c>
      <c r="D6604" s="6">
        <v>3</v>
      </c>
      <c r="E6604" s="12" t="s">
        <v>31</v>
      </c>
      <c r="F6604" s="14">
        <v>1</v>
      </c>
      <c r="G6604" s="14" t="s">
        <v>59</v>
      </c>
      <c r="H6604" s="10">
        <v>2</v>
      </c>
      <c r="I6604" s="13" t="s">
        <v>38</v>
      </c>
      <c r="J6604" s="12" t="s">
        <v>397</v>
      </c>
      <c r="K6604" s="11" t="str">
        <f>VLOOKUP(Table7[[#This Row],[CID]],ALY,2,FALSE)</f>
        <v>Word Choice</v>
      </c>
    </row>
    <row r="6605" spans="1:11" x14ac:dyDescent="0.2">
      <c r="A6605" s="8" t="str">
        <f>Table7[[#This Row],[Test No.]]&amp;Table7[[#This Row],[Section]]&amp;Table7[[#This Row],[Q. No.]]</f>
        <v>R41E4</v>
      </c>
      <c r="B6605" s="8"/>
      <c r="C6605" s="15" t="s">
        <v>70</v>
      </c>
      <c r="D6605" s="6">
        <v>4</v>
      </c>
      <c r="E6605" s="12" t="s">
        <v>31</v>
      </c>
      <c r="F6605" s="14">
        <v>1</v>
      </c>
      <c r="G6605" s="14" t="s">
        <v>59</v>
      </c>
      <c r="H6605" s="10">
        <v>2</v>
      </c>
      <c r="I6605" s="13" t="s">
        <v>38</v>
      </c>
      <c r="J6605" s="12" t="s">
        <v>397</v>
      </c>
      <c r="K6605" s="11" t="str">
        <f>VLOOKUP(Table7[[#This Row],[CID]],ALY,2,FALSE)</f>
        <v>Word Choice</v>
      </c>
    </row>
    <row r="6606" spans="1:11" x14ac:dyDescent="0.2">
      <c r="A6606" s="8" t="str">
        <f>Table7[[#This Row],[Test No.]]&amp;Table7[[#This Row],[Section]]&amp;Table7[[#This Row],[Q. No.]]</f>
        <v>R41E5</v>
      </c>
      <c r="B6606" s="8"/>
      <c r="C6606" s="15" t="s">
        <v>70</v>
      </c>
      <c r="D6606" s="6">
        <v>5</v>
      </c>
      <c r="E6606" s="12" t="s">
        <v>31</v>
      </c>
      <c r="F6606" s="14">
        <v>2</v>
      </c>
      <c r="G6606" s="13" t="s">
        <v>57</v>
      </c>
      <c r="H6606" s="10">
        <v>6</v>
      </c>
      <c r="I6606" s="13" t="s">
        <v>42</v>
      </c>
      <c r="J6606" s="12" t="s">
        <v>522</v>
      </c>
      <c r="K6606" s="11" t="str">
        <f>VLOOKUP(Table7[[#This Row],[CID]],ALY,2,FALSE)</f>
        <v>Effectiveness</v>
      </c>
    </row>
    <row r="6607" spans="1:11" x14ac:dyDescent="0.2">
      <c r="A6607" s="8" t="str">
        <f>Table7[[#This Row],[Test No.]]&amp;Table7[[#This Row],[Section]]&amp;Table7[[#This Row],[Q. No.]]</f>
        <v>R41E6</v>
      </c>
      <c r="B6607" s="8"/>
      <c r="C6607" s="15" t="s">
        <v>70</v>
      </c>
      <c r="D6607" s="6">
        <v>6</v>
      </c>
      <c r="E6607" s="12" t="s">
        <v>31</v>
      </c>
      <c r="F6607" s="14">
        <v>1</v>
      </c>
      <c r="G6607" s="14" t="s">
        <v>59</v>
      </c>
      <c r="H6607" s="14">
        <v>1</v>
      </c>
      <c r="I6607" s="14" t="s">
        <v>37</v>
      </c>
      <c r="J6607" s="12" t="s">
        <v>388</v>
      </c>
      <c r="K6607" s="11" t="str">
        <f>VLOOKUP(Table7[[#This Row],[CID]],ALY,2,FALSE)</f>
        <v>Apostrophes</v>
      </c>
    </row>
    <row r="6608" spans="1:11" x14ac:dyDescent="0.2">
      <c r="A6608" s="8" t="str">
        <f>Table7[[#This Row],[Test No.]]&amp;Table7[[#This Row],[Section]]&amp;Table7[[#This Row],[Q. No.]]</f>
        <v>R41E7</v>
      </c>
      <c r="B6608" s="8"/>
      <c r="C6608" s="15" t="s">
        <v>70</v>
      </c>
      <c r="D6608" s="6">
        <v>7</v>
      </c>
      <c r="E6608" s="12" t="s">
        <v>31</v>
      </c>
      <c r="F6608" s="14">
        <v>1</v>
      </c>
      <c r="G6608" s="14" t="s">
        <v>59</v>
      </c>
      <c r="H6608" s="14">
        <v>1</v>
      </c>
      <c r="I6608" s="14" t="s">
        <v>37</v>
      </c>
      <c r="J6608" s="12" t="s">
        <v>387</v>
      </c>
      <c r="K6608" s="11" t="str">
        <f>VLOOKUP(Table7[[#This Row],[CID]],ALY,2,FALSE)</f>
        <v>Commas</v>
      </c>
    </row>
    <row r="6609" spans="1:11" x14ac:dyDescent="0.2">
      <c r="A6609" s="8" t="str">
        <f>Table7[[#This Row],[Test No.]]&amp;Table7[[#This Row],[Section]]&amp;Table7[[#This Row],[Q. No.]]</f>
        <v>R41E8</v>
      </c>
      <c r="B6609" s="8"/>
      <c r="C6609" s="15" t="s">
        <v>70</v>
      </c>
      <c r="D6609" s="6">
        <v>8</v>
      </c>
      <c r="E6609" s="12" t="s">
        <v>31</v>
      </c>
      <c r="F6609" s="14">
        <v>2</v>
      </c>
      <c r="G6609" s="13" t="s">
        <v>57</v>
      </c>
      <c r="H6609" s="10">
        <v>5</v>
      </c>
      <c r="I6609" s="13" t="s">
        <v>41</v>
      </c>
      <c r="J6609" s="12" t="s">
        <v>518</v>
      </c>
      <c r="K6609" s="11" t="str">
        <f>VLOOKUP(Table7[[#This Row],[CID]],ALY,2,FALSE)</f>
        <v>Unity &amp; Coherence</v>
      </c>
    </row>
    <row r="6610" spans="1:11" x14ac:dyDescent="0.2">
      <c r="A6610" s="8" t="str">
        <f>Table7[[#This Row],[Test No.]]&amp;Table7[[#This Row],[Section]]&amp;Table7[[#This Row],[Q. No.]]</f>
        <v>R41E9</v>
      </c>
      <c r="B6610" s="8"/>
      <c r="C6610" s="15" t="s">
        <v>70</v>
      </c>
      <c r="D6610" s="6">
        <v>9</v>
      </c>
      <c r="E6610" s="12" t="s">
        <v>31</v>
      </c>
      <c r="F6610" s="14">
        <v>2</v>
      </c>
      <c r="G6610" s="13" t="s">
        <v>57</v>
      </c>
      <c r="H6610" s="10">
        <v>6</v>
      </c>
      <c r="I6610" s="13" t="s">
        <v>42</v>
      </c>
      <c r="J6610" s="12" t="s">
        <v>523</v>
      </c>
      <c r="K6610" s="11" t="str">
        <f>VLOOKUP(Table7[[#This Row],[CID]],ALY,2,FALSE)</f>
        <v>Avoiding Ambiguity &amp; Redundancy</v>
      </c>
    </row>
    <row r="6611" spans="1:11" x14ac:dyDescent="0.2">
      <c r="A6611" s="8" t="str">
        <f>Table7[[#This Row],[Test No.]]&amp;Table7[[#This Row],[Section]]&amp;Table7[[#This Row],[Q. No.]]</f>
        <v>R41E10</v>
      </c>
      <c r="B6611" s="8"/>
      <c r="C6611" s="15" t="s">
        <v>70</v>
      </c>
      <c r="D6611" s="6">
        <v>10</v>
      </c>
      <c r="E6611" s="12" t="s">
        <v>31</v>
      </c>
      <c r="F6611" s="14">
        <v>2</v>
      </c>
      <c r="G6611" s="13" t="s">
        <v>57</v>
      </c>
      <c r="H6611" s="10">
        <v>6</v>
      </c>
      <c r="I6611" s="13" t="s">
        <v>42</v>
      </c>
      <c r="J6611" s="12" t="s">
        <v>521</v>
      </c>
      <c r="K6611" s="11" t="str">
        <f>VLOOKUP(Table7[[#This Row],[CID]],ALY,2,FALSE)</f>
        <v>Word Choice</v>
      </c>
    </row>
    <row r="6612" spans="1:11" x14ac:dyDescent="0.2">
      <c r="A6612" s="8" t="str">
        <f>Table7[[#This Row],[Test No.]]&amp;Table7[[#This Row],[Section]]&amp;Table7[[#This Row],[Q. No.]]</f>
        <v>R41E11</v>
      </c>
      <c r="B6612" s="8"/>
      <c r="C6612" s="15" t="s">
        <v>70</v>
      </c>
      <c r="D6612" s="6">
        <v>11</v>
      </c>
      <c r="E6612" s="12" t="s">
        <v>31</v>
      </c>
      <c r="F6612" s="14">
        <v>1</v>
      </c>
      <c r="G6612" s="14" t="s">
        <v>59</v>
      </c>
      <c r="H6612" s="10">
        <v>2</v>
      </c>
      <c r="I6612" s="13" t="s">
        <v>38</v>
      </c>
      <c r="J6612" s="12" t="s">
        <v>397</v>
      </c>
      <c r="K6612" s="11" t="str">
        <f>VLOOKUP(Table7[[#This Row],[CID]],ALY,2,FALSE)</f>
        <v>Word Choice</v>
      </c>
    </row>
    <row r="6613" spans="1:11" x14ac:dyDescent="0.2">
      <c r="A6613" s="8" t="str">
        <f>Table7[[#This Row],[Test No.]]&amp;Table7[[#This Row],[Section]]&amp;Table7[[#This Row],[Q. No.]]</f>
        <v>R41E12</v>
      </c>
      <c r="B6613" s="8"/>
      <c r="C6613" s="15" t="s">
        <v>70</v>
      </c>
      <c r="D6613" s="6">
        <v>12</v>
      </c>
      <c r="E6613" s="12" t="s">
        <v>31</v>
      </c>
      <c r="F6613" s="14">
        <v>2</v>
      </c>
      <c r="G6613" s="13" t="s">
        <v>57</v>
      </c>
      <c r="H6613" s="10">
        <v>5</v>
      </c>
      <c r="I6613" s="13" t="s">
        <v>41</v>
      </c>
      <c r="J6613" s="12" t="s">
        <v>518</v>
      </c>
      <c r="K6613" s="11" t="str">
        <f>VLOOKUP(Table7[[#This Row],[CID]],ALY,2,FALSE)</f>
        <v>Unity &amp; Coherence</v>
      </c>
    </row>
    <row r="6614" spans="1:11" x14ac:dyDescent="0.2">
      <c r="A6614" s="8" t="str">
        <f>Table7[[#This Row],[Test No.]]&amp;Table7[[#This Row],[Section]]&amp;Table7[[#This Row],[Q. No.]]</f>
        <v>R41E13</v>
      </c>
      <c r="B6614" s="8"/>
      <c r="C6614" s="15" t="s">
        <v>70</v>
      </c>
      <c r="D6614" s="6">
        <v>13</v>
      </c>
      <c r="E6614" s="12" t="s">
        <v>31</v>
      </c>
      <c r="F6614" s="14">
        <v>1</v>
      </c>
      <c r="G6614" s="14" t="s">
        <v>59</v>
      </c>
      <c r="H6614" s="10">
        <v>2</v>
      </c>
      <c r="I6614" s="13" t="s">
        <v>38</v>
      </c>
      <c r="J6614" s="12" t="s">
        <v>395</v>
      </c>
      <c r="K6614" s="11" t="str">
        <f>VLOOKUP(Table7[[#This Row],[CID]],ALY,2,FALSE)</f>
        <v>Verb Forms/Tense Agreement</v>
      </c>
    </row>
    <row r="6615" spans="1:11" x14ac:dyDescent="0.2">
      <c r="A6615" s="8" t="str">
        <f>Table7[[#This Row],[Test No.]]&amp;Table7[[#This Row],[Section]]&amp;Table7[[#This Row],[Q. No.]]</f>
        <v>R41E14</v>
      </c>
      <c r="B6615" s="8"/>
      <c r="C6615" s="15" t="s">
        <v>70</v>
      </c>
      <c r="D6615" s="6">
        <v>14</v>
      </c>
      <c r="E6615" s="12" t="s">
        <v>31</v>
      </c>
      <c r="F6615" s="14">
        <v>1</v>
      </c>
      <c r="G6615" s="14" t="s">
        <v>59</v>
      </c>
      <c r="H6615" s="10">
        <v>2</v>
      </c>
      <c r="I6615" s="13" t="s">
        <v>38</v>
      </c>
      <c r="J6615" s="12" t="s">
        <v>395</v>
      </c>
      <c r="K6615" s="11" t="str">
        <f>VLOOKUP(Table7[[#This Row],[CID]],ALY,2,FALSE)</f>
        <v>Verb Forms/Tense Agreement</v>
      </c>
    </row>
    <row r="6616" spans="1:11" x14ac:dyDescent="0.2">
      <c r="A6616" s="8" t="str">
        <f>Table7[[#This Row],[Test No.]]&amp;Table7[[#This Row],[Section]]&amp;Table7[[#This Row],[Q. No.]]</f>
        <v>R41E15</v>
      </c>
      <c r="B6616" s="8"/>
      <c r="C6616" s="15" t="s">
        <v>70</v>
      </c>
      <c r="D6616" s="6">
        <v>15</v>
      </c>
      <c r="E6616" s="12" t="s">
        <v>31</v>
      </c>
      <c r="F6616" s="14">
        <v>2</v>
      </c>
      <c r="G6616" s="13" t="s">
        <v>57</v>
      </c>
      <c r="H6616" s="10">
        <v>5</v>
      </c>
      <c r="I6616" s="13" t="s">
        <v>41</v>
      </c>
      <c r="J6616" s="12" t="s">
        <v>519</v>
      </c>
      <c r="K6616" s="11" t="str">
        <f>VLOOKUP(Table7[[#This Row],[CID]],ALY,2,FALSE)</f>
        <v>Opening/Transitional/Closing</v>
      </c>
    </row>
    <row r="6617" spans="1:11" x14ac:dyDescent="0.2">
      <c r="A6617" s="8" t="str">
        <f>Table7[[#This Row],[Test No.]]&amp;Table7[[#This Row],[Section]]&amp;Table7[[#This Row],[Q. No.]]</f>
        <v>R41E16</v>
      </c>
      <c r="B6617" s="8"/>
      <c r="C6617" s="15" t="s">
        <v>70</v>
      </c>
      <c r="D6617" s="6">
        <v>16</v>
      </c>
      <c r="E6617" s="12" t="s">
        <v>31</v>
      </c>
      <c r="F6617" s="14">
        <v>1</v>
      </c>
      <c r="G6617" s="14" t="s">
        <v>59</v>
      </c>
      <c r="H6617" s="14">
        <v>1</v>
      </c>
      <c r="I6617" s="14" t="s">
        <v>37</v>
      </c>
      <c r="J6617" s="12" t="s">
        <v>387</v>
      </c>
      <c r="K6617" s="11" t="str">
        <f>VLOOKUP(Table7[[#This Row],[CID]],ALY,2,FALSE)</f>
        <v>Commas</v>
      </c>
    </row>
    <row r="6618" spans="1:11" x14ac:dyDescent="0.2">
      <c r="A6618" s="8" t="str">
        <f>Table7[[#This Row],[Test No.]]&amp;Table7[[#This Row],[Section]]&amp;Table7[[#This Row],[Q. No.]]</f>
        <v>R41E17</v>
      </c>
      <c r="B6618" s="8"/>
      <c r="C6618" s="15" t="s">
        <v>70</v>
      </c>
      <c r="D6618" s="6">
        <v>17</v>
      </c>
      <c r="E6618" s="12" t="s">
        <v>31</v>
      </c>
      <c r="F6618" s="14">
        <v>1</v>
      </c>
      <c r="G6618" s="14" t="s">
        <v>59</v>
      </c>
      <c r="H6618" s="10">
        <v>2</v>
      </c>
      <c r="I6618" s="13" t="s">
        <v>38</v>
      </c>
      <c r="J6618" s="12" t="s">
        <v>395</v>
      </c>
      <c r="K6618" s="11" t="str">
        <f>VLOOKUP(Table7[[#This Row],[CID]],ALY,2,FALSE)</f>
        <v>Verb Forms/Tense Agreement</v>
      </c>
    </row>
    <row r="6619" spans="1:11" x14ac:dyDescent="0.2">
      <c r="A6619" s="8" t="str">
        <f>Table7[[#This Row],[Test No.]]&amp;Table7[[#This Row],[Section]]&amp;Table7[[#This Row],[Q. No.]]</f>
        <v>R41E18</v>
      </c>
      <c r="B6619" s="8"/>
      <c r="C6619" s="15" t="s">
        <v>70</v>
      </c>
      <c r="D6619" s="6">
        <v>18</v>
      </c>
      <c r="E6619" s="12" t="s">
        <v>31</v>
      </c>
      <c r="F6619" s="14">
        <v>1</v>
      </c>
      <c r="G6619" s="14" t="s">
        <v>59</v>
      </c>
      <c r="H6619" s="14">
        <v>1</v>
      </c>
      <c r="I6619" s="14" t="s">
        <v>37</v>
      </c>
      <c r="J6619" s="12" t="s">
        <v>390</v>
      </c>
      <c r="K6619" s="11" t="str">
        <f>VLOOKUP(Table7[[#This Row],[CID]],ALY,2,FALSE)</f>
        <v>Semicolons</v>
      </c>
    </row>
    <row r="6620" spans="1:11" x14ac:dyDescent="0.2">
      <c r="A6620" s="8" t="str">
        <f>Table7[[#This Row],[Test No.]]&amp;Table7[[#This Row],[Section]]&amp;Table7[[#This Row],[Q. No.]]</f>
        <v>R41E19</v>
      </c>
      <c r="B6620" s="8"/>
      <c r="C6620" s="15" t="s">
        <v>70</v>
      </c>
      <c r="D6620" s="6">
        <v>19</v>
      </c>
      <c r="E6620" s="12" t="s">
        <v>31</v>
      </c>
      <c r="F6620" s="14">
        <v>1</v>
      </c>
      <c r="G6620" s="14" t="s">
        <v>59</v>
      </c>
      <c r="H6620" s="10">
        <v>2</v>
      </c>
      <c r="I6620" s="13" t="s">
        <v>38</v>
      </c>
      <c r="J6620" s="12" t="s">
        <v>397</v>
      </c>
      <c r="K6620" s="11" t="str">
        <f>VLOOKUP(Table7[[#This Row],[CID]],ALY,2,FALSE)</f>
        <v>Word Choice</v>
      </c>
    </row>
    <row r="6621" spans="1:11" x14ac:dyDescent="0.2">
      <c r="A6621" s="8" t="str">
        <f>Table7[[#This Row],[Test No.]]&amp;Table7[[#This Row],[Section]]&amp;Table7[[#This Row],[Q. No.]]</f>
        <v>R41E20</v>
      </c>
      <c r="B6621" s="8"/>
      <c r="C6621" s="15" t="s">
        <v>70</v>
      </c>
      <c r="D6621" s="6">
        <v>20</v>
      </c>
      <c r="E6621" s="12" t="s">
        <v>31</v>
      </c>
      <c r="F6621" s="14">
        <v>2</v>
      </c>
      <c r="G6621" s="13" t="s">
        <v>57</v>
      </c>
      <c r="H6621" s="10">
        <v>6</v>
      </c>
      <c r="I6621" s="13" t="s">
        <v>42</v>
      </c>
      <c r="J6621" s="12" t="s">
        <v>523</v>
      </c>
      <c r="K6621" s="11" t="str">
        <f>VLOOKUP(Table7[[#This Row],[CID]],ALY,2,FALSE)</f>
        <v>Avoiding Ambiguity &amp; Redundancy</v>
      </c>
    </row>
    <row r="6622" spans="1:11" x14ac:dyDescent="0.2">
      <c r="A6622" s="8" t="str">
        <f>Table7[[#This Row],[Test No.]]&amp;Table7[[#This Row],[Section]]&amp;Table7[[#This Row],[Q. No.]]</f>
        <v>R41E21</v>
      </c>
      <c r="B6622" s="8"/>
      <c r="C6622" s="15" t="s">
        <v>70</v>
      </c>
      <c r="D6622" s="6">
        <v>21</v>
      </c>
      <c r="E6622" s="12" t="s">
        <v>31</v>
      </c>
      <c r="F6622" s="14">
        <v>2</v>
      </c>
      <c r="G6622" s="13" t="s">
        <v>57</v>
      </c>
      <c r="H6622" s="10">
        <v>5</v>
      </c>
      <c r="I6622" s="13" t="s">
        <v>41</v>
      </c>
      <c r="J6622" s="12" t="s">
        <v>520</v>
      </c>
      <c r="K6622" s="11" t="str">
        <f>VLOOKUP(Table7[[#This Row],[CID]],ALY,2,FALSE)</f>
        <v>Reorganization</v>
      </c>
    </row>
    <row r="6623" spans="1:11" x14ac:dyDescent="0.2">
      <c r="A6623" s="8" t="str">
        <f>Table7[[#This Row],[Test No.]]&amp;Table7[[#This Row],[Section]]&amp;Table7[[#This Row],[Q. No.]]</f>
        <v>R41E22</v>
      </c>
      <c r="B6623" s="8"/>
      <c r="C6623" s="15" t="s">
        <v>70</v>
      </c>
      <c r="D6623" s="6">
        <v>22</v>
      </c>
      <c r="E6623" s="12" t="s">
        <v>31</v>
      </c>
      <c r="F6623" s="14">
        <v>1</v>
      </c>
      <c r="G6623" s="14" t="s">
        <v>59</v>
      </c>
      <c r="H6623" s="10">
        <v>2</v>
      </c>
      <c r="I6623" s="13" t="s">
        <v>38</v>
      </c>
      <c r="J6623" s="12" t="s">
        <v>395</v>
      </c>
      <c r="K6623" s="11" t="str">
        <f>VLOOKUP(Table7[[#This Row],[CID]],ALY,2,FALSE)</f>
        <v>Verb Forms/Tense Agreement</v>
      </c>
    </row>
    <row r="6624" spans="1:11" x14ac:dyDescent="0.2">
      <c r="A6624" s="8" t="str">
        <f>Table7[[#This Row],[Test No.]]&amp;Table7[[#This Row],[Section]]&amp;Table7[[#This Row],[Q. No.]]</f>
        <v>R41E23</v>
      </c>
      <c r="B6624" s="8"/>
      <c r="C6624" s="15" t="s">
        <v>70</v>
      </c>
      <c r="D6624" s="6">
        <v>23</v>
      </c>
      <c r="E6624" s="12" t="s">
        <v>31</v>
      </c>
      <c r="F6624" s="14">
        <v>2</v>
      </c>
      <c r="G6624" s="13" t="s">
        <v>57</v>
      </c>
      <c r="H6624" s="10">
        <v>4</v>
      </c>
      <c r="I6624" s="13" t="s">
        <v>40</v>
      </c>
      <c r="J6624" s="12" t="s">
        <v>512</v>
      </c>
      <c r="K6624" s="11" t="str">
        <f>VLOOKUP(Table7[[#This Row],[CID]],ALY,2,FALSE)</f>
        <v>Additional Detail &amp; Evidence</v>
      </c>
    </row>
    <row r="6625" spans="1:11" x14ac:dyDescent="0.2">
      <c r="A6625" s="8" t="str">
        <f>Table7[[#This Row],[Test No.]]&amp;Table7[[#This Row],[Section]]&amp;Table7[[#This Row],[Q. No.]]</f>
        <v>R41E24</v>
      </c>
      <c r="B6625" s="8"/>
      <c r="C6625" s="15" t="s">
        <v>70</v>
      </c>
      <c r="D6625" s="6">
        <v>24</v>
      </c>
      <c r="E6625" s="12" t="s">
        <v>31</v>
      </c>
      <c r="F6625" s="14">
        <v>2</v>
      </c>
      <c r="G6625" s="13" t="s">
        <v>57</v>
      </c>
      <c r="H6625" s="10">
        <v>4</v>
      </c>
      <c r="I6625" s="13" t="s">
        <v>40</v>
      </c>
      <c r="J6625" s="12" t="s">
        <v>516</v>
      </c>
      <c r="K6625" s="11" t="str">
        <f>VLOOKUP(Table7[[#This Row],[CID]],ALY,2,FALSE)</f>
        <v>Transitions &amp; Topic Sentences</v>
      </c>
    </row>
    <row r="6626" spans="1:11" x14ac:dyDescent="0.2">
      <c r="A6626" s="8" t="str">
        <f>Table7[[#This Row],[Test No.]]&amp;Table7[[#This Row],[Section]]&amp;Table7[[#This Row],[Q. No.]]</f>
        <v>R41E25</v>
      </c>
      <c r="B6626" s="8"/>
      <c r="C6626" s="15" t="s">
        <v>70</v>
      </c>
      <c r="D6626" s="6">
        <v>25</v>
      </c>
      <c r="E6626" s="12" t="s">
        <v>31</v>
      </c>
      <c r="F6626" s="14">
        <v>1</v>
      </c>
      <c r="G6626" s="14" t="s">
        <v>59</v>
      </c>
      <c r="H6626" s="10">
        <v>3</v>
      </c>
      <c r="I6626" s="13" t="s">
        <v>39</v>
      </c>
      <c r="J6626" s="12" t="s">
        <v>401</v>
      </c>
      <c r="K6626" s="11" t="str">
        <f>VLOOKUP(Table7[[#This Row],[CID]],ALY,2,FALSE)</f>
        <v>Parallel Construction</v>
      </c>
    </row>
    <row r="6627" spans="1:11" x14ac:dyDescent="0.2">
      <c r="A6627" s="8" t="str">
        <f>Table7[[#This Row],[Test No.]]&amp;Table7[[#This Row],[Section]]&amp;Table7[[#This Row],[Q. No.]]</f>
        <v>R41E26</v>
      </c>
      <c r="B6627" s="8"/>
      <c r="C6627" s="15" t="s">
        <v>70</v>
      </c>
      <c r="D6627" s="6">
        <v>26</v>
      </c>
      <c r="E6627" s="12" t="s">
        <v>31</v>
      </c>
      <c r="F6627" s="14">
        <v>2</v>
      </c>
      <c r="G6627" s="13" t="s">
        <v>57</v>
      </c>
      <c r="H6627" s="10">
        <v>6</v>
      </c>
      <c r="I6627" s="13" t="s">
        <v>42</v>
      </c>
      <c r="J6627" s="12" t="s">
        <v>522</v>
      </c>
      <c r="K6627" s="11" t="str">
        <f>VLOOKUP(Table7[[#This Row],[CID]],ALY,2,FALSE)</f>
        <v>Effectiveness</v>
      </c>
    </row>
    <row r="6628" spans="1:11" x14ac:dyDescent="0.2">
      <c r="A6628" s="8" t="str">
        <f>Table7[[#This Row],[Test No.]]&amp;Table7[[#This Row],[Section]]&amp;Table7[[#This Row],[Q. No.]]</f>
        <v>R41E27</v>
      </c>
      <c r="B6628" s="8"/>
      <c r="C6628" s="15" t="s">
        <v>70</v>
      </c>
      <c r="D6628" s="6">
        <v>27</v>
      </c>
      <c r="E6628" s="12" t="s">
        <v>31</v>
      </c>
      <c r="F6628" s="14">
        <v>1</v>
      </c>
      <c r="G6628" s="14" t="s">
        <v>59</v>
      </c>
      <c r="H6628" s="10">
        <v>3</v>
      </c>
      <c r="I6628" s="13" t="s">
        <v>39</v>
      </c>
      <c r="J6628" s="12" t="s">
        <v>399</v>
      </c>
      <c r="K6628" s="11" t="str">
        <f>VLOOKUP(Table7[[#This Row],[CID]],ALY,2,FALSE)</f>
        <v>Sentence Fragment</v>
      </c>
    </row>
    <row r="6629" spans="1:11" x14ac:dyDescent="0.2">
      <c r="A6629" s="8" t="str">
        <f>Table7[[#This Row],[Test No.]]&amp;Table7[[#This Row],[Section]]&amp;Table7[[#This Row],[Q. No.]]</f>
        <v>R41E28</v>
      </c>
      <c r="B6629" s="8"/>
      <c r="C6629" s="15" t="s">
        <v>70</v>
      </c>
      <c r="D6629" s="6">
        <v>28</v>
      </c>
      <c r="E6629" s="12" t="s">
        <v>31</v>
      </c>
      <c r="F6629" s="14">
        <v>2</v>
      </c>
      <c r="G6629" s="13" t="s">
        <v>57</v>
      </c>
      <c r="H6629" s="10">
        <v>5</v>
      </c>
      <c r="I6629" s="13" t="s">
        <v>41</v>
      </c>
      <c r="J6629" s="12" t="s">
        <v>518</v>
      </c>
      <c r="K6629" s="11" t="str">
        <f>VLOOKUP(Table7[[#This Row],[CID]],ALY,2,FALSE)</f>
        <v>Unity &amp; Coherence</v>
      </c>
    </row>
    <row r="6630" spans="1:11" x14ac:dyDescent="0.2">
      <c r="A6630" s="8" t="str">
        <f>Table7[[#This Row],[Test No.]]&amp;Table7[[#This Row],[Section]]&amp;Table7[[#This Row],[Q. No.]]</f>
        <v>R41E29</v>
      </c>
      <c r="B6630" s="8"/>
      <c r="C6630" s="15" t="s">
        <v>70</v>
      </c>
      <c r="D6630" s="6">
        <v>29</v>
      </c>
      <c r="E6630" s="12" t="s">
        <v>31</v>
      </c>
      <c r="F6630" s="14">
        <v>1</v>
      </c>
      <c r="G6630" s="14" t="s">
        <v>59</v>
      </c>
      <c r="H6630" s="10">
        <v>3</v>
      </c>
      <c r="I6630" s="13" t="s">
        <v>39</v>
      </c>
      <c r="J6630" s="12" t="s">
        <v>401</v>
      </c>
      <c r="K6630" s="11" t="str">
        <f>VLOOKUP(Table7[[#This Row],[CID]],ALY,2,FALSE)</f>
        <v>Parallel Construction</v>
      </c>
    </row>
    <row r="6631" spans="1:11" x14ac:dyDescent="0.2">
      <c r="A6631" s="8" t="str">
        <f>Table7[[#This Row],[Test No.]]&amp;Table7[[#This Row],[Section]]&amp;Table7[[#This Row],[Q. No.]]</f>
        <v>R41E30</v>
      </c>
      <c r="B6631" s="8"/>
      <c r="C6631" s="15" t="s">
        <v>70</v>
      </c>
      <c r="D6631" s="6">
        <v>30</v>
      </c>
      <c r="E6631" s="12" t="s">
        <v>31</v>
      </c>
      <c r="F6631" s="14">
        <v>1</v>
      </c>
      <c r="G6631" s="14" t="s">
        <v>59</v>
      </c>
      <c r="H6631" s="10">
        <v>3</v>
      </c>
      <c r="I6631" s="13" t="s">
        <v>39</v>
      </c>
      <c r="J6631" s="12" t="s">
        <v>399</v>
      </c>
      <c r="K6631" s="11" t="str">
        <f>VLOOKUP(Table7[[#This Row],[CID]],ALY,2,FALSE)</f>
        <v>Sentence Fragment</v>
      </c>
    </row>
    <row r="6632" spans="1:11" x14ac:dyDescent="0.2">
      <c r="A6632" s="8" t="str">
        <f>Table7[[#This Row],[Test No.]]&amp;Table7[[#This Row],[Section]]&amp;Table7[[#This Row],[Q. No.]]</f>
        <v>R41E31</v>
      </c>
      <c r="B6632" s="8"/>
      <c r="C6632" s="15" t="s">
        <v>70</v>
      </c>
      <c r="D6632" s="6">
        <v>31</v>
      </c>
      <c r="E6632" s="12" t="s">
        <v>31</v>
      </c>
      <c r="F6632" s="14">
        <v>1</v>
      </c>
      <c r="G6632" s="14" t="s">
        <v>59</v>
      </c>
      <c r="H6632" s="10">
        <v>2</v>
      </c>
      <c r="I6632" s="13" t="s">
        <v>38</v>
      </c>
      <c r="J6632" s="12" t="s">
        <v>397</v>
      </c>
      <c r="K6632" s="11" t="str">
        <f>VLOOKUP(Table7[[#This Row],[CID]],ALY,2,FALSE)</f>
        <v>Word Choice</v>
      </c>
    </row>
    <row r="6633" spans="1:11" x14ac:dyDescent="0.2">
      <c r="A6633" s="8" t="str">
        <f>Table7[[#This Row],[Test No.]]&amp;Table7[[#This Row],[Section]]&amp;Table7[[#This Row],[Q. No.]]</f>
        <v>R41E32</v>
      </c>
      <c r="B6633" s="8"/>
      <c r="C6633" s="15" t="s">
        <v>70</v>
      </c>
      <c r="D6633" s="6">
        <v>32</v>
      </c>
      <c r="E6633" s="12" t="s">
        <v>31</v>
      </c>
      <c r="F6633" s="14">
        <v>1</v>
      </c>
      <c r="G6633" s="14" t="s">
        <v>59</v>
      </c>
      <c r="H6633" s="14">
        <v>1</v>
      </c>
      <c r="I6633" s="14" t="s">
        <v>37</v>
      </c>
      <c r="J6633" s="12" t="s">
        <v>387</v>
      </c>
      <c r="K6633" s="11" t="str">
        <f>VLOOKUP(Table7[[#This Row],[CID]],ALY,2,FALSE)</f>
        <v>Commas</v>
      </c>
    </row>
    <row r="6634" spans="1:11" x14ac:dyDescent="0.2">
      <c r="A6634" s="8" t="str">
        <f>Table7[[#This Row],[Test No.]]&amp;Table7[[#This Row],[Section]]&amp;Table7[[#This Row],[Q. No.]]</f>
        <v>R41E33</v>
      </c>
      <c r="B6634" s="8"/>
      <c r="C6634" s="15" t="s">
        <v>70</v>
      </c>
      <c r="D6634" s="6">
        <v>33</v>
      </c>
      <c r="E6634" s="12" t="s">
        <v>31</v>
      </c>
      <c r="F6634" s="14">
        <v>1</v>
      </c>
      <c r="G6634" s="14" t="s">
        <v>59</v>
      </c>
      <c r="H6634" s="10">
        <v>2</v>
      </c>
      <c r="I6634" s="13" t="s">
        <v>38</v>
      </c>
      <c r="J6634" s="12" t="s">
        <v>394</v>
      </c>
      <c r="K6634" s="11" t="str">
        <f>VLOOKUP(Table7[[#This Row],[CID]],ALY,2,FALSE)</f>
        <v>Pronouns</v>
      </c>
    </row>
    <row r="6635" spans="1:11" x14ac:dyDescent="0.2">
      <c r="A6635" s="8" t="str">
        <f>Table7[[#This Row],[Test No.]]&amp;Table7[[#This Row],[Section]]&amp;Table7[[#This Row],[Q. No.]]</f>
        <v>R41E34</v>
      </c>
      <c r="B6635" s="8"/>
      <c r="C6635" s="15" t="s">
        <v>70</v>
      </c>
      <c r="D6635" s="6">
        <v>34</v>
      </c>
      <c r="E6635" s="12" t="s">
        <v>31</v>
      </c>
      <c r="F6635" s="14">
        <v>2</v>
      </c>
      <c r="G6635" s="13" t="s">
        <v>57</v>
      </c>
      <c r="H6635" s="10">
        <v>5</v>
      </c>
      <c r="I6635" s="13" t="s">
        <v>41</v>
      </c>
      <c r="J6635" s="12" t="s">
        <v>518</v>
      </c>
      <c r="K6635" s="11" t="str">
        <f>VLOOKUP(Table7[[#This Row],[CID]],ALY,2,FALSE)</f>
        <v>Unity &amp; Coherence</v>
      </c>
    </row>
    <row r="6636" spans="1:11" x14ac:dyDescent="0.2">
      <c r="A6636" s="8" t="str">
        <f>Table7[[#This Row],[Test No.]]&amp;Table7[[#This Row],[Section]]&amp;Table7[[#This Row],[Q. No.]]</f>
        <v>R41E35</v>
      </c>
      <c r="B6636" s="8"/>
      <c r="C6636" s="15" t="s">
        <v>70</v>
      </c>
      <c r="D6636" s="6">
        <v>35</v>
      </c>
      <c r="E6636" s="12" t="s">
        <v>31</v>
      </c>
      <c r="F6636" s="14">
        <v>2</v>
      </c>
      <c r="G6636" s="13" t="s">
        <v>57</v>
      </c>
      <c r="H6636" s="10">
        <v>6</v>
      </c>
      <c r="I6636" s="13" t="s">
        <v>42</v>
      </c>
      <c r="J6636" s="12" t="s">
        <v>521</v>
      </c>
      <c r="K6636" s="11" t="str">
        <f>VLOOKUP(Table7[[#This Row],[CID]],ALY,2,FALSE)</f>
        <v>Word Choice</v>
      </c>
    </row>
    <row r="6637" spans="1:11" x14ac:dyDescent="0.2">
      <c r="A6637" s="8" t="str">
        <f>Table7[[#This Row],[Test No.]]&amp;Table7[[#This Row],[Section]]&amp;Table7[[#This Row],[Q. No.]]</f>
        <v>R41E36</v>
      </c>
      <c r="B6637" s="8"/>
      <c r="C6637" s="15" t="s">
        <v>70</v>
      </c>
      <c r="D6637" s="6">
        <v>36</v>
      </c>
      <c r="E6637" s="12" t="s">
        <v>31</v>
      </c>
      <c r="F6637" s="14">
        <v>2</v>
      </c>
      <c r="G6637" s="13" t="s">
        <v>57</v>
      </c>
      <c r="H6637" s="10">
        <v>5</v>
      </c>
      <c r="I6637" s="13" t="s">
        <v>41</v>
      </c>
      <c r="J6637" s="12" t="s">
        <v>518</v>
      </c>
      <c r="K6637" s="11" t="str">
        <f>VLOOKUP(Table7[[#This Row],[CID]],ALY,2,FALSE)</f>
        <v>Unity &amp; Coherence</v>
      </c>
    </row>
    <row r="6638" spans="1:11" x14ac:dyDescent="0.2">
      <c r="A6638" s="8" t="str">
        <f>Table7[[#This Row],[Test No.]]&amp;Table7[[#This Row],[Section]]&amp;Table7[[#This Row],[Q. No.]]</f>
        <v>R41E37</v>
      </c>
      <c r="B6638" s="8"/>
      <c r="C6638" s="15" t="s">
        <v>70</v>
      </c>
      <c r="D6638" s="6">
        <v>37</v>
      </c>
      <c r="E6638" s="12" t="s">
        <v>31</v>
      </c>
      <c r="F6638" s="14">
        <v>2</v>
      </c>
      <c r="G6638" s="13" t="s">
        <v>57</v>
      </c>
      <c r="H6638" s="10">
        <v>6</v>
      </c>
      <c r="I6638" s="13" t="s">
        <v>42</v>
      </c>
      <c r="J6638" s="12" t="s">
        <v>523</v>
      </c>
      <c r="K6638" s="11" t="str">
        <f>VLOOKUP(Table7[[#This Row],[CID]],ALY,2,FALSE)</f>
        <v>Avoiding Ambiguity &amp; Redundancy</v>
      </c>
    </row>
    <row r="6639" spans="1:11" x14ac:dyDescent="0.2">
      <c r="A6639" s="8" t="str">
        <f>Table7[[#This Row],[Test No.]]&amp;Table7[[#This Row],[Section]]&amp;Table7[[#This Row],[Q. No.]]</f>
        <v>R41E38</v>
      </c>
      <c r="B6639" s="8"/>
      <c r="C6639" s="15" t="s">
        <v>70</v>
      </c>
      <c r="D6639" s="6">
        <v>38</v>
      </c>
      <c r="E6639" s="12" t="s">
        <v>31</v>
      </c>
      <c r="F6639" s="14">
        <v>2</v>
      </c>
      <c r="G6639" s="13" t="s">
        <v>57</v>
      </c>
      <c r="H6639" s="10">
        <v>5</v>
      </c>
      <c r="I6639" s="13" t="s">
        <v>41</v>
      </c>
      <c r="J6639" s="12" t="s">
        <v>519</v>
      </c>
      <c r="K6639" s="11" t="str">
        <f>VLOOKUP(Table7[[#This Row],[CID]],ALY,2,FALSE)</f>
        <v>Opening/Transitional/Closing</v>
      </c>
    </row>
    <row r="6640" spans="1:11" x14ac:dyDescent="0.2">
      <c r="A6640" s="8" t="str">
        <f>Table7[[#This Row],[Test No.]]&amp;Table7[[#This Row],[Section]]&amp;Table7[[#This Row],[Q. No.]]</f>
        <v>R41E39</v>
      </c>
      <c r="B6640" s="8"/>
      <c r="C6640" s="15" t="s">
        <v>70</v>
      </c>
      <c r="D6640" s="6">
        <v>39</v>
      </c>
      <c r="E6640" s="12" t="s">
        <v>31</v>
      </c>
      <c r="F6640" s="14">
        <v>1</v>
      </c>
      <c r="G6640" s="14" t="s">
        <v>59</v>
      </c>
      <c r="H6640" s="14">
        <v>1</v>
      </c>
      <c r="I6640" s="14" t="s">
        <v>37</v>
      </c>
      <c r="J6640" s="12" t="s">
        <v>387</v>
      </c>
      <c r="K6640" s="11" t="str">
        <f>VLOOKUP(Table7[[#This Row],[CID]],ALY,2,FALSE)</f>
        <v>Commas</v>
      </c>
    </row>
    <row r="6641" spans="1:11" x14ac:dyDescent="0.2">
      <c r="A6641" s="8" t="str">
        <f>Table7[[#This Row],[Test No.]]&amp;Table7[[#This Row],[Section]]&amp;Table7[[#This Row],[Q. No.]]</f>
        <v>R41E40</v>
      </c>
      <c r="B6641" s="8"/>
      <c r="C6641" s="15" t="s">
        <v>70</v>
      </c>
      <c r="D6641" s="6">
        <v>40</v>
      </c>
      <c r="E6641" s="12" t="s">
        <v>31</v>
      </c>
      <c r="F6641" s="14">
        <v>2</v>
      </c>
      <c r="G6641" s="13" t="s">
        <v>57</v>
      </c>
      <c r="H6641" s="10">
        <v>6</v>
      </c>
      <c r="I6641" s="13" t="s">
        <v>42</v>
      </c>
      <c r="J6641" s="12" t="s">
        <v>522</v>
      </c>
      <c r="K6641" s="11" t="str">
        <f>VLOOKUP(Table7[[#This Row],[CID]],ALY,2,FALSE)</f>
        <v>Effectiveness</v>
      </c>
    </row>
    <row r="6642" spans="1:11" x14ac:dyDescent="0.2">
      <c r="A6642" s="8" t="str">
        <f>Table7[[#This Row],[Test No.]]&amp;Table7[[#This Row],[Section]]&amp;Table7[[#This Row],[Q. No.]]</f>
        <v>R41E41</v>
      </c>
      <c r="B6642" s="8"/>
      <c r="C6642" s="15" t="s">
        <v>70</v>
      </c>
      <c r="D6642" s="6">
        <v>41</v>
      </c>
      <c r="E6642" s="12" t="s">
        <v>31</v>
      </c>
      <c r="F6642" s="14">
        <v>1</v>
      </c>
      <c r="G6642" s="14" t="s">
        <v>59</v>
      </c>
      <c r="H6642" s="10">
        <v>2</v>
      </c>
      <c r="I6642" s="13" t="s">
        <v>38</v>
      </c>
      <c r="J6642" s="12" t="s">
        <v>398</v>
      </c>
      <c r="K6642" s="11" t="str">
        <f>VLOOKUP(Table7[[#This Row],[CID]],ALY,2,FALSE)</f>
        <v>Idioms</v>
      </c>
    </row>
    <row r="6643" spans="1:11" x14ac:dyDescent="0.2">
      <c r="A6643" s="8" t="str">
        <f>Table7[[#This Row],[Test No.]]&amp;Table7[[#This Row],[Section]]&amp;Table7[[#This Row],[Q. No.]]</f>
        <v>R41E42</v>
      </c>
      <c r="B6643" s="8"/>
      <c r="C6643" s="15" t="s">
        <v>70</v>
      </c>
      <c r="D6643" s="6">
        <v>42</v>
      </c>
      <c r="E6643" s="12" t="s">
        <v>31</v>
      </c>
      <c r="F6643" s="14">
        <v>2</v>
      </c>
      <c r="G6643" s="13" t="s">
        <v>57</v>
      </c>
      <c r="H6643" s="10">
        <v>5</v>
      </c>
      <c r="I6643" s="13" t="s">
        <v>41</v>
      </c>
      <c r="J6643" s="12" t="s">
        <v>520</v>
      </c>
      <c r="K6643" s="11" t="str">
        <f>VLOOKUP(Table7[[#This Row],[CID]],ALY,2,FALSE)</f>
        <v>Reorganization</v>
      </c>
    </row>
    <row r="6644" spans="1:11" x14ac:dyDescent="0.2">
      <c r="A6644" s="8" t="str">
        <f>Table7[[#This Row],[Test No.]]&amp;Table7[[#This Row],[Section]]&amp;Table7[[#This Row],[Q. No.]]</f>
        <v>R41E43</v>
      </c>
      <c r="B6644" s="8"/>
      <c r="C6644" s="15" t="s">
        <v>70</v>
      </c>
      <c r="D6644" s="6">
        <v>43</v>
      </c>
      <c r="E6644" s="12" t="s">
        <v>31</v>
      </c>
      <c r="F6644" s="14">
        <v>2</v>
      </c>
      <c r="G6644" s="13" t="s">
        <v>57</v>
      </c>
      <c r="H6644" s="10">
        <v>4</v>
      </c>
      <c r="I6644" s="13" t="s">
        <v>40</v>
      </c>
      <c r="J6644" s="12" t="s">
        <v>512</v>
      </c>
      <c r="K6644" s="11" t="str">
        <f>VLOOKUP(Table7[[#This Row],[CID]],ALY,2,FALSE)</f>
        <v>Additional Detail &amp; Evidence</v>
      </c>
    </row>
    <row r="6645" spans="1:11" x14ac:dyDescent="0.2">
      <c r="A6645" s="8" t="str">
        <f>Table7[[#This Row],[Test No.]]&amp;Table7[[#This Row],[Section]]&amp;Table7[[#This Row],[Q. No.]]</f>
        <v>R41E44</v>
      </c>
      <c r="B6645" s="8"/>
      <c r="C6645" s="15" t="s">
        <v>70</v>
      </c>
      <c r="D6645" s="6">
        <v>44</v>
      </c>
      <c r="E6645" s="12" t="s">
        <v>31</v>
      </c>
      <c r="F6645" s="14">
        <v>1</v>
      </c>
      <c r="G6645" s="14" t="s">
        <v>59</v>
      </c>
      <c r="H6645" s="10">
        <v>2</v>
      </c>
      <c r="I6645" s="13" t="s">
        <v>38</v>
      </c>
      <c r="J6645" s="12" t="s">
        <v>395</v>
      </c>
      <c r="K6645" s="11" t="str">
        <f>VLOOKUP(Table7[[#This Row],[CID]],ALY,2,FALSE)</f>
        <v>Verb Forms/Tense Agreement</v>
      </c>
    </row>
    <row r="6646" spans="1:11" x14ac:dyDescent="0.2">
      <c r="A6646" s="8" t="str">
        <f>Table7[[#This Row],[Test No.]]&amp;Table7[[#This Row],[Section]]&amp;Table7[[#This Row],[Q. No.]]</f>
        <v>R41E45</v>
      </c>
      <c r="B6646" s="8"/>
      <c r="C6646" s="15" t="s">
        <v>70</v>
      </c>
      <c r="D6646" s="6">
        <v>45</v>
      </c>
      <c r="E6646" s="12" t="s">
        <v>31</v>
      </c>
      <c r="F6646" s="14">
        <v>2</v>
      </c>
      <c r="G6646" s="13" t="s">
        <v>57</v>
      </c>
      <c r="H6646" s="10">
        <v>5</v>
      </c>
      <c r="I6646" s="13" t="s">
        <v>41</v>
      </c>
      <c r="J6646" s="12" t="s">
        <v>520</v>
      </c>
      <c r="K6646" s="11" t="str">
        <f>VLOOKUP(Table7[[#This Row],[CID]],ALY,2,FALSE)</f>
        <v>Reorganization</v>
      </c>
    </row>
    <row r="6647" spans="1:11" x14ac:dyDescent="0.2">
      <c r="A6647" s="8" t="str">
        <f>Table7[[#This Row],[Test No.]]&amp;Table7[[#This Row],[Section]]&amp;Table7[[#This Row],[Q. No.]]</f>
        <v>R41E46</v>
      </c>
      <c r="B6647" s="8"/>
      <c r="C6647" s="15" t="s">
        <v>70</v>
      </c>
      <c r="D6647" s="6">
        <v>46</v>
      </c>
      <c r="E6647" s="12" t="s">
        <v>31</v>
      </c>
      <c r="F6647" s="14">
        <v>2</v>
      </c>
      <c r="G6647" s="13" t="s">
        <v>57</v>
      </c>
      <c r="H6647" s="10">
        <v>6</v>
      </c>
      <c r="I6647" s="13" t="s">
        <v>42</v>
      </c>
      <c r="J6647" s="12" t="s">
        <v>523</v>
      </c>
      <c r="K6647" s="11" t="str">
        <f>VLOOKUP(Table7[[#This Row],[CID]],ALY,2,FALSE)</f>
        <v>Avoiding Ambiguity &amp; Redundancy</v>
      </c>
    </row>
    <row r="6648" spans="1:11" x14ac:dyDescent="0.2">
      <c r="A6648" s="8" t="str">
        <f>Table7[[#This Row],[Test No.]]&amp;Table7[[#This Row],[Section]]&amp;Table7[[#This Row],[Q. No.]]</f>
        <v>R41E47</v>
      </c>
      <c r="B6648" s="8"/>
      <c r="C6648" s="15" t="s">
        <v>70</v>
      </c>
      <c r="D6648" s="6">
        <v>47</v>
      </c>
      <c r="E6648" s="12" t="s">
        <v>31</v>
      </c>
      <c r="F6648" s="14">
        <v>1</v>
      </c>
      <c r="G6648" s="14" t="s">
        <v>59</v>
      </c>
      <c r="H6648" s="10">
        <v>2</v>
      </c>
      <c r="I6648" s="13" t="s">
        <v>38</v>
      </c>
      <c r="J6648" s="12" t="s">
        <v>393</v>
      </c>
      <c r="K6648" s="11" t="str">
        <f>VLOOKUP(Table7[[#This Row],[CID]],ALY,2,FALSE)</f>
        <v>SVA</v>
      </c>
    </row>
    <row r="6649" spans="1:11" x14ac:dyDescent="0.2">
      <c r="A6649" s="8" t="str">
        <f>Table7[[#This Row],[Test No.]]&amp;Table7[[#This Row],[Section]]&amp;Table7[[#This Row],[Q. No.]]</f>
        <v>R41E48</v>
      </c>
      <c r="B6649" s="8"/>
      <c r="C6649" s="15" t="s">
        <v>70</v>
      </c>
      <c r="D6649" s="6">
        <v>48</v>
      </c>
      <c r="E6649" s="12" t="s">
        <v>31</v>
      </c>
      <c r="F6649" s="14">
        <v>1</v>
      </c>
      <c r="G6649" s="14" t="s">
        <v>59</v>
      </c>
      <c r="H6649" s="10">
        <v>3</v>
      </c>
      <c r="I6649" s="13" t="s">
        <v>39</v>
      </c>
      <c r="J6649" s="12" t="s">
        <v>399</v>
      </c>
      <c r="K6649" s="11" t="str">
        <f>VLOOKUP(Table7[[#This Row],[CID]],ALY,2,FALSE)</f>
        <v>Sentence Fragment</v>
      </c>
    </row>
    <row r="6650" spans="1:11" x14ac:dyDescent="0.2">
      <c r="A6650" s="8" t="str">
        <f>Table7[[#This Row],[Test No.]]&amp;Table7[[#This Row],[Section]]&amp;Table7[[#This Row],[Q. No.]]</f>
        <v>R41E49</v>
      </c>
      <c r="B6650" s="8"/>
      <c r="C6650" s="15" t="s">
        <v>70</v>
      </c>
      <c r="D6650" s="6">
        <v>49</v>
      </c>
      <c r="E6650" s="12" t="s">
        <v>31</v>
      </c>
      <c r="F6650" s="14">
        <v>2</v>
      </c>
      <c r="G6650" s="13" t="s">
        <v>57</v>
      </c>
      <c r="H6650" s="10">
        <v>5</v>
      </c>
      <c r="I6650" s="13" t="s">
        <v>41</v>
      </c>
      <c r="J6650" s="12" t="s">
        <v>520</v>
      </c>
      <c r="K6650" s="11" t="str">
        <f>VLOOKUP(Table7[[#This Row],[CID]],ALY,2,FALSE)</f>
        <v>Reorganization</v>
      </c>
    </row>
    <row r="6651" spans="1:11" x14ac:dyDescent="0.2">
      <c r="A6651" s="8" t="str">
        <f>Table7[[#This Row],[Test No.]]&amp;Table7[[#This Row],[Section]]&amp;Table7[[#This Row],[Q. No.]]</f>
        <v>R41E50</v>
      </c>
      <c r="B6651" s="8"/>
      <c r="C6651" s="15" t="s">
        <v>70</v>
      </c>
      <c r="D6651" s="6">
        <v>50</v>
      </c>
      <c r="E6651" s="12" t="s">
        <v>31</v>
      </c>
      <c r="F6651" s="14">
        <v>2</v>
      </c>
      <c r="G6651" s="13" t="s">
        <v>57</v>
      </c>
      <c r="H6651" s="10">
        <v>6</v>
      </c>
      <c r="I6651" s="13" t="s">
        <v>42</v>
      </c>
      <c r="J6651" s="12" t="s">
        <v>523</v>
      </c>
      <c r="K6651" s="11" t="str">
        <f>VLOOKUP(Table7[[#This Row],[CID]],ALY,2,FALSE)</f>
        <v>Avoiding Ambiguity &amp; Redundancy</v>
      </c>
    </row>
    <row r="6652" spans="1:11" x14ac:dyDescent="0.2">
      <c r="A6652" s="8" t="str">
        <f>Table7[[#This Row],[Test No.]]&amp;Table7[[#This Row],[Section]]&amp;Table7[[#This Row],[Q. No.]]</f>
        <v>R41E51</v>
      </c>
      <c r="B6652" s="8"/>
      <c r="C6652" s="15" t="s">
        <v>70</v>
      </c>
      <c r="D6652" s="6">
        <v>51</v>
      </c>
      <c r="E6652" s="12" t="s">
        <v>31</v>
      </c>
      <c r="F6652" s="14">
        <v>1</v>
      </c>
      <c r="G6652" s="14" t="s">
        <v>59</v>
      </c>
      <c r="H6652" s="10">
        <v>2</v>
      </c>
      <c r="I6652" s="13" t="s">
        <v>38</v>
      </c>
      <c r="J6652" s="12" t="s">
        <v>394</v>
      </c>
      <c r="K6652" s="11" t="str">
        <f>VLOOKUP(Table7[[#This Row],[CID]],ALY,2,FALSE)</f>
        <v>Pronouns</v>
      </c>
    </row>
    <row r="6653" spans="1:11" x14ac:dyDescent="0.2">
      <c r="A6653" s="8" t="str">
        <f>Table7[[#This Row],[Test No.]]&amp;Table7[[#This Row],[Section]]&amp;Table7[[#This Row],[Q. No.]]</f>
        <v>R41E52</v>
      </c>
      <c r="B6653" s="8"/>
      <c r="C6653" s="15" t="s">
        <v>70</v>
      </c>
      <c r="D6653" s="6">
        <v>52</v>
      </c>
      <c r="E6653" s="12" t="s">
        <v>31</v>
      </c>
      <c r="F6653" s="14">
        <v>2</v>
      </c>
      <c r="G6653" s="13" t="s">
        <v>57</v>
      </c>
      <c r="H6653" s="10">
        <v>4</v>
      </c>
      <c r="I6653" s="13" t="s">
        <v>40</v>
      </c>
      <c r="J6653" s="12" t="s">
        <v>516</v>
      </c>
      <c r="K6653" s="11" t="str">
        <f>VLOOKUP(Table7[[#This Row],[CID]],ALY,2,FALSE)</f>
        <v>Transitions &amp; Topic Sentences</v>
      </c>
    </row>
    <row r="6654" spans="1:11" x14ac:dyDescent="0.2">
      <c r="A6654" s="8" t="str">
        <f>Table7[[#This Row],[Test No.]]&amp;Table7[[#This Row],[Section]]&amp;Table7[[#This Row],[Q. No.]]</f>
        <v>R41E53</v>
      </c>
      <c r="B6654" s="8"/>
      <c r="C6654" s="15" t="s">
        <v>70</v>
      </c>
      <c r="D6654" s="6">
        <v>53</v>
      </c>
      <c r="E6654" s="12" t="s">
        <v>31</v>
      </c>
      <c r="F6654" s="14">
        <v>1</v>
      </c>
      <c r="G6654" s="14" t="s">
        <v>59</v>
      </c>
      <c r="H6654" s="14">
        <v>1</v>
      </c>
      <c r="I6654" s="14" t="s">
        <v>37</v>
      </c>
      <c r="J6654" s="12" t="s">
        <v>387</v>
      </c>
      <c r="K6654" s="11" t="str">
        <f>VLOOKUP(Table7[[#This Row],[CID]],ALY,2,FALSE)</f>
        <v>Commas</v>
      </c>
    </row>
    <row r="6655" spans="1:11" x14ac:dyDescent="0.2">
      <c r="A6655" s="8" t="str">
        <f>Table7[[#This Row],[Test No.]]&amp;Table7[[#This Row],[Section]]&amp;Table7[[#This Row],[Q. No.]]</f>
        <v>R41E54</v>
      </c>
      <c r="B6655" s="8"/>
      <c r="C6655" s="15" t="s">
        <v>70</v>
      </c>
      <c r="D6655" s="6">
        <v>54</v>
      </c>
      <c r="E6655" s="12" t="s">
        <v>31</v>
      </c>
      <c r="F6655" s="14">
        <v>2</v>
      </c>
      <c r="G6655" s="13" t="s">
        <v>57</v>
      </c>
      <c r="H6655" s="10">
        <v>4</v>
      </c>
      <c r="I6655" s="13" t="s">
        <v>40</v>
      </c>
      <c r="J6655" s="12" t="s">
        <v>516</v>
      </c>
      <c r="K6655" s="11" t="str">
        <f>VLOOKUP(Table7[[#This Row],[CID]],ALY,2,FALSE)</f>
        <v>Transitions &amp; Topic Sentences</v>
      </c>
    </row>
    <row r="6656" spans="1:11" x14ac:dyDescent="0.2">
      <c r="A6656" s="8" t="str">
        <f>Table7[[#This Row],[Test No.]]&amp;Table7[[#This Row],[Section]]&amp;Table7[[#This Row],[Q. No.]]</f>
        <v>R41E55</v>
      </c>
      <c r="B6656" s="8"/>
      <c r="C6656" s="15" t="s">
        <v>70</v>
      </c>
      <c r="D6656" s="6">
        <v>55</v>
      </c>
      <c r="E6656" s="12" t="s">
        <v>31</v>
      </c>
      <c r="F6656" s="14">
        <v>2</v>
      </c>
      <c r="G6656" s="13" t="s">
        <v>57</v>
      </c>
      <c r="H6656" s="10">
        <v>6</v>
      </c>
      <c r="I6656" s="13" t="s">
        <v>42</v>
      </c>
      <c r="J6656" s="12" t="s">
        <v>523</v>
      </c>
      <c r="K6656" s="11" t="str">
        <f>VLOOKUP(Table7[[#This Row],[CID]],ALY,2,FALSE)</f>
        <v>Avoiding Ambiguity &amp; Redundancy</v>
      </c>
    </row>
    <row r="6657" spans="1:11" x14ac:dyDescent="0.2">
      <c r="A6657" s="8" t="str">
        <f>Table7[[#This Row],[Test No.]]&amp;Table7[[#This Row],[Section]]&amp;Table7[[#This Row],[Q. No.]]</f>
        <v>R41E56</v>
      </c>
      <c r="B6657" s="8"/>
      <c r="C6657" s="15" t="s">
        <v>70</v>
      </c>
      <c r="D6657" s="6">
        <v>56</v>
      </c>
      <c r="E6657" s="12" t="s">
        <v>31</v>
      </c>
      <c r="F6657" s="14">
        <v>1</v>
      </c>
      <c r="G6657" s="14" t="s">
        <v>59</v>
      </c>
      <c r="H6657" s="10">
        <v>2</v>
      </c>
      <c r="I6657" s="13" t="s">
        <v>38</v>
      </c>
      <c r="J6657" s="12" t="s">
        <v>394</v>
      </c>
      <c r="K6657" s="11" t="str">
        <f>VLOOKUP(Table7[[#This Row],[CID]],ALY,2,FALSE)</f>
        <v>Pronouns</v>
      </c>
    </row>
    <row r="6658" spans="1:11" x14ac:dyDescent="0.2">
      <c r="A6658" s="8" t="str">
        <f>Table7[[#This Row],[Test No.]]&amp;Table7[[#This Row],[Section]]&amp;Table7[[#This Row],[Q. No.]]</f>
        <v>R41E57</v>
      </c>
      <c r="B6658" s="8"/>
      <c r="C6658" s="15" t="s">
        <v>70</v>
      </c>
      <c r="D6658" s="6">
        <v>57</v>
      </c>
      <c r="E6658" s="12" t="s">
        <v>31</v>
      </c>
      <c r="F6658" s="14">
        <v>1</v>
      </c>
      <c r="G6658" s="14" t="s">
        <v>59</v>
      </c>
      <c r="H6658" s="14">
        <v>1</v>
      </c>
      <c r="I6658" s="14" t="s">
        <v>37</v>
      </c>
      <c r="J6658" s="12" t="s">
        <v>387</v>
      </c>
      <c r="K6658" s="11" t="str">
        <f>VLOOKUP(Table7[[#This Row],[CID]],ALY,2,FALSE)</f>
        <v>Commas</v>
      </c>
    </row>
    <row r="6659" spans="1:11" x14ac:dyDescent="0.2">
      <c r="A6659" s="8" t="str">
        <f>Table7[[#This Row],[Test No.]]&amp;Table7[[#This Row],[Section]]&amp;Table7[[#This Row],[Q. No.]]</f>
        <v>R41E58</v>
      </c>
      <c r="B6659" s="8"/>
      <c r="C6659" s="15" t="s">
        <v>70</v>
      </c>
      <c r="D6659" s="6">
        <v>58</v>
      </c>
      <c r="E6659" s="12" t="s">
        <v>31</v>
      </c>
      <c r="F6659" s="14">
        <v>1</v>
      </c>
      <c r="G6659" s="14" t="s">
        <v>59</v>
      </c>
      <c r="H6659" s="10">
        <v>3</v>
      </c>
      <c r="I6659" s="13" t="s">
        <v>39</v>
      </c>
      <c r="J6659" s="12" t="s">
        <v>402</v>
      </c>
      <c r="K6659" s="11" t="str">
        <f>VLOOKUP(Table7[[#This Row],[CID]],ALY,2,FALSE)</f>
        <v>Faulty Modifier</v>
      </c>
    </row>
    <row r="6660" spans="1:11" x14ac:dyDescent="0.2">
      <c r="A6660" s="8" t="str">
        <f>Table7[[#This Row],[Test No.]]&amp;Table7[[#This Row],[Section]]&amp;Table7[[#This Row],[Q. No.]]</f>
        <v>R41E59</v>
      </c>
      <c r="B6660" s="8"/>
      <c r="C6660" s="15" t="s">
        <v>70</v>
      </c>
      <c r="D6660" s="6">
        <v>59</v>
      </c>
      <c r="E6660" s="12" t="s">
        <v>31</v>
      </c>
      <c r="F6660" s="14">
        <v>1</v>
      </c>
      <c r="G6660" s="14" t="s">
        <v>59</v>
      </c>
      <c r="H6660" s="10">
        <v>2</v>
      </c>
      <c r="I6660" s="13" t="s">
        <v>38</v>
      </c>
      <c r="J6660" s="12" t="s">
        <v>397</v>
      </c>
      <c r="K6660" s="11" t="str">
        <f>VLOOKUP(Table7[[#This Row],[CID]],ALY,2,FALSE)</f>
        <v>Word Choice</v>
      </c>
    </row>
    <row r="6661" spans="1:11" x14ac:dyDescent="0.2">
      <c r="A6661" s="8" t="str">
        <f>Table7[[#This Row],[Test No.]]&amp;Table7[[#This Row],[Section]]&amp;Table7[[#This Row],[Q. No.]]</f>
        <v>R41E60</v>
      </c>
      <c r="B6661" s="8"/>
      <c r="C6661" s="15" t="s">
        <v>70</v>
      </c>
      <c r="D6661" s="6">
        <v>60</v>
      </c>
      <c r="E6661" s="12" t="s">
        <v>31</v>
      </c>
      <c r="F6661" s="14">
        <v>2</v>
      </c>
      <c r="G6661" s="13" t="s">
        <v>57</v>
      </c>
      <c r="H6661" s="10">
        <v>4</v>
      </c>
      <c r="I6661" s="13" t="s">
        <v>40</v>
      </c>
      <c r="J6661" s="12" t="s">
        <v>513</v>
      </c>
      <c r="K6661" s="11" t="str">
        <f>VLOOKUP(Table7[[#This Row],[CID]],ALY,2,FALSE)</f>
        <v>Writer's Goal</v>
      </c>
    </row>
    <row r="6662" spans="1:11" x14ac:dyDescent="0.2">
      <c r="A6662" s="8" t="str">
        <f>Table7[[#This Row],[Test No.]]&amp;Table7[[#This Row],[Section]]&amp;Table7[[#This Row],[Q. No.]]</f>
        <v>R41E61</v>
      </c>
      <c r="B6662" s="8"/>
      <c r="C6662" s="15" t="s">
        <v>70</v>
      </c>
      <c r="D6662" s="6">
        <v>61</v>
      </c>
      <c r="E6662" s="12" t="s">
        <v>31</v>
      </c>
      <c r="F6662" s="14">
        <v>1</v>
      </c>
      <c r="G6662" s="14" t="s">
        <v>59</v>
      </c>
      <c r="H6662" s="14">
        <v>1</v>
      </c>
      <c r="I6662" s="14" t="s">
        <v>37</v>
      </c>
      <c r="J6662" s="12" t="s">
        <v>387</v>
      </c>
      <c r="K6662" s="11" t="str">
        <f>VLOOKUP(Table7[[#This Row],[CID]],ALY,2,FALSE)</f>
        <v>Commas</v>
      </c>
    </row>
    <row r="6663" spans="1:11" x14ac:dyDescent="0.2">
      <c r="A6663" s="8" t="str">
        <f>Table7[[#This Row],[Test No.]]&amp;Table7[[#This Row],[Section]]&amp;Table7[[#This Row],[Q. No.]]</f>
        <v>R41E62</v>
      </c>
      <c r="B6663" s="8"/>
      <c r="C6663" s="15" t="s">
        <v>70</v>
      </c>
      <c r="D6663" s="6">
        <v>62</v>
      </c>
      <c r="E6663" s="12" t="s">
        <v>31</v>
      </c>
      <c r="F6663" s="14">
        <v>1</v>
      </c>
      <c r="G6663" s="14" t="s">
        <v>59</v>
      </c>
      <c r="H6663" s="10">
        <v>2</v>
      </c>
      <c r="I6663" s="13" t="s">
        <v>38</v>
      </c>
      <c r="J6663" s="12" t="s">
        <v>397</v>
      </c>
      <c r="K6663" s="11" t="str">
        <f>VLOOKUP(Table7[[#This Row],[CID]],ALY,2,FALSE)</f>
        <v>Word Choice</v>
      </c>
    </row>
    <row r="6664" spans="1:11" x14ac:dyDescent="0.2">
      <c r="A6664" s="8" t="str">
        <f>Table7[[#This Row],[Test No.]]&amp;Table7[[#This Row],[Section]]&amp;Table7[[#This Row],[Q. No.]]</f>
        <v>R41E63</v>
      </c>
      <c r="B6664" s="8"/>
      <c r="C6664" s="15" t="s">
        <v>70</v>
      </c>
      <c r="D6664" s="6">
        <v>63</v>
      </c>
      <c r="E6664" s="12" t="s">
        <v>31</v>
      </c>
      <c r="F6664" s="14">
        <v>1</v>
      </c>
      <c r="G6664" s="14" t="s">
        <v>59</v>
      </c>
      <c r="H6664" s="14">
        <v>1</v>
      </c>
      <c r="I6664" s="14" t="s">
        <v>37</v>
      </c>
      <c r="J6664" s="12" t="s">
        <v>387</v>
      </c>
      <c r="K6664" s="11" t="str">
        <f>VLOOKUP(Table7[[#This Row],[CID]],ALY,2,FALSE)</f>
        <v>Commas</v>
      </c>
    </row>
    <row r="6665" spans="1:11" x14ac:dyDescent="0.2">
      <c r="A6665" s="8" t="str">
        <f>Table7[[#This Row],[Test No.]]&amp;Table7[[#This Row],[Section]]&amp;Table7[[#This Row],[Q. No.]]</f>
        <v>R41E64</v>
      </c>
      <c r="B6665" s="8"/>
      <c r="C6665" s="15" t="s">
        <v>70</v>
      </c>
      <c r="D6665" s="6">
        <v>64</v>
      </c>
      <c r="E6665" s="12" t="s">
        <v>31</v>
      </c>
      <c r="F6665" s="14">
        <v>2</v>
      </c>
      <c r="G6665" s="13" t="s">
        <v>57</v>
      </c>
      <c r="H6665" s="10">
        <v>4</v>
      </c>
      <c r="I6665" s="13" t="s">
        <v>40</v>
      </c>
      <c r="J6665" s="12" t="s">
        <v>516</v>
      </c>
      <c r="K6665" s="11" t="str">
        <f>VLOOKUP(Table7[[#This Row],[CID]],ALY,2,FALSE)</f>
        <v>Transitions &amp; Topic Sentences</v>
      </c>
    </row>
    <row r="6666" spans="1:11" x14ac:dyDescent="0.2">
      <c r="A6666" s="8" t="str">
        <f>Table7[[#This Row],[Test No.]]&amp;Table7[[#This Row],[Section]]&amp;Table7[[#This Row],[Q. No.]]</f>
        <v>R41E65</v>
      </c>
      <c r="B6666" s="8"/>
      <c r="C6666" s="15" t="s">
        <v>70</v>
      </c>
      <c r="D6666" s="6">
        <v>65</v>
      </c>
      <c r="E6666" s="12" t="s">
        <v>31</v>
      </c>
      <c r="F6666" s="14">
        <v>2</v>
      </c>
      <c r="G6666" s="13" t="s">
        <v>57</v>
      </c>
      <c r="H6666" s="10">
        <v>5</v>
      </c>
      <c r="I6666" s="13" t="s">
        <v>41</v>
      </c>
      <c r="J6666" s="12" t="s">
        <v>518</v>
      </c>
      <c r="K6666" s="11" t="str">
        <f>VLOOKUP(Table7[[#This Row],[CID]],ALY,2,FALSE)</f>
        <v>Unity &amp; Coherence</v>
      </c>
    </row>
    <row r="6667" spans="1:11" x14ac:dyDescent="0.2">
      <c r="A6667" s="8" t="str">
        <f>Table7[[#This Row],[Test No.]]&amp;Table7[[#This Row],[Section]]&amp;Table7[[#This Row],[Q. No.]]</f>
        <v>R41E66</v>
      </c>
      <c r="B6667" s="8"/>
      <c r="C6667" s="15" t="s">
        <v>70</v>
      </c>
      <c r="D6667" s="6">
        <v>66</v>
      </c>
      <c r="E6667" s="12" t="s">
        <v>31</v>
      </c>
      <c r="F6667" s="14">
        <v>2</v>
      </c>
      <c r="G6667" s="13" t="s">
        <v>57</v>
      </c>
      <c r="H6667" s="10">
        <v>5</v>
      </c>
      <c r="I6667" s="13" t="s">
        <v>41</v>
      </c>
      <c r="J6667" s="12" t="s">
        <v>518</v>
      </c>
      <c r="K6667" s="11" t="str">
        <f>VLOOKUP(Table7[[#This Row],[CID]],ALY,2,FALSE)</f>
        <v>Unity &amp; Coherence</v>
      </c>
    </row>
    <row r="6668" spans="1:11" x14ac:dyDescent="0.2">
      <c r="A6668" s="8" t="str">
        <f>Table7[[#This Row],[Test No.]]&amp;Table7[[#This Row],[Section]]&amp;Table7[[#This Row],[Q. No.]]</f>
        <v>R41E67</v>
      </c>
      <c r="B6668" s="8"/>
      <c r="C6668" s="15" t="s">
        <v>70</v>
      </c>
      <c r="D6668" s="6">
        <v>67</v>
      </c>
      <c r="E6668" s="12" t="s">
        <v>31</v>
      </c>
      <c r="F6668" s="14">
        <v>1</v>
      </c>
      <c r="G6668" s="14" t="s">
        <v>59</v>
      </c>
      <c r="H6668" s="10">
        <v>3</v>
      </c>
      <c r="I6668" s="13" t="s">
        <v>39</v>
      </c>
      <c r="J6668" s="12" t="s">
        <v>401</v>
      </c>
      <c r="K6668" s="11" t="str">
        <f>VLOOKUP(Table7[[#This Row],[CID]],ALY,2,FALSE)</f>
        <v>Parallel Construction</v>
      </c>
    </row>
    <row r="6669" spans="1:11" x14ac:dyDescent="0.2">
      <c r="A6669" s="8" t="str">
        <f>Table7[[#This Row],[Test No.]]&amp;Table7[[#This Row],[Section]]&amp;Table7[[#This Row],[Q. No.]]</f>
        <v>R41E68</v>
      </c>
      <c r="B6669" s="8"/>
      <c r="C6669" s="15" t="s">
        <v>70</v>
      </c>
      <c r="D6669" s="6">
        <v>68</v>
      </c>
      <c r="E6669" s="12" t="s">
        <v>31</v>
      </c>
      <c r="F6669" s="14">
        <v>1</v>
      </c>
      <c r="G6669" s="14" t="s">
        <v>59</v>
      </c>
      <c r="H6669" s="10">
        <v>3</v>
      </c>
      <c r="I6669" s="13" t="s">
        <v>39</v>
      </c>
      <c r="J6669" s="12" t="s">
        <v>399</v>
      </c>
      <c r="K6669" s="11" t="str">
        <f>VLOOKUP(Table7[[#This Row],[CID]],ALY,2,FALSE)</f>
        <v>Sentence Fragment</v>
      </c>
    </row>
    <row r="6670" spans="1:11" x14ac:dyDescent="0.2">
      <c r="A6670" s="8" t="str">
        <f>Table7[[#This Row],[Test No.]]&amp;Table7[[#This Row],[Section]]&amp;Table7[[#This Row],[Q. No.]]</f>
        <v>R41E69</v>
      </c>
      <c r="B6670" s="8"/>
      <c r="C6670" s="15" t="s">
        <v>70</v>
      </c>
      <c r="D6670" s="3">
        <v>69</v>
      </c>
      <c r="E6670" s="12" t="s">
        <v>31</v>
      </c>
      <c r="F6670" s="14">
        <v>1</v>
      </c>
      <c r="G6670" s="14" t="s">
        <v>59</v>
      </c>
      <c r="H6670" s="14">
        <v>1</v>
      </c>
      <c r="I6670" s="14" t="s">
        <v>37</v>
      </c>
      <c r="J6670" s="12" t="s">
        <v>389</v>
      </c>
      <c r="K6670" s="11" t="str">
        <f>VLOOKUP(Table7[[#This Row],[CID]],ALY,2,FALSE)</f>
        <v>Colons</v>
      </c>
    </row>
    <row r="6671" spans="1:11" x14ac:dyDescent="0.2">
      <c r="A6671" s="8" t="str">
        <f>Table7[[#This Row],[Test No.]]&amp;Table7[[#This Row],[Section]]&amp;Table7[[#This Row],[Q. No.]]</f>
        <v>R41E70</v>
      </c>
      <c r="B6671" s="8"/>
      <c r="C6671" s="15" t="s">
        <v>70</v>
      </c>
      <c r="D6671" s="6">
        <v>70</v>
      </c>
      <c r="E6671" s="12" t="s">
        <v>31</v>
      </c>
      <c r="F6671" s="14">
        <v>2</v>
      </c>
      <c r="G6671" s="13" t="s">
        <v>57</v>
      </c>
      <c r="H6671" s="10">
        <v>4</v>
      </c>
      <c r="I6671" s="13" t="s">
        <v>40</v>
      </c>
      <c r="J6671" s="12" t="s">
        <v>516</v>
      </c>
      <c r="K6671" s="11" t="str">
        <f>VLOOKUP(Table7[[#This Row],[CID]],ALY,2,FALSE)</f>
        <v>Transitions &amp; Topic Sentences</v>
      </c>
    </row>
    <row r="6672" spans="1:11" x14ac:dyDescent="0.2">
      <c r="A6672" s="8" t="str">
        <f>Table7[[#This Row],[Test No.]]&amp;Table7[[#This Row],[Section]]&amp;Table7[[#This Row],[Q. No.]]</f>
        <v>R41E71</v>
      </c>
      <c r="B6672" s="8"/>
      <c r="C6672" s="15" t="s">
        <v>70</v>
      </c>
      <c r="D6672" s="6">
        <v>71</v>
      </c>
      <c r="E6672" s="12" t="s">
        <v>31</v>
      </c>
      <c r="F6672" s="14">
        <v>2</v>
      </c>
      <c r="G6672" s="13" t="s">
        <v>57</v>
      </c>
      <c r="H6672" s="10">
        <v>4</v>
      </c>
      <c r="I6672" s="13" t="s">
        <v>40</v>
      </c>
      <c r="J6672" s="12" t="s">
        <v>513</v>
      </c>
      <c r="K6672" s="11" t="str">
        <f>VLOOKUP(Table7[[#This Row],[CID]],ALY,2,FALSE)</f>
        <v>Writer's Goal</v>
      </c>
    </row>
    <row r="6673" spans="1:11" x14ac:dyDescent="0.2">
      <c r="A6673" s="8" t="str">
        <f>Table7[[#This Row],[Test No.]]&amp;Table7[[#This Row],[Section]]&amp;Table7[[#This Row],[Q. No.]]</f>
        <v>R41E72</v>
      </c>
      <c r="B6673" s="8"/>
      <c r="C6673" s="15" t="s">
        <v>70</v>
      </c>
      <c r="D6673" s="6">
        <v>72</v>
      </c>
      <c r="E6673" s="12" t="s">
        <v>31</v>
      </c>
      <c r="F6673" s="14">
        <v>2</v>
      </c>
      <c r="G6673" s="13" t="s">
        <v>57</v>
      </c>
      <c r="H6673" s="10">
        <v>5</v>
      </c>
      <c r="I6673" s="13" t="s">
        <v>41</v>
      </c>
      <c r="J6673" s="12" t="s">
        <v>520</v>
      </c>
      <c r="K6673" s="11" t="str">
        <f>VLOOKUP(Table7[[#This Row],[CID]],ALY,2,FALSE)</f>
        <v>Reorganization</v>
      </c>
    </row>
    <row r="6674" spans="1:11" x14ac:dyDescent="0.2">
      <c r="A6674" s="8" t="str">
        <f>Table7[[#This Row],[Test No.]]&amp;Table7[[#This Row],[Section]]&amp;Table7[[#This Row],[Q. No.]]</f>
        <v>R41E73</v>
      </c>
      <c r="B6674" s="8"/>
      <c r="C6674" s="15" t="s">
        <v>70</v>
      </c>
      <c r="D6674" s="6">
        <v>73</v>
      </c>
      <c r="E6674" s="12" t="s">
        <v>31</v>
      </c>
      <c r="F6674" s="14">
        <v>2</v>
      </c>
      <c r="G6674" s="13" t="s">
        <v>57</v>
      </c>
      <c r="H6674" s="10">
        <v>4</v>
      </c>
      <c r="I6674" s="13" t="s">
        <v>40</v>
      </c>
      <c r="J6674" s="12" t="s">
        <v>512</v>
      </c>
      <c r="K6674" s="11" t="str">
        <f>VLOOKUP(Table7[[#This Row],[CID]],ALY,2,FALSE)</f>
        <v>Additional Detail &amp; Evidence</v>
      </c>
    </row>
    <row r="6675" spans="1:11" x14ac:dyDescent="0.2">
      <c r="A6675" s="8" t="str">
        <f>Table7[[#This Row],[Test No.]]&amp;Table7[[#This Row],[Section]]&amp;Table7[[#This Row],[Q. No.]]</f>
        <v>R41E74</v>
      </c>
      <c r="B6675" s="8"/>
      <c r="C6675" s="15" t="s">
        <v>70</v>
      </c>
      <c r="D6675" s="6">
        <v>74</v>
      </c>
      <c r="E6675" s="12" t="s">
        <v>31</v>
      </c>
      <c r="F6675" s="14">
        <v>2</v>
      </c>
      <c r="G6675" s="13" t="s">
        <v>57</v>
      </c>
      <c r="H6675" s="10">
        <v>6</v>
      </c>
      <c r="I6675" s="13" t="s">
        <v>42</v>
      </c>
      <c r="J6675" s="12" t="s">
        <v>522</v>
      </c>
      <c r="K6675" s="11" t="str">
        <f>VLOOKUP(Table7[[#This Row],[CID]],ALY,2,FALSE)</f>
        <v>Effectiveness</v>
      </c>
    </row>
    <row r="6676" spans="1:11" x14ac:dyDescent="0.2">
      <c r="A6676" s="8" t="str">
        <f>Table7[[#This Row],[Test No.]]&amp;Table7[[#This Row],[Section]]&amp;Table7[[#This Row],[Q. No.]]</f>
        <v>R41E75</v>
      </c>
      <c r="B6676" s="8"/>
      <c r="C6676" s="15" t="s">
        <v>70</v>
      </c>
      <c r="D6676" s="6">
        <v>75</v>
      </c>
      <c r="E6676" s="12" t="s">
        <v>31</v>
      </c>
      <c r="F6676" s="14">
        <v>2</v>
      </c>
      <c r="G6676" s="13" t="s">
        <v>57</v>
      </c>
      <c r="H6676" s="10">
        <v>4</v>
      </c>
      <c r="I6676" s="13" t="s">
        <v>40</v>
      </c>
      <c r="J6676" s="12" t="s">
        <v>513</v>
      </c>
      <c r="K6676" s="11" t="str">
        <f>VLOOKUP(Table7[[#This Row],[CID]],ALY,2,FALSE)</f>
        <v>Writer's Goal</v>
      </c>
    </row>
    <row r="6677" spans="1:11" x14ac:dyDescent="0.2">
      <c r="A6677" s="8" t="str">
        <f>Table7[[#This Row],[Test No.]]&amp;Table7[[#This Row],[Section]]&amp;Table7[[#This Row],[Q. No.]]</f>
        <v>R42E1</v>
      </c>
      <c r="B6677" s="8"/>
      <c r="C6677" s="15" t="s">
        <v>69</v>
      </c>
      <c r="D6677" s="6">
        <v>1</v>
      </c>
      <c r="E6677" s="12" t="s">
        <v>31</v>
      </c>
      <c r="F6677" s="14">
        <v>1</v>
      </c>
      <c r="G6677" s="14" t="s">
        <v>59</v>
      </c>
      <c r="H6677" s="10">
        <v>3</v>
      </c>
      <c r="I6677" s="13" t="s">
        <v>39</v>
      </c>
      <c r="J6677" s="12" t="s">
        <v>400</v>
      </c>
      <c r="K6677" s="11" t="str">
        <f>VLOOKUP(Table7[[#This Row],[CID]],ALY,2,FALSE)</f>
        <v>Run-On Sentence</v>
      </c>
    </row>
    <row r="6678" spans="1:11" x14ac:dyDescent="0.2">
      <c r="A6678" s="8" t="str">
        <f>Table7[[#This Row],[Test No.]]&amp;Table7[[#This Row],[Section]]&amp;Table7[[#This Row],[Q. No.]]</f>
        <v>R42E2</v>
      </c>
      <c r="B6678" s="8"/>
      <c r="C6678" s="15" t="s">
        <v>69</v>
      </c>
      <c r="D6678" s="6">
        <v>2</v>
      </c>
      <c r="E6678" s="12" t="s">
        <v>31</v>
      </c>
      <c r="F6678" s="14">
        <v>1</v>
      </c>
      <c r="G6678" s="14" t="s">
        <v>59</v>
      </c>
      <c r="H6678" s="14">
        <v>1</v>
      </c>
      <c r="I6678" s="14" t="s">
        <v>37</v>
      </c>
      <c r="J6678" s="12" t="s">
        <v>387</v>
      </c>
      <c r="K6678" s="11" t="str">
        <f>VLOOKUP(Table7[[#This Row],[CID]],ALY,2,FALSE)</f>
        <v>Commas</v>
      </c>
    </row>
    <row r="6679" spans="1:11" x14ac:dyDescent="0.2">
      <c r="A6679" s="8" t="str">
        <f>Table7[[#This Row],[Test No.]]&amp;Table7[[#This Row],[Section]]&amp;Table7[[#This Row],[Q. No.]]</f>
        <v>R42E3</v>
      </c>
      <c r="B6679" s="8"/>
      <c r="C6679" s="15" t="s">
        <v>69</v>
      </c>
      <c r="D6679" s="6">
        <v>3</v>
      </c>
      <c r="E6679" s="12" t="s">
        <v>31</v>
      </c>
      <c r="F6679" s="14">
        <v>1</v>
      </c>
      <c r="G6679" s="14" t="s">
        <v>59</v>
      </c>
      <c r="H6679" s="10">
        <v>2</v>
      </c>
      <c r="I6679" s="13" t="s">
        <v>38</v>
      </c>
      <c r="J6679" s="12" t="s">
        <v>395</v>
      </c>
      <c r="K6679" s="11" t="str">
        <f>VLOOKUP(Table7[[#This Row],[CID]],ALY,2,FALSE)</f>
        <v>Verb Forms/Tense Agreement</v>
      </c>
    </row>
    <row r="6680" spans="1:11" x14ac:dyDescent="0.2">
      <c r="A6680" s="8" t="str">
        <f>Table7[[#This Row],[Test No.]]&amp;Table7[[#This Row],[Section]]&amp;Table7[[#This Row],[Q. No.]]</f>
        <v>R42E4</v>
      </c>
      <c r="B6680" s="8"/>
      <c r="C6680" s="15" t="s">
        <v>69</v>
      </c>
      <c r="D6680" s="6">
        <v>4</v>
      </c>
      <c r="E6680" s="12" t="s">
        <v>31</v>
      </c>
      <c r="F6680" s="14">
        <v>2</v>
      </c>
      <c r="G6680" s="13" t="s">
        <v>57</v>
      </c>
      <c r="H6680" s="10">
        <v>5</v>
      </c>
      <c r="I6680" s="13" t="s">
        <v>41</v>
      </c>
      <c r="J6680" s="12" t="s">
        <v>518</v>
      </c>
      <c r="K6680" s="11" t="str">
        <f>VLOOKUP(Table7[[#This Row],[CID]],ALY,2,FALSE)</f>
        <v>Unity &amp; Coherence</v>
      </c>
    </row>
    <row r="6681" spans="1:11" x14ac:dyDescent="0.2">
      <c r="A6681" s="8" t="str">
        <f>Table7[[#This Row],[Test No.]]&amp;Table7[[#This Row],[Section]]&amp;Table7[[#This Row],[Q. No.]]</f>
        <v>R42E5</v>
      </c>
      <c r="B6681" s="8"/>
      <c r="C6681" s="15" t="s">
        <v>69</v>
      </c>
      <c r="D6681" s="6">
        <v>5</v>
      </c>
      <c r="E6681" s="12" t="s">
        <v>31</v>
      </c>
      <c r="F6681" s="14">
        <v>2</v>
      </c>
      <c r="G6681" s="13" t="s">
        <v>57</v>
      </c>
      <c r="H6681" s="10">
        <v>6</v>
      </c>
      <c r="I6681" s="13" t="s">
        <v>42</v>
      </c>
      <c r="J6681" s="12" t="s">
        <v>521</v>
      </c>
      <c r="K6681" s="11" t="str">
        <f>VLOOKUP(Table7[[#This Row],[CID]],ALY,2,FALSE)</f>
        <v>Word Choice</v>
      </c>
    </row>
    <row r="6682" spans="1:11" x14ac:dyDescent="0.2">
      <c r="A6682" s="8" t="str">
        <f>Table7[[#This Row],[Test No.]]&amp;Table7[[#This Row],[Section]]&amp;Table7[[#This Row],[Q. No.]]</f>
        <v>R42E6</v>
      </c>
      <c r="B6682" s="8"/>
      <c r="C6682" s="15" t="s">
        <v>69</v>
      </c>
      <c r="D6682" s="6">
        <v>6</v>
      </c>
      <c r="E6682" s="12" t="s">
        <v>31</v>
      </c>
      <c r="F6682" s="14">
        <v>2</v>
      </c>
      <c r="G6682" s="13" t="s">
        <v>57</v>
      </c>
      <c r="H6682" s="10">
        <v>4</v>
      </c>
      <c r="I6682" s="13" t="s">
        <v>40</v>
      </c>
      <c r="J6682" s="12" t="s">
        <v>516</v>
      </c>
      <c r="K6682" s="11" t="str">
        <f>VLOOKUP(Table7[[#This Row],[CID]],ALY,2,FALSE)</f>
        <v>Transitions &amp; Topic Sentences</v>
      </c>
    </row>
    <row r="6683" spans="1:11" x14ac:dyDescent="0.2">
      <c r="A6683" s="8" t="str">
        <f>Table7[[#This Row],[Test No.]]&amp;Table7[[#This Row],[Section]]&amp;Table7[[#This Row],[Q. No.]]</f>
        <v>R42E7</v>
      </c>
      <c r="B6683" s="8"/>
      <c r="C6683" s="15" t="s">
        <v>69</v>
      </c>
      <c r="D6683" s="6">
        <v>7</v>
      </c>
      <c r="E6683" s="12" t="s">
        <v>31</v>
      </c>
      <c r="F6683" s="14">
        <v>1</v>
      </c>
      <c r="G6683" s="14" t="s">
        <v>59</v>
      </c>
      <c r="H6683" s="14">
        <v>1</v>
      </c>
      <c r="I6683" s="14" t="s">
        <v>37</v>
      </c>
      <c r="J6683" s="12" t="s">
        <v>387</v>
      </c>
      <c r="K6683" s="11" t="str">
        <f>VLOOKUP(Table7[[#This Row],[CID]],ALY,2,FALSE)</f>
        <v>Commas</v>
      </c>
    </row>
    <row r="6684" spans="1:11" x14ac:dyDescent="0.2">
      <c r="A6684" s="8" t="str">
        <f>Table7[[#This Row],[Test No.]]&amp;Table7[[#This Row],[Section]]&amp;Table7[[#This Row],[Q. No.]]</f>
        <v>R42E8</v>
      </c>
      <c r="B6684" s="8"/>
      <c r="C6684" s="15" t="s">
        <v>69</v>
      </c>
      <c r="D6684" s="6">
        <v>8</v>
      </c>
      <c r="E6684" s="12" t="s">
        <v>31</v>
      </c>
      <c r="F6684" s="14">
        <v>2</v>
      </c>
      <c r="G6684" s="13" t="s">
        <v>57</v>
      </c>
      <c r="H6684" s="10">
        <v>4</v>
      </c>
      <c r="I6684" s="13" t="s">
        <v>40</v>
      </c>
      <c r="J6684" s="12" t="s">
        <v>516</v>
      </c>
      <c r="K6684" s="11" t="str">
        <f>VLOOKUP(Table7[[#This Row],[CID]],ALY,2,FALSE)</f>
        <v>Transitions &amp; Topic Sentences</v>
      </c>
    </row>
    <row r="6685" spans="1:11" x14ac:dyDescent="0.2">
      <c r="A6685" s="8" t="str">
        <f>Table7[[#This Row],[Test No.]]&amp;Table7[[#This Row],[Section]]&amp;Table7[[#This Row],[Q. No.]]</f>
        <v>R42E9</v>
      </c>
      <c r="B6685" s="8"/>
      <c r="C6685" s="15" t="s">
        <v>69</v>
      </c>
      <c r="D6685" s="6">
        <v>9</v>
      </c>
      <c r="E6685" s="12" t="s">
        <v>31</v>
      </c>
      <c r="F6685" s="14">
        <v>1</v>
      </c>
      <c r="G6685" s="14" t="s">
        <v>59</v>
      </c>
      <c r="H6685" s="10">
        <v>2</v>
      </c>
      <c r="I6685" s="13" t="s">
        <v>38</v>
      </c>
      <c r="J6685" s="12" t="s">
        <v>394</v>
      </c>
      <c r="K6685" s="11" t="str">
        <f>VLOOKUP(Table7[[#This Row],[CID]],ALY,2,FALSE)</f>
        <v>Pronouns</v>
      </c>
    </row>
    <row r="6686" spans="1:11" x14ac:dyDescent="0.2">
      <c r="A6686" s="8" t="str">
        <f>Table7[[#This Row],[Test No.]]&amp;Table7[[#This Row],[Section]]&amp;Table7[[#This Row],[Q. No.]]</f>
        <v>R42E10</v>
      </c>
      <c r="B6686" s="8"/>
      <c r="C6686" s="15" t="s">
        <v>69</v>
      </c>
      <c r="D6686" s="6">
        <v>10</v>
      </c>
      <c r="E6686" s="12" t="s">
        <v>31</v>
      </c>
      <c r="F6686" s="14">
        <v>1</v>
      </c>
      <c r="G6686" s="14" t="s">
        <v>59</v>
      </c>
      <c r="H6686" s="10">
        <v>3</v>
      </c>
      <c r="I6686" s="13" t="s">
        <v>39</v>
      </c>
      <c r="J6686" s="12" t="s">
        <v>402</v>
      </c>
      <c r="K6686" s="11" t="str">
        <f>VLOOKUP(Table7[[#This Row],[CID]],ALY,2,FALSE)</f>
        <v>Faulty Modifier</v>
      </c>
    </row>
    <row r="6687" spans="1:11" x14ac:dyDescent="0.2">
      <c r="A6687" s="8" t="str">
        <f>Table7[[#This Row],[Test No.]]&amp;Table7[[#This Row],[Section]]&amp;Table7[[#This Row],[Q. No.]]</f>
        <v>R42E11</v>
      </c>
      <c r="B6687" s="8"/>
      <c r="C6687" s="15" t="s">
        <v>69</v>
      </c>
      <c r="D6687" s="6">
        <v>11</v>
      </c>
      <c r="E6687" s="12" t="s">
        <v>31</v>
      </c>
      <c r="F6687" s="14">
        <v>2</v>
      </c>
      <c r="G6687" s="13" t="s">
        <v>57</v>
      </c>
      <c r="H6687" s="10">
        <v>5</v>
      </c>
      <c r="I6687" s="13" t="s">
        <v>41</v>
      </c>
      <c r="J6687" s="12" t="s">
        <v>518</v>
      </c>
      <c r="K6687" s="11" t="str">
        <f>VLOOKUP(Table7[[#This Row],[CID]],ALY,2,FALSE)</f>
        <v>Unity &amp; Coherence</v>
      </c>
    </row>
    <row r="6688" spans="1:11" x14ac:dyDescent="0.2">
      <c r="A6688" s="8" t="str">
        <f>Table7[[#This Row],[Test No.]]&amp;Table7[[#This Row],[Section]]&amp;Table7[[#This Row],[Q. No.]]</f>
        <v>R42E12</v>
      </c>
      <c r="B6688" s="8"/>
      <c r="C6688" s="15" t="s">
        <v>69</v>
      </c>
      <c r="D6688" s="6">
        <v>12</v>
      </c>
      <c r="E6688" s="12" t="s">
        <v>31</v>
      </c>
      <c r="F6688" s="14">
        <v>1</v>
      </c>
      <c r="G6688" s="14" t="s">
        <v>59</v>
      </c>
      <c r="H6688" s="10">
        <v>3</v>
      </c>
      <c r="I6688" s="13" t="s">
        <v>39</v>
      </c>
      <c r="J6688" s="12" t="s">
        <v>402</v>
      </c>
      <c r="K6688" s="11" t="str">
        <f>VLOOKUP(Table7[[#This Row],[CID]],ALY,2,FALSE)</f>
        <v>Faulty Modifier</v>
      </c>
    </row>
    <row r="6689" spans="1:11" x14ac:dyDescent="0.2">
      <c r="A6689" s="8" t="str">
        <f>Table7[[#This Row],[Test No.]]&amp;Table7[[#This Row],[Section]]&amp;Table7[[#This Row],[Q. No.]]</f>
        <v>R42E13</v>
      </c>
      <c r="B6689" s="8"/>
      <c r="C6689" s="15" t="s">
        <v>69</v>
      </c>
      <c r="D6689" s="6">
        <v>13</v>
      </c>
      <c r="E6689" s="12" t="s">
        <v>31</v>
      </c>
      <c r="F6689" s="14">
        <v>2</v>
      </c>
      <c r="G6689" s="13" t="s">
        <v>57</v>
      </c>
      <c r="H6689" s="10">
        <v>5</v>
      </c>
      <c r="I6689" s="13" t="s">
        <v>41</v>
      </c>
      <c r="J6689" s="12" t="s">
        <v>519</v>
      </c>
      <c r="K6689" s="11" t="str">
        <f>VLOOKUP(Table7[[#This Row],[CID]],ALY,2,FALSE)</f>
        <v>Opening/Transitional/Closing</v>
      </c>
    </row>
    <row r="6690" spans="1:11" x14ac:dyDescent="0.2">
      <c r="A6690" s="8" t="str">
        <f>Table7[[#This Row],[Test No.]]&amp;Table7[[#This Row],[Section]]&amp;Table7[[#This Row],[Q. No.]]</f>
        <v>R42E14</v>
      </c>
      <c r="B6690" s="8"/>
      <c r="C6690" s="15" t="s">
        <v>69</v>
      </c>
      <c r="D6690" s="6">
        <v>14</v>
      </c>
      <c r="E6690" s="12" t="s">
        <v>31</v>
      </c>
      <c r="F6690" s="14">
        <v>2</v>
      </c>
      <c r="G6690" s="13" t="s">
        <v>57</v>
      </c>
      <c r="H6690" s="10">
        <v>4</v>
      </c>
      <c r="I6690" s="13" t="s">
        <v>40</v>
      </c>
      <c r="J6690" s="12" t="s">
        <v>512</v>
      </c>
      <c r="K6690" s="11" t="str">
        <f>VLOOKUP(Table7[[#This Row],[CID]],ALY,2,FALSE)</f>
        <v>Additional Detail &amp; Evidence</v>
      </c>
    </row>
    <row r="6691" spans="1:11" x14ac:dyDescent="0.2">
      <c r="A6691" s="8" t="str">
        <f>Table7[[#This Row],[Test No.]]&amp;Table7[[#This Row],[Section]]&amp;Table7[[#This Row],[Q. No.]]</f>
        <v>R42E15</v>
      </c>
      <c r="B6691" s="8"/>
      <c r="C6691" s="15" t="s">
        <v>69</v>
      </c>
      <c r="D6691" s="6">
        <v>15</v>
      </c>
      <c r="E6691" s="12" t="s">
        <v>31</v>
      </c>
      <c r="F6691" s="14">
        <v>2</v>
      </c>
      <c r="G6691" s="13" t="s">
        <v>57</v>
      </c>
      <c r="H6691" s="10">
        <v>6</v>
      </c>
      <c r="I6691" s="13" t="s">
        <v>42</v>
      </c>
      <c r="J6691" s="12" t="s">
        <v>522</v>
      </c>
      <c r="K6691" s="11" t="str">
        <f>VLOOKUP(Table7[[#This Row],[CID]],ALY,2,FALSE)</f>
        <v>Effectiveness</v>
      </c>
    </row>
    <row r="6692" spans="1:11" x14ac:dyDescent="0.2">
      <c r="A6692" s="8" t="str">
        <f>Table7[[#This Row],[Test No.]]&amp;Table7[[#This Row],[Section]]&amp;Table7[[#This Row],[Q. No.]]</f>
        <v>R42E16</v>
      </c>
      <c r="B6692" s="8"/>
      <c r="C6692" s="15" t="s">
        <v>69</v>
      </c>
      <c r="D6692" s="6">
        <v>16</v>
      </c>
      <c r="E6692" s="12" t="s">
        <v>31</v>
      </c>
      <c r="F6692" s="14">
        <v>1</v>
      </c>
      <c r="G6692" s="14" t="s">
        <v>59</v>
      </c>
      <c r="H6692" s="10">
        <v>2</v>
      </c>
      <c r="I6692" s="13" t="s">
        <v>38</v>
      </c>
      <c r="J6692" s="12" t="s">
        <v>396</v>
      </c>
      <c r="K6692" s="11" t="str">
        <f>VLOOKUP(Table7[[#This Row],[CID]],ALY,2,FALSE)</f>
        <v>Comparisons</v>
      </c>
    </row>
    <row r="6693" spans="1:11" x14ac:dyDescent="0.2">
      <c r="A6693" s="8" t="str">
        <f>Table7[[#This Row],[Test No.]]&amp;Table7[[#This Row],[Section]]&amp;Table7[[#This Row],[Q. No.]]</f>
        <v>R42E17</v>
      </c>
      <c r="B6693" s="8"/>
      <c r="C6693" s="15" t="s">
        <v>69</v>
      </c>
      <c r="D6693" s="6">
        <v>17</v>
      </c>
      <c r="E6693" s="12" t="s">
        <v>31</v>
      </c>
      <c r="F6693" s="14">
        <v>1</v>
      </c>
      <c r="G6693" s="14" t="s">
        <v>59</v>
      </c>
      <c r="H6693" s="14">
        <v>1</v>
      </c>
      <c r="I6693" s="14" t="s">
        <v>37</v>
      </c>
      <c r="J6693" s="12" t="s">
        <v>388</v>
      </c>
      <c r="K6693" s="11" t="str">
        <f>VLOOKUP(Table7[[#This Row],[CID]],ALY,2,FALSE)</f>
        <v>Apostrophes</v>
      </c>
    </row>
    <row r="6694" spans="1:11" x14ac:dyDescent="0.2">
      <c r="A6694" s="8" t="str">
        <f>Table7[[#This Row],[Test No.]]&amp;Table7[[#This Row],[Section]]&amp;Table7[[#This Row],[Q. No.]]</f>
        <v>R42E18</v>
      </c>
      <c r="B6694" s="8"/>
      <c r="C6694" s="15" t="s">
        <v>69</v>
      </c>
      <c r="D6694" s="6">
        <v>18</v>
      </c>
      <c r="E6694" s="12" t="s">
        <v>31</v>
      </c>
      <c r="F6694" s="14">
        <v>2</v>
      </c>
      <c r="G6694" s="13" t="s">
        <v>57</v>
      </c>
      <c r="H6694" s="10">
        <v>4</v>
      </c>
      <c r="I6694" s="13" t="s">
        <v>40</v>
      </c>
      <c r="J6694" s="12" t="s">
        <v>512</v>
      </c>
      <c r="K6694" s="11" t="str">
        <f>VLOOKUP(Table7[[#This Row],[CID]],ALY,2,FALSE)</f>
        <v>Additional Detail &amp; Evidence</v>
      </c>
    </row>
    <row r="6695" spans="1:11" x14ac:dyDescent="0.2">
      <c r="A6695" s="8" t="str">
        <f>Table7[[#This Row],[Test No.]]&amp;Table7[[#This Row],[Section]]&amp;Table7[[#This Row],[Q. No.]]</f>
        <v>R42E19</v>
      </c>
      <c r="B6695" s="8"/>
      <c r="C6695" s="15" t="s">
        <v>69</v>
      </c>
      <c r="D6695" s="6">
        <v>19</v>
      </c>
      <c r="E6695" s="12" t="s">
        <v>31</v>
      </c>
      <c r="F6695" s="14">
        <v>1</v>
      </c>
      <c r="G6695" s="14" t="s">
        <v>59</v>
      </c>
      <c r="H6695" s="14">
        <v>1</v>
      </c>
      <c r="I6695" s="14" t="s">
        <v>37</v>
      </c>
      <c r="J6695" s="12" t="s">
        <v>387</v>
      </c>
      <c r="K6695" s="11" t="str">
        <f>VLOOKUP(Table7[[#This Row],[CID]],ALY,2,FALSE)</f>
        <v>Commas</v>
      </c>
    </row>
    <row r="6696" spans="1:11" x14ac:dyDescent="0.2">
      <c r="A6696" s="8" t="str">
        <f>Table7[[#This Row],[Test No.]]&amp;Table7[[#This Row],[Section]]&amp;Table7[[#This Row],[Q. No.]]</f>
        <v>R42E20</v>
      </c>
      <c r="B6696" s="8"/>
      <c r="C6696" s="15" t="s">
        <v>69</v>
      </c>
      <c r="D6696" s="6">
        <v>20</v>
      </c>
      <c r="E6696" s="12" t="s">
        <v>31</v>
      </c>
      <c r="F6696" s="14">
        <v>1</v>
      </c>
      <c r="G6696" s="14" t="s">
        <v>59</v>
      </c>
      <c r="H6696" s="14">
        <v>1</v>
      </c>
      <c r="I6696" s="14" t="s">
        <v>37</v>
      </c>
      <c r="J6696" s="12" t="s">
        <v>390</v>
      </c>
      <c r="K6696" s="11" t="str">
        <f>VLOOKUP(Table7[[#This Row],[CID]],ALY,2,FALSE)</f>
        <v>Semicolons</v>
      </c>
    </row>
    <row r="6697" spans="1:11" x14ac:dyDescent="0.2">
      <c r="A6697" s="8" t="str">
        <f>Table7[[#This Row],[Test No.]]&amp;Table7[[#This Row],[Section]]&amp;Table7[[#This Row],[Q. No.]]</f>
        <v>R42E21</v>
      </c>
      <c r="B6697" s="8"/>
      <c r="C6697" s="15" t="s">
        <v>69</v>
      </c>
      <c r="D6697" s="6">
        <v>21</v>
      </c>
      <c r="E6697" s="12" t="s">
        <v>31</v>
      </c>
      <c r="F6697" s="14">
        <v>2</v>
      </c>
      <c r="G6697" s="13" t="s">
        <v>57</v>
      </c>
      <c r="H6697" s="10">
        <v>5</v>
      </c>
      <c r="I6697" s="13" t="s">
        <v>41</v>
      </c>
      <c r="J6697" s="12" t="s">
        <v>518</v>
      </c>
      <c r="K6697" s="11" t="str">
        <f>VLOOKUP(Table7[[#This Row],[CID]],ALY,2,FALSE)</f>
        <v>Unity &amp; Coherence</v>
      </c>
    </row>
    <row r="6698" spans="1:11" x14ac:dyDescent="0.2">
      <c r="A6698" s="8" t="str">
        <f>Table7[[#This Row],[Test No.]]&amp;Table7[[#This Row],[Section]]&amp;Table7[[#This Row],[Q. No.]]</f>
        <v>R42E22</v>
      </c>
      <c r="B6698" s="8"/>
      <c r="C6698" s="15" t="s">
        <v>69</v>
      </c>
      <c r="D6698" s="6">
        <v>22</v>
      </c>
      <c r="E6698" s="12" t="s">
        <v>31</v>
      </c>
      <c r="F6698" s="14">
        <v>2</v>
      </c>
      <c r="G6698" s="13" t="s">
        <v>57</v>
      </c>
      <c r="H6698" s="10">
        <v>5</v>
      </c>
      <c r="I6698" s="13" t="s">
        <v>41</v>
      </c>
      <c r="J6698" s="12" t="s">
        <v>518</v>
      </c>
      <c r="K6698" s="11" t="str">
        <f>VLOOKUP(Table7[[#This Row],[CID]],ALY,2,FALSE)</f>
        <v>Unity &amp; Coherence</v>
      </c>
    </row>
    <row r="6699" spans="1:11" x14ac:dyDescent="0.2">
      <c r="A6699" s="8" t="str">
        <f>Table7[[#This Row],[Test No.]]&amp;Table7[[#This Row],[Section]]&amp;Table7[[#This Row],[Q. No.]]</f>
        <v>R42E23</v>
      </c>
      <c r="B6699" s="8"/>
      <c r="C6699" s="15" t="s">
        <v>69</v>
      </c>
      <c r="D6699" s="6">
        <v>23</v>
      </c>
      <c r="E6699" s="12" t="s">
        <v>31</v>
      </c>
      <c r="F6699" s="14">
        <v>1</v>
      </c>
      <c r="G6699" s="14" t="s">
        <v>59</v>
      </c>
      <c r="H6699" s="10">
        <v>2</v>
      </c>
      <c r="I6699" s="13" t="s">
        <v>38</v>
      </c>
      <c r="J6699" s="12" t="s">
        <v>397</v>
      </c>
      <c r="K6699" s="11" t="str">
        <f>VLOOKUP(Table7[[#This Row],[CID]],ALY,2,FALSE)</f>
        <v>Word Choice</v>
      </c>
    </row>
    <row r="6700" spans="1:11" x14ac:dyDescent="0.2">
      <c r="A6700" s="8" t="str">
        <f>Table7[[#This Row],[Test No.]]&amp;Table7[[#This Row],[Section]]&amp;Table7[[#This Row],[Q. No.]]</f>
        <v>R42E24</v>
      </c>
      <c r="B6700" s="8"/>
      <c r="C6700" s="15" t="s">
        <v>69</v>
      </c>
      <c r="D6700" s="6">
        <v>24</v>
      </c>
      <c r="E6700" s="12" t="s">
        <v>31</v>
      </c>
      <c r="F6700" s="14">
        <v>2</v>
      </c>
      <c r="G6700" s="13" t="s">
        <v>57</v>
      </c>
      <c r="H6700" s="10">
        <v>6</v>
      </c>
      <c r="I6700" s="13" t="s">
        <v>42</v>
      </c>
      <c r="J6700" s="12" t="s">
        <v>522</v>
      </c>
      <c r="K6700" s="11" t="str">
        <f>VLOOKUP(Table7[[#This Row],[CID]],ALY,2,FALSE)</f>
        <v>Effectiveness</v>
      </c>
    </row>
    <row r="6701" spans="1:11" x14ac:dyDescent="0.2">
      <c r="A6701" s="8" t="str">
        <f>Table7[[#This Row],[Test No.]]&amp;Table7[[#This Row],[Section]]&amp;Table7[[#This Row],[Q. No.]]</f>
        <v>R42E25</v>
      </c>
      <c r="B6701" s="8"/>
      <c r="C6701" s="15" t="s">
        <v>69</v>
      </c>
      <c r="D6701" s="6">
        <v>25</v>
      </c>
      <c r="E6701" s="12" t="s">
        <v>31</v>
      </c>
      <c r="F6701" s="14">
        <v>1</v>
      </c>
      <c r="G6701" s="14" t="s">
        <v>59</v>
      </c>
      <c r="H6701" s="10">
        <v>2</v>
      </c>
      <c r="I6701" s="13" t="s">
        <v>38</v>
      </c>
      <c r="J6701" s="12" t="s">
        <v>397</v>
      </c>
      <c r="K6701" s="11" t="str">
        <f>VLOOKUP(Table7[[#This Row],[CID]],ALY,2,FALSE)</f>
        <v>Word Choice</v>
      </c>
    </row>
    <row r="6702" spans="1:11" x14ac:dyDescent="0.2">
      <c r="A6702" s="8" t="str">
        <f>Table7[[#This Row],[Test No.]]&amp;Table7[[#This Row],[Section]]&amp;Table7[[#This Row],[Q. No.]]</f>
        <v>R42E26</v>
      </c>
      <c r="B6702" s="8"/>
      <c r="C6702" s="15" t="s">
        <v>69</v>
      </c>
      <c r="D6702" s="6">
        <v>26</v>
      </c>
      <c r="E6702" s="12" t="s">
        <v>31</v>
      </c>
      <c r="F6702" s="14">
        <v>1</v>
      </c>
      <c r="G6702" s="14" t="s">
        <v>59</v>
      </c>
      <c r="H6702" s="14">
        <v>1</v>
      </c>
      <c r="I6702" s="14" t="s">
        <v>37</v>
      </c>
      <c r="J6702" s="12" t="s">
        <v>387</v>
      </c>
      <c r="K6702" s="11" t="str">
        <f>VLOOKUP(Table7[[#This Row],[CID]],ALY,2,FALSE)</f>
        <v>Commas</v>
      </c>
    </row>
    <row r="6703" spans="1:11" x14ac:dyDescent="0.2">
      <c r="A6703" s="8" t="str">
        <f>Table7[[#This Row],[Test No.]]&amp;Table7[[#This Row],[Section]]&amp;Table7[[#This Row],[Q. No.]]</f>
        <v>R42E27</v>
      </c>
      <c r="B6703" s="8"/>
      <c r="C6703" s="15" t="s">
        <v>69</v>
      </c>
      <c r="D6703" s="6">
        <v>27</v>
      </c>
      <c r="E6703" s="12" t="s">
        <v>31</v>
      </c>
      <c r="F6703" s="14">
        <v>2</v>
      </c>
      <c r="G6703" s="13" t="s">
        <v>57</v>
      </c>
      <c r="H6703" s="10">
        <v>4</v>
      </c>
      <c r="I6703" s="13" t="s">
        <v>40</v>
      </c>
      <c r="J6703" s="12" t="s">
        <v>512</v>
      </c>
      <c r="K6703" s="11" t="str">
        <f>VLOOKUP(Table7[[#This Row],[CID]],ALY,2,FALSE)</f>
        <v>Additional Detail &amp; Evidence</v>
      </c>
    </row>
    <row r="6704" spans="1:11" x14ac:dyDescent="0.2">
      <c r="A6704" s="8" t="str">
        <f>Table7[[#This Row],[Test No.]]&amp;Table7[[#This Row],[Section]]&amp;Table7[[#This Row],[Q. No.]]</f>
        <v>R42E28</v>
      </c>
      <c r="B6704" s="8"/>
      <c r="C6704" s="15" t="s">
        <v>69</v>
      </c>
      <c r="D6704" s="6">
        <v>28</v>
      </c>
      <c r="E6704" s="12" t="s">
        <v>31</v>
      </c>
      <c r="F6704" s="14">
        <v>2</v>
      </c>
      <c r="G6704" s="13" t="s">
        <v>57</v>
      </c>
      <c r="H6704" s="10">
        <v>6</v>
      </c>
      <c r="I6704" s="13" t="s">
        <v>42</v>
      </c>
      <c r="J6704" s="12" t="s">
        <v>522</v>
      </c>
      <c r="K6704" s="11" t="str">
        <f>VLOOKUP(Table7[[#This Row],[CID]],ALY,2,FALSE)</f>
        <v>Effectiveness</v>
      </c>
    </row>
    <row r="6705" spans="1:11" x14ac:dyDescent="0.2">
      <c r="A6705" s="8" t="str">
        <f>Table7[[#This Row],[Test No.]]&amp;Table7[[#This Row],[Section]]&amp;Table7[[#This Row],[Q. No.]]</f>
        <v>R42E29</v>
      </c>
      <c r="B6705" s="8"/>
      <c r="C6705" s="15" t="s">
        <v>69</v>
      </c>
      <c r="D6705" s="6">
        <v>29</v>
      </c>
      <c r="E6705" s="12" t="s">
        <v>31</v>
      </c>
      <c r="F6705" s="14">
        <v>2</v>
      </c>
      <c r="G6705" s="13" t="s">
        <v>57</v>
      </c>
      <c r="H6705" s="10">
        <v>5</v>
      </c>
      <c r="I6705" s="13" t="s">
        <v>41</v>
      </c>
      <c r="J6705" s="12" t="s">
        <v>518</v>
      </c>
      <c r="K6705" s="11" t="str">
        <f>VLOOKUP(Table7[[#This Row],[CID]],ALY,2,FALSE)</f>
        <v>Unity &amp; Coherence</v>
      </c>
    </row>
    <row r="6706" spans="1:11" x14ac:dyDescent="0.2">
      <c r="A6706" s="8" t="str">
        <f>Table7[[#This Row],[Test No.]]&amp;Table7[[#This Row],[Section]]&amp;Table7[[#This Row],[Q. No.]]</f>
        <v>R42E30</v>
      </c>
      <c r="B6706" s="8"/>
      <c r="C6706" s="15" t="s">
        <v>69</v>
      </c>
      <c r="D6706" s="6">
        <v>30</v>
      </c>
      <c r="E6706" s="12" t="s">
        <v>31</v>
      </c>
      <c r="F6706" s="14">
        <v>2</v>
      </c>
      <c r="G6706" s="13" t="s">
        <v>57</v>
      </c>
      <c r="H6706" s="10">
        <v>4</v>
      </c>
      <c r="I6706" s="13" t="s">
        <v>40</v>
      </c>
      <c r="J6706" s="12" t="s">
        <v>513</v>
      </c>
      <c r="K6706" s="11" t="str">
        <f>VLOOKUP(Table7[[#This Row],[CID]],ALY,2,FALSE)</f>
        <v>Writer's Goal</v>
      </c>
    </row>
    <row r="6707" spans="1:11" x14ac:dyDescent="0.2">
      <c r="A6707" s="8" t="str">
        <f>Table7[[#This Row],[Test No.]]&amp;Table7[[#This Row],[Section]]&amp;Table7[[#This Row],[Q. No.]]</f>
        <v>R42E31</v>
      </c>
      <c r="B6707" s="8"/>
      <c r="C6707" s="15" t="s">
        <v>69</v>
      </c>
      <c r="D6707" s="6">
        <v>31</v>
      </c>
      <c r="E6707" s="12" t="s">
        <v>31</v>
      </c>
      <c r="F6707" s="14">
        <v>1</v>
      </c>
      <c r="G6707" s="14" t="s">
        <v>59</v>
      </c>
      <c r="H6707" s="10">
        <v>3</v>
      </c>
      <c r="I6707" s="13" t="s">
        <v>39</v>
      </c>
      <c r="J6707" s="12" t="s">
        <v>402</v>
      </c>
      <c r="K6707" s="11" t="str">
        <f>VLOOKUP(Table7[[#This Row],[CID]],ALY,2,FALSE)</f>
        <v>Faulty Modifier</v>
      </c>
    </row>
    <row r="6708" spans="1:11" x14ac:dyDescent="0.2">
      <c r="A6708" s="8" t="str">
        <f>Table7[[#This Row],[Test No.]]&amp;Table7[[#This Row],[Section]]&amp;Table7[[#This Row],[Q. No.]]</f>
        <v>R42E32</v>
      </c>
      <c r="B6708" s="8"/>
      <c r="C6708" s="15" t="s">
        <v>69</v>
      </c>
      <c r="D6708" s="6">
        <v>32</v>
      </c>
      <c r="E6708" s="12" t="s">
        <v>31</v>
      </c>
      <c r="F6708" s="14">
        <v>1</v>
      </c>
      <c r="G6708" s="14" t="s">
        <v>59</v>
      </c>
      <c r="H6708" s="14">
        <v>1</v>
      </c>
      <c r="I6708" s="14" t="s">
        <v>37</v>
      </c>
      <c r="J6708" s="12" t="s">
        <v>388</v>
      </c>
      <c r="K6708" s="11" t="str">
        <f>VLOOKUP(Table7[[#This Row],[CID]],ALY,2,FALSE)</f>
        <v>Apostrophes</v>
      </c>
    </row>
    <row r="6709" spans="1:11" x14ac:dyDescent="0.2">
      <c r="A6709" s="8" t="str">
        <f>Table7[[#This Row],[Test No.]]&amp;Table7[[#This Row],[Section]]&amp;Table7[[#This Row],[Q. No.]]</f>
        <v>R42E33</v>
      </c>
      <c r="B6709" s="8"/>
      <c r="C6709" s="15" t="s">
        <v>69</v>
      </c>
      <c r="D6709" s="6">
        <v>33</v>
      </c>
      <c r="E6709" s="12" t="s">
        <v>31</v>
      </c>
      <c r="F6709" s="14">
        <v>1</v>
      </c>
      <c r="G6709" s="14" t="s">
        <v>59</v>
      </c>
      <c r="H6709" s="10">
        <v>2</v>
      </c>
      <c r="I6709" s="13" t="s">
        <v>38</v>
      </c>
      <c r="J6709" s="12" t="s">
        <v>395</v>
      </c>
      <c r="K6709" s="11" t="str">
        <f>VLOOKUP(Table7[[#This Row],[CID]],ALY,2,FALSE)</f>
        <v>Verb Forms/Tense Agreement</v>
      </c>
    </row>
    <row r="6710" spans="1:11" x14ac:dyDescent="0.2">
      <c r="A6710" s="8" t="str">
        <f>Table7[[#This Row],[Test No.]]&amp;Table7[[#This Row],[Section]]&amp;Table7[[#This Row],[Q. No.]]</f>
        <v>R42E34</v>
      </c>
      <c r="B6710" s="8"/>
      <c r="C6710" s="15" t="s">
        <v>69</v>
      </c>
      <c r="D6710" s="6">
        <v>34</v>
      </c>
      <c r="E6710" s="12" t="s">
        <v>31</v>
      </c>
      <c r="F6710" s="14">
        <v>2</v>
      </c>
      <c r="G6710" s="13" t="s">
        <v>57</v>
      </c>
      <c r="H6710" s="10">
        <v>6</v>
      </c>
      <c r="I6710" s="13" t="s">
        <v>42</v>
      </c>
      <c r="J6710" s="12" t="s">
        <v>523</v>
      </c>
      <c r="K6710" s="11" t="str">
        <f>VLOOKUP(Table7[[#This Row],[CID]],ALY,2,FALSE)</f>
        <v>Avoiding Ambiguity &amp; Redundancy</v>
      </c>
    </row>
    <row r="6711" spans="1:11" x14ac:dyDescent="0.2">
      <c r="A6711" s="8" t="str">
        <f>Table7[[#This Row],[Test No.]]&amp;Table7[[#This Row],[Section]]&amp;Table7[[#This Row],[Q. No.]]</f>
        <v>R42E35</v>
      </c>
      <c r="B6711" s="8"/>
      <c r="C6711" s="15" t="s">
        <v>69</v>
      </c>
      <c r="D6711" s="6">
        <v>35</v>
      </c>
      <c r="E6711" s="12" t="s">
        <v>31</v>
      </c>
      <c r="F6711" s="14">
        <v>2</v>
      </c>
      <c r="G6711" s="13" t="s">
        <v>57</v>
      </c>
      <c r="H6711" s="10">
        <v>6</v>
      </c>
      <c r="I6711" s="13" t="s">
        <v>42</v>
      </c>
      <c r="J6711" s="12" t="s">
        <v>522</v>
      </c>
      <c r="K6711" s="11" t="str">
        <f>VLOOKUP(Table7[[#This Row],[CID]],ALY,2,FALSE)</f>
        <v>Effectiveness</v>
      </c>
    </row>
    <row r="6712" spans="1:11" x14ac:dyDescent="0.2">
      <c r="A6712" s="8" t="str">
        <f>Table7[[#This Row],[Test No.]]&amp;Table7[[#This Row],[Section]]&amp;Table7[[#This Row],[Q. No.]]</f>
        <v>R42E36</v>
      </c>
      <c r="B6712" s="8"/>
      <c r="C6712" s="15" t="s">
        <v>69</v>
      </c>
      <c r="D6712" s="6">
        <v>36</v>
      </c>
      <c r="E6712" s="12" t="s">
        <v>31</v>
      </c>
      <c r="F6712" s="14">
        <v>1</v>
      </c>
      <c r="G6712" s="14" t="s">
        <v>59</v>
      </c>
      <c r="H6712" s="14">
        <v>1</v>
      </c>
      <c r="I6712" s="14" t="s">
        <v>37</v>
      </c>
      <c r="J6712" s="12" t="s">
        <v>387</v>
      </c>
      <c r="K6712" s="11" t="str">
        <f>VLOOKUP(Table7[[#This Row],[CID]],ALY,2,FALSE)</f>
        <v>Commas</v>
      </c>
    </row>
    <row r="6713" spans="1:11" x14ac:dyDescent="0.2">
      <c r="A6713" s="8" t="str">
        <f>Table7[[#This Row],[Test No.]]&amp;Table7[[#This Row],[Section]]&amp;Table7[[#This Row],[Q. No.]]</f>
        <v>R42E37</v>
      </c>
      <c r="B6713" s="8"/>
      <c r="C6713" s="15" t="s">
        <v>69</v>
      </c>
      <c r="D6713" s="6">
        <v>37</v>
      </c>
      <c r="E6713" s="12" t="s">
        <v>31</v>
      </c>
      <c r="F6713" s="14">
        <v>2</v>
      </c>
      <c r="G6713" s="13" t="s">
        <v>57</v>
      </c>
      <c r="H6713" s="10">
        <v>6</v>
      </c>
      <c r="I6713" s="13" t="s">
        <v>42</v>
      </c>
      <c r="J6713" s="12" t="s">
        <v>522</v>
      </c>
      <c r="K6713" s="11" t="str">
        <f>VLOOKUP(Table7[[#This Row],[CID]],ALY,2,FALSE)</f>
        <v>Effectiveness</v>
      </c>
    </row>
    <row r="6714" spans="1:11" x14ac:dyDescent="0.2">
      <c r="A6714" s="8" t="str">
        <f>Table7[[#This Row],[Test No.]]&amp;Table7[[#This Row],[Section]]&amp;Table7[[#This Row],[Q. No.]]</f>
        <v>R42E38</v>
      </c>
      <c r="B6714" s="8"/>
      <c r="C6714" s="15" t="s">
        <v>69</v>
      </c>
      <c r="D6714" s="6">
        <v>38</v>
      </c>
      <c r="E6714" s="12" t="s">
        <v>31</v>
      </c>
      <c r="F6714" s="14">
        <v>1</v>
      </c>
      <c r="G6714" s="14" t="s">
        <v>59</v>
      </c>
      <c r="H6714" s="10">
        <v>3</v>
      </c>
      <c r="I6714" s="13" t="s">
        <v>39</v>
      </c>
      <c r="J6714" s="12" t="s">
        <v>399</v>
      </c>
      <c r="K6714" s="11" t="str">
        <f>VLOOKUP(Table7[[#This Row],[CID]],ALY,2,FALSE)</f>
        <v>Sentence Fragment</v>
      </c>
    </row>
    <row r="6715" spans="1:11" x14ac:dyDescent="0.2">
      <c r="A6715" s="8" t="str">
        <f>Table7[[#This Row],[Test No.]]&amp;Table7[[#This Row],[Section]]&amp;Table7[[#This Row],[Q. No.]]</f>
        <v>R42E39</v>
      </c>
      <c r="B6715" s="8"/>
      <c r="C6715" s="15" t="s">
        <v>69</v>
      </c>
      <c r="D6715" s="6">
        <v>39</v>
      </c>
      <c r="E6715" s="12" t="s">
        <v>31</v>
      </c>
      <c r="F6715" s="14">
        <v>2</v>
      </c>
      <c r="G6715" s="13" t="s">
        <v>57</v>
      </c>
      <c r="H6715" s="10">
        <v>4</v>
      </c>
      <c r="I6715" s="13" t="s">
        <v>40</v>
      </c>
      <c r="J6715" s="12" t="s">
        <v>516</v>
      </c>
      <c r="K6715" s="11" t="str">
        <f>VLOOKUP(Table7[[#This Row],[CID]],ALY,2,FALSE)</f>
        <v>Transitions &amp; Topic Sentences</v>
      </c>
    </row>
    <row r="6716" spans="1:11" x14ac:dyDescent="0.2">
      <c r="A6716" s="8" t="str">
        <f>Table7[[#This Row],[Test No.]]&amp;Table7[[#This Row],[Section]]&amp;Table7[[#This Row],[Q. No.]]</f>
        <v>R42E40</v>
      </c>
      <c r="B6716" s="8"/>
      <c r="C6716" s="15" t="s">
        <v>69</v>
      </c>
      <c r="D6716" s="6">
        <v>40</v>
      </c>
      <c r="E6716" s="12" t="s">
        <v>31</v>
      </c>
      <c r="F6716" s="14">
        <v>2</v>
      </c>
      <c r="G6716" s="13" t="s">
        <v>57</v>
      </c>
      <c r="H6716" s="10">
        <v>6</v>
      </c>
      <c r="I6716" s="13" t="s">
        <v>42</v>
      </c>
      <c r="J6716" s="12" t="s">
        <v>521</v>
      </c>
      <c r="K6716" s="11" t="str">
        <f>VLOOKUP(Table7[[#This Row],[CID]],ALY,2,FALSE)</f>
        <v>Word Choice</v>
      </c>
    </row>
    <row r="6717" spans="1:11" x14ac:dyDescent="0.2">
      <c r="A6717" s="8" t="str">
        <f>Table7[[#This Row],[Test No.]]&amp;Table7[[#This Row],[Section]]&amp;Table7[[#This Row],[Q. No.]]</f>
        <v>R42E41</v>
      </c>
      <c r="B6717" s="8"/>
      <c r="C6717" s="15" t="s">
        <v>69</v>
      </c>
      <c r="D6717" s="6">
        <v>41</v>
      </c>
      <c r="E6717" s="12" t="s">
        <v>31</v>
      </c>
      <c r="F6717" s="14">
        <v>1</v>
      </c>
      <c r="G6717" s="14" t="s">
        <v>59</v>
      </c>
      <c r="H6717" s="10">
        <v>2</v>
      </c>
      <c r="I6717" s="13" t="s">
        <v>38</v>
      </c>
      <c r="J6717" s="12" t="s">
        <v>394</v>
      </c>
      <c r="K6717" s="11" t="str">
        <f>VLOOKUP(Table7[[#This Row],[CID]],ALY,2,FALSE)</f>
        <v>Pronouns</v>
      </c>
    </row>
    <row r="6718" spans="1:11" x14ac:dyDescent="0.2">
      <c r="A6718" s="8" t="str">
        <f>Table7[[#This Row],[Test No.]]&amp;Table7[[#This Row],[Section]]&amp;Table7[[#This Row],[Q. No.]]</f>
        <v>R42E42</v>
      </c>
      <c r="B6718" s="8"/>
      <c r="C6718" s="15" t="s">
        <v>69</v>
      </c>
      <c r="D6718" s="6">
        <v>42</v>
      </c>
      <c r="E6718" s="12" t="s">
        <v>31</v>
      </c>
      <c r="F6718" s="14">
        <v>2</v>
      </c>
      <c r="G6718" s="13" t="s">
        <v>57</v>
      </c>
      <c r="H6718" s="10">
        <v>5</v>
      </c>
      <c r="I6718" s="13" t="s">
        <v>41</v>
      </c>
      <c r="J6718" s="12" t="s">
        <v>518</v>
      </c>
      <c r="K6718" s="11" t="str">
        <f>VLOOKUP(Table7[[#This Row],[CID]],ALY,2,FALSE)</f>
        <v>Unity &amp; Coherence</v>
      </c>
    </row>
    <row r="6719" spans="1:11" x14ac:dyDescent="0.2">
      <c r="A6719" s="8" t="str">
        <f>Table7[[#This Row],[Test No.]]&amp;Table7[[#This Row],[Section]]&amp;Table7[[#This Row],[Q. No.]]</f>
        <v>R42E43</v>
      </c>
      <c r="B6719" s="8"/>
      <c r="C6719" s="15" t="s">
        <v>69</v>
      </c>
      <c r="D6719" s="6">
        <v>43</v>
      </c>
      <c r="E6719" s="12" t="s">
        <v>31</v>
      </c>
      <c r="F6719" s="14">
        <v>2</v>
      </c>
      <c r="G6719" s="13" t="s">
        <v>57</v>
      </c>
      <c r="H6719" s="10">
        <v>6</v>
      </c>
      <c r="I6719" s="13" t="s">
        <v>42</v>
      </c>
      <c r="J6719" s="12" t="s">
        <v>523</v>
      </c>
      <c r="K6719" s="11" t="str">
        <f>VLOOKUP(Table7[[#This Row],[CID]],ALY,2,FALSE)</f>
        <v>Avoiding Ambiguity &amp; Redundancy</v>
      </c>
    </row>
    <row r="6720" spans="1:11" x14ac:dyDescent="0.2">
      <c r="A6720" s="8" t="str">
        <f>Table7[[#This Row],[Test No.]]&amp;Table7[[#This Row],[Section]]&amp;Table7[[#This Row],[Q. No.]]</f>
        <v>R42E44</v>
      </c>
      <c r="B6720" s="8"/>
      <c r="C6720" s="15" t="s">
        <v>69</v>
      </c>
      <c r="D6720" s="6">
        <v>44</v>
      </c>
      <c r="E6720" s="12" t="s">
        <v>31</v>
      </c>
      <c r="F6720" s="14">
        <v>2</v>
      </c>
      <c r="G6720" s="13" t="s">
        <v>57</v>
      </c>
      <c r="H6720" s="10">
        <v>6</v>
      </c>
      <c r="I6720" s="13" t="s">
        <v>42</v>
      </c>
      <c r="J6720" s="12" t="s">
        <v>521</v>
      </c>
      <c r="K6720" s="11" t="str">
        <f>VLOOKUP(Table7[[#This Row],[CID]],ALY,2,FALSE)</f>
        <v>Word Choice</v>
      </c>
    </row>
    <row r="6721" spans="1:11" x14ac:dyDescent="0.2">
      <c r="A6721" s="8" t="str">
        <f>Table7[[#This Row],[Test No.]]&amp;Table7[[#This Row],[Section]]&amp;Table7[[#This Row],[Q. No.]]</f>
        <v>R42E45</v>
      </c>
      <c r="B6721" s="8"/>
      <c r="C6721" s="15" t="s">
        <v>69</v>
      </c>
      <c r="D6721" s="6">
        <v>45</v>
      </c>
      <c r="E6721" s="12" t="s">
        <v>31</v>
      </c>
      <c r="F6721" s="14">
        <v>2</v>
      </c>
      <c r="G6721" s="13" t="s">
        <v>57</v>
      </c>
      <c r="H6721" s="10">
        <v>4</v>
      </c>
      <c r="I6721" s="13" t="s">
        <v>40</v>
      </c>
      <c r="J6721" s="12" t="s">
        <v>513</v>
      </c>
      <c r="K6721" s="11" t="str">
        <f>VLOOKUP(Table7[[#This Row],[CID]],ALY,2,FALSE)</f>
        <v>Writer's Goal</v>
      </c>
    </row>
    <row r="6722" spans="1:11" x14ac:dyDescent="0.2">
      <c r="A6722" s="8" t="str">
        <f>Table7[[#This Row],[Test No.]]&amp;Table7[[#This Row],[Section]]&amp;Table7[[#This Row],[Q. No.]]</f>
        <v>R42E46</v>
      </c>
      <c r="B6722" s="8"/>
      <c r="C6722" s="15" t="s">
        <v>69</v>
      </c>
      <c r="D6722" s="6">
        <v>46</v>
      </c>
      <c r="E6722" s="12" t="s">
        <v>31</v>
      </c>
      <c r="F6722" s="14">
        <v>1</v>
      </c>
      <c r="G6722" s="14" t="s">
        <v>59</v>
      </c>
      <c r="H6722" s="10">
        <v>2</v>
      </c>
      <c r="I6722" s="13" t="s">
        <v>38</v>
      </c>
      <c r="J6722" s="12" t="s">
        <v>398</v>
      </c>
      <c r="K6722" s="11" t="str">
        <f>VLOOKUP(Table7[[#This Row],[CID]],ALY,2,FALSE)</f>
        <v>Idioms</v>
      </c>
    </row>
    <row r="6723" spans="1:11" x14ac:dyDescent="0.2">
      <c r="A6723" s="8" t="str">
        <f>Table7[[#This Row],[Test No.]]&amp;Table7[[#This Row],[Section]]&amp;Table7[[#This Row],[Q. No.]]</f>
        <v>R42E47</v>
      </c>
      <c r="B6723" s="8"/>
      <c r="C6723" s="15" t="s">
        <v>69</v>
      </c>
      <c r="D6723" s="6">
        <v>47</v>
      </c>
      <c r="E6723" s="12" t="s">
        <v>31</v>
      </c>
      <c r="F6723" s="14">
        <v>1</v>
      </c>
      <c r="G6723" s="14" t="s">
        <v>59</v>
      </c>
      <c r="H6723" s="10">
        <v>2</v>
      </c>
      <c r="I6723" s="13" t="s">
        <v>38</v>
      </c>
      <c r="J6723" s="12" t="s">
        <v>397</v>
      </c>
      <c r="K6723" s="11" t="str">
        <f>VLOOKUP(Table7[[#This Row],[CID]],ALY,2,FALSE)</f>
        <v>Word Choice</v>
      </c>
    </row>
    <row r="6724" spans="1:11" x14ac:dyDescent="0.2">
      <c r="A6724" s="8" t="str">
        <f>Table7[[#This Row],[Test No.]]&amp;Table7[[#This Row],[Section]]&amp;Table7[[#This Row],[Q. No.]]</f>
        <v>R42E48</v>
      </c>
      <c r="B6724" s="8"/>
      <c r="C6724" s="15" t="s">
        <v>69</v>
      </c>
      <c r="D6724" s="6">
        <v>48</v>
      </c>
      <c r="E6724" s="12" t="s">
        <v>31</v>
      </c>
      <c r="F6724" s="14">
        <v>2</v>
      </c>
      <c r="G6724" s="13" t="s">
        <v>57</v>
      </c>
      <c r="H6724" s="10">
        <v>4</v>
      </c>
      <c r="I6724" s="13" t="s">
        <v>40</v>
      </c>
      <c r="J6724" s="12" t="s">
        <v>513</v>
      </c>
      <c r="K6724" s="11" t="str">
        <f>VLOOKUP(Table7[[#This Row],[CID]],ALY,2,FALSE)</f>
        <v>Writer's Goal</v>
      </c>
    </row>
    <row r="6725" spans="1:11" x14ac:dyDescent="0.2">
      <c r="A6725" s="8" t="str">
        <f>Table7[[#This Row],[Test No.]]&amp;Table7[[#This Row],[Section]]&amp;Table7[[#This Row],[Q. No.]]</f>
        <v>R42E49</v>
      </c>
      <c r="B6725" s="8"/>
      <c r="C6725" s="15" t="s">
        <v>69</v>
      </c>
      <c r="D6725" s="6">
        <v>49</v>
      </c>
      <c r="E6725" s="12" t="s">
        <v>31</v>
      </c>
      <c r="F6725" s="14">
        <v>1</v>
      </c>
      <c r="G6725" s="14" t="s">
        <v>59</v>
      </c>
      <c r="H6725" s="10">
        <v>2</v>
      </c>
      <c r="I6725" s="13" t="s">
        <v>38</v>
      </c>
      <c r="J6725" s="12" t="s">
        <v>397</v>
      </c>
      <c r="K6725" s="11" t="str">
        <f>VLOOKUP(Table7[[#This Row],[CID]],ALY,2,FALSE)</f>
        <v>Word Choice</v>
      </c>
    </row>
    <row r="6726" spans="1:11" x14ac:dyDescent="0.2">
      <c r="A6726" s="8" t="str">
        <f>Table7[[#This Row],[Test No.]]&amp;Table7[[#This Row],[Section]]&amp;Table7[[#This Row],[Q. No.]]</f>
        <v>R42E50</v>
      </c>
      <c r="B6726" s="8"/>
      <c r="C6726" s="15" t="s">
        <v>69</v>
      </c>
      <c r="D6726" s="6">
        <v>50</v>
      </c>
      <c r="E6726" s="12" t="s">
        <v>31</v>
      </c>
      <c r="F6726" s="14">
        <v>2</v>
      </c>
      <c r="G6726" s="13" t="s">
        <v>57</v>
      </c>
      <c r="H6726" s="10">
        <v>6</v>
      </c>
      <c r="I6726" s="13" t="s">
        <v>42</v>
      </c>
      <c r="J6726" s="12" t="s">
        <v>522</v>
      </c>
      <c r="K6726" s="11" t="str">
        <f>VLOOKUP(Table7[[#This Row],[CID]],ALY,2,FALSE)</f>
        <v>Effectiveness</v>
      </c>
    </row>
    <row r="6727" spans="1:11" x14ac:dyDescent="0.2">
      <c r="A6727" s="8" t="str">
        <f>Table7[[#This Row],[Test No.]]&amp;Table7[[#This Row],[Section]]&amp;Table7[[#This Row],[Q. No.]]</f>
        <v>R42E51</v>
      </c>
      <c r="B6727" s="8"/>
      <c r="C6727" s="15" t="s">
        <v>69</v>
      </c>
      <c r="D6727" s="6">
        <v>51</v>
      </c>
      <c r="E6727" s="12" t="s">
        <v>31</v>
      </c>
      <c r="F6727" s="14">
        <v>2</v>
      </c>
      <c r="G6727" s="13" t="s">
        <v>57</v>
      </c>
      <c r="H6727" s="10">
        <v>5</v>
      </c>
      <c r="I6727" s="13" t="s">
        <v>41</v>
      </c>
      <c r="J6727" s="12" t="s">
        <v>518</v>
      </c>
      <c r="K6727" s="11" t="str">
        <f>VLOOKUP(Table7[[#This Row],[CID]],ALY,2,FALSE)</f>
        <v>Unity &amp; Coherence</v>
      </c>
    </row>
    <row r="6728" spans="1:11" x14ac:dyDescent="0.2">
      <c r="A6728" s="8" t="str">
        <f>Table7[[#This Row],[Test No.]]&amp;Table7[[#This Row],[Section]]&amp;Table7[[#This Row],[Q. No.]]</f>
        <v>R42E52</v>
      </c>
      <c r="B6728" s="8"/>
      <c r="C6728" s="15" t="s">
        <v>69</v>
      </c>
      <c r="D6728" s="6">
        <v>52</v>
      </c>
      <c r="E6728" s="12" t="s">
        <v>31</v>
      </c>
      <c r="F6728" s="14">
        <v>1</v>
      </c>
      <c r="G6728" s="14" t="s">
        <v>59</v>
      </c>
      <c r="H6728" s="14">
        <v>1</v>
      </c>
      <c r="I6728" s="14" t="s">
        <v>37</v>
      </c>
      <c r="J6728" s="12" t="s">
        <v>387</v>
      </c>
      <c r="K6728" s="11" t="str">
        <f>VLOOKUP(Table7[[#This Row],[CID]],ALY,2,FALSE)</f>
        <v>Commas</v>
      </c>
    </row>
    <row r="6729" spans="1:11" x14ac:dyDescent="0.2">
      <c r="A6729" s="8" t="str">
        <f>Table7[[#This Row],[Test No.]]&amp;Table7[[#This Row],[Section]]&amp;Table7[[#This Row],[Q. No.]]</f>
        <v>R42E53</v>
      </c>
      <c r="B6729" s="8"/>
      <c r="C6729" s="15" t="s">
        <v>69</v>
      </c>
      <c r="D6729" s="6">
        <v>53</v>
      </c>
      <c r="E6729" s="12" t="s">
        <v>31</v>
      </c>
      <c r="F6729" s="14">
        <v>2</v>
      </c>
      <c r="G6729" s="13" t="s">
        <v>57</v>
      </c>
      <c r="H6729" s="10">
        <v>4</v>
      </c>
      <c r="I6729" s="13" t="s">
        <v>40</v>
      </c>
      <c r="J6729" s="12" t="s">
        <v>516</v>
      </c>
      <c r="K6729" s="11" t="str">
        <f>VLOOKUP(Table7[[#This Row],[CID]],ALY,2,FALSE)</f>
        <v>Transitions &amp; Topic Sentences</v>
      </c>
    </row>
    <row r="6730" spans="1:11" x14ac:dyDescent="0.2">
      <c r="A6730" s="8" t="str">
        <f>Table7[[#This Row],[Test No.]]&amp;Table7[[#This Row],[Section]]&amp;Table7[[#This Row],[Q. No.]]</f>
        <v>R42E54</v>
      </c>
      <c r="B6730" s="8"/>
      <c r="C6730" s="15" t="s">
        <v>69</v>
      </c>
      <c r="D6730" s="6">
        <v>54</v>
      </c>
      <c r="E6730" s="12" t="s">
        <v>31</v>
      </c>
      <c r="F6730" s="14">
        <v>1</v>
      </c>
      <c r="G6730" s="14" t="s">
        <v>59</v>
      </c>
      <c r="H6730" s="10">
        <v>2</v>
      </c>
      <c r="I6730" s="13" t="s">
        <v>38</v>
      </c>
      <c r="J6730" s="12" t="s">
        <v>394</v>
      </c>
      <c r="K6730" s="11" t="str">
        <f>VLOOKUP(Table7[[#This Row],[CID]],ALY,2,FALSE)</f>
        <v>Pronouns</v>
      </c>
    </row>
    <row r="6731" spans="1:11" x14ac:dyDescent="0.2">
      <c r="A6731" s="8" t="str">
        <f>Table7[[#This Row],[Test No.]]&amp;Table7[[#This Row],[Section]]&amp;Table7[[#This Row],[Q. No.]]</f>
        <v>R42E55</v>
      </c>
      <c r="B6731" s="8"/>
      <c r="C6731" s="15" t="s">
        <v>69</v>
      </c>
      <c r="D6731" s="6">
        <v>55</v>
      </c>
      <c r="E6731" s="12" t="s">
        <v>31</v>
      </c>
      <c r="F6731" s="14">
        <v>1</v>
      </c>
      <c r="G6731" s="14" t="s">
        <v>59</v>
      </c>
      <c r="H6731" s="10">
        <v>3</v>
      </c>
      <c r="I6731" s="13" t="s">
        <v>39</v>
      </c>
      <c r="J6731" s="12" t="s">
        <v>400</v>
      </c>
      <c r="K6731" s="11" t="str">
        <f>VLOOKUP(Table7[[#This Row],[CID]],ALY,2,FALSE)</f>
        <v>Run-On Sentence</v>
      </c>
    </row>
    <row r="6732" spans="1:11" x14ac:dyDescent="0.2">
      <c r="A6732" s="8" t="str">
        <f>Table7[[#This Row],[Test No.]]&amp;Table7[[#This Row],[Section]]&amp;Table7[[#This Row],[Q. No.]]</f>
        <v>R42E56</v>
      </c>
      <c r="B6732" s="8"/>
      <c r="C6732" s="15" t="s">
        <v>69</v>
      </c>
      <c r="D6732" s="6">
        <v>56</v>
      </c>
      <c r="E6732" s="12" t="s">
        <v>31</v>
      </c>
      <c r="F6732" s="14">
        <v>2</v>
      </c>
      <c r="G6732" s="13" t="s">
        <v>57</v>
      </c>
      <c r="H6732" s="10">
        <v>4</v>
      </c>
      <c r="I6732" s="13" t="s">
        <v>40</v>
      </c>
      <c r="J6732" s="12" t="s">
        <v>514</v>
      </c>
      <c r="K6732" s="11" t="str">
        <f>VLOOKUP(Table7[[#This Row],[CID]],ALY,2,FALSE)</f>
        <v>Relation to Paragraph/Essay</v>
      </c>
    </row>
    <row r="6733" spans="1:11" x14ac:dyDescent="0.2">
      <c r="A6733" s="8" t="str">
        <f>Table7[[#This Row],[Test No.]]&amp;Table7[[#This Row],[Section]]&amp;Table7[[#This Row],[Q. No.]]</f>
        <v>R42E57</v>
      </c>
      <c r="B6733" s="8"/>
      <c r="C6733" s="15" t="s">
        <v>69</v>
      </c>
      <c r="D6733" s="6">
        <v>57</v>
      </c>
      <c r="E6733" s="12" t="s">
        <v>31</v>
      </c>
      <c r="F6733" s="14">
        <v>2</v>
      </c>
      <c r="G6733" s="13" t="s">
        <v>57</v>
      </c>
      <c r="H6733" s="10">
        <v>4</v>
      </c>
      <c r="I6733" s="13" t="s">
        <v>40</v>
      </c>
      <c r="J6733" s="12" t="s">
        <v>514</v>
      </c>
      <c r="K6733" s="11" t="str">
        <f>VLOOKUP(Table7[[#This Row],[CID]],ALY,2,FALSE)</f>
        <v>Relation to Paragraph/Essay</v>
      </c>
    </row>
    <row r="6734" spans="1:11" x14ac:dyDescent="0.2">
      <c r="A6734" s="8" t="str">
        <f>Table7[[#This Row],[Test No.]]&amp;Table7[[#This Row],[Section]]&amp;Table7[[#This Row],[Q. No.]]</f>
        <v>R42E58</v>
      </c>
      <c r="B6734" s="8"/>
      <c r="C6734" s="15" t="s">
        <v>69</v>
      </c>
      <c r="D6734" s="6">
        <v>58</v>
      </c>
      <c r="E6734" s="12" t="s">
        <v>31</v>
      </c>
      <c r="F6734" s="14">
        <v>2</v>
      </c>
      <c r="G6734" s="13" t="s">
        <v>57</v>
      </c>
      <c r="H6734" s="10">
        <v>4</v>
      </c>
      <c r="I6734" s="13" t="s">
        <v>40</v>
      </c>
      <c r="J6734" s="12" t="s">
        <v>516</v>
      </c>
      <c r="K6734" s="11" t="str">
        <f>VLOOKUP(Table7[[#This Row],[CID]],ALY,2,FALSE)</f>
        <v>Transitions &amp; Topic Sentences</v>
      </c>
    </row>
    <row r="6735" spans="1:11" x14ac:dyDescent="0.2">
      <c r="A6735" s="8" t="str">
        <f>Table7[[#This Row],[Test No.]]&amp;Table7[[#This Row],[Section]]&amp;Table7[[#This Row],[Q. No.]]</f>
        <v>R42E59</v>
      </c>
      <c r="B6735" s="8"/>
      <c r="C6735" s="15" t="s">
        <v>69</v>
      </c>
      <c r="D6735" s="6">
        <v>59</v>
      </c>
      <c r="E6735" s="12" t="s">
        <v>31</v>
      </c>
      <c r="F6735" s="14">
        <v>1</v>
      </c>
      <c r="G6735" s="14" t="s">
        <v>59</v>
      </c>
      <c r="H6735" s="10">
        <v>3</v>
      </c>
      <c r="I6735" s="13" t="s">
        <v>39</v>
      </c>
      <c r="J6735" s="12" t="s">
        <v>399</v>
      </c>
      <c r="K6735" s="11" t="str">
        <f>VLOOKUP(Table7[[#This Row],[CID]],ALY,2,FALSE)</f>
        <v>Sentence Fragment</v>
      </c>
    </row>
    <row r="6736" spans="1:11" x14ac:dyDescent="0.2">
      <c r="A6736" s="8" t="str">
        <f>Table7[[#This Row],[Test No.]]&amp;Table7[[#This Row],[Section]]&amp;Table7[[#This Row],[Q. No.]]</f>
        <v>R42E60</v>
      </c>
      <c r="B6736" s="8"/>
      <c r="C6736" s="15" t="s">
        <v>69</v>
      </c>
      <c r="D6736" s="6">
        <v>60</v>
      </c>
      <c r="E6736" s="12" t="s">
        <v>31</v>
      </c>
      <c r="F6736" s="14">
        <v>1</v>
      </c>
      <c r="G6736" s="14" t="s">
        <v>59</v>
      </c>
      <c r="H6736" s="10">
        <v>2</v>
      </c>
      <c r="I6736" s="13" t="s">
        <v>38</v>
      </c>
      <c r="J6736" s="12" t="s">
        <v>397</v>
      </c>
      <c r="K6736" s="11" t="str">
        <f>VLOOKUP(Table7[[#This Row],[CID]],ALY,2,FALSE)</f>
        <v>Word Choice</v>
      </c>
    </row>
    <row r="6737" spans="1:11" x14ac:dyDescent="0.2">
      <c r="A6737" s="8" t="str">
        <f>Table7[[#This Row],[Test No.]]&amp;Table7[[#This Row],[Section]]&amp;Table7[[#This Row],[Q. No.]]</f>
        <v>R42E61</v>
      </c>
      <c r="B6737" s="8"/>
      <c r="C6737" s="15" t="s">
        <v>69</v>
      </c>
      <c r="D6737" s="6">
        <v>61</v>
      </c>
      <c r="E6737" s="12" t="s">
        <v>31</v>
      </c>
      <c r="F6737" s="14">
        <v>1</v>
      </c>
      <c r="G6737" s="14" t="s">
        <v>59</v>
      </c>
      <c r="H6737" s="10">
        <v>3</v>
      </c>
      <c r="I6737" s="13" t="s">
        <v>39</v>
      </c>
      <c r="J6737" s="12" t="s">
        <v>399</v>
      </c>
      <c r="K6737" s="11" t="str">
        <f>VLOOKUP(Table7[[#This Row],[CID]],ALY,2,FALSE)</f>
        <v>Sentence Fragment</v>
      </c>
    </row>
    <row r="6738" spans="1:11" x14ac:dyDescent="0.2">
      <c r="A6738" s="8" t="str">
        <f>Table7[[#This Row],[Test No.]]&amp;Table7[[#This Row],[Section]]&amp;Table7[[#This Row],[Q. No.]]</f>
        <v>R42E62</v>
      </c>
      <c r="B6738" s="8"/>
      <c r="C6738" s="15" t="s">
        <v>69</v>
      </c>
      <c r="D6738" s="6">
        <v>62</v>
      </c>
      <c r="E6738" s="12" t="s">
        <v>31</v>
      </c>
      <c r="F6738" s="14">
        <v>1</v>
      </c>
      <c r="G6738" s="14" t="s">
        <v>59</v>
      </c>
      <c r="H6738" s="10">
        <v>2</v>
      </c>
      <c r="I6738" s="13" t="s">
        <v>38</v>
      </c>
      <c r="J6738" s="12" t="s">
        <v>394</v>
      </c>
      <c r="K6738" s="11" t="str">
        <f>VLOOKUP(Table7[[#This Row],[CID]],ALY,2,FALSE)</f>
        <v>Pronouns</v>
      </c>
    </row>
    <row r="6739" spans="1:11" x14ac:dyDescent="0.2">
      <c r="A6739" s="8" t="str">
        <f>Table7[[#This Row],[Test No.]]&amp;Table7[[#This Row],[Section]]&amp;Table7[[#This Row],[Q. No.]]</f>
        <v>R42E63</v>
      </c>
      <c r="B6739" s="8"/>
      <c r="C6739" s="15" t="s">
        <v>69</v>
      </c>
      <c r="D6739" s="6">
        <v>63</v>
      </c>
      <c r="E6739" s="12" t="s">
        <v>31</v>
      </c>
      <c r="F6739" s="14">
        <v>2</v>
      </c>
      <c r="G6739" s="13" t="s">
        <v>57</v>
      </c>
      <c r="H6739" s="10">
        <v>6</v>
      </c>
      <c r="I6739" s="13" t="s">
        <v>42</v>
      </c>
      <c r="J6739" s="12" t="s">
        <v>523</v>
      </c>
      <c r="K6739" s="11" t="str">
        <f>VLOOKUP(Table7[[#This Row],[CID]],ALY,2,FALSE)</f>
        <v>Avoiding Ambiguity &amp; Redundancy</v>
      </c>
    </row>
    <row r="6740" spans="1:11" x14ac:dyDescent="0.2">
      <c r="A6740" s="8" t="str">
        <f>Table7[[#This Row],[Test No.]]&amp;Table7[[#This Row],[Section]]&amp;Table7[[#This Row],[Q. No.]]</f>
        <v>R42E64</v>
      </c>
      <c r="B6740" s="8"/>
      <c r="C6740" s="15" t="s">
        <v>69</v>
      </c>
      <c r="D6740" s="6">
        <v>64</v>
      </c>
      <c r="E6740" s="12" t="s">
        <v>31</v>
      </c>
      <c r="F6740" s="14">
        <v>1</v>
      </c>
      <c r="G6740" s="14" t="s">
        <v>59</v>
      </c>
      <c r="H6740" s="10">
        <v>3</v>
      </c>
      <c r="I6740" s="13" t="s">
        <v>39</v>
      </c>
      <c r="J6740" s="12" t="s">
        <v>402</v>
      </c>
      <c r="K6740" s="11" t="str">
        <f>VLOOKUP(Table7[[#This Row],[CID]],ALY,2,FALSE)</f>
        <v>Faulty Modifier</v>
      </c>
    </row>
    <row r="6741" spans="1:11" x14ac:dyDescent="0.2">
      <c r="A6741" s="8" t="str">
        <f>Table7[[#This Row],[Test No.]]&amp;Table7[[#This Row],[Section]]&amp;Table7[[#This Row],[Q. No.]]</f>
        <v>R42E65</v>
      </c>
      <c r="B6741" s="8"/>
      <c r="C6741" s="15" t="s">
        <v>69</v>
      </c>
      <c r="D6741" s="6">
        <v>65</v>
      </c>
      <c r="E6741" s="12" t="s">
        <v>31</v>
      </c>
      <c r="F6741" s="14">
        <v>1</v>
      </c>
      <c r="G6741" s="14" t="s">
        <v>59</v>
      </c>
      <c r="H6741" s="10">
        <v>2</v>
      </c>
      <c r="I6741" s="13" t="s">
        <v>38</v>
      </c>
      <c r="J6741" s="12" t="s">
        <v>397</v>
      </c>
      <c r="K6741" s="11" t="str">
        <f>VLOOKUP(Table7[[#This Row],[CID]],ALY,2,FALSE)</f>
        <v>Word Choice</v>
      </c>
    </row>
    <row r="6742" spans="1:11" x14ac:dyDescent="0.2">
      <c r="A6742" s="8" t="str">
        <f>Table7[[#This Row],[Test No.]]&amp;Table7[[#This Row],[Section]]&amp;Table7[[#This Row],[Q. No.]]</f>
        <v>R42E66</v>
      </c>
      <c r="B6742" s="8"/>
      <c r="C6742" s="15" t="s">
        <v>69</v>
      </c>
      <c r="D6742" s="6">
        <v>66</v>
      </c>
      <c r="E6742" s="12" t="s">
        <v>31</v>
      </c>
      <c r="F6742" s="14">
        <v>2</v>
      </c>
      <c r="G6742" s="13" t="s">
        <v>57</v>
      </c>
      <c r="H6742" s="10">
        <v>4</v>
      </c>
      <c r="I6742" s="13" t="s">
        <v>40</v>
      </c>
      <c r="J6742" s="12" t="s">
        <v>516</v>
      </c>
      <c r="K6742" s="11" t="str">
        <f>VLOOKUP(Table7[[#This Row],[CID]],ALY,2,FALSE)</f>
        <v>Transitions &amp; Topic Sentences</v>
      </c>
    </row>
    <row r="6743" spans="1:11" x14ac:dyDescent="0.2">
      <c r="A6743" s="8" t="str">
        <f>Table7[[#This Row],[Test No.]]&amp;Table7[[#This Row],[Section]]&amp;Table7[[#This Row],[Q. No.]]</f>
        <v>R42E67</v>
      </c>
      <c r="B6743" s="8"/>
      <c r="C6743" s="15" t="s">
        <v>69</v>
      </c>
      <c r="D6743" s="6">
        <v>67</v>
      </c>
      <c r="E6743" s="12" t="s">
        <v>31</v>
      </c>
      <c r="F6743" s="14">
        <v>2</v>
      </c>
      <c r="G6743" s="13" t="s">
        <v>57</v>
      </c>
      <c r="H6743" s="10">
        <v>6</v>
      </c>
      <c r="I6743" s="13" t="s">
        <v>42</v>
      </c>
      <c r="J6743" s="12" t="s">
        <v>521</v>
      </c>
      <c r="K6743" s="11" t="str">
        <f>VLOOKUP(Table7[[#This Row],[CID]],ALY,2,FALSE)</f>
        <v>Word Choice</v>
      </c>
    </row>
    <row r="6744" spans="1:11" x14ac:dyDescent="0.2">
      <c r="A6744" s="8" t="str">
        <f>Table7[[#This Row],[Test No.]]&amp;Table7[[#This Row],[Section]]&amp;Table7[[#This Row],[Q. No.]]</f>
        <v>R42E68</v>
      </c>
      <c r="B6744" s="8"/>
      <c r="C6744" s="15" t="s">
        <v>69</v>
      </c>
      <c r="D6744" s="6">
        <v>68</v>
      </c>
      <c r="E6744" s="12" t="s">
        <v>31</v>
      </c>
      <c r="F6744" s="14">
        <v>2</v>
      </c>
      <c r="G6744" s="13" t="s">
        <v>57</v>
      </c>
      <c r="H6744" s="10">
        <v>6</v>
      </c>
      <c r="I6744" s="13" t="s">
        <v>42</v>
      </c>
      <c r="J6744" s="12" t="s">
        <v>523</v>
      </c>
      <c r="K6744" s="11" t="str">
        <f>VLOOKUP(Table7[[#This Row],[CID]],ALY,2,FALSE)</f>
        <v>Avoiding Ambiguity &amp; Redundancy</v>
      </c>
    </row>
    <row r="6745" spans="1:11" x14ac:dyDescent="0.2">
      <c r="A6745" s="8" t="str">
        <f>Table7[[#This Row],[Test No.]]&amp;Table7[[#This Row],[Section]]&amp;Table7[[#This Row],[Q. No.]]</f>
        <v>R42E69</v>
      </c>
      <c r="B6745" s="8"/>
      <c r="C6745" s="15" t="s">
        <v>69</v>
      </c>
      <c r="D6745" s="6">
        <v>69</v>
      </c>
      <c r="E6745" s="12" t="s">
        <v>31</v>
      </c>
      <c r="F6745" s="14">
        <v>2</v>
      </c>
      <c r="G6745" s="13" t="s">
        <v>57</v>
      </c>
      <c r="H6745" s="10">
        <v>6</v>
      </c>
      <c r="I6745" s="13" t="s">
        <v>42</v>
      </c>
      <c r="J6745" s="12" t="s">
        <v>522</v>
      </c>
      <c r="K6745" s="11" t="str">
        <f>VLOOKUP(Table7[[#This Row],[CID]],ALY,2,FALSE)</f>
        <v>Effectiveness</v>
      </c>
    </row>
    <row r="6746" spans="1:11" x14ac:dyDescent="0.2">
      <c r="A6746" s="8" t="str">
        <f>Table7[[#This Row],[Test No.]]&amp;Table7[[#This Row],[Section]]&amp;Table7[[#This Row],[Q. No.]]</f>
        <v>R42E70</v>
      </c>
      <c r="B6746" s="8"/>
      <c r="C6746" s="15" t="s">
        <v>69</v>
      </c>
      <c r="D6746" s="6">
        <v>70</v>
      </c>
      <c r="E6746" s="12" t="s">
        <v>31</v>
      </c>
      <c r="F6746" s="14">
        <v>2</v>
      </c>
      <c r="G6746" s="13" t="s">
        <v>57</v>
      </c>
      <c r="H6746" s="10">
        <v>4</v>
      </c>
      <c r="I6746" s="13" t="s">
        <v>40</v>
      </c>
      <c r="J6746" s="12" t="s">
        <v>516</v>
      </c>
      <c r="K6746" s="11" t="str">
        <f>VLOOKUP(Table7[[#This Row],[CID]],ALY,2,FALSE)</f>
        <v>Transitions &amp; Topic Sentences</v>
      </c>
    </row>
    <row r="6747" spans="1:11" x14ac:dyDescent="0.2">
      <c r="A6747" s="8" t="str">
        <f>Table7[[#This Row],[Test No.]]&amp;Table7[[#This Row],[Section]]&amp;Table7[[#This Row],[Q. No.]]</f>
        <v>R42E71</v>
      </c>
      <c r="B6747" s="8"/>
      <c r="C6747" s="15" t="s">
        <v>69</v>
      </c>
      <c r="D6747" s="6">
        <v>71</v>
      </c>
      <c r="E6747" s="12" t="s">
        <v>31</v>
      </c>
      <c r="F6747" s="14">
        <v>1</v>
      </c>
      <c r="G6747" s="14" t="s">
        <v>59</v>
      </c>
      <c r="H6747" s="10">
        <v>3</v>
      </c>
      <c r="I6747" s="13" t="s">
        <v>39</v>
      </c>
      <c r="J6747" s="12" t="s">
        <v>401</v>
      </c>
      <c r="K6747" s="11" t="str">
        <f>VLOOKUP(Table7[[#This Row],[CID]],ALY,2,FALSE)</f>
        <v>Parallel Construction</v>
      </c>
    </row>
    <row r="6748" spans="1:11" x14ac:dyDescent="0.2">
      <c r="A6748" s="8" t="str">
        <f>Table7[[#This Row],[Test No.]]&amp;Table7[[#This Row],[Section]]&amp;Table7[[#This Row],[Q. No.]]</f>
        <v>R42E72</v>
      </c>
      <c r="B6748" s="8"/>
      <c r="C6748" s="15" t="s">
        <v>69</v>
      </c>
      <c r="D6748" s="6">
        <v>72</v>
      </c>
      <c r="E6748" s="12" t="s">
        <v>31</v>
      </c>
      <c r="F6748" s="14">
        <v>1</v>
      </c>
      <c r="G6748" s="14" t="s">
        <v>59</v>
      </c>
      <c r="H6748" s="14">
        <v>1</v>
      </c>
      <c r="I6748" s="14" t="s">
        <v>37</v>
      </c>
      <c r="J6748" s="12" t="s">
        <v>387</v>
      </c>
      <c r="K6748" s="11" t="str">
        <f>VLOOKUP(Table7[[#This Row],[CID]],ALY,2,FALSE)</f>
        <v>Commas</v>
      </c>
    </row>
    <row r="6749" spans="1:11" x14ac:dyDescent="0.2">
      <c r="A6749" s="8" t="str">
        <f>Table7[[#This Row],[Test No.]]&amp;Table7[[#This Row],[Section]]&amp;Table7[[#This Row],[Q. No.]]</f>
        <v>R42E73</v>
      </c>
      <c r="B6749" s="8"/>
      <c r="C6749" s="15" t="s">
        <v>69</v>
      </c>
      <c r="D6749" s="6">
        <v>73</v>
      </c>
      <c r="E6749" s="12" t="s">
        <v>31</v>
      </c>
      <c r="F6749" s="14">
        <v>1</v>
      </c>
      <c r="G6749" s="14" t="s">
        <v>59</v>
      </c>
      <c r="H6749" s="10">
        <v>3</v>
      </c>
      <c r="I6749" s="13" t="s">
        <v>39</v>
      </c>
      <c r="J6749" s="12" t="s">
        <v>402</v>
      </c>
      <c r="K6749" s="11" t="str">
        <f>VLOOKUP(Table7[[#This Row],[CID]],ALY,2,FALSE)</f>
        <v>Faulty Modifier</v>
      </c>
    </row>
    <row r="6750" spans="1:11" x14ac:dyDescent="0.2">
      <c r="A6750" s="8" t="str">
        <f>Table7[[#This Row],[Test No.]]&amp;Table7[[#This Row],[Section]]&amp;Table7[[#This Row],[Q. No.]]</f>
        <v>R42E74</v>
      </c>
      <c r="B6750" s="8"/>
      <c r="C6750" s="15" t="s">
        <v>69</v>
      </c>
      <c r="D6750" s="6">
        <v>74</v>
      </c>
      <c r="E6750" s="12" t="s">
        <v>31</v>
      </c>
      <c r="F6750" s="14">
        <v>1</v>
      </c>
      <c r="G6750" s="14" t="s">
        <v>59</v>
      </c>
      <c r="H6750" s="10">
        <v>2</v>
      </c>
      <c r="I6750" s="13" t="s">
        <v>38</v>
      </c>
      <c r="J6750" s="12" t="s">
        <v>393</v>
      </c>
      <c r="K6750" s="11" t="str">
        <f>VLOOKUP(Table7[[#This Row],[CID]],ALY,2,FALSE)</f>
        <v>SVA</v>
      </c>
    </row>
    <row r="6751" spans="1:11" x14ac:dyDescent="0.2">
      <c r="A6751" s="8" t="str">
        <f>Table7[[#This Row],[Test No.]]&amp;Table7[[#This Row],[Section]]&amp;Table7[[#This Row],[Q. No.]]</f>
        <v>R42E75</v>
      </c>
      <c r="B6751" s="8"/>
      <c r="C6751" s="15" t="s">
        <v>69</v>
      </c>
      <c r="D6751" s="6">
        <v>75</v>
      </c>
      <c r="E6751" s="12" t="s">
        <v>31</v>
      </c>
      <c r="F6751" s="14">
        <v>1</v>
      </c>
      <c r="G6751" s="14" t="s">
        <v>59</v>
      </c>
      <c r="H6751" s="14">
        <v>1</v>
      </c>
      <c r="I6751" s="14" t="s">
        <v>37</v>
      </c>
      <c r="J6751" s="12" t="s">
        <v>387</v>
      </c>
      <c r="K6751" s="11" t="str">
        <f>VLOOKUP(Table7[[#This Row],[CID]],ALY,2,FALSE)</f>
        <v>Commas</v>
      </c>
    </row>
    <row r="6752" spans="1:11" x14ac:dyDescent="0.2">
      <c r="A6752" s="8" t="str">
        <f>Table7[[#This Row],[Test No.]]&amp;Table7[[#This Row],[Section]]&amp;Table7[[#This Row],[Q. No.]]</f>
        <v>R43E1</v>
      </c>
      <c r="B6752" s="8"/>
      <c r="C6752" s="15" t="s">
        <v>68</v>
      </c>
      <c r="D6752" s="6">
        <v>1</v>
      </c>
      <c r="E6752" s="12" t="s">
        <v>31</v>
      </c>
      <c r="F6752" s="14">
        <v>1</v>
      </c>
      <c r="G6752" s="14" t="s">
        <v>59</v>
      </c>
      <c r="H6752" s="10">
        <v>3</v>
      </c>
      <c r="I6752" s="13" t="s">
        <v>39</v>
      </c>
      <c r="J6752" s="12" t="s">
        <v>402</v>
      </c>
      <c r="K6752" s="11" t="str">
        <f>VLOOKUP(Table7[[#This Row],[CID]],ALY,2,FALSE)</f>
        <v>Faulty Modifier</v>
      </c>
    </row>
    <row r="6753" spans="1:11" x14ac:dyDescent="0.2">
      <c r="A6753" s="8" t="str">
        <f>Table7[[#This Row],[Test No.]]&amp;Table7[[#This Row],[Section]]&amp;Table7[[#This Row],[Q. No.]]</f>
        <v>R43E2</v>
      </c>
      <c r="B6753" s="8"/>
      <c r="C6753" s="15" t="s">
        <v>68</v>
      </c>
      <c r="D6753" s="6">
        <v>2</v>
      </c>
      <c r="E6753" s="12" t="s">
        <v>31</v>
      </c>
      <c r="F6753" s="14">
        <v>1</v>
      </c>
      <c r="G6753" s="14" t="s">
        <v>59</v>
      </c>
      <c r="H6753" s="10">
        <v>2</v>
      </c>
      <c r="I6753" s="13" t="s">
        <v>38</v>
      </c>
      <c r="J6753" s="12" t="s">
        <v>393</v>
      </c>
      <c r="K6753" s="11" t="str">
        <f>VLOOKUP(Table7[[#This Row],[CID]],ALY,2,FALSE)</f>
        <v>SVA</v>
      </c>
    </row>
    <row r="6754" spans="1:11" x14ac:dyDescent="0.2">
      <c r="A6754" s="8" t="str">
        <f>Table7[[#This Row],[Test No.]]&amp;Table7[[#This Row],[Section]]&amp;Table7[[#This Row],[Q. No.]]</f>
        <v>R43E3</v>
      </c>
      <c r="B6754" s="8"/>
      <c r="C6754" s="15" t="s">
        <v>68</v>
      </c>
      <c r="D6754" s="6">
        <v>3</v>
      </c>
      <c r="E6754" s="12" t="s">
        <v>31</v>
      </c>
      <c r="F6754" s="14">
        <v>1</v>
      </c>
      <c r="G6754" s="14" t="s">
        <v>59</v>
      </c>
      <c r="H6754" s="14">
        <v>1</v>
      </c>
      <c r="I6754" s="14" t="s">
        <v>37</v>
      </c>
      <c r="J6754" s="12" t="s">
        <v>387</v>
      </c>
      <c r="K6754" s="11" t="str">
        <f>VLOOKUP(Table7[[#This Row],[CID]],ALY,2,FALSE)</f>
        <v>Commas</v>
      </c>
    </row>
    <row r="6755" spans="1:11" x14ac:dyDescent="0.2">
      <c r="A6755" s="8" t="str">
        <f>Table7[[#This Row],[Test No.]]&amp;Table7[[#This Row],[Section]]&amp;Table7[[#This Row],[Q. No.]]</f>
        <v>R43E4</v>
      </c>
      <c r="B6755" s="8"/>
      <c r="C6755" s="15" t="s">
        <v>68</v>
      </c>
      <c r="D6755" s="6">
        <v>4</v>
      </c>
      <c r="E6755" s="12" t="s">
        <v>31</v>
      </c>
      <c r="F6755" s="14">
        <v>2</v>
      </c>
      <c r="G6755" s="13" t="s">
        <v>57</v>
      </c>
      <c r="H6755" s="10">
        <v>4</v>
      </c>
      <c r="I6755" s="13" t="s">
        <v>40</v>
      </c>
      <c r="J6755" s="12" t="s">
        <v>516</v>
      </c>
      <c r="K6755" s="11" t="str">
        <f>VLOOKUP(Table7[[#This Row],[CID]],ALY,2,FALSE)</f>
        <v>Transitions &amp; Topic Sentences</v>
      </c>
    </row>
    <row r="6756" spans="1:11" x14ac:dyDescent="0.2">
      <c r="A6756" s="8" t="str">
        <f>Table7[[#This Row],[Test No.]]&amp;Table7[[#This Row],[Section]]&amp;Table7[[#This Row],[Q. No.]]</f>
        <v>R43E5</v>
      </c>
      <c r="B6756" s="8"/>
      <c r="C6756" s="15" t="s">
        <v>68</v>
      </c>
      <c r="D6756" s="6">
        <v>5</v>
      </c>
      <c r="E6756" s="12" t="s">
        <v>31</v>
      </c>
      <c r="F6756" s="14">
        <v>1</v>
      </c>
      <c r="G6756" s="14" t="s">
        <v>59</v>
      </c>
      <c r="H6756" s="14">
        <v>1</v>
      </c>
      <c r="I6756" s="14" t="s">
        <v>37</v>
      </c>
      <c r="J6756" s="12" t="s">
        <v>390</v>
      </c>
      <c r="K6756" s="11" t="str">
        <f>VLOOKUP(Table7[[#This Row],[CID]],ALY,2,FALSE)</f>
        <v>Semicolons</v>
      </c>
    </row>
    <row r="6757" spans="1:11" x14ac:dyDescent="0.2">
      <c r="A6757" s="8" t="str">
        <f>Table7[[#This Row],[Test No.]]&amp;Table7[[#This Row],[Section]]&amp;Table7[[#This Row],[Q. No.]]</f>
        <v>R43E6</v>
      </c>
      <c r="B6757" s="8"/>
      <c r="C6757" s="15" t="s">
        <v>68</v>
      </c>
      <c r="D6757" s="6">
        <v>6</v>
      </c>
      <c r="E6757" s="12" t="s">
        <v>31</v>
      </c>
      <c r="F6757" s="14">
        <v>2</v>
      </c>
      <c r="G6757" s="13" t="s">
        <v>57</v>
      </c>
      <c r="H6757" s="10">
        <v>5</v>
      </c>
      <c r="I6757" s="13" t="s">
        <v>41</v>
      </c>
      <c r="J6757" s="12" t="s">
        <v>518</v>
      </c>
      <c r="K6757" s="11" t="str">
        <f>VLOOKUP(Table7[[#This Row],[CID]],ALY,2,FALSE)</f>
        <v>Unity &amp; Coherence</v>
      </c>
    </row>
    <row r="6758" spans="1:11" x14ac:dyDescent="0.2">
      <c r="A6758" s="8" t="str">
        <f>Table7[[#This Row],[Test No.]]&amp;Table7[[#This Row],[Section]]&amp;Table7[[#This Row],[Q. No.]]</f>
        <v>R43E7</v>
      </c>
      <c r="B6758" s="8"/>
      <c r="C6758" s="15" t="s">
        <v>68</v>
      </c>
      <c r="D6758" s="6">
        <v>7</v>
      </c>
      <c r="E6758" s="12" t="s">
        <v>31</v>
      </c>
      <c r="F6758" s="14">
        <v>2</v>
      </c>
      <c r="G6758" s="13" t="s">
        <v>57</v>
      </c>
      <c r="H6758" s="10">
        <v>6</v>
      </c>
      <c r="I6758" s="13" t="s">
        <v>42</v>
      </c>
      <c r="J6758" s="12" t="s">
        <v>523</v>
      </c>
      <c r="K6758" s="11" t="str">
        <f>VLOOKUP(Table7[[#This Row],[CID]],ALY,2,FALSE)</f>
        <v>Avoiding Ambiguity &amp; Redundancy</v>
      </c>
    </row>
    <row r="6759" spans="1:11" x14ac:dyDescent="0.2">
      <c r="A6759" s="8" t="str">
        <f>Table7[[#This Row],[Test No.]]&amp;Table7[[#This Row],[Section]]&amp;Table7[[#This Row],[Q. No.]]</f>
        <v>R43E8</v>
      </c>
      <c r="B6759" s="8"/>
      <c r="C6759" s="15" t="s">
        <v>68</v>
      </c>
      <c r="D6759" s="6">
        <v>8</v>
      </c>
      <c r="E6759" s="12" t="s">
        <v>31</v>
      </c>
      <c r="F6759" s="14">
        <v>2</v>
      </c>
      <c r="G6759" s="13" t="s">
        <v>57</v>
      </c>
      <c r="H6759" s="10">
        <v>6</v>
      </c>
      <c r="I6759" s="13" t="s">
        <v>42</v>
      </c>
      <c r="J6759" s="12" t="s">
        <v>521</v>
      </c>
      <c r="K6759" s="11" t="str">
        <f>VLOOKUP(Table7[[#This Row],[CID]],ALY,2,FALSE)</f>
        <v>Word Choice</v>
      </c>
    </row>
    <row r="6760" spans="1:11" x14ac:dyDescent="0.2">
      <c r="A6760" s="8" t="str">
        <f>Table7[[#This Row],[Test No.]]&amp;Table7[[#This Row],[Section]]&amp;Table7[[#This Row],[Q. No.]]</f>
        <v>R43E9</v>
      </c>
      <c r="B6760" s="8"/>
      <c r="C6760" s="15" t="s">
        <v>68</v>
      </c>
      <c r="D6760" s="6">
        <v>9</v>
      </c>
      <c r="E6760" s="12" t="s">
        <v>31</v>
      </c>
      <c r="F6760" s="14">
        <v>2</v>
      </c>
      <c r="G6760" s="13" t="s">
        <v>57</v>
      </c>
      <c r="H6760" s="10">
        <v>6</v>
      </c>
      <c r="I6760" s="13" t="s">
        <v>42</v>
      </c>
      <c r="J6760" s="12" t="s">
        <v>523</v>
      </c>
      <c r="K6760" s="11" t="str">
        <f>VLOOKUP(Table7[[#This Row],[CID]],ALY,2,FALSE)</f>
        <v>Avoiding Ambiguity &amp; Redundancy</v>
      </c>
    </row>
    <row r="6761" spans="1:11" x14ac:dyDescent="0.2">
      <c r="A6761" s="8" t="str">
        <f>Table7[[#This Row],[Test No.]]&amp;Table7[[#This Row],[Section]]&amp;Table7[[#This Row],[Q. No.]]</f>
        <v>R43E10</v>
      </c>
      <c r="B6761" s="8"/>
      <c r="C6761" s="15" t="s">
        <v>68</v>
      </c>
      <c r="D6761" s="6">
        <v>10</v>
      </c>
      <c r="E6761" s="12" t="s">
        <v>31</v>
      </c>
      <c r="F6761" s="14">
        <v>2</v>
      </c>
      <c r="G6761" s="13" t="s">
        <v>57</v>
      </c>
      <c r="H6761" s="10">
        <v>5</v>
      </c>
      <c r="I6761" s="13" t="s">
        <v>41</v>
      </c>
      <c r="J6761" s="12" t="s">
        <v>518</v>
      </c>
      <c r="K6761" s="11" t="str">
        <f>VLOOKUP(Table7[[#This Row],[CID]],ALY,2,FALSE)</f>
        <v>Unity &amp; Coherence</v>
      </c>
    </row>
    <row r="6762" spans="1:11" x14ac:dyDescent="0.2">
      <c r="A6762" s="8" t="str">
        <f>Table7[[#This Row],[Test No.]]&amp;Table7[[#This Row],[Section]]&amp;Table7[[#This Row],[Q. No.]]</f>
        <v>R43E11</v>
      </c>
      <c r="B6762" s="8"/>
      <c r="C6762" s="15" t="s">
        <v>68</v>
      </c>
      <c r="D6762" s="6">
        <v>11</v>
      </c>
      <c r="E6762" s="12" t="s">
        <v>31</v>
      </c>
      <c r="F6762" s="14">
        <v>2</v>
      </c>
      <c r="G6762" s="13" t="s">
        <v>57</v>
      </c>
      <c r="H6762" s="10">
        <v>6</v>
      </c>
      <c r="I6762" s="13" t="s">
        <v>42</v>
      </c>
      <c r="J6762" s="12" t="s">
        <v>521</v>
      </c>
      <c r="K6762" s="11" t="str">
        <f>VLOOKUP(Table7[[#This Row],[CID]],ALY,2,FALSE)</f>
        <v>Word Choice</v>
      </c>
    </row>
    <row r="6763" spans="1:11" x14ac:dyDescent="0.2">
      <c r="A6763" s="8" t="str">
        <f>Table7[[#This Row],[Test No.]]&amp;Table7[[#This Row],[Section]]&amp;Table7[[#This Row],[Q. No.]]</f>
        <v>R43E12</v>
      </c>
      <c r="B6763" s="8"/>
      <c r="C6763" s="15" t="s">
        <v>68</v>
      </c>
      <c r="D6763" s="6">
        <v>12</v>
      </c>
      <c r="E6763" s="12" t="s">
        <v>31</v>
      </c>
      <c r="F6763" s="14">
        <v>1</v>
      </c>
      <c r="G6763" s="14" t="s">
        <v>59</v>
      </c>
      <c r="H6763" s="10">
        <v>3</v>
      </c>
      <c r="I6763" s="13" t="s">
        <v>39</v>
      </c>
      <c r="J6763" s="12" t="s">
        <v>402</v>
      </c>
      <c r="K6763" s="11" t="str">
        <f>VLOOKUP(Table7[[#This Row],[CID]],ALY,2,FALSE)</f>
        <v>Faulty Modifier</v>
      </c>
    </row>
    <row r="6764" spans="1:11" x14ac:dyDescent="0.2">
      <c r="A6764" s="8" t="str">
        <f>Table7[[#This Row],[Test No.]]&amp;Table7[[#This Row],[Section]]&amp;Table7[[#This Row],[Q. No.]]</f>
        <v>R43E13</v>
      </c>
      <c r="B6764" s="8"/>
      <c r="C6764" s="15" t="s">
        <v>68</v>
      </c>
      <c r="D6764" s="6">
        <v>13</v>
      </c>
      <c r="E6764" s="12" t="s">
        <v>31</v>
      </c>
      <c r="F6764" s="14">
        <v>1</v>
      </c>
      <c r="G6764" s="14" t="s">
        <v>59</v>
      </c>
      <c r="H6764" s="14">
        <v>1</v>
      </c>
      <c r="I6764" s="14" t="s">
        <v>37</v>
      </c>
      <c r="J6764" s="12" t="s">
        <v>388</v>
      </c>
      <c r="K6764" s="11" t="str">
        <f>VLOOKUP(Table7[[#This Row],[CID]],ALY,2,FALSE)</f>
        <v>Apostrophes</v>
      </c>
    </row>
    <row r="6765" spans="1:11" x14ac:dyDescent="0.2">
      <c r="A6765" s="8" t="str">
        <f>Table7[[#This Row],[Test No.]]&amp;Table7[[#This Row],[Section]]&amp;Table7[[#This Row],[Q. No.]]</f>
        <v>R43E14</v>
      </c>
      <c r="B6765" s="8"/>
      <c r="C6765" s="15" t="s">
        <v>68</v>
      </c>
      <c r="D6765" s="6">
        <v>14</v>
      </c>
      <c r="E6765" s="12" t="s">
        <v>31</v>
      </c>
      <c r="F6765" s="14">
        <v>1</v>
      </c>
      <c r="G6765" s="14" t="s">
        <v>59</v>
      </c>
      <c r="H6765" s="10">
        <v>3</v>
      </c>
      <c r="I6765" s="13" t="s">
        <v>39</v>
      </c>
      <c r="J6765" s="12" t="s">
        <v>402</v>
      </c>
      <c r="K6765" s="11" t="str">
        <f>VLOOKUP(Table7[[#This Row],[CID]],ALY,2,FALSE)</f>
        <v>Faulty Modifier</v>
      </c>
    </row>
    <row r="6766" spans="1:11" x14ac:dyDescent="0.2">
      <c r="A6766" s="8" t="str">
        <f>Table7[[#This Row],[Test No.]]&amp;Table7[[#This Row],[Section]]&amp;Table7[[#This Row],[Q. No.]]</f>
        <v>R43E15</v>
      </c>
      <c r="B6766" s="8"/>
      <c r="C6766" s="15" t="s">
        <v>68</v>
      </c>
      <c r="D6766" s="6">
        <v>15</v>
      </c>
      <c r="E6766" s="12" t="s">
        <v>31</v>
      </c>
      <c r="F6766" s="14">
        <v>2</v>
      </c>
      <c r="G6766" s="13" t="s">
        <v>57</v>
      </c>
      <c r="H6766" s="10">
        <v>6</v>
      </c>
      <c r="I6766" s="13" t="s">
        <v>42</v>
      </c>
      <c r="J6766" s="12" t="s">
        <v>523</v>
      </c>
      <c r="K6766" s="11" t="str">
        <f>VLOOKUP(Table7[[#This Row],[CID]],ALY,2,FALSE)</f>
        <v>Avoiding Ambiguity &amp; Redundancy</v>
      </c>
    </row>
    <row r="6767" spans="1:11" x14ac:dyDescent="0.2">
      <c r="A6767" s="8" t="str">
        <f>Table7[[#This Row],[Test No.]]&amp;Table7[[#This Row],[Section]]&amp;Table7[[#This Row],[Q. No.]]</f>
        <v>R43E16</v>
      </c>
      <c r="B6767" s="8"/>
      <c r="C6767" s="15" t="s">
        <v>68</v>
      </c>
      <c r="D6767" s="6">
        <v>16</v>
      </c>
      <c r="E6767" s="12" t="s">
        <v>31</v>
      </c>
      <c r="F6767" s="14">
        <v>2</v>
      </c>
      <c r="G6767" s="13" t="s">
        <v>57</v>
      </c>
      <c r="H6767" s="10">
        <v>6</v>
      </c>
      <c r="I6767" s="13" t="s">
        <v>42</v>
      </c>
      <c r="J6767" s="12" t="s">
        <v>523</v>
      </c>
      <c r="K6767" s="11" t="str">
        <f>VLOOKUP(Table7[[#This Row],[CID]],ALY,2,FALSE)</f>
        <v>Avoiding Ambiguity &amp; Redundancy</v>
      </c>
    </row>
    <row r="6768" spans="1:11" x14ac:dyDescent="0.2">
      <c r="A6768" s="8" t="str">
        <f>Table7[[#This Row],[Test No.]]&amp;Table7[[#This Row],[Section]]&amp;Table7[[#This Row],[Q. No.]]</f>
        <v>R43E17</v>
      </c>
      <c r="B6768" s="8"/>
      <c r="C6768" s="15" t="s">
        <v>68</v>
      </c>
      <c r="D6768" s="6">
        <v>17</v>
      </c>
      <c r="E6768" s="12" t="s">
        <v>31</v>
      </c>
      <c r="F6768" s="14">
        <v>1</v>
      </c>
      <c r="G6768" s="14" t="s">
        <v>59</v>
      </c>
      <c r="H6768" s="10">
        <v>3</v>
      </c>
      <c r="I6768" s="13" t="s">
        <v>39</v>
      </c>
      <c r="J6768" s="12" t="s">
        <v>402</v>
      </c>
      <c r="K6768" s="11" t="str">
        <f>VLOOKUP(Table7[[#This Row],[CID]],ALY,2,FALSE)</f>
        <v>Faulty Modifier</v>
      </c>
    </row>
    <row r="6769" spans="1:11" x14ac:dyDescent="0.2">
      <c r="A6769" s="8" t="str">
        <f>Table7[[#This Row],[Test No.]]&amp;Table7[[#This Row],[Section]]&amp;Table7[[#This Row],[Q. No.]]</f>
        <v>R43E18</v>
      </c>
      <c r="B6769" s="8"/>
      <c r="C6769" s="15" t="s">
        <v>68</v>
      </c>
      <c r="D6769" s="6">
        <v>18</v>
      </c>
      <c r="E6769" s="12" t="s">
        <v>31</v>
      </c>
      <c r="F6769" s="14">
        <v>1</v>
      </c>
      <c r="G6769" s="14" t="s">
        <v>59</v>
      </c>
      <c r="H6769" s="10">
        <v>2</v>
      </c>
      <c r="I6769" s="13" t="s">
        <v>38</v>
      </c>
      <c r="J6769" s="12" t="s">
        <v>397</v>
      </c>
      <c r="K6769" s="11" t="str">
        <f>VLOOKUP(Table7[[#This Row],[CID]],ALY,2,FALSE)</f>
        <v>Word Choice</v>
      </c>
    </row>
    <row r="6770" spans="1:11" x14ac:dyDescent="0.2">
      <c r="A6770" s="8" t="str">
        <f>Table7[[#This Row],[Test No.]]&amp;Table7[[#This Row],[Section]]&amp;Table7[[#This Row],[Q. No.]]</f>
        <v>R43E19</v>
      </c>
      <c r="B6770" s="8"/>
      <c r="C6770" s="15" t="s">
        <v>68</v>
      </c>
      <c r="D6770" s="6">
        <v>19</v>
      </c>
      <c r="E6770" s="12" t="s">
        <v>31</v>
      </c>
      <c r="F6770" s="14">
        <v>1</v>
      </c>
      <c r="G6770" s="14" t="s">
        <v>59</v>
      </c>
      <c r="H6770" s="10">
        <v>2</v>
      </c>
      <c r="I6770" s="13" t="s">
        <v>38</v>
      </c>
      <c r="J6770" s="12" t="s">
        <v>395</v>
      </c>
      <c r="K6770" s="11" t="str">
        <f>VLOOKUP(Table7[[#This Row],[CID]],ALY,2,FALSE)</f>
        <v>Verb Forms/Tense Agreement</v>
      </c>
    </row>
    <row r="6771" spans="1:11" x14ac:dyDescent="0.2">
      <c r="A6771" s="8" t="str">
        <f>Table7[[#This Row],[Test No.]]&amp;Table7[[#This Row],[Section]]&amp;Table7[[#This Row],[Q. No.]]</f>
        <v>R43E20</v>
      </c>
      <c r="B6771" s="8"/>
      <c r="C6771" s="15" t="s">
        <v>68</v>
      </c>
      <c r="D6771" s="6">
        <v>20</v>
      </c>
      <c r="E6771" s="12" t="s">
        <v>31</v>
      </c>
      <c r="F6771" s="14">
        <v>2</v>
      </c>
      <c r="G6771" s="13" t="s">
        <v>57</v>
      </c>
      <c r="H6771" s="10">
        <v>6</v>
      </c>
      <c r="I6771" s="13" t="s">
        <v>42</v>
      </c>
      <c r="J6771" s="12" t="s">
        <v>521</v>
      </c>
      <c r="K6771" s="11" t="str">
        <f>VLOOKUP(Table7[[#This Row],[CID]],ALY,2,FALSE)</f>
        <v>Word Choice</v>
      </c>
    </row>
    <row r="6772" spans="1:11" x14ac:dyDescent="0.2">
      <c r="A6772" s="8" t="str">
        <f>Table7[[#This Row],[Test No.]]&amp;Table7[[#This Row],[Section]]&amp;Table7[[#This Row],[Q. No.]]</f>
        <v>R43E21</v>
      </c>
      <c r="B6772" s="8"/>
      <c r="C6772" s="15" t="s">
        <v>68</v>
      </c>
      <c r="D6772" s="6">
        <v>21</v>
      </c>
      <c r="E6772" s="12" t="s">
        <v>31</v>
      </c>
      <c r="F6772" s="14">
        <v>1</v>
      </c>
      <c r="G6772" s="14" t="s">
        <v>59</v>
      </c>
      <c r="H6772" s="14">
        <v>1</v>
      </c>
      <c r="I6772" s="14" t="s">
        <v>37</v>
      </c>
      <c r="J6772" s="12" t="s">
        <v>387</v>
      </c>
      <c r="K6772" s="11" t="str">
        <f>VLOOKUP(Table7[[#This Row],[CID]],ALY,2,FALSE)</f>
        <v>Commas</v>
      </c>
    </row>
    <row r="6773" spans="1:11" x14ac:dyDescent="0.2">
      <c r="A6773" s="8" t="str">
        <f>Table7[[#This Row],[Test No.]]&amp;Table7[[#This Row],[Section]]&amp;Table7[[#This Row],[Q. No.]]</f>
        <v>R43E22</v>
      </c>
      <c r="B6773" s="8"/>
      <c r="C6773" s="15" t="s">
        <v>68</v>
      </c>
      <c r="D6773" s="6">
        <v>22</v>
      </c>
      <c r="E6773" s="12" t="s">
        <v>31</v>
      </c>
      <c r="F6773" s="14">
        <v>1</v>
      </c>
      <c r="G6773" s="14" t="s">
        <v>59</v>
      </c>
      <c r="H6773" s="14">
        <v>1</v>
      </c>
      <c r="I6773" s="14" t="s">
        <v>37</v>
      </c>
      <c r="J6773" s="12" t="s">
        <v>387</v>
      </c>
      <c r="K6773" s="11" t="str">
        <f>VLOOKUP(Table7[[#This Row],[CID]],ALY,2,FALSE)</f>
        <v>Commas</v>
      </c>
    </row>
    <row r="6774" spans="1:11" x14ac:dyDescent="0.2">
      <c r="A6774" s="8" t="str">
        <f>Table7[[#This Row],[Test No.]]&amp;Table7[[#This Row],[Section]]&amp;Table7[[#This Row],[Q. No.]]</f>
        <v>R43E23</v>
      </c>
      <c r="B6774" s="8"/>
      <c r="C6774" s="15" t="s">
        <v>68</v>
      </c>
      <c r="D6774" s="6">
        <v>23</v>
      </c>
      <c r="E6774" s="12" t="s">
        <v>31</v>
      </c>
      <c r="F6774" s="14">
        <v>2</v>
      </c>
      <c r="G6774" s="13" t="s">
        <v>57</v>
      </c>
      <c r="H6774" s="10">
        <v>4</v>
      </c>
      <c r="I6774" s="13" t="s">
        <v>40</v>
      </c>
      <c r="J6774" s="12" t="s">
        <v>512</v>
      </c>
      <c r="K6774" s="11" t="str">
        <f>VLOOKUP(Table7[[#This Row],[CID]],ALY,2,FALSE)</f>
        <v>Additional Detail &amp; Evidence</v>
      </c>
    </row>
    <row r="6775" spans="1:11" x14ac:dyDescent="0.2">
      <c r="A6775" s="8" t="str">
        <f>Table7[[#This Row],[Test No.]]&amp;Table7[[#This Row],[Section]]&amp;Table7[[#This Row],[Q. No.]]</f>
        <v>R43E24</v>
      </c>
      <c r="B6775" s="8"/>
      <c r="C6775" s="15" t="s">
        <v>68</v>
      </c>
      <c r="D6775" s="6">
        <v>24</v>
      </c>
      <c r="E6775" s="12" t="s">
        <v>31</v>
      </c>
      <c r="F6775" s="14">
        <v>1</v>
      </c>
      <c r="G6775" s="14" t="s">
        <v>59</v>
      </c>
      <c r="H6775" s="10">
        <v>2</v>
      </c>
      <c r="I6775" s="13" t="s">
        <v>38</v>
      </c>
      <c r="J6775" s="12" t="s">
        <v>398</v>
      </c>
      <c r="K6775" s="11" t="str">
        <f>VLOOKUP(Table7[[#This Row],[CID]],ALY,2,FALSE)</f>
        <v>Idioms</v>
      </c>
    </row>
    <row r="6776" spans="1:11" x14ac:dyDescent="0.2">
      <c r="A6776" s="8" t="str">
        <f>Table7[[#This Row],[Test No.]]&amp;Table7[[#This Row],[Section]]&amp;Table7[[#This Row],[Q. No.]]</f>
        <v>R43E25</v>
      </c>
      <c r="B6776" s="8"/>
      <c r="C6776" s="15" t="s">
        <v>68</v>
      </c>
      <c r="D6776" s="6">
        <v>25</v>
      </c>
      <c r="E6776" s="12" t="s">
        <v>31</v>
      </c>
      <c r="F6776" s="14">
        <v>2</v>
      </c>
      <c r="G6776" s="13" t="s">
        <v>57</v>
      </c>
      <c r="H6776" s="10">
        <v>4</v>
      </c>
      <c r="I6776" s="13" t="s">
        <v>40</v>
      </c>
      <c r="J6776" s="12" t="s">
        <v>516</v>
      </c>
      <c r="K6776" s="11" t="str">
        <f>VLOOKUP(Table7[[#This Row],[CID]],ALY,2,FALSE)</f>
        <v>Transitions &amp; Topic Sentences</v>
      </c>
    </row>
    <row r="6777" spans="1:11" x14ac:dyDescent="0.2">
      <c r="A6777" s="8" t="str">
        <f>Table7[[#This Row],[Test No.]]&amp;Table7[[#This Row],[Section]]&amp;Table7[[#This Row],[Q. No.]]</f>
        <v>R43E26</v>
      </c>
      <c r="B6777" s="8"/>
      <c r="C6777" s="15" t="s">
        <v>68</v>
      </c>
      <c r="D6777" s="6">
        <v>26</v>
      </c>
      <c r="E6777" s="12" t="s">
        <v>31</v>
      </c>
      <c r="F6777" s="14">
        <v>1</v>
      </c>
      <c r="G6777" s="14" t="s">
        <v>59</v>
      </c>
      <c r="H6777" s="10">
        <v>2</v>
      </c>
      <c r="I6777" s="13" t="s">
        <v>38</v>
      </c>
      <c r="J6777" s="12" t="s">
        <v>397</v>
      </c>
      <c r="K6777" s="11" t="str">
        <f>VLOOKUP(Table7[[#This Row],[CID]],ALY,2,FALSE)</f>
        <v>Word Choice</v>
      </c>
    </row>
    <row r="6778" spans="1:11" x14ac:dyDescent="0.2">
      <c r="A6778" s="8" t="str">
        <f>Table7[[#This Row],[Test No.]]&amp;Table7[[#This Row],[Section]]&amp;Table7[[#This Row],[Q. No.]]</f>
        <v>R43E27</v>
      </c>
      <c r="B6778" s="8"/>
      <c r="C6778" s="15" t="s">
        <v>68</v>
      </c>
      <c r="D6778" s="6">
        <v>27</v>
      </c>
      <c r="E6778" s="12" t="s">
        <v>31</v>
      </c>
      <c r="F6778" s="14">
        <v>1</v>
      </c>
      <c r="G6778" s="14" t="s">
        <v>59</v>
      </c>
      <c r="H6778" s="14">
        <v>1</v>
      </c>
      <c r="I6778" s="14" t="s">
        <v>37</v>
      </c>
      <c r="J6778" s="12" t="s">
        <v>387</v>
      </c>
      <c r="K6778" s="11" t="str">
        <f>VLOOKUP(Table7[[#This Row],[CID]],ALY,2,FALSE)</f>
        <v>Commas</v>
      </c>
    </row>
    <row r="6779" spans="1:11" x14ac:dyDescent="0.2">
      <c r="A6779" s="8" t="str">
        <f>Table7[[#This Row],[Test No.]]&amp;Table7[[#This Row],[Section]]&amp;Table7[[#This Row],[Q. No.]]</f>
        <v>R43E28</v>
      </c>
      <c r="B6779" s="8"/>
      <c r="C6779" s="15" t="s">
        <v>68</v>
      </c>
      <c r="D6779" s="6">
        <v>28</v>
      </c>
      <c r="E6779" s="12" t="s">
        <v>31</v>
      </c>
      <c r="F6779" s="14">
        <v>1</v>
      </c>
      <c r="G6779" s="14" t="s">
        <v>59</v>
      </c>
      <c r="H6779" s="10">
        <v>3</v>
      </c>
      <c r="I6779" s="13" t="s">
        <v>39</v>
      </c>
      <c r="J6779" s="12" t="s">
        <v>401</v>
      </c>
      <c r="K6779" s="11" t="str">
        <f>VLOOKUP(Table7[[#This Row],[CID]],ALY,2,FALSE)</f>
        <v>Parallel Construction</v>
      </c>
    </row>
    <row r="6780" spans="1:11" x14ac:dyDescent="0.2">
      <c r="A6780" s="8" t="str">
        <f>Table7[[#This Row],[Test No.]]&amp;Table7[[#This Row],[Section]]&amp;Table7[[#This Row],[Q. No.]]</f>
        <v>R43E29</v>
      </c>
      <c r="B6780" s="8"/>
      <c r="C6780" s="15" t="s">
        <v>68</v>
      </c>
      <c r="D6780" s="6">
        <v>29</v>
      </c>
      <c r="E6780" s="12" t="s">
        <v>31</v>
      </c>
      <c r="F6780" s="14">
        <v>1</v>
      </c>
      <c r="G6780" s="14" t="s">
        <v>59</v>
      </c>
      <c r="H6780" s="10">
        <v>2</v>
      </c>
      <c r="I6780" s="13" t="s">
        <v>38</v>
      </c>
      <c r="J6780" s="12" t="s">
        <v>398</v>
      </c>
      <c r="K6780" s="11" t="str">
        <f>VLOOKUP(Table7[[#This Row],[CID]],ALY,2,FALSE)</f>
        <v>Idioms</v>
      </c>
    </row>
    <row r="6781" spans="1:11" x14ac:dyDescent="0.2">
      <c r="A6781" s="8" t="str">
        <f>Table7[[#This Row],[Test No.]]&amp;Table7[[#This Row],[Section]]&amp;Table7[[#This Row],[Q. No.]]</f>
        <v>R43E30</v>
      </c>
      <c r="B6781" s="8"/>
      <c r="C6781" s="15" t="s">
        <v>68</v>
      </c>
      <c r="D6781" s="6">
        <v>30</v>
      </c>
      <c r="E6781" s="12" t="s">
        <v>31</v>
      </c>
      <c r="F6781" s="14">
        <v>2</v>
      </c>
      <c r="G6781" s="13" t="s">
        <v>57</v>
      </c>
      <c r="H6781" s="10">
        <v>4</v>
      </c>
      <c r="I6781" s="13" t="s">
        <v>40</v>
      </c>
      <c r="J6781" s="12" t="s">
        <v>514</v>
      </c>
      <c r="K6781" s="11" t="str">
        <f>VLOOKUP(Table7[[#This Row],[CID]],ALY,2,FALSE)</f>
        <v>Relation to Paragraph/Essay</v>
      </c>
    </row>
    <row r="6782" spans="1:11" x14ac:dyDescent="0.2">
      <c r="A6782" s="8" t="str">
        <f>Table7[[#This Row],[Test No.]]&amp;Table7[[#This Row],[Section]]&amp;Table7[[#This Row],[Q. No.]]</f>
        <v>R43E31</v>
      </c>
      <c r="B6782" s="8"/>
      <c r="C6782" s="15" t="s">
        <v>68</v>
      </c>
      <c r="D6782" s="6">
        <v>31</v>
      </c>
      <c r="E6782" s="12" t="s">
        <v>31</v>
      </c>
      <c r="F6782" s="14">
        <v>1</v>
      </c>
      <c r="G6782" s="14" t="s">
        <v>59</v>
      </c>
      <c r="H6782" s="10">
        <v>3</v>
      </c>
      <c r="I6782" s="13" t="s">
        <v>39</v>
      </c>
      <c r="J6782" s="12" t="s">
        <v>402</v>
      </c>
      <c r="K6782" s="11" t="str">
        <f>VLOOKUP(Table7[[#This Row],[CID]],ALY,2,FALSE)</f>
        <v>Faulty Modifier</v>
      </c>
    </row>
    <row r="6783" spans="1:11" x14ac:dyDescent="0.2">
      <c r="A6783" s="8" t="str">
        <f>Table7[[#This Row],[Test No.]]&amp;Table7[[#This Row],[Section]]&amp;Table7[[#This Row],[Q. No.]]</f>
        <v>R43E32</v>
      </c>
      <c r="B6783" s="8"/>
      <c r="C6783" s="15" t="s">
        <v>68</v>
      </c>
      <c r="D6783" s="6">
        <v>32</v>
      </c>
      <c r="E6783" s="12" t="s">
        <v>31</v>
      </c>
      <c r="F6783" s="14">
        <v>2</v>
      </c>
      <c r="G6783" s="13" t="s">
        <v>57</v>
      </c>
      <c r="H6783" s="10">
        <v>4</v>
      </c>
      <c r="I6783" s="13" t="s">
        <v>40</v>
      </c>
      <c r="J6783" s="12" t="s">
        <v>513</v>
      </c>
      <c r="K6783" s="11" t="str">
        <f>VLOOKUP(Table7[[#This Row],[CID]],ALY,2,FALSE)</f>
        <v>Writer's Goal</v>
      </c>
    </row>
    <row r="6784" spans="1:11" x14ac:dyDescent="0.2">
      <c r="A6784" s="8" t="str">
        <f>Table7[[#This Row],[Test No.]]&amp;Table7[[#This Row],[Section]]&amp;Table7[[#This Row],[Q. No.]]</f>
        <v>R43E33</v>
      </c>
      <c r="B6784" s="8"/>
      <c r="C6784" s="15" t="s">
        <v>68</v>
      </c>
      <c r="D6784" s="6">
        <v>33</v>
      </c>
      <c r="E6784" s="12" t="s">
        <v>31</v>
      </c>
      <c r="F6784" s="14">
        <v>2</v>
      </c>
      <c r="G6784" s="13" t="s">
        <v>57</v>
      </c>
      <c r="H6784" s="10">
        <v>4</v>
      </c>
      <c r="I6784" s="13" t="s">
        <v>40</v>
      </c>
      <c r="J6784" s="12" t="s">
        <v>516</v>
      </c>
      <c r="K6784" s="11" t="str">
        <f>VLOOKUP(Table7[[#This Row],[CID]],ALY,2,FALSE)</f>
        <v>Transitions &amp; Topic Sentences</v>
      </c>
    </row>
    <row r="6785" spans="1:11" x14ac:dyDescent="0.2">
      <c r="A6785" s="8" t="str">
        <f>Table7[[#This Row],[Test No.]]&amp;Table7[[#This Row],[Section]]&amp;Table7[[#This Row],[Q. No.]]</f>
        <v>R43E34</v>
      </c>
      <c r="B6785" s="8"/>
      <c r="C6785" s="15" t="s">
        <v>68</v>
      </c>
      <c r="D6785" s="6">
        <v>34</v>
      </c>
      <c r="E6785" s="12" t="s">
        <v>31</v>
      </c>
      <c r="F6785" s="14">
        <v>1</v>
      </c>
      <c r="G6785" s="14" t="s">
        <v>59</v>
      </c>
      <c r="H6785" s="10">
        <v>2</v>
      </c>
      <c r="I6785" s="13" t="s">
        <v>38</v>
      </c>
      <c r="J6785" s="12" t="s">
        <v>397</v>
      </c>
      <c r="K6785" s="11" t="str">
        <f>VLOOKUP(Table7[[#This Row],[CID]],ALY,2,FALSE)</f>
        <v>Word Choice</v>
      </c>
    </row>
    <row r="6786" spans="1:11" x14ac:dyDescent="0.2">
      <c r="A6786" s="8" t="str">
        <f>Table7[[#This Row],[Test No.]]&amp;Table7[[#This Row],[Section]]&amp;Table7[[#This Row],[Q. No.]]</f>
        <v>R43E35</v>
      </c>
      <c r="B6786" s="8"/>
      <c r="C6786" s="15" t="s">
        <v>68</v>
      </c>
      <c r="D6786" s="6">
        <v>35</v>
      </c>
      <c r="E6786" s="12" t="s">
        <v>31</v>
      </c>
      <c r="F6786" s="14">
        <v>2</v>
      </c>
      <c r="G6786" s="13" t="s">
        <v>57</v>
      </c>
      <c r="H6786" s="10">
        <v>5</v>
      </c>
      <c r="I6786" s="13" t="s">
        <v>41</v>
      </c>
      <c r="J6786" s="12" t="s">
        <v>518</v>
      </c>
      <c r="K6786" s="11" t="str">
        <f>VLOOKUP(Table7[[#This Row],[CID]],ALY,2,FALSE)</f>
        <v>Unity &amp; Coherence</v>
      </c>
    </row>
    <row r="6787" spans="1:11" x14ac:dyDescent="0.2">
      <c r="A6787" s="8" t="str">
        <f>Table7[[#This Row],[Test No.]]&amp;Table7[[#This Row],[Section]]&amp;Table7[[#This Row],[Q. No.]]</f>
        <v>R43E36</v>
      </c>
      <c r="B6787" s="8"/>
      <c r="C6787" s="15" t="s">
        <v>68</v>
      </c>
      <c r="D6787" s="6">
        <v>36</v>
      </c>
      <c r="E6787" s="12" t="s">
        <v>31</v>
      </c>
      <c r="F6787" s="14">
        <v>1</v>
      </c>
      <c r="G6787" s="14" t="s">
        <v>59</v>
      </c>
      <c r="H6787" s="14">
        <v>1</v>
      </c>
      <c r="I6787" s="14" t="s">
        <v>37</v>
      </c>
      <c r="J6787" s="12" t="s">
        <v>388</v>
      </c>
      <c r="K6787" s="11" t="str">
        <f>VLOOKUP(Table7[[#This Row],[CID]],ALY,2,FALSE)</f>
        <v>Apostrophes</v>
      </c>
    </row>
    <row r="6788" spans="1:11" x14ac:dyDescent="0.2">
      <c r="A6788" s="8" t="str">
        <f>Table7[[#This Row],[Test No.]]&amp;Table7[[#This Row],[Section]]&amp;Table7[[#This Row],[Q. No.]]</f>
        <v>R43E37</v>
      </c>
      <c r="B6788" s="8"/>
      <c r="C6788" s="15" t="s">
        <v>68</v>
      </c>
      <c r="D6788" s="6">
        <v>37</v>
      </c>
      <c r="E6788" s="12" t="s">
        <v>31</v>
      </c>
      <c r="F6788" s="14">
        <v>1</v>
      </c>
      <c r="G6788" s="14" t="s">
        <v>59</v>
      </c>
      <c r="H6788" s="10">
        <v>2</v>
      </c>
      <c r="I6788" s="13" t="s">
        <v>38</v>
      </c>
      <c r="J6788" s="12" t="s">
        <v>394</v>
      </c>
      <c r="K6788" s="11" t="str">
        <f>VLOOKUP(Table7[[#This Row],[CID]],ALY,2,FALSE)</f>
        <v>Pronouns</v>
      </c>
    </row>
    <row r="6789" spans="1:11" x14ac:dyDescent="0.2">
      <c r="A6789" s="8" t="str">
        <f>Table7[[#This Row],[Test No.]]&amp;Table7[[#This Row],[Section]]&amp;Table7[[#This Row],[Q. No.]]</f>
        <v>R43E38</v>
      </c>
      <c r="B6789" s="8"/>
      <c r="C6789" s="15" t="s">
        <v>68</v>
      </c>
      <c r="D6789" s="6">
        <v>38</v>
      </c>
      <c r="E6789" s="12" t="s">
        <v>31</v>
      </c>
      <c r="F6789" s="14">
        <v>2</v>
      </c>
      <c r="G6789" s="13" t="s">
        <v>57</v>
      </c>
      <c r="H6789" s="10">
        <v>4</v>
      </c>
      <c r="I6789" s="13" t="s">
        <v>40</v>
      </c>
      <c r="J6789" s="12" t="s">
        <v>516</v>
      </c>
      <c r="K6789" s="11" t="str">
        <f>VLOOKUP(Table7[[#This Row],[CID]],ALY,2,FALSE)</f>
        <v>Transitions &amp; Topic Sentences</v>
      </c>
    </row>
    <row r="6790" spans="1:11" x14ac:dyDescent="0.2">
      <c r="A6790" s="8" t="str">
        <f>Table7[[#This Row],[Test No.]]&amp;Table7[[#This Row],[Section]]&amp;Table7[[#This Row],[Q. No.]]</f>
        <v>R43E39</v>
      </c>
      <c r="B6790" s="8"/>
      <c r="C6790" s="15" t="s">
        <v>68</v>
      </c>
      <c r="D6790" s="6">
        <v>39</v>
      </c>
      <c r="E6790" s="12" t="s">
        <v>31</v>
      </c>
      <c r="F6790" s="14">
        <v>2</v>
      </c>
      <c r="G6790" s="13" t="s">
        <v>57</v>
      </c>
      <c r="H6790" s="10">
        <v>4</v>
      </c>
      <c r="I6790" s="13" t="s">
        <v>40</v>
      </c>
      <c r="J6790" s="12" t="s">
        <v>512</v>
      </c>
      <c r="K6790" s="11" t="str">
        <f>VLOOKUP(Table7[[#This Row],[CID]],ALY,2,FALSE)</f>
        <v>Additional Detail &amp; Evidence</v>
      </c>
    </row>
    <row r="6791" spans="1:11" x14ac:dyDescent="0.2">
      <c r="A6791" s="8" t="str">
        <f>Table7[[#This Row],[Test No.]]&amp;Table7[[#This Row],[Section]]&amp;Table7[[#This Row],[Q. No.]]</f>
        <v>R43E40</v>
      </c>
      <c r="B6791" s="8"/>
      <c r="C6791" s="15" t="s">
        <v>68</v>
      </c>
      <c r="D6791" s="6">
        <v>40</v>
      </c>
      <c r="E6791" s="12" t="s">
        <v>31</v>
      </c>
      <c r="F6791" s="14">
        <v>1</v>
      </c>
      <c r="G6791" s="14" t="s">
        <v>59</v>
      </c>
      <c r="H6791" s="10">
        <v>3</v>
      </c>
      <c r="I6791" s="13" t="s">
        <v>39</v>
      </c>
      <c r="J6791" s="12" t="s">
        <v>400</v>
      </c>
      <c r="K6791" s="11" t="str">
        <f>VLOOKUP(Table7[[#This Row],[CID]],ALY,2,FALSE)</f>
        <v>Run-On Sentence</v>
      </c>
    </row>
    <row r="6792" spans="1:11" x14ac:dyDescent="0.2">
      <c r="A6792" s="8" t="str">
        <f>Table7[[#This Row],[Test No.]]&amp;Table7[[#This Row],[Section]]&amp;Table7[[#This Row],[Q. No.]]</f>
        <v>R43E41</v>
      </c>
      <c r="B6792" s="8"/>
      <c r="C6792" s="15" t="s">
        <v>68</v>
      </c>
      <c r="D6792" s="6">
        <v>41</v>
      </c>
      <c r="E6792" s="12" t="s">
        <v>31</v>
      </c>
      <c r="F6792" s="14">
        <v>2</v>
      </c>
      <c r="G6792" s="13" t="s">
        <v>57</v>
      </c>
      <c r="H6792" s="10">
        <v>6</v>
      </c>
      <c r="I6792" s="13" t="s">
        <v>42</v>
      </c>
      <c r="J6792" s="12" t="s">
        <v>523</v>
      </c>
      <c r="K6792" s="11" t="str">
        <f>VLOOKUP(Table7[[#This Row],[CID]],ALY,2,FALSE)</f>
        <v>Avoiding Ambiguity &amp; Redundancy</v>
      </c>
    </row>
    <row r="6793" spans="1:11" x14ac:dyDescent="0.2">
      <c r="A6793" s="8" t="str">
        <f>Table7[[#This Row],[Test No.]]&amp;Table7[[#This Row],[Section]]&amp;Table7[[#This Row],[Q. No.]]</f>
        <v>R43E42</v>
      </c>
      <c r="B6793" s="8"/>
      <c r="C6793" s="15" t="s">
        <v>68</v>
      </c>
      <c r="D6793" s="6">
        <v>42</v>
      </c>
      <c r="E6793" s="12" t="s">
        <v>31</v>
      </c>
      <c r="F6793" s="14">
        <v>1</v>
      </c>
      <c r="G6793" s="14" t="s">
        <v>59</v>
      </c>
      <c r="H6793" s="10">
        <v>2</v>
      </c>
      <c r="I6793" s="13" t="s">
        <v>38</v>
      </c>
      <c r="J6793" s="12" t="s">
        <v>395</v>
      </c>
      <c r="K6793" s="11" t="str">
        <f>VLOOKUP(Table7[[#This Row],[CID]],ALY,2,FALSE)</f>
        <v>Verb Forms/Tense Agreement</v>
      </c>
    </row>
    <row r="6794" spans="1:11" x14ac:dyDescent="0.2">
      <c r="A6794" s="8" t="str">
        <f>Table7[[#This Row],[Test No.]]&amp;Table7[[#This Row],[Section]]&amp;Table7[[#This Row],[Q. No.]]</f>
        <v>R43E43</v>
      </c>
      <c r="B6794" s="8"/>
      <c r="C6794" s="15" t="s">
        <v>68</v>
      </c>
      <c r="D6794" s="6">
        <v>43</v>
      </c>
      <c r="E6794" s="12" t="s">
        <v>31</v>
      </c>
      <c r="F6794" s="14">
        <v>2</v>
      </c>
      <c r="G6794" s="13" t="s">
        <v>57</v>
      </c>
      <c r="H6794" s="10">
        <v>4</v>
      </c>
      <c r="I6794" s="13" t="s">
        <v>40</v>
      </c>
      <c r="J6794" s="12" t="s">
        <v>516</v>
      </c>
      <c r="K6794" s="11" t="str">
        <f>VLOOKUP(Table7[[#This Row],[CID]],ALY,2,FALSE)</f>
        <v>Transitions &amp; Topic Sentences</v>
      </c>
    </row>
    <row r="6795" spans="1:11" x14ac:dyDescent="0.2">
      <c r="A6795" s="8" t="str">
        <f>Table7[[#This Row],[Test No.]]&amp;Table7[[#This Row],[Section]]&amp;Table7[[#This Row],[Q. No.]]</f>
        <v>R43E44</v>
      </c>
      <c r="B6795" s="8"/>
      <c r="C6795" s="15" t="s">
        <v>68</v>
      </c>
      <c r="D6795" s="6">
        <v>44</v>
      </c>
      <c r="E6795" s="12" t="s">
        <v>31</v>
      </c>
      <c r="F6795" s="14">
        <v>1</v>
      </c>
      <c r="G6795" s="14" t="s">
        <v>59</v>
      </c>
      <c r="H6795" s="10">
        <v>3</v>
      </c>
      <c r="I6795" s="13" t="s">
        <v>39</v>
      </c>
      <c r="J6795" s="12" t="s">
        <v>401</v>
      </c>
      <c r="K6795" s="11" t="str">
        <f>VLOOKUP(Table7[[#This Row],[CID]],ALY,2,FALSE)</f>
        <v>Parallel Construction</v>
      </c>
    </row>
    <row r="6796" spans="1:11" x14ac:dyDescent="0.2">
      <c r="A6796" s="8" t="str">
        <f>Table7[[#This Row],[Test No.]]&amp;Table7[[#This Row],[Section]]&amp;Table7[[#This Row],[Q. No.]]</f>
        <v>R43E45</v>
      </c>
      <c r="B6796" s="8"/>
      <c r="C6796" s="15" t="s">
        <v>68</v>
      </c>
      <c r="D6796" s="6">
        <v>45</v>
      </c>
      <c r="E6796" s="12" t="s">
        <v>31</v>
      </c>
      <c r="F6796" s="14">
        <v>2</v>
      </c>
      <c r="G6796" s="13" t="s">
        <v>57</v>
      </c>
      <c r="H6796" s="10">
        <v>5</v>
      </c>
      <c r="I6796" s="13" t="s">
        <v>41</v>
      </c>
      <c r="J6796" s="12" t="s">
        <v>518</v>
      </c>
      <c r="K6796" s="11" t="str">
        <f>VLOOKUP(Table7[[#This Row],[CID]],ALY,2,FALSE)</f>
        <v>Unity &amp; Coherence</v>
      </c>
    </row>
    <row r="6797" spans="1:11" x14ac:dyDescent="0.2">
      <c r="A6797" s="8" t="str">
        <f>Table7[[#This Row],[Test No.]]&amp;Table7[[#This Row],[Section]]&amp;Table7[[#This Row],[Q. No.]]</f>
        <v>R43E46</v>
      </c>
      <c r="B6797" s="8"/>
      <c r="C6797" s="15" t="s">
        <v>68</v>
      </c>
      <c r="D6797" s="6">
        <v>46</v>
      </c>
      <c r="E6797" s="12" t="s">
        <v>31</v>
      </c>
      <c r="F6797" s="14">
        <v>2</v>
      </c>
      <c r="G6797" s="13" t="s">
        <v>57</v>
      </c>
      <c r="H6797" s="10">
        <v>5</v>
      </c>
      <c r="I6797" s="13" t="s">
        <v>41</v>
      </c>
      <c r="J6797" s="12" t="s">
        <v>518</v>
      </c>
      <c r="K6797" s="11" t="str">
        <f>VLOOKUP(Table7[[#This Row],[CID]],ALY,2,FALSE)</f>
        <v>Unity &amp; Coherence</v>
      </c>
    </row>
    <row r="6798" spans="1:11" x14ac:dyDescent="0.2">
      <c r="A6798" s="8" t="str">
        <f>Table7[[#This Row],[Test No.]]&amp;Table7[[#This Row],[Section]]&amp;Table7[[#This Row],[Q. No.]]</f>
        <v>R43E47</v>
      </c>
      <c r="B6798" s="8"/>
      <c r="C6798" s="15" t="s">
        <v>68</v>
      </c>
      <c r="D6798" s="6">
        <v>47</v>
      </c>
      <c r="E6798" s="12" t="s">
        <v>31</v>
      </c>
      <c r="F6798" s="14">
        <v>2</v>
      </c>
      <c r="G6798" s="13" t="s">
        <v>57</v>
      </c>
      <c r="H6798" s="10">
        <v>4</v>
      </c>
      <c r="I6798" s="13" t="s">
        <v>40</v>
      </c>
      <c r="J6798" s="12" t="s">
        <v>512</v>
      </c>
      <c r="K6798" s="11" t="str">
        <f>VLOOKUP(Table7[[#This Row],[CID]],ALY,2,FALSE)</f>
        <v>Additional Detail &amp; Evidence</v>
      </c>
    </row>
    <row r="6799" spans="1:11" x14ac:dyDescent="0.2">
      <c r="A6799" s="8" t="str">
        <f>Table7[[#This Row],[Test No.]]&amp;Table7[[#This Row],[Section]]&amp;Table7[[#This Row],[Q. No.]]</f>
        <v>R43E48</v>
      </c>
      <c r="B6799" s="8"/>
      <c r="C6799" s="15" t="s">
        <v>68</v>
      </c>
      <c r="D6799" s="6">
        <v>48</v>
      </c>
      <c r="E6799" s="12" t="s">
        <v>31</v>
      </c>
      <c r="F6799" s="14">
        <v>2</v>
      </c>
      <c r="G6799" s="13" t="s">
        <v>57</v>
      </c>
      <c r="H6799" s="10">
        <v>4</v>
      </c>
      <c r="I6799" s="13" t="s">
        <v>40</v>
      </c>
      <c r="J6799" s="12" t="s">
        <v>516</v>
      </c>
      <c r="K6799" s="11" t="str">
        <f>VLOOKUP(Table7[[#This Row],[CID]],ALY,2,FALSE)</f>
        <v>Transitions &amp; Topic Sentences</v>
      </c>
    </row>
    <row r="6800" spans="1:11" x14ac:dyDescent="0.2">
      <c r="A6800" s="8" t="str">
        <f>Table7[[#This Row],[Test No.]]&amp;Table7[[#This Row],[Section]]&amp;Table7[[#This Row],[Q. No.]]</f>
        <v>R43E49</v>
      </c>
      <c r="B6800" s="8"/>
      <c r="C6800" s="15" t="s">
        <v>68</v>
      </c>
      <c r="D6800" s="6">
        <v>49</v>
      </c>
      <c r="E6800" s="12" t="s">
        <v>31</v>
      </c>
      <c r="F6800" s="14">
        <v>2</v>
      </c>
      <c r="G6800" s="13" t="s">
        <v>57</v>
      </c>
      <c r="H6800" s="10">
        <v>6</v>
      </c>
      <c r="I6800" s="13" t="s">
        <v>42</v>
      </c>
      <c r="J6800" s="12" t="s">
        <v>523</v>
      </c>
      <c r="K6800" s="11" t="str">
        <f>VLOOKUP(Table7[[#This Row],[CID]],ALY,2,FALSE)</f>
        <v>Avoiding Ambiguity &amp; Redundancy</v>
      </c>
    </row>
    <row r="6801" spans="1:11" x14ac:dyDescent="0.2">
      <c r="A6801" s="8" t="str">
        <f>Table7[[#This Row],[Test No.]]&amp;Table7[[#This Row],[Section]]&amp;Table7[[#This Row],[Q. No.]]</f>
        <v>R43E50</v>
      </c>
      <c r="B6801" s="8"/>
      <c r="C6801" s="15" t="s">
        <v>68</v>
      </c>
      <c r="D6801" s="6">
        <v>50</v>
      </c>
      <c r="E6801" s="12" t="s">
        <v>31</v>
      </c>
      <c r="F6801" s="14">
        <v>1</v>
      </c>
      <c r="G6801" s="14" t="s">
        <v>59</v>
      </c>
      <c r="H6801" s="10">
        <v>2</v>
      </c>
      <c r="I6801" s="13" t="s">
        <v>38</v>
      </c>
      <c r="J6801" s="12" t="s">
        <v>394</v>
      </c>
      <c r="K6801" s="11" t="str">
        <f>VLOOKUP(Table7[[#This Row],[CID]],ALY,2,FALSE)</f>
        <v>Pronouns</v>
      </c>
    </row>
    <row r="6802" spans="1:11" x14ac:dyDescent="0.2">
      <c r="A6802" s="8" t="str">
        <f>Table7[[#This Row],[Test No.]]&amp;Table7[[#This Row],[Section]]&amp;Table7[[#This Row],[Q. No.]]</f>
        <v>R43E51</v>
      </c>
      <c r="B6802" s="8"/>
      <c r="C6802" s="15" t="s">
        <v>68</v>
      </c>
      <c r="D6802" s="6">
        <v>51</v>
      </c>
      <c r="E6802" s="12" t="s">
        <v>31</v>
      </c>
      <c r="F6802" s="14">
        <v>1</v>
      </c>
      <c r="G6802" s="14" t="s">
        <v>59</v>
      </c>
      <c r="H6802" s="10">
        <v>2</v>
      </c>
      <c r="I6802" s="13" t="s">
        <v>38</v>
      </c>
      <c r="J6802" s="12" t="s">
        <v>396</v>
      </c>
      <c r="K6802" s="11" t="str">
        <f>VLOOKUP(Table7[[#This Row],[CID]],ALY,2,FALSE)</f>
        <v>Comparisons</v>
      </c>
    </row>
    <row r="6803" spans="1:11" x14ac:dyDescent="0.2">
      <c r="A6803" s="8" t="str">
        <f>Table7[[#This Row],[Test No.]]&amp;Table7[[#This Row],[Section]]&amp;Table7[[#This Row],[Q. No.]]</f>
        <v>R43E52</v>
      </c>
      <c r="B6803" s="8"/>
      <c r="C6803" s="15" t="s">
        <v>68</v>
      </c>
      <c r="D6803" s="6">
        <v>52</v>
      </c>
      <c r="E6803" s="12" t="s">
        <v>31</v>
      </c>
      <c r="F6803" s="14">
        <v>1</v>
      </c>
      <c r="G6803" s="14" t="s">
        <v>59</v>
      </c>
      <c r="H6803" s="10">
        <v>3</v>
      </c>
      <c r="I6803" s="13" t="s">
        <v>39</v>
      </c>
      <c r="J6803" s="12" t="s">
        <v>401</v>
      </c>
      <c r="K6803" s="11" t="str">
        <f>VLOOKUP(Table7[[#This Row],[CID]],ALY,2,FALSE)</f>
        <v>Parallel Construction</v>
      </c>
    </row>
    <row r="6804" spans="1:11" x14ac:dyDescent="0.2">
      <c r="A6804" s="8" t="str">
        <f>Table7[[#This Row],[Test No.]]&amp;Table7[[#This Row],[Section]]&amp;Table7[[#This Row],[Q. No.]]</f>
        <v>R43E53</v>
      </c>
      <c r="B6804" s="8"/>
      <c r="C6804" s="15" t="s">
        <v>68</v>
      </c>
      <c r="D6804" s="6">
        <v>53</v>
      </c>
      <c r="E6804" s="12" t="s">
        <v>31</v>
      </c>
      <c r="F6804" s="14">
        <v>1</v>
      </c>
      <c r="G6804" s="14" t="s">
        <v>59</v>
      </c>
      <c r="H6804" s="14">
        <v>1</v>
      </c>
      <c r="I6804" s="14" t="s">
        <v>37</v>
      </c>
      <c r="J6804" s="12" t="s">
        <v>387</v>
      </c>
      <c r="K6804" s="11" t="str">
        <f>VLOOKUP(Table7[[#This Row],[CID]],ALY,2,FALSE)</f>
        <v>Commas</v>
      </c>
    </row>
    <row r="6805" spans="1:11" x14ac:dyDescent="0.2">
      <c r="A6805" s="8" t="str">
        <f>Table7[[#This Row],[Test No.]]&amp;Table7[[#This Row],[Section]]&amp;Table7[[#This Row],[Q. No.]]</f>
        <v>R43E54</v>
      </c>
      <c r="B6805" s="8"/>
      <c r="C6805" s="15" t="s">
        <v>68</v>
      </c>
      <c r="D6805" s="6">
        <v>54</v>
      </c>
      <c r="E6805" s="12" t="s">
        <v>31</v>
      </c>
      <c r="F6805" s="14">
        <v>1</v>
      </c>
      <c r="G6805" s="14" t="s">
        <v>59</v>
      </c>
      <c r="H6805" s="14">
        <v>1</v>
      </c>
      <c r="I6805" s="14" t="s">
        <v>37</v>
      </c>
      <c r="J6805" s="12" t="s">
        <v>387</v>
      </c>
      <c r="K6805" s="11" t="str">
        <f>VLOOKUP(Table7[[#This Row],[CID]],ALY,2,FALSE)</f>
        <v>Commas</v>
      </c>
    </row>
    <row r="6806" spans="1:11" x14ac:dyDescent="0.2">
      <c r="A6806" s="8" t="str">
        <f>Table7[[#This Row],[Test No.]]&amp;Table7[[#This Row],[Section]]&amp;Table7[[#This Row],[Q. No.]]</f>
        <v>R43E55</v>
      </c>
      <c r="B6806" s="8"/>
      <c r="C6806" s="15" t="s">
        <v>68</v>
      </c>
      <c r="D6806" s="6">
        <v>55</v>
      </c>
      <c r="E6806" s="12" t="s">
        <v>31</v>
      </c>
      <c r="F6806" s="14">
        <v>2</v>
      </c>
      <c r="G6806" s="13" t="s">
        <v>57</v>
      </c>
      <c r="H6806" s="10">
        <v>4</v>
      </c>
      <c r="I6806" s="13" t="s">
        <v>40</v>
      </c>
      <c r="J6806" s="12" t="s">
        <v>512</v>
      </c>
      <c r="K6806" s="11" t="str">
        <f>VLOOKUP(Table7[[#This Row],[CID]],ALY,2,FALSE)</f>
        <v>Additional Detail &amp; Evidence</v>
      </c>
    </row>
    <row r="6807" spans="1:11" x14ac:dyDescent="0.2">
      <c r="A6807" s="8" t="str">
        <f>Table7[[#This Row],[Test No.]]&amp;Table7[[#This Row],[Section]]&amp;Table7[[#This Row],[Q. No.]]</f>
        <v>R43E56</v>
      </c>
      <c r="B6807" s="8"/>
      <c r="C6807" s="15" t="s">
        <v>68</v>
      </c>
      <c r="D6807" s="6">
        <v>56</v>
      </c>
      <c r="E6807" s="12" t="s">
        <v>31</v>
      </c>
      <c r="F6807" s="14">
        <v>2</v>
      </c>
      <c r="G6807" s="13" t="s">
        <v>57</v>
      </c>
      <c r="H6807" s="10">
        <v>4</v>
      </c>
      <c r="I6807" s="13" t="s">
        <v>40</v>
      </c>
      <c r="J6807" s="12" t="s">
        <v>516</v>
      </c>
      <c r="K6807" s="11" t="str">
        <f>VLOOKUP(Table7[[#This Row],[CID]],ALY,2,FALSE)</f>
        <v>Transitions &amp; Topic Sentences</v>
      </c>
    </row>
    <row r="6808" spans="1:11" x14ac:dyDescent="0.2">
      <c r="A6808" s="8" t="str">
        <f>Table7[[#This Row],[Test No.]]&amp;Table7[[#This Row],[Section]]&amp;Table7[[#This Row],[Q. No.]]</f>
        <v>R43E57</v>
      </c>
      <c r="B6808" s="8"/>
      <c r="C6808" s="15" t="s">
        <v>68</v>
      </c>
      <c r="D6808" s="6">
        <v>57</v>
      </c>
      <c r="E6808" s="12" t="s">
        <v>31</v>
      </c>
      <c r="F6808" s="14">
        <v>2</v>
      </c>
      <c r="G6808" s="13" t="s">
        <v>57</v>
      </c>
      <c r="H6808" s="10">
        <v>4</v>
      </c>
      <c r="I6808" s="13" t="s">
        <v>40</v>
      </c>
      <c r="J6808" s="12" t="s">
        <v>516</v>
      </c>
      <c r="K6808" s="11" t="str">
        <f>VLOOKUP(Table7[[#This Row],[CID]],ALY,2,FALSE)</f>
        <v>Transitions &amp; Topic Sentences</v>
      </c>
    </row>
    <row r="6809" spans="1:11" x14ac:dyDescent="0.2">
      <c r="A6809" s="8" t="str">
        <f>Table7[[#This Row],[Test No.]]&amp;Table7[[#This Row],[Section]]&amp;Table7[[#This Row],[Q. No.]]</f>
        <v>R43E58</v>
      </c>
      <c r="B6809" s="8"/>
      <c r="C6809" s="15" t="s">
        <v>68</v>
      </c>
      <c r="D6809" s="6">
        <v>58</v>
      </c>
      <c r="E6809" s="12" t="s">
        <v>31</v>
      </c>
      <c r="F6809" s="14">
        <v>1</v>
      </c>
      <c r="G6809" s="14" t="s">
        <v>59</v>
      </c>
      <c r="H6809" s="10">
        <v>2</v>
      </c>
      <c r="I6809" s="13" t="s">
        <v>38</v>
      </c>
      <c r="J6809" s="12" t="s">
        <v>395</v>
      </c>
      <c r="K6809" s="11" t="str">
        <f>VLOOKUP(Table7[[#This Row],[CID]],ALY,2,FALSE)</f>
        <v>Verb Forms/Tense Agreement</v>
      </c>
    </row>
    <row r="6810" spans="1:11" x14ac:dyDescent="0.2">
      <c r="A6810" s="8" t="str">
        <f>Table7[[#This Row],[Test No.]]&amp;Table7[[#This Row],[Section]]&amp;Table7[[#This Row],[Q. No.]]</f>
        <v>R43E59</v>
      </c>
      <c r="B6810" s="8"/>
      <c r="C6810" s="15" t="s">
        <v>68</v>
      </c>
      <c r="D6810" s="6">
        <v>59</v>
      </c>
      <c r="E6810" s="12" t="s">
        <v>31</v>
      </c>
      <c r="F6810" s="14">
        <v>2</v>
      </c>
      <c r="G6810" s="13" t="s">
        <v>57</v>
      </c>
      <c r="H6810" s="10">
        <v>6</v>
      </c>
      <c r="I6810" s="13" t="s">
        <v>42</v>
      </c>
      <c r="J6810" s="12" t="s">
        <v>523</v>
      </c>
      <c r="K6810" s="11" t="str">
        <f>VLOOKUP(Table7[[#This Row],[CID]],ALY,2,FALSE)</f>
        <v>Avoiding Ambiguity &amp; Redundancy</v>
      </c>
    </row>
    <row r="6811" spans="1:11" x14ac:dyDescent="0.2">
      <c r="A6811" s="8" t="str">
        <f>Table7[[#This Row],[Test No.]]&amp;Table7[[#This Row],[Section]]&amp;Table7[[#This Row],[Q. No.]]</f>
        <v>R43E60</v>
      </c>
      <c r="B6811" s="8"/>
      <c r="C6811" s="15" t="s">
        <v>68</v>
      </c>
      <c r="D6811" s="6">
        <v>60</v>
      </c>
      <c r="E6811" s="12" t="s">
        <v>31</v>
      </c>
      <c r="F6811" s="14">
        <v>2</v>
      </c>
      <c r="G6811" s="13" t="s">
        <v>57</v>
      </c>
      <c r="H6811" s="10">
        <v>5</v>
      </c>
      <c r="I6811" s="13" t="s">
        <v>41</v>
      </c>
      <c r="J6811" s="12" t="s">
        <v>519</v>
      </c>
      <c r="K6811" s="11" t="str">
        <f>VLOOKUP(Table7[[#This Row],[CID]],ALY,2,FALSE)</f>
        <v>Opening/Transitional/Closing</v>
      </c>
    </row>
    <row r="6812" spans="1:11" x14ac:dyDescent="0.2">
      <c r="A6812" s="8" t="str">
        <f>Table7[[#This Row],[Test No.]]&amp;Table7[[#This Row],[Section]]&amp;Table7[[#This Row],[Q. No.]]</f>
        <v>R43E61</v>
      </c>
      <c r="B6812" s="8"/>
      <c r="C6812" s="15" t="s">
        <v>68</v>
      </c>
      <c r="D6812" s="6">
        <v>61</v>
      </c>
      <c r="E6812" s="12" t="s">
        <v>31</v>
      </c>
      <c r="F6812" s="14">
        <v>1</v>
      </c>
      <c r="G6812" s="14" t="s">
        <v>59</v>
      </c>
      <c r="H6812" s="10">
        <v>3</v>
      </c>
      <c r="I6812" s="13" t="s">
        <v>39</v>
      </c>
      <c r="J6812" s="12" t="s">
        <v>399</v>
      </c>
      <c r="K6812" s="11" t="str">
        <f>VLOOKUP(Table7[[#This Row],[CID]],ALY,2,FALSE)</f>
        <v>Sentence Fragment</v>
      </c>
    </row>
    <row r="6813" spans="1:11" x14ac:dyDescent="0.2">
      <c r="A6813" s="8" t="str">
        <f>Table7[[#This Row],[Test No.]]&amp;Table7[[#This Row],[Section]]&amp;Table7[[#This Row],[Q. No.]]</f>
        <v>R43E62</v>
      </c>
      <c r="B6813" s="8"/>
      <c r="C6813" s="15" t="s">
        <v>68</v>
      </c>
      <c r="D6813" s="6">
        <v>62</v>
      </c>
      <c r="E6813" s="12" t="s">
        <v>31</v>
      </c>
      <c r="F6813" s="14">
        <v>1</v>
      </c>
      <c r="G6813" s="14" t="s">
        <v>59</v>
      </c>
      <c r="H6813" s="10">
        <v>2</v>
      </c>
      <c r="I6813" s="13" t="s">
        <v>38</v>
      </c>
      <c r="J6813" s="12" t="s">
        <v>395</v>
      </c>
      <c r="K6813" s="11" t="str">
        <f>VLOOKUP(Table7[[#This Row],[CID]],ALY,2,FALSE)</f>
        <v>Verb Forms/Tense Agreement</v>
      </c>
    </row>
    <row r="6814" spans="1:11" x14ac:dyDescent="0.2">
      <c r="A6814" s="8" t="str">
        <f>Table7[[#This Row],[Test No.]]&amp;Table7[[#This Row],[Section]]&amp;Table7[[#This Row],[Q. No.]]</f>
        <v>R43E63</v>
      </c>
      <c r="B6814" s="8"/>
      <c r="C6814" s="15" t="s">
        <v>68</v>
      </c>
      <c r="D6814" s="6">
        <v>63</v>
      </c>
      <c r="E6814" s="12" t="s">
        <v>31</v>
      </c>
      <c r="F6814" s="14">
        <v>1</v>
      </c>
      <c r="G6814" s="14" t="s">
        <v>59</v>
      </c>
      <c r="H6814" s="14">
        <v>1</v>
      </c>
      <c r="I6814" s="14" t="s">
        <v>37</v>
      </c>
      <c r="J6814" s="12" t="s">
        <v>387</v>
      </c>
      <c r="K6814" s="11" t="str">
        <f>VLOOKUP(Table7[[#This Row],[CID]],ALY,2,FALSE)</f>
        <v>Commas</v>
      </c>
    </row>
    <row r="6815" spans="1:11" x14ac:dyDescent="0.2">
      <c r="A6815" s="8" t="str">
        <f>Table7[[#This Row],[Test No.]]&amp;Table7[[#This Row],[Section]]&amp;Table7[[#This Row],[Q. No.]]</f>
        <v>R43E64</v>
      </c>
      <c r="B6815" s="8"/>
      <c r="C6815" s="15" t="s">
        <v>68</v>
      </c>
      <c r="D6815" s="6">
        <v>64</v>
      </c>
      <c r="E6815" s="12" t="s">
        <v>31</v>
      </c>
      <c r="F6815" s="14">
        <v>1</v>
      </c>
      <c r="G6815" s="14" t="s">
        <v>59</v>
      </c>
      <c r="H6815" s="10">
        <v>2</v>
      </c>
      <c r="I6815" s="13" t="s">
        <v>38</v>
      </c>
      <c r="J6815" s="12" t="s">
        <v>398</v>
      </c>
      <c r="K6815" s="11" t="str">
        <f>VLOOKUP(Table7[[#This Row],[CID]],ALY,2,FALSE)</f>
        <v>Idioms</v>
      </c>
    </row>
    <row r="6816" spans="1:11" x14ac:dyDescent="0.2">
      <c r="A6816" s="8" t="str">
        <f>Table7[[#This Row],[Test No.]]&amp;Table7[[#This Row],[Section]]&amp;Table7[[#This Row],[Q. No.]]</f>
        <v>R43E65</v>
      </c>
      <c r="B6816" s="8"/>
      <c r="C6816" s="15" t="s">
        <v>68</v>
      </c>
      <c r="D6816" s="6">
        <v>65</v>
      </c>
      <c r="E6816" s="12" t="s">
        <v>31</v>
      </c>
      <c r="F6816" s="14">
        <v>2</v>
      </c>
      <c r="G6816" s="13" t="s">
        <v>57</v>
      </c>
      <c r="H6816" s="10">
        <v>5</v>
      </c>
      <c r="I6816" s="13" t="s">
        <v>41</v>
      </c>
      <c r="J6816" s="12" t="s">
        <v>520</v>
      </c>
      <c r="K6816" s="11" t="str">
        <f>VLOOKUP(Table7[[#This Row],[CID]],ALY,2,FALSE)</f>
        <v>Reorganization</v>
      </c>
    </row>
    <row r="6817" spans="1:11" x14ac:dyDescent="0.2">
      <c r="A6817" s="8" t="str">
        <f>Table7[[#This Row],[Test No.]]&amp;Table7[[#This Row],[Section]]&amp;Table7[[#This Row],[Q. No.]]</f>
        <v>R43E66</v>
      </c>
      <c r="B6817" s="8"/>
      <c r="C6817" s="15" t="s">
        <v>68</v>
      </c>
      <c r="D6817" s="6">
        <v>66</v>
      </c>
      <c r="E6817" s="12" t="s">
        <v>31</v>
      </c>
      <c r="F6817" s="14">
        <v>2</v>
      </c>
      <c r="G6817" s="13" t="s">
        <v>57</v>
      </c>
      <c r="H6817" s="10">
        <v>4</v>
      </c>
      <c r="I6817" s="13" t="s">
        <v>40</v>
      </c>
      <c r="J6817" s="12" t="s">
        <v>513</v>
      </c>
      <c r="K6817" s="11" t="str">
        <f>VLOOKUP(Table7[[#This Row],[CID]],ALY,2,FALSE)</f>
        <v>Writer's Goal</v>
      </c>
    </row>
    <row r="6818" spans="1:11" x14ac:dyDescent="0.2">
      <c r="A6818" s="8" t="str">
        <f>Table7[[#This Row],[Test No.]]&amp;Table7[[#This Row],[Section]]&amp;Table7[[#This Row],[Q. No.]]</f>
        <v>R43E67</v>
      </c>
      <c r="B6818" s="8"/>
      <c r="C6818" s="15" t="s">
        <v>68</v>
      </c>
      <c r="D6818" s="6">
        <v>67</v>
      </c>
      <c r="E6818" s="12" t="s">
        <v>31</v>
      </c>
      <c r="F6818" s="14">
        <v>1</v>
      </c>
      <c r="G6818" s="14" t="s">
        <v>59</v>
      </c>
      <c r="H6818" s="14">
        <v>1</v>
      </c>
      <c r="I6818" s="14" t="s">
        <v>37</v>
      </c>
      <c r="J6818" s="12" t="s">
        <v>391</v>
      </c>
      <c r="K6818" s="11" t="str">
        <f>VLOOKUP(Table7[[#This Row],[CID]],ALY,2,FALSE)</f>
        <v>Dashes</v>
      </c>
    </row>
    <row r="6819" spans="1:11" x14ac:dyDescent="0.2">
      <c r="A6819" s="8" t="str">
        <f>Table7[[#This Row],[Test No.]]&amp;Table7[[#This Row],[Section]]&amp;Table7[[#This Row],[Q. No.]]</f>
        <v>R43E68</v>
      </c>
      <c r="B6819" s="8"/>
      <c r="C6819" s="15" t="s">
        <v>68</v>
      </c>
      <c r="D6819" s="6">
        <v>68</v>
      </c>
      <c r="E6819" s="12" t="s">
        <v>31</v>
      </c>
      <c r="F6819" s="14">
        <v>1</v>
      </c>
      <c r="G6819" s="14" t="s">
        <v>59</v>
      </c>
      <c r="H6819" s="10">
        <v>2</v>
      </c>
      <c r="I6819" s="13" t="s">
        <v>38</v>
      </c>
      <c r="J6819" s="12" t="s">
        <v>393</v>
      </c>
      <c r="K6819" s="11" t="str">
        <f>VLOOKUP(Table7[[#This Row],[CID]],ALY,2,FALSE)</f>
        <v>SVA</v>
      </c>
    </row>
    <row r="6820" spans="1:11" x14ac:dyDescent="0.2">
      <c r="A6820" s="8" t="str">
        <f>Table7[[#This Row],[Test No.]]&amp;Table7[[#This Row],[Section]]&amp;Table7[[#This Row],[Q. No.]]</f>
        <v>R43E69</v>
      </c>
      <c r="B6820" s="8"/>
      <c r="C6820" s="15" t="s">
        <v>68</v>
      </c>
      <c r="D6820" s="6">
        <v>69</v>
      </c>
      <c r="E6820" s="12" t="s">
        <v>31</v>
      </c>
      <c r="F6820" s="14">
        <v>2</v>
      </c>
      <c r="G6820" s="13" t="s">
        <v>57</v>
      </c>
      <c r="H6820" s="10">
        <v>4</v>
      </c>
      <c r="I6820" s="13" t="s">
        <v>40</v>
      </c>
      <c r="J6820" s="12" t="s">
        <v>516</v>
      </c>
      <c r="K6820" s="11" t="str">
        <f>VLOOKUP(Table7[[#This Row],[CID]],ALY,2,FALSE)</f>
        <v>Transitions &amp; Topic Sentences</v>
      </c>
    </row>
    <row r="6821" spans="1:11" x14ac:dyDescent="0.2">
      <c r="A6821" s="8" t="str">
        <f>Table7[[#This Row],[Test No.]]&amp;Table7[[#This Row],[Section]]&amp;Table7[[#This Row],[Q. No.]]</f>
        <v>R43E70</v>
      </c>
      <c r="B6821" s="8"/>
      <c r="C6821" s="15" t="s">
        <v>68</v>
      </c>
      <c r="D6821" s="6">
        <v>70</v>
      </c>
      <c r="E6821" s="12" t="s">
        <v>31</v>
      </c>
      <c r="F6821" s="14">
        <v>1</v>
      </c>
      <c r="G6821" s="14" t="s">
        <v>59</v>
      </c>
      <c r="H6821" s="10">
        <v>2</v>
      </c>
      <c r="I6821" s="13" t="s">
        <v>38</v>
      </c>
      <c r="J6821" s="12" t="s">
        <v>395</v>
      </c>
      <c r="K6821" s="11" t="str">
        <f>VLOOKUP(Table7[[#This Row],[CID]],ALY,2,FALSE)</f>
        <v>Verb Forms/Tense Agreement</v>
      </c>
    </row>
    <row r="6822" spans="1:11" x14ac:dyDescent="0.2">
      <c r="A6822" s="8" t="str">
        <f>Table7[[#This Row],[Test No.]]&amp;Table7[[#This Row],[Section]]&amp;Table7[[#This Row],[Q. No.]]</f>
        <v>R43E71</v>
      </c>
      <c r="B6822" s="8"/>
      <c r="C6822" s="15" t="s">
        <v>68</v>
      </c>
      <c r="D6822" s="6">
        <v>71</v>
      </c>
      <c r="E6822" s="12" t="s">
        <v>31</v>
      </c>
      <c r="F6822" s="14">
        <v>2</v>
      </c>
      <c r="G6822" s="13" t="s">
        <v>57</v>
      </c>
      <c r="H6822" s="10">
        <v>5</v>
      </c>
      <c r="I6822" s="13" t="s">
        <v>41</v>
      </c>
      <c r="J6822" s="12" t="s">
        <v>518</v>
      </c>
      <c r="K6822" s="11" t="str">
        <f>VLOOKUP(Table7[[#This Row],[CID]],ALY,2,FALSE)</f>
        <v>Unity &amp; Coherence</v>
      </c>
    </row>
    <row r="6823" spans="1:11" x14ac:dyDescent="0.2">
      <c r="A6823" s="8" t="str">
        <f>Table7[[#This Row],[Test No.]]&amp;Table7[[#This Row],[Section]]&amp;Table7[[#This Row],[Q. No.]]</f>
        <v>R43E72</v>
      </c>
      <c r="B6823" s="8"/>
      <c r="C6823" s="15" t="s">
        <v>68</v>
      </c>
      <c r="D6823" s="6">
        <v>72</v>
      </c>
      <c r="E6823" s="12" t="s">
        <v>31</v>
      </c>
      <c r="F6823" s="14">
        <v>1</v>
      </c>
      <c r="G6823" s="14" t="s">
        <v>59</v>
      </c>
      <c r="H6823" s="10">
        <v>3</v>
      </c>
      <c r="I6823" s="13" t="s">
        <v>39</v>
      </c>
      <c r="J6823" s="12" t="s">
        <v>400</v>
      </c>
      <c r="K6823" s="11" t="str">
        <f>VLOOKUP(Table7[[#This Row],[CID]],ALY,2,FALSE)</f>
        <v>Run-On Sentence</v>
      </c>
    </row>
    <row r="6824" spans="1:11" x14ac:dyDescent="0.2">
      <c r="A6824" s="8" t="str">
        <f>Table7[[#This Row],[Test No.]]&amp;Table7[[#This Row],[Section]]&amp;Table7[[#This Row],[Q. No.]]</f>
        <v>R43E73</v>
      </c>
      <c r="B6824" s="8"/>
      <c r="C6824" s="15" t="s">
        <v>68</v>
      </c>
      <c r="D6824" s="6">
        <v>73</v>
      </c>
      <c r="E6824" s="12" t="s">
        <v>31</v>
      </c>
      <c r="F6824" s="14">
        <v>2</v>
      </c>
      <c r="G6824" s="13" t="s">
        <v>57</v>
      </c>
      <c r="H6824" s="10">
        <v>4</v>
      </c>
      <c r="I6824" s="13" t="s">
        <v>40</v>
      </c>
      <c r="J6824" s="12" t="s">
        <v>514</v>
      </c>
      <c r="K6824" s="11" t="str">
        <f>VLOOKUP(Table7[[#This Row],[CID]],ALY,2,FALSE)</f>
        <v>Relation to Paragraph/Essay</v>
      </c>
    </row>
    <row r="6825" spans="1:11" x14ac:dyDescent="0.2">
      <c r="A6825" s="8" t="str">
        <f>Table7[[#This Row],[Test No.]]&amp;Table7[[#This Row],[Section]]&amp;Table7[[#This Row],[Q. No.]]</f>
        <v>R43E74</v>
      </c>
      <c r="B6825" s="8"/>
      <c r="C6825" s="15" t="s">
        <v>68</v>
      </c>
      <c r="D6825" s="6">
        <v>74</v>
      </c>
      <c r="E6825" s="12" t="s">
        <v>31</v>
      </c>
      <c r="F6825" s="14">
        <v>1</v>
      </c>
      <c r="G6825" s="14" t="s">
        <v>59</v>
      </c>
      <c r="H6825" s="14">
        <v>1</v>
      </c>
      <c r="I6825" s="14" t="s">
        <v>37</v>
      </c>
      <c r="J6825" s="12" t="s">
        <v>387</v>
      </c>
      <c r="K6825" s="11" t="str">
        <f>VLOOKUP(Table7[[#This Row],[CID]],ALY,2,FALSE)</f>
        <v>Commas</v>
      </c>
    </row>
    <row r="6826" spans="1:11" x14ac:dyDescent="0.2">
      <c r="A6826" s="8" t="str">
        <f>Table7[[#This Row],[Test No.]]&amp;Table7[[#This Row],[Section]]&amp;Table7[[#This Row],[Q. No.]]</f>
        <v>R43E75</v>
      </c>
      <c r="B6826" s="8"/>
      <c r="C6826" s="15" t="s">
        <v>68</v>
      </c>
      <c r="D6826" s="6">
        <v>75</v>
      </c>
      <c r="E6826" s="12" t="s">
        <v>31</v>
      </c>
      <c r="F6826" s="14">
        <v>2</v>
      </c>
      <c r="G6826" s="13" t="s">
        <v>57</v>
      </c>
      <c r="H6826" s="10">
        <v>4</v>
      </c>
      <c r="I6826" s="13" t="s">
        <v>40</v>
      </c>
      <c r="J6826" s="12" t="s">
        <v>513</v>
      </c>
      <c r="K6826" s="11" t="str">
        <f>VLOOKUP(Table7[[#This Row],[CID]],ALY,2,FALSE)</f>
        <v>Writer's Goal</v>
      </c>
    </row>
    <row r="6827" spans="1:11" x14ac:dyDescent="0.2">
      <c r="A6827" s="8" t="str">
        <f>Table7[[#This Row],[Test No.]]&amp;Table7[[#This Row],[Section]]&amp;Table7[[#This Row],[Q. No.]]</f>
        <v>R44E1</v>
      </c>
      <c r="B6827" s="8"/>
      <c r="C6827" s="15" t="s">
        <v>67</v>
      </c>
      <c r="D6827" s="6">
        <v>1</v>
      </c>
      <c r="E6827" s="12" t="s">
        <v>31</v>
      </c>
      <c r="F6827" s="14">
        <v>1</v>
      </c>
      <c r="G6827" s="14" t="s">
        <v>59</v>
      </c>
      <c r="H6827" s="14">
        <v>1</v>
      </c>
      <c r="I6827" s="14" t="s">
        <v>37</v>
      </c>
      <c r="J6827" s="12" t="s">
        <v>387</v>
      </c>
      <c r="K6827" s="11" t="str">
        <f>VLOOKUP(Table7[[#This Row],[CID]],ALY,2,FALSE)</f>
        <v>Commas</v>
      </c>
    </row>
    <row r="6828" spans="1:11" x14ac:dyDescent="0.2">
      <c r="A6828" s="8" t="str">
        <f>Table7[[#This Row],[Test No.]]&amp;Table7[[#This Row],[Section]]&amp;Table7[[#This Row],[Q. No.]]</f>
        <v>R44E2</v>
      </c>
      <c r="B6828" s="8"/>
      <c r="C6828" s="15" t="s">
        <v>67</v>
      </c>
      <c r="D6828" s="6">
        <v>2</v>
      </c>
      <c r="E6828" s="12" t="s">
        <v>31</v>
      </c>
      <c r="F6828" s="14">
        <v>2</v>
      </c>
      <c r="G6828" s="13" t="s">
        <v>57</v>
      </c>
      <c r="H6828" s="10">
        <v>6</v>
      </c>
      <c r="I6828" s="13" t="s">
        <v>42</v>
      </c>
      <c r="J6828" s="12" t="s">
        <v>521</v>
      </c>
      <c r="K6828" s="11" t="str">
        <f>VLOOKUP(Table7[[#This Row],[CID]],ALY,2,FALSE)</f>
        <v>Word Choice</v>
      </c>
    </row>
    <row r="6829" spans="1:11" x14ac:dyDescent="0.2">
      <c r="A6829" s="8" t="str">
        <f>Table7[[#This Row],[Test No.]]&amp;Table7[[#This Row],[Section]]&amp;Table7[[#This Row],[Q. No.]]</f>
        <v>R44E3</v>
      </c>
      <c r="B6829" s="8"/>
      <c r="C6829" s="15" t="s">
        <v>67</v>
      </c>
      <c r="D6829" s="6">
        <v>3</v>
      </c>
      <c r="E6829" s="12" t="s">
        <v>31</v>
      </c>
      <c r="F6829" s="14">
        <v>1</v>
      </c>
      <c r="G6829" s="14" t="s">
        <v>59</v>
      </c>
      <c r="H6829" s="10">
        <v>3</v>
      </c>
      <c r="I6829" s="13" t="s">
        <v>39</v>
      </c>
      <c r="J6829" s="12" t="s">
        <v>400</v>
      </c>
      <c r="K6829" s="11" t="str">
        <f>VLOOKUP(Table7[[#This Row],[CID]],ALY,2,FALSE)</f>
        <v>Run-On Sentence</v>
      </c>
    </row>
    <row r="6830" spans="1:11" x14ac:dyDescent="0.2">
      <c r="A6830" s="8" t="str">
        <f>Table7[[#This Row],[Test No.]]&amp;Table7[[#This Row],[Section]]&amp;Table7[[#This Row],[Q. No.]]</f>
        <v>R44E4</v>
      </c>
      <c r="B6830" s="8"/>
      <c r="C6830" s="15" t="s">
        <v>67</v>
      </c>
      <c r="D6830" s="6">
        <v>4</v>
      </c>
      <c r="E6830" s="12" t="s">
        <v>31</v>
      </c>
      <c r="F6830" s="14">
        <v>1</v>
      </c>
      <c r="G6830" s="14" t="s">
        <v>59</v>
      </c>
      <c r="H6830" s="10">
        <v>2</v>
      </c>
      <c r="I6830" s="13" t="s">
        <v>38</v>
      </c>
      <c r="J6830" s="12" t="s">
        <v>397</v>
      </c>
      <c r="K6830" s="11" t="str">
        <f>VLOOKUP(Table7[[#This Row],[CID]],ALY,2,FALSE)</f>
        <v>Word Choice</v>
      </c>
    </row>
    <row r="6831" spans="1:11" x14ac:dyDescent="0.2">
      <c r="A6831" s="8" t="str">
        <f>Table7[[#This Row],[Test No.]]&amp;Table7[[#This Row],[Section]]&amp;Table7[[#This Row],[Q. No.]]</f>
        <v>R44E5</v>
      </c>
      <c r="B6831" s="8"/>
      <c r="C6831" s="15" t="s">
        <v>67</v>
      </c>
      <c r="D6831" s="6">
        <v>5</v>
      </c>
      <c r="E6831" s="12" t="s">
        <v>31</v>
      </c>
      <c r="F6831" s="14">
        <v>2</v>
      </c>
      <c r="G6831" s="13" t="s">
        <v>57</v>
      </c>
      <c r="H6831" s="10">
        <v>6</v>
      </c>
      <c r="I6831" s="13" t="s">
        <v>42</v>
      </c>
      <c r="J6831" s="12" t="s">
        <v>522</v>
      </c>
      <c r="K6831" s="11" t="str">
        <f>VLOOKUP(Table7[[#This Row],[CID]],ALY,2,FALSE)</f>
        <v>Effectiveness</v>
      </c>
    </row>
    <row r="6832" spans="1:11" x14ac:dyDescent="0.2">
      <c r="A6832" s="8" t="str">
        <f>Table7[[#This Row],[Test No.]]&amp;Table7[[#This Row],[Section]]&amp;Table7[[#This Row],[Q. No.]]</f>
        <v>R44E6</v>
      </c>
      <c r="B6832" s="8"/>
      <c r="C6832" s="15" t="s">
        <v>67</v>
      </c>
      <c r="D6832" s="6">
        <v>6</v>
      </c>
      <c r="E6832" s="12" t="s">
        <v>31</v>
      </c>
      <c r="F6832" s="14">
        <v>2</v>
      </c>
      <c r="G6832" s="13" t="s">
        <v>57</v>
      </c>
      <c r="H6832" s="10">
        <v>5</v>
      </c>
      <c r="I6832" s="13" t="s">
        <v>41</v>
      </c>
      <c r="J6832" s="12" t="s">
        <v>520</v>
      </c>
      <c r="K6832" s="11" t="str">
        <f>VLOOKUP(Table7[[#This Row],[CID]],ALY,2,FALSE)</f>
        <v>Reorganization</v>
      </c>
    </row>
    <row r="6833" spans="1:11" x14ac:dyDescent="0.2">
      <c r="A6833" s="8" t="str">
        <f>Table7[[#This Row],[Test No.]]&amp;Table7[[#This Row],[Section]]&amp;Table7[[#This Row],[Q. No.]]</f>
        <v>R44E7</v>
      </c>
      <c r="B6833" s="8"/>
      <c r="C6833" s="15" t="s">
        <v>67</v>
      </c>
      <c r="D6833" s="6">
        <v>7</v>
      </c>
      <c r="E6833" s="12" t="s">
        <v>31</v>
      </c>
      <c r="F6833" s="14">
        <v>1</v>
      </c>
      <c r="G6833" s="14" t="s">
        <v>59</v>
      </c>
      <c r="H6833" s="10">
        <v>2</v>
      </c>
      <c r="I6833" s="13" t="s">
        <v>38</v>
      </c>
      <c r="J6833" s="12" t="s">
        <v>395</v>
      </c>
      <c r="K6833" s="11" t="str">
        <f>VLOOKUP(Table7[[#This Row],[CID]],ALY,2,FALSE)</f>
        <v>Verb Forms/Tense Agreement</v>
      </c>
    </row>
    <row r="6834" spans="1:11" x14ac:dyDescent="0.2">
      <c r="A6834" s="8" t="str">
        <f>Table7[[#This Row],[Test No.]]&amp;Table7[[#This Row],[Section]]&amp;Table7[[#This Row],[Q. No.]]</f>
        <v>R44E8</v>
      </c>
      <c r="B6834" s="8"/>
      <c r="C6834" s="15" t="s">
        <v>67</v>
      </c>
      <c r="D6834" s="6">
        <v>8</v>
      </c>
      <c r="E6834" s="12" t="s">
        <v>31</v>
      </c>
      <c r="F6834" s="14">
        <v>2</v>
      </c>
      <c r="G6834" s="13" t="s">
        <v>57</v>
      </c>
      <c r="H6834" s="10">
        <v>6</v>
      </c>
      <c r="I6834" s="13" t="s">
        <v>42</v>
      </c>
      <c r="J6834" s="12" t="s">
        <v>523</v>
      </c>
      <c r="K6834" s="11" t="str">
        <f>VLOOKUP(Table7[[#This Row],[CID]],ALY,2,FALSE)</f>
        <v>Avoiding Ambiguity &amp; Redundancy</v>
      </c>
    </row>
    <row r="6835" spans="1:11" x14ac:dyDescent="0.2">
      <c r="A6835" s="8" t="str">
        <f>Table7[[#This Row],[Test No.]]&amp;Table7[[#This Row],[Section]]&amp;Table7[[#This Row],[Q. No.]]</f>
        <v>R44E9</v>
      </c>
      <c r="B6835" s="8"/>
      <c r="C6835" s="15" t="s">
        <v>67</v>
      </c>
      <c r="D6835" s="6">
        <v>9</v>
      </c>
      <c r="E6835" s="12" t="s">
        <v>31</v>
      </c>
      <c r="F6835" s="14">
        <v>2</v>
      </c>
      <c r="G6835" s="13" t="s">
        <v>57</v>
      </c>
      <c r="H6835" s="10">
        <v>4</v>
      </c>
      <c r="I6835" s="13" t="s">
        <v>40</v>
      </c>
      <c r="J6835" s="12" t="s">
        <v>516</v>
      </c>
      <c r="K6835" s="11" t="str">
        <f>VLOOKUP(Table7[[#This Row],[CID]],ALY,2,FALSE)</f>
        <v>Transitions &amp; Topic Sentences</v>
      </c>
    </row>
    <row r="6836" spans="1:11" x14ac:dyDescent="0.2">
      <c r="A6836" s="8" t="str">
        <f>Table7[[#This Row],[Test No.]]&amp;Table7[[#This Row],[Section]]&amp;Table7[[#This Row],[Q. No.]]</f>
        <v>R44E10</v>
      </c>
      <c r="B6836" s="8"/>
      <c r="C6836" s="15" t="s">
        <v>67</v>
      </c>
      <c r="D6836" s="6">
        <v>10</v>
      </c>
      <c r="E6836" s="12" t="s">
        <v>31</v>
      </c>
      <c r="F6836" s="14">
        <v>1</v>
      </c>
      <c r="G6836" s="14" t="s">
        <v>59</v>
      </c>
      <c r="H6836" s="14">
        <v>1</v>
      </c>
      <c r="I6836" s="14" t="s">
        <v>37</v>
      </c>
      <c r="J6836" s="12" t="s">
        <v>387</v>
      </c>
      <c r="K6836" s="11" t="str">
        <f>VLOOKUP(Table7[[#This Row],[CID]],ALY,2,FALSE)</f>
        <v>Commas</v>
      </c>
    </row>
    <row r="6837" spans="1:11" x14ac:dyDescent="0.2">
      <c r="A6837" s="8" t="str">
        <f>Table7[[#This Row],[Test No.]]&amp;Table7[[#This Row],[Section]]&amp;Table7[[#This Row],[Q. No.]]</f>
        <v>R44E11</v>
      </c>
      <c r="B6837" s="8"/>
      <c r="C6837" s="15" t="s">
        <v>67</v>
      </c>
      <c r="D6837" s="6">
        <v>11</v>
      </c>
      <c r="E6837" s="12" t="s">
        <v>31</v>
      </c>
      <c r="F6837" s="14">
        <v>1</v>
      </c>
      <c r="G6837" s="14" t="s">
        <v>59</v>
      </c>
      <c r="H6837" s="10">
        <v>2</v>
      </c>
      <c r="I6837" s="13" t="s">
        <v>38</v>
      </c>
      <c r="J6837" s="12" t="s">
        <v>395</v>
      </c>
      <c r="K6837" s="11" t="str">
        <f>VLOOKUP(Table7[[#This Row],[CID]],ALY,2,FALSE)</f>
        <v>Verb Forms/Tense Agreement</v>
      </c>
    </row>
    <row r="6838" spans="1:11" x14ac:dyDescent="0.2">
      <c r="A6838" s="8" t="str">
        <f>Table7[[#This Row],[Test No.]]&amp;Table7[[#This Row],[Section]]&amp;Table7[[#This Row],[Q. No.]]</f>
        <v>R44E12</v>
      </c>
      <c r="B6838" s="8"/>
      <c r="C6838" s="15" t="s">
        <v>67</v>
      </c>
      <c r="D6838" s="6">
        <v>12</v>
      </c>
      <c r="E6838" s="12" t="s">
        <v>31</v>
      </c>
      <c r="F6838" s="14">
        <v>2</v>
      </c>
      <c r="G6838" s="13" t="s">
        <v>57</v>
      </c>
      <c r="H6838" s="10">
        <v>6</v>
      </c>
      <c r="I6838" s="13" t="s">
        <v>42</v>
      </c>
      <c r="J6838" s="12" t="s">
        <v>523</v>
      </c>
      <c r="K6838" s="11" t="str">
        <f>VLOOKUP(Table7[[#This Row],[CID]],ALY,2,FALSE)</f>
        <v>Avoiding Ambiguity &amp; Redundancy</v>
      </c>
    </row>
    <row r="6839" spans="1:11" x14ac:dyDescent="0.2">
      <c r="A6839" s="8" t="str">
        <f>Table7[[#This Row],[Test No.]]&amp;Table7[[#This Row],[Section]]&amp;Table7[[#This Row],[Q. No.]]</f>
        <v>R44E13</v>
      </c>
      <c r="B6839" s="8"/>
      <c r="C6839" s="15" t="s">
        <v>67</v>
      </c>
      <c r="D6839" s="6">
        <v>13</v>
      </c>
      <c r="E6839" s="12" t="s">
        <v>31</v>
      </c>
      <c r="F6839" s="14">
        <v>2</v>
      </c>
      <c r="G6839" s="13" t="s">
        <v>57</v>
      </c>
      <c r="H6839" s="10">
        <v>4</v>
      </c>
      <c r="I6839" s="13" t="s">
        <v>40</v>
      </c>
      <c r="J6839" s="12" t="s">
        <v>514</v>
      </c>
      <c r="K6839" s="11" t="str">
        <f>VLOOKUP(Table7[[#This Row],[CID]],ALY,2,FALSE)</f>
        <v>Relation to Paragraph/Essay</v>
      </c>
    </row>
    <row r="6840" spans="1:11" x14ac:dyDescent="0.2">
      <c r="A6840" s="8" t="str">
        <f>Table7[[#This Row],[Test No.]]&amp;Table7[[#This Row],[Section]]&amp;Table7[[#This Row],[Q. No.]]</f>
        <v>R44E14</v>
      </c>
      <c r="B6840" s="8"/>
      <c r="C6840" s="15" t="s">
        <v>67</v>
      </c>
      <c r="D6840" s="6">
        <v>14</v>
      </c>
      <c r="E6840" s="12" t="s">
        <v>31</v>
      </c>
      <c r="F6840" s="14">
        <v>2</v>
      </c>
      <c r="G6840" s="13" t="s">
        <v>57</v>
      </c>
      <c r="H6840" s="10">
        <v>5</v>
      </c>
      <c r="I6840" s="13" t="s">
        <v>41</v>
      </c>
      <c r="J6840" s="12" t="s">
        <v>520</v>
      </c>
      <c r="K6840" s="11" t="str">
        <f>VLOOKUP(Table7[[#This Row],[CID]],ALY,2,FALSE)</f>
        <v>Reorganization</v>
      </c>
    </row>
    <row r="6841" spans="1:11" x14ac:dyDescent="0.2">
      <c r="A6841" s="8" t="str">
        <f>Table7[[#This Row],[Test No.]]&amp;Table7[[#This Row],[Section]]&amp;Table7[[#This Row],[Q. No.]]</f>
        <v>R44E15</v>
      </c>
      <c r="B6841" s="8"/>
      <c r="C6841" s="15" t="s">
        <v>67</v>
      </c>
      <c r="D6841" s="6">
        <v>15</v>
      </c>
      <c r="E6841" s="12" t="s">
        <v>31</v>
      </c>
      <c r="F6841" s="14">
        <v>2</v>
      </c>
      <c r="G6841" s="13" t="s">
        <v>57</v>
      </c>
      <c r="H6841" s="10">
        <v>6</v>
      </c>
      <c r="I6841" s="13" t="s">
        <v>42</v>
      </c>
      <c r="J6841" s="12" t="s">
        <v>522</v>
      </c>
      <c r="K6841" s="11" t="str">
        <f>VLOOKUP(Table7[[#This Row],[CID]],ALY,2,FALSE)</f>
        <v>Effectiveness</v>
      </c>
    </row>
    <row r="6842" spans="1:11" x14ac:dyDescent="0.2">
      <c r="A6842" s="8" t="str">
        <f>Table7[[#This Row],[Test No.]]&amp;Table7[[#This Row],[Section]]&amp;Table7[[#This Row],[Q. No.]]</f>
        <v>R44E16</v>
      </c>
      <c r="B6842" s="8"/>
      <c r="C6842" s="15" t="s">
        <v>67</v>
      </c>
      <c r="D6842" s="6">
        <v>16</v>
      </c>
      <c r="E6842" s="12" t="s">
        <v>31</v>
      </c>
      <c r="F6842" s="14">
        <v>1</v>
      </c>
      <c r="G6842" s="14" t="s">
        <v>59</v>
      </c>
      <c r="H6842" s="10">
        <v>3</v>
      </c>
      <c r="I6842" s="13" t="s">
        <v>39</v>
      </c>
      <c r="J6842" s="12" t="s">
        <v>400</v>
      </c>
      <c r="K6842" s="11" t="str">
        <f>VLOOKUP(Table7[[#This Row],[CID]],ALY,2,FALSE)</f>
        <v>Run-On Sentence</v>
      </c>
    </row>
    <row r="6843" spans="1:11" x14ac:dyDescent="0.2">
      <c r="A6843" s="8" t="str">
        <f>Table7[[#This Row],[Test No.]]&amp;Table7[[#This Row],[Section]]&amp;Table7[[#This Row],[Q. No.]]</f>
        <v>R44E17</v>
      </c>
      <c r="B6843" s="8"/>
      <c r="C6843" s="15" t="s">
        <v>67</v>
      </c>
      <c r="D6843" s="6">
        <v>17</v>
      </c>
      <c r="E6843" s="12" t="s">
        <v>31</v>
      </c>
      <c r="F6843" s="14">
        <v>1</v>
      </c>
      <c r="G6843" s="14" t="s">
        <v>59</v>
      </c>
      <c r="H6843" s="10">
        <v>2</v>
      </c>
      <c r="I6843" s="13" t="s">
        <v>38</v>
      </c>
      <c r="J6843" s="12" t="s">
        <v>397</v>
      </c>
      <c r="K6843" s="11" t="str">
        <f>VLOOKUP(Table7[[#This Row],[CID]],ALY,2,FALSE)</f>
        <v>Word Choice</v>
      </c>
    </row>
    <row r="6844" spans="1:11" x14ac:dyDescent="0.2">
      <c r="A6844" s="8" t="str">
        <f>Table7[[#This Row],[Test No.]]&amp;Table7[[#This Row],[Section]]&amp;Table7[[#This Row],[Q. No.]]</f>
        <v>R44E18</v>
      </c>
      <c r="B6844" s="8"/>
      <c r="C6844" s="15" t="s">
        <v>67</v>
      </c>
      <c r="D6844" s="6">
        <v>18</v>
      </c>
      <c r="E6844" s="12" t="s">
        <v>31</v>
      </c>
      <c r="F6844" s="14">
        <v>2</v>
      </c>
      <c r="G6844" s="13" t="s">
        <v>57</v>
      </c>
      <c r="H6844" s="10">
        <v>6</v>
      </c>
      <c r="I6844" s="13" t="s">
        <v>42</v>
      </c>
      <c r="J6844" s="12" t="s">
        <v>521</v>
      </c>
      <c r="K6844" s="11" t="str">
        <f>VLOOKUP(Table7[[#This Row],[CID]],ALY,2,FALSE)</f>
        <v>Word Choice</v>
      </c>
    </row>
    <row r="6845" spans="1:11" x14ac:dyDescent="0.2">
      <c r="A6845" s="8" t="str">
        <f>Table7[[#This Row],[Test No.]]&amp;Table7[[#This Row],[Section]]&amp;Table7[[#This Row],[Q. No.]]</f>
        <v>R44E19</v>
      </c>
      <c r="B6845" s="8"/>
      <c r="C6845" s="15" t="s">
        <v>67</v>
      </c>
      <c r="D6845" s="6">
        <v>19</v>
      </c>
      <c r="E6845" s="12" t="s">
        <v>31</v>
      </c>
      <c r="F6845" s="14">
        <v>1</v>
      </c>
      <c r="G6845" s="14" t="s">
        <v>59</v>
      </c>
      <c r="H6845" s="10">
        <v>3</v>
      </c>
      <c r="I6845" s="13" t="s">
        <v>39</v>
      </c>
      <c r="J6845" s="12" t="s">
        <v>402</v>
      </c>
      <c r="K6845" s="11" t="str">
        <f>VLOOKUP(Table7[[#This Row],[CID]],ALY,2,FALSE)</f>
        <v>Faulty Modifier</v>
      </c>
    </row>
    <row r="6846" spans="1:11" x14ac:dyDescent="0.2">
      <c r="A6846" s="8" t="str">
        <f>Table7[[#This Row],[Test No.]]&amp;Table7[[#This Row],[Section]]&amp;Table7[[#This Row],[Q. No.]]</f>
        <v>R44E20</v>
      </c>
      <c r="B6846" s="8"/>
      <c r="C6846" s="15" t="s">
        <v>67</v>
      </c>
      <c r="D6846" s="6">
        <v>20</v>
      </c>
      <c r="E6846" s="12" t="s">
        <v>31</v>
      </c>
      <c r="F6846" s="14">
        <v>1</v>
      </c>
      <c r="G6846" s="14" t="s">
        <v>59</v>
      </c>
      <c r="H6846" s="14">
        <v>1</v>
      </c>
      <c r="I6846" s="14" t="s">
        <v>37</v>
      </c>
      <c r="J6846" s="12" t="s">
        <v>387</v>
      </c>
      <c r="K6846" s="11" t="str">
        <f>VLOOKUP(Table7[[#This Row],[CID]],ALY,2,FALSE)</f>
        <v>Commas</v>
      </c>
    </row>
    <row r="6847" spans="1:11" x14ac:dyDescent="0.2">
      <c r="A6847" s="8" t="str">
        <f>Table7[[#This Row],[Test No.]]&amp;Table7[[#This Row],[Section]]&amp;Table7[[#This Row],[Q. No.]]</f>
        <v>R44E21</v>
      </c>
      <c r="B6847" s="8"/>
      <c r="C6847" s="15" t="s">
        <v>67</v>
      </c>
      <c r="D6847" s="6">
        <v>21</v>
      </c>
      <c r="E6847" s="12" t="s">
        <v>31</v>
      </c>
      <c r="F6847" s="14">
        <v>1</v>
      </c>
      <c r="G6847" s="14" t="s">
        <v>59</v>
      </c>
      <c r="H6847" s="14">
        <v>1</v>
      </c>
      <c r="I6847" s="14" t="s">
        <v>37</v>
      </c>
      <c r="J6847" s="12" t="s">
        <v>387</v>
      </c>
      <c r="K6847" s="11" t="str">
        <f>VLOOKUP(Table7[[#This Row],[CID]],ALY,2,FALSE)</f>
        <v>Commas</v>
      </c>
    </row>
    <row r="6848" spans="1:11" x14ac:dyDescent="0.2">
      <c r="A6848" s="8" t="str">
        <f>Table7[[#This Row],[Test No.]]&amp;Table7[[#This Row],[Section]]&amp;Table7[[#This Row],[Q. No.]]</f>
        <v>R44E22</v>
      </c>
      <c r="B6848" s="8"/>
      <c r="C6848" s="15" t="s">
        <v>67</v>
      </c>
      <c r="D6848" s="6">
        <v>22</v>
      </c>
      <c r="E6848" s="12" t="s">
        <v>31</v>
      </c>
      <c r="F6848" s="14">
        <v>1</v>
      </c>
      <c r="G6848" s="14" t="s">
        <v>59</v>
      </c>
      <c r="H6848" s="10">
        <v>3</v>
      </c>
      <c r="I6848" s="13" t="s">
        <v>39</v>
      </c>
      <c r="J6848" s="12" t="s">
        <v>400</v>
      </c>
      <c r="K6848" s="11" t="str">
        <f>VLOOKUP(Table7[[#This Row],[CID]],ALY,2,FALSE)</f>
        <v>Run-On Sentence</v>
      </c>
    </row>
    <row r="6849" spans="1:11" x14ac:dyDescent="0.2">
      <c r="A6849" s="8" t="str">
        <f>Table7[[#This Row],[Test No.]]&amp;Table7[[#This Row],[Section]]&amp;Table7[[#This Row],[Q. No.]]</f>
        <v>R44E23</v>
      </c>
      <c r="B6849" s="8"/>
      <c r="C6849" s="15" t="s">
        <v>67</v>
      </c>
      <c r="D6849" s="6">
        <v>23</v>
      </c>
      <c r="E6849" s="12" t="s">
        <v>31</v>
      </c>
      <c r="F6849" s="14">
        <v>1</v>
      </c>
      <c r="G6849" s="14" t="s">
        <v>59</v>
      </c>
      <c r="H6849" s="10">
        <v>2</v>
      </c>
      <c r="I6849" s="13" t="s">
        <v>38</v>
      </c>
      <c r="J6849" s="12" t="s">
        <v>395</v>
      </c>
      <c r="K6849" s="11" t="str">
        <f>VLOOKUP(Table7[[#This Row],[CID]],ALY,2,FALSE)</f>
        <v>Verb Forms/Tense Agreement</v>
      </c>
    </row>
    <row r="6850" spans="1:11" x14ac:dyDescent="0.2">
      <c r="A6850" s="8" t="str">
        <f>Table7[[#This Row],[Test No.]]&amp;Table7[[#This Row],[Section]]&amp;Table7[[#This Row],[Q. No.]]</f>
        <v>R44E24</v>
      </c>
      <c r="B6850" s="8"/>
      <c r="C6850" s="15" t="s">
        <v>67</v>
      </c>
      <c r="D6850" s="6">
        <v>24</v>
      </c>
      <c r="E6850" s="12" t="s">
        <v>31</v>
      </c>
      <c r="F6850" s="14">
        <v>2</v>
      </c>
      <c r="G6850" s="13" t="s">
        <v>57</v>
      </c>
      <c r="H6850" s="10">
        <v>5</v>
      </c>
      <c r="I6850" s="13" t="s">
        <v>41</v>
      </c>
      <c r="J6850" s="12" t="s">
        <v>518</v>
      </c>
      <c r="K6850" s="11" t="str">
        <f>VLOOKUP(Table7[[#This Row],[CID]],ALY,2,FALSE)</f>
        <v>Unity &amp; Coherence</v>
      </c>
    </row>
    <row r="6851" spans="1:11" x14ac:dyDescent="0.2">
      <c r="A6851" s="8" t="str">
        <f>Table7[[#This Row],[Test No.]]&amp;Table7[[#This Row],[Section]]&amp;Table7[[#This Row],[Q. No.]]</f>
        <v>R44E25</v>
      </c>
      <c r="B6851" s="8"/>
      <c r="C6851" s="15" t="s">
        <v>67</v>
      </c>
      <c r="D6851" s="6">
        <v>25</v>
      </c>
      <c r="E6851" s="12" t="s">
        <v>31</v>
      </c>
      <c r="F6851" s="14">
        <v>1</v>
      </c>
      <c r="G6851" s="14" t="s">
        <v>59</v>
      </c>
      <c r="H6851" s="10">
        <v>2</v>
      </c>
      <c r="I6851" s="13" t="s">
        <v>38</v>
      </c>
      <c r="J6851" s="12" t="s">
        <v>394</v>
      </c>
      <c r="K6851" s="11" t="str">
        <f>VLOOKUP(Table7[[#This Row],[CID]],ALY,2,FALSE)</f>
        <v>Pronouns</v>
      </c>
    </row>
    <row r="6852" spans="1:11" x14ac:dyDescent="0.2">
      <c r="A6852" s="8" t="str">
        <f>Table7[[#This Row],[Test No.]]&amp;Table7[[#This Row],[Section]]&amp;Table7[[#This Row],[Q. No.]]</f>
        <v>R44E26</v>
      </c>
      <c r="B6852" s="8"/>
      <c r="C6852" s="15" t="s">
        <v>67</v>
      </c>
      <c r="D6852" s="6">
        <v>26</v>
      </c>
      <c r="E6852" s="12" t="s">
        <v>31</v>
      </c>
      <c r="F6852" s="14">
        <v>1</v>
      </c>
      <c r="G6852" s="14" t="s">
        <v>59</v>
      </c>
      <c r="H6852" s="10">
        <v>3</v>
      </c>
      <c r="I6852" s="13" t="s">
        <v>39</v>
      </c>
      <c r="J6852" s="12" t="s">
        <v>402</v>
      </c>
      <c r="K6852" s="11" t="str">
        <f>VLOOKUP(Table7[[#This Row],[CID]],ALY,2,FALSE)</f>
        <v>Faulty Modifier</v>
      </c>
    </row>
    <row r="6853" spans="1:11" x14ac:dyDescent="0.2">
      <c r="A6853" s="8" t="str">
        <f>Table7[[#This Row],[Test No.]]&amp;Table7[[#This Row],[Section]]&amp;Table7[[#This Row],[Q. No.]]</f>
        <v>R44E27</v>
      </c>
      <c r="B6853" s="8"/>
      <c r="C6853" s="15" t="s">
        <v>67</v>
      </c>
      <c r="D6853" s="6">
        <v>27</v>
      </c>
      <c r="E6853" s="12" t="s">
        <v>31</v>
      </c>
      <c r="F6853" s="14">
        <v>1</v>
      </c>
      <c r="G6853" s="14" t="s">
        <v>59</v>
      </c>
      <c r="H6853" s="14">
        <v>1</v>
      </c>
      <c r="I6853" s="14" t="s">
        <v>37</v>
      </c>
      <c r="J6853" s="12" t="s">
        <v>387</v>
      </c>
      <c r="K6853" s="11" t="str">
        <f>VLOOKUP(Table7[[#This Row],[CID]],ALY,2,FALSE)</f>
        <v>Commas</v>
      </c>
    </row>
    <row r="6854" spans="1:11" x14ac:dyDescent="0.2">
      <c r="A6854" s="8" t="str">
        <f>Table7[[#This Row],[Test No.]]&amp;Table7[[#This Row],[Section]]&amp;Table7[[#This Row],[Q. No.]]</f>
        <v>R44E28</v>
      </c>
      <c r="B6854" s="8"/>
      <c r="C6854" s="15" t="s">
        <v>67</v>
      </c>
      <c r="D6854" s="6">
        <v>28</v>
      </c>
      <c r="E6854" s="12" t="s">
        <v>31</v>
      </c>
      <c r="F6854" s="14">
        <v>2</v>
      </c>
      <c r="G6854" s="13" t="s">
        <v>57</v>
      </c>
      <c r="H6854" s="10">
        <v>5</v>
      </c>
      <c r="I6854" s="13" t="s">
        <v>41</v>
      </c>
      <c r="J6854" s="12" t="s">
        <v>520</v>
      </c>
      <c r="K6854" s="11" t="str">
        <f>VLOOKUP(Table7[[#This Row],[CID]],ALY,2,FALSE)</f>
        <v>Reorganization</v>
      </c>
    </row>
    <row r="6855" spans="1:11" x14ac:dyDescent="0.2">
      <c r="A6855" s="8" t="str">
        <f>Table7[[#This Row],[Test No.]]&amp;Table7[[#This Row],[Section]]&amp;Table7[[#This Row],[Q. No.]]</f>
        <v>R44E29</v>
      </c>
      <c r="B6855" s="8"/>
      <c r="C6855" s="15" t="s">
        <v>67</v>
      </c>
      <c r="D6855" s="6">
        <v>29</v>
      </c>
      <c r="E6855" s="12" t="s">
        <v>31</v>
      </c>
      <c r="F6855" s="14">
        <v>2</v>
      </c>
      <c r="G6855" s="13" t="s">
        <v>57</v>
      </c>
      <c r="H6855" s="10">
        <v>6</v>
      </c>
      <c r="I6855" s="13" t="s">
        <v>42</v>
      </c>
      <c r="J6855" s="12" t="s">
        <v>522</v>
      </c>
      <c r="K6855" s="11" t="str">
        <f>VLOOKUP(Table7[[#This Row],[CID]],ALY,2,FALSE)</f>
        <v>Effectiveness</v>
      </c>
    </row>
    <row r="6856" spans="1:11" x14ac:dyDescent="0.2">
      <c r="A6856" s="8" t="str">
        <f>Table7[[#This Row],[Test No.]]&amp;Table7[[#This Row],[Section]]&amp;Table7[[#This Row],[Q. No.]]</f>
        <v>R44E30</v>
      </c>
      <c r="B6856" s="8"/>
      <c r="C6856" s="15" t="s">
        <v>67</v>
      </c>
      <c r="D6856" s="6">
        <v>30</v>
      </c>
      <c r="E6856" s="12" t="s">
        <v>31</v>
      </c>
      <c r="F6856" s="14">
        <v>2</v>
      </c>
      <c r="G6856" s="13" t="s">
        <v>57</v>
      </c>
      <c r="H6856" s="10">
        <v>4</v>
      </c>
      <c r="I6856" s="13" t="s">
        <v>40</v>
      </c>
      <c r="J6856" s="12" t="s">
        <v>514</v>
      </c>
      <c r="K6856" s="11" t="str">
        <f>VLOOKUP(Table7[[#This Row],[CID]],ALY,2,FALSE)</f>
        <v>Relation to Paragraph/Essay</v>
      </c>
    </row>
    <row r="6857" spans="1:11" x14ac:dyDescent="0.2">
      <c r="A6857" s="8" t="str">
        <f>Table7[[#This Row],[Test No.]]&amp;Table7[[#This Row],[Section]]&amp;Table7[[#This Row],[Q. No.]]</f>
        <v>R44E31</v>
      </c>
      <c r="B6857" s="8"/>
      <c r="C6857" s="15" t="s">
        <v>67</v>
      </c>
      <c r="D6857" s="6">
        <v>31</v>
      </c>
      <c r="E6857" s="12" t="s">
        <v>31</v>
      </c>
      <c r="F6857" s="14">
        <v>1</v>
      </c>
      <c r="G6857" s="14" t="s">
        <v>59</v>
      </c>
      <c r="H6857" s="10">
        <v>2</v>
      </c>
      <c r="I6857" s="13" t="s">
        <v>38</v>
      </c>
      <c r="J6857" s="12" t="s">
        <v>397</v>
      </c>
      <c r="K6857" s="11" t="str">
        <f>VLOOKUP(Table7[[#This Row],[CID]],ALY,2,FALSE)</f>
        <v>Word Choice</v>
      </c>
    </row>
    <row r="6858" spans="1:11" x14ac:dyDescent="0.2">
      <c r="A6858" s="8" t="str">
        <f>Table7[[#This Row],[Test No.]]&amp;Table7[[#This Row],[Section]]&amp;Table7[[#This Row],[Q. No.]]</f>
        <v>R44E32</v>
      </c>
      <c r="B6858" s="8"/>
      <c r="C6858" s="15" t="s">
        <v>67</v>
      </c>
      <c r="D6858" s="6">
        <v>32</v>
      </c>
      <c r="E6858" s="12" t="s">
        <v>31</v>
      </c>
      <c r="F6858" s="14">
        <v>2</v>
      </c>
      <c r="G6858" s="13" t="s">
        <v>57</v>
      </c>
      <c r="H6858" s="10">
        <v>5</v>
      </c>
      <c r="I6858" s="13" t="s">
        <v>41</v>
      </c>
      <c r="J6858" s="12" t="s">
        <v>518</v>
      </c>
      <c r="K6858" s="11" t="str">
        <f>VLOOKUP(Table7[[#This Row],[CID]],ALY,2,FALSE)</f>
        <v>Unity &amp; Coherence</v>
      </c>
    </row>
    <row r="6859" spans="1:11" x14ac:dyDescent="0.2">
      <c r="A6859" s="8" t="str">
        <f>Table7[[#This Row],[Test No.]]&amp;Table7[[#This Row],[Section]]&amp;Table7[[#This Row],[Q. No.]]</f>
        <v>R44E33</v>
      </c>
      <c r="B6859" s="8"/>
      <c r="C6859" s="15" t="s">
        <v>67</v>
      </c>
      <c r="D6859" s="6">
        <v>33</v>
      </c>
      <c r="E6859" s="12" t="s">
        <v>31</v>
      </c>
      <c r="F6859" s="14">
        <v>1</v>
      </c>
      <c r="G6859" s="14" t="s">
        <v>59</v>
      </c>
      <c r="H6859" s="10">
        <v>2</v>
      </c>
      <c r="I6859" s="13" t="s">
        <v>38</v>
      </c>
      <c r="J6859" s="12" t="s">
        <v>396</v>
      </c>
      <c r="K6859" s="11" t="str">
        <f>VLOOKUP(Table7[[#This Row],[CID]],ALY,2,FALSE)</f>
        <v>Comparisons</v>
      </c>
    </row>
    <row r="6860" spans="1:11" x14ac:dyDescent="0.2">
      <c r="A6860" s="8" t="str">
        <f>Table7[[#This Row],[Test No.]]&amp;Table7[[#This Row],[Section]]&amp;Table7[[#This Row],[Q. No.]]</f>
        <v>R44E34</v>
      </c>
      <c r="B6860" s="8"/>
      <c r="C6860" s="15" t="s">
        <v>67</v>
      </c>
      <c r="D6860" s="6">
        <v>34</v>
      </c>
      <c r="E6860" s="12" t="s">
        <v>31</v>
      </c>
      <c r="F6860" s="14">
        <v>1</v>
      </c>
      <c r="G6860" s="14" t="s">
        <v>59</v>
      </c>
      <c r="H6860" s="14">
        <v>1</v>
      </c>
      <c r="I6860" s="14" t="s">
        <v>37</v>
      </c>
      <c r="J6860" s="12" t="s">
        <v>390</v>
      </c>
      <c r="K6860" s="11" t="str">
        <f>VLOOKUP(Table7[[#This Row],[CID]],ALY,2,FALSE)</f>
        <v>Semicolons</v>
      </c>
    </row>
    <row r="6861" spans="1:11" x14ac:dyDescent="0.2">
      <c r="A6861" s="8" t="str">
        <f>Table7[[#This Row],[Test No.]]&amp;Table7[[#This Row],[Section]]&amp;Table7[[#This Row],[Q. No.]]</f>
        <v>R44E35</v>
      </c>
      <c r="B6861" s="8"/>
      <c r="C6861" s="15" t="s">
        <v>67</v>
      </c>
      <c r="D6861" s="6">
        <v>35</v>
      </c>
      <c r="E6861" s="12" t="s">
        <v>31</v>
      </c>
      <c r="F6861" s="14">
        <v>2</v>
      </c>
      <c r="G6861" s="13" t="s">
        <v>57</v>
      </c>
      <c r="H6861" s="10">
        <v>5</v>
      </c>
      <c r="I6861" s="13" t="s">
        <v>41</v>
      </c>
      <c r="J6861" s="12" t="s">
        <v>518</v>
      </c>
      <c r="K6861" s="11" t="str">
        <f>VLOOKUP(Table7[[#This Row],[CID]],ALY,2,FALSE)</f>
        <v>Unity &amp; Coherence</v>
      </c>
    </row>
    <row r="6862" spans="1:11" x14ac:dyDescent="0.2">
      <c r="A6862" s="8" t="str">
        <f>Table7[[#This Row],[Test No.]]&amp;Table7[[#This Row],[Section]]&amp;Table7[[#This Row],[Q. No.]]</f>
        <v>R44E36</v>
      </c>
      <c r="B6862" s="8"/>
      <c r="C6862" s="15" t="s">
        <v>67</v>
      </c>
      <c r="D6862" s="6">
        <v>36</v>
      </c>
      <c r="E6862" s="12" t="s">
        <v>31</v>
      </c>
      <c r="F6862" s="14">
        <v>1</v>
      </c>
      <c r="G6862" s="14" t="s">
        <v>59</v>
      </c>
      <c r="H6862" s="14">
        <v>1</v>
      </c>
      <c r="I6862" s="14" t="s">
        <v>37</v>
      </c>
      <c r="J6862" s="12" t="s">
        <v>390</v>
      </c>
      <c r="K6862" s="11" t="str">
        <f>VLOOKUP(Table7[[#This Row],[CID]],ALY,2,FALSE)</f>
        <v>Semicolons</v>
      </c>
    </row>
    <row r="6863" spans="1:11" x14ac:dyDescent="0.2">
      <c r="A6863" s="8" t="str">
        <f>Table7[[#This Row],[Test No.]]&amp;Table7[[#This Row],[Section]]&amp;Table7[[#This Row],[Q. No.]]</f>
        <v>R44E37</v>
      </c>
      <c r="B6863" s="8"/>
      <c r="C6863" s="15" t="s">
        <v>67</v>
      </c>
      <c r="D6863" s="6">
        <v>37</v>
      </c>
      <c r="E6863" s="12" t="s">
        <v>31</v>
      </c>
      <c r="F6863" s="14">
        <v>1</v>
      </c>
      <c r="G6863" s="14" t="s">
        <v>59</v>
      </c>
      <c r="H6863" s="10">
        <v>2</v>
      </c>
      <c r="I6863" s="13" t="s">
        <v>38</v>
      </c>
      <c r="J6863" s="12" t="s">
        <v>397</v>
      </c>
      <c r="K6863" s="11" t="str">
        <f>VLOOKUP(Table7[[#This Row],[CID]],ALY,2,FALSE)</f>
        <v>Word Choice</v>
      </c>
    </row>
    <row r="6864" spans="1:11" x14ac:dyDescent="0.2">
      <c r="A6864" s="8" t="str">
        <f>Table7[[#This Row],[Test No.]]&amp;Table7[[#This Row],[Section]]&amp;Table7[[#This Row],[Q. No.]]</f>
        <v>R44E38</v>
      </c>
      <c r="B6864" s="8"/>
      <c r="C6864" s="15" t="s">
        <v>67</v>
      </c>
      <c r="D6864" s="6">
        <v>38</v>
      </c>
      <c r="E6864" s="12" t="s">
        <v>31</v>
      </c>
      <c r="F6864" s="14">
        <v>1</v>
      </c>
      <c r="G6864" s="14" t="s">
        <v>59</v>
      </c>
      <c r="H6864" s="10">
        <v>3</v>
      </c>
      <c r="I6864" s="13" t="s">
        <v>39</v>
      </c>
      <c r="J6864" s="12" t="s">
        <v>400</v>
      </c>
      <c r="K6864" s="11" t="str">
        <f>VLOOKUP(Table7[[#This Row],[CID]],ALY,2,FALSE)</f>
        <v>Run-On Sentence</v>
      </c>
    </row>
    <row r="6865" spans="1:11" x14ac:dyDescent="0.2">
      <c r="A6865" s="8" t="str">
        <f>Table7[[#This Row],[Test No.]]&amp;Table7[[#This Row],[Section]]&amp;Table7[[#This Row],[Q. No.]]</f>
        <v>R44E39</v>
      </c>
      <c r="B6865" s="8"/>
      <c r="C6865" s="15" t="s">
        <v>67</v>
      </c>
      <c r="D6865" s="6">
        <v>39</v>
      </c>
      <c r="E6865" s="12" t="s">
        <v>31</v>
      </c>
      <c r="F6865" s="14">
        <v>1</v>
      </c>
      <c r="G6865" s="14" t="s">
        <v>59</v>
      </c>
      <c r="H6865" s="10">
        <v>2</v>
      </c>
      <c r="I6865" s="13" t="s">
        <v>38</v>
      </c>
      <c r="J6865" s="12" t="s">
        <v>393</v>
      </c>
      <c r="K6865" s="11" t="str">
        <f>VLOOKUP(Table7[[#This Row],[CID]],ALY,2,FALSE)</f>
        <v>SVA</v>
      </c>
    </row>
    <row r="6866" spans="1:11" x14ac:dyDescent="0.2">
      <c r="A6866" s="8" t="str">
        <f>Table7[[#This Row],[Test No.]]&amp;Table7[[#This Row],[Section]]&amp;Table7[[#This Row],[Q. No.]]</f>
        <v>R44E40</v>
      </c>
      <c r="B6866" s="8"/>
      <c r="C6866" s="15" t="s">
        <v>67</v>
      </c>
      <c r="D6866" s="6">
        <v>40</v>
      </c>
      <c r="E6866" s="12" t="s">
        <v>31</v>
      </c>
      <c r="F6866" s="14">
        <v>1</v>
      </c>
      <c r="G6866" s="14" t="s">
        <v>59</v>
      </c>
      <c r="H6866" s="10">
        <v>3</v>
      </c>
      <c r="I6866" s="13" t="s">
        <v>39</v>
      </c>
      <c r="J6866" s="12" t="s">
        <v>401</v>
      </c>
      <c r="K6866" s="11" t="str">
        <f>VLOOKUP(Table7[[#This Row],[CID]],ALY,2,FALSE)</f>
        <v>Parallel Construction</v>
      </c>
    </row>
    <row r="6867" spans="1:11" x14ac:dyDescent="0.2">
      <c r="A6867" s="8" t="str">
        <f>Table7[[#This Row],[Test No.]]&amp;Table7[[#This Row],[Section]]&amp;Table7[[#This Row],[Q. No.]]</f>
        <v>R44E41</v>
      </c>
      <c r="B6867" s="8"/>
      <c r="C6867" s="15" t="s">
        <v>67</v>
      </c>
      <c r="D6867" s="6">
        <v>41</v>
      </c>
      <c r="E6867" s="12" t="s">
        <v>31</v>
      </c>
      <c r="F6867" s="14">
        <v>2</v>
      </c>
      <c r="G6867" s="13" t="s">
        <v>57</v>
      </c>
      <c r="H6867" s="10">
        <v>4</v>
      </c>
      <c r="I6867" s="13" t="s">
        <v>40</v>
      </c>
      <c r="J6867" s="12" t="s">
        <v>514</v>
      </c>
      <c r="K6867" s="11" t="str">
        <f>VLOOKUP(Table7[[#This Row],[CID]],ALY,2,FALSE)</f>
        <v>Relation to Paragraph/Essay</v>
      </c>
    </row>
    <row r="6868" spans="1:11" x14ac:dyDescent="0.2">
      <c r="A6868" s="8" t="str">
        <f>Table7[[#This Row],[Test No.]]&amp;Table7[[#This Row],[Section]]&amp;Table7[[#This Row],[Q. No.]]</f>
        <v>R44E42</v>
      </c>
      <c r="B6868" s="8"/>
      <c r="C6868" s="15" t="s">
        <v>67</v>
      </c>
      <c r="D6868" s="6">
        <v>42</v>
      </c>
      <c r="E6868" s="12" t="s">
        <v>31</v>
      </c>
      <c r="F6868" s="14">
        <v>2</v>
      </c>
      <c r="G6868" s="13" t="s">
        <v>57</v>
      </c>
      <c r="H6868" s="10">
        <v>6</v>
      </c>
      <c r="I6868" s="13" t="s">
        <v>42</v>
      </c>
      <c r="J6868" s="12" t="s">
        <v>522</v>
      </c>
      <c r="K6868" s="11" t="str">
        <f>VLOOKUP(Table7[[#This Row],[CID]],ALY,2,FALSE)</f>
        <v>Effectiveness</v>
      </c>
    </row>
    <row r="6869" spans="1:11" x14ac:dyDescent="0.2">
      <c r="A6869" s="8" t="str">
        <f>Table7[[#This Row],[Test No.]]&amp;Table7[[#This Row],[Section]]&amp;Table7[[#This Row],[Q. No.]]</f>
        <v>R44E43</v>
      </c>
      <c r="B6869" s="8"/>
      <c r="C6869" s="15" t="s">
        <v>67</v>
      </c>
      <c r="D6869" s="6">
        <v>43</v>
      </c>
      <c r="E6869" s="12" t="s">
        <v>31</v>
      </c>
      <c r="F6869" s="14">
        <v>2</v>
      </c>
      <c r="G6869" s="13" t="s">
        <v>57</v>
      </c>
      <c r="H6869" s="10">
        <v>4</v>
      </c>
      <c r="I6869" s="13" t="s">
        <v>40</v>
      </c>
      <c r="J6869" s="12" t="s">
        <v>514</v>
      </c>
      <c r="K6869" s="11" t="str">
        <f>VLOOKUP(Table7[[#This Row],[CID]],ALY,2,FALSE)</f>
        <v>Relation to Paragraph/Essay</v>
      </c>
    </row>
    <row r="6870" spans="1:11" x14ac:dyDescent="0.2">
      <c r="A6870" s="8" t="str">
        <f>Table7[[#This Row],[Test No.]]&amp;Table7[[#This Row],[Section]]&amp;Table7[[#This Row],[Q. No.]]</f>
        <v>R44E44</v>
      </c>
      <c r="B6870" s="8"/>
      <c r="C6870" s="15" t="s">
        <v>67</v>
      </c>
      <c r="D6870" s="6">
        <v>44</v>
      </c>
      <c r="E6870" s="12" t="s">
        <v>31</v>
      </c>
      <c r="F6870" s="14">
        <v>2</v>
      </c>
      <c r="G6870" s="13" t="s">
        <v>57</v>
      </c>
      <c r="H6870" s="10">
        <v>6</v>
      </c>
      <c r="I6870" s="13" t="s">
        <v>42</v>
      </c>
      <c r="J6870" s="12" t="s">
        <v>522</v>
      </c>
      <c r="K6870" s="11" t="str">
        <f>VLOOKUP(Table7[[#This Row],[CID]],ALY,2,FALSE)</f>
        <v>Effectiveness</v>
      </c>
    </row>
    <row r="6871" spans="1:11" x14ac:dyDescent="0.2">
      <c r="A6871" s="8" t="str">
        <f>Table7[[#This Row],[Test No.]]&amp;Table7[[#This Row],[Section]]&amp;Table7[[#This Row],[Q. No.]]</f>
        <v>R44E45</v>
      </c>
      <c r="B6871" s="8"/>
      <c r="C6871" s="15" t="s">
        <v>67</v>
      </c>
      <c r="D6871" s="6">
        <v>45</v>
      </c>
      <c r="E6871" s="12" t="s">
        <v>31</v>
      </c>
      <c r="F6871" s="14">
        <v>2</v>
      </c>
      <c r="G6871" s="13" t="s">
        <v>57</v>
      </c>
      <c r="H6871" s="10">
        <v>4</v>
      </c>
      <c r="I6871" s="13" t="s">
        <v>40</v>
      </c>
      <c r="J6871" s="12" t="s">
        <v>513</v>
      </c>
      <c r="K6871" s="11" t="str">
        <f>VLOOKUP(Table7[[#This Row],[CID]],ALY,2,FALSE)</f>
        <v>Writer's Goal</v>
      </c>
    </row>
    <row r="6872" spans="1:11" x14ac:dyDescent="0.2">
      <c r="A6872" s="8" t="str">
        <f>Table7[[#This Row],[Test No.]]&amp;Table7[[#This Row],[Section]]&amp;Table7[[#This Row],[Q. No.]]</f>
        <v>R44E46</v>
      </c>
      <c r="B6872" s="8"/>
      <c r="C6872" s="15" t="s">
        <v>67</v>
      </c>
      <c r="D6872" s="6">
        <v>46</v>
      </c>
      <c r="E6872" s="12" t="s">
        <v>31</v>
      </c>
      <c r="F6872" s="14">
        <v>2</v>
      </c>
      <c r="G6872" s="13" t="s">
        <v>57</v>
      </c>
      <c r="H6872" s="10">
        <v>4</v>
      </c>
      <c r="I6872" s="13" t="s">
        <v>40</v>
      </c>
      <c r="J6872" s="12" t="s">
        <v>516</v>
      </c>
      <c r="K6872" s="11" t="str">
        <f>VLOOKUP(Table7[[#This Row],[CID]],ALY,2,FALSE)</f>
        <v>Transitions &amp; Topic Sentences</v>
      </c>
    </row>
    <row r="6873" spans="1:11" x14ac:dyDescent="0.2">
      <c r="A6873" s="8" t="str">
        <f>Table7[[#This Row],[Test No.]]&amp;Table7[[#This Row],[Section]]&amp;Table7[[#This Row],[Q. No.]]</f>
        <v>R44E47</v>
      </c>
      <c r="B6873" s="8"/>
      <c r="C6873" s="15" t="s">
        <v>67</v>
      </c>
      <c r="D6873" s="6">
        <v>47</v>
      </c>
      <c r="E6873" s="12" t="s">
        <v>31</v>
      </c>
      <c r="F6873" s="14">
        <v>2</v>
      </c>
      <c r="G6873" s="13" t="s">
        <v>57</v>
      </c>
      <c r="H6873" s="10">
        <v>6</v>
      </c>
      <c r="I6873" s="13" t="s">
        <v>42</v>
      </c>
      <c r="J6873" s="12" t="s">
        <v>523</v>
      </c>
      <c r="K6873" s="11" t="str">
        <f>VLOOKUP(Table7[[#This Row],[CID]],ALY,2,FALSE)</f>
        <v>Avoiding Ambiguity &amp; Redundancy</v>
      </c>
    </row>
    <row r="6874" spans="1:11" x14ac:dyDescent="0.2">
      <c r="A6874" s="8" t="str">
        <f>Table7[[#This Row],[Test No.]]&amp;Table7[[#This Row],[Section]]&amp;Table7[[#This Row],[Q. No.]]</f>
        <v>R44E48</v>
      </c>
      <c r="B6874" s="8"/>
      <c r="C6874" s="15" t="s">
        <v>67</v>
      </c>
      <c r="D6874" s="6">
        <v>48</v>
      </c>
      <c r="E6874" s="12" t="s">
        <v>31</v>
      </c>
      <c r="F6874" s="14">
        <v>1</v>
      </c>
      <c r="G6874" s="14" t="s">
        <v>59</v>
      </c>
      <c r="H6874" s="14">
        <v>1</v>
      </c>
      <c r="I6874" s="14" t="s">
        <v>37</v>
      </c>
      <c r="J6874" s="12" t="s">
        <v>387</v>
      </c>
      <c r="K6874" s="11" t="str">
        <f>VLOOKUP(Table7[[#This Row],[CID]],ALY,2,FALSE)</f>
        <v>Commas</v>
      </c>
    </row>
    <row r="6875" spans="1:11" x14ac:dyDescent="0.2">
      <c r="A6875" s="8" t="str">
        <f>Table7[[#This Row],[Test No.]]&amp;Table7[[#This Row],[Section]]&amp;Table7[[#This Row],[Q. No.]]</f>
        <v>R44E49</v>
      </c>
      <c r="B6875" s="8"/>
      <c r="C6875" s="15" t="s">
        <v>67</v>
      </c>
      <c r="D6875" s="6">
        <v>49</v>
      </c>
      <c r="E6875" s="12" t="s">
        <v>31</v>
      </c>
      <c r="F6875" s="14">
        <v>2</v>
      </c>
      <c r="G6875" s="13" t="s">
        <v>57</v>
      </c>
      <c r="H6875" s="10">
        <v>6</v>
      </c>
      <c r="I6875" s="13" t="s">
        <v>42</v>
      </c>
      <c r="J6875" s="12" t="s">
        <v>523</v>
      </c>
      <c r="K6875" s="11" t="str">
        <f>VLOOKUP(Table7[[#This Row],[CID]],ALY,2,FALSE)</f>
        <v>Avoiding Ambiguity &amp; Redundancy</v>
      </c>
    </row>
    <row r="6876" spans="1:11" x14ac:dyDescent="0.2">
      <c r="A6876" s="8" t="str">
        <f>Table7[[#This Row],[Test No.]]&amp;Table7[[#This Row],[Section]]&amp;Table7[[#This Row],[Q. No.]]</f>
        <v>R44E50</v>
      </c>
      <c r="B6876" s="8"/>
      <c r="C6876" s="15" t="s">
        <v>67</v>
      </c>
      <c r="D6876" s="6">
        <v>50</v>
      </c>
      <c r="E6876" s="12" t="s">
        <v>31</v>
      </c>
      <c r="F6876" s="14">
        <v>1</v>
      </c>
      <c r="G6876" s="14" t="s">
        <v>59</v>
      </c>
      <c r="H6876" s="10">
        <v>2</v>
      </c>
      <c r="I6876" s="13" t="s">
        <v>38</v>
      </c>
      <c r="J6876" s="12" t="s">
        <v>397</v>
      </c>
      <c r="K6876" s="11" t="str">
        <f>VLOOKUP(Table7[[#This Row],[CID]],ALY,2,FALSE)</f>
        <v>Word Choice</v>
      </c>
    </row>
    <row r="6877" spans="1:11" x14ac:dyDescent="0.2">
      <c r="A6877" s="8" t="str">
        <f>Table7[[#This Row],[Test No.]]&amp;Table7[[#This Row],[Section]]&amp;Table7[[#This Row],[Q. No.]]</f>
        <v>R44E51</v>
      </c>
      <c r="B6877" s="8"/>
      <c r="C6877" s="15" t="s">
        <v>67</v>
      </c>
      <c r="D6877" s="6">
        <v>51</v>
      </c>
      <c r="E6877" s="12" t="s">
        <v>31</v>
      </c>
      <c r="F6877" s="14">
        <v>2</v>
      </c>
      <c r="G6877" s="13" t="s">
        <v>57</v>
      </c>
      <c r="H6877" s="10">
        <v>4</v>
      </c>
      <c r="I6877" s="13" t="s">
        <v>40</v>
      </c>
      <c r="J6877" s="12" t="s">
        <v>514</v>
      </c>
      <c r="K6877" s="11" t="str">
        <f>VLOOKUP(Table7[[#This Row],[CID]],ALY,2,FALSE)</f>
        <v>Relation to Paragraph/Essay</v>
      </c>
    </row>
    <row r="6878" spans="1:11" x14ac:dyDescent="0.2">
      <c r="A6878" s="8" t="str">
        <f>Table7[[#This Row],[Test No.]]&amp;Table7[[#This Row],[Section]]&amp;Table7[[#This Row],[Q. No.]]</f>
        <v>R44E52</v>
      </c>
      <c r="B6878" s="8"/>
      <c r="C6878" s="15" t="s">
        <v>67</v>
      </c>
      <c r="D6878" s="6">
        <v>52</v>
      </c>
      <c r="E6878" s="12" t="s">
        <v>31</v>
      </c>
      <c r="F6878" s="14">
        <v>2</v>
      </c>
      <c r="G6878" s="13" t="s">
        <v>57</v>
      </c>
      <c r="H6878" s="10">
        <v>6</v>
      </c>
      <c r="I6878" s="13" t="s">
        <v>42</v>
      </c>
      <c r="J6878" s="12" t="s">
        <v>521</v>
      </c>
      <c r="K6878" s="11" t="str">
        <f>VLOOKUP(Table7[[#This Row],[CID]],ALY,2,FALSE)</f>
        <v>Word Choice</v>
      </c>
    </row>
    <row r="6879" spans="1:11" x14ac:dyDescent="0.2">
      <c r="A6879" s="8" t="str">
        <f>Table7[[#This Row],[Test No.]]&amp;Table7[[#This Row],[Section]]&amp;Table7[[#This Row],[Q. No.]]</f>
        <v>R44E53</v>
      </c>
      <c r="B6879" s="8"/>
      <c r="C6879" s="15" t="s">
        <v>67</v>
      </c>
      <c r="D6879" s="6">
        <v>53</v>
      </c>
      <c r="E6879" s="12" t="s">
        <v>31</v>
      </c>
      <c r="F6879" s="14">
        <v>2</v>
      </c>
      <c r="G6879" s="13" t="s">
        <v>57</v>
      </c>
      <c r="H6879" s="10">
        <v>6</v>
      </c>
      <c r="I6879" s="13" t="s">
        <v>42</v>
      </c>
      <c r="J6879" s="12" t="s">
        <v>521</v>
      </c>
      <c r="K6879" s="11" t="str">
        <f>VLOOKUP(Table7[[#This Row],[CID]],ALY,2,FALSE)</f>
        <v>Word Choice</v>
      </c>
    </row>
    <row r="6880" spans="1:11" x14ac:dyDescent="0.2">
      <c r="A6880" s="8" t="str">
        <f>Table7[[#This Row],[Test No.]]&amp;Table7[[#This Row],[Section]]&amp;Table7[[#This Row],[Q. No.]]</f>
        <v>R44E54</v>
      </c>
      <c r="B6880" s="8"/>
      <c r="C6880" s="15" t="s">
        <v>67</v>
      </c>
      <c r="D6880" s="6">
        <v>54</v>
      </c>
      <c r="E6880" s="12" t="s">
        <v>31</v>
      </c>
      <c r="F6880" s="14">
        <v>2</v>
      </c>
      <c r="G6880" s="13" t="s">
        <v>57</v>
      </c>
      <c r="H6880" s="10">
        <v>4</v>
      </c>
      <c r="I6880" s="13" t="s">
        <v>40</v>
      </c>
      <c r="J6880" s="12" t="s">
        <v>516</v>
      </c>
      <c r="K6880" s="11" t="str">
        <f>VLOOKUP(Table7[[#This Row],[CID]],ALY,2,FALSE)</f>
        <v>Transitions &amp; Topic Sentences</v>
      </c>
    </row>
    <row r="6881" spans="1:11" x14ac:dyDescent="0.2">
      <c r="A6881" s="8" t="str">
        <f>Table7[[#This Row],[Test No.]]&amp;Table7[[#This Row],[Section]]&amp;Table7[[#This Row],[Q. No.]]</f>
        <v>R44E55</v>
      </c>
      <c r="B6881" s="8"/>
      <c r="C6881" s="15" t="s">
        <v>67</v>
      </c>
      <c r="D6881" s="6">
        <v>55</v>
      </c>
      <c r="E6881" s="12" t="s">
        <v>31</v>
      </c>
      <c r="F6881" s="14">
        <v>1</v>
      </c>
      <c r="G6881" s="14" t="s">
        <v>59</v>
      </c>
      <c r="H6881" s="10">
        <v>3</v>
      </c>
      <c r="I6881" s="13" t="s">
        <v>39</v>
      </c>
      <c r="J6881" s="12" t="s">
        <v>400</v>
      </c>
      <c r="K6881" s="11" t="str">
        <f>VLOOKUP(Table7[[#This Row],[CID]],ALY,2,FALSE)</f>
        <v>Run-On Sentence</v>
      </c>
    </row>
    <row r="6882" spans="1:11" x14ac:dyDescent="0.2">
      <c r="A6882" s="8" t="str">
        <f>Table7[[#This Row],[Test No.]]&amp;Table7[[#This Row],[Section]]&amp;Table7[[#This Row],[Q. No.]]</f>
        <v>R44E56</v>
      </c>
      <c r="B6882" s="8"/>
      <c r="C6882" s="15" t="s">
        <v>67</v>
      </c>
      <c r="D6882" s="6">
        <v>56</v>
      </c>
      <c r="E6882" s="12" t="s">
        <v>31</v>
      </c>
      <c r="F6882" s="14">
        <v>2</v>
      </c>
      <c r="G6882" s="13" t="s">
        <v>57</v>
      </c>
      <c r="H6882" s="10">
        <v>4</v>
      </c>
      <c r="I6882" s="13" t="s">
        <v>40</v>
      </c>
      <c r="J6882" s="12" t="s">
        <v>512</v>
      </c>
      <c r="K6882" s="11" t="str">
        <f>VLOOKUP(Table7[[#This Row],[CID]],ALY,2,FALSE)</f>
        <v>Additional Detail &amp; Evidence</v>
      </c>
    </row>
    <row r="6883" spans="1:11" x14ac:dyDescent="0.2">
      <c r="A6883" s="8" t="str">
        <f>Table7[[#This Row],[Test No.]]&amp;Table7[[#This Row],[Section]]&amp;Table7[[#This Row],[Q. No.]]</f>
        <v>R44E57</v>
      </c>
      <c r="B6883" s="8"/>
      <c r="C6883" s="15" t="s">
        <v>67</v>
      </c>
      <c r="D6883" s="6">
        <v>57</v>
      </c>
      <c r="E6883" s="12" t="s">
        <v>31</v>
      </c>
      <c r="F6883" s="14">
        <v>1</v>
      </c>
      <c r="G6883" s="14" t="s">
        <v>59</v>
      </c>
      <c r="H6883" s="10">
        <v>2</v>
      </c>
      <c r="I6883" s="13" t="s">
        <v>38</v>
      </c>
      <c r="J6883" s="12" t="s">
        <v>395</v>
      </c>
      <c r="K6883" s="11" t="str">
        <f>VLOOKUP(Table7[[#This Row],[CID]],ALY,2,FALSE)</f>
        <v>Verb Forms/Tense Agreement</v>
      </c>
    </row>
    <row r="6884" spans="1:11" x14ac:dyDescent="0.2">
      <c r="A6884" s="8" t="str">
        <f>Table7[[#This Row],[Test No.]]&amp;Table7[[#This Row],[Section]]&amp;Table7[[#This Row],[Q. No.]]</f>
        <v>R44E58</v>
      </c>
      <c r="B6884" s="8"/>
      <c r="C6884" s="15" t="s">
        <v>67</v>
      </c>
      <c r="D6884" s="6">
        <v>58</v>
      </c>
      <c r="E6884" s="12" t="s">
        <v>31</v>
      </c>
      <c r="F6884" s="14">
        <v>2</v>
      </c>
      <c r="G6884" s="13" t="s">
        <v>57</v>
      </c>
      <c r="H6884" s="10">
        <v>4</v>
      </c>
      <c r="I6884" s="13" t="s">
        <v>40</v>
      </c>
      <c r="J6884" s="12" t="s">
        <v>516</v>
      </c>
      <c r="K6884" s="11" t="str">
        <f>VLOOKUP(Table7[[#This Row],[CID]],ALY,2,FALSE)</f>
        <v>Transitions &amp; Topic Sentences</v>
      </c>
    </row>
    <row r="6885" spans="1:11" x14ac:dyDescent="0.2">
      <c r="A6885" s="8" t="str">
        <f>Table7[[#This Row],[Test No.]]&amp;Table7[[#This Row],[Section]]&amp;Table7[[#This Row],[Q. No.]]</f>
        <v>R44E59</v>
      </c>
      <c r="B6885" s="8"/>
      <c r="C6885" s="15" t="s">
        <v>67</v>
      </c>
      <c r="D6885" s="6">
        <v>59</v>
      </c>
      <c r="E6885" s="12" t="s">
        <v>31</v>
      </c>
      <c r="F6885" s="14">
        <v>1</v>
      </c>
      <c r="G6885" s="14" t="s">
        <v>59</v>
      </c>
      <c r="H6885" s="14">
        <v>1</v>
      </c>
      <c r="I6885" s="14" t="s">
        <v>37</v>
      </c>
      <c r="J6885" s="12" t="s">
        <v>387</v>
      </c>
      <c r="K6885" s="11" t="str">
        <f>VLOOKUP(Table7[[#This Row],[CID]],ALY,2,FALSE)</f>
        <v>Commas</v>
      </c>
    </row>
    <row r="6886" spans="1:11" x14ac:dyDescent="0.2">
      <c r="A6886" s="8" t="str">
        <f>Table7[[#This Row],[Test No.]]&amp;Table7[[#This Row],[Section]]&amp;Table7[[#This Row],[Q. No.]]</f>
        <v>R44E60</v>
      </c>
      <c r="B6886" s="8"/>
      <c r="C6886" s="15" t="s">
        <v>67</v>
      </c>
      <c r="D6886" s="6">
        <v>60</v>
      </c>
      <c r="E6886" s="12" t="s">
        <v>31</v>
      </c>
      <c r="F6886" s="14">
        <v>1</v>
      </c>
      <c r="G6886" s="14" t="s">
        <v>59</v>
      </c>
      <c r="H6886" s="14">
        <v>1</v>
      </c>
      <c r="I6886" s="14" t="s">
        <v>37</v>
      </c>
      <c r="J6886" s="12" t="s">
        <v>387</v>
      </c>
      <c r="K6886" s="11" t="str">
        <f>VLOOKUP(Table7[[#This Row],[CID]],ALY,2,FALSE)</f>
        <v>Commas</v>
      </c>
    </row>
    <row r="6887" spans="1:11" x14ac:dyDescent="0.2">
      <c r="A6887" s="8" t="str">
        <f>Table7[[#This Row],[Test No.]]&amp;Table7[[#This Row],[Section]]&amp;Table7[[#This Row],[Q. No.]]</f>
        <v>R44E61</v>
      </c>
      <c r="B6887" s="8"/>
      <c r="C6887" s="15" t="s">
        <v>67</v>
      </c>
      <c r="D6887" s="6">
        <v>61</v>
      </c>
      <c r="E6887" s="12" t="s">
        <v>31</v>
      </c>
      <c r="F6887" s="14">
        <v>1</v>
      </c>
      <c r="G6887" s="14" t="s">
        <v>59</v>
      </c>
      <c r="H6887" s="14">
        <v>1</v>
      </c>
      <c r="I6887" s="14" t="s">
        <v>37</v>
      </c>
      <c r="J6887" s="12" t="s">
        <v>388</v>
      </c>
      <c r="K6887" s="11" t="str">
        <f>VLOOKUP(Table7[[#This Row],[CID]],ALY,2,FALSE)</f>
        <v>Apostrophes</v>
      </c>
    </row>
    <row r="6888" spans="1:11" x14ac:dyDescent="0.2">
      <c r="A6888" s="8" t="str">
        <f>Table7[[#This Row],[Test No.]]&amp;Table7[[#This Row],[Section]]&amp;Table7[[#This Row],[Q. No.]]</f>
        <v>R44E62</v>
      </c>
      <c r="B6888" s="8"/>
      <c r="C6888" s="15" t="s">
        <v>67</v>
      </c>
      <c r="D6888" s="6">
        <v>62</v>
      </c>
      <c r="E6888" s="12" t="s">
        <v>31</v>
      </c>
      <c r="F6888" s="14">
        <v>2</v>
      </c>
      <c r="G6888" s="13" t="s">
        <v>57</v>
      </c>
      <c r="H6888" s="10">
        <v>6</v>
      </c>
      <c r="I6888" s="13" t="s">
        <v>42</v>
      </c>
      <c r="J6888" s="12" t="s">
        <v>521</v>
      </c>
      <c r="K6888" s="11" t="str">
        <f>VLOOKUP(Table7[[#This Row],[CID]],ALY,2,FALSE)</f>
        <v>Word Choice</v>
      </c>
    </row>
    <row r="6889" spans="1:11" x14ac:dyDescent="0.2">
      <c r="A6889" s="8" t="str">
        <f>Table7[[#This Row],[Test No.]]&amp;Table7[[#This Row],[Section]]&amp;Table7[[#This Row],[Q. No.]]</f>
        <v>R44E63</v>
      </c>
      <c r="B6889" s="8"/>
      <c r="C6889" s="15" t="s">
        <v>67</v>
      </c>
      <c r="D6889" s="6">
        <v>63</v>
      </c>
      <c r="E6889" s="12" t="s">
        <v>31</v>
      </c>
      <c r="F6889" s="14">
        <v>1</v>
      </c>
      <c r="G6889" s="14" t="s">
        <v>59</v>
      </c>
      <c r="H6889" s="10">
        <v>3</v>
      </c>
      <c r="I6889" s="13" t="s">
        <v>39</v>
      </c>
      <c r="J6889" s="12" t="s">
        <v>401</v>
      </c>
      <c r="K6889" s="11" t="str">
        <f>VLOOKUP(Table7[[#This Row],[CID]],ALY,2,FALSE)</f>
        <v>Parallel Construction</v>
      </c>
    </row>
    <row r="6890" spans="1:11" x14ac:dyDescent="0.2">
      <c r="A6890" s="8" t="str">
        <f>Table7[[#This Row],[Test No.]]&amp;Table7[[#This Row],[Section]]&amp;Table7[[#This Row],[Q. No.]]</f>
        <v>R44E64</v>
      </c>
      <c r="B6890" s="8"/>
      <c r="C6890" s="15" t="s">
        <v>67</v>
      </c>
      <c r="D6890" s="6">
        <v>64</v>
      </c>
      <c r="E6890" s="12" t="s">
        <v>31</v>
      </c>
      <c r="F6890" s="14">
        <v>1</v>
      </c>
      <c r="G6890" s="14" t="s">
        <v>59</v>
      </c>
      <c r="H6890" s="10">
        <v>3</v>
      </c>
      <c r="I6890" s="13" t="s">
        <v>39</v>
      </c>
      <c r="J6890" s="12" t="s">
        <v>402</v>
      </c>
      <c r="K6890" s="11" t="str">
        <f>VLOOKUP(Table7[[#This Row],[CID]],ALY,2,FALSE)</f>
        <v>Faulty Modifier</v>
      </c>
    </row>
    <row r="6891" spans="1:11" x14ac:dyDescent="0.2">
      <c r="A6891" s="8" t="str">
        <f>Table7[[#This Row],[Test No.]]&amp;Table7[[#This Row],[Section]]&amp;Table7[[#This Row],[Q. No.]]</f>
        <v>R44E65</v>
      </c>
      <c r="B6891" s="8"/>
      <c r="C6891" s="15" t="s">
        <v>67</v>
      </c>
      <c r="D6891" s="6">
        <v>65</v>
      </c>
      <c r="E6891" s="12" t="s">
        <v>31</v>
      </c>
      <c r="F6891" s="14">
        <v>1</v>
      </c>
      <c r="G6891" s="14" t="s">
        <v>59</v>
      </c>
      <c r="H6891" s="10">
        <v>2</v>
      </c>
      <c r="I6891" s="13" t="s">
        <v>38</v>
      </c>
      <c r="J6891" s="12" t="s">
        <v>394</v>
      </c>
      <c r="K6891" s="11" t="str">
        <f>VLOOKUP(Table7[[#This Row],[CID]],ALY,2,FALSE)</f>
        <v>Pronouns</v>
      </c>
    </row>
    <row r="6892" spans="1:11" x14ac:dyDescent="0.2">
      <c r="A6892" s="8" t="str">
        <f>Table7[[#This Row],[Test No.]]&amp;Table7[[#This Row],[Section]]&amp;Table7[[#This Row],[Q. No.]]</f>
        <v>R44E66</v>
      </c>
      <c r="B6892" s="8"/>
      <c r="C6892" s="15" t="s">
        <v>67</v>
      </c>
      <c r="D6892" s="6">
        <v>66</v>
      </c>
      <c r="E6892" s="12" t="s">
        <v>31</v>
      </c>
      <c r="F6892" s="14">
        <v>2</v>
      </c>
      <c r="G6892" s="13" t="s">
        <v>57</v>
      </c>
      <c r="H6892" s="10">
        <v>6</v>
      </c>
      <c r="I6892" s="13" t="s">
        <v>42</v>
      </c>
      <c r="J6892" s="12" t="s">
        <v>523</v>
      </c>
      <c r="K6892" s="11" t="str">
        <f>VLOOKUP(Table7[[#This Row],[CID]],ALY,2,FALSE)</f>
        <v>Avoiding Ambiguity &amp; Redundancy</v>
      </c>
    </row>
    <row r="6893" spans="1:11" x14ac:dyDescent="0.2">
      <c r="A6893" s="8" t="str">
        <f>Table7[[#This Row],[Test No.]]&amp;Table7[[#This Row],[Section]]&amp;Table7[[#This Row],[Q. No.]]</f>
        <v>R44E67</v>
      </c>
      <c r="B6893" s="8"/>
      <c r="C6893" s="15" t="s">
        <v>67</v>
      </c>
      <c r="D6893" s="6">
        <v>67</v>
      </c>
      <c r="E6893" s="12" t="s">
        <v>31</v>
      </c>
      <c r="F6893" s="14">
        <v>2</v>
      </c>
      <c r="G6893" s="13" t="s">
        <v>57</v>
      </c>
      <c r="H6893" s="10">
        <v>5</v>
      </c>
      <c r="I6893" s="13" t="s">
        <v>41</v>
      </c>
      <c r="J6893" s="12" t="s">
        <v>518</v>
      </c>
      <c r="K6893" s="11" t="str">
        <f>VLOOKUP(Table7[[#This Row],[CID]],ALY,2,FALSE)</f>
        <v>Unity &amp; Coherence</v>
      </c>
    </row>
    <row r="6894" spans="1:11" x14ac:dyDescent="0.2">
      <c r="A6894" s="8" t="str">
        <f>Table7[[#This Row],[Test No.]]&amp;Table7[[#This Row],[Section]]&amp;Table7[[#This Row],[Q. No.]]</f>
        <v>R44E68</v>
      </c>
      <c r="B6894" s="8"/>
      <c r="C6894" s="15" t="s">
        <v>67</v>
      </c>
      <c r="D6894" s="6">
        <v>68</v>
      </c>
      <c r="E6894" s="12" t="s">
        <v>31</v>
      </c>
      <c r="F6894" s="14">
        <v>2</v>
      </c>
      <c r="G6894" s="13" t="s">
        <v>57</v>
      </c>
      <c r="H6894" s="10">
        <v>6</v>
      </c>
      <c r="I6894" s="13" t="s">
        <v>42</v>
      </c>
      <c r="J6894" s="12" t="s">
        <v>523</v>
      </c>
      <c r="K6894" s="11" t="str">
        <f>VLOOKUP(Table7[[#This Row],[CID]],ALY,2,FALSE)</f>
        <v>Avoiding Ambiguity &amp; Redundancy</v>
      </c>
    </row>
    <row r="6895" spans="1:11" x14ac:dyDescent="0.2">
      <c r="A6895" s="8" t="str">
        <f>Table7[[#This Row],[Test No.]]&amp;Table7[[#This Row],[Section]]&amp;Table7[[#This Row],[Q. No.]]</f>
        <v>R44E69</v>
      </c>
      <c r="B6895" s="8"/>
      <c r="C6895" s="15" t="s">
        <v>67</v>
      </c>
      <c r="D6895" s="6">
        <v>69</v>
      </c>
      <c r="E6895" s="12" t="s">
        <v>31</v>
      </c>
      <c r="F6895" s="14">
        <v>1</v>
      </c>
      <c r="G6895" s="14" t="s">
        <v>59</v>
      </c>
      <c r="H6895" s="14">
        <v>1</v>
      </c>
      <c r="I6895" s="14" t="s">
        <v>37</v>
      </c>
      <c r="J6895" s="12" t="s">
        <v>387</v>
      </c>
      <c r="K6895" s="11" t="str">
        <f>VLOOKUP(Table7[[#This Row],[CID]],ALY,2,FALSE)</f>
        <v>Commas</v>
      </c>
    </row>
    <row r="6896" spans="1:11" x14ac:dyDescent="0.2">
      <c r="A6896" s="8" t="str">
        <f>Table7[[#This Row],[Test No.]]&amp;Table7[[#This Row],[Section]]&amp;Table7[[#This Row],[Q. No.]]</f>
        <v>R44E70</v>
      </c>
      <c r="B6896" s="8"/>
      <c r="C6896" s="15" t="s">
        <v>67</v>
      </c>
      <c r="D6896" s="6">
        <v>70</v>
      </c>
      <c r="E6896" s="12" t="s">
        <v>31</v>
      </c>
      <c r="F6896" s="14">
        <v>2</v>
      </c>
      <c r="G6896" s="13" t="s">
        <v>57</v>
      </c>
      <c r="H6896" s="10">
        <v>5</v>
      </c>
      <c r="I6896" s="13" t="s">
        <v>41</v>
      </c>
      <c r="J6896" s="12" t="s">
        <v>520</v>
      </c>
      <c r="K6896" s="11" t="str">
        <f>VLOOKUP(Table7[[#This Row],[CID]],ALY,2,FALSE)</f>
        <v>Reorganization</v>
      </c>
    </row>
    <row r="6897" spans="1:11" x14ac:dyDescent="0.2">
      <c r="A6897" s="8" t="str">
        <f>Table7[[#This Row],[Test No.]]&amp;Table7[[#This Row],[Section]]&amp;Table7[[#This Row],[Q. No.]]</f>
        <v>R44E71</v>
      </c>
      <c r="B6897" s="8"/>
      <c r="C6897" s="15" t="s">
        <v>67</v>
      </c>
      <c r="D6897" s="6">
        <v>71</v>
      </c>
      <c r="E6897" s="12" t="s">
        <v>31</v>
      </c>
      <c r="F6897" s="14">
        <v>2</v>
      </c>
      <c r="G6897" s="13" t="s">
        <v>57</v>
      </c>
      <c r="H6897" s="10">
        <v>5</v>
      </c>
      <c r="I6897" s="13" t="s">
        <v>41</v>
      </c>
      <c r="J6897" s="12" t="s">
        <v>520</v>
      </c>
      <c r="K6897" s="11" t="str">
        <f>VLOOKUP(Table7[[#This Row],[CID]],ALY,2,FALSE)</f>
        <v>Reorganization</v>
      </c>
    </row>
    <row r="6898" spans="1:11" x14ac:dyDescent="0.2">
      <c r="A6898" s="8" t="str">
        <f>Table7[[#This Row],[Test No.]]&amp;Table7[[#This Row],[Section]]&amp;Table7[[#This Row],[Q. No.]]</f>
        <v>R44E72</v>
      </c>
      <c r="B6898" s="8"/>
      <c r="C6898" s="15" t="s">
        <v>67</v>
      </c>
      <c r="D6898" s="6">
        <v>72</v>
      </c>
      <c r="E6898" s="12" t="s">
        <v>31</v>
      </c>
      <c r="F6898" s="14">
        <v>2</v>
      </c>
      <c r="G6898" s="13" t="s">
        <v>57</v>
      </c>
      <c r="H6898" s="10">
        <v>5</v>
      </c>
      <c r="I6898" s="13" t="s">
        <v>41</v>
      </c>
      <c r="J6898" s="12" t="s">
        <v>518</v>
      </c>
      <c r="K6898" s="11" t="str">
        <f>VLOOKUP(Table7[[#This Row],[CID]],ALY,2,FALSE)</f>
        <v>Unity &amp; Coherence</v>
      </c>
    </row>
    <row r="6899" spans="1:11" x14ac:dyDescent="0.2">
      <c r="A6899" s="8" t="str">
        <f>Table7[[#This Row],[Test No.]]&amp;Table7[[#This Row],[Section]]&amp;Table7[[#This Row],[Q. No.]]</f>
        <v>R44E73</v>
      </c>
      <c r="B6899" s="8"/>
      <c r="C6899" s="15" t="s">
        <v>67</v>
      </c>
      <c r="D6899" s="6">
        <v>73</v>
      </c>
      <c r="E6899" s="12" t="s">
        <v>31</v>
      </c>
      <c r="F6899" s="14">
        <v>1</v>
      </c>
      <c r="G6899" s="14" t="s">
        <v>59</v>
      </c>
      <c r="H6899" s="10">
        <v>2</v>
      </c>
      <c r="I6899" s="13" t="s">
        <v>38</v>
      </c>
      <c r="J6899" s="12" t="s">
        <v>398</v>
      </c>
      <c r="K6899" s="11" t="str">
        <f>VLOOKUP(Table7[[#This Row],[CID]],ALY,2,FALSE)</f>
        <v>Idioms</v>
      </c>
    </row>
    <row r="6900" spans="1:11" x14ac:dyDescent="0.2">
      <c r="A6900" s="8" t="str">
        <f>Table7[[#This Row],[Test No.]]&amp;Table7[[#This Row],[Section]]&amp;Table7[[#This Row],[Q. No.]]</f>
        <v>R44E74</v>
      </c>
      <c r="B6900" s="8"/>
      <c r="C6900" s="15" t="s">
        <v>67</v>
      </c>
      <c r="D6900" s="6">
        <v>74</v>
      </c>
      <c r="E6900" s="12" t="s">
        <v>31</v>
      </c>
      <c r="F6900" s="14">
        <v>2</v>
      </c>
      <c r="G6900" s="13" t="s">
        <v>57</v>
      </c>
      <c r="H6900" s="10">
        <v>4</v>
      </c>
      <c r="I6900" s="13" t="s">
        <v>40</v>
      </c>
      <c r="J6900" s="12" t="s">
        <v>514</v>
      </c>
      <c r="K6900" s="11" t="str">
        <f>VLOOKUP(Table7[[#This Row],[CID]],ALY,2,FALSE)</f>
        <v>Relation to Paragraph/Essay</v>
      </c>
    </row>
    <row r="6901" spans="1:11" x14ac:dyDescent="0.2">
      <c r="A6901" s="8" t="str">
        <f>Table7[[#This Row],[Test No.]]&amp;Table7[[#This Row],[Section]]&amp;Table7[[#This Row],[Q. No.]]</f>
        <v>R44E75</v>
      </c>
      <c r="B6901" s="8"/>
      <c r="C6901" s="15" t="s">
        <v>67</v>
      </c>
      <c r="D6901" s="6">
        <v>75</v>
      </c>
      <c r="E6901" s="12" t="s">
        <v>31</v>
      </c>
      <c r="F6901" s="14">
        <v>2</v>
      </c>
      <c r="G6901" s="13" t="s">
        <v>57</v>
      </c>
      <c r="H6901" s="10">
        <v>4</v>
      </c>
      <c r="I6901" s="13" t="s">
        <v>40</v>
      </c>
      <c r="J6901" s="12" t="s">
        <v>514</v>
      </c>
      <c r="K6901" s="11" t="str">
        <f>VLOOKUP(Table7[[#This Row],[CID]],ALY,2,FALSE)</f>
        <v>Relation to Paragraph/Essay</v>
      </c>
    </row>
    <row r="6902" spans="1:11" x14ac:dyDescent="0.2">
      <c r="A6902" s="8" t="str">
        <f>Table7[[#This Row],[Test No.]]&amp;Table7[[#This Row],[Section]]&amp;Table7[[#This Row],[Q. No.]]</f>
        <v>R45E1</v>
      </c>
      <c r="B6902" s="8"/>
      <c r="C6902" s="15" t="s">
        <v>66</v>
      </c>
      <c r="D6902" s="6">
        <v>1</v>
      </c>
      <c r="E6902" s="12" t="s">
        <v>31</v>
      </c>
      <c r="F6902" s="14">
        <v>1</v>
      </c>
      <c r="G6902" s="14" t="s">
        <v>59</v>
      </c>
      <c r="H6902" s="14">
        <v>1</v>
      </c>
      <c r="I6902" s="14" t="s">
        <v>37</v>
      </c>
      <c r="J6902" s="12" t="s">
        <v>387</v>
      </c>
      <c r="K6902" s="11" t="str">
        <f>VLOOKUP(Table7[[#This Row],[CID]],ALY,2,FALSE)</f>
        <v>Commas</v>
      </c>
    </row>
    <row r="6903" spans="1:11" x14ac:dyDescent="0.2">
      <c r="A6903" s="8" t="str">
        <f>Table7[[#This Row],[Test No.]]&amp;Table7[[#This Row],[Section]]&amp;Table7[[#This Row],[Q. No.]]</f>
        <v>R45E2</v>
      </c>
      <c r="B6903" s="8"/>
      <c r="C6903" s="15" t="s">
        <v>66</v>
      </c>
      <c r="D6903" s="6">
        <v>2</v>
      </c>
      <c r="E6903" s="12" t="s">
        <v>31</v>
      </c>
      <c r="F6903" s="14">
        <v>2</v>
      </c>
      <c r="G6903" s="13" t="s">
        <v>57</v>
      </c>
      <c r="H6903" s="10">
        <v>4</v>
      </c>
      <c r="I6903" s="13" t="s">
        <v>40</v>
      </c>
      <c r="J6903" s="12" t="s">
        <v>513</v>
      </c>
      <c r="K6903" s="11" t="str">
        <f>VLOOKUP(Table7[[#This Row],[CID]],ALY,2,FALSE)</f>
        <v>Writer's Goal</v>
      </c>
    </row>
    <row r="6904" spans="1:11" x14ac:dyDescent="0.2">
      <c r="A6904" s="8" t="str">
        <f>Table7[[#This Row],[Test No.]]&amp;Table7[[#This Row],[Section]]&amp;Table7[[#This Row],[Q. No.]]</f>
        <v>R45E3</v>
      </c>
      <c r="B6904" s="8"/>
      <c r="C6904" s="15" t="s">
        <v>66</v>
      </c>
      <c r="D6904" s="6">
        <v>3</v>
      </c>
      <c r="E6904" s="12" t="s">
        <v>31</v>
      </c>
      <c r="F6904" s="14">
        <v>2</v>
      </c>
      <c r="G6904" s="13" t="s">
        <v>57</v>
      </c>
      <c r="H6904" s="10">
        <v>6</v>
      </c>
      <c r="I6904" s="13" t="s">
        <v>42</v>
      </c>
      <c r="J6904" s="12" t="s">
        <v>523</v>
      </c>
      <c r="K6904" s="11" t="str">
        <f>VLOOKUP(Table7[[#This Row],[CID]],ALY,2,FALSE)</f>
        <v>Avoiding Ambiguity &amp; Redundancy</v>
      </c>
    </row>
    <row r="6905" spans="1:11" x14ac:dyDescent="0.2">
      <c r="A6905" s="8" t="str">
        <f>Table7[[#This Row],[Test No.]]&amp;Table7[[#This Row],[Section]]&amp;Table7[[#This Row],[Q. No.]]</f>
        <v>R45E4</v>
      </c>
      <c r="B6905" s="8"/>
      <c r="C6905" s="15" t="s">
        <v>66</v>
      </c>
      <c r="D6905" s="6">
        <v>4</v>
      </c>
      <c r="E6905" s="12" t="s">
        <v>31</v>
      </c>
      <c r="F6905" s="14">
        <v>1</v>
      </c>
      <c r="G6905" s="14" t="s">
        <v>59</v>
      </c>
      <c r="H6905" s="10">
        <v>3</v>
      </c>
      <c r="I6905" s="13" t="s">
        <v>39</v>
      </c>
      <c r="J6905" s="12" t="s">
        <v>399</v>
      </c>
      <c r="K6905" s="11" t="str">
        <f>VLOOKUP(Table7[[#This Row],[CID]],ALY,2,FALSE)</f>
        <v>Sentence Fragment</v>
      </c>
    </row>
    <row r="6906" spans="1:11" x14ac:dyDescent="0.2">
      <c r="A6906" s="8" t="str">
        <f>Table7[[#This Row],[Test No.]]&amp;Table7[[#This Row],[Section]]&amp;Table7[[#This Row],[Q. No.]]</f>
        <v>R45E5</v>
      </c>
      <c r="B6906" s="8"/>
      <c r="C6906" s="15" t="s">
        <v>66</v>
      </c>
      <c r="D6906" s="6">
        <v>5</v>
      </c>
      <c r="E6906" s="12" t="s">
        <v>31</v>
      </c>
      <c r="F6906" s="14">
        <v>2</v>
      </c>
      <c r="G6906" s="13" t="s">
        <v>57</v>
      </c>
      <c r="H6906" s="10">
        <v>4</v>
      </c>
      <c r="I6906" s="13" t="s">
        <v>40</v>
      </c>
      <c r="J6906" s="12" t="s">
        <v>516</v>
      </c>
      <c r="K6906" s="11" t="str">
        <f>VLOOKUP(Table7[[#This Row],[CID]],ALY,2,FALSE)</f>
        <v>Transitions &amp; Topic Sentences</v>
      </c>
    </row>
    <row r="6907" spans="1:11" x14ac:dyDescent="0.2">
      <c r="A6907" s="8" t="str">
        <f>Table7[[#This Row],[Test No.]]&amp;Table7[[#This Row],[Section]]&amp;Table7[[#This Row],[Q. No.]]</f>
        <v>R45E6</v>
      </c>
      <c r="B6907" s="8"/>
      <c r="C6907" s="15" t="s">
        <v>66</v>
      </c>
      <c r="D6907" s="6">
        <v>6</v>
      </c>
      <c r="E6907" s="12" t="s">
        <v>31</v>
      </c>
      <c r="F6907" s="14">
        <v>1</v>
      </c>
      <c r="G6907" s="14" t="s">
        <v>59</v>
      </c>
      <c r="H6907" s="10">
        <v>2</v>
      </c>
      <c r="I6907" s="13" t="s">
        <v>38</v>
      </c>
      <c r="J6907" s="12" t="s">
        <v>397</v>
      </c>
      <c r="K6907" s="11" t="str">
        <f>VLOOKUP(Table7[[#This Row],[CID]],ALY,2,FALSE)</f>
        <v>Word Choice</v>
      </c>
    </row>
    <row r="6908" spans="1:11" x14ac:dyDescent="0.2">
      <c r="A6908" s="8" t="str">
        <f>Table7[[#This Row],[Test No.]]&amp;Table7[[#This Row],[Section]]&amp;Table7[[#This Row],[Q. No.]]</f>
        <v>R45E7</v>
      </c>
      <c r="B6908" s="8"/>
      <c r="C6908" s="15" t="s">
        <v>66</v>
      </c>
      <c r="D6908" s="6">
        <v>7</v>
      </c>
      <c r="E6908" s="12" t="s">
        <v>31</v>
      </c>
      <c r="F6908" s="14">
        <v>2</v>
      </c>
      <c r="G6908" s="13" t="s">
        <v>57</v>
      </c>
      <c r="H6908" s="10">
        <v>5</v>
      </c>
      <c r="I6908" s="13" t="s">
        <v>41</v>
      </c>
      <c r="J6908" s="12" t="s">
        <v>518</v>
      </c>
      <c r="K6908" s="11" t="str">
        <f>VLOOKUP(Table7[[#This Row],[CID]],ALY,2,FALSE)</f>
        <v>Unity &amp; Coherence</v>
      </c>
    </row>
    <row r="6909" spans="1:11" x14ac:dyDescent="0.2">
      <c r="A6909" s="8" t="str">
        <f>Table7[[#This Row],[Test No.]]&amp;Table7[[#This Row],[Section]]&amp;Table7[[#This Row],[Q. No.]]</f>
        <v>R45E8</v>
      </c>
      <c r="B6909" s="8"/>
      <c r="C6909" s="15" t="s">
        <v>66</v>
      </c>
      <c r="D6909" s="6">
        <v>8</v>
      </c>
      <c r="E6909" s="12" t="s">
        <v>31</v>
      </c>
      <c r="F6909" s="14">
        <v>1</v>
      </c>
      <c r="G6909" s="14" t="s">
        <v>59</v>
      </c>
      <c r="H6909" s="10">
        <v>2</v>
      </c>
      <c r="I6909" s="13" t="s">
        <v>38</v>
      </c>
      <c r="J6909" s="12" t="s">
        <v>395</v>
      </c>
      <c r="K6909" s="11" t="str">
        <f>VLOOKUP(Table7[[#This Row],[CID]],ALY,2,FALSE)</f>
        <v>Verb Forms/Tense Agreement</v>
      </c>
    </row>
    <row r="6910" spans="1:11" x14ac:dyDescent="0.2">
      <c r="A6910" s="8" t="str">
        <f>Table7[[#This Row],[Test No.]]&amp;Table7[[#This Row],[Section]]&amp;Table7[[#This Row],[Q. No.]]</f>
        <v>R45E9</v>
      </c>
      <c r="B6910" s="8"/>
      <c r="C6910" s="15" t="s">
        <v>66</v>
      </c>
      <c r="D6910" s="6">
        <v>9</v>
      </c>
      <c r="E6910" s="12" t="s">
        <v>31</v>
      </c>
      <c r="F6910" s="14">
        <v>1</v>
      </c>
      <c r="G6910" s="14" t="s">
        <v>59</v>
      </c>
      <c r="H6910" s="10">
        <v>3</v>
      </c>
      <c r="I6910" s="13" t="s">
        <v>39</v>
      </c>
      <c r="J6910" s="12" t="s">
        <v>401</v>
      </c>
      <c r="K6910" s="11" t="str">
        <f>VLOOKUP(Table7[[#This Row],[CID]],ALY,2,FALSE)</f>
        <v>Parallel Construction</v>
      </c>
    </row>
    <row r="6911" spans="1:11" x14ac:dyDescent="0.2">
      <c r="A6911" s="8" t="str">
        <f>Table7[[#This Row],[Test No.]]&amp;Table7[[#This Row],[Section]]&amp;Table7[[#This Row],[Q. No.]]</f>
        <v>R45E10</v>
      </c>
      <c r="B6911" s="8"/>
      <c r="C6911" s="15" t="s">
        <v>66</v>
      </c>
      <c r="D6911" s="6">
        <v>10</v>
      </c>
      <c r="E6911" s="12" t="s">
        <v>31</v>
      </c>
      <c r="F6911" s="14">
        <v>1</v>
      </c>
      <c r="G6911" s="14" t="s">
        <v>59</v>
      </c>
      <c r="H6911" s="14">
        <v>1</v>
      </c>
      <c r="I6911" s="14" t="s">
        <v>37</v>
      </c>
      <c r="J6911" s="12" t="s">
        <v>387</v>
      </c>
      <c r="K6911" s="11" t="str">
        <f>VLOOKUP(Table7[[#This Row],[CID]],ALY,2,FALSE)</f>
        <v>Commas</v>
      </c>
    </row>
    <row r="6912" spans="1:11" x14ac:dyDescent="0.2">
      <c r="A6912" s="8" t="str">
        <f>Table7[[#This Row],[Test No.]]&amp;Table7[[#This Row],[Section]]&amp;Table7[[#This Row],[Q. No.]]</f>
        <v>R45E11</v>
      </c>
      <c r="B6912" s="8"/>
      <c r="C6912" s="15" t="s">
        <v>66</v>
      </c>
      <c r="D6912" s="6">
        <v>11</v>
      </c>
      <c r="E6912" s="12" t="s">
        <v>31</v>
      </c>
      <c r="F6912" s="14">
        <v>2</v>
      </c>
      <c r="G6912" s="13" t="s">
        <v>57</v>
      </c>
      <c r="H6912" s="10">
        <v>5</v>
      </c>
      <c r="I6912" s="13" t="s">
        <v>41</v>
      </c>
      <c r="J6912" s="12" t="s">
        <v>520</v>
      </c>
      <c r="K6912" s="11" t="str">
        <f>VLOOKUP(Table7[[#This Row],[CID]],ALY,2,FALSE)</f>
        <v>Reorganization</v>
      </c>
    </row>
    <row r="6913" spans="1:11" x14ac:dyDescent="0.2">
      <c r="A6913" s="8" t="str">
        <f>Table7[[#This Row],[Test No.]]&amp;Table7[[#This Row],[Section]]&amp;Table7[[#This Row],[Q. No.]]</f>
        <v>R45E12</v>
      </c>
      <c r="B6913" s="8"/>
      <c r="C6913" s="15" t="s">
        <v>66</v>
      </c>
      <c r="D6913" s="6">
        <v>12</v>
      </c>
      <c r="E6913" s="12" t="s">
        <v>31</v>
      </c>
      <c r="F6913" s="14">
        <v>1</v>
      </c>
      <c r="G6913" s="14" t="s">
        <v>59</v>
      </c>
      <c r="H6913" s="10">
        <v>3</v>
      </c>
      <c r="I6913" s="13" t="s">
        <v>39</v>
      </c>
      <c r="J6913" s="12" t="s">
        <v>401</v>
      </c>
      <c r="K6913" s="11" t="str">
        <f>VLOOKUP(Table7[[#This Row],[CID]],ALY,2,FALSE)</f>
        <v>Parallel Construction</v>
      </c>
    </row>
    <row r="6914" spans="1:11" x14ac:dyDescent="0.2">
      <c r="A6914" s="8" t="str">
        <f>Table7[[#This Row],[Test No.]]&amp;Table7[[#This Row],[Section]]&amp;Table7[[#This Row],[Q. No.]]</f>
        <v>R45E13</v>
      </c>
      <c r="B6914" s="8"/>
      <c r="C6914" s="15" t="s">
        <v>66</v>
      </c>
      <c r="D6914" s="6">
        <v>13</v>
      </c>
      <c r="E6914" s="12" t="s">
        <v>31</v>
      </c>
      <c r="F6914" s="14">
        <v>2</v>
      </c>
      <c r="G6914" s="13" t="s">
        <v>57</v>
      </c>
      <c r="H6914" s="10">
        <v>4</v>
      </c>
      <c r="I6914" s="13" t="s">
        <v>40</v>
      </c>
      <c r="J6914" s="12" t="s">
        <v>516</v>
      </c>
      <c r="K6914" s="11" t="str">
        <f>VLOOKUP(Table7[[#This Row],[CID]],ALY,2,FALSE)</f>
        <v>Transitions &amp; Topic Sentences</v>
      </c>
    </row>
    <row r="6915" spans="1:11" x14ac:dyDescent="0.2">
      <c r="A6915" s="8" t="str">
        <f>Table7[[#This Row],[Test No.]]&amp;Table7[[#This Row],[Section]]&amp;Table7[[#This Row],[Q. No.]]</f>
        <v>R45E14</v>
      </c>
      <c r="B6915" s="8"/>
      <c r="C6915" s="15" t="s">
        <v>66</v>
      </c>
      <c r="D6915" s="6">
        <v>14</v>
      </c>
      <c r="E6915" s="12" t="s">
        <v>31</v>
      </c>
      <c r="F6915" s="14">
        <v>1</v>
      </c>
      <c r="G6915" s="14" t="s">
        <v>59</v>
      </c>
      <c r="H6915" s="10">
        <v>2</v>
      </c>
      <c r="I6915" s="13" t="s">
        <v>38</v>
      </c>
      <c r="J6915" s="12" t="s">
        <v>396</v>
      </c>
      <c r="K6915" s="11" t="str">
        <f>VLOOKUP(Table7[[#This Row],[CID]],ALY,2,FALSE)</f>
        <v>Comparisons</v>
      </c>
    </row>
    <row r="6916" spans="1:11" x14ac:dyDescent="0.2">
      <c r="A6916" s="8" t="str">
        <f>Table7[[#This Row],[Test No.]]&amp;Table7[[#This Row],[Section]]&amp;Table7[[#This Row],[Q. No.]]</f>
        <v>R45E15</v>
      </c>
      <c r="B6916" s="8"/>
      <c r="C6916" s="15" t="s">
        <v>66</v>
      </c>
      <c r="D6916" s="6">
        <v>15</v>
      </c>
      <c r="E6916" s="12" t="s">
        <v>31</v>
      </c>
      <c r="F6916" s="14">
        <v>2</v>
      </c>
      <c r="G6916" s="13" t="s">
        <v>57</v>
      </c>
      <c r="H6916" s="10">
        <v>4</v>
      </c>
      <c r="I6916" s="13" t="s">
        <v>40</v>
      </c>
      <c r="J6916" s="12" t="s">
        <v>513</v>
      </c>
      <c r="K6916" s="11" t="str">
        <f>VLOOKUP(Table7[[#This Row],[CID]],ALY,2,FALSE)</f>
        <v>Writer's Goal</v>
      </c>
    </row>
    <row r="6917" spans="1:11" x14ac:dyDescent="0.2">
      <c r="A6917" s="8" t="str">
        <f>Table7[[#This Row],[Test No.]]&amp;Table7[[#This Row],[Section]]&amp;Table7[[#This Row],[Q. No.]]</f>
        <v>R45E16</v>
      </c>
      <c r="B6917" s="8"/>
      <c r="C6917" s="15" t="s">
        <v>66</v>
      </c>
      <c r="D6917" s="6">
        <v>16</v>
      </c>
      <c r="E6917" s="12" t="s">
        <v>31</v>
      </c>
      <c r="F6917" s="14">
        <v>1</v>
      </c>
      <c r="G6917" s="14" t="s">
        <v>59</v>
      </c>
      <c r="H6917" s="10">
        <v>3</v>
      </c>
      <c r="I6917" s="13" t="s">
        <v>39</v>
      </c>
      <c r="J6917" s="12" t="s">
        <v>400</v>
      </c>
      <c r="K6917" s="11" t="str">
        <f>VLOOKUP(Table7[[#This Row],[CID]],ALY,2,FALSE)</f>
        <v>Run-On Sentence</v>
      </c>
    </row>
    <row r="6918" spans="1:11" x14ac:dyDescent="0.2">
      <c r="A6918" s="8" t="str">
        <f>Table7[[#This Row],[Test No.]]&amp;Table7[[#This Row],[Section]]&amp;Table7[[#This Row],[Q. No.]]</f>
        <v>R45E17</v>
      </c>
      <c r="B6918" s="8"/>
      <c r="C6918" s="15" t="s">
        <v>66</v>
      </c>
      <c r="D6918" s="6">
        <v>17</v>
      </c>
      <c r="E6918" s="12" t="s">
        <v>31</v>
      </c>
      <c r="F6918" s="14">
        <v>2</v>
      </c>
      <c r="G6918" s="13" t="s">
        <v>57</v>
      </c>
      <c r="H6918" s="10">
        <v>4</v>
      </c>
      <c r="I6918" s="13" t="s">
        <v>40</v>
      </c>
      <c r="J6918" s="12" t="s">
        <v>516</v>
      </c>
      <c r="K6918" s="11" t="str">
        <f>VLOOKUP(Table7[[#This Row],[CID]],ALY,2,FALSE)</f>
        <v>Transitions &amp; Topic Sentences</v>
      </c>
    </row>
    <row r="6919" spans="1:11" x14ac:dyDescent="0.2">
      <c r="A6919" s="8" t="str">
        <f>Table7[[#This Row],[Test No.]]&amp;Table7[[#This Row],[Section]]&amp;Table7[[#This Row],[Q. No.]]</f>
        <v>R45E18</v>
      </c>
      <c r="B6919" s="8"/>
      <c r="C6919" s="15" t="s">
        <v>66</v>
      </c>
      <c r="D6919" s="6">
        <v>18</v>
      </c>
      <c r="E6919" s="12" t="s">
        <v>31</v>
      </c>
      <c r="F6919" s="14">
        <v>2</v>
      </c>
      <c r="G6919" s="13" t="s">
        <v>57</v>
      </c>
      <c r="H6919" s="10">
        <v>5</v>
      </c>
      <c r="I6919" s="13" t="s">
        <v>41</v>
      </c>
      <c r="J6919" s="12" t="s">
        <v>518</v>
      </c>
      <c r="K6919" s="11" t="str">
        <f>VLOOKUP(Table7[[#This Row],[CID]],ALY,2,FALSE)</f>
        <v>Unity &amp; Coherence</v>
      </c>
    </row>
    <row r="6920" spans="1:11" x14ac:dyDescent="0.2">
      <c r="A6920" s="8" t="str">
        <f>Table7[[#This Row],[Test No.]]&amp;Table7[[#This Row],[Section]]&amp;Table7[[#This Row],[Q. No.]]</f>
        <v>R45E19</v>
      </c>
      <c r="B6920" s="8"/>
      <c r="C6920" s="15" t="s">
        <v>66</v>
      </c>
      <c r="D6920" s="6">
        <v>19</v>
      </c>
      <c r="E6920" s="12" t="s">
        <v>31</v>
      </c>
      <c r="F6920" s="14">
        <v>1</v>
      </c>
      <c r="G6920" s="14" t="s">
        <v>59</v>
      </c>
      <c r="H6920" s="14">
        <v>1</v>
      </c>
      <c r="I6920" s="14" t="s">
        <v>37</v>
      </c>
      <c r="J6920" s="12" t="s">
        <v>388</v>
      </c>
      <c r="K6920" s="11" t="str">
        <f>VLOOKUP(Table7[[#This Row],[CID]],ALY,2,FALSE)</f>
        <v>Apostrophes</v>
      </c>
    </row>
    <row r="6921" spans="1:11" x14ac:dyDescent="0.2">
      <c r="A6921" s="8" t="str">
        <f>Table7[[#This Row],[Test No.]]&amp;Table7[[#This Row],[Section]]&amp;Table7[[#This Row],[Q. No.]]</f>
        <v>R45E20</v>
      </c>
      <c r="B6921" s="8"/>
      <c r="C6921" s="15" t="s">
        <v>66</v>
      </c>
      <c r="D6921" s="6">
        <v>20</v>
      </c>
      <c r="E6921" s="12" t="s">
        <v>31</v>
      </c>
      <c r="F6921" s="14">
        <v>1</v>
      </c>
      <c r="G6921" s="14" t="s">
        <v>59</v>
      </c>
      <c r="H6921" s="14">
        <v>1</v>
      </c>
      <c r="I6921" s="14" t="s">
        <v>37</v>
      </c>
      <c r="J6921" s="12" t="s">
        <v>387</v>
      </c>
      <c r="K6921" s="11" t="str">
        <f>VLOOKUP(Table7[[#This Row],[CID]],ALY,2,FALSE)</f>
        <v>Commas</v>
      </c>
    </row>
    <row r="6922" spans="1:11" x14ac:dyDescent="0.2">
      <c r="A6922" s="8" t="str">
        <f>Table7[[#This Row],[Test No.]]&amp;Table7[[#This Row],[Section]]&amp;Table7[[#This Row],[Q. No.]]</f>
        <v>R45E21</v>
      </c>
      <c r="B6922" s="8"/>
      <c r="C6922" s="15" t="s">
        <v>66</v>
      </c>
      <c r="D6922" s="6">
        <v>21</v>
      </c>
      <c r="E6922" s="12" t="s">
        <v>31</v>
      </c>
      <c r="F6922" s="14">
        <v>2</v>
      </c>
      <c r="G6922" s="13" t="s">
        <v>57</v>
      </c>
      <c r="H6922" s="10">
        <v>5</v>
      </c>
      <c r="I6922" s="13" t="s">
        <v>41</v>
      </c>
      <c r="J6922" s="12" t="s">
        <v>520</v>
      </c>
      <c r="K6922" s="11" t="str">
        <f>VLOOKUP(Table7[[#This Row],[CID]],ALY,2,FALSE)</f>
        <v>Reorganization</v>
      </c>
    </row>
    <row r="6923" spans="1:11" x14ac:dyDescent="0.2">
      <c r="A6923" s="8" t="str">
        <f>Table7[[#This Row],[Test No.]]&amp;Table7[[#This Row],[Section]]&amp;Table7[[#This Row],[Q. No.]]</f>
        <v>R45E22</v>
      </c>
      <c r="B6923" s="8"/>
      <c r="C6923" s="15" t="s">
        <v>66</v>
      </c>
      <c r="D6923" s="6">
        <v>22</v>
      </c>
      <c r="E6923" s="12" t="s">
        <v>31</v>
      </c>
      <c r="F6923" s="14">
        <v>1</v>
      </c>
      <c r="G6923" s="14" t="s">
        <v>59</v>
      </c>
      <c r="H6923" s="10">
        <v>2</v>
      </c>
      <c r="I6923" s="13" t="s">
        <v>38</v>
      </c>
      <c r="J6923" s="12" t="s">
        <v>397</v>
      </c>
      <c r="K6923" s="11" t="str">
        <f>VLOOKUP(Table7[[#This Row],[CID]],ALY,2,FALSE)</f>
        <v>Word Choice</v>
      </c>
    </row>
    <row r="6924" spans="1:11" x14ac:dyDescent="0.2">
      <c r="A6924" s="8" t="str">
        <f>Table7[[#This Row],[Test No.]]&amp;Table7[[#This Row],[Section]]&amp;Table7[[#This Row],[Q. No.]]</f>
        <v>R45E23</v>
      </c>
      <c r="B6924" s="8"/>
      <c r="C6924" s="15" t="s">
        <v>66</v>
      </c>
      <c r="D6924" s="6">
        <v>23</v>
      </c>
      <c r="E6924" s="12" t="s">
        <v>31</v>
      </c>
      <c r="F6924" s="14">
        <v>1</v>
      </c>
      <c r="G6924" s="14" t="s">
        <v>59</v>
      </c>
      <c r="H6924" s="14">
        <v>1</v>
      </c>
      <c r="I6924" s="14" t="s">
        <v>37</v>
      </c>
      <c r="J6924" s="12" t="s">
        <v>388</v>
      </c>
      <c r="K6924" s="11" t="str">
        <f>VLOOKUP(Table7[[#This Row],[CID]],ALY,2,FALSE)</f>
        <v>Apostrophes</v>
      </c>
    </row>
    <row r="6925" spans="1:11" x14ac:dyDescent="0.2">
      <c r="A6925" s="8" t="str">
        <f>Table7[[#This Row],[Test No.]]&amp;Table7[[#This Row],[Section]]&amp;Table7[[#This Row],[Q. No.]]</f>
        <v>R45E24</v>
      </c>
      <c r="B6925" s="8"/>
      <c r="C6925" s="15" t="s">
        <v>66</v>
      </c>
      <c r="D6925" s="6">
        <v>24</v>
      </c>
      <c r="E6925" s="12" t="s">
        <v>31</v>
      </c>
      <c r="F6925" s="14">
        <v>2</v>
      </c>
      <c r="G6925" s="13" t="s">
        <v>57</v>
      </c>
      <c r="H6925" s="10">
        <v>5</v>
      </c>
      <c r="I6925" s="13" t="s">
        <v>41</v>
      </c>
      <c r="J6925" s="12" t="s">
        <v>518</v>
      </c>
      <c r="K6925" s="11" t="str">
        <f>VLOOKUP(Table7[[#This Row],[CID]],ALY,2,FALSE)</f>
        <v>Unity &amp; Coherence</v>
      </c>
    </row>
    <row r="6926" spans="1:11" x14ac:dyDescent="0.2">
      <c r="A6926" s="8" t="str">
        <f>Table7[[#This Row],[Test No.]]&amp;Table7[[#This Row],[Section]]&amp;Table7[[#This Row],[Q. No.]]</f>
        <v>R45E25</v>
      </c>
      <c r="B6926" s="8"/>
      <c r="C6926" s="15" t="s">
        <v>66</v>
      </c>
      <c r="D6926" s="6">
        <v>25</v>
      </c>
      <c r="E6926" s="12" t="s">
        <v>31</v>
      </c>
      <c r="F6926" s="14">
        <v>2</v>
      </c>
      <c r="G6926" s="13" t="s">
        <v>57</v>
      </c>
      <c r="H6926" s="10">
        <v>4</v>
      </c>
      <c r="I6926" s="13" t="s">
        <v>40</v>
      </c>
      <c r="J6926" s="12" t="s">
        <v>512</v>
      </c>
      <c r="K6926" s="11" t="str">
        <f>VLOOKUP(Table7[[#This Row],[CID]],ALY,2,FALSE)</f>
        <v>Additional Detail &amp; Evidence</v>
      </c>
    </row>
    <row r="6927" spans="1:11" x14ac:dyDescent="0.2">
      <c r="A6927" s="8" t="str">
        <f>Table7[[#This Row],[Test No.]]&amp;Table7[[#This Row],[Section]]&amp;Table7[[#This Row],[Q. No.]]</f>
        <v>R45E26</v>
      </c>
      <c r="B6927" s="8"/>
      <c r="C6927" s="15" t="s">
        <v>66</v>
      </c>
      <c r="D6927" s="6">
        <v>26</v>
      </c>
      <c r="E6927" s="12" t="s">
        <v>31</v>
      </c>
      <c r="F6927" s="14">
        <v>1</v>
      </c>
      <c r="G6927" s="14" t="s">
        <v>59</v>
      </c>
      <c r="H6927" s="10">
        <v>2</v>
      </c>
      <c r="I6927" s="13" t="s">
        <v>38</v>
      </c>
      <c r="J6927" s="12" t="s">
        <v>394</v>
      </c>
      <c r="K6927" s="11" t="str">
        <f>VLOOKUP(Table7[[#This Row],[CID]],ALY,2,FALSE)</f>
        <v>Pronouns</v>
      </c>
    </row>
    <row r="6928" spans="1:11" x14ac:dyDescent="0.2">
      <c r="A6928" s="8" t="str">
        <f>Table7[[#This Row],[Test No.]]&amp;Table7[[#This Row],[Section]]&amp;Table7[[#This Row],[Q. No.]]</f>
        <v>R45E27</v>
      </c>
      <c r="B6928" s="8"/>
      <c r="C6928" s="15" t="s">
        <v>66</v>
      </c>
      <c r="D6928" s="6">
        <v>27</v>
      </c>
      <c r="E6928" s="12" t="s">
        <v>31</v>
      </c>
      <c r="F6928" s="14">
        <v>1</v>
      </c>
      <c r="G6928" s="14" t="s">
        <v>59</v>
      </c>
      <c r="H6928" s="10">
        <v>3</v>
      </c>
      <c r="I6928" s="13" t="s">
        <v>39</v>
      </c>
      <c r="J6928" s="12" t="s">
        <v>402</v>
      </c>
      <c r="K6928" s="11" t="str">
        <f>VLOOKUP(Table7[[#This Row],[CID]],ALY,2,FALSE)</f>
        <v>Faulty Modifier</v>
      </c>
    </row>
    <row r="6929" spans="1:11" x14ac:dyDescent="0.2">
      <c r="A6929" s="8" t="str">
        <f>Table7[[#This Row],[Test No.]]&amp;Table7[[#This Row],[Section]]&amp;Table7[[#This Row],[Q. No.]]</f>
        <v>R45E28</v>
      </c>
      <c r="B6929" s="8"/>
      <c r="C6929" s="15" t="s">
        <v>66</v>
      </c>
      <c r="D6929" s="6">
        <v>28</v>
      </c>
      <c r="E6929" s="12" t="s">
        <v>31</v>
      </c>
      <c r="F6929" s="14">
        <v>1</v>
      </c>
      <c r="G6929" s="14" t="s">
        <v>59</v>
      </c>
      <c r="H6929" s="14">
        <v>1</v>
      </c>
      <c r="I6929" s="14" t="s">
        <v>37</v>
      </c>
      <c r="J6929" s="12" t="s">
        <v>387</v>
      </c>
      <c r="K6929" s="11" t="str">
        <f>VLOOKUP(Table7[[#This Row],[CID]],ALY,2,FALSE)</f>
        <v>Commas</v>
      </c>
    </row>
    <row r="6930" spans="1:11" x14ac:dyDescent="0.2">
      <c r="A6930" s="8" t="str">
        <f>Table7[[#This Row],[Test No.]]&amp;Table7[[#This Row],[Section]]&amp;Table7[[#This Row],[Q. No.]]</f>
        <v>R45E29</v>
      </c>
      <c r="B6930" s="8"/>
      <c r="C6930" s="15" t="s">
        <v>66</v>
      </c>
      <c r="D6930" s="6">
        <v>29</v>
      </c>
      <c r="E6930" s="12" t="s">
        <v>31</v>
      </c>
      <c r="F6930" s="14">
        <v>1</v>
      </c>
      <c r="G6930" s="14" t="s">
        <v>59</v>
      </c>
      <c r="H6930" s="10">
        <v>3</v>
      </c>
      <c r="I6930" s="13" t="s">
        <v>39</v>
      </c>
      <c r="J6930" s="12" t="s">
        <v>400</v>
      </c>
      <c r="K6930" s="11" t="str">
        <f>VLOOKUP(Table7[[#This Row],[CID]],ALY,2,FALSE)</f>
        <v>Run-On Sentence</v>
      </c>
    </row>
    <row r="6931" spans="1:11" x14ac:dyDescent="0.2">
      <c r="A6931" s="8" t="str">
        <f>Table7[[#This Row],[Test No.]]&amp;Table7[[#This Row],[Section]]&amp;Table7[[#This Row],[Q. No.]]</f>
        <v>R45E30</v>
      </c>
      <c r="B6931" s="8"/>
      <c r="C6931" s="15" t="s">
        <v>66</v>
      </c>
      <c r="D6931" s="6">
        <v>30</v>
      </c>
      <c r="E6931" s="12" t="s">
        <v>31</v>
      </c>
      <c r="F6931" s="14">
        <v>2</v>
      </c>
      <c r="G6931" s="13" t="s">
        <v>57</v>
      </c>
      <c r="H6931" s="10">
        <v>6</v>
      </c>
      <c r="I6931" s="13" t="s">
        <v>42</v>
      </c>
      <c r="J6931" s="12" t="s">
        <v>522</v>
      </c>
      <c r="K6931" s="11" t="str">
        <f>VLOOKUP(Table7[[#This Row],[CID]],ALY,2,FALSE)</f>
        <v>Effectiveness</v>
      </c>
    </row>
    <row r="6932" spans="1:11" x14ac:dyDescent="0.2">
      <c r="A6932" s="8" t="str">
        <f>Table7[[#This Row],[Test No.]]&amp;Table7[[#This Row],[Section]]&amp;Table7[[#This Row],[Q. No.]]</f>
        <v>R45E31</v>
      </c>
      <c r="B6932" s="8"/>
      <c r="C6932" s="15" t="s">
        <v>66</v>
      </c>
      <c r="D6932" s="6">
        <v>31</v>
      </c>
      <c r="E6932" s="12" t="s">
        <v>31</v>
      </c>
      <c r="F6932" s="14">
        <v>1</v>
      </c>
      <c r="G6932" s="14" t="s">
        <v>59</v>
      </c>
      <c r="H6932" s="10">
        <v>2</v>
      </c>
      <c r="I6932" s="13" t="s">
        <v>38</v>
      </c>
      <c r="J6932" s="12" t="s">
        <v>393</v>
      </c>
      <c r="K6932" s="11" t="str">
        <f>VLOOKUP(Table7[[#This Row],[CID]],ALY,2,FALSE)</f>
        <v>SVA</v>
      </c>
    </row>
    <row r="6933" spans="1:11" x14ac:dyDescent="0.2">
      <c r="A6933" s="8" t="str">
        <f>Table7[[#This Row],[Test No.]]&amp;Table7[[#This Row],[Section]]&amp;Table7[[#This Row],[Q. No.]]</f>
        <v>R45E32</v>
      </c>
      <c r="B6933" s="8"/>
      <c r="C6933" s="15" t="s">
        <v>66</v>
      </c>
      <c r="D6933" s="6">
        <v>32</v>
      </c>
      <c r="E6933" s="12" t="s">
        <v>31</v>
      </c>
      <c r="F6933" s="14">
        <v>1</v>
      </c>
      <c r="G6933" s="14" t="s">
        <v>59</v>
      </c>
      <c r="H6933" s="10">
        <v>2</v>
      </c>
      <c r="I6933" s="13" t="s">
        <v>38</v>
      </c>
      <c r="J6933" s="12" t="s">
        <v>397</v>
      </c>
      <c r="K6933" s="11" t="str">
        <f>VLOOKUP(Table7[[#This Row],[CID]],ALY,2,FALSE)</f>
        <v>Word Choice</v>
      </c>
    </row>
    <row r="6934" spans="1:11" x14ac:dyDescent="0.2">
      <c r="A6934" s="8" t="str">
        <f>Table7[[#This Row],[Test No.]]&amp;Table7[[#This Row],[Section]]&amp;Table7[[#This Row],[Q. No.]]</f>
        <v>R45E33</v>
      </c>
      <c r="B6934" s="8"/>
      <c r="C6934" s="15" t="s">
        <v>66</v>
      </c>
      <c r="D6934" s="6">
        <v>33</v>
      </c>
      <c r="E6934" s="12" t="s">
        <v>31</v>
      </c>
      <c r="F6934" s="14">
        <v>1</v>
      </c>
      <c r="G6934" s="14" t="s">
        <v>59</v>
      </c>
      <c r="H6934" s="10">
        <v>2</v>
      </c>
      <c r="I6934" s="13" t="s">
        <v>38</v>
      </c>
      <c r="J6934" s="12" t="s">
        <v>394</v>
      </c>
      <c r="K6934" s="11" t="str">
        <f>VLOOKUP(Table7[[#This Row],[CID]],ALY,2,FALSE)</f>
        <v>Pronouns</v>
      </c>
    </row>
    <row r="6935" spans="1:11" x14ac:dyDescent="0.2">
      <c r="A6935" s="8" t="str">
        <f>Table7[[#This Row],[Test No.]]&amp;Table7[[#This Row],[Section]]&amp;Table7[[#This Row],[Q. No.]]</f>
        <v>R45E34</v>
      </c>
      <c r="B6935" s="8"/>
      <c r="C6935" s="15" t="s">
        <v>66</v>
      </c>
      <c r="D6935" s="6">
        <v>34</v>
      </c>
      <c r="E6935" s="12" t="s">
        <v>31</v>
      </c>
      <c r="F6935" s="14">
        <v>1</v>
      </c>
      <c r="G6935" s="14" t="s">
        <v>59</v>
      </c>
      <c r="H6935" s="14">
        <v>1</v>
      </c>
      <c r="I6935" s="14" t="s">
        <v>37</v>
      </c>
      <c r="J6935" s="12" t="s">
        <v>387</v>
      </c>
      <c r="K6935" s="11" t="str">
        <f>VLOOKUP(Table7[[#This Row],[CID]],ALY,2,FALSE)</f>
        <v>Commas</v>
      </c>
    </row>
    <row r="6936" spans="1:11" x14ac:dyDescent="0.2">
      <c r="A6936" s="8" t="str">
        <f>Table7[[#This Row],[Test No.]]&amp;Table7[[#This Row],[Section]]&amp;Table7[[#This Row],[Q. No.]]</f>
        <v>R45E35</v>
      </c>
      <c r="B6936" s="8"/>
      <c r="C6936" s="15" t="s">
        <v>66</v>
      </c>
      <c r="D6936" s="6">
        <v>35</v>
      </c>
      <c r="E6936" s="12" t="s">
        <v>31</v>
      </c>
      <c r="F6936" s="14">
        <v>2</v>
      </c>
      <c r="G6936" s="13" t="s">
        <v>57</v>
      </c>
      <c r="H6936" s="10">
        <v>5</v>
      </c>
      <c r="I6936" s="13" t="s">
        <v>41</v>
      </c>
      <c r="J6936" s="12" t="s">
        <v>520</v>
      </c>
      <c r="K6936" s="11" t="str">
        <f>VLOOKUP(Table7[[#This Row],[CID]],ALY,2,FALSE)</f>
        <v>Reorganization</v>
      </c>
    </row>
    <row r="6937" spans="1:11" x14ac:dyDescent="0.2">
      <c r="A6937" s="8" t="str">
        <f>Table7[[#This Row],[Test No.]]&amp;Table7[[#This Row],[Section]]&amp;Table7[[#This Row],[Q. No.]]</f>
        <v>R45E36</v>
      </c>
      <c r="B6937" s="8"/>
      <c r="C6937" s="15" t="s">
        <v>66</v>
      </c>
      <c r="D6937" s="6">
        <v>36</v>
      </c>
      <c r="E6937" s="12" t="s">
        <v>31</v>
      </c>
      <c r="F6937" s="14">
        <v>2</v>
      </c>
      <c r="G6937" s="13" t="s">
        <v>57</v>
      </c>
      <c r="H6937" s="10">
        <v>6</v>
      </c>
      <c r="I6937" s="13" t="s">
        <v>42</v>
      </c>
      <c r="J6937" s="12" t="s">
        <v>522</v>
      </c>
      <c r="K6937" s="11" t="str">
        <f>VLOOKUP(Table7[[#This Row],[CID]],ALY,2,FALSE)</f>
        <v>Effectiveness</v>
      </c>
    </row>
    <row r="6938" spans="1:11" x14ac:dyDescent="0.2">
      <c r="A6938" s="8" t="str">
        <f>Table7[[#This Row],[Test No.]]&amp;Table7[[#This Row],[Section]]&amp;Table7[[#This Row],[Q. No.]]</f>
        <v>R45E37</v>
      </c>
      <c r="B6938" s="8"/>
      <c r="C6938" s="15" t="s">
        <v>66</v>
      </c>
      <c r="D6938" s="6">
        <v>37</v>
      </c>
      <c r="E6938" s="12" t="s">
        <v>31</v>
      </c>
      <c r="F6938" s="14">
        <v>2</v>
      </c>
      <c r="G6938" s="13" t="s">
        <v>57</v>
      </c>
      <c r="H6938" s="10">
        <v>4</v>
      </c>
      <c r="I6938" s="13" t="s">
        <v>40</v>
      </c>
      <c r="J6938" s="12" t="s">
        <v>512</v>
      </c>
      <c r="K6938" s="11" t="str">
        <f>VLOOKUP(Table7[[#This Row],[CID]],ALY,2,FALSE)</f>
        <v>Additional Detail &amp; Evidence</v>
      </c>
    </row>
    <row r="6939" spans="1:11" x14ac:dyDescent="0.2">
      <c r="A6939" s="8" t="str">
        <f>Table7[[#This Row],[Test No.]]&amp;Table7[[#This Row],[Section]]&amp;Table7[[#This Row],[Q. No.]]</f>
        <v>R45E38</v>
      </c>
      <c r="B6939" s="8"/>
      <c r="C6939" s="15" t="s">
        <v>66</v>
      </c>
      <c r="D6939" s="6">
        <v>38</v>
      </c>
      <c r="E6939" s="12" t="s">
        <v>31</v>
      </c>
      <c r="F6939" s="14">
        <v>1</v>
      </c>
      <c r="G6939" s="14" t="s">
        <v>59</v>
      </c>
      <c r="H6939" s="10">
        <v>2</v>
      </c>
      <c r="I6939" s="13" t="s">
        <v>38</v>
      </c>
      <c r="J6939" s="12" t="s">
        <v>397</v>
      </c>
      <c r="K6939" s="11" t="str">
        <f>VLOOKUP(Table7[[#This Row],[CID]],ALY,2,FALSE)</f>
        <v>Word Choice</v>
      </c>
    </row>
    <row r="6940" spans="1:11" x14ac:dyDescent="0.2">
      <c r="A6940" s="8" t="str">
        <f>Table7[[#This Row],[Test No.]]&amp;Table7[[#This Row],[Section]]&amp;Table7[[#This Row],[Q. No.]]</f>
        <v>R45E39</v>
      </c>
      <c r="B6940" s="8"/>
      <c r="C6940" s="15" t="s">
        <v>66</v>
      </c>
      <c r="D6940" s="3">
        <v>39</v>
      </c>
      <c r="E6940" s="12" t="s">
        <v>31</v>
      </c>
      <c r="F6940" s="14">
        <v>2</v>
      </c>
      <c r="G6940" s="13" t="s">
        <v>57</v>
      </c>
      <c r="H6940" s="10">
        <v>6</v>
      </c>
      <c r="I6940" s="13" t="s">
        <v>42</v>
      </c>
      <c r="J6940" s="12" t="s">
        <v>523</v>
      </c>
      <c r="K6940" s="11" t="str">
        <f>VLOOKUP(Table7[[#This Row],[CID]],ALY,2,FALSE)</f>
        <v>Avoiding Ambiguity &amp; Redundancy</v>
      </c>
    </row>
    <row r="6941" spans="1:11" x14ac:dyDescent="0.2">
      <c r="A6941" s="8" t="str">
        <f>Table7[[#This Row],[Test No.]]&amp;Table7[[#This Row],[Section]]&amp;Table7[[#This Row],[Q. No.]]</f>
        <v>R45E40</v>
      </c>
      <c r="B6941" s="8"/>
      <c r="C6941" s="15" t="s">
        <v>66</v>
      </c>
      <c r="D6941" s="6">
        <v>40</v>
      </c>
      <c r="E6941" s="12" t="s">
        <v>31</v>
      </c>
      <c r="F6941" s="14">
        <v>2</v>
      </c>
      <c r="G6941" s="13" t="s">
        <v>57</v>
      </c>
      <c r="H6941" s="10">
        <v>6</v>
      </c>
      <c r="I6941" s="13" t="s">
        <v>42</v>
      </c>
      <c r="J6941" s="12" t="s">
        <v>523</v>
      </c>
      <c r="K6941" s="11" t="str">
        <f>VLOOKUP(Table7[[#This Row],[CID]],ALY,2,FALSE)</f>
        <v>Avoiding Ambiguity &amp; Redundancy</v>
      </c>
    </row>
    <row r="6942" spans="1:11" x14ac:dyDescent="0.2">
      <c r="A6942" s="8" t="str">
        <f>Table7[[#This Row],[Test No.]]&amp;Table7[[#This Row],[Section]]&amp;Table7[[#This Row],[Q. No.]]</f>
        <v>R45E41</v>
      </c>
      <c r="B6942" s="8"/>
      <c r="C6942" s="15" t="s">
        <v>66</v>
      </c>
      <c r="D6942" s="6">
        <v>41</v>
      </c>
      <c r="E6942" s="12" t="s">
        <v>31</v>
      </c>
      <c r="F6942" s="14">
        <v>1</v>
      </c>
      <c r="G6942" s="14" t="s">
        <v>59</v>
      </c>
      <c r="H6942" s="10">
        <v>3</v>
      </c>
      <c r="I6942" s="13" t="s">
        <v>39</v>
      </c>
      <c r="J6942" s="12" t="s">
        <v>400</v>
      </c>
      <c r="K6942" s="11" t="str">
        <f>VLOOKUP(Table7[[#This Row],[CID]],ALY,2,FALSE)</f>
        <v>Run-On Sentence</v>
      </c>
    </row>
    <row r="6943" spans="1:11" x14ac:dyDescent="0.2">
      <c r="A6943" s="8" t="str">
        <f>Table7[[#This Row],[Test No.]]&amp;Table7[[#This Row],[Section]]&amp;Table7[[#This Row],[Q. No.]]</f>
        <v>R45E42</v>
      </c>
      <c r="B6943" s="8"/>
      <c r="C6943" s="15" t="s">
        <v>66</v>
      </c>
      <c r="D6943" s="6">
        <v>42</v>
      </c>
      <c r="E6943" s="12" t="s">
        <v>31</v>
      </c>
      <c r="F6943" s="14">
        <v>1</v>
      </c>
      <c r="G6943" s="14" t="s">
        <v>59</v>
      </c>
      <c r="H6943" s="10">
        <v>2</v>
      </c>
      <c r="I6943" s="13" t="s">
        <v>38</v>
      </c>
      <c r="J6943" s="12" t="s">
        <v>395</v>
      </c>
      <c r="K6943" s="11" t="str">
        <f>VLOOKUP(Table7[[#This Row],[CID]],ALY,2,FALSE)</f>
        <v>Verb Forms/Tense Agreement</v>
      </c>
    </row>
    <row r="6944" spans="1:11" x14ac:dyDescent="0.2">
      <c r="A6944" s="8" t="str">
        <f>Table7[[#This Row],[Test No.]]&amp;Table7[[#This Row],[Section]]&amp;Table7[[#This Row],[Q. No.]]</f>
        <v>R45E43</v>
      </c>
      <c r="B6944" s="8"/>
      <c r="C6944" s="15" t="s">
        <v>66</v>
      </c>
      <c r="D6944" s="6">
        <v>43</v>
      </c>
      <c r="E6944" s="12" t="s">
        <v>31</v>
      </c>
      <c r="F6944" s="14">
        <v>2</v>
      </c>
      <c r="G6944" s="13" t="s">
        <v>57</v>
      </c>
      <c r="H6944" s="10">
        <v>6</v>
      </c>
      <c r="I6944" s="13" t="s">
        <v>42</v>
      </c>
      <c r="J6944" s="12" t="s">
        <v>521</v>
      </c>
      <c r="K6944" s="11" t="str">
        <f>VLOOKUP(Table7[[#This Row],[CID]],ALY,2,FALSE)</f>
        <v>Word Choice</v>
      </c>
    </row>
    <row r="6945" spans="1:11" x14ac:dyDescent="0.2">
      <c r="A6945" s="8" t="str">
        <f>Table7[[#This Row],[Test No.]]&amp;Table7[[#This Row],[Section]]&amp;Table7[[#This Row],[Q. No.]]</f>
        <v>R45E44</v>
      </c>
      <c r="B6945" s="8"/>
      <c r="C6945" s="15" t="s">
        <v>66</v>
      </c>
      <c r="D6945" s="6">
        <v>44</v>
      </c>
      <c r="E6945" s="12" t="s">
        <v>31</v>
      </c>
      <c r="F6945" s="14">
        <v>2</v>
      </c>
      <c r="G6945" s="13" t="s">
        <v>57</v>
      </c>
      <c r="H6945" s="10">
        <v>6</v>
      </c>
      <c r="I6945" s="13" t="s">
        <v>42</v>
      </c>
      <c r="J6945" s="12" t="s">
        <v>522</v>
      </c>
      <c r="K6945" s="11" t="str">
        <f>VLOOKUP(Table7[[#This Row],[CID]],ALY,2,FALSE)</f>
        <v>Effectiveness</v>
      </c>
    </row>
    <row r="6946" spans="1:11" x14ac:dyDescent="0.2">
      <c r="A6946" s="8" t="str">
        <f>Table7[[#This Row],[Test No.]]&amp;Table7[[#This Row],[Section]]&amp;Table7[[#This Row],[Q. No.]]</f>
        <v>R45E45</v>
      </c>
      <c r="B6946" s="8"/>
      <c r="C6946" s="15" t="s">
        <v>66</v>
      </c>
      <c r="D6946" s="6">
        <v>45</v>
      </c>
      <c r="E6946" s="12" t="s">
        <v>31</v>
      </c>
      <c r="F6946" s="14">
        <v>2</v>
      </c>
      <c r="G6946" s="13" t="s">
        <v>57</v>
      </c>
      <c r="H6946" s="10">
        <v>4</v>
      </c>
      <c r="I6946" s="13" t="s">
        <v>40</v>
      </c>
      <c r="J6946" s="12" t="s">
        <v>513</v>
      </c>
      <c r="K6946" s="11" t="str">
        <f>VLOOKUP(Table7[[#This Row],[CID]],ALY,2,FALSE)</f>
        <v>Writer's Goal</v>
      </c>
    </row>
    <row r="6947" spans="1:11" x14ac:dyDescent="0.2">
      <c r="A6947" s="8" t="str">
        <f>Table7[[#This Row],[Test No.]]&amp;Table7[[#This Row],[Section]]&amp;Table7[[#This Row],[Q. No.]]</f>
        <v>R45E46</v>
      </c>
      <c r="B6947" s="8"/>
      <c r="C6947" s="15" t="s">
        <v>66</v>
      </c>
      <c r="D6947" s="6">
        <v>46</v>
      </c>
      <c r="E6947" s="12" t="s">
        <v>31</v>
      </c>
      <c r="F6947" s="14">
        <v>1</v>
      </c>
      <c r="G6947" s="14" t="s">
        <v>59</v>
      </c>
      <c r="H6947" s="10">
        <v>2</v>
      </c>
      <c r="I6947" s="13" t="s">
        <v>38</v>
      </c>
      <c r="J6947" s="12" t="s">
        <v>398</v>
      </c>
      <c r="K6947" s="11" t="str">
        <f>VLOOKUP(Table7[[#This Row],[CID]],ALY,2,FALSE)</f>
        <v>Idioms</v>
      </c>
    </row>
    <row r="6948" spans="1:11" x14ac:dyDescent="0.2">
      <c r="A6948" s="8" t="str">
        <f>Table7[[#This Row],[Test No.]]&amp;Table7[[#This Row],[Section]]&amp;Table7[[#This Row],[Q. No.]]</f>
        <v>R45E47</v>
      </c>
      <c r="B6948" s="8"/>
      <c r="C6948" s="15" t="s">
        <v>66</v>
      </c>
      <c r="D6948" s="6">
        <v>47</v>
      </c>
      <c r="E6948" s="12" t="s">
        <v>31</v>
      </c>
      <c r="F6948" s="14">
        <v>1</v>
      </c>
      <c r="G6948" s="14" t="s">
        <v>59</v>
      </c>
      <c r="H6948" s="10">
        <v>2</v>
      </c>
      <c r="I6948" s="13" t="s">
        <v>38</v>
      </c>
      <c r="J6948" s="12" t="s">
        <v>395</v>
      </c>
      <c r="K6948" s="11" t="str">
        <f>VLOOKUP(Table7[[#This Row],[CID]],ALY,2,FALSE)</f>
        <v>Verb Forms/Tense Agreement</v>
      </c>
    </row>
    <row r="6949" spans="1:11" x14ac:dyDescent="0.2">
      <c r="A6949" s="8" t="str">
        <f>Table7[[#This Row],[Test No.]]&amp;Table7[[#This Row],[Section]]&amp;Table7[[#This Row],[Q. No.]]</f>
        <v>R45E48</v>
      </c>
      <c r="B6949" s="8"/>
      <c r="C6949" s="15" t="s">
        <v>66</v>
      </c>
      <c r="D6949" s="6">
        <v>48</v>
      </c>
      <c r="E6949" s="12" t="s">
        <v>31</v>
      </c>
      <c r="F6949" s="14">
        <v>1</v>
      </c>
      <c r="G6949" s="14" t="s">
        <v>59</v>
      </c>
      <c r="H6949" s="14">
        <v>1</v>
      </c>
      <c r="I6949" s="14" t="s">
        <v>37</v>
      </c>
      <c r="J6949" s="12" t="s">
        <v>388</v>
      </c>
      <c r="K6949" s="11" t="str">
        <f>VLOOKUP(Table7[[#This Row],[CID]],ALY,2,FALSE)</f>
        <v>Apostrophes</v>
      </c>
    </row>
    <row r="6950" spans="1:11" x14ac:dyDescent="0.2">
      <c r="A6950" s="8" t="str">
        <f>Table7[[#This Row],[Test No.]]&amp;Table7[[#This Row],[Section]]&amp;Table7[[#This Row],[Q. No.]]</f>
        <v>R45E49</v>
      </c>
      <c r="B6950" s="8"/>
      <c r="C6950" s="15" t="s">
        <v>66</v>
      </c>
      <c r="D6950" s="6">
        <v>49</v>
      </c>
      <c r="E6950" s="12" t="s">
        <v>31</v>
      </c>
      <c r="F6950" s="14">
        <v>2</v>
      </c>
      <c r="G6950" s="13" t="s">
        <v>57</v>
      </c>
      <c r="H6950" s="10">
        <v>6</v>
      </c>
      <c r="I6950" s="13" t="s">
        <v>42</v>
      </c>
      <c r="J6950" s="12" t="s">
        <v>521</v>
      </c>
      <c r="K6950" s="11" t="str">
        <f>VLOOKUP(Table7[[#This Row],[CID]],ALY,2,FALSE)</f>
        <v>Word Choice</v>
      </c>
    </row>
    <row r="6951" spans="1:11" x14ac:dyDescent="0.2">
      <c r="A6951" s="8" t="str">
        <f>Table7[[#This Row],[Test No.]]&amp;Table7[[#This Row],[Section]]&amp;Table7[[#This Row],[Q. No.]]</f>
        <v>R45E50</v>
      </c>
      <c r="B6951" s="8"/>
      <c r="C6951" s="15" t="s">
        <v>66</v>
      </c>
      <c r="D6951" s="6">
        <v>50</v>
      </c>
      <c r="E6951" s="12" t="s">
        <v>31</v>
      </c>
      <c r="F6951" s="14">
        <v>1</v>
      </c>
      <c r="G6951" s="14" t="s">
        <v>59</v>
      </c>
      <c r="H6951" s="14">
        <v>1</v>
      </c>
      <c r="I6951" s="14" t="s">
        <v>37</v>
      </c>
      <c r="J6951" s="12" t="s">
        <v>387</v>
      </c>
      <c r="K6951" s="11" t="str">
        <f>VLOOKUP(Table7[[#This Row],[CID]],ALY,2,FALSE)</f>
        <v>Commas</v>
      </c>
    </row>
    <row r="6952" spans="1:11" x14ac:dyDescent="0.2">
      <c r="A6952" s="8" t="str">
        <f>Table7[[#This Row],[Test No.]]&amp;Table7[[#This Row],[Section]]&amp;Table7[[#This Row],[Q. No.]]</f>
        <v>R45E51</v>
      </c>
      <c r="B6952" s="8"/>
      <c r="C6952" s="15" t="s">
        <v>66</v>
      </c>
      <c r="D6952" s="6">
        <v>51</v>
      </c>
      <c r="E6952" s="12" t="s">
        <v>31</v>
      </c>
      <c r="F6952" s="14">
        <v>1</v>
      </c>
      <c r="G6952" s="14" t="s">
        <v>59</v>
      </c>
      <c r="H6952" s="10">
        <v>2</v>
      </c>
      <c r="I6952" s="13" t="s">
        <v>38</v>
      </c>
      <c r="J6952" s="12" t="s">
        <v>394</v>
      </c>
      <c r="K6952" s="11" t="str">
        <f>VLOOKUP(Table7[[#This Row],[CID]],ALY,2,FALSE)</f>
        <v>Pronouns</v>
      </c>
    </row>
    <row r="6953" spans="1:11" x14ac:dyDescent="0.2">
      <c r="A6953" s="8" t="str">
        <f>Table7[[#This Row],[Test No.]]&amp;Table7[[#This Row],[Section]]&amp;Table7[[#This Row],[Q. No.]]</f>
        <v>R45E52</v>
      </c>
      <c r="B6953" s="8"/>
      <c r="C6953" s="15" t="s">
        <v>66</v>
      </c>
      <c r="D6953" s="6">
        <v>52</v>
      </c>
      <c r="E6953" s="12" t="s">
        <v>31</v>
      </c>
      <c r="F6953" s="14">
        <v>1</v>
      </c>
      <c r="G6953" s="14" t="s">
        <v>59</v>
      </c>
      <c r="H6953" s="10">
        <v>3</v>
      </c>
      <c r="I6953" s="13" t="s">
        <v>39</v>
      </c>
      <c r="J6953" s="12" t="s">
        <v>402</v>
      </c>
      <c r="K6953" s="11" t="str">
        <f>VLOOKUP(Table7[[#This Row],[CID]],ALY,2,FALSE)</f>
        <v>Faulty Modifier</v>
      </c>
    </row>
    <row r="6954" spans="1:11" x14ac:dyDescent="0.2">
      <c r="A6954" s="8" t="str">
        <f>Table7[[#This Row],[Test No.]]&amp;Table7[[#This Row],[Section]]&amp;Table7[[#This Row],[Q. No.]]</f>
        <v>R45E53</v>
      </c>
      <c r="B6954" s="8"/>
      <c r="C6954" s="15" t="s">
        <v>66</v>
      </c>
      <c r="D6954" s="6">
        <v>53</v>
      </c>
      <c r="E6954" s="12" t="s">
        <v>31</v>
      </c>
      <c r="F6954" s="14">
        <v>1</v>
      </c>
      <c r="G6954" s="14" t="s">
        <v>59</v>
      </c>
      <c r="H6954" s="14">
        <v>1</v>
      </c>
      <c r="I6954" s="14" t="s">
        <v>37</v>
      </c>
      <c r="J6954" s="12" t="s">
        <v>387</v>
      </c>
      <c r="K6954" s="11" t="str">
        <f>VLOOKUP(Table7[[#This Row],[CID]],ALY,2,FALSE)</f>
        <v>Commas</v>
      </c>
    </row>
    <row r="6955" spans="1:11" x14ac:dyDescent="0.2">
      <c r="A6955" s="8" t="str">
        <f>Table7[[#This Row],[Test No.]]&amp;Table7[[#This Row],[Section]]&amp;Table7[[#This Row],[Q. No.]]</f>
        <v>R45E54</v>
      </c>
      <c r="B6955" s="8"/>
      <c r="C6955" s="15" t="s">
        <v>66</v>
      </c>
      <c r="D6955" s="6">
        <v>54</v>
      </c>
      <c r="E6955" s="12" t="s">
        <v>31</v>
      </c>
      <c r="F6955" s="14">
        <v>2</v>
      </c>
      <c r="G6955" s="13" t="s">
        <v>57</v>
      </c>
      <c r="H6955" s="10">
        <v>6</v>
      </c>
      <c r="I6955" s="13" t="s">
        <v>42</v>
      </c>
      <c r="J6955" s="12" t="s">
        <v>522</v>
      </c>
      <c r="K6955" s="11" t="str">
        <f>VLOOKUP(Table7[[#This Row],[CID]],ALY,2,FALSE)</f>
        <v>Effectiveness</v>
      </c>
    </row>
    <row r="6956" spans="1:11" x14ac:dyDescent="0.2">
      <c r="A6956" s="8" t="str">
        <f>Table7[[#This Row],[Test No.]]&amp;Table7[[#This Row],[Section]]&amp;Table7[[#This Row],[Q. No.]]</f>
        <v>R45E55</v>
      </c>
      <c r="B6956" s="8"/>
      <c r="C6956" s="15" t="s">
        <v>66</v>
      </c>
      <c r="D6956" s="6">
        <v>55</v>
      </c>
      <c r="E6956" s="12" t="s">
        <v>31</v>
      </c>
      <c r="F6956" s="14">
        <v>2</v>
      </c>
      <c r="G6956" s="13" t="s">
        <v>57</v>
      </c>
      <c r="H6956" s="10">
        <v>4</v>
      </c>
      <c r="I6956" s="13" t="s">
        <v>40</v>
      </c>
      <c r="J6956" s="12" t="s">
        <v>512</v>
      </c>
      <c r="K6956" s="11" t="str">
        <f>VLOOKUP(Table7[[#This Row],[CID]],ALY,2,FALSE)</f>
        <v>Additional Detail &amp; Evidence</v>
      </c>
    </row>
    <row r="6957" spans="1:11" x14ac:dyDescent="0.2">
      <c r="A6957" s="8" t="str">
        <f>Table7[[#This Row],[Test No.]]&amp;Table7[[#This Row],[Section]]&amp;Table7[[#This Row],[Q. No.]]</f>
        <v>R45E56</v>
      </c>
      <c r="B6957" s="8"/>
      <c r="C6957" s="15" t="s">
        <v>66</v>
      </c>
      <c r="D6957" s="6">
        <v>56</v>
      </c>
      <c r="E6957" s="12" t="s">
        <v>31</v>
      </c>
      <c r="F6957" s="14">
        <v>2</v>
      </c>
      <c r="G6957" s="13" t="s">
        <v>57</v>
      </c>
      <c r="H6957" s="10">
        <v>5</v>
      </c>
      <c r="I6957" s="13" t="s">
        <v>41</v>
      </c>
      <c r="J6957" s="12" t="s">
        <v>518</v>
      </c>
      <c r="K6957" s="11" t="str">
        <f>VLOOKUP(Table7[[#This Row],[CID]],ALY,2,FALSE)</f>
        <v>Unity &amp; Coherence</v>
      </c>
    </row>
    <row r="6958" spans="1:11" x14ac:dyDescent="0.2">
      <c r="A6958" s="8" t="str">
        <f>Table7[[#This Row],[Test No.]]&amp;Table7[[#This Row],[Section]]&amp;Table7[[#This Row],[Q. No.]]</f>
        <v>R45E57</v>
      </c>
      <c r="B6958" s="8"/>
      <c r="C6958" s="15" t="s">
        <v>66</v>
      </c>
      <c r="D6958" s="6">
        <v>57</v>
      </c>
      <c r="E6958" s="12" t="s">
        <v>31</v>
      </c>
      <c r="F6958" s="14">
        <v>2</v>
      </c>
      <c r="G6958" s="13" t="s">
        <v>57</v>
      </c>
      <c r="H6958" s="10">
        <v>4</v>
      </c>
      <c r="I6958" s="13" t="s">
        <v>40</v>
      </c>
      <c r="J6958" s="12" t="s">
        <v>516</v>
      </c>
      <c r="K6958" s="11" t="str">
        <f>VLOOKUP(Table7[[#This Row],[CID]],ALY,2,FALSE)</f>
        <v>Transitions &amp; Topic Sentences</v>
      </c>
    </row>
    <row r="6959" spans="1:11" x14ac:dyDescent="0.2">
      <c r="A6959" s="8" t="str">
        <f>Table7[[#This Row],[Test No.]]&amp;Table7[[#This Row],[Section]]&amp;Table7[[#This Row],[Q. No.]]</f>
        <v>R45E58</v>
      </c>
      <c r="B6959" s="8"/>
      <c r="C6959" s="15" t="s">
        <v>66</v>
      </c>
      <c r="D6959" s="6">
        <v>58</v>
      </c>
      <c r="E6959" s="12" t="s">
        <v>31</v>
      </c>
      <c r="F6959" s="14">
        <v>1</v>
      </c>
      <c r="G6959" s="14" t="s">
        <v>59</v>
      </c>
      <c r="H6959" s="10">
        <v>3</v>
      </c>
      <c r="I6959" s="13" t="s">
        <v>39</v>
      </c>
      <c r="J6959" s="12" t="s">
        <v>401</v>
      </c>
      <c r="K6959" s="11" t="str">
        <f>VLOOKUP(Table7[[#This Row],[CID]],ALY,2,FALSE)</f>
        <v>Parallel Construction</v>
      </c>
    </row>
    <row r="6960" spans="1:11" x14ac:dyDescent="0.2">
      <c r="A6960" s="8" t="str">
        <f>Table7[[#This Row],[Test No.]]&amp;Table7[[#This Row],[Section]]&amp;Table7[[#This Row],[Q. No.]]</f>
        <v>R45E59</v>
      </c>
      <c r="B6960" s="8"/>
      <c r="C6960" s="15" t="s">
        <v>66</v>
      </c>
      <c r="D6960" s="6">
        <v>59</v>
      </c>
      <c r="E6960" s="12" t="s">
        <v>31</v>
      </c>
      <c r="F6960" s="14">
        <v>1</v>
      </c>
      <c r="G6960" s="14" t="s">
        <v>59</v>
      </c>
      <c r="H6960" s="10">
        <v>3</v>
      </c>
      <c r="I6960" s="13" t="s">
        <v>39</v>
      </c>
      <c r="J6960" s="12" t="s">
        <v>400</v>
      </c>
      <c r="K6960" s="11" t="str">
        <f>VLOOKUP(Table7[[#This Row],[CID]],ALY,2,FALSE)</f>
        <v>Run-On Sentence</v>
      </c>
    </row>
    <row r="6961" spans="1:11" x14ac:dyDescent="0.2">
      <c r="A6961" s="8" t="str">
        <f>Table7[[#This Row],[Test No.]]&amp;Table7[[#This Row],[Section]]&amp;Table7[[#This Row],[Q. No.]]</f>
        <v>R45E60</v>
      </c>
      <c r="B6961" s="8"/>
      <c r="C6961" s="15" t="s">
        <v>66</v>
      </c>
      <c r="D6961" s="6">
        <v>60</v>
      </c>
      <c r="E6961" s="12" t="s">
        <v>31</v>
      </c>
      <c r="F6961" s="14">
        <v>2</v>
      </c>
      <c r="G6961" s="13" t="s">
        <v>57</v>
      </c>
      <c r="H6961" s="10">
        <v>6</v>
      </c>
      <c r="I6961" s="13" t="s">
        <v>42</v>
      </c>
      <c r="J6961" s="12" t="s">
        <v>522</v>
      </c>
      <c r="K6961" s="11" t="str">
        <f>VLOOKUP(Table7[[#This Row],[CID]],ALY,2,FALSE)</f>
        <v>Effectiveness</v>
      </c>
    </row>
    <row r="6962" spans="1:11" x14ac:dyDescent="0.2">
      <c r="A6962" s="8" t="str">
        <f>Table7[[#This Row],[Test No.]]&amp;Table7[[#This Row],[Section]]&amp;Table7[[#This Row],[Q. No.]]</f>
        <v>R45E61</v>
      </c>
      <c r="B6962" s="8"/>
      <c r="C6962" s="15" t="s">
        <v>66</v>
      </c>
      <c r="D6962" s="6">
        <v>61</v>
      </c>
      <c r="E6962" s="12" t="s">
        <v>31</v>
      </c>
      <c r="F6962" s="14">
        <v>1</v>
      </c>
      <c r="G6962" s="14" t="s">
        <v>59</v>
      </c>
      <c r="H6962" s="10">
        <v>2</v>
      </c>
      <c r="I6962" s="13" t="s">
        <v>38</v>
      </c>
      <c r="J6962" s="12" t="s">
        <v>398</v>
      </c>
      <c r="K6962" s="11" t="str">
        <f>VLOOKUP(Table7[[#This Row],[CID]],ALY,2,FALSE)</f>
        <v>Idioms</v>
      </c>
    </row>
    <row r="6963" spans="1:11" x14ac:dyDescent="0.2">
      <c r="A6963" s="8" t="str">
        <f>Table7[[#This Row],[Test No.]]&amp;Table7[[#This Row],[Section]]&amp;Table7[[#This Row],[Q. No.]]</f>
        <v>R45E62</v>
      </c>
      <c r="B6963" s="8"/>
      <c r="C6963" s="15" t="s">
        <v>66</v>
      </c>
      <c r="D6963" s="6">
        <v>62</v>
      </c>
      <c r="E6963" s="12" t="s">
        <v>31</v>
      </c>
      <c r="F6963" s="14">
        <v>2</v>
      </c>
      <c r="G6963" s="13" t="s">
        <v>57</v>
      </c>
      <c r="H6963" s="10">
        <v>4</v>
      </c>
      <c r="I6963" s="13" t="s">
        <v>40</v>
      </c>
      <c r="J6963" s="12" t="s">
        <v>512</v>
      </c>
      <c r="K6963" s="11" t="str">
        <f>VLOOKUP(Table7[[#This Row],[CID]],ALY,2,FALSE)</f>
        <v>Additional Detail &amp; Evidence</v>
      </c>
    </row>
    <row r="6964" spans="1:11" x14ac:dyDescent="0.2">
      <c r="A6964" s="8" t="str">
        <f>Table7[[#This Row],[Test No.]]&amp;Table7[[#This Row],[Section]]&amp;Table7[[#This Row],[Q. No.]]</f>
        <v>R45E63</v>
      </c>
      <c r="B6964" s="8"/>
      <c r="C6964" s="15" t="s">
        <v>66</v>
      </c>
      <c r="D6964" s="6">
        <v>63</v>
      </c>
      <c r="E6964" s="12" t="s">
        <v>31</v>
      </c>
      <c r="F6964" s="14">
        <v>2</v>
      </c>
      <c r="G6964" s="13" t="s">
        <v>57</v>
      </c>
      <c r="H6964" s="10">
        <v>4</v>
      </c>
      <c r="I6964" s="13" t="s">
        <v>40</v>
      </c>
      <c r="J6964" s="12" t="s">
        <v>516</v>
      </c>
      <c r="K6964" s="11" t="str">
        <f>VLOOKUP(Table7[[#This Row],[CID]],ALY,2,FALSE)</f>
        <v>Transitions &amp; Topic Sentences</v>
      </c>
    </row>
    <row r="6965" spans="1:11" x14ac:dyDescent="0.2">
      <c r="A6965" s="8" t="str">
        <f>Table7[[#This Row],[Test No.]]&amp;Table7[[#This Row],[Section]]&amp;Table7[[#This Row],[Q. No.]]</f>
        <v>R45E64</v>
      </c>
      <c r="B6965" s="8"/>
      <c r="C6965" s="15" t="s">
        <v>66</v>
      </c>
      <c r="D6965" s="6">
        <v>64</v>
      </c>
      <c r="E6965" s="12" t="s">
        <v>31</v>
      </c>
      <c r="F6965" s="14">
        <v>1</v>
      </c>
      <c r="G6965" s="14" t="s">
        <v>59</v>
      </c>
      <c r="H6965" s="10">
        <v>2</v>
      </c>
      <c r="I6965" s="13" t="s">
        <v>38</v>
      </c>
      <c r="J6965" s="12" t="s">
        <v>395</v>
      </c>
      <c r="K6965" s="11" t="str">
        <f>VLOOKUP(Table7[[#This Row],[CID]],ALY,2,FALSE)</f>
        <v>Verb Forms/Tense Agreement</v>
      </c>
    </row>
    <row r="6966" spans="1:11" x14ac:dyDescent="0.2">
      <c r="A6966" s="8" t="str">
        <f>Table7[[#This Row],[Test No.]]&amp;Table7[[#This Row],[Section]]&amp;Table7[[#This Row],[Q. No.]]</f>
        <v>R45E65</v>
      </c>
      <c r="B6966" s="8"/>
      <c r="C6966" s="15" t="s">
        <v>66</v>
      </c>
      <c r="D6966" s="6">
        <v>65</v>
      </c>
      <c r="E6966" s="12" t="s">
        <v>31</v>
      </c>
      <c r="F6966" s="14">
        <v>1</v>
      </c>
      <c r="G6966" s="14" t="s">
        <v>59</v>
      </c>
      <c r="H6966" s="10">
        <v>3</v>
      </c>
      <c r="I6966" s="13" t="s">
        <v>39</v>
      </c>
      <c r="J6966" s="12" t="s">
        <v>400</v>
      </c>
      <c r="K6966" s="11" t="str">
        <f>VLOOKUP(Table7[[#This Row],[CID]],ALY,2,FALSE)</f>
        <v>Run-On Sentence</v>
      </c>
    </row>
    <row r="6967" spans="1:11" x14ac:dyDescent="0.2">
      <c r="A6967" s="8" t="str">
        <f>Table7[[#This Row],[Test No.]]&amp;Table7[[#This Row],[Section]]&amp;Table7[[#This Row],[Q. No.]]</f>
        <v>R45E66</v>
      </c>
      <c r="B6967" s="8"/>
      <c r="C6967" s="15" t="s">
        <v>66</v>
      </c>
      <c r="D6967" s="6">
        <v>66</v>
      </c>
      <c r="E6967" s="12" t="s">
        <v>31</v>
      </c>
      <c r="F6967" s="14">
        <v>1</v>
      </c>
      <c r="G6967" s="14" t="s">
        <v>59</v>
      </c>
      <c r="H6967" s="10">
        <v>2</v>
      </c>
      <c r="I6967" s="13" t="s">
        <v>38</v>
      </c>
      <c r="J6967" s="12" t="s">
        <v>397</v>
      </c>
      <c r="K6967" s="11" t="str">
        <f>VLOOKUP(Table7[[#This Row],[CID]],ALY,2,FALSE)</f>
        <v>Word Choice</v>
      </c>
    </row>
    <row r="6968" spans="1:11" x14ac:dyDescent="0.2">
      <c r="A6968" s="8" t="str">
        <f>Table7[[#This Row],[Test No.]]&amp;Table7[[#This Row],[Section]]&amp;Table7[[#This Row],[Q. No.]]</f>
        <v>R45E67</v>
      </c>
      <c r="B6968" s="8"/>
      <c r="C6968" s="15" t="s">
        <v>66</v>
      </c>
      <c r="D6968" s="6">
        <v>67</v>
      </c>
      <c r="E6968" s="12" t="s">
        <v>31</v>
      </c>
      <c r="F6968" s="14">
        <v>1</v>
      </c>
      <c r="G6968" s="14" t="s">
        <v>59</v>
      </c>
      <c r="H6968" s="14">
        <v>1</v>
      </c>
      <c r="I6968" s="14" t="s">
        <v>37</v>
      </c>
      <c r="J6968" s="12" t="s">
        <v>387</v>
      </c>
      <c r="K6968" s="11" t="str">
        <f>VLOOKUP(Table7[[#This Row],[CID]],ALY,2,FALSE)</f>
        <v>Commas</v>
      </c>
    </row>
    <row r="6969" spans="1:11" x14ac:dyDescent="0.2">
      <c r="A6969" s="8" t="str">
        <f>Table7[[#This Row],[Test No.]]&amp;Table7[[#This Row],[Section]]&amp;Table7[[#This Row],[Q. No.]]</f>
        <v>R45E68</v>
      </c>
      <c r="B6969" s="8"/>
      <c r="C6969" s="15" t="s">
        <v>66</v>
      </c>
      <c r="D6969" s="6">
        <v>68</v>
      </c>
      <c r="E6969" s="12" t="s">
        <v>31</v>
      </c>
      <c r="F6969" s="14">
        <v>2</v>
      </c>
      <c r="G6969" s="13" t="s">
        <v>57</v>
      </c>
      <c r="H6969" s="10">
        <v>4</v>
      </c>
      <c r="I6969" s="13" t="s">
        <v>40</v>
      </c>
      <c r="J6969" s="12" t="s">
        <v>512</v>
      </c>
      <c r="K6969" s="11" t="str">
        <f>VLOOKUP(Table7[[#This Row],[CID]],ALY,2,FALSE)</f>
        <v>Additional Detail &amp; Evidence</v>
      </c>
    </row>
    <row r="6970" spans="1:11" x14ac:dyDescent="0.2">
      <c r="A6970" s="8" t="str">
        <f>Table7[[#This Row],[Test No.]]&amp;Table7[[#This Row],[Section]]&amp;Table7[[#This Row],[Q. No.]]</f>
        <v>R45E69</v>
      </c>
      <c r="B6970" s="8"/>
      <c r="C6970" s="15" t="s">
        <v>66</v>
      </c>
      <c r="D6970" s="6">
        <v>69</v>
      </c>
      <c r="E6970" s="12" t="s">
        <v>31</v>
      </c>
      <c r="F6970" s="14">
        <v>1</v>
      </c>
      <c r="G6970" s="14" t="s">
        <v>59</v>
      </c>
      <c r="H6970" s="10">
        <v>2</v>
      </c>
      <c r="I6970" s="13" t="s">
        <v>38</v>
      </c>
      <c r="J6970" s="12" t="s">
        <v>397</v>
      </c>
      <c r="K6970" s="11" t="str">
        <f>VLOOKUP(Table7[[#This Row],[CID]],ALY,2,FALSE)</f>
        <v>Word Choice</v>
      </c>
    </row>
    <row r="6971" spans="1:11" x14ac:dyDescent="0.2">
      <c r="A6971" s="8" t="str">
        <f>Table7[[#This Row],[Test No.]]&amp;Table7[[#This Row],[Section]]&amp;Table7[[#This Row],[Q. No.]]</f>
        <v>R45E70</v>
      </c>
      <c r="B6971" s="8"/>
      <c r="C6971" s="15" t="s">
        <v>66</v>
      </c>
      <c r="D6971" s="6">
        <v>70</v>
      </c>
      <c r="E6971" s="12" t="s">
        <v>31</v>
      </c>
      <c r="F6971" s="14">
        <v>2</v>
      </c>
      <c r="G6971" s="13" t="s">
        <v>57</v>
      </c>
      <c r="H6971" s="10">
        <v>6</v>
      </c>
      <c r="I6971" s="13" t="s">
        <v>42</v>
      </c>
      <c r="J6971" s="12" t="s">
        <v>522</v>
      </c>
      <c r="K6971" s="11" t="str">
        <f>VLOOKUP(Table7[[#This Row],[CID]],ALY,2,FALSE)</f>
        <v>Effectiveness</v>
      </c>
    </row>
    <row r="6972" spans="1:11" x14ac:dyDescent="0.2">
      <c r="A6972" s="8" t="str">
        <f>Table7[[#This Row],[Test No.]]&amp;Table7[[#This Row],[Section]]&amp;Table7[[#This Row],[Q. No.]]</f>
        <v>R45E71</v>
      </c>
      <c r="B6972" s="8"/>
      <c r="C6972" s="15" t="s">
        <v>66</v>
      </c>
      <c r="D6972" s="6">
        <v>71</v>
      </c>
      <c r="E6972" s="12" t="s">
        <v>31</v>
      </c>
      <c r="F6972" s="14">
        <v>2</v>
      </c>
      <c r="G6972" s="13" t="s">
        <v>57</v>
      </c>
      <c r="H6972" s="10">
        <v>6</v>
      </c>
      <c r="I6972" s="13" t="s">
        <v>42</v>
      </c>
      <c r="J6972" s="12" t="s">
        <v>523</v>
      </c>
      <c r="K6972" s="11" t="str">
        <f>VLOOKUP(Table7[[#This Row],[CID]],ALY,2,FALSE)</f>
        <v>Avoiding Ambiguity &amp; Redundancy</v>
      </c>
    </row>
    <row r="6973" spans="1:11" x14ac:dyDescent="0.2">
      <c r="A6973" s="8" t="str">
        <f>Table7[[#This Row],[Test No.]]&amp;Table7[[#This Row],[Section]]&amp;Table7[[#This Row],[Q. No.]]</f>
        <v>R45E72</v>
      </c>
      <c r="B6973" s="8"/>
      <c r="C6973" s="15" t="s">
        <v>66</v>
      </c>
      <c r="D6973" s="6">
        <v>72</v>
      </c>
      <c r="E6973" s="12" t="s">
        <v>31</v>
      </c>
      <c r="F6973" s="14">
        <v>2</v>
      </c>
      <c r="G6973" s="13" t="s">
        <v>57</v>
      </c>
      <c r="H6973" s="10">
        <v>5</v>
      </c>
      <c r="I6973" s="13" t="s">
        <v>41</v>
      </c>
      <c r="J6973" s="12" t="s">
        <v>518</v>
      </c>
      <c r="K6973" s="11" t="str">
        <f>VLOOKUP(Table7[[#This Row],[CID]],ALY,2,FALSE)</f>
        <v>Unity &amp; Coherence</v>
      </c>
    </row>
    <row r="6974" spans="1:11" x14ac:dyDescent="0.2">
      <c r="A6974" s="8" t="str">
        <f>Table7[[#This Row],[Test No.]]&amp;Table7[[#This Row],[Section]]&amp;Table7[[#This Row],[Q. No.]]</f>
        <v>R45E73</v>
      </c>
      <c r="B6974" s="8"/>
      <c r="C6974" s="15" t="s">
        <v>66</v>
      </c>
      <c r="D6974" s="6">
        <v>73</v>
      </c>
      <c r="E6974" s="12" t="s">
        <v>31</v>
      </c>
      <c r="F6974" s="14">
        <v>2</v>
      </c>
      <c r="G6974" s="13" t="s">
        <v>57</v>
      </c>
      <c r="H6974" s="10">
        <v>4</v>
      </c>
      <c r="I6974" s="13" t="s">
        <v>40</v>
      </c>
      <c r="J6974" s="12" t="s">
        <v>516</v>
      </c>
      <c r="K6974" s="11" t="str">
        <f>VLOOKUP(Table7[[#This Row],[CID]],ALY,2,FALSE)</f>
        <v>Transitions &amp; Topic Sentences</v>
      </c>
    </row>
    <row r="6975" spans="1:11" x14ac:dyDescent="0.2">
      <c r="A6975" s="8" t="str">
        <f>Table7[[#This Row],[Test No.]]&amp;Table7[[#This Row],[Section]]&amp;Table7[[#This Row],[Q. No.]]</f>
        <v>R45E74</v>
      </c>
      <c r="B6975" s="8"/>
      <c r="C6975" s="15" t="s">
        <v>66</v>
      </c>
      <c r="D6975" s="6">
        <v>74</v>
      </c>
      <c r="E6975" s="12" t="s">
        <v>31</v>
      </c>
      <c r="F6975" s="14">
        <v>1</v>
      </c>
      <c r="G6975" s="14" t="s">
        <v>59</v>
      </c>
      <c r="H6975" s="10">
        <v>2</v>
      </c>
      <c r="I6975" s="13" t="s">
        <v>38</v>
      </c>
      <c r="J6975" s="12" t="s">
        <v>398</v>
      </c>
      <c r="K6975" s="11" t="str">
        <f>VLOOKUP(Table7[[#This Row],[CID]],ALY,2,FALSE)</f>
        <v>Idioms</v>
      </c>
    </row>
    <row r="6976" spans="1:11" x14ac:dyDescent="0.2">
      <c r="A6976" s="8" t="str">
        <f>Table7[[#This Row],[Test No.]]&amp;Table7[[#This Row],[Section]]&amp;Table7[[#This Row],[Q. No.]]</f>
        <v>R45E75</v>
      </c>
      <c r="B6976" s="8"/>
      <c r="C6976" s="15" t="s">
        <v>66</v>
      </c>
      <c r="D6976" s="6">
        <v>75</v>
      </c>
      <c r="E6976" s="12" t="s">
        <v>31</v>
      </c>
      <c r="F6976" s="14">
        <v>2</v>
      </c>
      <c r="G6976" s="13" t="s">
        <v>57</v>
      </c>
      <c r="H6976" s="10">
        <v>4</v>
      </c>
      <c r="I6976" s="13" t="s">
        <v>40</v>
      </c>
      <c r="J6976" s="12" t="s">
        <v>512</v>
      </c>
      <c r="K6976" s="11" t="str">
        <f>VLOOKUP(Table7[[#This Row],[CID]],ALY,2,FALSE)</f>
        <v>Additional Detail &amp; Evidence</v>
      </c>
    </row>
    <row r="6977" spans="1:11" x14ac:dyDescent="0.2">
      <c r="A6977" s="8" t="str">
        <f>Table7[[#This Row],[Test No.]]&amp;Table7[[#This Row],[Section]]&amp;Table7[[#This Row],[Q. No.]]</f>
        <v>R46E1</v>
      </c>
      <c r="B6977" s="8"/>
      <c r="C6977" s="15" t="s">
        <v>65</v>
      </c>
      <c r="D6977" s="6">
        <v>1</v>
      </c>
      <c r="E6977" s="12" t="s">
        <v>31</v>
      </c>
      <c r="F6977" s="14">
        <v>1</v>
      </c>
      <c r="G6977" s="14" t="s">
        <v>59</v>
      </c>
      <c r="H6977" s="10">
        <v>3</v>
      </c>
      <c r="I6977" s="13" t="s">
        <v>39</v>
      </c>
      <c r="J6977" s="12" t="s">
        <v>400</v>
      </c>
      <c r="K6977" s="11" t="str">
        <f>VLOOKUP(Table7[[#This Row],[CID]],ALY,2,FALSE)</f>
        <v>Run-On Sentence</v>
      </c>
    </row>
    <row r="6978" spans="1:11" x14ac:dyDescent="0.2">
      <c r="A6978" s="8" t="str">
        <f>Table7[[#This Row],[Test No.]]&amp;Table7[[#This Row],[Section]]&amp;Table7[[#This Row],[Q. No.]]</f>
        <v>R46E2</v>
      </c>
      <c r="B6978" s="8"/>
      <c r="C6978" s="15" t="s">
        <v>65</v>
      </c>
      <c r="D6978" s="6">
        <v>2</v>
      </c>
      <c r="E6978" s="12" t="s">
        <v>31</v>
      </c>
      <c r="F6978" s="14">
        <v>2</v>
      </c>
      <c r="G6978" s="13" t="s">
        <v>57</v>
      </c>
      <c r="H6978" s="10">
        <v>5</v>
      </c>
      <c r="I6978" s="13" t="s">
        <v>41</v>
      </c>
      <c r="J6978" s="12" t="s">
        <v>518</v>
      </c>
      <c r="K6978" s="11" t="str">
        <f>VLOOKUP(Table7[[#This Row],[CID]],ALY,2,FALSE)</f>
        <v>Unity &amp; Coherence</v>
      </c>
    </row>
    <row r="6979" spans="1:11" x14ac:dyDescent="0.2">
      <c r="A6979" s="8" t="str">
        <f>Table7[[#This Row],[Test No.]]&amp;Table7[[#This Row],[Section]]&amp;Table7[[#This Row],[Q. No.]]</f>
        <v>R46E3</v>
      </c>
      <c r="B6979" s="8"/>
      <c r="C6979" s="15" t="s">
        <v>65</v>
      </c>
      <c r="D6979" s="6">
        <v>3</v>
      </c>
      <c r="E6979" s="12" t="s">
        <v>31</v>
      </c>
      <c r="F6979" s="14">
        <v>1</v>
      </c>
      <c r="G6979" s="14" t="s">
        <v>59</v>
      </c>
      <c r="H6979" s="10">
        <v>2</v>
      </c>
      <c r="I6979" s="13" t="s">
        <v>38</v>
      </c>
      <c r="J6979" s="12" t="s">
        <v>397</v>
      </c>
      <c r="K6979" s="11" t="str">
        <f>VLOOKUP(Table7[[#This Row],[CID]],ALY,2,FALSE)</f>
        <v>Word Choice</v>
      </c>
    </row>
    <row r="6980" spans="1:11" x14ac:dyDescent="0.2">
      <c r="A6980" s="8" t="str">
        <f>Table7[[#This Row],[Test No.]]&amp;Table7[[#This Row],[Section]]&amp;Table7[[#This Row],[Q. No.]]</f>
        <v>R46E4</v>
      </c>
      <c r="B6980" s="8"/>
      <c r="C6980" s="15" t="s">
        <v>65</v>
      </c>
      <c r="D6980" s="6">
        <v>4</v>
      </c>
      <c r="E6980" s="12" t="s">
        <v>31</v>
      </c>
      <c r="F6980" s="14">
        <v>1</v>
      </c>
      <c r="G6980" s="14" t="s">
        <v>59</v>
      </c>
      <c r="H6980" s="14">
        <v>1</v>
      </c>
      <c r="I6980" s="14" t="s">
        <v>37</v>
      </c>
      <c r="J6980" s="12" t="s">
        <v>388</v>
      </c>
      <c r="K6980" s="11" t="str">
        <f>VLOOKUP(Table7[[#This Row],[CID]],ALY,2,FALSE)</f>
        <v>Apostrophes</v>
      </c>
    </row>
    <row r="6981" spans="1:11" x14ac:dyDescent="0.2">
      <c r="A6981" s="8" t="str">
        <f>Table7[[#This Row],[Test No.]]&amp;Table7[[#This Row],[Section]]&amp;Table7[[#This Row],[Q. No.]]</f>
        <v>R46E5</v>
      </c>
      <c r="B6981" s="8"/>
      <c r="C6981" s="15" t="s">
        <v>65</v>
      </c>
      <c r="D6981" s="6">
        <v>5</v>
      </c>
      <c r="E6981" s="12" t="s">
        <v>31</v>
      </c>
      <c r="F6981" s="14">
        <v>2</v>
      </c>
      <c r="G6981" s="13" t="s">
        <v>57</v>
      </c>
      <c r="H6981" s="10">
        <v>6</v>
      </c>
      <c r="I6981" s="13" t="s">
        <v>42</v>
      </c>
      <c r="J6981" s="12" t="s">
        <v>523</v>
      </c>
      <c r="K6981" s="11" t="str">
        <f>VLOOKUP(Table7[[#This Row],[CID]],ALY,2,FALSE)</f>
        <v>Avoiding Ambiguity &amp; Redundancy</v>
      </c>
    </row>
    <row r="6982" spans="1:11" x14ac:dyDescent="0.2">
      <c r="A6982" s="8" t="str">
        <f>Table7[[#This Row],[Test No.]]&amp;Table7[[#This Row],[Section]]&amp;Table7[[#This Row],[Q. No.]]</f>
        <v>R46E6</v>
      </c>
      <c r="B6982" s="8"/>
      <c r="C6982" s="15" t="s">
        <v>65</v>
      </c>
      <c r="D6982" s="6">
        <v>6</v>
      </c>
      <c r="E6982" s="12" t="s">
        <v>31</v>
      </c>
      <c r="F6982" s="14">
        <v>1</v>
      </c>
      <c r="G6982" s="14" t="s">
        <v>59</v>
      </c>
      <c r="H6982" s="10">
        <v>3</v>
      </c>
      <c r="I6982" s="13" t="s">
        <v>39</v>
      </c>
      <c r="J6982" s="12" t="s">
        <v>401</v>
      </c>
      <c r="K6982" s="11" t="str">
        <f>VLOOKUP(Table7[[#This Row],[CID]],ALY,2,FALSE)</f>
        <v>Parallel Construction</v>
      </c>
    </row>
    <row r="6983" spans="1:11" x14ac:dyDescent="0.2">
      <c r="A6983" s="8" t="str">
        <f>Table7[[#This Row],[Test No.]]&amp;Table7[[#This Row],[Section]]&amp;Table7[[#This Row],[Q. No.]]</f>
        <v>R46E7</v>
      </c>
      <c r="B6983" s="8"/>
      <c r="C6983" s="15" t="s">
        <v>65</v>
      </c>
      <c r="D6983" s="6">
        <v>7</v>
      </c>
      <c r="E6983" s="12" t="s">
        <v>31</v>
      </c>
      <c r="F6983" s="14">
        <v>1</v>
      </c>
      <c r="G6983" s="14" t="s">
        <v>59</v>
      </c>
      <c r="H6983" s="10">
        <v>2</v>
      </c>
      <c r="I6983" s="13" t="s">
        <v>38</v>
      </c>
      <c r="J6983" s="12" t="s">
        <v>397</v>
      </c>
      <c r="K6983" s="11" t="str">
        <f>VLOOKUP(Table7[[#This Row],[CID]],ALY,2,FALSE)</f>
        <v>Word Choice</v>
      </c>
    </row>
    <row r="6984" spans="1:11" x14ac:dyDescent="0.2">
      <c r="A6984" s="8" t="str">
        <f>Table7[[#This Row],[Test No.]]&amp;Table7[[#This Row],[Section]]&amp;Table7[[#This Row],[Q. No.]]</f>
        <v>R46E8</v>
      </c>
      <c r="B6984" s="8"/>
      <c r="C6984" s="15" t="s">
        <v>65</v>
      </c>
      <c r="D6984" s="6">
        <v>8</v>
      </c>
      <c r="E6984" s="12" t="s">
        <v>31</v>
      </c>
      <c r="F6984" s="14">
        <v>2</v>
      </c>
      <c r="G6984" s="13" t="s">
        <v>57</v>
      </c>
      <c r="H6984" s="10">
        <v>5</v>
      </c>
      <c r="I6984" s="13" t="s">
        <v>41</v>
      </c>
      <c r="J6984" s="12" t="s">
        <v>518</v>
      </c>
      <c r="K6984" s="11" t="str">
        <f>VLOOKUP(Table7[[#This Row],[CID]],ALY,2,FALSE)</f>
        <v>Unity &amp; Coherence</v>
      </c>
    </row>
    <row r="6985" spans="1:11" x14ac:dyDescent="0.2">
      <c r="A6985" s="8" t="str">
        <f>Table7[[#This Row],[Test No.]]&amp;Table7[[#This Row],[Section]]&amp;Table7[[#This Row],[Q. No.]]</f>
        <v>R46E9</v>
      </c>
      <c r="B6985" s="8"/>
      <c r="C6985" s="15" t="s">
        <v>65</v>
      </c>
      <c r="D6985" s="6">
        <v>9</v>
      </c>
      <c r="E6985" s="12" t="s">
        <v>31</v>
      </c>
      <c r="F6985" s="14">
        <v>1</v>
      </c>
      <c r="G6985" s="14" t="s">
        <v>59</v>
      </c>
      <c r="H6985" s="10">
        <v>3</v>
      </c>
      <c r="I6985" s="13" t="s">
        <v>39</v>
      </c>
      <c r="J6985" s="12" t="s">
        <v>400</v>
      </c>
      <c r="K6985" s="11" t="str">
        <f>VLOOKUP(Table7[[#This Row],[CID]],ALY,2,FALSE)</f>
        <v>Run-On Sentence</v>
      </c>
    </row>
    <row r="6986" spans="1:11" x14ac:dyDescent="0.2">
      <c r="A6986" s="8" t="str">
        <f>Table7[[#This Row],[Test No.]]&amp;Table7[[#This Row],[Section]]&amp;Table7[[#This Row],[Q. No.]]</f>
        <v>R46E10</v>
      </c>
      <c r="B6986" s="8"/>
      <c r="C6986" s="15" t="s">
        <v>65</v>
      </c>
      <c r="D6986" s="6">
        <v>10</v>
      </c>
      <c r="E6986" s="12" t="s">
        <v>31</v>
      </c>
      <c r="F6986" s="14">
        <v>1</v>
      </c>
      <c r="G6986" s="14" t="s">
        <v>59</v>
      </c>
      <c r="H6986" s="14">
        <v>1</v>
      </c>
      <c r="I6986" s="14" t="s">
        <v>37</v>
      </c>
      <c r="J6986" s="12" t="s">
        <v>387</v>
      </c>
      <c r="K6986" s="11" t="str">
        <f>VLOOKUP(Table7[[#This Row],[CID]],ALY,2,FALSE)</f>
        <v>Commas</v>
      </c>
    </row>
    <row r="6987" spans="1:11" x14ac:dyDescent="0.2">
      <c r="A6987" s="8" t="str">
        <f>Table7[[#This Row],[Test No.]]&amp;Table7[[#This Row],[Section]]&amp;Table7[[#This Row],[Q. No.]]</f>
        <v>R46E11</v>
      </c>
      <c r="B6987" s="8"/>
      <c r="C6987" s="15" t="s">
        <v>65</v>
      </c>
      <c r="D6987" s="6">
        <v>11</v>
      </c>
      <c r="E6987" s="12" t="s">
        <v>31</v>
      </c>
      <c r="F6987" s="14">
        <v>2</v>
      </c>
      <c r="G6987" s="13" t="s">
        <v>57</v>
      </c>
      <c r="H6987" s="10">
        <v>5</v>
      </c>
      <c r="I6987" s="13" t="s">
        <v>41</v>
      </c>
      <c r="J6987" s="12" t="s">
        <v>520</v>
      </c>
      <c r="K6987" s="11" t="str">
        <f>VLOOKUP(Table7[[#This Row],[CID]],ALY,2,FALSE)</f>
        <v>Reorganization</v>
      </c>
    </row>
    <row r="6988" spans="1:11" x14ac:dyDescent="0.2">
      <c r="A6988" s="8" t="str">
        <f>Table7[[#This Row],[Test No.]]&amp;Table7[[#This Row],[Section]]&amp;Table7[[#This Row],[Q. No.]]</f>
        <v>R46E12</v>
      </c>
      <c r="B6988" s="8"/>
      <c r="C6988" s="15" t="s">
        <v>65</v>
      </c>
      <c r="D6988" s="6">
        <v>12</v>
      </c>
      <c r="E6988" s="12" t="s">
        <v>31</v>
      </c>
      <c r="F6988" s="14">
        <v>1</v>
      </c>
      <c r="G6988" s="14" t="s">
        <v>59</v>
      </c>
      <c r="H6988" s="10">
        <v>2</v>
      </c>
      <c r="I6988" s="13" t="s">
        <v>38</v>
      </c>
      <c r="J6988" s="12" t="s">
        <v>395</v>
      </c>
      <c r="K6988" s="11" t="str">
        <f>VLOOKUP(Table7[[#This Row],[CID]],ALY,2,FALSE)</f>
        <v>Verb Forms/Tense Agreement</v>
      </c>
    </row>
    <row r="6989" spans="1:11" x14ac:dyDescent="0.2">
      <c r="A6989" s="8" t="str">
        <f>Table7[[#This Row],[Test No.]]&amp;Table7[[#This Row],[Section]]&amp;Table7[[#This Row],[Q. No.]]</f>
        <v>R46E13</v>
      </c>
      <c r="B6989" s="8"/>
      <c r="C6989" s="15" t="s">
        <v>65</v>
      </c>
      <c r="D6989" s="6">
        <v>13</v>
      </c>
      <c r="E6989" s="12" t="s">
        <v>31</v>
      </c>
      <c r="F6989" s="14">
        <v>2</v>
      </c>
      <c r="G6989" s="13" t="s">
        <v>57</v>
      </c>
      <c r="H6989" s="10">
        <v>5</v>
      </c>
      <c r="I6989" s="13" t="s">
        <v>41</v>
      </c>
      <c r="J6989" s="12" t="s">
        <v>520</v>
      </c>
      <c r="K6989" s="11" t="str">
        <f>VLOOKUP(Table7[[#This Row],[CID]],ALY,2,FALSE)</f>
        <v>Reorganization</v>
      </c>
    </row>
    <row r="6990" spans="1:11" x14ac:dyDescent="0.2">
      <c r="A6990" s="8" t="str">
        <f>Table7[[#This Row],[Test No.]]&amp;Table7[[#This Row],[Section]]&amp;Table7[[#This Row],[Q. No.]]</f>
        <v>R46E14</v>
      </c>
      <c r="B6990" s="8"/>
      <c r="C6990" s="15" t="s">
        <v>65</v>
      </c>
      <c r="D6990" s="6">
        <v>14</v>
      </c>
      <c r="E6990" s="12" t="s">
        <v>31</v>
      </c>
      <c r="F6990" s="14">
        <v>1</v>
      </c>
      <c r="G6990" s="14" t="s">
        <v>59</v>
      </c>
      <c r="H6990" s="14">
        <v>1</v>
      </c>
      <c r="I6990" s="14" t="s">
        <v>37</v>
      </c>
      <c r="J6990" s="12" t="s">
        <v>388</v>
      </c>
      <c r="K6990" s="11" t="str">
        <f>VLOOKUP(Table7[[#This Row],[CID]],ALY,2,FALSE)</f>
        <v>Apostrophes</v>
      </c>
    </row>
    <row r="6991" spans="1:11" x14ac:dyDescent="0.2">
      <c r="A6991" s="8" t="str">
        <f>Table7[[#This Row],[Test No.]]&amp;Table7[[#This Row],[Section]]&amp;Table7[[#This Row],[Q. No.]]</f>
        <v>R46E15</v>
      </c>
      <c r="B6991" s="8"/>
      <c r="C6991" s="15" t="s">
        <v>65</v>
      </c>
      <c r="D6991" s="6">
        <v>15</v>
      </c>
      <c r="E6991" s="12" t="s">
        <v>31</v>
      </c>
      <c r="F6991" s="14">
        <v>2</v>
      </c>
      <c r="G6991" s="13" t="s">
        <v>57</v>
      </c>
      <c r="H6991" s="10">
        <v>4</v>
      </c>
      <c r="I6991" s="13" t="s">
        <v>40</v>
      </c>
      <c r="J6991" s="12" t="s">
        <v>513</v>
      </c>
      <c r="K6991" s="11" t="str">
        <f>VLOOKUP(Table7[[#This Row],[CID]],ALY,2,FALSE)</f>
        <v>Writer's Goal</v>
      </c>
    </row>
    <row r="6992" spans="1:11" x14ac:dyDescent="0.2">
      <c r="A6992" s="8" t="str">
        <f>Table7[[#This Row],[Test No.]]&amp;Table7[[#This Row],[Section]]&amp;Table7[[#This Row],[Q. No.]]</f>
        <v>R46E16</v>
      </c>
      <c r="B6992" s="8"/>
      <c r="C6992" s="15" t="s">
        <v>65</v>
      </c>
      <c r="D6992" s="6">
        <v>16</v>
      </c>
      <c r="E6992" s="12" t="s">
        <v>31</v>
      </c>
      <c r="F6992" s="14">
        <v>1</v>
      </c>
      <c r="G6992" s="14" t="s">
        <v>59</v>
      </c>
      <c r="H6992" s="10">
        <v>3</v>
      </c>
      <c r="I6992" s="13" t="s">
        <v>39</v>
      </c>
      <c r="J6992" s="12" t="s">
        <v>402</v>
      </c>
      <c r="K6992" s="11" t="str">
        <f>VLOOKUP(Table7[[#This Row],[CID]],ALY,2,FALSE)</f>
        <v>Faulty Modifier</v>
      </c>
    </row>
    <row r="6993" spans="1:11" x14ac:dyDescent="0.2">
      <c r="A6993" s="8" t="str">
        <f>Table7[[#This Row],[Test No.]]&amp;Table7[[#This Row],[Section]]&amp;Table7[[#This Row],[Q. No.]]</f>
        <v>R46E17</v>
      </c>
      <c r="B6993" s="8"/>
      <c r="C6993" s="15" t="s">
        <v>65</v>
      </c>
      <c r="D6993" s="6">
        <v>17</v>
      </c>
      <c r="E6993" s="12" t="s">
        <v>31</v>
      </c>
      <c r="F6993" s="14">
        <v>1</v>
      </c>
      <c r="G6993" s="14" t="s">
        <v>59</v>
      </c>
      <c r="H6993" s="10">
        <v>2</v>
      </c>
      <c r="I6993" s="13" t="s">
        <v>38</v>
      </c>
      <c r="J6993" s="12" t="s">
        <v>397</v>
      </c>
      <c r="K6993" s="11" t="str">
        <f>VLOOKUP(Table7[[#This Row],[CID]],ALY,2,FALSE)</f>
        <v>Word Choice</v>
      </c>
    </row>
    <row r="6994" spans="1:11" x14ac:dyDescent="0.2">
      <c r="A6994" s="8" t="str">
        <f>Table7[[#This Row],[Test No.]]&amp;Table7[[#This Row],[Section]]&amp;Table7[[#This Row],[Q. No.]]</f>
        <v>R46E18</v>
      </c>
      <c r="B6994" s="8"/>
      <c r="C6994" s="15" t="s">
        <v>65</v>
      </c>
      <c r="D6994" s="6">
        <v>18</v>
      </c>
      <c r="E6994" s="12" t="s">
        <v>31</v>
      </c>
      <c r="F6994" s="14">
        <v>2</v>
      </c>
      <c r="G6994" s="13" t="s">
        <v>57</v>
      </c>
      <c r="H6994" s="10">
        <v>6</v>
      </c>
      <c r="I6994" s="13" t="s">
        <v>42</v>
      </c>
      <c r="J6994" s="12" t="s">
        <v>523</v>
      </c>
      <c r="K6994" s="11" t="str">
        <f>VLOOKUP(Table7[[#This Row],[CID]],ALY,2,FALSE)</f>
        <v>Avoiding Ambiguity &amp; Redundancy</v>
      </c>
    </row>
    <row r="6995" spans="1:11" x14ac:dyDescent="0.2">
      <c r="A6995" s="8" t="str">
        <f>Table7[[#This Row],[Test No.]]&amp;Table7[[#This Row],[Section]]&amp;Table7[[#This Row],[Q. No.]]</f>
        <v>R46E19</v>
      </c>
      <c r="B6995" s="8"/>
      <c r="C6995" s="15" t="s">
        <v>65</v>
      </c>
      <c r="D6995" s="6">
        <v>19</v>
      </c>
      <c r="E6995" s="12" t="s">
        <v>31</v>
      </c>
      <c r="F6995" s="14">
        <v>2</v>
      </c>
      <c r="G6995" s="13" t="s">
        <v>57</v>
      </c>
      <c r="H6995" s="10">
        <v>6</v>
      </c>
      <c r="I6995" s="13" t="s">
        <v>42</v>
      </c>
      <c r="J6995" s="12" t="s">
        <v>521</v>
      </c>
      <c r="K6995" s="11" t="str">
        <f>VLOOKUP(Table7[[#This Row],[CID]],ALY,2,FALSE)</f>
        <v>Word Choice</v>
      </c>
    </row>
    <row r="6996" spans="1:11" x14ac:dyDescent="0.2">
      <c r="A6996" s="8" t="str">
        <f>Table7[[#This Row],[Test No.]]&amp;Table7[[#This Row],[Section]]&amp;Table7[[#This Row],[Q. No.]]</f>
        <v>R46E20</v>
      </c>
      <c r="B6996" s="8"/>
      <c r="C6996" s="15" t="s">
        <v>65</v>
      </c>
      <c r="D6996" s="6">
        <v>20</v>
      </c>
      <c r="E6996" s="12" t="s">
        <v>31</v>
      </c>
      <c r="F6996" s="14">
        <v>1</v>
      </c>
      <c r="G6996" s="14" t="s">
        <v>59</v>
      </c>
      <c r="H6996" s="14">
        <v>1</v>
      </c>
      <c r="I6996" s="14" t="s">
        <v>37</v>
      </c>
      <c r="J6996" s="12" t="s">
        <v>387</v>
      </c>
      <c r="K6996" s="11" t="str">
        <f>VLOOKUP(Table7[[#This Row],[CID]],ALY,2,FALSE)</f>
        <v>Commas</v>
      </c>
    </row>
    <row r="6997" spans="1:11" x14ac:dyDescent="0.2">
      <c r="A6997" s="8" t="str">
        <f>Table7[[#This Row],[Test No.]]&amp;Table7[[#This Row],[Section]]&amp;Table7[[#This Row],[Q. No.]]</f>
        <v>R46E21</v>
      </c>
      <c r="B6997" s="8"/>
      <c r="C6997" s="15" t="s">
        <v>65</v>
      </c>
      <c r="D6997" s="6">
        <v>21</v>
      </c>
      <c r="E6997" s="12" t="s">
        <v>31</v>
      </c>
      <c r="F6997" s="14">
        <v>2</v>
      </c>
      <c r="G6997" s="13" t="s">
        <v>57</v>
      </c>
      <c r="H6997" s="10">
        <v>6</v>
      </c>
      <c r="I6997" s="13" t="s">
        <v>42</v>
      </c>
      <c r="J6997" s="12" t="s">
        <v>523</v>
      </c>
      <c r="K6997" s="11" t="str">
        <f>VLOOKUP(Table7[[#This Row],[CID]],ALY,2,FALSE)</f>
        <v>Avoiding Ambiguity &amp; Redundancy</v>
      </c>
    </row>
    <row r="6998" spans="1:11" x14ac:dyDescent="0.2">
      <c r="A6998" s="8" t="str">
        <f>Table7[[#This Row],[Test No.]]&amp;Table7[[#This Row],[Section]]&amp;Table7[[#This Row],[Q. No.]]</f>
        <v>R46E22</v>
      </c>
      <c r="B6998" s="8"/>
      <c r="C6998" s="15" t="s">
        <v>65</v>
      </c>
      <c r="D6998" s="6">
        <v>22</v>
      </c>
      <c r="E6998" s="12" t="s">
        <v>31</v>
      </c>
      <c r="F6998" s="14">
        <v>1</v>
      </c>
      <c r="G6998" s="14" t="s">
        <v>59</v>
      </c>
      <c r="H6998" s="10">
        <v>2</v>
      </c>
      <c r="I6998" s="13" t="s">
        <v>38</v>
      </c>
      <c r="J6998" s="12" t="s">
        <v>393</v>
      </c>
      <c r="K6998" s="11" t="str">
        <f>VLOOKUP(Table7[[#This Row],[CID]],ALY,2,FALSE)</f>
        <v>SVA</v>
      </c>
    </row>
    <row r="6999" spans="1:11" x14ac:dyDescent="0.2">
      <c r="A6999" s="8" t="str">
        <f>Table7[[#This Row],[Test No.]]&amp;Table7[[#This Row],[Section]]&amp;Table7[[#This Row],[Q. No.]]</f>
        <v>R46E23</v>
      </c>
      <c r="B6999" s="8"/>
      <c r="C6999" s="15" t="s">
        <v>65</v>
      </c>
      <c r="D6999" s="6">
        <v>23</v>
      </c>
      <c r="E6999" s="12" t="s">
        <v>31</v>
      </c>
      <c r="F6999" s="14">
        <v>2</v>
      </c>
      <c r="G6999" s="13" t="s">
        <v>57</v>
      </c>
      <c r="H6999" s="10">
        <v>4</v>
      </c>
      <c r="I6999" s="13" t="s">
        <v>40</v>
      </c>
      <c r="J6999" s="12" t="s">
        <v>512</v>
      </c>
      <c r="K6999" s="11" t="str">
        <f>VLOOKUP(Table7[[#This Row],[CID]],ALY,2,FALSE)</f>
        <v>Additional Detail &amp; Evidence</v>
      </c>
    </row>
    <row r="7000" spans="1:11" x14ac:dyDescent="0.2">
      <c r="A7000" s="8" t="str">
        <f>Table7[[#This Row],[Test No.]]&amp;Table7[[#This Row],[Section]]&amp;Table7[[#This Row],[Q. No.]]</f>
        <v>R46E24</v>
      </c>
      <c r="B7000" s="8"/>
      <c r="C7000" s="15" t="s">
        <v>65</v>
      </c>
      <c r="D7000" s="6">
        <v>24</v>
      </c>
      <c r="E7000" s="12" t="s">
        <v>31</v>
      </c>
      <c r="F7000" s="14">
        <v>2</v>
      </c>
      <c r="G7000" s="13" t="s">
        <v>57</v>
      </c>
      <c r="H7000" s="10">
        <v>4</v>
      </c>
      <c r="I7000" s="13" t="s">
        <v>40</v>
      </c>
      <c r="J7000" s="12" t="s">
        <v>516</v>
      </c>
      <c r="K7000" s="11" t="str">
        <f>VLOOKUP(Table7[[#This Row],[CID]],ALY,2,FALSE)</f>
        <v>Transitions &amp; Topic Sentences</v>
      </c>
    </row>
    <row r="7001" spans="1:11" x14ac:dyDescent="0.2">
      <c r="A7001" s="8" t="str">
        <f>Table7[[#This Row],[Test No.]]&amp;Table7[[#This Row],[Section]]&amp;Table7[[#This Row],[Q. No.]]</f>
        <v>R46E25</v>
      </c>
      <c r="B7001" s="8"/>
      <c r="C7001" s="15" t="s">
        <v>65</v>
      </c>
      <c r="D7001" s="6">
        <v>25</v>
      </c>
      <c r="E7001" s="12" t="s">
        <v>31</v>
      </c>
      <c r="F7001" s="14">
        <v>2</v>
      </c>
      <c r="G7001" s="13" t="s">
        <v>57</v>
      </c>
      <c r="H7001" s="10">
        <v>5</v>
      </c>
      <c r="I7001" s="13" t="s">
        <v>41</v>
      </c>
      <c r="J7001" s="12" t="s">
        <v>520</v>
      </c>
      <c r="K7001" s="11" t="str">
        <f>VLOOKUP(Table7[[#This Row],[CID]],ALY,2,FALSE)</f>
        <v>Reorganization</v>
      </c>
    </row>
    <row r="7002" spans="1:11" x14ac:dyDescent="0.2">
      <c r="A7002" s="8" t="str">
        <f>Table7[[#This Row],[Test No.]]&amp;Table7[[#This Row],[Section]]&amp;Table7[[#This Row],[Q. No.]]</f>
        <v>R46E26</v>
      </c>
      <c r="B7002" s="8"/>
      <c r="C7002" s="15" t="s">
        <v>65</v>
      </c>
      <c r="D7002" s="6">
        <v>26</v>
      </c>
      <c r="E7002" s="12" t="s">
        <v>31</v>
      </c>
      <c r="F7002" s="14">
        <v>1</v>
      </c>
      <c r="G7002" s="14" t="s">
        <v>59</v>
      </c>
      <c r="H7002" s="10">
        <v>3</v>
      </c>
      <c r="I7002" s="13" t="s">
        <v>39</v>
      </c>
      <c r="J7002" s="12" t="s">
        <v>400</v>
      </c>
      <c r="K7002" s="11" t="str">
        <f>VLOOKUP(Table7[[#This Row],[CID]],ALY,2,FALSE)</f>
        <v>Run-On Sentence</v>
      </c>
    </row>
    <row r="7003" spans="1:11" x14ac:dyDescent="0.2">
      <c r="A7003" s="8" t="str">
        <f>Table7[[#This Row],[Test No.]]&amp;Table7[[#This Row],[Section]]&amp;Table7[[#This Row],[Q. No.]]</f>
        <v>R46E27</v>
      </c>
      <c r="B7003" s="8"/>
      <c r="C7003" s="15" t="s">
        <v>65</v>
      </c>
      <c r="D7003" s="6">
        <v>27</v>
      </c>
      <c r="E7003" s="12" t="s">
        <v>31</v>
      </c>
      <c r="F7003" s="14">
        <v>1</v>
      </c>
      <c r="G7003" s="14" t="s">
        <v>59</v>
      </c>
      <c r="H7003" s="10">
        <v>2</v>
      </c>
      <c r="I7003" s="13" t="s">
        <v>38</v>
      </c>
      <c r="J7003" s="12" t="s">
        <v>397</v>
      </c>
      <c r="K7003" s="11" t="str">
        <f>VLOOKUP(Table7[[#This Row],[CID]],ALY,2,FALSE)</f>
        <v>Word Choice</v>
      </c>
    </row>
    <row r="7004" spans="1:11" x14ac:dyDescent="0.2">
      <c r="A7004" s="8" t="str">
        <f>Table7[[#This Row],[Test No.]]&amp;Table7[[#This Row],[Section]]&amp;Table7[[#This Row],[Q. No.]]</f>
        <v>R46E28</v>
      </c>
      <c r="B7004" s="8"/>
      <c r="C7004" s="15" t="s">
        <v>65</v>
      </c>
      <c r="D7004" s="6">
        <v>28</v>
      </c>
      <c r="E7004" s="12" t="s">
        <v>31</v>
      </c>
      <c r="F7004" s="14">
        <v>2</v>
      </c>
      <c r="G7004" s="13" t="s">
        <v>57</v>
      </c>
      <c r="H7004" s="10">
        <v>4</v>
      </c>
      <c r="I7004" s="13" t="s">
        <v>40</v>
      </c>
      <c r="J7004" s="12" t="s">
        <v>516</v>
      </c>
      <c r="K7004" s="11" t="str">
        <f>VLOOKUP(Table7[[#This Row],[CID]],ALY,2,FALSE)</f>
        <v>Transitions &amp; Topic Sentences</v>
      </c>
    </row>
    <row r="7005" spans="1:11" x14ac:dyDescent="0.2">
      <c r="A7005" s="8" t="str">
        <f>Table7[[#This Row],[Test No.]]&amp;Table7[[#This Row],[Section]]&amp;Table7[[#This Row],[Q. No.]]</f>
        <v>R46E29</v>
      </c>
      <c r="B7005" s="8"/>
      <c r="C7005" s="15" t="s">
        <v>65</v>
      </c>
      <c r="D7005" s="6">
        <v>29</v>
      </c>
      <c r="E7005" s="12" t="s">
        <v>31</v>
      </c>
      <c r="F7005" s="14">
        <v>2</v>
      </c>
      <c r="G7005" s="13" t="s">
        <v>57</v>
      </c>
      <c r="H7005" s="10">
        <v>5</v>
      </c>
      <c r="I7005" s="13" t="s">
        <v>41</v>
      </c>
      <c r="J7005" s="12" t="s">
        <v>518</v>
      </c>
      <c r="K7005" s="11" t="str">
        <f>VLOOKUP(Table7[[#This Row],[CID]],ALY,2,FALSE)</f>
        <v>Unity &amp; Coherence</v>
      </c>
    </row>
    <row r="7006" spans="1:11" x14ac:dyDescent="0.2">
      <c r="A7006" s="8" t="str">
        <f>Table7[[#This Row],[Test No.]]&amp;Table7[[#This Row],[Section]]&amp;Table7[[#This Row],[Q. No.]]</f>
        <v>R46E30</v>
      </c>
      <c r="B7006" s="8"/>
      <c r="C7006" s="15" t="s">
        <v>65</v>
      </c>
      <c r="D7006" s="6">
        <v>30</v>
      </c>
      <c r="E7006" s="12" t="s">
        <v>31</v>
      </c>
      <c r="F7006" s="14">
        <v>1</v>
      </c>
      <c r="G7006" s="14" t="s">
        <v>59</v>
      </c>
      <c r="H7006" s="14">
        <v>1</v>
      </c>
      <c r="I7006" s="14" t="s">
        <v>37</v>
      </c>
      <c r="J7006" s="12" t="s">
        <v>387</v>
      </c>
      <c r="K7006" s="11" t="str">
        <f>VLOOKUP(Table7[[#This Row],[CID]],ALY,2,FALSE)</f>
        <v>Commas</v>
      </c>
    </row>
    <row r="7007" spans="1:11" x14ac:dyDescent="0.2">
      <c r="A7007" s="8" t="str">
        <f>Table7[[#This Row],[Test No.]]&amp;Table7[[#This Row],[Section]]&amp;Table7[[#This Row],[Q. No.]]</f>
        <v>R46E31</v>
      </c>
      <c r="B7007" s="8"/>
      <c r="C7007" s="15" t="s">
        <v>65</v>
      </c>
      <c r="D7007" s="6">
        <v>31</v>
      </c>
      <c r="E7007" s="12" t="s">
        <v>31</v>
      </c>
      <c r="F7007" s="14">
        <v>1</v>
      </c>
      <c r="G7007" s="14" t="s">
        <v>59</v>
      </c>
      <c r="H7007" s="14">
        <v>1</v>
      </c>
      <c r="I7007" s="14" t="s">
        <v>37</v>
      </c>
      <c r="J7007" s="12" t="s">
        <v>388</v>
      </c>
      <c r="K7007" s="11" t="str">
        <f>VLOOKUP(Table7[[#This Row],[CID]],ALY,2,FALSE)</f>
        <v>Apostrophes</v>
      </c>
    </row>
    <row r="7008" spans="1:11" x14ac:dyDescent="0.2">
      <c r="A7008" s="8" t="str">
        <f>Table7[[#This Row],[Test No.]]&amp;Table7[[#This Row],[Section]]&amp;Table7[[#This Row],[Q. No.]]</f>
        <v>R46E32</v>
      </c>
      <c r="B7008" s="8"/>
      <c r="C7008" s="15" t="s">
        <v>65</v>
      </c>
      <c r="D7008" s="6">
        <v>32</v>
      </c>
      <c r="E7008" s="12" t="s">
        <v>31</v>
      </c>
      <c r="F7008" s="14">
        <v>1</v>
      </c>
      <c r="G7008" s="14" t="s">
        <v>59</v>
      </c>
      <c r="H7008" s="10">
        <v>2</v>
      </c>
      <c r="I7008" s="13" t="s">
        <v>38</v>
      </c>
      <c r="J7008" s="12" t="s">
        <v>394</v>
      </c>
      <c r="K7008" s="11" t="str">
        <f>VLOOKUP(Table7[[#This Row],[CID]],ALY,2,FALSE)</f>
        <v>Pronouns</v>
      </c>
    </row>
    <row r="7009" spans="1:11" x14ac:dyDescent="0.2">
      <c r="A7009" s="8" t="str">
        <f>Table7[[#This Row],[Test No.]]&amp;Table7[[#This Row],[Section]]&amp;Table7[[#This Row],[Q. No.]]</f>
        <v>R46E33</v>
      </c>
      <c r="B7009" s="8"/>
      <c r="C7009" s="15" t="s">
        <v>65</v>
      </c>
      <c r="D7009" s="6">
        <v>33</v>
      </c>
      <c r="E7009" s="12" t="s">
        <v>31</v>
      </c>
      <c r="F7009" s="14">
        <v>2</v>
      </c>
      <c r="G7009" s="13" t="s">
        <v>57</v>
      </c>
      <c r="H7009" s="10">
        <v>6</v>
      </c>
      <c r="I7009" s="13" t="s">
        <v>42</v>
      </c>
      <c r="J7009" s="12" t="s">
        <v>521</v>
      </c>
      <c r="K7009" s="11" t="str">
        <f>VLOOKUP(Table7[[#This Row],[CID]],ALY,2,FALSE)</f>
        <v>Word Choice</v>
      </c>
    </row>
    <row r="7010" spans="1:11" x14ac:dyDescent="0.2">
      <c r="A7010" s="8" t="str">
        <f>Table7[[#This Row],[Test No.]]&amp;Table7[[#This Row],[Section]]&amp;Table7[[#This Row],[Q. No.]]</f>
        <v>R46E34</v>
      </c>
      <c r="B7010" s="8"/>
      <c r="C7010" s="15" t="s">
        <v>65</v>
      </c>
      <c r="D7010" s="6">
        <v>34</v>
      </c>
      <c r="E7010" s="12" t="s">
        <v>31</v>
      </c>
      <c r="F7010" s="14">
        <v>2</v>
      </c>
      <c r="G7010" s="13" t="s">
        <v>57</v>
      </c>
      <c r="H7010" s="10">
        <v>4</v>
      </c>
      <c r="I7010" s="13" t="s">
        <v>40</v>
      </c>
      <c r="J7010" s="12" t="s">
        <v>513</v>
      </c>
      <c r="K7010" s="11" t="str">
        <f>VLOOKUP(Table7[[#This Row],[CID]],ALY,2,FALSE)</f>
        <v>Writer's Goal</v>
      </c>
    </row>
    <row r="7011" spans="1:11" x14ac:dyDescent="0.2">
      <c r="A7011" s="8" t="str">
        <f>Table7[[#This Row],[Test No.]]&amp;Table7[[#This Row],[Section]]&amp;Table7[[#This Row],[Q. No.]]</f>
        <v>R46E35</v>
      </c>
      <c r="B7011" s="8"/>
      <c r="C7011" s="15" t="s">
        <v>65</v>
      </c>
      <c r="D7011" s="6">
        <v>35</v>
      </c>
      <c r="E7011" s="12" t="s">
        <v>31</v>
      </c>
      <c r="F7011" s="14">
        <v>1</v>
      </c>
      <c r="G7011" s="14" t="s">
        <v>59</v>
      </c>
      <c r="H7011" s="10">
        <v>3</v>
      </c>
      <c r="I7011" s="13" t="s">
        <v>39</v>
      </c>
      <c r="J7011" s="12" t="s">
        <v>402</v>
      </c>
      <c r="K7011" s="11" t="str">
        <f>VLOOKUP(Table7[[#This Row],[CID]],ALY,2,FALSE)</f>
        <v>Faulty Modifier</v>
      </c>
    </row>
    <row r="7012" spans="1:11" x14ac:dyDescent="0.2">
      <c r="A7012" s="8" t="str">
        <f>Table7[[#This Row],[Test No.]]&amp;Table7[[#This Row],[Section]]&amp;Table7[[#This Row],[Q. No.]]</f>
        <v>R46E36</v>
      </c>
      <c r="B7012" s="8"/>
      <c r="C7012" s="15" t="s">
        <v>65</v>
      </c>
      <c r="D7012" s="6">
        <v>36</v>
      </c>
      <c r="E7012" s="12" t="s">
        <v>31</v>
      </c>
      <c r="F7012" s="14">
        <v>1</v>
      </c>
      <c r="G7012" s="14" t="s">
        <v>59</v>
      </c>
      <c r="H7012" s="10">
        <v>3</v>
      </c>
      <c r="I7012" s="13" t="s">
        <v>39</v>
      </c>
      <c r="J7012" s="12" t="s">
        <v>402</v>
      </c>
      <c r="K7012" s="11" t="str">
        <f>VLOOKUP(Table7[[#This Row],[CID]],ALY,2,FALSE)</f>
        <v>Faulty Modifier</v>
      </c>
    </row>
    <row r="7013" spans="1:11" x14ac:dyDescent="0.2">
      <c r="A7013" s="8" t="str">
        <f>Table7[[#This Row],[Test No.]]&amp;Table7[[#This Row],[Section]]&amp;Table7[[#This Row],[Q. No.]]</f>
        <v>R46E37</v>
      </c>
      <c r="B7013" s="8"/>
      <c r="C7013" s="15" t="s">
        <v>65</v>
      </c>
      <c r="D7013" s="6">
        <v>37</v>
      </c>
      <c r="E7013" s="12" t="s">
        <v>31</v>
      </c>
      <c r="F7013" s="14">
        <v>1</v>
      </c>
      <c r="G7013" s="14" t="s">
        <v>59</v>
      </c>
      <c r="H7013" s="10">
        <v>2</v>
      </c>
      <c r="I7013" s="13" t="s">
        <v>38</v>
      </c>
      <c r="J7013" s="12" t="s">
        <v>395</v>
      </c>
      <c r="K7013" s="11" t="str">
        <f>VLOOKUP(Table7[[#This Row],[CID]],ALY,2,FALSE)</f>
        <v>Verb Forms/Tense Agreement</v>
      </c>
    </row>
    <row r="7014" spans="1:11" x14ac:dyDescent="0.2">
      <c r="A7014" s="8" t="str">
        <f>Table7[[#This Row],[Test No.]]&amp;Table7[[#This Row],[Section]]&amp;Table7[[#This Row],[Q. No.]]</f>
        <v>R46E38</v>
      </c>
      <c r="B7014" s="8"/>
      <c r="C7014" s="15" t="s">
        <v>65</v>
      </c>
      <c r="D7014" s="6">
        <v>38</v>
      </c>
      <c r="E7014" s="12" t="s">
        <v>31</v>
      </c>
      <c r="F7014" s="14">
        <v>1</v>
      </c>
      <c r="G7014" s="14" t="s">
        <v>59</v>
      </c>
      <c r="H7014" s="10">
        <v>3</v>
      </c>
      <c r="I7014" s="13" t="s">
        <v>39</v>
      </c>
      <c r="J7014" s="12" t="s">
        <v>399</v>
      </c>
      <c r="K7014" s="11" t="str">
        <f>VLOOKUP(Table7[[#This Row],[CID]],ALY,2,FALSE)</f>
        <v>Sentence Fragment</v>
      </c>
    </row>
    <row r="7015" spans="1:11" x14ac:dyDescent="0.2">
      <c r="A7015" s="8" t="str">
        <f>Table7[[#This Row],[Test No.]]&amp;Table7[[#This Row],[Section]]&amp;Table7[[#This Row],[Q. No.]]</f>
        <v>R46E39</v>
      </c>
      <c r="B7015" s="8"/>
      <c r="C7015" s="15" t="s">
        <v>65</v>
      </c>
      <c r="D7015" s="6">
        <v>39</v>
      </c>
      <c r="E7015" s="12" t="s">
        <v>31</v>
      </c>
      <c r="F7015" s="14">
        <v>2</v>
      </c>
      <c r="G7015" s="13" t="s">
        <v>57</v>
      </c>
      <c r="H7015" s="10">
        <v>5</v>
      </c>
      <c r="I7015" s="13" t="s">
        <v>41</v>
      </c>
      <c r="J7015" s="12" t="s">
        <v>520</v>
      </c>
      <c r="K7015" s="11" t="str">
        <f>VLOOKUP(Table7[[#This Row],[CID]],ALY,2,FALSE)</f>
        <v>Reorganization</v>
      </c>
    </row>
    <row r="7016" spans="1:11" x14ac:dyDescent="0.2">
      <c r="A7016" s="8" t="str">
        <f>Table7[[#This Row],[Test No.]]&amp;Table7[[#This Row],[Section]]&amp;Table7[[#This Row],[Q. No.]]</f>
        <v>R46E40</v>
      </c>
      <c r="B7016" s="8"/>
      <c r="C7016" s="15" t="s">
        <v>65</v>
      </c>
      <c r="D7016" s="6">
        <v>40</v>
      </c>
      <c r="E7016" s="12" t="s">
        <v>31</v>
      </c>
      <c r="F7016" s="14">
        <v>1</v>
      </c>
      <c r="G7016" s="14" t="s">
        <v>59</v>
      </c>
      <c r="H7016" s="10">
        <v>2</v>
      </c>
      <c r="I7016" s="13" t="s">
        <v>38</v>
      </c>
      <c r="J7016" s="12" t="s">
        <v>395</v>
      </c>
      <c r="K7016" s="11" t="str">
        <f>VLOOKUP(Table7[[#This Row],[CID]],ALY,2,FALSE)</f>
        <v>Verb Forms/Tense Agreement</v>
      </c>
    </row>
    <row r="7017" spans="1:11" x14ac:dyDescent="0.2">
      <c r="A7017" s="8" t="str">
        <f>Table7[[#This Row],[Test No.]]&amp;Table7[[#This Row],[Section]]&amp;Table7[[#This Row],[Q. No.]]</f>
        <v>R46E41</v>
      </c>
      <c r="B7017" s="8"/>
      <c r="C7017" s="15" t="s">
        <v>65</v>
      </c>
      <c r="D7017" s="6">
        <v>41</v>
      </c>
      <c r="E7017" s="12" t="s">
        <v>31</v>
      </c>
      <c r="F7017" s="14">
        <v>2</v>
      </c>
      <c r="G7017" s="13" t="s">
        <v>57</v>
      </c>
      <c r="H7017" s="10">
        <v>4</v>
      </c>
      <c r="I7017" s="13" t="s">
        <v>40</v>
      </c>
      <c r="J7017" s="12" t="s">
        <v>513</v>
      </c>
      <c r="K7017" s="11" t="str">
        <f>VLOOKUP(Table7[[#This Row],[CID]],ALY,2,FALSE)</f>
        <v>Writer's Goal</v>
      </c>
    </row>
    <row r="7018" spans="1:11" x14ac:dyDescent="0.2">
      <c r="A7018" s="8" t="str">
        <f>Table7[[#This Row],[Test No.]]&amp;Table7[[#This Row],[Section]]&amp;Table7[[#This Row],[Q. No.]]</f>
        <v>R46E42</v>
      </c>
      <c r="B7018" s="8"/>
      <c r="C7018" s="15" t="s">
        <v>65</v>
      </c>
      <c r="D7018" s="6">
        <v>42</v>
      </c>
      <c r="E7018" s="12" t="s">
        <v>31</v>
      </c>
      <c r="F7018" s="14">
        <v>1</v>
      </c>
      <c r="G7018" s="14" t="s">
        <v>59</v>
      </c>
      <c r="H7018" s="10">
        <v>3</v>
      </c>
      <c r="I7018" s="13" t="s">
        <v>39</v>
      </c>
      <c r="J7018" s="12" t="s">
        <v>400</v>
      </c>
      <c r="K7018" s="11" t="str">
        <f>VLOOKUP(Table7[[#This Row],[CID]],ALY,2,FALSE)</f>
        <v>Run-On Sentence</v>
      </c>
    </row>
    <row r="7019" spans="1:11" x14ac:dyDescent="0.2">
      <c r="A7019" s="8" t="str">
        <f>Table7[[#This Row],[Test No.]]&amp;Table7[[#This Row],[Section]]&amp;Table7[[#This Row],[Q. No.]]</f>
        <v>R46E43</v>
      </c>
      <c r="B7019" s="8"/>
      <c r="C7019" s="15" t="s">
        <v>65</v>
      </c>
      <c r="D7019" s="6">
        <v>43</v>
      </c>
      <c r="E7019" s="12" t="s">
        <v>31</v>
      </c>
      <c r="F7019" s="14">
        <v>2</v>
      </c>
      <c r="G7019" s="13" t="s">
        <v>57</v>
      </c>
      <c r="H7019" s="10">
        <v>4</v>
      </c>
      <c r="I7019" s="13" t="s">
        <v>40</v>
      </c>
      <c r="J7019" s="12" t="s">
        <v>513</v>
      </c>
      <c r="K7019" s="11" t="str">
        <f>VLOOKUP(Table7[[#This Row],[CID]],ALY,2,FALSE)</f>
        <v>Writer's Goal</v>
      </c>
    </row>
    <row r="7020" spans="1:11" x14ac:dyDescent="0.2">
      <c r="A7020" s="8" t="str">
        <f>Table7[[#This Row],[Test No.]]&amp;Table7[[#This Row],[Section]]&amp;Table7[[#This Row],[Q. No.]]</f>
        <v>R46E44</v>
      </c>
      <c r="B7020" s="8"/>
      <c r="C7020" s="15" t="s">
        <v>65</v>
      </c>
      <c r="D7020" s="6">
        <v>44</v>
      </c>
      <c r="E7020" s="12" t="s">
        <v>31</v>
      </c>
      <c r="F7020" s="14">
        <v>2</v>
      </c>
      <c r="G7020" s="13" t="s">
        <v>57</v>
      </c>
      <c r="H7020" s="10">
        <v>4</v>
      </c>
      <c r="I7020" s="13" t="s">
        <v>40</v>
      </c>
      <c r="J7020" s="12" t="s">
        <v>516</v>
      </c>
      <c r="K7020" s="11" t="str">
        <f>VLOOKUP(Table7[[#This Row],[CID]],ALY,2,FALSE)</f>
        <v>Transitions &amp; Topic Sentences</v>
      </c>
    </row>
    <row r="7021" spans="1:11" x14ac:dyDescent="0.2">
      <c r="A7021" s="8" t="str">
        <f>Table7[[#This Row],[Test No.]]&amp;Table7[[#This Row],[Section]]&amp;Table7[[#This Row],[Q. No.]]</f>
        <v>R46E45</v>
      </c>
      <c r="B7021" s="8"/>
      <c r="C7021" s="15" t="s">
        <v>65</v>
      </c>
      <c r="D7021" s="6">
        <v>45</v>
      </c>
      <c r="E7021" s="12" t="s">
        <v>31</v>
      </c>
      <c r="F7021" s="14">
        <v>2</v>
      </c>
      <c r="G7021" s="13" t="s">
        <v>57</v>
      </c>
      <c r="H7021" s="10">
        <v>5</v>
      </c>
      <c r="I7021" s="13" t="s">
        <v>41</v>
      </c>
      <c r="J7021" s="12" t="s">
        <v>518</v>
      </c>
      <c r="K7021" s="11" t="str">
        <f>VLOOKUP(Table7[[#This Row],[CID]],ALY,2,FALSE)</f>
        <v>Unity &amp; Coherence</v>
      </c>
    </row>
    <row r="7022" spans="1:11" x14ac:dyDescent="0.2">
      <c r="A7022" s="8" t="str">
        <f>Table7[[#This Row],[Test No.]]&amp;Table7[[#This Row],[Section]]&amp;Table7[[#This Row],[Q. No.]]</f>
        <v>R46E46</v>
      </c>
      <c r="B7022" s="8"/>
      <c r="C7022" s="15" t="s">
        <v>65</v>
      </c>
      <c r="D7022" s="6">
        <v>46</v>
      </c>
      <c r="E7022" s="12" t="s">
        <v>31</v>
      </c>
      <c r="F7022" s="14">
        <v>2</v>
      </c>
      <c r="G7022" s="13" t="s">
        <v>57</v>
      </c>
      <c r="H7022" s="10">
        <v>6</v>
      </c>
      <c r="I7022" s="13" t="s">
        <v>42</v>
      </c>
      <c r="J7022" s="12" t="s">
        <v>522</v>
      </c>
      <c r="K7022" s="11" t="str">
        <f>VLOOKUP(Table7[[#This Row],[CID]],ALY,2,FALSE)</f>
        <v>Effectiveness</v>
      </c>
    </row>
    <row r="7023" spans="1:11" x14ac:dyDescent="0.2">
      <c r="A7023" s="8" t="str">
        <f>Table7[[#This Row],[Test No.]]&amp;Table7[[#This Row],[Section]]&amp;Table7[[#This Row],[Q. No.]]</f>
        <v>R46E47</v>
      </c>
      <c r="B7023" s="8"/>
      <c r="C7023" s="15" t="s">
        <v>65</v>
      </c>
      <c r="D7023" s="6">
        <v>47</v>
      </c>
      <c r="E7023" s="12" t="s">
        <v>31</v>
      </c>
      <c r="F7023" s="14">
        <v>1</v>
      </c>
      <c r="G7023" s="14" t="s">
        <v>59</v>
      </c>
      <c r="H7023" s="10">
        <v>2</v>
      </c>
      <c r="I7023" s="13" t="s">
        <v>38</v>
      </c>
      <c r="J7023" s="12" t="s">
        <v>397</v>
      </c>
      <c r="K7023" s="11" t="str">
        <f>VLOOKUP(Table7[[#This Row],[CID]],ALY,2,FALSE)</f>
        <v>Word Choice</v>
      </c>
    </row>
    <row r="7024" spans="1:11" x14ac:dyDescent="0.2">
      <c r="A7024" s="8" t="str">
        <f>Table7[[#This Row],[Test No.]]&amp;Table7[[#This Row],[Section]]&amp;Table7[[#This Row],[Q. No.]]</f>
        <v>R46E48</v>
      </c>
      <c r="B7024" s="8"/>
      <c r="C7024" s="15" t="s">
        <v>65</v>
      </c>
      <c r="D7024" s="6">
        <v>48</v>
      </c>
      <c r="E7024" s="12" t="s">
        <v>31</v>
      </c>
      <c r="F7024" s="14">
        <v>2</v>
      </c>
      <c r="G7024" s="13" t="s">
        <v>57</v>
      </c>
      <c r="H7024" s="10">
        <v>5</v>
      </c>
      <c r="I7024" s="13" t="s">
        <v>41</v>
      </c>
      <c r="J7024" s="12" t="s">
        <v>518</v>
      </c>
      <c r="K7024" s="11" t="str">
        <f>VLOOKUP(Table7[[#This Row],[CID]],ALY,2,FALSE)</f>
        <v>Unity &amp; Coherence</v>
      </c>
    </row>
    <row r="7025" spans="1:11" x14ac:dyDescent="0.2">
      <c r="A7025" s="8" t="str">
        <f>Table7[[#This Row],[Test No.]]&amp;Table7[[#This Row],[Section]]&amp;Table7[[#This Row],[Q. No.]]</f>
        <v>R46E49</v>
      </c>
      <c r="B7025" s="8"/>
      <c r="C7025" s="15" t="s">
        <v>65</v>
      </c>
      <c r="D7025" s="6">
        <v>49</v>
      </c>
      <c r="E7025" s="12" t="s">
        <v>31</v>
      </c>
      <c r="F7025" s="14">
        <v>1</v>
      </c>
      <c r="G7025" s="14" t="s">
        <v>59</v>
      </c>
      <c r="H7025" s="10">
        <v>2</v>
      </c>
      <c r="I7025" s="13" t="s">
        <v>38</v>
      </c>
      <c r="J7025" s="12" t="s">
        <v>397</v>
      </c>
      <c r="K7025" s="11" t="str">
        <f>VLOOKUP(Table7[[#This Row],[CID]],ALY,2,FALSE)</f>
        <v>Word Choice</v>
      </c>
    </row>
    <row r="7026" spans="1:11" x14ac:dyDescent="0.2">
      <c r="A7026" s="8" t="str">
        <f>Table7[[#This Row],[Test No.]]&amp;Table7[[#This Row],[Section]]&amp;Table7[[#This Row],[Q. No.]]</f>
        <v>R46E50</v>
      </c>
      <c r="B7026" s="8"/>
      <c r="C7026" s="15" t="s">
        <v>65</v>
      </c>
      <c r="D7026" s="6">
        <v>50</v>
      </c>
      <c r="E7026" s="12" t="s">
        <v>31</v>
      </c>
      <c r="F7026" s="14">
        <v>1</v>
      </c>
      <c r="G7026" s="14" t="s">
        <v>59</v>
      </c>
      <c r="H7026" s="14">
        <v>1</v>
      </c>
      <c r="I7026" s="14" t="s">
        <v>37</v>
      </c>
      <c r="J7026" s="12" t="s">
        <v>392</v>
      </c>
      <c r="K7026" s="11" t="str">
        <f>VLOOKUP(Table7[[#This Row],[CID]],ALY,2,FALSE)</f>
        <v>Periods</v>
      </c>
    </row>
    <row r="7027" spans="1:11" x14ac:dyDescent="0.2">
      <c r="A7027" s="8" t="str">
        <f>Table7[[#This Row],[Test No.]]&amp;Table7[[#This Row],[Section]]&amp;Table7[[#This Row],[Q. No.]]</f>
        <v>R46E51</v>
      </c>
      <c r="B7027" s="8"/>
      <c r="C7027" s="15" t="s">
        <v>65</v>
      </c>
      <c r="D7027" s="6">
        <v>51</v>
      </c>
      <c r="E7027" s="12" t="s">
        <v>31</v>
      </c>
      <c r="F7027" s="14">
        <v>1</v>
      </c>
      <c r="G7027" s="14" t="s">
        <v>59</v>
      </c>
      <c r="H7027" s="14">
        <v>1</v>
      </c>
      <c r="I7027" s="14" t="s">
        <v>37</v>
      </c>
      <c r="J7027" s="12" t="s">
        <v>388</v>
      </c>
      <c r="K7027" s="11" t="str">
        <f>VLOOKUP(Table7[[#This Row],[CID]],ALY,2,FALSE)</f>
        <v>Apostrophes</v>
      </c>
    </row>
    <row r="7028" spans="1:11" x14ac:dyDescent="0.2">
      <c r="A7028" s="8" t="str">
        <f>Table7[[#This Row],[Test No.]]&amp;Table7[[#This Row],[Section]]&amp;Table7[[#This Row],[Q. No.]]</f>
        <v>R46E52</v>
      </c>
      <c r="B7028" s="8"/>
      <c r="C7028" s="15" t="s">
        <v>65</v>
      </c>
      <c r="D7028" s="6">
        <v>52</v>
      </c>
      <c r="E7028" s="12" t="s">
        <v>31</v>
      </c>
      <c r="F7028" s="14">
        <v>2</v>
      </c>
      <c r="G7028" s="13" t="s">
        <v>57</v>
      </c>
      <c r="H7028" s="10">
        <v>4</v>
      </c>
      <c r="I7028" s="13" t="s">
        <v>40</v>
      </c>
      <c r="J7028" s="12" t="s">
        <v>513</v>
      </c>
      <c r="K7028" s="11" t="str">
        <f>VLOOKUP(Table7[[#This Row],[CID]],ALY,2,FALSE)</f>
        <v>Writer's Goal</v>
      </c>
    </row>
    <row r="7029" spans="1:11" x14ac:dyDescent="0.2">
      <c r="A7029" s="8" t="str">
        <f>Table7[[#This Row],[Test No.]]&amp;Table7[[#This Row],[Section]]&amp;Table7[[#This Row],[Q. No.]]</f>
        <v>R46E53</v>
      </c>
      <c r="B7029" s="8"/>
      <c r="C7029" s="15" t="s">
        <v>65</v>
      </c>
      <c r="D7029" s="6">
        <v>53</v>
      </c>
      <c r="E7029" s="12" t="s">
        <v>31</v>
      </c>
      <c r="F7029" s="14">
        <v>2</v>
      </c>
      <c r="G7029" s="13" t="s">
        <v>57</v>
      </c>
      <c r="H7029" s="10">
        <v>6</v>
      </c>
      <c r="I7029" s="13" t="s">
        <v>42</v>
      </c>
      <c r="J7029" s="12" t="s">
        <v>523</v>
      </c>
      <c r="K7029" s="11" t="str">
        <f>VLOOKUP(Table7[[#This Row],[CID]],ALY,2,FALSE)</f>
        <v>Avoiding Ambiguity &amp; Redundancy</v>
      </c>
    </row>
    <row r="7030" spans="1:11" x14ac:dyDescent="0.2">
      <c r="A7030" s="8" t="str">
        <f>Table7[[#This Row],[Test No.]]&amp;Table7[[#This Row],[Section]]&amp;Table7[[#This Row],[Q. No.]]</f>
        <v>R46E54</v>
      </c>
      <c r="B7030" s="8"/>
      <c r="C7030" s="15" t="s">
        <v>65</v>
      </c>
      <c r="D7030" s="6">
        <v>54</v>
      </c>
      <c r="E7030" s="12" t="s">
        <v>31</v>
      </c>
      <c r="F7030" s="14">
        <v>1</v>
      </c>
      <c r="G7030" s="14" t="s">
        <v>59</v>
      </c>
      <c r="H7030" s="10">
        <v>2</v>
      </c>
      <c r="I7030" s="13" t="s">
        <v>38</v>
      </c>
      <c r="J7030" s="12" t="s">
        <v>395</v>
      </c>
      <c r="K7030" s="11" t="str">
        <f>VLOOKUP(Table7[[#This Row],[CID]],ALY,2,FALSE)</f>
        <v>Verb Forms/Tense Agreement</v>
      </c>
    </row>
    <row r="7031" spans="1:11" x14ac:dyDescent="0.2">
      <c r="A7031" s="8" t="str">
        <f>Table7[[#This Row],[Test No.]]&amp;Table7[[#This Row],[Section]]&amp;Table7[[#This Row],[Q. No.]]</f>
        <v>R46E55</v>
      </c>
      <c r="B7031" s="8"/>
      <c r="C7031" s="15" t="s">
        <v>65</v>
      </c>
      <c r="D7031" s="6">
        <v>55</v>
      </c>
      <c r="E7031" s="12" t="s">
        <v>31</v>
      </c>
      <c r="F7031" s="14">
        <v>2</v>
      </c>
      <c r="G7031" s="13" t="s">
        <v>57</v>
      </c>
      <c r="H7031" s="10">
        <v>4</v>
      </c>
      <c r="I7031" s="13" t="s">
        <v>40</v>
      </c>
      <c r="J7031" s="12" t="s">
        <v>512</v>
      </c>
      <c r="K7031" s="11" t="str">
        <f>VLOOKUP(Table7[[#This Row],[CID]],ALY,2,FALSE)</f>
        <v>Additional Detail &amp; Evidence</v>
      </c>
    </row>
    <row r="7032" spans="1:11" x14ac:dyDescent="0.2">
      <c r="A7032" s="8" t="str">
        <f>Table7[[#This Row],[Test No.]]&amp;Table7[[#This Row],[Section]]&amp;Table7[[#This Row],[Q. No.]]</f>
        <v>R46E56</v>
      </c>
      <c r="B7032" s="8"/>
      <c r="C7032" s="15" t="s">
        <v>65</v>
      </c>
      <c r="D7032" s="6">
        <v>56</v>
      </c>
      <c r="E7032" s="12" t="s">
        <v>31</v>
      </c>
      <c r="F7032" s="14">
        <v>1</v>
      </c>
      <c r="G7032" s="14" t="s">
        <v>59</v>
      </c>
      <c r="H7032" s="10">
        <v>2</v>
      </c>
      <c r="I7032" s="13" t="s">
        <v>38</v>
      </c>
      <c r="J7032" s="12" t="s">
        <v>396</v>
      </c>
      <c r="K7032" s="11" t="str">
        <f>VLOOKUP(Table7[[#This Row],[CID]],ALY,2,FALSE)</f>
        <v>Comparisons</v>
      </c>
    </row>
    <row r="7033" spans="1:11" x14ac:dyDescent="0.2">
      <c r="A7033" s="8" t="str">
        <f>Table7[[#This Row],[Test No.]]&amp;Table7[[#This Row],[Section]]&amp;Table7[[#This Row],[Q. No.]]</f>
        <v>R46E57</v>
      </c>
      <c r="B7033" s="8"/>
      <c r="C7033" s="15" t="s">
        <v>65</v>
      </c>
      <c r="D7033" s="6">
        <v>57</v>
      </c>
      <c r="E7033" s="12" t="s">
        <v>31</v>
      </c>
      <c r="F7033" s="14">
        <v>1</v>
      </c>
      <c r="G7033" s="14" t="s">
        <v>59</v>
      </c>
      <c r="H7033" s="10">
        <v>3</v>
      </c>
      <c r="I7033" s="13" t="s">
        <v>39</v>
      </c>
      <c r="J7033" s="12" t="s">
        <v>399</v>
      </c>
      <c r="K7033" s="11" t="str">
        <f>VLOOKUP(Table7[[#This Row],[CID]],ALY,2,FALSE)</f>
        <v>Sentence Fragment</v>
      </c>
    </row>
    <row r="7034" spans="1:11" x14ac:dyDescent="0.2">
      <c r="A7034" s="8" t="str">
        <f>Table7[[#This Row],[Test No.]]&amp;Table7[[#This Row],[Section]]&amp;Table7[[#This Row],[Q. No.]]</f>
        <v>R46E58</v>
      </c>
      <c r="B7034" s="8"/>
      <c r="C7034" s="15" t="s">
        <v>65</v>
      </c>
      <c r="D7034" s="6">
        <v>58</v>
      </c>
      <c r="E7034" s="12" t="s">
        <v>31</v>
      </c>
      <c r="F7034" s="14">
        <v>1</v>
      </c>
      <c r="G7034" s="14" t="s">
        <v>59</v>
      </c>
      <c r="H7034" s="10">
        <v>3</v>
      </c>
      <c r="I7034" s="13" t="s">
        <v>39</v>
      </c>
      <c r="J7034" s="12" t="s">
        <v>402</v>
      </c>
      <c r="K7034" s="11" t="str">
        <f>VLOOKUP(Table7[[#This Row],[CID]],ALY,2,FALSE)</f>
        <v>Faulty Modifier</v>
      </c>
    </row>
    <row r="7035" spans="1:11" x14ac:dyDescent="0.2">
      <c r="A7035" s="8" t="str">
        <f>Table7[[#This Row],[Test No.]]&amp;Table7[[#This Row],[Section]]&amp;Table7[[#This Row],[Q. No.]]</f>
        <v>R46E59</v>
      </c>
      <c r="B7035" s="8"/>
      <c r="C7035" s="15" t="s">
        <v>65</v>
      </c>
      <c r="D7035" s="6">
        <v>59</v>
      </c>
      <c r="E7035" s="12" t="s">
        <v>31</v>
      </c>
      <c r="F7035" s="14">
        <v>2</v>
      </c>
      <c r="G7035" s="13" t="s">
        <v>57</v>
      </c>
      <c r="H7035" s="10">
        <v>4</v>
      </c>
      <c r="I7035" s="13" t="s">
        <v>40</v>
      </c>
      <c r="J7035" s="12" t="s">
        <v>514</v>
      </c>
      <c r="K7035" s="11" t="str">
        <f>VLOOKUP(Table7[[#This Row],[CID]],ALY,2,FALSE)</f>
        <v>Relation to Paragraph/Essay</v>
      </c>
    </row>
    <row r="7036" spans="1:11" x14ac:dyDescent="0.2">
      <c r="A7036" s="8" t="str">
        <f>Table7[[#This Row],[Test No.]]&amp;Table7[[#This Row],[Section]]&amp;Table7[[#This Row],[Q. No.]]</f>
        <v>R46E60</v>
      </c>
      <c r="B7036" s="8"/>
      <c r="C7036" s="15" t="s">
        <v>65</v>
      </c>
      <c r="D7036" s="6">
        <v>60</v>
      </c>
      <c r="E7036" s="12" t="s">
        <v>31</v>
      </c>
      <c r="F7036" s="14">
        <v>2</v>
      </c>
      <c r="G7036" s="13" t="s">
        <v>57</v>
      </c>
      <c r="H7036" s="10">
        <v>4</v>
      </c>
      <c r="I7036" s="13" t="s">
        <v>40</v>
      </c>
      <c r="J7036" s="12" t="s">
        <v>514</v>
      </c>
      <c r="K7036" s="11" t="str">
        <f>VLOOKUP(Table7[[#This Row],[CID]],ALY,2,FALSE)</f>
        <v>Relation to Paragraph/Essay</v>
      </c>
    </row>
    <row r="7037" spans="1:11" x14ac:dyDescent="0.2">
      <c r="A7037" s="8" t="str">
        <f>Table7[[#This Row],[Test No.]]&amp;Table7[[#This Row],[Section]]&amp;Table7[[#This Row],[Q. No.]]</f>
        <v>R46E61</v>
      </c>
      <c r="B7037" s="8"/>
      <c r="C7037" s="15" t="s">
        <v>65</v>
      </c>
      <c r="D7037" s="6">
        <v>61</v>
      </c>
      <c r="E7037" s="12" t="s">
        <v>31</v>
      </c>
      <c r="F7037" s="14">
        <v>1</v>
      </c>
      <c r="G7037" s="14" t="s">
        <v>59</v>
      </c>
      <c r="H7037" s="10">
        <v>3</v>
      </c>
      <c r="I7037" s="13" t="s">
        <v>39</v>
      </c>
      <c r="J7037" s="12" t="s">
        <v>402</v>
      </c>
      <c r="K7037" s="11" t="str">
        <f>VLOOKUP(Table7[[#This Row],[CID]],ALY,2,FALSE)</f>
        <v>Faulty Modifier</v>
      </c>
    </row>
    <row r="7038" spans="1:11" x14ac:dyDescent="0.2">
      <c r="A7038" s="8" t="str">
        <f>Table7[[#This Row],[Test No.]]&amp;Table7[[#This Row],[Section]]&amp;Table7[[#This Row],[Q. No.]]</f>
        <v>R46E62</v>
      </c>
      <c r="B7038" s="8"/>
      <c r="C7038" s="15" t="s">
        <v>65</v>
      </c>
      <c r="D7038" s="6">
        <v>62</v>
      </c>
      <c r="E7038" s="12" t="s">
        <v>31</v>
      </c>
      <c r="F7038" s="14">
        <v>2</v>
      </c>
      <c r="G7038" s="13" t="s">
        <v>57</v>
      </c>
      <c r="H7038" s="10">
        <v>6</v>
      </c>
      <c r="I7038" s="13" t="s">
        <v>42</v>
      </c>
      <c r="J7038" s="12" t="s">
        <v>523</v>
      </c>
      <c r="K7038" s="11" t="str">
        <f>VLOOKUP(Table7[[#This Row],[CID]],ALY,2,FALSE)</f>
        <v>Avoiding Ambiguity &amp; Redundancy</v>
      </c>
    </row>
    <row r="7039" spans="1:11" x14ac:dyDescent="0.2">
      <c r="A7039" s="8" t="str">
        <f>Table7[[#This Row],[Test No.]]&amp;Table7[[#This Row],[Section]]&amp;Table7[[#This Row],[Q. No.]]</f>
        <v>R46E63</v>
      </c>
      <c r="B7039" s="8"/>
      <c r="C7039" s="15" t="s">
        <v>65</v>
      </c>
      <c r="D7039" s="6">
        <v>63</v>
      </c>
      <c r="E7039" s="12" t="s">
        <v>31</v>
      </c>
      <c r="F7039" s="14">
        <v>1</v>
      </c>
      <c r="G7039" s="14" t="s">
        <v>59</v>
      </c>
      <c r="H7039" s="10">
        <v>2</v>
      </c>
      <c r="I7039" s="13" t="s">
        <v>38</v>
      </c>
      <c r="J7039" s="12" t="s">
        <v>396</v>
      </c>
      <c r="K7039" s="11" t="str">
        <f>VLOOKUP(Table7[[#This Row],[CID]],ALY,2,FALSE)</f>
        <v>Comparisons</v>
      </c>
    </row>
    <row r="7040" spans="1:11" x14ac:dyDescent="0.2">
      <c r="A7040" s="8" t="str">
        <f>Table7[[#This Row],[Test No.]]&amp;Table7[[#This Row],[Section]]&amp;Table7[[#This Row],[Q. No.]]</f>
        <v>R46E64</v>
      </c>
      <c r="B7040" s="8"/>
      <c r="C7040" s="15" t="s">
        <v>65</v>
      </c>
      <c r="D7040" s="6">
        <v>64</v>
      </c>
      <c r="E7040" s="12" t="s">
        <v>31</v>
      </c>
      <c r="F7040" s="14">
        <v>1</v>
      </c>
      <c r="G7040" s="14" t="s">
        <v>59</v>
      </c>
      <c r="H7040" s="10">
        <v>3</v>
      </c>
      <c r="I7040" s="13" t="s">
        <v>39</v>
      </c>
      <c r="J7040" s="12" t="s">
        <v>402</v>
      </c>
      <c r="K7040" s="11" t="str">
        <f>VLOOKUP(Table7[[#This Row],[CID]],ALY,2,FALSE)</f>
        <v>Faulty Modifier</v>
      </c>
    </row>
    <row r="7041" spans="1:11" x14ac:dyDescent="0.2">
      <c r="A7041" s="8" t="str">
        <f>Table7[[#This Row],[Test No.]]&amp;Table7[[#This Row],[Section]]&amp;Table7[[#This Row],[Q. No.]]</f>
        <v>R46E65</v>
      </c>
      <c r="B7041" s="8"/>
      <c r="C7041" s="15" t="s">
        <v>65</v>
      </c>
      <c r="D7041" s="6">
        <v>65</v>
      </c>
      <c r="E7041" s="12" t="s">
        <v>31</v>
      </c>
      <c r="F7041" s="14">
        <v>2</v>
      </c>
      <c r="G7041" s="13" t="s">
        <v>57</v>
      </c>
      <c r="H7041" s="10">
        <v>4</v>
      </c>
      <c r="I7041" s="13" t="s">
        <v>40</v>
      </c>
      <c r="J7041" s="12" t="s">
        <v>514</v>
      </c>
      <c r="K7041" s="11" t="str">
        <f>VLOOKUP(Table7[[#This Row],[CID]],ALY,2,FALSE)</f>
        <v>Relation to Paragraph/Essay</v>
      </c>
    </row>
    <row r="7042" spans="1:11" x14ac:dyDescent="0.2">
      <c r="A7042" s="8" t="str">
        <f>Table7[[#This Row],[Test No.]]&amp;Table7[[#This Row],[Section]]&amp;Table7[[#This Row],[Q. No.]]</f>
        <v>R46E66</v>
      </c>
      <c r="B7042" s="8"/>
      <c r="C7042" s="15" t="s">
        <v>65</v>
      </c>
      <c r="D7042" s="6">
        <v>66</v>
      </c>
      <c r="E7042" s="12" t="s">
        <v>31</v>
      </c>
      <c r="F7042" s="14">
        <v>2</v>
      </c>
      <c r="G7042" s="13" t="s">
        <v>57</v>
      </c>
      <c r="H7042" s="10">
        <v>4</v>
      </c>
      <c r="I7042" s="13" t="s">
        <v>40</v>
      </c>
      <c r="J7042" s="12" t="s">
        <v>516</v>
      </c>
      <c r="K7042" s="11" t="str">
        <f>VLOOKUP(Table7[[#This Row],[CID]],ALY,2,FALSE)</f>
        <v>Transitions &amp; Topic Sentences</v>
      </c>
    </row>
    <row r="7043" spans="1:11" x14ac:dyDescent="0.2">
      <c r="A7043" s="8" t="str">
        <f>Table7[[#This Row],[Test No.]]&amp;Table7[[#This Row],[Section]]&amp;Table7[[#This Row],[Q. No.]]</f>
        <v>R46E67</v>
      </c>
      <c r="B7043" s="8"/>
      <c r="C7043" s="15" t="s">
        <v>65</v>
      </c>
      <c r="D7043" s="6">
        <v>67</v>
      </c>
      <c r="E7043" s="12" t="s">
        <v>31</v>
      </c>
      <c r="F7043" s="14">
        <v>2</v>
      </c>
      <c r="G7043" s="13" t="s">
        <v>57</v>
      </c>
      <c r="H7043" s="10">
        <v>6</v>
      </c>
      <c r="I7043" s="13" t="s">
        <v>42</v>
      </c>
      <c r="J7043" s="12" t="s">
        <v>522</v>
      </c>
      <c r="K7043" s="11" t="str">
        <f>VLOOKUP(Table7[[#This Row],[CID]],ALY,2,FALSE)</f>
        <v>Effectiveness</v>
      </c>
    </row>
    <row r="7044" spans="1:11" x14ac:dyDescent="0.2">
      <c r="A7044" s="8" t="str">
        <f>Table7[[#This Row],[Test No.]]&amp;Table7[[#This Row],[Section]]&amp;Table7[[#This Row],[Q. No.]]</f>
        <v>R46E68</v>
      </c>
      <c r="B7044" s="8"/>
      <c r="C7044" s="15" t="s">
        <v>65</v>
      </c>
      <c r="D7044" s="6">
        <v>68</v>
      </c>
      <c r="E7044" s="12" t="s">
        <v>31</v>
      </c>
      <c r="F7044" s="14">
        <v>2</v>
      </c>
      <c r="G7044" s="13" t="s">
        <v>57</v>
      </c>
      <c r="H7044" s="10">
        <v>4</v>
      </c>
      <c r="I7044" s="13" t="s">
        <v>40</v>
      </c>
      <c r="J7044" s="12" t="s">
        <v>516</v>
      </c>
      <c r="K7044" s="11" t="str">
        <f>VLOOKUP(Table7[[#This Row],[CID]],ALY,2,FALSE)</f>
        <v>Transitions &amp; Topic Sentences</v>
      </c>
    </row>
    <row r="7045" spans="1:11" x14ac:dyDescent="0.2">
      <c r="A7045" s="8" t="str">
        <f>Table7[[#This Row],[Test No.]]&amp;Table7[[#This Row],[Section]]&amp;Table7[[#This Row],[Q. No.]]</f>
        <v>R46E69</v>
      </c>
      <c r="B7045" s="8"/>
      <c r="C7045" s="15" t="s">
        <v>65</v>
      </c>
      <c r="D7045" s="6">
        <v>69</v>
      </c>
      <c r="E7045" s="12" t="s">
        <v>31</v>
      </c>
      <c r="F7045" s="14">
        <v>1</v>
      </c>
      <c r="G7045" s="14" t="s">
        <v>59</v>
      </c>
      <c r="H7045" s="10">
        <v>2</v>
      </c>
      <c r="I7045" s="13" t="s">
        <v>38</v>
      </c>
      <c r="J7045" s="12" t="s">
        <v>397</v>
      </c>
      <c r="K7045" s="11" t="str">
        <f>VLOOKUP(Table7[[#This Row],[CID]],ALY,2,FALSE)</f>
        <v>Word Choice</v>
      </c>
    </row>
    <row r="7046" spans="1:11" x14ac:dyDescent="0.2">
      <c r="A7046" s="8" t="str">
        <f>Table7[[#This Row],[Test No.]]&amp;Table7[[#This Row],[Section]]&amp;Table7[[#This Row],[Q. No.]]</f>
        <v>R46E70</v>
      </c>
      <c r="B7046" s="8"/>
      <c r="C7046" s="15" t="s">
        <v>65</v>
      </c>
      <c r="D7046" s="6">
        <v>70</v>
      </c>
      <c r="E7046" s="12" t="s">
        <v>31</v>
      </c>
      <c r="F7046" s="14">
        <v>2</v>
      </c>
      <c r="G7046" s="13" t="s">
        <v>57</v>
      </c>
      <c r="H7046" s="10">
        <v>4</v>
      </c>
      <c r="I7046" s="13" t="s">
        <v>40</v>
      </c>
      <c r="J7046" s="12" t="s">
        <v>516</v>
      </c>
      <c r="K7046" s="11" t="str">
        <f>VLOOKUP(Table7[[#This Row],[CID]],ALY,2,FALSE)</f>
        <v>Transitions &amp; Topic Sentences</v>
      </c>
    </row>
    <row r="7047" spans="1:11" x14ac:dyDescent="0.2">
      <c r="A7047" s="8" t="str">
        <f>Table7[[#This Row],[Test No.]]&amp;Table7[[#This Row],[Section]]&amp;Table7[[#This Row],[Q. No.]]</f>
        <v>R46E71</v>
      </c>
      <c r="B7047" s="8"/>
      <c r="C7047" s="15" t="s">
        <v>65</v>
      </c>
      <c r="D7047" s="6">
        <v>71</v>
      </c>
      <c r="E7047" s="12" t="s">
        <v>31</v>
      </c>
      <c r="F7047" s="14">
        <v>1</v>
      </c>
      <c r="G7047" s="14" t="s">
        <v>59</v>
      </c>
      <c r="H7047" s="10">
        <v>2</v>
      </c>
      <c r="I7047" s="13" t="s">
        <v>38</v>
      </c>
      <c r="J7047" s="12" t="s">
        <v>394</v>
      </c>
      <c r="K7047" s="11" t="str">
        <f>VLOOKUP(Table7[[#This Row],[CID]],ALY,2,FALSE)</f>
        <v>Pronouns</v>
      </c>
    </row>
    <row r="7048" spans="1:11" x14ac:dyDescent="0.2">
      <c r="A7048" s="8" t="str">
        <f>Table7[[#This Row],[Test No.]]&amp;Table7[[#This Row],[Section]]&amp;Table7[[#This Row],[Q. No.]]</f>
        <v>R46E72</v>
      </c>
      <c r="B7048" s="8"/>
      <c r="C7048" s="15" t="s">
        <v>65</v>
      </c>
      <c r="D7048" s="6">
        <v>72</v>
      </c>
      <c r="E7048" s="12" t="s">
        <v>31</v>
      </c>
      <c r="F7048" s="14">
        <v>1</v>
      </c>
      <c r="G7048" s="14" t="s">
        <v>59</v>
      </c>
      <c r="H7048" s="14">
        <v>1</v>
      </c>
      <c r="I7048" s="14" t="s">
        <v>37</v>
      </c>
      <c r="J7048" s="12" t="s">
        <v>387</v>
      </c>
      <c r="K7048" s="11" t="str">
        <f>VLOOKUP(Table7[[#This Row],[CID]],ALY,2,FALSE)</f>
        <v>Commas</v>
      </c>
    </row>
    <row r="7049" spans="1:11" x14ac:dyDescent="0.2">
      <c r="A7049" s="8" t="str">
        <f>Table7[[#This Row],[Test No.]]&amp;Table7[[#This Row],[Section]]&amp;Table7[[#This Row],[Q. No.]]</f>
        <v>R46E73</v>
      </c>
      <c r="B7049" s="8"/>
      <c r="C7049" s="15" t="s">
        <v>65</v>
      </c>
      <c r="D7049" s="6">
        <v>73</v>
      </c>
      <c r="E7049" s="12" t="s">
        <v>31</v>
      </c>
      <c r="F7049" s="14">
        <v>1</v>
      </c>
      <c r="G7049" s="14" t="s">
        <v>59</v>
      </c>
      <c r="H7049" s="10">
        <v>2</v>
      </c>
      <c r="I7049" s="13" t="s">
        <v>38</v>
      </c>
      <c r="J7049" s="12" t="s">
        <v>394</v>
      </c>
      <c r="K7049" s="11" t="str">
        <f>VLOOKUP(Table7[[#This Row],[CID]],ALY,2,FALSE)</f>
        <v>Pronouns</v>
      </c>
    </row>
    <row r="7050" spans="1:11" x14ac:dyDescent="0.2">
      <c r="A7050" s="8" t="str">
        <f>Table7[[#This Row],[Test No.]]&amp;Table7[[#This Row],[Section]]&amp;Table7[[#This Row],[Q. No.]]</f>
        <v>R46E74</v>
      </c>
      <c r="B7050" s="8"/>
      <c r="C7050" s="15" t="s">
        <v>65</v>
      </c>
      <c r="D7050" s="6">
        <v>74</v>
      </c>
      <c r="E7050" s="12" t="s">
        <v>31</v>
      </c>
      <c r="F7050" s="14">
        <v>1</v>
      </c>
      <c r="G7050" s="14" t="s">
        <v>59</v>
      </c>
      <c r="H7050" s="14">
        <v>1</v>
      </c>
      <c r="I7050" s="14" t="s">
        <v>37</v>
      </c>
      <c r="J7050" s="12" t="s">
        <v>387</v>
      </c>
      <c r="K7050" s="11" t="str">
        <f>VLOOKUP(Table7[[#This Row],[CID]],ALY,2,FALSE)</f>
        <v>Commas</v>
      </c>
    </row>
    <row r="7051" spans="1:11" x14ac:dyDescent="0.2">
      <c r="A7051" s="8" t="str">
        <f>Table7[[#This Row],[Test No.]]&amp;Table7[[#This Row],[Section]]&amp;Table7[[#This Row],[Q. No.]]</f>
        <v>R46E75</v>
      </c>
      <c r="B7051" s="8"/>
      <c r="C7051" s="15" t="s">
        <v>65</v>
      </c>
      <c r="D7051" s="6">
        <v>75</v>
      </c>
      <c r="E7051" s="12" t="s">
        <v>31</v>
      </c>
      <c r="F7051" s="14">
        <v>2</v>
      </c>
      <c r="G7051" s="13" t="s">
        <v>57</v>
      </c>
      <c r="H7051" s="10">
        <v>4</v>
      </c>
      <c r="I7051" s="13" t="s">
        <v>40</v>
      </c>
      <c r="J7051" s="12" t="s">
        <v>513</v>
      </c>
      <c r="K7051" s="11" t="str">
        <f>VLOOKUP(Table7[[#This Row],[CID]],ALY,2,FALSE)</f>
        <v>Writer's Goal</v>
      </c>
    </row>
    <row r="7052" spans="1:11" x14ac:dyDescent="0.2">
      <c r="A7052" s="8" t="str">
        <f>Table7[[#This Row],[Test No.]]&amp;Table7[[#This Row],[Section]]&amp;Table7[[#This Row],[Q. No.]]</f>
        <v>R47E1</v>
      </c>
      <c r="B7052" s="8"/>
      <c r="C7052" s="15" t="s">
        <v>64</v>
      </c>
      <c r="D7052" s="6">
        <v>1</v>
      </c>
      <c r="E7052" s="12" t="s">
        <v>31</v>
      </c>
      <c r="F7052" s="14">
        <v>1</v>
      </c>
      <c r="G7052" s="14" t="s">
        <v>59</v>
      </c>
      <c r="H7052" s="10">
        <v>2</v>
      </c>
      <c r="I7052" s="13" t="s">
        <v>38</v>
      </c>
      <c r="J7052" s="12" t="s">
        <v>397</v>
      </c>
      <c r="K7052" s="11" t="str">
        <f>VLOOKUP(Table7[[#This Row],[CID]],ALY,2,FALSE)</f>
        <v>Word Choice</v>
      </c>
    </row>
    <row r="7053" spans="1:11" x14ac:dyDescent="0.2">
      <c r="A7053" s="8" t="str">
        <f>Table7[[#This Row],[Test No.]]&amp;Table7[[#This Row],[Section]]&amp;Table7[[#This Row],[Q. No.]]</f>
        <v>R47E2</v>
      </c>
      <c r="B7053" s="8"/>
      <c r="C7053" s="15" t="s">
        <v>64</v>
      </c>
      <c r="D7053" s="6">
        <v>2</v>
      </c>
      <c r="E7053" s="12" t="s">
        <v>31</v>
      </c>
      <c r="F7053" s="14">
        <v>1</v>
      </c>
      <c r="G7053" s="14" t="s">
        <v>59</v>
      </c>
      <c r="H7053" s="10">
        <v>2</v>
      </c>
      <c r="I7053" s="13" t="s">
        <v>38</v>
      </c>
      <c r="J7053" s="12" t="s">
        <v>394</v>
      </c>
      <c r="K7053" s="11" t="str">
        <f>VLOOKUP(Table7[[#This Row],[CID]],ALY,2,FALSE)</f>
        <v>Pronouns</v>
      </c>
    </row>
    <row r="7054" spans="1:11" x14ac:dyDescent="0.2">
      <c r="A7054" s="8" t="str">
        <f>Table7[[#This Row],[Test No.]]&amp;Table7[[#This Row],[Section]]&amp;Table7[[#This Row],[Q. No.]]</f>
        <v>R47E3</v>
      </c>
      <c r="B7054" s="8"/>
      <c r="C7054" s="15" t="s">
        <v>64</v>
      </c>
      <c r="D7054" s="6">
        <v>3</v>
      </c>
      <c r="E7054" s="12" t="s">
        <v>31</v>
      </c>
      <c r="F7054" s="14">
        <v>2</v>
      </c>
      <c r="G7054" s="13" t="s">
        <v>57</v>
      </c>
      <c r="H7054" s="10">
        <v>4</v>
      </c>
      <c r="I7054" s="13" t="s">
        <v>40</v>
      </c>
      <c r="J7054" s="12" t="s">
        <v>512</v>
      </c>
      <c r="K7054" s="11" t="str">
        <f>VLOOKUP(Table7[[#This Row],[CID]],ALY,2,FALSE)</f>
        <v>Additional Detail &amp; Evidence</v>
      </c>
    </row>
    <row r="7055" spans="1:11" x14ac:dyDescent="0.2">
      <c r="A7055" s="8" t="str">
        <f>Table7[[#This Row],[Test No.]]&amp;Table7[[#This Row],[Section]]&amp;Table7[[#This Row],[Q. No.]]</f>
        <v>R47E4</v>
      </c>
      <c r="B7055" s="8"/>
      <c r="C7055" s="15" t="s">
        <v>64</v>
      </c>
      <c r="D7055" s="6">
        <v>4</v>
      </c>
      <c r="E7055" s="12" t="s">
        <v>31</v>
      </c>
      <c r="F7055" s="14">
        <v>2</v>
      </c>
      <c r="G7055" s="13" t="s">
        <v>57</v>
      </c>
      <c r="H7055" s="10">
        <v>5</v>
      </c>
      <c r="I7055" s="13" t="s">
        <v>41</v>
      </c>
      <c r="J7055" s="12" t="s">
        <v>518</v>
      </c>
      <c r="K7055" s="11" t="str">
        <f>VLOOKUP(Table7[[#This Row],[CID]],ALY,2,FALSE)</f>
        <v>Unity &amp; Coherence</v>
      </c>
    </row>
    <row r="7056" spans="1:11" x14ac:dyDescent="0.2">
      <c r="A7056" s="8" t="str">
        <f>Table7[[#This Row],[Test No.]]&amp;Table7[[#This Row],[Section]]&amp;Table7[[#This Row],[Q. No.]]</f>
        <v>R47E5</v>
      </c>
      <c r="B7056" s="8"/>
      <c r="C7056" s="15" t="s">
        <v>64</v>
      </c>
      <c r="D7056" s="6">
        <v>5</v>
      </c>
      <c r="E7056" s="12" t="s">
        <v>31</v>
      </c>
      <c r="F7056" s="14">
        <v>1</v>
      </c>
      <c r="G7056" s="14" t="s">
        <v>59</v>
      </c>
      <c r="H7056" s="10">
        <v>2</v>
      </c>
      <c r="I7056" s="13" t="s">
        <v>38</v>
      </c>
      <c r="J7056" s="12" t="s">
        <v>398</v>
      </c>
      <c r="K7056" s="11" t="str">
        <f>VLOOKUP(Table7[[#This Row],[CID]],ALY,2,FALSE)</f>
        <v>Idioms</v>
      </c>
    </row>
    <row r="7057" spans="1:11" x14ac:dyDescent="0.2">
      <c r="A7057" s="8" t="str">
        <f>Table7[[#This Row],[Test No.]]&amp;Table7[[#This Row],[Section]]&amp;Table7[[#This Row],[Q. No.]]</f>
        <v>R47E6</v>
      </c>
      <c r="B7057" s="8"/>
      <c r="C7057" s="15" t="s">
        <v>64</v>
      </c>
      <c r="D7057" s="6">
        <v>6</v>
      </c>
      <c r="E7057" s="12" t="s">
        <v>31</v>
      </c>
      <c r="F7057" s="14">
        <v>1</v>
      </c>
      <c r="G7057" s="14" t="s">
        <v>59</v>
      </c>
      <c r="H7057" s="10">
        <v>2</v>
      </c>
      <c r="I7057" s="13" t="s">
        <v>38</v>
      </c>
      <c r="J7057" s="12" t="s">
        <v>395</v>
      </c>
      <c r="K7057" s="11" t="str">
        <f>VLOOKUP(Table7[[#This Row],[CID]],ALY,2,FALSE)</f>
        <v>Verb Forms/Tense Agreement</v>
      </c>
    </row>
    <row r="7058" spans="1:11" x14ac:dyDescent="0.2">
      <c r="A7058" s="8" t="str">
        <f>Table7[[#This Row],[Test No.]]&amp;Table7[[#This Row],[Section]]&amp;Table7[[#This Row],[Q. No.]]</f>
        <v>R47E7</v>
      </c>
      <c r="B7058" s="8"/>
      <c r="C7058" s="15" t="s">
        <v>64</v>
      </c>
      <c r="D7058" s="6">
        <v>7</v>
      </c>
      <c r="E7058" s="12" t="s">
        <v>31</v>
      </c>
      <c r="F7058" s="14">
        <v>1</v>
      </c>
      <c r="G7058" s="14" t="s">
        <v>59</v>
      </c>
      <c r="H7058" s="10">
        <v>3</v>
      </c>
      <c r="I7058" s="13" t="s">
        <v>39</v>
      </c>
      <c r="J7058" s="12" t="s">
        <v>401</v>
      </c>
      <c r="K7058" s="11" t="str">
        <f>VLOOKUP(Table7[[#This Row],[CID]],ALY,2,FALSE)</f>
        <v>Parallel Construction</v>
      </c>
    </row>
    <row r="7059" spans="1:11" x14ac:dyDescent="0.2">
      <c r="A7059" s="8" t="str">
        <f>Table7[[#This Row],[Test No.]]&amp;Table7[[#This Row],[Section]]&amp;Table7[[#This Row],[Q. No.]]</f>
        <v>R47E8</v>
      </c>
      <c r="B7059" s="8"/>
      <c r="C7059" s="15" t="s">
        <v>64</v>
      </c>
      <c r="D7059" s="6">
        <v>8</v>
      </c>
      <c r="E7059" s="12" t="s">
        <v>31</v>
      </c>
      <c r="F7059" s="14">
        <v>1</v>
      </c>
      <c r="G7059" s="14" t="s">
        <v>59</v>
      </c>
      <c r="H7059" s="14">
        <v>1</v>
      </c>
      <c r="I7059" s="14" t="s">
        <v>37</v>
      </c>
      <c r="J7059" s="12" t="s">
        <v>388</v>
      </c>
      <c r="K7059" s="11" t="str">
        <f>VLOOKUP(Table7[[#This Row],[CID]],ALY,2,FALSE)</f>
        <v>Apostrophes</v>
      </c>
    </row>
    <row r="7060" spans="1:11" x14ac:dyDescent="0.2">
      <c r="A7060" s="8" t="str">
        <f>Table7[[#This Row],[Test No.]]&amp;Table7[[#This Row],[Section]]&amp;Table7[[#This Row],[Q. No.]]</f>
        <v>R47E9</v>
      </c>
      <c r="B7060" s="8"/>
      <c r="C7060" s="15" t="s">
        <v>64</v>
      </c>
      <c r="D7060" s="6">
        <v>9</v>
      </c>
      <c r="E7060" s="12" t="s">
        <v>31</v>
      </c>
      <c r="F7060" s="14">
        <v>1</v>
      </c>
      <c r="G7060" s="14" t="s">
        <v>59</v>
      </c>
      <c r="H7060" s="10">
        <v>2</v>
      </c>
      <c r="I7060" s="13" t="s">
        <v>38</v>
      </c>
      <c r="J7060" s="12" t="s">
        <v>394</v>
      </c>
      <c r="K7060" s="11" t="str">
        <f>VLOOKUP(Table7[[#This Row],[CID]],ALY,2,FALSE)</f>
        <v>Pronouns</v>
      </c>
    </row>
    <row r="7061" spans="1:11" x14ac:dyDescent="0.2">
      <c r="A7061" s="8" t="str">
        <f>Table7[[#This Row],[Test No.]]&amp;Table7[[#This Row],[Section]]&amp;Table7[[#This Row],[Q. No.]]</f>
        <v>R47E10</v>
      </c>
      <c r="B7061" s="8"/>
      <c r="C7061" s="15" t="s">
        <v>64</v>
      </c>
      <c r="D7061" s="6">
        <v>10</v>
      </c>
      <c r="E7061" s="12" t="s">
        <v>31</v>
      </c>
      <c r="F7061" s="14">
        <v>1</v>
      </c>
      <c r="G7061" s="14" t="s">
        <v>59</v>
      </c>
      <c r="H7061" s="14">
        <v>1</v>
      </c>
      <c r="I7061" s="14" t="s">
        <v>37</v>
      </c>
      <c r="J7061" s="12" t="s">
        <v>387</v>
      </c>
      <c r="K7061" s="11" t="str">
        <f>VLOOKUP(Table7[[#This Row],[CID]],ALY,2,FALSE)</f>
        <v>Commas</v>
      </c>
    </row>
    <row r="7062" spans="1:11" x14ac:dyDescent="0.2">
      <c r="A7062" s="8" t="str">
        <f>Table7[[#This Row],[Test No.]]&amp;Table7[[#This Row],[Section]]&amp;Table7[[#This Row],[Q. No.]]</f>
        <v>R47E11</v>
      </c>
      <c r="B7062" s="8"/>
      <c r="C7062" s="15" t="s">
        <v>64</v>
      </c>
      <c r="D7062" s="6">
        <v>11</v>
      </c>
      <c r="E7062" s="12" t="s">
        <v>31</v>
      </c>
      <c r="F7062" s="14">
        <v>2</v>
      </c>
      <c r="G7062" s="13" t="s">
        <v>57</v>
      </c>
      <c r="H7062" s="10">
        <v>5</v>
      </c>
      <c r="I7062" s="13" t="s">
        <v>41</v>
      </c>
      <c r="J7062" s="12" t="s">
        <v>520</v>
      </c>
      <c r="K7062" s="11" t="str">
        <f>VLOOKUP(Table7[[#This Row],[CID]],ALY,2,FALSE)</f>
        <v>Reorganization</v>
      </c>
    </row>
    <row r="7063" spans="1:11" x14ac:dyDescent="0.2">
      <c r="A7063" s="8" t="str">
        <f>Table7[[#This Row],[Test No.]]&amp;Table7[[#This Row],[Section]]&amp;Table7[[#This Row],[Q. No.]]</f>
        <v>R47E12</v>
      </c>
      <c r="B7063" s="8"/>
      <c r="C7063" s="15" t="s">
        <v>64</v>
      </c>
      <c r="D7063" s="6">
        <v>12</v>
      </c>
      <c r="E7063" s="12" t="s">
        <v>31</v>
      </c>
      <c r="F7063" s="14">
        <v>2</v>
      </c>
      <c r="G7063" s="13" t="s">
        <v>57</v>
      </c>
      <c r="H7063" s="10">
        <v>5</v>
      </c>
      <c r="I7063" s="13" t="s">
        <v>41</v>
      </c>
      <c r="J7063" s="12" t="s">
        <v>518</v>
      </c>
      <c r="K7063" s="11" t="str">
        <f>VLOOKUP(Table7[[#This Row],[CID]],ALY,2,FALSE)</f>
        <v>Unity &amp; Coherence</v>
      </c>
    </row>
    <row r="7064" spans="1:11" x14ac:dyDescent="0.2">
      <c r="A7064" s="8" t="str">
        <f>Table7[[#This Row],[Test No.]]&amp;Table7[[#This Row],[Section]]&amp;Table7[[#This Row],[Q. No.]]</f>
        <v>R47E13</v>
      </c>
      <c r="B7064" s="8"/>
      <c r="C7064" s="15" t="s">
        <v>64</v>
      </c>
      <c r="D7064" s="6">
        <v>13</v>
      </c>
      <c r="E7064" s="12" t="s">
        <v>31</v>
      </c>
      <c r="F7064" s="14">
        <v>2</v>
      </c>
      <c r="G7064" s="13" t="s">
        <v>57</v>
      </c>
      <c r="H7064" s="10">
        <v>6</v>
      </c>
      <c r="I7064" s="13" t="s">
        <v>42</v>
      </c>
      <c r="J7064" s="12" t="s">
        <v>521</v>
      </c>
      <c r="K7064" s="11" t="str">
        <f>VLOOKUP(Table7[[#This Row],[CID]],ALY,2,FALSE)</f>
        <v>Word Choice</v>
      </c>
    </row>
    <row r="7065" spans="1:11" x14ac:dyDescent="0.2">
      <c r="A7065" s="8" t="str">
        <f>Table7[[#This Row],[Test No.]]&amp;Table7[[#This Row],[Section]]&amp;Table7[[#This Row],[Q. No.]]</f>
        <v>R47E14</v>
      </c>
      <c r="B7065" s="8"/>
      <c r="C7065" s="15" t="s">
        <v>64</v>
      </c>
      <c r="D7065" s="6">
        <v>14</v>
      </c>
      <c r="E7065" s="12" t="s">
        <v>31</v>
      </c>
      <c r="F7065" s="14">
        <v>2</v>
      </c>
      <c r="G7065" s="13" t="s">
        <v>57</v>
      </c>
      <c r="H7065" s="10">
        <v>6</v>
      </c>
      <c r="I7065" s="13" t="s">
        <v>42</v>
      </c>
      <c r="J7065" s="12" t="s">
        <v>521</v>
      </c>
      <c r="K7065" s="11" t="str">
        <f>VLOOKUP(Table7[[#This Row],[CID]],ALY,2,FALSE)</f>
        <v>Word Choice</v>
      </c>
    </row>
    <row r="7066" spans="1:11" x14ac:dyDescent="0.2">
      <c r="A7066" s="8" t="str">
        <f>Table7[[#This Row],[Test No.]]&amp;Table7[[#This Row],[Section]]&amp;Table7[[#This Row],[Q. No.]]</f>
        <v>R47E15</v>
      </c>
      <c r="B7066" s="8"/>
      <c r="C7066" s="15" t="s">
        <v>64</v>
      </c>
      <c r="D7066" s="6">
        <v>15</v>
      </c>
      <c r="E7066" s="12" t="s">
        <v>31</v>
      </c>
      <c r="F7066" s="14">
        <v>2</v>
      </c>
      <c r="G7066" s="13" t="s">
        <v>57</v>
      </c>
      <c r="H7066" s="10">
        <v>4</v>
      </c>
      <c r="I7066" s="13" t="s">
        <v>40</v>
      </c>
      <c r="J7066" s="12" t="s">
        <v>513</v>
      </c>
      <c r="K7066" s="11" t="str">
        <f>VLOOKUP(Table7[[#This Row],[CID]],ALY,2,FALSE)</f>
        <v>Writer's Goal</v>
      </c>
    </row>
    <row r="7067" spans="1:11" x14ac:dyDescent="0.2">
      <c r="A7067" s="8" t="str">
        <f>Table7[[#This Row],[Test No.]]&amp;Table7[[#This Row],[Section]]&amp;Table7[[#This Row],[Q. No.]]</f>
        <v>R47E16</v>
      </c>
      <c r="B7067" s="8"/>
      <c r="C7067" s="15" t="s">
        <v>64</v>
      </c>
      <c r="D7067" s="6">
        <v>16</v>
      </c>
      <c r="E7067" s="12" t="s">
        <v>31</v>
      </c>
      <c r="F7067" s="14">
        <v>2</v>
      </c>
      <c r="G7067" s="13" t="s">
        <v>57</v>
      </c>
      <c r="H7067" s="10">
        <v>6</v>
      </c>
      <c r="I7067" s="13" t="s">
        <v>42</v>
      </c>
      <c r="J7067" s="12" t="s">
        <v>521</v>
      </c>
      <c r="K7067" s="11" t="str">
        <f>VLOOKUP(Table7[[#This Row],[CID]],ALY,2,FALSE)</f>
        <v>Word Choice</v>
      </c>
    </row>
    <row r="7068" spans="1:11" x14ac:dyDescent="0.2">
      <c r="A7068" s="8" t="str">
        <f>Table7[[#This Row],[Test No.]]&amp;Table7[[#This Row],[Section]]&amp;Table7[[#This Row],[Q. No.]]</f>
        <v>R47E17</v>
      </c>
      <c r="B7068" s="8"/>
      <c r="C7068" s="15" t="s">
        <v>64</v>
      </c>
      <c r="D7068" s="6">
        <v>17</v>
      </c>
      <c r="E7068" s="12" t="s">
        <v>31</v>
      </c>
      <c r="F7068" s="14">
        <v>2</v>
      </c>
      <c r="G7068" s="13" t="s">
        <v>57</v>
      </c>
      <c r="H7068" s="10">
        <v>4</v>
      </c>
      <c r="I7068" s="13" t="s">
        <v>40</v>
      </c>
      <c r="J7068" s="12" t="s">
        <v>516</v>
      </c>
      <c r="K7068" s="11" t="str">
        <f>VLOOKUP(Table7[[#This Row],[CID]],ALY,2,FALSE)</f>
        <v>Transitions &amp; Topic Sentences</v>
      </c>
    </row>
    <row r="7069" spans="1:11" x14ac:dyDescent="0.2">
      <c r="A7069" s="8" t="str">
        <f>Table7[[#This Row],[Test No.]]&amp;Table7[[#This Row],[Section]]&amp;Table7[[#This Row],[Q. No.]]</f>
        <v>R47E18</v>
      </c>
      <c r="B7069" s="8"/>
      <c r="C7069" s="15" t="s">
        <v>64</v>
      </c>
      <c r="D7069" s="6">
        <v>18</v>
      </c>
      <c r="E7069" s="12" t="s">
        <v>31</v>
      </c>
      <c r="F7069" s="14">
        <v>1</v>
      </c>
      <c r="G7069" s="14" t="s">
        <v>59</v>
      </c>
      <c r="H7069" s="14">
        <v>1</v>
      </c>
      <c r="I7069" s="14" t="s">
        <v>37</v>
      </c>
      <c r="J7069" s="12" t="s">
        <v>387</v>
      </c>
      <c r="K7069" s="11" t="str">
        <f>VLOOKUP(Table7[[#This Row],[CID]],ALY,2,FALSE)</f>
        <v>Commas</v>
      </c>
    </row>
    <row r="7070" spans="1:11" x14ac:dyDescent="0.2">
      <c r="A7070" s="8" t="str">
        <f>Table7[[#This Row],[Test No.]]&amp;Table7[[#This Row],[Section]]&amp;Table7[[#This Row],[Q. No.]]</f>
        <v>R47E19</v>
      </c>
      <c r="B7070" s="8"/>
      <c r="C7070" s="15" t="s">
        <v>64</v>
      </c>
      <c r="D7070" s="6">
        <v>19</v>
      </c>
      <c r="E7070" s="12" t="s">
        <v>31</v>
      </c>
      <c r="F7070" s="14">
        <v>2</v>
      </c>
      <c r="G7070" s="13" t="s">
        <v>57</v>
      </c>
      <c r="H7070" s="10">
        <v>5</v>
      </c>
      <c r="I7070" s="13" t="s">
        <v>41</v>
      </c>
      <c r="J7070" s="12" t="s">
        <v>520</v>
      </c>
      <c r="K7070" s="11" t="str">
        <f>VLOOKUP(Table7[[#This Row],[CID]],ALY,2,FALSE)</f>
        <v>Reorganization</v>
      </c>
    </row>
    <row r="7071" spans="1:11" x14ac:dyDescent="0.2">
      <c r="A7071" s="8" t="str">
        <f>Table7[[#This Row],[Test No.]]&amp;Table7[[#This Row],[Section]]&amp;Table7[[#This Row],[Q. No.]]</f>
        <v>R47E20</v>
      </c>
      <c r="B7071" s="8"/>
      <c r="C7071" s="15" t="s">
        <v>64</v>
      </c>
      <c r="D7071" s="6">
        <v>20</v>
      </c>
      <c r="E7071" s="12" t="s">
        <v>31</v>
      </c>
      <c r="F7071" s="14">
        <v>2</v>
      </c>
      <c r="G7071" s="13" t="s">
        <v>57</v>
      </c>
      <c r="H7071" s="10">
        <v>5</v>
      </c>
      <c r="I7071" s="13" t="s">
        <v>41</v>
      </c>
      <c r="J7071" s="12" t="s">
        <v>518</v>
      </c>
      <c r="K7071" s="11" t="str">
        <f>VLOOKUP(Table7[[#This Row],[CID]],ALY,2,FALSE)</f>
        <v>Unity &amp; Coherence</v>
      </c>
    </row>
    <row r="7072" spans="1:11" x14ac:dyDescent="0.2">
      <c r="A7072" s="8" t="str">
        <f>Table7[[#This Row],[Test No.]]&amp;Table7[[#This Row],[Section]]&amp;Table7[[#This Row],[Q. No.]]</f>
        <v>R47E21</v>
      </c>
      <c r="B7072" s="8"/>
      <c r="C7072" s="15" t="s">
        <v>64</v>
      </c>
      <c r="D7072" s="6">
        <v>21</v>
      </c>
      <c r="E7072" s="12" t="s">
        <v>31</v>
      </c>
      <c r="F7072" s="14">
        <v>2</v>
      </c>
      <c r="G7072" s="13" t="s">
        <v>57</v>
      </c>
      <c r="H7072" s="10">
        <v>4</v>
      </c>
      <c r="I7072" s="13" t="s">
        <v>40</v>
      </c>
      <c r="J7072" s="12" t="s">
        <v>512</v>
      </c>
      <c r="K7072" s="11" t="str">
        <f>VLOOKUP(Table7[[#This Row],[CID]],ALY,2,FALSE)</f>
        <v>Additional Detail &amp; Evidence</v>
      </c>
    </row>
    <row r="7073" spans="1:11" x14ac:dyDescent="0.2">
      <c r="A7073" s="8" t="str">
        <f>Table7[[#This Row],[Test No.]]&amp;Table7[[#This Row],[Section]]&amp;Table7[[#This Row],[Q. No.]]</f>
        <v>R47E22</v>
      </c>
      <c r="B7073" s="8"/>
      <c r="C7073" s="15" t="s">
        <v>64</v>
      </c>
      <c r="D7073" s="6">
        <v>22</v>
      </c>
      <c r="E7073" s="12" t="s">
        <v>31</v>
      </c>
      <c r="F7073" s="14">
        <v>2</v>
      </c>
      <c r="G7073" s="13" t="s">
        <v>57</v>
      </c>
      <c r="H7073" s="10">
        <v>4</v>
      </c>
      <c r="I7073" s="13" t="s">
        <v>40</v>
      </c>
      <c r="J7073" s="12" t="s">
        <v>514</v>
      </c>
      <c r="K7073" s="11" t="str">
        <f>VLOOKUP(Table7[[#This Row],[CID]],ALY,2,FALSE)</f>
        <v>Relation to Paragraph/Essay</v>
      </c>
    </row>
    <row r="7074" spans="1:11" x14ac:dyDescent="0.2">
      <c r="A7074" s="8" t="str">
        <f>Table7[[#This Row],[Test No.]]&amp;Table7[[#This Row],[Section]]&amp;Table7[[#This Row],[Q. No.]]</f>
        <v>R47E23</v>
      </c>
      <c r="B7074" s="8"/>
      <c r="C7074" s="15" t="s">
        <v>64</v>
      </c>
      <c r="D7074" s="6">
        <v>23</v>
      </c>
      <c r="E7074" s="12" t="s">
        <v>31</v>
      </c>
      <c r="F7074" s="14">
        <v>2</v>
      </c>
      <c r="G7074" s="13" t="s">
        <v>57</v>
      </c>
      <c r="H7074" s="10">
        <v>5</v>
      </c>
      <c r="I7074" s="13" t="s">
        <v>41</v>
      </c>
      <c r="J7074" s="12" t="s">
        <v>519</v>
      </c>
      <c r="K7074" s="11" t="str">
        <f>VLOOKUP(Table7[[#This Row],[CID]],ALY,2,FALSE)</f>
        <v>Opening/Transitional/Closing</v>
      </c>
    </row>
    <row r="7075" spans="1:11" x14ac:dyDescent="0.2">
      <c r="A7075" s="8" t="str">
        <f>Table7[[#This Row],[Test No.]]&amp;Table7[[#This Row],[Section]]&amp;Table7[[#This Row],[Q. No.]]</f>
        <v>R47E24</v>
      </c>
      <c r="B7075" s="8"/>
      <c r="C7075" s="15" t="s">
        <v>64</v>
      </c>
      <c r="D7075" s="6">
        <v>24</v>
      </c>
      <c r="E7075" s="12" t="s">
        <v>31</v>
      </c>
      <c r="F7075" s="14">
        <v>2</v>
      </c>
      <c r="G7075" s="13" t="s">
        <v>57</v>
      </c>
      <c r="H7075" s="10">
        <v>4</v>
      </c>
      <c r="I7075" s="13" t="s">
        <v>40</v>
      </c>
      <c r="J7075" s="12" t="s">
        <v>516</v>
      </c>
      <c r="K7075" s="11" t="str">
        <f>VLOOKUP(Table7[[#This Row],[CID]],ALY,2,FALSE)</f>
        <v>Transitions &amp; Topic Sentences</v>
      </c>
    </row>
    <row r="7076" spans="1:11" x14ac:dyDescent="0.2">
      <c r="A7076" s="8" t="str">
        <f>Table7[[#This Row],[Test No.]]&amp;Table7[[#This Row],[Section]]&amp;Table7[[#This Row],[Q. No.]]</f>
        <v>R47E25</v>
      </c>
      <c r="B7076" s="8"/>
      <c r="C7076" s="15" t="s">
        <v>64</v>
      </c>
      <c r="D7076" s="6">
        <v>25</v>
      </c>
      <c r="E7076" s="12" t="s">
        <v>31</v>
      </c>
      <c r="F7076" s="14">
        <v>2</v>
      </c>
      <c r="G7076" s="13" t="s">
        <v>57</v>
      </c>
      <c r="H7076" s="10">
        <v>5</v>
      </c>
      <c r="I7076" s="13" t="s">
        <v>41</v>
      </c>
      <c r="J7076" s="12" t="s">
        <v>518</v>
      </c>
      <c r="K7076" s="11" t="str">
        <f>VLOOKUP(Table7[[#This Row],[CID]],ALY,2,FALSE)</f>
        <v>Unity &amp; Coherence</v>
      </c>
    </row>
    <row r="7077" spans="1:11" x14ac:dyDescent="0.2">
      <c r="A7077" s="8" t="str">
        <f>Table7[[#This Row],[Test No.]]&amp;Table7[[#This Row],[Section]]&amp;Table7[[#This Row],[Q. No.]]</f>
        <v>R47E26</v>
      </c>
      <c r="B7077" s="8"/>
      <c r="C7077" s="15" t="s">
        <v>64</v>
      </c>
      <c r="D7077" s="6">
        <v>26</v>
      </c>
      <c r="E7077" s="12" t="s">
        <v>31</v>
      </c>
      <c r="F7077" s="14">
        <v>2</v>
      </c>
      <c r="G7077" s="13" t="s">
        <v>57</v>
      </c>
      <c r="H7077" s="10">
        <v>4</v>
      </c>
      <c r="I7077" s="13" t="s">
        <v>40</v>
      </c>
      <c r="J7077" s="12" t="s">
        <v>516</v>
      </c>
      <c r="K7077" s="11" t="str">
        <f>VLOOKUP(Table7[[#This Row],[CID]],ALY,2,FALSE)</f>
        <v>Transitions &amp; Topic Sentences</v>
      </c>
    </row>
    <row r="7078" spans="1:11" x14ac:dyDescent="0.2">
      <c r="A7078" s="8" t="str">
        <f>Table7[[#This Row],[Test No.]]&amp;Table7[[#This Row],[Section]]&amp;Table7[[#This Row],[Q. No.]]</f>
        <v>R47E27</v>
      </c>
      <c r="B7078" s="8"/>
      <c r="C7078" s="15" t="s">
        <v>64</v>
      </c>
      <c r="D7078" s="6">
        <v>27</v>
      </c>
      <c r="E7078" s="12" t="s">
        <v>31</v>
      </c>
      <c r="F7078" s="14">
        <v>2</v>
      </c>
      <c r="G7078" s="13" t="s">
        <v>57</v>
      </c>
      <c r="H7078" s="10">
        <v>5</v>
      </c>
      <c r="I7078" s="13" t="s">
        <v>41</v>
      </c>
      <c r="J7078" s="12" t="s">
        <v>518</v>
      </c>
      <c r="K7078" s="11" t="str">
        <f>VLOOKUP(Table7[[#This Row],[CID]],ALY,2,FALSE)</f>
        <v>Unity &amp; Coherence</v>
      </c>
    </row>
    <row r="7079" spans="1:11" x14ac:dyDescent="0.2">
      <c r="A7079" s="8" t="str">
        <f>Table7[[#This Row],[Test No.]]&amp;Table7[[#This Row],[Section]]&amp;Table7[[#This Row],[Q. No.]]</f>
        <v>R47E28</v>
      </c>
      <c r="B7079" s="8"/>
      <c r="C7079" s="15" t="s">
        <v>64</v>
      </c>
      <c r="D7079" s="6">
        <v>28</v>
      </c>
      <c r="E7079" s="12" t="s">
        <v>31</v>
      </c>
      <c r="F7079" s="14">
        <v>1</v>
      </c>
      <c r="G7079" s="14" t="s">
        <v>59</v>
      </c>
      <c r="H7079" s="14">
        <v>1</v>
      </c>
      <c r="I7079" s="14" t="s">
        <v>37</v>
      </c>
      <c r="J7079" s="12" t="s">
        <v>390</v>
      </c>
      <c r="K7079" s="11" t="str">
        <f>VLOOKUP(Table7[[#This Row],[CID]],ALY,2,FALSE)</f>
        <v>Semicolons</v>
      </c>
    </row>
    <row r="7080" spans="1:11" x14ac:dyDescent="0.2">
      <c r="A7080" s="8" t="str">
        <f>Table7[[#This Row],[Test No.]]&amp;Table7[[#This Row],[Section]]&amp;Table7[[#This Row],[Q. No.]]</f>
        <v>R47E29</v>
      </c>
      <c r="B7080" s="8"/>
      <c r="C7080" s="15" t="s">
        <v>64</v>
      </c>
      <c r="D7080" s="6">
        <v>29</v>
      </c>
      <c r="E7080" s="12" t="s">
        <v>31</v>
      </c>
      <c r="F7080" s="14">
        <v>1</v>
      </c>
      <c r="G7080" s="14" t="s">
        <v>59</v>
      </c>
      <c r="H7080" s="10">
        <v>2</v>
      </c>
      <c r="I7080" s="13" t="s">
        <v>38</v>
      </c>
      <c r="J7080" s="12" t="s">
        <v>394</v>
      </c>
      <c r="K7080" s="11" t="str">
        <f>VLOOKUP(Table7[[#This Row],[CID]],ALY,2,FALSE)</f>
        <v>Pronouns</v>
      </c>
    </row>
    <row r="7081" spans="1:11" x14ac:dyDescent="0.2">
      <c r="A7081" s="8" t="str">
        <f>Table7[[#This Row],[Test No.]]&amp;Table7[[#This Row],[Section]]&amp;Table7[[#This Row],[Q. No.]]</f>
        <v>R47E30</v>
      </c>
      <c r="B7081" s="8"/>
      <c r="C7081" s="15" t="s">
        <v>64</v>
      </c>
      <c r="D7081" s="6">
        <v>30</v>
      </c>
      <c r="E7081" s="12" t="s">
        <v>31</v>
      </c>
      <c r="F7081" s="14">
        <v>2</v>
      </c>
      <c r="G7081" s="13" t="s">
        <v>57</v>
      </c>
      <c r="H7081" s="10">
        <v>4</v>
      </c>
      <c r="I7081" s="13" t="s">
        <v>40</v>
      </c>
      <c r="J7081" s="12" t="s">
        <v>516</v>
      </c>
      <c r="K7081" s="11" t="str">
        <f>VLOOKUP(Table7[[#This Row],[CID]],ALY,2,FALSE)</f>
        <v>Transitions &amp; Topic Sentences</v>
      </c>
    </row>
    <row r="7082" spans="1:11" x14ac:dyDescent="0.2">
      <c r="A7082" s="8" t="str">
        <f>Table7[[#This Row],[Test No.]]&amp;Table7[[#This Row],[Section]]&amp;Table7[[#This Row],[Q. No.]]</f>
        <v>R47E31</v>
      </c>
      <c r="B7082" s="8"/>
      <c r="C7082" s="15" t="s">
        <v>64</v>
      </c>
      <c r="D7082" s="6">
        <v>31</v>
      </c>
      <c r="E7082" s="12" t="s">
        <v>31</v>
      </c>
      <c r="F7082" s="14">
        <v>1</v>
      </c>
      <c r="G7082" s="14" t="s">
        <v>59</v>
      </c>
      <c r="H7082" s="10">
        <v>2</v>
      </c>
      <c r="I7082" s="13" t="s">
        <v>38</v>
      </c>
      <c r="J7082" s="12" t="s">
        <v>398</v>
      </c>
      <c r="K7082" s="11" t="str">
        <f>VLOOKUP(Table7[[#This Row],[CID]],ALY,2,FALSE)</f>
        <v>Idioms</v>
      </c>
    </row>
    <row r="7083" spans="1:11" x14ac:dyDescent="0.2">
      <c r="A7083" s="8" t="str">
        <f>Table7[[#This Row],[Test No.]]&amp;Table7[[#This Row],[Section]]&amp;Table7[[#This Row],[Q. No.]]</f>
        <v>R47E32</v>
      </c>
      <c r="B7083" s="8"/>
      <c r="C7083" s="15" t="s">
        <v>64</v>
      </c>
      <c r="D7083" s="6">
        <v>32</v>
      </c>
      <c r="E7083" s="12" t="s">
        <v>31</v>
      </c>
      <c r="F7083" s="14">
        <v>1</v>
      </c>
      <c r="G7083" s="14" t="s">
        <v>59</v>
      </c>
      <c r="H7083" s="10">
        <v>2</v>
      </c>
      <c r="I7083" s="13" t="s">
        <v>38</v>
      </c>
      <c r="J7083" s="12" t="s">
        <v>397</v>
      </c>
      <c r="K7083" s="11" t="str">
        <f>VLOOKUP(Table7[[#This Row],[CID]],ALY,2,FALSE)</f>
        <v>Word Choice</v>
      </c>
    </row>
    <row r="7084" spans="1:11" x14ac:dyDescent="0.2">
      <c r="A7084" s="8" t="str">
        <f>Table7[[#This Row],[Test No.]]&amp;Table7[[#This Row],[Section]]&amp;Table7[[#This Row],[Q. No.]]</f>
        <v>R47E33</v>
      </c>
      <c r="B7084" s="8"/>
      <c r="C7084" s="15" t="s">
        <v>64</v>
      </c>
      <c r="D7084" s="6">
        <v>33</v>
      </c>
      <c r="E7084" s="12" t="s">
        <v>31</v>
      </c>
      <c r="F7084" s="14">
        <v>1</v>
      </c>
      <c r="G7084" s="14" t="s">
        <v>59</v>
      </c>
      <c r="H7084" s="10">
        <v>2</v>
      </c>
      <c r="I7084" s="13" t="s">
        <v>38</v>
      </c>
      <c r="J7084" s="12" t="s">
        <v>396</v>
      </c>
      <c r="K7084" s="11" t="str">
        <f>VLOOKUP(Table7[[#This Row],[CID]],ALY,2,FALSE)</f>
        <v>Comparisons</v>
      </c>
    </row>
    <row r="7085" spans="1:11" x14ac:dyDescent="0.2">
      <c r="A7085" s="8" t="str">
        <f>Table7[[#This Row],[Test No.]]&amp;Table7[[#This Row],[Section]]&amp;Table7[[#This Row],[Q. No.]]</f>
        <v>R47E34</v>
      </c>
      <c r="B7085" s="8"/>
      <c r="C7085" s="15" t="s">
        <v>64</v>
      </c>
      <c r="D7085" s="6">
        <v>34</v>
      </c>
      <c r="E7085" s="12" t="s">
        <v>31</v>
      </c>
      <c r="F7085" s="14">
        <v>1</v>
      </c>
      <c r="G7085" s="14" t="s">
        <v>59</v>
      </c>
      <c r="H7085" s="10">
        <v>2</v>
      </c>
      <c r="I7085" s="13" t="s">
        <v>38</v>
      </c>
      <c r="J7085" s="12" t="s">
        <v>397</v>
      </c>
      <c r="K7085" s="11" t="str">
        <f>VLOOKUP(Table7[[#This Row],[CID]],ALY,2,FALSE)</f>
        <v>Word Choice</v>
      </c>
    </row>
    <row r="7086" spans="1:11" x14ac:dyDescent="0.2">
      <c r="A7086" s="8" t="str">
        <f>Table7[[#This Row],[Test No.]]&amp;Table7[[#This Row],[Section]]&amp;Table7[[#This Row],[Q. No.]]</f>
        <v>R47E35</v>
      </c>
      <c r="B7086" s="8"/>
      <c r="C7086" s="15" t="s">
        <v>64</v>
      </c>
      <c r="D7086" s="6">
        <v>35</v>
      </c>
      <c r="E7086" s="12" t="s">
        <v>31</v>
      </c>
      <c r="F7086" s="14">
        <v>1</v>
      </c>
      <c r="G7086" s="14" t="s">
        <v>59</v>
      </c>
      <c r="H7086" s="14">
        <v>1</v>
      </c>
      <c r="I7086" s="14" t="s">
        <v>37</v>
      </c>
      <c r="J7086" s="12" t="s">
        <v>387</v>
      </c>
      <c r="K7086" s="11" t="str">
        <f>VLOOKUP(Table7[[#This Row],[CID]],ALY,2,FALSE)</f>
        <v>Commas</v>
      </c>
    </row>
    <row r="7087" spans="1:11" x14ac:dyDescent="0.2">
      <c r="A7087" s="8" t="str">
        <f>Table7[[#This Row],[Test No.]]&amp;Table7[[#This Row],[Section]]&amp;Table7[[#This Row],[Q. No.]]</f>
        <v>R47E36</v>
      </c>
      <c r="B7087" s="8"/>
      <c r="C7087" s="15" t="s">
        <v>64</v>
      </c>
      <c r="D7087" s="6">
        <v>36</v>
      </c>
      <c r="E7087" s="12" t="s">
        <v>31</v>
      </c>
      <c r="F7087" s="14">
        <v>1</v>
      </c>
      <c r="G7087" s="14" t="s">
        <v>59</v>
      </c>
      <c r="H7087" s="14">
        <v>1</v>
      </c>
      <c r="I7087" s="14" t="s">
        <v>37</v>
      </c>
      <c r="J7087" s="12" t="s">
        <v>387</v>
      </c>
      <c r="K7087" s="11" t="str">
        <f>VLOOKUP(Table7[[#This Row],[CID]],ALY,2,FALSE)</f>
        <v>Commas</v>
      </c>
    </row>
    <row r="7088" spans="1:11" x14ac:dyDescent="0.2">
      <c r="A7088" s="8" t="str">
        <f>Table7[[#This Row],[Test No.]]&amp;Table7[[#This Row],[Section]]&amp;Table7[[#This Row],[Q. No.]]</f>
        <v>R47E37</v>
      </c>
      <c r="B7088" s="8"/>
      <c r="C7088" s="15" t="s">
        <v>64</v>
      </c>
      <c r="D7088" s="6">
        <v>37</v>
      </c>
      <c r="E7088" s="12" t="s">
        <v>31</v>
      </c>
      <c r="F7088" s="14">
        <v>2</v>
      </c>
      <c r="G7088" s="13" t="s">
        <v>57</v>
      </c>
      <c r="H7088" s="10">
        <v>6</v>
      </c>
      <c r="I7088" s="13" t="s">
        <v>42</v>
      </c>
      <c r="J7088" s="12" t="s">
        <v>522</v>
      </c>
      <c r="K7088" s="11" t="str">
        <f>VLOOKUP(Table7[[#This Row],[CID]],ALY,2,FALSE)</f>
        <v>Effectiveness</v>
      </c>
    </row>
    <row r="7089" spans="1:11" x14ac:dyDescent="0.2">
      <c r="A7089" s="8" t="str">
        <f>Table7[[#This Row],[Test No.]]&amp;Table7[[#This Row],[Section]]&amp;Table7[[#This Row],[Q. No.]]</f>
        <v>R47E38</v>
      </c>
      <c r="B7089" s="8"/>
      <c r="C7089" s="15" t="s">
        <v>64</v>
      </c>
      <c r="D7089" s="6">
        <v>38</v>
      </c>
      <c r="E7089" s="12" t="s">
        <v>31</v>
      </c>
      <c r="F7089" s="14">
        <v>2</v>
      </c>
      <c r="G7089" s="13" t="s">
        <v>57</v>
      </c>
      <c r="H7089" s="10">
        <v>5</v>
      </c>
      <c r="I7089" s="13" t="s">
        <v>41</v>
      </c>
      <c r="J7089" s="12" t="s">
        <v>520</v>
      </c>
      <c r="K7089" s="11" t="str">
        <f>VLOOKUP(Table7[[#This Row],[CID]],ALY,2,FALSE)</f>
        <v>Reorganization</v>
      </c>
    </row>
    <row r="7090" spans="1:11" x14ac:dyDescent="0.2">
      <c r="A7090" s="8" t="str">
        <f>Table7[[#This Row],[Test No.]]&amp;Table7[[#This Row],[Section]]&amp;Table7[[#This Row],[Q. No.]]</f>
        <v>R47E39</v>
      </c>
      <c r="B7090" s="8"/>
      <c r="C7090" s="15" t="s">
        <v>64</v>
      </c>
      <c r="D7090" s="6">
        <v>39</v>
      </c>
      <c r="E7090" s="12" t="s">
        <v>31</v>
      </c>
      <c r="F7090" s="14">
        <v>1</v>
      </c>
      <c r="G7090" s="14" t="s">
        <v>59</v>
      </c>
      <c r="H7090" s="10">
        <v>3</v>
      </c>
      <c r="I7090" s="13" t="s">
        <v>39</v>
      </c>
      <c r="J7090" s="12" t="s">
        <v>401</v>
      </c>
      <c r="K7090" s="11" t="str">
        <f>VLOOKUP(Table7[[#This Row],[CID]],ALY,2,FALSE)</f>
        <v>Parallel Construction</v>
      </c>
    </row>
    <row r="7091" spans="1:11" x14ac:dyDescent="0.2">
      <c r="A7091" s="8" t="str">
        <f>Table7[[#This Row],[Test No.]]&amp;Table7[[#This Row],[Section]]&amp;Table7[[#This Row],[Q. No.]]</f>
        <v>R47E40</v>
      </c>
      <c r="B7091" s="8"/>
      <c r="C7091" s="15" t="s">
        <v>64</v>
      </c>
      <c r="D7091" s="6">
        <v>40</v>
      </c>
      <c r="E7091" s="12" t="s">
        <v>31</v>
      </c>
      <c r="F7091" s="14">
        <v>1</v>
      </c>
      <c r="G7091" s="14" t="s">
        <v>59</v>
      </c>
      <c r="H7091" s="14">
        <v>1</v>
      </c>
      <c r="I7091" s="14" t="s">
        <v>37</v>
      </c>
      <c r="J7091" s="12" t="s">
        <v>387</v>
      </c>
      <c r="K7091" s="11" t="str">
        <f>VLOOKUP(Table7[[#This Row],[CID]],ALY,2,FALSE)</f>
        <v>Commas</v>
      </c>
    </row>
    <row r="7092" spans="1:11" x14ac:dyDescent="0.2">
      <c r="A7092" s="8" t="str">
        <f>Table7[[#This Row],[Test No.]]&amp;Table7[[#This Row],[Section]]&amp;Table7[[#This Row],[Q. No.]]</f>
        <v>R47E41</v>
      </c>
      <c r="B7092" s="8"/>
      <c r="C7092" s="15" t="s">
        <v>64</v>
      </c>
      <c r="D7092" s="6">
        <v>41</v>
      </c>
      <c r="E7092" s="12" t="s">
        <v>31</v>
      </c>
      <c r="F7092" s="14">
        <v>2</v>
      </c>
      <c r="G7092" s="13" t="s">
        <v>57</v>
      </c>
      <c r="H7092" s="10">
        <v>5</v>
      </c>
      <c r="I7092" s="13" t="s">
        <v>41</v>
      </c>
      <c r="J7092" s="12" t="s">
        <v>518</v>
      </c>
      <c r="K7092" s="11" t="str">
        <f>VLOOKUP(Table7[[#This Row],[CID]],ALY,2,FALSE)</f>
        <v>Unity &amp; Coherence</v>
      </c>
    </row>
    <row r="7093" spans="1:11" x14ac:dyDescent="0.2">
      <c r="A7093" s="8" t="str">
        <f>Table7[[#This Row],[Test No.]]&amp;Table7[[#This Row],[Section]]&amp;Table7[[#This Row],[Q. No.]]</f>
        <v>R47E42</v>
      </c>
      <c r="B7093" s="8"/>
      <c r="C7093" s="15" t="s">
        <v>64</v>
      </c>
      <c r="D7093" s="6">
        <v>42</v>
      </c>
      <c r="E7093" s="12" t="s">
        <v>31</v>
      </c>
      <c r="F7093" s="14">
        <v>2</v>
      </c>
      <c r="G7093" s="13" t="s">
        <v>57</v>
      </c>
      <c r="H7093" s="10">
        <v>6</v>
      </c>
      <c r="I7093" s="13" t="s">
        <v>42</v>
      </c>
      <c r="J7093" s="12" t="s">
        <v>522</v>
      </c>
      <c r="K7093" s="11" t="str">
        <f>VLOOKUP(Table7[[#This Row],[CID]],ALY,2,FALSE)</f>
        <v>Effectiveness</v>
      </c>
    </row>
    <row r="7094" spans="1:11" x14ac:dyDescent="0.2">
      <c r="A7094" s="8" t="str">
        <f>Table7[[#This Row],[Test No.]]&amp;Table7[[#This Row],[Section]]&amp;Table7[[#This Row],[Q. No.]]</f>
        <v>R47E43</v>
      </c>
      <c r="B7094" s="8"/>
      <c r="C7094" s="15" t="s">
        <v>64</v>
      </c>
      <c r="D7094" s="6">
        <v>43</v>
      </c>
      <c r="E7094" s="12" t="s">
        <v>31</v>
      </c>
      <c r="F7094" s="14">
        <v>1</v>
      </c>
      <c r="G7094" s="14" t="s">
        <v>59</v>
      </c>
      <c r="H7094" s="10">
        <v>2</v>
      </c>
      <c r="I7094" s="13" t="s">
        <v>38</v>
      </c>
      <c r="J7094" s="12" t="s">
        <v>397</v>
      </c>
      <c r="K7094" s="11" t="str">
        <f>VLOOKUP(Table7[[#This Row],[CID]],ALY,2,FALSE)</f>
        <v>Word Choice</v>
      </c>
    </row>
    <row r="7095" spans="1:11" x14ac:dyDescent="0.2">
      <c r="A7095" s="8" t="str">
        <f>Table7[[#This Row],[Test No.]]&amp;Table7[[#This Row],[Section]]&amp;Table7[[#This Row],[Q. No.]]</f>
        <v>R47E44</v>
      </c>
      <c r="B7095" s="8"/>
      <c r="C7095" s="15" t="s">
        <v>64</v>
      </c>
      <c r="D7095" s="6">
        <v>44</v>
      </c>
      <c r="E7095" s="12" t="s">
        <v>31</v>
      </c>
      <c r="F7095" s="14">
        <v>2</v>
      </c>
      <c r="G7095" s="13" t="s">
        <v>57</v>
      </c>
      <c r="H7095" s="10">
        <v>4</v>
      </c>
      <c r="I7095" s="13" t="s">
        <v>40</v>
      </c>
      <c r="J7095" s="12" t="s">
        <v>512</v>
      </c>
      <c r="K7095" s="11" t="str">
        <f>VLOOKUP(Table7[[#This Row],[CID]],ALY,2,FALSE)</f>
        <v>Additional Detail &amp; Evidence</v>
      </c>
    </row>
    <row r="7096" spans="1:11" x14ac:dyDescent="0.2">
      <c r="A7096" s="8" t="str">
        <f>Table7[[#This Row],[Test No.]]&amp;Table7[[#This Row],[Section]]&amp;Table7[[#This Row],[Q. No.]]</f>
        <v>R47E45</v>
      </c>
      <c r="B7096" s="8"/>
      <c r="C7096" s="15" t="s">
        <v>64</v>
      </c>
      <c r="D7096" s="6">
        <v>45</v>
      </c>
      <c r="E7096" s="12" t="s">
        <v>31</v>
      </c>
      <c r="F7096" s="14">
        <v>1</v>
      </c>
      <c r="G7096" s="14" t="s">
        <v>59</v>
      </c>
      <c r="H7096" s="10">
        <v>2</v>
      </c>
      <c r="I7096" s="13" t="s">
        <v>38</v>
      </c>
      <c r="J7096" s="12" t="s">
        <v>398</v>
      </c>
      <c r="K7096" s="11" t="str">
        <f>VLOOKUP(Table7[[#This Row],[CID]],ALY,2,FALSE)</f>
        <v>Idioms</v>
      </c>
    </row>
    <row r="7097" spans="1:11" x14ac:dyDescent="0.2">
      <c r="A7097" s="8" t="str">
        <f>Table7[[#This Row],[Test No.]]&amp;Table7[[#This Row],[Section]]&amp;Table7[[#This Row],[Q. No.]]</f>
        <v>R47E46</v>
      </c>
      <c r="B7097" s="8"/>
      <c r="C7097" s="15" t="s">
        <v>64</v>
      </c>
      <c r="D7097" s="6">
        <v>46</v>
      </c>
      <c r="E7097" s="12" t="s">
        <v>31</v>
      </c>
      <c r="F7097" s="14">
        <v>1</v>
      </c>
      <c r="G7097" s="14" t="s">
        <v>59</v>
      </c>
      <c r="H7097" s="10">
        <v>2</v>
      </c>
      <c r="I7097" s="13" t="s">
        <v>38</v>
      </c>
      <c r="J7097" s="12" t="s">
        <v>397</v>
      </c>
      <c r="K7097" s="11" t="str">
        <f>VLOOKUP(Table7[[#This Row],[CID]],ALY,2,FALSE)</f>
        <v>Word Choice</v>
      </c>
    </row>
    <row r="7098" spans="1:11" x14ac:dyDescent="0.2">
      <c r="A7098" s="8" t="str">
        <f>Table7[[#This Row],[Test No.]]&amp;Table7[[#This Row],[Section]]&amp;Table7[[#This Row],[Q. No.]]</f>
        <v>R47E47</v>
      </c>
      <c r="B7098" s="8"/>
      <c r="C7098" s="15" t="s">
        <v>64</v>
      </c>
      <c r="D7098" s="6">
        <v>47</v>
      </c>
      <c r="E7098" s="12" t="s">
        <v>31</v>
      </c>
      <c r="F7098" s="14">
        <v>1</v>
      </c>
      <c r="G7098" s="14" t="s">
        <v>59</v>
      </c>
      <c r="H7098" s="14">
        <v>1</v>
      </c>
      <c r="I7098" s="14" t="s">
        <v>37</v>
      </c>
      <c r="J7098" s="12" t="s">
        <v>387</v>
      </c>
      <c r="K7098" s="11" t="str">
        <f>VLOOKUP(Table7[[#This Row],[CID]],ALY,2,FALSE)</f>
        <v>Commas</v>
      </c>
    </row>
    <row r="7099" spans="1:11" x14ac:dyDescent="0.2">
      <c r="A7099" s="8" t="str">
        <f>Table7[[#This Row],[Test No.]]&amp;Table7[[#This Row],[Section]]&amp;Table7[[#This Row],[Q. No.]]</f>
        <v>R47E48</v>
      </c>
      <c r="B7099" s="8"/>
      <c r="C7099" s="15" t="s">
        <v>64</v>
      </c>
      <c r="D7099" s="6">
        <v>48</v>
      </c>
      <c r="E7099" s="12" t="s">
        <v>31</v>
      </c>
      <c r="F7099" s="14">
        <v>2</v>
      </c>
      <c r="G7099" s="13" t="s">
        <v>57</v>
      </c>
      <c r="H7099" s="10">
        <v>4</v>
      </c>
      <c r="I7099" s="13" t="s">
        <v>40</v>
      </c>
      <c r="J7099" s="12" t="s">
        <v>512</v>
      </c>
      <c r="K7099" s="11" t="str">
        <f>VLOOKUP(Table7[[#This Row],[CID]],ALY,2,FALSE)</f>
        <v>Additional Detail &amp; Evidence</v>
      </c>
    </row>
    <row r="7100" spans="1:11" x14ac:dyDescent="0.2">
      <c r="A7100" s="8" t="str">
        <f>Table7[[#This Row],[Test No.]]&amp;Table7[[#This Row],[Section]]&amp;Table7[[#This Row],[Q. No.]]</f>
        <v>R47E49</v>
      </c>
      <c r="B7100" s="8"/>
      <c r="C7100" s="15" t="s">
        <v>64</v>
      </c>
      <c r="D7100" s="6">
        <v>49</v>
      </c>
      <c r="E7100" s="12" t="s">
        <v>31</v>
      </c>
      <c r="F7100" s="14">
        <v>1</v>
      </c>
      <c r="G7100" s="14" t="s">
        <v>59</v>
      </c>
      <c r="H7100" s="14">
        <v>1</v>
      </c>
      <c r="I7100" s="14" t="s">
        <v>37</v>
      </c>
      <c r="J7100" s="12" t="s">
        <v>388</v>
      </c>
      <c r="K7100" s="11" t="str">
        <f>VLOOKUP(Table7[[#This Row],[CID]],ALY,2,FALSE)</f>
        <v>Apostrophes</v>
      </c>
    </row>
    <row r="7101" spans="1:11" x14ac:dyDescent="0.2">
      <c r="A7101" s="8" t="str">
        <f>Table7[[#This Row],[Test No.]]&amp;Table7[[#This Row],[Section]]&amp;Table7[[#This Row],[Q. No.]]</f>
        <v>R47E50</v>
      </c>
      <c r="B7101" s="8"/>
      <c r="C7101" s="15" t="s">
        <v>64</v>
      </c>
      <c r="D7101" s="6">
        <v>50</v>
      </c>
      <c r="E7101" s="12" t="s">
        <v>31</v>
      </c>
      <c r="F7101" s="14">
        <v>1</v>
      </c>
      <c r="G7101" s="14" t="s">
        <v>59</v>
      </c>
      <c r="H7101" s="10">
        <v>2</v>
      </c>
      <c r="I7101" s="13" t="s">
        <v>38</v>
      </c>
      <c r="J7101" s="12" t="s">
        <v>394</v>
      </c>
      <c r="K7101" s="11" t="str">
        <f>VLOOKUP(Table7[[#This Row],[CID]],ALY,2,FALSE)</f>
        <v>Pronouns</v>
      </c>
    </row>
    <row r="7102" spans="1:11" x14ac:dyDescent="0.2">
      <c r="A7102" s="8" t="str">
        <f>Table7[[#This Row],[Test No.]]&amp;Table7[[#This Row],[Section]]&amp;Table7[[#This Row],[Q. No.]]</f>
        <v>R47E51</v>
      </c>
      <c r="B7102" s="8"/>
      <c r="C7102" s="15" t="s">
        <v>64</v>
      </c>
      <c r="D7102" s="6">
        <v>51</v>
      </c>
      <c r="E7102" s="12" t="s">
        <v>31</v>
      </c>
      <c r="F7102" s="14">
        <v>2</v>
      </c>
      <c r="G7102" s="13" t="s">
        <v>57</v>
      </c>
      <c r="H7102" s="10">
        <v>4</v>
      </c>
      <c r="I7102" s="13" t="s">
        <v>40</v>
      </c>
      <c r="J7102" s="12" t="s">
        <v>514</v>
      </c>
      <c r="K7102" s="11" t="str">
        <f>VLOOKUP(Table7[[#This Row],[CID]],ALY,2,FALSE)</f>
        <v>Relation to Paragraph/Essay</v>
      </c>
    </row>
    <row r="7103" spans="1:11" x14ac:dyDescent="0.2">
      <c r="A7103" s="8" t="str">
        <f>Table7[[#This Row],[Test No.]]&amp;Table7[[#This Row],[Section]]&amp;Table7[[#This Row],[Q. No.]]</f>
        <v>R47E52</v>
      </c>
      <c r="B7103" s="8"/>
      <c r="C7103" s="15" t="s">
        <v>64</v>
      </c>
      <c r="D7103" s="6">
        <v>52</v>
      </c>
      <c r="E7103" s="12" t="s">
        <v>31</v>
      </c>
      <c r="F7103" s="14">
        <v>1</v>
      </c>
      <c r="G7103" s="14" t="s">
        <v>59</v>
      </c>
      <c r="H7103" s="14">
        <v>1</v>
      </c>
      <c r="I7103" s="14" t="s">
        <v>37</v>
      </c>
      <c r="J7103" s="12" t="s">
        <v>387</v>
      </c>
      <c r="K7103" s="11" t="str">
        <f>VLOOKUP(Table7[[#This Row],[CID]],ALY,2,FALSE)</f>
        <v>Commas</v>
      </c>
    </row>
    <row r="7104" spans="1:11" x14ac:dyDescent="0.2">
      <c r="A7104" s="8" t="str">
        <f>Table7[[#This Row],[Test No.]]&amp;Table7[[#This Row],[Section]]&amp;Table7[[#This Row],[Q. No.]]</f>
        <v>R47E53</v>
      </c>
      <c r="B7104" s="8"/>
      <c r="C7104" s="15" t="s">
        <v>64</v>
      </c>
      <c r="D7104" s="6">
        <v>53</v>
      </c>
      <c r="E7104" s="12" t="s">
        <v>31</v>
      </c>
      <c r="F7104" s="14">
        <v>2</v>
      </c>
      <c r="G7104" s="13" t="s">
        <v>57</v>
      </c>
      <c r="H7104" s="10">
        <v>4</v>
      </c>
      <c r="I7104" s="13" t="s">
        <v>40</v>
      </c>
      <c r="J7104" s="12" t="s">
        <v>516</v>
      </c>
      <c r="K7104" s="11" t="str">
        <f>VLOOKUP(Table7[[#This Row],[CID]],ALY,2,FALSE)</f>
        <v>Transitions &amp; Topic Sentences</v>
      </c>
    </row>
    <row r="7105" spans="1:11" x14ac:dyDescent="0.2">
      <c r="A7105" s="8" t="str">
        <f>Table7[[#This Row],[Test No.]]&amp;Table7[[#This Row],[Section]]&amp;Table7[[#This Row],[Q. No.]]</f>
        <v>R47E54</v>
      </c>
      <c r="B7105" s="8"/>
      <c r="C7105" s="15" t="s">
        <v>64</v>
      </c>
      <c r="D7105" s="6">
        <v>54</v>
      </c>
      <c r="E7105" s="12" t="s">
        <v>31</v>
      </c>
      <c r="F7105" s="14">
        <v>2</v>
      </c>
      <c r="G7105" s="13" t="s">
        <v>57</v>
      </c>
      <c r="H7105" s="10">
        <v>6</v>
      </c>
      <c r="I7105" s="13" t="s">
        <v>42</v>
      </c>
      <c r="J7105" s="12" t="s">
        <v>523</v>
      </c>
      <c r="K7105" s="11" t="str">
        <f>VLOOKUP(Table7[[#This Row],[CID]],ALY,2,FALSE)</f>
        <v>Avoiding Ambiguity &amp; Redundancy</v>
      </c>
    </row>
    <row r="7106" spans="1:11" x14ac:dyDescent="0.2">
      <c r="A7106" s="8" t="str">
        <f>Table7[[#This Row],[Test No.]]&amp;Table7[[#This Row],[Section]]&amp;Table7[[#This Row],[Q. No.]]</f>
        <v>R47E55</v>
      </c>
      <c r="B7106" s="8"/>
      <c r="C7106" s="15" t="s">
        <v>64</v>
      </c>
      <c r="D7106" s="6">
        <v>55</v>
      </c>
      <c r="E7106" s="12" t="s">
        <v>31</v>
      </c>
      <c r="F7106" s="14">
        <v>2</v>
      </c>
      <c r="G7106" s="13" t="s">
        <v>57</v>
      </c>
      <c r="H7106" s="10">
        <v>4</v>
      </c>
      <c r="I7106" s="13" t="s">
        <v>40</v>
      </c>
      <c r="J7106" s="12" t="s">
        <v>513</v>
      </c>
      <c r="K7106" s="11" t="str">
        <f>VLOOKUP(Table7[[#This Row],[CID]],ALY,2,FALSE)</f>
        <v>Writer's Goal</v>
      </c>
    </row>
    <row r="7107" spans="1:11" x14ac:dyDescent="0.2">
      <c r="A7107" s="8" t="str">
        <f>Table7[[#This Row],[Test No.]]&amp;Table7[[#This Row],[Section]]&amp;Table7[[#This Row],[Q. No.]]</f>
        <v>R47E56</v>
      </c>
      <c r="B7107" s="8"/>
      <c r="C7107" s="15" t="s">
        <v>64</v>
      </c>
      <c r="D7107" s="6">
        <v>56</v>
      </c>
      <c r="E7107" s="12" t="s">
        <v>31</v>
      </c>
      <c r="F7107" s="14">
        <v>1</v>
      </c>
      <c r="G7107" s="14" t="s">
        <v>59</v>
      </c>
      <c r="H7107" s="10">
        <v>3</v>
      </c>
      <c r="I7107" s="13" t="s">
        <v>39</v>
      </c>
      <c r="J7107" s="12" t="s">
        <v>402</v>
      </c>
      <c r="K7107" s="11" t="str">
        <f>VLOOKUP(Table7[[#This Row],[CID]],ALY,2,FALSE)</f>
        <v>Faulty Modifier</v>
      </c>
    </row>
    <row r="7108" spans="1:11" x14ac:dyDescent="0.2">
      <c r="A7108" s="8" t="str">
        <f>Table7[[#This Row],[Test No.]]&amp;Table7[[#This Row],[Section]]&amp;Table7[[#This Row],[Q. No.]]</f>
        <v>R47E57</v>
      </c>
      <c r="B7108" s="8"/>
      <c r="C7108" s="15" t="s">
        <v>64</v>
      </c>
      <c r="D7108" s="6">
        <v>57</v>
      </c>
      <c r="E7108" s="12" t="s">
        <v>31</v>
      </c>
      <c r="F7108" s="14">
        <v>1</v>
      </c>
      <c r="G7108" s="14" t="s">
        <v>59</v>
      </c>
      <c r="H7108" s="14">
        <v>1</v>
      </c>
      <c r="I7108" s="14" t="s">
        <v>37</v>
      </c>
      <c r="J7108" s="12" t="s">
        <v>387</v>
      </c>
      <c r="K7108" s="11" t="str">
        <f>VLOOKUP(Table7[[#This Row],[CID]],ALY,2,FALSE)</f>
        <v>Commas</v>
      </c>
    </row>
    <row r="7109" spans="1:11" x14ac:dyDescent="0.2">
      <c r="A7109" s="8" t="str">
        <f>Table7[[#This Row],[Test No.]]&amp;Table7[[#This Row],[Section]]&amp;Table7[[#This Row],[Q. No.]]</f>
        <v>R47E58</v>
      </c>
      <c r="B7109" s="8"/>
      <c r="C7109" s="15" t="s">
        <v>64</v>
      </c>
      <c r="D7109" s="6">
        <v>58</v>
      </c>
      <c r="E7109" s="12" t="s">
        <v>31</v>
      </c>
      <c r="F7109" s="14">
        <v>2</v>
      </c>
      <c r="G7109" s="13" t="s">
        <v>57</v>
      </c>
      <c r="H7109" s="10">
        <v>5</v>
      </c>
      <c r="I7109" s="13" t="s">
        <v>41</v>
      </c>
      <c r="J7109" s="12" t="s">
        <v>518</v>
      </c>
      <c r="K7109" s="11" t="str">
        <f>VLOOKUP(Table7[[#This Row],[CID]],ALY,2,FALSE)</f>
        <v>Unity &amp; Coherence</v>
      </c>
    </row>
    <row r="7110" spans="1:11" x14ac:dyDescent="0.2">
      <c r="A7110" s="8" t="str">
        <f>Table7[[#This Row],[Test No.]]&amp;Table7[[#This Row],[Section]]&amp;Table7[[#This Row],[Q. No.]]</f>
        <v>R47E59</v>
      </c>
      <c r="B7110" s="8"/>
      <c r="C7110" s="15" t="s">
        <v>64</v>
      </c>
      <c r="D7110" s="6">
        <v>59</v>
      </c>
      <c r="E7110" s="12" t="s">
        <v>31</v>
      </c>
      <c r="F7110" s="14">
        <v>1</v>
      </c>
      <c r="G7110" s="14" t="s">
        <v>59</v>
      </c>
      <c r="H7110" s="10">
        <v>2</v>
      </c>
      <c r="I7110" s="13" t="s">
        <v>38</v>
      </c>
      <c r="J7110" s="12" t="s">
        <v>397</v>
      </c>
      <c r="K7110" s="11" t="str">
        <f>VLOOKUP(Table7[[#This Row],[CID]],ALY,2,FALSE)</f>
        <v>Word Choice</v>
      </c>
    </row>
    <row r="7111" spans="1:11" x14ac:dyDescent="0.2">
      <c r="A7111" s="8" t="str">
        <f>Table7[[#This Row],[Test No.]]&amp;Table7[[#This Row],[Section]]&amp;Table7[[#This Row],[Q. No.]]</f>
        <v>R47E60</v>
      </c>
      <c r="B7111" s="8"/>
      <c r="C7111" s="15" t="s">
        <v>64</v>
      </c>
      <c r="D7111" s="6">
        <v>60</v>
      </c>
      <c r="E7111" s="12" t="s">
        <v>31</v>
      </c>
      <c r="F7111" s="14">
        <v>2</v>
      </c>
      <c r="G7111" s="13" t="s">
        <v>57</v>
      </c>
      <c r="H7111" s="10">
        <v>5</v>
      </c>
      <c r="I7111" s="13" t="s">
        <v>41</v>
      </c>
      <c r="J7111" s="12" t="s">
        <v>520</v>
      </c>
      <c r="K7111" s="11" t="str">
        <f>VLOOKUP(Table7[[#This Row],[CID]],ALY,2,FALSE)</f>
        <v>Reorganization</v>
      </c>
    </row>
    <row r="7112" spans="1:11" x14ac:dyDescent="0.2">
      <c r="A7112" s="8" t="str">
        <f>Table7[[#This Row],[Test No.]]&amp;Table7[[#This Row],[Section]]&amp;Table7[[#This Row],[Q. No.]]</f>
        <v>R47E61</v>
      </c>
      <c r="B7112" s="8"/>
      <c r="C7112" s="15" t="s">
        <v>64</v>
      </c>
      <c r="D7112" s="6">
        <v>61</v>
      </c>
      <c r="E7112" s="12" t="s">
        <v>31</v>
      </c>
      <c r="F7112" s="14">
        <v>2</v>
      </c>
      <c r="G7112" s="13" t="s">
        <v>57</v>
      </c>
      <c r="H7112" s="10">
        <v>5</v>
      </c>
      <c r="I7112" s="13" t="s">
        <v>41</v>
      </c>
      <c r="J7112" s="12" t="s">
        <v>518</v>
      </c>
      <c r="K7112" s="11" t="str">
        <f>VLOOKUP(Table7[[#This Row],[CID]],ALY,2,FALSE)</f>
        <v>Unity &amp; Coherence</v>
      </c>
    </row>
    <row r="7113" spans="1:11" x14ac:dyDescent="0.2">
      <c r="A7113" s="8" t="str">
        <f>Table7[[#This Row],[Test No.]]&amp;Table7[[#This Row],[Section]]&amp;Table7[[#This Row],[Q. No.]]</f>
        <v>R47E62</v>
      </c>
      <c r="B7113" s="8"/>
      <c r="C7113" s="15" t="s">
        <v>64</v>
      </c>
      <c r="D7113" s="6">
        <v>62</v>
      </c>
      <c r="E7113" s="12" t="s">
        <v>31</v>
      </c>
      <c r="F7113" s="14">
        <v>1</v>
      </c>
      <c r="G7113" s="14" t="s">
        <v>59</v>
      </c>
      <c r="H7113" s="10">
        <v>3</v>
      </c>
      <c r="I7113" s="13" t="s">
        <v>39</v>
      </c>
      <c r="J7113" s="12" t="s">
        <v>402</v>
      </c>
      <c r="K7113" s="11" t="str">
        <f>VLOOKUP(Table7[[#This Row],[CID]],ALY,2,FALSE)</f>
        <v>Faulty Modifier</v>
      </c>
    </row>
    <row r="7114" spans="1:11" x14ac:dyDescent="0.2">
      <c r="A7114" s="8" t="str">
        <f>Table7[[#This Row],[Test No.]]&amp;Table7[[#This Row],[Section]]&amp;Table7[[#This Row],[Q. No.]]</f>
        <v>R47E63</v>
      </c>
      <c r="B7114" s="8"/>
      <c r="C7114" s="15" t="s">
        <v>64</v>
      </c>
      <c r="D7114" s="6">
        <v>63</v>
      </c>
      <c r="E7114" s="12" t="s">
        <v>31</v>
      </c>
      <c r="F7114" s="14">
        <v>2</v>
      </c>
      <c r="G7114" s="13" t="s">
        <v>57</v>
      </c>
      <c r="H7114" s="10">
        <v>4</v>
      </c>
      <c r="I7114" s="13" t="s">
        <v>40</v>
      </c>
      <c r="J7114" s="12" t="s">
        <v>516</v>
      </c>
      <c r="K7114" s="11" t="str">
        <f>VLOOKUP(Table7[[#This Row],[CID]],ALY,2,FALSE)</f>
        <v>Transitions &amp; Topic Sentences</v>
      </c>
    </row>
    <row r="7115" spans="1:11" x14ac:dyDescent="0.2">
      <c r="A7115" s="8" t="str">
        <f>Table7[[#This Row],[Test No.]]&amp;Table7[[#This Row],[Section]]&amp;Table7[[#This Row],[Q. No.]]</f>
        <v>R47E64</v>
      </c>
      <c r="B7115" s="8"/>
      <c r="C7115" s="15" t="s">
        <v>64</v>
      </c>
      <c r="D7115" s="6">
        <v>64</v>
      </c>
      <c r="E7115" s="12" t="s">
        <v>31</v>
      </c>
      <c r="F7115" s="14">
        <v>2</v>
      </c>
      <c r="G7115" s="13" t="s">
        <v>57</v>
      </c>
      <c r="H7115" s="10">
        <v>5</v>
      </c>
      <c r="I7115" s="13" t="s">
        <v>41</v>
      </c>
      <c r="J7115" s="12" t="s">
        <v>520</v>
      </c>
      <c r="K7115" s="11" t="str">
        <f>VLOOKUP(Table7[[#This Row],[CID]],ALY,2,FALSE)</f>
        <v>Reorganization</v>
      </c>
    </row>
    <row r="7116" spans="1:11" x14ac:dyDescent="0.2">
      <c r="A7116" s="8" t="str">
        <f>Table7[[#This Row],[Test No.]]&amp;Table7[[#This Row],[Section]]&amp;Table7[[#This Row],[Q. No.]]</f>
        <v>R47E65</v>
      </c>
      <c r="B7116" s="8"/>
      <c r="C7116" s="15" t="s">
        <v>64</v>
      </c>
      <c r="D7116" s="6">
        <v>65</v>
      </c>
      <c r="E7116" s="12" t="s">
        <v>31</v>
      </c>
      <c r="F7116" s="14">
        <v>1</v>
      </c>
      <c r="G7116" s="14" t="s">
        <v>59</v>
      </c>
      <c r="H7116" s="10">
        <v>3</v>
      </c>
      <c r="I7116" s="13" t="s">
        <v>39</v>
      </c>
      <c r="J7116" s="12" t="s">
        <v>400</v>
      </c>
      <c r="K7116" s="11" t="str">
        <f>VLOOKUP(Table7[[#This Row],[CID]],ALY,2,FALSE)</f>
        <v>Run-On Sentence</v>
      </c>
    </row>
    <row r="7117" spans="1:11" x14ac:dyDescent="0.2">
      <c r="A7117" s="8" t="str">
        <f>Table7[[#This Row],[Test No.]]&amp;Table7[[#This Row],[Section]]&amp;Table7[[#This Row],[Q. No.]]</f>
        <v>R47E66</v>
      </c>
      <c r="B7117" s="8"/>
      <c r="C7117" s="15" t="s">
        <v>64</v>
      </c>
      <c r="D7117" s="6">
        <v>66</v>
      </c>
      <c r="E7117" s="12" t="s">
        <v>31</v>
      </c>
      <c r="F7117" s="14">
        <v>1</v>
      </c>
      <c r="G7117" s="14" t="s">
        <v>59</v>
      </c>
      <c r="H7117" s="10">
        <v>2</v>
      </c>
      <c r="I7117" s="13" t="s">
        <v>38</v>
      </c>
      <c r="J7117" s="12" t="s">
        <v>393</v>
      </c>
      <c r="K7117" s="11" t="str">
        <f>VLOOKUP(Table7[[#This Row],[CID]],ALY,2,FALSE)</f>
        <v>SVA</v>
      </c>
    </row>
    <row r="7118" spans="1:11" x14ac:dyDescent="0.2">
      <c r="A7118" s="8" t="str">
        <f>Table7[[#This Row],[Test No.]]&amp;Table7[[#This Row],[Section]]&amp;Table7[[#This Row],[Q. No.]]</f>
        <v>R47E67</v>
      </c>
      <c r="B7118" s="8"/>
      <c r="C7118" s="15" t="s">
        <v>64</v>
      </c>
      <c r="D7118" s="6">
        <v>67</v>
      </c>
      <c r="E7118" s="12" t="s">
        <v>31</v>
      </c>
      <c r="F7118" s="14">
        <v>1</v>
      </c>
      <c r="G7118" s="14" t="s">
        <v>59</v>
      </c>
      <c r="H7118" s="14">
        <v>1</v>
      </c>
      <c r="I7118" s="14" t="s">
        <v>37</v>
      </c>
      <c r="J7118" s="12" t="s">
        <v>387</v>
      </c>
      <c r="K7118" s="11" t="str">
        <f>VLOOKUP(Table7[[#This Row],[CID]],ALY,2,FALSE)</f>
        <v>Commas</v>
      </c>
    </row>
    <row r="7119" spans="1:11" x14ac:dyDescent="0.2">
      <c r="A7119" s="8" t="str">
        <f>Table7[[#This Row],[Test No.]]&amp;Table7[[#This Row],[Section]]&amp;Table7[[#This Row],[Q. No.]]</f>
        <v>R47E68</v>
      </c>
      <c r="B7119" s="8"/>
      <c r="C7119" s="15" t="s">
        <v>64</v>
      </c>
      <c r="D7119" s="6">
        <v>68</v>
      </c>
      <c r="E7119" s="12" t="s">
        <v>31</v>
      </c>
      <c r="F7119" s="14">
        <v>2</v>
      </c>
      <c r="G7119" s="13" t="s">
        <v>57</v>
      </c>
      <c r="H7119" s="10">
        <v>4</v>
      </c>
      <c r="I7119" s="13" t="s">
        <v>40</v>
      </c>
      <c r="J7119" s="12" t="s">
        <v>516</v>
      </c>
      <c r="K7119" s="11" t="str">
        <f>VLOOKUP(Table7[[#This Row],[CID]],ALY,2,FALSE)</f>
        <v>Transitions &amp; Topic Sentences</v>
      </c>
    </row>
    <row r="7120" spans="1:11" x14ac:dyDescent="0.2">
      <c r="A7120" s="8" t="str">
        <f>Table7[[#This Row],[Test No.]]&amp;Table7[[#This Row],[Section]]&amp;Table7[[#This Row],[Q. No.]]</f>
        <v>R47E69</v>
      </c>
      <c r="B7120" s="8"/>
      <c r="C7120" s="15" t="s">
        <v>64</v>
      </c>
      <c r="D7120" s="6">
        <v>69</v>
      </c>
      <c r="E7120" s="12" t="s">
        <v>31</v>
      </c>
      <c r="F7120" s="14">
        <v>1</v>
      </c>
      <c r="G7120" s="14" t="s">
        <v>59</v>
      </c>
      <c r="H7120" s="10">
        <v>3</v>
      </c>
      <c r="I7120" s="13" t="s">
        <v>39</v>
      </c>
      <c r="J7120" s="12" t="s">
        <v>402</v>
      </c>
      <c r="K7120" s="11" t="str">
        <f>VLOOKUP(Table7[[#This Row],[CID]],ALY,2,FALSE)</f>
        <v>Faulty Modifier</v>
      </c>
    </row>
    <row r="7121" spans="1:11" x14ac:dyDescent="0.2">
      <c r="A7121" s="8" t="str">
        <f>Table7[[#This Row],[Test No.]]&amp;Table7[[#This Row],[Section]]&amp;Table7[[#This Row],[Q. No.]]</f>
        <v>R47E70</v>
      </c>
      <c r="B7121" s="8"/>
      <c r="C7121" s="15" t="s">
        <v>64</v>
      </c>
      <c r="D7121" s="6">
        <v>70</v>
      </c>
      <c r="E7121" s="12" t="s">
        <v>31</v>
      </c>
      <c r="F7121" s="14">
        <v>1</v>
      </c>
      <c r="G7121" s="14" t="s">
        <v>59</v>
      </c>
      <c r="H7121" s="10">
        <v>2</v>
      </c>
      <c r="I7121" s="13" t="s">
        <v>38</v>
      </c>
      <c r="J7121" s="12" t="s">
        <v>397</v>
      </c>
      <c r="K7121" s="11" t="str">
        <f>VLOOKUP(Table7[[#This Row],[CID]],ALY,2,FALSE)</f>
        <v>Word Choice</v>
      </c>
    </row>
    <row r="7122" spans="1:11" x14ac:dyDescent="0.2">
      <c r="A7122" s="8" t="str">
        <f>Table7[[#This Row],[Test No.]]&amp;Table7[[#This Row],[Section]]&amp;Table7[[#This Row],[Q. No.]]</f>
        <v>R47E71</v>
      </c>
      <c r="B7122" s="8"/>
      <c r="C7122" s="15" t="s">
        <v>64</v>
      </c>
      <c r="D7122" s="6">
        <v>71</v>
      </c>
      <c r="E7122" s="12" t="s">
        <v>31</v>
      </c>
      <c r="F7122" s="14">
        <v>2</v>
      </c>
      <c r="G7122" s="13" t="s">
        <v>57</v>
      </c>
      <c r="H7122" s="10">
        <v>6</v>
      </c>
      <c r="I7122" s="13" t="s">
        <v>42</v>
      </c>
      <c r="J7122" s="12" t="s">
        <v>523</v>
      </c>
      <c r="K7122" s="11" t="str">
        <f>VLOOKUP(Table7[[#This Row],[CID]],ALY,2,FALSE)</f>
        <v>Avoiding Ambiguity &amp; Redundancy</v>
      </c>
    </row>
    <row r="7123" spans="1:11" x14ac:dyDescent="0.2">
      <c r="A7123" s="8" t="str">
        <f>Table7[[#This Row],[Test No.]]&amp;Table7[[#This Row],[Section]]&amp;Table7[[#This Row],[Q. No.]]</f>
        <v>R47E72</v>
      </c>
      <c r="B7123" s="8"/>
      <c r="C7123" s="15" t="s">
        <v>64</v>
      </c>
      <c r="D7123" s="6">
        <v>72</v>
      </c>
      <c r="E7123" s="12" t="s">
        <v>31</v>
      </c>
      <c r="F7123" s="14">
        <v>2</v>
      </c>
      <c r="G7123" s="13" t="s">
        <v>57</v>
      </c>
      <c r="H7123" s="10">
        <v>5</v>
      </c>
      <c r="I7123" s="13" t="s">
        <v>41</v>
      </c>
      <c r="J7123" s="12" t="s">
        <v>518</v>
      </c>
      <c r="K7123" s="11" t="str">
        <f>VLOOKUP(Table7[[#This Row],[CID]],ALY,2,FALSE)</f>
        <v>Unity &amp; Coherence</v>
      </c>
    </row>
    <row r="7124" spans="1:11" x14ac:dyDescent="0.2">
      <c r="A7124" s="8" t="str">
        <f>Table7[[#This Row],[Test No.]]&amp;Table7[[#This Row],[Section]]&amp;Table7[[#This Row],[Q. No.]]</f>
        <v>R47E73</v>
      </c>
      <c r="B7124" s="8"/>
      <c r="C7124" s="15" t="s">
        <v>64</v>
      </c>
      <c r="D7124" s="6">
        <v>73</v>
      </c>
      <c r="E7124" s="12" t="s">
        <v>31</v>
      </c>
      <c r="F7124" s="14">
        <v>2</v>
      </c>
      <c r="G7124" s="13" t="s">
        <v>57</v>
      </c>
      <c r="H7124" s="10">
        <v>6</v>
      </c>
      <c r="I7124" s="13" t="s">
        <v>42</v>
      </c>
      <c r="J7124" s="12" t="s">
        <v>523</v>
      </c>
      <c r="K7124" s="11" t="str">
        <f>VLOOKUP(Table7[[#This Row],[CID]],ALY,2,FALSE)</f>
        <v>Avoiding Ambiguity &amp; Redundancy</v>
      </c>
    </row>
    <row r="7125" spans="1:11" x14ac:dyDescent="0.2">
      <c r="A7125" s="8" t="str">
        <f>Table7[[#This Row],[Test No.]]&amp;Table7[[#This Row],[Section]]&amp;Table7[[#This Row],[Q. No.]]</f>
        <v>R47E74</v>
      </c>
      <c r="B7125" s="8"/>
      <c r="C7125" s="15" t="s">
        <v>64</v>
      </c>
      <c r="D7125" s="6">
        <v>74</v>
      </c>
      <c r="E7125" s="12" t="s">
        <v>31</v>
      </c>
      <c r="F7125" s="14">
        <v>1</v>
      </c>
      <c r="G7125" s="14" t="s">
        <v>59</v>
      </c>
      <c r="H7125" s="14">
        <v>1</v>
      </c>
      <c r="I7125" s="14" t="s">
        <v>37</v>
      </c>
      <c r="J7125" s="12" t="s">
        <v>390</v>
      </c>
      <c r="K7125" s="11" t="str">
        <f>VLOOKUP(Table7[[#This Row],[CID]],ALY,2,FALSE)</f>
        <v>Semicolons</v>
      </c>
    </row>
    <row r="7126" spans="1:11" x14ac:dyDescent="0.2">
      <c r="A7126" s="8" t="str">
        <f>Table7[[#This Row],[Test No.]]&amp;Table7[[#This Row],[Section]]&amp;Table7[[#This Row],[Q. No.]]</f>
        <v>R47E75</v>
      </c>
      <c r="B7126" s="8"/>
      <c r="C7126" s="15" t="s">
        <v>64</v>
      </c>
      <c r="D7126" s="6">
        <v>75</v>
      </c>
      <c r="E7126" s="12" t="s">
        <v>31</v>
      </c>
      <c r="F7126" s="14">
        <v>1</v>
      </c>
      <c r="G7126" s="14" t="s">
        <v>59</v>
      </c>
      <c r="H7126" s="14">
        <v>1</v>
      </c>
      <c r="I7126" s="14" t="s">
        <v>37</v>
      </c>
      <c r="J7126" s="12" t="s">
        <v>388</v>
      </c>
      <c r="K7126" s="11" t="str">
        <f>VLOOKUP(Table7[[#This Row],[CID]],ALY,2,FALSE)</f>
        <v>Apostrophes</v>
      </c>
    </row>
    <row r="7127" spans="1:11" x14ac:dyDescent="0.2">
      <c r="A7127" s="8" t="str">
        <f>Table7[[#This Row],[Test No.]]&amp;Table7[[#This Row],[Section]]&amp;Table7[[#This Row],[Q. No.]]</f>
        <v>R48E1</v>
      </c>
      <c r="B7127" s="8"/>
      <c r="C7127" s="15" t="s">
        <v>63</v>
      </c>
      <c r="D7127" s="6">
        <v>1</v>
      </c>
      <c r="E7127" s="12" t="s">
        <v>31</v>
      </c>
      <c r="F7127" s="14">
        <v>1</v>
      </c>
      <c r="G7127" s="14" t="s">
        <v>59</v>
      </c>
      <c r="H7127" s="14">
        <v>1</v>
      </c>
      <c r="I7127" s="14" t="s">
        <v>37</v>
      </c>
      <c r="J7127" s="12" t="s">
        <v>392</v>
      </c>
      <c r="K7127" s="11" t="str">
        <f>VLOOKUP(Table7[[#This Row],[CID]],ALY,2,FALSE)</f>
        <v>Periods</v>
      </c>
    </row>
    <row r="7128" spans="1:11" x14ac:dyDescent="0.2">
      <c r="A7128" s="8" t="str">
        <f>Table7[[#This Row],[Test No.]]&amp;Table7[[#This Row],[Section]]&amp;Table7[[#This Row],[Q. No.]]</f>
        <v>R48E2</v>
      </c>
      <c r="B7128" s="8"/>
      <c r="C7128" s="15" t="s">
        <v>63</v>
      </c>
      <c r="D7128" s="6">
        <v>2</v>
      </c>
      <c r="E7128" s="12" t="s">
        <v>31</v>
      </c>
      <c r="F7128" s="14">
        <v>1</v>
      </c>
      <c r="G7128" s="14" t="s">
        <v>59</v>
      </c>
      <c r="H7128" s="14">
        <v>1</v>
      </c>
      <c r="I7128" s="14" t="s">
        <v>37</v>
      </c>
      <c r="J7128" s="12" t="s">
        <v>388</v>
      </c>
      <c r="K7128" s="11" t="str">
        <f>VLOOKUP(Table7[[#This Row],[CID]],ALY,2,FALSE)</f>
        <v>Apostrophes</v>
      </c>
    </row>
    <row r="7129" spans="1:11" x14ac:dyDescent="0.2">
      <c r="A7129" s="8" t="str">
        <f>Table7[[#This Row],[Test No.]]&amp;Table7[[#This Row],[Section]]&amp;Table7[[#This Row],[Q. No.]]</f>
        <v>R48E3</v>
      </c>
      <c r="B7129" s="8"/>
      <c r="C7129" s="15" t="s">
        <v>63</v>
      </c>
      <c r="D7129" s="6">
        <v>3</v>
      </c>
      <c r="E7129" s="12" t="s">
        <v>31</v>
      </c>
      <c r="F7129" s="14">
        <v>1</v>
      </c>
      <c r="G7129" s="14" t="s">
        <v>59</v>
      </c>
      <c r="H7129" s="10">
        <v>2</v>
      </c>
      <c r="I7129" s="13" t="s">
        <v>38</v>
      </c>
      <c r="J7129" s="12" t="s">
        <v>394</v>
      </c>
      <c r="K7129" s="11" t="str">
        <f>VLOOKUP(Table7[[#This Row],[CID]],ALY,2,FALSE)</f>
        <v>Pronouns</v>
      </c>
    </row>
    <row r="7130" spans="1:11" x14ac:dyDescent="0.2">
      <c r="A7130" s="8" t="str">
        <f>Table7[[#This Row],[Test No.]]&amp;Table7[[#This Row],[Section]]&amp;Table7[[#This Row],[Q. No.]]</f>
        <v>R48E4</v>
      </c>
      <c r="B7130" s="8"/>
      <c r="C7130" s="15" t="s">
        <v>63</v>
      </c>
      <c r="D7130" s="6">
        <v>4</v>
      </c>
      <c r="E7130" s="12" t="s">
        <v>31</v>
      </c>
      <c r="F7130" s="14">
        <v>2</v>
      </c>
      <c r="G7130" s="13" t="s">
        <v>57</v>
      </c>
      <c r="H7130" s="10">
        <v>6</v>
      </c>
      <c r="I7130" s="13" t="s">
        <v>42</v>
      </c>
      <c r="J7130" s="12" t="s">
        <v>522</v>
      </c>
      <c r="K7130" s="11" t="str">
        <f>VLOOKUP(Table7[[#This Row],[CID]],ALY,2,FALSE)</f>
        <v>Effectiveness</v>
      </c>
    </row>
    <row r="7131" spans="1:11" x14ac:dyDescent="0.2">
      <c r="A7131" s="8" t="str">
        <f>Table7[[#This Row],[Test No.]]&amp;Table7[[#This Row],[Section]]&amp;Table7[[#This Row],[Q. No.]]</f>
        <v>R48E5</v>
      </c>
      <c r="B7131" s="8"/>
      <c r="C7131" s="15" t="s">
        <v>63</v>
      </c>
      <c r="D7131" s="6">
        <v>5</v>
      </c>
      <c r="E7131" s="12" t="s">
        <v>31</v>
      </c>
      <c r="F7131" s="14">
        <v>2</v>
      </c>
      <c r="G7131" s="13" t="s">
        <v>57</v>
      </c>
      <c r="H7131" s="10">
        <v>4</v>
      </c>
      <c r="I7131" s="13" t="s">
        <v>40</v>
      </c>
      <c r="J7131" s="12" t="s">
        <v>516</v>
      </c>
      <c r="K7131" s="11" t="str">
        <f>VLOOKUP(Table7[[#This Row],[CID]],ALY,2,FALSE)</f>
        <v>Transitions &amp; Topic Sentences</v>
      </c>
    </row>
    <row r="7132" spans="1:11" x14ac:dyDescent="0.2">
      <c r="A7132" s="8" t="str">
        <f>Table7[[#This Row],[Test No.]]&amp;Table7[[#This Row],[Section]]&amp;Table7[[#This Row],[Q. No.]]</f>
        <v>R48E6</v>
      </c>
      <c r="B7132" s="8"/>
      <c r="C7132" s="15" t="s">
        <v>63</v>
      </c>
      <c r="D7132" s="6">
        <v>6</v>
      </c>
      <c r="E7132" s="12" t="s">
        <v>31</v>
      </c>
      <c r="F7132" s="14">
        <v>1</v>
      </c>
      <c r="G7132" s="14" t="s">
        <v>59</v>
      </c>
      <c r="H7132" s="10">
        <v>2</v>
      </c>
      <c r="I7132" s="13" t="s">
        <v>38</v>
      </c>
      <c r="J7132" s="12" t="s">
        <v>397</v>
      </c>
      <c r="K7132" s="11" t="str">
        <f>VLOOKUP(Table7[[#This Row],[CID]],ALY,2,FALSE)</f>
        <v>Word Choice</v>
      </c>
    </row>
    <row r="7133" spans="1:11" x14ac:dyDescent="0.2">
      <c r="A7133" s="8" t="str">
        <f>Table7[[#This Row],[Test No.]]&amp;Table7[[#This Row],[Section]]&amp;Table7[[#This Row],[Q. No.]]</f>
        <v>R48E7</v>
      </c>
      <c r="B7133" s="8"/>
      <c r="C7133" s="15" t="s">
        <v>63</v>
      </c>
      <c r="D7133" s="6">
        <v>7</v>
      </c>
      <c r="E7133" s="12" t="s">
        <v>31</v>
      </c>
      <c r="F7133" s="14">
        <v>2</v>
      </c>
      <c r="G7133" s="13" t="s">
        <v>57</v>
      </c>
      <c r="H7133" s="10">
        <v>6</v>
      </c>
      <c r="I7133" s="13" t="s">
        <v>42</v>
      </c>
      <c r="J7133" s="12" t="s">
        <v>521</v>
      </c>
      <c r="K7133" s="11" t="str">
        <f>VLOOKUP(Table7[[#This Row],[CID]],ALY,2,FALSE)</f>
        <v>Word Choice</v>
      </c>
    </row>
    <row r="7134" spans="1:11" x14ac:dyDescent="0.2">
      <c r="A7134" s="8" t="str">
        <f>Table7[[#This Row],[Test No.]]&amp;Table7[[#This Row],[Section]]&amp;Table7[[#This Row],[Q. No.]]</f>
        <v>R48E8</v>
      </c>
      <c r="B7134" s="8"/>
      <c r="C7134" s="15" t="s">
        <v>63</v>
      </c>
      <c r="D7134" s="6">
        <v>8</v>
      </c>
      <c r="E7134" s="12" t="s">
        <v>31</v>
      </c>
      <c r="F7134" s="14">
        <v>1</v>
      </c>
      <c r="G7134" s="14" t="s">
        <v>59</v>
      </c>
      <c r="H7134" s="14">
        <v>1</v>
      </c>
      <c r="I7134" s="14" t="s">
        <v>37</v>
      </c>
      <c r="J7134" s="12" t="s">
        <v>387</v>
      </c>
      <c r="K7134" s="11" t="str">
        <f>VLOOKUP(Table7[[#This Row],[CID]],ALY,2,FALSE)</f>
        <v>Commas</v>
      </c>
    </row>
    <row r="7135" spans="1:11" x14ac:dyDescent="0.2">
      <c r="A7135" s="8" t="str">
        <f>Table7[[#This Row],[Test No.]]&amp;Table7[[#This Row],[Section]]&amp;Table7[[#This Row],[Q. No.]]</f>
        <v>R48E9</v>
      </c>
      <c r="B7135" s="8"/>
      <c r="C7135" s="15" t="s">
        <v>63</v>
      </c>
      <c r="D7135" s="6">
        <v>9</v>
      </c>
      <c r="E7135" s="12" t="s">
        <v>31</v>
      </c>
      <c r="F7135" s="14">
        <v>1</v>
      </c>
      <c r="G7135" s="14" t="s">
        <v>59</v>
      </c>
      <c r="H7135" s="10">
        <v>2</v>
      </c>
      <c r="I7135" s="13" t="s">
        <v>38</v>
      </c>
      <c r="J7135" s="12" t="s">
        <v>397</v>
      </c>
      <c r="K7135" s="11" t="str">
        <f>VLOOKUP(Table7[[#This Row],[CID]],ALY,2,FALSE)</f>
        <v>Word Choice</v>
      </c>
    </row>
    <row r="7136" spans="1:11" x14ac:dyDescent="0.2">
      <c r="A7136" s="8" t="str">
        <f>Table7[[#This Row],[Test No.]]&amp;Table7[[#This Row],[Section]]&amp;Table7[[#This Row],[Q. No.]]</f>
        <v>R48E10</v>
      </c>
      <c r="B7136" s="8"/>
      <c r="C7136" s="15" t="s">
        <v>63</v>
      </c>
      <c r="D7136" s="6">
        <v>10</v>
      </c>
      <c r="E7136" s="12" t="s">
        <v>31</v>
      </c>
      <c r="F7136" s="14">
        <v>1</v>
      </c>
      <c r="G7136" s="14" t="s">
        <v>59</v>
      </c>
      <c r="H7136" s="10">
        <v>2</v>
      </c>
      <c r="I7136" s="13" t="s">
        <v>38</v>
      </c>
      <c r="J7136" s="12" t="s">
        <v>398</v>
      </c>
      <c r="K7136" s="11" t="str">
        <f>VLOOKUP(Table7[[#This Row],[CID]],ALY,2,FALSE)</f>
        <v>Idioms</v>
      </c>
    </row>
    <row r="7137" spans="1:11" x14ac:dyDescent="0.2">
      <c r="A7137" s="8" t="str">
        <f>Table7[[#This Row],[Test No.]]&amp;Table7[[#This Row],[Section]]&amp;Table7[[#This Row],[Q. No.]]</f>
        <v>R48E11</v>
      </c>
      <c r="B7137" s="8"/>
      <c r="C7137" s="15" t="s">
        <v>63</v>
      </c>
      <c r="D7137" s="6">
        <v>11</v>
      </c>
      <c r="E7137" s="12" t="s">
        <v>31</v>
      </c>
      <c r="F7137" s="14">
        <v>2</v>
      </c>
      <c r="G7137" s="13" t="s">
        <v>57</v>
      </c>
      <c r="H7137" s="10">
        <v>6</v>
      </c>
      <c r="I7137" s="13" t="s">
        <v>42</v>
      </c>
      <c r="J7137" s="12" t="s">
        <v>523</v>
      </c>
      <c r="K7137" s="11" t="str">
        <f>VLOOKUP(Table7[[#This Row],[CID]],ALY,2,FALSE)</f>
        <v>Avoiding Ambiguity &amp; Redundancy</v>
      </c>
    </row>
    <row r="7138" spans="1:11" x14ac:dyDescent="0.2">
      <c r="A7138" s="8" t="str">
        <f>Table7[[#This Row],[Test No.]]&amp;Table7[[#This Row],[Section]]&amp;Table7[[#This Row],[Q. No.]]</f>
        <v>R48E12</v>
      </c>
      <c r="B7138" s="8"/>
      <c r="C7138" s="15" t="s">
        <v>63</v>
      </c>
      <c r="D7138" s="6">
        <v>12</v>
      </c>
      <c r="E7138" s="12" t="s">
        <v>31</v>
      </c>
      <c r="F7138" s="14">
        <v>1</v>
      </c>
      <c r="G7138" s="14" t="s">
        <v>59</v>
      </c>
      <c r="H7138" s="14">
        <v>1</v>
      </c>
      <c r="I7138" s="14" t="s">
        <v>37</v>
      </c>
      <c r="J7138" s="12" t="s">
        <v>389</v>
      </c>
      <c r="K7138" s="11" t="str">
        <f>VLOOKUP(Table7[[#This Row],[CID]],ALY,2,FALSE)</f>
        <v>Colons</v>
      </c>
    </row>
    <row r="7139" spans="1:11" x14ac:dyDescent="0.2">
      <c r="A7139" s="8" t="str">
        <f>Table7[[#This Row],[Test No.]]&amp;Table7[[#This Row],[Section]]&amp;Table7[[#This Row],[Q. No.]]</f>
        <v>R48E13</v>
      </c>
      <c r="B7139" s="8"/>
      <c r="C7139" s="15" t="s">
        <v>63</v>
      </c>
      <c r="D7139" s="6">
        <v>13</v>
      </c>
      <c r="E7139" s="12" t="s">
        <v>31</v>
      </c>
      <c r="F7139" s="14">
        <v>1</v>
      </c>
      <c r="G7139" s="14" t="s">
        <v>59</v>
      </c>
      <c r="H7139" s="10">
        <v>3</v>
      </c>
      <c r="I7139" s="13" t="s">
        <v>39</v>
      </c>
      <c r="J7139" s="12" t="s">
        <v>400</v>
      </c>
      <c r="K7139" s="11" t="str">
        <f>VLOOKUP(Table7[[#This Row],[CID]],ALY,2,FALSE)</f>
        <v>Run-On Sentence</v>
      </c>
    </row>
    <row r="7140" spans="1:11" x14ac:dyDescent="0.2">
      <c r="A7140" s="8" t="str">
        <f>Table7[[#This Row],[Test No.]]&amp;Table7[[#This Row],[Section]]&amp;Table7[[#This Row],[Q. No.]]</f>
        <v>R48E14</v>
      </c>
      <c r="B7140" s="8"/>
      <c r="C7140" s="15" t="s">
        <v>63</v>
      </c>
      <c r="D7140" s="6">
        <v>14</v>
      </c>
      <c r="E7140" s="12" t="s">
        <v>31</v>
      </c>
      <c r="F7140" s="14">
        <v>2</v>
      </c>
      <c r="G7140" s="13" t="s">
        <v>57</v>
      </c>
      <c r="H7140" s="10">
        <v>4</v>
      </c>
      <c r="I7140" s="13" t="s">
        <v>40</v>
      </c>
      <c r="J7140" s="12" t="s">
        <v>514</v>
      </c>
      <c r="K7140" s="11" t="str">
        <f>VLOOKUP(Table7[[#This Row],[CID]],ALY,2,FALSE)</f>
        <v>Relation to Paragraph/Essay</v>
      </c>
    </row>
    <row r="7141" spans="1:11" x14ac:dyDescent="0.2">
      <c r="A7141" s="8" t="str">
        <f>Table7[[#This Row],[Test No.]]&amp;Table7[[#This Row],[Section]]&amp;Table7[[#This Row],[Q. No.]]</f>
        <v>R48E15</v>
      </c>
      <c r="B7141" s="8"/>
      <c r="C7141" s="15" t="s">
        <v>63</v>
      </c>
      <c r="D7141" s="6">
        <v>15</v>
      </c>
      <c r="E7141" s="12" t="s">
        <v>31</v>
      </c>
      <c r="F7141" s="14">
        <v>2</v>
      </c>
      <c r="G7141" s="13" t="s">
        <v>57</v>
      </c>
      <c r="H7141" s="10">
        <v>4</v>
      </c>
      <c r="I7141" s="13" t="s">
        <v>40</v>
      </c>
      <c r="J7141" s="12" t="s">
        <v>513</v>
      </c>
      <c r="K7141" s="11" t="str">
        <f>VLOOKUP(Table7[[#This Row],[CID]],ALY,2,FALSE)</f>
        <v>Writer's Goal</v>
      </c>
    </row>
    <row r="7142" spans="1:11" x14ac:dyDescent="0.2">
      <c r="A7142" s="8" t="str">
        <f>Table7[[#This Row],[Test No.]]&amp;Table7[[#This Row],[Section]]&amp;Table7[[#This Row],[Q. No.]]</f>
        <v>R48E16</v>
      </c>
      <c r="B7142" s="8"/>
      <c r="C7142" s="15" t="s">
        <v>63</v>
      </c>
      <c r="D7142" s="6">
        <v>16</v>
      </c>
      <c r="E7142" s="12" t="s">
        <v>31</v>
      </c>
      <c r="F7142" s="14">
        <v>2</v>
      </c>
      <c r="G7142" s="13" t="s">
        <v>57</v>
      </c>
      <c r="H7142" s="10">
        <v>4</v>
      </c>
      <c r="I7142" s="13" t="s">
        <v>40</v>
      </c>
      <c r="J7142" s="12" t="s">
        <v>516</v>
      </c>
      <c r="K7142" s="11" t="str">
        <f>VLOOKUP(Table7[[#This Row],[CID]],ALY,2,FALSE)</f>
        <v>Transitions &amp; Topic Sentences</v>
      </c>
    </row>
    <row r="7143" spans="1:11" x14ac:dyDescent="0.2">
      <c r="A7143" s="8" t="str">
        <f>Table7[[#This Row],[Test No.]]&amp;Table7[[#This Row],[Section]]&amp;Table7[[#This Row],[Q. No.]]</f>
        <v>R48E17</v>
      </c>
      <c r="B7143" s="8"/>
      <c r="C7143" s="15" t="s">
        <v>63</v>
      </c>
      <c r="D7143" s="6">
        <v>17</v>
      </c>
      <c r="E7143" s="12" t="s">
        <v>31</v>
      </c>
      <c r="F7143" s="14">
        <v>2</v>
      </c>
      <c r="G7143" s="13" t="s">
        <v>57</v>
      </c>
      <c r="H7143" s="10">
        <v>6</v>
      </c>
      <c r="I7143" s="13" t="s">
        <v>42</v>
      </c>
      <c r="J7143" s="12" t="s">
        <v>521</v>
      </c>
      <c r="K7143" s="11" t="str">
        <f>VLOOKUP(Table7[[#This Row],[CID]],ALY,2,FALSE)</f>
        <v>Word Choice</v>
      </c>
    </row>
    <row r="7144" spans="1:11" x14ac:dyDescent="0.2">
      <c r="A7144" s="8" t="str">
        <f>Table7[[#This Row],[Test No.]]&amp;Table7[[#This Row],[Section]]&amp;Table7[[#This Row],[Q. No.]]</f>
        <v>R48E18</v>
      </c>
      <c r="B7144" s="8"/>
      <c r="C7144" s="15" t="s">
        <v>63</v>
      </c>
      <c r="D7144" s="6">
        <v>18</v>
      </c>
      <c r="E7144" s="12" t="s">
        <v>31</v>
      </c>
      <c r="F7144" s="14">
        <v>1</v>
      </c>
      <c r="G7144" s="14" t="s">
        <v>59</v>
      </c>
      <c r="H7144" s="14">
        <v>1</v>
      </c>
      <c r="I7144" s="14" t="s">
        <v>37</v>
      </c>
      <c r="J7144" s="12" t="s">
        <v>391</v>
      </c>
      <c r="K7144" s="11" t="str">
        <f>VLOOKUP(Table7[[#This Row],[CID]],ALY,2,FALSE)</f>
        <v>Dashes</v>
      </c>
    </row>
    <row r="7145" spans="1:11" x14ac:dyDescent="0.2">
      <c r="A7145" s="8" t="str">
        <f>Table7[[#This Row],[Test No.]]&amp;Table7[[#This Row],[Section]]&amp;Table7[[#This Row],[Q. No.]]</f>
        <v>R48E19</v>
      </c>
      <c r="B7145" s="8"/>
      <c r="C7145" s="15" t="s">
        <v>63</v>
      </c>
      <c r="D7145" s="6">
        <v>19</v>
      </c>
      <c r="E7145" s="12" t="s">
        <v>31</v>
      </c>
      <c r="F7145" s="14">
        <v>2</v>
      </c>
      <c r="G7145" s="13" t="s">
        <v>57</v>
      </c>
      <c r="H7145" s="10">
        <v>6</v>
      </c>
      <c r="I7145" s="13" t="s">
        <v>42</v>
      </c>
      <c r="J7145" s="12" t="s">
        <v>522</v>
      </c>
      <c r="K7145" s="11" t="str">
        <f>VLOOKUP(Table7[[#This Row],[CID]],ALY,2,FALSE)</f>
        <v>Effectiveness</v>
      </c>
    </row>
    <row r="7146" spans="1:11" x14ac:dyDescent="0.2">
      <c r="A7146" s="8" t="str">
        <f>Table7[[#This Row],[Test No.]]&amp;Table7[[#This Row],[Section]]&amp;Table7[[#This Row],[Q. No.]]</f>
        <v>R48E20</v>
      </c>
      <c r="B7146" s="8"/>
      <c r="C7146" s="15" t="s">
        <v>63</v>
      </c>
      <c r="D7146" s="6">
        <v>20</v>
      </c>
      <c r="E7146" s="12" t="s">
        <v>31</v>
      </c>
      <c r="F7146" s="14">
        <v>2</v>
      </c>
      <c r="G7146" s="13" t="s">
        <v>57</v>
      </c>
      <c r="H7146" s="10">
        <v>4</v>
      </c>
      <c r="I7146" s="13" t="s">
        <v>40</v>
      </c>
      <c r="J7146" s="12" t="s">
        <v>516</v>
      </c>
      <c r="K7146" s="11" t="str">
        <f>VLOOKUP(Table7[[#This Row],[CID]],ALY,2,FALSE)</f>
        <v>Transitions &amp; Topic Sentences</v>
      </c>
    </row>
    <row r="7147" spans="1:11" x14ac:dyDescent="0.2">
      <c r="A7147" s="8" t="str">
        <f>Table7[[#This Row],[Test No.]]&amp;Table7[[#This Row],[Section]]&amp;Table7[[#This Row],[Q. No.]]</f>
        <v>R48E21</v>
      </c>
      <c r="B7147" s="8"/>
      <c r="C7147" s="15" t="s">
        <v>63</v>
      </c>
      <c r="D7147" s="6">
        <v>21</v>
      </c>
      <c r="E7147" s="12" t="s">
        <v>31</v>
      </c>
      <c r="F7147" s="14">
        <v>1</v>
      </c>
      <c r="G7147" s="14" t="s">
        <v>59</v>
      </c>
      <c r="H7147" s="10">
        <v>2</v>
      </c>
      <c r="I7147" s="13" t="s">
        <v>38</v>
      </c>
      <c r="J7147" s="12" t="s">
        <v>394</v>
      </c>
      <c r="K7147" s="11" t="str">
        <f>VLOOKUP(Table7[[#This Row],[CID]],ALY,2,FALSE)</f>
        <v>Pronouns</v>
      </c>
    </row>
    <row r="7148" spans="1:11" x14ac:dyDescent="0.2">
      <c r="A7148" s="8" t="str">
        <f>Table7[[#This Row],[Test No.]]&amp;Table7[[#This Row],[Section]]&amp;Table7[[#This Row],[Q. No.]]</f>
        <v>R48E22</v>
      </c>
      <c r="B7148" s="8"/>
      <c r="C7148" s="15" t="s">
        <v>63</v>
      </c>
      <c r="D7148" s="6">
        <v>22</v>
      </c>
      <c r="E7148" s="12" t="s">
        <v>31</v>
      </c>
      <c r="F7148" s="14">
        <v>1</v>
      </c>
      <c r="G7148" s="14" t="s">
        <v>59</v>
      </c>
      <c r="H7148" s="10">
        <v>3</v>
      </c>
      <c r="I7148" s="13" t="s">
        <v>39</v>
      </c>
      <c r="J7148" s="12" t="s">
        <v>401</v>
      </c>
      <c r="K7148" s="11" t="str">
        <f>VLOOKUP(Table7[[#This Row],[CID]],ALY,2,FALSE)</f>
        <v>Parallel Construction</v>
      </c>
    </row>
    <row r="7149" spans="1:11" x14ac:dyDescent="0.2">
      <c r="A7149" s="8" t="str">
        <f>Table7[[#This Row],[Test No.]]&amp;Table7[[#This Row],[Section]]&amp;Table7[[#This Row],[Q. No.]]</f>
        <v>R48E23</v>
      </c>
      <c r="B7149" s="8"/>
      <c r="C7149" s="15" t="s">
        <v>63</v>
      </c>
      <c r="D7149" s="6">
        <v>23</v>
      </c>
      <c r="E7149" s="12" t="s">
        <v>31</v>
      </c>
      <c r="F7149" s="14">
        <v>1</v>
      </c>
      <c r="G7149" s="14" t="s">
        <v>59</v>
      </c>
      <c r="H7149" s="14">
        <v>1</v>
      </c>
      <c r="I7149" s="14" t="s">
        <v>37</v>
      </c>
      <c r="J7149" s="12" t="s">
        <v>387</v>
      </c>
      <c r="K7149" s="11" t="str">
        <f>VLOOKUP(Table7[[#This Row],[CID]],ALY,2,FALSE)</f>
        <v>Commas</v>
      </c>
    </row>
    <row r="7150" spans="1:11" x14ac:dyDescent="0.2">
      <c r="A7150" s="8" t="str">
        <f>Table7[[#This Row],[Test No.]]&amp;Table7[[#This Row],[Section]]&amp;Table7[[#This Row],[Q. No.]]</f>
        <v>R48E24</v>
      </c>
      <c r="B7150" s="8"/>
      <c r="C7150" s="15" t="s">
        <v>63</v>
      </c>
      <c r="D7150" s="6">
        <v>24</v>
      </c>
      <c r="E7150" s="12" t="s">
        <v>31</v>
      </c>
      <c r="F7150" s="14">
        <v>1</v>
      </c>
      <c r="G7150" s="14" t="s">
        <v>59</v>
      </c>
      <c r="H7150" s="14">
        <v>1</v>
      </c>
      <c r="I7150" s="14" t="s">
        <v>37</v>
      </c>
      <c r="J7150" s="12" t="s">
        <v>387</v>
      </c>
      <c r="K7150" s="11" t="str">
        <f>VLOOKUP(Table7[[#This Row],[CID]],ALY,2,FALSE)</f>
        <v>Commas</v>
      </c>
    </row>
    <row r="7151" spans="1:11" x14ac:dyDescent="0.2">
      <c r="A7151" s="8" t="str">
        <f>Table7[[#This Row],[Test No.]]&amp;Table7[[#This Row],[Section]]&amp;Table7[[#This Row],[Q. No.]]</f>
        <v>R48E25</v>
      </c>
      <c r="B7151" s="8"/>
      <c r="C7151" s="15" t="s">
        <v>63</v>
      </c>
      <c r="D7151" s="6">
        <v>25</v>
      </c>
      <c r="E7151" s="12" t="s">
        <v>31</v>
      </c>
      <c r="F7151" s="14">
        <v>1</v>
      </c>
      <c r="G7151" s="14" t="s">
        <v>59</v>
      </c>
      <c r="H7151" s="10">
        <v>3</v>
      </c>
      <c r="I7151" s="13" t="s">
        <v>39</v>
      </c>
      <c r="J7151" s="12" t="s">
        <v>402</v>
      </c>
      <c r="K7151" s="11" t="str">
        <f>VLOOKUP(Table7[[#This Row],[CID]],ALY,2,FALSE)</f>
        <v>Faulty Modifier</v>
      </c>
    </row>
    <row r="7152" spans="1:11" x14ac:dyDescent="0.2">
      <c r="A7152" s="8" t="str">
        <f>Table7[[#This Row],[Test No.]]&amp;Table7[[#This Row],[Section]]&amp;Table7[[#This Row],[Q. No.]]</f>
        <v>R48E26</v>
      </c>
      <c r="B7152" s="8"/>
      <c r="C7152" s="15" t="s">
        <v>63</v>
      </c>
      <c r="D7152" s="6">
        <v>26</v>
      </c>
      <c r="E7152" s="12" t="s">
        <v>31</v>
      </c>
      <c r="F7152" s="14">
        <v>2</v>
      </c>
      <c r="G7152" s="13" t="s">
        <v>57</v>
      </c>
      <c r="H7152" s="10">
        <v>5</v>
      </c>
      <c r="I7152" s="13" t="s">
        <v>41</v>
      </c>
      <c r="J7152" s="12" t="s">
        <v>520</v>
      </c>
      <c r="K7152" s="11" t="str">
        <f>VLOOKUP(Table7[[#This Row],[CID]],ALY,2,FALSE)</f>
        <v>Reorganization</v>
      </c>
    </row>
    <row r="7153" spans="1:11" x14ac:dyDescent="0.2">
      <c r="A7153" s="8" t="str">
        <f>Table7[[#This Row],[Test No.]]&amp;Table7[[#This Row],[Section]]&amp;Table7[[#This Row],[Q. No.]]</f>
        <v>R48E27</v>
      </c>
      <c r="B7153" s="8"/>
      <c r="C7153" s="15" t="s">
        <v>63</v>
      </c>
      <c r="D7153" s="6">
        <v>27</v>
      </c>
      <c r="E7153" s="12" t="s">
        <v>31</v>
      </c>
      <c r="F7153" s="14">
        <v>1</v>
      </c>
      <c r="G7153" s="14" t="s">
        <v>59</v>
      </c>
      <c r="H7153" s="14">
        <v>1</v>
      </c>
      <c r="I7153" s="14" t="s">
        <v>37</v>
      </c>
      <c r="J7153" s="12" t="s">
        <v>387</v>
      </c>
      <c r="K7153" s="11" t="str">
        <f>VLOOKUP(Table7[[#This Row],[CID]],ALY,2,FALSE)</f>
        <v>Commas</v>
      </c>
    </row>
    <row r="7154" spans="1:11" x14ac:dyDescent="0.2">
      <c r="A7154" s="8" t="str">
        <f>Table7[[#This Row],[Test No.]]&amp;Table7[[#This Row],[Section]]&amp;Table7[[#This Row],[Q. No.]]</f>
        <v>R48E28</v>
      </c>
      <c r="B7154" s="8"/>
      <c r="C7154" s="15" t="s">
        <v>63</v>
      </c>
      <c r="D7154" s="6">
        <v>28</v>
      </c>
      <c r="E7154" s="12" t="s">
        <v>31</v>
      </c>
      <c r="F7154" s="14">
        <v>1</v>
      </c>
      <c r="G7154" s="14" t="s">
        <v>59</v>
      </c>
      <c r="H7154" s="14">
        <v>1</v>
      </c>
      <c r="I7154" s="14" t="s">
        <v>37</v>
      </c>
      <c r="J7154" s="12" t="s">
        <v>387</v>
      </c>
      <c r="K7154" s="11" t="str">
        <f>VLOOKUP(Table7[[#This Row],[CID]],ALY,2,FALSE)</f>
        <v>Commas</v>
      </c>
    </row>
    <row r="7155" spans="1:11" x14ac:dyDescent="0.2">
      <c r="A7155" s="8" t="str">
        <f>Table7[[#This Row],[Test No.]]&amp;Table7[[#This Row],[Section]]&amp;Table7[[#This Row],[Q. No.]]</f>
        <v>R48E29</v>
      </c>
      <c r="B7155" s="8"/>
      <c r="C7155" s="15" t="s">
        <v>63</v>
      </c>
      <c r="D7155" s="6">
        <v>29</v>
      </c>
      <c r="E7155" s="12" t="s">
        <v>31</v>
      </c>
      <c r="F7155" s="14">
        <v>2</v>
      </c>
      <c r="G7155" s="13" t="s">
        <v>57</v>
      </c>
      <c r="H7155" s="10">
        <v>6</v>
      </c>
      <c r="I7155" s="13" t="s">
        <v>42</v>
      </c>
      <c r="J7155" s="12" t="s">
        <v>521</v>
      </c>
      <c r="K7155" s="11" t="str">
        <f>VLOOKUP(Table7[[#This Row],[CID]],ALY,2,FALSE)</f>
        <v>Word Choice</v>
      </c>
    </row>
    <row r="7156" spans="1:11" x14ac:dyDescent="0.2">
      <c r="A7156" s="8" t="str">
        <f>Table7[[#This Row],[Test No.]]&amp;Table7[[#This Row],[Section]]&amp;Table7[[#This Row],[Q. No.]]</f>
        <v>R48E30</v>
      </c>
      <c r="B7156" s="8"/>
      <c r="C7156" s="15" t="s">
        <v>63</v>
      </c>
      <c r="D7156" s="6">
        <v>30</v>
      </c>
      <c r="E7156" s="12" t="s">
        <v>31</v>
      </c>
      <c r="F7156" s="14">
        <v>2</v>
      </c>
      <c r="G7156" s="13" t="s">
        <v>57</v>
      </c>
      <c r="H7156" s="10">
        <v>4</v>
      </c>
      <c r="I7156" s="13" t="s">
        <v>40</v>
      </c>
      <c r="J7156" s="12" t="s">
        <v>514</v>
      </c>
      <c r="K7156" s="11" t="str">
        <f>VLOOKUP(Table7[[#This Row],[CID]],ALY,2,FALSE)</f>
        <v>Relation to Paragraph/Essay</v>
      </c>
    </row>
    <row r="7157" spans="1:11" x14ac:dyDescent="0.2">
      <c r="A7157" s="8" t="str">
        <f>Table7[[#This Row],[Test No.]]&amp;Table7[[#This Row],[Section]]&amp;Table7[[#This Row],[Q. No.]]</f>
        <v>R48E31</v>
      </c>
      <c r="B7157" s="8"/>
      <c r="C7157" s="15" t="s">
        <v>63</v>
      </c>
      <c r="D7157" s="6">
        <v>31</v>
      </c>
      <c r="E7157" s="12" t="s">
        <v>31</v>
      </c>
      <c r="F7157" s="14">
        <v>1</v>
      </c>
      <c r="G7157" s="14" t="s">
        <v>59</v>
      </c>
      <c r="H7157" s="14">
        <v>1</v>
      </c>
      <c r="I7157" s="14" t="s">
        <v>37</v>
      </c>
      <c r="J7157" s="12" t="s">
        <v>387</v>
      </c>
      <c r="K7157" s="11" t="str">
        <f>VLOOKUP(Table7[[#This Row],[CID]],ALY,2,FALSE)</f>
        <v>Commas</v>
      </c>
    </row>
    <row r="7158" spans="1:11" x14ac:dyDescent="0.2">
      <c r="A7158" s="8" t="str">
        <f>Table7[[#This Row],[Test No.]]&amp;Table7[[#This Row],[Section]]&amp;Table7[[#This Row],[Q. No.]]</f>
        <v>R48E32</v>
      </c>
      <c r="B7158" s="8"/>
      <c r="C7158" s="15" t="s">
        <v>63</v>
      </c>
      <c r="D7158" s="6">
        <v>32</v>
      </c>
      <c r="E7158" s="12" t="s">
        <v>31</v>
      </c>
      <c r="F7158" s="14">
        <v>1</v>
      </c>
      <c r="G7158" s="14" t="s">
        <v>59</v>
      </c>
      <c r="H7158" s="10">
        <v>3</v>
      </c>
      <c r="I7158" s="13" t="s">
        <v>39</v>
      </c>
      <c r="J7158" s="12" t="s">
        <v>402</v>
      </c>
      <c r="K7158" s="11" t="str">
        <f>VLOOKUP(Table7[[#This Row],[CID]],ALY,2,FALSE)</f>
        <v>Faulty Modifier</v>
      </c>
    </row>
    <row r="7159" spans="1:11" x14ac:dyDescent="0.2">
      <c r="A7159" s="8" t="str">
        <f>Table7[[#This Row],[Test No.]]&amp;Table7[[#This Row],[Section]]&amp;Table7[[#This Row],[Q. No.]]</f>
        <v>R48E33</v>
      </c>
      <c r="B7159" s="8"/>
      <c r="C7159" s="15" t="s">
        <v>63</v>
      </c>
      <c r="D7159" s="6">
        <v>33</v>
      </c>
      <c r="E7159" s="12" t="s">
        <v>31</v>
      </c>
      <c r="F7159" s="14">
        <v>1</v>
      </c>
      <c r="G7159" s="14" t="s">
        <v>59</v>
      </c>
      <c r="H7159" s="10">
        <v>2</v>
      </c>
      <c r="I7159" s="13" t="s">
        <v>38</v>
      </c>
      <c r="J7159" s="12" t="s">
        <v>393</v>
      </c>
      <c r="K7159" s="11" t="str">
        <f>VLOOKUP(Table7[[#This Row],[CID]],ALY,2,FALSE)</f>
        <v>SVA</v>
      </c>
    </row>
    <row r="7160" spans="1:11" x14ac:dyDescent="0.2">
      <c r="A7160" s="8" t="str">
        <f>Table7[[#This Row],[Test No.]]&amp;Table7[[#This Row],[Section]]&amp;Table7[[#This Row],[Q. No.]]</f>
        <v>R48E34</v>
      </c>
      <c r="B7160" s="8"/>
      <c r="C7160" s="15" t="s">
        <v>63</v>
      </c>
      <c r="D7160" s="6">
        <v>34</v>
      </c>
      <c r="E7160" s="12" t="s">
        <v>31</v>
      </c>
      <c r="F7160" s="14">
        <v>1</v>
      </c>
      <c r="G7160" s="14" t="s">
        <v>59</v>
      </c>
      <c r="H7160" s="14">
        <v>1</v>
      </c>
      <c r="I7160" s="14" t="s">
        <v>37</v>
      </c>
      <c r="J7160" s="12" t="s">
        <v>391</v>
      </c>
      <c r="K7160" s="11" t="str">
        <f>VLOOKUP(Table7[[#This Row],[CID]],ALY,2,FALSE)</f>
        <v>Dashes</v>
      </c>
    </row>
    <row r="7161" spans="1:11" x14ac:dyDescent="0.2">
      <c r="A7161" s="8" t="str">
        <f>Table7[[#This Row],[Test No.]]&amp;Table7[[#This Row],[Section]]&amp;Table7[[#This Row],[Q. No.]]</f>
        <v>R48E35</v>
      </c>
      <c r="B7161" s="8"/>
      <c r="C7161" s="15" t="s">
        <v>63</v>
      </c>
      <c r="D7161" s="6">
        <v>35</v>
      </c>
      <c r="E7161" s="12" t="s">
        <v>31</v>
      </c>
      <c r="F7161" s="14">
        <v>2</v>
      </c>
      <c r="G7161" s="13" t="s">
        <v>57</v>
      </c>
      <c r="H7161" s="10">
        <v>4</v>
      </c>
      <c r="I7161" s="13" t="s">
        <v>40</v>
      </c>
      <c r="J7161" s="12" t="s">
        <v>512</v>
      </c>
      <c r="K7161" s="11" t="str">
        <f>VLOOKUP(Table7[[#This Row],[CID]],ALY,2,FALSE)</f>
        <v>Additional Detail &amp; Evidence</v>
      </c>
    </row>
    <row r="7162" spans="1:11" x14ac:dyDescent="0.2">
      <c r="A7162" s="8" t="str">
        <f>Table7[[#This Row],[Test No.]]&amp;Table7[[#This Row],[Section]]&amp;Table7[[#This Row],[Q. No.]]</f>
        <v>R48E36</v>
      </c>
      <c r="B7162" s="8"/>
      <c r="C7162" s="15" t="s">
        <v>63</v>
      </c>
      <c r="D7162" s="6">
        <v>36</v>
      </c>
      <c r="E7162" s="12" t="s">
        <v>31</v>
      </c>
      <c r="F7162" s="14">
        <v>2</v>
      </c>
      <c r="G7162" s="13" t="s">
        <v>57</v>
      </c>
      <c r="H7162" s="10">
        <v>6</v>
      </c>
      <c r="I7162" s="13" t="s">
        <v>42</v>
      </c>
      <c r="J7162" s="12" t="s">
        <v>522</v>
      </c>
      <c r="K7162" s="11" t="str">
        <f>VLOOKUP(Table7[[#This Row],[CID]],ALY,2,FALSE)</f>
        <v>Effectiveness</v>
      </c>
    </row>
    <row r="7163" spans="1:11" x14ac:dyDescent="0.2">
      <c r="A7163" s="8" t="str">
        <f>Table7[[#This Row],[Test No.]]&amp;Table7[[#This Row],[Section]]&amp;Table7[[#This Row],[Q. No.]]</f>
        <v>R48E37</v>
      </c>
      <c r="B7163" s="8"/>
      <c r="C7163" s="15" t="s">
        <v>63</v>
      </c>
      <c r="D7163" s="6">
        <v>37</v>
      </c>
      <c r="E7163" s="12" t="s">
        <v>31</v>
      </c>
      <c r="F7163" s="14">
        <v>2</v>
      </c>
      <c r="G7163" s="13" t="s">
        <v>57</v>
      </c>
      <c r="H7163" s="10">
        <v>4</v>
      </c>
      <c r="I7163" s="13" t="s">
        <v>40</v>
      </c>
      <c r="J7163" s="12" t="s">
        <v>516</v>
      </c>
      <c r="K7163" s="11" t="str">
        <f>VLOOKUP(Table7[[#This Row],[CID]],ALY,2,FALSE)</f>
        <v>Transitions &amp; Topic Sentences</v>
      </c>
    </row>
    <row r="7164" spans="1:11" x14ac:dyDescent="0.2">
      <c r="A7164" s="8" t="str">
        <f>Table7[[#This Row],[Test No.]]&amp;Table7[[#This Row],[Section]]&amp;Table7[[#This Row],[Q. No.]]</f>
        <v>R48E38</v>
      </c>
      <c r="B7164" s="8"/>
      <c r="C7164" s="15" t="s">
        <v>63</v>
      </c>
      <c r="D7164" s="6">
        <v>38</v>
      </c>
      <c r="E7164" s="12" t="s">
        <v>31</v>
      </c>
      <c r="F7164" s="14">
        <v>2</v>
      </c>
      <c r="G7164" s="13" t="s">
        <v>57</v>
      </c>
      <c r="H7164" s="10">
        <v>6</v>
      </c>
      <c r="I7164" s="13" t="s">
        <v>42</v>
      </c>
      <c r="J7164" s="12" t="s">
        <v>521</v>
      </c>
      <c r="K7164" s="11" t="str">
        <f>VLOOKUP(Table7[[#This Row],[CID]],ALY,2,FALSE)</f>
        <v>Word Choice</v>
      </c>
    </row>
    <row r="7165" spans="1:11" x14ac:dyDescent="0.2">
      <c r="A7165" s="8" t="str">
        <f>Table7[[#This Row],[Test No.]]&amp;Table7[[#This Row],[Section]]&amp;Table7[[#This Row],[Q. No.]]</f>
        <v>R48E39</v>
      </c>
      <c r="B7165" s="8"/>
      <c r="C7165" s="15" t="s">
        <v>63</v>
      </c>
      <c r="D7165" s="6">
        <v>39</v>
      </c>
      <c r="E7165" s="12" t="s">
        <v>31</v>
      </c>
      <c r="F7165" s="14">
        <v>2</v>
      </c>
      <c r="G7165" s="13" t="s">
        <v>57</v>
      </c>
      <c r="H7165" s="10">
        <v>6</v>
      </c>
      <c r="I7165" s="13" t="s">
        <v>42</v>
      </c>
      <c r="J7165" s="12" t="s">
        <v>522</v>
      </c>
      <c r="K7165" s="11" t="str">
        <f>VLOOKUP(Table7[[#This Row],[CID]],ALY,2,FALSE)</f>
        <v>Effectiveness</v>
      </c>
    </row>
    <row r="7166" spans="1:11" x14ac:dyDescent="0.2">
      <c r="A7166" s="8" t="str">
        <f>Table7[[#This Row],[Test No.]]&amp;Table7[[#This Row],[Section]]&amp;Table7[[#This Row],[Q. No.]]</f>
        <v>R48E40</v>
      </c>
      <c r="B7166" s="8"/>
      <c r="C7166" s="15" t="s">
        <v>63</v>
      </c>
      <c r="D7166" s="6">
        <v>40</v>
      </c>
      <c r="E7166" s="12" t="s">
        <v>31</v>
      </c>
      <c r="F7166" s="14">
        <v>1</v>
      </c>
      <c r="G7166" s="14" t="s">
        <v>59</v>
      </c>
      <c r="H7166" s="10">
        <v>3</v>
      </c>
      <c r="I7166" s="13" t="s">
        <v>39</v>
      </c>
      <c r="J7166" s="12" t="s">
        <v>402</v>
      </c>
      <c r="K7166" s="11" t="str">
        <f>VLOOKUP(Table7[[#This Row],[CID]],ALY,2,FALSE)</f>
        <v>Faulty Modifier</v>
      </c>
    </row>
    <row r="7167" spans="1:11" x14ac:dyDescent="0.2">
      <c r="A7167" s="8" t="str">
        <f>Table7[[#This Row],[Test No.]]&amp;Table7[[#This Row],[Section]]&amp;Table7[[#This Row],[Q. No.]]</f>
        <v>R48E41</v>
      </c>
      <c r="B7167" s="8"/>
      <c r="C7167" s="15" t="s">
        <v>63</v>
      </c>
      <c r="D7167" s="6">
        <v>41</v>
      </c>
      <c r="E7167" s="12" t="s">
        <v>31</v>
      </c>
      <c r="F7167" s="14">
        <v>1</v>
      </c>
      <c r="G7167" s="14" t="s">
        <v>59</v>
      </c>
      <c r="H7167" s="10">
        <v>2</v>
      </c>
      <c r="I7167" s="13" t="s">
        <v>38</v>
      </c>
      <c r="J7167" s="12" t="s">
        <v>397</v>
      </c>
      <c r="K7167" s="11" t="str">
        <f>VLOOKUP(Table7[[#This Row],[CID]],ALY,2,FALSE)</f>
        <v>Word Choice</v>
      </c>
    </row>
    <row r="7168" spans="1:11" x14ac:dyDescent="0.2">
      <c r="A7168" s="8" t="str">
        <f>Table7[[#This Row],[Test No.]]&amp;Table7[[#This Row],[Section]]&amp;Table7[[#This Row],[Q. No.]]</f>
        <v>R48E42</v>
      </c>
      <c r="B7168" s="8"/>
      <c r="C7168" s="15" t="s">
        <v>63</v>
      </c>
      <c r="D7168" s="6">
        <v>42</v>
      </c>
      <c r="E7168" s="12" t="s">
        <v>31</v>
      </c>
      <c r="F7168" s="14">
        <v>2</v>
      </c>
      <c r="G7168" s="13" t="s">
        <v>57</v>
      </c>
      <c r="H7168" s="10">
        <v>4</v>
      </c>
      <c r="I7168" s="13" t="s">
        <v>40</v>
      </c>
      <c r="J7168" s="12" t="s">
        <v>516</v>
      </c>
      <c r="K7168" s="11" t="str">
        <f>VLOOKUP(Table7[[#This Row],[CID]],ALY,2,FALSE)</f>
        <v>Transitions &amp; Topic Sentences</v>
      </c>
    </row>
    <row r="7169" spans="1:11" x14ac:dyDescent="0.2">
      <c r="A7169" s="8" t="str">
        <f>Table7[[#This Row],[Test No.]]&amp;Table7[[#This Row],[Section]]&amp;Table7[[#This Row],[Q. No.]]</f>
        <v>R48E43</v>
      </c>
      <c r="B7169" s="8"/>
      <c r="C7169" s="15" t="s">
        <v>63</v>
      </c>
      <c r="D7169" s="6">
        <v>43</v>
      </c>
      <c r="E7169" s="12" t="s">
        <v>31</v>
      </c>
      <c r="F7169" s="14">
        <v>1</v>
      </c>
      <c r="G7169" s="14" t="s">
        <v>59</v>
      </c>
      <c r="H7169" s="10">
        <v>3</v>
      </c>
      <c r="I7169" s="13" t="s">
        <v>39</v>
      </c>
      <c r="J7169" s="12" t="s">
        <v>401</v>
      </c>
      <c r="K7169" s="11" t="str">
        <f>VLOOKUP(Table7[[#This Row],[CID]],ALY,2,FALSE)</f>
        <v>Parallel Construction</v>
      </c>
    </row>
    <row r="7170" spans="1:11" x14ac:dyDescent="0.2">
      <c r="A7170" s="8" t="str">
        <f>Table7[[#This Row],[Test No.]]&amp;Table7[[#This Row],[Section]]&amp;Table7[[#This Row],[Q. No.]]</f>
        <v>R48E44</v>
      </c>
      <c r="B7170" s="8"/>
      <c r="C7170" s="15" t="s">
        <v>63</v>
      </c>
      <c r="D7170" s="6">
        <v>44</v>
      </c>
      <c r="E7170" s="12" t="s">
        <v>31</v>
      </c>
      <c r="F7170" s="14">
        <v>2</v>
      </c>
      <c r="G7170" s="13" t="s">
        <v>57</v>
      </c>
      <c r="H7170" s="10">
        <v>5</v>
      </c>
      <c r="I7170" s="13" t="s">
        <v>41</v>
      </c>
      <c r="J7170" s="12" t="s">
        <v>519</v>
      </c>
      <c r="K7170" s="11" t="str">
        <f>VLOOKUP(Table7[[#This Row],[CID]],ALY,2,FALSE)</f>
        <v>Opening/Transitional/Closing</v>
      </c>
    </row>
    <row r="7171" spans="1:11" x14ac:dyDescent="0.2">
      <c r="A7171" s="8" t="str">
        <f>Table7[[#This Row],[Test No.]]&amp;Table7[[#This Row],[Section]]&amp;Table7[[#This Row],[Q. No.]]</f>
        <v>R48E45</v>
      </c>
      <c r="B7171" s="8"/>
      <c r="C7171" s="15" t="s">
        <v>63</v>
      </c>
      <c r="D7171" s="6">
        <v>45</v>
      </c>
      <c r="E7171" s="12" t="s">
        <v>31</v>
      </c>
      <c r="F7171" s="14">
        <v>1</v>
      </c>
      <c r="G7171" s="14" t="s">
        <v>59</v>
      </c>
      <c r="H7171" s="14">
        <v>1</v>
      </c>
      <c r="I7171" s="14" t="s">
        <v>37</v>
      </c>
      <c r="J7171" s="12" t="s">
        <v>387</v>
      </c>
      <c r="K7171" s="11" t="str">
        <f>VLOOKUP(Table7[[#This Row],[CID]],ALY,2,FALSE)</f>
        <v>Commas</v>
      </c>
    </row>
    <row r="7172" spans="1:11" x14ac:dyDescent="0.2">
      <c r="A7172" s="8" t="str">
        <f>Table7[[#This Row],[Test No.]]&amp;Table7[[#This Row],[Section]]&amp;Table7[[#This Row],[Q. No.]]</f>
        <v>R48E46</v>
      </c>
      <c r="B7172" s="8"/>
      <c r="C7172" s="15" t="s">
        <v>63</v>
      </c>
      <c r="D7172" s="6">
        <v>46</v>
      </c>
      <c r="E7172" s="12" t="s">
        <v>31</v>
      </c>
      <c r="F7172" s="14">
        <v>2</v>
      </c>
      <c r="G7172" s="13" t="s">
        <v>57</v>
      </c>
      <c r="H7172" s="10">
        <v>5</v>
      </c>
      <c r="I7172" s="13" t="s">
        <v>41</v>
      </c>
      <c r="J7172" s="12" t="s">
        <v>518</v>
      </c>
      <c r="K7172" s="11" t="str">
        <f>VLOOKUP(Table7[[#This Row],[CID]],ALY,2,FALSE)</f>
        <v>Unity &amp; Coherence</v>
      </c>
    </row>
    <row r="7173" spans="1:11" x14ac:dyDescent="0.2">
      <c r="A7173" s="8" t="str">
        <f>Table7[[#This Row],[Test No.]]&amp;Table7[[#This Row],[Section]]&amp;Table7[[#This Row],[Q. No.]]</f>
        <v>R48E47</v>
      </c>
      <c r="B7173" s="8"/>
      <c r="C7173" s="15" t="s">
        <v>63</v>
      </c>
      <c r="D7173" s="6">
        <v>47</v>
      </c>
      <c r="E7173" s="12" t="s">
        <v>31</v>
      </c>
      <c r="F7173" s="14">
        <v>1</v>
      </c>
      <c r="G7173" s="14" t="s">
        <v>59</v>
      </c>
      <c r="H7173" s="14">
        <v>1</v>
      </c>
      <c r="I7173" s="14" t="s">
        <v>37</v>
      </c>
      <c r="J7173" s="12" t="s">
        <v>388</v>
      </c>
      <c r="K7173" s="11" t="str">
        <f>VLOOKUP(Table7[[#This Row],[CID]],ALY,2,FALSE)</f>
        <v>Apostrophes</v>
      </c>
    </row>
    <row r="7174" spans="1:11" x14ac:dyDescent="0.2">
      <c r="A7174" s="8" t="str">
        <f>Table7[[#This Row],[Test No.]]&amp;Table7[[#This Row],[Section]]&amp;Table7[[#This Row],[Q. No.]]</f>
        <v>R48E48</v>
      </c>
      <c r="B7174" s="8"/>
      <c r="C7174" s="15" t="s">
        <v>63</v>
      </c>
      <c r="D7174" s="6">
        <v>48</v>
      </c>
      <c r="E7174" s="12" t="s">
        <v>31</v>
      </c>
      <c r="F7174" s="14">
        <v>1</v>
      </c>
      <c r="G7174" s="14" t="s">
        <v>59</v>
      </c>
      <c r="H7174" s="10">
        <v>3</v>
      </c>
      <c r="I7174" s="13" t="s">
        <v>39</v>
      </c>
      <c r="J7174" s="12" t="s">
        <v>402</v>
      </c>
      <c r="K7174" s="11" t="str">
        <f>VLOOKUP(Table7[[#This Row],[CID]],ALY,2,FALSE)</f>
        <v>Faulty Modifier</v>
      </c>
    </row>
    <row r="7175" spans="1:11" x14ac:dyDescent="0.2">
      <c r="A7175" s="8" t="str">
        <f>Table7[[#This Row],[Test No.]]&amp;Table7[[#This Row],[Section]]&amp;Table7[[#This Row],[Q. No.]]</f>
        <v>R48E49</v>
      </c>
      <c r="B7175" s="8"/>
      <c r="C7175" s="15" t="s">
        <v>63</v>
      </c>
      <c r="D7175" s="6">
        <v>49</v>
      </c>
      <c r="E7175" s="12" t="s">
        <v>31</v>
      </c>
      <c r="F7175" s="14">
        <v>2</v>
      </c>
      <c r="G7175" s="13" t="s">
        <v>57</v>
      </c>
      <c r="H7175" s="10">
        <v>6</v>
      </c>
      <c r="I7175" s="13" t="s">
        <v>42</v>
      </c>
      <c r="J7175" s="12" t="s">
        <v>523</v>
      </c>
      <c r="K7175" s="11" t="str">
        <f>VLOOKUP(Table7[[#This Row],[CID]],ALY,2,FALSE)</f>
        <v>Avoiding Ambiguity &amp; Redundancy</v>
      </c>
    </row>
    <row r="7176" spans="1:11" x14ac:dyDescent="0.2">
      <c r="A7176" s="8" t="str">
        <f>Table7[[#This Row],[Test No.]]&amp;Table7[[#This Row],[Section]]&amp;Table7[[#This Row],[Q. No.]]</f>
        <v>R48E50</v>
      </c>
      <c r="B7176" s="8"/>
      <c r="C7176" s="15" t="s">
        <v>63</v>
      </c>
      <c r="D7176" s="6">
        <v>50</v>
      </c>
      <c r="E7176" s="12" t="s">
        <v>31</v>
      </c>
      <c r="F7176" s="14">
        <v>1</v>
      </c>
      <c r="G7176" s="14" t="s">
        <v>59</v>
      </c>
      <c r="H7176" s="10">
        <v>2</v>
      </c>
      <c r="I7176" s="13" t="s">
        <v>38</v>
      </c>
      <c r="J7176" s="12" t="s">
        <v>397</v>
      </c>
      <c r="K7176" s="11" t="str">
        <f>VLOOKUP(Table7[[#This Row],[CID]],ALY,2,FALSE)</f>
        <v>Word Choice</v>
      </c>
    </row>
    <row r="7177" spans="1:11" x14ac:dyDescent="0.2">
      <c r="A7177" s="8" t="str">
        <f>Table7[[#This Row],[Test No.]]&amp;Table7[[#This Row],[Section]]&amp;Table7[[#This Row],[Q. No.]]</f>
        <v>R48E51</v>
      </c>
      <c r="B7177" s="8"/>
      <c r="C7177" s="15" t="s">
        <v>63</v>
      </c>
      <c r="D7177" s="6">
        <v>51</v>
      </c>
      <c r="E7177" s="12" t="s">
        <v>31</v>
      </c>
      <c r="F7177" s="14">
        <v>2</v>
      </c>
      <c r="G7177" s="13" t="s">
        <v>57</v>
      </c>
      <c r="H7177" s="10">
        <v>6</v>
      </c>
      <c r="I7177" s="13" t="s">
        <v>42</v>
      </c>
      <c r="J7177" s="12" t="s">
        <v>522</v>
      </c>
      <c r="K7177" s="11" t="str">
        <f>VLOOKUP(Table7[[#This Row],[CID]],ALY,2,FALSE)</f>
        <v>Effectiveness</v>
      </c>
    </row>
    <row r="7178" spans="1:11" x14ac:dyDescent="0.2">
      <c r="A7178" s="8" t="str">
        <f>Table7[[#This Row],[Test No.]]&amp;Table7[[#This Row],[Section]]&amp;Table7[[#This Row],[Q. No.]]</f>
        <v>R48E52</v>
      </c>
      <c r="B7178" s="8"/>
      <c r="C7178" s="15" t="s">
        <v>63</v>
      </c>
      <c r="D7178" s="6">
        <v>52</v>
      </c>
      <c r="E7178" s="12" t="s">
        <v>31</v>
      </c>
      <c r="F7178" s="14">
        <v>1</v>
      </c>
      <c r="G7178" s="14" t="s">
        <v>59</v>
      </c>
      <c r="H7178" s="10">
        <v>2</v>
      </c>
      <c r="I7178" s="13" t="s">
        <v>38</v>
      </c>
      <c r="J7178" s="12" t="s">
        <v>394</v>
      </c>
      <c r="K7178" s="11" t="str">
        <f>VLOOKUP(Table7[[#This Row],[CID]],ALY,2,FALSE)</f>
        <v>Pronouns</v>
      </c>
    </row>
    <row r="7179" spans="1:11" x14ac:dyDescent="0.2">
      <c r="A7179" s="8" t="str">
        <f>Table7[[#This Row],[Test No.]]&amp;Table7[[#This Row],[Section]]&amp;Table7[[#This Row],[Q. No.]]</f>
        <v>R48E53</v>
      </c>
      <c r="B7179" s="8"/>
      <c r="C7179" s="15" t="s">
        <v>63</v>
      </c>
      <c r="D7179" s="6">
        <v>53</v>
      </c>
      <c r="E7179" s="12" t="s">
        <v>31</v>
      </c>
      <c r="F7179" s="14">
        <v>2</v>
      </c>
      <c r="G7179" s="13" t="s">
        <v>57</v>
      </c>
      <c r="H7179" s="10">
        <v>4</v>
      </c>
      <c r="I7179" s="13" t="s">
        <v>40</v>
      </c>
      <c r="J7179" s="12" t="s">
        <v>512</v>
      </c>
      <c r="K7179" s="11" t="str">
        <f>VLOOKUP(Table7[[#This Row],[CID]],ALY,2,FALSE)</f>
        <v>Additional Detail &amp; Evidence</v>
      </c>
    </row>
    <row r="7180" spans="1:11" x14ac:dyDescent="0.2">
      <c r="A7180" s="8" t="str">
        <f>Table7[[#This Row],[Test No.]]&amp;Table7[[#This Row],[Section]]&amp;Table7[[#This Row],[Q. No.]]</f>
        <v>R48E54</v>
      </c>
      <c r="B7180" s="8"/>
      <c r="C7180" s="15" t="s">
        <v>63</v>
      </c>
      <c r="D7180" s="6">
        <v>54</v>
      </c>
      <c r="E7180" s="12" t="s">
        <v>31</v>
      </c>
      <c r="F7180" s="14">
        <v>1</v>
      </c>
      <c r="G7180" s="14" t="s">
        <v>59</v>
      </c>
      <c r="H7180" s="10">
        <v>2</v>
      </c>
      <c r="I7180" s="13" t="s">
        <v>38</v>
      </c>
      <c r="J7180" s="12" t="s">
        <v>393</v>
      </c>
      <c r="K7180" s="11" t="str">
        <f>VLOOKUP(Table7[[#This Row],[CID]],ALY,2,FALSE)</f>
        <v>SVA</v>
      </c>
    </row>
    <row r="7181" spans="1:11" x14ac:dyDescent="0.2">
      <c r="A7181" s="8" t="str">
        <f>Table7[[#This Row],[Test No.]]&amp;Table7[[#This Row],[Section]]&amp;Table7[[#This Row],[Q. No.]]</f>
        <v>R48E55</v>
      </c>
      <c r="B7181" s="8"/>
      <c r="C7181" s="15" t="s">
        <v>63</v>
      </c>
      <c r="D7181" s="6">
        <v>55</v>
      </c>
      <c r="E7181" s="12" t="s">
        <v>31</v>
      </c>
      <c r="F7181" s="14">
        <v>1</v>
      </c>
      <c r="G7181" s="14" t="s">
        <v>59</v>
      </c>
      <c r="H7181" s="10">
        <v>3</v>
      </c>
      <c r="I7181" s="13" t="s">
        <v>39</v>
      </c>
      <c r="J7181" s="12" t="s">
        <v>400</v>
      </c>
      <c r="K7181" s="11" t="str">
        <f>VLOOKUP(Table7[[#This Row],[CID]],ALY,2,FALSE)</f>
        <v>Run-On Sentence</v>
      </c>
    </row>
    <row r="7182" spans="1:11" x14ac:dyDescent="0.2">
      <c r="A7182" s="8" t="str">
        <f>Table7[[#This Row],[Test No.]]&amp;Table7[[#This Row],[Section]]&amp;Table7[[#This Row],[Q. No.]]</f>
        <v>R48E56</v>
      </c>
      <c r="B7182" s="8"/>
      <c r="C7182" s="15" t="s">
        <v>63</v>
      </c>
      <c r="D7182" s="6">
        <v>56</v>
      </c>
      <c r="E7182" s="12" t="s">
        <v>31</v>
      </c>
      <c r="F7182" s="14">
        <v>1</v>
      </c>
      <c r="G7182" s="14" t="s">
        <v>59</v>
      </c>
      <c r="H7182" s="14">
        <v>1</v>
      </c>
      <c r="I7182" s="14" t="s">
        <v>37</v>
      </c>
      <c r="J7182" s="12" t="s">
        <v>387</v>
      </c>
      <c r="K7182" s="11" t="str">
        <f>VLOOKUP(Table7[[#This Row],[CID]],ALY,2,FALSE)</f>
        <v>Commas</v>
      </c>
    </row>
    <row r="7183" spans="1:11" x14ac:dyDescent="0.2">
      <c r="A7183" s="8" t="str">
        <f>Table7[[#This Row],[Test No.]]&amp;Table7[[#This Row],[Section]]&amp;Table7[[#This Row],[Q. No.]]</f>
        <v>R48E57</v>
      </c>
      <c r="B7183" s="8"/>
      <c r="C7183" s="15" t="s">
        <v>63</v>
      </c>
      <c r="D7183" s="6">
        <v>57</v>
      </c>
      <c r="E7183" s="12" t="s">
        <v>31</v>
      </c>
      <c r="F7183" s="14">
        <v>2</v>
      </c>
      <c r="G7183" s="13" t="s">
        <v>57</v>
      </c>
      <c r="H7183" s="10">
        <v>6</v>
      </c>
      <c r="I7183" s="13" t="s">
        <v>42</v>
      </c>
      <c r="J7183" s="12" t="s">
        <v>522</v>
      </c>
      <c r="K7183" s="11" t="str">
        <f>VLOOKUP(Table7[[#This Row],[CID]],ALY,2,FALSE)</f>
        <v>Effectiveness</v>
      </c>
    </row>
    <row r="7184" spans="1:11" x14ac:dyDescent="0.2">
      <c r="A7184" s="8" t="str">
        <f>Table7[[#This Row],[Test No.]]&amp;Table7[[#This Row],[Section]]&amp;Table7[[#This Row],[Q. No.]]</f>
        <v>R48E58</v>
      </c>
      <c r="B7184" s="8"/>
      <c r="C7184" s="15" t="s">
        <v>63</v>
      </c>
      <c r="D7184" s="6">
        <v>58</v>
      </c>
      <c r="E7184" s="12" t="s">
        <v>31</v>
      </c>
      <c r="F7184" s="14">
        <v>2</v>
      </c>
      <c r="G7184" s="13" t="s">
        <v>57</v>
      </c>
      <c r="H7184" s="10">
        <v>6</v>
      </c>
      <c r="I7184" s="13" t="s">
        <v>42</v>
      </c>
      <c r="J7184" s="12" t="s">
        <v>523</v>
      </c>
      <c r="K7184" s="11" t="str">
        <f>VLOOKUP(Table7[[#This Row],[CID]],ALY,2,FALSE)</f>
        <v>Avoiding Ambiguity &amp; Redundancy</v>
      </c>
    </row>
    <row r="7185" spans="1:11" x14ac:dyDescent="0.2">
      <c r="A7185" s="8" t="str">
        <f>Table7[[#This Row],[Test No.]]&amp;Table7[[#This Row],[Section]]&amp;Table7[[#This Row],[Q. No.]]</f>
        <v>R48E59</v>
      </c>
      <c r="B7185" s="8"/>
      <c r="C7185" s="15" t="s">
        <v>63</v>
      </c>
      <c r="D7185" s="6">
        <v>59</v>
      </c>
      <c r="E7185" s="12" t="s">
        <v>31</v>
      </c>
      <c r="F7185" s="14">
        <v>2</v>
      </c>
      <c r="G7185" s="13" t="s">
        <v>57</v>
      </c>
      <c r="H7185" s="10">
        <v>6</v>
      </c>
      <c r="I7185" s="13" t="s">
        <v>42</v>
      </c>
      <c r="J7185" s="12" t="s">
        <v>522</v>
      </c>
      <c r="K7185" s="11" t="str">
        <f>VLOOKUP(Table7[[#This Row],[CID]],ALY,2,FALSE)</f>
        <v>Effectiveness</v>
      </c>
    </row>
    <row r="7186" spans="1:11" x14ac:dyDescent="0.2">
      <c r="A7186" s="8" t="str">
        <f>Table7[[#This Row],[Test No.]]&amp;Table7[[#This Row],[Section]]&amp;Table7[[#This Row],[Q. No.]]</f>
        <v>R48E60</v>
      </c>
      <c r="B7186" s="8"/>
      <c r="C7186" s="15" t="s">
        <v>63</v>
      </c>
      <c r="D7186" s="6">
        <v>60</v>
      </c>
      <c r="E7186" s="12" t="s">
        <v>31</v>
      </c>
      <c r="F7186" s="14">
        <v>2</v>
      </c>
      <c r="G7186" s="13" t="s">
        <v>57</v>
      </c>
      <c r="H7186" s="10">
        <v>4</v>
      </c>
      <c r="I7186" s="13" t="s">
        <v>40</v>
      </c>
      <c r="J7186" s="12" t="s">
        <v>514</v>
      </c>
      <c r="K7186" s="11" t="str">
        <f>VLOOKUP(Table7[[#This Row],[CID]],ALY,2,FALSE)</f>
        <v>Relation to Paragraph/Essay</v>
      </c>
    </row>
    <row r="7187" spans="1:11" x14ac:dyDescent="0.2">
      <c r="A7187" s="8" t="str">
        <f>Table7[[#This Row],[Test No.]]&amp;Table7[[#This Row],[Section]]&amp;Table7[[#This Row],[Q. No.]]</f>
        <v>R48E61</v>
      </c>
      <c r="B7187" s="8"/>
      <c r="C7187" s="15" t="s">
        <v>63</v>
      </c>
      <c r="D7187" s="6">
        <v>61</v>
      </c>
      <c r="E7187" s="12" t="s">
        <v>31</v>
      </c>
      <c r="F7187" s="14">
        <v>1</v>
      </c>
      <c r="G7187" s="14" t="s">
        <v>59</v>
      </c>
      <c r="H7187" s="10">
        <v>2</v>
      </c>
      <c r="I7187" s="13" t="s">
        <v>38</v>
      </c>
      <c r="J7187" s="12" t="s">
        <v>397</v>
      </c>
      <c r="K7187" s="11" t="str">
        <f>VLOOKUP(Table7[[#This Row],[CID]],ALY,2,FALSE)</f>
        <v>Word Choice</v>
      </c>
    </row>
    <row r="7188" spans="1:11" x14ac:dyDescent="0.2">
      <c r="A7188" s="8" t="str">
        <f>Table7[[#This Row],[Test No.]]&amp;Table7[[#This Row],[Section]]&amp;Table7[[#This Row],[Q. No.]]</f>
        <v>R48E62</v>
      </c>
      <c r="B7188" s="8"/>
      <c r="C7188" s="15" t="s">
        <v>63</v>
      </c>
      <c r="D7188" s="6">
        <v>62</v>
      </c>
      <c r="E7188" s="12" t="s">
        <v>31</v>
      </c>
      <c r="F7188" s="14">
        <v>2</v>
      </c>
      <c r="G7188" s="13" t="s">
        <v>57</v>
      </c>
      <c r="H7188" s="10">
        <v>6</v>
      </c>
      <c r="I7188" s="13" t="s">
        <v>42</v>
      </c>
      <c r="J7188" s="12" t="s">
        <v>521</v>
      </c>
      <c r="K7188" s="11" t="str">
        <f>VLOOKUP(Table7[[#This Row],[CID]],ALY,2,FALSE)</f>
        <v>Word Choice</v>
      </c>
    </row>
    <row r="7189" spans="1:11" x14ac:dyDescent="0.2">
      <c r="A7189" s="8" t="str">
        <f>Table7[[#This Row],[Test No.]]&amp;Table7[[#This Row],[Section]]&amp;Table7[[#This Row],[Q. No.]]</f>
        <v>R48E63</v>
      </c>
      <c r="B7189" s="8"/>
      <c r="C7189" s="15" t="s">
        <v>63</v>
      </c>
      <c r="D7189" s="6">
        <v>63</v>
      </c>
      <c r="E7189" s="12" t="s">
        <v>31</v>
      </c>
      <c r="F7189" s="14">
        <v>2</v>
      </c>
      <c r="G7189" s="13" t="s">
        <v>57</v>
      </c>
      <c r="H7189" s="10">
        <v>4</v>
      </c>
      <c r="I7189" s="13" t="s">
        <v>40</v>
      </c>
      <c r="J7189" s="12" t="s">
        <v>516</v>
      </c>
      <c r="K7189" s="11" t="str">
        <f>VLOOKUP(Table7[[#This Row],[CID]],ALY,2,FALSE)</f>
        <v>Transitions &amp; Topic Sentences</v>
      </c>
    </row>
    <row r="7190" spans="1:11" x14ac:dyDescent="0.2">
      <c r="A7190" s="8" t="str">
        <f>Table7[[#This Row],[Test No.]]&amp;Table7[[#This Row],[Section]]&amp;Table7[[#This Row],[Q. No.]]</f>
        <v>R48E64</v>
      </c>
      <c r="B7190" s="8"/>
      <c r="C7190" s="15" t="s">
        <v>63</v>
      </c>
      <c r="D7190" s="6">
        <v>64</v>
      </c>
      <c r="E7190" s="12" t="s">
        <v>31</v>
      </c>
      <c r="F7190" s="14">
        <v>2</v>
      </c>
      <c r="G7190" s="13" t="s">
        <v>57</v>
      </c>
      <c r="H7190" s="10">
        <v>4</v>
      </c>
      <c r="I7190" s="13" t="s">
        <v>40</v>
      </c>
      <c r="J7190" s="12" t="s">
        <v>514</v>
      </c>
      <c r="K7190" s="11" t="str">
        <f>VLOOKUP(Table7[[#This Row],[CID]],ALY,2,FALSE)</f>
        <v>Relation to Paragraph/Essay</v>
      </c>
    </row>
    <row r="7191" spans="1:11" x14ac:dyDescent="0.2">
      <c r="A7191" s="8" t="str">
        <f>Table7[[#This Row],[Test No.]]&amp;Table7[[#This Row],[Section]]&amp;Table7[[#This Row],[Q. No.]]</f>
        <v>R48E65</v>
      </c>
      <c r="B7191" s="8"/>
      <c r="C7191" s="15" t="s">
        <v>63</v>
      </c>
      <c r="D7191" s="6">
        <v>65</v>
      </c>
      <c r="E7191" s="12" t="s">
        <v>31</v>
      </c>
      <c r="F7191" s="14">
        <v>1</v>
      </c>
      <c r="G7191" s="14" t="s">
        <v>59</v>
      </c>
      <c r="H7191" s="14">
        <v>1</v>
      </c>
      <c r="I7191" s="14" t="s">
        <v>37</v>
      </c>
      <c r="J7191" s="12" t="s">
        <v>387</v>
      </c>
      <c r="K7191" s="11" t="str">
        <f>VLOOKUP(Table7[[#This Row],[CID]],ALY,2,FALSE)</f>
        <v>Commas</v>
      </c>
    </row>
    <row r="7192" spans="1:11" x14ac:dyDescent="0.2">
      <c r="A7192" s="8" t="str">
        <f>Table7[[#This Row],[Test No.]]&amp;Table7[[#This Row],[Section]]&amp;Table7[[#This Row],[Q. No.]]</f>
        <v>R48E66</v>
      </c>
      <c r="B7192" s="8"/>
      <c r="C7192" s="15" t="s">
        <v>63</v>
      </c>
      <c r="D7192" s="6">
        <v>66</v>
      </c>
      <c r="E7192" s="12" t="s">
        <v>31</v>
      </c>
      <c r="F7192" s="14">
        <v>2</v>
      </c>
      <c r="G7192" s="13" t="s">
        <v>57</v>
      </c>
      <c r="H7192" s="10">
        <v>4</v>
      </c>
      <c r="I7192" s="13" t="s">
        <v>40</v>
      </c>
      <c r="J7192" s="12" t="s">
        <v>516</v>
      </c>
      <c r="K7192" s="11" t="str">
        <f>VLOOKUP(Table7[[#This Row],[CID]],ALY,2,FALSE)</f>
        <v>Transitions &amp; Topic Sentences</v>
      </c>
    </row>
    <row r="7193" spans="1:11" x14ac:dyDescent="0.2">
      <c r="A7193" s="8" t="str">
        <f>Table7[[#This Row],[Test No.]]&amp;Table7[[#This Row],[Section]]&amp;Table7[[#This Row],[Q. No.]]</f>
        <v>R48E67</v>
      </c>
      <c r="B7193" s="8"/>
      <c r="C7193" s="15" t="s">
        <v>63</v>
      </c>
      <c r="D7193" s="6">
        <v>67</v>
      </c>
      <c r="E7193" s="12" t="s">
        <v>31</v>
      </c>
      <c r="F7193" s="14">
        <v>1</v>
      </c>
      <c r="G7193" s="14" t="s">
        <v>59</v>
      </c>
      <c r="H7193" s="10">
        <v>2</v>
      </c>
      <c r="I7193" s="13" t="s">
        <v>38</v>
      </c>
      <c r="J7193" s="12" t="s">
        <v>394</v>
      </c>
      <c r="K7193" s="11" t="str">
        <f>VLOOKUP(Table7[[#This Row],[CID]],ALY,2,FALSE)</f>
        <v>Pronouns</v>
      </c>
    </row>
    <row r="7194" spans="1:11" x14ac:dyDescent="0.2">
      <c r="A7194" s="8" t="str">
        <f>Table7[[#This Row],[Test No.]]&amp;Table7[[#This Row],[Section]]&amp;Table7[[#This Row],[Q. No.]]</f>
        <v>R48E68</v>
      </c>
      <c r="B7194" s="8"/>
      <c r="C7194" s="15" t="s">
        <v>63</v>
      </c>
      <c r="D7194" s="6">
        <v>68</v>
      </c>
      <c r="E7194" s="12" t="s">
        <v>31</v>
      </c>
      <c r="F7194" s="14">
        <v>1</v>
      </c>
      <c r="G7194" s="14" t="s">
        <v>59</v>
      </c>
      <c r="H7194" s="10">
        <v>2</v>
      </c>
      <c r="I7194" s="13" t="s">
        <v>38</v>
      </c>
      <c r="J7194" s="12" t="s">
        <v>394</v>
      </c>
      <c r="K7194" s="11" t="str">
        <f>VLOOKUP(Table7[[#This Row],[CID]],ALY,2,FALSE)</f>
        <v>Pronouns</v>
      </c>
    </row>
    <row r="7195" spans="1:11" x14ac:dyDescent="0.2">
      <c r="A7195" s="8" t="str">
        <f>Table7[[#This Row],[Test No.]]&amp;Table7[[#This Row],[Section]]&amp;Table7[[#This Row],[Q. No.]]</f>
        <v>R48E69</v>
      </c>
      <c r="B7195" s="8"/>
      <c r="C7195" s="15" t="s">
        <v>63</v>
      </c>
      <c r="D7195" s="6">
        <v>69</v>
      </c>
      <c r="E7195" s="12" t="s">
        <v>31</v>
      </c>
      <c r="F7195" s="14">
        <v>2</v>
      </c>
      <c r="G7195" s="13" t="s">
        <v>57</v>
      </c>
      <c r="H7195" s="10">
        <v>6</v>
      </c>
      <c r="I7195" s="13" t="s">
        <v>42</v>
      </c>
      <c r="J7195" s="12" t="s">
        <v>522</v>
      </c>
      <c r="K7195" s="11" t="str">
        <f>VLOOKUP(Table7[[#This Row],[CID]],ALY,2,FALSE)</f>
        <v>Effectiveness</v>
      </c>
    </row>
    <row r="7196" spans="1:11" x14ac:dyDescent="0.2">
      <c r="A7196" s="8" t="str">
        <f>Table7[[#This Row],[Test No.]]&amp;Table7[[#This Row],[Section]]&amp;Table7[[#This Row],[Q. No.]]</f>
        <v>R48E70</v>
      </c>
      <c r="B7196" s="8"/>
      <c r="C7196" s="15" t="s">
        <v>63</v>
      </c>
      <c r="D7196" s="6">
        <v>70</v>
      </c>
      <c r="E7196" s="12" t="s">
        <v>31</v>
      </c>
      <c r="F7196" s="14">
        <v>1</v>
      </c>
      <c r="G7196" s="14" t="s">
        <v>59</v>
      </c>
      <c r="H7196" s="10">
        <v>3</v>
      </c>
      <c r="I7196" s="13" t="s">
        <v>39</v>
      </c>
      <c r="J7196" s="12" t="s">
        <v>399</v>
      </c>
      <c r="K7196" s="11" t="str">
        <f>VLOOKUP(Table7[[#This Row],[CID]],ALY,2,FALSE)</f>
        <v>Sentence Fragment</v>
      </c>
    </row>
    <row r="7197" spans="1:11" x14ac:dyDescent="0.2">
      <c r="A7197" s="8" t="str">
        <f>Table7[[#This Row],[Test No.]]&amp;Table7[[#This Row],[Section]]&amp;Table7[[#This Row],[Q. No.]]</f>
        <v>R48E71</v>
      </c>
      <c r="B7197" s="8"/>
      <c r="C7197" s="15" t="s">
        <v>63</v>
      </c>
      <c r="D7197" s="6">
        <v>71</v>
      </c>
      <c r="E7197" s="12" t="s">
        <v>31</v>
      </c>
      <c r="F7197" s="14">
        <v>2</v>
      </c>
      <c r="G7197" s="13" t="s">
        <v>57</v>
      </c>
      <c r="H7197" s="10">
        <v>5</v>
      </c>
      <c r="I7197" s="13" t="s">
        <v>41</v>
      </c>
      <c r="J7197" s="12" t="s">
        <v>518</v>
      </c>
      <c r="K7197" s="11" t="str">
        <f>VLOOKUP(Table7[[#This Row],[CID]],ALY,2,FALSE)</f>
        <v>Unity &amp; Coherence</v>
      </c>
    </row>
    <row r="7198" spans="1:11" x14ac:dyDescent="0.2">
      <c r="A7198" s="8" t="str">
        <f>Table7[[#This Row],[Test No.]]&amp;Table7[[#This Row],[Section]]&amp;Table7[[#This Row],[Q. No.]]</f>
        <v>R48E72</v>
      </c>
      <c r="B7198" s="8"/>
      <c r="C7198" s="15" t="s">
        <v>63</v>
      </c>
      <c r="D7198" s="6">
        <v>72</v>
      </c>
      <c r="E7198" s="12" t="s">
        <v>31</v>
      </c>
      <c r="F7198" s="14">
        <v>1</v>
      </c>
      <c r="G7198" s="14" t="s">
        <v>59</v>
      </c>
      <c r="H7198" s="14">
        <v>1</v>
      </c>
      <c r="I7198" s="14" t="s">
        <v>37</v>
      </c>
      <c r="J7198" s="12" t="s">
        <v>389</v>
      </c>
      <c r="K7198" s="11" t="str">
        <f>VLOOKUP(Table7[[#This Row],[CID]],ALY,2,FALSE)</f>
        <v>Colons</v>
      </c>
    </row>
    <row r="7199" spans="1:11" x14ac:dyDescent="0.2">
      <c r="A7199" s="8" t="str">
        <f>Table7[[#This Row],[Test No.]]&amp;Table7[[#This Row],[Section]]&amp;Table7[[#This Row],[Q. No.]]</f>
        <v>R48E73</v>
      </c>
      <c r="B7199" s="8"/>
      <c r="C7199" s="15" t="s">
        <v>63</v>
      </c>
      <c r="D7199" s="6">
        <v>73</v>
      </c>
      <c r="E7199" s="12" t="s">
        <v>31</v>
      </c>
      <c r="F7199" s="14">
        <v>1</v>
      </c>
      <c r="G7199" s="14" t="s">
        <v>59</v>
      </c>
      <c r="H7199" s="14">
        <v>1</v>
      </c>
      <c r="I7199" s="14" t="s">
        <v>37</v>
      </c>
      <c r="J7199" s="12" t="s">
        <v>391</v>
      </c>
      <c r="K7199" s="11" t="str">
        <f>VLOOKUP(Table7[[#This Row],[CID]],ALY,2,FALSE)</f>
        <v>Dashes</v>
      </c>
    </row>
    <row r="7200" spans="1:11" x14ac:dyDescent="0.2">
      <c r="A7200" s="8" t="str">
        <f>Table7[[#This Row],[Test No.]]&amp;Table7[[#This Row],[Section]]&amp;Table7[[#This Row],[Q. No.]]</f>
        <v>R48E74</v>
      </c>
      <c r="B7200" s="8"/>
      <c r="C7200" s="15" t="s">
        <v>63</v>
      </c>
      <c r="D7200" s="6">
        <v>74</v>
      </c>
      <c r="E7200" s="12" t="s">
        <v>31</v>
      </c>
      <c r="F7200" s="14">
        <v>1</v>
      </c>
      <c r="G7200" s="14" t="s">
        <v>59</v>
      </c>
      <c r="H7200" s="10">
        <v>2</v>
      </c>
      <c r="I7200" s="13" t="s">
        <v>38</v>
      </c>
      <c r="J7200" s="12" t="s">
        <v>397</v>
      </c>
      <c r="K7200" s="11" t="str">
        <f>VLOOKUP(Table7[[#This Row],[CID]],ALY,2,FALSE)</f>
        <v>Word Choice</v>
      </c>
    </row>
    <row r="7201" spans="1:11" x14ac:dyDescent="0.2">
      <c r="A7201" s="8" t="str">
        <f>Table7[[#This Row],[Test No.]]&amp;Table7[[#This Row],[Section]]&amp;Table7[[#This Row],[Q. No.]]</f>
        <v>R48E75</v>
      </c>
      <c r="B7201" s="8"/>
      <c r="C7201" s="15" t="s">
        <v>63</v>
      </c>
      <c r="D7201" s="6">
        <v>75</v>
      </c>
      <c r="E7201" s="12" t="s">
        <v>31</v>
      </c>
      <c r="F7201" s="14">
        <v>2</v>
      </c>
      <c r="G7201" s="13" t="s">
        <v>57</v>
      </c>
      <c r="H7201" s="10">
        <v>5</v>
      </c>
      <c r="I7201" s="13" t="s">
        <v>41</v>
      </c>
      <c r="J7201" s="12" t="s">
        <v>519</v>
      </c>
      <c r="K7201" s="11" t="str">
        <f>VLOOKUP(Table7[[#This Row],[CID]],ALY,2,FALSE)</f>
        <v>Opening/Transitional/Closing</v>
      </c>
    </row>
    <row r="7202" spans="1:11" x14ac:dyDescent="0.2">
      <c r="A7202" s="8" t="str">
        <f>Table7[[#This Row],[Test No.]]&amp;Table7[[#This Row],[Section]]&amp;Table7[[#This Row],[Q. No.]]</f>
        <v>R49E1</v>
      </c>
      <c r="B7202" s="8"/>
      <c r="C7202" s="15" t="s">
        <v>62</v>
      </c>
      <c r="D7202" s="6">
        <v>1</v>
      </c>
      <c r="E7202" s="12" t="s">
        <v>31</v>
      </c>
      <c r="F7202" s="14">
        <v>1</v>
      </c>
      <c r="G7202" s="14" t="s">
        <v>59</v>
      </c>
      <c r="H7202" s="14">
        <v>1</v>
      </c>
      <c r="I7202" s="11" t="s">
        <v>37</v>
      </c>
      <c r="J7202" s="12" t="s">
        <v>387</v>
      </c>
      <c r="K7202" s="11" t="str">
        <f>VLOOKUP(Table7[[#This Row],[CID]],ALY,2,FALSE)</f>
        <v>Commas</v>
      </c>
    </row>
    <row r="7203" spans="1:11" x14ac:dyDescent="0.2">
      <c r="A7203" s="8" t="str">
        <f>Table7[[#This Row],[Test No.]]&amp;Table7[[#This Row],[Section]]&amp;Table7[[#This Row],[Q. No.]]</f>
        <v>R49E2</v>
      </c>
      <c r="B7203" s="8"/>
      <c r="C7203" s="15" t="s">
        <v>62</v>
      </c>
      <c r="D7203" s="6">
        <v>2</v>
      </c>
      <c r="E7203" s="12" t="s">
        <v>31</v>
      </c>
      <c r="F7203" s="14">
        <v>1</v>
      </c>
      <c r="G7203" s="14" t="s">
        <v>59</v>
      </c>
      <c r="H7203" s="10">
        <v>2</v>
      </c>
      <c r="I7203" s="11" t="s">
        <v>38</v>
      </c>
      <c r="J7203" s="12" t="s">
        <v>393</v>
      </c>
      <c r="K7203" s="11" t="str">
        <f>VLOOKUP(Table7[[#This Row],[CID]],ALY,2,FALSE)</f>
        <v>SVA</v>
      </c>
    </row>
    <row r="7204" spans="1:11" x14ac:dyDescent="0.2">
      <c r="A7204" s="8" t="str">
        <f>Table7[[#This Row],[Test No.]]&amp;Table7[[#This Row],[Section]]&amp;Table7[[#This Row],[Q. No.]]</f>
        <v>R49E3</v>
      </c>
      <c r="B7204" s="8"/>
      <c r="C7204" s="15" t="s">
        <v>62</v>
      </c>
      <c r="D7204" s="6">
        <v>3</v>
      </c>
      <c r="E7204" s="12" t="s">
        <v>31</v>
      </c>
      <c r="F7204" s="14">
        <v>2</v>
      </c>
      <c r="G7204" s="14" t="s">
        <v>57</v>
      </c>
      <c r="H7204" s="10">
        <v>4</v>
      </c>
      <c r="I7204" s="11" t="s">
        <v>40</v>
      </c>
      <c r="J7204" s="12" t="s">
        <v>516</v>
      </c>
      <c r="K7204" s="11" t="str">
        <f>VLOOKUP(Table7[[#This Row],[CID]],ALY,2,FALSE)</f>
        <v>Transitions &amp; Topic Sentences</v>
      </c>
    </row>
    <row r="7205" spans="1:11" x14ac:dyDescent="0.2">
      <c r="A7205" s="8" t="str">
        <f>Table7[[#This Row],[Test No.]]&amp;Table7[[#This Row],[Section]]&amp;Table7[[#This Row],[Q. No.]]</f>
        <v>R49E4</v>
      </c>
      <c r="B7205" s="8"/>
      <c r="C7205" s="15" t="s">
        <v>62</v>
      </c>
      <c r="D7205" s="6">
        <v>4</v>
      </c>
      <c r="E7205" s="12" t="s">
        <v>31</v>
      </c>
      <c r="F7205" s="14">
        <v>2</v>
      </c>
      <c r="G7205" s="14" t="s">
        <v>57</v>
      </c>
      <c r="H7205" s="10">
        <v>4</v>
      </c>
      <c r="I7205" s="11" t="s">
        <v>40</v>
      </c>
      <c r="J7205" s="12" t="s">
        <v>516</v>
      </c>
      <c r="K7205" s="11" t="str">
        <f>VLOOKUP(Table7[[#This Row],[CID]],ALY,2,FALSE)</f>
        <v>Transitions &amp; Topic Sentences</v>
      </c>
    </row>
    <row r="7206" spans="1:11" x14ac:dyDescent="0.2">
      <c r="A7206" s="8" t="str">
        <f>Table7[[#This Row],[Test No.]]&amp;Table7[[#This Row],[Section]]&amp;Table7[[#This Row],[Q. No.]]</f>
        <v>R49E5</v>
      </c>
      <c r="B7206" s="8"/>
      <c r="C7206" s="15" t="s">
        <v>62</v>
      </c>
      <c r="D7206" s="6">
        <v>5</v>
      </c>
      <c r="E7206" s="12" t="s">
        <v>31</v>
      </c>
      <c r="F7206" s="14">
        <v>1</v>
      </c>
      <c r="G7206" s="14" t="s">
        <v>59</v>
      </c>
      <c r="H7206" s="14">
        <v>1</v>
      </c>
      <c r="I7206" s="11" t="s">
        <v>37</v>
      </c>
      <c r="J7206" s="12" t="s">
        <v>388</v>
      </c>
      <c r="K7206" s="11" t="str">
        <f>VLOOKUP(Table7[[#This Row],[CID]],ALY,2,FALSE)</f>
        <v>Apostrophes</v>
      </c>
    </row>
    <row r="7207" spans="1:11" x14ac:dyDescent="0.2">
      <c r="A7207" s="8" t="str">
        <f>Table7[[#This Row],[Test No.]]&amp;Table7[[#This Row],[Section]]&amp;Table7[[#This Row],[Q. No.]]</f>
        <v>R49E6</v>
      </c>
      <c r="B7207" s="8"/>
      <c r="C7207" s="15" t="s">
        <v>62</v>
      </c>
      <c r="D7207" s="6">
        <v>6</v>
      </c>
      <c r="E7207" s="12" t="s">
        <v>31</v>
      </c>
      <c r="F7207" s="14">
        <v>1</v>
      </c>
      <c r="G7207" s="14" t="s">
        <v>59</v>
      </c>
      <c r="H7207" s="14">
        <v>1</v>
      </c>
      <c r="I7207" s="11" t="s">
        <v>37</v>
      </c>
      <c r="J7207" s="12" t="s">
        <v>387</v>
      </c>
      <c r="K7207" s="11" t="str">
        <f>VLOOKUP(Table7[[#This Row],[CID]],ALY,2,FALSE)</f>
        <v>Commas</v>
      </c>
    </row>
    <row r="7208" spans="1:11" x14ac:dyDescent="0.2">
      <c r="A7208" s="8" t="str">
        <f>Table7[[#This Row],[Test No.]]&amp;Table7[[#This Row],[Section]]&amp;Table7[[#This Row],[Q. No.]]</f>
        <v>R49E7</v>
      </c>
      <c r="B7208" s="8"/>
      <c r="C7208" s="15" t="s">
        <v>62</v>
      </c>
      <c r="D7208" s="6">
        <v>7</v>
      </c>
      <c r="E7208" s="12" t="s">
        <v>31</v>
      </c>
      <c r="F7208" s="14">
        <v>1</v>
      </c>
      <c r="G7208" s="14" t="s">
        <v>59</v>
      </c>
      <c r="H7208" s="10">
        <v>2</v>
      </c>
      <c r="I7208" s="11" t="s">
        <v>38</v>
      </c>
      <c r="J7208" s="12" t="s">
        <v>398</v>
      </c>
      <c r="K7208" s="11" t="str">
        <f>VLOOKUP(Table7[[#This Row],[CID]],ALY,2,FALSE)</f>
        <v>Idioms</v>
      </c>
    </row>
    <row r="7209" spans="1:11" x14ac:dyDescent="0.2">
      <c r="A7209" s="8" t="str">
        <f>Table7[[#This Row],[Test No.]]&amp;Table7[[#This Row],[Section]]&amp;Table7[[#This Row],[Q. No.]]</f>
        <v>R49E8</v>
      </c>
      <c r="B7209" s="8"/>
      <c r="C7209" s="15" t="s">
        <v>62</v>
      </c>
      <c r="D7209" s="6">
        <v>8</v>
      </c>
      <c r="E7209" s="12" t="s">
        <v>31</v>
      </c>
      <c r="F7209" s="14">
        <v>2</v>
      </c>
      <c r="G7209" s="14" t="s">
        <v>57</v>
      </c>
      <c r="H7209" s="10">
        <v>5</v>
      </c>
      <c r="I7209" s="11" t="s">
        <v>41</v>
      </c>
      <c r="J7209" s="12" t="s">
        <v>519</v>
      </c>
      <c r="K7209" s="11" t="str">
        <f>VLOOKUP(Table7[[#This Row],[CID]],ALY,2,FALSE)</f>
        <v>Opening/Transitional/Closing</v>
      </c>
    </row>
    <row r="7210" spans="1:11" x14ac:dyDescent="0.2">
      <c r="A7210" s="8" t="str">
        <f>Table7[[#This Row],[Test No.]]&amp;Table7[[#This Row],[Section]]&amp;Table7[[#This Row],[Q. No.]]</f>
        <v>R49E9</v>
      </c>
      <c r="B7210" s="8"/>
      <c r="C7210" s="15" t="s">
        <v>62</v>
      </c>
      <c r="D7210" s="6">
        <v>9</v>
      </c>
      <c r="E7210" s="12" t="s">
        <v>31</v>
      </c>
      <c r="F7210" s="14">
        <v>2</v>
      </c>
      <c r="G7210" s="14" t="s">
        <v>57</v>
      </c>
      <c r="H7210" s="10">
        <v>5</v>
      </c>
      <c r="I7210" s="11" t="s">
        <v>41</v>
      </c>
      <c r="J7210" s="12" t="s">
        <v>518</v>
      </c>
      <c r="K7210" s="11" t="str">
        <f>VLOOKUP(Table7[[#This Row],[CID]],ALY,2,FALSE)</f>
        <v>Unity &amp; Coherence</v>
      </c>
    </row>
    <row r="7211" spans="1:11" x14ac:dyDescent="0.2">
      <c r="A7211" s="8" t="str">
        <f>Table7[[#This Row],[Test No.]]&amp;Table7[[#This Row],[Section]]&amp;Table7[[#This Row],[Q. No.]]</f>
        <v>R49E10</v>
      </c>
      <c r="B7211" s="8"/>
      <c r="C7211" s="15" t="s">
        <v>62</v>
      </c>
      <c r="D7211" s="6">
        <v>10</v>
      </c>
      <c r="E7211" s="12" t="s">
        <v>31</v>
      </c>
      <c r="F7211" s="14">
        <v>1</v>
      </c>
      <c r="G7211" s="14" t="s">
        <v>59</v>
      </c>
      <c r="H7211" s="10">
        <v>2</v>
      </c>
      <c r="I7211" s="11" t="s">
        <v>38</v>
      </c>
      <c r="J7211" s="12" t="s">
        <v>395</v>
      </c>
      <c r="K7211" s="11" t="str">
        <f>VLOOKUP(Table7[[#This Row],[CID]],ALY,2,FALSE)</f>
        <v>Verb Forms/Tense Agreement</v>
      </c>
    </row>
    <row r="7212" spans="1:11" x14ac:dyDescent="0.2">
      <c r="A7212" s="8" t="str">
        <f>Table7[[#This Row],[Test No.]]&amp;Table7[[#This Row],[Section]]&amp;Table7[[#This Row],[Q. No.]]</f>
        <v>R49E11</v>
      </c>
      <c r="B7212" s="8"/>
      <c r="C7212" s="15" t="s">
        <v>62</v>
      </c>
      <c r="D7212" s="6">
        <v>11</v>
      </c>
      <c r="E7212" s="12" t="s">
        <v>31</v>
      </c>
      <c r="F7212" s="14">
        <v>1</v>
      </c>
      <c r="G7212" s="14" t="s">
        <v>59</v>
      </c>
      <c r="H7212" s="14">
        <v>1</v>
      </c>
      <c r="I7212" s="11" t="s">
        <v>37</v>
      </c>
      <c r="J7212" s="12" t="s">
        <v>387</v>
      </c>
      <c r="K7212" s="11" t="str">
        <f>VLOOKUP(Table7[[#This Row],[CID]],ALY,2,FALSE)</f>
        <v>Commas</v>
      </c>
    </row>
    <row r="7213" spans="1:11" x14ac:dyDescent="0.2">
      <c r="A7213" s="8" t="str">
        <f>Table7[[#This Row],[Test No.]]&amp;Table7[[#This Row],[Section]]&amp;Table7[[#This Row],[Q. No.]]</f>
        <v>R49E12</v>
      </c>
      <c r="B7213" s="8"/>
      <c r="C7213" s="15" t="s">
        <v>62</v>
      </c>
      <c r="D7213" s="6">
        <v>12</v>
      </c>
      <c r="E7213" s="12" t="s">
        <v>31</v>
      </c>
      <c r="F7213" s="14">
        <v>1</v>
      </c>
      <c r="G7213" s="14" t="s">
        <v>59</v>
      </c>
      <c r="H7213" s="10">
        <v>2</v>
      </c>
      <c r="I7213" s="11" t="s">
        <v>38</v>
      </c>
      <c r="J7213" s="12" t="s">
        <v>394</v>
      </c>
      <c r="K7213" s="11" t="str">
        <f>VLOOKUP(Table7[[#This Row],[CID]],ALY,2,FALSE)</f>
        <v>Pronouns</v>
      </c>
    </row>
    <row r="7214" spans="1:11" x14ac:dyDescent="0.2">
      <c r="A7214" s="8" t="str">
        <f>Table7[[#This Row],[Test No.]]&amp;Table7[[#This Row],[Section]]&amp;Table7[[#This Row],[Q. No.]]</f>
        <v>R49E13</v>
      </c>
      <c r="B7214" s="8"/>
      <c r="C7214" s="15" t="s">
        <v>62</v>
      </c>
      <c r="D7214" s="6">
        <v>13</v>
      </c>
      <c r="E7214" s="12" t="s">
        <v>31</v>
      </c>
      <c r="F7214" s="14">
        <v>1</v>
      </c>
      <c r="G7214" s="14" t="s">
        <v>59</v>
      </c>
      <c r="H7214" s="10">
        <v>2</v>
      </c>
      <c r="I7214" s="11" t="s">
        <v>38</v>
      </c>
      <c r="J7214" s="12" t="s">
        <v>393</v>
      </c>
      <c r="K7214" s="11" t="str">
        <f>VLOOKUP(Table7[[#This Row],[CID]],ALY,2,FALSE)</f>
        <v>SVA</v>
      </c>
    </row>
    <row r="7215" spans="1:11" x14ac:dyDescent="0.2">
      <c r="A7215" s="8" t="str">
        <f>Table7[[#This Row],[Test No.]]&amp;Table7[[#This Row],[Section]]&amp;Table7[[#This Row],[Q. No.]]</f>
        <v>R49E14</v>
      </c>
      <c r="B7215" s="8"/>
      <c r="C7215" s="15" t="s">
        <v>62</v>
      </c>
      <c r="D7215" s="6">
        <v>14</v>
      </c>
      <c r="E7215" s="12" t="s">
        <v>31</v>
      </c>
      <c r="F7215" s="14">
        <v>2</v>
      </c>
      <c r="G7215" s="14" t="s">
        <v>57</v>
      </c>
      <c r="H7215" s="10">
        <v>5</v>
      </c>
      <c r="I7215" s="11" t="s">
        <v>41</v>
      </c>
      <c r="J7215" s="12" t="s">
        <v>520</v>
      </c>
      <c r="K7215" s="11" t="str">
        <f>VLOOKUP(Table7[[#This Row],[CID]],ALY,2,FALSE)</f>
        <v>Reorganization</v>
      </c>
    </row>
    <row r="7216" spans="1:11" x14ac:dyDescent="0.2">
      <c r="A7216" s="8" t="str">
        <f>Table7[[#This Row],[Test No.]]&amp;Table7[[#This Row],[Section]]&amp;Table7[[#This Row],[Q. No.]]</f>
        <v>R49E15</v>
      </c>
      <c r="B7216" s="8"/>
      <c r="C7216" s="15" t="s">
        <v>62</v>
      </c>
      <c r="D7216" s="6">
        <v>15</v>
      </c>
      <c r="E7216" s="12" t="s">
        <v>31</v>
      </c>
      <c r="F7216" s="14">
        <v>2</v>
      </c>
      <c r="G7216" s="14" t="s">
        <v>57</v>
      </c>
      <c r="H7216" s="10">
        <v>4</v>
      </c>
      <c r="I7216" s="11" t="s">
        <v>40</v>
      </c>
      <c r="J7216" s="12" t="s">
        <v>513</v>
      </c>
      <c r="K7216" s="11" t="str">
        <f>VLOOKUP(Table7[[#This Row],[CID]],ALY,2,FALSE)</f>
        <v>Writer's Goal</v>
      </c>
    </row>
    <row r="7217" spans="1:11" x14ac:dyDescent="0.2">
      <c r="A7217" s="8" t="str">
        <f>Table7[[#This Row],[Test No.]]&amp;Table7[[#This Row],[Section]]&amp;Table7[[#This Row],[Q. No.]]</f>
        <v>R49E16</v>
      </c>
      <c r="B7217" s="8"/>
      <c r="C7217" s="15" t="s">
        <v>62</v>
      </c>
      <c r="D7217" s="6">
        <v>16</v>
      </c>
      <c r="E7217" s="12" t="s">
        <v>31</v>
      </c>
      <c r="F7217" s="14">
        <v>2</v>
      </c>
      <c r="G7217" s="14" t="s">
        <v>57</v>
      </c>
      <c r="H7217" s="10">
        <v>4</v>
      </c>
      <c r="I7217" s="11" t="s">
        <v>40</v>
      </c>
      <c r="J7217" s="12" t="s">
        <v>512</v>
      </c>
      <c r="K7217" s="11" t="str">
        <f>VLOOKUP(Table7[[#This Row],[CID]],ALY,2,FALSE)</f>
        <v>Additional Detail &amp; Evidence</v>
      </c>
    </row>
    <row r="7218" spans="1:11" x14ac:dyDescent="0.2">
      <c r="A7218" s="8" t="str">
        <f>Table7[[#This Row],[Test No.]]&amp;Table7[[#This Row],[Section]]&amp;Table7[[#This Row],[Q. No.]]</f>
        <v>R49E17</v>
      </c>
      <c r="B7218" s="8"/>
      <c r="C7218" s="15" t="s">
        <v>62</v>
      </c>
      <c r="D7218" s="6">
        <v>17</v>
      </c>
      <c r="E7218" s="12" t="s">
        <v>31</v>
      </c>
      <c r="F7218" s="14">
        <v>1</v>
      </c>
      <c r="G7218" s="14" t="s">
        <v>59</v>
      </c>
      <c r="H7218" s="10">
        <v>2</v>
      </c>
      <c r="I7218" s="11" t="s">
        <v>38</v>
      </c>
      <c r="J7218" s="12" t="s">
        <v>397</v>
      </c>
      <c r="K7218" s="11" t="str">
        <f>VLOOKUP(Table7[[#This Row],[CID]],ALY,2,FALSE)</f>
        <v>Word Choice</v>
      </c>
    </row>
    <row r="7219" spans="1:11" x14ac:dyDescent="0.2">
      <c r="A7219" s="8" t="str">
        <f>Table7[[#This Row],[Test No.]]&amp;Table7[[#This Row],[Section]]&amp;Table7[[#This Row],[Q. No.]]</f>
        <v>R49E18</v>
      </c>
      <c r="B7219" s="8"/>
      <c r="C7219" s="15" t="s">
        <v>62</v>
      </c>
      <c r="D7219" s="6">
        <v>18</v>
      </c>
      <c r="E7219" s="12" t="s">
        <v>31</v>
      </c>
      <c r="F7219" s="14">
        <v>1</v>
      </c>
      <c r="G7219" s="14" t="s">
        <v>59</v>
      </c>
      <c r="H7219" s="10">
        <v>3</v>
      </c>
      <c r="I7219" s="11" t="s">
        <v>39</v>
      </c>
      <c r="J7219" s="12" t="s">
        <v>402</v>
      </c>
      <c r="K7219" s="11" t="str">
        <f>VLOOKUP(Table7[[#This Row],[CID]],ALY,2,FALSE)</f>
        <v>Faulty Modifier</v>
      </c>
    </row>
    <row r="7220" spans="1:11" x14ac:dyDescent="0.2">
      <c r="A7220" s="8" t="str">
        <f>Table7[[#This Row],[Test No.]]&amp;Table7[[#This Row],[Section]]&amp;Table7[[#This Row],[Q. No.]]</f>
        <v>R49E19</v>
      </c>
      <c r="B7220" s="8"/>
      <c r="C7220" s="15" t="s">
        <v>62</v>
      </c>
      <c r="D7220" s="6">
        <v>19</v>
      </c>
      <c r="E7220" s="12" t="s">
        <v>31</v>
      </c>
      <c r="F7220" s="14">
        <v>2</v>
      </c>
      <c r="G7220" s="14" t="s">
        <v>57</v>
      </c>
      <c r="H7220" s="10">
        <v>6</v>
      </c>
      <c r="I7220" s="11" t="s">
        <v>42</v>
      </c>
      <c r="J7220" s="12" t="s">
        <v>521</v>
      </c>
      <c r="K7220" s="11" t="str">
        <f>VLOOKUP(Table7[[#This Row],[CID]],ALY,2,FALSE)</f>
        <v>Word Choice</v>
      </c>
    </row>
    <row r="7221" spans="1:11" x14ac:dyDescent="0.2">
      <c r="A7221" s="8" t="str">
        <f>Table7[[#This Row],[Test No.]]&amp;Table7[[#This Row],[Section]]&amp;Table7[[#This Row],[Q. No.]]</f>
        <v>R49E20</v>
      </c>
      <c r="B7221" s="8"/>
      <c r="C7221" s="15" t="s">
        <v>62</v>
      </c>
      <c r="D7221" s="6">
        <v>20</v>
      </c>
      <c r="E7221" s="12" t="s">
        <v>31</v>
      </c>
      <c r="F7221" s="14">
        <v>2</v>
      </c>
      <c r="G7221" s="14" t="s">
        <v>57</v>
      </c>
      <c r="H7221" s="10">
        <v>6</v>
      </c>
      <c r="I7221" s="11" t="s">
        <v>42</v>
      </c>
      <c r="J7221" s="12" t="s">
        <v>523</v>
      </c>
      <c r="K7221" s="11" t="str">
        <f>VLOOKUP(Table7[[#This Row],[CID]],ALY,2,FALSE)</f>
        <v>Avoiding Ambiguity &amp; Redundancy</v>
      </c>
    </row>
    <row r="7222" spans="1:11" x14ac:dyDescent="0.2">
      <c r="A7222" s="8" t="str">
        <f>Table7[[#This Row],[Test No.]]&amp;Table7[[#This Row],[Section]]&amp;Table7[[#This Row],[Q. No.]]</f>
        <v>R49E21</v>
      </c>
      <c r="B7222" s="8"/>
      <c r="C7222" s="15" t="s">
        <v>62</v>
      </c>
      <c r="D7222" s="6">
        <v>21</v>
      </c>
      <c r="E7222" s="12" t="s">
        <v>31</v>
      </c>
      <c r="F7222" s="14">
        <v>1</v>
      </c>
      <c r="G7222" s="14" t="s">
        <v>59</v>
      </c>
      <c r="H7222" s="10">
        <v>3</v>
      </c>
      <c r="I7222" s="11" t="s">
        <v>39</v>
      </c>
      <c r="J7222" s="12" t="s">
        <v>401</v>
      </c>
      <c r="K7222" s="11" t="str">
        <f>VLOOKUP(Table7[[#This Row],[CID]],ALY,2,FALSE)</f>
        <v>Parallel Construction</v>
      </c>
    </row>
    <row r="7223" spans="1:11" x14ac:dyDescent="0.2">
      <c r="A7223" s="8" t="str">
        <f>Table7[[#This Row],[Test No.]]&amp;Table7[[#This Row],[Section]]&amp;Table7[[#This Row],[Q. No.]]</f>
        <v>R49E22</v>
      </c>
      <c r="B7223" s="8"/>
      <c r="C7223" s="15" t="s">
        <v>62</v>
      </c>
      <c r="D7223" s="6">
        <v>22</v>
      </c>
      <c r="E7223" s="12" t="s">
        <v>31</v>
      </c>
      <c r="F7223" s="14">
        <v>1</v>
      </c>
      <c r="G7223" s="14" t="s">
        <v>59</v>
      </c>
      <c r="H7223" s="10">
        <v>2</v>
      </c>
      <c r="I7223" s="11" t="s">
        <v>38</v>
      </c>
      <c r="J7223" s="12" t="s">
        <v>395</v>
      </c>
      <c r="K7223" s="11" t="str">
        <f>VLOOKUP(Table7[[#This Row],[CID]],ALY,2,FALSE)</f>
        <v>Verb Forms/Tense Agreement</v>
      </c>
    </row>
    <row r="7224" spans="1:11" x14ac:dyDescent="0.2">
      <c r="A7224" s="8" t="str">
        <f>Table7[[#This Row],[Test No.]]&amp;Table7[[#This Row],[Section]]&amp;Table7[[#This Row],[Q. No.]]</f>
        <v>R49E23</v>
      </c>
      <c r="B7224" s="8"/>
      <c r="C7224" s="15" t="s">
        <v>62</v>
      </c>
      <c r="D7224" s="6">
        <v>23</v>
      </c>
      <c r="E7224" s="12" t="s">
        <v>31</v>
      </c>
      <c r="F7224" s="14">
        <v>1</v>
      </c>
      <c r="G7224" s="14" t="s">
        <v>59</v>
      </c>
      <c r="H7224" s="14">
        <v>1</v>
      </c>
      <c r="I7224" s="11" t="s">
        <v>37</v>
      </c>
      <c r="J7224" s="12" t="s">
        <v>387</v>
      </c>
      <c r="K7224" s="11" t="str">
        <f>VLOOKUP(Table7[[#This Row],[CID]],ALY,2,FALSE)</f>
        <v>Commas</v>
      </c>
    </row>
    <row r="7225" spans="1:11" x14ac:dyDescent="0.2">
      <c r="A7225" s="8" t="str">
        <f>Table7[[#This Row],[Test No.]]&amp;Table7[[#This Row],[Section]]&amp;Table7[[#This Row],[Q. No.]]</f>
        <v>R49E24</v>
      </c>
      <c r="B7225" s="8"/>
      <c r="C7225" s="15" t="s">
        <v>62</v>
      </c>
      <c r="D7225" s="6">
        <v>24</v>
      </c>
      <c r="E7225" s="12" t="s">
        <v>31</v>
      </c>
      <c r="F7225" s="14">
        <v>2</v>
      </c>
      <c r="G7225" s="14" t="s">
        <v>57</v>
      </c>
      <c r="H7225" s="10">
        <v>5</v>
      </c>
      <c r="I7225" s="11" t="s">
        <v>41</v>
      </c>
      <c r="J7225" s="12" t="s">
        <v>520</v>
      </c>
      <c r="K7225" s="11" t="str">
        <f>VLOOKUP(Table7[[#This Row],[CID]],ALY,2,FALSE)</f>
        <v>Reorganization</v>
      </c>
    </row>
    <row r="7226" spans="1:11" x14ac:dyDescent="0.2">
      <c r="A7226" s="8" t="str">
        <f>Table7[[#This Row],[Test No.]]&amp;Table7[[#This Row],[Section]]&amp;Table7[[#This Row],[Q. No.]]</f>
        <v>R49E25</v>
      </c>
      <c r="B7226" s="8"/>
      <c r="C7226" s="15" t="s">
        <v>62</v>
      </c>
      <c r="D7226" s="6">
        <v>25</v>
      </c>
      <c r="E7226" s="12" t="s">
        <v>31</v>
      </c>
      <c r="F7226" s="14">
        <v>1</v>
      </c>
      <c r="G7226" s="14" t="s">
        <v>59</v>
      </c>
      <c r="H7226" s="10">
        <v>2</v>
      </c>
      <c r="I7226" s="11" t="s">
        <v>38</v>
      </c>
      <c r="J7226" s="12" t="s">
        <v>398</v>
      </c>
      <c r="K7226" s="11" t="str">
        <f>VLOOKUP(Table7[[#This Row],[CID]],ALY,2,FALSE)</f>
        <v>Idioms</v>
      </c>
    </row>
    <row r="7227" spans="1:11" x14ac:dyDescent="0.2">
      <c r="A7227" s="8" t="str">
        <f>Table7[[#This Row],[Test No.]]&amp;Table7[[#This Row],[Section]]&amp;Table7[[#This Row],[Q. No.]]</f>
        <v>R49E26</v>
      </c>
      <c r="B7227" s="8"/>
      <c r="C7227" s="15" t="s">
        <v>62</v>
      </c>
      <c r="D7227" s="6">
        <v>26</v>
      </c>
      <c r="E7227" s="12" t="s">
        <v>31</v>
      </c>
      <c r="F7227" s="14">
        <v>1</v>
      </c>
      <c r="G7227" s="14" t="s">
        <v>59</v>
      </c>
      <c r="H7227" s="14">
        <v>1</v>
      </c>
      <c r="I7227" s="11" t="s">
        <v>37</v>
      </c>
      <c r="J7227" s="12" t="s">
        <v>387</v>
      </c>
      <c r="K7227" s="11" t="str">
        <f>VLOOKUP(Table7[[#This Row],[CID]],ALY,2,FALSE)</f>
        <v>Commas</v>
      </c>
    </row>
    <row r="7228" spans="1:11" x14ac:dyDescent="0.2">
      <c r="A7228" s="8" t="str">
        <f>Table7[[#This Row],[Test No.]]&amp;Table7[[#This Row],[Section]]&amp;Table7[[#This Row],[Q. No.]]</f>
        <v>R49E27</v>
      </c>
      <c r="B7228" s="8"/>
      <c r="C7228" s="15" t="s">
        <v>62</v>
      </c>
      <c r="D7228" s="6">
        <v>27</v>
      </c>
      <c r="E7228" s="12" t="s">
        <v>31</v>
      </c>
      <c r="F7228" s="14">
        <v>1</v>
      </c>
      <c r="G7228" s="14" t="s">
        <v>59</v>
      </c>
      <c r="H7228" s="10">
        <v>2</v>
      </c>
      <c r="I7228" s="11" t="s">
        <v>38</v>
      </c>
      <c r="J7228" s="12" t="s">
        <v>396</v>
      </c>
      <c r="K7228" s="11" t="str">
        <f>VLOOKUP(Table7[[#This Row],[CID]],ALY,2,FALSE)</f>
        <v>Comparisons</v>
      </c>
    </row>
    <row r="7229" spans="1:11" x14ac:dyDescent="0.2">
      <c r="A7229" s="8" t="str">
        <f>Table7[[#This Row],[Test No.]]&amp;Table7[[#This Row],[Section]]&amp;Table7[[#This Row],[Q. No.]]</f>
        <v>R49E28</v>
      </c>
      <c r="B7229" s="8"/>
      <c r="C7229" s="15" t="s">
        <v>62</v>
      </c>
      <c r="D7229" s="6">
        <v>28</v>
      </c>
      <c r="E7229" s="12" t="s">
        <v>31</v>
      </c>
      <c r="F7229" s="14">
        <v>2</v>
      </c>
      <c r="G7229" s="14" t="s">
        <v>57</v>
      </c>
      <c r="H7229" s="10">
        <v>6</v>
      </c>
      <c r="I7229" s="11" t="s">
        <v>42</v>
      </c>
      <c r="J7229" s="12" t="s">
        <v>523</v>
      </c>
      <c r="K7229" s="11" t="str">
        <f>VLOOKUP(Table7[[#This Row],[CID]],ALY,2,FALSE)</f>
        <v>Avoiding Ambiguity &amp; Redundancy</v>
      </c>
    </row>
    <row r="7230" spans="1:11" x14ac:dyDescent="0.2">
      <c r="A7230" s="8" t="str">
        <f>Table7[[#This Row],[Test No.]]&amp;Table7[[#This Row],[Section]]&amp;Table7[[#This Row],[Q. No.]]</f>
        <v>R49E29</v>
      </c>
      <c r="B7230" s="8"/>
      <c r="C7230" s="15" t="s">
        <v>62</v>
      </c>
      <c r="D7230" s="6">
        <v>29</v>
      </c>
      <c r="E7230" s="12" t="s">
        <v>31</v>
      </c>
      <c r="F7230" s="14">
        <v>2</v>
      </c>
      <c r="G7230" s="14" t="s">
        <v>57</v>
      </c>
      <c r="H7230" s="10">
        <v>4</v>
      </c>
      <c r="I7230" s="11" t="s">
        <v>40</v>
      </c>
      <c r="J7230" s="12" t="s">
        <v>512</v>
      </c>
      <c r="K7230" s="11" t="str">
        <f>VLOOKUP(Table7[[#This Row],[CID]],ALY,2,FALSE)</f>
        <v>Additional Detail &amp; Evidence</v>
      </c>
    </row>
    <row r="7231" spans="1:11" x14ac:dyDescent="0.2">
      <c r="A7231" s="8" t="str">
        <f>Table7[[#This Row],[Test No.]]&amp;Table7[[#This Row],[Section]]&amp;Table7[[#This Row],[Q. No.]]</f>
        <v>R49E30</v>
      </c>
      <c r="B7231" s="8"/>
      <c r="C7231" s="15" t="s">
        <v>62</v>
      </c>
      <c r="D7231" s="6">
        <v>30</v>
      </c>
      <c r="E7231" s="12" t="s">
        <v>31</v>
      </c>
      <c r="F7231" s="14">
        <v>2</v>
      </c>
      <c r="G7231" s="14" t="s">
        <v>57</v>
      </c>
      <c r="H7231" s="10">
        <v>4</v>
      </c>
      <c r="I7231" s="11" t="s">
        <v>40</v>
      </c>
      <c r="J7231" s="12" t="s">
        <v>513</v>
      </c>
      <c r="K7231" s="11" t="str">
        <f>VLOOKUP(Table7[[#This Row],[CID]],ALY,2,FALSE)</f>
        <v>Writer's Goal</v>
      </c>
    </row>
    <row r="7232" spans="1:11" x14ac:dyDescent="0.2">
      <c r="A7232" s="8" t="str">
        <f>Table7[[#This Row],[Test No.]]&amp;Table7[[#This Row],[Section]]&amp;Table7[[#This Row],[Q. No.]]</f>
        <v>R49E31</v>
      </c>
      <c r="B7232" s="8"/>
      <c r="C7232" s="15" t="s">
        <v>62</v>
      </c>
      <c r="D7232" s="6">
        <v>31</v>
      </c>
      <c r="E7232" s="12" t="s">
        <v>31</v>
      </c>
      <c r="F7232" s="14">
        <v>2</v>
      </c>
      <c r="G7232" s="13" t="s">
        <v>57</v>
      </c>
      <c r="H7232" s="10">
        <v>6</v>
      </c>
      <c r="I7232" s="13" t="s">
        <v>42</v>
      </c>
      <c r="J7232" s="12" t="s">
        <v>521</v>
      </c>
      <c r="K7232" s="11" t="str">
        <f>VLOOKUP(Table7[[#This Row],[CID]],ALY,2,FALSE)</f>
        <v>Word Choice</v>
      </c>
    </row>
    <row r="7233" spans="1:11" x14ac:dyDescent="0.2">
      <c r="A7233" s="8" t="str">
        <f>Table7[[#This Row],[Test No.]]&amp;Table7[[#This Row],[Section]]&amp;Table7[[#This Row],[Q. No.]]</f>
        <v>R49E32</v>
      </c>
      <c r="B7233" s="8"/>
      <c r="C7233" s="15" t="s">
        <v>62</v>
      </c>
      <c r="D7233" s="6">
        <v>32</v>
      </c>
      <c r="E7233" s="12" t="s">
        <v>31</v>
      </c>
      <c r="F7233" s="14">
        <v>2</v>
      </c>
      <c r="G7233" s="13" t="s">
        <v>57</v>
      </c>
      <c r="H7233" s="10">
        <v>6</v>
      </c>
      <c r="I7233" s="13" t="s">
        <v>42</v>
      </c>
      <c r="J7233" s="12" t="s">
        <v>522</v>
      </c>
      <c r="K7233" s="11" t="str">
        <f>VLOOKUP(Table7[[#This Row],[CID]],ALY,2,FALSE)</f>
        <v>Effectiveness</v>
      </c>
    </row>
    <row r="7234" spans="1:11" x14ac:dyDescent="0.2">
      <c r="A7234" s="8" t="str">
        <f>Table7[[#This Row],[Test No.]]&amp;Table7[[#This Row],[Section]]&amp;Table7[[#This Row],[Q. No.]]</f>
        <v>R49E33</v>
      </c>
      <c r="B7234" s="8"/>
      <c r="C7234" s="15" t="s">
        <v>62</v>
      </c>
      <c r="D7234" s="6">
        <v>33</v>
      </c>
      <c r="E7234" s="12" t="s">
        <v>31</v>
      </c>
      <c r="F7234" s="14">
        <v>2</v>
      </c>
      <c r="G7234" s="13" t="s">
        <v>57</v>
      </c>
      <c r="H7234" s="10">
        <v>6</v>
      </c>
      <c r="I7234" s="13" t="s">
        <v>42</v>
      </c>
      <c r="J7234" s="12" t="s">
        <v>522</v>
      </c>
      <c r="K7234" s="11" t="str">
        <f>VLOOKUP(Table7[[#This Row],[CID]],ALY,2,FALSE)</f>
        <v>Effectiveness</v>
      </c>
    </row>
    <row r="7235" spans="1:11" x14ac:dyDescent="0.2">
      <c r="A7235" s="8" t="str">
        <f>Table7[[#This Row],[Test No.]]&amp;Table7[[#This Row],[Section]]&amp;Table7[[#This Row],[Q. No.]]</f>
        <v>R49E34</v>
      </c>
      <c r="B7235" s="8"/>
      <c r="C7235" s="15" t="s">
        <v>62</v>
      </c>
      <c r="D7235" s="6">
        <v>34</v>
      </c>
      <c r="E7235" s="12" t="s">
        <v>31</v>
      </c>
      <c r="F7235" s="14">
        <v>2</v>
      </c>
      <c r="G7235" s="13" t="s">
        <v>57</v>
      </c>
      <c r="H7235" s="10">
        <v>6</v>
      </c>
      <c r="I7235" s="13" t="s">
        <v>42</v>
      </c>
      <c r="J7235" s="12" t="s">
        <v>521</v>
      </c>
      <c r="K7235" s="11" t="str">
        <f>VLOOKUP(Table7[[#This Row],[CID]],ALY,2,FALSE)</f>
        <v>Word Choice</v>
      </c>
    </row>
    <row r="7236" spans="1:11" x14ac:dyDescent="0.2">
      <c r="A7236" s="8" t="str">
        <f>Table7[[#This Row],[Test No.]]&amp;Table7[[#This Row],[Section]]&amp;Table7[[#This Row],[Q. No.]]</f>
        <v>R49E35</v>
      </c>
      <c r="B7236" s="8"/>
      <c r="C7236" s="15" t="s">
        <v>62</v>
      </c>
      <c r="D7236" s="6">
        <v>35</v>
      </c>
      <c r="E7236" s="12" t="s">
        <v>31</v>
      </c>
      <c r="F7236" s="14">
        <v>1</v>
      </c>
      <c r="G7236" s="14" t="s">
        <v>59</v>
      </c>
      <c r="H7236" s="10">
        <v>2</v>
      </c>
      <c r="I7236" s="13" t="s">
        <v>38</v>
      </c>
      <c r="J7236" s="12" t="s">
        <v>397</v>
      </c>
      <c r="K7236" s="11" t="str">
        <f>VLOOKUP(Table7[[#This Row],[CID]],ALY,2,FALSE)</f>
        <v>Word Choice</v>
      </c>
    </row>
    <row r="7237" spans="1:11" x14ac:dyDescent="0.2">
      <c r="A7237" s="8" t="str">
        <f>Table7[[#This Row],[Test No.]]&amp;Table7[[#This Row],[Section]]&amp;Table7[[#This Row],[Q. No.]]</f>
        <v>R49E36</v>
      </c>
      <c r="B7237" s="8"/>
      <c r="C7237" s="15" t="s">
        <v>62</v>
      </c>
      <c r="D7237" s="6">
        <v>36</v>
      </c>
      <c r="E7237" s="12" t="s">
        <v>31</v>
      </c>
      <c r="F7237" s="14">
        <v>2</v>
      </c>
      <c r="G7237" s="13" t="s">
        <v>57</v>
      </c>
      <c r="H7237" s="10">
        <v>5</v>
      </c>
      <c r="I7237" s="13" t="s">
        <v>41</v>
      </c>
      <c r="J7237" s="12" t="s">
        <v>518</v>
      </c>
      <c r="K7237" s="11" t="str">
        <f>VLOOKUP(Table7[[#This Row],[CID]],ALY,2,FALSE)</f>
        <v>Unity &amp; Coherence</v>
      </c>
    </row>
    <row r="7238" spans="1:11" x14ac:dyDescent="0.2">
      <c r="A7238" s="8" t="str">
        <f>Table7[[#This Row],[Test No.]]&amp;Table7[[#This Row],[Section]]&amp;Table7[[#This Row],[Q. No.]]</f>
        <v>R49E37</v>
      </c>
      <c r="B7238" s="8"/>
      <c r="C7238" s="15" t="s">
        <v>62</v>
      </c>
      <c r="D7238" s="6">
        <v>37</v>
      </c>
      <c r="E7238" s="12" t="s">
        <v>31</v>
      </c>
      <c r="F7238" s="14">
        <v>1</v>
      </c>
      <c r="G7238" s="14" t="s">
        <v>59</v>
      </c>
      <c r="H7238" s="14">
        <v>1</v>
      </c>
      <c r="I7238" s="14" t="s">
        <v>37</v>
      </c>
      <c r="J7238" s="12" t="s">
        <v>387</v>
      </c>
      <c r="K7238" s="11" t="str">
        <f>VLOOKUP(Table7[[#This Row],[CID]],ALY,2,FALSE)</f>
        <v>Commas</v>
      </c>
    </row>
    <row r="7239" spans="1:11" x14ac:dyDescent="0.2">
      <c r="A7239" s="8" t="str">
        <f>Table7[[#This Row],[Test No.]]&amp;Table7[[#This Row],[Section]]&amp;Table7[[#This Row],[Q. No.]]</f>
        <v>R49E38</v>
      </c>
      <c r="B7239" s="8"/>
      <c r="C7239" s="15" t="s">
        <v>62</v>
      </c>
      <c r="D7239" s="6">
        <v>38</v>
      </c>
      <c r="E7239" s="12" t="s">
        <v>31</v>
      </c>
      <c r="F7239" s="14">
        <v>2</v>
      </c>
      <c r="G7239" s="13" t="s">
        <v>57</v>
      </c>
      <c r="H7239" s="10">
        <v>5</v>
      </c>
      <c r="I7239" s="13" t="s">
        <v>41</v>
      </c>
      <c r="J7239" s="12" t="s">
        <v>518</v>
      </c>
      <c r="K7239" s="11" t="str">
        <f>VLOOKUP(Table7[[#This Row],[CID]],ALY,2,FALSE)</f>
        <v>Unity &amp; Coherence</v>
      </c>
    </row>
    <row r="7240" spans="1:11" x14ac:dyDescent="0.2">
      <c r="A7240" s="8" t="str">
        <f>Table7[[#This Row],[Test No.]]&amp;Table7[[#This Row],[Section]]&amp;Table7[[#This Row],[Q. No.]]</f>
        <v>R49E39</v>
      </c>
      <c r="B7240" s="8"/>
      <c r="C7240" s="15" t="s">
        <v>62</v>
      </c>
      <c r="D7240" s="6">
        <v>39</v>
      </c>
      <c r="E7240" s="12" t="s">
        <v>31</v>
      </c>
      <c r="F7240" s="14">
        <v>2</v>
      </c>
      <c r="G7240" s="13" t="s">
        <v>57</v>
      </c>
      <c r="H7240" s="10">
        <v>5</v>
      </c>
      <c r="I7240" s="13" t="s">
        <v>41</v>
      </c>
      <c r="J7240" s="12" t="s">
        <v>518</v>
      </c>
      <c r="K7240" s="11" t="str">
        <f>VLOOKUP(Table7[[#This Row],[CID]],ALY,2,FALSE)</f>
        <v>Unity &amp; Coherence</v>
      </c>
    </row>
    <row r="7241" spans="1:11" x14ac:dyDescent="0.2">
      <c r="A7241" s="8" t="str">
        <f>Table7[[#This Row],[Test No.]]&amp;Table7[[#This Row],[Section]]&amp;Table7[[#This Row],[Q. No.]]</f>
        <v>R49E40</v>
      </c>
      <c r="B7241" s="8"/>
      <c r="C7241" s="15" t="s">
        <v>62</v>
      </c>
      <c r="D7241" s="6">
        <v>40</v>
      </c>
      <c r="E7241" s="12" t="s">
        <v>31</v>
      </c>
      <c r="F7241" s="14">
        <v>1</v>
      </c>
      <c r="G7241" s="14" t="s">
        <v>59</v>
      </c>
      <c r="H7241" s="10">
        <v>2</v>
      </c>
      <c r="I7241" s="13" t="s">
        <v>38</v>
      </c>
      <c r="J7241" s="12" t="s">
        <v>397</v>
      </c>
      <c r="K7241" s="11" t="str">
        <f>VLOOKUP(Table7[[#This Row],[CID]],ALY,2,FALSE)</f>
        <v>Word Choice</v>
      </c>
    </row>
    <row r="7242" spans="1:11" x14ac:dyDescent="0.2">
      <c r="A7242" s="8" t="str">
        <f>Table7[[#This Row],[Test No.]]&amp;Table7[[#This Row],[Section]]&amp;Table7[[#This Row],[Q. No.]]</f>
        <v>R49E41</v>
      </c>
      <c r="B7242" s="8"/>
      <c r="C7242" s="15" t="s">
        <v>62</v>
      </c>
      <c r="D7242" s="6">
        <v>41</v>
      </c>
      <c r="E7242" s="12" t="s">
        <v>31</v>
      </c>
      <c r="F7242" s="14">
        <v>2</v>
      </c>
      <c r="G7242" s="13" t="s">
        <v>57</v>
      </c>
      <c r="H7242" s="10">
        <v>4</v>
      </c>
      <c r="I7242" s="13" t="s">
        <v>40</v>
      </c>
      <c r="J7242" s="12" t="s">
        <v>514</v>
      </c>
      <c r="K7242" s="11" t="str">
        <f>VLOOKUP(Table7[[#This Row],[CID]],ALY,2,FALSE)</f>
        <v>Relation to Paragraph/Essay</v>
      </c>
    </row>
    <row r="7243" spans="1:11" x14ac:dyDescent="0.2">
      <c r="A7243" s="8" t="str">
        <f>Table7[[#This Row],[Test No.]]&amp;Table7[[#This Row],[Section]]&amp;Table7[[#This Row],[Q. No.]]</f>
        <v>R49E42</v>
      </c>
      <c r="B7243" s="8"/>
      <c r="C7243" s="15" t="s">
        <v>62</v>
      </c>
      <c r="D7243" s="6">
        <v>42</v>
      </c>
      <c r="E7243" s="12" t="s">
        <v>31</v>
      </c>
      <c r="F7243" s="14">
        <v>1</v>
      </c>
      <c r="G7243" s="14" t="s">
        <v>59</v>
      </c>
      <c r="H7243" s="10">
        <v>2</v>
      </c>
      <c r="I7243" s="13" t="s">
        <v>38</v>
      </c>
      <c r="J7243" s="12" t="s">
        <v>397</v>
      </c>
      <c r="K7243" s="11" t="str">
        <f>VLOOKUP(Table7[[#This Row],[CID]],ALY,2,FALSE)</f>
        <v>Word Choice</v>
      </c>
    </row>
    <row r="7244" spans="1:11" x14ac:dyDescent="0.2">
      <c r="A7244" s="8" t="str">
        <f>Table7[[#This Row],[Test No.]]&amp;Table7[[#This Row],[Section]]&amp;Table7[[#This Row],[Q. No.]]</f>
        <v>R49E43</v>
      </c>
      <c r="B7244" s="8"/>
      <c r="C7244" s="15" t="s">
        <v>62</v>
      </c>
      <c r="D7244" s="6">
        <v>43</v>
      </c>
      <c r="E7244" s="12" t="s">
        <v>31</v>
      </c>
      <c r="F7244" s="14">
        <v>2</v>
      </c>
      <c r="G7244" s="13" t="s">
        <v>57</v>
      </c>
      <c r="H7244" s="10">
        <v>6</v>
      </c>
      <c r="I7244" s="13" t="s">
        <v>42</v>
      </c>
      <c r="J7244" s="12" t="s">
        <v>521</v>
      </c>
      <c r="K7244" s="11" t="str">
        <f>VLOOKUP(Table7[[#This Row],[CID]],ALY,2,FALSE)</f>
        <v>Word Choice</v>
      </c>
    </row>
    <row r="7245" spans="1:11" x14ac:dyDescent="0.2">
      <c r="A7245" s="8" t="str">
        <f>Table7[[#This Row],[Test No.]]&amp;Table7[[#This Row],[Section]]&amp;Table7[[#This Row],[Q. No.]]</f>
        <v>R49E44</v>
      </c>
      <c r="B7245" s="8"/>
      <c r="C7245" s="15" t="s">
        <v>62</v>
      </c>
      <c r="D7245" s="6">
        <v>44</v>
      </c>
      <c r="E7245" s="12" t="s">
        <v>31</v>
      </c>
      <c r="F7245" s="14">
        <v>2</v>
      </c>
      <c r="G7245" s="13" t="s">
        <v>57</v>
      </c>
      <c r="H7245" s="10">
        <v>5</v>
      </c>
      <c r="I7245" s="13" t="s">
        <v>41</v>
      </c>
      <c r="J7245" s="12" t="s">
        <v>518</v>
      </c>
      <c r="K7245" s="11" t="str">
        <f>VLOOKUP(Table7[[#This Row],[CID]],ALY,2,FALSE)</f>
        <v>Unity &amp; Coherence</v>
      </c>
    </row>
    <row r="7246" spans="1:11" x14ac:dyDescent="0.2">
      <c r="A7246" s="8" t="str">
        <f>Table7[[#This Row],[Test No.]]&amp;Table7[[#This Row],[Section]]&amp;Table7[[#This Row],[Q. No.]]</f>
        <v>R49E45</v>
      </c>
      <c r="B7246" s="8"/>
      <c r="C7246" s="15" t="s">
        <v>62</v>
      </c>
      <c r="D7246" s="6">
        <v>45</v>
      </c>
      <c r="E7246" s="12" t="s">
        <v>31</v>
      </c>
      <c r="F7246" s="14">
        <v>2</v>
      </c>
      <c r="G7246" s="13" t="s">
        <v>57</v>
      </c>
      <c r="H7246" s="10">
        <v>6</v>
      </c>
      <c r="I7246" s="13" t="s">
        <v>42</v>
      </c>
      <c r="J7246" s="12" t="s">
        <v>522</v>
      </c>
      <c r="K7246" s="11" t="str">
        <f>VLOOKUP(Table7[[#This Row],[CID]],ALY,2,FALSE)</f>
        <v>Effectiveness</v>
      </c>
    </row>
    <row r="7247" spans="1:11" x14ac:dyDescent="0.2">
      <c r="A7247" s="8" t="str">
        <f>Table7[[#This Row],[Test No.]]&amp;Table7[[#This Row],[Section]]&amp;Table7[[#This Row],[Q. No.]]</f>
        <v>R49E46</v>
      </c>
      <c r="B7247" s="8"/>
      <c r="C7247" s="15" t="s">
        <v>62</v>
      </c>
      <c r="D7247" s="6">
        <v>46</v>
      </c>
      <c r="E7247" s="12" t="s">
        <v>31</v>
      </c>
      <c r="F7247" s="14">
        <v>1</v>
      </c>
      <c r="G7247" s="14" t="s">
        <v>59</v>
      </c>
      <c r="H7247" s="10">
        <v>3</v>
      </c>
      <c r="I7247" s="13" t="s">
        <v>39</v>
      </c>
      <c r="J7247" s="12" t="s">
        <v>402</v>
      </c>
      <c r="K7247" s="11" t="str">
        <f>VLOOKUP(Table7[[#This Row],[CID]],ALY,2,FALSE)</f>
        <v>Faulty Modifier</v>
      </c>
    </row>
    <row r="7248" spans="1:11" x14ac:dyDescent="0.2">
      <c r="A7248" s="8" t="str">
        <f>Table7[[#This Row],[Test No.]]&amp;Table7[[#This Row],[Section]]&amp;Table7[[#This Row],[Q. No.]]</f>
        <v>R49E47</v>
      </c>
      <c r="B7248" s="8"/>
      <c r="C7248" s="15" t="s">
        <v>62</v>
      </c>
      <c r="D7248" s="6">
        <v>47</v>
      </c>
      <c r="E7248" s="12" t="s">
        <v>31</v>
      </c>
      <c r="F7248" s="14">
        <v>1</v>
      </c>
      <c r="G7248" s="14" t="s">
        <v>59</v>
      </c>
      <c r="H7248" s="14">
        <v>1</v>
      </c>
      <c r="I7248" s="14" t="s">
        <v>37</v>
      </c>
      <c r="J7248" s="12" t="s">
        <v>389</v>
      </c>
      <c r="K7248" s="11" t="str">
        <f>VLOOKUP(Table7[[#This Row],[CID]],ALY,2,FALSE)</f>
        <v>Colons</v>
      </c>
    </row>
    <row r="7249" spans="1:11" x14ac:dyDescent="0.2">
      <c r="A7249" s="8" t="str">
        <f>Table7[[#This Row],[Test No.]]&amp;Table7[[#This Row],[Section]]&amp;Table7[[#This Row],[Q. No.]]</f>
        <v>R49E48</v>
      </c>
      <c r="B7249" s="8"/>
      <c r="C7249" s="15" t="s">
        <v>62</v>
      </c>
      <c r="D7249" s="6">
        <v>48</v>
      </c>
      <c r="E7249" s="12" t="s">
        <v>31</v>
      </c>
      <c r="F7249" s="14">
        <v>2</v>
      </c>
      <c r="G7249" s="13" t="s">
        <v>57</v>
      </c>
      <c r="H7249" s="10">
        <v>6</v>
      </c>
      <c r="I7249" s="13" t="s">
        <v>42</v>
      </c>
      <c r="J7249" s="12" t="s">
        <v>522</v>
      </c>
      <c r="K7249" s="11" t="str">
        <f>VLOOKUP(Table7[[#This Row],[CID]],ALY,2,FALSE)</f>
        <v>Effectiveness</v>
      </c>
    </row>
    <row r="7250" spans="1:11" x14ac:dyDescent="0.2">
      <c r="A7250" s="8" t="str">
        <f>Table7[[#This Row],[Test No.]]&amp;Table7[[#This Row],[Section]]&amp;Table7[[#This Row],[Q. No.]]</f>
        <v>R49E49</v>
      </c>
      <c r="B7250" s="8"/>
      <c r="C7250" s="15" t="s">
        <v>62</v>
      </c>
      <c r="D7250" s="6">
        <v>49</v>
      </c>
      <c r="E7250" s="12" t="s">
        <v>31</v>
      </c>
      <c r="F7250" s="14">
        <v>1</v>
      </c>
      <c r="G7250" s="14" t="s">
        <v>59</v>
      </c>
      <c r="H7250" s="10">
        <v>2</v>
      </c>
      <c r="I7250" s="13" t="s">
        <v>38</v>
      </c>
      <c r="J7250" s="12" t="s">
        <v>397</v>
      </c>
      <c r="K7250" s="11" t="str">
        <f>VLOOKUP(Table7[[#This Row],[CID]],ALY,2,FALSE)</f>
        <v>Word Choice</v>
      </c>
    </row>
    <row r="7251" spans="1:11" x14ac:dyDescent="0.2">
      <c r="A7251" s="8" t="str">
        <f>Table7[[#This Row],[Test No.]]&amp;Table7[[#This Row],[Section]]&amp;Table7[[#This Row],[Q. No.]]</f>
        <v>R49E50</v>
      </c>
      <c r="B7251" s="8"/>
      <c r="C7251" s="15" t="s">
        <v>62</v>
      </c>
      <c r="D7251" s="6">
        <v>50</v>
      </c>
      <c r="E7251" s="12" t="s">
        <v>31</v>
      </c>
      <c r="F7251" s="14">
        <v>2</v>
      </c>
      <c r="G7251" s="13" t="s">
        <v>57</v>
      </c>
      <c r="H7251" s="10">
        <v>4</v>
      </c>
      <c r="I7251" s="13" t="s">
        <v>40</v>
      </c>
      <c r="J7251" s="12" t="s">
        <v>516</v>
      </c>
      <c r="K7251" s="11" t="str">
        <f>VLOOKUP(Table7[[#This Row],[CID]],ALY,2,FALSE)</f>
        <v>Transitions &amp; Topic Sentences</v>
      </c>
    </row>
    <row r="7252" spans="1:11" x14ac:dyDescent="0.2">
      <c r="A7252" s="8" t="str">
        <f>Table7[[#This Row],[Test No.]]&amp;Table7[[#This Row],[Section]]&amp;Table7[[#This Row],[Q. No.]]</f>
        <v>R49E51</v>
      </c>
      <c r="B7252" s="8"/>
      <c r="C7252" s="15" t="s">
        <v>62</v>
      </c>
      <c r="D7252" s="6">
        <v>51</v>
      </c>
      <c r="E7252" s="12" t="s">
        <v>31</v>
      </c>
      <c r="F7252" s="14">
        <v>1</v>
      </c>
      <c r="G7252" s="14" t="s">
        <v>59</v>
      </c>
      <c r="H7252" s="10">
        <v>2</v>
      </c>
      <c r="I7252" s="13" t="s">
        <v>38</v>
      </c>
      <c r="J7252" s="12" t="s">
        <v>395</v>
      </c>
      <c r="K7252" s="11" t="str">
        <f>VLOOKUP(Table7[[#This Row],[CID]],ALY,2,FALSE)</f>
        <v>Verb Forms/Tense Agreement</v>
      </c>
    </row>
    <row r="7253" spans="1:11" x14ac:dyDescent="0.2">
      <c r="A7253" s="8" t="str">
        <f>Table7[[#This Row],[Test No.]]&amp;Table7[[#This Row],[Section]]&amp;Table7[[#This Row],[Q. No.]]</f>
        <v>R49E52</v>
      </c>
      <c r="B7253" s="8"/>
      <c r="C7253" s="15" t="s">
        <v>62</v>
      </c>
      <c r="D7253" s="6">
        <v>52</v>
      </c>
      <c r="E7253" s="12" t="s">
        <v>31</v>
      </c>
      <c r="F7253" s="14">
        <v>2</v>
      </c>
      <c r="G7253" s="13" t="s">
        <v>57</v>
      </c>
      <c r="H7253" s="10">
        <v>6</v>
      </c>
      <c r="I7253" s="13" t="s">
        <v>42</v>
      </c>
      <c r="J7253" s="12" t="s">
        <v>523</v>
      </c>
      <c r="K7253" s="11" t="str">
        <f>VLOOKUP(Table7[[#This Row],[CID]],ALY,2,FALSE)</f>
        <v>Avoiding Ambiguity &amp; Redundancy</v>
      </c>
    </row>
    <row r="7254" spans="1:11" x14ac:dyDescent="0.2">
      <c r="A7254" s="8" t="str">
        <f>Table7[[#This Row],[Test No.]]&amp;Table7[[#This Row],[Section]]&amp;Table7[[#This Row],[Q. No.]]</f>
        <v>R49E53</v>
      </c>
      <c r="B7254" s="8"/>
      <c r="C7254" s="15" t="s">
        <v>62</v>
      </c>
      <c r="D7254" s="6">
        <v>53</v>
      </c>
      <c r="E7254" s="12" t="s">
        <v>31</v>
      </c>
      <c r="F7254" s="14">
        <v>1</v>
      </c>
      <c r="G7254" s="14" t="s">
        <v>59</v>
      </c>
      <c r="H7254" s="10">
        <v>2</v>
      </c>
      <c r="I7254" s="13" t="s">
        <v>38</v>
      </c>
      <c r="J7254" s="12" t="s">
        <v>397</v>
      </c>
      <c r="K7254" s="11" t="str">
        <f>VLOOKUP(Table7[[#This Row],[CID]],ALY,2,FALSE)</f>
        <v>Word Choice</v>
      </c>
    </row>
    <row r="7255" spans="1:11" x14ac:dyDescent="0.2">
      <c r="A7255" s="8" t="str">
        <f>Table7[[#This Row],[Test No.]]&amp;Table7[[#This Row],[Section]]&amp;Table7[[#This Row],[Q. No.]]</f>
        <v>R49E54</v>
      </c>
      <c r="B7255" s="8"/>
      <c r="C7255" s="15" t="s">
        <v>62</v>
      </c>
      <c r="D7255" s="6">
        <v>54</v>
      </c>
      <c r="E7255" s="12" t="s">
        <v>31</v>
      </c>
      <c r="F7255" s="14">
        <v>2</v>
      </c>
      <c r="G7255" s="13" t="s">
        <v>57</v>
      </c>
      <c r="H7255" s="10">
        <v>4</v>
      </c>
      <c r="I7255" s="13" t="s">
        <v>40</v>
      </c>
      <c r="J7255" s="12" t="s">
        <v>513</v>
      </c>
      <c r="K7255" s="11" t="str">
        <f>VLOOKUP(Table7[[#This Row],[CID]],ALY,2,FALSE)</f>
        <v>Writer's Goal</v>
      </c>
    </row>
    <row r="7256" spans="1:11" x14ac:dyDescent="0.2">
      <c r="A7256" s="8" t="str">
        <f>Table7[[#This Row],[Test No.]]&amp;Table7[[#This Row],[Section]]&amp;Table7[[#This Row],[Q. No.]]</f>
        <v>R49E55</v>
      </c>
      <c r="B7256" s="8"/>
      <c r="C7256" s="15" t="s">
        <v>62</v>
      </c>
      <c r="D7256" s="6">
        <v>55</v>
      </c>
      <c r="E7256" s="12" t="s">
        <v>31</v>
      </c>
      <c r="F7256" s="14">
        <v>2</v>
      </c>
      <c r="G7256" s="13" t="s">
        <v>57</v>
      </c>
      <c r="H7256" s="10">
        <v>4</v>
      </c>
      <c r="I7256" s="13" t="s">
        <v>40</v>
      </c>
      <c r="J7256" s="12" t="s">
        <v>514</v>
      </c>
      <c r="K7256" s="11" t="str">
        <f>VLOOKUP(Table7[[#This Row],[CID]],ALY,2,FALSE)</f>
        <v>Relation to Paragraph/Essay</v>
      </c>
    </row>
    <row r="7257" spans="1:11" x14ac:dyDescent="0.2">
      <c r="A7257" s="8" t="str">
        <f>Table7[[#This Row],[Test No.]]&amp;Table7[[#This Row],[Section]]&amp;Table7[[#This Row],[Q. No.]]</f>
        <v>R49E56</v>
      </c>
      <c r="B7257" s="8"/>
      <c r="C7257" s="15" t="s">
        <v>62</v>
      </c>
      <c r="D7257" s="6">
        <v>56</v>
      </c>
      <c r="E7257" s="12" t="s">
        <v>31</v>
      </c>
      <c r="F7257" s="14">
        <v>2</v>
      </c>
      <c r="G7257" s="13" t="s">
        <v>57</v>
      </c>
      <c r="H7257" s="10">
        <v>4</v>
      </c>
      <c r="I7257" s="13" t="s">
        <v>40</v>
      </c>
      <c r="J7257" s="12" t="s">
        <v>516</v>
      </c>
      <c r="K7257" s="11" t="str">
        <f>VLOOKUP(Table7[[#This Row],[CID]],ALY,2,FALSE)</f>
        <v>Transitions &amp; Topic Sentences</v>
      </c>
    </row>
    <row r="7258" spans="1:11" x14ac:dyDescent="0.2">
      <c r="A7258" s="8" t="str">
        <f>Table7[[#This Row],[Test No.]]&amp;Table7[[#This Row],[Section]]&amp;Table7[[#This Row],[Q. No.]]</f>
        <v>R49E57</v>
      </c>
      <c r="B7258" s="8"/>
      <c r="C7258" s="15" t="s">
        <v>62</v>
      </c>
      <c r="D7258" s="6">
        <v>57</v>
      </c>
      <c r="E7258" s="12" t="s">
        <v>31</v>
      </c>
      <c r="F7258" s="14">
        <v>2</v>
      </c>
      <c r="G7258" s="13" t="s">
        <v>57</v>
      </c>
      <c r="H7258" s="10">
        <v>5</v>
      </c>
      <c r="I7258" s="13" t="s">
        <v>41</v>
      </c>
      <c r="J7258" s="12" t="s">
        <v>518</v>
      </c>
      <c r="K7258" s="11" t="str">
        <f>VLOOKUP(Table7[[#This Row],[CID]],ALY,2,FALSE)</f>
        <v>Unity &amp; Coherence</v>
      </c>
    </row>
    <row r="7259" spans="1:11" x14ac:dyDescent="0.2">
      <c r="A7259" s="8" t="str">
        <f>Table7[[#This Row],[Test No.]]&amp;Table7[[#This Row],[Section]]&amp;Table7[[#This Row],[Q. No.]]</f>
        <v>R49E58</v>
      </c>
      <c r="B7259" s="8"/>
      <c r="C7259" s="15" t="s">
        <v>62</v>
      </c>
      <c r="D7259" s="6">
        <v>58</v>
      </c>
      <c r="E7259" s="12" t="s">
        <v>31</v>
      </c>
      <c r="F7259" s="14">
        <v>1</v>
      </c>
      <c r="G7259" s="14" t="s">
        <v>59</v>
      </c>
      <c r="H7259" s="14">
        <v>1</v>
      </c>
      <c r="I7259" s="14" t="s">
        <v>37</v>
      </c>
      <c r="J7259" s="12" t="s">
        <v>390</v>
      </c>
      <c r="K7259" s="11" t="str">
        <f>VLOOKUP(Table7[[#This Row],[CID]],ALY,2,FALSE)</f>
        <v>Semicolons</v>
      </c>
    </row>
    <row r="7260" spans="1:11" x14ac:dyDescent="0.2">
      <c r="A7260" s="8" t="str">
        <f>Table7[[#This Row],[Test No.]]&amp;Table7[[#This Row],[Section]]&amp;Table7[[#This Row],[Q. No.]]</f>
        <v>R49E59</v>
      </c>
      <c r="B7260" s="8"/>
      <c r="C7260" s="15" t="s">
        <v>62</v>
      </c>
      <c r="D7260" s="6">
        <v>59</v>
      </c>
      <c r="E7260" s="12" t="s">
        <v>31</v>
      </c>
      <c r="F7260" s="14">
        <v>1</v>
      </c>
      <c r="G7260" s="14" t="s">
        <v>59</v>
      </c>
      <c r="H7260" s="10">
        <v>2</v>
      </c>
      <c r="I7260" s="13" t="s">
        <v>38</v>
      </c>
      <c r="J7260" s="12" t="s">
        <v>398</v>
      </c>
      <c r="K7260" s="11" t="str">
        <f>VLOOKUP(Table7[[#This Row],[CID]],ALY,2,FALSE)</f>
        <v>Idioms</v>
      </c>
    </row>
    <row r="7261" spans="1:11" x14ac:dyDescent="0.2">
      <c r="A7261" s="8" t="str">
        <f>Table7[[#This Row],[Test No.]]&amp;Table7[[#This Row],[Section]]&amp;Table7[[#This Row],[Q. No.]]</f>
        <v>R49E60</v>
      </c>
      <c r="B7261" s="8"/>
      <c r="C7261" s="15" t="s">
        <v>62</v>
      </c>
      <c r="D7261" s="6">
        <v>60</v>
      </c>
      <c r="E7261" s="12" t="s">
        <v>31</v>
      </c>
      <c r="F7261" s="14">
        <v>1</v>
      </c>
      <c r="G7261" s="14" t="s">
        <v>59</v>
      </c>
      <c r="H7261" s="14">
        <v>1</v>
      </c>
      <c r="I7261" s="14" t="s">
        <v>37</v>
      </c>
      <c r="J7261" s="12" t="s">
        <v>387</v>
      </c>
      <c r="K7261" s="11" t="str">
        <f>VLOOKUP(Table7[[#This Row],[CID]],ALY,2,FALSE)</f>
        <v>Commas</v>
      </c>
    </row>
    <row r="7262" spans="1:11" x14ac:dyDescent="0.2">
      <c r="A7262" s="8" t="str">
        <f>Table7[[#This Row],[Test No.]]&amp;Table7[[#This Row],[Section]]&amp;Table7[[#This Row],[Q. No.]]</f>
        <v>R49E61</v>
      </c>
      <c r="B7262" s="8"/>
      <c r="C7262" s="15" t="s">
        <v>62</v>
      </c>
      <c r="D7262" s="6">
        <v>61</v>
      </c>
      <c r="E7262" s="12" t="s">
        <v>31</v>
      </c>
      <c r="F7262" s="14">
        <v>1</v>
      </c>
      <c r="G7262" s="14" t="s">
        <v>59</v>
      </c>
      <c r="H7262" s="14">
        <v>1</v>
      </c>
      <c r="I7262" s="14" t="s">
        <v>37</v>
      </c>
      <c r="J7262" s="12" t="s">
        <v>387</v>
      </c>
      <c r="K7262" s="11" t="str">
        <f>VLOOKUP(Table7[[#This Row],[CID]],ALY,2,FALSE)</f>
        <v>Commas</v>
      </c>
    </row>
    <row r="7263" spans="1:11" x14ac:dyDescent="0.2">
      <c r="A7263" s="8" t="str">
        <f>Table7[[#This Row],[Test No.]]&amp;Table7[[#This Row],[Section]]&amp;Table7[[#This Row],[Q. No.]]</f>
        <v>R49E62</v>
      </c>
      <c r="B7263" s="8"/>
      <c r="C7263" s="15" t="s">
        <v>62</v>
      </c>
      <c r="D7263" s="6">
        <v>62</v>
      </c>
      <c r="E7263" s="12" t="s">
        <v>31</v>
      </c>
      <c r="F7263" s="14">
        <v>2</v>
      </c>
      <c r="G7263" s="13" t="s">
        <v>57</v>
      </c>
      <c r="H7263" s="10">
        <v>4</v>
      </c>
      <c r="I7263" s="13" t="s">
        <v>40</v>
      </c>
      <c r="J7263" s="12" t="s">
        <v>516</v>
      </c>
      <c r="K7263" s="11" t="str">
        <f>VLOOKUP(Table7[[#This Row],[CID]],ALY,2,FALSE)</f>
        <v>Transitions &amp; Topic Sentences</v>
      </c>
    </row>
    <row r="7264" spans="1:11" x14ac:dyDescent="0.2">
      <c r="A7264" s="8" t="str">
        <f>Table7[[#This Row],[Test No.]]&amp;Table7[[#This Row],[Section]]&amp;Table7[[#This Row],[Q. No.]]</f>
        <v>R49E63</v>
      </c>
      <c r="B7264" s="8"/>
      <c r="C7264" s="15" t="s">
        <v>62</v>
      </c>
      <c r="D7264" s="6">
        <v>63</v>
      </c>
      <c r="E7264" s="12" t="s">
        <v>31</v>
      </c>
      <c r="F7264" s="14">
        <v>1</v>
      </c>
      <c r="G7264" s="14" t="s">
        <v>59</v>
      </c>
      <c r="H7264" s="10">
        <v>2</v>
      </c>
      <c r="I7264" s="13" t="s">
        <v>38</v>
      </c>
      <c r="J7264" s="12" t="s">
        <v>398</v>
      </c>
      <c r="K7264" s="11" t="str">
        <f>VLOOKUP(Table7[[#This Row],[CID]],ALY,2,FALSE)</f>
        <v>Idioms</v>
      </c>
    </row>
    <row r="7265" spans="1:11" x14ac:dyDescent="0.2">
      <c r="A7265" s="8" t="str">
        <f>Table7[[#This Row],[Test No.]]&amp;Table7[[#This Row],[Section]]&amp;Table7[[#This Row],[Q. No.]]</f>
        <v>R49E64</v>
      </c>
      <c r="B7265" s="8"/>
      <c r="C7265" s="15" t="s">
        <v>62</v>
      </c>
      <c r="D7265" s="6">
        <v>64</v>
      </c>
      <c r="E7265" s="12" t="s">
        <v>31</v>
      </c>
      <c r="F7265" s="14">
        <v>1</v>
      </c>
      <c r="G7265" s="14" t="s">
        <v>59</v>
      </c>
      <c r="H7265" s="10">
        <v>2</v>
      </c>
      <c r="I7265" s="13" t="s">
        <v>38</v>
      </c>
      <c r="J7265" s="12" t="s">
        <v>397</v>
      </c>
      <c r="K7265" s="11" t="str">
        <f>VLOOKUP(Table7[[#This Row],[CID]],ALY,2,FALSE)</f>
        <v>Word Choice</v>
      </c>
    </row>
    <row r="7266" spans="1:11" x14ac:dyDescent="0.2">
      <c r="A7266" s="8" t="str">
        <f>Table7[[#This Row],[Test No.]]&amp;Table7[[#This Row],[Section]]&amp;Table7[[#This Row],[Q. No.]]</f>
        <v>R49E65</v>
      </c>
      <c r="B7266" s="8"/>
      <c r="C7266" s="15" t="s">
        <v>62</v>
      </c>
      <c r="D7266" s="6">
        <v>65</v>
      </c>
      <c r="E7266" s="12" t="s">
        <v>31</v>
      </c>
      <c r="F7266" s="14">
        <v>2</v>
      </c>
      <c r="G7266" s="13" t="s">
        <v>57</v>
      </c>
      <c r="H7266" s="10">
        <v>6</v>
      </c>
      <c r="I7266" s="13" t="s">
        <v>42</v>
      </c>
      <c r="J7266" s="12" t="s">
        <v>522</v>
      </c>
      <c r="K7266" s="11" t="str">
        <f>VLOOKUP(Table7[[#This Row],[CID]],ALY,2,FALSE)</f>
        <v>Effectiveness</v>
      </c>
    </row>
    <row r="7267" spans="1:11" x14ac:dyDescent="0.2">
      <c r="A7267" s="8" t="str">
        <f>Table7[[#This Row],[Test No.]]&amp;Table7[[#This Row],[Section]]&amp;Table7[[#This Row],[Q. No.]]</f>
        <v>R49E66</v>
      </c>
      <c r="B7267" s="8"/>
      <c r="C7267" s="15" t="s">
        <v>62</v>
      </c>
      <c r="D7267" s="6">
        <v>66</v>
      </c>
      <c r="E7267" s="12" t="s">
        <v>31</v>
      </c>
      <c r="F7267" s="14">
        <v>1</v>
      </c>
      <c r="G7267" s="14" t="s">
        <v>59</v>
      </c>
      <c r="H7267" s="10">
        <v>3</v>
      </c>
      <c r="I7267" s="13" t="s">
        <v>39</v>
      </c>
      <c r="J7267" s="12" t="s">
        <v>400</v>
      </c>
      <c r="K7267" s="11" t="str">
        <f>VLOOKUP(Table7[[#This Row],[CID]],ALY,2,FALSE)</f>
        <v>Run-On Sentence</v>
      </c>
    </row>
    <row r="7268" spans="1:11" x14ac:dyDescent="0.2">
      <c r="A7268" s="8" t="str">
        <f>Table7[[#This Row],[Test No.]]&amp;Table7[[#This Row],[Section]]&amp;Table7[[#This Row],[Q. No.]]</f>
        <v>R49E67</v>
      </c>
      <c r="B7268" s="8"/>
      <c r="C7268" s="15" t="s">
        <v>62</v>
      </c>
      <c r="D7268" s="6">
        <v>67</v>
      </c>
      <c r="E7268" s="12" t="s">
        <v>31</v>
      </c>
      <c r="F7268" s="14">
        <v>2</v>
      </c>
      <c r="G7268" s="13" t="s">
        <v>57</v>
      </c>
      <c r="H7268" s="10">
        <v>4</v>
      </c>
      <c r="I7268" s="13" t="s">
        <v>40</v>
      </c>
      <c r="J7268" s="12" t="s">
        <v>512</v>
      </c>
      <c r="K7268" s="11" t="str">
        <f>VLOOKUP(Table7[[#This Row],[CID]],ALY,2,FALSE)</f>
        <v>Additional Detail &amp; Evidence</v>
      </c>
    </row>
    <row r="7269" spans="1:11" x14ac:dyDescent="0.2">
      <c r="A7269" s="8" t="str">
        <f>Table7[[#This Row],[Test No.]]&amp;Table7[[#This Row],[Section]]&amp;Table7[[#This Row],[Q. No.]]</f>
        <v>R49E68</v>
      </c>
      <c r="B7269" s="8"/>
      <c r="C7269" s="15" t="s">
        <v>62</v>
      </c>
      <c r="D7269" s="6">
        <v>68</v>
      </c>
      <c r="E7269" s="12" t="s">
        <v>31</v>
      </c>
      <c r="F7269" s="14">
        <v>1</v>
      </c>
      <c r="G7269" s="14" t="s">
        <v>59</v>
      </c>
      <c r="H7269" s="10">
        <v>3</v>
      </c>
      <c r="I7269" s="13" t="s">
        <v>39</v>
      </c>
      <c r="J7269" s="12" t="s">
        <v>402</v>
      </c>
      <c r="K7269" s="11" t="str">
        <f>VLOOKUP(Table7[[#This Row],[CID]],ALY,2,FALSE)</f>
        <v>Faulty Modifier</v>
      </c>
    </row>
    <row r="7270" spans="1:11" x14ac:dyDescent="0.2">
      <c r="A7270" s="8" t="str">
        <f>Table7[[#This Row],[Test No.]]&amp;Table7[[#This Row],[Section]]&amp;Table7[[#This Row],[Q. No.]]</f>
        <v>R49E69</v>
      </c>
      <c r="B7270" s="8"/>
      <c r="C7270" s="15" t="s">
        <v>62</v>
      </c>
      <c r="D7270" s="6">
        <v>69</v>
      </c>
      <c r="E7270" s="12" t="s">
        <v>31</v>
      </c>
      <c r="F7270" s="14">
        <v>1</v>
      </c>
      <c r="G7270" s="14" t="s">
        <v>59</v>
      </c>
      <c r="H7270" s="10">
        <v>3</v>
      </c>
      <c r="I7270" s="13" t="s">
        <v>39</v>
      </c>
      <c r="J7270" s="12" t="s">
        <v>400</v>
      </c>
      <c r="K7270" s="11" t="str">
        <f>VLOOKUP(Table7[[#This Row],[CID]],ALY,2,FALSE)</f>
        <v>Run-On Sentence</v>
      </c>
    </row>
    <row r="7271" spans="1:11" x14ac:dyDescent="0.2">
      <c r="A7271" s="8" t="str">
        <f>Table7[[#This Row],[Test No.]]&amp;Table7[[#This Row],[Section]]&amp;Table7[[#This Row],[Q. No.]]</f>
        <v>R49E70</v>
      </c>
      <c r="B7271" s="8"/>
      <c r="C7271" s="15" t="s">
        <v>62</v>
      </c>
      <c r="D7271" s="6">
        <v>70</v>
      </c>
      <c r="E7271" s="12" t="s">
        <v>31</v>
      </c>
      <c r="F7271" s="14">
        <v>2</v>
      </c>
      <c r="G7271" s="13" t="s">
        <v>57</v>
      </c>
      <c r="H7271" s="10">
        <v>5</v>
      </c>
      <c r="I7271" s="13" t="s">
        <v>41</v>
      </c>
      <c r="J7271" s="12" t="s">
        <v>520</v>
      </c>
      <c r="K7271" s="11" t="str">
        <f>VLOOKUP(Table7[[#This Row],[CID]],ALY,2,FALSE)</f>
        <v>Reorganization</v>
      </c>
    </row>
    <row r="7272" spans="1:11" x14ac:dyDescent="0.2">
      <c r="A7272" s="8" t="str">
        <f>Table7[[#This Row],[Test No.]]&amp;Table7[[#This Row],[Section]]&amp;Table7[[#This Row],[Q. No.]]</f>
        <v>R49E71</v>
      </c>
      <c r="B7272" s="8"/>
      <c r="C7272" s="15" t="s">
        <v>62</v>
      </c>
      <c r="D7272" s="6">
        <v>71</v>
      </c>
      <c r="E7272" s="12" t="s">
        <v>31</v>
      </c>
      <c r="F7272" s="14">
        <v>1</v>
      </c>
      <c r="G7272" s="14" t="s">
        <v>59</v>
      </c>
      <c r="H7272" s="10">
        <v>3</v>
      </c>
      <c r="I7272" s="13" t="s">
        <v>39</v>
      </c>
      <c r="J7272" s="12" t="s">
        <v>402</v>
      </c>
      <c r="K7272" s="11" t="str">
        <f>VLOOKUP(Table7[[#This Row],[CID]],ALY,2,FALSE)</f>
        <v>Faulty Modifier</v>
      </c>
    </row>
    <row r="7273" spans="1:11" x14ac:dyDescent="0.2">
      <c r="A7273" s="8" t="str">
        <f>Table7[[#This Row],[Test No.]]&amp;Table7[[#This Row],[Section]]&amp;Table7[[#This Row],[Q. No.]]</f>
        <v>R49E72</v>
      </c>
      <c r="B7273" s="8"/>
      <c r="C7273" s="15" t="s">
        <v>62</v>
      </c>
      <c r="D7273" s="6">
        <v>72</v>
      </c>
      <c r="E7273" s="12" t="s">
        <v>31</v>
      </c>
      <c r="F7273" s="14">
        <v>1</v>
      </c>
      <c r="G7273" s="14" t="s">
        <v>59</v>
      </c>
      <c r="H7273" s="14">
        <v>1</v>
      </c>
      <c r="I7273" s="14" t="s">
        <v>37</v>
      </c>
      <c r="J7273" s="12" t="s">
        <v>387</v>
      </c>
      <c r="K7273" s="11" t="str">
        <f>VLOOKUP(Table7[[#This Row],[CID]],ALY,2,FALSE)</f>
        <v>Commas</v>
      </c>
    </row>
    <row r="7274" spans="1:11" x14ac:dyDescent="0.2">
      <c r="A7274" s="8" t="str">
        <f>Table7[[#This Row],[Test No.]]&amp;Table7[[#This Row],[Section]]&amp;Table7[[#This Row],[Q. No.]]</f>
        <v>R49E73</v>
      </c>
      <c r="B7274" s="8"/>
      <c r="C7274" s="15" t="s">
        <v>62</v>
      </c>
      <c r="D7274" s="6">
        <v>73</v>
      </c>
      <c r="E7274" s="12" t="s">
        <v>31</v>
      </c>
      <c r="F7274" s="14">
        <v>2</v>
      </c>
      <c r="G7274" s="13" t="s">
        <v>57</v>
      </c>
      <c r="H7274" s="10">
        <v>5</v>
      </c>
      <c r="I7274" s="13" t="s">
        <v>41</v>
      </c>
      <c r="J7274" s="12" t="s">
        <v>518</v>
      </c>
      <c r="K7274" s="11" t="str">
        <f>VLOOKUP(Table7[[#This Row],[CID]],ALY,2,FALSE)</f>
        <v>Unity &amp; Coherence</v>
      </c>
    </row>
    <row r="7275" spans="1:11" x14ac:dyDescent="0.2">
      <c r="A7275" s="8" t="str">
        <f>Table7[[#This Row],[Test No.]]&amp;Table7[[#This Row],[Section]]&amp;Table7[[#This Row],[Q. No.]]</f>
        <v>R49E74</v>
      </c>
      <c r="B7275" s="8"/>
      <c r="C7275" s="15" t="s">
        <v>62</v>
      </c>
      <c r="D7275" s="6">
        <v>74</v>
      </c>
      <c r="E7275" s="12" t="s">
        <v>31</v>
      </c>
      <c r="F7275" s="14">
        <v>1</v>
      </c>
      <c r="G7275" s="14" t="s">
        <v>59</v>
      </c>
      <c r="H7275" s="10">
        <v>2</v>
      </c>
      <c r="I7275" s="13" t="s">
        <v>38</v>
      </c>
      <c r="J7275" s="12" t="s">
        <v>398</v>
      </c>
      <c r="K7275" s="11" t="str">
        <f>VLOOKUP(Table7[[#This Row],[CID]],ALY,2,FALSE)</f>
        <v>Idioms</v>
      </c>
    </row>
    <row r="7276" spans="1:11" x14ac:dyDescent="0.2">
      <c r="A7276" s="8" t="str">
        <f>Table7[[#This Row],[Test No.]]&amp;Table7[[#This Row],[Section]]&amp;Table7[[#This Row],[Q. No.]]</f>
        <v>R49E75</v>
      </c>
      <c r="B7276" s="8"/>
      <c r="C7276" s="15" t="s">
        <v>62</v>
      </c>
      <c r="D7276" s="6">
        <v>75</v>
      </c>
      <c r="E7276" s="12" t="s">
        <v>31</v>
      </c>
      <c r="F7276" s="14">
        <v>2</v>
      </c>
      <c r="G7276" s="13" t="s">
        <v>57</v>
      </c>
      <c r="H7276" s="10">
        <v>5</v>
      </c>
      <c r="I7276" s="13" t="s">
        <v>41</v>
      </c>
      <c r="J7276" s="12" t="s">
        <v>519</v>
      </c>
      <c r="K7276" s="11" t="str">
        <f>VLOOKUP(Table7[[#This Row],[CID]],ALY,2,FALSE)</f>
        <v>Opening/Transitional/Closing</v>
      </c>
    </row>
    <row r="7277" spans="1:11" x14ac:dyDescent="0.2">
      <c r="A7277" s="8" t="str">
        <f>Table7[[#This Row],[Test No.]]&amp;Table7[[#This Row],[Section]]&amp;Table7[[#This Row],[Q. No.]]</f>
        <v>R50E1</v>
      </c>
      <c r="B7277" s="8"/>
      <c r="C7277" s="15" t="s">
        <v>61</v>
      </c>
      <c r="D7277" s="6">
        <v>1</v>
      </c>
      <c r="E7277" s="12" t="s">
        <v>31</v>
      </c>
      <c r="F7277" s="14">
        <v>2</v>
      </c>
      <c r="G7277" s="13" t="s">
        <v>57</v>
      </c>
      <c r="H7277" s="10">
        <v>4</v>
      </c>
      <c r="I7277" s="13" t="s">
        <v>40</v>
      </c>
      <c r="J7277" s="12" t="s">
        <v>514</v>
      </c>
      <c r="K7277" s="11" t="str">
        <f>VLOOKUP(Table7[[#This Row],[CID]],ALY,2,FALSE)</f>
        <v>Relation to Paragraph/Essay</v>
      </c>
    </row>
    <row r="7278" spans="1:11" x14ac:dyDescent="0.2">
      <c r="A7278" s="8" t="str">
        <f>Table7[[#This Row],[Test No.]]&amp;Table7[[#This Row],[Section]]&amp;Table7[[#This Row],[Q. No.]]</f>
        <v>R50E2</v>
      </c>
      <c r="B7278" s="8"/>
      <c r="C7278" s="15" t="s">
        <v>61</v>
      </c>
      <c r="D7278" s="6">
        <v>2</v>
      </c>
      <c r="E7278" s="12" t="s">
        <v>31</v>
      </c>
      <c r="F7278" s="14">
        <v>1</v>
      </c>
      <c r="G7278" s="14" t="s">
        <v>59</v>
      </c>
      <c r="H7278" s="10">
        <v>2</v>
      </c>
      <c r="I7278" s="13" t="s">
        <v>38</v>
      </c>
      <c r="J7278" s="12" t="s">
        <v>398</v>
      </c>
      <c r="K7278" s="11" t="str">
        <f>VLOOKUP(Table7[[#This Row],[CID]],ALY,2,FALSE)</f>
        <v>Idioms</v>
      </c>
    </row>
    <row r="7279" spans="1:11" x14ac:dyDescent="0.2">
      <c r="A7279" s="8" t="str">
        <f>Table7[[#This Row],[Test No.]]&amp;Table7[[#This Row],[Section]]&amp;Table7[[#This Row],[Q. No.]]</f>
        <v>R50E3</v>
      </c>
      <c r="B7279" s="8"/>
      <c r="C7279" s="15" t="s">
        <v>61</v>
      </c>
      <c r="D7279" s="6">
        <v>3</v>
      </c>
      <c r="E7279" s="12" t="s">
        <v>31</v>
      </c>
      <c r="F7279" s="14">
        <v>2</v>
      </c>
      <c r="G7279" s="13" t="s">
        <v>57</v>
      </c>
      <c r="H7279" s="10">
        <v>6</v>
      </c>
      <c r="I7279" s="13" t="s">
        <v>42</v>
      </c>
      <c r="J7279" s="12" t="s">
        <v>523</v>
      </c>
      <c r="K7279" s="11" t="str">
        <f>VLOOKUP(Table7[[#This Row],[CID]],ALY,2,FALSE)</f>
        <v>Avoiding Ambiguity &amp; Redundancy</v>
      </c>
    </row>
    <row r="7280" spans="1:11" x14ac:dyDescent="0.2">
      <c r="A7280" s="8" t="str">
        <f>Table7[[#This Row],[Test No.]]&amp;Table7[[#This Row],[Section]]&amp;Table7[[#This Row],[Q. No.]]</f>
        <v>R50E4</v>
      </c>
      <c r="B7280" s="8"/>
      <c r="C7280" s="15" t="s">
        <v>61</v>
      </c>
      <c r="D7280" s="6">
        <v>4</v>
      </c>
      <c r="E7280" s="12" t="s">
        <v>31</v>
      </c>
      <c r="F7280" s="14">
        <v>1</v>
      </c>
      <c r="G7280" s="14" t="s">
        <v>59</v>
      </c>
      <c r="H7280" s="10">
        <v>3</v>
      </c>
      <c r="I7280" s="13" t="s">
        <v>39</v>
      </c>
      <c r="J7280" s="12" t="s">
        <v>399</v>
      </c>
      <c r="K7280" s="11" t="str">
        <f>VLOOKUP(Table7[[#This Row],[CID]],ALY,2,FALSE)</f>
        <v>Sentence Fragment</v>
      </c>
    </row>
    <row r="7281" spans="1:11" x14ac:dyDescent="0.2">
      <c r="A7281" s="8" t="str">
        <f>Table7[[#This Row],[Test No.]]&amp;Table7[[#This Row],[Section]]&amp;Table7[[#This Row],[Q. No.]]</f>
        <v>R50E5</v>
      </c>
      <c r="B7281" s="8"/>
      <c r="C7281" s="15" t="s">
        <v>61</v>
      </c>
      <c r="D7281" s="6">
        <v>5</v>
      </c>
      <c r="E7281" s="12" t="s">
        <v>31</v>
      </c>
      <c r="F7281" s="14">
        <v>1</v>
      </c>
      <c r="G7281" s="14" t="s">
        <v>59</v>
      </c>
      <c r="H7281" s="10">
        <v>3</v>
      </c>
      <c r="I7281" s="13" t="s">
        <v>39</v>
      </c>
      <c r="J7281" s="12" t="s">
        <v>402</v>
      </c>
      <c r="K7281" s="11" t="str">
        <f>VLOOKUP(Table7[[#This Row],[CID]],ALY,2,FALSE)</f>
        <v>Faulty Modifier</v>
      </c>
    </row>
    <row r="7282" spans="1:11" x14ac:dyDescent="0.2">
      <c r="A7282" s="8" t="str">
        <f>Table7[[#This Row],[Test No.]]&amp;Table7[[#This Row],[Section]]&amp;Table7[[#This Row],[Q. No.]]</f>
        <v>R50E6</v>
      </c>
      <c r="B7282" s="8"/>
      <c r="C7282" s="15" t="s">
        <v>61</v>
      </c>
      <c r="D7282" s="6">
        <v>6</v>
      </c>
      <c r="E7282" s="12" t="s">
        <v>31</v>
      </c>
      <c r="F7282" s="14">
        <v>2</v>
      </c>
      <c r="G7282" s="13" t="s">
        <v>57</v>
      </c>
      <c r="H7282" s="10">
        <v>6</v>
      </c>
      <c r="I7282" s="13" t="s">
        <v>42</v>
      </c>
      <c r="J7282" s="12" t="s">
        <v>522</v>
      </c>
      <c r="K7282" s="11" t="str">
        <f>VLOOKUP(Table7[[#This Row],[CID]],ALY,2,FALSE)</f>
        <v>Effectiveness</v>
      </c>
    </row>
    <row r="7283" spans="1:11" x14ac:dyDescent="0.2">
      <c r="A7283" s="8" t="str">
        <f>Table7[[#This Row],[Test No.]]&amp;Table7[[#This Row],[Section]]&amp;Table7[[#This Row],[Q. No.]]</f>
        <v>R50E7</v>
      </c>
      <c r="B7283" s="8"/>
      <c r="C7283" s="15" t="s">
        <v>61</v>
      </c>
      <c r="D7283" s="6">
        <v>7</v>
      </c>
      <c r="E7283" s="12" t="s">
        <v>31</v>
      </c>
      <c r="F7283" s="14">
        <v>2</v>
      </c>
      <c r="G7283" s="13" t="s">
        <v>57</v>
      </c>
      <c r="H7283" s="10">
        <v>5</v>
      </c>
      <c r="I7283" s="13" t="s">
        <v>41</v>
      </c>
      <c r="J7283" s="12" t="s">
        <v>518</v>
      </c>
      <c r="K7283" s="11" t="str">
        <f>VLOOKUP(Table7[[#This Row],[CID]],ALY,2,FALSE)</f>
        <v>Unity &amp; Coherence</v>
      </c>
    </row>
    <row r="7284" spans="1:11" x14ac:dyDescent="0.2">
      <c r="A7284" s="8" t="str">
        <f>Table7[[#This Row],[Test No.]]&amp;Table7[[#This Row],[Section]]&amp;Table7[[#This Row],[Q. No.]]</f>
        <v>R50E8</v>
      </c>
      <c r="B7284" s="8"/>
      <c r="C7284" s="15" t="s">
        <v>61</v>
      </c>
      <c r="D7284" s="6">
        <v>8</v>
      </c>
      <c r="E7284" s="12" t="s">
        <v>31</v>
      </c>
      <c r="F7284" s="14">
        <v>1</v>
      </c>
      <c r="G7284" s="14" t="s">
        <v>59</v>
      </c>
      <c r="H7284" s="10">
        <v>2</v>
      </c>
      <c r="I7284" s="13" t="s">
        <v>38</v>
      </c>
      <c r="J7284" s="12" t="s">
        <v>397</v>
      </c>
      <c r="K7284" s="11" t="str">
        <f>VLOOKUP(Table7[[#This Row],[CID]],ALY,2,FALSE)</f>
        <v>Word Choice</v>
      </c>
    </row>
    <row r="7285" spans="1:11" x14ac:dyDescent="0.2">
      <c r="A7285" s="8" t="str">
        <f>Table7[[#This Row],[Test No.]]&amp;Table7[[#This Row],[Section]]&amp;Table7[[#This Row],[Q. No.]]</f>
        <v>R50E9</v>
      </c>
      <c r="B7285" s="8"/>
      <c r="C7285" s="15" t="s">
        <v>61</v>
      </c>
      <c r="D7285" s="6">
        <v>9</v>
      </c>
      <c r="E7285" s="12" t="s">
        <v>31</v>
      </c>
      <c r="F7285" s="14">
        <v>1</v>
      </c>
      <c r="G7285" s="14" t="s">
        <v>59</v>
      </c>
      <c r="H7285" s="14">
        <v>1</v>
      </c>
      <c r="I7285" s="14" t="s">
        <v>37</v>
      </c>
      <c r="J7285" s="12" t="s">
        <v>387</v>
      </c>
      <c r="K7285" s="11" t="str">
        <f>VLOOKUP(Table7[[#This Row],[CID]],ALY,2,FALSE)</f>
        <v>Commas</v>
      </c>
    </row>
    <row r="7286" spans="1:11" x14ac:dyDescent="0.2">
      <c r="A7286" s="8" t="str">
        <f>Table7[[#This Row],[Test No.]]&amp;Table7[[#This Row],[Section]]&amp;Table7[[#This Row],[Q. No.]]</f>
        <v>R50E10</v>
      </c>
      <c r="B7286" s="8"/>
      <c r="C7286" s="15" t="s">
        <v>61</v>
      </c>
      <c r="D7286" s="6">
        <v>10</v>
      </c>
      <c r="E7286" s="12" t="s">
        <v>31</v>
      </c>
      <c r="F7286" s="14">
        <v>1</v>
      </c>
      <c r="G7286" s="14" t="s">
        <v>59</v>
      </c>
      <c r="H7286" s="14">
        <v>1</v>
      </c>
      <c r="I7286" s="14" t="s">
        <v>37</v>
      </c>
      <c r="J7286" s="12" t="s">
        <v>387</v>
      </c>
      <c r="K7286" s="11" t="str">
        <f>VLOOKUP(Table7[[#This Row],[CID]],ALY,2,FALSE)</f>
        <v>Commas</v>
      </c>
    </row>
    <row r="7287" spans="1:11" x14ac:dyDescent="0.2">
      <c r="A7287" s="8" t="str">
        <f>Table7[[#This Row],[Test No.]]&amp;Table7[[#This Row],[Section]]&amp;Table7[[#This Row],[Q. No.]]</f>
        <v>R50E11</v>
      </c>
      <c r="B7287" s="8"/>
      <c r="C7287" s="15" t="s">
        <v>61</v>
      </c>
      <c r="D7287" s="6">
        <v>11</v>
      </c>
      <c r="E7287" s="12" t="s">
        <v>31</v>
      </c>
      <c r="F7287" s="14">
        <v>2</v>
      </c>
      <c r="G7287" s="13" t="s">
        <v>57</v>
      </c>
      <c r="H7287" s="10">
        <v>4</v>
      </c>
      <c r="I7287" s="13" t="s">
        <v>40</v>
      </c>
      <c r="J7287" s="12" t="s">
        <v>516</v>
      </c>
      <c r="K7287" s="11" t="str">
        <f>VLOOKUP(Table7[[#This Row],[CID]],ALY,2,FALSE)</f>
        <v>Transitions &amp; Topic Sentences</v>
      </c>
    </row>
    <row r="7288" spans="1:11" x14ac:dyDescent="0.2">
      <c r="A7288" s="8" t="str">
        <f>Table7[[#This Row],[Test No.]]&amp;Table7[[#This Row],[Section]]&amp;Table7[[#This Row],[Q. No.]]</f>
        <v>R50E12</v>
      </c>
      <c r="B7288" s="8"/>
      <c r="C7288" s="15" t="s">
        <v>61</v>
      </c>
      <c r="D7288" s="6">
        <v>12</v>
      </c>
      <c r="E7288" s="12" t="s">
        <v>31</v>
      </c>
      <c r="F7288" s="14">
        <v>1</v>
      </c>
      <c r="G7288" s="14" t="s">
        <v>59</v>
      </c>
      <c r="H7288" s="10">
        <v>3</v>
      </c>
      <c r="I7288" s="13" t="s">
        <v>39</v>
      </c>
      <c r="J7288" s="12" t="s">
        <v>402</v>
      </c>
      <c r="K7288" s="11" t="str">
        <f>VLOOKUP(Table7[[#This Row],[CID]],ALY,2,FALSE)</f>
        <v>Faulty Modifier</v>
      </c>
    </row>
    <row r="7289" spans="1:11" x14ac:dyDescent="0.2">
      <c r="A7289" s="8" t="str">
        <f>Table7[[#This Row],[Test No.]]&amp;Table7[[#This Row],[Section]]&amp;Table7[[#This Row],[Q. No.]]</f>
        <v>R50E13</v>
      </c>
      <c r="B7289" s="8"/>
      <c r="C7289" s="15" t="s">
        <v>61</v>
      </c>
      <c r="D7289" s="6">
        <v>13</v>
      </c>
      <c r="E7289" s="12" t="s">
        <v>31</v>
      </c>
      <c r="F7289" s="14">
        <v>2</v>
      </c>
      <c r="G7289" s="13" t="s">
        <v>57</v>
      </c>
      <c r="H7289" s="10">
        <v>6</v>
      </c>
      <c r="I7289" s="13" t="s">
        <v>42</v>
      </c>
      <c r="J7289" s="12" t="s">
        <v>521</v>
      </c>
      <c r="K7289" s="11" t="str">
        <f>VLOOKUP(Table7[[#This Row],[CID]],ALY,2,FALSE)</f>
        <v>Word Choice</v>
      </c>
    </row>
    <row r="7290" spans="1:11" x14ac:dyDescent="0.2">
      <c r="A7290" s="8" t="str">
        <f>Table7[[#This Row],[Test No.]]&amp;Table7[[#This Row],[Section]]&amp;Table7[[#This Row],[Q. No.]]</f>
        <v>R50E14</v>
      </c>
      <c r="B7290" s="8"/>
      <c r="C7290" s="15" t="s">
        <v>61</v>
      </c>
      <c r="D7290" s="6">
        <v>14</v>
      </c>
      <c r="E7290" s="12" t="s">
        <v>31</v>
      </c>
      <c r="F7290" s="14">
        <v>2</v>
      </c>
      <c r="G7290" s="13" t="s">
        <v>57</v>
      </c>
      <c r="H7290" s="10">
        <v>4</v>
      </c>
      <c r="I7290" s="13" t="s">
        <v>40</v>
      </c>
      <c r="J7290" s="12" t="s">
        <v>514</v>
      </c>
      <c r="K7290" s="11" t="str">
        <f>VLOOKUP(Table7[[#This Row],[CID]],ALY,2,FALSE)</f>
        <v>Relation to Paragraph/Essay</v>
      </c>
    </row>
    <row r="7291" spans="1:11" x14ac:dyDescent="0.2">
      <c r="A7291" s="8" t="str">
        <f>Table7[[#This Row],[Test No.]]&amp;Table7[[#This Row],[Section]]&amp;Table7[[#This Row],[Q. No.]]</f>
        <v>R50E15</v>
      </c>
      <c r="B7291" s="8"/>
      <c r="C7291" s="15" t="s">
        <v>61</v>
      </c>
      <c r="D7291" s="6">
        <v>15</v>
      </c>
      <c r="E7291" s="12" t="s">
        <v>31</v>
      </c>
      <c r="F7291" s="14">
        <v>2</v>
      </c>
      <c r="G7291" s="13" t="s">
        <v>57</v>
      </c>
      <c r="H7291" s="10">
        <v>4</v>
      </c>
      <c r="I7291" s="13" t="s">
        <v>40</v>
      </c>
      <c r="J7291" s="12" t="s">
        <v>513</v>
      </c>
      <c r="K7291" s="11" t="str">
        <f>VLOOKUP(Table7[[#This Row],[CID]],ALY,2,FALSE)</f>
        <v>Writer's Goal</v>
      </c>
    </row>
    <row r="7292" spans="1:11" x14ac:dyDescent="0.2">
      <c r="A7292" s="8" t="str">
        <f>Table7[[#This Row],[Test No.]]&amp;Table7[[#This Row],[Section]]&amp;Table7[[#This Row],[Q. No.]]</f>
        <v>R50E16</v>
      </c>
      <c r="B7292" s="8"/>
      <c r="C7292" s="15" t="s">
        <v>61</v>
      </c>
      <c r="D7292" s="6">
        <v>16</v>
      </c>
      <c r="E7292" s="12" t="s">
        <v>31</v>
      </c>
      <c r="F7292" s="14">
        <v>2</v>
      </c>
      <c r="G7292" s="13" t="s">
        <v>57</v>
      </c>
      <c r="H7292" s="10">
        <v>6</v>
      </c>
      <c r="I7292" s="13" t="s">
        <v>42</v>
      </c>
      <c r="J7292" s="12" t="s">
        <v>521</v>
      </c>
      <c r="K7292" s="11" t="str">
        <f>VLOOKUP(Table7[[#This Row],[CID]],ALY,2,FALSE)</f>
        <v>Word Choice</v>
      </c>
    </row>
    <row r="7293" spans="1:11" x14ac:dyDescent="0.2">
      <c r="A7293" s="8" t="str">
        <f>Table7[[#This Row],[Test No.]]&amp;Table7[[#This Row],[Section]]&amp;Table7[[#This Row],[Q. No.]]</f>
        <v>R50E17</v>
      </c>
      <c r="B7293" s="8"/>
      <c r="C7293" s="15" t="s">
        <v>61</v>
      </c>
      <c r="D7293" s="6">
        <v>17</v>
      </c>
      <c r="E7293" s="12" t="s">
        <v>31</v>
      </c>
      <c r="F7293" s="14">
        <v>2</v>
      </c>
      <c r="G7293" s="13" t="s">
        <v>57</v>
      </c>
      <c r="H7293" s="10">
        <v>6</v>
      </c>
      <c r="I7293" s="13" t="s">
        <v>42</v>
      </c>
      <c r="J7293" s="12" t="s">
        <v>522</v>
      </c>
      <c r="K7293" s="11" t="str">
        <f>VLOOKUP(Table7[[#This Row],[CID]],ALY,2,FALSE)</f>
        <v>Effectiveness</v>
      </c>
    </row>
    <row r="7294" spans="1:11" x14ac:dyDescent="0.2">
      <c r="A7294" s="8" t="str">
        <f>Table7[[#This Row],[Test No.]]&amp;Table7[[#This Row],[Section]]&amp;Table7[[#This Row],[Q. No.]]</f>
        <v>R50E18</v>
      </c>
      <c r="B7294" s="8"/>
      <c r="C7294" s="15" t="s">
        <v>61</v>
      </c>
      <c r="D7294" s="6">
        <v>18</v>
      </c>
      <c r="E7294" s="12" t="s">
        <v>31</v>
      </c>
      <c r="F7294" s="14">
        <v>1</v>
      </c>
      <c r="G7294" s="14" t="s">
        <v>59</v>
      </c>
      <c r="H7294" s="10">
        <v>3</v>
      </c>
      <c r="I7294" s="13" t="s">
        <v>39</v>
      </c>
      <c r="J7294" s="12" t="s">
        <v>402</v>
      </c>
      <c r="K7294" s="11" t="str">
        <f>VLOOKUP(Table7[[#This Row],[CID]],ALY,2,FALSE)</f>
        <v>Faulty Modifier</v>
      </c>
    </row>
    <row r="7295" spans="1:11" x14ac:dyDescent="0.2">
      <c r="A7295" s="8" t="str">
        <f>Table7[[#This Row],[Test No.]]&amp;Table7[[#This Row],[Section]]&amp;Table7[[#This Row],[Q. No.]]</f>
        <v>R50E19</v>
      </c>
      <c r="B7295" s="8"/>
      <c r="C7295" s="15" t="s">
        <v>61</v>
      </c>
      <c r="D7295" s="6">
        <v>19</v>
      </c>
      <c r="E7295" s="12" t="s">
        <v>31</v>
      </c>
      <c r="F7295" s="14">
        <v>1</v>
      </c>
      <c r="G7295" s="14" t="s">
        <v>59</v>
      </c>
      <c r="H7295" s="10">
        <v>3</v>
      </c>
      <c r="I7295" s="13" t="s">
        <v>39</v>
      </c>
      <c r="J7295" s="12" t="s">
        <v>402</v>
      </c>
      <c r="K7295" s="11" t="str">
        <f>VLOOKUP(Table7[[#This Row],[CID]],ALY,2,FALSE)</f>
        <v>Faulty Modifier</v>
      </c>
    </row>
    <row r="7296" spans="1:11" x14ac:dyDescent="0.2">
      <c r="A7296" s="8" t="str">
        <f>Table7[[#This Row],[Test No.]]&amp;Table7[[#This Row],[Section]]&amp;Table7[[#This Row],[Q. No.]]</f>
        <v>R50E20</v>
      </c>
      <c r="B7296" s="8"/>
      <c r="C7296" s="15" t="s">
        <v>61</v>
      </c>
      <c r="D7296" s="6">
        <v>20</v>
      </c>
      <c r="E7296" s="12" t="s">
        <v>31</v>
      </c>
      <c r="F7296" s="14">
        <v>1</v>
      </c>
      <c r="G7296" s="14" t="s">
        <v>59</v>
      </c>
      <c r="H7296" s="14">
        <v>1</v>
      </c>
      <c r="I7296" s="14" t="s">
        <v>37</v>
      </c>
      <c r="J7296" s="12" t="s">
        <v>391</v>
      </c>
      <c r="K7296" s="11" t="str">
        <f>VLOOKUP(Table7[[#This Row],[CID]],ALY,2,FALSE)</f>
        <v>Dashes</v>
      </c>
    </row>
    <row r="7297" spans="1:11" x14ac:dyDescent="0.2">
      <c r="A7297" s="8" t="str">
        <f>Table7[[#This Row],[Test No.]]&amp;Table7[[#This Row],[Section]]&amp;Table7[[#This Row],[Q. No.]]</f>
        <v>R50E21</v>
      </c>
      <c r="B7297" s="8"/>
      <c r="C7297" s="15" t="s">
        <v>61</v>
      </c>
      <c r="D7297" s="6">
        <v>21</v>
      </c>
      <c r="E7297" s="12" t="s">
        <v>31</v>
      </c>
      <c r="F7297" s="14">
        <v>1</v>
      </c>
      <c r="G7297" s="14" t="s">
        <v>59</v>
      </c>
      <c r="H7297" s="10">
        <v>2</v>
      </c>
      <c r="I7297" s="13" t="s">
        <v>38</v>
      </c>
      <c r="J7297" s="12" t="s">
        <v>398</v>
      </c>
      <c r="K7297" s="11" t="str">
        <f>VLOOKUP(Table7[[#This Row],[CID]],ALY,2,FALSE)</f>
        <v>Idioms</v>
      </c>
    </row>
    <row r="7298" spans="1:11" x14ac:dyDescent="0.2">
      <c r="A7298" s="8" t="str">
        <f>Table7[[#This Row],[Test No.]]&amp;Table7[[#This Row],[Section]]&amp;Table7[[#This Row],[Q. No.]]</f>
        <v>R50E22</v>
      </c>
      <c r="B7298" s="8"/>
      <c r="C7298" s="15" t="s">
        <v>61</v>
      </c>
      <c r="D7298" s="6">
        <v>22</v>
      </c>
      <c r="E7298" s="12" t="s">
        <v>31</v>
      </c>
      <c r="F7298" s="14">
        <v>1</v>
      </c>
      <c r="G7298" s="14" t="s">
        <v>59</v>
      </c>
      <c r="H7298" s="10">
        <v>2</v>
      </c>
      <c r="I7298" s="13" t="s">
        <v>38</v>
      </c>
      <c r="J7298" s="12" t="s">
        <v>394</v>
      </c>
      <c r="K7298" s="11" t="str">
        <f>VLOOKUP(Table7[[#This Row],[CID]],ALY,2,FALSE)</f>
        <v>Pronouns</v>
      </c>
    </row>
    <row r="7299" spans="1:11" x14ac:dyDescent="0.2">
      <c r="A7299" s="8" t="str">
        <f>Table7[[#This Row],[Test No.]]&amp;Table7[[#This Row],[Section]]&amp;Table7[[#This Row],[Q. No.]]</f>
        <v>R50E23</v>
      </c>
      <c r="B7299" s="8"/>
      <c r="C7299" s="15" t="s">
        <v>61</v>
      </c>
      <c r="D7299" s="6">
        <v>23</v>
      </c>
      <c r="E7299" s="12" t="s">
        <v>31</v>
      </c>
      <c r="F7299" s="14">
        <v>1</v>
      </c>
      <c r="G7299" s="14" t="s">
        <v>59</v>
      </c>
      <c r="H7299" s="14">
        <v>1</v>
      </c>
      <c r="I7299" s="14" t="s">
        <v>37</v>
      </c>
      <c r="J7299" s="12" t="s">
        <v>387</v>
      </c>
      <c r="K7299" s="11" t="str">
        <f>VLOOKUP(Table7[[#This Row],[CID]],ALY,2,FALSE)</f>
        <v>Commas</v>
      </c>
    </row>
    <row r="7300" spans="1:11" x14ac:dyDescent="0.2">
      <c r="A7300" s="8" t="str">
        <f>Table7[[#This Row],[Test No.]]&amp;Table7[[#This Row],[Section]]&amp;Table7[[#This Row],[Q. No.]]</f>
        <v>R50E24</v>
      </c>
      <c r="B7300" s="8"/>
      <c r="C7300" s="15" t="s">
        <v>61</v>
      </c>
      <c r="D7300" s="6">
        <v>24</v>
      </c>
      <c r="E7300" s="12" t="s">
        <v>31</v>
      </c>
      <c r="F7300" s="14">
        <v>2</v>
      </c>
      <c r="G7300" s="13" t="s">
        <v>57</v>
      </c>
      <c r="H7300" s="10">
        <v>4</v>
      </c>
      <c r="I7300" s="13" t="s">
        <v>40</v>
      </c>
      <c r="J7300" s="12" t="s">
        <v>514</v>
      </c>
      <c r="K7300" s="11" t="str">
        <f>VLOOKUP(Table7[[#This Row],[CID]],ALY,2,FALSE)</f>
        <v>Relation to Paragraph/Essay</v>
      </c>
    </row>
    <row r="7301" spans="1:11" x14ac:dyDescent="0.2">
      <c r="A7301" s="8" t="str">
        <f>Table7[[#This Row],[Test No.]]&amp;Table7[[#This Row],[Section]]&amp;Table7[[#This Row],[Q. No.]]</f>
        <v>R50E25</v>
      </c>
      <c r="B7301" s="8"/>
      <c r="C7301" s="15" t="s">
        <v>61</v>
      </c>
      <c r="D7301" s="6">
        <v>25</v>
      </c>
      <c r="E7301" s="12" t="s">
        <v>31</v>
      </c>
      <c r="F7301" s="14">
        <v>2</v>
      </c>
      <c r="G7301" s="13" t="s">
        <v>57</v>
      </c>
      <c r="H7301" s="10">
        <v>6</v>
      </c>
      <c r="I7301" s="13" t="s">
        <v>42</v>
      </c>
      <c r="J7301" s="12" t="s">
        <v>521</v>
      </c>
      <c r="K7301" s="11" t="str">
        <f>VLOOKUP(Table7[[#This Row],[CID]],ALY,2,FALSE)</f>
        <v>Word Choice</v>
      </c>
    </row>
    <row r="7302" spans="1:11" x14ac:dyDescent="0.2">
      <c r="A7302" s="8" t="str">
        <f>Table7[[#This Row],[Test No.]]&amp;Table7[[#This Row],[Section]]&amp;Table7[[#This Row],[Q. No.]]</f>
        <v>R50E26</v>
      </c>
      <c r="B7302" s="8"/>
      <c r="C7302" s="15" t="s">
        <v>61</v>
      </c>
      <c r="D7302" s="6">
        <v>26</v>
      </c>
      <c r="E7302" s="12" t="s">
        <v>31</v>
      </c>
      <c r="F7302" s="14">
        <v>2</v>
      </c>
      <c r="G7302" s="13" t="s">
        <v>57</v>
      </c>
      <c r="H7302" s="10">
        <v>4</v>
      </c>
      <c r="I7302" s="13" t="s">
        <v>40</v>
      </c>
      <c r="J7302" s="12" t="s">
        <v>512</v>
      </c>
      <c r="K7302" s="11" t="str">
        <f>VLOOKUP(Table7[[#This Row],[CID]],ALY,2,FALSE)</f>
        <v>Additional Detail &amp; Evidence</v>
      </c>
    </row>
    <row r="7303" spans="1:11" x14ac:dyDescent="0.2">
      <c r="A7303" s="8" t="str">
        <f>Table7[[#This Row],[Test No.]]&amp;Table7[[#This Row],[Section]]&amp;Table7[[#This Row],[Q. No.]]</f>
        <v>R50E27</v>
      </c>
      <c r="B7303" s="8"/>
      <c r="C7303" s="15" t="s">
        <v>61</v>
      </c>
      <c r="D7303" s="6">
        <v>27</v>
      </c>
      <c r="E7303" s="12" t="s">
        <v>31</v>
      </c>
      <c r="F7303" s="14">
        <v>1</v>
      </c>
      <c r="G7303" s="14" t="s">
        <v>59</v>
      </c>
      <c r="H7303" s="14">
        <v>1</v>
      </c>
      <c r="I7303" s="14" t="s">
        <v>37</v>
      </c>
      <c r="J7303" s="12" t="s">
        <v>387</v>
      </c>
      <c r="K7303" s="11" t="str">
        <f>VLOOKUP(Table7[[#This Row],[CID]],ALY,2,FALSE)</f>
        <v>Commas</v>
      </c>
    </row>
    <row r="7304" spans="1:11" x14ac:dyDescent="0.2">
      <c r="A7304" s="8" t="str">
        <f>Table7[[#This Row],[Test No.]]&amp;Table7[[#This Row],[Section]]&amp;Table7[[#This Row],[Q. No.]]</f>
        <v>R50E28</v>
      </c>
      <c r="B7304" s="8"/>
      <c r="C7304" s="15" t="s">
        <v>61</v>
      </c>
      <c r="D7304" s="6">
        <v>28</v>
      </c>
      <c r="E7304" s="12" t="s">
        <v>31</v>
      </c>
      <c r="F7304" s="14">
        <v>1</v>
      </c>
      <c r="G7304" s="14" t="s">
        <v>59</v>
      </c>
      <c r="H7304" s="10">
        <v>3</v>
      </c>
      <c r="I7304" s="13" t="s">
        <v>39</v>
      </c>
      <c r="J7304" s="12" t="s">
        <v>400</v>
      </c>
      <c r="K7304" s="11" t="str">
        <f>VLOOKUP(Table7[[#This Row],[CID]],ALY,2,FALSE)</f>
        <v>Run-On Sentence</v>
      </c>
    </row>
    <row r="7305" spans="1:11" x14ac:dyDescent="0.2">
      <c r="A7305" s="8" t="str">
        <f>Table7[[#This Row],[Test No.]]&amp;Table7[[#This Row],[Section]]&amp;Table7[[#This Row],[Q. No.]]</f>
        <v>R50E29</v>
      </c>
      <c r="B7305" s="8"/>
      <c r="C7305" s="15" t="s">
        <v>61</v>
      </c>
      <c r="D7305" s="6">
        <v>29</v>
      </c>
      <c r="E7305" s="12" t="s">
        <v>31</v>
      </c>
      <c r="F7305" s="14">
        <v>1</v>
      </c>
      <c r="G7305" s="14" t="s">
        <v>59</v>
      </c>
      <c r="H7305" s="10">
        <v>3</v>
      </c>
      <c r="I7305" s="13" t="s">
        <v>39</v>
      </c>
      <c r="J7305" s="12" t="s">
        <v>402</v>
      </c>
      <c r="K7305" s="11" t="str">
        <f>VLOOKUP(Table7[[#This Row],[CID]],ALY,2,FALSE)</f>
        <v>Faulty Modifier</v>
      </c>
    </row>
    <row r="7306" spans="1:11" x14ac:dyDescent="0.2">
      <c r="A7306" s="8" t="str">
        <f>Table7[[#This Row],[Test No.]]&amp;Table7[[#This Row],[Section]]&amp;Table7[[#This Row],[Q. No.]]</f>
        <v>R50E30</v>
      </c>
      <c r="B7306" s="8"/>
      <c r="C7306" s="15" t="s">
        <v>61</v>
      </c>
      <c r="D7306" s="6">
        <v>30</v>
      </c>
      <c r="E7306" s="12" t="s">
        <v>31</v>
      </c>
      <c r="F7306" s="14">
        <v>2</v>
      </c>
      <c r="G7306" s="13" t="s">
        <v>57</v>
      </c>
      <c r="H7306" s="10">
        <v>6</v>
      </c>
      <c r="I7306" s="13" t="s">
        <v>42</v>
      </c>
      <c r="J7306" s="12" t="s">
        <v>521</v>
      </c>
      <c r="K7306" s="11" t="str">
        <f>VLOOKUP(Table7[[#This Row],[CID]],ALY,2,FALSE)</f>
        <v>Word Choice</v>
      </c>
    </row>
    <row r="7307" spans="1:11" x14ac:dyDescent="0.2">
      <c r="A7307" s="8" t="str">
        <f>Table7[[#This Row],[Test No.]]&amp;Table7[[#This Row],[Section]]&amp;Table7[[#This Row],[Q. No.]]</f>
        <v>R50E31</v>
      </c>
      <c r="B7307" s="8"/>
      <c r="C7307" s="15" t="s">
        <v>61</v>
      </c>
      <c r="D7307" s="6">
        <v>31</v>
      </c>
      <c r="E7307" s="12" t="s">
        <v>31</v>
      </c>
      <c r="F7307" s="14">
        <v>1</v>
      </c>
      <c r="G7307" s="14" t="s">
        <v>59</v>
      </c>
      <c r="H7307" s="10">
        <v>3</v>
      </c>
      <c r="I7307" s="13" t="s">
        <v>39</v>
      </c>
      <c r="J7307" s="12" t="s">
        <v>402</v>
      </c>
      <c r="K7307" s="11" t="str">
        <f>VLOOKUP(Table7[[#This Row],[CID]],ALY,2,FALSE)</f>
        <v>Faulty Modifier</v>
      </c>
    </row>
    <row r="7308" spans="1:11" x14ac:dyDescent="0.2">
      <c r="A7308" s="8" t="str">
        <f>Table7[[#This Row],[Test No.]]&amp;Table7[[#This Row],[Section]]&amp;Table7[[#This Row],[Q. No.]]</f>
        <v>R50E32</v>
      </c>
      <c r="B7308" s="8"/>
      <c r="C7308" s="15" t="s">
        <v>61</v>
      </c>
      <c r="D7308" s="6">
        <v>32</v>
      </c>
      <c r="E7308" s="12" t="s">
        <v>31</v>
      </c>
      <c r="F7308" s="14">
        <v>2</v>
      </c>
      <c r="G7308" s="13" t="s">
        <v>57</v>
      </c>
      <c r="H7308" s="10">
        <v>6</v>
      </c>
      <c r="I7308" s="13" t="s">
        <v>42</v>
      </c>
      <c r="J7308" s="12" t="s">
        <v>522</v>
      </c>
      <c r="K7308" s="11" t="str">
        <f>VLOOKUP(Table7[[#This Row],[CID]],ALY,2,FALSE)</f>
        <v>Effectiveness</v>
      </c>
    </row>
    <row r="7309" spans="1:11" x14ac:dyDescent="0.2">
      <c r="A7309" s="8" t="str">
        <f>Table7[[#This Row],[Test No.]]&amp;Table7[[#This Row],[Section]]&amp;Table7[[#This Row],[Q. No.]]</f>
        <v>R50E33</v>
      </c>
      <c r="B7309" s="8"/>
      <c r="C7309" s="15" t="s">
        <v>61</v>
      </c>
      <c r="D7309" s="6">
        <v>33</v>
      </c>
      <c r="E7309" s="12" t="s">
        <v>31</v>
      </c>
      <c r="F7309" s="14">
        <v>1</v>
      </c>
      <c r="G7309" s="14" t="s">
        <v>59</v>
      </c>
      <c r="H7309" s="14">
        <v>1</v>
      </c>
      <c r="I7309" s="14" t="s">
        <v>37</v>
      </c>
      <c r="J7309" s="12" t="s">
        <v>387</v>
      </c>
      <c r="K7309" s="11" t="str">
        <f>VLOOKUP(Table7[[#This Row],[CID]],ALY,2,FALSE)</f>
        <v>Commas</v>
      </c>
    </row>
    <row r="7310" spans="1:11" x14ac:dyDescent="0.2">
      <c r="A7310" s="8" t="str">
        <f>Table7[[#This Row],[Test No.]]&amp;Table7[[#This Row],[Section]]&amp;Table7[[#This Row],[Q. No.]]</f>
        <v>R50E34</v>
      </c>
      <c r="B7310" s="8"/>
      <c r="C7310" s="15" t="s">
        <v>61</v>
      </c>
      <c r="D7310" s="6">
        <v>34</v>
      </c>
      <c r="E7310" s="12" t="s">
        <v>31</v>
      </c>
      <c r="F7310" s="14">
        <v>2</v>
      </c>
      <c r="G7310" s="13" t="s">
        <v>57</v>
      </c>
      <c r="H7310" s="10">
        <v>4</v>
      </c>
      <c r="I7310" s="13" t="s">
        <v>40</v>
      </c>
      <c r="J7310" s="12" t="s">
        <v>516</v>
      </c>
      <c r="K7310" s="11" t="str">
        <f>VLOOKUP(Table7[[#This Row],[CID]],ALY,2,FALSE)</f>
        <v>Transitions &amp; Topic Sentences</v>
      </c>
    </row>
    <row r="7311" spans="1:11" x14ac:dyDescent="0.2">
      <c r="A7311" s="8" t="str">
        <f>Table7[[#This Row],[Test No.]]&amp;Table7[[#This Row],[Section]]&amp;Table7[[#This Row],[Q. No.]]</f>
        <v>R50E35</v>
      </c>
      <c r="B7311" s="8"/>
      <c r="C7311" s="15" t="s">
        <v>61</v>
      </c>
      <c r="D7311" s="6">
        <v>35</v>
      </c>
      <c r="E7311" s="12" t="s">
        <v>31</v>
      </c>
      <c r="F7311" s="14">
        <v>1</v>
      </c>
      <c r="G7311" s="14" t="s">
        <v>59</v>
      </c>
      <c r="H7311" s="14">
        <v>1</v>
      </c>
      <c r="I7311" s="14" t="s">
        <v>37</v>
      </c>
      <c r="J7311" s="12" t="s">
        <v>388</v>
      </c>
      <c r="K7311" s="11" t="str">
        <f>VLOOKUP(Table7[[#This Row],[CID]],ALY,2,FALSE)</f>
        <v>Apostrophes</v>
      </c>
    </row>
    <row r="7312" spans="1:11" x14ac:dyDescent="0.2">
      <c r="A7312" s="8" t="str">
        <f>Table7[[#This Row],[Test No.]]&amp;Table7[[#This Row],[Section]]&amp;Table7[[#This Row],[Q. No.]]</f>
        <v>R50E36</v>
      </c>
      <c r="B7312" s="8"/>
      <c r="C7312" s="15" t="s">
        <v>61</v>
      </c>
      <c r="D7312" s="6">
        <v>36</v>
      </c>
      <c r="E7312" s="12" t="s">
        <v>31</v>
      </c>
      <c r="F7312" s="14">
        <v>2</v>
      </c>
      <c r="G7312" s="13" t="s">
        <v>57</v>
      </c>
      <c r="H7312" s="10">
        <v>5</v>
      </c>
      <c r="I7312" s="13" t="s">
        <v>41</v>
      </c>
      <c r="J7312" s="12" t="s">
        <v>518</v>
      </c>
      <c r="K7312" s="11" t="str">
        <f>VLOOKUP(Table7[[#This Row],[CID]],ALY,2,FALSE)</f>
        <v>Unity &amp; Coherence</v>
      </c>
    </row>
    <row r="7313" spans="1:11" x14ac:dyDescent="0.2">
      <c r="A7313" s="8" t="str">
        <f>Table7[[#This Row],[Test No.]]&amp;Table7[[#This Row],[Section]]&amp;Table7[[#This Row],[Q. No.]]</f>
        <v>R50E37</v>
      </c>
      <c r="B7313" s="8"/>
      <c r="C7313" s="15" t="s">
        <v>61</v>
      </c>
      <c r="D7313" s="6">
        <v>37</v>
      </c>
      <c r="E7313" s="12" t="s">
        <v>31</v>
      </c>
      <c r="F7313" s="14">
        <v>2</v>
      </c>
      <c r="G7313" s="13" t="s">
        <v>57</v>
      </c>
      <c r="H7313" s="10">
        <v>5</v>
      </c>
      <c r="I7313" s="13" t="s">
        <v>41</v>
      </c>
      <c r="J7313" s="12" t="s">
        <v>518</v>
      </c>
      <c r="K7313" s="11" t="str">
        <f>VLOOKUP(Table7[[#This Row],[CID]],ALY,2,FALSE)</f>
        <v>Unity &amp; Coherence</v>
      </c>
    </row>
    <row r="7314" spans="1:11" x14ac:dyDescent="0.2">
      <c r="A7314" s="8" t="str">
        <f>Table7[[#This Row],[Test No.]]&amp;Table7[[#This Row],[Section]]&amp;Table7[[#This Row],[Q. No.]]</f>
        <v>R50E38</v>
      </c>
      <c r="B7314" s="8"/>
      <c r="C7314" s="15" t="s">
        <v>61</v>
      </c>
      <c r="D7314" s="6">
        <v>38</v>
      </c>
      <c r="E7314" s="12" t="s">
        <v>31</v>
      </c>
      <c r="F7314" s="14">
        <v>2</v>
      </c>
      <c r="G7314" s="13" t="s">
        <v>57</v>
      </c>
      <c r="H7314" s="10">
        <v>6</v>
      </c>
      <c r="I7314" s="13" t="s">
        <v>42</v>
      </c>
      <c r="J7314" s="12" t="s">
        <v>522</v>
      </c>
      <c r="K7314" s="11" t="str">
        <f>VLOOKUP(Table7[[#This Row],[CID]],ALY,2,FALSE)</f>
        <v>Effectiveness</v>
      </c>
    </row>
    <row r="7315" spans="1:11" x14ac:dyDescent="0.2">
      <c r="A7315" s="8" t="str">
        <f>Table7[[#This Row],[Test No.]]&amp;Table7[[#This Row],[Section]]&amp;Table7[[#This Row],[Q. No.]]</f>
        <v>R50E39</v>
      </c>
      <c r="B7315" s="8"/>
      <c r="C7315" s="15" t="s">
        <v>61</v>
      </c>
      <c r="D7315" s="6">
        <v>39</v>
      </c>
      <c r="E7315" s="12" t="s">
        <v>31</v>
      </c>
      <c r="F7315" s="14">
        <v>1</v>
      </c>
      <c r="G7315" s="14" t="s">
        <v>59</v>
      </c>
      <c r="H7315" s="10">
        <v>2</v>
      </c>
      <c r="I7315" s="13" t="s">
        <v>38</v>
      </c>
      <c r="J7315" s="12" t="s">
        <v>393</v>
      </c>
      <c r="K7315" s="11" t="str">
        <f>VLOOKUP(Table7[[#This Row],[CID]],ALY,2,FALSE)</f>
        <v>SVA</v>
      </c>
    </row>
    <row r="7316" spans="1:11" x14ac:dyDescent="0.2">
      <c r="A7316" s="8" t="str">
        <f>Table7[[#This Row],[Test No.]]&amp;Table7[[#This Row],[Section]]&amp;Table7[[#This Row],[Q. No.]]</f>
        <v>R50E40</v>
      </c>
      <c r="B7316" s="8"/>
      <c r="C7316" s="15" t="s">
        <v>61</v>
      </c>
      <c r="D7316" s="6">
        <v>40</v>
      </c>
      <c r="E7316" s="12" t="s">
        <v>31</v>
      </c>
      <c r="F7316" s="14">
        <v>2</v>
      </c>
      <c r="G7316" s="13" t="s">
        <v>57</v>
      </c>
      <c r="H7316" s="10">
        <v>6</v>
      </c>
      <c r="I7316" s="13" t="s">
        <v>42</v>
      </c>
      <c r="J7316" s="12" t="s">
        <v>523</v>
      </c>
      <c r="K7316" s="11" t="str">
        <f>VLOOKUP(Table7[[#This Row],[CID]],ALY,2,FALSE)</f>
        <v>Avoiding Ambiguity &amp; Redundancy</v>
      </c>
    </row>
    <row r="7317" spans="1:11" x14ac:dyDescent="0.2">
      <c r="A7317" s="8" t="str">
        <f>Table7[[#This Row],[Test No.]]&amp;Table7[[#This Row],[Section]]&amp;Table7[[#This Row],[Q. No.]]</f>
        <v>R50E41</v>
      </c>
      <c r="B7317" s="8"/>
      <c r="C7317" s="15" t="s">
        <v>61</v>
      </c>
      <c r="D7317" s="6">
        <v>41</v>
      </c>
      <c r="E7317" s="12" t="s">
        <v>31</v>
      </c>
      <c r="F7317" s="14">
        <v>2</v>
      </c>
      <c r="G7317" s="13" t="s">
        <v>57</v>
      </c>
      <c r="H7317" s="10">
        <v>6</v>
      </c>
      <c r="I7317" s="13" t="s">
        <v>42</v>
      </c>
      <c r="J7317" s="12" t="s">
        <v>522</v>
      </c>
      <c r="K7317" s="11" t="str">
        <f>VLOOKUP(Table7[[#This Row],[CID]],ALY,2,FALSE)</f>
        <v>Effectiveness</v>
      </c>
    </row>
    <row r="7318" spans="1:11" x14ac:dyDescent="0.2">
      <c r="A7318" s="8" t="str">
        <f>Table7[[#This Row],[Test No.]]&amp;Table7[[#This Row],[Section]]&amp;Table7[[#This Row],[Q. No.]]</f>
        <v>R50E42</v>
      </c>
      <c r="B7318" s="8"/>
      <c r="C7318" s="15" t="s">
        <v>61</v>
      </c>
      <c r="D7318" s="6">
        <v>42</v>
      </c>
      <c r="E7318" s="12" t="s">
        <v>31</v>
      </c>
      <c r="F7318" s="14">
        <v>1</v>
      </c>
      <c r="G7318" s="14" t="s">
        <v>59</v>
      </c>
      <c r="H7318" s="14">
        <v>1</v>
      </c>
      <c r="I7318" s="14" t="s">
        <v>37</v>
      </c>
      <c r="J7318" s="12" t="s">
        <v>387</v>
      </c>
      <c r="K7318" s="11" t="str">
        <f>VLOOKUP(Table7[[#This Row],[CID]],ALY,2,FALSE)</f>
        <v>Commas</v>
      </c>
    </row>
    <row r="7319" spans="1:11" x14ac:dyDescent="0.2">
      <c r="A7319" s="8" t="str">
        <f>Table7[[#This Row],[Test No.]]&amp;Table7[[#This Row],[Section]]&amp;Table7[[#This Row],[Q. No.]]</f>
        <v>R50E43</v>
      </c>
      <c r="B7319" s="8"/>
      <c r="C7319" s="15" t="s">
        <v>61</v>
      </c>
      <c r="D7319" s="6">
        <v>43</v>
      </c>
      <c r="E7319" s="12" t="s">
        <v>31</v>
      </c>
      <c r="F7319" s="14">
        <v>2</v>
      </c>
      <c r="G7319" s="13" t="s">
        <v>57</v>
      </c>
      <c r="H7319" s="10">
        <v>4</v>
      </c>
      <c r="I7319" s="13" t="s">
        <v>40</v>
      </c>
      <c r="J7319" s="12" t="s">
        <v>516</v>
      </c>
      <c r="K7319" s="11" t="str">
        <f>VLOOKUP(Table7[[#This Row],[CID]],ALY,2,FALSE)</f>
        <v>Transitions &amp; Topic Sentences</v>
      </c>
    </row>
    <row r="7320" spans="1:11" x14ac:dyDescent="0.2">
      <c r="A7320" s="8" t="str">
        <f>Table7[[#This Row],[Test No.]]&amp;Table7[[#This Row],[Section]]&amp;Table7[[#This Row],[Q. No.]]</f>
        <v>R50E44</v>
      </c>
      <c r="B7320" s="8"/>
      <c r="C7320" s="15" t="s">
        <v>61</v>
      </c>
      <c r="D7320" s="6">
        <v>44</v>
      </c>
      <c r="E7320" s="12" t="s">
        <v>31</v>
      </c>
      <c r="F7320" s="14">
        <v>1</v>
      </c>
      <c r="G7320" s="14" t="s">
        <v>59</v>
      </c>
      <c r="H7320" s="10">
        <v>2</v>
      </c>
      <c r="I7320" s="13" t="s">
        <v>38</v>
      </c>
      <c r="J7320" s="12" t="s">
        <v>397</v>
      </c>
      <c r="K7320" s="11" t="str">
        <f>VLOOKUP(Table7[[#This Row],[CID]],ALY,2,FALSE)</f>
        <v>Word Choice</v>
      </c>
    </row>
    <row r="7321" spans="1:11" x14ac:dyDescent="0.2">
      <c r="A7321" s="8" t="str">
        <f>Table7[[#This Row],[Test No.]]&amp;Table7[[#This Row],[Section]]&amp;Table7[[#This Row],[Q. No.]]</f>
        <v>R50E45</v>
      </c>
      <c r="B7321" s="8"/>
      <c r="C7321" s="15" t="s">
        <v>61</v>
      </c>
      <c r="D7321" s="6">
        <v>45</v>
      </c>
      <c r="E7321" s="12" t="s">
        <v>31</v>
      </c>
      <c r="F7321" s="14">
        <v>1</v>
      </c>
      <c r="G7321" s="14" t="s">
        <v>59</v>
      </c>
      <c r="H7321" s="10">
        <v>2</v>
      </c>
      <c r="I7321" s="13" t="s">
        <v>38</v>
      </c>
      <c r="J7321" s="12" t="s">
        <v>397</v>
      </c>
      <c r="K7321" s="11" t="str">
        <f>VLOOKUP(Table7[[#This Row],[CID]],ALY,2,FALSE)</f>
        <v>Word Choice</v>
      </c>
    </row>
    <row r="7322" spans="1:11" x14ac:dyDescent="0.2">
      <c r="A7322" s="8" t="str">
        <f>Table7[[#This Row],[Test No.]]&amp;Table7[[#This Row],[Section]]&amp;Table7[[#This Row],[Q. No.]]</f>
        <v>R50E46</v>
      </c>
      <c r="B7322" s="8"/>
      <c r="C7322" s="15" t="s">
        <v>61</v>
      </c>
      <c r="D7322" s="6">
        <v>46</v>
      </c>
      <c r="E7322" s="12" t="s">
        <v>31</v>
      </c>
      <c r="F7322" s="14">
        <v>1</v>
      </c>
      <c r="G7322" s="14" t="s">
        <v>59</v>
      </c>
      <c r="H7322" s="14">
        <v>1</v>
      </c>
      <c r="I7322" s="14" t="s">
        <v>37</v>
      </c>
      <c r="J7322" s="12" t="s">
        <v>387</v>
      </c>
      <c r="K7322" s="11" t="str">
        <f>VLOOKUP(Table7[[#This Row],[CID]],ALY,2,FALSE)</f>
        <v>Commas</v>
      </c>
    </row>
    <row r="7323" spans="1:11" x14ac:dyDescent="0.2">
      <c r="A7323" s="8" t="str">
        <f>Table7[[#This Row],[Test No.]]&amp;Table7[[#This Row],[Section]]&amp;Table7[[#This Row],[Q. No.]]</f>
        <v>R50E47</v>
      </c>
      <c r="B7323" s="8"/>
      <c r="C7323" s="15" t="s">
        <v>61</v>
      </c>
      <c r="D7323" s="6">
        <v>47</v>
      </c>
      <c r="E7323" s="12" t="s">
        <v>31</v>
      </c>
      <c r="F7323" s="14">
        <v>1</v>
      </c>
      <c r="G7323" s="14" t="s">
        <v>59</v>
      </c>
      <c r="H7323" s="10">
        <v>3</v>
      </c>
      <c r="I7323" s="13" t="s">
        <v>39</v>
      </c>
      <c r="J7323" s="12" t="s">
        <v>401</v>
      </c>
      <c r="K7323" s="11" t="str">
        <f>VLOOKUP(Table7[[#This Row],[CID]],ALY,2,FALSE)</f>
        <v>Parallel Construction</v>
      </c>
    </row>
    <row r="7324" spans="1:11" x14ac:dyDescent="0.2">
      <c r="A7324" s="8" t="str">
        <f>Table7[[#This Row],[Test No.]]&amp;Table7[[#This Row],[Section]]&amp;Table7[[#This Row],[Q. No.]]</f>
        <v>R50E48</v>
      </c>
      <c r="B7324" s="8"/>
      <c r="C7324" s="15" t="s">
        <v>61</v>
      </c>
      <c r="D7324" s="6">
        <v>48</v>
      </c>
      <c r="E7324" s="12" t="s">
        <v>31</v>
      </c>
      <c r="F7324" s="14">
        <v>1</v>
      </c>
      <c r="G7324" s="14" t="s">
        <v>59</v>
      </c>
      <c r="H7324" s="10">
        <v>2</v>
      </c>
      <c r="I7324" s="13" t="s">
        <v>38</v>
      </c>
      <c r="J7324" s="12" t="s">
        <v>395</v>
      </c>
      <c r="K7324" s="11" t="str">
        <f>VLOOKUP(Table7[[#This Row],[CID]],ALY,2,FALSE)</f>
        <v>Verb Forms/Tense Agreement</v>
      </c>
    </row>
    <row r="7325" spans="1:11" x14ac:dyDescent="0.2">
      <c r="A7325" s="8" t="str">
        <f>Table7[[#This Row],[Test No.]]&amp;Table7[[#This Row],[Section]]&amp;Table7[[#This Row],[Q. No.]]</f>
        <v>R50E49</v>
      </c>
      <c r="B7325" s="8"/>
      <c r="C7325" s="15" t="s">
        <v>61</v>
      </c>
      <c r="D7325" s="6">
        <v>49</v>
      </c>
      <c r="E7325" s="12" t="s">
        <v>31</v>
      </c>
      <c r="F7325" s="14">
        <v>2</v>
      </c>
      <c r="G7325" s="13" t="s">
        <v>57</v>
      </c>
      <c r="H7325" s="10">
        <v>4</v>
      </c>
      <c r="I7325" s="13" t="s">
        <v>40</v>
      </c>
      <c r="J7325" s="12" t="s">
        <v>512</v>
      </c>
      <c r="K7325" s="11" t="str">
        <f>VLOOKUP(Table7[[#This Row],[CID]],ALY,2,FALSE)</f>
        <v>Additional Detail &amp; Evidence</v>
      </c>
    </row>
    <row r="7326" spans="1:11" x14ac:dyDescent="0.2">
      <c r="A7326" s="8" t="str">
        <f>Table7[[#This Row],[Test No.]]&amp;Table7[[#This Row],[Section]]&amp;Table7[[#This Row],[Q. No.]]</f>
        <v>R50E50</v>
      </c>
      <c r="B7326" s="8"/>
      <c r="C7326" s="15" t="s">
        <v>61</v>
      </c>
      <c r="D7326" s="6">
        <v>50</v>
      </c>
      <c r="E7326" s="12" t="s">
        <v>31</v>
      </c>
      <c r="F7326" s="14">
        <v>1</v>
      </c>
      <c r="G7326" s="14" t="s">
        <v>59</v>
      </c>
      <c r="H7326" s="10">
        <v>2</v>
      </c>
      <c r="I7326" s="13" t="s">
        <v>38</v>
      </c>
      <c r="J7326" s="12" t="s">
        <v>397</v>
      </c>
      <c r="K7326" s="11" t="str">
        <f>VLOOKUP(Table7[[#This Row],[CID]],ALY,2,FALSE)</f>
        <v>Word Choice</v>
      </c>
    </row>
    <row r="7327" spans="1:11" x14ac:dyDescent="0.2">
      <c r="A7327" s="8" t="str">
        <f>Table7[[#This Row],[Test No.]]&amp;Table7[[#This Row],[Section]]&amp;Table7[[#This Row],[Q. No.]]</f>
        <v>R50E51</v>
      </c>
      <c r="B7327" s="8"/>
      <c r="C7327" s="15" t="s">
        <v>61</v>
      </c>
      <c r="D7327" s="6">
        <v>51</v>
      </c>
      <c r="E7327" s="12" t="s">
        <v>31</v>
      </c>
      <c r="F7327" s="14">
        <v>1</v>
      </c>
      <c r="G7327" s="14" t="s">
        <v>59</v>
      </c>
      <c r="H7327" s="10">
        <v>3</v>
      </c>
      <c r="I7327" s="13" t="s">
        <v>39</v>
      </c>
      <c r="J7327" s="12" t="s">
        <v>399</v>
      </c>
      <c r="K7327" s="11" t="str">
        <f>VLOOKUP(Table7[[#This Row],[CID]],ALY,2,FALSE)</f>
        <v>Sentence Fragment</v>
      </c>
    </row>
    <row r="7328" spans="1:11" x14ac:dyDescent="0.2">
      <c r="A7328" s="8" t="str">
        <f>Table7[[#This Row],[Test No.]]&amp;Table7[[#This Row],[Section]]&amp;Table7[[#This Row],[Q. No.]]</f>
        <v>R50E52</v>
      </c>
      <c r="B7328" s="8"/>
      <c r="C7328" s="15" t="s">
        <v>61</v>
      </c>
      <c r="D7328" s="6">
        <v>52</v>
      </c>
      <c r="E7328" s="12" t="s">
        <v>31</v>
      </c>
      <c r="F7328" s="14">
        <v>1</v>
      </c>
      <c r="G7328" s="14" t="s">
        <v>59</v>
      </c>
      <c r="H7328" s="14">
        <v>1</v>
      </c>
      <c r="I7328" s="14" t="s">
        <v>37</v>
      </c>
      <c r="J7328" s="12" t="s">
        <v>387</v>
      </c>
      <c r="K7328" s="11" t="str">
        <f>VLOOKUP(Table7[[#This Row],[CID]],ALY,2,FALSE)</f>
        <v>Commas</v>
      </c>
    </row>
    <row r="7329" spans="1:11" x14ac:dyDescent="0.2">
      <c r="A7329" s="8" t="str">
        <f>Table7[[#This Row],[Test No.]]&amp;Table7[[#This Row],[Section]]&amp;Table7[[#This Row],[Q. No.]]</f>
        <v>R50E53</v>
      </c>
      <c r="B7329" s="8"/>
      <c r="C7329" s="15" t="s">
        <v>61</v>
      </c>
      <c r="D7329" s="6">
        <v>53</v>
      </c>
      <c r="E7329" s="12" t="s">
        <v>31</v>
      </c>
      <c r="F7329" s="14">
        <v>2</v>
      </c>
      <c r="G7329" s="13" t="s">
        <v>57</v>
      </c>
      <c r="H7329" s="10">
        <v>5</v>
      </c>
      <c r="I7329" s="13" t="s">
        <v>41</v>
      </c>
      <c r="J7329" s="12" t="s">
        <v>518</v>
      </c>
      <c r="K7329" s="11" t="str">
        <f>VLOOKUP(Table7[[#This Row],[CID]],ALY,2,FALSE)</f>
        <v>Unity &amp; Coherence</v>
      </c>
    </row>
    <row r="7330" spans="1:11" x14ac:dyDescent="0.2">
      <c r="A7330" s="8" t="str">
        <f>Table7[[#This Row],[Test No.]]&amp;Table7[[#This Row],[Section]]&amp;Table7[[#This Row],[Q. No.]]</f>
        <v>R50E54</v>
      </c>
      <c r="B7330" s="8"/>
      <c r="C7330" s="15" t="s">
        <v>61</v>
      </c>
      <c r="D7330" s="6">
        <v>54</v>
      </c>
      <c r="E7330" s="12" t="s">
        <v>31</v>
      </c>
      <c r="F7330" s="14">
        <v>1</v>
      </c>
      <c r="G7330" s="14" t="s">
        <v>59</v>
      </c>
      <c r="H7330" s="10">
        <v>2</v>
      </c>
      <c r="I7330" s="13" t="s">
        <v>38</v>
      </c>
      <c r="J7330" s="12" t="s">
        <v>395</v>
      </c>
      <c r="K7330" s="11" t="str">
        <f>VLOOKUP(Table7[[#This Row],[CID]],ALY,2,FALSE)</f>
        <v>Verb Forms/Tense Agreement</v>
      </c>
    </row>
    <row r="7331" spans="1:11" x14ac:dyDescent="0.2">
      <c r="A7331" s="8" t="str">
        <f>Table7[[#This Row],[Test No.]]&amp;Table7[[#This Row],[Section]]&amp;Table7[[#This Row],[Q. No.]]</f>
        <v>R50E55</v>
      </c>
      <c r="B7331" s="8"/>
      <c r="C7331" s="15" t="s">
        <v>61</v>
      </c>
      <c r="D7331" s="6">
        <v>55</v>
      </c>
      <c r="E7331" s="12" t="s">
        <v>31</v>
      </c>
      <c r="F7331" s="14">
        <v>2</v>
      </c>
      <c r="G7331" s="13" t="s">
        <v>57</v>
      </c>
      <c r="H7331" s="10">
        <v>4</v>
      </c>
      <c r="I7331" s="13" t="s">
        <v>40</v>
      </c>
      <c r="J7331" s="12" t="s">
        <v>516</v>
      </c>
      <c r="K7331" s="11" t="str">
        <f>VLOOKUP(Table7[[#This Row],[CID]],ALY,2,FALSE)</f>
        <v>Transitions &amp; Topic Sentences</v>
      </c>
    </row>
    <row r="7332" spans="1:11" x14ac:dyDescent="0.2">
      <c r="A7332" s="8" t="str">
        <f>Table7[[#This Row],[Test No.]]&amp;Table7[[#This Row],[Section]]&amp;Table7[[#This Row],[Q. No.]]</f>
        <v>R50E56</v>
      </c>
      <c r="B7332" s="8"/>
      <c r="C7332" s="15" t="s">
        <v>61</v>
      </c>
      <c r="D7332" s="6">
        <v>56</v>
      </c>
      <c r="E7332" s="12" t="s">
        <v>31</v>
      </c>
      <c r="F7332" s="14">
        <v>1</v>
      </c>
      <c r="G7332" s="14" t="s">
        <v>59</v>
      </c>
      <c r="H7332" s="10">
        <v>3</v>
      </c>
      <c r="I7332" s="13" t="s">
        <v>39</v>
      </c>
      <c r="J7332" s="12" t="s">
        <v>400</v>
      </c>
      <c r="K7332" s="11" t="str">
        <f>VLOOKUP(Table7[[#This Row],[CID]],ALY,2,FALSE)</f>
        <v>Run-On Sentence</v>
      </c>
    </row>
    <row r="7333" spans="1:11" x14ac:dyDescent="0.2">
      <c r="A7333" s="8" t="str">
        <f>Table7[[#This Row],[Test No.]]&amp;Table7[[#This Row],[Section]]&amp;Table7[[#This Row],[Q. No.]]</f>
        <v>R50E57</v>
      </c>
      <c r="B7333" s="8"/>
      <c r="C7333" s="15" t="s">
        <v>61</v>
      </c>
      <c r="D7333" s="6">
        <v>57</v>
      </c>
      <c r="E7333" s="12" t="s">
        <v>31</v>
      </c>
      <c r="F7333" s="14">
        <v>1</v>
      </c>
      <c r="G7333" s="14" t="s">
        <v>59</v>
      </c>
      <c r="H7333" s="10">
        <v>3</v>
      </c>
      <c r="I7333" s="13" t="s">
        <v>39</v>
      </c>
      <c r="J7333" s="12" t="s">
        <v>399</v>
      </c>
      <c r="K7333" s="11" t="str">
        <f>VLOOKUP(Table7[[#This Row],[CID]],ALY,2,FALSE)</f>
        <v>Sentence Fragment</v>
      </c>
    </row>
    <row r="7334" spans="1:11" x14ac:dyDescent="0.2">
      <c r="A7334" s="8" t="str">
        <f>Table7[[#This Row],[Test No.]]&amp;Table7[[#This Row],[Section]]&amp;Table7[[#This Row],[Q. No.]]</f>
        <v>R50E58</v>
      </c>
      <c r="B7334" s="8"/>
      <c r="C7334" s="15" t="s">
        <v>61</v>
      </c>
      <c r="D7334" s="6">
        <v>58</v>
      </c>
      <c r="E7334" s="12" t="s">
        <v>31</v>
      </c>
      <c r="F7334" s="14">
        <v>2</v>
      </c>
      <c r="G7334" s="13" t="s">
        <v>57</v>
      </c>
      <c r="H7334" s="10">
        <v>4</v>
      </c>
      <c r="I7334" s="13" t="s">
        <v>40</v>
      </c>
      <c r="J7334" s="12" t="s">
        <v>513</v>
      </c>
      <c r="K7334" s="11" t="str">
        <f>VLOOKUP(Table7[[#This Row],[CID]],ALY,2,FALSE)</f>
        <v>Writer's Goal</v>
      </c>
    </row>
    <row r="7335" spans="1:11" x14ac:dyDescent="0.2">
      <c r="A7335" s="8" t="str">
        <f>Table7[[#This Row],[Test No.]]&amp;Table7[[#This Row],[Section]]&amp;Table7[[#This Row],[Q. No.]]</f>
        <v>R50E59</v>
      </c>
      <c r="B7335" s="8"/>
      <c r="C7335" s="15" t="s">
        <v>61</v>
      </c>
      <c r="D7335" s="6">
        <v>59</v>
      </c>
      <c r="E7335" s="12" t="s">
        <v>31</v>
      </c>
      <c r="F7335" s="14">
        <v>1</v>
      </c>
      <c r="G7335" s="14" t="s">
        <v>59</v>
      </c>
      <c r="H7335" s="10">
        <v>2</v>
      </c>
      <c r="I7335" s="13" t="s">
        <v>38</v>
      </c>
      <c r="J7335" s="12" t="s">
        <v>397</v>
      </c>
      <c r="K7335" s="11" t="str">
        <f>VLOOKUP(Table7[[#This Row],[CID]],ALY,2,FALSE)</f>
        <v>Word Choice</v>
      </c>
    </row>
    <row r="7336" spans="1:11" x14ac:dyDescent="0.2">
      <c r="A7336" s="8" t="str">
        <f>Table7[[#This Row],[Test No.]]&amp;Table7[[#This Row],[Section]]&amp;Table7[[#This Row],[Q. No.]]</f>
        <v>R50E60</v>
      </c>
      <c r="B7336" s="8"/>
      <c r="C7336" s="15" t="s">
        <v>61</v>
      </c>
      <c r="D7336" s="6">
        <v>60</v>
      </c>
      <c r="E7336" s="12" t="s">
        <v>31</v>
      </c>
      <c r="F7336" s="14">
        <v>2</v>
      </c>
      <c r="G7336" s="13" t="s">
        <v>57</v>
      </c>
      <c r="H7336" s="10">
        <v>4</v>
      </c>
      <c r="I7336" s="13" t="s">
        <v>40</v>
      </c>
      <c r="J7336" s="12" t="s">
        <v>513</v>
      </c>
      <c r="K7336" s="11" t="str">
        <f>VLOOKUP(Table7[[#This Row],[CID]],ALY,2,FALSE)</f>
        <v>Writer's Goal</v>
      </c>
    </row>
    <row r="7337" spans="1:11" x14ac:dyDescent="0.2">
      <c r="A7337" s="8" t="str">
        <f>Table7[[#This Row],[Test No.]]&amp;Table7[[#This Row],[Section]]&amp;Table7[[#This Row],[Q. No.]]</f>
        <v>R50E61</v>
      </c>
      <c r="B7337" s="8"/>
      <c r="C7337" s="15" t="s">
        <v>61</v>
      </c>
      <c r="D7337" s="6">
        <v>61</v>
      </c>
      <c r="E7337" s="12" t="s">
        <v>31</v>
      </c>
      <c r="F7337" s="14">
        <v>1</v>
      </c>
      <c r="G7337" s="14" t="s">
        <v>59</v>
      </c>
      <c r="H7337" s="10">
        <v>3</v>
      </c>
      <c r="I7337" s="13" t="s">
        <v>39</v>
      </c>
      <c r="J7337" s="12" t="s">
        <v>402</v>
      </c>
      <c r="K7337" s="11" t="str">
        <f>VLOOKUP(Table7[[#This Row],[CID]],ALY,2,FALSE)</f>
        <v>Faulty Modifier</v>
      </c>
    </row>
    <row r="7338" spans="1:11" x14ac:dyDescent="0.2">
      <c r="A7338" s="8" t="str">
        <f>Table7[[#This Row],[Test No.]]&amp;Table7[[#This Row],[Section]]&amp;Table7[[#This Row],[Q. No.]]</f>
        <v>R50E62</v>
      </c>
      <c r="B7338" s="8"/>
      <c r="C7338" s="15" t="s">
        <v>61</v>
      </c>
      <c r="D7338" s="6">
        <v>62</v>
      </c>
      <c r="E7338" s="12" t="s">
        <v>31</v>
      </c>
      <c r="F7338" s="14">
        <v>2</v>
      </c>
      <c r="G7338" s="13" t="s">
        <v>57</v>
      </c>
      <c r="H7338" s="10">
        <v>4</v>
      </c>
      <c r="I7338" s="13" t="s">
        <v>40</v>
      </c>
      <c r="J7338" s="12" t="s">
        <v>516</v>
      </c>
      <c r="K7338" s="11" t="str">
        <f>VLOOKUP(Table7[[#This Row],[CID]],ALY,2,FALSE)</f>
        <v>Transitions &amp; Topic Sentences</v>
      </c>
    </row>
    <row r="7339" spans="1:11" x14ac:dyDescent="0.2">
      <c r="A7339" s="8" t="str">
        <f>Table7[[#This Row],[Test No.]]&amp;Table7[[#This Row],[Section]]&amp;Table7[[#This Row],[Q. No.]]</f>
        <v>R50E63</v>
      </c>
      <c r="B7339" s="8"/>
      <c r="C7339" s="15" t="s">
        <v>61</v>
      </c>
      <c r="D7339" s="6">
        <v>63</v>
      </c>
      <c r="E7339" s="12" t="s">
        <v>31</v>
      </c>
      <c r="F7339" s="14">
        <v>1</v>
      </c>
      <c r="G7339" s="14" t="s">
        <v>59</v>
      </c>
      <c r="H7339" s="14">
        <v>1</v>
      </c>
      <c r="I7339" s="14" t="s">
        <v>37</v>
      </c>
      <c r="J7339" s="12" t="s">
        <v>388</v>
      </c>
      <c r="K7339" s="11" t="str">
        <f>VLOOKUP(Table7[[#This Row],[CID]],ALY,2,FALSE)</f>
        <v>Apostrophes</v>
      </c>
    </row>
    <row r="7340" spans="1:11" x14ac:dyDescent="0.2">
      <c r="A7340" s="8" t="str">
        <f>Table7[[#This Row],[Test No.]]&amp;Table7[[#This Row],[Section]]&amp;Table7[[#This Row],[Q. No.]]</f>
        <v>R50E64</v>
      </c>
      <c r="B7340" s="8"/>
      <c r="C7340" s="15" t="s">
        <v>61</v>
      </c>
      <c r="D7340" s="6">
        <v>64</v>
      </c>
      <c r="E7340" s="12" t="s">
        <v>31</v>
      </c>
      <c r="F7340" s="14">
        <v>2</v>
      </c>
      <c r="G7340" s="13" t="s">
        <v>57</v>
      </c>
      <c r="H7340" s="10">
        <v>6</v>
      </c>
      <c r="I7340" s="13" t="s">
        <v>42</v>
      </c>
      <c r="J7340" s="12" t="s">
        <v>522</v>
      </c>
      <c r="K7340" s="11" t="str">
        <f>VLOOKUP(Table7[[#This Row],[CID]],ALY,2,FALSE)</f>
        <v>Effectiveness</v>
      </c>
    </row>
    <row r="7341" spans="1:11" x14ac:dyDescent="0.2">
      <c r="A7341" s="8" t="str">
        <f>Table7[[#This Row],[Test No.]]&amp;Table7[[#This Row],[Section]]&amp;Table7[[#This Row],[Q. No.]]</f>
        <v>R50E65</v>
      </c>
      <c r="B7341" s="8"/>
      <c r="C7341" s="15" t="s">
        <v>61</v>
      </c>
      <c r="D7341" s="6">
        <v>65</v>
      </c>
      <c r="E7341" s="12" t="s">
        <v>31</v>
      </c>
      <c r="F7341" s="14">
        <v>1</v>
      </c>
      <c r="G7341" s="14" t="s">
        <v>59</v>
      </c>
      <c r="H7341" s="10">
        <v>2</v>
      </c>
      <c r="I7341" s="13" t="s">
        <v>38</v>
      </c>
      <c r="J7341" s="12" t="s">
        <v>397</v>
      </c>
      <c r="K7341" s="11" t="str">
        <f>VLOOKUP(Table7[[#This Row],[CID]],ALY,2,FALSE)</f>
        <v>Word Choice</v>
      </c>
    </row>
    <row r="7342" spans="1:11" x14ac:dyDescent="0.2">
      <c r="A7342" s="8" t="str">
        <f>Table7[[#This Row],[Test No.]]&amp;Table7[[#This Row],[Section]]&amp;Table7[[#This Row],[Q. No.]]</f>
        <v>R50E66</v>
      </c>
      <c r="B7342" s="8"/>
      <c r="C7342" s="15" t="s">
        <v>61</v>
      </c>
      <c r="D7342" s="6">
        <v>66</v>
      </c>
      <c r="E7342" s="12" t="s">
        <v>31</v>
      </c>
      <c r="F7342" s="14">
        <v>1</v>
      </c>
      <c r="G7342" s="14" t="s">
        <v>59</v>
      </c>
      <c r="H7342" s="10">
        <v>2</v>
      </c>
      <c r="I7342" s="13" t="s">
        <v>38</v>
      </c>
      <c r="J7342" s="12" t="s">
        <v>396</v>
      </c>
      <c r="K7342" s="11" t="str">
        <f>VLOOKUP(Table7[[#This Row],[CID]],ALY,2,FALSE)</f>
        <v>Comparisons</v>
      </c>
    </row>
    <row r="7343" spans="1:11" x14ac:dyDescent="0.2">
      <c r="A7343" s="8" t="str">
        <f>Table7[[#This Row],[Test No.]]&amp;Table7[[#This Row],[Section]]&amp;Table7[[#This Row],[Q. No.]]</f>
        <v>R50E67</v>
      </c>
      <c r="B7343" s="8"/>
      <c r="C7343" s="15" t="s">
        <v>61</v>
      </c>
      <c r="D7343" s="6">
        <v>67</v>
      </c>
      <c r="E7343" s="12" t="s">
        <v>31</v>
      </c>
      <c r="F7343" s="14">
        <v>1</v>
      </c>
      <c r="G7343" s="14" t="s">
        <v>59</v>
      </c>
      <c r="H7343" s="10">
        <v>2</v>
      </c>
      <c r="I7343" s="13" t="s">
        <v>38</v>
      </c>
      <c r="J7343" s="12" t="s">
        <v>395</v>
      </c>
      <c r="K7343" s="11" t="str">
        <f>VLOOKUP(Table7[[#This Row],[CID]],ALY,2,FALSE)</f>
        <v>Verb Forms/Tense Agreement</v>
      </c>
    </row>
    <row r="7344" spans="1:11" x14ac:dyDescent="0.2">
      <c r="A7344" s="8" t="str">
        <f>Table7[[#This Row],[Test No.]]&amp;Table7[[#This Row],[Section]]&amp;Table7[[#This Row],[Q. No.]]</f>
        <v>R50E68</v>
      </c>
      <c r="B7344" s="8"/>
      <c r="C7344" s="15" t="s">
        <v>61</v>
      </c>
      <c r="D7344" s="6">
        <v>68</v>
      </c>
      <c r="E7344" s="12" t="s">
        <v>31</v>
      </c>
      <c r="F7344" s="14">
        <v>2</v>
      </c>
      <c r="G7344" s="13" t="s">
        <v>57</v>
      </c>
      <c r="H7344" s="10">
        <v>6</v>
      </c>
      <c r="I7344" s="13" t="s">
        <v>42</v>
      </c>
      <c r="J7344" s="12" t="s">
        <v>521</v>
      </c>
      <c r="K7344" s="11" t="str">
        <f>VLOOKUP(Table7[[#This Row],[CID]],ALY,2,FALSE)</f>
        <v>Word Choice</v>
      </c>
    </row>
    <row r="7345" spans="1:11" x14ac:dyDescent="0.2">
      <c r="A7345" s="8" t="str">
        <f>Table7[[#This Row],[Test No.]]&amp;Table7[[#This Row],[Section]]&amp;Table7[[#This Row],[Q. No.]]</f>
        <v>R50E69</v>
      </c>
      <c r="B7345" s="8"/>
      <c r="C7345" s="15" t="s">
        <v>61</v>
      </c>
      <c r="D7345" s="6">
        <v>69</v>
      </c>
      <c r="E7345" s="12" t="s">
        <v>31</v>
      </c>
      <c r="F7345" s="14">
        <v>1</v>
      </c>
      <c r="G7345" s="14" t="s">
        <v>59</v>
      </c>
      <c r="H7345" s="14">
        <v>1</v>
      </c>
      <c r="I7345" s="14" t="s">
        <v>37</v>
      </c>
      <c r="J7345" s="12" t="s">
        <v>387</v>
      </c>
      <c r="K7345" s="11" t="str">
        <f>VLOOKUP(Table7[[#This Row],[CID]],ALY,2,FALSE)</f>
        <v>Commas</v>
      </c>
    </row>
    <row r="7346" spans="1:11" x14ac:dyDescent="0.2">
      <c r="A7346" s="8" t="str">
        <f>Table7[[#This Row],[Test No.]]&amp;Table7[[#This Row],[Section]]&amp;Table7[[#This Row],[Q. No.]]</f>
        <v>R50E70</v>
      </c>
      <c r="B7346" s="8"/>
      <c r="C7346" s="15" t="s">
        <v>61</v>
      </c>
      <c r="D7346" s="6">
        <v>70</v>
      </c>
      <c r="E7346" s="12" t="s">
        <v>31</v>
      </c>
      <c r="F7346" s="14">
        <v>2</v>
      </c>
      <c r="G7346" s="13" t="s">
        <v>57</v>
      </c>
      <c r="H7346" s="10">
        <v>5</v>
      </c>
      <c r="I7346" s="13" t="s">
        <v>41</v>
      </c>
      <c r="J7346" s="12" t="s">
        <v>520</v>
      </c>
      <c r="K7346" s="11" t="str">
        <f>VLOOKUP(Table7[[#This Row],[CID]],ALY,2,FALSE)</f>
        <v>Reorganization</v>
      </c>
    </row>
    <row r="7347" spans="1:11" x14ac:dyDescent="0.2">
      <c r="A7347" s="8" t="str">
        <f>Table7[[#This Row],[Test No.]]&amp;Table7[[#This Row],[Section]]&amp;Table7[[#This Row],[Q. No.]]</f>
        <v>R50E71</v>
      </c>
      <c r="B7347" s="8"/>
      <c r="C7347" s="15" t="s">
        <v>61</v>
      </c>
      <c r="D7347" s="6">
        <v>71</v>
      </c>
      <c r="E7347" s="12" t="s">
        <v>31</v>
      </c>
      <c r="F7347" s="14">
        <v>2</v>
      </c>
      <c r="G7347" s="13" t="s">
        <v>57</v>
      </c>
      <c r="H7347" s="10">
        <v>5</v>
      </c>
      <c r="I7347" s="13" t="s">
        <v>41</v>
      </c>
      <c r="J7347" s="12" t="s">
        <v>518</v>
      </c>
      <c r="K7347" s="11" t="str">
        <f>VLOOKUP(Table7[[#This Row],[CID]],ALY,2,FALSE)</f>
        <v>Unity &amp; Coherence</v>
      </c>
    </row>
    <row r="7348" spans="1:11" x14ac:dyDescent="0.2">
      <c r="A7348" s="8" t="str">
        <f>Table7[[#This Row],[Test No.]]&amp;Table7[[#This Row],[Section]]&amp;Table7[[#This Row],[Q. No.]]</f>
        <v>R50E72</v>
      </c>
      <c r="B7348" s="8"/>
      <c r="C7348" s="15" t="s">
        <v>61</v>
      </c>
      <c r="D7348" s="6">
        <v>72</v>
      </c>
      <c r="E7348" s="12" t="s">
        <v>31</v>
      </c>
      <c r="F7348" s="14">
        <v>2</v>
      </c>
      <c r="G7348" s="13" t="s">
        <v>57</v>
      </c>
      <c r="H7348" s="10">
        <v>6</v>
      </c>
      <c r="I7348" s="13" t="s">
        <v>42</v>
      </c>
      <c r="J7348" s="12" t="s">
        <v>522</v>
      </c>
      <c r="K7348" s="11" t="str">
        <f>VLOOKUP(Table7[[#This Row],[CID]],ALY,2,FALSE)</f>
        <v>Effectiveness</v>
      </c>
    </row>
    <row r="7349" spans="1:11" x14ac:dyDescent="0.2">
      <c r="A7349" s="8" t="str">
        <f>Table7[[#This Row],[Test No.]]&amp;Table7[[#This Row],[Section]]&amp;Table7[[#This Row],[Q. No.]]</f>
        <v>R50E73</v>
      </c>
      <c r="B7349" s="8"/>
      <c r="C7349" s="15" t="s">
        <v>61</v>
      </c>
      <c r="D7349" s="6">
        <v>73</v>
      </c>
      <c r="E7349" s="12" t="s">
        <v>31</v>
      </c>
      <c r="F7349" s="14">
        <v>1</v>
      </c>
      <c r="G7349" s="14" t="s">
        <v>59</v>
      </c>
      <c r="H7349" s="10">
        <v>2</v>
      </c>
      <c r="I7349" s="13" t="s">
        <v>38</v>
      </c>
      <c r="J7349" s="12" t="s">
        <v>398</v>
      </c>
      <c r="K7349" s="11" t="str">
        <f>VLOOKUP(Table7[[#This Row],[CID]],ALY,2,FALSE)</f>
        <v>Idioms</v>
      </c>
    </row>
    <row r="7350" spans="1:11" x14ac:dyDescent="0.2">
      <c r="A7350" s="8" t="str">
        <f>Table7[[#This Row],[Test No.]]&amp;Table7[[#This Row],[Section]]&amp;Table7[[#This Row],[Q. No.]]</f>
        <v>R50E74</v>
      </c>
      <c r="B7350" s="8"/>
      <c r="C7350" s="15" t="s">
        <v>61</v>
      </c>
      <c r="D7350" s="6">
        <v>74</v>
      </c>
      <c r="E7350" s="12" t="s">
        <v>31</v>
      </c>
      <c r="F7350" s="14">
        <v>2</v>
      </c>
      <c r="G7350" s="13" t="s">
        <v>57</v>
      </c>
      <c r="H7350" s="10">
        <v>4</v>
      </c>
      <c r="I7350" s="13" t="s">
        <v>40</v>
      </c>
      <c r="J7350" s="12" t="s">
        <v>514</v>
      </c>
      <c r="K7350" s="11" t="str">
        <f>VLOOKUP(Table7[[#This Row],[CID]],ALY,2,FALSE)</f>
        <v>Relation to Paragraph/Essay</v>
      </c>
    </row>
    <row r="7351" spans="1:11" x14ac:dyDescent="0.2">
      <c r="A7351" s="8" t="str">
        <f>Table7[[#This Row],[Test No.]]&amp;Table7[[#This Row],[Section]]&amp;Table7[[#This Row],[Q. No.]]</f>
        <v>R50E75</v>
      </c>
      <c r="B7351" s="8"/>
      <c r="C7351" s="15" t="s">
        <v>61</v>
      </c>
      <c r="D7351" s="6">
        <v>75</v>
      </c>
      <c r="E7351" s="12" t="s">
        <v>31</v>
      </c>
      <c r="F7351" s="14">
        <v>2</v>
      </c>
      <c r="G7351" s="13" t="s">
        <v>57</v>
      </c>
      <c r="H7351" s="10">
        <v>4</v>
      </c>
      <c r="I7351" s="13" t="s">
        <v>40</v>
      </c>
      <c r="J7351" s="12" t="s">
        <v>514</v>
      </c>
      <c r="K7351" s="11" t="str">
        <f>VLOOKUP(Table7[[#This Row],[CID]],ALY,2,FALSE)</f>
        <v>Relation to Paragraph/Essay</v>
      </c>
    </row>
    <row r="7352" spans="1:11" x14ac:dyDescent="0.2">
      <c r="A7352" s="8" t="str">
        <f>Table7[[#This Row],[Test No.]]&amp;Table7[[#This Row],[Section]]&amp;Table7[[#This Row],[Q. No.]]</f>
        <v>R51E1</v>
      </c>
      <c r="B7352" s="8"/>
      <c r="C7352" s="16" t="s">
        <v>60</v>
      </c>
      <c r="D7352" s="6">
        <v>1</v>
      </c>
      <c r="E7352" s="12" t="s">
        <v>31</v>
      </c>
      <c r="F7352" s="14">
        <v>1</v>
      </c>
      <c r="G7352" s="14" t="s">
        <v>59</v>
      </c>
      <c r="H7352" s="14">
        <v>1</v>
      </c>
      <c r="I7352" s="14" t="s">
        <v>37</v>
      </c>
      <c r="J7352" s="14" t="s">
        <v>387</v>
      </c>
      <c r="K7352" s="13" t="str">
        <f>VLOOKUP(Table7[[#This Row],[CID]],ALY,2,FALSE)</f>
        <v>Commas</v>
      </c>
    </row>
    <row r="7353" spans="1:11" x14ac:dyDescent="0.2">
      <c r="A7353" s="8" t="str">
        <f>Table7[[#This Row],[Test No.]]&amp;Table7[[#This Row],[Section]]&amp;Table7[[#This Row],[Q. No.]]</f>
        <v>R51E2</v>
      </c>
      <c r="B7353" s="8"/>
      <c r="C7353" s="16" t="s">
        <v>60</v>
      </c>
      <c r="D7353" s="6">
        <v>2</v>
      </c>
      <c r="E7353" s="12" t="s">
        <v>31</v>
      </c>
      <c r="F7353" s="14">
        <v>1</v>
      </c>
      <c r="G7353" s="14" t="s">
        <v>59</v>
      </c>
      <c r="H7353" s="10">
        <v>2</v>
      </c>
      <c r="I7353" s="13" t="s">
        <v>38</v>
      </c>
      <c r="J7353" s="12" t="s">
        <v>395</v>
      </c>
      <c r="K7353" s="11" t="str">
        <f>VLOOKUP(Table7[[#This Row],[CID]],ALY,2,FALSE)</f>
        <v>Verb Forms/Tense Agreement</v>
      </c>
    </row>
    <row r="7354" spans="1:11" x14ac:dyDescent="0.2">
      <c r="A7354" s="8" t="str">
        <f>Table7[[#This Row],[Test No.]]&amp;Table7[[#This Row],[Section]]&amp;Table7[[#This Row],[Q. No.]]</f>
        <v>R51E3</v>
      </c>
      <c r="B7354" s="8"/>
      <c r="C7354" s="16" t="s">
        <v>60</v>
      </c>
      <c r="D7354" s="6">
        <v>3</v>
      </c>
      <c r="E7354" s="12" t="s">
        <v>31</v>
      </c>
      <c r="F7354" s="14">
        <v>2</v>
      </c>
      <c r="G7354" s="13" t="s">
        <v>57</v>
      </c>
      <c r="H7354" s="10">
        <v>5</v>
      </c>
      <c r="I7354" s="13" t="s">
        <v>41</v>
      </c>
      <c r="J7354" s="12" t="s">
        <v>518</v>
      </c>
      <c r="K7354" s="11" t="str">
        <f>VLOOKUP(Table7[[#This Row],[CID]],ALY,2,FALSE)</f>
        <v>Unity &amp; Coherence</v>
      </c>
    </row>
    <row r="7355" spans="1:11" x14ac:dyDescent="0.2">
      <c r="A7355" s="8" t="str">
        <f>Table7[[#This Row],[Test No.]]&amp;Table7[[#This Row],[Section]]&amp;Table7[[#This Row],[Q. No.]]</f>
        <v>R51E4</v>
      </c>
      <c r="B7355" s="8"/>
      <c r="C7355" s="16" t="s">
        <v>60</v>
      </c>
      <c r="D7355" s="6">
        <v>4</v>
      </c>
      <c r="E7355" s="12" t="s">
        <v>31</v>
      </c>
      <c r="F7355" s="14">
        <v>1</v>
      </c>
      <c r="G7355" s="14" t="s">
        <v>59</v>
      </c>
      <c r="H7355" s="10">
        <v>2</v>
      </c>
      <c r="I7355" s="13" t="s">
        <v>38</v>
      </c>
      <c r="J7355" s="12" t="s">
        <v>395</v>
      </c>
      <c r="K7355" s="11" t="str">
        <f>VLOOKUP(Table7[[#This Row],[CID]],ALY,2,FALSE)</f>
        <v>Verb Forms/Tense Agreement</v>
      </c>
    </row>
    <row r="7356" spans="1:11" x14ac:dyDescent="0.2">
      <c r="A7356" s="8" t="str">
        <f>Table7[[#This Row],[Test No.]]&amp;Table7[[#This Row],[Section]]&amp;Table7[[#This Row],[Q. No.]]</f>
        <v>R51E5</v>
      </c>
      <c r="B7356" s="8"/>
      <c r="C7356" s="16" t="s">
        <v>60</v>
      </c>
      <c r="D7356" s="6">
        <v>5</v>
      </c>
      <c r="E7356" s="12" t="s">
        <v>31</v>
      </c>
      <c r="F7356" s="14">
        <v>2</v>
      </c>
      <c r="G7356" s="13" t="s">
        <v>57</v>
      </c>
      <c r="H7356" s="10">
        <v>4</v>
      </c>
      <c r="I7356" s="13" t="s">
        <v>40</v>
      </c>
      <c r="J7356" s="12" t="s">
        <v>516</v>
      </c>
      <c r="K7356" s="11" t="str">
        <f>VLOOKUP(Table7[[#This Row],[CID]],ALY,2,FALSE)</f>
        <v>Transitions &amp; Topic Sentences</v>
      </c>
    </row>
    <row r="7357" spans="1:11" x14ac:dyDescent="0.2">
      <c r="A7357" s="8" t="str">
        <f>Table7[[#This Row],[Test No.]]&amp;Table7[[#This Row],[Section]]&amp;Table7[[#This Row],[Q. No.]]</f>
        <v>R51E6</v>
      </c>
      <c r="B7357" s="8"/>
      <c r="C7357" s="16" t="s">
        <v>60</v>
      </c>
      <c r="D7357" s="6">
        <v>6</v>
      </c>
      <c r="E7357" s="12" t="s">
        <v>31</v>
      </c>
      <c r="F7357" s="14">
        <v>2</v>
      </c>
      <c r="G7357" s="13" t="s">
        <v>57</v>
      </c>
      <c r="H7357" s="10">
        <v>6</v>
      </c>
      <c r="I7357" s="13" t="s">
        <v>42</v>
      </c>
      <c r="J7357" s="12" t="s">
        <v>521</v>
      </c>
      <c r="K7357" s="11" t="str">
        <f>VLOOKUP(Table7[[#This Row],[CID]],ALY,2,FALSE)</f>
        <v>Word Choice</v>
      </c>
    </row>
    <row r="7358" spans="1:11" x14ac:dyDescent="0.2">
      <c r="A7358" s="8" t="str">
        <f>Table7[[#This Row],[Test No.]]&amp;Table7[[#This Row],[Section]]&amp;Table7[[#This Row],[Q. No.]]</f>
        <v>R51E7</v>
      </c>
      <c r="B7358" s="8"/>
      <c r="C7358" s="16" t="s">
        <v>60</v>
      </c>
      <c r="D7358" s="6">
        <v>7</v>
      </c>
      <c r="E7358" s="12" t="s">
        <v>31</v>
      </c>
      <c r="F7358" s="14">
        <v>1</v>
      </c>
      <c r="G7358" s="14" t="s">
        <v>59</v>
      </c>
      <c r="H7358" s="10">
        <v>2</v>
      </c>
      <c r="I7358" s="13" t="s">
        <v>38</v>
      </c>
      <c r="J7358" s="12" t="s">
        <v>394</v>
      </c>
      <c r="K7358" s="11" t="str">
        <f>VLOOKUP(Table7[[#This Row],[CID]],ALY,2,FALSE)</f>
        <v>Pronouns</v>
      </c>
    </row>
    <row r="7359" spans="1:11" x14ac:dyDescent="0.2">
      <c r="A7359" s="8" t="str">
        <f>Table7[[#This Row],[Test No.]]&amp;Table7[[#This Row],[Section]]&amp;Table7[[#This Row],[Q. No.]]</f>
        <v>R51E8</v>
      </c>
      <c r="B7359" s="8"/>
      <c r="C7359" s="16" t="s">
        <v>60</v>
      </c>
      <c r="D7359" s="6">
        <v>8</v>
      </c>
      <c r="E7359" s="12" t="s">
        <v>31</v>
      </c>
      <c r="F7359" s="14">
        <v>2</v>
      </c>
      <c r="G7359" s="13" t="s">
        <v>57</v>
      </c>
      <c r="H7359" s="10">
        <v>6</v>
      </c>
      <c r="I7359" s="13" t="s">
        <v>42</v>
      </c>
      <c r="J7359" s="12" t="s">
        <v>522</v>
      </c>
      <c r="K7359" s="11" t="str">
        <f>VLOOKUP(Table7[[#This Row],[CID]],ALY,2,FALSE)</f>
        <v>Effectiveness</v>
      </c>
    </row>
    <row r="7360" spans="1:11" x14ac:dyDescent="0.2">
      <c r="A7360" s="8" t="str">
        <f>Table7[[#This Row],[Test No.]]&amp;Table7[[#This Row],[Section]]&amp;Table7[[#This Row],[Q. No.]]</f>
        <v>R51E9</v>
      </c>
      <c r="B7360" s="8"/>
      <c r="C7360" s="16" t="s">
        <v>60</v>
      </c>
      <c r="D7360" s="6">
        <v>9</v>
      </c>
      <c r="E7360" s="12" t="s">
        <v>31</v>
      </c>
      <c r="F7360" s="14">
        <v>1</v>
      </c>
      <c r="G7360" s="14" t="s">
        <v>59</v>
      </c>
      <c r="H7360" s="10">
        <v>2</v>
      </c>
      <c r="I7360" s="13" t="s">
        <v>38</v>
      </c>
      <c r="J7360" s="12" t="s">
        <v>395</v>
      </c>
      <c r="K7360" s="11" t="str">
        <f>VLOOKUP(Table7[[#This Row],[CID]],ALY,2,FALSE)</f>
        <v>Verb Forms/Tense Agreement</v>
      </c>
    </row>
    <row r="7361" spans="1:11" x14ac:dyDescent="0.2">
      <c r="A7361" s="8" t="str">
        <f>Table7[[#This Row],[Test No.]]&amp;Table7[[#This Row],[Section]]&amp;Table7[[#This Row],[Q. No.]]</f>
        <v>R51E10</v>
      </c>
      <c r="B7361" s="8"/>
      <c r="C7361" s="16" t="s">
        <v>60</v>
      </c>
      <c r="D7361" s="6">
        <v>10</v>
      </c>
      <c r="E7361" s="12" t="s">
        <v>31</v>
      </c>
      <c r="F7361" s="14">
        <v>1</v>
      </c>
      <c r="G7361" s="14" t="s">
        <v>59</v>
      </c>
      <c r="H7361" s="10">
        <v>2</v>
      </c>
      <c r="I7361" s="13" t="s">
        <v>38</v>
      </c>
      <c r="J7361" s="12" t="s">
        <v>396</v>
      </c>
      <c r="K7361" s="11" t="str">
        <f>VLOOKUP(Table7[[#This Row],[CID]],ALY,2,FALSE)</f>
        <v>Comparisons</v>
      </c>
    </row>
    <row r="7362" spans="1:11" x14ac:dyDescent="0.2">
      <c r="A7362" s="8" t="str">
        <f>Table7[[#This Row],[Test No.]]&amp;Table7[[#This Row],[Section]]&amp;Table7[[#This Row],[Q. No.]]</f>
        <v>R51E11</v>
      </c>
      <c r="B7362" s="8"/>
      <c r="C7362" s="16" t="s">
        <v>60</v>
      </c>
      <c r="D7362" s="6">
        <v>11</v>
      </c>
      <c r="E7362" s="12" t="s">
        <v>31</v>
      </c>
      <c r="F7362" s="14">
        <v>2</v>
      </c>
      <c r="G7362" s="13" t="s">
        <v>57</v>
      </c>
      <c r="H7362" s="10">
        <v>5</v>
      </c>
      <c r="I7362" s="13" t="s">
        <v>41</v>
      </c>
      <c r="J7362" s="12" t="s">
        <v>520</v>
      </c>
      <c r="K7362" s="11" t="str">
        <f>VLOOKUP(Table7[[#This Row],[CID]],ALY,2,FALSE)</f>
        <v>Reorganization</v>
      </c>
    </row>
    <row r="7363" spans="1:11" x14ac:dyDescent="0.2">
      <c r="A7363" s="8" t="str">
        <f>Table7[[#This Row],[Test No.]]&amp;Table7[[#This Row],[Section]]&amp;Table7[[#This Row],[Q. No.]]</f>
        <v>R51E12</v>
      </c>
      <c r="B7363" s="8"/>
      <c r="C7363" s="16" t="s">
        <v>60</v>
      </c>
      <c r="D7363" s="6">
        <v>12</v>
      </c>
      <c r="E7363" s="12" t="s">
        <v>31</v>
      </c>
      <c r="F7363" s="14">
        <v>1</v>
      </c>
      <c r="G7363" s="14" t="s">
        <v>59</v>
      </c>
      <c r="H7363" s="14">
        <v>1</v>
      </c>
      <c r="I7363" s="14" t="s">
        <v>37</v>
      </c>
      <c r="J7363" s="12" t="s">
        <v>388</v>
      </c>
      <c r="K7363" s="11" t="str">
        <f>VLOOKUP(Table7[[#This Row],[CID]],ALY,2,FALSE)</f>
        <v>Apostrophes</v>
      </c>
    </row>
    <row r="7364" spans="1:11" x14ac:dyDescent="0.2">
      <c r="A7364" s="8" t="str">
        <f>Table7[[#This Row],[Test No.]]&amp;Table7[[#This Row],[Section]]&amp;Table7[[#This Row],[Q. No.]]</f>
        <v>R51E13</v>
      </c>
      <c r="B7364" s="8"/>
      <c r="C7364" s="16" t="s">
        <v>60</v>
      </c>
      <c r="D7364" s="6">
        <v>13</v>
      </c>
      <c r="E7364" s="12" t="s">
        <v>31</v>
      </c>
      <c r="F7364" s="14">
        <v>1</v>
      </c>
      <c r="G7364" s="14" t="s">
        <v>59</v>
      </c>
      <c r="H7364" s="10">
        <v>3</v>
      </c>
      <c r="I7364" s="13" t="s">
        <v>39</v>
      </c>
      <c r="J7364" s="12" t="s">
        <v>400</v>
      </c>
      <c r="K7364" s="11" t="str">
        <f>VLOOKUP(Table7[[#This Row],[CID]],ALY,2,FALSE)</f>
        <v>Run-On Sentence</v>
      </c>
    </row>
    <row r="7365" spans="1:11" x14ac:dyDescent="0.2">
      <c r="A7365" s="8" t="str">
        <f>Table7[[#This Row],[Test No.]]&amp;Table7[[#This Row],[Section]]&amp;Table7[[#This Row],[Q. No.]]</f>
        <v>R51E14</v>
      </c>
      <c r="B7365" s="8"/>
      <c r="C7365" s="16" t="s">
        <v>60</v>
      </c>
      <c r="D7365" s="6">
        <v>14</v>
      </c>
      <c r="E7365" s="12" t="s">
        <v>31</v>
      </c>
      <c r="F7365" s="14">
        <v>2</v>
      </c>
      <c r="G7365" s="13" t="s">
        <v>57</v>
      </c>
      <c r="H7365" s="10">
        <v>5</v>
      </c>
      <c r="I7365" s="13" t="s">
        <v>41</v>
      </c>
      <c r="J7365" s="12" t="s">
        <v>518</v>
      </c>
      <c r="K7365" s="11" t="str">
        <f>VLOOKUP(Table7[[#This Row],[CID]],ALY,2,FALSE)</f>
        <v>Unity &amp; Coherence</v>
      </c>
    </row>
    <row r="7366" spans="1:11" x14ac:dyDescent="0.2">
      <c r="A7366" s="8" t="str">
        <f>Table7[[#This Row],[Test No.]]&amp;Table7[[#This Row],[Section]]&amp;Table7[[#This Row],[Q. No.]]</f>
        <v>R51E15</v>
      </c>
      <c r="B7366" s="8"/>
      <c r="C7366" s="16" t="s">
        <v>60</v>
      </c>
      <c r="D7366" s="6">
        <v>15</v>
      </c>
      <c r="E7366" s="12" t="s">
        <v>31</v>
      </c>
      <c r="F7366" s="14">
        <v>1</v>
      </c>
      <c r="G7366" s="14" t="s">
        <v>59</v>
      </c>
      <c r="H7366" s="14">
        <v>1</v>
      </c>
      <c r="I7366" s="14" t="s">
        <v>37</v>
      </c>
      <c r="J7366" s="12" t="s">
        <v>387</v>
      </c>
      <c r="K7366" s="11" t="str">
        <f>VLOOKUP(Table7[[#This Row],[CID]],ALY,2,FALSE)</f>
        <v>Commas</v>
      </c>
    </row>
    <row r="7367" spans="1:11" x14ac:dyDescent="0.2">
      <c r="A7367" s="8" t="str">
        <f>Table7[[#This Row],[Test No.]]&amp;Table7[[#This Row],[Section]]&amp;Table7[[#This Row],[Q. No.]]</f>
        <v>R51E16</v>
      </c>
      <c r="B7367" s="8"/>
      <c r="C7367" s="16" t="s">
        <v>60</v>
      </c>
      <c r="D7367" s="6">
        <v>16</v>
      </c>
      <c r="E7367" s="12" t="s">
        <v>31</v>
      </c>
      <c r="F7367" s="14">
        <v>2</v>
      </c>
      <c r="G7367" s="13" t="s">
        <v>57</v>
      </c>
      <c r="H7367" s="10">
        <v>5</v>
      </c>
      <c r="I7367" s="13" t="s">
        <v>41</v>
      </c>
      <c r="J7367" s="12" t="s">
        <v>519</v>
      </c>
      <c r="K7367" s="11" t="str">
        <f>VLOOKUP(Table7[[#This Row],[CID]],ALY,2,FALSE)</f>
        <v>Opening/Transitional/Closing</v>
      </c>
    </row>
    <row r="7368" spans="1:11" x14ac:dyDescent="0.2">
      <c r="A7368" s="8" t="str">
        <f>Table7[[#This Row],[Test No.]]&amp;Table7[[#This Row],[Section]]&amp;Table7[[#This Row],[Q. No.]]</f>
        <v>R51E17</v>
      </c>
      <c r="B7368" s="8"/>
      <c r="C7368" s="16" t="s">
        <v>60</v>
      </c>
      <c r="D7368" s="6">
        <v>17</v>
      </c>
      <c r="E7368" s="12" t="s">
        <v>31</v>
      </c>
      <c r="F7368" s="14">
        <v>1</v>
      </c>
      <c r="G7368" s="14" t="s">
        <v>59</v>
      </c>
      <c r="H7368" s="14">
        <v>1</v>
      </c>
      <c r="I7368" s="14" t="s">
        <v>37</v>
      </c>
      <c r="J7368" s="12" t="s">
        <v>387</v>
      </c>
      <c r="K7368" s="11" t="str">
        <f>VLOOKUP(Table7[[#This Row],[CID]],ALY,2,FALSE)</f>
        <v>Commas</v>
      </c>
    </row>
    <row r="7369" spans="1:11" x14ac:dyDescent="0.2">
      <c r="A7369" s="8" t="str">
        <f>Table7[[#This Row],[Test No.]]&amp;Table7[[#This Row],[Section]]&amp;Table7[[#This Row],[Q. No.]]</f>
        <v>R51E18</v>
      </c>
      <c r="B7369" s="8"/>
      <c r="C7369" s="16" t="s">
        <v>60</v>
      </c>
      <c r="D7369" s="6">
        <v>18</v>
      </c>
      <c r="E7369" s="12" t="s">
        <v>31</v>
      </c>
      <c r="F7369" s="14">
        <v>1</v>
      </c>
      <c r="G7369" s="14" t="s">
        <v>59</v>
      </c>
      <c r="H7369" s="10">
        <v>2</v>
      </c>
      <c r="I7369" s="13" t="s">
        <v>38</v>
      </c>
      <c r="J7369" s="12" t="s">
        <v>397</v>
      </c>
      <c r="K7369" s="11" t="str">
        <f>VLOOKUP(Table7[[#This Row],[CID]],ALY,2,FALSE)</f>
        <v>Word Choice</v>
      </c>
    </row>
    <row r="7370" spans="1:11" x14ac:dyDescent="0.2">
      <c r="A7370" s="8" t="str">
        <f>Table7[[#This Row],[Test No.]]&amp;Table7[[#This Row],[Section]]&amp;Table7[[#This Row],[Q. No.]]</f>
        <v>R51E19</v>
      </c>
      <c r="B7370" s="8"/>
      <c r="C7370" s="16" t="s">
        <v>60</v>
      </c>
      <c r="D7370" s="6">
        <v>19</v>
      </c>
      <c r="E7370" s="12" t="s">
        <v>31</v>
      </c>
      <c r="F7370" s="14">
        <v>2</v>
      </c>
      <c r="G7370" s="13" t="s">
        <v>57</v>
      </c>
      <c r="H7370" s="10">
        <v>4</v>
      </c>
      <c r="I7370" s="13" t="s">
        <v>40</v>
      </c>
      <c r="J7370" s="12" t="s">
        <v>514</v>
      </c>
      <c r="K7370" s="11" t="str">
        <f>VLOOKUP(Table7[[#This Row],[CID]],ALY,2,FALSE)</f>
        <v>Relation to Paragraph/Essay</v>
      </c>
    </row>
    <row r="7371" spans="1:11" x14ac:dyDescent="0.2">
      <c r="A7371" s="8" t="str">
        <f>Table7[[#This Row],[Test No.]]&amp;Table7[[#This Row],[Section]]&amp;Table7[[#This Row],[Q. No.]]</f>
        <v>R51E20</v>
      </c>
      <c r="B7371" s="8"/>
      <c r="C7371" s="16" t="s">
        <v>60</v>
      </c>
      <c r="D7371" s="6">
        <v>20</v>
      </c>
      <c r="E7371" s="12" t="s">
        <v>31</v>
      </c>
      <c r="F7371" s="14">
        <v>2</v>
      </c>
      <c r="G7371" s="13" t="s">
        <v>57</v>
      </c>
      <c r="H7371" s="10">
        <v>6</v>
      </c>
      <c r="I7371" s="13" t="s">
        <v>42</v>
      </c>
      <c r="J7371" s="12" t="s">
        <v>523</v>
      </c>
      <c r="K7371" s="11" t="str">
        <f>VLOOKUP(Table7[[#This Row],[CID]],ALY,2,FALSE)</f>
        <v>Avoiding Ambiguity &amp; Redundancy</v>
      </c>
    </row>
    <row r="7372" spans="1:11" x14ac:dyDescent="0.2">
      <c r="A7372" s="8" t="str">
        <f>Table7[[#This Row],[Test No.]]&amp;Table7[[#This Row],[Section]]&amp;Table7[[#This Row],[Q. No.]]</f>
        <v>R51E21</v>
      </c>
      <c r="B7372" s="8"/>
      <c r="C7372" s="16" t="s">
        <v>60</v>
      </c>
      <c r="D7372" s="6">
        <v>21</v>
      </c>
      <c r="E7372" s="12" t="s">
        <v>31</v>
      </c>
      <c r="F7372" s="14">
        <v>2</v>
      </c>
      <c r="G7372" s="13" t="s">
        <v>57</v>
      </c>
      <c r="H7372" s="10">
        <v>6</v>
      </c>
      <c r="I7372" s="13" t="s">
        <v>42</v>
      </c>
      <c r="J7372" s="12" t="s">
        <v>521</v>
      </c>
      <c r="K7372" s="11" t="str">
        <f>VLOOKUP(Table7[[#This Row],[CID]],ALY,2,FALSE)</f>
        <v>Word Choice</v>
      </c>
    </row>
    <row r="7373" spans="1:11" x14ac:dyDescent="0.2">
      <c r="A7373" s="8" t="str">
        <f>Table7[[#This Row],[Test No.]]&amp;Table7[[#This Row],[Section]]&amp;Table7[[#This Row],[Q. No.]]</f>
        <v>R51E22</v>
      </c>
      <c r="B7373" s="8"/>
      <c r="C7373" s="16" t="s">
        <v>60</v>
      </c>
      <c r="D7373" s="6">
        <v>22</v>
      </c>
      <c r="E7373" s="12" t="s">
        <v>31</v>
      </c>
      <c r="F7373" s="14">
        <v>1</v>
      </c>
      <c r="G7373" s="14" t="s">
        <v>59</v>
      </c>
      <c r="H7373" s="10">
        <v>2</v>
      </c>
      <c r="I7373" s="13" t="s">
        <v>38</v>
      </c>
      <c r="J7373" s="12" t="s">
        <v>395</v>
      </c>
      <c r="K7373" s="11" t="str">
        <f>VLOOKUP(Table7[[#This Row],[CID]],ALY,2,FALSE)</f>
        <v>Verb Forms/Tense Agreement</v>
      </c>
    </row>
    <row r="7374" spans="1:11" x14ac:dyDescent="0.2">
      <c r="A7374" s="8" t="str">
        <f>Table7[[#This Row],[Test No.]]&amp;Table7[[#This Row],[Section]]&amp;Table7[[#This Row],[Q. No.]]</f>
        <v>R51E23</v>
      </c>
      <c r="B7374" s="8"/>
      <c r="C7374" s="16" t="s">
        <v>60</v>
      </c>
      <c r="D7374" s="6">
        <v>23</v>
      </c>
      <c r="E7374" s="12" t="s">
        <v>31</v>
      </c>
      <c r="F7374" s="14">
        <v>1</v>
      </c>
      <c r="G7374" s="14" t="s">
        <v>59</v>
      </c>
      <c r="H7374" s="10">
        <v>2</v>
      </c>
      <c r="I7374" s="13" t="s">
        <v>38</v>
      </c>
      <c r="J7374" s="12" t="s">
        <v>397</v>
      </c>
      <c r="K7374" s="11" t="str">
        <f>VLOOKUP(Table7[[#This Row],[CID]],ALY,2,FALSE)</f>
        <v>Word Choice</v>
      </c>
    </row>
    <row r="7375" spans="1:11" x14ac:dyDescent="0.2">
      <c r="A7375" s="8" t="str">
        <f>Table7[[#This Row],[Test No.]]&amp;Table7[[#This Row],[Section]]&amp;Table7[[#This Row],[Q. No.]]</f>
        <v>R51E24</v>
      </c>
      <c r="B7375" s="8"/>
      <c r="C7375" s="16" t="s">
        <v>60</v>
      </c>
      <c r="D7375" s="6">
        <v>24</v>
      </c>
      <c r="E7375" s="12" t="s">
        <v>31</v>
      </c>
      <c r="F7375" s="14">
        <v>1</v>
      </c>
      <c r="G7375" s="14" t="s">
        <v>59</v>
      </c>
      <c r="H7375" s="14">
        <v>1</v>
      </c>
      <c r="I7375" s="14" t="s">
        <v>37</v>
      </c>
      <c r="J7375" s="12" t="s">
        <v>387</v>
      </c>
      <c r="K7375" s="11" t="str">
        <f>VLOOKUP(Table7[[#This Row],[CID]],ALY,2,FALSE)</f>
        <v>Commas</v>
      </c>
    </row>
    <row r="7376" spans="1:11" x14ac:dyDescent="0.2">
      <c r="A7376" s="8" t="str">
        <f>Table7[[#This Row],[Test No.]]&amp;Table7[[#This Row],[Section]]&amp;Table7[[#This Row],[Q. No.]]</f>
        <v>R51E25</v>
      </c>
      <c r="B7376" s="8"/>
      <c r="C7376" s="16" t="s">
        <v>60</v>
      </c>
      <c r="D7376" s="6">
        <v>25</v>
      </c>
      <c r="E7376" s="12" t="s">
        <v>31</v>
      </c>
      <c r="F7376" s="14">
        <v>1</v>
      </c>
      <c r="G7376" s="14" t="s">
        <v>59</v>
      </c>
      <c r="H7376" s="10">
        <v>2</v>
      </c>
      <c r="I7376" s="13" t="s">
        <v>38</v>
      </c>
      <c r="J7376" s="12" t="s">
        <v>398</v>
      </c>
      <c r="K7376" s="11" t="str">
        <f>VLOOKUP(Table7[[#This Row],[CID]],ALY,2,FALSE)</f>
        <v>Idioms</v>
      </c>
    </row>
    <row r="7377" spans="1:11" x14ac:dyDescent="0.2">
      <c r="A7377" s="8" t="str">
        <f>Table7[[#This Row],[Test No.]]&amp;Table7[[#This Row],[Section]]&amp;Table7[[#This Row],[Q. No.]]</f>
        <v>R51E26</v>
      </c>
      <c r="B7377" s="8"/>
      <c r="C7377" s="16" t="s">
        <v>60</v>
      </c>
      <c r="D7377" s="6">
        <v>26</v>
      </c>
      <c r="E7377" s="12" t="s">
        <v>31</v>
      </c>
      <c r="F7377" s="14">
        <v>2</v>
      </c>
      <c r="G7377" s="13" t="s">
        <v>57</v>
      </c>
      <c r="H7377" s="10">
        <v>5</v>
      </c>
      <c r="I7377" s="13" t="s">
        <v>41</v>
      </c>
      <c r="J7377" s="12" t="s">
        <v>518</v>
      </c>
      <c r="K7377" s="11" t="str">
        <f>VLOOKUP(Table7[[#This Row],[CID]],ALY,2,FALSE)</f>
        <v>Unity &amp; Coherence</v>
      </c>
    </row>
    <row r="7378" spans="1:11" x14ac:dyDescent="0.2">
      <c r="A7378" s="8" t="str">
        <f>Table7[[#This Row],[Test No.]]&amp;Table7[[#This Row],[Section]]&amp;Table7[[#This Row],[Q. No.]]</f>
        <v>R51E27</v>
      </c>
      <c r="B7378" s="8"/>
      <c r="C7378" s="16" t="s">
        <v>60</v>
      </c>
      <c r="D7378" s="6">
        <v>27</v>
      </c>
      <c r="E7378" s="12" t="s">
        <v>31</v>
      </c>
      <c r="F7378" s="14">
        <v>2</v>
      </c>
      <c r="G7378" s="13" t="s">
        <v>57</v>
      </c>
      <c r="H7378" s="10">
        <v>5</v>
      </c>
      <c r="I7378" s="13" t="s">
        <v>41</v>
      </c>
      <c r="J7378" s="12" t="s">
        <v>518</v>
      </c>
      <c r="K7378" s="11" t="str">
        <f>VLOOKUP(Table7[[#This Row],[CID]],ALY,2,FALSE)</f>
        <v>Unity &amp; Coherence</v>
      </c>
    </row>
    <row r="7379" spans="1:11" x14ac:dyDescent="0.2">
      <c r="A7379" s="8" t="str">
        <f>Table7[[#This Row],[Test No.]]&amp;Table7[[#This Row],[Section]]&amp;Table7[[#This Row],[Q. No.]]</f>
        <v>R51E28</v>
      </c>
      <c r="B7379" s="8"/>
      <c r="C7379" s="16" t="s">
        <v>60</v>
      </c>
      <c r="D7379" s="6">
        <v>28</v>
      </c>
      <c r="E7379" s="12" t="s">
        <v>31</v>
      </c>
      <c r="F7379" s="14">
        <v>1</v>
      </c>
      <c r="G7379" s="14" t="s">
        <v>59</v>
      </c>
      <c r="H7379" s="10">
        <v>3</v>
      </c>
      <c r="I7379" s="13" t="s">
        <v>39</v>
      </c>
      <c r="J7379" s="12" t="s">
        <v>401</v>
      </c>
      <c r="K7379" s="11" t="str">
        <f>VLOOKUP(Table7[[#This Row],[CID]],ALY,2,FALSE)</f>
        <v>Parallel Construction</v>
      </c>
    </row>
    <row r="7380" spans="1:11" x14ac:dyDescent="0.2">
      <c r="A7380" s="8" t="str">
        <f>Table7[[#This Row],[Test No.]]&amp;Table7[[#This Row],[Section]]&amp;Table7[[#This Row],[Q. No.]]</f>
        <v>R51E29</v>
      </c>
      <c r="B7380" s="8"/>
      <c r="C7380" s="16" t="s">
        <v>60</v>
      </c>
      <c r="D7380" s="6">
        <v>29</v>
      </c>
      <c r="E7380" s="12" t="s">
        <v>31</v>
      </c>
      <c r="F7380" s="14">
        <v>2</v>
      </c>
      <c r="G7380" s="13" t="s">
        <v>57</v>
      </c>
      <c r="H7380" s="10">
        <v>4</v>
      </c>
      <c r="I7380" s="13" t="s">
        <v>40</v>
      </c>
      <c r="J7380" s="12" t="s">
        <v>514</v>
      </c>
      <c r="K7380" s="11" t="str">
        <f>VLOOKUP(Table7[[#This Row],[CID]],ALY,2,FALSE)</f>
        <v>Relation to Paragraph/Essay</v>
      </c>
    </row>
    <row r="7381" spans="1:11" x14ac:dyDescent="0.2">
      <c r="A7381" s="8" t="str">
        <f>Table7[[#This Row],[Test No.]]&amp;Table7[[#This Row],[Section]]&amp;Table7[[#This Row],[Q. No.]]</f>
        <v>R51E30</v>
      </c>
      <c r="B7381" s="8"/>
      <c r="C7381" s="16" t="s">
        <v>60</v>
      </c>
      <c r="D7381" s="6">
        <v>30</v>
      </c>
      <c r="E7381" s="12" t="s">
        <v>31</v>
      </c>
      <c r="F7381" s="14">
        <v>2</v>
      </c>
      <c r="G7381" s="13" t="s">
        <v>57</v>
      </c>
      <c r="H7381" s="10">
        <v>4</v>
      </c>
      <c r="I7381" s="13" t="s">
        <v>40</v>
      </c>
      <c r="J7381" s="12" t="s">
        <v>513</v>
      </c>
      <c r="K7381" s="11" t="str">
        <f>VLOOKUP(Table7[[#This Row],[CID]],ALY,2,FALSE)</f>
        <v>Writer's Goal</v>
      </c>
    </row>
    <row r="7382" spans="1:11" x14ac:dyDescent="0.2">
      <c r="A7382" s="8" t="str">
        <f>Table7[[#This Row],[Test No.]]&amp;Table7[[#This Row],[Section]]&amp;Table7[[#This Row],[Q. No.]]</f>
        <v>R51E31</v>
      </c>
      <c r="B7382" s="8"/>
      <c r="C7382" s="16" t="s">
        <v>60</v>
      </c>
      <c r="D7382" s="6">
        <v>31</v>
      </c>
      <c r="E7382" s="12" t="s">
        <v>31</v>
      </c>
      <c r="F7382" s="14">
        <v>1</v>
      </c>
      <c r="G7382" s="14" t="s">
        <v>59</v>
      </c>
      <c r="H7382" s="10">
        <v>3</v>
      </c>
      <c r="I7382" s="13" t="s">
        <v>39</v>
      </c>
      <c r="J7382" s="12" t="s">
        <v>400</v>
      </c>
      <c r="K7382" s="11" t="str">
        <f>VLOOKUP(Table7[[#This Row],[CID]],ALY,2,FALSE)</f>
        <v>Run-On Sentence</v>
      </c>
    </row>
    <row r="7383" spans="1:11" x14ac:dyDescent="0.2">
      <c r="A7383" s="8" t="str">
        <f>Table7[[#This Row],[Test No.]]&amp;Table7[[#This Row],[Section]]&amp;Table7[[#This Row],[Q. No.]]</f>
        <v>R51E32</v>
      </c>
      <c r="B7383" s="8"/>
      <c r="C7383" s="16" t="s">
        <v>60</v>
      </c>
      <c r="D7383" s="6">
        <v>32</v>
      </c>
      <c r="E7383" s="12" t="s">
        <v>31</v>
      </c>
      <c r="F7383" s="14">
        <v>2</v>
      </c>
      <c r="G7383" s="13" t="s">
        <v>57</v>
      </c>
      <c r="H7383" s="10">
        <v>6</v>
      </c>
      <c r="I7383" s="13" t="s">
        <v>42</v>
      </c>
      <c r="J7383" s="12" t="s">
        <v>522</v>
      </c>
      <c r="K7383" s="11" t="str">
        <f>VLOOKUP(Table7[[#This Row],[CID]],ALY,2,FALSE)</f>
        <v>Effectiveness</v>
      </c>
    </row>
    <row r="7384" spans="1:11" x14ac:dyDescent="0.2">
      <c r="A7384" s="8" t="str">
        <f>Table7[[#This Row],[Test No.]]&amp;Table7[[#This Row],[Section]]&amp;Table7[[#This Row],[Q. No.]]</f>
        <v>R51E33</v>
      </c>
      <c r="B7384" s="8"/>
      <c r="C7384" s="16" t="s">
        <v>60</v>
      </c>
      <c r="D7384" s="6">
        <v>33</v>
      </c>
      <c r="E7384" s="12" t="s">
        <v>31</v>
      </c>
      <c r="F7384" s="14">
        <v>1</v>
      </c>
      <c r="G7384" s="14" t="s">
        <v>59</v>
      </c>
      <c r="H7384" s="10">
        <v>3</v>
      </c>
      <c r="I7384" s="13" t="s">
        <v>39</v>
      </c>
      <c r="J7384" s="12" t="s">
        <v>400</v>
      </c>
      <c r="K7384" s="11" t="str">
        <f>VLOOKUP(Table7[[#This Row],[CID]],ALY,2,FALSE)</f>
        <v>Run-On Sentence</v>
      </c>
    </row>
    <row r="7385" spans="1:11" x14ac:dyDescent="0.2">
      <c r="A7385" s="8" t="str">
        <f>Table7[[#This Row],[Test No.]]&amp;Table7[[#This Row],[Section]]&amp;Table7[[#This Row],[Q. No.]]</f>
        <v>R51E34</v>
      </c>
      <c r="B7385" s="8"/>
      <c r="C7385" s="16" t="s">
        <v>60</v>
      </c>
      <c r="D7385" s="6">
        <v>34</v>
      </c>
      <c r="E7385" s="12" t="s">
        <v>31</v>
      </c>
      <c r="F7385" s="14">
        <v>1</v>
      </c>
      <c r="G7385" s="14" t="s">
        <v>59</v>
      </c>
      <c r="H7385" s="10">
        <v>2</v>
      </c>
      <c r="I7385" s="13" t="s">
        <v>38</v>
      </c>
      <c r="J7385" s="12" t="s">
        <v>393</v>
      </c>
      <c r="K7385" s="11" t="str">
        <f>VLOOKUP(Table7[[#This Row],[CID]],ALY,2,FALSE)</f>
        <v>SVA</v>
      </c>
    </row>
    <row r="7386" spans="1:11" x14ac:dyDescent="0.2">
      <c r="A7386" s="8" t="str">
        <f>Table7[[#This Row],[Test No.]]&amp;Table7[[#This Row],[Section]]&amp;Table7[[#This Row],[Q. No.]]</f>
        <v>R51E35</v>
      </c>
      <c r="B7386" s="8"/>
      <c r="C7386" s="16" t="s">
        <v>60</v>
      </c>
      <c r="D7386" s="6">
        <v>35</v>
      </c>
      <c r="E7386" s="12" t="s">
        <v>31</v>
      </c>
      <c r="F7386" s="14">
        <v>1</v>
      </c>
      <c r="G7386" s="14" t="s">
        <v>59</v>
      </c>
      <c r="H7386" s="14">
        <v>1</v>
      </c>
      <c r="I7386" s="14" t="s">
        <v>37</v>
      </c>
      <c r="J7386" s="12" t="s">
        <v>387</v>
      </c>
      <c r="K7386" s="11" t="str">
        <f>VLOOKUP(Table7[[#This Row],[CID]],ALY,2,FALSE)</f>
        <v>Commas</v>
      </c>
    </row>
    <row r="7387" spans="1:11" x14ac:dyDescent="0.2">
      <c r="A7387" s="8" t="str">
        <f>Table7[[#This Row],[Test No.]]&amp;Table7[[#This Row],[Section]]&amp;Table7[[#This Row],[Q. No.]]</f>
        <v>R51E36</v>
      </c>
      <c r="B7387" s="8"/>
      <c r="C7387" s="16" t="s">
        <v>60</v>
      </c>
      <c r="D7387" s="6">
        <v>36</v>
      </c>
      <c r="E7387" s="12" t="s">
        <v>31</v>
      </c>
      <c r="F7387" s="14">
        <v>1</v>
      </c>
      <c r="G7387" s="14" t="s">
        <v>59</v>
      </c>
      <c r="H7387" s="10">
        <v>3</v>
      </c>
      <c r="I7387" s="13" t="s">
        <v>39</v>
      </c>
      <c r="J7387" s="12" t="s">
        <v>402</v>
      </c>
      <c r="K7387" s="11" t="str">
        <f>VLOOKUP(Table7[[#This Row],[CID]],ALY,2,FALSE)</f>
        <v>Faulty Modifier</v>
      </c>
    </row>
    <row r="7388" spans="1:11" x14ac:dyDescent="0.2">
      <c r="A7388" s="8" t="str">
        <f>Table7[[#This Row],[Test No.]]&amp;Table7[[#This Row],[Section]]&amp;Table7[[#This Row],[Q. No.]]</f>
        <v>R51E37</v>
      </c>
      <c r="B7388" s="8"/>
      <c r="C7388" s="16" t="s">
        <v>60</v>
      </c>
      <c r="D7388" s="6">
        <v>37</v>
      </c>
      <c r="E7388" s="12" t="s">
        <v>31</v>
      </c>
      <c r="F7388" s="14">
        <v>2</v>
      </c>
      <c r="G7388" s="13" t="s">
        <v>57</v>
      </c>
      <c r="H7388" s="10">
        <v>6</v>
      </c>
      <c r="I7388" s="13" t="s">
        <v>42</v>
      </c>
      <c r="J7388" s="12" t="s">
        <v>521</v>
      </c>
      <c r="K7388" s="11" t="str">
        <f>VLOOKUP(Table7[[#This Row],[CID]],ALY,2,FALSE)</f>
        <v>Word Choice</v>
      </c>
    </row>
    <row r="7389" spans="1:11" x14ac:dyDescent="0.2">
      <c r="A7389" s="8" t="str">
        <f>Table7[[#This Row],[Test No.]]&amp;Table7[[#This Row],[Section]]&amp;Table7[[#This Row],[Q. No.]]</f>
        <v>R51E38</v>
      </c>
      <c r="B7389" s="8"/>
      <c r="C7389" s="16" t="s">
        <v>60</v>
      </c>
      <c r="D7389" s="6">
        <v>38</v>
      </c>
      <c r="E7389" s="12" t="s">
        <v>31</v>
      </c>
      <c r="F7389" s="14">
        <v>1</v>
      </c>
      <c r="G7389" s="14" t="s">
        <v>59</v>
      </c>
      <c r="H7389" s="14">
        <v>1</v>
      </c>
      <c r="I7389" s="14" t="s">
        <v>37</v>
      </c>
      <c r="J7389" s="12" t="s">
        <v>387</v>
      </c>
      <c r="K7389" s="11" t="str">
        <f>VLOOKUP(Table7[[#This Row],[CID]],ALY,2,FALSE)</f>
        <v>Commas</v>
      </c>
    </row>
    <row r="7390" spans="1:11" x14ac:dyDescent="0.2">
      <c r="A7390" s="8" t="str">
        <f>Table7[[#This Row],[Test No.]]&amp;Table7[[#This Row],[Section]]&amp;Table7[[#This Row],[Q. No.]]</f>
        <v>R51E39</v>
      </c>
      <c r="B7390" s="8"/>
      <c r="C7390" s="16" t="s">
        <v>60</v>
      </c>
      <c r="D7390" s="6">
        <v>39</v>
      </c>
      <c r="E7390" s="12" t="s">
        <v>31</v>
      </c>
      <c r="F7390" s="14">
        <v>2</v>
      </c>
      <c r="G7390" s="13" t="s">
        <v>57</v>
      </c>
      <c r="H7390" s="10">
        <v>4</v>
      </c>
      <c r="I7390" s="13" t="s">
        <v>40</v>
      </c>
      <c r="J7390" s="12" t="s">
        <v>512</v>
      </c>
      <c r="K7390" s="11" t="str">
        <f>VLOOKUP(Table7[[#This Row],[CID]],ALY,2,FALSE)</f>
        <v>Additional Detail &amp; Evidence</v>
      </c>
    </row>
    <row r="7391" spans="1:11" x14ac:dyDescent="0.2">
      <c r="A7391" s="8" t="str">
        <f>Table7[[#This Row],[Test No.]]&amp;Table7[[#This Row],[Section]]&amp;Table7[[#This Row],[Q. No.]]</f>
        <v>R51E40</v>
      </c>
      <c r="B7391" s="8"/>
      <c r="C7391" s="16" t="s">
        <v>60</v>
      </c>
      <c r="D7391" s="6">
        <v>40</v>
      </c>
      <c r="E7391" s="12" t="s">
        <v>31</v>
      </c>
      <c r="F7391" s="14">
        <v>2</v>
      </c>
      <c r="G7391" s="13" t="s">
        <v>57</v>
      </c>
      <c r="H7391" s="10">
        <v>4</v>
      </c>
      <c r="I7391" s="13" t="s">
        <v>40</v>
      </c>
      <c r="J7391" s="12" t="s">
        <v>514</v>
      </c>
      <c r="K7391" s="11" t="str">
        <f>VLOOKUP(Table7[[#This Row],[CID]],ALY,2,FALSE)</f>
        <v>Relation to Paragraph/Essay</v>
      </c>
    </row>
    <row r="7392" spans="1:11" x14ac:dyDescent="0.2">
      <c r="A7392" s="8" t="str">
        <f>Table7[[#This Row],[Test No.]]&amp;Table7[[#This Row],[Section]]&amp;Table7[[#This Row],[Q. No.]]</f>
        <v>R51E41</v>
      </c>
      <c r="B7392" s="8"/>
      <c r="C7392" s="16" t="s">
        <v>60</v>
      </c>
      <c r="D7392" s="6">
        <v>41</v>
      </c>
      <c r="E7392" s="12" t="s">
        <v>31</v>
      </c>
      <c r="F7392" s="14">
        <v>2</v>
      </c>
      <c r="G7392" s="13" t="s">
        <v>57</v>
      </c>
      <c r="H7392" s="10">
        <v>5</v>
      </c>
      <c r="I7392" s="13" t="s">
        <v>41</v>
      </c>
      <c r="J7392" s="12" t="s">
        <v>518</v>
      </c>
      <c r="K7392" s="11" t="str">
        <f>VLOOKUP(Table7[[#This Row],[CID]],ALY,2,FALSE)</f>
        <v>Unity &amp; Coherence</v>
      </c>
    </row>
    <row r="7393" spans="1:11" x14ac:dyDescent="0.2">
      <c r="A7393" s="8" t="str">
        <f>Table7[[#This Row],[Test No.]]&amp;Table7[[#This Row],[Section]]&amp;Table7[[#This Row],[Q. No.]]</f>
        <v>R51E42</v>
      </c>
      <c r="B7393" s="8"/>
      <c r="C7393" s="16" t="s">
        <v>60</v>
      </c>
      <c r="D7393" s="6">
        <v>42</v>
      </c>
      <c r="E7393" s="12" t="s">
        <v>31</v>
      </c>
      <c r="F7393" s="14">
        <v>1</v>
      </c>
      <c r="G7393" s="14" t="s">
        <v>59</v>
      </c>
      <c r="H7393" s="14">
        <v>1</v>
      </c>
      <c r="I7393" s="14" t="s">
        <v>37</v>
      </c>
      <c r="J7393" s="12" t="s">
        <v>387</v>
      </c>
      <c r="K7393" s="11" t="str">
        <f>VLOOKUP(Table7[[#This Row],[CID]],ALY,2,FALSE)</f>
        <v>Commas</v>
      </c>
    </row>
    <row r="7394" spans="1:11" x14ac:dyDescent="0.2">
      <c r="A7394" s="8" t="str">
        <f>Table7[[#This Row],[Test No.]]&amp;Table7[[#This Row],[Section]]&amp;Table7[[#This Row],[Q. No.]]</f>
        <v>R51E43</v>
      </c>
      <c r="B7394" s="8"/>
      <c r="C7394" s="16" t="s">
        <v>60</v>
      </c>
      <c r="D7394" s="6">
        <v>43</v>
      </c>
      <c r="E7394" s="12" t="s">
        <v>31</v>
      </c>
      <c r="F7394" s="14">
        <v>1</v>
      </c>
      <c r="G7394" s="14" t="s">
        <v>59</v>
      </c>
      <c r="H7394" s="10">
        <v>2</v>
      </c>
      <c r="I7394" s="13" t="s">
        <v>38</v>
      </c>
      <c r="J7394" s="12" t="s">
        <v>397</v>
      </c>
      <c r="K7394" s="11" t="str">
        <f>VLOOKUP(Table7[[#This Row],[CID]],ALY,2,FALSE)</f>
        <v>Word Choice</v>
      </c>
    </row>
    <row r="7395" spans="1:11" x14ac:dyDescent="0.2">
      <c r="A7395" s="8" t="str">
        <f>Table7[[#This Row],[Test No.]]&amp;Table7[[#This Row],[Section]]&amp;Table7[[#This Row],[Q. No.]]</f>
        <v>R51E44</v>
      </c>
      <c r="B7395" s="8"/>
      <c r="C7395" s="16" t="s">
        <v>60</v>
      </c>
      <c r="D7395" s="6">
        <v>44</v>
      </c>
      <c r="E7395" s="12" t="s">
        <v>31</v>
      </c>
      <c r="F7395" s="14">
        <v>2</v>
      </c>
      <c r="G7395" s="13" t="s">
        <v>57</v>
      </c>
      <c r="H7395" s="10">
        <v>4</v>
      </c>
      <c r="I7395" s="13" t="s">
        <v>40</v>
      </c>
      <c r="J7395" s="12" t="s">
        <v>514</v>
      </c>
      <c r="K7395" s="11" t="str">
        <f>VLOOKUP(Table7[[#This Row],[CID]],ALY,2,FALSE)</f>
        <v>Relation to Paragraph/Essay</v>
      </c>
    </row>
    <row r="7396" spans="1:11" x14ac:dyDescent="0.2">
      <c r="A7396" s="8" t="str">
        <f>Table7[[#This Row],[Test No.]]&amp;Table7[[#This Row],[Section]]&amp;Table7[[#This Row],[Q. No.]]</f>
        <v>R51E45</v>
      </c>
      <c r="B7396" s="8"/>
      <c r="C7396" s="16" t="s">
        <v>60</v>
      </c>
      <c r="D7396" s="6">
        <v>45</v>
      </c>
      <c r="E7396" s="12" t="s">
        <v>31</v>
      </c>
      <c r="F7396" s="14">
        <v>2</v>
      </c>
      <c r="G7396" s="13" t="s">
        <v>57</v>
      </c>
      <c r="H7396" s="10">
        <v>4</v>
      </c>
      <c r="I7396" s="13" t="s">
        <v>40</v>
      </c>
      <c r="J7396" s="12" t="s">
        <v>513</v>
      </c>
      <c r="K7396" s="11" t="str">
        <f>VLOOKUP(Table7[[#This Row],[CID]],ALY,2,FALSE)</f>
        <v>Writer's Goal</v>
      </c>
    </row>
    <row r="7397" spans="1:11" x14ac:dyDescent="0.2">
      <c r="A7397" s="8" t="str">
        <f>Table7[[#This Row],[Test No.]]&amp;Table7[[#This Row],[Section]]&amp;Table7[[#This Row],[Q. No.]]</f>
        <v>R51E46</v>
      </c>
      <c r="B7397" s="8"/>
      <c r="C7397" s="16" t="s">
        <v>60</v>
      </c>
      <c r="D7397" s="6">
        <v>46</v>
      </c>
      <c r="E7397" s="12" t="s">
        <v>31</v>
      </c>
      <c r="F7397" s="14">
        <v>1</v>
      </c>
      <c r="G7397" s="14" t="s">
        <v>59</v>
      </c>
      <c r="H7397" s="10">
        <v>2</v>
      </c>
      <c r="I7397" s="13" t="s">
        <v>38</v>
      </c>
      <c r="J7397" s="12" t="s">
        <v>394</v>
      </c>
      <c r="K7397" s="11" t="str">
        <f>VLOOKUP(Table7[[#This Row],[CID]],ALY,2,FALSE)</f>
        <v>Pronouns</v>
      </c>
    </row>
    <row r="7398" spans="1:11" x14ac:dyDescent="0.2">
      <c r="A7398" s="8" t="str">
        <f>Table7[[#This Row],[Test No.]]&amp;Table7[[#This Row],[Section]]&amp;Table7[[#This Row],[Q. No.]]</f>
        <v>R51E47</v>
      </c>
      <c r="B7398" s="8"/>
      <c r="C7398" s="16" t="s">
        <v>60</v>
      </c>
      <c r="D7398" s="6">
        <v>47</v>
      </c>
      <c r="E7398" s="12" t="s">
        <v>31</v>
      </c>
      <c r="F7398" s="14">
        <v>2</v>
      </c>
      <c r="G7398" s="13" t="s">
        <v>57</v>
      </c>
      <c r="H7398" s="10">
        <v>5</v>
      </c>
      <c r="I7398" s="13" t="s">
        <v>41</v>
      </c>
      <c r="J7398" s="12" t="s">
        <v>518</v>
      </c>
      <c r="K7398" s="11" t="str">
        <f>VLOOKUP(Table7[[#This Row],[CID]],ALY,2,FALSE)</f>
        <v>Unity &amp; Coherence</v>
      </c>
    </row>
    <row r="7399" spans="1:11" x14ac:dyDescent="0.2">
      <c r="A7399" s="8" t="str">
        <f>Table7[[#This Row],[Test No.]]&amp;Table7[[#This Row],[Section]]&amp;Table7[[#This Row],[Q. No.]]</f>
        <v>R51E48</v>
      </c>
      <c r="B7399" s="8"/>
      <c r="C7399" s="16" t="s">
        <v>60</v>
      </c>
      <c r="D7399" s="6">
        <v>48</v>
      </c>
      <c r="E7399" s="12" t="s">
        <v>31</v>
      </c>
      <c r="F7399" s="14">
        <v>2</v>
      </c>
      <c r="G7399" s="13" t="s">
        <v>57</v>
      </c>
      <c r="H7399" s="10">
        <v>6</v>
      </c>
      <c r="I7399" s="13" t="s">
        <v>42</v>
      </c>
      <c r="J7399" s="12" t="s">
        <v>522</v>
      </c>
      <c r="K7399" s="11" t="str">
        <f>VLOOKUP(Table7[[#This Row],[CID]],ALY,2,FALSE)</f>
        <v>Effectiveness</v>
      </c>
    </row>
    <row r="7400" spans="1:11" x14ac:dyDescent="0.2">
      <c r="A7400" s="8" t="str">
        <f>Table7[[#This Row],[Test No.]]&amp;Table7[[#This Row],[Section]]&amp;Table7[[#This Row],[Q. No.]]</f>
        <v>R51E49</v>
      </c>
      <c r="B7400" s="8"/>
      <c r="C7400" s="16" t="s">
        <v>60</v>
      </c>
      <c r="D7400" s="6">
        <v>49</v>
      </c>
      <c r="E7400" s="12" t="s">
        <v>31</v>
      </c>
      <c r="F7400" s="14">
        <v>2</v>
      </c>
      <c r="G7400" s="13" t="s">
        <v>57</v>
      </c>
      <c r="H7400" s="10">
        <v>5</v>
      </c>
      <c r="I7400" s="13" t="s">
        <v>41</v>
      </c>
      <c r="J7400" s="12" t="s">
        <v>518</v>
      </c>
      <c r="K7400" s="11" t="str">
        <f>VLOOKUP(Table7[[#This Row],[CID]],ALY,2,FALSE)</f>
        <v>Unity &amp; Coherence</v>
      </c>
    </row>
    <row r="7401" spans="1:11" x14ac:dyDescent="0.2">
      <c r="A7401" s="8" t="str">
        <f>Table7[[#This Row],[Test No.]]&amp;Table7[[#This Row],[Section]]&amp;Table7[[#This Row],[Q. No.]]</f>
        <v>R51E50</v>
      </c>
      <c r="B7401" s="8"/>
      <c r="C7401" s="16" t="s">
        <v>60</v>
      </c>
      <c r="D7401" s="6">
        <v>50</v>
      </c>
      <c r="E7401" s="12" t="s">
        <v>31</v>
      </c>
      <c r="F7401" s="14">
        <v>1</v>
      </c>
      <c r="G7401" s="14" t="s">
        <v>59</v>
      </c>
      <c r="H7401" s="10">
        <v>2</v>
      </c>
      <c r="I7401" s="13" t="s">
        <v>38</v>
      </c>
      <c r="J7401" s="12" t="s">
        <v>395</v>
      </c>
      <c r="K7401" s="11" t="str">
        <f>VLOOKUP(Table7[[#This Row],[CID]],ALY,2,FALSE)</f>
        <v>Verb Forms/Tense Agreement</v>
      </c>
    </row>
    <row r="7402" spans="1:11" x14ac:dyDescent="0.2">
      <c r="A7402" s="8" t="str">
        <f>Table7[[#This Row],[Test No.]]&amp;Table7[[#This Row],[Section]]&amp;Table7[[#This Row],[Q. No.]]</f>
        <v>R51E51</v>
      </c>
      <c r="B7402" s="8"/>
      <c r="C7402" s="16" t="s">
        <v>60</v>
      </c>
      <c r="D7402" s="6">
        <v>51</v>
      </c>
      <c r="E7402" s="12" t="s">
        <v>31</v>
      </c>
      <c r="F7402" s="14">
        <v>1</v>
      </c>
      <c r="G7402" s="14" t="s">
        <v>59</v>
      </c>
      <c r="H7402" s="14">
        <v>1</v>
      </c>
      <c r="I7402" s="14" t="s">
        <v>37</v>
      </c>
      <c r="J7402" s="12" t="s">
        <v>387</v>
      </c>
      <c r="K7402" s="11" t="str">
        <f>VLOOKUP(Table7[[#This Row],[CID]],ALY,2,FALSE)</f>
        <v>Commas</v>
      </c>
    </row>
    <row r="7403" spans="1:11" x14ac:dyDescent="0.2">
      <c r="A7403" s="8" t="str">
        <f>Table7[[#This Row],[Test No.]]&amp;Table7[[#This Row],[Section]]&amp;Table7[[#This Row],[Q. No.]]</f>
        <v>R51E52</v>
      </c>
      <c r="B7403" s="8"/>
      <c r="C7403" s="16" t="s">
        <v>60</v>
      </c>
      <c r="D7403" s="6">
        <v>52</v>
      </c>
      <c r="E7403" s="12" t="s">
        <v>31</v>
      </c>
      <c r="F7403" s="14">
        <v>1</v>
      </c>
      <c r="G7403" s="14" t="s">
        <v>59</v>
      </c>
      <c r="H7403" s="10">
        <v>2</v>
      </c>
      <c r="I7403" s="13" t="s">
        <v>38</v>
      </c>
      <c r="J7403" s="12" t="s">
        <v>396</v>
      </c>
      <c r="K7403" s="11" t="str">
        <f>VLOOKUP(Table7[[#This Row],[CID]],ALY,2,FALSE)</f>
        <v>Comparisons</v>
      </c>
    </row>
    <row r="7404" spans="1:11" x14ac:dyDescent="0.2">
      <c r="A7404" s="8" t="str">
        <f>Table7[[#This Row],[Test No.]]&amp;Table7[[#This Row],[Section]]&amp;Table7[[#This Row],[Q. No.]]</f>
        <v>R51E53</v>
      </c>
      <c r="B7404" s="8"/>
      <c r="C7404" s="16" t="s">
        <v>60</v>
      </c>
      <c r="D7404" s="6">
        <v>53</v>
      </c>
      <c r="E7404" s="12" t="s">
        <v>31</v>
      </c>
      <c r="F7404" s="14">
        <v>1</v>
      </c>
      <c r="G7404" s="14" t="s">
        <v>59</v>
      </c>
      <c r="H7404" s="10">
        <v>2</v>
      </c>
      <c r="I7404" s="13" t="s">
        <v>38</v>
      </c>
      <c r="J7404" s="12" t="s">
        <v>397</v>
      </c>
      <c r="K7404" s="11" t="str">
        <f>VLOOKUP(Table7[[#This Row],[CID]],ALY,2,FALSE)</f>
        <v>Word Choice</v>
      </c>
    </row>
    <row r="7405" spans="1:11" x14ac:dyDescent="0.2">
      <c r="A7405" s="8" t="str">
        <f>Table7[[#This Row],[Test No.]]&amp;Table7[[#This Row],[Section]]&amp;Table7[[#This Row],[Q. No.]]</f>
        <v>R51E54</v>
      </c>
      <c r="B7405" s="8"/>
      <c r="C7405" s="16" t="s">
        <v>60</v>
      </c>
      <c r="D7405" s="6">
        <v>54</v>
      </c>
      <c r="E7405" s="12" t="s">
        <v>31</v>
      </c>
      <c r="F7405" s="14">
        <v>2</v>
      </c>
      <c r="G7405" s="13" t="s">
        <v>57</v>
      </c>
      <c r="H7405" s="10">
        <v>6</v>
      </c>
      <c r="I7405" s="13" t="s">
        <v>42</v>
      </c>
      <c r="J7405" s="12" t="s">
        <v>521</v>
      </c>
      <c r="K7405" s="11" t="str">
        <f>VLOOKUP(Table7[[#This Row],[CID]],ALY,2,FALSE)</f>
        <v>Word Choice</v>
      </c>
    </row>
    <row r="7406" spans="1:11" x14ac:dyDescent="0.2">
      <c r="A7406" s="8" t="str">
        <f>Table7[[#This Row],[Test No.]]&amp;Table7[[#This Row],[Section]]&amp;Table7[[#This Row],[Q. No.]]</f>
        <v>R51E55</v>
      </c>
      <c r="B7406" s="8"/>
      <c r="C7406" s="16" t="s">
        <v>60</v>
      </c>
      <c r="D7406" s="6">
        <v>55</v>
      </c>
      <c r="E7406" s="12" t="s">
        <v>31</v>
      </c>
      <c r="F7406" s="14">
        <v>2</v>
      </c>
      <c r="G7406" s="13" t="s">
        <v>57</v>
      </c>
      <c r="H7406" s="10">
        <v>5</v>
      </c>
      <c r="I7406" s="13" t="s">
        <v>41</v>
      </c>
      <c r="J7406" s="12" t="s">
        <v>518</v>
      </c>
      <c r="K7406" s="11" t="str">
        <f>VLOOKUP(Table7[[#This Row],[CID]],ALY,2,FALSE)</f>
        <v>Unity &amp; Coherence</v>
      </c>
    </row>
    <row r="7407" spans="1:11" x14ac:dyDescent="0.2">
      <c r="A7407" s="8" t="str">
        <f>Table7[[#This Row],[Test No.]]&amp;Table7[[#This Row],[Section]]&amp;Table7[[#This Row],[Q. No.]]</f>
        <v>R51E56</v>
      </c>
      <c r="B7407" s="8"/>
      <c r="C7407" s="16" t="s">
        <v>60</v>
      </c>
      <c r="D7407" s="6">
        <v>56</v>
      </c>
      <c r="E7407" s="12" t="s">
        <v>31</v>
      </c>
      <c r="F7407" s="14">
        <v>1</v>
      </c>
      <c r="G7407" s="14" t="s">
        <v>59</v>
      </c>
      <c r="H7407" s="10">
        <v>2</v>
      </c>
      <c r="I7407" s="13" t="s">
        <v>38</v>
      </c>
      <c r="J7407" s="12" t="s">
        <v>395</v>
      </c>
      <c r="K7407" s="11" t="str">
        <f>VLOOKUP(Table7[[#This Row],[CID]],ALY,2,FALSE)</f>
        <v>Verb Forms/Tense Agreement</v>
      </c>
    </row>
    <row r="7408" spans="1:11" x14ac:dyDescent="0.2">
      <c r="A7408" s="8" t="str">
        <f>Table7[[#This Row],[Test No.]]&amp;Table7[[#This Row],[Section]]&amp;Table7[[#This Row],[Q. No.]]</f>
        <v>R51E57</v>
      </c>
      <c r="B7408" s="8"/>
      <c r="C7408" s="16" t="s">
        <v>60</v>
      </c>
      <c r="D7408" s="6">
        <v>57</v>
      </c>
      <c r="E7408" s="12" t="s">
        <v>31</v>
      </c>
      <c r="F7408" s="14">
        <v>2</v>
      </c>
      <c r="G7408" s="13" t="s">
        <v>57</v>
      </c>
      <c r="H7408" s="10">
        <v>4</v>
      </c>
      <c r="I7408" s="13" t="s">
        <v>40</v>
      </c>
      <c r="J7408" s="12" t="s">
        <v>516</v>
      </c>
      <c r="K7408" s="11" t="str">
        <f>VLOOKUP(Table7[[#This Row],[CID]],ALY,2,FALSE)</f>
        <v>Transitions &amp; Topic Sentences</v>
      </c>
    </row>
    <row r="7409" spans="1:11" x14ac:dyDescent="0.2">
      <c r="A7409" s="8" t="str">
        <f>Table7[[#This Row],[Test No.]]&amp;Table7[[#This Row],[Section]]&amp;Table7[[#This Row],[Q. No.]]</f>
        <v>R51E58</v>
      </c>
      <c r="B7409" s="8"/>
      <c r="C7409" s="16" t="s">
        <v>60</v>
      </c>
      <c r="D7409" s="6">
        <v>58</v>
      </c>
      <c r="E7409" s="12" t="s">
        <v>31</v>
      </c>
      <c r="F7409" s="14">
        <v>1</v>
      </c>
      <c r="G7409" s="14" t="s">
        <v>59</v>
      </c>
      <c r="H7409" s="14">
        <v>1</v>
      </c>
      <c r="I7409" s="14" t="s">
        <v>37</v>
      </c>
      <c r="J7409" s="12" t="s">
        <v>388</v>
      </c>
      <c r="K7409" s="11" t="str">
        <f>VLOOKUP(Table7[[#This Row],[CID]],ALY,2,FALSE)</f>
        <v>Apostrophes</v>
      </c>
    </row>
    <row r="7410" spans="1:11" x14ac:dyDescent="0.2">
      <c r="A7410" s="8" t="str">
        <f>Table7[[#This Row],[Test No.]]&amp;Table7[[#This Row],[Section]]&amp;Table7[[#This Row],[Q. No.]]</f>
        <v>R51E59</v>
      </c>
      <c r="B7410" s="8"/>
      <c r="C7410" s="16" t="s">
        <v>60</v>
      </c>
      <c r="D7410" s="6">
        <v>59</v>
      </c>
      <c r="E7410" s="12" t="s">
        <v>31</v>
      </c>
      <c r="F7410" s="14">
        <v>2</v>
      </c>
      <c r="G7410" s="13" t="s">
        <v>57</v>
      </c>
      <c r="H7410" s="10">
        <v>5</v>
      </c>
      <c r="I7410" s="13" t="s">
        <v>41</v>
      </c>
      <c r="J7410" s="12" t="s">
        <v>519</v>
      </c>
      <c r="K7410" s="11" t="str">
        <f>VLOOKUP(Table7[[#This Row],[CID]],ALY,2,FALSE)</f>
        <v>Opening/Transitional/Closing</v>
      </c>
    </row>
    <row r="7411" spans="1:11" x14ac:dyDescent="0.2">
      <c r="A7411" s="8" t="str">
        <f>Table7[[#This Row],[Test No.]]&amp;Table7[[#This Row],[Section]]&amp;Table7[[#This Row],[Q. No.]]</f>
        <v>R51E60</v>
      </c>
      <c r="B7411" s="8"/>
      <c r="C7411" s="16" t="s">
        <v>60</v>
      </c>
      <c r="D7411" s="6">
        <v>60</v>
      </c>
      <c r="E7411" s="12" t="s">
        <v>31</v>
      </c>
      <c r="F7411" s="14">
        <v>2</v>
      </c>
      <c r="G7411" s="13" t="s">
        <v>57</v>
      </c>
      <c r="H7411" s="10">
        <v>4</v>
      </c>
      <c r="I7411" s="13" t="s">
        <v>40</v>
      </c>
      <c r="J7411" s="12" t="s">
        <v>513</v>
      </c>
      <c r="K7411" s="11" t="str">
        <f>VLOOKUP(Table7[[#This Row],[CID]],ALY,2,FALSE)</f>
        <v>Writer's Goal</v>
      </c>
    </row>
    <row r="7412" spans="1:11" x14ac:dyDescent="0.2">
      <c r="A7412" s="8" t="str">
        <f>Table7[[#This Row],[Test No.]]&amp;Table7[[#This Row],[Section]]&amp;Table7[[#This Row],[Q. No.]]</f>
        <v>R51E61</v>
      </c>
      <c r="B7412" s="8"/>
      <c r="C7412" s="16" t="s">
        <v>60</v>
      </c>
      <c r="D7412" s="6">
        <v>61</v>
      </c>
      <c r="E7412" s="12" t="s">
        <v>31</v>
      </c>
      <c r="F7412" s="14">
        <v>1</v>
      </c>
      <c r="G7412" s="14" t="s">
        <v>59</v>
      </c>
      <c r="H7412" s="10">
        <v>3</v>
      </c>
      <c r="I7412" s="13" t="s">
        <v>39</v>
      </c>
      <c r="J7412" s="12" t="s">
        <v>402</v>
      </c>
      <c r="K7412" s="11" t="str">
        <f>VLOOKUP(Table7[[#This Row],[CID]],ALY,2,FALSE)</f>
        <v>Faulty Modifier</v>
      </c>
    </row>
    <row r="7413" spans="1:11" x14ac:dyDescent="0.2">
      <c r="A7413" s="8" t="str">
        <f>Table7[[#This Row],[Test No.]]&amp;Table7[[#This Row],[Section]]&amp;Table7[[#This Row],[Q. No.]]</f>
        <v>R51E62</v>
      </c>
      <c r="B7413" s="8"/>
      <c r="C7413" s="16" t="s">
        <v>60</v>
      </c>
      <c r="D7413" s="6">
        <v>62</v>
      </c>
      <c r="E7413" s="12" t="s">
        <v>31</v>
      </c>
      <c r="F7413" s="14">
        <v>1</v>
      </c>
      <c r="G7413" s="14" t="s">
        <v>59</v>
      </c>
      <c r="H7413" s="10">
        <v>2</v>
      </c>
      <c r="I7413" s="13" t="s">
        <v>38</v>
      </c>
      <c r="J7413" s="12" t="s">
        <v>395</v>
      </c>
      <c r="K7413" s="11" t="str">
        <f>VLOOKUP(Table7[[#This Row],[CID]],ALY,2,FALSE)</f>
        <v>Verb Forms/Tense Agreement</v>
      </c>
    </row>
    <row r="7414" spans="1:11" x14ac:dyDescent="0.2">
      <c r="A7414" s="8" t="str">
        <f>Table7[[#This Row],[Test No.]]&amp;Table7[[#This Row],[Section]]&amp;Table7[[#This Row],[Q. No.]]</f>
        <v>R51E63</v>
      </c>
      <c r="B7414" s="8"/>
      <c r="C7414" s="16" t="s">
        <v>60</v>
      </c>
      <c r="D7414" s="6">
        <v>63</v>
      </c>
      <c r="E7414" s="12" t="s">
        <v>31</v>
      </c>
      <c r="F7414" s="14">
        <v>1</v>
      </c>
      <c r="G7414" s="14" t="s">
        <v>59</v>
      </c>
      <c r="H7414" s="14">
        <v>1</v>
      </c>
      <c r="I7414" s="14" t="s">
        <v>37</v>
      </c>
      <c r="J7414" s="12" t="s">
        <v>387</v>
      </c>
      <c r="K7414" s="11" t="str">
        <f>VLOOKUP(Table7[[#This Row],[CID]],ALY,2,FALSE)</f>
        <v>Commas</v>
      </c>
    </row>
    <row r="7415" spans="1:11" x14ac:dyDescent="0.2">
      <c r="A7415" s="8" t="str">
        <f>Table7[[#This Row],[Test No.]]&amp;Table7[[#This Row],[Section]]&amp;Table7[[#This Row],[Q. No.]]</f>
        <v>R51E64</v>
      </c>
      <c r="B7415" s="8"/>
      <c r="C7415" s="16" t="s">
        <v>60</v>
      </c>
      <c r="D7415" s="6">
        <v>64</v>
      </c>
      <c r="E7415" s="12" t="s">
        <v>31</v>
      </c>
      <c r="F7415" s="14">
        <v>2</v>
      </c>
      <c r="G7415" s="13" t="s">
        <v>57</v>
      </c>
      <c r="H7415" s="10">
        <v>6</v>
      </c>
      <c r="I7415" s="13" t="s">
        <v>42</v>
      </c>
      <c r="J7415" s="12" t="s">
        <v>523</v>
      </c>
      <c r="K7415" s="11" t="str">
        <f>VLOOKUP(Table7[[#This Row],[CID]],ALY,2,FALSE)</f>
        <v>Avoiding Ambiguity &amp; Redundancy</v>
      </c>
    </row>
    <row r="7416" spans="1:11" x14ac:dyDescent="0.2">
      <c r="A7416" s="8" t="str">
        <f>Table7[[#This Row],[Test No.]]&amp;Table7[[#This Row],[Section]]&amp;Table7[[#This Row],[Q. No.]]</f>
        <v>R51E65</v>
      </c>
      <c r="B7416" s="8"/>
      <c r="C7416" s="16" t="s">
        <v>60</v>
      </c>
      <c r="D7416" s="6">
        <v>65</v>
      </c>
      <c r="E7416" s="12" t="s">
        <v>31</v>
      </c>
      <c r="F7416" s="14">
        <v>2</v>
      </c>
      <c r="G7416" s="13" t="s">
        <v>57</v>
      </c>
      <c r="H7416" s="10">
        <v>5</v>
      </c>
      <c r="I7416" s="13" t="s">
        <v>41</v>
      </c>
      <c r="J7416" s="12" t="s">
        <v>518</v>
      </c>
      <c r="K7416" s="11" t="str">
        <f>VLOOKUP(Table7[[#This Row],[CID]],ALY,2,FALSE)</f>
        <v>Unity &amp; Coherence</v>
      </c>
    </row>
    <row r="7417" spans="1:11" x14ac:dyDescent="0.2">
      <c r="A7417" s="8" t="str">
        <f>Table7[[#This Row],[Test No.]]&amp;Table7[[#This Row],[Section]]&amp;Table7[[#This Row],[Q. No.]]</f>
        <v>R51E66</v>
      </c>
      <c r="B7417" s="8"/>
      <c r="C7417" s="16" t="s">
        <v>60</v>
      </c>
      <c r="D7417" s="6">
        <v>66</v>
      </c>
      <c r="E7417" s="12" t="s">
        <v>31</v>
      </c>
      <c r="F7417" s="14">
        <v>2</v>
      </c>
      <c r="G7417" s="13" t="s">
        <v>57</v>
      </c>
      <c r="H7417" s="10">
        <v>4</v>
      </c>
      <c r="I7417" s="13" t="s">
        <v>40</v>
      </c>
      <c r="J7417" s="12" t="s">
        <v>512</v>
      </c>
      <c r="K7417" s="11" t="str">
        <f>VLOOKUP(Table7[[#This Row],[CID]],ALY,2,FALSE)</f>
        <v>Additional Detail &amp; Evidence</v>
      </c>
    </row>
    <row r="7418" spans="1:11" x14ac:dyDescent="0.2">
      <c r="A7418" s="8" t="str">
        <f>Table7[[#This Row],[Test No.]]&amp;Table7[[#This Row],[Section]]&amp;Table7[[#This Row],[Q. No.]]</f>
        <v>R51E67</v>
      </c>
      <c r="B7418" s="8"/>
      <c r="C7418" s="16" t="s">
        <v>60</v>
      </c>
      <c r="D7418" s="6">
        <v>67</v>
      </c>
      <c r="E7418" s="12" t="s">
        <v>31</v>
      </c>
      <c r="F7418" s="14">
        <v>2</v>
      </c>
      <c r="G7418" s="13" t="s">
        <v>57</v>
      </c>
      <c r="H7418" s="10">
        <v>4</v>
      </c>
      <c r="I7418" s="13" t="s">
        <v>40</v>
      </c>
      <c r="J7418" s="12" t="s">
        <v>516</v>
      </c>
      <c r="K7418" s="11" t="str">
        <f>VLOOKUP(Table7[[#This Row],[CID]],ALY,2,FALSE)</f>
        <v>Transitions &amp; Topic Sentences</v>
      </c>
    </row>
    <row r="7419" spans="1:11" x14ac:dyDescent="0.2">
      <c r="A7419" s="8" t="str">
        <f>Table7[[#This Row],[Test No.]]&amp;Table7[[#This Row],[Section]]&amp;Table7[[#This Row],[Q. No.]]</f>
        <v>R51E68</v>
      </c>
      <c r="B7419" s="8"/>
      <c r="C7419" s="16" t="s">
        <v>60</v>
      </c>
      <c r="D7419" s="6">
        <v>68</v>
      </c>
      <c r="E7419" s="12" t="s">
        <v>31</v>
      </c>
      <c r="F7419" s="14">
        <v>2</v>
      </c>
      <c r="G7419" s="13" t="s">
        <v>57</v>
      </c>
      <c r="H7419" s="10">
        <v>6</v>
      </c>
      <c r="I7419" s="13" t="s">
        <v>42</v>
      </c>
      <c r="J7419" s="12" t="s">
        <v>521</v>
      </c>
      <c r="K7419" s="11" t="str">
        <f>VLOOKUP(Table7[[#This Row],[CID]],ALY,2,FALSE)</f>
        <v>Word Choice</v>
      </c>
    </row>
    <row r="7420" spans="1:11" x14ac:dyDescent="0.2">
      <c r="A7420" s="8" t="str">
        <f>Table7[[#This Row],[Test No.]]&amp;Table7[[#This Row],[Section]]&amp;Table7[[#This Row],[Q. No.]]</f>
        <v>R51E69</v>
      </c>
      <c r="B7420" s="8"/>
      <c r="C7420" s="16" t="s">
        <v>60</v>
      </c>
      <c r="D7420" s="6">
        <v>69</v>
      </c>
      <c r="E7420" s="12" t="s">
        <v>31</v>
      </c>
      <c r="F7420" s="14">
        <v>2</v>
      </c>
      <c r="G7420" s="13" t="s">
        <v>57</v>
      </c>
      <c r="H7420" s="10">
        <v>6</v>
      </c>
      <c r="I7420" s="13" t="s">
        <v>42</v>
      </c>
      <c r="J7420" s="12" t="s">
        <v>523</v>
      </c>
      <c r="K7420" s="11" t="str">
        <f>VLOOKUP(Table7[[#This Row],[CID]],ALY,2,FALSE)</f>
        <v>Avoiding Ambiguity &amp; Redundancy</v>
      </c>
    </row>
    <row r="7421" spans="1:11" x14ac:dyDescent="0.2">
      <c r="A7421" s="8" t="str">
        <f>Table7[[#This Row],[Test No.]]&amp;Table7[[#This Row],[Section]]&amp;Table7[[#This Row],[Q. No.]]</f>
        <v>R51E70</v>
      </c>
      <c r="B7421" s="8"/>
      <c r="C7421" s="16" t="s">
        <v>60</v>
      </c>
      <c r="D7421" s="6">
        <v>70</v>
      </c>
      <c r="E7421" s="12" t="s">
        <v>31</v>
      </c>
      <c r="F7421" s="14">
        <v>1</v>
      </c>
      <c r="G7421" s="14" t="s">
        <v>59</v>
      </c>
      <c r="H7421" s="10">
        <v>2</v>
      </c>
      <c r="I7421" s="13" t="s">
        <v>38</v>
      </c>
      <c r="J7421" s="12" t="s">
        <v>397</v>
      </c>
      <c r="K7421" s="11" t="str">
        <f>VLOOKUP(Table7[[#This Row],[CID]],ALY,2,FALSE)</f>
        <v>Word Choice</v>
      </c>
    </row>
    <row r="7422" spans="1:11" x14ac:dyDescent="0.2">
      <c r="A7422" s="8" t="str">
        <f>Table7[[#This Row],[Test No.]]&amp;Table7[[#This Row],[Section]]&amp;Table7[[#This Row],[Q. No.]]</f>
        <v>R51E71</v>
      </c>
      <c r="B7422" s="8"/>
      <c r="C7422" s="16" t="s">
        <v>60</v>
      </c>
      <c r="D7422" s="6">
        <v>71</v>
      </c>
      <c r="E7422" s="12" t="s">
        <v>31</v>
      </c>
      <c r="F7422" s="14">
        <v>2</v>
      </c>
      <c r="G7422" s="13" t="s">
        <v>57</v>
      </c>
      <c r="H7422" s="10">
        <v>5</v>
      </c>
      <c r="I7422" s="13" t="s">
        <v>41</v>
      </c>
      <c r="J7422" s="12" t="s">
        <v>520</v>
      </c>
      <c r="K7422" s="11" t="str">
        <f>VLOOKUP(Table7[[#This Row],[CID]],ALY,2,FALSE)</f>
        <v>Reorganization</v>
      </c>
    </row>
    <row r="7423" spans="1:11" x14ac:dyDescent="0.2">
      <c r="A7423" s="8" t="str">
        <f>Table7[[#This Row],[Test No.]]&amp;Table7[[#This Row],[Section]]&amp;Table7[[#This Row],[Q. No.]]</f>
        <v>R51E72</v>
      </c>
      <c r="B7423" s="8"/>
      <c r="C7423" s="16" t="s">
        <v>60</v>
      </c>
      <c r="D7423" s="6">
        <v>72</v>
      </c>
      <c r="E7423" s="12" t="s">
        <v>31</v>
      </c>
      <c r="F7423" s="14">
        <v>1</v>
      </c>
      <c r="G7423" s="14" t="s">
        <v>59</v>
      </c>
      <c r="H7423" s="10">
        <v>2</v>
      </c>
      <c r="I7423" s="13" t="s">
        <v>38</v>
      </c>
      <c r="J7423" s="12" t="s">
        <v>394</v>
      </c>
      <c r="K7423" s="11" t="str">
        <f>VLOOKUP(Table7[[#This Row],[CID]],ALY,2,FALSE)</f>
        <v>Pronouns</v>
      </c>
    </row>
    <row r="7424" spans="1:11" x14ac:dyDescent="0.2">
      <c r="A7424" s="8" t="str">
        <f>Table7[[#This Row],[Test No.]]&amp;Table7[[#This Row],[Section]]&amp;Table7[[#This Row],[Q. No.]]</f>
        <v>R51E73</v>
      </c>
      <c r="B7424" s="8"/>
      <c r="C7424" s="16" t="s">
        <v>60</v>
      </c>
      <c r="D7424" s="6">
        <v>73</v>
      </c>
      <c r="E7424" s="12" t="s">
        <v>31</v>
      </c>
      <c r="F7424" s="14">
        <v>1</v>
      </c>
      <c r="G7424" s="14" t="s">
        <v>59</v>
      </c>
      <c r="H7424" s="14">
        <v>1</v>
      </c>
      <c r="I7424" s="14" t="s">
        <v>37</v>
      </c>
      <c r="J7424" s="12" t="s">
        <v>387</v>
      </c>
      <c r="K7424" s="11" t="str">
        <f>VLOOKUP(Table7[[#This Row],[CID]],ALY,2,FALSE)</f>
        <v>Commas</v>
      </c>
    </row>
    <row r="7425" spans="1:11" x14ac:dyDescent="0.2">
      <c r="A7425" s="8" t="str">
        <f>Table7[[#This Row],[Test No.]]&amp;Table7[[#This Row],[Section]]&amp;Table7[[#This Row],[Q. No.]]</f>
        <v>R51E74</v>
      </c>
      <c r="B7425" s="8"/>
      <c r="C7425" s="16" t="s">
        <v>60</v>
      </c>
      <c r="D7425" s="6">
        <v>74</v>
      </c>
      <c r="E7425" s="12" t="s">
        <v>31</v>
      </c>
      <c r="F7425" s="14">
        <v>1</v>
      </c>
      <c r="G7425" s="14" t="s">
        <v>59</v>
      </c>
      <c r="H7425" s="10">
        <v>3</v>
      </c>
      <c r="I7425" s="13" t="s">
        <v>39</v>
      </c>
      <c r="J7425" s="12" t="s">
        <v>400</v>
      </c>
      <c r="K7425" s="11" t="str">
        <f>VLOOKUP(Table7[[#This Row],[CID]],ALY,2,FALSE)</f>
        <v>Run-On Sentence</v>
      </c>
    </row>
    <row r="7426" spans="1:11" x14ac:dyDescent="0.2">
      <c r="A7426" s="8" t="str">
        <f>Table7[[#This Row],[Test No.]]&amp;Table7[[#This Row],[Section]]&amp;Table7[[#This Row],[Q. No.]]</f>
        <v>R51E75</v>
      </c>
      <c r="B7426" s="8"/>
      <c r="C7426" s="16" t="s">
        <v>60</v>
      </c>
      <c r="D7426" s="6">
        <v>75</v>
      </c>
      <c r="E7426" s="12" t="s">
        <v>31</v>
      </c>
      <c r="F7426" s="14">
        <v>2</v>
      </c>
      <c r="G7426" s="13" t="s">
        <v>57</v>
      </c>
      <c r="H7426" s="10">
        <v>6</v>
      </c>
      <c r="I7426" s="13" t="s">
        <v>42</v>
      </c>
      <c r="J7426" s="12" t="s">
        <v>521</v>
      </c>
      <c r="K7426" s="11" t="str">
        <f>VLOOKUP(Table7[[#This Row],[CID]],ALY,2,FALSE)</f>
        <v>Word Choice</v>
      </c>
    </row>
    <row r="7427" spans="1:11" x14ac:dyDescent="0.2">
      <c r="A7427" s="8" t="str">
        <f>Table7[[#This Row],[Test No.]]&amp;Table7[[#This Row],[Section]]&amp;Table7[[#This Row],[Q. No.]]</f>
        <v>R52E1</v>
      </c>
      <c r="B7427" s="8"/>
      <c r="C7427" s="15" t="s">
        <v>58</v>
      </c>
      <c r="D7427" s="6">
        <v>1</v>
      </c>
      <c r="E7427" s="12" t="s">
        <v>31</v>
      </c>
      <c r="F7427" s="14">
        <v>2</v>
      </c>
      <c r="G7427" s="13" t="s">
        <v>57</v>
      </c>
      <c r="H7427" s="10">
        <v>6</v>
      </c>
      <c r="I7427" s="13" t="s">
        <v>42</v>
      </c>
      <c r="J7427" s="12" t="s">
        <v>523</v>
      </c>
      <c r="K7427" s="11" t="str">
        <f>VLOOKUP(Table7[[#This Row],[CID]],ALY,2,FALSE)</f>
        <v>Avoiding Ambiguity &amp; Redundancy</v>
      </c>
    </row>
    <row r="7428" spans="1:11" x14ac:dyDescent="0.2">
      <c r="A7428" s="8" t="str">
        <f>Table7[[#This Row],[Test No.]]&amp;Table7[[#This Row],[Section]]&amp;Table7[[#This Row],[Q. No.]]</f>
        <v>R52E2</v>
      </c>
      <c r="B7428" s="8"/>
      <c r="C7428" s="15" t="s">
        <v>58</v>
      </c>
      <c r="D7428" s="6">
        <v>2</v>
      </c>
      <c r="E7428" s="12" t="s">
        <v>31</v>
      </c>
      <c r="F7428" s="14">
        <v>2</v>
      </c>
      <c r="G7428" s="13" t="s">
        <v>57</v>
      </c>
      <c r="H7428" s="10">
        <v>5</v>
      </c>
      <c r="I7428" s="13" t="s">
        <v>41</v>
      </c>
      <c r="J7428" s="12" t="s">
        <v>518</v>
      </c>
      <c r="K7428" s="11" t="str">
        <f>VLOOKUP(Table7[[#This Row],[CID]],ALY,2,FALSE)</f>
        <v>Unity &amp; Coherence</v>
      </c>
    </row>
    <row r="7429" spans="1:11" x14ac:dyDescent="0.2">
      <c r="A7429" s="8" t="str">
        <f>Table7[[#This Row],[Test No.]]&amp;Table7[[#This Row],[Section]]&amp;Table7[[#This Row],[Q. No.]]</f>
        <v>R52E3</v>
      </c>
      <c r="B7429" s="8"/>
      <c r="C7429" s="15" t="s">
        <v>58</v>
      </c>
      <c r="D7429" s="6">
        <v>3</v>
      </c>
      <c r="E7429" s="12" t="s">
        <v>31</v>
      </c>
      <c r="F7429" s="14">
        <v>1</v>
      </c>
      <c r="G7429" s="14" t="s">
        <v>59</v>
      </c>
      <c r="H7429" s="10">
        <v>2</v>
      </c>
      <c r="I7429" s="13" t="s">
        <v>38</v>
      </c>
      <c r="J7429" s="12" t="s">
        <v>398</v>
      </c>
      <c r="K7429" s="11" t="str">
        <f>VLOOKUP(Table7[[#This Row],[CID]],ALY,2,FALSE)</f>
        <v>Idioms</v>
      </c>
    </row>
    <row r="7430" spans="1:11" x14ac:dyDescent="0.2">
      <c r="A7430" s="8" t="str">
        <f>Table7[[#This Row],[Test No.]]&amp;Table7[[#This Row],[Section]]&amp;Table7[[#This Row],[Q. No.]]</f>
        <v>R52E4</v>
      </c>
      <c r="B7430" s="8"/>
      <c r="C7430" s="15" t="s">
        <v>58</v>
      </c>
      <c r="D7430" s="6">
        <v>4</v>
      </c>
      <c r="E7430" s="12" t="s">
        <v>31</v>
      </c>
      <c r="F7430" s="14">
        <v>1</v>
      </c>
      <c r="G7430" s="14" t="s">
        <v>59</v>
      </c>
      <c r="H7430" s="10">
        <v>2</v>
      </c>
      <c r="I7430" s="13" t="s">
        <v>38</v>
      </c>
      <c r="J7430" s="12" t="s">
        <v>397</v>
      </c>
      <c r="K7430" s="11" t="str">
        <f>VLOOKUP(Table7[[#This Row],[CID]],ALY,2,FALSE)</f>
        <v>Word Choice</v>
      </c>
    </row>
    <row r="7431" spans="1:11" x14ac:dyDescent="0.2">
      <c r="A7431" s="8" t="str">
        <f>Table7[[#This Row],[Test No.]]&amp;Table7[[#This Row],[Section]]&amp;Table7[[#This Row],[Q. No.]]</f>
        <v>R52E5</v>
      </c>
      <c r="B7431" s="8"/>
      <c r="C7431" s="15" t="s">
        <v>58</v>
      </c>
      <c r="D7431" s="6">
        <v>5</v>
      </c>
      <c r="E7431" s="12" t="s">
        <v>31</v>
      </c>
      <c r="F7431" s="14">
        <v>2</v>
      </c>
      <c r="G7431" s="13" t="s">
        <v>57</v>
      </c>
      <c r="H7431" s="10">
        <v>6</v>
      </c>
      <c r="I7431" s="13" t="s">
        <v>42</v>
      </c>
      <c r="J7431" s="12" t="s">
        <v>521</v>
      </c>
      <c r="K7431" s="11" t="str">
        <f>VLOOKUP(Table7[[#This Row],[CID]],ALY,2,FALSE)</f>
        <v>Word Choice</v>
      </c>
    </row>
    <row r="7432" spans="1:11" x14ac:dyDescent="0.2">
      <c r="A7432" s="8" t="str">
        <f>Table7[[#This Row],[Test No.]]&amp;Table7[[#This Row],[Section]]&amp;Table7[[#This Row],[Q. No.]]</f>
        <v>R52E6</v>
      </c>
      <c r="B7432" s="8"/>
      <c r="C7432" s="15" t="s">
        <v>58</v>
      </c>
      <c r="D7432" s="6">
        <v>6</v>
      </c>
      <c r="E7432" s="12" t="s">
        <v>31</v>
      </c>
      <c r="F7432" s="14">
        <v>1</v>
      </c>
      <c r="G7432" s="14" t="s">
        <v>59</v>
      </c>
      <c r="H7432" s="10">
        <v>3</v>
      </c>
      <c r="I7432" s="13" t="s">
        <v>39</v>
      </c>
      <c r="J7432" s="12" t="s">
        <v>402</v>
      </c>
      <c r="K7432" s="11" t="str">
        <f>VLOOKUP(Table7[[#This Row],[CID]],ALY,2,FALSE)</f>
        <v>Faulty Modifier</v>
      </c>
    </row>
    <row r="7433" spans="1:11" x14ac:dyDescent="0.2">
      <c r="A7433" s="8" t="str">
        <f>Table7[[#This Row],[Test No.]]&amp;Table7[[#This Row],[Section]]&amp;Table7[[#This Row],[Q. No.]]</f>
        <v>R52E7</v>
      </c>
      <c r="B7433" s="8"/>
      <c r="C7433" s="15" t="s">
        <v>58</v>
      </c>
      <c r="D7433" s="6">
        <v>7</v>
      </c>
      <c r="E7433" s="12" t="s">
        <v>31</v>
      </c>
      <c r="F7433" s="14">
        <v>1</v>
      </c>
      <c r="G7433" s="14" t="s">
        <v>59</v>
      </c>
      <c r="H7433" s="14">
        <v>1</v>
      </c>
      <c r="I7433" s="14" t="s">
        <v>37</v>
      </c>
      <c r="J7433" s="12" t="s">
        <v>387</v>
      </c>
      <c r="K7433" s="11" t="str">
        <f>VLOOKUP(Table7[[#This Row],[CID]],ALY,2,FALSE)</f>
        <v>Commas</v>
      </c>
    </row>
    <row r="7434" spans="1:11" x14ac:dyDescent="0.2">
      <c r="A7434" s="8" t="str">
        <f>Table7[[#This Row],[Test No.]]&amp;Table7[[#This Row],[Section]]&amp;Table7[[#This Row],[Q. No.]]</f>
        <v>R52E8</v>
      </c>
      <c r="B7434" s="8"/>
      <c r="C7434" s="15" t="s">
        <v>58</v>
      </c>
      <c r="D7434" s="6">
        <v>8</v>
      </c>
      <c r="E7434" s="12" t="s">
        <v>31</v>
      </c>
      <c r="F7434" s="14">
        <v>1</v>
      </c>
      <c r="G7434" s="14" t="s">
        <v>59</v>
      </c>
      <c r="H7434" s="10">
        <v>2</v>
      </c>
      <c r="I7434" s="13" t="s">
        <v>38</v>
      </c>
      <c r="J7434" s="12" t="s">
        <v>397</v>
      </c>
      <c r="K7434" s="11" t="str">
        <f>VLOOKUP(Table7[[#This Row],[CID]],ALY,2,FALSE)</f>
        <v>Word Choice</v>
      </c>
    </row>
    <row r="7435" spans="1:11" x14ac:dyDescent="0.2">
      <c r="A7435" s="8" t="str">
        <f>Table7[[#This Row],[Test No.]]&amp;Table7[[#This Row],[Section]]&amp;Table7[[#This Row],[Q. No.]]</f>
        <v>R52E9</v>
      </c>
      <c r="B7435" s="8"/>
      <c r="C7435" s="15" t="s">
        <v>58</v>
      </c>
      <c r="D7435" s="6">
        <v>9</v>
      </c>
      <c r="E7435" s="12" t="s">
        <v>31</v>
      </c>
      <c r="F7435" s="14">
        <v>1</v>
      </c>
      <c r="G7435" s="14" t="s">
        <v>59</v>
      </c>
      <c r="H7435" s="14">
        <v>1</v>
      </c>
      <c r="I7435" s="14" t="s">
        <v>37</v>
      </c>
      <c r="J7435" s="12" t="s">
        <v>387</v>
      </c>
      <c r="K7435" s="11" t="str">
        <f>VLOOKUP(Table7[[#This Row],[CID]],ALY,2,FALSE)</f>
        <v>Commas</v>
      </c>
    </row>
    <row r="7436" spans="1:11" x14ac:dyDescent="0.2">
      <c r="A7436" s="8" t="str">
        <f>Table7[[#This Row],[Test No.]]&amp;Table7[[#This Row],[Section]]&amp;Table7[[#This Row],[Q. No.]]</f>
        <v>R52E10</v>
      </c>
      <c r="B7436" s="8"/>
      <c r="C7436" s="15" t="s">
        <v>58</v>
      </c>
      <c r="D7436" s="6">
        <v>10</v>
      </c>
      <c r="E7436" s="12" t="s">
        <v>31</v>
      </c>
      <c r="F7436" s="14">
        <v>2</v>
      </c>
      <c r="G7436" s="13" t="s">
        <v>57</v>
      </c>
      <c r="H7436" s="10">
        <v>4</v>
      </c>
      <c r="I7436" s="13" t="s">
        <v>40</v>
      </c>
      <c r="J7436" s="12" t="s">
        <v>516</v>
      </c>
      <c r="K7436" s="11" t="str">
        <f>VLOOKUP(Table7[[#This Row],[CID]],ALY,2,FALSE)</f>
        <v>Transitions &amp; Topic Sentences</v>
      </c>
    </row>
    <row r="7437" spans="1:11" x14ac:dyDescent="0.2">
      <c r="A7437" s="8" t="str">
        <f>Table7[[#This Row],[Test No.]]&amp;Table7[[#This Row],[Section]]&amp;Table7[[#This Row],[Q. No.]]</f>
        <v>R52E11</v>
      </c>
      <c r="B7437" s="8"/>
      <c r="C7437" s="15" t="s">
        <v>58</v>
      </c>
      <c r="D7437" s="6">
        <v>11</v>
      </c>
      <c r="E7437" s="12" t="s">
        <v>31</v>
      </c>
      <c r="F7437" s="14">
        <v>2</v>
      </c>
      <c r="G7437" s="13" t="s">
        <v>57</v>
      </c>
      <c r="H7437" s="10">
        <v>5</v>
      </c>
      <c r="I7437" s="13" t="s">
        <v>41</v>
      </c>
      <c r="J7437" s="12" t="s">
        <v>520</v>
      </c>
      <c r="K7437" s="11" t="str">
        <f>VLOOKUP(Table7[[#This Row],[CID]],ALY,2,FALSE)</f>
        <v>Reorganization</v>
      </c>
    </row>
    <row r="7438" spans="1:11" x14ac:dyDescent="0.2">
      <c r="A7438" s="8" t="str">
        <f>Table7[[#This Row],[Test No.]]&amp;Table7[[#This Row],[Section]]&amp;Table7[[#This Row],[Q. No.]]</f>
        <v>R52E12</v>
      </c>
      <c r="B7438" s="8"/>
      <c r="C7438" s="15" t="s">
        <v>58</v>
      </c>
      <c r="D7438" s="6">
        <v>12</v>
      </c>
      <c r="E7438" s="12" t="s">
        <v>31</v>
      </c>
      <c r="F7438" s="14">
        <v>1</v>
      </c>
      <c r="G7438" s="14" t="s">
        <v>59</v>
      </c>
      <c r="H7438" s="14">
        <v>1</v>
      </c>
      <c r="I7438" s="14" t="s">
        <v>37</v>
      </c>
      <c r="J7438" s="12" t="s">
        <v>387</v>
      </c>
      <c r="K7438" s="11" t="str">
        <f>VLOOKUP(Table7[[#This Row],[CID]],ALY,2,FALSE)</f>
        <v>Commas</v>
      </c>
    </row>
    <row r="7439" spans="1:11" x14ac:dyDescent="0.2">
      <c r="A7439" s="8" t="str">
        <f>Table7[[#This Row],[Test No.]]&amp;Table7[[#This Row],[Section]]&amp;Table7[[#This Row],[Q. No.]]</f>
        <v>R52E13</v>
      </c>
      <c r="B7439" s="8"/>
      <c r="C7439" s="15" t="s">
        <v>58</v>
      </c>
      <c r="D7439" s="6">
        <v>13</v>
      </c>
      <c r="E7439" s="12" t="s">
        <v>31</v>
      </c>
      <c r="F7439" s="14">
        <v>1</v>
      </c>
      <c r="G7439" s="14" t="s">
        <v>59</v>
      </c>
      <c r="H7439" s="10">
        <v>2</v>
      </c>
      <c r="I7439" s="13" t="s">
        <v>38</v>
      </c>
      <c r="J7439" s="12" t="s">
        <v>397</v>
      </c>
      <c r="K7439" s="11" t="str">
        <f>VLOOKUP(Table7[[#This Row],[CID]],ALY,2,FALSE)</f>
        <v>Word Choice</v>
      </c>
    </row>
    <row r="7440" spans="1:11" x14ac:dyDescent="0.2">
      <c r="A7440" s="8" t="str">
        <f>Table7[[#This Row],[Test No.]]&amp;Table7[[#This Row],[Section]]&amp;Table7[[#This Row],[Q. No.]]</f>
        <v>R52E14</v>
      </c>
      <c r="B7440" s="8"/>
      <c r="C7440" s="15" t="s">
        <v>58</v>
      </c>
      <c r="D7440" s="6">
        <v>14</v>
      </c>
      <c r="E7440" s="12" t="s">
        <v>31</v>
      </c>
      <c r="F7440" s="14">
        <v>2</v>
      </c>
      <c r="G7440" s="13" t="s">
        <v>57</v>
      </c>
      <c r="H7440" s="10">
        <v>6</v>
      </c>
      <c r="I7440" s="13" t="s">
        <v>42</v>
      </c>
      <c r="J7440" s="12" t="s">
        <v>522</v>
      </c>
      <c r="K7440" s="11" t="str">
        <f>VLOOKUP(Table7[[#This Row],[CID]],ALY,2,FALSE)</f>
        <v>Effectiveness</v>
      </c>
    </row>
    <row r="7441" spans="1:11" x14ac:dyDescent="0.2">
      <c r="A7441" s="8" t="str">
        <f>Table7[[#This Row],[Test No.]]&amp;Table7[[#This Row],[Section]]&amp;Table7[[#This Row],[Q. No.]]</f>
        <v>R52E15</v>
      </c>
      <c r="B7441" s="8"/>
      <c r="C7441" s="15" t="s">
        <v>58</v>
      </c>
      <c r="D7441" s="6">
        <v>15</v>
      </c>
      <c r="E7441" s="12" t="s">
        <v>31</v>
      </c>
      <c r="F7441" s="14">
        <v>2</v>
      </c>
      <c r="G7441" s="13" t="s">
        <v>57</v>
      </c>
      <c r="H7441" s="10">
        <v>4</v>
      </c>
      <c r="I7441" s="13" t="s">
        <v>40</v>
      </c>
      <c r="J7441" s="12" t="s">
        <v>513</v>
      </c>
      <c r="K7441" s="11" t="str">
        <f>VLOOKUP(Table7[[#This Row],[CID]],ALY,2,FALSE)</f>
        <v>Writer's Goal</v>
      </c>
    </row>
    <row r="7442" spans="1:11" x14ac:dyDescent="0.2">
      <c r="A7442" s="8" t="str">
        <f>Table7[[#This Row],[Test No.]]&amp;Table7[[#This Row],[Section]]&amp;Table7[[#This Row],[Q. No.]]</f>
        <v>R52E16</v>
      </c>
      <c r="B7442" s="8"/>
      <c r="C7442" s="15" t="s">
        <v>58</v>
      </c>
      <c r="D7442" s="6">
        <v>16</v>
      </c>
      <c r="E7442" s="12" t="s">
        <v>31</v>
      </c>
      <c r="F7442" s="14">
        <v>1</v>
      </c>
      <c r="G7442" s="14" t="s">
        <v>59</v>
      </c>
      <c r="H7442" s="14">
        <v>1</v>
      </c>
      <c r="I7442" s="14" t="s">
        <v>37</v>
      </c>
      <c r="J7442" s="12" t="s">
        <v>388</v>
      </c>
      <c r="K7442" s="11" t="str">
        <f>VLOOKUP(Table7[[#This Row],[CID]],ALY,2,FALSE)</f>
        <v>Apostrophes</v>
      </c>
    </row>
    <row r="7443" spans="1:11" x14ac:dyDescent="0.2">
      <c r="A7443" s="8" t="str">
        <f>Table7[[#This Row],[Test No.]]&amp;Table7[[#This Row],[Section]]&amp;Table7[[#This Row],[Q. No.]]</f>
        <v>R52E17</v>
      </c>
      <c r="B7443" s="8"/>
      <c r="C7443" s="15" t="s">
        <v>58</v>
      </c>
      <c r="D7443" s="6">
        <v>17</v>
      </c>
      <c r="E7443" s="12" t="s">
        <v>31</v>
      </c>
      <c r="F7443" s="14">
        <v>2</v>
      </c>
      <c r="G7443" s="13" t="s">
        <v>57</v>
      </c>
      <c r="H7443" s="10">
        <v>5</v>
      </c>
      <c r="I7443" s="13" t="s">
        <v>41</v>
      </c>
      <c r="J7443" s="12" t="s">
        <v>518</v>
      </c>
      <c r="K7443" s="11" t="str">
        <f>VLOOKUP(Table7[[#This Row],[CID]],ALY,2,FALSE)</f>
        <v>Unity &amp; Coherence</v>
      </c>
    </row>
    <row r="7444" spans="1:11" x14ac:dyDescent="0.2">
      <c r="A7444" s="8" t="str">
        <f>Table7[[#This Row],[Test No.]]&amp;Table7[[#This Row],[Section]]&amp;Table7[[#This Row],[Q. No.]]</f>
        <v>R52E18</v>
      </c>
      <c r="B7444" s="8"/>
      <c r="C7444" s="15" t="s">
        <v>58</v>
      </c>
      <c r="D7444" s="6">
        <v>18</v>
      </c>
      <c r="E7444" s="12" t="s">
        <v>31</v>
      </c>
      <c r="F7444" s="14">
        <v>1</v>
      </c>
      <c r="G7444" s="14" t="s">
        <v>59</v>
      </c>
      <c r="H7444" s="10">
        <v>2</v>
      </c>
      <c r="I7444" s="13" t="s">
        <v>38</v>
      </c>
      <c r="J7444" s="12" t="s">
        <v>395</v>
      </c>
      <c r="K7444" s="11" t="str">
        <f>VLOOKUP(Table7[[#This Row],[CID]],ALY,2,FALSE)</f>
        <v>Verb Forms/Tense Agreement</v>
      </c>
    </row>
    <row r="7445" spans="1:11" x14ac:dyDescent="0.2">
      <c r="A7445" s="8" t="str">
        <f>Table7[[#This Row],[Test No.]]&amp;Table7[[#This Row],[Section]]&amp;Table7[[#This Row],[Q. No.]]</f>
        <v>R52E19</v>
      </c>
      <c r="B7445" s="8"/>
      <c r="C7445" s="15" t="s">
        <v>58</v>
      </c>
      <c r="D7445" s="6">
        <v>19</v>
      </c>
      <c r="E7445" s="12" t="s">
        <v>31</v>
      </c>
      <c r="F7445" s="14">
        <v>1</v>
      </c>
      <c r="G7445" s="14" t="s">
        <v>59</v>
      </c>
      <c r="H7445" s="14">
        <v>1</v>
      </c>
      <c r="I7445" s="14" t="s">
        <v>37</v>
      </c>
      <c r="J7445" s="12" t="s">
        <v>389</v>
      </c>
      <c r="K7445" s="11" t="str">
        <f>VLOOKUP(Table7[[#This Row],[CID]],ALY,2,FALSE)</f>
        <v>Colons</v>
      </c>
    </row>
    <row r="7446" spans="1:11" x14ac:dyDescent="0.2">
      <c r="A7446" s="8" t="str">
        <f>Table7[[#This Row],[Test No.]]&amp;Table7[[#This Row],[Section]]&amp;Table7[[#This Row],[Q. No.]]</f>
        <v>R52E20</v>
      </c>
      <c r="B7446" s="8"/>
      <c r="C7446" s="15" t="s">
        <v>58</v>
      </c>
      <c r="D7446" s="6">
        <v>20</v>
      </c>
      <c r="E7446" s="12" t="s">
        <v>31</v>
      </c>
      <c r="F7446" s="14">
        <v>2</v>
      </c>
      <c r="G7446" s="13" t="s">
        <v>57</v>
      </c>
      <c r="H7446" s="10">
        <v>6</v>
      </c>
      <c r="I7446" s="13" t="s">
        <v>42</v>
      </c>
      <c r="J7446" s="12" t="s">
        <v>521</v>
      </c>
      <c r="K7446" s="11" t="str">
        <f>VLOOKUP(Table7[[#This Row],[CID]],ALY,2,FALSE)</f>
        <v>Word Choice</v>
      </c>
    </row>
    <row r="7447" spans="1:11" x14ac:dyDescent="0.2">
      <c r="A7447" s="8" t="str">
        <f>Table7[[#This Row],[Test No.]]&amp;Table7[[#This Row],[Section]]&amp;Table7[[#This Row],[Q. No.]]</f>
        <v>R52E21</v>
      </c>
      <c r="B7447" s="8"/>
      <c r="C7447" s="15" t="s">
        <v>58</v>
      </c>
      <c r="D7447" s="6">
        <v>21</v>
      </c>
      <c r="E7447" s="12" t="s">
        <v>31</v>
      </c>
      <c r="F7447" s="14">
        <v>2</v>
      </c>
      <c r="G7447" s="13" t="s">
        <v>57</v>
      </c>
      <c r="H7447" s="10">
        <v>6</v>
      </c>
      <c r="I7447" s="13" t="s">
        <v>42</v>
      </c>
      <c r="J7447" s="12" t="s">
        <v>521</v>
      </c>
      <c r="K7447" s="11" t="str">
        <f>VLOOKUP(Table7[[#This Row],[CID]],ALY,2,FALSE)</f>
        <v>Word Choice</v>
      </c>
    </row>
    <row r="7448" spans="1:11" x14ac:dyDescent="0.2">
      <c r="A7448" s="8" t="str">
        <f>Table7[[#This Row],[Test No.]]&amp;Table7[[#This Row],[Section]]&amp;Table7[[#This Row],[Q. No.]]</f>
        <v>R52E22</v>
      </c>
      <c r="B7448" s="8"/>
      <c r="C7448" s="15" t="s">
        <v>58</v>
      </c>
      <c r="D7448" s="6">
        <v>22</v>
      </c>
      <c r="E7448" s="12" t="s">
        <v>31</v>
      </c>
      <c r="F7448" s="14">
        <v>2</v>
      </c>
      <c r="G7448" s="13" t="s">
        <v>57</v>
      </c>
      <c r="H7448" s="10">
        <v>4</v>
      </c>
      <c r="I7448" s="13" t="s">
        <v>40</v>
      </c>
      <c r="J7448" s="12" t="s">
        <v>514</v>
      </c>
      <c r="K7448" s="11" t="str">
        <f>VLOOKUP(Table7[[#This Row],[CID]],ALY,2,FALSE)</f>
        <v>Relation to Paragraph/Essay</v>
      </c>
    </row>
    <row r="7449" spans="1:11" x14ac:dyDescent="0.2">
      <c r="A7449" s="8" t="str">
        <f>Table7[[#This Row],[Test No.]]&amp;Table7[[#This Row],[Section]]&amp;Table7[[#This Row],[Q. No.]]</f>
        <v>R52E23</v>
      </c>
      <c r="B7449" s="8"/>
      <c r="C7449" s="15" t="s">
        <v>58</v>
      </c>
      <c r="D7449" s="6">
        <v>23</v>
      </c>
      <c r="E7449" s="12" t="s">
        <v>31</v>
      </c>
      <c r="F7449" s="14">
        <v>1</v>
      </c>
      <c r="G7449" s="14" t="s">
        <v>59</v>
      </c>
      <c r="H7449" s="10">
        <v>2</v>
      </c>
      <c r="I7449" s="13" t="s">
        <v>38</v>
      </c>
      <c r="J7449" s="12" t="s">
        <v>398</v>
      </c>
      <c r="K7449" s="11" t="str">
        <f>VLOOKUP(Table7[[#This Row],[CID]],ALY,2,FALSE)</f>
        <v>Idioms</v>
      </c>
    </row>
    <row r="7450" spans="1:11" x14ac:dyDescent="0.2">
      <c r="A7450" s="8" t="str">
        <f>Table7[[#This Row],[Test No.]]&amp;Table7[[#This Row],[Section]]&amp;Table7[[#This Row],[Q. No.]]</f>
        <v>R52E24</v>
      </c>
      <c r="B7450" s="8"/>
      <c r="C7450" s="15" t="s">
        <v>58</v>
      </c>
      <c r="D7450" s="6">
        <v>24</v>
      </c>
      <c r="E7450" s="12" t="s">
        <v>31</v>
      </c>
      <c r="F7450" s="14">
        <v>2</v>
      </c>
      <c r="G7450" s="13" t="s">
        <v>57</v>
      </c>
      <c r="H7450" s="10">
        <v>4</v>
      </c>
      <c r="I7450" s="13" t="s">
        <v>40</v>
      </c>
      <c r="J7450" s="12" t="s">
        <v>512</v>
      </c>
      <c r="K7450" s="11" t="str">
        <f>VLOOKUP(Table7[[#This Row],[CID]],ALY,2,FALSE)</f>
        <v>Additional Detail &amp; Evidence</v>
      </c>
    </row>
    <row r="7451" spans="1:11" x14ac:dyDescent="0.2">
      <c r="A7451" s="8" t="str">
        <f>Table7[[#This Row],[Test No.]]&amp;Table7[[#This Row],[Section]]&amp;Table7[[#This Row],[Q. No.]]</f>
        <v>R52E25</v>
      </c>
      <c r="B7451" s="8"/>
      <c r="C7451" s="15" t="s">
        <v>58</v>
      </c>
      <c r="D7451" s="6">
        <v>25</v>
      </c>
      <c r="E7451" s="12" t="s">
        <v>31</v>
      </c>
      <c r="F7451" s="14">
        <v>2</v>
      </c>
      <c r="G7451" s="13" t="s">
        <v>57</v>
      </c>
      <c r="H7451" s="10">
        <v>4</v>
      </c>
      <c r="I7451" s="13" t="s">
        <v>40</v>
      </c>
      <c r="J7451" s="12" t="s">
        <v>516</v>
      </c>
      <c r="K7451" s="11" t="str">
        <f>VLOOKUP(Table7[[#This Row],[CID]],ALY,2,FALSE)</f>
        <v>Transitions &amp; Topic Sentences</v>
      </c>
    </row>
    <row r="7452" spans="1:11" x14ac:dyDescent="0.2">
      <c r="A7452" s="8" t="str">
        <f>Table7[[#This Row],[Test No.]]&amp;Table7[[#This Row],[Section]]&amp;Table7[[#This Row],[Q. No.]]</f>
        <v>R52E26</v>
      </c>
      <c r="B7452" s="8"/>
      <c r="C7452" s="15" t="s">
        <v>58</v>
      </c>
      <c r="D7452" s="6">
        <v>26</v>
      </c>
      <c r="E7452" s="12" t="s">
        <v>31</v>
      </c>
      <c r="F7452" s="14">
        <v>1</v>
      </c>
      <c r="G7452" s="14" t="s">
        <v>59</v>
      </c>
      <c r="H7452" s="14">
        <v>1</v>
      </c>
      <c r="I7452" s="14" t="s">
        <v>37</v>
      </c>
      <c r="J7452" s="12" t="s">
        <v>387</v>
      </c>
      <c r="K7452" s="11" t="str">
        <f>VLOOKUP(Table7[[#This Row],[CID]],ALY,2,FALSE)</f>
        <v>Commas</v>
      </c>
    </row>
    <row r="7453" spans="1:11" x14ac:dyDescent="0.2">
      <c r="A7453" s="8" t="str">
        <f>Table7[[#This Row],[Test No.]]&amp;Table7[[#This Row],[Section]]&amp;Table7[[#This Row],[Q. No.]]</f>
        <v>R52E27</v>
      </c>
      <c r="B7453" s="8"/>
      <c r="C7453" s="15" t="s">
        <v>58</v>
      </c>
      <c r="D7453" s="6">
        <v>27</v>
      </c>
      <c r="E7453" s="12" t="s">
        <v>31</v>
      </c>
      <c r="F7453" s="14">
        <v>2</v>
      </c>
      <c r="G7453" s="13" t="s">
        <v>57</v>
      </c>
      <c r="H7453" s="10">
        <v>4</v>
      </c>
      <c r="I7453" s="13" t="s">
        <v>40</v>
      </c>
      <c r="J7453" s="12" t="s">
        <v>514</v>
      </c>
      <c r="K7453" s="11" t="str">
        <f>VLOOKUP(Table7[[#This Row],[CID]],ALY,2,FALSE)</f>
        <v>Relation to Paragraph/Essay</v>
      </c>
    </row>
    <row r="7454" spans="1:11" x14ac:dyDescent="0.2">
      <c r="A7454" s="8" t="str">
        <f>Table7[[#This Row],[Test No.]]&amp;Table7[[#This Row],[Section]]&amp;Table7[[#This Row],[Q. No.]]</f>
        <v>R52E28</v>
      </c>
      <c r="B7454" s="8"/>
      <c r="C7454" s="15" t="s">
        <v>58</v>
      </c>
      <c r="D7454" s="6">
        <v>28</v>
      </c>
      <c r="E7454" s="12" t="s">
        <v>31</v>
      </c>
      <c r="F7454" s="14">
        <v>1</v>
      </c>
      <c r="G7454" s="14" t="s">
        <v>59</v>
      </c>
      <c r="H7454" s="14">
        <v>1</v>
      </c>
      <c r="I7454" s="14" t="s">
        <v>37</v>
      </c>
      <c r="J7454" s="12" t="s">
        <v>390</v>
      </c>
      <c r="K7454" s="11" t="str">
        <f>VLOOKUP(Table7[[#This Row],[CID]],ALY,2,FALSE)</f>
        <v>Semicolons</v>
      </c>
    </row>
    <row r="7455" spans="1:11" x14ac:dyDescent="0.2">
      <c r="A7455" s="8" t="str">
        <f>Table7[[#This Row],[Test No.]]&amp;Table7[[#This Row],[Section]]&amp;Table7[[#This Row],[Q. No.]]</f>
        <v>R52E29</v>
      </c>
      <c r="B7455" s="8"/>
      <c r="C7455" s="15" t="s">
        <v>58</v>
      </c>
      <c r="D7455" s="6">
        <v>29</v>
      </c>
      <c r="E7455" s="12" t="s">
        <v>31</v>
      </c>
      <c r="F7455" s="14">
        <v>1</v>
      </c>
      <c r="G7455" s="14" t="s">
        <v>59</v>
      </c>
      <c r="H7455" s="10">
        <v>2</v>
      </c>
      <c r="I7455" s="13" t="s">
        <v>38</v>
      </c>
      <c r="J7455" s="12" t="s">
        <v>393</v>
      </c>
      <c r="K7455" s="11" t="str">
        <f>VLOOKUP(Table7[[#This Row],[CID]],ALY,2,FALSE)</f>
        <v>SVA</v>
      </c>
    </row>
    <row r="7456" spans="1:11" x14ac:dyDescent="0.2">
      <c r="A7456" s="8" t="str">
        <f>Table7[[#This Row],[Test No.]]&amp;Table7[[#This Row],[Section]]&amp;Table7[[#This Row],[Q. No.]]</f>
        <v>R52E30</v>
      </c>
      <c r="B7456" s="8"/>
      <c r="C7456" s="15" t="s">
        <v>58</v>
      </c>
      <c r="D7456" s="6">
        <v>30</v>
      </c>
      <c r="E7456" s="12" t="s">
        <v>31</v>
      </c>
      <c r="F7456" s="14">
        <v>1</v>
      </c>
      <c r="G7456" s="14" t="s">
        <v>59</v>
      </c>
      <c r="H7456" s="10">
        <v>2</v>
      </c>
      <c r="I7456" s="13" t="s">
        <v>38</v>
      </c>
      <c r="J7456" s="12" t="s">
        <v>395</v>
      </c>
      <c r="K7456" s="11" t="str">
        <f>VLOOKUP(Table7[[#This Row],[CID]],ALY,2,FALSE)</f>
        <v>Verb Forms/Tense Agreement</v>
      </c>
    </row>
    <row r="7457" spans="1:11" x14ac:dyDescent="0.2">
      <c r="A7457" s="8" t="str">
        <f>Table7[[#This Row],[Test No.]]&amp;Table7[[#This Row],[Section]]&amp;Table7[[#This Row],[Q. No.]]</f>
        <v>R52E31</v>
      </c>
      <c r="B7457" s="8"/>
      <c r="C7457" s="15" t="s">
        <v>58</v>
      </c>
      <c r="D7457" s="6">
        <v>31</v>
      </c>
      <c r="E7457" s="12" t="s">
        <v>31</v>
      </c>
      <c r="F7457" s="14">
        <v>1</v>
      </c>
      <c r="G7457" s="14" t="s">
        <v>59</v>
      </c>
      <c r="H7457" s="10">
        <v>3</v>
      </c>
      <c r="I7457" s="13" t="s">
        <v>39</v>
      </c>
      <c r="J7457" s="12" t="s">
        <v>402</v>
      </c>
      <c r="K7457" s="11" t="str">
        <f>VLOOKUP(Table7[[#This Row],[CID]],ALY,2,FALSE)</f>
        <v>Faulty Modifier</v>
      </c>
    </row>
    <row r="7458" spans="1:11" x14ac:dyDescent="0.2">
      <c r="A7458" s="8" t="str">
        <f>Table7[[#This Row],[Test No.]]&amp;Table7[[#This Row],[Section]]&amp;Table7[[#This Row],[Q. No.]]</f>
        <v>R52E32</v>
      </c>
      <c r="B7458" s="8"/>
      <c r="C7458" s="15" t="s">
        <v>58</v>
      </c>
      <c r="D7458" s="6">
        <v>32</v>
      </c>
      <c r="E7458" s="12" t="s">
        <v>31</v>
      </c>
      <c r="F7458" s="14">
        <v>2</v>
      </c>
      <c r="G7458" s="13" t="s">
        <v>57</v>
      </c>
      <c r="H7458" s="10">
        <v>6</v>
      </c>
      <c r="I7458" s="13" t="s">
        <v>42</v>
      </c>
      <c r="J7458" s="12" t="s">
        <v>523</v>
      </c>
      <c r="K7458" s="11" t="str">
        <f>VLOOKUP(Table7[[#This Row],[CID]],ALY,2,FALSE)</f>
        <v>Avoiding Ambiguity &amp; Redundancy</v>
      </c>
    </row>
    <row r="7459" spans="1:11" x14ac:dyDescent="0.2">
      <c r="A7459" s="8" t="str">
        <f>Table7[[#This Row],[Test No.]]&amp;Table7[[#This Row],[Section]]&amp;Table7[[#This Row],[Q. No.]]</f>
        <v>R52E33</v>
      </c>
      <c r="B7459" s="8"/>
      <c r="C7459" s="15" t="s">
        <v>58</v>
      </c>
      <c r="D7459" s="6">
        <v>33</v>
      </c>
      <c r="E7459" s="12" t="s">
        <v>31</v>
      </c>
      <c r="F7459" s="14">
        <v>1</v>
      </c>
      <c r="G7459" s="14" t="s">
        <v>59</v>
      </c>
      <c r="H7459" s="10">
        <v>2</v>
      </c>
      <c r="I7459" s="13" t="s">
        <v>38</v>
      </c>
      <c r="J7459" s="12" t="s">
        <v>395</v>
      </c>
      <c r="K7459" s="11" t="str">
        <f>VLOOKUP(Table7[[#This Row],[CID]],ALY,2,FALSE)</f>
        <v>Verb Forms/Tense Agreement</v>
      </c>
    </row>
    <row r="7460" spans="1:11" x14ac:dyDescent="0.2">
      <c r="A7460" s="8" t="str">
        <f>Table7[[#This Row],[Test No.]]&amp;Table7[[#This Row],[Section]]&amp;Table7[[#This Row],[Q. No.]]</f>
        <v>R52E34</v>
      </c>
      <c r="B7460" s="8"/>
      <c r="C7460" s="15" t="s">
        <v>58</v>
      </c>
      <c r="D7460" s="6">
        <v>34</v>
      </c>
      <c r="E7460" s="12" t="s">
        <v>31</v>
      </c>
      <c r="F7460" s="14">
        <v>1</v>
      </c>
      <c r="G7460" s="14" t="s">
        <v>59</v>
      </c>
      <c r="H7460" s="10">
        <v>2</v>
      </c>
      <c r="I7460" s="13" t="s">
        <v>38</v>
      </c>
      <c r="J7460" s="12" t="s">
        <v>397</v>
      </c>
      <c r="K7460" s="11" t="str">
        <f>VLOOKUP(Table7[[#This Row],[CID]],ALY,2,FALSE)</f>
        <v>Word Choice</v>
      </c>
    </row>
    <row r="7461" spans="1:11" x14ac:dyDescent="0.2">
      <c r="A7461" s="8" t="str">
        <f>Table7[[#This Row],[Test No.]]&amp;Table7[[#This Row],[Section]]&amp;Table7[[#This Row],[Q. No.]]</f>
        <v>R52E35</v>
      </c>
      <c r="B7461" s="8"/>
      <c r="C7461" s="15" t="s">
        <v>58</v>
      </c>
      <c r="D7461" s="6">
        <v>35</v>
      </c>
      <c r="E7461" s="12" t="s">
        <v>31</v>
      </c>
      <c r="F7461" s="14">
        <v>2</v>
      </c>
      <c r="G7461" s="13" t="s">
        <v>57</v>
      </c>
      <c r="H7461" s="10">
        <v>6</v>
      </c>
      <c r="I7461" s="13" t="s">
        <v>42</v>
      </c>
      <c r="J7461" s="12" t="s">
        <v>521</v>
      </c>
      <c r="K7461" s="11" t="str">
        <f>VLOOKUP(Table7[[#This Row],[CID]],ALY,2,FALSE)</f>
        <v>Word Choice</v>
      </c>
    </row>
    <row r="7462" spans="1:11" x14ac:dyDescent="0.2">
      <c r="A7462" s="8" t="str">
        <f>Table7[[#This Row],[Test No.]]&amp;Table7[[#This Row],[Section]]&amp;Table7[[#This Row],[Q. No.]]</f>
        <v>R52E36</v>
      </c>
      <c r="B7462" s="8"/>
      <c r="C7462" s="15" t="s">
        <v>58</v>
      </c>
      <c r="D7462" s="6">
        <v>36</v>
      </c>
      <c r="E7462" s="12" t="s">
        <v>31</v>
      </c>
      <c r="F7462" s="14">
        <v>2</v>
      </c>
      <c r="G7462" s="13" t="s">
        <v>57</v>
      </c>
      <c r="H7462" s="10">
        <v>6</v>
      </c>
      <c r="I7462" s="13" t="s">
        <v>42</v>
      </c>
      <c r="J7462" s="12" t="s">
        <v>522</v>
      </c>
      <c r="K7462" s="11" t="str">
        <f>VLOOKUP(Table7[[#This Row],[CID]],ALY,2,FALSE)</f>
        <v>Effectiveness</v>
      </c>
    </row>
    <row r="7463" spans="1:11" x14ac:dyDescent="0.2">
      <c r="A7463" s="8" t="str">
        <f>Table7[[#This Row],[Test No.]]&amp;Table7[[#This Row],[Section]]&amp;Table7[[#This Row],[Q. No.]]</f>
        <v>R52E37</v>
      </c>
      <c r="B7463" s="8"/>
      <c r="C7463" s="15" t="s">
        <v>58</v>
      </c>
      <c r="D7463" s="6">
        <v>37</v>
      </c>
      <c r="E7463" s="12" t="s">
        <v>31</v>
      </c>
      <c r="F7463" s="14">
        <v>2</v>
      </c>
      <c r="G7463" s="13" t="s">
        <v>57</v>
      </c>
      <c r="H7463" s="10">
        <v>4</v>
      </c>
      <c r="I7463" s="13" t="s">
        <v>40</v>
      </c>
      <c r="J7463" s="12" t="s">
        <v>516</v>
      </c>
      <c r="K7463" s="11" t="str">
        <f>VLOOKUP(Table7[[#This Row],[CID]],ALY,2,FALSE)</f>
        <v>Transitions &amp; Topic Sentences</v>
      </c>
    </row>
    <row r="7464" spans="1:11" x14ac:dyDescent="0.2">
      <c r="A7464" s="8" t="str">
        <f>Table7[[#This Row],[Test No.]]&amp;Table7[[#This Row],[Section]]&amp;Table7[[#This Row],[Q. No.]]</f>
        <v>R52E38</v>
      </c>
      <c r="B7464" s="8"/>
      <c r="C7464" s="15" t="s">
        <v>58</v>
      </c>
      <c r="D7464" s="6">
        <v>38</v>
      </c>
      <c r="E7464" s="12" t="s">
        <v>31</v>
      </c>
      <c r="F7464" s="14">
        <v>2</v>
      </c>
      <c r="G7464" s="13" t="s">
        <v>57</v>
      </c>
      <c r="H7464" s="10">
        <v>5</v>
      </c>
      <c r="I7464" s="13" t="s">
        <v>41</v>
      </c>
      <c r="J7464" s="12" t="s">
        <v>518</v>
      </c>
      <c r="K7464" s="11" t="str">
        <f>VLOOKUP(Table7[[#This Row],[CID]],ALY,2,FALSE)</f>
        <v>Unity &amp; Coherence</v>
      </c>
    </row>
    <row r="7465" spans="1:11" x14ac:dyDescent="0.2">
      <c r="A7465" s="8" t="str">
        <f>Table7[[#This Row],[Test No.]]&amp;Table7[[#This Row],[Section]]&amp;Table7[[#This Row],[Q. No.]]</f>
        <v>R52E39</v>
      </c>
      <c r="B7465" s="8"/>
      <c r="C7465" s="15" t="s">
        <v>58</v>
      </c>
      <c r="D7465" s="6">
        <v>39</v>
      </c>
      <c r="E7465" s="12" t="s">
        <v>31</v>
      </c>
      <c r="F7465" s="14">
        <v>1</v>
      </c>
      <c r="G7465" s="14" t="s">
        <v>59</v>
      </c>
      <c r="H7465" s="14">
        <v>1</v>
      </c>
      <c r="I7465" s="14" t="s">
        <v>37</v>
      </c>
      <c r="J7465" s="12" t="s">
        <v>388</v>
      </c>
      <c r="K7465" s="11" t="str">
        <f>VLOOKUP(Table7[[#This Row],[CID]],ALY,2,FALSE)</f>
        <v>Apostrophes</v>
      </c>
    </row>
    <row r="7466" spans="1:11" x14ac:dyDescent="0.2">
      <c r="A7466" s="8" t="str">
        <f>Table7[[#This Row],[Test No.]]&amp;Table7[[#This Row],[Section]]&amp;Table7[[#This Row],[Q. No.]]</f>
        <v>R52E40</v>
      </c>
      <c r="B7466" s="8"/>
      <c r="C7466" s="15" t="s">
        <v>58</v>
      </c>
      <c r="D7466" s="6">
        <v>40</v>
      </c>
      <c r="E7466" s="12" t="s">
        <v>31</v>
      </c>
      <c r="F7466" s="14">
        <v>1</v>
      </c>
      <c r="G7466" s="14" t="s">
        <v>59</v>
      </c>
      <c r="H7466" s="10">
        <v>3</v>
      </c>
      <c r="I7466" s="13" t="s">
        <v>39</v>
      </c>
      <c r="J7466" s="12" t="s">
        <v>399</v>
      </c>
      <c r="K7466" s="11" t="str">
        <f>VLOOKUP(Table7[[#This Row],[CID]],ALY,2,FALSE)</f>
        <v>Sentence Fragment</v>
      </c>
    </row>
    <row r="7467" spans="1:11" x14ac:dyDescent="0.2">
      <c r="A7467" s="8" t="str">
        <f>Table7[[#This Row],[Test No.]]&amp;Table7[[#This Row],[Section]]&amp;Table7[[#This Row],[Q. No.]]</f>
        <v>R52E41</v>
      </c>
      <c r="B7467" s="8"/>
      <c r="C7467" s="15" t="s">
        <v>58</v>
      </c>
      <c r="D7467" s="6">
        <v>41</v>
      </c>
      <c r="E7467" s="12" t="s">
        <v>31</v>
      </c>
      <c r="F7467" s="14">
        <v>1</v>
      </c>
      <c r="G7467" s="14" t="s">
        <v>59</v>
      </c>
      <c r="H7467" s="10">
        <v>3</v>
      </c>
      <c r="I7467" s="13" t="s">
        <v>39</v>
      </c>
      <c r="J7467" s="12" t="s">
        <v>402</v>
      </c>
      <c r="K7467" s="11" t="str">
        <f>VLOOKUP(Table7[[#This Row],[CID]],ALY,2,FALSE)</f>
        <v>Faulty Modifier</v>
      </c>
    </row>
    <row r="7468" spans="1:11" x14ac:dyDescent="0.2">
      <c r="A7468" s="8" t="str">
        <f>Table7[[#This Row],[Test No.]]&amp;Table7[[#This Row],[Section]]&amp;Table7[[#This Row],[Q. No.]]</f>
        <v>R52E42</v>
      </c>
      <c r="B7468" s="8"/>
      <c r="C7468" s="15" t="s">
        <v>58</v>
      </c>
      <c r="D7468" s="6">
        <v>42</v>
      </c>
      <c r="E7468" s="12" t="s">
        <v>31</v>
      </c>
      <c r="F7468" s="14">
        <v>2</v>
      </c>
      <c r="G7468" s="13" t="s">
        <v>57</v>
      </c>
      <c r="H7468" s="10">
        <v>6</v>
      </c>
      <c r="I7468" s="13" t="s">
        <v>42</v>
      </c>
      <c r="J7468" s="12" t="s">
        <v>522</v>
      </c>
      <c r="K7468" s="11" t="str">
        <f>VLOOKUP(Table7[[#This Row],[CID]],ALY,2,FALSE)</f>
        <v>Effectiveness</v>
      </c>
    </row>
    <row r="7469" spans="1:11" x14ac:dyDescent="0.2">
      <c r="A7469" s="8" t="str">
        <f>Table7[[#This Row],[Test No.]]&amp;Table7[[#This Row],[Section]]&amp;Table7[[#This Row],[Q. No.]]</f>
        <v>R52E43</v>
      </c>
      <c r="B7469" s="8"/>
      <c r="C7469" s="15" t="s">
        <v>58</v>
      </c>
      <c r="D7469" s="6">
        <v>43</v>
      </c>
      <c r="E7469" s="12" t="s">
        <v>31</v>
      </c>
      <c r="F7469" s="14">
        <v>1</v>
      </c>
      <c r="G7469" s="14" t="s">
        <v>59</v>
      </c>
      <c r="H7469" s="10">
        <v>2</v>
      </c>
      <c r="I7469" s="13" t="s">
        <v>38</v>
      </c>
      <c r="J7469" s="12" t="s">
        <v>394</v>
      </c>
      <c r="K7469" s="11" t="str">
        <f>VLOOKUP(Table7[[#This Row],[CID]],ALY,2,FALSE)</f>
        <v>Pronouns</v>
      </c>
    </row>
    <row r="7470" spans="1:11" x14ac:dyDescent="0.2">
      <c r="A7470" s="8" t="str">
        <f>Table7[[#This Row],[Test No.]]&amp;Table7[[#This Row],[Section]]&amp;Table7[[#This Row],[Q. No.]]</f>
        <v>R52E44</v>
      </c>
      <c r="B7470" s="8"/>
      <c r="C7470" s="15" t="s">
        <v>58</v>
      </c>
      <c r="D7470" s="6">
        <v>44</v>
      </c>
      <c r="E7470" s="12" t="s">
        <v>31</v>
      </c>
      <c r="F7470" s="14">
        <v>2</v>
      </c>
      <c r="G7470" s="13" t="s">
        <v>57</v>
      </c>
      <c r="H7470" s="10">
        <v>5</v>
      </c>
      <c r="I7470" s="13" t="s">
        <v>41</v>
      </c>
      <c r="J7470" s="12" t="s">
        <v>520</v>
      </c>
      <c r="K7470" s="11" t="str">
        <f>VLOOKUP(Table7[[#This Row],[CID]],ALY,2,FALSE)</f>
        <v>Reorganization</v>
      </c>
    </row>
    <row r="7471" spans="1:11" x14ac:dyDescent="0.2">
      <c r="A7471" s="8" t="str">
        <f>Table7[[#This Row],[Test No.]]&amp;Table7[[#This Row],[Section]]&amp;Table7[[#This Row],[Q. No.]]</f>
        <v>R52E45</v>
      </c>
      <c r="B7471" s="8"/>
      <c r="C7471" s="15" t="s">
        <v>58</v>
      </c>
      <c r="D7471" s="6">
        <v>45</v>
      </c>
      <c r="E7471" s="12" t="s">
        <v>31</v>
      </c>
      <c r="F7471" s="14">
        <v>2</v>
      </c>
      <c r="G7471" s="13" t="s">
        <v>57</v>
      </c>
      <c r="H7471" s="10">
        <v>4</v>
      </c>
      <c r="I7471" s="13" t="s">
        <v>40</v>
      </c>
      <c r="J7471" s="12" t="s">
        <v>513</v>
      </c>
      <c r="K7471" s="11" t="str">
        <f>VLOOKUP(Table7[[#This Row],[CID]],ALY,2,FALSE)</f>
        <v>Writer's Goal</v>
      </c>
    </row>
    <row r="7472" spans="1:11" x14ac:dyDescent="0.2">
      <c r="A7472" s="8" t="str">
        <f>Table7[[#This Row],[Test No.]]&amp;Table7[[#This Row],[Section]]&amp;Table7[[#This Row],[Q. No.]]</f>
        <v>R52E46</v>
      </c>
      <c r="B7472" s="8"/>
      <c r="C7472" s="15" t="s">
        <v>58</v>
      </c>
      <c r="D7472" s="6">
        <v>46</v>
      </c>
      <c r="E7472" s="12" t="s">
        <v>31</v>
      </c>
      <c r="F7472" s="14">
        <v>1</v>
      </c>
      <c r="G7472" s="14" t="s">
        <v>59</v>
      </c>
      <c r="H7472" s="10">
        <v>3</v>
      </c>
      <c r="I7472" s="13" t="s">
        <v>39</v>
      </c>
      <c r="J7472" s="12" t="s">
        <v>399</v>
      </c>
      <c r="K7472" s="11" t="str">
        <f>VLOOKUP(Table7[[#This Row],[CID]],ALY,2,FALSE)</f>
        <v>Sentence Fragment</v>
      </c>
    </row>
    <row r="7473" spans="1:11" x14ac:dyDescent="0.2">
      <c r="A7473" s="8" t="str">
        <f>Table7[[#This Row],[Test No.]]&amp;Table7[[#This Row],[Section]]&amp;Table7[[#This Row],[Q. No.]]</f>
        <v>R52E47</v>
      </c>
      <c r="B7473" s="8"/>
      <c r="C7473" s="15" t="s">
        <v>58</v>
      </c>
      <c r="D7473" s="6">
        <v>47</v>
      </c>
      <c r="E7473" s="12" t="s">
        <v>31</v>
      </c>
      <c r="F7473" s="14">
        <v>1</v>
      </c>
      <c r="G7473" s="14" t="s">
        <v>59</v>
      </c>
      <c r="H7473" s="10">
        <v>3</v>
      </c>
      <c r="I7473" s="13" t="s">
        <v>39</v>
      </c>
      <c r="J7473" s="12" t="s">
        <v>402</v>
      </c>
      <c r="K7473" s="11" t="str">
        <f>VLOOKUP(Table7[[#This Row],[CID]],ALY,2,FALSE)</f>
        <v>Faulty Modifier</v>
      </c>
    </row>
    <row r="7474" spans="1:11" x14ac:dyDescent="0.2">
      <c r="A7474" s="8" t="str">
        <f>Table7[[#This Row],[Test No.]]&amp;Table7[[#This Row],[Section]]&amp;Table7[[#This Row],[Q. No.]]</f>
        <v>R52E48</v>
      </c>
      <c r="B7474" s="8"/>
      <c r="C7474" s="15" t="s">
        <v>58</v>
      </c>
      <c r="D7474" s="6">
        <v>48</v>
      </c>
      <c r="E7474" s="12" t="s">
        <v>31</v>
      </c>
      <c r="F7474" s="14">
        <v>2</v>
      </c>
      <c r="G7474" s="13" t="s">
        <v>57</v>
      </c>
      <c r="H7474" s="10">
        <v>5</v>
      </c>
      <c r="I7474" s="13" t="s">
        <v>41</v>
      </c>
      <c r="J7474" s="12" t="s">
        <v>518</v>
      </c>
      <c r="K7474" s="11" t="str">
        <f>VLOOKUP(Table7[[#This Row],[CID]],ALY,2,FALSE)</f>
        <v>Unity &amp; Coherence</v>
      </c>
    </row>
    <row r="7475" spans="1:11" x14ac:dyDescent="0.2">
      <c r="A7475" s="8" t="str">
        <f>Table7[[#This Row],[Test No.]]&amp;Table7[[#This Row],[Section]]&amp;Table7[[#This Row],[Q. No.]]</f>
        <v>R52E49</v>
      </c>
      <c r="B7475" s="8"/>
      <c r="C7475" s="15" t="s">
        <v>58</v>
      </c>
      <c r="D7475" s="6">
        <v>49</v>
      </c>
      <c r="E7475" s="12" t="s">
        <v>31</v>
      </c>
      <c r="F7475" s="14">
        <v>1</v>
      </c>
      <c r="G7475" s="14" t="s">
        <v>59</v>
      </c>
      <c r="H7475" s="10">
        <v>2</v>
      </c>
      <c r="I7475" s="13" t="s">
        <v>38</v>
      </c>
      <c r="J7475" s="12" t="s">
        <v>396</v>
      </c>
      <c r="K7475" s="11" t="str">
        <f>VLOOKUP(Table7[[#This Row],[CID]],ALY,2,FALSE)</f>
        <v>Comparisons</v>
      </c>
    </row>
    <row r="7476" spans="1:11" x14ac:dyDescent="0.2">
      <c r="A7476" s="8" t="str">
        <f>Table7[[#This Row],[Test No.]]&amp;Table7[[#This Row],[Section]]&amp;Table7[[#This Row],[Q. No.]]</f>
        <v>R52E50</v>
      </c>
      <c r="B7476" s="8"/>
      <c r="C7476" s="15" t="s">
        <v>58</v>
      </c>
      <c r="D7476" s="6">
        <v>50</v>
      </c>
      <c r="E7476" s="12" t="s">
        <v>31</v>
      </c>
      <c r="F7476" s="14">
        <v>1</v>
      </c>
      <c r="G7476" s="14" t="s">
        <v>59</v>
      </c>
      <c r="H7476" s="10">
        <v>2</v>
      </c>
      <c r="I7476" s="13" t="s">
        <v>38</v>
      </c>
      <c r="J7476" s="12" t="s">
        <v>395</v>
      </c>
      <c r="K7476" s="11" t="str">
        <f>VLOOKUP(Table7[[#This Row],[CID]],ALY,2,FALSE)</f>
        <v>Verb Forms/Tense Agreement</v>
      </c>
    </row>
    <row r="7477" spans="1:11" x14ac:dyDescent="0.2">
      <c r="A7477" s="8" t="str">
        <f>Table7[[#This Row],[Test No.]]&amp;Table7[[#This Row],[Section]]&amp;Table7[[#This Row],[Q. No.]]</f>
        <v>R52E51</v>
      </c>
      <c r="B7477" s="8"/>
      <c r="C7477" s="15" t="s">
        <v>58</v>
      </c>
      <c r="D7477" s="6">
        <v>51</v>
      </c>
      <c r="E7477" s="12" t="s">
        <v>31</v>
      </c>
      <c r="F7477" s="14">
        <v>1</v>
      </c>
      <c r="G7477" s="14" t="s">
        <v>59</v>
      </c>
      <c r="H7477" s="10">
        <v>2</v>
      </c>
      <c r="I7477" s="13" t="s">
        <v>38</v>
      </c>
      <c r="J7477" s="12" t="s">
        <v>394</v>
      </c>
      <c r="K7477" s="11" t="str">
        <f>VLOOKUP(Table7[[#This Row],[CID]],ALY,2,FALSE)</f>
        <v>Pronouns</v>
      </c>
    </row>
    <row r="7478" spans="1:11" x14ac:dyDescent="0.2">
      <c r="A7478" s="8" t="str">
        <f>Table7[[#This Row],[Test No.]]&amp;Table7[[#This Row],[Section]]&amp;Table7[[#This Row],[Q. No.]]</f>
        <v>R52E52</v>
      </c>
      <c r="B7478" s="8"/>
      <c r="C7478" s="15" t="s">
        <v>58</v>
      </c>
      <c r="D7478" s="6">
        <v>52</v>
      </c>
      <c r="E7478" s="12" t="s">
        <v>31</v>
      </c>
      <c r="F7478" s="14">
        <v>1</v>
      </c>
      <c r="G7478" s="14" t="s">
        <v>59</v>
      </c>
      <c r="H7478" s="10">
        <v>3</v>
      </c>
      <c r="I7478" s="13" t="s">
        <v>39</v>
      </c>
      <c r="J7478" s="12" t="s">
        <v>401</v>
      </c>
      <c r="K7478" s="11" t="str">
        <f>VLOOKUP(Table7[[#This Row],[CID]],ALY,2,FALSE)</f>
        <v>Parallel Construction</v>
      </c>
    </row>
    <row r="7479" spans="1:11" x14ac:dyDescent="0.2">
      <c r="A7479" s="8" t="str">
        <f>Table7[[#This Row],[Test No.]]&amp;Table7[[#This Row],[Section]]&amp;Table7[[#This Row],[Q. No.]]</f>
        <v>R52E53</v>
      </c>
      <c r="B7479" s="8"/>
      <c r="C7479" s="15" t="s">
        <v>58</v>
      </c>
      <c r="D7479" s="6">
        <v>53</v>
      </c>
      <c r="E7479" s="12" t="s">
        <v>31</v>
      </c>
      <c r="F7479" s="14">
        <v>2</v>
      </c>
      <c r="G7479" s="13" t="s">
        <v>57</v>
      </c>
      <c r="H7479" s="10">
        <v>5</v>
      </c>
      <c r="I7479" s="13" t="s">
        <v>41</v>
      </c>
      <c r="J7479" s="12" t="s">
        <v>520</v>
      </c>
      <c r="K7479" s="11" t="str">
        <f>VLOOKUP(Table7[[#This Row],[CID]],ALY,2,FALSE)</f>
        <v>Reorganization</v>
      </c>
    </row>
    <row r="7480" spans="1:11" x14ac:dyDescent="0.2">
      <c r="A7480" s="8" t="str">
        <f>Table7[[#This Row],[Test No.]]&amp;Table7[[#This Row],[Section]]&amp;Table7[[#This Row],[Q. No.]]</f>
        <v>R52E54</v>
      </c>
      <c r="B7480" s="8"/>
      <c r="C7480" s="15" t="s">
        <v>58</v>
      </c>
      <c r="D7480" s="6">
        <v>54</v>
      </c>
      <c r="E7480" s="12" t="s">
        <v>31</v>
      </c>
      <c r="F7480" s="14">
        <v>1</v>
      </c>
      <c r="G7480" s="14" t="s">
        <v>59</v>
      </c>
      <c r="H7480" s="10">
        <v>2</v>
      </c>
      <c r="I7480" s="13" t="s">
        <v>38</v>
      </c>
      <c r="J7480" s="12" t="s">
        <v>395</v>
      </c>
      <c r="K7480" s="11" t="str">
        <f>VLOOKUP(Table7[[#This Row],[CID]],ALY,2,FALSE)</f>
        <v>Verb Forms/Tense Agreement</v>
      </c>
    </row>
    <row r="7481" spans="1:11" x14ac:dyDescent="0.2">
      <c r="A7481" s="8" t="str">
        <f>Table7[[#This Row],[Test No.]]&amp;Table7[[#This Row],[Section]]&amp;Table7[[#This Row],[Q. No.]]</f>
        <v>R52E55</v>
      </c>
      <c r="B7481" s="8"/>
      <c r="C7481" s="15" t="s">
        <v>58</v>
      </c>
      <c r="D7481" s="6">
        <v>55</v>
      </c>
      <c r="E7481" s="12" t="s">
        <v>31</v>
      </c>
      <c r="F7481" s="14">
        <v>2</v>
      </c>
      <c r="G7481" s="13" t="s">
        <v>57</v>
      </c>
      <c r="H7481" s="10">
        <v>4</v>
      </c>
      <c r="I7481" s="13" t="s">
        <v>40</v>
      </c>
      <c r="J7481" s="12" t="s">
        <v>516</v>
      </c>
      <c r="K7481" s="11" t="str">
        <f>VLOOKUP(Table7[[#This Row],[CID]],ALY,2,FALSE)</f>
        <v>Transitions &amp; Topic Sentences</v>
      </c>
    </row>
    <row r="7482" spans="1:11" x14ac:dyDescent="0.2">
      <c r="A7482" s="8" t="str">
        <f>Table7[[#This Row],[Test No.]]&amp;Table7[[#This Row],[Section]]&amp;Table7[[#This Row],[Q. No.]]</f>
        <v>R52E56</v>
      </c>
      <c r="B7482" s="8"/>
      <c r="C7482" s="15" t="s">
        <v>58</v>
      </c>
      <c r="D7482" s="6">
        <v>56</v>
      </c>
      <c r="E7482" s="12" t="s">
        <v>31</v>
      </c>
      <c r="F7482" s="14">
        <v>1</v>
      </c>
      <c r="G7482" s="14" t="s">
        <v>59</v>
      </c>
      <c r="H7482" s="10">
        <v>3</v>
      </c>
      <c r="I7482" s="13" t="s">
        <v>39</v>
      </c>
      <c r="J7482" s="12" t="s">
        <v>402</v>
      </c>
      <c r="K7482" s="11" t="str">
        <f>VLOOKUP(Table7[[#This Row],[CID]],ALY,2,FALSE)</f>
        <v>Faulty Modifier</v>
      </c>
    </row>
    <row r="7483" spans="1:11" x14ac:dyDescent="0.2">
      <c r="A7483" s="8" t="str">
        <f>Table7[[#This Row],[Test No.]]&amp;Table7[[#This Row],[Section]]&amp;Table7[[#This Row],[Q. No.]]</f>
        <v>R52E57</v>
      </c>
      <c r="B7483" s="8"/>
      <c r="C7483" s="15" t="s">
        <v>58</v>
      </c>
      <c r="D7483" s="6">
        <v>57</v>
      </c>
      <c r="E7483" s="12" t="s">
        <v>31</v>
      </c>
      <c r="F7483" s="14">
        <v>2</v>
      </c>
      <c r="G7483" s="13" t="s">
        <v>57</v>
      </c>
      <c r="H7483" s="10">
        <v>5</v>
      </c>
      <c r="I7483" s="13" t="s">
        <v>41</v>
      </c>
      <c r="J7483" s="12" t="s">
        <v>518</v>
      </c>
      <c r="K7483" s="11" t="str">
        <f>VLOOKUP(Table7[[#This Row],[CID]],ALY,2,FALSE)</f>
        <v>Unity &amp; Coherence</v>
      </c>
    </row>
    <row r="7484" spans="1:11" x14ac:dyDescent="0.2">
      <c r="A7484" s="8" t="str">
        <f>Table7[[#This Row],[Test No.]]&amp;Table7[[#This Row],[Section]]&amp;Table7[[#This Row],[Q. No.]]</f>
        <v>R52E58</v>
      </c>
      <c r="B7484" s="8"/>
      <c r="C7484" s="15" t="s">
        <v>58</v>
      </c>
      <c r="D7484" s="6">
        <v>58</v>
      </c>
      <c r="E7484" s="12" t="s">
        <v>31</v>
      </c>
      <c r="F7484" s="14">
        <v>1</v>
      </c>
      <c r="G7484" s="14" t="s">
        <v>59</v>
      </c>
      <c r="H7484" s="14">
        <v>1</v>
      </c>
      <c r="I7484" s="14" t="s">
        <v>37</v>
      </c>
      <c r="J7484" s="12" t="s">
        <v>387</v>
      </c>
      <c r="K7484" s="11" t="str">
        <f>VLOOKUP(Table7[[#This Row],[CID]],ALY,2,FALSE)</f>
        <v>Commas</v>
      </c>
    </row>
    <row r="7485" spans="1:11" x14ac:dyDescent="0.2">
      <c r="A7485" s="8" t="str">
        <f>Table7[[#This Row],[Test No.]]&amp;Table7[[#This Row],[Section]]&amp;Table7[[#This Row],[Q. No.]]</f>
        <v>R52E59</v>
      </c>
      <c r="B7485" s="8"/>
      <c r="C7485" s="15" t="s">
        <v>58</v>
      </c>
      <c r="D7485" s="6">
        <v>59</v>
      </c>
      <c r="E7485" s="12" t="s">
        <v>31</v>
      </c>
      <c r="F7485" s="14">
        <v>2</v>
      </c>
      <c r="G7485" s="13" t="s">
        <v>57</v>
      </c>
      <c r="H7485" s="10">
        <v>5</v>
      </c>
      <c r="I7485" s="13" t="s">
        <v>41</v>
      </c>
      <c r="J7485" s="12" t="s">
        <v>519</v>
      </c>
      <c r="K7485" s="11" t="str">
        <f>VLOOKUP(Table7[[#This Row],[CID]],ALY,2,FALSE)</f>
        <v>Opening/Transitional/Closing</v>
      </c>
    </row>
    <row r="7486" spans="1:11" x14ac:dyDescent="0.2">
      <c r="A7486" s="8" t="str">
        <f>Table7[[#This Row],[Test No.]]&amp;Table7[[#This Row],[Section]]&amp;Table7[[#This Row],[Q. No.]]</f>
        <v>R52E60</v>
      </c>
      <c r="B7486" s="8"/>
      <c r="C7486" s="15" t="s">
        <v>58</v>
      </c>
      <c r="D7486" s="6">
        <v>60</v>
      </c>
      <c r="E7486" s="12" t="s">
        <v>31</v>
      </c>
      <c r="F7486" s="14">
        <v>2</v>
      </c>
      <c r="G7486" s="13" t="s">
        <v>57</v>
      </c>
      <c r="H7486" s="10">
        <v>4</v>
      </c>
      <c r="I7486" s="13" t="s">
        <v>40</v>
      </c>
      <c r="J7486" s="12" t="s">
        <v>512</v>
      </c>
      <c r="K7486" s="11" t="str">
        <f>VLOOKUP(Table7[[#This Row],[CID]],ALY,2,FALSE)</f>
        <v>Additional Detail &amp; Evidence</v>
      </c>
    </row>
    <row r="7487" spans="1:11" x14ac:dyDescent="0.2">
      <c r="A7487" s="8" t="str">
        <f>Table7[[#This Row],[Test No.]]&amp;Table7[[#This Row],[Section]]&amp;Table7[[#This Row],[Q. No.]]</f>
        <v>R52E61</v>
      </c>
      <c r="B7487" s="8"/>
      <c r="C7487" s="15" t="s">
        <v>58</v>
      </c>
      <c r="D7487" s="6">
        <v>61</v>
      </c>
      <c r="E7487" s="12" t="s">
        <v>31</v>
      </c>
      <c r="F7487" s="14">
        <v>1</v>
      </c>
      <c r="G7487" s="14" t="s">
        <v>59</v>
      </c>
      <c r="H7487" s="10">
        <v>3</v>
      </c>
      <c r="I7487" s="13" t="s">
        <v>39</v>
      </c>
      <c r="J7487" s="12" t="s">
        <v>399</v>
      </c>
      <c r="K7487" s="11" t="str">
        <f>VLOOKUP(Table7[[#This Row],[CID]],ALY,2,FALSE)</f>
        <v>Sentence Fragment</v>
      </c>
    </row>
    <row r="7488" spans="1:11" x14ac:dyDescent="0.2">
      <c r="A7488" s="8" t="str">
        <f>Table7[[#This Row],[Test No.]]&amp;Table7[[#This Row],[Section]]&amp;Table7[[#This Row],[Q. No.]]</f>
        <v>R52E62</v>
      </c>
      <c r="B7488" s="8"/>
      <c r="C7488" s="15" t="s">
        <v>58</v>
      </c>
      <c r="D7488" s="6">
        <v>62</v>
      </c>
      <c r="E7488" s="12" t="s">
        <v>31</v>
      </c>
      <c r="F7488" s="14">
        <v>2</v>
      </c>
      <c r="G7488" s="13" t="s">
        <v>57</v>
      </c>
      <c r="H7488" s="10">
        <v>6</v>
      </c>
      <c r="I7488" s="13" t="s">
        <v>42</v>
      </c>
      <c r="J7488" s="12" t="s">
        <v>522</v>
      </c>
      <c r="K7488" s="11" t="str">
        <f>VLOOKUP(Table7[[#This Row],[CID]],ALY,2,FALSE)</f>
        <v>Effectiveness</v>
      </c>
    </row>
    <row r="7489" spans="1:11" x14ac:dyDescent="0.2">
      <c r="A7489" s="8" t="str">
        <f>Table7[[#This Row],[Test No.]]&amp;Table7[[#This Row],[Section]]&amp;Table7[[#This Row],[Q. No.]]</f>
        <v>R52E63</v>
      </c>
      <c r="B7489" s="8"/>
      <c r="C7489" s="15" t="s">
        <v>58</v>
      </c>
      <c r="D7489" s="6">
        <v>63</v>
      </c>
      <c r="E7489" s="12" t="s">
        <v>31</v>
      </c>
      <c r="F7489" s="14">
        <v>1</v>
      </c>
      <c r="G7489" s="14" t="s">
        <v>59</v>
      </c>
      <c r="H7489" s="10">
        <v>2</v>
      </c>
      <c r="I7489" s="13" t="s">
        <v>38</v>
      </c>
      <c r="J7489" s="12" t="s">
        <v>393</v>
      </c>
      <c r="K7489" s="11" t="str">
        <f>VLOOKUP(Table7[[#This Row],[CID]],ALY,2,FALSE)</f>
        <v>SVA</v>
      </c>
    </row>
    <row r="7490" spans="1:11" x14ac:dyDescent="0.2">
      <c r="A7490" s="8" t="str">
        <f>Table7[[#This Row],[Test No.]]&amp;Table7[[#This Row],[Section]]&amp;Table7[[#This Row],[Q. No.]]</f>
        <v>R52E64</v>
      </c>
      <c r="B7490" s="8"/>
      <c r="C7490" s="15" t="s">
        <v>58</v>
      </c>
      <c r="D7490" s="6">
        <v>64</v>
      </c>
      <c r="E7490" s="12" t="s">
        <v>31</v>
      </c>
      <c r="F7490" s="14">
        <v>2</v>
      </c>
      <c r="G7490" s="13" t="s">
        <v>57</v>
      </c>
      <c r="H7490" s="10">
        <v>4</v>
      </c>
      <c r="I7490" s="13" t="s">
        <v>40</v>
      </c>
      <c r="J7490" s="12" t="s">
        <v>516</v>
      </c>
      <c r="K7490" s="11" t="str">
        <f>VLOOKUP(Table7[[#This Row],[CID]],ALY,2,FALSE)</f>
        <v>Transitions &amp; Topic Sentences</v>
      </c>
    </row>
    <row r="7491" spans="1:11" x14ac:dyDescent="0.2">
      <c r="A7491" s="8" t="str">
        <f>Table7[[#This Row],[Test No.]]&amp;Table7[[#This Row],[Section]]&amp;Table7[[#This Row],[Q. No.]]</f>
        <v>R52E65</v>
      </c>
      <c r="B7491" s="8"/>
      <c r="C7491" s="15" t="s">
        <v>58</v>
      </c>
      <c r="D7491" s="6">
        <v>65</v>
      </c>
      <c r="E7491" s="12" t="s">
        <v>31</v>
      </c>
      <c r="F7491" s="14">
        <v>1</v>
      </c>
      <c r="G7491" s="14" t="s">
        <v>59</v>
      </c>
      <c r="H7491" s="14">
        <v>1</v>
      </c>
      <c r="I7491" s="14" t="s">
        <v>37</v>
      </c>
      <c r="J7491" s="12" t="s">
        <v>387</v>
      </c>
      <c r="K7491" s="11" t="str">
        <f>VLOOKUP(Table7[[#This Row],[CID]],ALY,2,FALSE)</f>
        <v>Commas</v>
      </c>
    </row>
    <row r="7492" spans="1:11" x14ac:dyDescent="0.2">
      <c r="A7492" s="8" t="str">
        <f>Table7[[#This Row],[Test No.]]&amp;Table7[[#This Row],[Section]]&amp;Table7[[#This Row],[Q. No.]]</f>
        <v>R52E66</v>
      </c>
      <c r="B7492" s="8"/>
      <c r="C7492" s="15" t="s">
        <v>58</v>
      </c>
      <c r="D7492" s="6">
        <v>66</v>
      </c>
      <c r="E7492" s="12" t="s">
        <v>31</v>
      </c>
      <c r="F7492" s="14">
        <v>2</v>
      </c>
      <c r="G7492" s="13" t="s">
        <v>57</v>
      </c>
      <c r="H7492" s="10">
        <v>5</v>
      </c>
      <c r="I7492" s="13" t="s">
        <v>41</v>
      </c>
      <c r="J7492" s="12" t="s">
        <v>518</v>
      </c>
      <c r="K7492" s="11" t="str">
        <f>VLOOKUP(Table7[[#This Row],[CID]],ALY,2,FALSE)</f>
        <v>Unity &amp; Coherence</v>
      </c>
    </row>
    <row r="7493" spans="1:11" x14ac:dyDescent="0.2">
      <c r="A7493" s="8" t="str">
        <f>Table7[[#This Row],[Test No.]]&amp;Table7[[#This Row],[Section]]&amp;Table7[[#This Row],[Q. No.]]</f>
        <v>R52E67</v>
      </c>
      <c r="B7493" s="8"/>
      <c r="C7493" s="15" t="s">
        <v>58</v>
      </c>
      <c r="D7493" s="6">
        <v>67</v>
      </c>
      <c r="E7493" s="12" t="s">
        <v>31</v>
      </c>
      <c r="F7493" s="14">
        <v>1</v>
      </c>
      <c r="G7493" s="14" t="s">
        <v>59</v>
      </c>
      <c r="H7493" s="14">
        <v>1</v>
      </c>
      <c r="I7493" s="14" t="s">
        <v>37</v>
      </c>
      <c r="J7493" s="12" t="s">
        <v>388</v>
      </c>
      <c r="K7493" s="11" t="str">
        <f>VLOOKUP(Table7[[#This Row],[CID]],ALY,2,FALSE)</f>
        <v>Apostrophes</v>
      </c>
    </row>
    <row r="7494" spans="1:11" x14ac:dyDescent="0.2">
      <c r="A7494" s="8" t="str">
        <f>Table7[[#This Row],[Test No.]]&amp;Table7[[#This Row],[Section]]&amp;Table7[[#This Row],[Q. No.]]</f>
        <v>R52E68</v>
      </c>
      <c r="B7494" s="8"/>
      <c r="C7494" s="15" t="s">
        <v>58</v>
      </c>
      <c r="D7494" s="6">
        <v>68</v>
      </c>
      <c r="E7494" s="12" t="s">
        <v>31</v>
      </c>
      <c r="F7494" s="14">
        <v>2</v>
      </c>
      <c r="G7494" s="13" t="s">
        <v>57</v>
      </c>
      <c r="H7494" s="10">
        <v>4</v>
      </c>
      <c r="I7494" s="13" t="s">
        <v>40</v>
      </c>
      <c r="J7494" s="12" t="s">
        <v>516</v>
      </c>
      <c r="K7494" s="11" t="str">
        <f>VLOOKUP(Table7[[#This Row],[CID]],ALY,2,FALSE)</f>
        <v>Transitions &amp; Topic Sentences</v>
      </c>
    </row>
    <row r="7495" spans="1:11" x14ac:dyDescent="0.2">
      <c r="A7495" s="8" t="str">
        <f>Table7[[#This Row],[Test No.]]&amp;Table7[[#This Row],[Section]]&amp;Table7[[#This Row],[Q. No.]]</f>
        <v>R52E69</v>
      </c>
      <c r="B7495" s="8"/>
      <c r="C7495" s="15" t="s">
        <v>58</v>
      </c>
      <c r="D7495" s="6">
        <v>69</v>
      </c>
      <c r="E7495" s="12" t="s">
        <v>31</v>
      </c>
      <c r="F7495" s="14">
        <v>2</v>
      </c>
      <c r="G7495" s="13" t="s">
        <v>57</v>
      </c>
      <c r="H7495" s="10">
        <v>6</v>
      </c>
      <c r="I7495" s="13" t="s">
        <v>42</v>
      </c>
      <c r="J7495" s="12" t="s">
        <v>521</v>
      </c>
      <c r="K7495" s="11" t="str">
        <f>VLOOKUP(Table7[[#This Row],[CID]],ALY,2,FALSE)</f>
        <v>Word Choice</v>
      </c>
    </row>
    <row r="7496" spans="1:11" x14ac:dyDescent="0.2">
      <c r="A7496" s="8" t="str">
        <f>Table7[[#This Row],[Test No.]]&amp;Table7[[#This Row],[Section]]&amp;Table7[[#This Row],[Q. No.]]</f>
        <v>R52E70</v>
      </c>
      <c r="B7496" s="8"/>
      <c r="C7496" s="15" t="s">
        <v>58</v>
      </c>
      <c r="D7496" s="6">
        <v>70</v>
      </c>
      <c r="E7496" s="12" t="s">
        <v>31</v>
      </c>
      <c r="F7496" s="14">
        <v>2</v>
      </c>
      <c r="G7496" s="13" t="s">
        <v>57</v>
      </c>
      <c r="H7496" s="10">
        <v>5</v>
      </c>
      <c r="I7496" s="13" t="s">
        <v>41</v>
      </c>
      <c r="J7496" s="12" t="s">
        <v>518</v>
      </c>
      <c r="K7496" s="11" t="str">
        <f>VLOOKUP(Table7[[#This Row],[CID]],ALY,2,FALSE)</f>
        <v>Unity &amp; Coherence</v>
      </c>
    </row>
    <row r="7497" spans="1:11" x14ac:dyDescent="0.2">
      <c r="A7497" s="8" t="str">
        <f>Table7[[#This Row],[Test No.]]&amp;Table7[[#This Row],[Section]]&amp;Table7[[#This Row],[Q. No.]]</f>
        <v>R52E71</v>
      </c>
      <c r="B7497" s="8"/>
      <c r="C7497" s="15" t="s">
        <v>58</v>
      </c>
      <c r="D7497" s="6">
        <v>71</v>
      </c>
      <c r="E7497" s="12" t="s">
        <v>31</v>
      </c>
      <c r="F7497" s="14">
        <v>2</v>
      </c>
      <c r="G7497" s="13" t="s">
        <v>57</v>
      </c>
      <c r="H7497" s="10">
        <v>5</v>
      </c>
      <c r="I7497" s="13" t="s">
        <v>41</v>
      </c>
      <c r="J7497" s="12" t="s">
        <v>518</v>
      </c>
      <c r="K7497" s="11" t="str">
        <f>VLOOKUP(Table7[[#This Row],[CID]],ALY,2,FALSE)</f>
        <v>Unity &amp; Coherence</v>
      </c>
    </row>
    <row r="7498" spans="1:11" x14ac:dyDescent="0.2">
      <c r="A7498" s="8" t="str">
        <f>Table7[[#This Row],[Test No.]]&amp;Table7[[#This Row],[Section]]&amp;Table7[[#This Row],[Q. No.]]</f>
        <v>R52E72</v>
      </c>
      <c r="B7498" s="8"/>
      <c r="C7498" s="15" t="s">
        <v>58</v>
      </c>
      <c r="D7498" s="6">
        <v>72</v>
      </c>
      <c r="E7498" s="12" t="s">
        <v>31</v>
      </c>
      <c r="F7498" s="14">
        <v>1</v>
      </c>
      <c r="G7498" s="14" t="s">
        <v>59</v>
      </c>
      <c r="H7498" s="14">
        <v>1</v>
      </c>
      <c r="I7498" s="14" t="s">
        <v>37</v>
      </c>
      <c r="J7498" s="12" t="s">
        <v>387</v>
      </c>
      <c r="K7498" s="11" t="str">
        <f>VLOOKUP(Table7[[#This Row],[CID]],ALY,2,FALSE)</f>
        <v>Commas</v>
      </c>
    </row>
    <row r="7499" spans="1:11" x14ac:dyDescent="0.2">
      <c r="A7499" s="8" t="str">
        <f>Table7[[#This Row],[Test No.]]&amp;Table7[[#This Row],[Section]]&amp;Table7[[#This Row],[Q. No.]]</f>
        <v>R52E73</v>
      </c>
      <c r="B7499" s="8"/>
      <c r="C7499" s="15" t="s">
        <v>58</v>
      </c>
      <c r="D7499" s="6">
        <v>73</v>
      </c>
      <c r="E7499" s="12" t="s">
        <v>31</v>
      </c>
      <c r="F7499" s="14">
        <v>1</v>
      </c>
      <c r="G7499" s="14" t="s">
        <v>59</v>
      </c>
      <c r="H7499" s="10">
        <v>3</v>
      </c>
      <c r="I7499" s="13" t="s">
        <v>39</v>
      </c>
      <c r="J7499" s="12" t="s">
        <v>400</v>
      </c>
      <c r="K7499" s="11" t="str">
        <f>VLOOKUP(Table7[[#This Row],[CID]],ALY,2,FALSE)</f>
        <v>Run-On Sentence</v>
      </c>
    </row>
    <row r="7500" spans="1:11" x14ac:dyDescent="0.2">
      <c r="A7500" s="8" t="str">
        <f>Table7[[#This Row],[Test No.]]&amp;Table7[[#This Row],[Section]]&amp;Table7[[#This Row],[Q. No.]]</f>
        <v>R52E74</v>
      </c>
      <c r="B7500" s="8"/>
      <c r="C7500" s="15" t="s">
        <v>58</v>
      </c>
      <c r="D7500" s="6">
        <v>74</v>
      </c>
      <c r="E7500" s="12" t="s">
        <v>31</v>
      </c>
      <c r="F7500" s="14">
        <v>2</v>
      </c>
      <c r="G7500" s="13" t="s">
        <v>57</v>
      </c>
      <c r="H7500" s="10">
        <v>5</v>
      </c>
      <c r="I7500" s="13" t="s">
        <v>41</v>
      </c>
      <c r="J7500" s="12" t="s">
        <v>520</v>
      </c>
      <c r="K7500" s="11" t="str">
        <f>VLOOKUP(Table7[[#This Row],[CID]],ALY,2,FALSE)</f>
        <v>Reorganization</v>
      </c>
    </row>
    <row r="7501" spans="1:11" x14ac:dyDescent="0.2">
      <c r="A7501" s="8" t="str">
        <f>Table7[[#This Row],[Test No.]]&amp;Table7[[#This Row],[Section]]&amp;Table7[[#This Row],[Q. No.]]</f>
        <v>R52E75</v>
      </c>
      <c r="B7501" s="8"/>
      <c r="C7501" s="15" t="s">
        <v>58</v>
      </c>
      <c r="D7501" s="6">
        <v>75</v>
      </c>
      <c r="E7501" s="12" t="s">
        <v>31</v>
      </c>
      <c r="F7501" s="14">
        <v>2</v>
      </c>
      <c r="G7501" s="13" t="s">
        <v>57</v>
      </c>
      <c r="H7501" s="10">
        <v>4</v>
      </c>
      <c r="I7501" s="13" t="s">
        <v>40</v>
      </c>
      <c r="J7501" s="12" t="s">
        <v>514</v>
      </c>
      <c r="K7501" s="11" t="str">
        <f>VLOOKUP(Table7[[#This Row],[CID]],ALY,2,FALSE)</f>
        <v>Relation to Paragraph/Essay</v>
      </c>
    </row>
    <row r="7502" spans="1:11" x14ac:dyDescent="0.2">
      <c r="A7502" s="8" t="str">
        <f>Table7[[#This Row],[Test No.]]&amp;Table7[[#This Row],[Section]]&amp;Table7[[#This Row],[Q. No.]]</f>
        <v>R531</v>
      </c>
      <c r="B7502" s="8"/>
      <c r="C7502" s="9" t="s">
        <v>56</v>
      </c>
      <c r="D7502" s="6">
        <v>1</v>
      </c>
      <c r="E7502" s="5"/>
      <c r="F7502" s="4"/>
      <c r="G7502" s="10"/>
      <c r="H7502" s="4"/>
      <c r="I7502" s="4"/>
      <c r="J7502" s="6" t="s">
        <v>387</v>
      </c>
      <c r="K7502" s="10" t="str">
        <f>VLOOKUP(Table7[[#This Row],[CID]],ALY,2,FALSE)</f>
        <v>Commas</v>
      </c>
    </row>
    <row r="7503" spans="1:11" x14ac:dyDescent="0.2">
      <c r="A7503" s="8" t="str">
        <f>Table7[[#This Row],[Test No.]]&amp;Table7[[#This Row],[Section]]&amp;Table7[[#This Row],[Q. No.]]</f>
        <v>R532</v>
      </c>
      <c r="B7503" s="8"/>
      <c r="C7503" s="9" t="s">
        <v>56</v>
      </c>
      <c r="D7503" s="6">
        <v>2</v>
      </c>
      <c r="E7503" s="5"/>
      <c r="F7503" s="4"/>
      <c r="G7503" s="10"/>
      <c r="H7503" s="4"/>
      <c r="I7503" s="4"/>
      <c r="J7503" s="6" t="s">
        <v>387</v>
      </c>
      <c r="K7503" s="10" t="str">
        <f>VLOOKUP(Table7[[#This Row],[CID]],ALY,2,FALSE)</f>
        <v>Commas</v>
      </c>
    </row>
    <row r="7504" spans="1:11" x14ac:dyDescent="0.2">
      <c r="A7504" s="8" t="str">
        <f>Table7[[#This Row],[Test No.]]&amp;Table7[[#This Row],[Section]]&amp;Table7[[#This Row],[Q. No.]]</f>
        <v>R533</v>
      </c>
      <c r="B7504" s="8"/>
      <c r="C7504" s="9" t="s">
        <v>56</v>
      </c>
      <c r="D7504" s="6">
        <v>3</v>
      </c>
      <c r="E7504" s="5"/>
      <c r="F7504" s="4"/>
      <c r="G7504" s="2"/>
      <c r="H7504" s="4"/>
      <c r="I7504" s="4"/>
      <c r="J7504" s="3" t="s">
        <v>522</v>
      </c>
      <c r="K7504" s="2" t="str">
        <f>VLOOKUP(Table7[[#This Row],[CID]],ALY,2,FALSE)</f>
        <v>Effectiveness</v>
      </c>
    </row>
    <row r="7505" spans="1:11" x14ac:dyDescent="0.2">
      <c r="A7505" s="8" t="str">
        <f>Table7[[#This Row],[Test No.]]&amp;Table7[[#This Row],[Section]]&amp;Table7[[#This Row],[Q. No.]]</f>
        <v>R534</v>
      </c>
      <c r="B7505" s="8"/>
      <c r="C7505" s="9" t="s">
        <v>56</v>
      </c>
      <c r="D7505" s="6">
        <v>4</v>
      </c>
      <c r="E7505" s="5"/>
      <c r="F7505" s="4"/>
      <c r="G7505" s="2"/>
      <c r="H7505" s="4"/>
      <c r="I7505" s="4"/>
      <c r="J7505" s="3" t="s">
        <v>397</v>
      </c>
      <c r="K7505" s="2" t="str">
        <f>VLOOKUP(Table7[[#This Row],[CID]],ALY,2,FALSE)</f>
        <v>Word Choice</v>
      </c>
    </row>
    <row r="7506" spans="1:11" x14ac:dyDescent="0.2">
      <c r="A7506" s="8" t="str">
        <f>Table7[[#This Row],[Test No.]]&amp;Table7[[#This Row],[Section]]&amp;Table7[[#This Row],[Q. No.]]</f>
        <v>R535</v>
      </c>
      <c r="B7506" s="8"/>
      <c r="C7506" s="9" t="s">
        <v>56</v>
      </c>
      <c r="D7506" s="6">
        <v>5</v>
      </c>
      <c r="E7506" s="5"/>
      <c r="F7506" s="4"/>
      <c r="G7506" s="2"/>
      <c r="H7506" s="4"/>
      <c r="I7506" s="4"/>
      <c r="J7506" s="3" t="s">
        <v>399</v>
      </c>
      <c r="K7506" s="2" t="str">
        <f>VLOOKUP(Table7[[#This Row],[CID]],ALY,2,FALSE)</f>
        <v>Sentence Fragment</v>
      </c>
    </row>
    <row r="7507" spans="1:11" x14ac:dyDescent="0.2">
      <c r="A7507" s="8" t="str">
        <f>Table7[[#This Row],[Test No.]]&amp;Table7[[#This Row],[Section]]&amp;Table7[[#This Row],[Q. No.]]</f>
        <v>R536</v>
      </c>
      <c r="B7507" s="8"/>
      <c r="C7507" s="9" t="s">
        <v>56</v>
      </c>
      <c r="D7507" s="6">
        <v>6</v>
      </c>
      <c r="E7507" s="5"/>
      <c r="F7507" s="4"/>
      <c r="G7507" s="2"/>
      <c r="H7507" s="4"/>
      <c r="I7507" s="4"/>
      <c r="J7507" s="3" t="s">
        <v>399</v>
      </c>
      <c r="K7507" s="2" t="str">
        <f>VLOOKUP(Table7[[#This Row],[CID]],ALY,2,FALSE)</f>
        <v>Sentence Fragment</v>
      </c>
    </row>
    <row r="7508" spans="1:11" x14ac:dyDescent="0.2">
      <c r="A7508" s="8" t="str">
        <f>Table7[[#This Row],[Test No.]]&amp;Table7[[#This Row],[Section]]&amp;Table7[[#This Row],[Q. No.]]</f>
        <v>R537</v>
      </c>
      <c r="B7508" s="8"/>
      <c r="C7508" s="9" t="s">
        <v>56</v>
      </c>
      <c r="D7508" s="6">
        <v>7</v>
      </c>
      <c r="E7508" s="5"/>
      <c r="F7508" s="4"/>
      <c r="G7508" s="2"/>
      <c r="H7508" s="4"/>
      <c r="I7508" s="4"/>
      <c r="J7508" s="3" t="s">
        <v>387</v>
      </c>
      <c r="K7508" s="2" t="str">
        <f>VLOOKUP(Table7[[#This Row],[CID]],ALY,2,FALSE)</f>
        <v>Commas</v>
      </c>
    </row>
    <row r="7509" spans="1:11" x14ac:dyDescent="0.2">
      <c r="A7509" s="8" t="str">
        <f>Table7[[#This Row],[Test No.]]&amp;Table7[[#This Row],[Section]]&amp;Table7[[#This Row],[Q. No.]]</f>
        <v>R538</v>
      </c>
      <c r="B7509" s="8"/>
      <c r="C7509" s="9" t="s">
        <v>56</v>
      </c>
      <c r="D7509" s="6">
        <v>8</v>
      </c>
      <c r="E7509" s="5"/>
      <c r="F7509" s="4"/>
      <c r="G7509" s="2"/>
      <c r="H7509" s="4"/>
      <c r="I7509" s="4"/>
      <c r="J7509" s="3" t="s">
        <v>514</v>
      </c>
      <c r="K7509" s="2" t="str">
        <f>VLOOKUP(Table7[[#This Row],[CID]],ALY,2,FALSE)</f>
        <v>Relation to Paragraph/Essay</v>
      </c>
    </row>
    <row r="7510" spans="1:11" x14ac:dyDescent="0.2">
      <c r="A7510" s="8" t="str">
        <f>Table7[[#This Row],[Test No.]]&amp;Table7[[#This Row],[Section]]&amp;Table7[[#This Row],[Q. No.]]</f>
        <v>R539</v>
      </c>
      <c r="B7510" s="8"/>
      <c r="C7510" s="9" t="s">
        <v>56</v>
      </c>
      <c r="D7510" s="6">
        <v>9</v>
      </c>
      <c r="E7510" s="5"/>
      <c r="F7510" s="4"/>
      <c r="G7510" s="2"/>
      <c r="H7510" s="4"/>
      <c r="I7510" s="4"/>
      <c r="J7510" s="3" t="s">
        <v>522</v>
      </c>
      <c r="K7510" s="2" t="str">
        <f>VLOOKUP(Table7[[#This Row],[CID]],ALY,2,FALSE)</f>
        <v>Effectiveness</v>
      </c>
    </row>
    <row r="7511" spans="1:11" x14ac:dyDescent="0.2">
      <c r="A7511" s="8" t="str">
        <f>Table7[[#This Row],[Test No.]]&amp;Table7[[#This Row],[Section]]&amp;Table7[[#This Row],[Q. No.]]</f>
        <v>R5310</v>
      </c>
      <c r="B7511" s="8"/>
      <c r="C7511" s="9" t="s">
        <v>56</v>
      </c>
      <c r="D7511" s="6">
        <v>10</v>
      </c>
      <c r="E7511" s="5"/>
      <c r="F7511" s="4"/>
      <c r="G7511" s="2"/>
      <c r="H7511" s="4"/>
      <c r="I7511" s="4"/>
      <c r="J7511" s="3" t="s">
        <v>523</v>
      </c>
      <c r="K7511" s="2" t="str">
        <f>VLOOKUP(Table7[[#This Row],[CID]],ALY,2,FALSE)</f>
        <v>Avoiding Ambiguity &amp; Redundancy</v>
      </c>
    </row>
    <row r="7512" spans="1:11" x14ac:dyDescent="0.2">
      <c r="A7512" s="8" t="str">
        <f>Table7[[#This Row],[Test No.]]&amp;Table7[[#This Row],[Section]]&amp;Table7[[#This Row],[Q. No.]]</f>
        <v>R5311</v>
      </c>
      <c r="B7512" s="8"/>
      <c r="C7512" s="9" t="s">
        <v>56</v>
      </c>
      <c r="D7512" s="6">
        <v>11</v>
      </c>
      <c r="E7512" s="5"/>
      <c r="F7512" s="4"/>
      <c r="G7512" s="2"/>
      <c r="H7512" s="4"/>
      <c r="I7512" s="4"/>
      <c r="J7512" s="3" t="s">
        <v>394</v>
      </c>
      <c r="K7512" s="2" t="str">
        <f>VLOOKUP(Table7[[#This Row],[CID]],ALY,2,FALSE)</f>
        <v>Pronouns</v>
      </c>
    </row>
    <row r="7513" spans="1:11" x14ac:dyDescent="0.2">
      <c r="A7513" s="8" t="str">
        <f>Table7[[#This Row],[Test No.]]&amp;Table7[[#This Row],[Section]]&amp;Table7[[#This Row],[Q. No.]]</f>
        <v>R5312</v>
      </c>
      <c r="B7513" s="8"/>
      <c r="C7513" s="9" t="s">
        <v>56</v>
      </c>
      <c r="D7513" s="6">
        <v>12</v>
      </c>
      <c r="E7513" s="5"/>
      <c r="F7513" s="4"/>
      <c r="G7513" s="2"/>
      <c r="H7513" s="4"/>
      <c r="I7513" s="4"/>
      <c r="J7513" s="3" t="s">
        <v>389</v>
      </c>
      <c r="K7513" s="2" t="str">
        <f>VLOOKUP(Table7[[#This Row],[CID]],ALY,2,FALSE)</f>
        <v>Colons</v>
      </c>
    </row>
    <row r="7514" spans="1:11" x14ac:dyDescent="0.2">
      <c r="A7514" s="8" t="str">
        <f>Table7[[#This Row],[Test No.]]&amp;Table7[[#This Row],[Section]]&amp;Table7[[#This Row],[Q. No.]]</f>
        <v>R5313</v>
      </c>
      <c r="B7514" s="8"/>
      <c r="C7514" s="9" t="s">
        <v>56</v>
      </c>
      <c r="D7514" s="6">
        <v>13</v>
      </c>
      <c r="E7514" s="5"/>
      <c r="F7514" s="4"/>
      <c r="G7514" s="2"/>
      <c r="H7514" s="4"/>
      <c r="I7514" s="4"/>
      <c r="J7514" s="3" t="s">
        <v>523</v>
      </c>
      <c r="K7514" s="2" t="str">
        <f>VLOOKUP(Table7[[#This Row],[CID]],ALY,2,FALSE)</f>
        <v>Avoiding Ambiguity &amp; Redundancy</v>
      </c>
    </row>
    <row r="7515" spans="1:11" x14ac:dyDescent="0.2">
      <c r="A7515" s="8" t="str">
        <f>Table7[[#This Row],[Test No.]]&amp;Table7[[#This Row],[Section]]&amp;Table7[[#This Row],[Q. No.]]</f>
        <v>R5314</v>
      </c>
      <c r="B7515" s="8"/>
      <c r="C7515" s="9" t="s">
        <v>56</v>
      </c>
      <c r="D7515" s="6">
        <v>14</v>
      </c>
      <c r="E7515" s="5"/>
      <c r="F7515" s="4"/>
      <c r="G7515" s="2"/>
      <c r="H7515" s="4"/>
      <c r="I7515" s="4"/>
      <c r="J7515" s="3" t="s">
        <v>519</v>
      </c>
      <c r="K7515" s="2" t="str">
        <f>VLOOKUP(Table7[[#This Row],[CID]],ALY,2,FALSE)</f>
        <v>Opening/Transitional/Closing</v>
      </c>
    </row>
    <row r="7516" spans="1:11" x14ac:dyDescent="0.2">
      <c r="A7516" s="8" t="str">
        <f>Table7[[#This Row],[Test No.]]&amp;Table7[[#This Row],[Section]]&amp;Table7[[#This Row],[Q. No.]]</f>
        <v>R5315</v>
      </c>
      <c r="B7516" s="8"/>
      <c r="C7516" s="9" t="s">
        <v>56</v>
      </c>
      <c r="D7516" s="6">
        <v>15</v>
      </c>
      <c r="E7516" s="5"/>
      <c r="F7516" s="4"/>
      <c r="G7516" s="2"/>
      <c r="H7516" s="4"/>
      <c r="I7516" s="4"/>
      <c r="J7516" s="3" t="s">
        <v>515</v>
      </c>
      <c r="K7516" s="2" t="str">
        <f>VLOOKUP(Table7[[#This Row],[CID]],ALY,2,FALSE)</f>
        <v>Big Picture</v>
      </c>
    </row>
    <row r="7517" spans="1:11" x14ac:dyDescent="0.2">
      <c r="A7517" s="8" t="str">
        <f>Table7[[#This Row],[Test No.]]&amp;Table7[[#This Row],[Section]]&amp;Table7[[#This Row],[Q. No.]]</f>
        <v>R5316</v>
      </c>
      <c r="B7517" s="8"/>
      <c r="C7517" s="9" t="s">
        <v>56</v>
      </c>
      <c r="D7517" s="6">
        <v>16</v>
      </c>
      <c r="E7517" s="5"/>
      <c r="F7517" s="4"/>
      <c r="G7517" s="2"/>
      <c r="H7517" s="4"/>
      <c r="I7517" s="4"/>
      <c r="J7517" s="3" t="s">
        <v>512</v>
      </c>
      <c r="K7517" s="2" t="str">
        <f>VLOOKUP(Table7[[#This Row],[CID]],ALY,2,FALSE)</f>
        <v>Additional Detail &amp; Evidence</v>
      </c>
    </row>
    <row r="7518" spans="1:11" x14ac:dyDescent="0.2">
      <c r="A7518" s="8" t="str">
        <f>Table7[[#This Row],[Test No.]]&amp;Table7[[#This Row],[Section]]&amp;Table7[[#This Row],[Q. No.]]</f>
        <v>R5317</v>
      </c>
      <c r="B7518" s="8"/>
      <c r="C7518" s="9" t="s">
        <v>56</v>
      </c>
      <c r="D7518" s="6">
        <v>17</v>
      </c>
      <c r="E7518" s="5"/>
      <c r="F7518" s="4"/>
      <c r="G7518" s="2"/>
      <c r="H7518" s="4"/>
      <c r="I7518" s="4"/>
      <c r="J7518" s="3" t="s">
        <v>523</v>
      </c>
      <c r="K7518" s="2" t="str">
        <f>VLOOKUP(Table7[[#This Row],[CID]],ALY,2,FALSE)</f>
        <v>Avoiding Ambiguity &amp; Redundancy</v>
      </c>
    </row>
    <row r="7519" spans="1:11" x14ac:dyDescent="0.2">
      <c r="A7519" s="8" t="str">
        <f>Table7[[#This Row],[Test No.]]&amp;Table7[[#This Row],[Section]]&amp;Table7[[#This Row],[Q. No.]]</f>
        <v>R5318</v>
      </c>
      <c r="B7519" s="8"/>
      <c r="C7519" s="9" t="s">
        <v>56</v>
      </c>
      <c r="D7519" s="6">
        <v>18</v>
      </c>
      <c r="E7519" s="5"/>
      <c r="F7519" s="4"/>
      <c r="G7519" s="2"/>
      <c r="H7519" s="4"/>
      <c r="I7519" s="4"/>
      <c r="J7519" s="3" t="s">
        <v>522</v>
      </c>
      <c r="K7519" s="2" t="str">
        <f>VLOOKUP(Table7[[#This Row],[CID]],ALY,2,FALSE)</f>
        <v>Effectiveness</v>
      </c>
    </row>
    <row r="7520" spans="1:11" x14ac:dyDescent="0.2">
      <c r="A7520" s="8" t="str">
        <f>Table7[[#This Row],[Test No.]]&amp;Table7[[#This Row],[Section]]&amp;Table7[[#This Row],[Q. No.]]</f>
        <v>R5319</v>
      </c>
      <c r="B7520" s="8"/>
      <c r="C7520" s="9" t="s">
        <v>56</v>
      </c>
      <c r="D7520" s="6">
        <v>19</v>
      </c>
      <c r="E7520" s="5"/>
      <c r="F7520" s="4"/>
      <c r="G7520" s="2"/>
      <c r="H7520" s="4"/>
      <c r="I7520" s="4"/>
      <c r="J7520" s="3" t="s">
        <v>514</v>
      </c>
      <c r="K7520" s="2" t="str">
        <f>VLOOKUP(Table7[[#This Row],[CID]],ALY,2,FALSE)</f>
        <v>Relation to Paragraph/Essay</v>
      </c>
    </row>
    <row r="7521" spans="1:11" x14ac:dyDescent="0.2">
      <c r="A7521" s="8" t="str">
        <f>Table7[[#This Row],[Test No.]]&amp;Table7[[#This Row],[Section]]&amp;Table7[[#This Row],[Q. No.]]</f>
        <v>R5320</v>
      </c>
      <c r="B7521" s="8"/>
      <c r="C7521" s="9" t="s">
        <v>56</v>
      </c>
      <c r="D7521" s="6">
        <v>20</v>
      </c>
      <c r="E7521" s="5"/>
      <c r="F7521" s="4"/>
      <c r="G7521" s="2"/>
      <c r="H7521" s="4"/>
      <c r="I7521" s="4"/>
      <c r="J7521" s="3" t="s">
        <v>512</v>
      </c>
      <c r="K7521" s="2" t="str">
        <f>VLOOKUP(Table7[[#This Row],[CID]],ALY,2,FALSE)</f>
        <v>Additional Detail &amp; Evidence</v>
      </c>
    </row>
    <row r="7522" spans="1:11" x14ac:dyDescent="0.2">
      <c r="A7522" s="8" t="str">
        <f>Table7[[#This Row],[Test No.]]&amp;Table7[[#This Row],[Section]]&amp;Table7[[#This Row],[Q. No.]]</f>
        <v>R5321</v>
      </c>
      <c r="B7522" s="8"/>
      <c r="C7522" s="9" t="s">
        <v>56</v>
      </c>
      <c r="D7522" s="6">
        <v>21</v>
      </c>
      <c r="E7522" s="5"/>
      <c r="F7522" s="4"/>
      <c r="G7522" s="2"/>
      <c r="H7522" s="4"/>
      <c r="I7522" s="4"/>
      <c r="J7522" s="3" t="s">
        <v>394</v>
      </c>
      <c r="K7522" s="2" t="str">
        <f>VLOOKUP(Table7[[#This Row],[CID]],ALY,2,FALSE)</f>
        <v>Pronouns</v>
      </c>
    </row>
    <row r="7523" spans="1:11" x14ac:dyDescent="0.2">
      <c r="A7523" s="8" t="str">
        <f>Table7[[#This Row],[Test No.]]&amp;Table7[[#This Row],[Section]]&amp;Table7[[#This Row],[Q. No.]]</f>
        <v>R5322</v>
      </c>
      <c r="B7523" s="8"/>
      <c r="C7523" s="9" t="s">
        <v>56</v>
      </c>
      <c r="D7523" s="6">
        <v>22</v>
      </c>
      <c r="E7523" s="5"/>
      <c r="F7523" s="4"/>
      <c r="G7523" s="2"/>
      <c r="H7523" s="4"/>
      <c r="I7523" s="4"/>
      <c r="J7523" s="3" t="s">
        <v>514</v>
      </c>
      <c r="K7523" s="2" t="str">
        <f>VLOOKUP(Table7[[#This Row],[CID]],ALY,2,FALSE)</f>
        <v>Relation to Paragraph/Essay</v>
      </c>
    </row>
    <row r="7524" spans="1:11" x14ac:dyDescent="0.2">
      <c r="A7524" s="8" t="str">
        <f>Table7[[#This Row],[Test No.]]&amp;Table7[[#This Row],[Section]]&amp;Table7[[#This Row],[Q. No.]]</f>
        <v>R5323</v>
      </c>
      <c r="B7524" s="8"/>
      <c r="C7524" s="9" t="s">
        <v>56</v>
      </c>
      <c r="D7524" s="6">
        <v>23</v>
      </c>
      <c r="E7524" s="5"/>
      <c r="F7524" s="4"/>
      <c r="G7524" s="2"/>
      <c r="H7524" s="4"/>
      <c r="I7524" s="4"/>
      <c r="J7524" s="3" t="s">
        <v>387</v>
      </c>
      <c r="K7524" s="2" t="str">
        <f>VLOOKUP(Table7[[#This Row],[CID]],ALY,2,FALSE)</f>
        <v>Commas</v>
      </c>
    </row>
    <row r="7525" spans="1:11" x14ac:dyDescent="0.2">
      <c r="A7525" s="8" t="str">
        <f>Table7[[#This Row],[Test No.]]&amp;Table7[[#This Row],[Section]]&amp;Table7[[#This Row],[Q. No.]]</f>
        <v>R5324</v>
      </c>
      <c r="B7525" s="8"/>
      <c r="C7525" s="9" t="s">
        <v>56</v>
      </c>
      <c r="D7525" s="6">
        <v>24</v>
      </c>
      <c r="E7525" s="5"/>
      <c r="F7525" s="4"/>
      <c r="G7525" s="2"/>
      <c r="H7525" s="4"/>
      <c r="I7525" s="4"/>
      <c r="J7525" s="3" t="s">
        <v>387</v>
      </c>
      <c r="K7525" s="2" t="str">
        <f>VLOOKUP(Table7[[#This Row],[CID]],ALY,2,FALSE)</f>
        <v>Commas</v>
      </c>
    </row>
    <row r="7526" spans="1:11" x14ac:dyDescent="0.2">
      <c r="A7526" s="8" t="str">
        <f>Table7[[#This Row],[Test No.]]&amp;Table7[[#This Row],[Section]]&amp;Table7[[#This Row],[Q. No.]]</f>
        <v>R5325</v>
      </c>
      <c r="B7526" s="8"/>
      <c r="C7526" s="9" t="s">
        <v>56</v>
      </c>
      <c r="D7526" s="6">
        <v>25</v>
      </c>
      <c r="E7526" s="5"/>
      <c r="F7526" s="4"/>
      <c r="G7526" s="2"/>
      <c r="H7526" s="4"/>
      <c r="I7526" s="4"/>
      <c r="J7526" s="3" t="s">
        <v>395</v>
      </c>
      <c r="K7526" s="2" t="str">
        <f>VLOOKUP(Table7[[#This Row],[CID]],ALY,2,FALSE)</f>
        <v>Verb Forms/Tense Agreement</v>
      </c>
    </row>
    <row r="7527" spans="1:11" x14ac:dyDescent="0.2">
      <c r="A7527" s="8" t="str">
        <f>Table7[[#This Row],[Test No.]]&amp;Table7[[#This Row],[Section]]&amp;Table7[[#This Row],[Q. No.]]</f>
        <v>R5326</v>
      </c>
      <c r="B7527" s="8"/>
      <c r="C7527" s="9" t="s">
        <v>56</v>
      </c>
      <c r="D7527" s="6">
        <v>26</v>
      </c>
      <c r="E7527" s="5"/>
      <c r="F7527" s="4"/>
      <c r="G7527" s="2"/>
      <c r="H7527" s="4"/>
      <c r="I7527" s="4"/>
      <c r="J7527" s="3" t="s">
        <v>516</v>
      </c>
      <c r="K7527" s="2" t="str">
        <f>VLOOKUP(Table7[[#This Row],[CID]],ALY,2,FALSE)</f>
        <v>Transitions &amp; Topic Sentences</v>
      </c>
    </row>
    <row r="7528" spans="1:11" x14ac:dyDescent="0.2">
      <c r="A7528" s="8" t="str">
        <f>Table7[[#This Row],[Test No.]]&amp;Table7[[#This Row],[Section]]&amp;Table7[[#This Row],[Q. No.]]</f>
        <v>R5327</v>
      </c>
      <c r="B7528" s="8"/>
      <c r="C7528" s="9" t="s">
        <v>56</v>
      </c>
      <c r="D7528" s="6">
        <v>27</v>
      </c>
      <c r="E7528" s="5"/>
      <c r="F7528" s="4"/>
      <c r="G7528" s="2"/>
      <c r="H7528" s="4"/>
      <c r="I7528" s="4"/>
      <c r="J7528" s="3" t="s">
        <v>402</v>
      </c>
      <c r="K7528" s="2" t="str">
        <f>VLOOKUP(Table7[[#This Row],[CID]],ALY,2,FALSE)</f>
        <v>Faulty Modifier</v>
      </c>
    </row>
    <row r="7529" spans="1:11" x14ac:dyDescent="0.2">
      <c r="A7529" s="8" t="str">
        <f>Table7[[#This Row],[Test No.]]&amp;Table7[[#This Row],[Section]]&amp;Table7[[#This Row],[Q. No.]]</f>
        <v>R5328</v>
      </c>
      <c r="B7529" s="8"/>
      <c r="C7529" s="9" t="s">
        <v>56</v>
      </c>
      <c r="D7529" s="6">
        <v>28</v>
      </c>
      <c r="E7529" s="5"/>
      <c r="F7529" s="4"/>
      <c r="G7529" s="2"/>
      <c r="H7529" s="4"/>
      <c r="I7529" s="4"/>
      <c r="J7529" s="3" t="s">
        <v>519</v>
      </c>
      <c r="K7529" s="2" t="str">
        <f>VLOOKUP(Table7[[#This Row],[CID]],ALY,2,FALSE)</f>
        <v>Opening/Transitional/Closing</v>
      </c>
    </row>
    <row r="7530" spans="1:11" x14ac:dyDescent="0.2">
      <c r="A7530" s="8" t="str">
        <f>Table7[[#This Row],[Test No.]]&amp;Table7[[#This Row],[Section]]&amp;Table7[[#This Row],[Q. No.]]</f>
        <v>R5329</v>
      </c>
      <c r="B7530" s="8"/>
      <c r="C7530" s="9" t="s">
        <v>56</v>
      </c>
      <c r="D7530" s="6">
        <v>29</v>
      </c>
      <c r="E7530" s="5"/>
      <c r="F7530" s="4"/>
      <c r="G7530" s="2"/>
      <c r="H7530" s="4"/>
      <c r="I7530" s="4"/>
      <c r="J7530" s="3" t="s">
        <v>387</v>
      </c>
      <c r="K7530" s="2" t="str">
        <f>VLOOKUP(Table7[[#This Row],[CID]],ALY,2,FALSE)</f>
        <v>Commas</v>
      </c>
    </row>
    <row r="7531" spans="1:11" x14ac:dyDescent="0.2">
      <c r="A7531" s="8" t="str">
        <f>Table7[[#This Row],[Test No.]]&amp;Table7[[#This Row],[Section]]&amp;Table7[[#This Row],[Q. No.]]</f>
        <v>R5330</v>
      </c>
      <c r="B7531" s="8"/>
      <c r="C7531" s="9" t="s">
        <v>56</v>
      </c>
      <c r="D7531" s="6">
        <v>30</v>
      </c>
      <c r="E7531" s="5"/>
      <c r="F7531" s="4"/>
      <c r="G7531" s="2"/>
      <c r="H7531" s="4"/>
      <c r="I7531" s="4"/>
      <c r="J7531" s="3" t="s">
        <v>514</v>
      </c>
      <c r="K7531" s="2" t="str">
        <f>VLOOKUP(Table7[[#This Row],[CID]],ALY,2,FALSE)</f>
        <v>Relation to Paragraph/Essay</v>
      </c>
    </row>
    <row r="7532" spans="1:11" x14ac:dyDescent="0.2">
      <c r="A7532" s="8" t="str">
        <f>Table7[[#This Row],[Test No.]]&amp;Table7[[#This Row],[Section]]&amp;Table7[[#This Row],[Q. No.]]</f>
        <v>R5331</v>
      </c>
      <c r="B7532" s="8"/>
      <c r="C7532" s="9" t="s">
        <v>56</v>
      </c>
      <c r="D7532" s="6">
        <v>31</v>
      </c>
      <c r="E7532" s="5"/>
      <c r="F7532" s="4"/>
      <c r="G7532" s="2"/>
      <c r="H7532" s="4"/>
      <c r="I7532" s="4"/>
      <c r="J7532" s="3" t="s">
        <v>402</v>
      </c>
      <c r="K7532" s="2" t="str">
        <f>VLOOKUP(Table7[[#This Row],[CID]],ALY,2,FALSE)</f>
        <v>Faulty Modifier</v>
      </c>
    </row>
    <row r="7533" spans="1:11" x14ac:dyDescent="0.2">
      <c r="A7533" s="8" t="str">
        <f>Table7[[#This Row],[Test No.]]&amp;Table7[[#This Row],[Section]]&amp;Table7[[#This Row],[Q. No.]]</f>
        <v>R5332</v>
      </c>
      <c r="B7533" s="8"/>
      <c r="C7533" s="9" t="s">
        <v>56</v>
      </c>
      <c r="D7533" s="6">
        <v>32</v>
      </c>
      <c r="E7533" s="5"/>
      <c r="F7533" s="4"/>
      <c r="G7533" s="2"/>
      <c r="H7533" s="4"/>
      <c r="I7533" s="4"/>
      <c r="J7533" s="3" t="s">
        <v>387</v>
      </c>
      <c r="K7533" s="2" t="str">
        <f>VLOOKUP(Table7[[#This Row],[CID]],ALY,2,FALSE)</f>
        <v>Commas</v>
      </c>
    </row>
    <row r="7534" spans="1:11" x14ac:dyDescent="0.2">
      <c r="A7534" s="8" t="str">
        <f>Table7[[#This Row],[Test No.]]&amp;Table7[[#This Row],[Section]]&amp;Table7[[#This Row],[Q. No.]]</f>
        <v>R5333</v>
      </c>
      <c r="B7534" s="8"/>
      <c r="C7534" s="9" t="s">
        <v>56</v>
      </c>
      <c r="D7534" s="6">
        <v>33</v>
      </c>
      <c r="E7534" s="5"/>
      <c r="F7534" s="4"/>
      <c r="G7534" s="2"/>
      <c r="H7534" s="4"/>
      <c r="I7534" s="4"/>
      <c r="J7534" s="3" t="s">
        <v>516</v>
      </c>
      <c r="K7534" s="2" t="str">
        <f>VLOOKUP(Table7[[#This Row],[CID]],ALY,2,FALSE)</f>
        <v>Transitions &amp; Topic Sentences</v>
      </c>
    </row>
    <row r="7535" spans="1:11" x14ac:dyDescent="0.2">
      <c r="A7535" s="8" t="str">
        <f>Table7[[#This Row],[Test No.]]&amp;Table7[[#This Row],[Section]]&amp;Table7[[#This Row],[Q. No.]]</f>
        <v>R5334</v>
      </c>
      <c r="B7535" s="8"/>
      <c r="C7535" s="9" t="s">
        <v>56</v>
      </c>
      <c r="D7535" s="6">
        <v>34</v>
      </c>
      <c r="E7535" s="5"/>
      <c r="F7535" s="4"/>
      <c r="G7535" s="2"/>
      <c r="H7535" s="4"/>
      <c r="I7535" s="4"/>
      <c r="J7535" s="3" t="s">
        <v>523</v>
      </c>
      <c r="K7535" s="2" t="str">
        <f>VLOOKUP(Table7[[#This Row],[CID]],ALY,2,FALSE)</f>
        <v>Avoiding Ambiguity &amp; Redundancy</v>
      </c>
    </row>
    <row r="7536" spans="1:11" x14ac:dyDescent="0.2">
      <c r="A7536" s="8" t="str">
        <f>Table7[[#This Row],[Test No.]]&amp;Table7[[#This Row],[Section]]&amp;Table7[[#This Row],[Q. No.]]</f>
        <v>R5335</v>
      </c>
      <c r="B7536" s="8"/>
      <c r="C7536" s="9" t="s">
        <v>56</v>
      </c>
      <c r="D7536" s="6">
        <v>35</v>
      </c>
      <c r="E7536" s="5"/>
      <c r="F7536" s="4"/>
      <c r="G7536" s="2"/>
      <c r="H7536" s="4"/>
      <c r="I7536" s="4"/>
      <c r="J7536" s="3" t="s">
        <v>514</v>
      </c>
      <c r="K7536" s="2" t="str">
        <f>VLOOKUP(Table7[[#This Row],[CID]],ALY,2,FALSE)</f>
        <v>Relation to Paragraph/Essay</v>
      </c>
    </row>
    <row r="7537" spans="1:11" x14ac:dyDescent="0.2">
      <c r="A7537" s="8" t="str">
        <f>Table7[[#This Row],[Test No.]]&amp;Table7[[#This Row],[Section]]&amp;Table7[[#This Row],[Q. No.]]</f>
        <v>R5336</v>
      </c>
      <c r="B7537" s="8"/>
      <c r="C7537" s="9" t="s">
        <v>56</v>
      </c>
      <c r="D7537" s="6">
        <v>36</v>
      </c>
      <c r="E7537" s="5"/>
      <c r="F7537" s="4"/>
      <c r="G7537" s="2"/>
      <c r="H7537" s="4"/>
      <c r="I7537" s="4"/>
      <c r="J7537" s="3" t="s">
        <v>394</v>
      </c>
      <c r="K7537" s="2" t="str">
        <f>VLOOKUP(Table7[[#This Row],[CID]],ALY,2,FALSE)</f>
        <v>Pronouns</v>
      </c>
    </row>
    <row r="7538" spans="1:11" x14ac:dyDescent="0.2">
      <c r="A7538" s="8" t="str">
        <f>Table7[[#This Row],[Test No.]]&amp;Table7[[#This Row],[Section]]&amp;Table7[[#This Row],[Q. No.]]</f>
        <v>R5337</v>
      </c>
      <c r="B7538" s="8"/>
      <c r="C7538" s="9" t="s">
        <v>56</v>
      </c>
      <c r="D7538" s="6">
        <v>37</v>
      </c>
      <c r="E7538" s="5"/>
      <c r="F7538" s="4"/>
      <c r="G7538" s="2"/>
      <c r="H7538" s="4"/>
      <c r="I7538" s="4"/>
      <c r="J7538" s="3" t="s">
        <v>393</v>
      </c>
      <c r="K7538" s="2" t="str">
        <f>VLOOKUP(Table7[[#This Row],[CID]],ALY,2,FALSE)</f>
        <v>SVA</v>
      </c>
    </row>
    <row r="7539" spans="1:11" x14ac:dyDescent="0.2">
      <c r="A7539" s="8" t="str">
        <f>Table7[[#This Row],[Test No.]]&amp;Table7[[#This Row],[Section]]&amp;Table7[[#This Row],[Q. No.]]</f>
        <v>R5338</v>
      </c>
      <c r="B7539" s="8"/>
      <c r="C7539" s="9" t="s">
        <v>56</v>
      </c>
      <c r="D7539" s="6">
        <v>38</v>
      </c>
      <c r="E7539" s="5"/>
      <c r="F7539" s="4"/>
      <c r="G7539" s="2"/>
      <c r="H7539" s="4"/>
      <c r="I7539" s="4"/>
      <c r="J7539" s="3" t="s">
        <v>400</v>
      </c>
      <c r="K7539" s="2" t="str">
        <f>VLOOKUP(Table7[[#This Row],[CID]],ALY,2,FALSE)</f>
        <v>Run-On Sentence</v>
      </c>
    </row>
    <row r="7540" spans="1:11" x14ac:dyDescent="0.2">
      <c r="A7540" s="8" t="str">
        <f>Table7[[#This Row],[Test No.]]&amp;Table7[[#This Row],[Section]]&amp;Table7[[#This Row],[Q. No.]]</f>
        <v>R5339</v>
      </c>
      <c r="B7540" s="8"/>
      <c r="C7540" s="9" t="s">
        <v>56</v>
      </c>
      <c r="D7540" s="6">
        <v>39</v>
      </c>
      <c r="E7540" s="5"/>
      <c r="F7540" s="4"/>
      <c r="G7540" s="2"/>
      <c r="H7540" s="4"/>
      <c r="I7540" s="4"/>
      <c r="J7540" s="3" t="s">
        <v>397</v>
      </c>
      <c r="K7540" s="2" t="str">
        <f>VLOOKUP(Table7[[#This Row],[CID]],ALY,2,FALSE)</f>
        <v>Word Choice</v>
      </c>
    </row>
    <row r="7541" spans="1:11" x14ac:dyDescent="0.2">
      <c r="A7541" s="8" t="str">
        <f>Table7[[#This Row],[Test No.]]&amp;Table7[[#This Row],[Section]]&amp;Table7[[#This Row],[Q. No.]]</f>
        <v>R5340</v>
      </c>
      <c r="B7541" s="8"/>
      <c r="C7541" s="9" t="s">
        <v>56</v>
      </c>
      <c r="D7541" s="6">
        <v>40</v>
      </c>
      <c r="E7541" s="5"/>
      <c r="F7541" s="4"/>
      <c r="G7541" s="2"/>
      <c r="H7541" s="4"/>
      <c r="I7541" s="4"/>
      <c r="J7541" s="3" t="s">
        <v>520</v>
      </c>
      <c r="K7541" s="2" t="str">
        <f>VLOOKUP(Table7[[#This Row],[CID]],ALY,2,FALSE)</f>
        <v>Reorganization</v>
      </c>
    </row>
    <row r="7542" spans="1:11" x14ac:dyDescent="0.2">
      <c r="A7542" s="8" t="str">
        <f>Table7[[#This Row],[Test No.]]&amp;Table7[[#This Row],[Section]]&amp;Table7[[#This Row],[Q. No.]]</f>
        <v>R5341</v>
      </c>
      <c r="B7542" s="8"/>
      <c r="C7542" s="9" t="s">
        <v>56</v>
      </c>
      <c r="D7542" s="6">
        <v>41</v>
      </c>
      <c r="E7542" s="5"/>
      <c r="F7542" s="4"/>
      <c r="G7542" s="2"/>
      <c r="H7542" s="4"/>
      <c r="I7542" s="4"/>
      <c r="J7542" s="3" t="s">
        <v>512</v>
      </c>
      <c r="K7542" s="2" t="str">
        <f>VLOOKUP(Table7[[#This Row],[CID]],ALY,2,FALSE)</f>
        <v>Additional Detail &amp; Evidence</v>
      </c>
    </row>
    <row r="7543" spans="1:11" x14ac:dyDescent="0.2">
      <c r="A7543" s="8" t="str">
        <f>Table7[[#This Row],[Test No.]]&amp;Table7[[#This Row],[Section]]&amp;Table7[[#This Row],[Q. No.]]</f>
        <v>R5342</v>
      </c>
      <c r="B7543" s="8"/>
      <c r="C7543" s="9" t="s">
        <v>56</v>
      </c>
      <c r="D7543" s="6">
        <v>42</v>
      </c>
      <c r="E7543" s="5"/>
      <c r="F7543" s="4"/>
      <c r="G7543" s="2"/>
      <c r="H7543" s="4"/>
      <c r="I7543" s="4"/>
      <c r="J7543" s="3" t="s">
        <v>397</v>
      </c>
      <c r="K7543" s="2" t="str">
        <f>VLOOKUP(Table7[[#This Row],[CID]],ALY,2,FALSE)</f>
        <v>Word Choice</v>
      </c>
    </row>
    <row r="7544" spans="1:11" x14ac:dyDescent="0.2">
      <c r="A7544" s="8" t="str">
        <f>Table7[[#This Row],[Test No.]]&amp;Table7[[#This Row],[Section]]&amp;Table7[[#This Row],[Q. No.]]</f>
        <v>R5343</v>
      </c>
      <c r="B7544" s="8"/>
      <c r="C7544" s="9" t="s">
        <v>56</v>
      </c>
      <c r="D7544" s="6">
        <v>43</v>
      </c>
      <c r="E7544" s="5"/>
      <c r="F7544" s="4"/>
      <c r="G7544" s="2"/>
      <c r="H7544" s="4"/>
      <c r="I7544" s="4"/>
      <c r="J7544" s="3" t="s">
        <v>517</v>
      </c>
      <c r="K7544" s="2" t="str">
        <f>VLOOKUP(Table7[[#This Row],[CID]],ALY,2,FALSE)</f>
        <v>Logical Transitions</v>
      </c>
    </row>
    <row r="7545" spans="1:11" x14ac:dyDescent="0.2">
      <c r="A7545" s="8" t="str">
        <f>Table7[[#This Row],[Test No.]]&amp;Table7[[#This Row],[Section]]&amp;Table7[[#This Row],[Q. No.]]</f>
        <v>R5344</v>
      </c>
      <c r="B7545" s="8"/>
      <c r="C7545" s="9" t="s">
        <v>56</v>
      </c>
      <c r="D7545" s="6">
        <v>44</v>
      </c>
      <c r="E7545" s="5"/>
      <c r="F7545" s="4"/>
      <c r="G7545" s="2"/>
      <c r="H7545" s="4"/>
      <c r="I7545" s="4"/>
      <c r="J7545" s="3" t="s">
        <v>512</v>
      </c>
      <c r="K7545" s="2" t="str">
        <f>VLOOKUP(Table7[[#This Row],[CID]],ALY,2,FALSE)</f>
        <v>Additional Detail &amp; Evidence</v>
      </c>
    </row>
    <row r="7546" spans="1:11" x14ac:dyDescent="0.2">
      <c r="A7546" s="8" t="str">
        <f>Table7[[#This Row],[Test No.]]&amp;Table7[[#This Row],[Section]]&amp;Table7[[#This Row],[Q. No.]]</f>
        <v>R5345</v>
      </c>
      <c r="B7546" s="8"/>
      <c r="C7546" s="9" t="s">
        <v>56</v>
      </c>
      <c r="D7546" s="6">
        <v>45</v>
      </c>
      <c r="E7546" s="5"/>
      <c r="F7546" s="4"/>
      <c r="G7546" s="2"/>
      <c r="H7546" s="4"/>
      <c r="I7546" s="4"/>
      <c r="J7546" s="3" t="s">
        <v>515</v>
      </c>
      <c r="K7546" s="2" t="str">
        <f>VLOOKUP(Table7[[#This Row],[CID]],ALY,2,FALSE)</f>
        <v>Big Picture</v>
      </c>
    </row>
    <row r="7547" spans="1:11" x14ac:dyDescent="0.2">
      <c r="A7547" s="8" t="str">
        <f>Table7[[#This Row],[Test No.]]&amp;Table7[[#This Row],[Section]]&amp;Table7[[#This Row],[Q. No.]]</f>
        <v>R5346</v>
      </c>
      <c r="B7547" s="8"/>
      <c r="C7547" s="9" t="s">
        <v>56</v>
      </c>
      <c r="D7547" s="6">
        <v>46</v>
      </c>
      <c r="E7547" s="5"/>
      <c r="F7547" s="4"/>
      <c r="G7547" s="2"/>
      <c r="H7547" s="4"/>
      <c r="I7547" s="4"/>
      <c r="J7547" s="3" t="s">
        <v>521</v>
      </c>
      <c r="K7547" s="2" t="str">
        <f>VLOOKUP(Table7[[#This Row],[CID]],ALY,2,FALSE)</f>
        <v>Word Choice</v>
      </c>
    </row>
    <row r="7548" spans="1:11" x14ac:dyDescent="0.2">
      <c r="A7548" s="8" t="str">
        <f>Table7[[#This Row],[Test No.]]&amp;Table7[[#This Row],[Section]]&amp;Table7[[#This Row],[Q. No.]]</f>
        <v>R5347</v>
      </c>
      <c r="B7548" s="8"/>
      <c r="C7548" s="9" t="s">
        <v>56</v>
      </c>
      <c r="D7548" s="6">
        <v>47</v>
      </c>
      <c r="E7548" s="5"/>
      <c r="F7548" s="4"/>
      <c r="G7548" s="2"/>
      <c r="H7548" s="4"/>
      <c r="I7548" s="4"/>
      <c r="J7548" s="3" t="s">
        <v>513</v>
      </c>
      <c r="K7548" s="2" t="str">
        <f>VLOOKUP(Table7[[#This Row],[CID]],ALY,2,FALSE)</f>
        <v>Writer's Goal</v>
      </c>
    </row>
    <row r="7549" spans="1:11" x14ac:dyDescent="0.2">
      <c r="A7549" s="8" t="str">
        <f>Table7[[#This Row],[Test No.]]&amp;Table7[[#This Row],[Section]]&amp;Table7[[#This Row],[Q. No.]]</f>
        <v>R5348</v>
      </c>
      <c r="B7549" s="8"/>
      <c r="C7549" s="9" t="s">
        <v>56</v>
      </c>
      <c r="D7549" s="6">
        <v>48</v>
      </c>
      <c r="E7549" s="5"/>
      <c r="F7549" s="4"/>
      <c r="G7549" s="2"/>
      <c r="H7549" s="4"/>
      <c r="I7549" s="4"/>
      <c r="J7549" s="3" t="s">
        <v>521</v>
      </c>
      <c r="K7549" s="2" t="str">
        <f>VLOOKUP(Table7[[#This Row],[CID]],ALY,2,FALSE)</f>
        <v>Word Choice</v>
      </c>
    </row>
    <row r="7550" spans="1:11" x14ac:dyDescent="0.2">
      <c r="A7550" s="8" t="str">
        <f>Table7[[#This Row],[Test No.]]&amp;Table7[[#This Row],[Section]]&amp;Table7[[#This Row],[Q. No.]]</f>
        <v>R5349</v>
      </c>
      <c r="B7550" s="8"/>
      <c r="C7550" s="9" t="s">
        <v>56</v>
      </c>
      <c r="D7550" s="6">
        <v>49</v>
      </c>
      <c r="E7550" s="5"/>
      <c r="F7550" s="4"/>
      <c r="G7550" s="2"/>
      <c r="H7550" s="4"/>
      <c r="I7550" s="4"/>
      <c r="J7550" s="3" t="s">
        <v>397</v>
      </c>
      <c r="K7550" s="2" t="str">
        <f>VLOOKUP(Table7[[#This Row],[CID]],ALY,2,FALSE)</f>
        <v>Word Choice</v>
      </c>
    </row>
    <row r="7551" spans="1:11" x14ac:dyDescent="0.2">
      <c r="A7551" s="8" t="str">
        <f>Table7[[#This Row],[Test No.]]&amp;Table7[[#This Row],[Section]]&amp;Table7[[#This Row],[Q. No.]]</f>
        <v>R5350</v>
      </c>
      <c r="B7551" s="8"/>
      <c r="C7551" s="9" t="s">
        <v>56</v>
      </c>
      <c r="D7551" s="6">
        <v>50</v>
      </c>
      <c r="E7551" s="5"/>
      <c r="F7551" s="4"/>
      <c r="G7551" s="2"/>
      <c r="H7551" s="4"/>
      <c r="I7551" s="4"/>
      <c r="J7551" s="3" t="s">
        <v>522</v>
      </c>
      <c r="K7551" s="2" t="str">
        <f>VLOOKUP(Table7[[#This Row],[CID]],ALY,2,FALSE)</f>
        <v>Effectiveness</v>
      </c>
    </row>
    <row r="7552" spans="1:11" x14ac:dyDescent="0.2">
      <c r="A7552" s="8" t="str">
        <f>Table7[[#This Row],[Test No.]]&amp;Table7[[#This Row],[Section]]&amp;Table7[[#This Row],[Q. No.]]</f>
        <v>R5351</v>
      </c>
      <c r="B7552" s="8"/>
      <c r="C7552" s="9" t="s">
        <v>56</v>
      </c>
      <c r="D7552" s="6">
        <v>51</v>
      </c>
      <c r="E7552" s="5"/>
      <c r="F7552" s="4"/>
      <c r="G7552" s="2"/>
      <c r="H7552" s="4"/>
      <c r="I7552" s="4"/>
      <c r="J7552" s="3" t="s">
        <v>398</v>
      </c>
      <c r="K7552" s="2" t="str">
        <f>VLOOKUP(Table7[[#This Row],[CID]],ALY,2,FALSE)</f>
        <v>Idioms</v>
      </c>
    </row>
    <row r="7553" spans="1:11" x14ac:dyDescent="0.2">
      <c r="A7553" s="8" t="str">
        <f>Table7[[#This Row],[Test No.]]&amp;Table7[[#This Row],[Section]]&amp;Table7[[#This Row],[Q. No.]]</f>
        <v>R5352</v>
      </c>
      <c r="B7553" s="8"/>
      <c r="C7553" s="9" t="s">
        <v>56</v>
      </c>
      <c r="D7553" s="6">
        <v>52</v>
      </c>
      <c r="E7553" s="5"/>
      <c r="F7553" s="4"/>
      <c r="G7553" s="2"/>
      <c r="H7553" s="4"/>
      <c r="I7553" s="4"/>
      <c r="J7553" s="3" t="s">
        <v>400</v>
      </c>
      <c r="K7553" s="2" t="str">
        <f>VLOOKUP(Table7[[#This Row],[CID]],ALY,2,FALSE)</f>
        <v>Run-On Sentence</v>
      </c>
    </row>
    <row r="7554" spans="1:11" x14ac:dyDescent="0.2">
      <c r="A7554" s="8" t="str">
        <f>Table7[[#This Row],[Test No.]]&amp;Table7[[#This Row],[Section]]&amp;Table7[[#This Row],[Q. No.]]</f>
        <v>R5353</v>
      </c>
      <c r="B7554" s="8"/>
      <c r="C7554" s="9" t="s">
        <v>56</v>
      </c>
      <c r="D7554" s="6">
        <v>53</v>
      </c>
      <c r="E7554" s="5"/>
      <c r="F7554" s="4"/>
      <c r="G7554" s="2"/>
      <c r="H7554" s="4"/>
      <c r="I7554" s="4"/>
      <c r="J7554" s="3" t="s">
        <v>387</v>
      </c>
      <c r="K7554" s="2" t="str">
        <f>VLOOKUP(Table7[[#This Row],[CID]],ALY,2,FALSE)</f>
        <v>Commas</v>
      </c>
    </row>
    <row r="7555" spans="1:11" x14ac:dyDescent="0.2">
      <c r="A7555" s="8" t="str">
        <f>Table7[[#This Row],[Test No.]]&amp;Table7[[#This Row],[Section]]&amp;Table7[[#This Row],[Q. No.]]</f>
        <v>R5354</v>
      </c>
      <c r="B7555" s="8"/>
      <c r="C7555" s="9" t="s">
        <v>56</v>
      </c>
      <c r="D7555" s="6">
        <v>54</v>
      </c>
      <c r="E7555" s="5"/>
      <c r="F7555" s="4"/>
      <c r="G7555" s="2"/>
      <c r="H7555" s="4"/>
      <c r="I7555" s="4"/>
      <c r="J7555" s="3" t="s">
        <v>523</v>
      </c>
      <c r="K7555" s="2" t="str">
        <f>VLOOKUP(Table7[[#This Row],[CID]],ALY,2,FALSE)</f>
        <v>Avoiding Ambiguity &amp; Redundancy</v>
      </c>
    </row>
    <row r="7556" spans="1:11" x14ac:dyDescent="0.2">
      <c r="A7556" s="8" t="str">
        <f>Table7[[#This Row],[Test No.]]&amp;Table7[[#This Row],[Section]]&amp;Table7[[#This Row],[Q. No.]]</f>
        <v>R5355</v>
      </c>
      <c r="B7556" s="8"/>
      <c r="C7556" s="9" t="s">
        <v>56</v>
      </c>
      <c r="D7556" s="6">
        <v>55</v>
      </c>
      <c r="E7556" s="5"/>
      <c r="F7556" s="4"/>
      <c r="G7556" s="2"/>
      <c r="H7556" s="4"/>
      <c r="I7556" s="4"/>
      <c r="J7556" s="3" t="s">
        <v>387</v>
      </c>
      <c r="K7556" s="2" t="str">
        <f>VLOOKUP(Table7[[#This Row],[CID]],ALY,2,FALSE)</f>
        <v>Commas</v>
      </c>
    </row>
    <row r="7557" spans="1:11" x14ac:dyDescent="0.2">
      <c r="A7557" s="8" t="str">
        <f>Table7[[#This Row],[Test No.]]&amp;Table7[[#This Row],[Section]]&amp;Table7[[#This Row],[Q. No.]]</f>
        <v>R5356</v>
      </c>
      <c r="B7557" s="8"/>
      <c r="C7557" s="9" t="s">
        <v>56</v>
      </c>
      <c r="D7557" s="6">
        <v>56</v>
      </c>
      <c r="E7557" s="5"/>
      <c r="F7557" s="4"/>
      <c r="G7557" s="2"/>
      <c r="H7557" s="4"/>
      <c r="I7557" s="4"/>
      <c r="J7557" s="3" t="s">
        <v>523</v>
      </c>
      <c r="K7557" s="2" t="str">
        <f>VLOOKUP(Table7[[#This Row],[CID]],ALY,2,FALSE)</f>
        <v>Avoiding Ambiguity &amp; Redundancy</v>
      </c>
    </row>
    <row r="7558" spans="1:11" x14ac:dyDescent="0.2">
      <c r="A7558" s="8" t="str">
        <f>Table7[[#This Row],[Test No.]]&amp;Table7[[#This Row],[Section]]&amp;Table7[[#This Row],[Q. No.]]</f>
        <v>R5357</v>
      </c>
      <c r="B7558" s="8"/>
      <c r="C7558" s="9" t="s">
        <v>56</v>
      </c>
      <c r="D7558" s="6">
        <v>57</v>
      </c>
      <c r="E7558" s="5"/>
      <c r="F7558" s="4"/>
      <c r="G7558" s="2"/>
      <c r="H7558" s="4"/>
      <c r="I7558" s="4"/>
      <c r="J7558" s="3" t="s">
        <v>521</v>
      </c>
      <c r="K7558" s="2" t="str">
        <f>VLOOKUP(Table7[[#This Row],[CID]],ALY,2,FALSE)</f>
        <v>Word Choice</v>
      </c>
    </row>
    <row r="7559" spans="1:11" x14ac:dyDescent="0.2">
      <c r="A7559" s="8" t="str">
        <f>Table7[[#This Row],[Test No.]]&amp;Table7[[#This Row],[Section]]&amp;Table7[[#This Row],[Q. No.]]</f>
        <v>R5358</v>
      </c>
      <c r="B7559" s="8"/>
      <c r="C7559" s="9" t="s">
        <v>56</v>
      </c>
      <c r="D7559" s="6">
        <v>58</v>
      </c>
      <c r="E7559" s="5"/>
      <c r="F7559" s="4"/>
      <c r="G7559" s="2"/>
      <c r="H7559" s="4"/>
      <c r="I7559" s="4"/>
      <c r="J7559" s="3" t="s">
        <v>517</v>
      </c>
      <c r="K7559" s="2" t="str">
        <f>VLOOKUP(Table7[[#This Row],[CID]],ALY,2,FALSE)</f>
        <v>Logical Transitions</v>
      </c>
    </row>
    <row r="7560" spans="1:11" x14ac:dyDescent="0.2">
      <c r="A7560" s="8" t="str">
        <f>Table7[[#This Row],[Test No.]]&amp;Table7[[#This Row],[Section]]&amp;Table7[[#This Row],[Q. No.]]</f>
        <v>R5359</v>
      </c>
      <c r="B7560" s="8"/>
      <c r="C7560" s="9" t="s">
        <v>56</v>
      </c>
      <c r="D7560" s="6">
        <v>59</v>
      </c>
      <c r="E7560" s="5"/>
      <c r="F7560" s="4"/>
      <c r="G7560" s="2"/>
      <c r="H7560" s="4"/>
      <c r="I7560" s="4"/>
      <c r="J7560" s="3" t="s">
        <v>523</v>
      </c>
      <c r="K7560" s="2" t="str">
        <f>VLOOKUP(Table7[[#This Row],[CID]],ALY,2,FALSE)</f>
        <v>Avoiding Ambiguity &amp; Redundancy</v>
      </c>
    </row>
    <row r="7561" spans="1:11" x14ac:dyDescent="0.2">
      <c r="A7561" s="8" t="str">
        <f>Table7[[#This Row],[Test No.]]&amp;Table7[[#This Row],[Section]]&amp;Table7[[#This Row],[Q. No.]]</f>
        <v>R5360</v>
      </c>
      <c r="B7561" s="8"/>
      <c r="C7561" s="9" t="s">
        <v>56</v>
      </c>
      <c r="D7561" s="6">
        <v>60</v>
      </c>
      <c r="E7561" s="5"/>
      <c r="F7561" s="4"/>
      <c r="G7561" s="2"/>
      <c r="H7561" s="4"/>
      <c r="I7561" s="4"/>
      <c r="J7561" s="3" t="s">
        <v>512</v>
      </c>
      <c r="K7561" s="2" t="str">
        <f>VLOOKUP(Table7[[#This Row],[CID]],ALY,2,FALSE)</f>
        <v>Additional Detail &amp; Evidence</v>
      </c>
    </row>
    <row r="7562" spans="1:11" x14ac:dyDescent="0.2">
      <c r="A7562" s="8" t="str">
        <f>Table7[[#This Row],[Test No.]]&amp;Table7[[#This Row],[Section]]&amp;Table7[[#This Row],[Q. No.]]</f>
        <v>R5361</v>
      </c>
      <c r="B7562" s="8"/>
      <c r="C7562" s="9" t="s">
        <v>56</v>
      </c>
      <c r="D7562" s="6">
        <v>61</v>
      </c>
      <c r="E7562" s="5"/>
      <c r="F7562" s="4"/>
      <c r="G7562" s="2"/>
      <c r="H7562" s="4"/>
      <c r="I7562" s="4"/>
      <c r="J7562" s="3" t="s">
        <v>523</v>
      </c>
      <c r="K7562" s="2" t="str">
        <f>VLOOKUP(Table7[[#This Row],[CID]],ALY,2,FALSE)</f>
        <v>Avoiding Ambiguity &amp; Redundancy</v>
      </c>
    </row>
    <row r="7563" spans="1:11" x14ac:dyDescent="0.2">
      <c r="A7563" s="8" t="str">
        <f>Table7[[#This Row],[Test No.]]&amp;Table7[[#This Row],[Section]]&amp;Table7[[#This Row],[Q. No.]]</f>
        <v>R5362</v>
      </c>
      <c r="B7563" s="8"/>
      <c r="C7563" s="9" t="s">
        <v>56</v>
      </c>
      <c r="D7563" s="6">
        <v>62</v>
      </c>
      <c r="E7563" s="5"/>
      <c r="F7563" s="4"/>
      <c r="G7563" s="2"/>
      <c r="H7563" s="4"/>
      <c r="I7563" s="4"/>
      <c r="J7563" s="3" t="s">
        <v>400</v>
      </c>
      <c r="K7563" s="2" t="str">
        <f>VLOOKUP(Table7[[#This Row],[CID]],ALY,2,FALSE)</f>
        <v>Run-On Sentence</v>
      </c>
    </row>
    <row r="7564" spans="1:11" x14ac:dyDescent="0.2">
      <c r="A7564" s="8" t="str">
        <f>Table7[[#This Row],[Test No.]]&amp;Table7[[#This Row],[Section]]&amp;Table7[[#This Row],[Q. No.]]</f>
        <v>R5363</v>
      </c>
      <c r="B7564" s="8"/>
      <c r="C7564" s="9" t="s">
        <v>56</v>
      </c>
      <c r="D7564" s="6">
        <v>63</v>
      </c>
      <c r="E7564" s="5"/>
      <c r="F7564" s="4"/>
      <c r="G7564" s="2"/>
      <c r="H7564" s="4"/>
      <c r="I7564" s="4"/>
      <c r="J7564" s="3" t="s">
        <v>521</v>
      </c>
      <c r="K7564" s="2" t="str">
        <f>VLOOKUP(Table7[[#This Row],[CID]],ALY,2,FALSE)</f>
        <v>Word Choice</v>
      </c>
    </row>
    <row r="7565" spans="1:11" x14ac:dyDescent="0.2">
      <c r="A7565" s="8" t="str">
        <f>Table7[[#This Row],[Test No.]]&amp;Table7[[#This Row],[Section]]&amp;Table7[[#This Row],[Q. No.]]</f>
        <v>R5364</v>
      </c>
      <c r="B7565" s="8"/>
      <c r="C7565" s="9" t="s">
        <v>56</v>
      </c>
      <c r="D7565" s="6">
        <v>64</v>
      </c>
      <c r="E7565" s="5"/>
      <c r="F7565" s="4"/>
      <c r="G7565" s="2"/>
      <c r="H7565" s="4"/>
      <c r="I7565" s="4"/>
      <c r="J7565" s="3" t="s">
        <v>402</v>
      </c>
      <c r="K7565" s="2" t="str">
        <f>VLOOKUP(Table7[[#This Row],[CID]],ALY,2,FALSE)</f>
        <v>Faulty Modifier</v>
      </c>
    </row>
    <row r="7566" spans="1:11" x14ac:dyDescent="0.2">
      <c r="A7566" s="8" t="str">
        <f>Table7[[#This Row],[Test No.]]&amp;Table7[[#This Row],[Section]]&amp;Table7[[#This Row],[Q. No.]]</f>
        <v>R5365</v>
      </c>
      <c r="B7566" s="8"/>
      <c r="C7566" s="9" t="s">
        <v>56</v>
      </c>
      <c r="D7566" s="6">
        <v>65</v>
      </c>
      <c r="E7566" s="5"/>
      <c r="F7566" s="4"/>
      <c r="G7566" s="2"/>
      <c r="H7566" s="4"/>
      <c r="I7566" s="4"/>
      <c r="J7566" s="3" t="s">
        <v>521</v>
      </c>
      <c r="K7566" s="2" t="str">
        <f>VLOOKUP(Table7[[#This Row],[CID]],ALY,2,FALSE)</f>
        <v>Word Choice</v>
      </c>
    </row>
    <row r="7567" spans="1:11" x14ac:dyDescent="0.2">
      <c r="A7567" s="8" t="str">
        <f>Table7[[#This Row],[Test No.]]&amp;Table7[[#This Row],[Section]]&amp;Table7[[#This Row],[Q. No.]]</f>
        <v>R5366</v>
      </c>
      <c r="B7567" s="8"/>
      <c r="C7567" s="9" t="s">
        <v>56</v>
      </c>
      <c r="D7567" s="6">
        <v>66</v>
      </c>
      <c r="E7567" s="5"/>
      <c r="F7567" s="4"/>
      <c r="G7567" s="2"/>
      <c r="H7567" s="4"/>
      <c r="I7567" s="4"/>
      <c r="J7567" s="3" t="s">
        <v>522</v>
      </c>
      <c r="K7567" s="2" t="str">
        <f>VLOOKUP(Table7[[#This Row],[CID]],ALY,2,FALSE)</f>
        <v>Effectiveness</v>
      </c>
    </row>
    <row r="7568" spans="1:11" x14ac:dyDescent="0.2">
      <c r="A7568" s="8" t="str">
        <f>Table7[[#This Row],[Test No.]]&amp;Table7[[#This Row],[Section]]&amp;Table7[[#This Row],[Q. No.]]</f>
        <v>R5367</v>
      </c>
      <c r="B7568" s="8"/>
      <c r="C7568" s="9" t="s">
        <v>56</v>
      </c>
      <c r="D7568" s="6">
        <v>67</v>
      </c>
      <c r="E7568" s="5"/>
      <c r="F7568" s="4"/>
      <c r="G7568" s="2"/>
      <c r="H7568" s="4"/>
      <c r="I7568" s="4"/>
      <c r="J7568" s="3" t="s">
        <v>394</v>
      </c>
      <c r="K7568" s="2" t="str">
        <f>VLOOKUP(Table7[[#This Row],[CID]],ALY,2,FALSE)</f>
        <v>Pronouns</v>
      </c>
    </row>
    <row r="7569" spans="1:11" x14ac:dyDescent="0.2">
      <c r="A7569" s="8" t="str">
        <f>Table7[[#This Row],[Test No.]]&amp;Table7[[#This Row],[Section]]&amp;Table7[[#This Row],[Q. No.]]</f>
        <v>R5368</v>
      </c>
      <c r="B7569" s="8"/>
      <c r="C7569" s="9" t="s">
        <v>56</v>
      </c>
      <c r="D7569" s="6">
        <v>68</v>
      </c>
      <c r="E7569" s="5"/>
      <c r="F7569" s="4"/>
      <c r="G7569" s="2"/>
      <c r="H7569" s="4"/>
      <c r="I7569" s="4"/>
      <c r="J7569" s="3" t="s">
        <v>523</v>
      </c>
      <c r="K7569" s="2" t="str">
        <f>VLOOKUP(Table7[[#This Row],[CID]],ALY,2,FALSE)</f>
        <v>Avoiding Ambiguity &amp; Redundancy</v>
      </c>
    </row>
    <row r="7570" spans="1:11" x14ac:dyDescent="0.2">
      <c r="A7570" s="8" t="str">
        <f>Table7[[#This Row],[Test No.]]&amp;Table7[[#This Row],[Section]]&amp;Table7[[#This Row],[Q. No.]]</f>
        <v>R5369</v>
      </c>
      <c r="B7570" s="8"/>
      <c r="C7570" s="9" t="s">
        <v>56</v>
      </c>
      <c r="D7570" s="6">
        <v>69</v>
      </c>
      <c r="E7570" s="5"/>
      <c r="F7570" s="4"/>
      <c r="G7570" s="2"/>
      <c r="H7570" s="4"/>
      <c r="I7570" s="4"/>
      <c r="J7570" s="3" t="s">
        <v>517</v>
      </c>
      <c r="K7570" s="2" t="str">
        <f>VLOOKUP(Table7[[#This Row],[CID]],ALY,2,FALSE)</f>
        <v>Logical Transitions</v>
      </c>
    </row>
    <row r="7571" spans="1:11" x14ac:dyDescent="0.2">
      <c r="A7571" s="8" t="str">
        <f>Table7[[#This Row],[Test No.]]&amp;Table7[[#This Row],[Section]]&amp;Table7[[#This Row],[Q. No.]]</f>
        <v>R5370</v>
      </c>
      <c r="B7571" s="8"/>
      <c r="C7571" s="9" t="s">
        <v>56</v>
      </c>
      <c r="D7571" s="6">
        <v>70</v>
      </c>
      <c r="E7571" s="5"/>
      <c r="F7571" s="4"/>
      <c r="G7571" s="2"/>
      <c r="H7571" s="4"/>
      <c r="I7571" s="4"/>
      <c r="J7571" s="3" t="s">
        <v>400</v>
      </c>
      <c r="K7571" s="2" t="str">
        <f>VLOOKUP(Table7[[#This Row],[CID]],ALY,2,FALSE)</f>
        <v>Run-On Sentence</v>
      </c>
    </row>
    <row r="7572" spans="1:11" x14ac:dyDescent="0.2">
      <c r="A7572" s="8" t="str">
        <f>Table7[[#This Row],[Test No.]]&amp;Table7[[#This Row],[Section]]&amp;Table7[[#This Row],[Q. No.]]</f>
        <v>R5371</v>
      </c>
      <c r="B7572" s="8"/>
      <c r="C7572" s="9" t="s">
        <v>56</v>
      </c>
      <c r="D7572" s="6">
        <v>71</v>
      </c>
      <c r="E7572" s="5"/>
      <c r="F7572" s="4"/>
      <c r="G7572" s="2"/>
      <c r="H7572" s="4"/>
      <c r="I7572" s="4"/>
      <c r="J7572" s="3" t="s">
        <v>522</v>
      </c>
      <c r="K7572" s="2" t="str">
        <f>VLOOKUP(Table7[[#This Row],[CID]],ALY,2,FALSE)</f>
        <v>Effectiveness</v>
      </c>
    </row>
    <row r="7573" spans="1:11" x14ac:dyDescent="0.2">
      <c r="A7573" s="8" t="str">
        <f>Table7[[#This Row],[Test No.]]&amp;Table7[[#This Row],[Section]]&amp;Table7[[#This Row],[Q. No.]]</f>
        <v>R5372</v>
      </c>
      <c r="B7573" s="8"/>
      <c r="C7573" s="9" t="s">
        <v>56</v>
      </c>
      <c r="D7573" s="6">
        <v>72</v>
      </c>
      <c r="E7573" s="5"/>
      <c r="F7573" s="4"/>
      <c r="G7573" s="2"/>
      <c r="H7573" s="4"/>
      <c r="I7573" s="4"/>
      <c r="J7573" s="3" t="s">
        <v>396</v>
      </c>
      <c r="K7573" s="2" t="str">
        <f>VLOOKUP(Table7[[#This Row],[CID]],ALY,2,FALSE)</f>
        <v>Comparisons</v>
      </c>
    </row>
    <row r="7574" spans="1:11" x14ac:dyDescent="0.2">
      <c r="A7574" s="8" t="str">
        <f>Table7[[#This Row],[Test No.]]&amp;Table7[[#This Row],[Section]]&amp;Table7[[#This Row],[Q. No.]]</f>
        <v>R5373</v>
      </c>
      <c r="B7574" s="8"/>
      <c r="C7574" s="9" t="s">
        <v>56</v>
      </c>
      <c r="D7574" s="6">
        <v>73</v>
      </c>
      <c r="E7574" s="5"/>
      <c r="F7574" s="4"/>
      <c r="G7574" s="2"/>
      <c r="H7574" s="4"/>
      <c r="I7574" s="4"/>
      <c r="J7574" s="3" t="s">
        <v>387</v>
      </c>
      <c r="K7574" s="2" t="str">
        <f>VLOOKUP(Table7[[#This Row],[CID]],ALY,2,FALSE)</f>
        <v>Commas</v>
      </c>
    </row>
    <row r="7575" spans="1:11" x14ac:dyDescent="0.2">
      <c r="A7575" s="8" t="str">
        <f>Table7[[#This Row],[Test No.]]&amp;Table7[[#This Row],[Section]]&amp;Table7[[#This Row],[Q. No.]]</f>
        <v>R5374</v>
      </c>
      <c r="B7575" s="8"/>
      <c r="C7575" s="9" t="s">
        <v>56</v>
      </c>
      <c r="D7575" s="6">
        <v>74</v>
      </c>
      <c r="E7575" s="5"/>
      <c r="F7575" s="4"/>
      <c r="G7575" s="2"/>
      <c r="H7575" s="4"/>
      <c r="I7575" s="4"/>
      <c r="J7575" s="3" t="s">
        <v>394</v>
      </c>
      <c r="K7575" s="2" t="str">
        <f>VLOOKUP(Table7[[#This Row],[CID]],ALY,2,FALSE)</f>
        <v>Pronouns</v>
      </c>
    </row>
    <row r="7576" spans="1:11" x14ac:dyDescent="0.2">
      <c r="A7576" s="8" t="str">
        <f>Table7[[#This Row],[Test No.]]&amp;Table7[[#This Row],[Section]]&amp;Table7[[#This Row],[Q. No.]]</f>
        <v>R5375</v>
      </c>
      <c r="B7576" s="8"/>
      <c r="C7576" s="9" t="s">
        <v>56</v>
      </c>
      <c r="D7576" s="6">
        <v>75</v>
      </c>
      <c r="E7576" s="5"/>
      <c r="F7576" s="4"/>
      <c r="G7576" s="2"/>
      <c r="H7576" s="4"/>
      <c r="I7576" s="4"/>
      <c r="J7576" s="3" t="s">
        <v>515</v>
      </c>
      <c r="K7576" s="2" t="str">
        <f>VLOOKUP(Table7[[#This Row],[CID]],ALY,2,FALSE)</f>
        <v>Big Picture</v>
      </c>
    </row>
    <row r="7577" spans="1:11" x14ac:dyDescent="0.2">
      <c r="A7577" s="8" t="str">
        <f>Table7[[#This Row],[Test No.]]&amp;Table7[[#This Row],[Section]]&amp;Table7[[#This Row],[Q. No.]]</f>
        <v>R541</v>
      </c>
      <c r="B7577" s="8"/>
      <c r="C7577" s="7" t="s">
        <v>55</v>
      </c>
      <c r="D7577" s="6">
        <v>1</v>
      </c>
      <c r="E7577" s="5"/>
      <c r="F7577" s="4"/>
      <c r="G7577" s="2"/>
      <c r="H7577" s="4"/>
      <c r="I7577" s="4"/>
      <c r="J7577" s="3" t="s">
        <v>521</v>
      </c>
      <c r="K7577" s="2" t="str">
        <f>VLOOKUP(Table7[[#This Row],[CID]],ALY,2,FALSE)</f>
        <v>Word Choice</v>
      </c>
    </row>
    <row r="7578" spans="1:11" x14ac:dyDescent="0.2">
      <c r="A7578" s="8" t="str">
        <f>Table7[[#This Row],[Test No.]]&amp;Table7[[#This Row],[Section]]&amp;Table7[[#This Row],[Q. No.]]</f>
        <v>R542</v>
      </c>
      <c r="B7578" s="8"/>
      <c r="C7578" s="7" t="s">
        <v>55</v>
      </c>
      <c r="D7578" s="6">
        <v>2</v>
      </c>
      <c r="E7578" s="5"/>
      <c r="F7578" s="4"/>
      <c r="G7578" s="2"/>
      <c r="H7578" s="4"/>
      <c r="I7578" s="4"/>
      <c r="J7578" s="3" t="s">
        <v>522</v>
      </c>
      <c r="K7578" s="2" t="str">
        <f>VLOOKUP(Table7[[#This Row],[CID]],ALY,2,FALSE)</f>
        <v>Effectiveness</v>
      </c>
    </row>
    <row r="7579" spans="1:11" x14ac:dyDescent="0.2">
      <c r="A7579" s="8" t="str">
        <f>Table7[[#This Row],[Test No.]]&amp;Table7[[#This Row],[Section]]&amp;Table7[[#This Row],[Q. No.]]</f>
        <v>R543</v>
      </c>
      <c r="B7579" s="8"/>
      <c r="C7579" s="7" t="s">
        <v>55</v>
      </c>
      <c r="D7579" s="6">
        <v>3</v>
      </c>
      <c r="E7579" s="5"/>
      <c r="F7579" s="4"/>
      <c r="G7579" s="2"/>
      <c r="H7579" s="4"/>
      <c r="I7579" s="4"/>
      <c r="J7579" s="3" t="s">
        <v>521</v>
      </c>
      <c r="K7579" s="2" t="str">
        <f>VLOOKUP(Table7[[#This Row],[CID]],ALY,2,FALSE)</f>
        <v>Word Choice</v>
      </c>
    </row>
    <row r="7580" spans="1:11" x14ac:dyDescent="0.2">
      <c r="A7580" s="8" t="str">
        <f>Table7[[#This Row],[Test No.]]&amp;Table7[[#This Row],[Section]]&amp;Table7[[#This Row],[Q. No.]]</f>
        <v>R544</v>
      </c>
      <c r="B7580" s="8"/>
      <c r="C7580" s="7" t="s">
        <v>55</v>
      </c>
      <c r="D7580" s="6">
        <v>4</v>
      </c>
      <c r="E7580" s="5"/>
      <c r="F7580" s="4"/>
      <c r="G7580" s="2"/>
      <c r="H7580" s="4"/>
      <c r="I7580" s="4"/>
      <c r="J7580" s="3" t="s">
        <v>387</v>
      </c>
      <c r="K7580" s="2" t="str">
        <f>VLOOKUP(Table7[[#This Row],[CID]],ALY,2,FALSE)</f>
        <v>Commas</v>
      </c>
    </row>
    <row r="7581" spans="1:11" x14ac:dyDescent="0.2">
      <c r="A7581" s="8" t="str">
        <f>Table7[[#This Row],[Test No.]]&amp;Table7[[#This Row],[Section]]&amp;Table7[[#This Row],[Q. No.]]</f>
        <v>R545</v>
      </c>
      <c r="B7581" s="8"/>
      <c r="C7581" s="7" t="s">
        <v>55</v>
      </c>
      <c r="D7581" s="6">
        <v>5</v>
      </c>
      <c r="E7581" s="5"/>
      <c r="F7581" s="4"/>
      <c r="G7581" s="2"/>
      <c r="H7581" s="4"/>
      <c r="I7581" s="4"/>
      <c r="J7581" s="3" t="s">
        <v>388</v>
      </c>
      <c r="K7581" s="2" t="str">
        <f>VLOOKUP(Table7[[#This Row],[CID]],ALY,2,FALSE)</f>
        <v>Apostrophes</v>
      </c>
    </row>
    <row r="7582" spans="1:11" x14ac:dyDescent="0.2">
      <c r="A7582" s="8" t="str">
        <f>Table7[[#This Row],[Test No.]]&amp;Table7[[#This Row],[Section]]&amp;Table7[[#This Row],[Q. No.]]</f>
        <v>R546</v>
      </c>
      <c r="B7582" s="8"/>
      <c r="C7582" s="7" t="s">
        <v>55</v>
      </c>
      <c r="D7582" s="6">
        <v>6</v>
      </c>
      <c r="E7582" s="5"/>
      <c r="F7582" s="4"/>
      <c r="G7582" s="2"/>
      <c r="H7582" s="4"/>
      <c r="I7582" s="4"/>
      <c r="J7582" s="3" t="s">
        <v>387</v>
      </c>
      <c r="K7582" s="2" t="str">
        <f>VLOOKUP(Table7[[#This Row],[CID]],ALY,2,FALSE)</f>
        <v>Commas</v>
      </c>
    </row>
    <row r="7583" spans="1:11" x14ac:dyDescent="0.2">
      <c r="A7583" s="8" t="str">
        <f>Table7[[#This Row],[Test No.]]&amp;Table7[[#This Row],[Section]]&amp;Table7[[#This Row],[Q. No.]]</f>
        <v>R547</v>
      </c>
      <c r="B7583" s="8"/>
      <c r="C7583" s="7" t="s">
        <v>55</v>
      </c>
      <c r="D7583" s="6">
        <v>7</v>
      </c>
      <c r="E7583" s="5"/>
      <c r="F7583" s="4"/>
      <c r="G7583" s="2"/>
      <c r="H7583" s="4"/>
      <c r="I7583" s="4"/>
      <c r="J7583" s="3" t="s">
        <v>523</v>
      </c>
      <c r="K7583" s="2" t="str">
        <f>VLOOKUP(Table7[[#This Row],[CID]],ALY,2,FALSE)</f>
        <v>Avoiding Ambiguity &amp; Redundancy</v>
      </c>
    </row>
    <row r="7584" spans="1:11" x14ac:dyDescent="0.2">
      <c r="A7584" s="8" t="str">
        <f>Table7[[#This Row],[Test No.]]&amp;Table7[[#This Row],[Section]]&amp;Table7[[#This Row],[Q. No.]]</f>
        <v>R548</v>
      </c>
      <c r="B7584" s="8"/>
      <c r="C7584" s="7" t="s">
        <v>55</v>
      </c>
      <c r="D7584" s="6">
        <v>8</v>
      </c>
      <c r="E7584" s="5"/>
      <c r="F7584" s="4"/>
      <c r="G7584" s="2"/>
      <c r="H7584" s="4"/>
      <c r="I7584" s="4"/>
      <c r="J7584" s="3" t="s">
        <v>517</v>
      </c>
      <c r="K7584" s="2" t="str">
        <f>VLOOKUP(Table7[[#This Row],[CID]],ALY,2,FALSE)</f>
        <v>Logical Transitions</v>
      </c>
    </row>
    <row r="7585" spans="1:11" x14ac:dyDescent="0.2">
      <c r="A7585" s="8" t="str">
        <f>Table7[[#This Row],[Test No.]]&amp;Table7[[#This Row],[Section]]&amp;Table7[[#This Row],[Q. No.]]</f>
        <v>R549</v>
      </c>
      <c r="B7585" s="8"/>
      <c r="C7585" s="7" t="s">
        <v>55</v>
      </c>
      <c r="D7585" s="6">
        <v>9</v>
      </c>
      <c r="E7585" s="5"/>
      <c r="F7585" s="4"/>
      <c r="G7585" s="2"/>
      <c r="H7585" s="4"/>
      <c r="I7585" s="4"/>
      <c r="J7585" s="3" t="s">
        <v>393</v>
      </c>
      <c r="K7585" s="2" t="str">
        <f>VLOOKUP(Table7[[#This Row],[CID]],ALY,2,FALSE)</f>
        <v>SVA</v>
      </c>
    </row>
    <row r="7586" spans="1:11" x14ac:dyDescent="0.2">
      <c r="A7586" s="8" t="str">
        <f>Table7[[#This Row],[Test No.]]&amp;Table7[[#This Row],[Section]]&amp;Table7[[#This Row],[Q. No.]]</f>
        <v>R5410</v>
      </c>
      <c r="B7586" s="8"/>
      <c r="C7586" s="7" t="s">
        <v>55</v>
      </c>
      <c r="D7586" s="6">
        <v>10</v>
      </c>
      <c r="E7586" s="5"/>
      <c r="F7586" s="4"/>
      <c r="G7586" s="2"/>
      <c r="H7586" s="4"/>
      <c r="I7586" s="4"/>
      <c r="J7586" s="3" t="s">
        <v>523</v>
      </c>
      <c r="K7586" s="2" t="str">
        <f>VLOOKUP(Table7[[#This Row],[CID]],ALY,2,FALSE)</f>
        <v>Avoiding Ambiguity &amp; Redundancy</v>
      </c>
    </row>
    <row r="7587" spans="1:11" x14ac:dyDescent="0.2">
      <c r="A7587" s="8" t="str">
        <f>Table7[[#This Row],[Test No.]]&amp;Table7[[#This Row],[Section]]&amp;Table7[[#This Row],[Q. No.]]</f>
        <v>R5411</v>
      </c>
      <c r="B7587" s="8"/>
      <c r="C7587" s="7" t="s">
        <v>55</v>
      </c>
      <c r="D7587" s="6">
        <v>11</v>
      </c>
      <c r="E7587" s="5"/>
      <c r="F7587" s="4"/>
      <c r="G7587" s="2"/>
      <c r="H7587" s="4"/>
      <c r="I7587" s="4"/>
      <c r="J7587" s="3" t="s">
        <v>394</v>
      </c>
      <c r="K7587" s="2" t="str">
        <f>VLOOKUP(Table7[[#This Row],[CID]],ALY,2,FALSE)</f>
        <v>Pronouns</v>
      </c>
    </row>
    <row r="7588" spans="1:11" x14ac:dyDescent="0.2">
      <c r="A7588" s="8" t="str">
        <f>Table7[[#This Row],[Test No.]]&amp;Table7[[#This Row],[Section]]&amp;Table7[[#This Row],[Q. No.]]</f>
        <v>R5412</v>
      </c>
      <c r="B7588" s="8"/>
      <c r="C7588" s="7" t="s">
        <v>55</v>
      </c>
      <c r="D7588" s="6">
        <v>12</v>
      </c>
      <c r="E7588" s="5"/>
      <c r="F7588" s="4"/>
      <c r="G7588" s="2"/>
      <c r="H7588" s="4"/>
      <c r="I7588" s="4"/>
      <c r="J7588" s="3" t="s">
        <v>523</v>
      </c>
      <c r="K7588" s="2" t="str">
        <f>VLOOKUP(Table7[[#This Row],[CID]],ALY,2,FALSE)</f>
        <v>Avoiding Ambiguity &amp; Redundancy</v>
      </c>
    </row>
    <row r="7589" spans="1:11" x14ac:dyDescent="0.2">
      <c r="A7589" s="8" t="str">
        <f>Table7[[#This Row],[Test No.]]&amp;Table7[[#This Row],[Section]]&amp;Table7[[#This Row],[Q. No.]]</f>
        <v>R5413</v>
      </c>
      <c r="B7589" s="8"/>
      <c r="C7589" s="7" t="s">
        <v>55</v>
      </c>
      <c r="D7589" s="6">
        <v>13</v>
      </c>
      <c r="E7589" s="5"/>
      <c r="F7589" s="4"/>
      <c r="G7589" s="2"/>
      <c r="H7589" s="4"/>
      <c r="I7589" s="4"/>
      <c r="J7589" s="3" t="s">
        <v>522</v>
      </c>
      <c r="K7589" s="2" t="str">
        <f>VLOOKUP(Table7[[#This Row],[CID]],ALY,2,FALSE)</f>
        <v>Effectiveness</v>
      </c>
    </row>
    <row r="7590" spans="1:11" x14ac:dyDescent="0.2">
      <c r="A7590" s="8" t="str">
        <f>Table7[[#This Row],[Test No.]]&amp;Table7[[#This Row],[Section]]&amp;Table7[[#This Row],[Q. No.]]</f>
        <v>R5414</v>
      </c>
      <c r="B7590" s="8"/>
      <c r="C7590" s="7" t="s">
        <v>55</v>
      </c>
      <c r="D7590" s="6">
        <v>14</v>
      </c>
      <c r="E7590" s="5"/>
      <c r="F7590" s="4"/>
      <c r="G7590" s="2"/>
      <c r="H7590" s="4"/>
      <c r="I7590" s="4"/>
      <c r="J7590" s="3" t="s">
        <v>394</v>
      </c>
      <c r="K7590" s="2" t="str">
        <f>VLOOKUP(Table7[[#This Row],[CID]],ALY,2,FALSE)</f>
        <v>Pronouns</v>
      </c>
    </row>
    <row r="7591" spans="1:11" x14ac:dyDescent="0.2">
      <c r="A7591" s="8" t="str">
        <f>Table7[[#This Row],[Test No.]]&amp;Table7[[#This Row],[Section]]&amp;Table7[[#This Row],[Q. No.]]</f>
        <v>R5415</v>
      </c>
      <c r="B7591" s="8"/>
      <c r="C7591" s="7" t="s">
        <v>55</v>
      </c>
      <c r="D7591" s="6">
        <v>15</v>
      </c>
      <c r="E7591" s="5"/>
      <c r="F7591" s="4"/>
      <c r="G7591" s="2"/>
      <c r="H7591" s="4"/>
      <c r="I7591" s="4"/>
      <c r="J7591" s="3" t="s">
        <v>397</v>
      </c>
      <c r="K7591" s="2" t="str">
        <f>VLOOKUP(Table7[[#This Row],[CID]],ALY,2,FALSE)</f>
        <v>Word Choice</v>
      </c>
    </row>
    <row r="7592" spans="1:11" x14ac:dyDescent="0.2">
      <c r="A7592" s="8" t="str">
        <f>Table7[[#This Row],[Test No.]]&amp;Table7[[#This Row],[Section]]&amp;Table7[[#This Row],[Q. No.]]</f>
        <v>R5416</v>
      </c>
      <c r="B7592" s="8"/>
      <c r="C7592" s="7" t="s">
        <v>55</v>
      </c>
      <c r="D7592" s="6">
        <v>16</v>
      </c>
      <c r="E7592" s="5"/>
      <c r="F7592" s="4"/>
      <c r="G7592" s="2"/>
      <c r="H7592" s="4"/>
      <c r="I7592" s="4"/>
      <c r="J7592" s="3" t="s">
        <v>387</v>
      </c>
      <c r="K7592" s="2" t="str">
        <f>VLOOKUP(Table7[[#This Row],[CID]],ALY,2,FALSE)</f>
        <v>Commas</v>
      </c>
    </row>
    <row r="7593" spans="1:11" x14ac:dyDescent="0.2">
      <c r="A7593" s="8" t="str">
        <f>Table7[[#This Row],[Test No.]]&amp;Table7[[#This Row],[Section]]&amp;Table7[[#This Row],[Q. No.]]</f>
        <v>R5417</v>
      </c>
      <c r="B7593" s="8"/>
      <c r="C7593" s="7" t="s">
        <v>55</v>
      </c>
      <c r="D7593" s="6">
        <v>17</v>
      </c>
      <c r="E7593" s="5"/>
      <c r="F7593" s="4"/>
      <c r="G7593" s="2"/>
      <c r="H7593" s="4"/>
      <c r="I7593" s="4"/>
      <c r="J7593" s="3" t="s">
        <v>387</v>
      </c>
      <c r="K7593" s="2" t="str">
        <f>VLOOKUP(Table7[[#This Row],[CID]],ALY,2,FALSE)</f>
        <v>Commas</v>
      </c>
    </row>
    <row r="7594" spans="1:11" x14ac:dyDescent="0.2">
      <c r="A7594" s="8" t="str">
        <f>Table7[[#This Row],[Test No.]]&amp;Table7[[#This Row],[Section]]&amp;Table7[[#This Row],[Q. No.]]</f>
        <v>R5418</v>
      </c>
      <c r="B7594" s="8"/>
      <c r="C7594" s="7" t="s">
        <v>55</v>
      </c>
      <c r="D7594" s="6">
        <v>18</v>
      </c>
      <c r="E7594" s="5"/>
      <c r="F7594" s="4"/>
      <c r="G7594" s="2"/>
      <c r="H7594" s="4"/>
      <c r="I7594" s="4"/>
      <c r="J7594" s="3" t="s">
        <v>387</v>
      </c>
      <c r="K7594" s="2" t="str">
        <f>VLOOKUP(Table7[[#This Row],[CID]],ALY,2,FALSE)</f>
        <v>Commas</v>
      </c>
    </row>
    <row r="7595" spans="1:11" x14ac:dyDescent="0.2">
      <c r="A7595" s="8" t="str">
        <f>Table7[[#This Row],[Test No.]]&amp;Table7[[#This Row],[Section]]&amp;Table7[[#This Row],[Q. No.]]</f>
        <v>R5419</v>
      </c>
      <c r="B7595" s="8"/>
      <c r="C7595" s="7" t="s">
        <v>55</v>
      </c>
      <c r="D7595" s="6">
        <v>19</v>
      </c>
      <c r="E7595" s="5"/>
      <c r="F7595" s="4"/>
      <c r="G7595" s="2"/>
      <c r="H7595" s="4"/>
      <c r="I7595" s="4"/>
      <c r="J7595" s="3" t="s">
        <v>521</v>
      </c>
      <c r="K7595" s="2" t="str">
        <f>VLOOKUP(Table7[[#This Row],[CID]],ALY,2,FALSE)</f>
        <v>Word Choice</v>
      </c>
    </row>
    <row r="7596" spans="1:11" x14ac:dyDescent="0.2">
      <c r="A7596" s="8" t="str">
        <f>Table7[[#This Row],[Test No.]]&amp;Table7[[#This Row],[Section]]&amp;Table7[[#This Row],[Q. No.]]</f>
        <v>R5420</v>
      </c>
      <c r="B7596" s="8"/>
      <c r="C7596" s="7" t="s">
        <v>55</v>
      </c>
      <c r="D7596" s="6">
        <v>20</v>
      </c>
      <c r="E7596" s="5"/>
      <c r="F7596" s="4"/>
      <c r="G7596" s="2"/>
      <c r="H7596" s="4"/>
      <c r="I7596" s="4"/>
      <c r="J7596" s="3" t="s">
        <v>388</v>
      </c>
      <c r="K7596" s="2" t="str">
        <f>VLOOKUP(Table7[[#This Row],[CID]],ALY,2,FALSE)</f>
        <v>Apostrophes</v>
      </c>
    </row>
    <row r="7597" spans="1:11" x14ac:dyDescent="0.2">
      <c r="A7597" s="8" t="str">
        <f>Table7[[#This Row],[Test No.]]&amp;Table7[[#This Row],[Section]]&amp;Table7[[#This Row],[Q. No.]]</f>
        <v>R5421</v>
      </c>
      <c r="B7597" s="8"/>
      <c r="C7597" s="7" t="s">
        <v>55</v>
      </c>
      <c r="D7597" s="6">
        <v>21</v>
      </c>
      <c r="E7597" s="5"/>
      <c r="F7597" s="4"/>
      <c r="G7597" s="2"/>
      <c r="H7597" s="4"/>
      <c r="I7597" s="4"/>
      <c r="J7597" s="3" t="s">
        <v>516</v>
      </c>
      <c r="K7597" s="2" t="str">
        <f>VLOOKUP(Table7[[#This Row],[CID]],ALY,2,FALSE)</f>
        <v>Transitions &amp; Topic Sentences</v>
      </c>
    </row>
    <row r="7598" spans="1:11" x14ac:dyDescent="0.2">
      <c r="A7598" s="8" t="str">
        <f>Table7[[#This Row],[Test No.]]&amp;Table7[[#This Row],[Section]]&amp;Table7[[#This Row],[Q. No.]]</f>
        <v>R5422</v>
      </c>
      <c r="B7598" s="8"/>
      <c r="C7598" s="7" t="s">
        <v>55</v>
      </c>
      <c r="D7598" s="6">
        <v>22</v>
      </c>
      <c r="E7598" s="5"/>
      <c r="F7598" s="4"/>
      <c r="G7598" s="2"/>
      <c r="H7598" s="4"/>
      <c r="I7598" s="4"/>
      <c r="J7598" s="3" t="s">
        <v>521</v>
      </c>
      <c r="K7598" s="2" t="str">
        <f>VLOOKUP(Table7[[#This Row],[CID]],ALY,2,FALSE)</f>
        <v>Word Choice</v>
      </c>
    </row>
    <row r="7599" spans="1:11" x14ac:dyDescent="0.2">
      <c r="A7599" s="8" t="str">
        <f>Table7[[#This Row],[Test No.]]&amp;Table7[[#This Row],[Section]]&amp;Table7[[#This Row],[Q. No.]]</f>
        <v>R5423</v>
      </c>
      <c r="B7599" s="8"/>
      <c r="C7599" s="7" t="s">
        <v>55</v>
      </c>
      <c r="D7599" s="6">
        <v>23</v>
      </c>
      <c r="E7599" s="5"/>
      <c r="F7599" s="4"/>
      <c r="G7599" s="2"/>
      <c r="H7599" s="4"/>
      <c r="I7599" s="4"/>
      <c r="J7599" s="3" t="s">
        <v>401</v>
      </c>
      <c r="K7599" s="2" t="str">
        <f>VLOOKUP(Table7[[#This Row],[CID]],ALY,2,FALSE)</f>
        <v>Parallel Construction</v>
      </c>
    </row>
    <row r="7600" spans="1:11" x14ac:dyDescent="0.2">
      <c r="A7600" s="8" t="str">
        <f>Table7[[#This Row],[Test No.]]&amp;Table7[[#This Row],[Section]]&amp;Table7[[#This Row],[Q. No.]]</f>
        <v>R5424</v>
      </c>
      <c r="B7600" s="8"/>
      <c r="C7600" s="7" t="s">
        <v>55</v>
      </c>
      <c r="D7600" s="6">
        <v>24</v>
      </c>
      <c r="E7600" s="5"/>
      <c r="F7600" s="4"/>
      <c r="G7600" s="2"/>
      <c r="H7600" s="4"/>
      <c r="I7600" s="4"/>
      <c r="J7600" s="3" t="s">
        <v>521</v>
      </c>
      <c r="K7600" s="2" t="str">
        <f>VLOOKUP(Table7[[#This Row],[CID]],ALY,2,FALSE)</f>
        <v>Word Choice</v>
      </c>
    </row>
    <row r="7601" spans="1:11" x14ac:dyDescent="0.2">
      <c r="A7601" s="8" t="str">
        <f>Table7[[#This Row],[Test No.]]&amp;Table7[[#This Row],[Section]]&amp;Table7[[#This Row],[Q. No.]]</f>
        <v>R5425</v>
      </c>
      <c r="B7601" s="8"/>
      <c r="C7601" s="7" t="s">
        <v>55</v>
      </c>
      <c r="D7601" s="6">
        <v>25</v>
      </c>
      <c r="E7601" s="5"/>
      <c r="F7601" s="4"/>
      <c r="G7601" s="2"/>
      <c r="H7601" s="4"/>
      <c r="I7601" s="4"/>
      <c r="J7601" s="3" t="s">
        <v>394</v>
      </c>
      <c r="K7601" s="2" t="str">
        <f>VLOOKUP(Table7[[#This Row],[CID]],ALY,2,FALSE)</f>
        <v>Pronouns</v>
      </c>
    </row>
    <row r="7602" spans="1:11" x14ac:dyDescent="0.2">
      <c r="A7602" s="8" t="str">
        <f>Table7[[#This Row],[Test No.]]&amp;Table7[[#This Row],[Section]]&amp;Table7[[#This Row],[Q. No.]]</f>
        <v>R5426</v>
      </c>
      <c r="B7602" s="8"/>
      <c r="C7602" s="7" t="s">
        <v>55</v>
      </c>
      <c r="D7602" s="6">
        <v>26</v>
      </c>
      <c r="E7602" s="5"/>
      <c r="F7602" s="4"/>
      <c r="G7602" s="2"/>
      <c r="H7602" s="4"/>
      <c r="I7602" s="4"/>
      <c r="J7602" s="3" t="s">
        <v>402</v>
      </c>
      <c r="K7602" s="2" t="str">
        <f>VLOOKUP(Table7[[#This Row],[CID]],ALY,2,FALSE)</f>
        <v>Faulty Modifier</v>
      </c>
    </row>
    <row r="7603" spans="1:11" x14ac:dyDescent="0.2">
      <c r="A7603" s="8" t="str">
        <f>Table7[[#This Row],[Test No.]]&amp;Table7[[#This Row],[Section]]&amp;Table7[[#This Row],[Q. No.]]</f>
        <v>R5427</v>
      </c>
      <c r="B7603" s="8"/>
      <c r="C7603" s="7" t="s">
        <v>55</v>
      </c>
      <c r="D7603" s="6">
        <v>27</v>
      </c>
      <c r="E7603" s="5"/>
      <c r="F7603" s="4"/>
      <c r="G7603" s="2"/>
      <c r="H7603" s="4"/>
      <c r="I7603" s="4"/>
      <c r="J7603" s="3" t="s">
        <v>398</v>
      </c>
      <c r="K7603" s="2" t="str">
        <f>VLOOKUP(Table7[[#This Row],[CID]],ALY,2,FALSE)</f>
        <v>Idioms</v>
      </c>
    </row>
    <row r="7604" spans="1:11" x14ac:dyDescent="0.2">
      <c r="A7604" s="8" t="str">
        <f>Table7[[#This Row],[Test No.]]&amp;Table7[[#This Row],[Section]]&amp;Table7[[#This Row],[Q. No.]]</f>
        <v>R5428</v>
      </c>
      <c r="B7604" s="8"/>
      <c r="C7604" s="7" t="s">
        <v>55</v>
      </c>
      <c r="D7604" s="6">
        <v>28</v>
      </c>
      <c r="E7604" s="5"/>
      <c r="F7604" s="4"/>
      <c r="G7604" s="2"/>
      <c r="H7604" s="4"/>
      <c r="I7604" s="4"/>
      <c r="J7604" s="3" t="s">
        <v>397</v>
      </c>
      <c r="K7604" s="2" t="str">
        <f>VLOOKUP(Table7[[#This Row],[CID]],ALY,2,FALSE)</f>
        <v>Word Choice</v>
      </c>
    </row>
    <row r="7605" spans="1:11" x14ac:dyDescent="0.2">
      <c r="A7605" s="8" t="str">
        <f>Table7[[#This Row],[Test No.]]&amp;Table7[[#This Row],[Section]]&amp;Table7[[#This Row],[Q. No.]]</f>
        <v>R5429</v>
      </c>
      <c r="B7605" s="8"/>
      <c r="C7605" s="7" t="s">
        <v>55</v>
      </c>
      <c r="D7605" s="6">
        <v>29</v>
      </c>
      <c r="E7605" s="5"/>
      <c r="F7605" s="4"/>
      <c r="G7605" s="2"/>
      <c r="H7605" s="4"/>
      <c r="I7605" s="4"/>
      <c r="J7605" s="3" t="s">
        <v>523</v>
      </c>
      <c r="K7605" s="2" t="str">
        <f>VLOOKUP(Table7[[#This Row],[CID]],ALY,2,FALSE)</f>
        <v>Avoiding Ambiguity &amp; Redundancy</v>
      </c>
    </row>
    <row r="7606" spans="1:11" x14ac:dyDescent="0.2">
      <c r="A7606" s="8" t="str">
        <f>Table7[[#This Row],[Test No.]]&amp;Table7[[#This Row],[Section]]&amp;Table7[[#This Row],[Q. No.]]</f>
        <v>R5430</v>
      </c>
      <c r="B7606" s="8"/>
      <c r="C7606" s="7" t="s">
        <v>55</v>
      </c>
      <c r="D7606" s="6">
        <v>30</v>
      </c>
      <c r="E7606" s="5"/>
      <c r="F7606" s="4"/>
      <c r="G7606" s="2"/>
      <c r="H7606" s="4"/>
      <c r="I7606" s="4"/>
      <c r="J7606" s="3" t="s">
        <v>512</v>
      </c>
      <c r="K7606" s="2" t="str">
        <f>VLOOKUP(Table7[[#This Row],[CID]],ALY,2,FALSE)</f>
        <v>Additional Detail &amp; Evidence</v>
      </c>
    </row>
    <row r="7607" spans="1:11" x14ac:dyDescent="0.2">
      <c r="A7607" s="8" t="str">
        <f>Table7[[#This Row],[Test No.]]&amp;Table7[[#This Row],[Section]]&amp;Table7[[#This Row],[Q. No.]]</f>
        <v>R5431</v>
      </c>
      <c r="B7607" s="8"/>
      <c r="C7607" s="7" t="s">
        <v>55</v>
      </c>
      <c r="D7607" s="6">
        <v>31</v>
      </c>
      <c r="E7607" s="5"/>
      <c r="F7607" s="4"/>
      <c r="G7607" s="2"/>
      <c r="H7607" s="4"/>
      <c r="I7607" s="4"/>
      <c r="J7607" s="3" t="s">
        <v>523</v>
      </c>
      <c r="K7607" s="2" t="str">
        <f>VLOOKUP(Table7[[#This Row],[CID]],ALY,2,FALSE)</f>
        <v>Avoiding Ambiguity &amp; Redundancy</v>
      </c>
    </row>
    <row r="7608" spans="1:11" x14ac:dyDescent="0.2">
      <c r="A7608" s="8" t="str">
        <f>Table7[[#This Row],[Test No.]]&amp;Table7[[#This Row],[Section]]&amp;Table7[[#This Row],[Q. No.]]</f>
        <v>R5432</v>
      </c>
      <c r="B7608" s="8"/>
      <c r="C7608" s="7" t="s">
        <v>55</v>
      </c>
      <c r="D7608" s="6">
        <v>32</v>
      </c>
      <c r="E7608" s="5"/>
      <c r="F7608" s="4"/>
      <c r="G7608" s="2"/>
      <c r="H7608" s="4"/>
      <c r="I7608" s="4"/>
      <c r="J7608" s="3" t="s">
        <v>387</v>
      </c>
      <c r="K7608" s="2" t="str">
        <f>VLOOKUP(Table7[[#This Row],[CID]],ALY,2,FALSE)</f>
        <v>Commas</v>
      </c>
    </row>
    <row r="7609" spans="1:11" x14ac:dyDescent="0.2">
      <c r="A7609" s="8" t="str">
        <f>Table7[[#This Row],[Test No.]]&amp;Table7[[#This Row],[Section]]&amp;Table7[[#This Row],[Q. No.]]</f>
        <v>R5433</v>
      </c>
      <c r="B7609" s="8"/>
      <c r="C7609" s="7" t="s">
        <v>55</v>
      </c>
      <c r="D7609" s="6">
        <v>33</v>
      </c>
      <c r="E7609" s="5"/>
      <c r="F7609" s="4"/>
      <c r="G7609" s="2"/>
      <c r="H7609" s="4"/>
      <c r="I7609" s="4"/>
      <c r="J7609" s="3" t="s">
        <v>521</v>
      </c>
      <c r="K7609" s="2" t="str">
        <f>VLOOKUP(Table7[[#This Row],[CID]],ALY,2,FALSE)</f>
        <v>Word Choice</v>
      </c>
    </row>
    <row r="7610" spans="1:11" x14ac:dyDescent="0.2">
      <c r="A7610" s="8" t="str">
        <f>Table7[[#This Row],[Test No.]]&amp;Table7[[#This Row],[Section]]&amp;Table7[[#This Row],[Q. No.]]</f>
        <v>R5434</v>
      </c>
      <c r="B7610" s="8"/>
      <c r="C7610" s="7" t="s">
        <v>55</v>
      </c>
      <c r="D7610" s="6">
        <v>34</v>
      </c>
      <c r="E7610" s="5"/>
      <c r="F7610" s="4"/>
      <c r="G7610" s="2"/>
      <c r="H7610" s="4"/>
      <c r="I7610" s="4"/>
      <c r="J7610" s="3" t="s">
        <v>387</v>
      </c>
      <c r="K7610" s="2" t="str">
        <f>VLOOKUP(Table7[[#This Row],[CID]],ALY,2,FALSE)</f>
        <v>Commas</v>
      </c>
    </row>
    <row r="7611" spans="1:11" x14ac:dyDescent="0.2">
      <c r="A7611" s="8" t="str">
        <f>Table7[[#This Row],[Test No.]]&amp;Table7[[#This Row],[Section]]&amp;Table7[[#This Row],[Q. No.]]</f>
        <v>R5435</v>
      </c>
      <c r="B7611" s="8"/>
      <c r="C7611" s="7" t="s">
        <v>55</v>
      </c>
      <c r="D7611" s="6">
        <v>35</v>
      </c>
      <c r="E7611" s="5"/>
      <c r="F7611" s="4"/>
      <c r="G7611" s="2"/>
      <c r="H7611" s="4"/>
      <c r="I7611" s="4"/>
      <c r="J7611" s="3" t="s">
        <v>514</v>
      </c>
      <c r="K7611" s="2" t="str">
        <f>VLOOKUP(Table7[[#This Row],[CID]],ALY,2,FALSE)</f>
        <v>Relation to Paragraph/Essay</v>
      </c>
    </row>
    <row r="7612" spans="1:11" x14ac:dyDescent="0.2">
      <c r="A7612" s="8" t="str">
        <f>Table7[[#This Row],[Test No.]]&amp;Table7[[#This Row],[Section]]&amp;Table7[[#This Row],[Q. No.]]</f>
        <v>R5436</v>
      </c>
      <c r="B7612" s="8"/>
      <c r="C7612" s="7" t="s">
        <v>55</v>
      </c>
      <c r="D7612" s="6">
        <v>36</v>
      </c>
      <c r="E7612" s="5"/>
      <c r="F7612" s="4"/>
      <c r="G7612" s="2"/>
      <c r="H7612" s="4"/>
      <c r="I7612" s="4"/>
      <c r="J7612" s="3" t="s">
        <v>521</v>
      </c>
      <c r="K7612" s="2" t="str">
        <f>VLOOKUP(Table7[[#This Row],[CID]],ALY,2,FALSE)</f>
        <v>Word Choice</v>
      </c>
    </row>
    <row r="7613" spans="1:11" x14ac:dyDescent="0.2">
      <c r="A7613" s="8" t="str">
        <f>Table7[[#This Row],[Test No.]]&amp;Table7[[#This Row],[Section]]&amp;Table7[[#This Row],[Q. No.]]</f>
        <v>R5437</v>
      </c>
      <c r="B7613" s="8"/>
      <c r="C7613" s="7" t="s">
        <v>55</v>
      </c>
      <c r="D7613" s="6">
        <v>37</v>
      </c>
      <c r="E7613" s="5"/>
      <c r="F7613" s="4"/>
      <c r="G7613" s="2"/>
      <c r="H7613" s="4"/>
      <c r="I7613" s="4"/>
      <c r="J7613" s="3" t="s">
        <v>516</v>
      </c>
      <c r="K7613" s="2" t="str">
        <f>VLOOKUP(Table7[[#This Row],[CID]],ALY,2,FALSE)</f>
        <v>Transitions &amp; Topic Sentences</v>
      </c>
    </row>
    <row r="7614" spans="1:11" x14ac:dyDescent="0.2">
      <c r="A7614" s="8" t="str">
        <f>Table7[[#This Row],[Test No.]]&amp;Table7[[#This Row],[Section]]&amp;Table7[[#This Row],[Q. No.]]</f>
        <v>R5438</v>
      </c>
      <c r="B7614" s="8"/>
      <c r="C7614" s="7" t="s">
        <v>55</v>
      </c>
      <c r="D7614" s="6">
        <v>38</v>
      </c>
      <c r="E7614" s="5"/>
      <c r="F7614" s="4"/>
      <c r="G7614" s="2"/>
      <c r="H7614" s="4"/>
      <c r="I7614" s="4"/>
      <c r="J7614" s="3" t="s">
        <v>523</v>
      </c>
      <c r="K7614" s="2" t="str">
        <f>VLOOKUP(Table7[[#This Row],[CID]],ALY,2,FALSE)</f>
        <v>Avoiding Ambiguity &amp; Redundancy</v>
      </c>
    </row>
    <row r="7615" spans="1:11" x14ac:dyDescent="0.2">
      <c r="A7615" s="8" t="str">
        <f>Table7[[#This Row],[Test No.]]&amp;Table7[[#This Row],[Section]]&amp;Table7[[#This Row],[Q. No.]]</f>
        <v>R5439</v>
      </c>
      <c r="B7615" s="8"/>
      <c r="C7615" s="7" t="s">
        <v>55</v>
      </c>
      <c r="D7615" s="6">
        <v>39</v>
      </c>
      <c r="E7615" s="5"/>
      <c r="F7615" s="4"/>
      <c r="G7615" s="2"/>
      <c r="H7615" s="4"/>
      <c r="I7615" s="4"/>
      <c r="J7615" s="3" t="s">
        <v>519</v>
      </c>
      <c r="K7615" s="2" t="str">
        <f>VLOOKUP(Table7[[#This Row],[CID]],ALY,2,FALSE)</f>
        <v>Opening/Transitional/Closing</v>
      </c>
    </row>
    <row r="7616" spans="1:11" x14ac:dyDescent="0.2">
      <c r="A7616" s="8" t="str">
        <f>Table7[[#This Row],[Test No.]]&amp;Table7[[#This Row],[Section]]&amp;Table7[[#This Row],[Q. No.]]</f>
        <v>R5440</v>
      </c>
      <c r="B7616" s="8"/>
      <c r="C7616" s="7" t="s">
        <v>55</v>
      </c>
      <c r="D7616" s="6">
        <v>40</v>
      </c>
      <c r="E7616" s="5"/>
      <c r="F7616" s="4"/>
      <c r="G7616" s="2"/>
      <c r="H7616" s="4"/>
      <c r="I7616" s="4"/>
      <c r="J7616" s="3" t="s">
        <v>521</v>
      </c>
      <c r="K7616" s="2" t="str">
        <f>VLOOKUP(Table7[[#This Row],[CID]],ALY,2,FALSE)</f>
        <v>Word Choice</v>
      </c>
    </row>
    <row r="7617" spans="1:11" x14ac:dyDescent="0.2">
      <c r="A7617" s="8" t="str">
        <f>Table7[[#This Row],[Test No.]]&amp;Table7[[#This Row],[Section]]&amp;Table7[[#This Row],[Q. No.]]</f>
        <v>R5441</v>
      </c>
      <c r="B7617" s="8"/>
      <c r="C7617" s="7" t="s">
        <v>55</v>
      </c>
      <c r="D7617" s="6">
        <v>41</v>
      </c>
      <c r="E7617" s="5"/>
      <c r="F7617" s="4"/>
      <c r="G7617" s="2"/>
      <c r="H7617" s="4"/>
      <c r="I7617" s="4"/>
      <c r="J7617" s="3" t="s">
        <v>520</v>
      </c>
      <c r="K7617" s="2" t="str">
        <f>VLOOKUP(Table7[[#This Row],[CID]],ALY,2,FALSE)</f>
        <v>Reorganization</v>
      </c>
    </row>
    <row r="7618" spans="1:11" x14ac:dyDescent="0.2">
      <c r="A7618" s="8" t="str">
        <f>Table7[[#This Row],[Test No.]]&amp;Table7[[#This Row],[Section]]&amp;Table7[[#This Row],[Q. No.]]</f>
        <v>R5442</v>
      </c>
      <c r="B7618" s="8"/>
      <c r="C7618" s="7" t="s">
        <v>55</v>
      </c>
      <c r="D7618" s="6">
        <v>42</v>
      </c>
      <c r="E7618" s="5"/>
      <c r="F7618" s="4"/>
      <c r="G7618" s="2"/>
      <c r="H7618" s="4"/>
      <c r="I7618" s="4"/>
      <c r="J7618" s="3" t="s">
        <v>395</v>
      </c>
      <c r="K7618" s="2" t="str">
        <f>VLOOKUP(Table7[[#This Row],[CID]],ALY,2,FALSE)</f>
        <v>Verb Forms/Tense Agreement</v>
      </c>
    </row>
    <row r="7619" spans="1:11" x14ac:dyDescent="0.2">
      <c r="A7619" s="8" t="str">
        <f>Table7[[#This Row],[Test No.]]&amp;Table7[[#This Row],[Section]]&amp;Table7[[#This Row],[Q. No.]]</f>
        <v>R5443</v>
      </c>
      <c r="B7619" s="8"/>
      <c r="C7619" s="7" t="s">
        <v>55</v>
      </c>
      <c r="D7619" s="6">
        <v>43</v>
      </c>
      <c r="E7619" s="5"/>
      <c r="F7619" s="4"/>
      <c r="G7619" s="2"/>
      <c r="H7619" s="4"/>
      <c r="I7619" s="4"/>
      <c r="J7619" s="3" t="s">
        <v>514</v>
      </c>
      <c r="K7619" s="2" t="str">
        <f>VLOOKUP(Table7[[#This Row],[CID]],ALY,2,FALSE)</f>
        <v>Relation to Paragraph/Essay</v>
      </c>
    </row>
    <row r="7620" spans="1:11" x14ac:dyDescent="0.2">
      <c r="A7620" s="8" t="str">
        <f>Table7[[#This Row],[Test No.]]&amp;Table7[[#This Row],[Section]]&amp;Table7[[#This Row],[Q. No.]]</f>
        <v>R5444</v>
      </c>
      <c r="B7620" s="8"/>
      <c r="C7620" s="7" t="s">
        <v>55</v>
      </c>
      <c r="D7620" s="6">
        <v>44</v>
      </c>
      <c r="E7620" s="5"/>
      <c r="F7620" s="4"/>
      <c r="G7620" s="2"/>
      <c r="H7620" s="4"/>
      <c r="I7620" s="4"/>
      <c r="J7620" s="3" t="s">
        <v>394</v>
      </c>
      <c r="K7620" s="2" t="str">
        <f>VLOOKUP(Table7[[#This Row],[CID]],ALY,2,FALSE)</f>
        <v>Pronouns</v>
      </c>
    </row>
    <row r="7621" spans="1:11" x14ac:dyDescent="0.2">
      <c r="A7621" s="8" t="str">
        <f>Table7[[#This Row],[Test No.]]&amp;Table7[[#This Row],[Section]]&amp;Table7[[#This Row],[Q. No.]]</f>
        <v>R5445</v>
      </c>
      <c r="B7621" s="8"/>
      <c r="C7621" s="7" t="s">
        <v>55</v>
      </c>
      <c r="D7621" s="6">
        <v>45</v>
      </c>
      <c r="E7621" s="5"/>
      <c r="F7621" s="4"/>
      <c r="G7621" s="2"/>
      <c r="H7621" s="4"/>
      <c r="I7621" s="4"/>
      <c r="J7621" s="3" t="s">
        <v>512</v>
      </c>
      <c r="K7621" s="2" t="str">
        <f>VLOOKUP(Table7[[#This Row],[CID]],ALY,2,FALSE)</f>
        <v>Additional Detail &amp; Evidence</v>
      </c>
    </row>
    <row r="7622" spans="1:11" x14ac:dyDescent="0.2">
      <c r="A7622" s="8" t="str">
        <f>Table7[[#This Row],[Test No.]]&amp;Table7[[#This Row],[Section]]&amp;Table7[[#This Row],[Q. No.]]</f>
        <v>R5446</v>
      </c>
      <c r="B7622" s="8"/>
      <c r="C7622" s="7" t="s">
        <v>55</v>
      </c>
      <c r="D7622" s="6">
        <v>46</v>
      </c>
      <c r="E7622" s="5"/>
      <c r="F7622" s="4"/>
      <c r="G7622" s="2"/>
      <c r="H7622" s="4"/>
      <c r="I7622" s="4"/>
      <c r="J7622" s="3" t="s">
        <v>394</v>
      </c>
      <c r="K7622" s="2" t="str">
        <f>VLOOKUP(Table7[[#This Row],[CID]],ALY,2,FALSE)</f>
        <v>Pronouns</v>
      </c>
    </row>
    <row r="7623" spans="1:11" x14ac:dyDescent="0.2">
      <c r="A7623" s="8" t="str">
        <f>Table7[[#This Row],[Test No.]]&amp;Table7[[#This Row],[Section]]&amp;Table7[[#This Row],[Q. No.]]</f>
        <v>R5447</v>
      </c>
      <c r="B7623" s="8"/>
      <c r="C7623" s="7" t="s">
        <v>55</v>
      </c>
      <c r="D7623" s="6">
        <v>47</v>
      </c>
      <c r="E7623" s="5"/>
      <c r="F7623" s="4"/>
      <c r="G7623" s="2"/>
      <c r="H7623" s="4"/>
      <c r="I7623" s="4"/>
      <c r="J7623" s="3" t="s">
        <v>393</v>
      </c>
      <c r="K7623" s="2" t="str">
        <f>VLOOKUP(Table7[[#This Row],[CID]],ALY,2,FALSE)</f>
        <v>SVA</v>
      </c>
    </row>
    <row r="7624" spans="1:11" x14ac:dyDescent="0.2">
      <c r="A7624" s="8" t="str">
        <f>Table7[[#This Row],[Test No.]]&amp;Table7[[#This Row],[Section]]&amp;Table7[[#This Row],[Q. No.]]</f>
        <v>R5448</v>
      </c>
      <c r="B7624" s="8"/>
      <c r="C7624" s="7" t="s">
        <v>55</v>
      </c>
      <c r="D7624" s="6">
        <v>48</v>
      </c>
      <c r="E7624" s="5"/>
      <c r="F7624" s="4"/>
      <c r="G7624" s="2"/>
      <c r="H7624" s="4"/>
      <c r="I7624" s="4"/>
      <c r="J7624" s="3" t="s">
        <v>388</v>
      </c>
      <c r="K7624" s="2" t="str">
        <f>VLOOKUP(Table7[[#This Row],[CID]],ALY,2,FALSE)</f>
        <v>Apostrophes</v>
      </c>
    </row>
    <row r="7625" spans="1:11" x14ac:dyDescent="0.2">
      <c r="A7625" s="8" t="str">
        <f>Table7[[#This Row],[Test No.]]&amp;Table7[[#This Row],[Section]]&amp;Table7[[#This Row],[Q. No.]]</f>
        <v>R5449</v>
      </c>
      <c r="B7625" s="8"/>
      <c r="C7625" s="7" t="s">
        <v>55</v>
      </c>
      <c r="D7625" s="6">
        <v>49</v>
      </c>
      <c r="E7625" s="5"/>
      <c r="F7625" s="4"/>
      <c r="G7625" s="2"/>
      <c r="H7625" s="4"/>
      <c r="I7625" s="4"/>
      <c r="J7625" s="3" t="s">
        <v>396</v>
      </c>
      <c r="K7625" s="2" t="str">
        <f>VLOOKUP(Table7[[#This Row],[CID]],ALY,2,FALSE)</f>
        <v>Comparisons</v>
      </c>
    </row>
    <row r="7626" spans="1:11" x14ac:dyDescent="0.2">
      <c r="A7626" s="8" t="str">
        <f>Table7[[#This Row],[Test No.]]&amp;Table7[[#This Row],[Section]]&amp;Table7[[#This Row],[Q. No.]]</f>
        <v>R5450</v>
      </c>
      <c r="B7626" s="8"/>
      <c r="C7626" s="7" t="s">
        <v>55</v>
      </c>
      <c r="D7626" s="6">
        <v>50</v>
      </c>
      <c r="E7626" s="5"/>
      <c r="F7626" s="4"/>
      <c r="G7626" s="2"/>
      <c r="H7626" s="4"/>
      <c r="I7626" s="4"/>
      <c r="J7626" s="3" t="s">
        <v>522</v>
      </c>
      <c r="K7626" s="2" t="str">
        <f>VLOOKUP(Table7[[#This Row],[CID]],ALY,2,FALSE)</f>
        <v>Effectiveness</v>
      </c>
    </row>
    <row r="7627" spans="1:11" x14ac:dyDescent="0.2">
      <c r="A7627" s="8" t="str">
        <f>Table7[[#This Row],[Test No.]]&amp;Table7[[#This Row],[Section]]&amp;Table7[[#This Row],[Q. No.]]</f>
        <v>R5451</v>
      </c>
      <c r="B7627" s="8"/>
      <c r="C7627" s="7" t="s">
        <v>55</v>
      </c>
      <c r="D7627" s="6">
        <v>51</v>
      </c>
      <c r="E7627" s="5"/>
      <c r="F7627" s="4"/>
      <c r="G7627" s="2"/>
      <c r="H7627" s="4"/>
      <c r="I7627" s="4"/>
      <c r="J7627" s="3" t="s">
        <v>389</v>
      </c>
      <c r="K7627" s="2" t="str">
        <f>VLOOKUP(Table7[[#This Row],[CID]],ALY,2,FALSE)</f>
        <v>Colons</v>
      </c>
    </row>
    <row r="7628" spans="1:11" x14ac:dyDescent="0.2">
      <c r="A7628" s="8" t="str">
        <f>Table7[[#This Row],[Test No.]]&amp;Table7[[#This Row],[Section]]&amp;Table7[[#This Row],[Q. No.]]</f>
        <v>R5452</v>
      </c>
      <c r="B7628" s="8"/>
      <c r="C7628" s="7" t="s">
        <v>55</v>
      </c>
      <c r="D7628" s="6">
        <v>52</v>
      </c>
      <c r="E7628" s="5"/>
      <c r="F7628" s="4"/>
      <c r="G7628" s="2"/>
      <c r="H7628" s="4"/>
      <c r="I7628" s="4"/>
      <c r="J7628" s="3" t="s">
        <v>517</v>
      </c>
      <c r="K7628" s="2" t="str">
        <f>VLOOKUP(Table7[[#This Row],[CID]],ALY,2,FALSE)</f>
        <v>Logical Transitions</v>
      </c>
    </row>
    <row r="7629" spans="1:11" x14ac:dyDescent="0.2">
      <c r="A7629" s="8" t="str">
        <f>Table7[[#This Row],[Test No.]]&amp;Table7[[#This Row],[Section]]&amp;Table7[[#This Row],[Q. No.]]</f>
        <v>R5453</v>
      </c>
      <c r="B7629" s="8"/>
      <c r="C7629" s="7" t="s">
        <v>55</v>
      </c>
      <c r="D7629" s="6">
        <v>53</v>
      </c>
      <c r="E7629" s="5"/>
      <c r="F7629" s="4"/>
      <c r="G7629" s="2"/>
      <c r="H7629" s="4"/>
      <c r="I7629" s="4"/>
      <c r="J7629" s="3" t="s">
        <v>401</v>
      </c>
      <c r="K7629" s="2" t="str">
        <f>VLOOKUP(Table7[[#This Row],[CID]],ALY,2,FALSE)</f>
        <v>Parallel Construction</v>
      </c>
    </row>
    <row r="7630" spans="1:11" x14ac:dyDescent="0.2">
      <c r="A7630" s="8" t="str">
        <f>Table7[[#This Row],[Test No.]]&amp;Table7[[#This Row],[Section]]&amp;Table7[[#This Row],[Q. No.]]</f>
        <v>R5454</v>
      </c>
      <c r="B7630" s="8"/>
      <c r="C7630" s="7" t="s">
        <v>55</v>
      </c>
      <c r="D7630" s="6">
        <v>54</v>
      </c>
      <c r="E7630" s="5"/>
      <c r="F7630" s="4"/>
      <c r="G7630" s="2"/>
      <c r="H7630" s="4"/>
      <c r="I7630" s="4"/>
      <c r="J7630" s="3" t="s">
        <v>399</v>
      </c>
      <c r="K7630" s="2" t="str">
        <f>VLOOKUP(Table7[[#This Row],[CID]],ALY,2,FALSE)</f>
        <v>Sentence Fragment</v>
      </c>
    </row>
    <row r="7631" spans="1:11" x14ac:dyDescent="0.2">
      <c r="A7631" s="8" t="str">
        <f>Table7[[#This Row],[Test No.]]&amp;Table7[[#This Row],[Section]]&amp;Table7[[#This Row],[Q. No.]]</f>
        <v>R5455</v>
      </c>
      <c r="B7631" s="8"/>
      <c r="C7631" s="7" t="s">
        <v>55</v>
      </c>
      <c r="D7631" s="6">
        <v>55</v>
      </c>
      <c r="E7631" s="5"/>
      <c r="F7631" s="4"/>
      <c r="G7631" s="2"/>
      <c r="H7631" s="4"/>
      <c r="I7631" s="4"/>
      <c r="J7631" s="3" t="s">
        <v>397</v>
      </c>
      <c r="K7631" s="2" t="str">
        <f>VLOOKUP(Table7[[#This Row],[CID]],ALY,2,FALSE)</f>
        <v>Word Choice</v>
      </c>
    </row>
    <row r="7632" spans="1:11" x14ac:dyDescent="0.2">
      <c r="A7632" s="8" t="str">
        <f>Table7[[#This Row],[Test No.]]&amp;Table7[[#This Row],[Section]]&amp;Table7[[#This Row],[Q. No.]]</f>
        <v>R5456</v>
      </c>
      <c r="B7632" s="8"/>
      <c r="C7632" s="7" t="s">
        <v>55</v>
      </c>
      <c r="D7632" s="6">
        <v>56</v>
      </c>
      <c r="E7632" s="5"/>
      <c r="F7632" s="4"/>
      <c r="G7632" s="2"/>
      <c r="H7632" s="4"/>
      <c r="I7632" s="4"/>
      <c r="J7632" s="3" t="s">
        <v>401</v>
      </c>
      <c r="K7632" s="2" t="str">
        <f>VLOOKUP(Table7[[#This Row],[CID]],ALY,2,FALSE)</f>
        <v>Parallel Construction</v>
      </c>
    </row>
    <row r="7633" spans="1:11" x14ac:dyDescent="0.2">
      <c r="A7633" s="8" t="str">
        <f>Table7[[#This Row],[Test No.]]&amp;Table7[[#This Row],[Section]]&amp;Table7[[#This Row],[Q. No.]]</f>
        <v>R5457</v>
      </c>
      <c r="B7633" s="8"/>
      <c r="C7633" s="7" t="s">
        <v>55</v>
      </c>
      <c r="D7633" s="6">
        <v>57</v>
      </c>
      <c r="E7633" s="5"/>
      <c r="F7633" s="4"/>
      <c r="G7633" s="2"/>
      <c r="H7633" s="4"/>
      <c r="I7633" s="4"/>
      <c r="J7633" s="3" t="s">
        <v>400</v>
      </c>
      <c r="K7633" s="2" t="str">
        <f>VLOOKUP(Table7[[#This Row],[CID]],ALY,2,FALSE)</f>
        <v>Run-On Sentence</v>
      </c>
    </row>
    <row r="7634" spans="1:11" x14ac:dyDescent="0.2">
      <c r="A7634" s="8" t="str">
        <f>Table7[[#This Row],[Test No.]]&amp;Table7[[#This Row],[Section]]&amp;Table7[[#This Row],[Q. No.]]</f>
        <v>R5458</v>
      </c>
      <c r="B7634" s="8"/>
      <c r="C7634" s="7" t="s">
        <v>55</v>
      </c>
      <c r="D7634" s="6">
        <v>58</v>
      </c>
      <c r="E7634" s="5"/>
      <c r="F7634" s="4"/>
      <c r="G7634" s="2"/>
      <c r="H7634" s="4"/>
      <c r="I7634" s="4"/>
      <c r="J7634" s="3" t="s">
        <v>396</v>
      </c>
      <c r="K7634" s="2" t="str">
        <f>VLOOKUP(Table7[[#This Row],[CID]],ALY,2,FALSE)</f>
        <v>Comparisons</v>
      </c>
    </row>
    <row r="7635" spans="1:11" x14ac:dyDescent="0.2">
      <c r="A7635" s="8" t="str">
        <f>Table7[[#This Row],[Test No.]]&amp;Table7[[#This Row],[Section]]&amp;Table7[[#This Row],[Q. No.]]</f>
        <v>R5459</v>
      </c>
      <c r="B7635" s="8"/>
      <c r="C7635" s="7" t="s">
        <v>55</v>
      </c>
      <c r="D7635" s="6">
        <v>59</v>
      </c>
      <c r="E7635" s="5"/>
      <c r="F7635" s="4"/>
      <c r="G7635" s="2"/>
      <c r="H7635" s="4"/>
      <c r="I7635" s="4"/>
      <c r="J7635" s="3" t="s">
        <v>512</v>
      </c>
      <c r="K7635" s="2" t="str">
        <f>VLOOKUP(Table7[[#This Row],[CID]],ALY,2,FALSE)</f>
        <v>Additional Detail &amp; Evidence</v>
      </c>
    </row>
    <row r="7636" spans="1:11" x14ac:dyDescent="0.2">
      <c r="A7636" s="8" t="str">
        <f>Table7[[#This Row],[Test No.]]&amp;Table7[[#This Row],[Section]]&amp;Table7[[#This Row],[Q. No.]]</f>
        <v>R5460</v>
      </c>
      <c r="B7636" s="8"/>
      <c r="C7636" s="7" t="s">
        <v>55</v>
      </c>
      <c r="D7636" s="6">
        <v>60</v>
      </c>
      <c r="E7636" s="5"/>
      <c r="F7636" s="4"/>
      <c r="G7636" s="2"/>
      <c r="H7636" s="4"/>
      <c r="I7636" s="4"/>
      <c r="J7636" s="3" t="s">
        <v>515</v>
      </c>
      <c r="K7636" s="2" t="str">
        <f>VLOOKUP(Table7[[#This Row],[CID]],ALY,2,FALSE)</f>
        <v>Big Picture</v>
      </c>
    </row>
    <row r="7637" spans="1:11" x14ac:dyDescent="0.2">
      <c r="A7637" s="8" t="str">
        <f>Table7[[#This Row],[Test No.]]&amp;Table7[[#This Row],[Section]]&amp;Table7[[#This Row],[Q. No.]]</f>
        <v>R5461</v>
      </c>
      <c r="B7637" s="8"/>
      <c r="C7637" s="7" t="s">
        <v>55</v>
      </c>
      <c r="D7637" s="6">
        <v>61</v>
      </c>
      <c r="E7637" s="5"/>
      <c r="F7637" s="4"/>
      <c r="G7637" s="2"/>
      <c r="H7637" s="4"/>
      <c r="I7637" s="4"/>
      <c r="J7637" s="3" t="s">
        <v>398</v>
      </c>
      <c r="K7637" s="2" t="str">
        <f>VLOOKUP(Table7[[#This Row],[CID]],ALY,2,FALSE)</f>
        <v>Idioms</v>
      </c>
    </row>
    <row r="7638" spans="1:11" x14ac:dyDescent="0.2">
      <c r="A7638" s="8" t="str">
        <f>Table7[[#This Row],[Test No.]]&amp;Table7[[#This Row],[Section]]&amp;Table7[[#This Row],[Q. No.]]</f>
        <v>R5462</v>
      </c>
      <c r="B7638" s="8"/>
      <c r="C7638" s="7" t="s">
        <v>55</v>
      </c>
      <c r="D7638" s="6">
        <v>62</v>
      </c>
      <c r="E7638" s="5"/>
      <c r="F7638" s="4"/>
      <c r="G7638" s="2"/>
      <c r="H7638" s="4"/>
      <c r="I7638" s="4"/>
      <c r="J7638" s="3" t="s">
        <v>387</v>
      </c>
      <c r="K7638" s="2" t="str">
        <f>VLOOKUP(Table7[[#This Row],[CID]],ALY,2,FALSE)</f>
        <v>Commas</v>
      </c>
    </row>
    <row r="7639" spans="1:11" x14ac:dyDescent="0.2">
      <c r="A7639" s="8" t="str">
        <f>Table7[[#This Row],[Test No.]]&amp;Table7[[#This Row],[Section]]&amp;Table7[[#This Row],[Q. No.]]</f>
        <v>R5463</v>
      </c>
      <c r="B7639" s="8"/>
      <c r="C7639" s="7" t="s">
        <v>55</v>
      </c>
      <c r="D7639" s="6">
        <v>63</v>
      </c>
      <c r="E7639" s="5"/>
      <c r="F7639" s="4"/>
      <c r="G7639" s="2"/>
      <c r="H7639" s="4"/>
      <c r="I7639" s="4"/>
      <c r="J7639" s="3" t="s">
        <v>521</v>
      </c>
      <c r="K7639" s="2" t="str">
        <f>VLOOKUP(Table7[[#This Row],[CID]],ALY,2,FALSE)</f>
        <v>Word Choice</v>
      </c>
    </row>
    <row r="7640" spans="1:11" x14ac:dyDescent="0.2">
      <c r="A7640" s="8" t="str">
        <f>Table7[[#This Row],[Test No.]]&amp;Table7[[#This Row],[Section]]&amp;Table7[[#This Row],[Q. No.]]</f>
        <v>R5464</v>
      </c>
      <c r="B7640" s="8"/>
      <c r="C7640" s="7" t="s">
        <v>55</v>
      </c>
      <c r="D7640" s="6">
        <v>64</v>
      </c>
      <c r="E7640" s="5"/>
      <c r="F7640" s="4"/>
      <c r="G7640" s="2"/>
      <c r="H7640" s="4"/>
      <c r="I7640" s="4"/>
      <c r="J7640" s="3" t="s">
        <v>402</v>
      </c>
      <c r="K7640" s="2" t="str">
        <f>VLOOKUP(Table7[[#This Row],[CID]],ALY,2,FALSE)</f>
        <v>Faulty Modifier</v>
      </c>
    </row>
    <row r="7641" spans="1:11" x14ac:dyDescent="0.2">
      <c r="A7641" s="8" t="str">
        <f>Table7[[#This Row],[Test No.]]&amp;Table7[[#This Row],[Section]]&amp;Table7[[#This Row],[Q. No.]]</f>
        <v>R5465</v>
      </c>
      <c r="B7641" s="8"/>
      <c r="C7641" s="7" t="s">
        <v>55</v>
      </c>
      <c r="D7641" s="6">
        <v>65</v>
      </c>
      <c r="E7641" s="5"/>
      <c r="F7641" s="4"/>
      <c r="G7641" s="2"/>
      <c r="H7641" s="4"/>
      <c r="I7641" s="4"/>
      <c r="J7641" s="3" t="s">
        <v>514</v>
      </c>
      <c r="K7641" s="2" t="str">
        <f>VLOOKUP(Table7[[#This Row],[CID]],ALY,2,FALSE)</f>
        <v>Relation to Paragraph/Essay</v>
      </c>
    </row>
    <row r="7642" spans="1:11" x14ac:dyDescent="0.2">
      <c r="A7642" s="8" t="str">
        <f>Table7[[#This Row],[Test No.]]&amp;Table7[[#This Row],[Section]]&amp;Table7[[#This Row],[Q. No.]]</f>
        <v>R5466</v>
      </c>
      <c r="B7642" s="8"/>
      <c r="C7642" s="7" t="s">
        <v>55</v>
      </c>
      <c r="D7642" s="6">
        <v>66</v>
      </c>
      <c r="E7642" s="5"/>
      <c r="F7642" s="4"/>
      <c r="G7642" s="2"/>
      <c r="H7642" s="4"/>
      <c r="I7642" s="4"/>
      <c r="J7642" s="3" t="s">
        <v>521</v>
      </c>
      <c r="K7642" s="2" t="str">
        <f>VLOOKUP(Table7[[#This Row],[CID]],ALY,2,FALSE)</f>
        <v>Word Choice</v>
      </c>
    </row>
    <row r="7643" spans="1:11" x14ac:dyDescent="0.2">
      <c r="A7643" s="8" t="str">
        <f>Table7[[#This Row],[Test No.]]&amp;Table7[[#This Row],[Section]]&amp;Table7[[#This Row],[Q. No.]]</f>
        <v>R5467</v>
      </c>
      <c r="B7643" s="8"/>
      <c r="C7643" s="7" t="s">
        <v>55</v>
      </c>
      <c r="D7643" s="6">
        <v>67</v>
      </c>
      <c r="E7643" s="5"/>
      <c r="F7643" s="4"/>
      <c r="G7643" s="2"/>
      <c r="H7643" s="4"/>
      <c r="I7643" s="4"/>
      <c r="J7643" s="3" t="s">
        <v>397</v>
      </c>
      <c r="K7643" s="2" t="str">
        <f>VLOOKUP(Table7[[#This Row],[CID]],ALY,2,FALSE)</f>
        <v>Word Choice</v>
      </c>
    </row>
    <row r="7644" spans="1:11" x14ac:dyDescent="0.2">
      <c r="A7644" s="8" t="str">
        <f>Table7[[#This Row],[Test No.]]&amp;Table7[[#This Row],[Section]]&amp;Table7[[#This Row],[Q. No.]]</f>
        <v>R5468</v>
      </c>
      <c r="B7644" s="8"/>
      <c r="C7644" s="7" t="s">
        <v>55</v>
      </c>
      <c r="D7644" s="6">
        <v>68</v>
      </c>
      <c r="E7644" s="5"/>
      <c r="F7644" s="4"/>
      <c r="G7644" s="2"/>
      <c r="H7644" s="4"/>
      <c r="I7644" s="4"/>
      <c r="J7644" s="3" t="s">
        <v>517</v>
      </c>
      <c r="K7644" s="2" t="str">
        <f>VLOOKUP(Table7[[#This Row],[CID]],ALY,2,FALSE)</f>
        <v>Logical Transitions</v>
      </c>
    </row>
    <row r="7645" spans="1:11" x14ac:dyDescent="0.2">
      <c r="A7645" s="8" t="str">
        <f>Table7[[#This Row],[Test No.]]&amp;Table7[[#This Row],[Section]]&amp;Table7[[#This Row],[Q. No.]]</f>
        <v>R5469</v>
      </c>
      <c r="B7645" s="8"/>
      <c r="C7645" s="7" t="s">
        <v>55</v>
      </c>
      <c r="D7645" s="6">
        <v>69</v>
      </c>
      <c r="E7645" s="5"/>
      <c r="F7645" s="4"/>
      <c r="G7645" s="2"/>
      <c r="H7645" s="4"/>
      <c r="I7645" s="4"/>
      <c r="J7645" s="3" t="s">
        <v>402</v>
      </c>
      <c r="K7645" s="2" t="str">
        <f>VLOOKUP(Table7[[#This Row],[CID]],ALY,2,FALSE)</f>
        <v>Faulty Modifier</v>
      </c>
    </row>
    <row r="7646" spans="1:11" x14ac:dyDescent="0.2">
      <c r="A7646" s="8" t="str">
        <f>Table7[[#This Row],[Test No.]]&amp;Table7[[#This Row],[Section]]&amp;Table7[[#This Row],[Q. No.]]</f>
        <v>R5470</v>
      </c>
      <c r="B7646" s="8"/>
      <c r="C7646" s="7" t="s">
        <v>55</v>
      </c>
      <c r="D7646" s="6">
        <v>70</v>
      </c>
      <c r="E7646" s="5"/>
      <c r="F7646" s="4"/>
      <c r="G7646" s="2"/>
      <c r="H7646" s="4"/>
      <c r="I7646" s="4"/>
      <c r="J7646" s="3" t="s">
        <v>400</v>
      </c>
      <c r="K7646" s="2" t="str">
        <f>VLOOKUP(Table7[[#This Row],[CID]],ALY,2,FALSE)</f>
        <v>Run-On Sentence</v>
      </c>
    </row>
    <row r="7647" spans="1:11" x14ac:dyDescent="0.2">
      <c r="A7647" s="8" t="str">
        <f>Table7[[#This Row],[Test No.]]&amp;Table7[[#This Row],[Section]]&amp;Table7[[#This Row],[Q. No.]]</f>
        <v>R5471</v>
      </c>
      <c r="B7647" s="8"/>
      <c r="C7647" s="7" t="s">
        <v>55</v>
      </c>
      <c r="D7647" s="6">
        <v>71</v>
      </c>
      <c r="E7647" s="5"/>
      <c r="F7647" s="4"/>
      <c r="G7647" s="2"/>
      <c r="H7647" s="4"/>
      <c r="I7647" s="4"/>
      <c r="J7647" s="3" t="s">
        <v>522</v>
      </c>
      <c r="K7647" s="2" t="str">
        <f>VLOOKUP(Table7[[#This Row],[CID]],ALY,2,FALSE)</f>
        <v>Effectiveness</v>
      </c>
    </row>
    <row r="7648" spans="1:11" x14ac:dyDescent="0.2">
      <c r="A7648" s="8" t="str">
        <f>Table7[[#This Row],[Test No.]]&amp;Table7[[#This Row],[Section]]&amp;Table7[[#This Row],[Q. No.]]</f>
        <v>R5472</v>
      </c>
      <c r="B7648" s="8"/>
      <c r="C7648" s="7" t="s">
        <v>55</v>
      </c>
      <c r="D7648" s="6">
        <v>72</v>
      </c>
      <c r="E7648" s="5"/>
      <c r="F7648" s="4"/>
      <c r="G7648" s="2"/>
      <c r="H7648" s="4"/>
      <c r="I7648" s="4"/>
      <c r="J7648" s="3" t="s">
        <v>522</v>
      </c>
      <c r="K7648" s="2" t="str">
        <f>VLOOKUP(Table7[[#This Row],[CID]],ALY,2,FALSE)</f>
        <v>Effectiveness</v>
      </c>
    </row>
    <row r="7649" spans="1:11" x14ac:dyDescent="0.2">
      <c r="A7649" s="8" t="str">
        <f>Table7[[#This Row],[Test No.]]&amp;Table7[[#This Row],[Section]]&amp;Table7[[#This Row],[Q. No.]]</f>
        <v>R5473</v>
      </c>
      <c r="B7649" s="8"/>
      <c r="C7649" s="7" t="s">
        <v>55</v>
      </c>
      <c r="D7649" s="6">
        <v>73</v>
      </c>
      <c r="E7649" s="5"/>
      <c r="F7649" s="4"/>
      <c r="G7649" s="2"/>
      <c r="H7649" s="4"/>
      <c r="I7649" s="4"/>
      <c r="J7649" s="3" t="s">
        <v>521</v>
      </c>
      <c r="K7649" s="2" t="str">
        <f>VLOOKUP(Table7[[#This Row],[CID]],ALY,2,FALSE)</f>
        <v>Word Choice</v>
      </c>
    </row>
    <row r="7650" spans="1:11" x14ac:dyDescent="0.2">
      <c r="A7650" s="8" t="str">
        <f>Table7[[#This Row],[Test No.]]&amp;Table7[[#This Row],[Section]]&amp;Table7[[#This Row],[Q. No.]]</f>
        <v>R5474</v>
      </c>
      <c r="B7650" s="8"/>
      <c r="C7650" s="7" t="s">
        <v>55</v>
      </c>
      <c r="D7650" s="6">
        <v>74</v>
      </c>
      <c r="E7650" s="5"/>
      <c r="F7650" s="4"/>
      <c r="G7650" s="2"/>
      <c r="H7650" s="4"/>
      <c r="I7650" s="4"/>
      <c r="J7650" s="3" t="s">
        <v>519</v>
      </c>
      <c r="K7650" s="2" t="str">
        <f>VLOOKUP(Table7[[#This Row],[CID]],ALY,2,FALSE)</f>
        <v>Opening/Transitional/Closing</v>
      </c>
    </row>
    <row r="7651" spans="1:11" x14ac:dyDescent="0.2">
      <c r="A7651" s="8" t="str">
        <f>Table7[[#This Row],[Test No.]]&amp;Table7[[#This Row],[Section]]&amp;Table7[[#This Row],[Q. No.]]</f>
        <v>R5475</v>
      </c>
      <c r="B7651" s="8"/>
      <c r="C7651" s="7" t="s">
        <v>55</v>
      </c>
      <c r="D7651" s="6">
        <v>75</v>
      </c>
      <c r="E7651" s="5"/>
      <c r="F7651" s="4"/>
      <c r="G7651" s="2"/>
      <c r="H7651" s="4"/>
      <c r="I7651" s="4"/>
      <c r="J7651" s="3" t="s">
        <v>514</v>
      </c>
      <c r="K7651" s="2" t="str">
        <f>VLOOKUP(Table7[[#This Row],[CID]],ALY,2,FALSE)</f>
        <v>Relation to Paragraph/Essay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C5469-955B-47C2-90D1-84E5E0D2B447}">
  <sheetPr codeName="Sheet8"/>
  <dimension ref="A1:L4081"/>
  <sheetViews>
    <sheetView topLeftCell="A46" zoomScaleNormal="100" workbookViewId="0">
      <selection activeCell="B3" sqref="B3"/>
    </sheetView>
  </sheetViews>
  <sheetFormatPr baseColWidth="10" defaultColWidth="9.1640625" defaultRowHeight="15" x14ac:dyDescent="0.2"/>
  <cols>
    <col min="1" max="1" width="7.1640625" style="1" bestFit="1" customWidth="1"/>
    <col min="2" max="2" width="9.5" style="1" bestFit="1" customWidth="1"/>
    <col min="3" max="3" width="10.1640625" style="1" bestFit="1" customWidth="1"/>
    <col min="4" max="4" width="8" style="1" bestFit="1" customWidth="1"/>
    <col min="5" max="5" width="9.5" style="1" bestFit="1" customWidth="1"/>
    <col min="6" max="6" width="7.5" style="1" bestFit="1" customWidth="1"/>
    <col min="7" max="7" width="27.5" style="1" bestFit="1" customWidth="1"/>
    <col min="8" max="8" width="6.6640625" style="1" bestFit="1" customWidth="1"/>
    <col min="9" max="9" width="20.5" style="1" bestFit="1" customWidth="1"/>
    <col min="10" max="10" width="9.1640625" style="1"/>
    <col min="11" max="11" width="6.5" style="1" bestFit="1" customWidth="1"/>
    <col min="12" max="12" width="34.5" style="1" bestFit="1" customWidth="1"/>
    <col min="13" max="16384" width="9.1640625" style="1"/>
  </cols>
  <sheetData>
    <row r="1" spans="1:12" x14ac:dyDescent="0.2">
      <c r="A1" s="1" t="s">
        <v>198</v>
      </c>
      <c r="B1" s="1" t="s">
        <v>324</v>
      </c>
      <c r="C1" s="23" t="s">
        <v>13</v>
      </c>
      <c r="D1" s="22" t="s">
        <v>214</v>
      </c>
      <c r="E1" s="22" t="s">
        <v>1</v>
      </c>
      <c r="F1" s="22" t="s">
        <v>196</v>
      </c>
      <c r="G1" s="22" t="s">
        <v>213</v>
      </c>
      <c r="H1" s="22" t="s">
        <v>386</v>
      </c>
      <c r="I1" s="22" t="s">
        <v>212</v>
      </c>
      <c r="K1" s="1" t="s">
        <v>191</v>
      </c>
      <c r="L1" s="1" t="s">
        <v>10</v>
      </c>
    </row>
    <row r="2" spans="1:12" x14ac:dyDescent="0.2">
      <c r="A2" s="8" t="str">
        <f>Table768[[#This Row],[Test No.]]&amp;Table768[[#This Row],[Section]]&amp;Table768[[#This Row],[Q No.]]</f>
        <v>P1R1</v>
      </c>
      <c r="B2" t="s">
        <v>381</v>
      </c>
      <c r="C2" s="9" t="s">
        <v>305</v>
      </c>
      <c r="D2" s="6">
        <v>1</v>
      </c>
      <c r="E2" s="6" t="s">
        <v>33</v>
      </c>
      <c r="F2" s="6">
        <v>1</v>
      </c>
      <c r="G2" s="13" t="s">
        <v>50</v>
      </c>
      <c r="H2" s="6" t="s">
        <v>424</v>
      </c>
      <c r="I2" s="10" t="str">
        <f>VLOOKUP(Table768[[#This Row],[CID]],ALY,2,FALSE)</f>
        <v>Inference</v>
      </c>
      <c r="K2" t="s">
        <v>449</v>
      </c>
      <c r="L2" t="s">
        <v>211</v>
      </c>
    </row>
    <row r="3" spans="1:12" x14ac:dyDescent="0.2">
      <c r="A3" s="8" t="str">
        <f>Table768[[#This Row],[Test No.]]&amp;Table768[[#This Row],[Section]]&amp;Table768[[#This Row],[Q No.]]</f>
        <v>P1R2</v>
      </c>
      <c r="B3" t="s">
        <v>381</v>
      </c>
      <c r="C3" s="9" t="s">
        <v>305</v>
      </c>
      <c r="D3" s="6">
        <v>2</v>
      </c>
      <c r="E3" s="6" t="s">
        <v>33</v>
      </c>
      <c r="F3" s="6">
        <v>1</v>
      </c>
      <c r="G3" s="13" t="s">
        <v>50</v>
      </c>
      <c r="H3" s="6" t="s">
        <v>425</v>
      </c>
      <c r="I3" s="10" t="str">
        <f>VLOOKUP(Table768[[#This Row],[CID]],ALY,2,FALSE)</f>
        <v>Detail</v>
      </c>
      <c r="K3" t="s">
        <v>428</v>
      </c>
      <c r="L3" t="s">
        <v>210</v>
      </c>
    </row>
    <row r="4" spans="1:12" x14ac:dyDescent="0.2">
      <c r="A4" s="8" t="str">
        <f>Table768[[#This Row],[Test No.]]&amp;Table768[[#This Row],[Section]]&amp;Table768[[#This Row],[Q No.]]</f>
        <v>P1R3</v>
      </c>
      <c r="B4" t="s">
        <v>382</v>
      </c>
      <c r="C4" s="9" t="s">
        <v>305</v>
      </c>
      <c r="D4" s="6">
        <v>3</v>
      </c>
      <c r="E4" s="6" t="s">
        <v>33</v>
      </c>
      <c r="F4" s="6">
        <v>1</v>
      </c>
      <c r="G4" s="13" t="s">
        <v>50</v>
      </c>
      <c r="H4" s="6" t="s">
        <v>424</v>
      </c>
      <c r="I4" s="10" t="str">
        <f>VLOOKUP(Table768[[#This Row],[CID]],ALY,2,FALSE)</f>
        <v>Inference</v>
      </c>
      <c r="K4" t="s">
        <v>425</v>
      </c>
      <c r="L4" t="s">
        <v>209</v>
      </c>
    </row>
    <row r="5" spans="1:12" x14ac:dyDescent="0.2">
      <c r="A5" s="8" t="str">
        <f>Table768[[#This Row],[Test No.]]&amp;Table768[[#This Row],[Section]]&amp;Table768[[#This Row],[Q No.]]</f>
        <v>P1R4</v>
      </c>
      <c r="B5" t="s">
        <v>382</v>
      </c>
      <c r="C5" s="9" t="s">
        <v>305</v>
      </c>
      <c r="D5" s="6">
        <v>4</v>
      </c>
      <c r="E5" s="6" t="s">
        <v>33</v>
      </c>
      <c r="F5" s="6">
        <v>1</v>
      </c>
      <c r="G5" s="13" t="s">
        <v>50</v>
      </c>
      <c r="H5" s="6" t="s">
        <v>424</v>
      </c>
      <c r="I5" s="10" t="str">
        <f>VLOOKUP(Table768[[#This Row],[CID]],ALY,2,FALSE)</f>
        <v>Inference</v>
      </c>
      <c r="K5" t="s">
        <v>424</v>
      </c>
      <c r="L5" t="s">
        <v>208</v>
      </c>
    </row>
    <row r="6" spans="1:12" x14ac:dyDescent="0.2">
      <c r="A6" s="8" t="str">
        <f>Table768[[#This Row],[Test No.]]&amp;Table768[[#This Row],[Section]]&amp;Table768[[#This Row],[Q No.]]</f>
        <v>P1R5</v>
      </c>
      <c r="B6" t="s">
        <v>383</v>
      </c>
      <c r="C6" s="9" t="s">
        <v>305</v>
      </c>
      <c r="D6" s="6">
        <v>5</v>
      </c>
      <c r="E6" s="6" t="s">
        <v>33</v>
      </c>
      <c r="F6" s="6">
        <v>1</v>
      </c>
      <c r="G6" s="13" t="s">
        <v>50</v>
      </c>
      <c r="H6" s="6" t="s">
        <v>426</v>
      </c>
      <c r="I6" s="10" t="str">
        <f>VLOOKUP(Table768[[#This Row],[CID]],ALY,2,FALSE)</f>
        <v>Cause &amp; Effect</v>
      </c>
      <c r="K6" t="s">
        <v>427</v>
      </c>
      <c r="L6" t="s">
        <v>207</v>
      </c>
    </row>
    <row r="7" spans="1:12" x14ac:dyDescent="0.2">
      <c r="A7" s="8" t="str">
        <f>Table768[[#This Row],[Test No.]]&amp;Table768[[#This Row],[Section]]&amp;Table768[[#This Row],[Q No.]]</f>
        <v>P1R6</v>
      </c>
      <c r="B7" t="s">
        <v>384</v>
      </c>
      <c r="C7" s="9" t="s">
        <v>305</v>
      </c>
      <c r="D7" s="6">
        <v>6</v>
      </c>
      <c r="E7" s="6" t="s">
        <v>33</v>
      </c>
      <c r="F7" s="6">
        <v>1</v>
      </c>
      <c r="G7" s="13" t="s">
        <v>50</v>
      </c>
      <c r="H7" s="6" t="s">
        <v>424</v>
      </c>
      <c r="I7" s="10" t="str">
        <f>VLOOKUP(Table768[[#This Row],[CID]],ALY,2,FALSE)</f>
        <v>Inference</v>
      </c>
      <c r="K7" t="s">
        <v>462</v>
      </c>
      <c r="L7" t="s">
        <v>206</v>
      </c>
    </row>
    <row r="8" spans="1:12" x14ac:dyDescent="0.2">
      <c r="A8" s="8" t="str">
        <f>Table768[[#This Row],[Test No.]]&amp;Table768[[#This Row],[Section]]&amp;Table768[[#This Row],[Q No.]]</f>
        <v>P1R7</v>
      </c>
      <c r="B8" t="s">
        <v>383</v>
      </c>
      <c r="C8" s="9" t="s">
        <v>305</v>
      </c>
      <c r="D8" s="6">
        <v>7</v>
      </c>
      <c r="E8" s="6" t="s">
        <v>33</v>
      </c>
      <c r="F8" s="6">
        <v>1</v>
      </c>
      <c r="G8" s="13" t="s">
        <v>50</v>
      </c>
      <c r="H8" s="6" t="s">
        <v>424</v>
      </c>
      <c r="I8" s="10" t="str">
        <f>VLOOKUP(Table768[[#This Row],[CID]],ALY,2,FALSE)</f>
        <v>Inference</v>
      </c>
      <c r="K8" t="s">
        <v>450</v>
      </c>
      <c r="L8" t="s">
        <v>205</v>
      </c>
    </row>
    <row r="9" spans="1:12" x14ac:dyDescent="0.2">
      <c r="A9" s="8" t="str">
        <f>Table768[[#This Row],[Test No.]]&amp;Table768[[#This Row],[Section]]&amp;Table768[[#This Row],[Q No.]]</f>
        <v>P1R8</v>
      </c>
      <c r="B9" t="s">
        <v>384</v>
      </c>
      <c r="C9" s="9" t="s">
        <v>305</v>
      </c>
      <c r="D9" s="6">
        <v>8</v>
      </c>
      <c r="E9" s="6" t="s">
        <v>33</v>
      </c>
      <c r="F9" s="6">
        <v>1</v>
      </c>
      <c r="G9" s="13" t="s">
        <v>50</v>
      </c>
      <c r="H9" s="6" t="s">
        <v>427</v>
      </c>
      <c r="I9" s="10" t="str">
        <f>VLOOKUP(Table768[[#This Row],[CID]],ALY,2,FALSE)</f>
        <v>PoV/Author's Attitude</v>
      </c>
      <c r="K9" t="s">
        <v>426</v>
      </c>
      <c r="L9" t="s">
        <v>204</v>
      </c>
    </row>
    <row r="10" spans="1:12" x14ac:dyDescent="0.2">
      <c r="A10" s="8" t="str">
        <f>Table768[[#This Row],[Test No.]]&amp;Table768[[#This Row],[Section]]&amp;Table768[[#This Row],[Q No.]]</f>
        <v>P1R9</v>
      </c>
      <c r="B10" t="s">
        <v>31</v>
      </c>
      <c r="C10" s="9" t="s">
        <v>305</v>
      </c>
      <c r="D10" s="6">
        <v>9</v>
      </c>
      <c r="E10" s="6" t="s">
        <v>33</v>
      </c>
      <c r="F10" s="6">
        <v>1</v>
      </c>
      <c r="G10" s="13" t="s">
        <v>50</v>
      </c>
      <c r="H10" s="6" t="s">
        <v>428</v>
      </c>
      <c r="I10" s="10" t="str">
        <f>VLOOKUP(Table768[[#This Row],[CID]],ALY,2,FALSE)</f>
        <v>Purpose</v>
      </c>
      <c r="K10" t="s">
        <v>458</v>
      </c>
      <c r="L10" s="1" t="s">
        <v>203</v>
      </c>
    </row>
    <row r="11" spans="1:12" x14ac:dyDescent="0.2">
      <c r="A11" s="8" t="str">
        <f>Table768[[#This Row],[Test No.]]&amp;Table768[[#This Row],[Section]]&amp;Table768[[#This Row],[Q No.]]</f>
        <v>P1R10</v>
      </c>
      <c r="B11" t="s">
        <v>384</v>
      </c>
      <c r="C11" s="9" t="s">
        <v>305</v>
      </c>
      <c r="D11" s="6">
        <v>10</v>
      </c>
      <c r="E11" s="6" t="s">
        <v>33</v>
      </c>
      <c r="F11" s="6">
        <v>1</v>
      </c>
      <c r="G11" s="13" t="s">
        <v>50</v>
      </c>
      <c r="H11" s="6" t="s">
        <v>425</v>
      </c>
      <c r="I11" s="10" t="str">
        <f>VLOOKUP(Table768[[#This Row],[CID]],ALY,2,FALSE)</f>
        <v>Detail</v>
      </c>
      <c r="K11" t="s">
        <v>455</v>
      </c>
      <c r="L11" s="1" t="s">
        <v>202</v>
      </c>
    </row>
    <row r="12" spans="1:12" x14ac:dyDescent="0.2">
      <c r="A12" s="8" t="str">
        <f>Table768[[#This Row],[Test No.]]&amp;Table768[[#This Row],[Section]]&amp;Table768[[#This Row],[Q No.]]</f>
        <v>P1R11</v>
      </c>
      <c r="B12" t="s">
        <v>31</v>
      </c>
      <c r="C12" s="9" t="s">
        <v>305</v>
      </c>
      <c r="D12" s="6">
        <v>11</v>
      </c>
      <c r="E12" s="6" t="s">
        <v>33</v>
      </c>
      <c r="F12" s="6">
        <v>2</v>
      </c>
      <c r="G12" s="13" t="s">
        <v>201</v>
      </c>
      <c r="H12" s="6" t="s">
        <v>429</v>
      </c>
      <c r="I12" s="10" t="str">
        <f>VLOOKUP(Table768[[#This Row],[CID]],ALY,2,FALSE)</f>
        <v>Author's Method</v>
      </c>
      <c r="K12" t="s">
        <v>434</v>
      </c>
      <c r="L12" t="s">
        <v>211</v>
      </c>
    </row>
    <row r="13" spans="1:12" x14ac:dyDescent="0.2">
      <c r="A13" s="8" t="str">
        <f>Table768[[#This Row],[Test No.]]&amp;Table768[[#This Row],[Section]]&amp;Table768[[#This Row],[Q No.]]</f>
        <v>P1R12</v>
      </c>
      <c r="B13" t="s">
        <v>384</v>
      </c>
      <c r="C13" s="9" t="s">
        <v>305</v>
      </c>
      <c r="D13" s="6">
        <v>12</v>
      </c>
      <c r="E13" s="6" t="s">
        <v>33</v>
      </c>
      <c r="F13" s="6">
        <v>2</v>
      </c>
      <c r="G13" s="13" t="s">
        <v>201</v>
      </c>
      <c r="H13" s="6" t="s">
        <v>430</v>
      </c>
      <c r="I13" s="10" t="str">
        <f>VLOOKUP(Table768[[#This Row],[CID]],ALY,2,FALSE)</f>
        <v>Detail</v>
      </c>
      <c r="K13" t="s">
        <v>433</v>
      </c>
      <c r="L13" t="s">
        <v>210</v>
      </c>
    </row>
    <row r="14" spans="1:12" x14ac:dyDescent="0.2">
      <c r="A14" s="8" t="str">
        <f>Table768[[#This Row],[Test No.]]&amp;Table768[[#This Row],[Section]]&amp;Table768[[#This Row],[Q No.]]</f>
        <v>P1R13</v>
      </c>
      <c r="B14" t="s">
        <v>382</v>
      </c>
      <c r="C14" s="9" t="s">
        <v>305</v>
      </c>
      <c r="D14" s="6">
        <v>13</v>
      </c>
      <c r="E14" s="6" t="s">
        <v>33</v>
      </c>
      <c r="F14" s="6">
        <v>2</v>
      </c>
      <c r="G14" s="13" t="s">
        <v>201</v>
      </c>
      <c r="H14" s="6" t="s">
        <v>431</v>
      </c>
      <c r="I14" s="10" t="str">
        <f>VLOOKUP(Table768[[#This Row],[CID]],ALY,2,FALSE)</f>
        <v>Vocab-in-Context</v>
      </c>
      <c r="K14" t="s">
        <v>430</v>
      </c>
      <c r="L14" t="s">
        <v>209</v>
      </c>
    </row>
    <row r="15" spans="1:12" x14ac:dyDescent="0.2">
      <c r="A15" s="8" t="str">
        <f>Table768[[#This Row],[Test No.]]&amp;Table768[[#This Row],[Section]]&amp;Table768[[#This Row],[Q No.]]</f>
        <v>P1R14</v>
      </c>
      <c r="B15" t="s">
        <v>381</v>
      </c>
      <c r="C15" s="9" t="s">
        <v>305</v>
      </c>
      <c r="D15" s="6">
        <v>14</v>
      </c>
      <c r="E15" s="6" t="s">
        <v>33</v>
      </c>
      <c r="F15" s="6">
        <v>2</v>
      </c>
      <c r="G15" s="13" t="s">
        <v>201</v>
      </c>
      <c r="H15" s="6" t="s">
        <v>430</v>
      </c>
      <c r="I15" s="10" t="str">
        <f>VLOOKUP(Table768[[#This Row],[CID]],ALY,2,FALSE)</f>
        <v>Detail</v>
      </c>
      <c r="K15" t="s">
        <v>446</v>
      </c>
      <c r="L15" t="s">
        <v>208</v>
      </c>
    </row>
    <row r="16" spans="1:12" x14ac:dyDescent="0.2">
      <c r="A16" s="8" t="str">
        <f>Table768[[#This Row],[Test No.]]&amp;Table768[[#This Row],[Section]]&amp;Table768[[#This Row],[Q No.]]</f>
        <v>P1R15</v>
      </c>
      <c r="B16" t="s">
        <v>384</v>
      </c>
      <c r="C16" s="9" t="s">
        <v>305</v>
      </c>
      <c r="D16" s="6">
        <v>15</v>
      </c>
      <c r="E16" s="6" t="s">
        <v>33</v>
      </c>
      <c r="F16" s="6">
        <v>2</v>
      </c>
      <c r="G16" s="13" t="s">
        <v>201</v>
      </c>
      <c r="H16" s="6" t="s">
        <v>432</v>
      </c>
      <c r="I16" s="10" t="str">
        <f>VLOOKUP(Table768[[#This Row],[CID]],ALY,2,FALSE)</f>
        <v>PoV/Author's Attitude</v>
      </c>
      <c r="K16" t="s">
        <v>432</v>
      </c>
      <c r="L16" t="s">
        <v>207</v>
      </c>
    </row>
    <row r="17" spans="1:12" x14ac:dyDescent="0.2">
      <c r="A17" s="8" t="str">
        <f>Table768[[#This Row],[Test No.]]&amp;Table768[[#This Row],[Section]]&amp;Table768[[#This Row],[Q No.]]</f>
        <v>P1R16</v>
      </c>
      <c r="B17" t="s">
        <v>381</v>
      </c>
      <c r="C17" s="9" t="s">
        <v>305</v>
      </c>
      <c r="D17" s="6">
        <v>16</v>
      </c>
      <c r="E17" s="6" t="s">
        <v>33</v>
      </c>
      <c r="F17" s="6">
        <v>2</v>
      </c>
      <c r="G17" s="13" t="s">
        <v>201</v>
      </c>
      <c r="H17" s="6" t="s">
        <v>431</v>
      </c>
      <c r="I17" s="10" t="str">
        <f>VLOOKUP(Table768[[#This Row],[CID]],ALY,2,FALSE)</f>
        <v>Vocab-in-Context</v>
      </c>
      <c r="K17" t="s">
        <v>429</v>
      </c>
      <c r="L17" t="s">
        <v>206</v>
      </c>
    </row>
    <row r="18" spans="1:12" x14ac:dyDescent="0.2">
      <c r="A18" s="8" t="str">
        <f>Table768[[#This Row],[Test No.]]&amp;Table768[[#This Row],[Section]]&amp;Table768[[#This Row],[Q No.]]</f>
        <v>P1R17</v>
      </c>
      <c r="B18" t="s">
        <v>384</v>
      </c>
      <c r="C18" s="9" t="s">
        <v>305</v>
      </c>
      <c r="D18" s="6">
        <v>17</v>
      </c>
      <c r="E18" s="6" t="s">
        <v>33</v>
      </c>
      <c r="F18" s="6">
        <v>2</v>
      </c>
      <c r="G18" s="13" t="s">
        <v>201</v>
      </c>
      <c r="H18" s="6" t="s">
        <v>430</v>
      </c>
      <c r="I18" s="10" t="str">
        <f>VLOOKUP(Table768[[#This Row],[CID]],ALY,2,FALSE)</f>
        <v>Detail</v>
      </c>
      <c r="K18" t="s">
        <v>431</v>
      </c>
      <c r="L18" t="s">
        <v>205</v>
      </c>
    </row>
    <row r="19" spans="1:12" x14ac:dyDescent="0.2">
      <c r="A19" s="8" t="str">
        <f>Table768[[#This Row],[Test No.]]&amp;Table768[[#This Row],[Section]]&amp;Table768[[#This Row],[Q No.]]</f>
        <v>P1R18</v>
      </c>
      <c r="B19" t="s">
        <v>31</v>
      </c>
      <c r="C19" s="9" t="s">
        <v>305</v>
      </c>
      <c r="D19" s="6">
        <v>18</v>
      </c>
      <c r="E19" s="6" t="s">
        <v>33</v>
      </c>
      <c r="F19" s="6">
        <v>2</v>
      </c>
      <c r="G19" s="13" t="s">
        <v>201</v>
      </c>
      <c r="H19" s="6" t="s">
        <v>433</v>
      </c>
      <c r="I19" s="10" t="str">
        <f>VLOOKUP(Table768[[#This Row],[CID]],ALY,2,FALSE)</f>
        <v>Purpose</v>
      </c>
      <c r="K19" t="s">
        <v>459</v>
      </c>
      <c r="L19" t="s">
        <v>204</v>
      </c>
    </row>
    <row r="20" spans="1:12" x14ac:dyDescent="0.2">
      <c r="A20" s="8" t="str">
        <f>Table768[[#This Row],[Test No.]]&amp;Table768[[#This Row],[Section]]&amp;Table768[[#This Row],[Q No.]]</f>
        <v>P1R19</v>
      </c>
      <c r="B20" t="s">
        <v>381</v>
      </c>
      <c r="C20" s="9" t="s">
        <v>305</v>
      </c>
      <c r="D20" s="6">
        <v>19</v>
      </c>
      <c r="E20" s="6" t="s">
        <v>33</v>
      </c>
      <c r="F20" s="6">
        <v>2</v>
      </c>
      <c r="G20" s="13" t="s">
        <v>201</v>
      </c>
      <c r="H20" s="6" t="s">
        <v>434</v>
      </c>
      <c r="I20" s="10" t="str">
        <f>VLOOKUP(Table768[[#This Row],[CID]],ALY,2,FALSE)</f>
        <v>Main Idea</v>
      </c>
      <c r="K20" t="s">
        <v>456</v>
      </c>
      <c r="L20" s="1" t="s">
        <v>203</v>
      </c>
    </row>
    <row r="21" spans="1:12" x14ac:dyDescent="0.2">
      <c r="A21" s="8" t="str">
        <f>Table768[[#This Row],[Test No.]]&amp;Table768[[#This Row],[Section]]&amp;Table768[[#This Row],[Q No.]]</f>
        <v>P1R20</v>
      </c>
      <c r="B21" t="s">
        <v>384</v>
      </c>
      <c r="C21" s="9" t="s">
        <v>305</v>
      </c>
      <c r="D21" s="6">
        <v>20</v>
      </c>
      <c r="E21" s="6" t="s">
        <v>33</v>
      </c>
      <c r="F21" s="6">
        <v>2</v>
      </c>
      <c r="G21" s="13" t="s">
        <v>201</v>
      </c>
      <c r="H21" s="6" t="s">
        <v>430</v>
      </c>
      <c r="I21" s="10" t="str">
        <f>VLOOKUP(Table768[[#This Row],[CID]],ALY,2,FALSE)</f>
        <v>Detail</v>
      </c>
      <c r="K21" t="s">
        <v>457</v>
      </c>
      <c r="L21" s="1" t="s">
        <v>202</v>
      </c>
    </row>
    <row r="22" spans="1:12" x14ac:dyDescent="0.2">
      <c r="A22" s="8" t="str">
        <f>Table768[[#This Row],[Test No.]]&amp;Table768[[#This Row],[Section]]&amp;Table768[[#This Row],[Q No.]]</f>
        <v>P1R21</v>
      </c>
      <c r="B22" t="s">
        <v>381</v>
      </c>
      <c r="C22" s="9" t="s">
        <v>305</v>
      </c>
      <c r="D22" s="6">
        <v>21</v>
      </c>
      <c r="E22" s="6" t="s">
        <v>33</v>
      </c>
      <c r="F22" s="6">
        <v>3</v>
      </c>
      <c r="G22" s="13" t="s">
        <v>200</v>
      </c>
      <c r="H22" s="6" t="s">
        <v>435</v>
      </c>
      <c r="I22" s="10" t="str">
        <f>VLOOKUP(Table768[[#This Row],[CID]],ALY,2,FALSE)</f>
        <v>PoV/Author's Attitude</v>
      </c>
      <c r="K22" t="s">
        <v>451</v>
      </c>
      <c r="L22" t="s">
        <v>211</v>
      </c>
    </row>
    <row r="23" spans="1:12" x14ac:dyDescent="0.2">
      <c r="A23" s="8" t="str">
        <f>Table768[[#This Row],[Test No.]]&amp;Table768[[#This Row],[Section]]&amp;Table768[[#This Row],[Q No.]]</f>
        <v>P1R22</v>
      </c>
      <c r="B23" t="s">
        <v>31</v>
      </c>
      <c r="C23" s="9" t="s">
        <v>305</v>
      </c>
      <c r="D23" s="6">
        <v>22</v>
      </c>
      <c r="E23" s="6" t="s">
        <v>33</v>
      </c>
      <c r="F23" s="6">
        <v>3</v>
      </c>
      <c r="G23" s="13" t="s">
        <v>200</v>
      </c>
      <c r="H23" s="6" t="s">
        <v>436</v>
      </c>
      <c r="I23" s="10" t="str">
        <f>VLOOKUP(Table768[[#This Row],[CID]],ALY,2,FALSE)</f>
        <v>Purpose</v>
      </c>
      <c r="K23" t="s">
        <v>436</v>
      </c>
      <c r="L23" t="s">
        <v>210</v>
      </c>
    </row>
    <row r="24" spans="1:12" x14ac:dyDescent="0.2">
      <c r="A24" s="8" t="str">
        <f>Table768[[#This Row],[Test No.]]&amp;Table768[[#This Row],[Section]]&amp;Table768[[#This Row],[Q No.]]</f>
        <v>P1R23</v>
      </c>
      <c r="B24" t="s">
        <v>382</v>
      </c>
      <c r="C24" s="9" t="s">
        <v>305</v>
      </c>
      <c r="D24" s="6">
        <v>23</v>
      </c>
      <c r="E24" s="6" t="s">
        <v>33</v>
      </c>
      <c r="F24" s="6">
        <v>3</v>
      </c>
      <c r="G24" s="13" t="s">
        <v>200</v>
      </c>
      <c r="H24" s="6" t="s">
        <v>437</v>
      </c>
      <c r="I24" s="10" t="str">
        <f>VLOOKUP(Table768[[#This Row],[CID]],ALY,2,FALSE)</f>
        <v>Detail</v>
      </c>
      <c r="K24" t="s">
        <v>437</v>
      </c>
      <c r="L24" t="s">
        <v>209</v>
      </c>
    </row>
    <row r="25" spans="1:12" x14ac:dyDescent="0.2">
      <c r="A25" s="8" t="str">
        <f>Table768[[#This Row],[Test No.]]&amp;Table768[[#This Row],[Section]]&amp;Table768[[#This Row],[Q No.]]</f>
        <v>P1R24</v>
      </c>
      <c r="B25" t="s">
        <v>384</v>
      </c>
      <c r="C25" s="9" t="s">
        <v>305</v>
      </c>
      <c r="D25" s="6">
        <v>24</v>
      </c>
      <c r="E25" s="6" t="s">
        <v>33</v>
      </c>
      <c r="F25" s="6">
        <v>3</v>
      </c>
      <c r="G25" s="13" t="s">
        <v>200</v>
      </c>
      <c r="H25" s="6" t="s">
        <v>435</v>
      </c>
      <c r="I25" s="10" t="str">
        <f>VLOOKUP(Table768[[#This Row],[CID]],ALY,2,FALSE)</f>
        <v>PoV/Author's Attitude</v>
      </c>
      <c r="K25" t="s">
        <v>438</v>
      </c>
      <c r="L25" t="s">
        <v>208</v>
      </c>
    </row>
    <row r="26" spans="1:12" x14ac:dyDescent="0.2">
      <c r="A26" s="8" t="str">
        <f>Table768[[#This Row],[Test No.]]&amp;Table768[[#This Row],[Section]]&amp;Table768[[#This Row],[Q No.]]</f>
        <v>P1R25</v>
      </c>
      <c r="B26" t="s">
        <v>381</v>
      </c>
      <c r="C26" s="9" t="s">
        <v>305</v>
      </c>
      <c r="D26" s="6">
        <v>25</v>
      </c>
      <c r="E26" s="6" t="s">
        <v>33</v>
      </c>
      <c r="F26" s="6">
        <v>3</v>
      </c>
      <c r="G26" s="13" t="s">
        <v>200</v>
      </c>
      <c r="H26" s="6" t="s">
        <v>438</v>
      </c>
      <c r="I26" s="10" t="str">
        <f>VLOOKUP(Table768[[#This Row],[CID]],ALY,2,FALSE)</f>
        <v>Inference</v>
      </c>
      <c r="K26" t="s">
        <v>435</v>
      </c>
      <c r="L26" t="s">
        <v>207</v>
      </c>
    </row>
    <row r="27" spans="1:12" x14ac:dyDescent="0.2">
      <c r="A27" s="8" t="str">
        <f>Table768[[#This Row],[Test No.]]&amp;Table768[[#This Row],[Section]]&amp;Table768[[#This Row],[Q No.]]</f>
        <v>P1R26</v>
      </c>
      <c r="B27" t="s">
        <v>382</v>
      </c>
      <c r="C27" s="9" t="s">
        <v>305</v>
      </c>
      <c r="D27" s="6">
        <v>26</v>
      </c>
      <c r="E27" s="6" t="s">
        <v>33</v>
      </c>
      <c r="F27" s="6">
        <v>3</v>
      </c>
      <c r="G27" s="13" t="s">
        <v>200</v>
      </c>
      <c r="H27" s="6" t="s">
        <v>439</v>
      </c>
      <c r="I27" s="10" t="str">
        <f>VLOOKUP(Table768[[#This Row],[CID]],ALY,2,FALSE)</f>
        <v>Vocab-in-Context</v>
      </c>
      <c r="K27" t="s">
        <v>447</v>
      </c>
      <c r="L27" t="s">
        <v>206</v>
      </c>
    </row>
    <row r="28" spans="1:12" x14ac:dyDescent="0.2">
      <c r="A28" s="8" t="str">
        <f>Table768[[#This Row],[Test No.]]&amp;Table768[[#This Row],[Section]]&amp;Table768[[#This Row],[Q No.]]</f>
        <v>P1R27</v>
      </c>
      <c r="B28" t="s">
        <v>383</v>
      </c>
      <c r="C28" s="9" t="s">
        <v>305</v>
      </c>
      <c r="D28" s="6">
        <v>27</v>
      </c>
      <c r="E28" s="6" t="s">
        <v>33</v>
      </c>
      <c r="F28" s="6">
        <v>3</v>
      </c>
      <c r="G28" s="13" t="s">
        <v>200</v>
      </c>
      <c r="H28" s="6" t="s">
        <v>437</v>
      </c>
      <c r="I28" s="10" t="str">
        <f>VLOOKUP(Table768[[#This Row],[CID]],ALY,2,FALSE)</f>
        <v>Detail</v>
      </c>
      <c r="K28" t="s">
        <v>439</v>
      </c>
      <c r="L28" t="s">
        <v>205</v>
      </c>
    </row>
    <row r="29" spans="1:12" x14ac:dyDescent="0.2">
      <c r="A29" s="8" t="str">
        <f>Table768[[#This Row],[Test No.]]&amp;Table768[[#This Row],[Section]]&amp;Table768[[#This Row],[Q No.]]</f>
        <v>P1R28</v>
      </c>
      <c r="B29" t="s">
        <v>31</v>
      </c>
      <c r="C29" s="9" t="s">
        <v>305</v>
      </c>
      <c r="D29" s="6">
        <v>28</v>
      </c>
      <c r="E29" s="6" t="s">
        <v>33</v>
      </c>
      <c r="F29" s="6">
        <v>3</v>
      </c>
      <c r="G29" s="13" t="s">
        <v>200</v>
      </c>
      <c r="H29" s="6" t="s">
        <v>436</v>
      </c>
      <c r="I29" s="10" t="str">
        <f>VLOOKUP(Table768[[#This Row],[CID]],ALY,2,FALSE)</f>
        <v>Purpose</v>
      </c>
      <c r="K29" t="s">
        <v>452</v>
      </c>
      <c r="L29" t="s">
        <v>204</v>
      </c>
    </row>
    <row r="30" spans="1:12" x14ac:dyDescent="0.2">
      <c r="A30" s="8" t="str">
        <f>Table768[[#This Row],[Test No.]]&amp;Table768[[#This Row],[Section]]&amp;Table768[[#This Row],[Q No.]]</f>
        <v>P1R29</v>
      </c>
      <c r="B30" t="s">
        <v>382</v>
      </c>
      <c r="C30" s="9" t="s">
        <v>305</v>
      </c>
      <c r="D30" s="6">
        <v>29</v>
      </c>
      <c r="E30" s="6" t="s">
        <v>33</v>
      </c>
      <c r="F30" s="6">
        <v>3</v>
      </c>
      <c r="G30" s="13" t="s">
        <v>200</v>
      </c>
      <c r="H30" s="6" t="s">
        <v>438</v>
      </c>
      <c r="I30" s="10" t="str">
        <f>VLOOKUP(Table768[[#This Row],[CID]],ALY,2,FALSE)</f>
        <v>Inference</v>
      </c>
      <c r="K30" t="s">
        <v>460</v>
      </c>
      <c r="L30" s="1" t="s">
        <v>203</v>
      </c>
    </row>
    <row r="31" spans="1:12" x14ac:dyDescent="0.2">
      <c r="A31" s="8" t="str">
        <f>Table768[[#This Row],[Test No.]]&amp;Table768[[#This Row],[Section]]&amp;Table768[[#This Row],[Q No.]]</f>
        <v>P1R30</v>
      </c>
      <c r="B31" t="s">
        <v>384</v>
      </c>
      <c r="C31" s="9" t="s">
        <v>305</v>
      </c>
      <c r="D31" s="6">
        <v>30</v>
      </c>
      <c r="E31" s="6" t="s">
        <v>33</v>
      </c>
      <c r="F31" s="6">
        <v>3</v>
      </c>
      <c r="G31" s="13" t="s">
        <v>200</v>
      </c>
      <c r="H31" s="6" t="s">
        <v>439</v>
      </c>
      <c r="I31" s="10" t="str">
        <f>VLOOKUP(Table768[[#This Row],[CID]],ALY,2,FALSE)</f>
        <v>Vocab-in-Context</v>
      </c>
      <c r="K31" t="s">
        <v>448</v>
      </c>
      <c r="L31" s="1" t="s">
        <v>202</v>
      </c>
    </row>
    <row r="32" spans="1:12" x14ac:dyDescent="0.2">
      <c r="A32" s="8" t="str">
        <f>Table768[[#This Row],[Test No.]]&amp;Table768[[#This Row],[Section]]&amp;Table768[[#This Row],[Q No.]]</f>
        <v>P1R31</v>
      </c>
      <c r="B32" t="s">
        <v>381</v>
      </c>
      <c r="C32" s="9" t="s">
        <v>305</v>
      </c>
      <c r="D32" s="6">
        <v>31</v>
      </c>
      <c r="E32" s="6" t="s">
        <v>33</v>
      </c>
      <c r="F32" s="6">
        <v>4</v>
      </c>
      <c r="G32" s="13" t="s">
        <v>199</v>
      </c>
      <c r="H32" s="6" t="s">
        <v>440</v>
      </c>
      <c r="I32" s="10" t="str">
        <f>VLOOKUP(Table768[[#This Row],[CID]],ALY,2,FALSE)</f>
        <v>Inference</v>
      </c>
      <c r="K32" t="s">
        <v>441</v>
      </c>
      <c r="L32" t="s">
        <v>211</v>
      </c>
    </row>
    <row r="33" spans="1:12" x14ac:dyDescent="0.2">
      <c r="A33" s="8" t="str">
        <f>Table768[[#This Row],[Test No.]]&amp;Table768[[#This Row],[Section]]&amp;Table768[[#This Row],[Q No.]]</f>
        <v>P1R32</v>
      </c>
      <c r="B33" t="s">
        <v>382</v>
      </c>
      <c r="C33" s="9" t="s">
        <v>305</v>
      </c>
      <c r="D33" s="6">
        <v>32</v>
      </c>
      <c r="E33" s="6" t="s">
        <v>33</v>
      </c>
      <c r="F33" s="6">
        <v>4</v>
      </c>
      <c r="G33" s="13" t="s">
        <v>199</v>
      </c>
      <c r="H33" s="6" t="s">
        <v>441</v>
      </c>
      <c r="I33" s="10" t="str">
        <f>VLOOKUP(Table768[[#This Row],[CID]],ALY,2,FALSE)</f>
        <v>Main Idea</v>
      </c>
      <c r="K33" t="s">
        <v>445</v>
      </c>
      <c r="L33" t="s">
        <v>210</v>
      </c>
    </row>
    <row r="34" spans="1:12" x14ac:dyDescent="0.2">
      <c r="A34" s="8" t="str">
        <f>Table768[[#This Row],[Test No.]]&amp;Table768[[#This Row],[Section]]&amp;Table768[[#This Row],[Q No.]]</f>
        <v>P1R33</v>
      </c>
      <c r="B34" t="s">
        <v>383</v>
      </c>
      <c r="C34" s="9" t="s">
        <v>305</v>
      </c>
      <c r="D34" s="6">
        <v>33</v>
      </c>
      <c r="E34" s="6" t="s">
        <v>33</v>
      </c>
      <c r="F34" s="6">
        <v>4</v>
      </c>
      <c r="G34" s="13" t="s">
        <v>199</v>
      </c>
      <c r="H34" s="6" t="s">
        <v>442</v>
      </c>
      <c r="I34" s="10" t="str">
        <f>VLOOKUP(Table768[[#This Row],[CID]],ALY,2,FALSE)</f>
        <v>Detail</v>
      </c>
      <c r="K34" t="s">
        <v>442</v>
      </c>
      <c r="L34" t="s">
        <v>209</v>
      </c>
    </row>
    <row r="35" spans="1:12" x14ac:dyDescent="0.2">
      <c r="A35" s="8" t="str">
        <f>Table768[[#This Row],[Test No.]]&amp;Table768[[#This Row],[Section]]&amp;Table768[[#This Row],[Q No.]]</f>
        <v>P1R34</v>
      </c>
      <c r="B35" t="s">
        <v>31</v>
      </c>
      <c r="C35" s="9" t="s">
        <v>305</v>
      </c>
      <c r="D35" s="6">
        <v>34</v>
      </c>
      <c r="E35" s="6" t="s">
        <v>33</v>
      </c>
      <c r="F35" s="6">
        <v>4</v>
      </c>
      <c r="G35" s="13" t="s">
        <v>199</v>
      </c>
      <c r="H35" s="6" t="s">
        <v>443</v>
      </c>
      <c r="I35" s="10" t="str">
        <f>VLOOKUP(Table768[[#This Row],[CID]],ALY,2,FALSE)</f>
        <v>Vocab-in-Context</v>
      </c>
      <c r="K35" t="s">
        <v>440</v>
      </c>
      <c r="L35" t="s">
        <v>208</v>
      </c>
    </row>
    <row r="36" spans="1:12" x14ac:dyDescent="0.2">
      <c r="A36" s="8" t="str">
        <f>Table768[[#This Row],[Test No.]]&amp;Table768[[#This Row],[Section]]&amp;Table768[[#This Row],[Q No.]]</f>
        <v>P1R35</v>
      </c>
      <c r="B36" t="s">
        <v>383</v>
      </c>
      <c r="C36" s="9" t="s">
        <v>305</v>
      </c>
      <c r="D36" s="6">
        <v>35</v>
      </c>
      <c r="E36" s="6" t="s">
        <v>33</v>
      </c>
      <c r="F36" s="6">
        <v>4</v>
      </c>
      <c r="G36" s="13" t="s">
        <v>199</v>
      </c>
      <c r="H36" s="6" t="s">
        <v>444</v>
      </c>
      <c r="I36" s="10" t="str">
        <f>VLOOKUP(Table768[[#This Row],[CID]],ALY,2,FALSE)</f>
        <v>PoV/Author's Attitude</v>
      </c>
      <c r="K36" t="s">
        <v>444</v>
      </c>
      <c r="L36" t="s">
        <v>207</v>
      </c>
    </row>
    <row r="37" spans="1:12" x14ac:dyDescent="0.2">
      <c r="A37" s="8" t="str">
        <f>Table768[[#This Row],[Test No.]]&amp;Table768[[#This Row],[Section]]&amp;Table768[[#This Row],[Q No.]]</f>
        <v>P1R36</v>
      </c>
      <c r="B37" t="s">
        <v>383</v>
      </c>
      <c r="C37" s="9" t="s">
        <v>305</v>
      </c>
      <c r="D37" s="6">
        <v>36</v>
      </c>
      <c r="E37" s="6" t="s">
        <v>33</v>
      </c>
      <c r="F37" s="6">
        <v>4</v>
      </c>
      <c r="G37" s="13" t="s">
        <v>199</v>
      </c>
      <c r="H37" s="6" t="s">
        <v>445</v>
      </c>
      <c r="I37" s="10" t="str">
        <f>VLOOKUP(Table768[[#This Row],[CID]],ALY,2,FALSE)</f>
        <v>Purpose</v>
      </c>
      <c r="K37" t="s">
        <v>463</v>
      </c>
      <c r="L37" t="s">
        <v>206</v>
      </c>
    </row>
    <row r="38" spans="1:12" x14ac:dyDescent="0.2">
      <c r="A38" s="8" t="str">
        <f>Table768[[#This Row],[Test No.]]&amp;Table768[[#This Row],[Section]]&amp;Table768[[#This Row],[Q No.]]</f>
        <v>P1R37</v>
      </c>
      <c r="B38" t="s">
        <v>381</v>
      </c>
      <c r="C38" s="9" t="s">
        <v>305</v>
      </c>
      <c r="D38" s="6">
        <v>37</v>
      </c>
      <c r="E38" s="6" t="s">
        <v>33</v>
      </c>
      <c r="F38" s="6">
        <v>4</v>
      </c>
      <c r="G38" s="13" t="s">
        <v>199</v>
      </c>
      <c r="H38" s="6" t="s">
        <v>440</v>
      </c>
      <c r="I38" s="10" t="str">
        <f>VLOOKUP(Table768[[#This Row],[CID]],ALY,2,FALSE)</f>
        <v>Inference</v>
      </c>
      <c r="K38" t="s">
        <v>443</v>
      </c>
      <c r="L38" t="s">
        <v>205</v>
      </c>
    </row>
    <row r="39" spans="1:12" x14ac:dyDescent="0.2">
      <c r="A39" s="8" t="str">
        <f>Table768[[#This Row],[Test No.]]&amp;Table768[[#This Row],[Section]]&amp;Table768[[#This Row],[Q No.]]</f>
        <v>P1R38</v>
      </c>
      <c r="B39" t="s">
        <v>31</v>
      </c>
      <c r="C39" s="9" t="s">
        <v>305</v>
      </c>
      <c r="D39" s="6">
        <v>38</v>
      </c>
      <c r="E39" s="6" t="s">
        <v>33</v>
      </c>
      <c r="F39" s="6">
        <v>4</v>
      </c>
      <c r="G39" s="13" t="s">
        <v>199</v>
      </c>
      <c r="H39" s="6" t="s">
        <v>440</v>
      </c>
      <c r="I39" s="10" t="str">
        <f>VLOOKUP(Table768[[#This Row],[CID]],ALY,2,FALSE)</f>
        <v>Inference</v>
      </c>
      <c r="K39" t="s">
        <v>453</v>
      </c>
      <c r="L39" t="s">
        <v>204</v>
      </c>
    </row>
    <row r="40" spans="1:12" x14ac:dyDescent="0.2">
      <c r="A40" s="8" t="str">
        <f>Table768[[#This Row],[Test No.]]&amp;Table768[[#This Row],[Section]]&amp;Table768[[#This Row],[Q No.]]</f>
        <v>P1R39</v>
      </c>
      <c r="B40" t="s">
        <v>384</v>
      </c>
      <c r="C40" s="9" t="s">
        <v>305</v>
      </c>
      <c r="D40" s="6">
        <v>39</v>
      </c>
      <c r="E40" s="6" t="s">
        <v>33</v>
      </c>
      <c r="F40" s="6">
        <v>4</v>
      </c>
      <c r="G40" s="13" t="s">
        <v>199</v>
      </c>
      <c r="H40" s="6" t="s">
        <v>444</v>
      </c>
      <c r="I40" s="10" t="str">
        <f>VLOOKUP(Table768[[#This Row],[CID]],ALY,2,FALSE)</f>
        <v>PoV/Author's Attitude</v>
      </c>
      <c r="K40" t="s">
        <v>461</v>
      </c>
      <c r="L40" s="1" t="s">
        <v>203</v>
      </c>
    </row>
    <row r="41" spans="1:12" ht="16" thickBot="1" x14ac:dyDescent="0.25">
      <c r="A41" s="8" t="str">
        <f>Table768[[#This Row],[Test No.]]&amp;Table768[[#This Row],[Section]]&amp;Table768[[#This Row],[Q No.]]</f>
        <v>P1R40</v>
      </c>
      <c r="B41" t="s">
        <v>383</v>
      </c>
      <c r="C41" s="9" t="s">
        <v>305</v>
      </c>
      <c r="D41" s="6">
        <v>40</v>
      </c>
      <c r="E41" s="6" t="s">
        <v>33</v>
      </c>
      <c r="F41" s="6">
        <v>4</v>
      </c>
      <c r="G41" s="13" t="s">
        <v>199</v>
      </c>
      <c r="H41" s="6" t="s">
        <v>442</v>
      </c>
      <c r="I41" s="10" t="str">
        <f>VLOOKUP(Table768[[#This Row],[CID]],ALY,2,FALSE)</f>
        <v>Detail</v>
      </c>
      <c r="K41" t="s">
        <v>454</v>
      </c>
      <c r="L41" s="1" t="s">
        <v>202</v>
      </c>
    </row>
    <row r="42" spans="1:12" ht="16" thickBot="1" x14ac:dyDescent="0.25">
      <c r="A42" s="8" t="str">
        <f>Table768[[#This Row],[Test No.]]&amp;Table768[[#This Row],[Section]]&amp;Table768[[#This Row],[Q No.]]</f>
        <v>P2R1</v>
      </c>
      <c r="B42" t="s">
        <v>382</v>
      </c>
      <c r="C42" s="16" t="s">
        <v>306</v>
      </c>
      <c r="D42" s="17">
        <v>1</v>
      </c>
      <c r="E42" s="6" t="s">
        <v>33</v>
      </c>
      <c r="F42" s="6">
        <v>1</v>
      </c>
      <c r="G42" s="13" t="s">
        <v>50</v>
      </c>
      <c r="H42" s="14" t="s">
        <v>427</v>
      </c>
      <c r="I42" s="13" t="str">
        <f>VLOOKUP(Table768[[#This Row],[CID]],ALY,2,FALSE)</f>
        <v>PoV/Author's Attitude</v>
      </c>
      <c r="K42"/>
      <c r="L42"/>
    </row>
    <row r="43" spans="1:12" ht="16" thickBot="1" x14ac:dyDescent="0.25">
      <c r="A43" s="8" t="str">
        <f>Table768[[#This Row],[Test No.]]&amp;Table768[[#This Row],[Section]]&amp;Table768[[#This Row],[Q No.]]</f>
        <v>P2R2</v>
      </c>
      <c r="B43" t="s">
        <v>384</v>
      </c>
      <c r="C43" s="16" t="s">
        <v>306</v>
      </c>
      <c r="D43" s="17">
        <v>2</v>
      </c>
      <c r="E43" s="6" t="s">
        <v>33</v>
      </c>
      <c r="F43" s="6">
        <v>1</v>
      </c>
      <c r="G43" s="13" t="s">
        <v>50</v>
      </c>
      <c r="H43" s="14" t="s">
        <v>425</v>
      </c>
      <c r="I43" s="13" t="str">
        <f>VLOOKUP(Table768[[#This Row],[CID]],ALY,2,FALSE)</f>
        <v>Detail</v>
      </c>
      <c r="K43"/>
      <c r="L43"/>
    </row>
    <row r="44" spans="1:12" ht="16" thickBot="1" x14ac:dyDescent="0.25">
      <c r="A44" s="8" t="str">
        <f>Table768[[#This Row],[Test No.]]&amp;Table768[[#This Row],[Section]]&amp;Table768[[#This Row],[Q No.]]</f>
        <v>P2R3</v>
      </c>
      <c r="B44" t="s">
        <v>383</v>
      </c>
      <c r="C44" s="16" t="s">
        <v>306</v>
      </c>
      <c r="D44" s="17">
        <v>3</v>
      </c>
      <c r="E44" s="6" t="s">
        <v>33</v>
      </c>
      <c r="F44" s="6">
        <v>1</v>
      </c>
      <c r="G44" s="13" t="s">
        <v>50</v>
      </c>
      <c r="H44" s="14" t="s">
        <v>425</v>
      </c>
      <c r="I44" s="13" t="str">
        <f>VLOOKUP(Table768[[#This Row],[CID]],ALY,2,FALSE)</f>
        <v>Detail</v>
      </c>
      <c r="K44"/>
      <c r="L44"/>
    </row>
    <row r="45" spans="1:12" ht="16" thickBot="1" x14ac:dyDescent="0.25">
      <c r="A45" s="8" t="str">
        <f>Table768[[#This Row],[Test No.]]&amp;Table768[[#This Row],[Section]]&amp;Table768[[#This Row],[Q No.]]</f>
        <v>P2R4</v>
      </c>
      <c r="B45" t="s">
        <v>382</v>
      </c>
      <c r="C45" s="16" t="s">
        <v>306</v>
      </c>
      <c r="D45" s="17">
        <v>4</v>
      </c>
      <c r="E45" s="6" t="s">
        <v>33</v>
      </c>
      <c r="F45" s="6">
        <v>1</v>
      </c>
      <c r="G45" s="13" t="s">
        <v>50</v>
      </c>
      <c r="H45" s="14" t="s">
        <v>424</v>
      </c>
      <c r="I45" s="13" t="str">
        <f>VLOOKUP(Table768[[#This Row],[CID]],ALY,2,FALSE)</f>
        <v>Inference</v>
      </c>
      <c r="K45"/>
      <c r="L45"/>
    </row>
    <row r="46" spans="1:12" ht="16" thickBot="1" x14ac:dyDescent="0.25">
      <c r="A46" s="8" t="str">
        <f>Table768[[#This Row],[Test No.]]&amp;Table768[[#This Row],[Section]]&amp;Table768[[#This Row],[Q No.]]</f>
        <v>P2R5</v>
      </c>
      <c r="B46" t="s">
        <v>381</v>
      </c>
      <c r="C46" s="16" t="s">
        <v>306</v>
      </c>
      <c r="D46" s="17">
        <v>5</v>
      </c>
      <c r="E46" s="6" t="s">
        <v>33</v>
      </c>
      <c r="F46" s="6">
        <v>1</v>
      </c>
      <c r="G46" s="13" t="s">
        <v>50</v>
      </c>
      <c r="H46" s="14" t="s">
        <v>425</v>
      </c>
      <c r="I46" s="13" t="str">
        <f>VLOOKUP(Table768[[#This Row],[CID]],ALY,2,FALSE)</f>
        <v>Detail</v>
      </c>
      <c r="K46"/>
      <c r="L46"/>
    </row>
    <row r="47" spans="1:12" ht="16" thickBot="1" x14ac:dyDescent="0.25">
      <c r="A47" s="8" t="str">
        <f>Table768[[#This Row],[Test No.]]&amp;Table768[[#This Row],[Section]]&amp;Table768[[#This Row],[Q No.]]</f>
        <v>P2R6</v>
      </c>
      <c r="B47" t="s">
        <v>384</v>
      </c>
      <c r="C47" s="16" t="s">
        <v>306</v>
      </c>
      <c r="D47" s="17">
        <v>6</v>
      </c>
      <c r="E47" s="6" t="s">
        <v>33</v>
      </c>
      <c r="F47" s="6">
        <v>1</v>
      </c>
      <c r="G47" s="13" t="s">
        <v>50</v>
      </c>
      <c r="H47" s="14" t="s">
        <v>425</v>
      </c>
      <c r="I47" s="13" t="str">
        <f>VLOOKUP(Table768[[#This Row],[CID]],ALY,2,FALSE)</f>
        <v>Detail</v>
      </c>
      <c r="K47"/>
      <c r="L47"/>
    </row>
    <row r="48" spans="1:12" ht="16" thickBot="1" x14ac:dyDescent="0.25">
      <c r="A48" s="8" t="str">
        <f>Table768[[#This Row],[Test No.]]&amp;Table768[[#This Row],[Section]]&amp;Table768[[#This Row],[Q No.]]</f>
        <v>P2R7</v>
      </c>
      <c r="B48" t="s">
        <v>31</v>
      </c>
      <c r="C48" s="16" t="s">
        <v>306</v>
      </c>
      <c r="D48" s="17">
        <v>7</v>
      </c>
      <c r="E48" s="6" t="s">
        <v>33</v>
      </c>
      <c r="F48" s="6">
        <v>1</v>
      </c>
      <c r="G48" s="13" t="s">
        <v>50</v>
      </c>
      <c r="H48" s="14" t="s">
        <v>424</v>
      </c>
      <c r="I48" s="13" t="str">
        <f>VLOOKUP(Table768[[#This Row],[CID]],ALY,2,FALSE)</f>
        <v>Inference</v>
      </c>
      <c r="K48"/>
      <c r="L48"/>
    </row>
    <row r="49" spans="1:12" ht="16" thickBot="1" x14ac:dyDescent="0.25">
      <c r="A49" s="8" t="str">
        <f>Table768[[#This Row],[Test No.]]&amp;Table768[[#This Row],[Section]]&amp;Table768[[#This Row],[Q No.]]</f>
        <v>P2R8</v>
      </c>
      <c r="B49" t="s">
        <v>384</v>
      </c>
      <c r="C49" s="16" t="s">
        <v>306</v>
      </c>
      <c r="D49" s="17">
        <v>8</v>
      </c>
      <c r="E49" s="6" t="s">
        <v>33</v>
      </c>
      <c r="F49" s="6">
        <v>1</v>
      </c>
      <c r="G49" s="13" t="s">
        <v>50</v>
      </c>
      <c r="H49" s="14" t="s">
        <v>427</v>
      </c>
      <c r="I49" s="13" t="str">
        <f>VLOOKUP(Table768[[#This Row],[CID]],ALY,2,FALSE)</f>
        <v>PoV/Author's Attitude</v>
      </c>
      <c r="K49"/>
      <c r="L49"/>
    </row>
    <row r="50" spans="1:12" ht="16" thickBot="1" x14ac:dyDescent="0.25">
      <c r="A50" s="8" t="str">
        <f>Table768[[#This Row],[Test No.]]&amp;Table768[[#This Row],[Section]]&amp;Table768[[#This Row],[Q No.]]</f>
        <v>P2R9</v>
      </c>
      <c r="B50" t="s">
        <v>381</v>
      </c>
      <c r="C50" s="16" t="s">
        <v>306</v>
      </c>
      <c r="D50" s="17">
        <v>9</v>
      </c>
      <c r="E50" s="6" t="s">
        <v>33</v>
      </c>
      <c r="F50" s="6">
        <v>1</v>
      </c>
      <c r="G50" s="13" t="s">
        <v>50</v>
      </c>
      <c r="H50" s="14" t="s">
        <v>425</v>
      </c>
      <c r="I50" s="13" t="str">
        <f>VLOOKUP(Table768[[#This Row],[CID]],ALY,2,FALSE)</f>
        <v>Detail</v>
      </c>
      <c r="K50"/>
    </row>
    <row r="51" spans="1:12" ht="16" thickBot="1" x14ac:dyDescent="0.25">
      <c r="A51" s="8" t="str">
        <f>Table768[[#This Row],[Test No.]]&amp;Table768[[#This Row],[Section]]&amp;Table768[[#This Row],[Q No.]]</f>
        <v>P2R10</v>
      </c>
      <c r="B51" t="s">
        <v>382</v>
      </c>
      <c r="C51" s="16" t="s">
        <v>306</v>
      </c>
      <c r="D51" s="17">
        <v>10</v>
      </c>
      <c r="E51" s="6" t="s">
        <v>33</v>
      </c>
      <c r="F51" s="6">
        <v>1</v>
      </c>
      <c r="G51" s="13" t="s">
        <v>50</v>
      </c>
      <c r="H51" s="14" t="s">
        <v>425</v>
      </c>
      <c r="I51" s="13" t="str">
        <f>VLOOKUP(Table768[[#This Row],[CID]],ALY,2,FALSE)</f>
        <v>Detail</v>
      </c>
      <c r="K51"/>
    </row>
    <row r="52" spans="1:12" ht="16" thickBot="1" x14ac:dyDescent="0.25">
      <c r="A52" s="8" t="str">
        <f>Table768[[#This Row],[Test No.]]&amp;Table768[[#This Row],[Section]]&amp;Table768[[#This Row],[Q No.]]</f>
        <v>P2R11</v>
      </c>
      <c r="B52" s="8"/>
      <c r="C52" s="16" t="s">
        <v>306</v>
      </c>
      <c r="D52" s="17">
        <v>11</v>
      </c>
      <c r="E52" s="6" t="s">
        <v>33</v>
      </c>
      <c r="F52" s="6">
        <v>2</v>
      </c>
      <c r="G52" s="13" t="s">
        <v>201</v>
      </c>
      <c r="H52" s="14" t="s">
        <v>446</v>
      </c>
      <c r="I52" s="13" t="str">
        <f>VLOOKUP(Table768[[#This Row],[CID]],ALY,2,FALSE)</f>
        <v>Inference</v>
      </c>
      <c r="K52"/>
    </row>
    <row r="53" spans="1:12" ht="16" thickBot="1" x14ac:dyDescent="0.25">
      <c r="A53" s="8" t="str">
        <f>Table768[[#This Row],[Test No.]]&amp;Table768[[#This Row],[Section]]&amp;Table768[[#This Row],[Q No.]]</f>
        <v>P2R12</v>
      </c>
      <c r="B53" s="8"/>
      <c r="C53" s="16" t="s">
        <v>306</v>
      </c>
      <c r="D53" s="17">
        <v>12</v>
      </c>
      <c r="E53" s="6" t="s">
        <v>33</v>
      </c>
      <c r="F53" s="6">
        <v>2</v>
      </c>
      <c r="G53" s="13" t="s">
        <v>201</v>
      </c>
      <c r="H53" s="12" t="s">
        <v>431</v>
      </c>
      <c r="I53" s="11" t="str">
        <f>VLOOKUP(Table768[[#This Row],[CID]],ALY,2,FALSE)</f>
        <v>Vocab-in-Context</v>
      </c>
      <c r="K53"/>
    </row>
    <row r="54" spans="1:12" ht="16" thickBot="1" x14ac:dyDescent="0.25">
      <c r="A54" s="8" t="str">
        <f>Table768[[#This Row],[Test No.]]&amp;Table768[[#This Row],[Section]]&amp;Table768[[#This Row],[Q No.]]</f>
        <v>P2R13</v>
      </c>
      <c r="B54" s="8"/>
      <c r="C54" s="16" t="s">
        <v>306</v>
      </c>
      <c r="D54" s="17">
        <v>13</v>
      </c>
      <c r="E54" s="6" t="s">
        <v>33</v>
      </c>
      <c r="F54" s="6">
        <v>2</v>
      </c>
      <c r="G54" s="13" t="s">
        <v>201</v>
      </c>
      <c r="H54" s="12" t="s">
        <v>446</v>
      </c>
      <c r="I54" s="11" t="str">
        <f>VLOOKUP(Table768[[#This Row],[CID]],ALY,2,FALSE)</f>
        <v>Inference</v>
      </c>
    </row>
    <row r="55" spans="1:12" ht="16" thickBot="1" x14ac:dyDescent="0.25">
      <c r="A55" s="8" t="str">
        <f>Table768[[#This Row],[Test No.]]&amp;Table768[[#This Row],[Section]]&amp;Table768[[#This Row],[Q No.]]</f>
        <v>P2R14</v>
      </c>
      <c r="B55" s="8"/>
      <c r="C55" s="16" t="s">
        <v>306</v>
      </c>
      <c r="D55" s="17">
        <v>14</v>
      </c>
      <c r="E55" s="6" t="s">
        <v>33</v>
      </c>
      <c r="F55" s="6">
        <v>2</v>
      </c>
      <c r="G55" s="13" t="s">
        <v>201</v>
      </c>
      <c r="H55" s="12" t="s">
        <v>433</v>
      </c>
      <c r="I55" s="11" t="str">
        <f>VLOOKUP(Table768[[#This Row],[CID]],ALY,2,FALSE)</f>
        <v>Purpose</v>
      </c>
    </row>
    <row r="56" spans="1:12" ht="16" thickBot="1" x14ac:dyDescent="0.25">
      <c r="A56" s="8" t="str">
        <f>Table768[[#This Row],[Test No.]]&amp;Table768[[#This Row],[Section]]&amp;Table768[[#This Row],[Q No.]]</f>
        <v>P2R15</v>
      </c>
      <c r="B56" s="8"/>
      <c r="C56" s="16" t="s">
        <v>306</v>
      </c>
      <c r="D56" s="17">
        <v>15</v>
      </c>
      <c r="E56" s="6" t="s">
        <v>33</v>
      </c>
      <c r="F56" s="6">
        <v>2</v>
      </c>
      <c r="G56" s="13" t="s">
        <v>201</v>
      </c>
      <c r="H56" s="12" t="s">
        <v>433</v>
      </c>
      <c r="I56" s="11" t="str">
        <f>VLOOKUP(Table768[[#This Row],[CID]],ALY,2,FALSE)</f>
        <v>Purpose</v>
      </c>
    </row>
    <row r="57" spans="1:12" ht="16" thickBot="1" x14ac:dyDescent="0.25">
      <c r="A57" s="8" t="str">
        <f>Table768[[#This Row],[Test No.]]&amp;Table768[[#This Row],[Section]]&amp;Table768[[#This Row],[Q No.]]</f>
        <v>P2R16</v>
      </c>
      <c r="B57" s="8"/>
      <c r="C57" s="16" t="s">
        <v>306</v>
      </c>
      <c r="D57" s="17">
        <v>16</v>
      </c>
      <c r="E57" s="6" t="s">
        <v>33</v>
      </c>
      <c r="F57" s="6">
        <v>2</v>
      </c>
      <c r="G57" s="13" t="s">
        <v>201</v>
      </c>
      <c r="H57" s="12" t="s">
        <v>430</v>
      </c>
      <c r="I57" s="11" t="str">
        <f>VLOOKUP(Table768[[#This Row],[CID]],ALY,2,FALSE)</f>
        <v>Detail</v>
      </c>
    </row>
    <row r="58" spans="1:12" ht="16" thickBot="1" x14ac:dyDescent="0.25">
      <c r="A58" s="8" t="str">
        <f>Table768[[#This Row],[Test No.]]&amp;Table768[[#This Row],[Section]]&amp;Table768[[#This Row],[Q No.]]</f>
        <v>P2R17</v>
      </c>
      <c r="B58" s="8"/>
      <c r="C58" s="16" t="s">
        <v>306</v>
      </c>
      <c r="D58" s="17">
        <v>17</v>
      </c>
      <c r="E58" s="6" t="s">
        <v>33</v>
      </c>
      <c r="F58" s="6">
        <v>2</v>
      </c>
      <c r="G58" s="13" t="s">
        <v>201</v>
      </c>
      <c r="H58" s="12" t="s">
        <v>430</v>
      </c>
      <c r="I58" s="11" t="str">
        <f>VLOOKUP(Table768[[#This Row],[CID]],ALY,2,FALSE)</f>
        <v>Detail</v>
      </c>
    </row>
    <row r="59" spans="1:12" ht="16" thickBot="1" x14ac:dyDescent="0.25">
      <c r="A59" s="8" t="str">
        <f>Table768[[#This Row],[Test No.]]&amp;Table768[[#This Row],[Section]]&amp;Table768[[#This Row],[Q No.]]</f>
        <v>P2R18</v>
      </c>
      <c r="B59" s="8"/>
      <c r="C59" s="16" t="s">
        <v>306</v>
      </c>
      <c r="D59" s="17">
        <v>18</v>
      </c>
      <c r="E59" s="6" t="s">
        <v>33</v>
      </c>
      <c r="F59" s="6">
        <v>2</v>
      </c>
      <c r="G59" s="13" t="s">
        <v>201</v>
      </c>
      <c r="H59" s="12" t="s">
        <v>446</v>
      </c>
      <c r="I59" s="11" t="str">
        <f>VLOOKUP(Table768[[#This Row],[CID]],ALY,2,FALSE)</f>
        <v>Inference</v>
      </c>
    </row>
    <row r="60" spans="1:12" ht="16" thickBot="1" x14ac:dyDescent="0.25">
      <c r="A60" s="8" t="str">
        <f>Table768[[#This Row],[Test No.]]&amp;Table768[[#This Row],[Section]]&amp;Table768[[#This Row],[Q No.]]</f>
        <v>P2R19</v>
      </c>
      <c r="B60" s="8"/>
      <c r="C60" s="16" t="s">
        <v>306</v>
      </c>
      <c r="D60" s="17">
        <v>19</v>
      </c>
      <c r="E60" s="6" t="s">
        <v>33</v>
      </c>
      <c r="F60" s="6">
        <v>2</v>
      </c>
      <c r="G60" s="13" t="s">
        <v>201</v>
      </c>
      <c r="H60" s="12" t="s">
        <v>446</v>
      </c>
      <c r="I60" s="11" t="str">
        <f>VLOOKUP(Table768[[#This Row],[CID]],ALY,2,FALSE)</f>
        <v>Inference</v>
      </c>
    </row>
    <row r="61" spans="1:12" ht="16" thickBot="1" x14ac:dyDescent="0.25">
      <c r="A61" s="8" t="str">
        <f>Table768[[#This Row],[Test No.]]&amp;Table768[[#This Row],[Section]]&amp;Table768[[#This Row],[Q No.]]</f>
        <v>P2R20</v>
      </c>
      <c r="B61" s="8"/>
      <c r="C61" s="16" t="s">
        <v>306</v>
      </c>
      <c r="D61" s="17">
        <v>20</v>
      </c>
      <c r="E61" s="6" t="s">
        <v>33</v>
      </c>
      <c r="F61" s="6">
        <v>2</v>
      </c>
      <c r="G61" s="13" t="s">
        <v>201</v>
      </c>
      <c r="H61" s="12" t="s">
        <v>446</v>
      </c>
      <c r="I61" s="11" t="str">
        <f>VLOOKUP(Table768[[#This Row],[CID]],ALY,2,FALSE)</f>
        <v>Inference</v>
      </c>
    </row>
    <row r="62" spans="1:12" ht="16" thickBot="1" x14ac:dyDescent="0.25">
      <c r="A62" s="8" t="str">
        <f>Table768[[#This Row],[Test No.]]&amp;Table768[[#This Row],[Section]]&amp;Table768[[#This Row],[Q No.]]</f>
        <v>P2R21</v>
      </c>
      <c r="B62" s="8"/>
      <c r="C62" s="16" t="s">
        <v>306</v>
      </c>
      <c r="D62" s="17">
        <v>21</v>
      </c>
      <c r="E62" s="6" t="s">
        <v>33</v>
      </c>
      <c r="F62" s="6">
        <v>3</v>
      </c>
      <c r="G62" s="13" t="s">
        <v>200</v>
      </c>
      <c r="H62" s="12" t="s">
        <v>439</v>
      </c>
      <c r="I62" s="11" t="str">
        <f>VLOOKUP(Table768[[#This Row],[CID]],ALY,2,FALSE)</f>
        <v>Vocab-in-Context</v>
      </c>
    </row>
    <row r="63" spans="1:12" ht="16" thickBot="1" x14ac:dyDescent="0.25">
      <c r="A63" s="8" t="str">
        <f>Table768[[#This Row],[Test No.]]&amp;Table768[[#This Row],[Section]]&amp;Table768[[#This Row],[Q No.]]</f>
        <v>P2R22</v>
      </c>
      <c r="B63" s="8"/>
      <c r="C63" s="16" t="s">
        <v>306</v>
      </c>
      <c r="D63" s="17">
        <v>22</v>
      </c>
      <c r="E63" s="6" t="s">
        <v>33</v>
      </c>
      <c r="F63" s="6">
        <v>3</v>
      </c>
      <c r="G63" s="13" t="s">
        <v>200</v>
      </c>
      <c r="H63" s="12" t="s">
        <v>437</v>
      </c>
      <c r="I63" s="11" t="str">
        <f>VLOOKUP(Table768[[#This Row],[CID]],ALY,2,FALSE)</f>
        <v>Detail</v>
      </c>
    </row>
    <row r="64" spans="1:12" ht="16" thickBot="1" x14ac:dyDescent="0.25">
      <c r="A64" s="8" t="str">
        <f>Table768[[#This Row],[Test No.]]&amp;Table768[[#This Row],[Section]]&amp;Table768[[#This Row],[Q No.]]</f>
        <v>P2R23</v>
      </c>
      <c r="B64" s="8"/>
      <c r="C64" s="16" t="s">
        <v>306</v>
      </c>
      <c r="D64" s="17">
        <v>23</v>
      </c>
      <c r="E64" s="6" t="s">
        <v>33</v>
      </c>
      <c r="F64" s="6">
        <v>3</v>
      </c>
      <c r="G64" s="13" t="s">
        <v>200</v>
      </c>
      <c r="H64" s="12" t="s">
        <v>439</v>
      </c>
      <c r="I64" s="11" t="str">
        <f>VLOOKUP(Table768[[#This Row],[CID]],ALY,2,FALSE)</f>
        <v>Vocab-in-Context</v>
      </c>
    </row>
    <row r="65" spans="1:9" ht="16" thickBot="1" x14ac:dyDescent="0.25">
      <c r="A65" s="8" t="str">
        <f>Table768[[#This Row],[Test No.]]&amp;Table768[[#This Row],[Section]]&amp;Table768[[#This Row],[Q No.]]</f>
        <v>P2R24</v>
      </c>
      <c r="B65" s="8"/>
      <c r="C65" s="16" t="s">
        <v>306</v>
      </c>
      <c r="D65" s="17">
        <v>24</v>
      </c>
      <c r="E65" s="6" t="s">
        <v>33</v>
      </c>
      <c r="F65" s="6">
        <v>3</v>
      </c>
      <c r="G65" s="13" t="s">
        <v>200</v>
      </c>
      <c r="H65" s="12" t="s">
        <v>437</v>
      </c>
      <c r="I65" s="11" t="str">
        <f>VLOOKUP(Table768[[#This Row],[CID]],ALY,2,FALSE)</f>
        <v>Detail</v>
      </c>
    </row>
    <row r="66" spans="1:9" ht="16" thickBot="1" x14ac:dyDescent="0.25">
      <c r="A66" s="8" t="str">
        <f>Table768[[#This Row],[Test No.]]&amp;Table768[[#This Row],[Section]]&amp;Table768[[#This Row],[Q No.]]</f>
        <v>P2R25</v>
      </c>
      <c r="B66" s="8"/>
      <c r="C66" s="16" t="s">
        <v>306</v>
      </c>
      <c r="D66" s="17">
        <v>25</v>
      </c>
      <c r="E66" s="6" t="s">
        <v>33</v>
      </c>
      <c r="F66" s="6">
        <v>3</v>
      </c>
      <c r="G66" s="13" t="s">
        <v>200</v>
      </c>
      <c r="H66" s="12" t="s">
        <v>437</v>
      </c>
      <c r="I66" s="11" t="str">
        <f>VLOOKUP(Table768[[#This Row],[CID]],ALY,2,FALSE)</f>
        <v>Detail</v>
      </c>
    </row>
    <row r="67" spans="1:9" ht="16" thickBot="1" x14ac:dyDescent="0.25">
      <c r="A67" s="8" t="str">
        <f>Table768[[#This Row],[Test No.]]&amp;Table768[[#This Row],[Section]]&amp;Table768[[#This Row],[Q No.]]</f>
        <v>P2R26</v>
      </c>
      <c r="B67" s="8"/>
      <c r="C67" s="16" t="s">
        <v>306</v>
      </c>
      <c r="D67" s="17">
        <v>26</v>
      </c>
      <c r="E67" s="6" t="s">
        <v>33</v>
      </c>
      <c r="F67" s="6">
        <v>3</v>
      </c>
      <c r="G67" s="13" t="s">
        <v>200</v>
      </c>
      <c r="H67" s="12" t="s">
        <v>447</v>
      </c>
      <c r="I67" s="11" t="str">
        <f>VLOOKUP(Table768[[#This Row],[CID]],ALY,2,FALSE)</f>
        <v>Author's Method</v>
      </c>
    </row>
    <row r="68" spans="1:9" ht="16" thickBot="1" x14ac:dyDescent="0.25">
      <c r="A68" s="8" t="str">
        <f>Table768[[#This Row],[Test No.]]&amp;Table768[[#This Row],[Section]]&amp;Table768[[#This Row],[Q No.]]</f>
        <v>P2R27</v>
      </c>
      <c r="B68" s="8"/>
      <c r="C68" s="16" t="s">
        <v>306</v>
      </c>
      <c r="D68" s="17">
        <v>27</v>
      </c>
      <c r="E68" s="6" t="s">
        <v>33</v>
      </c>
      <c r="F68" s="6">
        <v>3</v>
      </c>
      <c r="G68" s="13" t="s">
        <v>200</v>
      </c>
      <c r="H68" s="12" t="s">
        <v>436</v>
      </c>
      <c r="I68" s="11" t="str">
        <f>VLOOKUP(Table768[[#This Row],[CID]],ALY,2,FALSE)</f>
        <v>Purpose</v>
      </c>
    </row>
    <row r="69" spans="1:9" ht="16" thickBot="1" x14ac:dyDescent="0.25">
      <c r="A69" s="8" t="str">
        <f>Table768[[#This Row],[Test No.]]&amp;Table768[[#This Row],[Section]]&amp;Table768[[#This Row],[Q No.]]</f>
        <v>P2R28</v>
      </c>
      <c r="B69" s="8"/>
      <c r="C69" s="16" t="s">
        <v>306</v>
      </c>
      <c r="D69" s="17">
        <v>28</v>
      </c>
      <c r="E69" s="6" t="s">
        <v>33</v>
      </c>
      <c r="F69" s="6">
        <v>3</v>
      </c>
      <c r="G69" s="13" t="s">
        <v>200</v>
      </c>
      <c r="H69" s="12" t="s">
        <v>448</v>
      </c>
      <c r="I69" s="11" t="str">
        <f>VLOOKUP(Table768[[#This Row],[CID]],ALY,2,FALSE)</f>
        <v>Comparison &amp; Contrast</v>
      </c>
    </row>
    <row r="70" spans="1:9" ht="16" thickBot="1" x14ac:dyDescent="0.25">
      <c r="A70" s="8" t="str">
        <f>Table768[[#This Row],[Test No.]]&amp;Table768[[#This Row],[Section]]&amp;Table768[[#This Row],[Q No.]]</f>
        <v>P2R29</v>
      </c>
      <c r="B70" s="8"/>
      <c r="C70" s="16" t="s">
        <v>306</v>
      </c>
      <c r="D70" s="17">
        <v>29</v>
      </c>
      <c r="E70" s="6" t="s">
        <v>33</v>
      </c>
      <c r="F70" s="6">
        <v>3</v>
      </c>
      <c r="G70" s="13" t="s">
        <v>200</v>
      </c>
      <c r="H70" s="12" t="s">
        <v>438</v>
      </c>
      <c r="I70" s="11" t="str">
        <f>VLOOKUP(Table768[[#This Row],[CID]],ALY,2,FALSE)</f>
        <v>Inference</v>
      </c>
    </row>
    <row r="71" spans="1:9" ht="16" thickBot="1" x14ac:dyDescent="0.25">
      <c r="A71" s="8" t="str">
        <f>Table768[[#This Row],[Test No.]]&amp;Table768[[#This Row],[Section]]&amp;Table768[[#This Row],[Q No.]]</f>
        <v>P2R30</v>
      </c>
      <c r="B71" s="8"/>
      <c r="C71" s="16" t="s">
        <v>306</v>
      </c>
      <c r="D71" s="17">
        <v>30</v>
      </c>
      <c r="E71" s="6" t="s">
        <v>33</v>
      </c>
      <c r="F71" s="6">
        <v>3</v>
      </c>
      <c r="G71" s="13" t="s">
        <v>200</v>
      </c>
      <c r="H71" s="12" t="s">
        <v>447</v>
      </c>
      <c r="I71" s="11" t="str">
        <f>VLOOKUP(Table768[[#This Row],[CID]],ALY,2,FALSE)</f>
        <v>Author's Method</v>
      </c>
    </row>
    <row r="72" spans="1:9" ht="16" thickBot="1" x14ac:dyDescent="0.25">
      <c r="A72" s="8" t="str">
        <f>Table768[[#This Row],[Test No.]]&amp;Table768[[#This Row],[Section]]&amp;Table768[[#This Row],[Q No.]]</f>
        <v>P2R31</v>
      </c>
      <c r="B72" s="8"/>
      <c r="C72" s="16" t="s">
        <v>306</v>
      </c>
      <c r="D72" s="17">
        <v>31</v>
      </c>
      <c r="E72" s="6" t="s">
        <v>33</v>
      </c>
      <c r="F72" s="6">
        <v>4</v>
      </c>
      <c r="G72" s="13" t="s">
        <v>199</v>
      </c>
      <c r="H72" s="12" t="s">
        <v>441</v>
      </c>
      <c r="I72" s="11" t="str">
        <f>VLOOKUP(Table768[[#This Row],[CID]],ALY,2,FALSE)</f>
        <v>Main Idea</v>
      </c>
    </row>
    <row r="73" spans="1:9" ht="16" thickBot="1" x14ac:dyDescent="0.25">
      <c r="A73" s="8" t="str">
        <f>Table768[[#This Row],[Test No.]]&amp;Table768[[#This Row],[Section]]&amp;Table768[[#This Row],[Q No.]]</f>
        <v>P2R32</v>
      </c>
      <c r="B73" s="8"/>
      <c r="C73" s="16" t="s">
        <v>306</v>
      </c>
      <c r="D73" s="17">
        <v>32</v>
      </c>
      <c r="E73" s="6" t="s">
        <v>33</v>
      </c>
      <c r="F73" s="6">
        <v>4</v>
      </c>
      <c r="G73" s="13" t="s">
        <v>199</v>
      </c>
      <c r="H73" s="12" t="s">
        <v>442</v>
      </c>
      <c r="I73" s="11" t="str">
        <f>VLOOKUP(Table768[[#This Row],[CID]],ALY,2,FALSE)</f>
        <v>Detail</v>
      </c>
    </row>
    <row r="74" spans="1:9" ht="16" thickBot="1" x14ac:dyDescent="0.25">
      <c r="A74" s="8" t="str">
        <f>Table768[[#This Row],[Test No.]]&amp;Table768[[#This Row],[Section]]&amp;Table768[[#This Row],[Q No.]]</f>
        <v>P2R33</v>
      </c>
      <c r="B74" s="8"/>
      <c r="C74" s="16" t="s">
        <v>306</v>
      </c>
      <c r="D74" s="17">
        <v>33</v>
      </c>
      <c r="E74" s="6" t="s">
        <v>33</v>
      </c>
      <c r="F74" s="6">
        <v>4</v>
      </c>
      <c r="G74" s="13" t="s">
        <v>199</v>
      </c>
      <c r="H74" s="12" t="s">
        <v>445</v>
      </c>
      <c r="I74" s="11" t="str">
        <f>VLOOKUP(Table768[[#This Row],[CID]],ALY,2,FALSE)</f>
        <v>Purpose</v>
      </c>
    </row>
    <row r="75" spans="1:9" ht="16" thickBot="1" x14ac:dyDescent="0.25">
      <c r="A75" s="8" t="str">
        <f>Table768[[#This Row],[Test No.]]&amp;Table768[[#This Row],[Section]]&amp;Table768[[#This Row],[Q No.]]</f>
        <v>P2R34</v>
      </c>
      <c r="B75" s="8"/>
      <c r="C75" s="16" t="s">
        <v>306</v>
      </c>
      <c r="D75" s="17">
        <v>34</v>
      </c>
      <c r="E75" s="6" t="s">
        <v>33</v>
      </c>
      <c r="F75" s="6">
        <v>4</v>
      </c>
      <c r="G75" s="13" t="s">
        <v>199</v>
      </c>
      <c r="H75" s="12" t="s">
        <v>442</v>
      </c>
      <c r="I75" s="11" t="str">
        <f>VLOOKUP(Table768[[#This Row],[CID]],ALY,2,FALSE)</f>
        <v>Detail</v>
      </c>
    </row>
    <row r="76" spans="1:9" ht="16" thickBot="1" x14ac:dyDescent="0.25">
      <c r="A76" s="8" t="str">
        <f>Table768[[#This Row],[Test No.]]&amp;Table768[[#This Row],[Section]]&amp;Table768[[#This Row],[Q No.]]</f>
        <v>P2R35</v>
      </c>
      <c r="B76" s="8"/>
      <c r="C76" s="16" t="s">
        <v>306</v>
      </c>
      <c r="D76" s="17">
        <v>35</v>
      </c>
      <c r="E76" s="6" t="s">
        <v>33</v>
      </c>
      <c r="F76" s="6">
        <v>4</v>
      </c>
      <c r="G76" s="13" t="s">
        <v>199</v>
      </c>
      <c r="H76" s="12" t="s">
        <v>442</v>
      </c>
      <c r="I76" s="11" t="str">
        <f>VLOOKUP(Table768[[#This Row],[CID]],ALY,2,FALSE)</f>
        <v>Detail</v>
      </c>
    </row>
    <row r="77" spans="1:9" ht="16" thickBot="1" x14ac:dyDescent="0.25">
      <c r="A77" s="8" t="str">
        <f>Table768[[#This Row],[Test No.]]&amp;Table768[[#This Row],[Section]]&amp;Table768[[#This Row],[Q No.]]</f>
        <v>P2R36</v>
      </c>
      <c r="B77" s="8"/>
      <c r="C77" s="16" t="s">
        <v>306</v>
      </c>
      <c r="D77" s="17">
        <v>36</v>
      </c>
      <c r="E77" s="6" t="s">
        <v>33</v>
      </c>
      <c r="F77" s="6">
        <v>4</v>
      </c>
      <c r="G77" s="13" t="s">
        <v>199</v>
      </c>
      <c r="H77" s="12" t="s">
        <v>443</v>
      </c>
      <c r="I77" s="11" t="str">
        <f>VLOOKUP(Table768[[#This Row],[CID]],ALY,2,FALSE)</f>
        <v>Vocab-in-Context</v>
      </c>
    </row>
    <row r="78" spans="1:9" ht="16" thickBot="1" x14ac:dyDescent="0.25">
      <c r="A78" s="8" t="str">
        <f>Table768[[#This Row],[Test No.]]&amp;Table768[[#This Row],[Section]]&amp;Table768[[#This Row],[Q No.]]</f>
        <v>P2R37</v>
      </c>
      <c r="B78" s="8"/>
      <c r="C78" s="16" t="s">
        <v>306</v>
      </c>
      <c r="D78" s="17">
        <v>37</v>
      </c>
      <c r="E78" s="6" t="s">
        <v>33</v>
      </c>
      <c r="F78" s="6">
        <v>4</v>
      </c>
      <c r="G78" s="13" t="s">
        <v>199</v>
      </c>
      <c r="H78" s="12" t="s">
        <v>443</v>
      </c>
      <c r="I78" s="11" t="str">
        <f>VLOOKUP(Table768[[#This Row],[CID]],ALY,2,FALSE)</f>
        <v>Vocab-in-Context</v>
      </c>
    </row>
    <row r="79" spans="1:9" ht="16" thickBot="1" x14ac:dyDescent="0.25">
      <c r="A79" s="8" t="str">
        <f>Table768[[#This Row],[Test No.]]&amp;Table768[[#This Row],[Section]]&amp;Table768[[#This Row],[Q No.]]</f>
        <v>P2R38</v>
      </c>
      <c r="B79" s="8"/>
      <c r="C79" s="16" t="s">
        <v>306</v>
      </c>
      <c r="D79" s="17">
        <v>38</v>
      </c>
      <c r="E79" s="6" t="s">
        <v>33</v>
      </c>
      <c r="F79" s="6">
        <v>4</v>
      </c>
      <c r="G79" s="13" t="s">
        <v>199</v>
      </c>
      <c r="H79" s="12" t="s">
        <v>442</v>
      </c>
      <c r="I79" s="11" t="str">
        <f>VLOOKUP(Table768[[#This Row],[CID]],ALY,2,FALSE)</f>
        <v>Detail</v>
      </c>
    </row>
    <row r="80" spans="1:9" ht="16" thickBot="1" x14ac:dyDescent="0.25">
      <c r="A80" s="8" t="str">
        <f>Table768[[#This Row],[Test No.]]&amp;Table768[[#This Row],[Section]]&amp;Table768[[#This Row],[Q No.]]</f>
        <v>P2R39</v>
      </c>
      <c r="B80" s="8"/>
      <c r="C80" s="16" t="s">
        <v>306</v>
      </c>
      <c r="D80" s="17">
        <v>39</v>
      </c>
      <c r="E80" s="6" t="s">
        <v>33</v>
      </c>
      <c r="F80" s="6">
        <v>4</v>
      </c>
      <c r="G80" s="13" t="s">
        <v>199</v>
      </c>
      <c r="H80" s="12" t="s">
        <v>442</v>
      </c>
      <c r="I80" s="11" t="str">
        <f>VLOOKUP(Table768[[#This Row],[CID]],ALY,2,FALSE)</f>
        <v>Detail</v>
      </c>
    </row>
    <row r="81" spans="1:9" ht="16" thickBot="1" x14ac:dyDescent="0.25">
      <c r="A81" s="8" t="str">
        <f>Table768[[#This Row],[Test No.]]&amp;Table768[[#This Row],[Section]]&amp;Table768[[#This Row],[Q No.]]</f>
        <v>P2R40</v>
      </c>
      <c r="B81" s="8"/>
      <c r="C81" s="16" t="s">
        <v>306</v>
      </c>
      <c r="D81" s="17">
        <v>40</v>
      </c>
      <c r="E81" s="6" t="s">
        <v>33</v>
      </c>
      <c r="F81" s="6">
        <v>4</v>
      </c>
      <c r="G81" s="13" t="s">
        <v>199</v>
      </c>
      <c r="H81" s="12" t="s">
        <v>442</v>
      </c>
      <c r="I81" s="11" t="str">
        <f>VLOOKUP(Table768[[#This Row],[CID]],ALY,2,FALSE)</f>
        <v>Detail</v>
      </c>
    </row>
    <row r="82" spans="1:9" ht="16" thickBot="1" x14ac:dyDescent="0.25">
      <c r="A82" s="8" t="str">
        <f>Table768[[#This Row],[Test No.]]&amp;Table768[[#This Row],[Section]]&amp;Table768[[#This Row],[Q No.]]</f>
        <v>P3R1</v>
      </c>
      <c r="B82" s="8"/>
      <c r="C82" s="16" t="s">
        <v>307</v>
      </c>
      <c r="D82" s="17">
        <v>1</v>
      </c>
      <c r="E82" s="6" t="s">
        <v>33</v>
      </c>
      <c r="F82" s="6">
        <v>1</v>
      </c>
      <c r="G82" s="13" t="s">
        <v>50</v>
      </c>
      <c r="H82" s="12" t="s">
        <v>424</v>
      </c>
      <c r="I82" s="11" t="str">
        <f>VLOOKUP(Table768[[#This Row],[CID]],ALY,2,FALSE)</f>
        <v>Inference</v>
      </c>
    </row>
    <row r="83" spans="1:9" ht="16" thickBot="1" x14ac:dyDescent="0.25">
      <c r="A83" s="8" t="str">
        <f>Table768[[#This Row],[Test No.]]&amp;Table768[[#This Row],[Section]]&amp;Table768[[#This Row],[Q No.]]</f>
        <v>P3R2</v>
      </c>
      <c r="B83" s="8"/>
      <c r="C83" s="16" t="s">
        <v>307</v>
      </c>
      <c r="D83" s="17">
        <v>2</v>
      </c>
      <c r="E83" s="6" t="s">
        <v>33</v>
      </c>
      <c r="F83" s="6">
        <v>1</v>
      </c>
      <c r="G83" s="13" t="s">
        <v>50</v>
      </c>
      <c r="H83" s="12" t="s">
        <v>425</v>
      </c>
      <c r="I83" s="11" t="str">
        <f>VLOOKUP(Table768[[#This Row],[CID]],ALY,2,FALSE)</f>
        <v>Detail</v>
      </c>
    </row>
    <row r="84" spans="1:9" ht="16" thickBot="1" x14ac:dyDescent="0.25">
      <c r="A84" s="8" t="str">
        <f>Table768[[#This Row],[Test No.]]&amp;Table768[[#This Row],[Section]]&amp;Table768[[#This Row],[Q No.]]</f>
        <v>P3R3</v>
      </c>
      <c r="B84" s="8"/>
      <c r="C84" s="16" t="s">
        <v>307</v>
      </c>
      <c r="D84" s="17">
        <v>3</v>
      </c>
      <c r="E84" s="6" t="s">
        <v>33</v>
      </c>
      <c r="F84" s="6">
        <v>1</v>
      </c>
      <c r="G84" s="13" t="s">
        <v>50</v>
      </c>
      <c r="H84" s="12" t="s">
        <v>428</v>
      </c>
      <c r="I84" s="11" t="str">
        <f>VLOOKUP(Table768[[#This Row],[CID]],ALY,2,FALSE)</f>
        <v>Purpose</v>
      </c>
    </row>
    <row r="85" spans="1:9" ht="16" thickBot="1" x14ac:dyDescent="0.25">
      <c r="A85" s="8" t="str">
        <f>Table768[[#This Row],[Test No.]]&amp;Table768[[#This Row],[Section]]&amp;Table768[[#This Row],[Q No.]]</f>
        <v>P3R4</v>
      </c>
      <c r="B85" s="8"/>
      <c r="C85" s="16" t="s">
        <v>307</v>
      </c>
      <c r="D85" s="17">
        <v>4</v>
      </c>
      <c r="E85" s="6" t="s">
        <v>33</v>
      </c>
      <c r="F85" s="6">
        <v>1</v>
      </c>
      <c r="G85" s="13" t="s">
        <v>50</v>
      </c>
      <c r="H85" s="12" t="s">
        <v>427</v>
      </c>
      <c r="I85" s="11" t="str">
        <f>VLOOKUP(Table768[[#This Row],[CID]],ALY,2,FALSE)</f>
        <v>PoV/Author's Attitude</v>
      </c>
    </row>
    <row r="86" spans="1:9" ht="16" thickBot="1" x14ac:dyDescent="0.25">
      <c r="A86" s="8" t="str">
        <f>Table768[[#This Row],[Test No.]]&amp;Table768[[#This Row],[Section]]&amp;Table768[[#This Row],[Q No.]]</f>
        <v>P3R5</v>
      </c>
      <c r="B86" s="8"/>
      <c r="C86" s="16" t="s">
        <v>307</v>
      </c>
      <c r="D86" s="17">
        <v>5</v>
      </c>
      <c r="E86" s="6" t="s">
        <v>33</v>
      </c>
      <c r="F86" s="6">
        <v>1</v>
      </c>
      <c r="G86" s="13" t="s">
        <v>50</v>
      </c>
      <c r="H86" s="12" t="s">
        <v>425</v>
      </c>
      <c r="I86" s="11" t="str">
        <f>VLOOKUP(Table768[[#This Row],[CID]],ALY,2,FALSE)</f>
        <v>Detail</v>
      </c>
    </row>
    <row r="87" spans="1:9" ht="16" thickBot="1" x14ac:dyDescent="0.25">
      <c r="A87" s="8" t="str">
        <f>Table768[[#This Row],[Test No.]]&amp;Table768[[#This Row],[Section]]&amp;Table768[[#This Row],[Q No.]]</f>
        <v>P3R6</v>
      </c>
      <c r="B87" s="8"/>
      <c r="C87" s="16" t="s">
        <v>307</v>
      </c>
      <c r="D87" s="17">
        <v>6</v>
      </c>
      <c r="E87" s="6" t="s">
        <v>33</v>
      </c>
      <c r="F87" s="6">
        <v>1</v>
      </c>
      <c r="G87" s="13" t="s">
        <v>50</v>
      </c>
      <c r="H87" s="12" t="s">
        <v>449</v>
      </c>
      <c r="I87" s="11" t="str">
        <f>VLOOKUP(Table768[[#This Row],[CID]],ALY,2,FALSE)</f>
        <v>Main Idea</v>
      </c>
    </row>
    <row r="88" spans="1:9" ht="16" thickBot="1" x14ac:dyDescent="0.25">
      <c r="A88" s="8" t="str">
        <f>Table768[[#This Row],[Test No.]]&amp;Table768[[#This Row],[Section]]&amp;Table768[[#This Row],[Q No.]]</f>
        <v>P3R7</v>
      </c>
      <c r="B88" s="8"/>
      <c r="C88" s="16" t="s">
        <v>307</v>
      </c>
      <c r="D88" s="17">
        <v>7</v>
      </c>
      <c r="E88" s="6" t="s">
        <v>33</v>
      </c>
      <c r="F88" s="6">
        <v>1</v>
      </c>
      <c r="G88" s="13" t="s">
        <v>50</v>
      </c>
      <c r="H88" s="12" t="s">
        <v>425</v>
      </c>
      <c r="I88" s="11" t="str">
        <f>VLOOKUP(Table768[[#This Row],[CID]],ALY,2,FALSE)</f>
        <v>Detail</v>
      </c>
    </row>
    <row r="89" spans="1:9" ht="16" thickBot="1" x14ac:dyDescent="0.25">
      <c r="A89" s="8" t="str">
        <f>Table768[[#This Row],[Test No.]]&amp;Table768[[#This Row],[Section]]&amp;Table768[[#This Row],[Q No.]]</f>
        <v>P3R8</v>
      </c>
      <c r="B89" s="8"/>
      <c r="C89" s="16" t="s">
        <v>307</v>
      </c>
      <c r="D89" s="17">
        <v>8</v>
      </c>
      <c r="E89" s="6" t="s">
        <v>33</v>
      </c>
      <c r="F89" s="6">
        <v>1</v>
      </c>
      <c r="G89" s="13" t="s">
        <v>50</v>
      </c>
      <c r="H89" s="12" t="s">
        <v>424</v>
      </c>
      <c r="I89" s="11" t="str">
        <f>VLOOKUP(Table768[[#This Row],[CID]],ALY,2,FALSE)</f>
        <v>Inference</v>
      </c>
    </row>
    <row r="90" spans="1:9" ht="16" thickBot="1" x14ac:dyDescent="0.25">
      <c r="A90" s="8" t="str">
        <f>Table768[[#This Row],[Test No.]]&amp;Table768[[#This Row],[Section]]&amp;Table768[[#This Row],[Q No.]]</f>
        <v>P3R9</v>
      </c>
      <c r="B90" s="8"/>
      <c r="C90" s="16" t="s">
        <v>307</v>
      </c>
      <c r="D90" s="17">
        <v>9</v>
      </c>
      <c r="E90" s="6" t="s">
        <v>33</v>
      </c>
      <c r="F90" s="6">
        <v>1</v>
      </c>
      <c r="G90" s="13" t="s">
        <v>50</v>
      </c>
      <c r="H90" s="12" t="s">
        <v>450</v>
      </c>
      <c r="I90" s="11" t="str">
        <f>VLOOKUP(Table768[[#This Row],[CID]],ALY,2,FALSE)</f>
        <v>Vocab-in-Context</v>
      </c>
    </row>
    <row r="91" spans="1:9" ht="16" thickBot="1" x14ac:dyDescent="0.25">
      <c r="A91" s="8" t="str">
        <f>Table768[[#This Row],[Test No.]]&amp;Table768[[#This Row],[Section]]&amp;Table768[[#This Row],[Q No.]]</f>
        <v>P3R10</v>
      </c>
      <c r="B91" s="8"/>
      <c r="C91" s="16" t="s">
        <v>307</v>
      </c>
      <c r="D91" s="17">
        <v>10</v>
      </c>
      <c r="E91" s="6" t="s">
        <v>33</v>
      </c>
      <c r="F91" s="6">
        <v>1</v>
      </c>
      <c r="G91" s="13" t="s">
        <v>50</v>
      </c>
      <c r="H91" s="12" t="s">
        <v>425</v>
      </c>
      <c r="I91" s="11" t="str">
        <f>VLOOKUP(Table768[[#This Row],[CID]],ALY,2,FALSE)</f>
        <v>Detail</v>
      </c>
    </row>
    <row r="92" spans="1:9" ht="16" thickBot="1" x14ac:dyDescent="0.25">
      <c r="A92" s="8" t="str">
        <f>Table768[[#This Row],[Test No.]]&amp;Table768[[#This Row],[Section]]&amp;Table768[[#This Row],[Q No.]]</f>
        <v>P3R11</v>
      </c>
      <c r="B92" s="8"/>
      <c r="C92" s="16" t="s">
        <v>307</v>
      </c>
      <c r="D92" s="17">
        <v>11</v>
      </c>
      <c r="E92" s="6" t="s">
        <v>33</v>
      </c>
      <c r="F92" s="6">
        <v>2</v>
      </c>
      <c r="G92" s="13" t="s">
        <v>201</v>
      </c>
      <c r="H92" s="12" t="s">
        <v>434</v>
      </c>
      <c r="I92" s="11" t="str">
        <f>VLOOKUP(Table768[[#This Row],[CID]],ALY,2,FALSE)</f>
        <v>Main Idea</v>
      </c>
    </row>
    <row r="93" spans="1:9" ht="16" thickBot="1" x14ac:dyDescent="0.25">
      <c r="A93" s="8" t="str">
        <f>Table768[[#This Row],[Test No.]]&amp;Table768[[#This Row],[Section]]&amp;Table768[[#This Row],[Q No.]]</f>
        <v>P3R12</v>
      </c>
      <c r="B93" s="8"/>
      <c r="C93" s="16" t="s">
        <v>307</v>
      </c>
      <c r="D93" s="17">
        <v>12</v>
      </c>
      <c r="E93" s="6" t="s">
        <v>33</v>
      </c>
      <c r="F93" s="6">
        <v>2</v>
      </c>
      <c r="G93" s="13" t="s">
        <v>201</v>
      </c>
      <c r="H93" s="12" t="s">
        <v>432</v>
      </c>
      <c r="I93" s="11" t="str">
        <f>VLOOKUP(Table768[[#This Row],[CID]],ALY,2,FALSE)</f>
        <v>PoV/Author's Attitude</v>
      </c>
    </row>
    <row r="94" spans="1:9" ht="16" thickBot="1" x14ac:dyDescent="0.25">
      <c r="A94" s="8" t="str">
        <f>Table768[[#This Row],[Test No.]]&amp;Table768[[#This Row],[Section]]&amp;Table768[[#This Row],[Q No.]]</f>
        <v>P3R13</v>
      </c>
      <c r="B94" s="8"/>
      <c r="C94" s="16" t="s">
        <v>307</v>
      </c>
      <c r="D94" s="17">
        <v>13</v>
      </c>
      <c r="E94" s="6" t="s">
        <v>33</v>
      </c>
      <c r="F94" s="6">
        <v>2</v>
      </c>
      <c r="G94" s="13" t="s">
        <v>201</v>
      </c>
      <c r="H94" s="12" t="s">
        <v>434</v>
      </c>
      <c r="I94" s="11" t="str">
        <f>VLOOKUP(Table768[[#This Row],[CID]],ALY,2,FALSE)</f>
        <v>Main Idea</v>
      </c>
    </row>
    <row r="95" spans="1:9" ht="16" thickBot="1" x14ac:dyDescent="0.25">
      <c r="A95" s="8" t="str">
        <f>Table768[[#This Row],[Test No.]]&amp;Table768[[#This Row],[Section]]&amp;Table768[[#This Row],[Q No.]]</f>
        <v>P3R14</v>
      </c>
      <c r="B95" s="8"/>
      <c r="C95" s="16" t="s">
        <v>307</v>
      </c>
      <c r="D95" s="17">
        <v>14</v>
      </c>
      <c r="E95" s="6" t="s">
        <v>33</v>
      </c>
      <c r="F95" s="6">
        <v>2</v>
      </c>
      <c r="G95" s="13" t="s">
        <v>201</v>
      </c>
      <c r="H95" s="12" t="s">
        <v>430</v>
      </c>
      <c r="I95" s="11" t="str">
        <f>VLOOKUP(Table768[[#This Row],[CID]],ALY,2,FALSE)</f>
        <v>Detail</v>
      </c>
    </row>
    <row r="96" spans="1:9" ht="16" thickBot="1" x14ac:dyDescent="0.25">
      <c r="A96" s="8" t="str">
        <f>Table768[[#This Row],[Test No.]]&amp;Table768[[#This Row],[Section]]&amp;Table768[[#This Row],[Q No.]]</f>
        <v>P3R15</v>
      </c>
      <c r="B96" s="8"/>
      <c r="C96" s="16" t="s">
        <v>307</v>
      </c>
      <c r="D96" s="17">
        <v>15</v>
      </c>
      <c r="E96" s="6" t="s">
        <v>33</v>
      </c>
      <c r="F96" s="6">
        <v>2</v>
      </c>
      <c r="G96" s="13" t="s">
        <v>201</v>
      </c>
      <c r="H96" s="12" t="s">
        <v>430</v>
      </c>
      <c r="I96" s="11" t="str">
        <f>VLOOKUP(Table768[[#This Row],[CID]],ALY,2,FALSE)</f>
        <v>Detail</v>
      </c>
    </row>
    <row r="97" spans="1:9" ht="16" thickBot="1" x14ac:dyDescent="0.25">
      <c r="A97" s="8" t="str">
        <f>Table768[[#This Row],[Test No.]]&amp;Table768[[#This Row],[Section]]&amp;Table768[[#This Row],[Q No.]]</f>
        <v>P3R16</v>
      </c>
      <c r="B97" s="8"/>
      <c r="C97" s="16" t="s">
        <v>307</v>
      </c>
      <c r="D97" s="17">
        <v>16</v>
      </c>
      <c r="E97" s="6" t="s">
        <v>33</v>
      </c>
      <c r="F97" s="6">
        <v>2</v>
      </c>
      <c r="G97" s="13" t="s">
        <v>201</v>
      </c>
      <c r="H97" s="12" t="s">
        <v>431</v>
      </c>
      <c r="I97" s="11" t="str">
        <f>VLOOKUP(Table768[[#This Row],[CID]],ALY,2,FALSE)</f>
        <v>Vocab-in-Context</v>
      </c>
    </row>
    <row r="98" spans="1:9" ht="16" thickBot="1" x14ac:dyDescent="0.25">
      <c r="A98" s="8" t="str">
        <f>Table768[[#This Row],[Test No.]]&amp;Table768[[#This Row],[Section]]&amp;Table768[[#This Row],[Q No.]]</f>
        <v>P3R17</v>
      </c>
      <c r="B98" s="8"/>
      <c r="C98" s="16" t="s">
        <v>307</v>
      </c>
      <c r="D98" s="17">
        <v>17</v>
      </c>
      <c r="E98" s="6" t="s">
        <v>33</v>
      </c>
      <c r="F98" s="6">
        <v>2</v>
      </c>
      <c r="G98" s="13" t="s">
        <v>201</v>
      </c>
      <c r="H98" s="12" t="s">
        <v>431</v>
      </c>
      <c r="I98" s="11" t="str">
        <f>VLOOKUP(Table768[[#This Row],[CID]],ALY,2,FALSE)</f>
        <v>Vocab-in-Context</v>
      </c>
    </row>
    <row r="99" spans="1:9" ht="16" thickBot="1" x14ac:dyDescent="0.25">
      <c r="A99" s="8" t="str">
        <f>Table768[[#This Row],[Test No.]]&amp;Table768[[#This Row],[Section]]&amp;Table768[[#This Row],[Q No.]]</f>
        <v>P3R18</v>
      </c>
      <c r="B99" s="8"/>
      <c r="C99" s="16" t="s">
        <v>307</v>
      </c>
      <c r="D99" s="17">
        <v>18</v>
      </c>
      <c r="E99" s="6" t="s">
        <v>33</v>
      </c>
      <c r="F99" s="6">
        <v>2</v>
      </c>
      <c r="G99" s="13" t="s">
        <v>201</v>
      </c>
      <c r="H99" s="12" t="s">
        <v>430</v>
      </c>
      <c r="I99" s="11" t="str">
        <f>VLOOKUP(Table768[[#This Row],[CID]],ALY,2,FALSE)</f>
        <v>Detail</v>
      </c>
    </row>
    <row r="100" spans="1:9" ht="16" thickBot="1" x14ac:dyDescent="0.25">
      <c r="A100" s="8" t="str">
        <f>Table768[[#This Row],[Test No.]]&amp;Table768[[#This Row],[Section]]&amp;Table768[[#This Row],[Q No.]]</f>
        <v>P3R19</v>
      </c>
      <c r="B100" s="8"/>
      <c r="C100" s="16" t="s">
        <v>307</v>
      </c>
      <c r="D100" s="17">
        <v>19</v>
      </c>
      <c r="E100" s="6" t="s">
        <v>33</v>
      </c>
      <c r="F100" s="6">
        <v>2</v>
      </c>
      <c r="G100" s="13" t="s">
        <v>201</v>
      </c>
      <c r="H100" s="12" t="s">
        <v>430</v>
      </c>
      <c r="I100" s="11" t="str">
        <f>VLOOKUP(Table768[[#This Row],[CID]],ALY,2,FALSE)</f>
        <v>Detail</v>
      </c>
    </row>
    <row r="101" spans="1:9" ht="16" thickBot="1" x14ac:dyDescent="0.25">
      <c r="A101" s="8" t="str">
        <f>Table768[[#This Row],[Test No.]]&amp;Table768[[#This Row],[Section]]&amp;Table768[[#This Row],[Q No.]]</f>
        <v>P3R20</v>
      </c>
      <c r="B101" s="8"/>
      <c r="C101" s="16" t="s">
        <v>307</v>
      </c>
      <c r="D101" s="17">
        <v>20</v>
      </c>
      <c r="E101" s="6" t="s">
        <v>33</v>
      </c>
      <c r="F101" s="6">
        <v>2</v>
      </c>
      <c r="G101" s="13" t="s">
        <v>201</v>
      </c>
      <c r="H101" s="12" t="s">
        <v>430</v>
      </c>
      <c r="I101" s="11" t="str">
        <f>VLOOKUP(Table768[[#This Row],[CID]],ALY,2,FALSE)</f>
        <v>Detail</v>
      </c>
    </row>
    <row r="102" spans="1:9" ht="16" thickBot="1" x14ac:dyDescent="0.25">
      <c r="A102" s="8" t="str">
        <f>Table768[[#This Row],[Test No.]]&amp;Table768[[#This Row],[Section]]&amp;Table768[[#This Row],[Q No.]]</f>
        <v>P3R21</v>
      </c>
      <c r="B102" s="8"/>
      <c r="C102" s="16" t="s">
        <v>307</v>
      </c>
      <c r="D102" s="17">
        <v>21</v>
      </c>
      <c r="E102" s="6" t="s">
        <v>33</v>
      </c>
      <c r="F102" s="6">
        <v>3</v>
      </c>
      <c r="G102" s="13" t="s">
        <v>200</v>
      </c>
      <c r="H102" s="12" t="s">
        <v>436</v>
      </c>
      <c r="I102" s="11" t="str">
        <f>VLOOKUP(Table768[[#This Row],[CID]],ALY,2,FALSE)</f>
        <v>Purpose</v>
      </c>
    </row>
    <row r="103" spans="1:9" ht="16" thickBot="1" x14ac:dyDescent="0.25">
      <c r="A103" s="8" t="str">
        <f>Table768[[#This Row],[Test No.]]&amp;Table768[[#This Row],[Section]]&amp;Table768[[#This Row],[Q No.]]</f>
        <v>P3R22</v>
      </c>
      <c r="B103" s="8"/>
      <c r="C103" s="16" t="s">
        <v>307</v>
      </c>
      <c r="D103" s="17">
        <v>22</v>
      </c>
      <c r="E103" s="6" t="s">
        <v>33</v>
      </c>
      <c r="F103" s="6">
        <v>3</v>
      </c>
      <c r="G103" s="13" t="s">
        <v>200</v>
      </c>
      <c r="H103" s="12" t="s">
        <v>437</v>
      </c>
      <c r="I103" s="11" t="str">
        <f>VLOOKUP(Table768[[#This Row],[CID]],ALY,2,FALSE)</f>
        <v>Detail</v>
      </c>
    </row>
    <row r="104" spans="1:9" ht="16" thickBot="1" x14ac:dyDescent="0.25">
      <c r="A104" s="8" t="str">
        <f>Table768[[#This Row],[Test No.]]&amp;Table768[[#This Row],[Section]]&amp;Table768[[#This Row],[Q No.]]</f>
        <v>P3R23</v>
      </c>
      <c r="B104" s="8"/>
      <c r="C104" s="16" t="s">
        <v>307</v>
      </c>
      <c r="D104" s="17">
        <v>23</v>
      </c>
      <c r="E104" s="6" t="s">
        <v>33</v>
      </c>
      <c r="F104" s="6">
        <v>3</v>
      </c>
      <c r="G104" s="13" t="s">
        <v>200</v>
      </c>
      <c r="H104" s="12" t="s">
        <v>438</v>
      </c>
      <c r="I104" s="11" t="str">
        <f>VLOOKUP(Table768[[#This Row],[CID]],ALY,2,FALSE)</f>
        <v>Inference</v>
      </c>
    </row>
    <row r="105" spans="1:9" ht="16" thickBot="1" x14ac:dyDescent="0.25">
      <c r="A105" s="8" t="str">
        <f>Table768[[#This Row],[Test No.]]&amp;Table768[[#This Row],[Section]]&amp;Table768[[#This Row],[Q No.]]</f>
        <v>P3R24</v>
      </c>
      <c r="B105" s="8"/>
      <c r="C105" s="16" t="s">
        <v>307</v>
      </c>
      <c r="D105" s="17">
        <v>24</v>
      </c>
      <c r="E105" s="6" t="s">
        <v>33</v>
      </c>
      <c r="F105" s="6">
        <v>3</v>
      </c>
      <c r="G105" s="13" t="s">
        <v>200</v>
      </c>
      <c r="H105" s="12" t="s">
        <v>437</v>
      </c>
      <c r="I105" s="11" t="str">
        <f>VLOOKUP(Table768[[#This Row],[CID]],ALY,2,FALSE)</f>
        <v>Detail</v>
      </c>
    </row>
    <row r="106" spans="1:9" ht="16" thickBot="1" x14ac:dyDescent="0.25">
      <c r="A106" s="8" t="str">
        <f>Table768[[#This Row],[Test No.]]&amp;Table768[[#This Row],[Section]]&amp;Table768[[#This Row],[Q No.]]</f>
        <v>P3R25</v>
      </c>
      <c r="B106" s="8"/>
      <c r="C106" s="16" t="s">
        <v>307</v>
      </c>
      <c r="D106" s="17">
        <v>25</v>
      </c>
      <c r="E106" s="6" t="s">
        <v>33</v>
      </c>
      <c r="F106" s="6">
        <v>3</v>
      </c>
      <c r="G106" s="13" t="s">
        <v>200</v>
      </c>
      <c r="H106" s="12" t="s">
        <v>438</v>
      </c>
      <c r="I106" s="11" t="str">
        <f>VLOOKUP(Table768[[#This Row],[CID]],ALY,2,FALSE)</f>
        <v>Inference</v>
      </c>
    </row>
    <row r="107" spans="1:9" ht="16" thickBot="1" x14ac:dyDescent="0.25">
      <c r="A107" s="8" t="str">
        <f>Table768[[#This Row],[Test No.]]&amp;Table768[[#This Row],[Section]]&amp;Table768[[#This Row],[Q No.]]</f>
        <v>P3R26</v>
      </c>
      <c r="B107" s="8"/>
      <c r="C107" s="16" t="s">
        <v>307</v>
      </c>
      <c r="D107" s="17">
        <v>26</v>
      </c>
      <c r="E107" s="6" t="s">
        <v>33</v>
      </c>
      <c r="F107" s="6">
        <v>3</v>
      </c>
      <c r="G107" s="13" t="s">
        <v>200</v>
      </c>
      <c r="H107" s="12" t="s">
        <v>437</v>
      </c>
      <c r="I107" s="11" t="str">
        <f>VLOOKUP(Table768[[#This Row],[CID]],ALY,2,FALSE)</f>
        <v>Detail</v>
      </c>
    </row>
    <row r="108" spans="1:9" ht="16" thickBot="1" x14ac:dyDescent="0.25">
      <c r="A108" s="8" t="str">
        <f>Table768[[#This Row],[Test No.]]&amp;Table768[[#This Row],[Section]]&amp;Table768[[#This Row],[Q No.]]</f>
        <v>P3R27</v>
      </c>
      <c r="B108" s="8"/>
      <c r="C108" s="16" t="s">
        <v>307</v>
      </c>
      <c r="D108" s="17">
        <v>27</v>
      </c>
      <c r="E108" s="6" t="s">
        <v>33</v>
      </c>
      <c r="F108" s="6">
        <v>3</v>
      </c>
      <c r="G108" s="13" t="s">
        <v>200</v>
      </c>
      <c r="H108" s="12" t="s">
        <v>437</v>
      </c>
      <c r="I108" s="11" t="str">
        <f>VLOOKUP(Table768[[#This Row],[CID]],ALY,2,FALSE)</f>
        <v>Detail</v>
      </c>
    </row>
    <row r="109" spans="1:9" ht="16" thickBot="1" x14ac:dyDescent="0.25">
      <c r="A109" s="8" t="str">
        <f>Table768[[#This Row],[Test No.]]&amp;Table768[[#This Row],[Section]]&amp;Table768[[#This Row],[Q No.]]</f>
        <v>P3R28</v>
      </c>
      <c r="B109" s="8"/>
      <c r="C109" s="16" t="s">
        <v>307</v>
      </c>
      <c r="D109" s="17">
        <v>28</v>
      </c>
      <c r="E109" s="6" t="s">
        <v>33</v>
      </c>
      <c r="F109" s="6">
        <v>3</v>
      </c>
      <c r="G109" s="13" t="s">
        <v>200</v>
      </c>
      <c r="H109" s="12" t="s">
        <v>438</v>
      </c>
      <c r="I109" s="11" t="str">
        <f>VLOOKUP(Table768[[#This Row],[CID]],ALY,2,FALSE)</f>
        <v>Inference</v>
      </c>
    </row>
    <row r="110" spans="1:9" ht="16" thickBot="1" x14ac:dyDescent="0.25">
      <c r="A110" s="8" t="str">
        <f>Table768[[#This Row],[Test No.]]&amp;Table768[[#This Row],[Section]]&amp;Table768[[#This Row],[Q No.]]</f>
        <v>P3R29</v>
      </c>
      <c r="B110" s="8"/>
      <c r="C110" s="16" t="s">
        <v>307</v>
      </c>
      <c r="D110" s="17">
        <v>29</v>
      </c>
      <c r="E110" s="6" t="s">
        <v>33</v>
      </c>
      <c r="F110" s="6">
        <v>3</v>
      </c>
      <c r="G110" s="13" t="s">
        <v>200</v>
      </c>
      <c r="H110" s="12" t="s">
        <v>436</v>
      </c>
      <c r="I110" s="11" t="str">
        <f>VLOOKUP(Table768[[#This Row],[CID]],ALY,2,FALSE)</f>
        <v>Purpose</v>
      </c>
    </row>
    <row r="111" spans="1:9" ht="16" thickBot="1" x14ac:dyDescent="0.25">
      <c r="A111" s="8" t="str">
        <f>Table768[[#This Row],[Test No.]]&amp;Table768[[#This Row],[Section]]&amp;Table768[[#This Row],[Q No.]]</f>
        <v>P3R30</v>
      </c>
      <c r="B111" s="8"/>
      <c r="C111" s="16" t="s">
        <v>307</v>
      </c>
      <c r="D111" s="17">
        <v>30</v>
      </c>
      <c r="E111" s="6" t="s">
        <v>33</v>
      </c>
      <c r="F111" s="6">
        <v>3</v>
      </c>
      <c r="G111" s="13" t="s">
        <v>200</v>
      </c>
      <c r="H111" s="12" t="s">
        <v>439</v>
      </c>
      <c r="I111" s="11" t="str">
        <f>VLOOKUP(Table768[[#This Row],[CID]],ALY,2,FALSE)</f>
        <v>Vocab-in-Context</v>
      </c>
    </row>
    <row r="112" spans="1:9" ht="16" thickBot="1" x14ac:dyDescent="0.25">
      <c r="A112" s="8" t="str">
        <f>Table768[[#This Row],[Test No.]]&amp;Table768[[#This Row],[Section]]&amp;Table768[[#This Row],[Q No.]]</f>
        <v>P3R31</v>
      </c>
      <c r="B112" s="8"/>
      <c r="C112" s="16" t="s">
        <v>307</v>
      </c>
      <c r="D112" s="17">
        <v>31</v>
      </c>
      <c r="E112" s="6" t="s">
        <v>33</v>
      </c>
      <c r="F112" s="6">
        <v>4</v>
      </c>
      <c r="G112" s="13" t="s">
        <v>199</v>
      </c>
      <c r="H112" s="12" t="s">
        <v>442</v>
      </c>
      <c r="I112" s="11" t="str">
        <f>VLOOKUP(Table768[[#This Row],[CID]],ALY,2,FALSE)</f>
        <v>Detail</v>
      </c>
    </row>
    <row r="113" spans="1:9" ht="16" thickBot="1" x14ac:dyDescent="0.25">
      <c r="A113" s="8" t="str">
        <f>Table768[[#This Row],[Test No.]]&amp;Table768[[#This Row],[Section]]&amp;Table768[[#This Row],[Q No.]]</f>
        <v>P3R32</v>
      </c>
      <c r="B113" s="8"/>
      <c r="C113" s="16" t="s">
        <v>307</v>
      </c>
      <c r="D113" s="17">
        <v>32</v>
      </c>
      <c r="E113" s="6" t="s">
        <v>33</v>
      </c>
      <c r="F113" s="6">
        <v>4</v>
      </c>
      <c r="G113" s="13" t="s">
        <v>199</v>
      </c>
      <c r="H113" s="12" t="s">
        <v>445</v>
      </c>
      <c r="I113" s="11" t="str">
        <f>VLOOKUP(Table768[[#This Row],[CID]],ALY,2,FALSE)</f>
        <v>Purpose</v>
      </c>
    </row>
    <row r="114" spans="1:9" ht="16" thickBot="1" x14ac:dyDescent="0.25">
      <c r="A114" s="8" t="str">
        <f>Table768[[#This Row],[Test No.]]&amp;Table768[[#This Row],[Section]]&amp;Table768[[#This Row],[Q No.]]</f>
        <v>P3R33</v>
      </c>
      <c r="B114" s="8"/>
      <c r="C114" s="16" t="s">
        <v>307</v>
      </c>
      <c r="D114" s="17">
        <v>33</v>
      </c>
      <c r="E114" s="6" t="s">
        <v>33</v>
      </c>
      <c r="F114" s="6">
        <v>4</v>
      </c>
      <c r="G114" s="13" t="s">
        <v>199</v>
      </c>
      <c r="H114" s="12" t="s">
        <v>440</v>
      </c>
      <c r="I114" s="11" t="str">
        <f>VLOOKUP(Table768[[#This Row],[CID]],ALY,2,FALSE)</f>
        <v>Inference</v>
      </c>
    </row>
    <row r="115" spans="1:9" ht="16" thickBot="1" x14ac:dyDescent="0.25">
      <c r="A115" s="8" t="str">
        <f>Table768[[#This Row],[Test No.]]&amp;Table768[[#This Row],[Section]]&amp;Table768[[#This Row],[Q No.]]</f>
        <v>P3R34</v>
      </c>
      <c r="B115" s="8"/>
      <c r="C115" s="16" t="s">
        <v>307</v>
      </c>
      <c r="D115" s="17">
        <v>34</v>
      </c>
      <c r="E115" s="6" t="s">
        <v>33</v>
      </c>
      <c r="F115" s="6">
        <v>4</v>
      </c>
      <c r="G115" s="13" t="s">
        <v>199</v>
      </c>
      <c r="H115" s="14" t="s">
        <v>445</v>
      </c>
      <c r="I115" s="13" t="str">
        <f>VLOOKUP(Table768[[#This Row],[CID]],ALY,2,FALSE)</f>
        <v>Purpose</v>
      </c>
    </row>
    <row r="116" spans="1:9" ht="16" thickBot="1" x14ac:dyDescent="0.25">
      <c r="A116" s="8" t="str">
        <f>Table768[[#This Row],[Test No.]]&amp;Table768[[#This Row],[Section]]&amp;Table768[[#This Row],[Q No.]]</f>
        <v>P3R35</v>
      </c>
      <c r="B116" s="8"/>
      <c r="C116" s="16" t="s">
        <v>307</v>
      </c>
      <c r="D116" s="17">
        <v>35</v>
      </c>
      <c r="E116" s="6" t="s">
        <v>33</v>
      </c>
      <c r="F116" s="6">
        <v>4</v>
      </c>
      <c r="G116" s="13" t="s">
        <v>199</v>
      </c>
      <c r="H116" s="12" t="s">
        <v>440</v>
      </c>
      <c r="I116" s="11" t="str">
        <f>VLOOKUP(Table768[[#This Row],[CID]],ALY,2,FALSE)</f>
        <v>Inference</v>
      </c>
    </row>
    <row r="117" spans="1:9" ht="16" thickBot="1" x14ac:dyDescent="0.25">
      <c r="A117" s="8" t="str">
        <f>Table768[[#This Row],[Test No.]]&amp;Table768[[#This Row],[Section]]&amp;Table768[[#This Row],[Q No.]]</f>
        <v>P3R36</v>
      </c>
      <c r="B117" s="8"/>
      <c r="C117" s="16" t="s">
        <v>307</v>
      </c>
      <c r="D117" s="17">
        <v>36</v>
      </c>
      <c r="E117" s="6" t="s">
        <v>33</v>
      </c>
      <c r="F117" s="6">
        <v>4</v>
      </c>
      <c r="G117" s="13" t="s">
        <v>199</v>
      </c>
      <c r="H117" s="12" t="s">
        <v>442</v>
      </c>
      <c r="I117" s="11" t="str">
        <f>VLOOKUP(Table768[[#This Row],[CID]],ALY,2,FALSE)</f>
        <v>Detail</v>
      </c>
    </row>
    <row r="118" spans="1:9" ht="16" thickBot="1" x14ac:dyDescent="0.25">
      <c r="A118" s="8" t="str">
        <f>Table768[[#This Row],[Test No.]]&amp;Table768[[#This Row],[Section]]&amp;Table768[[#This Row],[Q No.]]</f>
        <v>P3R37</v>
      </c>
      <c r="B118" s="8"/>
      <c r="C118" s="16" t="s">
        <v>307</v>
      </c>
      <c r="D118" s="17">
        <v>37</v>
      </c>
      <c r="E118" s="6" t="s">
        <v>33</v>
      </c>
      <c r="F118" s="6">
        <v>4</v>
      </c>
      <c r="G118" s="13" t="s">
        <v>199</v>
      </c>
      <c r="H118" s="12" t="s">
        <v>443</v>
      </c>
      <c r="I118" s="11" t="str">
        <f>VLOOKUP(Table768[[#This Row],[CID]],ALY,2,FALSE)</f>
        <v>Vocab-in-Context</v>
      </c>
    </row>
    <row r="119" spans="1:9" ht="16" thickBot="1" x14ac:dyDescent="0.25">
      <c r="A119" s="8" t="str">
        <f>Table768[[#This Row],[Test No.]]&amp;Table768[[#This Row],[Section]]&amp;Table768[[#This Row],[Q No.]]</f>
        <v>P3R38</v>
      </c>
      <c r="B119" s="8"/>
      <c r="C119" s="16" t="s">
        <v>307</v>
      </c>
      <c r="D119" s="17">
        <v>38</v>
      </c>
      <c r="E119" s="6" t="s">
        <v>33</v>
      </c>
      <c r="F119" s="6">
        <v>4</v>
      </c>
      <c r="G119" s="13" t="s">
        <v>199</v>
      </c>
      <c r="H119" s="12" t="s">
        <v>445</v>
      </c>
      <c r="I119" s="11" t="str">
        <f>VLOOKUP(Table768[[#This Row],[CID]],ALY,2,FALSE)</f>
        <v>Purpose</v>
      </c>
    </row>
    <row r="120" spans="1:9" ht="16" thickBot="1" x14ac:dyDescent="0.25">
      <c r="A120" s="8" t="str">
        <f>Table768[[#This Row],[Test No.]]&amp;Table768[[#This Row],[Section]]&amp;Table768[[#This Row],[Q No.]]</f>
        <v>P3R39</v>
      </c>
      <c r="B120" s="8"/>
      <c r="C120" s="16" t="s">
        <v>307</v>
      </c>
      <c r="D120" s="17">
        <v>39</v>
      </c>
      <c r="E120" s="6" t="s">
        <v>33</v>
      </c>
      <c r="F120" s="6">
        <v>4</v>
      </c>
      <c r="G120" s="13" t="s">
        <v>199</v>
      </c>
      <c r="H120" s="12" t="s">
        <v>443</v>
      </c>
      <c r="I120" s="11" t="str">
        <f>VLOOKUP(Table768[[#This Row],[CID]],ALY,2,FALSE)</f>
        <v>Vocab-in-Context</v>
      </c>
    </row>
    <row r="121" spans="1:9" ht="16" thickBot="1" x14ac:dyDescent="0.25">
      <c r="A121" s="8" t="str">
        <f>Table768[[#This Row],[Test No.]]&amp;Table768[[#This Row],[Section]]&amp;Table768[[#This Row],[Q No.]]</f>
        <v>P3R40</v>
      </c>
      <c r="B121" s="8"/>
      <c r="C121" s="16" t="s">
        <v>307</v>
      </c>
      <c r="D121" s="17">
        <v>40</v>
      </c>
      <c r="E121" s="6" t="s">
        <v>33</v>
      </c>
      <c r="F121" s="6">
        <v>4</v>
      </c>
      <c r="G121" s="13" t="s">
        <v>199</v>
      </c>
      <c r="H121" s="12" t="s">
        <v>440</v>
      </c>
      <c r="I121" s="11" t="str">
        <f>VLOOKUP(Table768[[#This Row],[CID]],ALY,2,FALSE)</f>
        <v>Inference</v>
      </c>
    </row>
    <row r="122" spans="1:9" ht="16" thickBot="1" x14ac:dyDescent="0.25">
      <c r="A122" s="8" t="str">
        <f>Table768[[#This Row],[Test No.]]&amp;Table768[[#This Row],[Section]]&amp;Table768[[#This Row],[Q No.]]</f>
        <v>P4R1</v>
      </c>
      <c r="B122" s="8"/>
      <c r="C122" s="16" t="s">
        <v>308</v>
      </c>
      <c r="D122" s="17">
        <v>1</v>
      </c>
      <c r="E122" s="6" t="s">
        <v>33</v>
      </c>
      <c r="F122" s="6">
        <v>1</v>
      </c>
      <c r="G122" s="13" t="s">
        <v>50</v>
      </c>
      <c r="H122" s="12" t="s">
        <v>425</v>
      </c>
      <c r="I122" s="11" t="str">
        <f>VLOOKUP(Table768[[#This Row],[CID]],ALY,2,FALSE)</f>
        <v>Detail</v>
      </c>
    </row>
    <row r="123" spans="1:9" ht="16" thickBot="1" x14ac:dyDescent="0.25">
      <c r="A123" s="8" t="str">
        <f>Table768[[#This Row],[Test No.]]&amp;Table768[[#This Row],[Section]]&amp;Table768[[#This Row],[Q No.]]</f>
        <v>P4R2</v>
      </c>
      <c r="B123" s="8"/>
      <c r="C123" s="16" t="s">
        <v>308</v>
      </c>
      <c r="D123" s="17">
        <v>2</v>
      </c>
      <c r="E123" s="6" t="s">
        <v>33</v>
      </c>
      <c r="F123" s="6">
        <v>1</v>
      </c>
      <c r="G123" s="13" t="s">
        <v>50</v>
      </c>
      <c r="H123" s="14" t="s">
        <v>425</v>
      </c>
      <c r="I123" s="13" t="str">
        <f>VLOOKUP(Table768[[#This Row],[CID]],ALY,2,FALSE)</f>
        <v>Detail</v>
      </c>
    </row>
    <row r="124" spans="1:9" ht="16" thickBot="1" x14ac:dyDescent="0.25">
      <c r="A124" s="8" t="str">
        <f>Table768[[#This Row],[Test No.]]&amp;Table768[[#This Row],[Section]]&amp;Table768[[#This Row],[Q No.]]</f>
        <v>P4R3</v>
      </c>
      <c r="B124" s="8"/>
      <c r="C124" s="16" t="s">
        <v>308</v>
      </c>
      <c r="D124" s="17">
        <v>3</v>
      </c>
      <c r="E124" s="6" t="s">
        <v>33</v>
      </c>
      <c r="F124" s="6">
        <v>1</v>
      </c>
      <c r="G124" s="13" t="s">
        <v>50</v>
      </c>
      <c r="H124" s="12" t="s">
        <v>450</v>
      </c>
      <c r="I124" s="11" t="str">
        <f>VLOOKUP(Table768[[#This Row],[CID]],ALY,2,FALSE)</f>
        <v>Vocab-in-Context</v>
      </c>
    </row>
    <row r="125" spans="1:9" ht="16" thickBot="1" x14ac:dyDescent="0.25">
      <c r="A125" s="8" t="str">
        <f>Table768[[#This Row],[Test No.]]&amp;Table768[[#This Row],[Section]]&amp;Table768[[#This Row],[Q No.]]</f>
        <v>P4R4</v>
      </c>
      <c r="B125" s="8"/>
      <c r="C125" s="16" t="s">
        <v>308</v>
      </c>
      <c r="D125" s="17">
        <v>4</v>
      </c>
      <c r="E125" s="6" t="s">
        <v>33</v>
      </c>
      <c r="F125" s="6">
        <v>1</v>
      </c>
      <c r="G125" s="13" t="s">
        <v>50</v>
      </c>
      <c r="H125" s="12" t="s">
        <v>450</v>
      </c>
      <c r="I125" s="11" t="str">
        <f>VLOOKUP(Table768[[#This Row],[CID]],ALY,2,FALSE)</f>
        <v>Vocab-in-Context</v>
      </c>
    </row>
    <row r="126" spans="1:9" ht="16" thickBot="1" x14ac:dyDescent="0.25">
      <c r="A126" s="8" t="str">
        <f>Table768[[#This Row],[Test No.]]&amp;Table768[[#This Row],[Section]]&amp;Table768[[#This Row],[Q No.]]</f>
        <v>P4R5</v>
      </c>
      <c r="B126" s="8"/>
      <c r="C126" s="16" t="s">
        <v>308</v>
      </c>
      <c r="D126" s="17">
        <v>5</v>
      </c>
      <c r="E126" s="6" t="s">
        <v>33</v>
      </c>
      <c r="F126" s="6">
        <v>1</v>
      </c>
      <c r="G126" s="13" t="s">
        <v>50</v>
      </c>
      <c r="H126" s="12" t="s">
        <v>425</v>
      </c>
      <c r="I126" s="11" t="str">
        <f>VLOOKUP(Table768[[#This Row],[CID]],ALY,2,FALSE)</f>
        <v>Detail</v>
      </c>
    </row>
    <row r="127" spans="1:9" ht="16" thickBot="1" x14ac:dyDescent="0.25">
      <c r="A127" s="8" t="str">
        <f>Table768[[#This Row],[Test No.]]&amp;Table768[[#This Row],[Section]]&amp;Table768[[#This Row],[Q No.]]</f>
        <v>P4R6</v>
      </c>
      <c r="B127" s="8"/>
      <c r="C127" s="16" t="s">
        <v>308</v>
      </c>
      <c r="D127" s="17">
        <v>6</v>
      </c>
      <c r="E127" s="6" t="s">
        <v>33</v>
      </c>
      <c r="F127" s="6">
        <v>1</v>
      </c>
      <c r="G127" s="13" t="s">
        <v>50</v>
      </c>
      <c r="H127" s="12" t="s">
        <v>424</v>
      </c>
      <c r="I127" s="11" t="str">
        <f>VLOOKUP(Table768[[#This Row],[CID]],ALY,2,FALSE)</f>
        <v>Inference</v>
      </c>
    </row>
    <row r="128" spans="1:9" ht="16" thickBot="1" x14ac:dyDescent="0.25">
      <c r="A128" s="8" t="str">
        <f>Table768[[#This Row],[Test No.]]&amp;Table768[[#This Row],[Section]]&amp;Table768[[#This Row],[Q No.]]</f>
        <v>P4R7</v>
      </c>
      <c r="B128" s="8"/>
      <c r="C128" s="16" t="s">
        <v>308</v>
      </c>
      <c r="D128" s="17">
        <v>7</v>
      </c>
      <c r="E128" s="6" t="s">
        <v>33</v>
      </c>
      <c r="F128" s="6">
        <v>1</v>
      </c>
      <c r="G128" s="13" t="s">
        <v>50</v>
      </c>
      <c r="H128" s="12" t="s">
        <v>424</v>
      </c>
      <c r="I128" s="11" t="str">
        <f>VLOOKUP(Table768[[#This Row],[CID]],ALY,2,FALSE)</f>
        <v>Inference</v>
      </c>
    </row>
    <row r="129" spans="1:9" ht="16" thickBot="1" x14ac:dyDescent="0.25">
      <c r="A129" s="8" t="str">
        <f>Table768[[#This Row],[Test No.]]&amp;Table768[[#This Row],[Section]]&amp;Table768[[#This Row],[Q No.]]</f>
        <v>P4R8</v>
      </c>
      <c r="B129" s="8"/>
      <c r="C129" s="16" t="s">
        <v>308</v>
      </c>
      <c r="D129" s="17">
        <v>8</v>
      </c>
      <c r="E129" s="6" t="s">
        <v>33</v>
      </c>
      <c r="F129" s="6">
        <v>1</v>
      </c>
      <c r="G129" s="13" t="s">
        <v>50</v>
      </c>
      <c r="H129" s="12" t="s">
        <v>424</v>
      </c>
      <c r="I129" s="11" t="str">
        <f>VLOOKUP(Table768[[#This Row],[CID]],ALY,2,FALSE)</f>
        <v>Inference</v>
      </c>
    </row>
    <row r="130" spans="1:9" ht="16" thickBot="1" x14ac:dyDescent="0.25">
      <c r="A130" s="8" t="str">
        <f>Table768[[#This Row],[Test No.]]&amp;Table768[[#This Row],[Section]]&amp;Table768[[#This Row],[Q No.]]</f>
        <v>P4R9</v>
      </c>
      <c r="B130" s="8"/>
      <c r="C130" s="16" t="s">
        <v>308</v>
      </c>
      <c r="D130" s="17">
        <v>9</v>
      </c>
      <c r="E130" s="6" t="s">
        <v>33</v>
      </c>
      <c r="F130" s="6">
        <v>1</v>
      </c>
      <c r="G130" s="13" t="s">
        <v>50</v>
      </c>
      <c r="H130" s="12" t="s">
        <v>425</v>
      </c>
      <c r="I130" s="11" t="str">
        <f>VLOOKUP(Table768[[#This Row],[CID]],ALY,2,FALSE)</f>
        <v>Detail</v>
      </c>
    </row>
    <row r="131" spans="1:9" ht="16" thickBot="1" x14ac:dyDescent="0.25">
      <c r="A131" s="8" t="str">
        <f>Table768[[#This Row],[Test No.]]&amp;Table768[[#This Row],[Section]]&amp;Table768[[#This Row],[Q No.]]</f>
        <v>P4R10</v>
      </c>
      <c r="B131" s="8"/>
      <c r="C131" s="16" t="s">
        <v>308</v>
      </c>
      <c r="D131" s="17">
        <v>10</v>
      </c>
      <c r="E131" s="6" t="s">
        <v>33</v>
      </c>
      <c r="F131" s="6">
        <v>1</v>
      </c>
      <c r="G131" s="13" t="s">
        <v>50</v>
      </c>
      <c r="H131" s="12" t="s">
        <v>424</v>
      </c>
      <c r="I131" s="11" t="str">
        <f>VLOOKUP(Table768[[#This Row],[CID]],ALY,2,FALSE)</f>
        <v>Inference</v>
      </c>
    </row>
    <row r="132" spans="1:9" ht="16" thickBot="1" x14ac:dyDescent="0.25">
      <c r="A132" s="8" t="str">
        <f>Table768[[#This Row],[Test No.]]&amp;Table768[[#This Row],[Section]]&amp;Table768[[#This Row],[Q No.]]</f>
        <v>P4R11</v>
      </c>
      <c r="B132" s="8"/>
      <c r="C132" s="16" t="s">
        <v>308</v>
      </c>
      <c r="D132" s="17">
        <v>11</v>
      </c>
      <c r="E132" s="6" t="s">
        <v>33</v>
      </c>
      <c r="F132" s="6">
        <v>2</v>
      </c>
      <c r="G132" s="13" t="s">
        <v>201</v>
      </c>
      <c r="H132" s="12" t="s">
        <v>433</v>
      </c>
      <c r="I132" s="11" t="str">
        <f>VLOOKUP(Table768[[#This Row],[CID]],ALY,2,FALSE)</f>
        <v>Purpose</v>
      </c>
    </row>
    <row r="133" spans="1:9" ht="16" thickBot="1" x14ac:dyDescent="0.25">
      <c r="A133" s="8" t="str">
        <f>Table768[[#This Row],[Test No.]]&amp;Table768[[#This Row],[Section]]&amp;Table768[[#This Row],[Q No.]]</f>
        <v>P4R12</v>
      </c>
      <c r="B133" s="8"/>
      <c r="C133" s="16" t="s">
        <v>308</v>
      </c>
      <c r="D133" s="17">
        <v>12</v>
      </c>
      <c r="E133" s="6" t="s">
        <v>33</v>
      </c>
      <c r="F133" s="6">
        <v>2</v>
      </c>
      <c r="G133" s="13" t="s">
        <v>201</v>
      </c>
      <c r="H133" s="12" t="s">
        <v>446</v>
      </c>
      <c r="I133" s="11" t="str">
        <f>VLOOKUP(Table768[[#This Row],[CID]],ALY,2,FALSE)</f>
        <v>Inference</v>
      </c>
    </row>
    <row r="134" spans="1:9" ht="16" thickBot="1" x14ac:dyDescent="0.25">
      <c r="A134" s="8" t="str">
        <f>Table768[[#This Row],[Test No.]]&amp;Table768[[#This Row],[Section]]&amp;Table768[[#This Row],[Q No.]]</f>
        <v>P4R13</v>
      </c>
      <c r="B134" s="8"/>
      <c r="C134" s="16" t="s">
        <v>308</v>
      </c>
      <c r="D134" s="17">
        <v>13</v>
      </c>
      <c r="E134" s="6" t="s">
        <v>33</v>
      </c>
      <c r="F134" s="6">
        <v>2</v>
      </c>
      <c r="G134" s="13" t="s">
        <v>201</v>
      </c>
      <c r="H134" s="12" t="s">
        <v>446</v>
      </c>
      <c r="I134" s="11" t="str">
        <f>VLOOKUP(Table768[[#This Row],[CID]],ALY,2,FALSE)</f>
        <v>Inference</v>
      </c>
    </row>
    <row r="135" spans="1:9" ht="16" thickBot="1" x14ac:dyDescent="0.25">
      <c r="A135" s="8" t="str">
        <f>Table768[[#This Row],[Test No.]]&amp;Table768[[#This Row],[Section]]&amp;Table768[[#This Row],[Q No.]]</f>
        <v>P4R14</v>
      </c>
      <c r="B135" s="8"/>
      <c r="C135" s="16" t="s">
        <v>308</v>
      </c>
      <c r="D135" s="17">
        <v>14</v>
      </c>
      <c r="E135" s="6" t="s">
        <v>33</v>
      </c>
      <c r="F135" s="6">
        <v>2</v>
      </c>
      <c r="G135" s="13" t="s">
        <v>201</v>
      </c>
      <c r="H135" s="12" t="s">
        <v>433</v>
      </c>
      <c r="I135" s="11" t="str">
        <f>VLOOKUP(Table768[[#This Row],[CID]],ALY,2,FALSE)</f>
        <v>Purpose</v>
      </c>
    </row>
    <row r="136" spans="1:9" ht="16" thickBot="1" x14ac:dyDescent="0.25">
      <c r="A136" s="8" t="str">
        <f>Table768[[#This Row],[Test No.]]&amp;Table768[[#This Row],[Section]]&amp;Table768[[#This Row],[Q No.]]</f>
        <v>P4R15</v>
      </c>
      <c r="B136" s="8"/>
      <c r="C136" s="16" t="s">
        <v>308</v>
      </c>
      <c r="D136" s="17">
        <v>15</v>
      </c>
      <c r="E136" s="6" t="s">
        <v>33</v>
      </c>
      <c r="F136" s="6">
        <v>2</v>
      </c>
      <c r="G136" s="13" t="s">
        <v>201</v>
      </c>
      <c r="H136" s="12" t="s">
        <v>446</v>
      </c>
      <c r="I136" s="11" t="str">
        <f>VLOOKUP(Table768[[#This Row],[CID]],ALY,2,FALSE)</f>
        <v>Inference</v>
      </c>
    </row>
    <row r="137" spans="1:9" ht="16" thickBot="1" x14ac:dyDescent="0.25">
      <c r="A137" s="8" t="str">
        <f>Table768[[#This Row],[Test No.]]&amp;Table768[[#This Row],[Section]]&amp;Table768[[#This Row],[Q No.]]</f>
        <v>P4R16</v>
      </c>
      <c r="B137" s="8"/>
      <c r="C137" s="16" t="s">
        <v>308</v>
      </c>
      <c r="D137" s="17">
        <v>16</v>
      </c>
      <c r="E137" s="6" t="s">
        <v>33</v>
      </c>
      <c r="F137" s="6">
        <v>2</v>
      </c>
      <c r="G137" s="13" t="s">
        <v>201</v>
      </c>
      <c r="H137" s="12" t="s">
        <v>430</v>
      </c>
      <c r="I137" s="11" t="str">
        <f>VLOOKUP(Table768[[#This Row],[CID]],ALY,2,FALSE)</f>
        <v>Detail</v>
      </c>
    </row>
    <row r="138" spans="1:9" ht="16" thickBot="1" x14ac:dyDescent="0.25">
      <c r="A138" s="8" t="str">
        <f>Table768[[#This Row],[Test No.]]&amp;Table768[[#This Row],[Section]]&amp;Table768[[#This Row],[Q No.]]</f>
        <v>P4R17</v>
      </c>
      <c r="B138" s="8"/>
      <c r="C138" s="16" t="s">
        <v>308</v>
      </c>
      <c r="D138" s="17">
        <v>17</v>
      </c>
      <c r="E138" s="6" t="s">
        <v>33</v>
      </c>
      <c r="F138" s="6">
        <v>2</v>
      </c>
      <c r="G138" s="13" t="s">
        <v>201</v>
      </c>
      <c r="H138" s="12" t="s">
        <v>433</v>
      </c>
      <c r="I138" s="11" t="str">
        <f>VLOOKUP(Table768[[#This Row],[CID]],ALY,2,FALSE)</f>
        <v>Purpose</v>
      </c>
    </row>
    <row r="139" spans="1:9" ht="16" thickBot="1" x14ac:dyDescent="0.25">
      <c r="A139" s="8" t="str">
        <f>Table768[[#This Row],[Test No.]]&amp;Table768[[#This Row],[Section]]&amp;Table768[[#This Row],[Q No.]]</f>
        <v>P4R18</v>
      </c>
      <c r="B139" s="8"/>
      <c r="C139" s="16" t="s">
        <v>308</v>
      </c>
      <c r="D139" s="17">
        <v>18</v>
      </c>
      <c r="E139" s="6" t="s">
        <v>33</v>
      </c>
      <c r="F139" s="6">
        <v>2</v>
      </c>
      <c r="G139" s="13" t="s">
        <v>201</v>
      </c>
      <c r="H139" s="12" t="s">
        <v>431</v>
      </c>
      <c r="I139" s="11" t="str">
        <f>VLOOKUP(Table768[[#This Row],[CID]],ALY,2,FALSE)</f>
        <v>Vocab-in-Context</v>
      </c>
    </row>
    <row r="140" spans="1:9" ht="16" thickBot="1" x14ac:dyDescent="0.25">
      <c r="A140" s="8" t="str">
        <f>Table768[[#This Row],[Test No.]]&amp;Table768[[#This Row],[Section]]&amp;Table768[[#This Row],[Q No.]]</f>
        <v>P4R19</v>
      </c>
      <c r="B140" s="8"/>
      <c r="C140" s="16" t="s">
        <v>308</v>
      </c>
      <c r="D140" s="17">
        <v>19</v>
      </c>
      <c r="E140" s="6" t="s">
        <v>33</v>
      </c>
      <c r="F140" s="6">
        <v>2</v>
      </c>
      <c r="G140" s="13" t="s">
        <v>201</v>
      </c>
      <c r="H140" s="12" t="s">
        <v>430</v>
      </c>
      <c r="I140" s="11" t="str">
        <f>VLOOKUP(Table768[[#This Row],[CID]],ALY,2,FALSE)</f>
        <v>Detail</v>
      </c>
    </row>
    <row r="141" spans="1:9" ht="16" thickBot="1" x14ac:dyDescent="0.25">
      <c r="A141" s="8" t="str">
        <f>Table768[[#This Row],[Test No.]]&amp;Table768[[#This Row],[Section]]&amp;Table768[[#This Row],[Q No.]]</f>
        <v>P4R20</v>
      </c>
      <c r="B141" s="8"/>
      <c r="C141" s="16" t="s">
        <v>308</v>
      </c>
      <c r="D141" s="17">
        <v>20</v>
      </c>
      <c r="E141" s="6" t="s">
        <v>33</v>
      </c>
      <c r="F141" s="6">
        <v>2</v>
      </c>
      <c r="G141" s="13" t="s">
        <v>201</v>
      </c>
      <c r="H141" s="12" t="s">
        <v>430</v>
      </c>
      <c r="I141" s="11" t="str">
        <f>VLOOKUP(Table768[[#This Row],[CID]],ALY,2,FALSE)</f>
        <v>Detail</v>
      </c>
    </row>
    <row r="142" spans="1:9" ht="16" thickBot="1" x14ac:dyDescent="0.25">
      <c r="A142" s="8" t="str">
        <f>Table768[[#This Row],[Test No.]]&amp;Table768[[#This Row],[Section]]&amp;Table768[[#This Row],[Q No.]]</f>
        <v>P4R21</v>
      </c>
      <c r="B142" s="8"/>
      <c r="C142" s="16" t="s">
        <v>308</v>
      </c>
      <c r="D142" s="17">
        <v>21</v>
      </c>
      <c r="E142" s="6" t="s">
        <v>33</v>
      </c>
      <c r="F142" s="6">
        <v>3</v>
      </c>
      <c r="G142" s="13" t="s">
        <v>200</v>
      </c>
      <c r="H142" s="12" t="s">
        <v>438</v>
      </c>
      <c r="I142" s="11" t="str">
        <f>VLOOKUP(Table768[[#This Row],[CID]],ALY,2,FALSE)</f>
        <v>Inference</v>
      </c>
    </row>
    <row r="143" spans="1:9" ht="16" thickBot="1" x14ac:dyDescent="0.25">
      <c r="A143" s="8" t="str">
        <f>Table768[[#This Row],[Test No.]]&amp;Table768[[#This Row],[Section]]&amp;Table768[[#This Row],[Q No.]]</f>
        <v>P4R22</v>
      </c>
      <c r="B143" s="8"/>
      <c r="C143" s="16" t="s">
        <v>308</v>
      </c>
      <c r="D143" s="17">
        <v>22</v>
      </c>
      <c r="E143" s="6" t="s">
        <v>33</v>
      </c>
      <c r="F143" s="6">
        <v>3</v>
      </c>
      <c r="G143" s="13" t="s">
        <v>200</v>
      </c>
      <c r="H143" s="12" t="s">
        <v>437</v>
      </c>
      <c r="I143" s="11" t="str">
        <f>VLOOKUP(Table768[[#This Row],[CID]],ALY,2,FALSE)</f>
        <v>Detail</v>
      </c>
    </row>
    <row r="144" spans="1:9" ht="16" thickBot="1" x14ac:dyDescent="0.25">
      <c r="A144" s="8" t="str">
        <f>Table768[[#This Row],[Test No.]]&amp;Table768[[#This Row],[Section]]&amp;Table768[[#This Row],[Q No.]]</f>
        <v>P4R23</v>
      </c>
      <c r="B144" s="8"/>
      <c r="C144" s="16" t="s">
        <v>308</v>
      </c>
      <c r="D144" s="17">
        <v>23</v>
      </c>
      <c r="E144" s="6" t="s">
        <v>33</v>
      </c>
      <c r="F144" s="6">
        <v>3</v>
      </c>
      <c r="G144" s="13" t="s">
        <v>200</v>
      </c>
      <c r="H144" s="12" t="s">
        <v>447</v>
      </c>
      <c r="I144" s="11" t="str">
        <f>VLOOKUP(Table768[[#This Row],[CID]],ALY,2,FALSE)</f>
        <v>Author's Method</v>
      </c>
    </row>
    <row r="145" spans="1:9" ht="16" thickBot="1" x14ac:dyDescent="0.25">
      <c r="A145" s="8" t="str">
        <f>Table768[[#This Row],[Test No.]]&amp;Table768[[#This Row],[Section]]&amp;Table768[[#This Row],[Q No.]]</f>
        <v>P4R24</v>
      </c>
      <c r="B145" s="8"/>
      <c r="C145" s="16" t="s">
        <v>308</v>
      </c>
      <c r="D145" s="17">
        <v>24</v>
      </c>
      <c r="E145" s="6" t="s">
        <v>33</v>
      </c>
      <c r="F145" s="6">
        <v>3</v>
      </c>
      <c r="G145" s="13" t="s">
        <v>200</v>
      </c>
      <c r="H145" s="12" t="s">
        <v>439</v>
      </c>
      <c r="I145" s="11" t="str">
        <f>VLOOKUP(Table768[[#This Row],[CID]],ALY,2,FALSE)</f>
        <v>Vocab-in-Context</v>
      </c>
    </row>
    <row r="146" spans="1:9" ht="16" thickBot="1" x14ac:dyDescent="0.25">
      <c r="A146" s="8" t="str">
        <f>Table768[[#This Row],[Test No.]]&amp;Table768[[#This Row],[Section]]&amp;Table768[[#This Row],[Q No.]]</f>
        <v>P4R25</v>
      </c>
      <c r="B146" s="8"/>
      <c r="C146" s="16" t="s">
        <v>308</v>
      </c>
      <c r="D146" s="17">
        <v>25</v>
      </c>
      <c r="E146" s="6" t="s">
        <v>33</v>
      </c>
      <c r="F146" s="6">
        <v>3</v>
      </c>
      <c r="G146" s="13" t="s">
        <v>200</v>
      </c>
      <c r="H146" s="12" t="s">
        <v>451</v>
      </c>
      <c r="I146" s="11" t="str">
        <f>VLOOKUP(Table768[[#This Row],[CID]],ALY,2,FALSE)</f>
        <v>Main Idea</v>
      </c>
    </row>
    <row r="147" spans="1:9" ht="16" thickBot="1" x14ac:dyDescent="0.25">
      <c r="A147" s="8" t="str">
        <f>Table768[[#This Row],[Test No.]]&amp;Table768[[#This Row],[Section]]&amp;Table768[[#This Row],[Q No.]]</f>
        <v>P4R26</v>
      </c>
      <c r="B147" s="8"/>
      <c r="C147" s="16" t="s">
        <v>308</v>
      </c>
      <c r="D147" s="17">
        <v>26</v>
      </c>
      <c r="E147" s="6" t="s">
        <v>33</v>
      </c>
      <c r="F147" s="6">
        <v>3</v>
      </c>
      <c r="G147" s="13" t="s">
        <v>200</v>
      </c>
      <c r="H147" s="12" t="s">
        <v>451</v>
      </c>
      <c r="I147" s="11" t="str">
        <f>VLOOKUP(Table768[[#This Row],[CID]],ALY,2,FALSE)</f>
        <v>Main Idea</v>
      </c>
    </row>
    <row r="148" spans="1:9" ht="16" thickBot="1" x14ac:dyDescent="0.25">
      <c r="A148" s="8" t="str">
        <f>Table768[[#This Row],[Test No.]]&amp;Table768[[#This Row],[Section]]&amp;Table768[[#This Row],[Q No.]]</f>
        <v>P4R27</v>
      </c>
      <c r="B148" s="8"/>
      <c r="C148" s="16" t="s">
        <v>308</v>
      </c>
      <c r="D148" s="17">
        <v>27</v>
      </c>
      <c r="E148" s="6" t="s">
        <v>33</v>
      </c>
      <c r="F148" s="6">
        <v>3</v>
      </c>
      <c r="G148" s="13" t="s">
        <v>200</v>
      </c>
      <c r="H148" s="12" t="s">
        <v>437</v>
      </c>
      <c r="I148" s="11" t="str">
        <f>VLOOKUP(Table768[[#This Row],[CID]],ALY,2,FALSE)</f>
        <v>Detail</v>
      </c>
    </row>
    <row r="149" spans="1:9" ht="16" thickBot="1" x14ac:dyDescent="0.25">
      <c r="A149" s="8" t="str">
        <f>Table768[[#This Row],[Test No.]]&amp;Table768[[#This Row],[Section]]&amp;Table768[[#This Row],[Q No.]]</f>
        <v>P4R28</v>
      </c>
      <c r="B149" s="8"/>
      <c r="C149" s="16" t="s">
        <v>308</v>
      </c>
      <c r="D149" s="17">
        <v>28</v>
      </c>
      <c r="E149" s="6" t="s">
        <v>33</v>
      </c>
      <c r="F149" s="6">
        <v>3</v>
      </c>
      <c r="G149" s="13" t="s">
        <v>200</v>
      </c>
      <c r="H149" s="12" t="s">
        <v>437</v>
      </c>
      <c r="I149" s="11" t="str">
        <f>VLOOKUP(Table768[[#This Row],[CID]],ALY,2,FALSE)</f>
        <v>Detail</v>
      </c>
    </row>
    <row r="150" spans="1:9" ht="16" thickBot="1" x14ac:dyDescent="0.25">
      <c r="A150" s="8" t="str">
        <f>Table768[[#This Row],[Test No.]]&amp;Table768[[#This Row],[Section]]&amp;Table768[[#This Row],[Q No.]]</f>
        <v>P4R29</v>
      </c>
      <c r="B150" s="8"/>
      <c r="C150" s="16" t="s">
        <v>308</v>
      </c>
      <c r="D150" s="17">
        <v>29</v>
      </c>
      <c r="E150" s="6" t="s">
        <v>33</v>
      </c>
      <c r="F150" s="6">
        <v>3</v>
      </c>
      <c r="G150" s="13" t="s">
        <v>200</v>
      </c>
      <c r="H150" s="12" t="s">
        <v>437</v>
      </c>
      <c r="I150" s="11" t="str">
        <f>VLOOKUP(Table768[[#This Row],[CID]],ALY,2,FALSE)</f>
        <v>Detail</v>
      </c>
    </row>
    <row r="151" spans="1:9" ht="16" thickBot="1" x14ac:dyDescent="0.25">
      <c r="A151" s="8" t="str">
        <f>Table768[[#This Row],[Test No.]]&amp;Table768[[#This Row],[Section]]&amp;Table768[[#This Row],[Q No.]]</f>
        <v>P4R30</v>
      </c>
      <c r="B151" s="8"/>
      <c r="C151" s="16" t="s">
        <v>308</v>
      </c>
      <c r="D151" s="17">
        <v>30</v>
      </c>
      <c r="E151" s="6" t="s">
        <v>33</v>
      </c>
      <c r="F151" s="6">
        <v>3</v>
      </c>
      <c r="G151" s="13" t="s">
        <v>200</v>
      </c>
      <c r="H151" s="12" t="s">
        <v>438</v>
      </c>
      <c r="I151" s="11" t="str">
        <f>VLOOKUP(Table768[[#This Row],[CID]],ALY,2,FALSE)</f>
        <v>Inference</v>
      </c>
    </row>
    <row r="152" spans="1:9" ht="16" thickBot="1" x14ac:dyDescent="0.25">
      <c r="A152" s="8" t="str">
        <f>Table768[[#This Row],[Test No.]]&amp;Table768[[#This Row],[Section]]&amp;Table768[[#This Row],[Q No.]]</f>
        <v>P4R31</v>
      </c>
      <c r="B152" s="8"/>
      <c r="C152" s="16" t="s">
        <v>308</v>
      </c>
      <c r="D152" s="17">
        <v>31</v>
      </c>
      <c r="E152" s="6" t="s">
        <v>33</v>
      </c>
      <c r="F152" s="6">
        <v>4</v>
      </c>
      <c r="G152" s="13" t="s">
        <v>199</v>
      </c>
      <c r="H152" s="12" t="s">
        <v>442</v>
      </c>
      <c r="I152" s="11" t="str">
        <f>VLOOKUP(Table768[[#This Row],[CID]],ALY,2,FALSE)</f>
        <v>Detail</v>
      </c>
    </row>
    <row r="153" spans="1:9" ht="16" thickBot="1" x14ac:dyDescent="0.25">
      <c r="A153" s="8" t="str">
        <f>Table768[[#This Row],[Test No.]]&amp;Table768[[#This Row],[Section]]&amp;Table768[[#This Row],[Q No.]]</f>
        <v>P4R32</v>
      </c>
      <c r="B153" s="8"/>
      <c r="C153" s="16" t="s">
        <v>308</v>
      </c>
      <c r="D153" s="17">
        <v>32</v>
      </c>
      <c r="E153" s="6" t="s">
        <v>33</v>
      </c>
      <c r="F153" s="6">
        <v>4</v>
      </c>
      <c r="G153" s="13" t="s">
        <v>199</v>
      </c>
      <c r="H153" s="12" t="s">
        <v>442</v>
      </c>
      <c r="I153" s="11" t="str">
        <f>VLOOKUP(Table768[[#This Row],[CID]],ALY,2,FALSE)</f>
        <v>Detail</v>
      </c>
    </row>
    <row r="154" spans="1:9" ht="16" thickBot="1" x14ac:dyDescent="0.25">
      <c r="A154" s="8" t="str">
        <f>Table768[[#This Row],[Test No.]]&amp;Table768[[#This Row],[Section]]&amp;Table768[[#This Row],[Q No.]]</f>
        <v>P4R33</v>
      </c>
      <c r="B154" s="8"/>
      <c r="C154" s="16" t="s">
        <v>308</v>
      </c>
      <c r="D154" s="17">
        <v>33</v>
      </c>
      <c r="E154" s="6" t="s">
        <v>33</v>
      </c>
      <c r="F154" s="6">
        <v>4</v>
      </c>
      <c r="G154" s="13" t="s">
        <v>199</v>
      </c>
      <c r="H154" s="12" t="s">
        <v>442</v>
      </c>
      <c r="I154" s="11" t="str">
        <f>VLOOKUP(Table768[[#This Row],[CID]],ALY,2,FALSE)</f>
        <v>Detail</v>
      </c>
    </row>
    <row r="155" spans="1:9" ht="16" thickBot="1" x14ac:dyDescent="0.25">
      <c r="A155" s="8" t="str">
        <f>Table768[[#This Row],[Test No.]]&amp;Table768[[#This Row],[Section]]&amp;Table768[[#This Row],[Q No.]]</f>
        <v>P4R34</v>
      </c>
      <c r="B155" s="8"/>
      <c r="C155" s="16" t="s">
        <v>308</v>
      </c>
      <c r="D155" s="17">
        <v>34</v>
      </c>
      <c r="E155" s="6" t="s">
        <v>33</v>
      </c>
      <c r="F155" s="6">
        <v>4</v>
      </c>
      <c r="G155" s="13" t="s">
        <v>199</v>
      </c>
      <c r="H155" s="12" t="s">
        <v>442</v>
      </c>
      <c r="I155" s="11" t="str">
        <f>VLOOKUP(Table768[[#This Row],[CID]],ALY,2,FALSE)</f>
        <v>Detail</v>
      </c>
    </row>
    <row r="156" spans="1:9" ht="16" thickBot="1" x14ac:dyDescent="0.25">
      <c r="A156" s="8" t="str">
        <f>Table768[[#This Row],[Test No.]]&amp;Table768[[#This Row],[Section]]&amp;Table768[[#This Row],[Q No.]]</f>
        <v>P4R35</v>
      </c>
      <c r="B156" s="8"/>
      <c r="C156" s="16" t="s">
        <v>308</v>
      </c>
      <c r="D156" s="17">
        <v>35</v>
      </c>
      <c r="E156" s="6" t="s">
        <v>33</v>
      </c>
      <c r="F156" s="6">
        <v>4</v>
      </c>
      <c r="G156" s="13" t="s">
        <v>199</v>
      </c>
      <c r="H156" s="12" t="s">
        <v>442</v>
      </c>
      <c r="I156" s="11" t="str">
        <f>VLOOKUP(Table768[[#This Row],[CID]],ALY,2,FALSE)</f>
        <v>Detail</v>
      </c>
    </row>
    <row r="157" spans="1:9" ht="16" thickBot="1" x14ac:dyDescent="0.25">
      <c r="A157" s="8" t="str">
        <f>Table768[[#This Row],[Test No.]]&amp;Table768[[#This Row],[Section]]&amp;Table768[[#This Row],[Q No.]]</f>
        <v>P4R36</v>
      </c>
      <c r="B157" s="8"/>
      <c r="C157" s="16" t="s">
        <v>308</v>
      </c>
      <c r="D157" s="17">
        <v>36</v>
      </c>
      <c r="E157" s="6" t="s">
        <v>33</v>
      </c>
      <c r="F157" s="6">
        <v>4</v>
      </c>
      <c r="G157" s="13" t="s">
        <v>199</v>
      </c>
      <c r="H157" s="12" t="s">
        <v>444</v>
      </c>
      <c r="I157" s="11" t="str">
        <f>VLOOKUP(Table768[[#This Row],[CID]],ALY,2,FALSE)</f>
        <v>PoV/Author's Attitude</v>
      </c>
    </row>
    <row r="158" spans="1:9" ht="16" thickBot="1" x14ac:dyDescent="0.25">
      <c r="A158" s="8" t="str">
        <f>Table768[[#This Row],[Test No.]]&amp;Table768[[#This Row],[Section]]&amp;Table768[[#This Row],[Q No.]]</f>
        <v>P4R37</v>
      </c>
      <c r="B158" s="8"/>
      <c r="C158" s="16" t="s">
        <v>308</v>
      </c>
      <c r="D158" s="17">
        <v>37</v>
      </c>
      <c r="E158" s="6" t="s">
        <v>33</v>
      </c>
      <c r="F158" s="6">
        <v>4</v>
      </c>
      <c r="G158" s="13" t="s">
        <v>199</v>
      </c>
      <c r="H158" s="12" t="s">
        <v>442</v>
      </c>
      <c r="I158" s="11" t="str">
        <f>VLOOKUP(Table768[[#This Row],[CID]],ALY,2,FALSE)</f>
        <v>Detail</v>
      </c>
    </row>
    <row r="159" spans="1:9" ht="16" thickBot="1" x14ac:dyDescent="0.25">
      <c r="A159" s="8" t="str">
        <f>Table768[[#This Row],[Test No.]]&amp;Table768[[#This Row],[Section]]&amp;Table768[[#This Row],[Q No.]]</f>
        <v>P4R38</v>
      </c>
      <c r="B159" s="8"/>
      <c r="C159" s="16" t="s">
        <v>308</v>
      </c>
      <c r="D159" s="17">
        <v>38</v>
      </c>
      <c r="E159" s="6" t="s">
        <v>33</v>
      </c>
      <c r="F159" s="6">
        <v>4</v>
      </c>
      <c r="G159" s="13" t="s">
        <v>199</v>
      </c>
      <c r="H159" s="12" t="s">
        <v>442</v>
      </c>
      <c r="I159" s="11" t="str">
        <f>VLOOKUP(Table768[[#This Row],[CID]],ALY,2,FALSE)</f>
        <v>Detail</v>
      </c>
    </row>
    <row r="160" spans="1:9" ht="16" thickBot="1" x14ac:dyDescent="0.25">
      <c r="A160" s="8" t="str">
        <f>Table768[[#This Row],[Test No.]]&amp;Table768[[#This Row],[Section]]&amp;Table768[[#This Row],[Q No.]]</f>
        <v>P4R39</v>
      </c>
      <c r="B160" s="8"/>
      <c r="C160" s="16" t="s">
        <v>308</v>
      </c>
      <c r="D160" s="17">
        <v>39</v>
      </c>
      <c r="E160" s="6" t="s">
        <v>33</v>
      </c>
      <c r="F160" s="6">
        <v>4</v>
      </c>
      <c r="G160" s="13" t="s">
        <v>199</v>
      </c>
      <c r="H160" s="12" t="s">
        <v>445</v>
      </c>
      <c r="I160" s="11" t="str">
        <f>VLOOKUP(Table768[[#This Row],[CID]],ALY,2,FALSE)</f>
        <v>Purpose</v>
      </c>
    </row>
    <row r="161" spans="1:9" ht="16" thickBot="1" x14ac:dyDescent="0.25">
      <c r="A161" s="8" t="str">
        <f>Table768[[#This Row],[Test No.]]&amp;Table768[[#This Row],[Section]]&amp;Table768[[#This Row],[Q No.]]</f>
        <v>P4R40</v>
      </c>
      <c r="B161" s="8"/>
      <c r="C161" s="16" t="s">
        <v>308</v>
      </c>
      <c r="D161" s="17">
        <v>40</v>
      </c>
      <c r="E161" s="6" t="s">
        <v>33</v>
      </c>
      <c r="F161" s="6">
        <v>4</v>
      </c>
      <c r="G161" s="13" t="s">
        <v>199</v>
      </c>
      <c r="H161" s="12" t="s">
        <v>442</v>
      </c>
      <c r="I161" s="11" t="str">
        <f>VLOOKUP(Table768[[#This Row],[CID]],ALY,2,FALSE)</f>
        <v>Detail</v>
      </c>
    </row>
    <row r="162" spans="1:9" ht="16" thickBot="1" x14ac:dyDescent="0.25">
      <c r="A162" s="8" t="str">
        <f>Table768[[#This Row],[Test No.]]&amp;Table768[[#This Row],[Section]]&amp;Table768[[#This Row],[Q No.]]</f>
        <v>P5R1</v>
      </c>
      <c r="B162" s="8"/>
      <c r="C162" s="16" t="s">
        <v>309</v>
      </c>
      <c r="D162" s="17">
        <v>1</v>
      </c>
      <c r="E162" s="6" t="s">
        <v>33</v>
      </c>
      <c r="F162" s="6">
        <v>1</v>
      </c>
      <c r="G162" s="13" t="s">
        <v>50</v>
      </c>
      <c r="H162" s="12" t="s">
        <v>424</v>
      </c>
      <c r="I162" s="11" t="str">
        <f>VLOOKUP(Table768[[#This Row],[CID]],ALY,2,FALSE)</f>
        <v>Inference</v>
      </c>
    </row>
    <row r="163" spans="1:9" ht="16" thickBot="1" x14ac:dyDescent="0.25">
      <c r="A163" s="8" t="str">
        <f>Table768[[#This Row],[Test No.]]&amp;Table768[[#This Row],[Section]]&amp;Table768[[#This Row],[Q No.]]</f>
        <v>P5R2</v>
      </c>
      <c r="B163" s="8"/>
      <c r="C163" s="16" t="s">
        <v>309</v>
      </c>
      <c r="D163" s="17">
        <v>2</v>
      </c>
      <c r="E163" s="6" t="s">
        <v>33</v>
      </c>
      <c r="F163" s="6">
        <v>1</v>
      </c>
      <c r="G163" s="13" t="s">
        <v>50</v>
      </c>
      <c r="H163" s="12" t="s">
        <v>425</v>
      </c>
      <c r="I163" s="11" t="str">
        <f>VLOOKUP(Table768[[#This Row],[CID]],ALY,2,FALSE)</f>
        <v>Detail</v>
      </c>
    </row>
    <row r="164" spans="1:9" ht="16" thickBot="1" x14ac:dyDescent="0.25">
      <c r="A164" s="8" t="str">
        <f>Table768[[#This Row],[Test No.]]&amp;Table768[[#This Row],[Section]]&amp;Table768[[#This Row],[Q No.]]</f>
        <v>P5R3</v>
      </c>
      <c r="B164" s="8"/>
      <c r="C164" s="16" t="s">
        <v>309</v>
      </c>
      <c r="D164" s="17">
        <v>3</v>
      </c>
      <c r="E164" s="6" t="s">
        <v>33</v>
      </c>
      <c r="F164" s="6">
        <v>1</v>
      </c>
      <c r="G164" s="13" t="s">
        <v>50</v>
      </c>
      <c r="H164" s="12" t="s">
        <v>425</v>
      </c>
      <c r="I164" s="11" t="str">
        <f>VLOOKUP(Table768[[#This Row],[CID]],ALY,2,FALSE)</f>
        <v>Detail</v>
      </c>
    </row>
    <row r="165" spans="1:9" ht="16" thickBot="1" x14ac:dyDescent="0.25">
      <c r="A165" s="8" t="str">
        <f>Table768[[#This Row],[Test No.]]&amp;Table768[[#This Row],[Section]]&amp;Table768[[#This Row],[Q No.]]</f>
        <v>P5R4</v>
      </c>
      <c r="B165" s="8"/>
      <c r="C165" s="16" t="s">
        <v>309</v>
      </c>
      <c r="D165" s="17">
        <v>4</v>
      </c>
      <c r="E165" s="6" t="s">
        <v>33</v>
      </c>
      <c r="F165" s="6">
        <v>1</v>
      </c>
      <c r="G165" s="13" t="s">
        <v>50</v>
      </c>
      <c r="H165" s="12" t="s">
        <v>449</v>
      </c>
      <c r="I165" s="11" t="str">
        <f>VLOOKUP(Table768[[#This Row],[CID]],ALY,2,FALSE)</f>
        <v>Main Idea</v>
      </c>
    </row>
    <row r="166" spans="1:9" ht="16" thickBot="1" x14ac:dyDescent="0.25">
      <c r="A166" s="8" t="str">
        <f>Table768[[#This Row],[Test No.]]&amp;Table768[[#This Row],[Section]]&amp;Table768[[#This Row],[Q No.]]</f>
        <v>P5R5</v>
      </c>
      <c r="B166" s="8"/>
      <c r="C166" s="16" t="s">
        <v>309</v>
      </c>
      <c r="D166" s="17">
        <v>5</v>
      </c>
      <c r="E166" s="6" t="s">
        <v>33</v>
      </c>
      <c r="F166" s="6">
        <v>1</v>
      </c>
      <c r="G166" s="13" t="s">
        <v>50</v>
      </c>
      <c r="H166" s="12" t="s">
        <v>424</v>
      </c>
      <c r="I166" s="11" t="str">
        <f>VLOOKUP(Table768[[#This Row],[CID]],ALY,2,FALSE)</f>
        <v>Inference</v>
      </c>
    </row>
    <row r="167" spans="1:9" ht="16" thickBot="1" x14ac:dyDescent="0.25">
      <c r="A167" s="8" t="str">
        <f>Table768[[#This Row],[Test No.]]&amp;Table768[[#This Row],[Section]]&amp;Table768[[#This Row],[Q No.]]</f>
        <v>P5R6</v>
      </c>
      <c r="B167" s="8"/>
      <c r="C167" s="16" t="s">
        <v>309</v>
      </c>
      <c r="D167" s="17">
        <v>6</v>
      </c>
      <c r="E167" s="6" t="s">
        <v>33</v>
      </c>
      <c r="F167" s="6">
        <v>1</v>
      </c>
      <c r="G167" s="13" t="s">
        <v>50</v>
      </c>
      <c r="H167" s="12" t="s">
        <v>425</v>
      </c>
      <c r="I167" s="11" t="str">
        <f>VLOOKUP(Table768[[#This Row],[CID]],ALY,2,FALSE)</f>
        <v>Detail</v>
      </c>
    </row>
    <row r="168" spans="1:9" ht="16" thickBot="1" x14ac:dyDescent="0.25">
      <c r="A168" s="8" t="str">
        <f>Table768[[#This Row],[Test No.]]&amp;Table768[[#This Row],[Section]]&amp;Table768[[#This Row],[Q No.]]</f>
        <v>P5R7</v>
      </c>
      <c r="B168" s="8"/>
      <c r="C168" s="16" t="s">
        <v>309</v>
      </c>
      <c r="D168" s="17">
        <v>7</v>
      </c>
      <c r="E168" s="6" t="s">
        <v>33</v>
      </c>
      <c r="F168" s="6">
        <v>1</v>
      </c>
      <c r="G168" s="13" t="s">
        <v>50</v>
      </c>
      <c r="H168" s="12" t="s">
        <v>425</v>
      </c>
      <c r="I168" s="11" t="str">
        <f>VLOOKUP(Table768[[#This Row],[CID]],ALY,2,FALSE)</f>
        <v>Detail</v>
      </c>
    </row>
    <row r="169" spans="1:9" ht="16" thickBot="1" x14ac:dyDescent="0.25">
      <c r="A169" s="8" t="str">
        <f>Table768[[#This Row],[Test No.]]&amp;Table768[[#This Row],[Section]]&amp;Table768[[#This Row],[Q No.]]</f>
        <v>P5R8</v>
      </c>
      <c r="B169" s="8"/>
      <c r="C169" s="16" t="s">
        <v>309</v>
      </c>
      <c r="D169" s="17">
        <v>8</v>
      </c>
      <c r="E169" s="6" t="s">
        <v>33</v>
      </c>
      <c r="F169" s="6">
        <v>1</v>
      </c>
      <c r="G169" s="13" t="s">
        <v>50</v>
      </c>
      <c r="H169" s="12" t="s">
        <v>424</v>
      </c>
      <c r="I169" s="11" t="str">
        <f>VLOOKUP(Table768[[#This Row],[CID]],ALY,2,FALSE)</f>
        <v>Inference</v>
      </c>
    </row>
    <row r="170" spans="1:9" ht="16" thickBot="1" x14ac:dyDescent="0.25">
      <c r="A170" s="8" t="str">
        <f>Table768[[#This Row],[Test No.]]&amp;Table768[[#This Row],[Section]]&amp;Table768[[#This Row],[Q No.]]</f>
        <v>P5R9</v>
      </c>
      <c r="B170" s="8"/>
      <c r="C170" s="16" t="s">
        <v>309</v>
      </c>
      <c r="D170" s="17">
        <v>9</v>
      </c>
      <c r="E170" s="6" t="s">
        <v>33</v>
      </c>
      <c r="F170" s="6">
        <v>1</v>
      </c>
      <c r="G170" s="13" t="s">
        <v>50</v>
      </c>
      <c r="H170" s="12" t="s">
        <v>424</v>
      </c>
      <c r="I170" s="11" t="str">
        <f>VLOOKUP(Table768[[#This Row],[CID]],ALY,2,FALSE)</f>
        <v>Inference</v>
      </c>
    </row>
    <row r="171" spans="1:9" ht="16" thickBot="1" x14ac:dyDescent="0.25">
      <c r="A171" s="8" t="str">
        <f>Table768[[#This Row],[Test No.]]&amp;Table768[[#This Row],[Section]]&amp;Table768[[#This Row],[Q No.]]</f>
        <v>P5R10</v>
      </c>
      <c r="B171" s="8"/>
      <c r="C171" s="16" t="s">
        <v>309</v>
      </c>
      <c r="D171" s="17">
        <v>10</v>
      </c>
      <c r="E171" s="6" t="s">
        <v>33</v>
      </c>
      <c r="F171" s="6">
        <v>1</v>
      </c>
      <c r="G171" s="13" t="s">
        <v>50</v>
      </c>
      <c r="H171" s="12" t="s">
        <v>425</v>
      </c>
      <c r="I171" s="11" t="str">
        <f>VLOOKUP(Table768[[#This Row],[CID]],ALY,2,FALSE)</f>
        <v>Detail</v>
      </c>
    </row>
    <row r="172" spans="1:9" ht="16" thickBot="1" x14ac:dyDescent="0.25">
      <c r="A172" s="8" t="str">
        <f>Table768[[#This Row],[Test No.]]&amp;Table768[[#This Row],[Section]]&amp;Table768[[#This Row],[Q No.]]</f>
        <v>P5R11</v>
      </c>
      <c r="B172" s="8"/>
      <c r="C172" s="16" t="s">
        <v>309</v>
      </c>
      <c r="D172" s="17">
        <v>11</v>
      </c>
      <c r="E172" s="6" t="s">
        <v>33</v>
      </c>
      <c r="F172" s="6">
        <v>2</v>
      </c>
      <c r="G172" s="13" t="s">
        <v>201</v>
      </c>
      <c r="H172" s="12" t="s">
        <v>430</v>
      </c>
      <c r="I172" s="11" t="str">
        <f>VLOOKUP(Table768[[#This Row],[CID]],ALY,2,FALSE)</f>
        <v>Detail</v>
      </c>
    </row>
    <row r="173" spans="1:9" ht="16" thickBot="1" x14ac:dyDescent="0.25">
      <c r="A173" s="8" t="str">
        <f>Table768[[#This Row],[Test No.]]&amp;Table768[[#This Row],[Section]]&amp;Table768[[#This Row],[Q No.]]</f>
        <v>P5R12</v>
      </c>
      <c r="B173" s="8"/>
      <c r="C173" s="16" t="s">
        <v>309</v>
      </c>
      <c r="D173" s="17">
        <v>12</v>
      </c>
      <c r="E173" s="6" t="s">
        <v>33</v>
      </c>
      <c r="F173" s="6">
        <v>2</v>
      </c>
      <c r="G173" s="13" t="s">
        <v>201</v>
      </c>
      <c r="H173" s="12" t="s">
        <v>430</v>
      </c>
      <c r="I173" s="11" t="str">
        <f>VLOOKUP(Table768[[#This Row],[CID]],ALY,2,FALSE)</f>
        <v>Detail</v>
      </c>
    </row>
    <row r="174" spans="1:9" ht="16" thickBot="1" x14ac:dyDescent="0.25">
      <c r="A174" s="8" t="str">
        <f>Table768[[#This Row],[Test No.]]&amp;Table768[[#This Row],[Section]]&amp;Table768[[#This Row],[Q No.]]</f>
        <v>P5R13</v>
      </c>
      <c r="B174" s="8"/>
      <c r="C174" s="16" t="s">
        <v>309</v>
      </c>
      <c r="D174" s="17">
        <v>13</v>
      </c>
      <c r="E174" s="6" t="s">
        <v>33</v>
      </c>
      <c r="F174" s="6">
        <v>2</v>
      </c>
      <c r="G174" s="13" t="s">
        <v>201</v>
      </c>
      <c r="H174" s="12" t="s">
        <v>433</v>
      </c>
      <c r="I174" s="11" t="str">
        <f>VLOOKUP(Table768[[#This Row],[CID]],ALY,2,FALSE)</f>
        <v>Purpose</v>
      </c>
    </row>
    <row r="175" spans="1:9" ht="16" thickBot="1" x14ac:dyDescent="0.25">
      <c r="A175" s="8" t="str">
        <f>Table768[[#This Row],[Test No.]]&amp;Table768[[#This Row],[Section]]&amp;Table768[[#This Row],[Q No.]]</f>
        <v>P5R14</v>
      </c>
      <c r="B175" s="8"/>
      <c r="C175" s="16" t="s">
        <v>309</v>
      </c>
      <c r="D175" s="17">
        <v>14</v>
      </c>
      <c r="E175" s="6" t="s">
        <v>33</v>
      </c>
      <c r="F175" s="6">
        <v>2</v>
      </c>
      <c r="G175" s="13" t="s">
        <v>201</v>
      </c>
      <c r="H175" s="12" t="s">
        <v>446</v>
      </c>
      <c r="I175" s="11" t="str">
        <f>VLOOKUP(Table768[[#This Row],[CID]],ALY,2,FALSE)</f>
        <v>Inference</v>
      </c>
    </row>
    <row r="176" spans="1:9" ht="16" thickBot="1" x14ac:dyDescent="0.25">
      <c r="A176" s="8" t="str">
        <f>Table768[[#This Row],[Test No.]]&amp;Table768[[#This Row],[Section]]&amp;Table768[[#This Row],[Q No.]]</f>
        <v>P5R15</v>
      </c>
      <c r="B176" s="8"/>
      <c r="C176" s="16" t="s">
        <v>309</v>
      </c>
      <c r="D176" s="17">
        <v>15</v>
      </c>
      <c r="E176" s="6" t="s">
        <v>33</v>
      </c>
      <c r="F176" s="6">
        <v>2</v>
      </c>
      <c r="G176" s="13" t="s">
        <v>201</v>
      </c>
      <c r="H176" s="12" t="s">
        <v>430</v>
      </c>
      <c r="I176" s="11" t="str">
        <f>VLOOKUP(Table768[[#This Row],[CID]],ALY,2,FALSE)</f>
        <v>Detail</v>
      </c>
    </row>
    <row r="177" spans="1:9" ht="16" thickBot="1" x14ac:dyDescent="0.25">
      <c r="A177" s="8" t="str">
        <f>Table768[[#This Row],[Test No.]]&amp;Table768[[#This Row],[Section]]&amp;Table768[[#This Row],[Q No.]]</f>
        <v>P5R16</v>
      </c>
      <c r="B177" s="8"/>
      <c r="C177" s="16" t="s">
        <v>309</v>
      </c>
      <c r="D177" s="17">
        <v>16</v>
      </c>
      <c r="E177" s="6" t="s">
        <v>33</v>
      </c>
      <c r="F177" s="6">
        <v>2</v>
      </c>
      <c r="G177" s="13" t="s">
        <v>201</v>
      </c>
      <c r="H177" s="12" t="s">
        <v>431</v>
      </c>
      <c r="I177" s="11" t="str">
        <f>VLOOKUP(Table768[[#This Row],[CID]],ALY,2,FALSE)</f>
        <v>Vocab-in-Context</v>
      </c>
    </row>
    <row r="178" spans="1:9" ht="16" thickBot="1" x14ac:dyDescent="0.25">
      <c r="A178" s="8" t="str">
        <f>Table768[[#This Row],[Test No.]]&amp;Table768[[#This Row],[Section]]&amp;Table768[[#This Row],[Q No.]]</f>
        <v>P5R17</v>
      </c>
      <c r="B178" s="8"/>
      <c r="C178" s="16" t="s">
        <v>309</v>
      </c>
      <c r="D178" s="17">
        <v>17</v>
      </c>
      <c r="E178" s="6" t="s">
        <v>33</v>
      </c>
      <c r="F178" s="6">
        <v>2</v>
      </c>
      <c r="G178" s="13" t="s">
        <v>201</v>
      </c>
      <c r="H178" s="12" t="s">
        <v>446</v>
      </c>
      <c r="I178" s="11" t="str">
        <f>VLOOKUP(Table768[[#This Row],[CID]],ALY,2,FALSE)</f>
        <v>Inference</v>
      </c>
    </row>
    <row r="179" spans="1:9" ht="16" thickBot="1" x14ac:dyDescent="0.25">
      <c r="A179" s="8" t="str">
        <f>Table768[[#This Row],[Test No.]]&amp;Table768[[#This Row],[Section]]&amp;Table768[[#This Row],[Q No.]]</f>
        <v>P5R18</v>
      </c>
      <c r="B179" s="8"/>
      <c r="C179" s="16" t="s">
        <v>309</v>
      </c>
      <c r="D179" s="17">
        <v>18</v>
      </c>
      <c r="E179" s="6" t="s">
        <v>33</v>
      </c>
      <c r="F179" s="6">
        <v>2</v>
      </c>
      <c r="G179" s="13" t="s">
        <v>201</v>
      </c>
      <c r="H179" s="12" t="s">
        <v>433</v>
      </c>
      <c r="I179" s="11" t="str">
        <f>VLOOKUP(Table768[[#This Row],[CID]],ALY,2,FALSE)</f>
        <v>Purpose</v>
      </c>
    </row>
    <row r="180" spans="1:9" ht="16" thickBot="1" x14ac:dyDescent="0.25">
      <c r="A180" s="8" t="str">
        <f>Table768[[#This Row],[Test No.]]&amp;Table768[[#This Row],[Section]]&amp;Table768[[#This Row],[Q No.]]</f>
        <v>P5R19</v>
      </c>
      <c r="B180" s="8"/>
      <c r="C180" s="16" t="s">
        <v>309</v>
      </c>
      <c r="D180" s="17">
        <v>19</v>
      </c>
      <c r="E180" s="6" t="s">
        <v>33</v>
      </c>
      <c r="F180" s="6">
        <v>2</v>
      </c>
      <c r="G180" s="13" t="s">
        <v>201</v>
      </c>
      <c r="H180" s="12" t="s">
        <v>432</v>
      </c>
      <c r="I180" s="11" t="str">
        <f>VLOOKUP(Table768[[#This Row],[CID]],ALY,2,FALSE)</f>
        <v>PoV/Author's Attitude</v>
      </c>
    </row>
    <row r="181" spans="1:9" ht="16" thickBot="1" x14ac:dyDescent="0.25">
      <c r="A181" s="8" t="str">
        <f>Table768[[#This Row],[Test No.]]&amp;Table768[[#This Row],[Section]]&amp;Table768[[#This Row],[Q No.]]</f>
        <v>P5R20</v>
      </c>
      <c r="B181" s="8"/>
      <c r="C181" s="16" t="s">
        <v>309</v>
      </c>
      <c r="D181" s="17">
        <v>20</v>
      </c>
      <c r="E181" s="6" t="s">
        <v>33</v>
      </c>
      <c r="F181" s="6">
        <v>2</v>
      </c>
      <c r="G181" s="13" t="s">
        <v>201</v>
      </c>
      <c r="H181" s="12" t="s">
        <v>430</v>
      </c>
      <c r="I181" s="11" t="str">
        <f>VLOOKUP(Table768[[#This Row],[CID]],ALY,2,FALSE)</f>
        <v>Detail</v>
      </c>
    </row>
    <row r="182" spans="1:9" ht="16" thickBot="1" x14ac:dyDescent="0.25">
      <c r="A182" s="8" t="str">
        <f>Table768[[#This Row],[Test No.]]&amp;Table768[[#This Row],[Section]]&amp;Table768[[#This Row],[Q No.]]</f>
        <v>P5R21</v>
      </c>
      <c r="B182" s="8"/>
      <c r="C182" s="16" t="s">
        <v>309</v>
      </c>
      <c r="D182" s="17">
        <v>21</v>
      </c>
      <c r="E182" s="6" t="s">
        <v>33</v>
      </c>
      <c r="F182" s="6">
        <v>3</v>
      </c>
      <c r="G182" s="13" t="s">
        <v>200</v>
      </c>
      <c r="H182" s="12" t="s">
        <v>451</v>
      </c>
      <c r="I182" s="11" t="str">
        <f>VLOOKUP(Table768[[#This Row],[CID]],ALY,2,FALSE)</f>
        <v>Main Idea</v>
      </c>
    </row>
    <row r="183" spans="1:9" ht="16" thickBot="1" x14ac:dyDescent="0.25">
      <c r="A183" s="8" t="str">
        <f>Table768[[#This Row],[Test No.]]&amp;Table768[[#This Row],[Section]]&amp;Table768[[#This Row],[Q No.]]</f>
        <v>P5R22</v>
      </c>
      <c r="B183" s="8"/>
      <c r="C183" s="16" t="s">
        <v>309</v>
      </c>
      <c r="D183" s="17">
        <v>22</v>
      </c>
      <c r="E183" s="6" t="s">
        <v>33</v>
      </c>
      <c r="F183" s="6">
        <v>3</v>
      </c>
      <c r="G183" s="13" t="s">
        <v>200</v>
      </c>
      <c r="H183" s="12" t="s">
        <v>437</v>
      </c>
      <c r="I183" s="11" t="str">
        <f>VLOOKUP(Table768[[#This Row],[CID]],ALY,2,FALSE)</f>
        <v>Detail</v>
      </c>
    </row>
    <row r="184" spans="1:9" ht="16" thickBot="1" x14ac:dyDescent="0.25">
      <c r="A184" s="8" t="str">
        <f>Table768[[#This Row],[Test No.]]&amp;Table768[[#This Row],[Section]]&amp;Table768[[#This Row],[Q No.]]</f>
        <v>P5R23</v>
      </c>
      <c r="B184" s="8"/>
      <c r="C184" s="16" t="s">
        <v>309</v>
      </c>
      <c r="D184" s="17">
        <v>23</v>
      </c>
      <c r="E184" s="6" t="s">
        <v>33</v>
      </c>
      <c r="F184" s="6">
        <v>3</v>
      </c>
      <c r="G184" s="13" t="s">
        <v>200</v>
      </c>
      <c r="H184" s="12" t="s">
        <v>452</v>
      </c>
      <c r="I184" s="11" t="str">
        <f>VLOOKUP(Table768[[#This Row],[CID]],ALY,2,FALSE)</f>
        <v>Cause &amp; Effect</v>
      </c>
    </row>
    <row r="185" spans="1:9" ht="16" thickBot="1" x14ac:dyDescent="0.25">
      <c r="A185" s="8" t="str">
        <f>Table768[[#This Row],[Test No.]]&amp;Table768[[#This Row],[Section]]&amp;Table768[[#This Row],[Q No.]]</f>
        <v>P5R24</v>
      </c>
      <c r="B185" s="8"/>
      <c r="C185" s="16" t="s">
        <v>309</v>
      </c>
      <c r="D185" s="17">
        <v>24</v>
      </c>
      <c r="E185" s="6" t="s">
        <v>33</v>
      </c>
      <c r="F185" s="6">
        <v>3</v>
      </c>
      <c r="G185" s="13" t="s">
        <v>200</v>
      </c>
      <c r="H185" s="12" t="s">
        <v>435</v>
      </c>
      <c r="I185" s="11" t="str">
        <f>VLOOKUP(Table768[[#This Row],[CID]],ALY,2,FALSE)</f>
        <v>PoV/Author's Attitude</v>
      </c>
    </row>
    <row r="186" spans="1:9" ht="16" thickBot="1" x14ac:dyDescent="0.25">
      <c r="A186" s="8" t="str">
        <f>Table768[[#This Row],[Test No.]]&amp;Table768[[#This Row],[Section]]&amp;Table768[[#This Row],[Q No.]]</f>
        <v>P5R25</v>
      </c>
      <c r="B186" s="8"/>
      <c r="C186" s="16" t="s">
        <v>309</v>
      </c>
      <c r="D186" s="17">
        <v>25</v>
      </c>
      <c r="E186" s="6" t="s">
        <v>33</v>
      </c>
      <c r="F186" s="6">
        <v>3</v>
      </c>
      <c r="G186" s="13" t="s">
        <v>200</v>
      </c>
      <c r="H186" s="12" t="s">
        <v>436</v>
      </c>
      <c r="I186" s="11" t="str">
        <f>VLOOKUP(Table768[[#This Row],[CID]],ALY,2,FALSE)</f>
        <v>Purpose</v>
      </c>
    </row>
    <row r="187" spans="1:9" ht="16" thickBot="1" x14ac:dyDescent="0.25">
      <c r="A187" s="8" t="str">
        <f>Table768[[#This Row],[Test No.]]&amp;Table768[[#This Row],[Section]]&amp;Table768[[#This Row],[Q No.]]</f>
        <v>P5R26</v>
      </c>
      <c r="B187" s="8"/>
      <c r="C187" s="16" t="s">
        <v>309</v>
      </c>
      <c r="D187" s="17">
        <v>26</v>
      </c>
      <c r="E187" s="6" t="s">
        <v>33</v>
      </c>
      <c r="F187" s="6">
        <v>3</v>
      </c>
      <c r="G187" s="13" t="s">
        <v>200</v>
      </c>
      <c r="H187" s="12" t="s">
        <v>439</v>
      </c>
      <c r="I187" s="11" t="str">
        <f>VLOOKUP(Table768[[#This Row],[CID]],ALY,2,FALSE)</f>
        <v>Vocab-in-Context</v>
      </c>
    </row>
    <row r="188" spans="1:9" ht="16" thickBot="1" x14ac:dyDescent="0.25">
      <c r="A188" s="8" t="str">
        <f>Table768[[#This Row],[Test No.]]&amp;Table768[[#This Row],[Section]]&amp;Table768[[#This Row],[Q No.]]</f>
        <v>P5R27</v>
      </c>
      <c r="B188" s="8"/>
      <c r="C188" s="16" t="s">
        <v>309</v>
      </c>
      <c r="D188" s="17">
        <v>27</v>
      </c>
      <c r="E188" s="6" t="s">
        <v>33</v>
      </c>
      <c r="F188" s="6">
        <v>3</v>
      </c>
      <c r="G188" s="13" t="s">
        <v>200</v>
      </c>
      <c r="H188" s="12" t="s">
        <v>438</v>
      </c>
      <c r="I188" s="11" t="str">
        <f>VLOOKUP(Table768[[#This Row],[CID]],ALY,2,FALSE)</f>
        <v>Inference</v>
      </c>
    </row>
    <row r="189" spans="1:9" ht="16" thickBot="1" x14ac:dyDescent="0.25">
      <c r="A189" s="8" t="str">
        <f>Table768[[#This Row],[Test No.]]&amp;Table768[[#This Row],[Section]]&amp;Table768[[#This Row],[Q No.]]</f>
        <v>P5R28</v>
      </c>
      <c r="B189" s="8"/>
      <c r="C189" s="16" t="s">
        <v>309</v>
      </c>
      <c r="D189" s="17">
        <v>28</v>
      </c>
      <c r="E189" s="6" t="s">
        <v>33</v>
      </c>
      <c r="F189" s="6">
        <v>3</v>
      </c>
      <c r="G189" s="13" t="s">
        <v>200</v>
      </c>
      <c r="H189" s="12" t="s">
        <v>437</v>
      </c>
      <c r="I189" s="11" t="str">
        <f>VLOOKUP(Table768[[#This Row],[CID]],ALY,2,FALSE)</f>
        <v>Detail</v>
      </c>
    </row>
    <row r="190" spans="1:9" ht="16" thickBot="1" x14ac:dyDescent="0.25">
      <c r="A190" s="8" t="str">
        <f>Table768[[#This Row],[Test No.]]&amp;Table768[[#This Row],[Section]]&amp;Table768[[#This Row],[Q No.]]</f>
        <v>P5R29</v>
      </c>
      <c r="B190" s="8"/>
      <c r="C190" s="16" t="s">
        <v>309</v>
      </c>
      <c r="D190" s="17">
        <v>29</v>
      </c>
      <c r="E190" s="6" t="s">
        <v>33</v>
      </c>
      <c r="F190" s="6">
        <v>3</v>
      </c>
      <c r="G190" s="13" t="s">
        <v>200</v>
      </c>
      <c r="H190" s="12" t="s">
        <v>437</v>
      </c>
      <c r="I190" s="11" t="str">
        <f>VLOOKUP(Table768[[#This Row],[CID]],ALY,2,FALSE)</f>
        <v>Detail</v>
      </c>
    </row>
    <row r="191" spans="1:9" ht="16" thickBot="1" x14ac:dyDescent="0.25">
      <c r="A191" s="8" t="str">
        <f>Table768[[#This Row],[Test No.]]&amp;Table768[[#This Row],[Section]]&amp;Table768[[#This Row],[Q No.]]</f>
        <v>P5R30</v>
      </c>
      <c r="B191" s="8"/>
      <c r="C191" s="16" t="s">
        <v>309</v>
      </c>
      <c r="D191" s="17">
        <v>30</v>
      </c>
      <c r="E191" s="6" t="s">
        <v>33</v>
      </c>
      <c r="F191" s="6">
        <v>3</v>
      </c>
      <c r="G191" s="13" t="s">
        <v>200</v>
      </c>
      <c r="H191" s="12" t="s">
        <v>438</v>
      </c>
      <c r="I191" s="11" t="str">
        <f>VLOOKUP(Table768[[#This Row],[CID]],ALY,2,FALSE)</f>
        <v>Inference</v>
      </c>
    </row>
    <row r="192" spans="1:9" ht="16" thickBot="1" x14ac:dyDescent="0.25">
      <c r="A192" s="8" t="str">
        <f>Table768[[#This Row],[Test No.]]&amp;Table768[[#This Row],[Section]]&amp;Table768[[#This Row],[Q No.]]</f>
        <v>P5R31</v>
      </c>
      <c r="B192" s="8"/>
      <c r="C192" s="16" t="s">
        <v>309</v>
      </c>
      <c r="D192" s="17">
        <v>31</v>
      </c>
      <c r="E192" s="6" t="s">
        <v>33</v>
      </c>
      <c r="F192" s="6">
        <v>4</v>
      </c>
      <c r="G192" s="13" t="s">
        <v>199</v>
      </c>
      <c r="H192" s="12" t="s">
        <v>440</v>
      </c>
      <c r="I192" s="11" t="str">
        <f>VLOOKUP(Table768[[#This Row],[CID]],ALY,2,FALSE)</f>
        <v>Inference</v>
      </c>
    </row>
    <row r="193" spans="1:9" ht="16" thickBot="1" x14ac:dyDescent="0.25">
      <c r="A193" s="8" t="str">
        <f>Table768[[#This Row],[Test No.]]&amp;Table768[[#This Row],[Section]]&amp;Table768[[#This Row],[Q No.]]</f>
        <v>P5R32</v>
      </c>
      <c r="B193" s="8"/>
      <c r="C193" s="16" t="s">
        <v>309</v>
      </c>
      <c r="D193" s="17">
        <v>32</v>
      </c>
      <c r="E193" s="6" t="s">
        <v>33</v>
      </c>
      <c r="F193" s="6">
        <v>4</v>
      </c>
      <c r="G193" s="13" t="s">
        <v>199</v>
      </c>
      <c r="H193" s="12" t="s">
        <v>440</v>
      </c>
      <c r="I193" s="11" t="str">
        <f>VLOOKUP(Table768[[#This Row],[CID]],ALY,2,FALSE)</f>
        <v>Inference</v>
      </c>
    </row>
    <row r="194" spans="1:9" ht="16" thickBot="1" x14ac:dyDescent="0.25">
      <c r="A194" s="8" t="str">
        <f>Table768[[#This Row],[Test No.]]&amp;Table768[[#This Row],[Section]]&amp;Table768[[#This Row],[Q No.]]</f>
        <v>P5R33</v>
      </c>
      <c r="B194" s="8"/>
      <c r="C194" s="16" t="s">
        <v>309</v>
      </c>
      <c r="D194" s="17">
        <v>33</v>
      </c>
      <c r="E194" s="6" t="s">
        <v>33</v>
      </c>
      <c r="F194" s="6">
        <v>4</v>
      </c>
      <c r="G194" s="13" t="s">
        <v>199</v>
      </c>
      <c r="H194" s="12" t="s">
        <v>442</v>
      </c>
      <c r="I194" s="11" t="str">
        <f>VLOOKUP(Table768[[#This Row],[CID]],ALY,2,FALSE)</f>
        <v>Detail</v>
      </c>
    </row>
    <row r="195" spans="1:9" ht="16" thickBot="1" x14ac:dyDescent="0.25">
      <c r="A195" s="8" t="str">
        <f>Table768[[#This Row],[Test No.]]&amp;Table768[[#This Row],[Section]]&amp;Table768[[#This Row],[Q No.]]</f>
        <v>P5R34</v>
      </c>
      <c r="B195" s="8"/>
      <c r="C195" s="16" t="s">
        <v>309</v>
      </c>
      <c r="D195" s="17">
        <v>34</v>
      </c>
      <c r="E195" s="6" t="s">
        <v>33</v>
      </c>
      <c r="F195" s="6">
        <v>4</v>
      </c>
      <c r="G195" s="13" t="s">
        <v>199</v>
      </c>
      <c r="H195" s="12" t="s">
        <v>443</v>
      </c>
      <c r="I195" s="11" t="str">
        <f>VLOOKUP(Table768[[#This Row],[CID]],ALY,2,FALSE)</f>
        <v>Vocab-in-Context</v>
      </c>
    </row>
    <row r="196" spans="1:9" ht="16" thickBot="1" x14ac:dyDescent="0.25">
      <c r="A196" s="8" t="str">
        <f>Table768[[#This Row],[Test No.]]&amp;Table768[[#This Row],[Section]]&amp;Table768[[#This Row],[Q No.]]</f>
        <v>P5R35</v>
      </c>
      <c r="B196" s="8"/>
      <c r="C196" s="16" t="s">
        <v>309</v>
      </c>
      <c r="D196" s="17">
        <v>35</v>
      </c>
      <c r="E196" s="6" t="s">
        <v>33</v>
      </c>
      <c r="F196" s="6">
        <v>4</v>
      </c>
      <c r="G196" s="13" t="s">
        <v>199</v>
      </c>
      <c r="H196" s="12" t="s">
        <v>442</v>
      </c>
      <c r="I196" s="11" t="str">
        <f>VLOOKUP(Table768[[#This Row],[CID]],ALY,2,FALSE)</f>
        <v>Detail</v>
      </c>
    </row>
    <row r="197" spans="1:9" ht="16" thickBot="1" x14ac:dyDescent="0.25">
      <c r="A197" s="8" t="str">
        <f>Table768[[#This Row],[Test No.]]&amp;Table768[[#This Row],[Section]]&amp;Table768[[#This Row],[Q No.]]</f>
        <v>P5R36</v>
      </c>
      <c r="B197" s="8"/>
      <c r="C197" s="16" t="s">
        <v>309</v>
      </c>
      <c r="D197" s="17">
        <v>36</v>
      </c>
      <c r="E197" s="6" t="s">
        <v>33</v>
      </c>
      <c r="F197" s="6">
        <v>4</v>
      </c>
      <c r="G197" s="13" t="s">
        <v>199</v>
      </c>
      <c r="H197" s="12" t="s">
        <v>440</v>
      </c>
      <c r="I197" s="11" t="str">
        <f>VLOOKUP(Table768[[#This Row],[CID]],ALY,2,FALSE)</f>
        <v>Inference</v>
      </c>
    </row>
    <row r="198" spans="1:9" ht="16" thickBot="1" x14ac:dyDescent="0.25">
      <c r="A198" s="8" t="str">
        <f>Table768[[#This Row],[Test No.]]&amp;Table768[[#This Row],[Section]]&amp;Table768[[#This Row],[Q No.]]</f>
        <v>P5R37</v>
      </c>
      <c r="B198" s="8"/>
      <c r="C198" s="16" t="s">
        <v>309</v>
      </c>
      <c r="D198" s="17">
        <v>37</v>
      </c>
      <c r="E198" s="6" t="s">
        <v>33</v>
      </c>
      <c r="F198" s="6">
        <v>4</v>
      </c>
      <c r="G198" s="13" t="s">
        <v>199</v>
      </c>
      <c r="H198" s="12" t="s">
        <v>442</v>
      </c>
      <c r="I198" s="11" t="str">
        <f>VLOOKUP(Table768[[#This Row],[CID]],ALY,2,FALSE)</f>
        <v>Detail</v>
      </c>
    </row>
    <row r="199" spans="1:9" ht="16" thickBot="1" x14ac:dyDescent="0.25">
      <c r="A199" s="8" t="str">
        <f>Table768[[#This Row],[Test No.]]&amp;Table768[[#This Row],[Section]]&amp;Table768[[#This Row],[Q No.]]</f>
        <v>P5R38</v>
      </c>
      <c r="B199" s="8"/>
      <c r="C199" s="16" t="s">
        <v>309</v>
      </c>
      <c r="D199" s="17">
        <v>38</v>
      </c>
      <c r="E199" s="6" t="s">
        <v>33</v>
      </c>
      <c r="F199" s="6">
        <v>4</v>
      </c>
      <c r="G199" s="13" t="s">
        <v>199</v>
      </c>
      <c r="H199" s="12" t="s">
        <v>442</v>
      </c>
      <c r="I199" s="11" t="str">
        <f>VLOOKUP(Table768[[#This Row],[CID]],ALY,2,FALSE)</f>
        <v>Detail</v>
      </c>
    </row>
    <row r="200" spans="1:9" ht="16" thickBot="1" x14ac:dyDescent="0.25">
      <c r="A200" s="8" t="str">
        <f>Table768[[#This Row],[Test No.]]&amp;Table768[[#This Row],[Section]]&amp;Table768[[#This Row],[Q No.]]</f>
        <v>P5R39</v>
      </c>
      <c r="B200" s="8"/>
      <c r="C200" s="16" t="s">
        <v>309</v>
      </c>
      <c r="D200" s="17">
        <v>39</v>
      </c>
      <c r="E200" s="6" t="s">
        <v>33</v>
      </c>
      <c r="F200" s="6">
        <v>4</v>
      </c>
      <c r="G200" s="13" t="s">
        <v>199</v>
      </c>
      <c r="H200" s="12" t="s">
        <v>445</v>
      </c>
      <c r="I200" s="11" t="str">
        <f>VLOOKUP(Table768[[#This Row],[CID]],ALY,2,FALSE)</f>
        <v>Purpose</v>
      </c>
    </row>
    <row r="201" spans="1:9" ht="16" thickBot="1" x14ac:dyDescent="0.25">
      <c r="A201" s="8" t="str">
        <f>Table768[[#This Row],[Test No.]]&amp;Table768[[#This Row],[Section]]&amp;Table768[[#This Row],[Q No.]]</f>
        <v>P5R40</v>
      </c>
      <c r="B201" s="8"/>
      <c r="C201" s="16" t="s">
        <v>309</v>
      </c>
      <c r="D201" s="17">
        <v>40</v>
      </c>
      <c r="E201" s="6" t="s">
        <v>33</v>
      </c>
      <c r="F201" s="6">
        <v>4</v>
      </c>
      <c r="G201" s="13" t="s">
        <v>199</v>
      </c>
      <c r="H201" s="12" t="s">
        <v>443</v>
      </c>
      <c r="I201" s="11" t="str">
        <f>VLOOKUP(Table768[[#This Row],[CID]],ALY,2,FALSE)</f>
        <v>Vocab-in-Context</v>
      </c>
    </row>
    <row r="202" spans="1:9" ht="16" thickBot="1" x14ac:dyDescent="0.25">
      <c r="A202" s="8" t="str">
        <f>Table768[[#This Row],[Test No.]]&amp;Table768[[#This Row],[Section]]&amp;Table768[[#This Row],[Q No.]]</f>
        <v>P6R1</v>
      </c>
      <c r="B202" s="8"/>
      <c r="C202" s="16" t="s">
        <v>310</v>
      </c>
      <c r="D202" s="17">
        <v>1</v>
      </c>
      <c r="E202" s="6" t="s">
        <v>33</v>
      </c>
      <c r="F202" s="6">
        <v>1</v>
      </c>
      <c r="G202" s="13" t="s">
        <v>50</v>
      </c>
      <c r="H202" s="12" t="s">
        <v>424</v>
      </c>
      <c r="I202" s="11" t="str">
        <f>VLOOKUP(Table768[[#This Row],[CID]],ALY,2,FALSE)</f>
        <v>Inference</v>
      </c>
    </row>
    <row r="203" spans="1:9" ht="16" thickBot="1" x14ac:dyDescent="0.25">
      <c r="A203" s="8" t="str">
        <f>Table768[[#This Row],[Test No.]]&amp;Table768[[#This Row],[Section]]&amp;Table768[[#This Row],[Q No.]]</f>
        <v>P6R2</v>
      </c>
      <c r="B203" s="8"/>
      <c r="C203" s="16" t="s">
        <v>310</v>
      </c>
      <c r="D203" s="17">
        <v>2</v>
      </c>
      <c r="E203" s="6" t="s">
        <v>33</v>
      </c>
      <c r="F203" s="6">
        <v>1</v>
      </c>
      <c r="G203" s="13" t="s">
        <v>50</v>
      </c>
      <c r="H203" s="12" t="s">
        <v>425</v>
      </c>
      <c r="I203" s="11" t="str">
        <f>VLOOKUP(Table768[[#This Row],[CID]],ALY,2,FALSE)</f>
        <v>Detail</v>
      </c>
    </row>
    <row r="204" spans="1:9" ht="16" thickBot="1" x14ac:dyDescent="0.25">
      <c r="A204" s="8" t="str">
        <f>Table768[[#This Row],[Test No.]]&amp;Table768[[#This Row],[Section]]&amp;Table768[[#This Row],[Q No.]]</f>
        <v>P6R3</v>
      </c>
      <c r="B204" s="8"/>
      <c r="C204" s="16" t="s">
        <v>310</v>
      </c>
      <c r="D204" s="17">
        <v>3</v>
      </c>
      <c r="E204" s="6" t="s">
        <v>33</v>
      </c>
      <c r="F204" s="6">
        <v>1</v>
      </c>
      <c r="G204" s="13" t="s">
        <v>50</v>
      </c>
      <c r="H204" s="12" t="s">
        <v>425</v>
      </c>
      <c r="I204" s="11" t="str">
        <f>VLOOKUP(Table768[[#This Row],[CID]],ALY,2,FALSE)</f>
        <v>Detail</v>
      </c>
    </row>
    <row r="205" spans="1:9" ht="16" thickBot="1" x14ac:dyDescent="0.25">
      <c r="A205" s="8" t="str">
        <f>Table768[[#This Row],[Test No.]]&amp;Table768[[#This Row],[Section]]&amp;Table768[[#This Row],[Q No.]]</f>
        <v>P6R4</v>
      </c>
      <c r="B205" s="8"/>
      <c r="C205" s="16" t="s">
        <v>310</v>
      </c>
      <c r="D205" s="17">
        <v>4</v>
      </c>
      <c r="E205" s="6" t="s">
        <v>33</v>
      </c>
      <c r="F205" s="6">
        <v>1</v>
      </c>
      <c r="G205" s="13" t="s">
        <v>50</v>
      </c>
      <c r="H205" s="12" t="s">
        <v>449</v>
      </c>
      <c r="I205" s="11" t="str">
        <f>VLOOKUP(Table768[[#This Row],[CID]],ALY,2,FALSE)</f>
        <v>Main Idea</v>
      </c>
    </row>
    <row r="206" spans="1:9" ht="16" thickBot="1" x14ac:dyDescent="0.25">
      <c r="A206" s="8" t="str">
        <f>Table768[[#This Row],[Test No.]]&amp;Table768[[#This Row],[Section]]&amp;Table768[[#This Row],[Q No.]]</f>
        <v>P6R5</v>
      </c>
      <c r="B206" s="8"/>
      <c r="C206" s="16" t="s">
        <v>310</v>
      </c>
      <c r="D206" s="17">
        <v>5</v>
      </c>
      <c r="E206" s="6" t="s">
        <v>33</v>
      </c>
      <c r="F206" s="6">
        <v>1</v>
      </c>
      <c r="G206" s="13" t="s">
        <v>50</v>
      </c>
      <c r="H206" s="12" t="s">
        <v>449</v>
      </c>
      <c r="I206" s="11" t="str">
        <f>VLOOKUP(Table768[[#This Row],[CID]],ALY,2,FALSE)</f>
        <v>Main Idea</v>
      </c>
    </row>
    <row r="207" spans="1:9" ht="16" thickBot="1" x14ac:dyDescent="0.25">
      <c r="A207" s="8" t="str">
        <f>Table768[[#This Row],[Test No.]]&amp;Table768[[#This Row],[Section]]&amp;Table768[[#This Row],[Q No.]]</f>
        <v>P6R6</v>
      </c>
      <c r="B207" s="8"/>
      <c r="C207" s="16" t="s">
        <v>310</v>
      </c>
      <c r="D207" s="17">
        <v>6</v>
      </c>
      <c r="E207" s="6" t="s">
        <v>33</v>
      </c>
      <c r="F207" s="6">
        <v>1</v>
      </c>
      <c r="G207" s="13" t="s">
        <v>50</v>
      </c>
      <c r="H207" s="12" t="s">
        <v>425</v>
      </c>
      <c r="I207" s="11" t="str">
        <f>VLOOKUP(Table768[[#This Row],[CID]],ALY,2,FALSE)</f>
        <v>Detail</v>
      </c>
    </row>
    <row r="208" spans="1:9" ht="16" thickBot="1" x14ac:dyDescent="0.25">
      <c r="A208" s="8" t="str">
        <f>Table768[[#This Row],[Test No.]]&amp;Table768[[#This Row],[Section]]&amp;Table768[[#This Row],[Q No.]]</f>
        <v>P6R7</v>
      </c>
      <c r="B208" s="8"/>
      <c r="C208" s="16" t="s">
        <v>310</v>
      </c>
      <c r="D208" s="17">
        <v>7</v>
      </c>
      <c r="E208" s="6" t="s">
        <v>33</v>
      </c>
      <c r="F208" s="6">
        <v>1</v>
      </c>
      <c r="G208" s="13" t="s">
        <v>50</v>
      </c>
      <c r="H208" s="14" t="s">
        <v>425</v>
      </c>
      <c r="I208" s="13" t="str">
        <f>VLOOKUP(Table768[[#This Row],[CID]],ALY,2,FALSE)</f>
        <v>Detail</v>
      </c>
    </row>
    <row r="209" spans="1:9" ht="16" thickBot="1" x14ac:dyDescent="0.25">
      <c r="A209" s="8" t="str">
        <f>Table768[[#This Row],[Test No.]]&amp;Table768[[#This Row],[Section]]&amp;Table768[[#This Row],[Q No.]]</f>
        <v>P6R8</v>
      </c>
      <c r="B209" s="8"/>
      <c r="C209" s="16" t="s">
        <v>310</v>
      </c>
      <c r="D209" s="17">
        <v>8</v>
      </c>
      <c r="E209" s="6" t="s">
        <v>33</v>
      </c>
      <c r="F209" s="6">
        <v>1</v>
      </c>
      <c r="G209" s="13" t="s">
        <v>50</v>
      </c>
      <c r="H209" s="12" t="s">
        <v>424</v>
      </c>
      <c r="I209" s="11" t="str">
        <f>VLOOKUP(Table768[[#This Row],[CID]],ALY,2,FALSE)</f>
        <v>Inference</v>
      </c>
    </row>
    <row r="210" spans="1:9" ht="16" thickBot="1" x14ac:dyDescent="0.25">
      <c r="A210" s="8" t="str">
        <f>Table768[[#This Row],[Test No.]]&amp;Table768[[#This Row],[Section]]&amp;Table768[[#This Row],[Q No.]]</f>
        <v>P6R9</v>
      </c>
      <c r="B210" s="8"/>
      <c r="C210" s="16" t="s">
        <v>310</v>
      </c>
      <c r="D210" s="17">
        <v>9</v>
      </c>
      <c r="E210" s="6" t="s">
        <v>33</v>
      </c>
      <c r="F210" s="6">
        <v>1</v>
      </c>
      <c r="G210" s="13" t="s">
        <v>50</v>
      </c>
      <c r="H210" s="12" t="s">
        <v>424</v>
      </c>
      <c r="I210" s="11" t="str">
        <f>VLOOKUP(Table768[[#This Row],[CID]],ALY,2,FALSE)</f>
        <v>Inference</v>
      </c>
    </row>
    <row r="211" spans="1:9" ht="16" thickBot="1" x14ac:dyDescent="0.25">
      <c r="A211" s="8" t="str">
        <f>Table768[[#This Row],[Test No.]]&amp;Table768[[#This Row],[Section]]&amp;Table768[[#This Row],[Q No.]]</f>
        <v>P6R10</v>
      </c>
      <c r="B211" s="8"/>
      <c r="C211" s="16" t="s">
        <v>310</v>
      </c>
      <c r="D211" s="17">
        <v>10</v>
      </c>
      <c r="E211" s="6" t="s">
        <v>33</v>
      </c>
      <c r="F211" s="6">
        <v>1</v>
      </c>
      <c r="G211" s="13" t="s">
        <v>50</v>
      </c>
      <c r="H211" s="12" t="s">
        <v>425</v>
      </c>
      <c r="I211" s="11" t="str">
        <f>VLOOKUP(Table768[[#This Row],[CID]],ALY,2,FALSE)</f>
        <v>Detail</v>
      </c>
    </row>
    <row r="212" spans="1:9" ht="16" thickBot="1" x14ac:dyDescent="0.25">
      <c r="A212" s="8" t="str">
        <f>Table768[[#This Row],[Test No.]]&amp;Table768[[#This Row],[Section]]&amp;Table768[[#This Row],[Q No.]]</f>
        <v>P6R11</v>
      </c>
      <c r="B212" s="8"/>
      <c r="C212" s="16" t="s">
        <v>310</v>
      </c>
      <c r="D212" s="17">
        <v>11</v>
      </c>
      <c r="E212" s="6" t="s">
        <v>33</v>
      </c>
      <c r="F212" s="6">
        <v>2</v>
      </c>
      <c r="G212" s="13" t="s">
        <v>201</v>
      </c>
      <c r="H212" s="12" t="s">
        <v>433</v>
      </c>
      <c r="I212" s="11" t="str">
        <f>VLOOKUP(Table768[[#This Row],[CID]],ALY,2,FALSE)</f>
        <v>Purpose</v>
      </c>
    </row>
    <row r="213" spans="1:9" ht="16" thickBot="1" x14ac:dyDescent="0.25">
      <c r="A213" s="8" t="str">
        <f>Table768[[#This Row],[Test No.]]&amp;Table768[[#This Row],[Section]]&amp;Table768[[#This Row],[Q No.]]</f>
        <v>P6R12</v>
      </c>
      <c r="B213" s="8"/>
      <c r="C213" s="16" t="s">
        <v>310</v>
      </c>
      <c r="D213" s="17">
        <v>12</v>
      </c>
      <c r="E213" s="6" t="s">
        <v>33</v>
      </c>
      <c r="F213" s="6">
        <v>2</v>
      </c>
      <c r="G213" s="13" t="s">
        <v>201</v>
      </c>
      <c r="H213" s="12" t="s">
        <v>430</v>
      </c>
      <c r="I213" s="11" t="str">
        <f>VLOOKUP(Table768[[#This Row],[CID]],ALY,2,FALSE)</f>
        <v>Detail</v>
      </c>
    </row>
    <row r="214" spans="1:9" ht="16" thickBot="1" x14ac:dyDescent="0.25">
      <c r="A214" s="8" t="str">
        <f>Table768[[#This Row],[Test No.]]&amp;Table768[[#This Row],[Section]]&amp;Table768[[#This Row],[Q No.]]</f>
        <v>P6R13</v>
      </c>
      <c r="B214" s="8"/>
      <c r="C214" s="16" t="s">
        <v>310</v>
      </c>
      <c r="D214" s="17">
        <v>13</v>
      </c>
      <c r="E214" s="6" t="s">
        <v>33</v>
      </c>
      <c r="F214" s="6">
        <v>2</v>
      </c>
      <c r="G214" s="13" t="s">
        <v>201</v>
      </c>
      <c r="H214" s="12" t="s">
        <v>433</v>
      </c>
      <c r="I214" s="11" t="str">
        <f>VLOOKUP(Table768[[#This Row],[CID]],ALY,2,FALSE)</f>
        <v>Purpose</v>
      </c>
    </row>
    <row r="215" spans="1:9" ht="16" thickBot="1" x14ac:dyDescent="0.25">
      <c r="A215" s="8" t="str">
        <f>Table768[[#This Row],[Test No.]]&amp;Table768[[#This Row],[Section]]&amp;Table768[[#This Row],[Q No.]]</f>
        <v>P6R14</v>
      </c>
      <c r="B215" s="8"/>
      <c r="C215" s="16" t="s">
        <v>310</v>
      </c>
      <c r="D215" s="17">
        <v>14</v>
      </c>
      <c r="E215" s="6" t="s">
        <v>33</v>
      </c>
      <c r="F215" s="6">
        <v>2</v>
      </c>
      <c r="G215" s="13" t="s">
        <v>201</v>
      </c>
      <c r="H215" s="12" t="s">
        <v>430</v>
      </c>
      <c r="I215" s="11" t="str">
        <f>VLOOKUP(Table768[[#This Row],[CID]],ALY,2,FALSE)</f>
        <v>Detail</v>
      </c>
    </row>
    <row r="216" spans="1:9" ht="16" thickBot="1" x14ac:dyDescent="0.25">
      <c r="A216" s="8" t="str">
        <f>Table768[[#This Row],[Test No.]]&amp;Table768[[#This Row],[Section]]&amp;Table768[[#This Row],[Q No.]]</f>
        <v>P6R15</v>
      </c>
      <c r="B216" s="8"/>
      <c r="C216" s="16" t="s">
        <v>310</v>
      </c>
      <c r="D216" s="17">
        <v>15</v>
      </c>
      <c r="E216" s="6" t="s">
        <v>33</v>
      </c>
      <c r="F216" s="6">
        <v>2</v>
      </c>
      <c r="G216" s="13" t="s">
        <v>201</v>
      </c>
      <c r="H216" s="12" t="s">
        <v>432</v>
      </c>
      <c r="I216" s="11" t="str">
        <f>VLOOKUP(Table768[[#This Row],[CID]],ALY,2,FALSE)</f>
        <v>PoV/Author's Attitude</v>
      </c>
    </row>
    <row r="217" spans="1:9" ht="16" thickBot="1" x14ac:dyDescent="0.25">
      <c r="A217" s="8" t="str">
        <f>Table768[[#This Row],[Test No.]]&amp;Table768[[#This Row],[Section]]&amp;Table768[[#This Row],[Q No.]]</f>
        <v>P6R16</v>
      </c>
      <c r="B217" s="8"/>
      <c r="C217" s="16" t="s">
        <v>310</v>
      </c>
      <c r="D217" s="17">
        <v>16</v>
      </c>
      <c r="E217" s="6" t="s">
        <v>33</v>
      </c>
      <c r="F217" s="6">
        <v>2</v>
      </c>
      <c r="G217" s="13" t="s">
        <v>201</v>
      </c>
      <c r="H217" s="12" t="s">
        <v>446</v>
      </c>
      <c r="I217" s="11" t="str">
        <f>VLOOKUP(Table768[[#This Row],[CID]],ALY,2,FALSE)</f>
        <v>Inference</v>
      </c>
    </row>
    <row r="218" spans="1:9" ht="16" thickBot="1" x14ac:dyDescent="0.25">
      <c r="A218" s="8" t="str">
        <f>Table768[[#This Row],[Test No.]]&amp;Table768[[#This Row],[Section]]&amp;Table768[[#This Row],[Q No.]]</f>
        <v>P6R17</v>
      </c>
      <c r="B218" s="8"/>
      <c r="C218" s="16" t="s">
        <v>310</v>
      </c>
      <c r="D218" s="17">
        <v>17</v>
      </c>
      <c r="E218" s="6" t="s">
        <v>33</v>
      </c>
      <c r="F218" s="6">
        <v>2</v>
      </c>
      <c r="G218" s="13" t="s">
        <v>201</v>
      </c>
      <c r="H218" s="12" t="s">
        <v>430</v>
      </c>
      <c r="I218" s="11" t="str">
        <f>VLOOKUP(Table768[[#This Row],[CID]],ALY,2,FALSE)</f>
        <v>Detail</v>
      </c>
    </row>
    <row r="219" spans="1:9" ht="16" thickBot="1" x14ac:dyDescent="0.25">
      <c r="A219" s="8" t="str">
        <f>Table768[[#This Row],[Test No.]]&amp;Table768[[#This Row],[Section]]&amp;Table768[[#This Row],[Q No.]]</f>
        <v>P6R18</v>
      </c>
      <c r="B219" s="8"/>
      <c r="C219" s="16" t="s">
        <v>310</v>
      </c>
      <c r="D219" s="17">
        <v>18</v>
      </c>
      <c r="E219" s="6" t="s">
        <v>33</v>
      </c>
      <c r="F219" s="6">
        <v>2</v>
      </c>
      <c r="G219" s="13" t="s">
        <v>201</v>
      </c>
      <c r="H219" s="12" t="s">
        <v>446</v>
      </c>
      <c r="I219" s="11" t="str">
        <f>VLOOKUP(Table768[[#This Row],[CID]],ALY,2,FALSE)</f>
        <v>Inference</v>
      </c>
    </row>
    <row r="220" spans="1:9" ht="16" thickBot="1" x14ac:dyDescent="0.25">
      <c r="A220" s="8" t="str">
        <f>Table768[[#This Row],[Test No.]]&amp;Table768[[#This Row],[Section]]&amp;Table768[[#This Row],[Q No.]]</f>
        <v>P6R19</v>
      </c>
      <c r="B220" s="8"/>
      <c r="C220" s="16" t="s">
        <v>310</v>
      </c>
      <c r="D220" s="17">
        <v>19</v>
      </c>
      <c r="E220" s="6" t="s">
        <v>33</v>
      </c>
      <c r="F220" s="6">
        <v>2</v>
      </c>
      <c r="G220" s="13" t="s">
        <v>201</v>
      </c>
      <c r="H220" s="12" t="s">
        <v>446</v>
      </c>
      <c r="I220" s="11" t="str">
        <f>VLOOKUP(Table768[[#This Row],[CID]],ALY,2,FALSE)</f>
        <v>Inference</v>
      </c>
    </row>
    <row r="221" spans="1:9" ht="16" thickBot="1" x14ac:dyDescent="0.25">
      <c r="A221" s="8" t="str">
        <f>Table768[[#This Row],[Test No.]]&amp;Table768[[#This Row],[Section]]&amp;Table768[[#This Row],[Q No.]]</f>
        <v>P6R20</v>
      </c>
      <c r="B221" s="8"/>
      <c r="C221" s="16" t="s">
        <v>310</v>
      </c>
      <c r="D221" s="17">
        <v>20</v>
      </c>
      <c r="E221" s="6" t="s">
        <v>33</v>
      </c>
      <c r="F221" s="6">
        <v>2</v>
      </c>
      <c r="G221" s="13" t="s">
        <v>201</v>
      </c>
      <c r="H221" s="12" t="s">
        <v>429</v>
      </c>
      <c r="I221" s="11" t="str">
        <f>VLOOKUP(Table768[[#This Row],[CID]],ALY,2,FALSE)</f>
        <v>Author's Method</v>
      </c>
    </row>
    <row r="222" spans="1:9" ht="16" thickBot="1" x14ac:dyDescent="0.25">
      <c r="A222" s="8" t="str">
        <f>Table768[[#This Row],[Test No.]]&amp;Table768[[#This Row],[Section]]&amp;Table768[[#This Row],[Q No.]]</f>
        <v>P6R21</v>
      </c>
      <c r="B222" s="8"/>
      <c r="C222" s="16" t="s">
        <v>310</v>
      </c>
      <c r="D222" s="17">
        <v>21</v>
      </c>
      <c r="E222" s="6" t="s">
        <v>33</v>
      </c>
      <c r="F222" s="6">
        <v>3</v>
      </c>
      <c r="G222" s="13" t="s">
        <v>200</v>
      </c>
      <c r="H222" s="12" t="s">
        <v>437</v>
      </c>
      <c r="I222" s="11" t="str">
        <f>VLOOKUP(Table768[[#This Row],[CID]],ALY,2,FALSE)</f>
        <v>Detail</v>
      </c>
    </row>
    <row r="223" spans="1:9" ht="16" thickBot="1" x14ac:dyDescent="0.25">
      <c r="A223" s="8" t="str">
        <f>Table768[[#This Row],[Test No.]]&amp;Table768[[#This Row],[Section]]&amp;Table768[[#This Row],[Q No.]]</f>
        <v>P6R22</v>
      </c>
      <c r="B223" s="8"/>
      <c r="C223" s="16" t="s">
        <v>310</v>
      </c>
      <c r="D223" s="17">
        <v>22</v>
      </c>
      <c r="E223" s="6" t="s">
        <v>33</v>
      </c>
      <c r="F223" s="6">
        <v>3</v>
      </c>
      <c r="G223" s="13" t="s">
        <v>200</v>
      </c>
      <c r="H223" s="12" t="s">
        <v>437</v>
      </c>
      <c r="I223" s="11" t="str">
        <f>VLOOKUP(Table768[[#This Row],[CID]],ALY,2,FALSE)</f>
        <v>Detail</v>
      </c>
    </row>
    <row r="224" spans="1:9" ht="16" thickBot="1" x14ac:dyDescent="0.25">
      <c r="A224" s="8" t="str">
        <f>Table768[[#This Row],[Test No.]]&amp;Table768[[#This Row],[Section]]&amp;Table768[[#This Row],[Q No.]]</f>
        <v>P6R23</v>
      </c>
      <c r="B224" s="8"/>
      <c r="C224" s="16" t="s">
        <v>310</v>
      </c>
      <c r="D224" s="17">
        <v>23</v>
      </c>
      <c r="E224" s="6" t="s">
        <v>33</v>
      </c>
      <c r="F224" s="6">
        <v>3</v>
      </c>
      <c r="G224" s="13" t="s">
        <v>200</v>
      </c>
      <c r="H224" s="12" t="s">
        <v>435</v>
      </c>
      <c r="I224" s="11" t="str">
        <f>VLOOKUP(Table768[[#This Row],[CID]],ALY,2,FALSE)</f>
        <v>PoV/Author's Attitude</v>
      </c>
    </row>
    <row r="225" spans="1:9" ht="16" thickBot="1" x14ac:dyDescent="0.25">
      <c r="A225" s="8" t="str">
        <f>Table768[[#This Row],[Test No.]]&amp;Table768[[#This Row],[Section]]&amp;Table768[[#This Row],[Q No.]]</f>
        <v>P6R24</v>
      </c>
      <c r="B225" s="8"/>
      <c r="C225" s="16" t="s">
        <v>310</v>
      </c>
      <c r="D225" s="17">
        <v>24</v>
      </c>
      <c r="E225" s="6" t="s">
        <v>33</v>
      </c>
      <c r="F225" s="6">
        <v>3</v>
      </c>
      <c r="G225" s="13" t="s">
        <v>200</v>
      </c>
      <c r="H225" s="12" t="s">
        <v>437</v>
      </c>
      <c r="I225" s="11" t="str">
        <f>VLOOKUP(Table768[[#This Row],[CID]],ALY,2,FALSE)</f>
        <v>Detail</v>
      </c>
    </row>
    <row r="226" spans="1:9" ht="16" thickBot="1" x14ac:dyDescent="0.25">
      <c r="A226" s="8" t="str">
        <f>Table768[[#This Row],[Test No.]]&amp;Table768[[#This Row],[Section]]&amp;Table768[[#This Row],[Q No.]]</f>
        <v>P6R25</v>
      </c>
      <c r="B226" s="8"/>
      <c r="C226" s="16" t="s">
        <v>310</v>
      </c>
      <c r="D226" s="17">
        <v>25</v>
      </c>
      <c r="E226" s="6" t="s">
        <v>33</v>
      </c>
      <c r="F226" s="6">
        <v>3</v>
      </c>
      <c r="G226" s="13" t="s">
        <v>200</v>
      </c>
      <c r="H226" s="12" t="s">
        <v>438</v>
      </c>
      <c r="I226" s="11" t="str">
        <f>VLOOKUP(Table768[[#This Row],[CID]],ALY,2,FALSE)</f>
        <v>Inference</v>
      </c>
    </row>
    <row r="227" spans="1:9" ht="16" thickBot="1" x14ac:dyDescent="0.25">
      <c r="A227" s="8" t="str">
        <f>Table768[[#This Row],[Test No.]]&amp;Table768[[#This Row],[Section]]&amp;Table768[[#This Row],[Q No.]]</f>
        <v>P6R26</v>
      </c>
      <c r="B227" s="8"/>
      <c r="C227" s="16" t="s">
        <v>310</v>
      </c>
      <c r="D227" s="17">
        <v>26</v>
      </c>
      <c r="E227" s="6" t="s">
        <v>33</v>
      </c>
      <c r="F227" s="6">
        <v>3</v>
      </c>
      <c r="G227" s="13" t="s">
        <v>200</v>
      </c>
      <c r="H227" s="12" t="s">
        <v>439</v>
      </c>
      <c r="I227" s="11" t="str">
        <f>VLOOKUP(Table768[[#This Row],[CID]],ALY,2,FALSE)</f>
        <v>Vocab-in-Context</v>
      </c>
    </row>
    <row r="228" spans="1:9" ht="16" thickBot="1" x14ac:dyDescent="0.25">
      <c r="A228" s="8" t="str">
        <f>Table768[[#This Row],[Test No.]]&amp;Table768[[#This Row],[Section]]&amp;Table768[[#This Row],[Q No.]]</f>
        <v>P6R27</v>
      </c>
      <c r="B228" s="8"/>
      <c r="C228" s="16" t="s">
        <v>310</v>
      </c>
      <c r="D228" s="17">
        <v>27</v>
      </c>
      <c r="E228" s="6" t="s">
        <v>33</v>
      </c>
      <c r="F228" s="6">
        <v>3</v>
      </c>
      <c r="G228" s="13" t="s">
        <v>200</v>
      </c>
      <c r="H228" s="12" t="s">
        <v>448</v>
      </c>
      <c r="I228" s="11" t="str">
        <f>VLOOKUP(Table768[[#This Row],[CID]],ALY,2,FALSE)</f>
        <v>Comparison &amp; Contrast</v>
      </c>
    </row>
    <row r="229" spans="1:9" ht="16" thickBot="1" x14ac:dyDescent="0.25">
      <c r="A229" s="8" t="str">
        <f>Table768[[#This Row],[Test No.]]&amp;Table768[[#This Row],[Section]]&amp;Table768[[#This Row],[Q No.]]</f>
        <v>P6R28</v>
      </c>
      <c r="B229" s="8"/>
      <c r="C229" s="16" t="s">
        <v>310</v>
      </c>
      <c r="D229" s="17">
        <v>28</v>
      </c>
      <c r="E229" s="6" t="s">
        <v>33</v>
      </c>
      <c r="F229" s="6">
        <v>3</v>
      </c>
      <c r="G229" s="13" t="s">
        <v>200</v>
      </c>
      <c r="H229" s="12" t="s">
        <v>437</v>
      </c>
      <c r="I229" s="11" t="str">
        <f>VLOOKUP(Table768[[#This Row],[CID]],ALY,2,FALSE)</f>
        <v>Detail</v>
      </c>
    </row>
    <row r="230" spans="1:9" ht="16" thickBot="1" x14ac:dyDescent="0.25">
      <c r="A230" s="8" t="str">
        <f>Table768[[#This Row],[Test No.]]&amp;Table768[[#This Row],[Section]]&amp;Table768[[#This Row],[Q No.]]</f>
        <v>P6R29</v>
      </c>
      <c r="B230" s="8"/>
      <c r="C230" s="16" t="s">
        <v>310</v>
      </c>
      <c r="D230" s="17">
        <v>29</v>
      </c>
      <c r="E230" s="6" t="s">
        <v>33</v>
      </c>
      <c r="F230" s="6">
        <v>3</v>
      </c>
      <c r="G230" s="13" t="s">
        <v>200</v>
      </c>
      <c r="H230" s="12" t="s">
        <v>437</v>
      </c>
      <c r="I230" s="11" t="str">
        <f>VLOOKUP(Table768[[#This Row],[CID]],ALY,2,FALSE)</f>
        <v>Detail</v>
      </c>
    </row>
    <row r="231" spans="1:9" ht="16" thickBot="1" x14ac:dyDescent="0.25">
      <c r="A231" s="8" t="str">
        <f>Table768[[#This Row],[Test No.]]&amp;Table768[[#This Row],[Section]]&amp;Table768[[#This Row],[Q No.]]</f>
        <v>P6R30</v>
      </c>
      <c r="B231" s="8"/>
      <c r="C231" s="16" t="s">
        <v>310</v>
      </c>
      <c r="D231" s="17">
        <v>30</v>
      </c>
      <c r="E231" s="6" t="s">
        <v>33</v>
      </c>
      <c r="F231" s="6">
        <v>3</v>
      </c>
      <c r="G231" s="13" t="s">
        <v>200</v>
      </c>
      <c r="H231" s="12" t="s">
        <v>437</v>
      </c>
      <c r="I231" s="11" t="str">
        <f>VLOOKUP(Table768[[#This Row],[CID]],ALY,2,FALSE)</f>
        <v>Detail</v>
      </c>
    </row>
    <row r="232" spans="1:9" ht="16" thickBot="1" x14ac:dyDescent="0.25">
      <c r="A232" s="8" t="str">
        <f>Table768[[#This Row],[Test No.]]&amp;Table768[[#This Row],[Section]]&amp;Table768[[#This Row],[Q No.]]</f>
        <v>P6R31</v>
      </c>
      <c r="B232" s="8"/>
      <c r="C232" s="16" t="s">
        <v>310</v>
      </c>
      <c r="D232" s="17">
        <v>31</v>
      </c>
      <c r="E232" s="6" t="s">
        <v>33</v>
      </c>
      <c r="F232" s="6">
        <v>4</v>
      </c>
      <c r="G232" s="13" t="s">
        <v>199</v>
      </c>
      <c r="H232" s="12" t="s">
        <v>444</v>
      </c>
      <c r="I232" s="11" t="str">
        <f>VLOOKUP(Table768[[#This Row],[CID]],ALY,2,FALSE)</f>
        <v>PoV/Author's Attitude</v>
      </c>
    </row>
    <row r="233" spans="1:9" ht="16" thickBot="1" x14ac:dyDescent="0.25">
      <c r="A233" s="8" t="str">
        <f>Table768[[#This Row],[Test No.]]&amp;Table768[[#This Row],[Section]]&amp;Table768[[#This Row],[Q No.]]</f>
        <v>P6R32</v>
      </c>
      <c r="B233" s="8"/>
      <c r="C233" s="16" t="s">
        <v>310</v>
      </c>
      <c r="D233" s="17">
        <v>32</v>
      </c>
      <c r="E233" s="6" t="s">
        <v>33</v>
      </c>
      <c r="F233" s="6">
        <v>4</v>
      </c>
      <c r="G233" s="13" t="s">
        <v>199</v>
      </c>
      <c r="H233" s="12" t="s">
        <v>442</v>
      </c>
      <c r="I233" s="11" t="str">
        <f>VLOOKUP(Table768[[#This Row],[CID]],ALY,2,FALSE)</f>
        <v>Detail</v>
      </c>
    </row>
    <row r="234" spans="1:9" ht="16" thickBot="1" x14ac:dyDescent="0.25">
      <c r="A234" s="8" t="str">
        <f>Table768[[#This Row],[Test No.]]&amp;Table768[[#This Row],[Section]]&amp;Table768[[#This Row],[Q No.]]</f>
        <v>P6R33</v>
      </c>
      <c r="B234" s="8"/>
      <c r="C234" s="16" t="s">
        <v>310</v>
      </c>
      <c r="D234" s="17">
        <v>33</v>
      </c>
      <c r="E234" s="6" t="s">
        <v>33</v>
      </c>
      <c r="F234" s="6">
        <v>4</v>
      </c>
      <c r="G234" s="13" t="s">
        <v>199</v>
      </c>
      <c r="H234" s="12" t="s">
        <v>440</v>
      </c>
      <c r="I234" s="11" t="str">
        <f>VLOOKUP(Table768[[#This Row],[CID]],ALY,2,FALSE)</f>
        <v>Inference</v>
      </c>
    </row>
    <row r="235" spans="1:9" ht="16" thickBot="1" x14ac:dyDescent="0.25">
      <c r="A235" s="8" t="str">
        <f>Table768[[#This Row],[Test No.]]&amp;Table768[[#This Row],[Section]]&amp;Table768[[#This Row],[Q No.]]</f>
        <v>P6R34</v>
      </c>
      <c r="B235" s="8"/>
      <c r="C235" s="16" t="s">
        <v>310</v>
      </c>
      <c r="D235" s="17">
        <v>34</v>
      </c>
      <c r="E235" s="6" t="s">
        <v>33</v>
      </c>
      <c r="F235" s="6">
        <v>4</v>
      </c>
      <c r="G235" s="13" t="s">
        <v>199</v>
      </c>
      <c r="H235" s="12" t="s">
        <v>443</v>
      </c>
      <c r="I235" s="11" t="str">
        <f>VLOOKUP(Table768[[#This Row],[CID]],ALY,2,FALSE)</f>
        <v>Vocab-in-Context</v>
      </c>
    </row>
    <row r="236" spans="1:9" ht="16" thickBot="1" x14ac:dyDescent="0.25">
      <c r="A236" s="8" t="str">
        <f>Table768[[#This Row],[Test No.]]&amp;Table768[[#This Row],[Section]]&amp;Table768[[#This Row],[Q No.]]</f>
        <v>P6R35</v>
      </c>
      <c r="B236" s="8"/>
      <c r="C236" s="16" t="s">
        <v>310</v>
      </c>
      <c r="D236" s="17">
        <v>35</v>
      </c>
      <c r="E236" s="6" t="s">
        <v>33</v>
      </c>
      <c r="F236" s="6">
        <v>4</v>
      </c>
      <c r="G236" s="13" t="s">
        <v>199</v>
      </c>
      <c r="H236" s="12" t="s">
        <v>442</v>
      </c>
      <c r="I236" s="11" t="str">
        <f>VLOOKUP(Table768[[#This Row],[CID]],ALY,2,FALSE)</f>
        <v>Detail</v>
      </c>
    </row>
    <row r="237" spans="1:9" ht="16" thickBot="1" x14ac:dyDescent="0.25">
      <c r="A237" s="8" t="str">
        <f>Table768[[#This Row],[Test No.]]&amp;Table768[[#This Row],[Section]]&amp;Table768[[#This Row],[Q No.]]</f>
        <v>P6R36</v>
      </c>
      <c r="B237" s="8"/>
      <c r="C237" s="16" t="s">
        <v>310</v>
      </c>
      <c r="D237" s="17">
        <v>36</v>
      </c>
      <c r="E237" s="6" t="s">
        <v>33</v>
      </c>
      <c r="F237" s="6">
        <v>4</v>
      </c>
      <c r="G237" s="13" t="s">
        <v>199</v>
      </c>
      <c r="H237" s="12" t="s">
        <v>440</v>
      </c>
      <c r="I237" s="11" t="str">
        <f>VLOOKUP(Table768[[#This Row],[CID]],ALY,2,FALSE)</f>
        <v>Inference</v>
      </c>
    </row>
    <row r="238" spans="1:9" ht="16" thickBot="1" x14ac:dyDescent="0.25">
      <c r="A238" s="8" t="str">
        <f>Table768[[#This Row],[Test No.]]&amp;Table768[[#This Row],[Section]]&amp;Table768[[#This Row],[Q No.]]</f>
        <v>P6R37</v>
      </c>
      <c r="B238" s="8"/>
      <c r="C238" s="16" t="s">
        <v>310</v>
      </c>
      <c r="D238" s="17">
        <v>37</v>
      </c>
      <c r="E238" s="6" t="s">
        <v>33</v>
      </c>
      <c r="F238" s="6">
        <v>4</v>
      </c>
      <c r="G238" s="13" t="s">
        <v>199</v>
      </c>
      <c r="H238" s="12" t="s">
        <v>442</v>
      </c>
      <c r="I238" s="11" t="str">
        <f>VLOOKUP(Table768[[#This Row],[CID]],ALY,2,FALSE)</f>
        <v>Detail</v>
      </c>
    </row>
    <row r="239" spans="1:9" ht="16" thickBot="1" x14ac:dyDescent="0.25">
      <c r="A239" s="8" t="str">
        <f>Table768[[#This Row],[Test No.]]&amp;Table768[[#This Row],[Section]]&amp;Table768[[#This Row],[Q No.]]</f>
        <v>P6R38</v>
      </c>
      <c r="B239" s="8"/>
      <c r="C239" s="16" t="s">
        <v>310</v>
      </c>
      <c r="D239" s="17">
        <v>38</v>
      </c>
      <c r="E239" s="6" t="s">
        <v>33</v>
      </c>
      <c r="F239" s="6">
        <v>4</v>
      </c>
      <c r="G239" s="13" t="s">
        <v>199</v>
      </c>
      <c r="H239" s="12" t="s">
        <v>453</v>
      </c>
      <c r="I239" s="11" t="str">
        <f>VLOOKUP(Table768[[#This Row],[CID]],ALY,2,FALSE)</f>
        <v>Cause &amp; Effect</v>
      </c>
    </row>
    <row r="240" spans="1:9" ht="16" thickBot="1" x14ac:dyDescent="0.25">
      <c r="A240" s="8" t="str">
        <f>Table768[[#This Row],[Test No.]]&amp;Table768[[#This Row],[Section]]&amp;Table768[[#This Row],[Q No.]]</f>
        <v>P6R39</v>
      </c>
      <c r="B240" s="8"/>
      <c r="C240" s="16" t="s">
        <v>310</v>
      </c>
      <c r="D240" s="17">
        <v>39</v>
      </c>
      <c r="E240" s="6" t="s">
        <v>33</v>
      </c>
      <c r="F240" s="6">
        <v>4</v>
      </c>
      <c r="G240" s="13" t="s">
        <v>199</v>
      </c>
      <c r="H240" s="12" t="s">
        <v>454</v>
      </c>
      <c r="I240" s="11" t="str">
        <f>VLOOKUP(Table768[[#This Row],[CID]],ALY,2,FALSE)</f>
        <v>Comparison &amp; Contrast</v>
      </c>
    </row>
    <row r="241" spans="1:9" ht="16" thickBot="1" x14ac:dyDescent="0.25">
      <c r="A241" s="8" t="str">
        <f>Table768[[#This Row],[Test No.]]&amp;Table768[[#This Row],[Section]]&amp;Table768[[#This Row],[Q No.]]</f>
        <v>P6R40</v>
      </c>
      <c r="B241" s="8"/>
      <c r="C241" s="16" t="s">
        <v>310</v>
      </c>
      <c r="D241" s="17">
        <v>40</v>
      </c>
      <c r="E241" s="6" t="s">
        <v>33</v>
      </c>
      <c r="F241" s="6">
        <v>4</v>
      </c>
      <c r="G241" s="13" t="s">
        <v>199</v>
      </c>
      <c r="H241" s="12" t="s">
        <v>445</v>
      </c>
      <c r="I241" s="11" t="str">
        <f>VLOOKUP(Table768[[#This Row],[CID]],ALY,2,FALSE)</f>
        <v>Purpose</v>
      </c>
    </row>
    <row r="242" spans="1:9" ht="16" thickBot="1" x14ac:dyDescent="0.25">
      <c r="A242" s="8" t="str">
        <f>Table768[[#This Row],[Test No.]]&amp;Table768[[#This Row],[Section]]&amp;Table768[[#This Row],[Q No.]]</f>
        <v>P7R1</v>
      </c>
      <c r="B242" s="8"/>
      <c r="C242" s="34" t="s">
        <v>311</v>
      </c>
      <c r="D242" s="17">
        <v>1</v>
      </c>
      <c r="E242" s="6" t="s">
        <v>33</v>
      </c>
      <c r="F242" s="6">
        <v>1</v>
      </c>
      <c r="G242" s="13" t="s">
        <v>50</v>
      </c>
      <c r="H242" s="12" t="s">
        <v>427</v>
      </c>
      <c r="I242" s="11" t="str">
        <f>VLOOKUP(Table768[[#This Row],[CID]],ALY,2,FALSE)</f>
        <v>PoV/Author's Attitude</v>
      </c>
    </row>
    <row r="243" spans="1:9" ht="16" thickBot="1" x14ac:dyDescent="0.25">
      <c r="A243" s="8" t="str">
        <f>Table768[[#This Row],[Test No.]]&amp;Table768[[#This Row],[Section]]&amp;Table768[[#This Row],[Q No.]]</f>
        <v>P7R2</v>
      </c>
      <c r="B243" s="8"/>
      <c r="C243" s="34" t="s">
        <v>311</v>
      </c>
      <c r="D243" s="17">
        <v>2</v>
      </c>
      <c r="E243" s="6" t="s">
        <v>33</v>
      </c>
      <c r="F243" s="6">
        <v>1</v>
      </c>
      <c r="G243" s="13" t="s">
        <v>50</v>
      </c>
      <c r="H243" s="12" t="s">
        <v>424</v>
      </c>
      <c r="I243" s="11" t="str">
        <f>VLOOKUP(Table768[[#This Row],[CID]],ALY,2,FALSE)</f>
        <v>Inference</v>
      </c>
    </row>
    <row r="244" spans="1:9" ht="16" thickBot="1" x14ac:dyDescent="0.25">
      <c r="A244" s="8" t="str">
        <f>Table768[[#This Row],[Test No.]]&amp;Table768[[#This Row],[Section]]&amp;Table768[[#This Row],[Q No.]]</f>
        <v>P7R3</v>
      </c>
      <c r="B244" s="8"/>
      <c r="C244" s="34" t="s">
        <v>311</v>
      </c>
      <c r="D244" s="17">
        <v>3</v>
      </c>
      <c r="E244" s="6" t="s">
        <v>33</v>
      </c>
      <c r="F244" s="6">
        <v>1</v>
      </c>
      <c r="G244" s="13" t="s">
        <v>50</v>
      </c>
      <c r="H244" s="12" t="s">
        <v>425</v>
      </c>
      <c r="I244" s="11" t="str">
        <f>VLOOKUP(Table768[[#This Row],[CID]],ALY,2,FALSE)</f>
        <v>Detail</v>
      </c>
    </row>
    <row r="245" spans="1:9" ht="16" thickBot="1" x14ac:dyDescent="0.25">
      <c r="A245" s="8" t="str">
        <f>Table768[[#This Row],[Test No.]]&amp;Table768[[#This Row],[Section]]&amp;Table768[[#This Row],[Q No.]]</f>
        <v>P7R4</v>
      </c>
      <c r="B245" s="8"/>
      <c r="C245" s="34" t="s">
        <v>311</v>
      </c>
      <c r="D245" s="17">
        <v>4</v>
      </c>
      <c r="E245" s="6" t="s">
        <v>33</v>
      </c>
      <c r="F245" s="6">
        <v>1</v>
      </c>
      <c r="G245" s="13" t="s">
        <v>50</v>
      </c>
      <c r="H245" s="12" t="s">
        <v>450</v>
      </c>
      <c r="I245" s="11" t="str">
        <f>VLOOKUP(Table768[[#This Row],[CID]],ALY,2,FALSE)</f>
        <v>Vocab-in-Context</v>
      </c>
    </row>
    <row r="246" spans="1:9" ht="16" thickBot="1" x14ac:dyDescent="0.25">
      <c r="A246" s="8" t="str">
        <f>Table768[[#This Row],[Test No.]]&amp;Table768[[#This Row],[Section]]&amp;Table768[[#This Row],[Q No.]]</f>
        <v>P7R5</v>
      </c>
      <c r="B246" s="8"/>
      <c r="C246" s="34" t="s">
        <v>311</v>
      </c>
      <c r="D246" s="17">
        <v>5</v>
      </c>
      <c r="E246" s="6" t="s">
        <v>33</v>
      </c>
      <c r="F246" s="6">
        <v>1</v>
      </c>
      <c r="G246" s="13" t="s">
        <v>50</v>
      </c>
      <c r="H246" s="12" t="s">
        <v>425</v>
      </c>
      <c r="I246" s="11" t="str">
        <f>VLOOKUP(Table768[[#This Row],[CID]],ALY,2,FALSE)</f>
        <v>Detail</v>
      </c>
    </row>
    <row r="247" spans="1:9" ht="16" thickBot="1" x14ac:dyDescent="0.25">
      <c r="A247" s="8" t="str">
        <f>Table768[[#This Row],[Test No.]]&amp;Table768[[#This Row],[Section]]&amp;Table768[[#This Row],[Q No.]]</f>
        <v>P7R6</v>
      </c>
      <c r="B247" s="8"/>
      <c r="C247" s="34" t="s">
        <v>311</v>
      </c>
      <c r="D247" s="17">
        <v>6</v>
      </c>
      <c r="E247" s="6" t="s">
        <v>33</v>
      </c>
      <c r="F247" s="6">
        <v>1</v>
      </c>
      <c r="G247" s="13" t="s">
        <v>50</v>
      </c>
      <c r="H247" s="12" t="s">
        <v>424</v>
      </c>
      <c r="I247" s="11" t="str">
        <f>VLOOKUP(Table768[[#This Row],[CID]],ALY,2,FALSE)</f>
        <v>Inference</v>
      </c>
    </row>
    <row r="248" spans="1:9" ht="16" thickBot="1" x14ac:dyDescent="0.25">
      <c r="A248" s="8" t="str">
        <f>Table768[[#This Row],[Test No.]]&amp;Table768[[#This Row],[Section]]&amp;Table768[[#This Row],[Q No.]]</f>
        <v>P7R7</v>
      </c>
      <c r="B248" s="8"/>
      <c r="C248" s="34" t="s">
        <v>311</v>
      </c>
      <c r="D248" s="17">
        <v>7</v>
      </c>
      <c r="E248" s="6" t="s">
        <v>33</v>
      </c>
      <c r="F248" s="6">
        <v>1</v>
      </c>
      <c r="G248" s="13" t="s">
        <v>50</v>
      </c>
      <c r="H248" s="12" t="s">
        <v>425</v>
      </c>
      <c r="I248" s="11" t="str">
        <f>VLOOKUP(Table768[[#This Row],[CID]],ALY,2,FALSE)</f>
        <v>Detail</v>
      </c>
    </row>
    <row r="249" spans="1:9" ht="16" thickBot="1" x14ac:dyDescent="0.25">
      <c r="A249" s="8" t="str">
        <f>Table768[[#This Row],[Test No.]]&amp;Table768[[#This Row],[Section]]&amp;Table768[[#This Row],[Q No.]]</f>
        <v>P7R8</v>
      </c>
      <c r="B249" s="8"/>
      <c r="C249" s="34" t="s">
        <v>311</v>
      </c>
      <c r="D249" s="17">
        <v>8</v>
      </c>
      <c r="E249" s="6" t="s">
        <v>33</v>
      </c>
      <c r="F249" s="6">
        <v>1</v>
      </c>
      <c r="G249" s="13" t="s">
        <v>50</v>
      </c>
      <c r="H249" s="12" t="s">
        <v>425</v>
      </c>
      <c r="I249" s="11" t="str">
        <f>VLOOKUP(Table768[[#This Row],[CID]],ALY,2,FALSE)</f>
        <v>Detail</v>
      </c>
    </row>
    <row r="250" spans="1:9" ht="16" thickBot="1" x14ac:dyDescent="0.25">
      <c r="A250" s="8" t="str">
        <f>Table768[[#This Row],[Test No.]]&amp;Table768[[#This Row],[Section]]&amp;Table768[[#This Row],[Q No.]]</f>
        <v>P7R9</v>
      </c>
      <c r="B250" s="8"/>
      <c r="C250" s="34" t="s">
        <v>311</v>
      </c>
      <c r="D250" s="17">
        <v>9</v>
      </c>
      <c r="E250" s="6" t="s">
        <v>33</v>
      </c>
      <c r="F250" s="6">
        <v>1</v>
      </c>
      <c r="G250" s="13" t="s">
        <v>50</v>
      </c>
      <c r="H250" s="12" t="s">
        <v>425</v>
      </c>
      <c r="I250" s="11" t="str">
        <f>VLOOKUP(Table768[[#This Row],[CID]],ALY,2,FALSE)</f>
        <v>Detail</v>
      </c>
    </row>
    <row r="251" spans="1:9" ht="16" thickBot="1" x14ac:dyDescent="0.25">
      <c r="A251" s="8" t="str">
        <f>Table768[[#This Row],[Test No.]]&amp;Table768[[#This Row],[Section]]&amp;Table768[[#This Row],[Q No.]]</f>
        <v>P7R10</v>
      </c>
      <c r="B251" s="8"/>
      <c r="C251" s="34" t="s">
        <v>311</v>
      </c>
      <c r="D251" s="17">
        <v>10</v>
      </c>
      <c r="E251" s="6" t="s">
        <v>33</v>
      </c>
      <c r="F251" s="6">
        <v>1</v>
      </c>
      <c r="G251" s="13" t="s">
        <v>50</v>
      </c>
      <c r="H251" s="12" t="s">
        <v>449</v>
      </c>
      <c r="I251" s="11" t="str">
        <f>VLOOKUP(Table768[[#This Row],[CID]],ALY,2,FALSE)</f>
        <v>Main Idea</v>
      </c>
    </row>
    <row r="252" spans="1:9" ht="16" thickBot="1" x14ac:dyDescent="0.25">
      <c r="A252" s="8" t="str">
        <f>Table768[[#This Row],[Test No.]]&amp;Table768[[#This Row],[Section]]&amp;Table768[[#This Row],[Q No.]]</f>
        <v>P7R11</v>
      </c>
      <c r="B252" s="8"/>
      <c r="C252" s="34" t="s">
        <v>311</v>
      </c>
      <c r="D252" s="17">
        <v>11</v>
      </c>
      <c r="E252" s="6" t="s">
        <v>33</v>
      </c>
      <c r="F252" s="6">
        <v>2</v>
      </c>
      <c r="G252" s="13" t="s">
        <v>201</v>
      </c>
      <c r="H252" s="12" t="s">
        <v>430</v>
      </c>
      <c r="I252" s="11" t="str">
        <f>VLOOKUP(Table768[[#This Row],[CID]],ALY,2,FALSE)</f>
        <v>Detail</v>
      </c>
    </row>
    <row r="253" spans="1:9" ht="16" thickBot="1" x14ac:dyDescent="0.25">
      <c r="A253" s="8" t="str">
        <f>Table768[[#This Row],[Test No.]]&amp;Table768[[#This Row],[Section]]&amp;Table768[[#This Row],[Q No.]]</f>
        <v>P7R12</v>
      </c>
      <c r="B253" s="8"/>
      <c r="C253" s="34" t="s">
        <v>311</v>
      </c>
      <c r="D253" s="17">
        <v>12</v>
      </c>
      <c r="E253" s="6" t="s">
        <v>33</v>
      </c>
      <c r="F253" s="6">
        <v>2</v>
      </c>
      <c r="G253" s="13" t="s">
        <v>201</v>
      </c>
      <c r="H253" s="12" t="s">
        <v>446</v>
      </c>
      <c r="I253" s="11" t="str">
        <f>VLOOKUP(Table768[[#This Row],[CID]],ALY,2,FALSE)</f>
        <v>Inference</v>
      </c>
    </row>
    <row r="254" spans="1:9" ht="16" thickBot="1" x14ac:dyDescent="0.25">
      <c r="A254" s="8" t="str">
        <f>Table768[[#This Row],[Test No.]]&amp;Table768[[#This Row],[Section]]&amp;Table768[[#This Row],[Q No.]]</f>
        <v>P7R13</v>
      </c>
      <c r="B254" s="8"/>
      <c r="C254" s="34" t="s">
        <v>311</v>
      </c>
      <c r="D254" s="17">
        <v>13</v>
      </c>
      <c r="E254" s="6" t="s">
        <v>33</v>
      </c>
      <c r="F254" s="6">
        <v>2</v>
      </c>
      <c r="G254" s="13" t="s">
        <v>201</v>
      </c>
      <c r="H254" s="12" t="s">
        <v>434</v>
      </c>
      <c r="I254" s="11" t="str">
        <f>VLOOKUP(Table768[[#This Row],[CID]],ALY,2,FALSE)</f>
        <v>Main Idea</v>
      </c>
    </row>
    <row r="255" spans="1:9" ht="16" thickBot="1" x14ac:dyDescent="0.25">
      <c r="A255" s="8" t="str">
        <f>Table768[[#This Row],[Test No.]]&amp;Table768[[#This Row],[Section]]&amp;Table768[[#This Row],[Q No.]]</f>
        <v>P7R14</v>
      </c>
      <c r="B255" s="8"/>
      <c r="C255" s="34" t="s">
        <v>311</v>
      </c>
      <c r="D255" s="17">
        <v>14</v>
      </c>
      <c r="E255" s="6" t="s">
        <v>33</v>
      </c>
      <c r="F255" s="6">
        <v>2</v>
      </c>
      <c r="G255" s="13" t="s">
        <v>201</v>
      </c>
      <c r="H255" s="12" t="s">
        <v>446</v>
      </c>
      <c r="I255" s="11" t="str">
        <f>VLOOKUP(Table768[[#This Row],[CID]],ALY,2,FALSE)</f>
        <v>Inference</v>
      </c>
    </row>
    <row r="256" spans="1:9" ht="16" thickBot="1" x14ac:dyDescent="0.25">
      <c r="A256" s="8" t="str">
        <f>Table768[[#This Row],[Test No.]]&amp;Table768[[#This Row],[Section]]&amp;Table768[[#This Row],[Q No.]]</f>
        <v>P7R15</v>
      </c>
      <c r="B256" s="8"/>
      <c r="C256" s="34" t="s">
        <v>311</v>
      </c>
      <c r="D256" s="17">
        <v>15</v>
      </c>
      <c r="E256" s="6" t="s">
        <v>33</v>
      </c>
      <c r="F256" s="6">
        <v>2</v>
      </c>
      <c r="G256" s="13" t="s">
        <v>201</v>
      </c>
      <c r="H256" s="12" t="s">
        <v>446</v>
      </c>
      <c r="I256" s="11" t="str">
        <f>VLOOKUP(Table768[[#This Row],[CID]],ALY,2,FALSE)</f>
        <v>Inference</v>
      </c>
    </row>
    <row r="257" spans="1:9" ht="16" thickBot="1" x14ac:dyDescent="0.25">
      <c r="A257" s="8" t="str">
        <f>Table768[[#This Row],[Test No.]]&amp;Table768[[#This Row],[Section]]&amp;Table768[[#This Row],[Q No.]]</f>
        <v>P7R16</v>
      </c>
      <c r="B257" s="8"/>
      <c r="C257" s="34" t="s">
        <v>311</v>
      </c>
      <c r="D257" s="17">
        <v>16</v>
      </c>
      <c r="E257" s="6" t="s">
        <v>33</v>
      </c>
      <c r="F257" s="6">
        <v>2</v>
      </c>
      <c r="G257" s="13" t="s">
        <v>201</v>
      </c>
      <c r="H257" s="12" t="s">
        <v>430</v>
      </c>
      <c r="I257" s="11" t="str">
        <f>VLOOKUP(Table768[[#This Row],[CID]],ALY,2,FALSE)</f>
        <v>Detail</v>
      </c>
    </row>
    <row r="258" spans="1:9" ht="16" thickBot="1" x14ac:dyDescent="0.25">
      <c r="A258" s="8" t="str">
        <f>Table768[[#This Row],[Test No.]]&amp;Table768[[#This Row],[Section]]&amp;Table768[[#This Row],[Q No.]]</f>
        <v>P7R17</v>
      </c>
      <c r="B258" s="8"/>
      <c r="C258" s="34" t="s">
        <v>311</v>
      </c>
      <c r="D258" s="17">
        <v>17</v>
      </c>
      <c r="E258" s="6" t="s">
        <v>33</v>
      </c>
      <c r="F258" s="6">
        <v>2</v>
      </c>
      <c r="G258" s="13" t="s">
        <v>201</v>
      </c>
      <c r="H258" s="12" t="s">
        <v>431</v>
      </c>
      <c r="I258" s="11" t="str">
        <f>VLOOKUP(Table768[[#This Row],[CID]],ALY,2,FALSE)</f>
        <v>Vocab-in-Context</v>
      </c>
    </row>
    <row r="259" spans="1:9" ht="16" thickBot="1" x14ac:dyDescent="0.25">
      <c r="A259" s="8" t="str">
        <f>Table768[[#This Row],[Test No.]]&amp;Table768[[#This Row],[Section]]&amp;Table768[[#This Row],[Q No.]]</f>
        <v>P7R18</v>
      </c>
      <c r="B259" s="8"/>
      <c r="C259" s="34" t="s">
        <v>311</v>
      </c>
      <c r="D259" s="17">
        <v>18</v>
      </c>
      <c r="E259" s="6" t="s">
        <v>33</v>
      </c>
      <c r="F259" s="6">
        <v>2</v>
      </c>
      <c r="G259" s="13" t="s">
        <v>201</v>
      </c>
      <c r="H259" s="12" t="s">
        <v>430</v>
      </c>
      <c r="I259" s="11" t="str">
        <f>VLOOKUP(Table768[[#This Row],[CID]],ALY,2,FALSE)</f>
        <v>Detail</v>
      </c>
    </row>
    <row r="260" spans="1:9" ht="16" thickBot="1" x14ac:dyDescent="0.25">
      <c r="A260" s="8" t="str">
        <f>Table768[[#This Row],[Test No.]]&amp;Table768[[#This Row],[Section]]&amp;Table768[[#This Row],[Q No.]]</f>
        <v>P7R19</v>
      </c>
      <c r="B260" s="8"/>
      <c r="C260" s="34" t="s">
        <v>311</v>
      </c>
      <c r="D260" s="17">
        <v>19</v>
      </c>
      <c r="E260" s="6" t="s">
        <v>33</v>
      </c>
      <c r="F260" s="6">
        <v>2</v>
      </c>
      <c r="G260" s="13" t="s">
        <v>201</v>
      </c>
      <c r="H260" s="12" t="s">
        <v>430</v>
      </c>
      <c r="I260" s="11" t="str">
        <f>VLOOKUP(Table768[[#This Row],[CID]],ALY,2,FALSE)</f>
        <v>Detail</v>
      </c>
    </row>
    <row r="261" spans="1:9" ht="16" thickBot="1" x14ac:dyDescent="0.25">
      <c r="A261" s="8" t="str">
        <f>Table768[[#This Row],[Test No.]]&amp;Table768[[#This Row],[Section]]&amp;Table768[[#This Row],[Q No.]]</f>
        <v>P7R20</v>
      </c>
      <c r="B261" s="8"/>
      <c r="C261" s="34" t="s">
        <v>311</v>
      </c>
      <c r="D261" s="17">
        <v>20</v>
      </c>
      <c r="E261" s="6" t="s">
        <v>33</v>
      </c>
      <c r="F261" s="6">
        <v>2</v>
      </c>
      <c r="G261" s="13" t="s">
        <v>201</v>
      </c>
      <c r="H261" s="12" t="s">
        <v>431</v>
      </c>
      <c r="I261" s="11" t="str">
        <f>VLOOKUP(Table768[[#This Row],[CID]],ALY,2,FALSE)</f>
        <v>Vocab-in-Context</v>
      </c>
    </row>
    <row r="262" spans="1:9" ht="16" thickBot="1" x14ac:dyDescent="0.25">
      <c r="A262" s="8" t="str">
        <f>Table768[[#This Row],[Test No.]]&amp;Table768[[#This Row],[Section]]&amp;Table768[[#This Row],[Q No.]]</f>
        <v>P7R21</v>
      </c>
      <c r="B262" s="8"/>
      <c r="C262" s="34" t="s">
        <v>311</v>
      </c>
      <c r="D262" s="17">
        <v>21</v>
      </c>
      <c r="E262" s="6" t="s">
        <v>33</v>
      </c>
      <c r="F262" s="6">
        <v>3</v>
      </c>
      <c r="G262" s="13" t="s">
        <v>200</v>
      </c>
      <c r="H262" s="12" t="s">
        <v>451</v>
      </c>
      <c r="I262" s="11" t="str">
        <f>VLOOKUP(Table768[[#This Row],[CID]],ALY,2,FALSE)</f>
        <v>Main Idea</v>
      </c>
    </row>
    <row r="263" spans="1:9" ht="16" thickBot="1" x14ac:dyDescent="0.25">
      <c r="A263" s="8" t="str">
        <f>Table768[[#This Row],[Test No.]]&amp;Table768[[#This Row],[Section]]&amp;Table768[[#This Row],[Q No.]]</f>
        <v>P7R22</v>
      </c>
      <c r="B263" s="8"/>
      <c r="C263" s="34" t="s">
        <v>311</v>
      </c>
      <c r="D263" s="17">
        <v>22</v>
      </c>
      <c r="E263" s="6" t="s">
        <v>33</v>
      </c>
      <c r="F263" s="6">
        <v>3</v>
      </c>
      <c r="G263" s="13" t="s">
        <v>200</v>
      </c>
      <c r="H263" s="12" t="s">
        <v>451</v>
      </c>
      <c r="I263" s="11" t="str">
        <f>VLOOKUP(Table768[[#This Row],[CID]],ALY,2,FALSE)</f>
        <v>Main Idea</v>
      </c>
    </row>
    <row r="264" spans="1:9" ht="16" thickBot="1" x14ac:dyDescent="0.25">
      <c r="A264" s="8" t="str">
        <f>Table768[[#This Row],[Test No.]]&amp;Table768[[#This Row],[Section]]&amp;Table768[[#This Row],[Q No.]]</f>
        <v>P7R23</v>
      </c>
      <c r="B264" s="8"/>
      <c r="C264" s="34" t="s">
        <v>311</v>
      </c>
      <c r="D264" s="17">
        <v>23</v>
      </c>
      <c r="E264" s="6" t="s">
        <v>33</v>
      </c>
      <c r="F264" s="6">
        <v>3</v>
      </c>
      <c r="G264" s="13" t="s">
        <v>200</v>
      </c>
      <c r="H264" s="12" t="s">
        <v>437</v>
      </c>
      <c r="I264" s="11" t="str">
        <f>VLOOKUP(Table768[[#This Row],[CID]],ALY,2,FALSE)</f>
        <v>Detail</v>
      </c>
    </row>
    <row r="265" spans="1:9" ht="16" thickBot="1" x14ac:dyDescent="0.25">
      <c r="A265" s="8" t="str">
        <f>Table768[[#This Row],[Test No.]]&amp;Table768[[#This Row],[Section]]&amp;Table768[[#This Row],[Q No.]]</f>
        <v>P7R24</v>
      </c>
      <c r="B265" s="8"/>
      <c r="C265" s="34" t="s">
        <v>311</v>
      </c>
      <c r="D265" s="17">
        <v>24</v>
      </c>
      <c r="E265" s="6" t="s">
        <v>33</v>
      </c>
      <c r="F265" s="6">
        <v>3</v>
      </c>
      <c r="G265" s="13" t="s">
        <v>200</v>
      </c>
      <c r="H265" s="12" t="s">
        <v>436</v>
      </c>
      <c r="I265" s="11" t="str">
        <f>VLOOKUP(Table768[[#This Row],[CID]],ALY,2,FALSE)</f>
        <v>Purpose</v>
      </c>
    </row>
    <row r="266" spans="1:9" ht="16" thickBot="1" x14ac:dyDescent="0.25">
      <c r="A266" s="8" t="str">
        <f>Table768[[#This Row],[Test No.]]&amp;Table768[[#This Row],[Section]]&amp;Table768[[#This Row],[Q No.]]</f>
        <v>P7R25</v>
      </c>
      <c r="B266" s="8"/>
      <c r="C266" s="34" t="s">
        <v>311</v>
      </c>
      <c r="D266" s="17">
        <v>25</v>
      </c>
      <c r="E266" s="6" t="s">
        <v>33</v>
      </c>
      <c r="F266" s="6">
        <v>3</v>
      </c>
      <c r="G266" s="13" t="s">
        <v>200</v>
      </c>
      <c r="H266" s="12" t="s">
        <v>439</v>
      </c>
      <c r="I266" s="11" t="str">
        <f>VLOOKUP(Table768[[#This Row],[CID]],ALY,2,FALSE)</f>
        <v>Vocab-in-Context</v>
      </c>
    </row>
    <row r="267" spans="1:9" ht="16" thickBot="1" x14ac:dyDescent="0.25">
      <c r="A267" s="8" t="str">
        <f>Table768[[#This Row],[Test No.]]&amp;Table768[[#This Row],[Section]]&amp;Table768[[#This Row],[Q No.]]</f>
        <v>P7R26</v>
      </c>
      <c r="B267" s="8"/>
      <c r="C267" s="34" t="s">
        <v>311</v>
      </c>
      <c r="D267" s="17">
        <v>26</v>
      </c>
      <c r="E267" s="6" t="s">
        <v>33</v>
      </c>
      <c r="F267" s="6">
        <v>3</v>
      </c>
      <c r="G267" s="13" t="s">
        <v>200</v>
      </c>
      <c r="H267" s="12" t="s">
        <v>437</v>
      </c>
      <c r="I267" s="11" t="str">
        <f>VLOOKUP(Table768[[#This Row],[CID]],ALY,2,FALSE)</f>
        <v>Detail</v>
      </c>
    </row>
    <row r="268" spans="1:9" ht="16" thickBot="1" x14ac:dyDescent="0.25">
      <c r="A268" s="8" t="str">
        <f>Table768[[#This Row],[Test No.]]&amp;Table768[[#This Row],[Section]]&amp;Table768[[#This Row],[Q No.]]</f>
        <v>P7R27</v>
      </c>
      <c r="B268" s="8"/>
      <c r="C268" s="34" t="s">
        <v>311</v>
      </c>
      <c r="D268" s="17">
        <v>27</v>
      </c>
      <c r="E268" s="6" t="s">
        <v>33</v>
      </c>
      <c r="F268" s="6">
        <v>3</v>
      </c>
      <c r="G268" s="13" t="s">
        <v>200</v>
      </c>
      <c r="H268" s="12" t="s">
        <v>439</v>
      </c>
      <c r="I268" s="11" t="str">
        <f>VLOOKUP(Table768[[#This Row],[CID]],ALY,2,FALSE)</f>
        <v>Vocab-in-Context</v>
      </c>
    </row>
    <row r="269" spans="1:9" ht="16" thickBot="1" x14ac:dyDescent="0.25">
      <c r="A269" s="8" t="str">
        <f>Table768[[#This Row],[Test No.]]&amp;Table768[[#This Row],[Section]]&amp;Table768[[#This Row],[Q No.]]</f>
        <v>P7R28</v>
      </c>
      <c r="B269" s="8"/>
      <c r="C269" s="34" t="s">
        <v>311</v>
      </c>
      <c r="D269" s="17">
        <v>28</v>
      </c>
      <c r="E269" s="6" t="s">
        <v>33</v>
      </c>
      <c r="F269" s="6">
        <v>3</v>
      </c>
      <c r="G269" s="13" t="s">
        <v>200</v>
      </c>
      <c r="H269" s="12" t="s">
        <v>451</v>
      </c>
      <c r="I269" s="11" t="str">
        <f>VLOOKUP(Table768[[#This Row],[CID]],ALY,2,FALSE)</f>
        <v>Main Idea</v>
      </c>
    </row>
    <row r="270" spans="1:9" ht="16" thickBot="1" x14ac:dyDescent="0.25">
      <c r="A270" s="8" t="str">
        <f>Table768[[#This Row],[Test No.]]&amp;Table768[[#This Row],[Section]]&amp;Table768[[#This Row],[Q No.]]</f>
        <v>P7R29</v>
      </c>
      <c r="B270" s="8"/>
      <c r="C270" s="34" t="s">
        <v>311</v>
      </c>
      <c r="D270" s="17">
        <v>29</v>
      </c>
      <c r="E270" s="6" t="s">
        <v>33</v>
      </c>
      <c r="F270" s="6">
        <v>3</v>
      </c>
      <c r="G270" s="13" t="s">
        <v>200</v>
      </c>
      <c r="H270" s="12" t="s">
        <v>438</v>
      </c>
      <c r="I270" s="11" t="str">
        <f>VLOOKUP(Table768[[#This Row],[CID]],ALY,2,FALSE)</f>
        <v>Inference</v>
      </c>
    </row>
    <row r="271" spans="1:9" ht="16" thickBot="1" x14ac:dyDescent="0.25">
      <c r="A271" s="8" t="str">
        <f>Table768[[#This Row],[Test No.]]&amp;Table768[[#This Row],[Section]]&amp;Table768[[#This Row],[Q No.]]</f>
        <v>P7R30</v>
      </c>
      <c r="B271" s="8"/>
      <c r="C271" s="34" t="s">
        <v>311</v>
      </c>
      <c r="D271" s="17">
        <v>30</v>
      </c>
      <c r="E271" s="6" t="s">
        <v>33</v>
      </c>
      <c r="F271" s="6">
        <v>3</v>
      </c>
      <c r="G271" s="13" t="s">
        <v>200</v>
      </c>
      <c r="H271" s="12" t="s">
        <v>438</v>
      </c>
      <c r="I271" s="11" t="str">
        <f>VLOOKUP(Table768[[#This Row],[CID]],ALY,2,FALSE)</f>
        <v>Inference</v>
      </c>
    </row>
    <row r="272" spans="1:9" ht="16" thickBot="1" x14ac:dyDescent="0.25">
      <c r="A272" s="8" t="str">
        <f>Table768[[#This Row],[Test No.]]&amp;Table768[[#This Row],[Section]]&amp;Table768[[#This Row],[Q No.]]</f>
        <v>P7R31</v>
      </c>
      <c r="B272" s="8"/>
      <c r="C272" s="34" t="s">
        <v>311</v>
      </c>
      <c r="D272" s="17">
        <v>31</v>
      </c>
      <c r="E272" s="6" t="s">
        <v>33</v>
      </c>
      <c r="F272" s="6">
        <v>4</v>
      </c>
      <c r="G272" s="13" t="s">
        <v>199</v>
      </c>
      <c r="H272" s="12" t="s">
        <v>454</v>
      </c>
      <c r="I272" s="11" t="str">
        <f>VLOOKUP(Table768[[#This Row],[CID]],ALY,2,FALSE)</f>
        <v>Comparison &amp; Contrast</v>
      </c>
    </row>
    <row r="273" spans="1:9" ht="16" thickBot="1" x14ac:dyDescent="0.25">
      <c r="A273" s="8" t="str">
        <f>Table768[[#This Row],[Test No.]]&amp;Table768[[#This Row],[Section]]&amp;Table768[[#This Row],[Q No.]]</f>
        <v>P7R32</v>
      </c>
      <c r="B273" s="8"/>
      <c r="C273" s="34" t="s">
        <v>311</v>
      </c>
      <c r="D273" s="17">
        <v>32</v>
      </c>
      <c r="E273" s="6" t="s">
        <v>33</v>
      </c>
      <c r="F273" s="6">
        <v>4</v>
      </c>
      <c r="G273" s="13" t="s">
        <v>199</v>
      </c>
      <c r="H273" s="12" t="s">
        <v>445</v>
      </c>
      <c r="I273" s="11" t="str">
        <f>VLOOKUP(Table768[[#This Row],[CID]],ALY,2,FALSE)</f>
        <v>Purpose</v>
      </c>
    </row>
    <row r="274" spans="1:9" ht="16" thickBot="1" x14ac:dyDescent="0.25">
      <c r="A274" s="8" t="str">
        <f>Table768[[#This Row],[Test No.]]&amp;Table768[[#This Row],[Section]]&amp;Table768[[#This Row],[Q No.]]</f>
        <v>P7R33</v>
      </c>
      <c r="B274" s="8"/>
      <c r="C274" s="34" t="s">
        <v>311</v>
      </c>
      <c r="D274" s="17">
        <v>33</v>
      </c>
      <c r="E274" s="6" t="s">
        <v>33</v>
      </c>
      <c r="F274" s="6">
        <v>4</v>
      </c>
      <c r="G274" s="13" t="s">
        <v>199</v>
      </c>
      <c r="H274" s="12" t="s">
        <v>442</v>
      </c>
      <c r="I274" s="11" t="str">
        <f>VLOOKUP(Table768[[#This Row],[CID]],ALY,2,FALSE)</f>
        <v>Detail</v>
      </c>
    </row>
    <row r="275" spans="1:9" ht="16" thickBot="1" x14ac:dyDescent="0.25">
      <c r="A275" s="8" t="str">
        <f>Table768[[#This Row],[Test No.]]&amp;Table768[[#This Row],[Section]]&amp;Table768[[#This Row],[Q No.]]</f>
        <v>P7R34</v>
      </c>
      <c r="B275" s="8"/>
      <c r="C275" s="34" t="s">
        <v>311</v>
      </c>
      <c r="D275" s="17">
        <v>34</v>
      </c>
      <c r="E275" s="6" t="s">
        <v>33</v>
      </c>
      <c r="F275" s="6">
        <v>4</v>
      </c>
      <c r="G275" s="13" t="s">
        <v>199</v>
      </c>
      <c r="H275" s="12" t="s">
        <v>443</v>
      </c>
      <c r="I275" s="11" t="str">
        <f>VLOOKUP(Table768[[#This Row],[CID]],ALY,2,FALSE)</f>
        <v>Vocab-in-Context</v>
      </c>
    </row>
    <row r="276" spans="1:9" ht="16" thickBot="1" x14ac:dyDescent="0.25">
      <c r="A276" s="8" t="str">
        <f>Table768[[#This Row],[Test No.]]&amp;Table768[[#This Row],[Section]]&amp;Table768[[#This Row],[Q No.]]</f>
        <v>P7R35</v>
      </c>
      <c r="B276" s="8"/>
      <c r="C276" s="34" t="s">
        <v>311</v>
      </c>
      <c r="D276" s="17">
        <v>35</v>
      </c>
      <c r="E276" s="6" t="s">
        <v>33</v>
      </c>
      <c r="F276" s="6">
        <v>4</v>
      </c>
      <c r="G276" s="13" t="s">
        <v>199</v>
      </c>
      <c r="H276" s="12" t="s">
        <v>444</v>
      </c>
      <c r="I276" s="11" t="str">
        <f>VLOOKUP(Table768[[#This Row],[CID]],ALY,2,FALSE)</f>
        <v>PoV/Author's Attitude</v>
      </c>
    </row>
    <row r="277" spans="1:9" ht="16" thickBot="1" x14ac:dyDescent="0.25">
      <c r="A277" s="8" t="str">
        <f>Table768[[#This Row],[Test No.]]&amp;Table768[[#This Row],[Section]]&amp;Table768[[#This Row],[Q No.]]</f>
        <v>P7R36</v>
      </c>
      <c r="B277" s="8"/>
      <c r="C277" s="34" t="s">
        <v>311</v>
      </c>
      <c r="D277" s="17">
        <v>36</v>
      </c>
      <c r="E277" s="6" t="s">
        <v>33</v>
      </c>
      <c r="F277" s="6">
        <v>4</v>
      </c>
      <c r="G277" s="13" t="s">
        <v>199</v>
      </c>
      <c r="H277" s="12" t="s">
        <v>442</v>
      </c>
      <c r="I277" s="11" t="str">
        <f>VLOOKUP(Table768[[#This Row],[CID]],ALY,2,FALSE)</f>
        <v>Detail</v>
      </c>
    </row>
    <row r="278" spans="1:9" ht="16" thickBot="1" x14ac:dyDescent="0.25">
      <c r="A278" s="8" t="str">
        <f>Table768[[#This Row],[Test No.]]&amp;Table768[[#This Row],[Section]]&amp;Table768[[#This Row],[Q No.]]</f>
        <v>P7R37</v>
      </c>
      <c r="B278" s="8"/>
      <c r="C278" s="34" t="s">
        <v>311</v>
      </c>
      <c r="D278" s="17">
        <v>37</v>
      </c>
      <c r="E278" s="6" t="s">
        <v>33</v>
      </c>
      <c r="F278" s="6">
        <v>4</v>
      </c>
      <c r="G278" s="13" t="s">
        <v>199</v>
      </c>
      <c r="H278" s="12" t="s">
        <v>442</v>
      </c>
      <c r="I278" s="11" t="str">
        <f>VLOOKUP(Table768[[#This Row],[CID]],ALY,2,FALSE)</f>
        <v>Detail</v>
      </c>
    </row>
    <row r="279" spans="1:9" ht="16" thickBot="1" x14ac:dyDescent="0.25">
      <c r="A279" s="8" t="str">
        <f>Table768[[#This Row],[Test No.]]&amp;Table768[[#This Row],[Section]]&amp;Table768[[#This Row],[Q No.]]</f>
        <v>P7R38</v>
      </c>
      <c r="B279" s="8"/>
      <c r="C279" s="34" t="s">
        <v>311</v>
      </c>
      <c r="D279" s="17">
        <v>38</v>
      </c>
      <c r="E279" s="6" t="s">
        <v>33</v>
      </c>
      <c r="F279" s="6">
        <v>4</v>
      </c>
      <c r="G279" s="13" t="s">
        <v>199</v>
      </c>
      <c r="H279" s="12" t="s">
        <v>442</v>
      </c>
      <c r="I279" s="11" t="str">
        <f>VLOOKUP(Table768[[#This Row],[CID]],ALY,2,FALSE)</f>
        <v>Detail</v>
      </c>
    </row>
    <row r="280" spans="1:9" ht="16" thickBot="1" x14ac:dyDescent="0.25">
      <c r="A280" s="8" t="str">
        <f>Table768[[#This Row],[Test No.]]&amp;Table768[[#This Row],[Section]]&amp;Table768[[#This Row],[Q No.]]</f>
        <v>P7R39</v>
      </c>
      <c r="B280" s="8"/>
      <c r="C280" s="34" t="s">
        <v>311</v>
      </c>
      <c r="D280" s="17">
        <v>39</v>
      </c>
      <c r="E280" s="6" t="s">
        <v>33</v>
      </c>
      <c r="F280" s="6">
        <v>4</v>
      </c>
      <c r="G280" s="13" t="s">
        <v>199</v>
      </c>
      <c r="H280" s="12" t="s">
        <v>442</v>
      </c>
      <c r="I280" s="11" t="str">
        <f>VLOOKUP(Table768[[#This Row],[CID]],ALY,2,FALSE)</f>
        <v>Detail</v>
      </c>
    </row>
    <row r="281" spans="1:9" ht="16" thickBot="1" x14ac:dyDescent="0.25">
      <c r="A281" s="8" t="str">
        <f>Table768[[#This Row],[Test No.]]&amp;Table768[[#This Row],[Section]]&amp;Table768[[#This Row],[Q No.]]</f>
        <v>P7R40</v>
      </c>
      <c r="B281" s="8"/>
      <c r="C281" s="34" t="s">
        <v>311</v>
      </c>
      <c r="D281" s="17">
        <v>40</v>
      </c>
      <c r="E281" s="6" t="s">
        <v>33</v>
      </c>
      <c r="F281" s="6">
        <v>4</v>
      </c>
      <c r="G281" s="13" t="s">
        <v>199</v>
      </c>
      <c r="H281" s="12" t="s">
        <v>442</v>
      </c>
      <c r="I281" s="11" t="str">
        <f>VLOOKUP(Table768[[#This Row],[CID]],ALY,2,FALSE)</f>
        <v>Detail</v>
      </c>
    </row>
    <row r="282" spans="1:9" ht="16" thickBot="1" x14ac:dyDescent="0.25">
      <c r="A282" s="8" t="str">
        <f>Table768[[#This Row],[Test No.]]&amp;Table768[[#This Row],[Section]]&amp;Table768[[#This Row],[Q No.]]</f>
        <v>P8R1</v>
      </c>
      <c r="B282" s="8"/>
      <c r="C282" s="34" t="s">
        <v>312</v>
      </c>
      <c r="D282" s="17">
        <v>1</v>
      </c>
      <c r="E282" s="6" t="s">
        <v>33</v>
      </c>
      <c r="F282" s="6">
        <v>1</v>
      </c>
      <c r="G282" s="13" t="s">
        <v>50</v>
      </c>
      <c r="H282" s="12" t="s">
        <v>425</v>
      </c>
      <c r="I282" s="11" t="str">
        <f>VLOOKUP(Table768[[#This Row],[CID]],ALY,2,FALSE)</f>
        <v>Detail</v>
      </c>
    </row>
    <row r="283" spans="1:9" ht="16" thickBot="1" x14ac:dyDescent="0.25">
      <c r="A283" s="8" t="str">
        <f>Table768[[#This Row],[Test No.]]&amp;Table768[[#This Row],[Section]]&amp;Table768[[#This Row],[Q No.]]</f>
        <v>P8R2</v>
      </c>
      <c r="B283" s="8"/>
      <c r="C283" s="34" t="s">
        <v>312</v>
      </c>
      <c r="D283" s="17">
        <v>2</v>
      </c>
      <c r="E283" s="6" t="s">
        <v>33</v>
      </c>
      <c r="F283" s="6">
        <v>1</v>
      </c>
      <c r="G283" s="13" t="s">
        <v>50</v>
      </c>
      <c r="H283" s="12" t="s">
        <v>450</v>
      </c>
      <c r="I283" s="11" t="str">
        <f>VLOOKUP(Table768[[#This Row],[CID]],ALY,2,FALSE)</f>
        <v>Vocab-in-Context</v>
      </c>
    </row>
    <row r="284" spans="1:9" ht="16" thickBot="1" x14ac:dyDescent="0.25">
      <c r="A284" s="8" t="str">
        <f>Table768[[#This Row],[Test No.]]&amp;Table768[[#This Row],[Section]]&amp;Table768[[#This Row],[Q No.]]</f>
        <v>P8R3</v>
      </c>
      <c r="B284" s="8"/>
      <c r="C284" s="34" t="s">
        <v>312</v>
      </c>
      <c r="D284" s="17">
        <v>3</v>
      </c>
      <c r="E284" s="6" t="s">
        <v>33</v>
      </c>
      <c r="F284" s="6">
        <v>1</v>
      </c>
      <c r="G284" s="13" t="s">
        <v>50</v>
      </c>
      <c r="H284" s="12" t="s">
        <v>424</v>
      </c>
      <c r="I284" s="11" t="str">
        <f>VLOOKUP(Table768[[#This Row],[CID]],ALY,2,FALSE)</f>
        <v>Inference</v>
      </c>
    </row>
    <row r="285" spans="1:9" ht="16" thickBot="1" x14ac:dyDescent="0.25">
      <c r="A285" s="8" t="str">
        <f>Table768[[#This Row],[Test No.]]&amp;Table768[[#This Row],[Section]]&amp;Table768[[#This Row],[Q No.]]</f>
        <v>P8R4</v>
      </c>
      <c r="B285" s="8"/>
      <c r="C285" s="34" t="s">
        <v>312</v>
      </c>
      <c r="D285" s="17">
        <v>4</v>
      </c>
      <c r="E285" s="6" t="s">
        <v>33</v>
      </c>
      <c r="F285" s="6">
        <v>1</v>
      </c>
      <c r="G285" s="13" t="s">
        <v>50</v>
      </c>
      <c r="H285" s="12" t="s">
        <v>425</v>
      </c>
      <c r="I285" s="11" t="str">
        <f>VLOOKUP(Table768[[#This Row],[CID]],ALY,2,FALSE)</f>
        <v>Detail</v>
      </c>
    </row>
    <row r="286" spans="1:9" ht="16" thickBot="1" x14ac:dyDescent="0.25">
      <c r="A286" s="8" t="str">
        <f>Table768[[#This Row],[Test No.]]&amp;Table768[[#This Row],[Section]]&amp;Table768[[#This Row],[Q No.]]</f>
        <v>P8R5</v>
      </c>
      <c r="B286" s="8"/>
      <c r="C286" s="34" t="s">
        <v>312</v>
      </c>
      <c r="D286" s="17">
        <v>5</v>
      </c>
      <c r="E286" s="6" t="s">
        <v>33</v>
      </c>
      <c r="F286" s="6">
        <v>1</v>
      </c>
      <c r="G286" s="13" t="s">
        <v>50</v>
      </c>
      <c r="H286" s="12" t="s">
        <v>427</v>
      </c>
      <c r="I286" s="11" t="str">
        <f>VLOOKUP(Table768[[#This Row],[CID]],ALY,2,FALSE)</f>
        <v>PoV/Author's Attitude</v>
      </c>
    </row>
    <row r="287" spans="1:9" ht="16" thickBot="1" x14ac:dyDescent="0.25">
      <c r="A287" s="8" t="str">
        <f>Table768[[#This Row],[Test No.]]&amp;Table768[[#This Row],[Section]]&amp;Table768[[#This Row],[Q No.]]</f>
        <v>P8R6</v>
      </c>
      <c r="B287" s="8"/>
      <c r="C287" s="34" t="s">
        <v>312</v>
      </c>
      <c r="D287" s="17">
        <v>6</v>
      </c>
      <c r="E287" s="6" t="s">
        <v>33</v>
      </c>
      <c r="F287" s="6">
        <v>1</v>
      </c>
      <c r="G287" s="13" t="s">
        <v>50</v>
      </c>
      <c r="H287" s="12" t="s">
        <v>425</v>
      </c>
      <c r="I287" s="11" t="str">
        <f>VLOOKUP(Table768[[#This Row],[CID]],ALY,2,FALSE)</f>
        <v>Detail</v>
      </c>
    </row>
    <row r="288" spans="1:9" ht="16" thickBot="1" x14ac:dyDescent="0.25">
      <c r="A288" s="8" t="str">
        <f>Table768[[#This Row],[Test No.]]&amp;Table768[[#This Row],[Section]]&amp;Table768[[#This Row],[Q No.]]</f>
        <v>P8R7</v>
      </c>
      <c r="B288" s="8"/>
      <c r="C288" s="34" t="s">
        <v>312</v>
      </c>
      <c r="D288" s="17">
        <v>7</v>
      </c>
      <c r="E288" s="6" t="s">
        <v>33</v>
      </c>
      <c r="F288" s="6">
        <v>1</v>
      </c>
      <c r="G288" s="13" t="s">
        <v>50</v>
      </c>
      <c r="H288" s="12" t="s">
        <v>427</v>
      </c>
      <c r="I288" s="11" t="str">
        <f>VLOOKUP(Table768[[#This Row],[CID]],ALY,2,FALSE)</f>
        <v>PoV/Author's Attitude</v>
      </c>
    </row>
    <row r="289" spans="1:9" ht="16" thickBot="1" x14ac:dyDescent="0.25">
      <c r="A289" s="8" t="str">
        <f>Table768[[#This Row],[Test No.]]&amp;Table768[[#This Row],[Section]]&amp;Table768[[#This Row],[Q No.]]</f>
        <v>P8R8</v>
      </c>
      <c r="B289" s="8"/>
      <c r="C289" s="34" t="s">
        <v>312</v>
      </c>
      <c r="D289" s="17">
        <v>8</v>
      </c>
      <c r="E289" s="6" t="s">
        <v>33</v>
      </c>
      <c r="F289" s="6">
        <v>1</v>
      </c>
      <c r="G289" s="13" t="s">
        <v>50</v>
      </c>
      <c r="H289" s="12" t="s">
        <v>425</v>
      </c>
      <c r="I289" s="11" t="str">
        <f>VLOOKUP(Table768[[#This Row],[CID]],ALY,2,FALSE)</f>
        <v>Detail</v>
      </c>
    </row>
    <row r="290" spans="1:9" ht="16" thickBot="1" x14ac:dyDescent="0.25">
      <c r="A290" s="8" t="str">
        <f>Table768[[#This Row],[Test No.]]&amp;Table768[[#This Row],[Section]]&amp;Table768[[#This Row],[Q No.]]</f>
        <v>P8R9</v>
      </c>
      <c r="B290" s="8"/>
      <c r="C290" s="34" t="s">
        <v>312</v>
      </c>
      <c r="D290" s="17">
        <v>9</v>
      </c>
      <c r="E290" s="6" t="s">
        <v>33</v>
      </c>
      <c r="F290" s="6">
        <v>1</v>
      </c>
      <c r="G290" s="13" t="s">
        <v>50</v>
      </c>
      <c r="H290" s="12" t="s">
        <v>424</v>
      </c>
      <c r="I290" s="11" t="str">
        <f>VLOOKUP(Table768[[#This Row],[CID]],ALY,2,FALSE)</f>
        <v>Inference</v>
      </c>
    </row>
    <row r="291" spans="1:9" ht="16" thickBot="1" x14ac:dyDescent="0.25">
      <c r="A291" s="8" t="str">
        <f>Table768[[#This Row],[Test No.]]&amp;Table768[[#This Row],[Section]]&amp;Table768[[#This Row],[Q No.]]</f>
        <v>P8R10</v>
      </c>
      <c r="B291" s="8"/>
      <c r="C291" s="34" t="s">
        <v>312</v>
      </c>
      <c r="D291" s="17">
        <v>10</v>
      </c>
      <c r="E291" s="6" t="s">
        <v>33</v>
      </c>
      <c r="F291" s="6">
        <v>1</v>
      </c>
      <c r="G291" s="13" t="s">
        <v>50</v>
      </c>
      <c r="H291" s="12" t="s">
        <v>424</v>
      </c>
      <c r="I291" s="11" t="str">
        <f>VLOOKUP(Table768[[#This Row],[CID]],ALY,2,FALSE)</f>
        <v>Inference</v>
      </c>
    </row>
    <row r="292" spans="1:9" ht="16" thickBot="1" x14ac:dyDescent="0.25">
      <c r="A292" s="8" t="str">
        <f>Table768[[#This Row],[Test No.]]&amp;Table768[[#This Row],[Section]]&amp;Table768[[#This Row],[Q No.]]</f>
        <v>P8R11</v>
      </c>
      <c r="B292" s="8"/>
      <c r="C292" s="34" t="s">
        <v>312</v>
      </c>
      <c r="D292" s="17">
        <v>11</v>
      </c>
      <c r="E292" s="6" t="s">
        <v>33</v>
      </c>
      <c r="F292" s="6">
        <v>2</v>
      </c>
      <c r="G292" s="13" t="s">
        <v>201</v>
      </c>
      <c r="H292" s="12" t="s">
        <v>432</v>
      </c>
      <c r="I292" s="11" t="str">
        <f>VLOOKUP(Table768[[#This Row],[CID]],ALY,2,FALSE)</f>
        <v>PoV/Author's Attitude</v>
      </c>
    </row>
    <row r="293" spans="1:9" ht="16" thickBot="1" x14ac:dyDescent="0.25">
      <c r="A293" s="8" t="str">
        <f>Table768[[#This Row],[Test No.]]&amp;Table768[[#This Row],[Section]]&amp;Table768[[#This Row],[Q No.]]</f>
        <v>P8R12</v>
      </c>
      <c r="B293" s="8"/>
      <c r="C293" s="34" t="s">
        <v>312</v>
      </c>
      <c r="D293" s="17">
        <v>12</v>
      </c>
      <c r="E293" s="6" t="s">
        <v>33</v>
      </c>
      <c r="F293" s="6">
        <v>2</v>
      </c>
      <c r="G293" s="13" t="s">
        <v>201</v>
      </c>
      <c r="H293" s="14" t="s">
        <v>434</v>
      </c>
      <c r="I293" s="13" t="str">
        <f>VLOOKUP(Table768[[#This Row],[CID]],ALY,2,FALSE)</f>
        <v>Main Idea</v>
      </c>
    </row>
    <row r="294" spans="1:9" ht="16" thickBot="1" x14ac:dyDescent="0.25">
      <c r="A294" s="8" t="str">
        <f>Table768[[#This Row],[Test No.]]&amp;Table768[[#This Row],[Section]]&amp;Table768[[#This Row],[Q No.]]</f>
        <v>P8R13</v>
      </c>
      <c r="B294" s="8"/>
      <c r="C294" s="34" t="s">
        <v>312</v>
      </c>
      <c r="D294" s="17">
        <v>13</v>
      </c>
      <c r="E294" s="6" t="s">
        <v>33</v>
      </c>
      <c r="F294" s="6">
        <v>2</v>
      </c>
      <c r="G294" s="13" t="s">
        <v>201</v>
      </c>
      <c r="H294" s="12" t="s">
        <v>431</v>
      </c>
      <c r="I294" s="11" t="str">
        <f>VLOOKUP(Table768[[#This Row],[CID]],ALY,2,FALSE)</f>
        <v>Vocab-in-Context</v>
      </c>
    </row>
    <row r="295" spans="1:9" ht="16" thickBot="1" x14ac:dyDescent="0.25">
      <c r="A295" s="8" t="str">
        <f>Table768[[#This Row],[Test No.]]&amp;Table768[[#This Row],[Section]]&amp;Table768[[#This Row],[Q No.]]</f>
        <v>P8R14</v>
      </c>
      <c r="B295" s="8"/>
      <c r="C295" s="34" t="s">
        <v>312</v>
      </c>
      <c r="D295" s="17">
        <v>14</v>
      </c>
      <c r="E295" s="6" t="s">
        <v>33</v>
      </c>
      <c r="F295" s="6">
        <v>2</v>
      </c>
      <c r="G295" s="13" t="s">
        <v>201</v>
      </c>
      <c r="H295" s="12" t="s">
        <v>430</v>
      </c>
      <c r="I295" s="11" t="str">
        <f>VLOOKUP(Table768[[#This Row],[CID]],ALY,2,FALSE)</f>
        <v>Detail</v>
      </c>
    </row>
    <row r="296" spans="1:9" ht="16" thickBot="1" x14ac:dyDescent="0.25">
      <c r="A296" s="8" t="str">
        <f>Table768[[#This Row],[Test No.]]&amp;Table768[[#This Row],[Section]]&amp;Table768[[#This Row],[Q No.]]</f>
        <v>P8R15</v>
      </c>
      <c r="B296" s="8"/>
      <c r="C296" s="34" t="s">
        <v>312</v>
      </c>
      <c r="D296" s="17">
        <v>15</v>
      </c>
      <c r="E296" s="6" t="s">
        <v>33</v>
      </c>
      <c r="F296" s="6">
        <v>2</v>
      </c>
      <c r="G296" s="13" t="s">
        <v>201</v>
      </c>
      <c r="H296" s="12" t="s">
        <v>434</v>
      </c>
      <c r="I296" s="11" t="str">
        <f>VLOOKUP(Table768[[#This Row],[CID]],ALY,2,FALSE)</f>
        <v>Main Idea</v>
      </c>
    </row>
    <row r="297" spans="1:9" ht="16" thickBot="1" x14ac:dyDescent="0.25">
      <c r="A297" s="8" t="str">
        <f>Table768[[#This Row],[Test No.]]&amp;Table768[[#This Row],[Section]]&amp;Table768[[#This Row],[Q No.]]</f>
        <v>P8R16</v>
      </c>
      <c r="B297" s="8"/>
      <c r="C297" s="34" t="s">
        <v>312</v>
      </c>
      <c r="D297" s="17">
        <v>16</v>
      </c>
      <c r="E297" s="6" t="s">
        <v>33</v>
      </c>
      <c r="F297" s="6">
        <v>2</v>
      </c>
      <c r="G297" s="13" t="s">
        <v>201</v>
      </c>
      <c r="H297" s="12" t="s">
        <v>430</v>
      </c>
      <c r="I297" s="11" t="str">
        <f>VLOOKUP(Table768[[#This Row],[CID]],ALY,2,FALSE)</f>
        <v>Detail</v>
      </c>
    </row>
    <row r="298" spans="1:9" ht="16" thickBot="1" x14ac:dyDescent="0.25">
      <c r="A298" s="8" t="str">
        <f>Table768[[#This Row],[Test No.]]&amp;Table768[[#This Row],[Section]]&amp;Table768[[#This Row],[Q No.]]</f>
        <v>P8R17</v>
      </c>
      <c r="B298" s="8"/>
      <c r="C298" s="34" t="s">
        <v>312</v>
      </c>
      <c r="D298" s="17">
        <v>17</v>
      </c>
      <c r="E298" s="6" t="s">
        <v>33</v>
      </c>
      <c r="F298" s="6">
        <v>2</v>
      </c>
      <c r="G298" s="13" t="s">
        <v>201</v>
      </c>
      <c r="H298" s="12" t="s">
        <v>432</v>
      </c>
      <c r="I298" s="11" t="str">
        <f>VLOOKUP(Table768[[#This Row],[CID]],ALY,2,FALSE)</f>
        <v>PoV/Author's Attitude</v>
      </c>
    </row>
    <row r="299" spans="1:9" ht="16" thickBot="1" x14ac:dyDescent="0.25">
      <c r="A299" s="8" t="str">
        <f>Table768[[#This Row],[Test No.]]&amp;Table768[[#This Row],[Section]]&amp;Table768[[#This Row],[Q No.]]</f>
        <v>P8R18</v>
      </c>
      <c r="B299" s="8"/>
      <c r="C299" s="34" t="s">
        <v>312</v>
      </c>
      <c r="D299" s="17">
        <v>18</v>
      </c>
      <c r="E299" s="6" t="s">
        <v>33</v>
      </c>
      <c r="F299" s="6">
        <v>2</v>
      </c>
      <c r="G299" s="13" t="s">
        <v>201</v>
      </c>
      <c r="H299" s="12" t="s">
        <v>431</v>
      </c>
      <c r="I299" s="11" t="str">
        <f>VLOOKUP(Table768[[#This Row],[CID]],ALY,2,FALSE)</f>
        <v>Vocab-in-Context</v>
      </c>
    </row>
    <row r="300" spans="1:9" ht="16" thickBot="1" x14ac:dyDescent="0.25">
      <c r="A300" s="8" t="str">
        <f>Table768[[#This Row],[Test No.]]&amp;Table768[[#This Row],[Section]]&amp;Table768[[#This Row],[Q No.]]</f>
        <v>P8R19</v>
      </c>
      <c r="B300" s="8"/>
      <c r="C300" s="34" t="s">
        <v>312</v>
      </c>
      <c r="D300" s="17">
        <v>19</v>
      </c>
      <c r="E300" s="6" t="s">
        <v>33</v>
      </c>
      <c r="F300" s="6">
        <v>2</v>
      </c>
      <c r="G300" s="13" t="s">
        <v>201</v>
      </c>
      <c r="H300" s="12" t="s">
        <v>430</v>
      </c>
      <c r="I300" s="11" t="str">
        <f>VLOOKUP(Table768[[#This Row],[CID]],ALY,2,FALSE)</f>
        <v>Detail</v>
      </c>
    </row>
    <row r="301" spans="1:9" ht="16" thickBot="1" x14ac:dyDescent="0.25">
      <c r="A301" s="8" t="str">
        <f>Table768[[#This Row],[Test No.]]&amp;Table768[[#This Row],[Section]]&amp;Table768[[#This Row],[Q No.]]</f>
        <v>P8R20</v>
      </c>
      <c r="B301" s="8"/>
      <c r="C301" s="34" t="s">
        <v>312</v>
      </c>
      <c r="D301" s="17">
        <v>20</v>
      </c>
      <c r="E301" s="6" t="s">
        <v>33</v>
      </c>
      <c r="F301" s="6">
        <v>2</v>
      </c>
      <c r="G301" s="13" t="s">
        <v>201</v>
      </c>
      <c r="H301" s="12" t="s">
        <v>430</v>
      </c>
      <c r="I301" s="11" t="str">
        <f>VLOOKUP(Table768[[#This Row],[CID]],ALY,2,FALSE)</f>
        <v>Detail</v>
      </c>
    </row>
    <row r="302" spans="1:9" ht="16" thickBot="1" x14ac:dyDescent="0.25">
      <c r="A302" s="8" t="str">
        <f>Table768[[#This Row],[Test No.]]&amp;Table768[[#This Row],[Section]]&amp;Table768[[#This Row],[Q No.]]</f>
        <v>P8R21</v>
      </c>
      <c r="B302" s="8"/>
      <c r="C302" s="16" t="s">
        <v>312</v>
      </c>
      <c r="D302" s="17">
        <v>21</v>
      </c>
      <c r="E302" s="6" t="s">
        <v>33</v>
      </c>
      <c r="F302" s="6">
        <v>3</v>
      </c>
      <c r="G302" s="13" t="s">
        <v>200</v>
      </c>
      <c r="H302" s="12" t="s">
        <v>439</v>
      </c>
      <c r="I302" s="11" t="str">
        <f>VLOOKUP(Table768[[#This Row],[CID]],ALY,2,FALSE)</f>
        <v>Vocab-in-Context</v>
      </c>
    </row>
    <row r="303" spans="1:9" ht="16" thickBot="1" x14ac:dyDescent="0.25">
      <c r="A303" s="8" t="str">
        <f>Table768[[#This Row],[Test No.]]&amp;Table768[[#This Row],[Section]]&amp;Table768[[#This Row],[Q No.]]</f>
        <v>P8R22</v>
      </c>
      <c r="B303" s="8"/>
      <c r="C303" s="16" t="s">
        <v>312</v>
      </c>
      <c r="D303" s="17">
        <v>22</v>
      </c>
      <c r="E303" s="6" t="s">
        <v>33</v>
      </c>
      <c r="F303" s="6">
        <v>3</v>
      </c>
      <c r="G303" s="13" t="s">
        <v>200</v>
      </c>
      <c r="H303" s="12" t="s">
        <v>437</v>
      </c>
      <c r="I303" s="11" t="str">
        <f>VLOOKUP(Table768[[#This Row],[CID]],ALY,2,FALSE)</f>
        <v>Detail</v>
      </c>
    </row>
    <row r="304" spans="1:9" ht="16" thickBot="1" x14ac:dyDescent="0.25">
      <c r="A304" s="8" t="str">
        <f>Table768[[#This Row],[Test No.]]&amp;Table768[[#This Row],[Section]]&amp;Table768[[#This Row],[Q No.]]</f>
        <v>P8R23</v>
      </c>
      <c r="B304" s="8"/>
      <c r="C304" s="16" t="s">
        <v>312</v>
      </c>
      <c r="D304" s="17">
        <v>23</v>
      </c>
      <c r="E304" s="6" t="s">
        <v>33</v>
      </c>
      <c r="F304" s="6">
        <v>3</v>
      </c>
      <c r="G304" s="13" t="s">
        <v>200</v>
      </c>
      <c r="H304" s="12" t="s">
        <v>451</v>
      </c>
      <c r="I304" s="11" t="str">
        <f>VLOOKUP(Table768[[#This Row],[CID]],ALY,2,FALSE)</f>
        <v>Main Idea</v>
      </c>
    </row>
    <row r="305" spans="1:9" ht="16" thickBot="1" x14ac:dyDescent="0.25">
      <c r="A305" s="8" t="str">
        <f>Table768[[#This Row],[Test No.]]&amp;Table768[[#This Row],[Section]]&amp;Table768[[#This Row],[Q No.]]</f>
        <v>P8R24</v>
      </c>
      <c r="B305" s="8"/>
      <c r="C305" s="16" t="s">
        <v>312</v>
      </c>
      <c r="D305" s="17">
        <v>24</v>
      </c>
      <c r="E305" s="6" t="s">
        <v>33</v>
      </c>
      <c r="F305" s="6">
        <v>3</v>
      </c>
      <c r="G305" s="13" t="s">
        <v>200</v>
      </c>
      <c r="H305" s="12" t="s">
        <v>439</v>
      </c>
      <c r="I305" s="11" t="str">
        <f>VLOOKUP(Table768[[#This Row],[CID]],ALY,2,FALSE)</f>
        <v>Vocab-in-Context</v>
      </c>
    </row>
    <row r="306" spans="1:9" ht="16" thickBot="1" x14ac:dyDescent="0.25">
      <c r="A306" s="8" t="str">
        <f>Table768[[#This Row],[Test No.]]&amp;Table768[[#This Row],[Section]]&amp;Table768[[#This Row],[Q No.]]</f>
        <v>P8R25</v>
      </c>
      <c r="B306" s="8"/>
      <c r="C306" s="16" t="s">
        <v>312</v>
      </c>
      <c r="D306" s="17">
        <v>25</v>
      </c>
      <c r="E306" s="6" t="s">
        <v>33</v>
      </c>
      <c r="F306" s="6">
        <v>3</v>
      </c>
      <c r="G306" s="13" t="s">
        <v>200</v>
      </c>
      <c r="H306" s="12" t="s">
        <v>437</v>
      </c>
      <c r="I306" s="11" t="str">
        <f>VLOOKUP(Table768[[#This Row],[CID]],ALY,2,FALSE)</f>
        <v>Detail</v>
      </c>
    </row>
    <row r="307" spans="1:9" ht="16" thickBot="1" x14ac:dyDescent="0.25">
      <c r="A307" s="8" t="str">
        <f>Table768[[#This Row],[Test No.]]&amp;Table768[[#This Row],[Section]]&amp;Table768[[#This Row],[Q No.]]</f>
        <v>P8R26</v>
      </c>
      <c r="B307" s="8"/>
      <c r="C307" s="16" t="s">
        <v>312</v>
      </c>
      <c r="D307" s="17">
        <v>26</v>
      </c>
      <c r="E307" s="6" t="s">
        <v>33</v>
      </c>
      <c r="F307" s="6">
        <v>3</v>
      </c>
      <c r="G307" s="13" t="s">
        <v>200</v>
      </c>
      <c r="H307" s="12" t="s">
        <v>436</v>
      </c>
      <c r="I307" s="11" t="str">
        <f>VLOOKUP(Table768[[#This Row],[CID]],ALY,2,FALSE)</f>
        <v>Purpose</v>
      </c>
    </row>
    <row r="308" spans="1:9" ht="16" thickBot="1" x14ac:dyDescent="0.25">
      <c r="A308" s="8" t="str">
        <f>Table768[[#This Row],[Test No.]]&amp;Table768[[#This Row],[Section]]&amp;Table768[[#This Row],[Q No.]]</f>
        <v>P8R27</v>
      </c>
      <c r="B308" s="8"/>
      <c r="C308" s="16" t="s">
        <v>312</v>
      </c>
      <c r="D308" s="17">
        <v>27</v>
      </c>
      <c r="E308" s="6" t="s">
        <v>33</v>
      </c>
      <c r="F308" s="6">
        <v>3</v>
      </c>
      <c r="G308" s="13" t="s">
        <v>200</v>
      </c>
      <c r="H308" s="12" t="s">
        <v>435</v>
      </c>
      <c r="I308" s="11" t="str">
        <f>VLOOKUP(Table768[[#This Row],[CID]],ALY,2,FALSE)</f>
        <v>PoV/Author's Attitude</v>
      </c>
    </row>
    <row r="309" spans="1:9" ht="16" thickBot="1" x14ac:dyDescent="0.25">
      <c r="A309" s="8" t="str">
        <f>Table768[[#This Row],[Test No.]]&amp;Table768[[#This Row],[Section]]&amp;Table768[[#This Row],[Q No.]]</f>
        <v>P8R28</v>
      </c>
      <c r="B309" s="8"/>
      <c r="C309" s="16" t="s">
        <v>312</v>
      </c>
      <c r="D309" s="17">
        <v>28</v>
      </c>
      <c r="E309" s="6" t="s">
        <v>33</v>
      </c>
      <c r="F309" s="6">
        <v>3</v>
      </c>
      <c r="G309" s="13" t="s">
        <v>200</v>
      </c>
      <c r="H309" s="12" t="s">
        <v>437</v>
      </c>
      <c r="I309" s="11" t="str">
        <f>VLOOKUP(Table768[[#This Row],[CID]],ALY,2,FALSE)</f>
        <v>Detail</v>
      </c>
    </row>
    <row r="310" spans="1:9" ht="16" thickBot="1" x14ac:dyDescent="0.25">
      <c r="A310" s="8" t="str">
        <f>Table768[[#This Row],[Test No.]]&amp;Table768[[#This Row],[Section]]&amp;Table768[[#This Row],[Q No.]]</f>
        <v>P8R29</v>
      </c>
      <c r="B310" s="8"/>
      <c r="C310" s="16" t="s">
        <v>312</v>
      </c>
      <c r="D310" s="17">
        <v>29</v>
      </c>
      <c r="E310" s="6" t="s">
        <v>33</v>
      </c>
      <c r="F310" s="6">
        <v>3</v>
      </c>
      <c r="G310" s="13" t="s">
        <v>200</v>
      </c>
      <c r="H310" s="12" t="s">
        <v>436</v>
      </c>
      <c r="I310" s="11" t="str">
        <f>VLOOKUP(Table768[[#This Row],[CID]],ALY,2,FALSE)</f>
        <v>Purpose</v>
      </c>
    </row>
    <row r="311" spans="1:9" ht="16" thickBot="1" x14ac:dyDescent="0.25">
      <c r="A311" s="8" t="str">
        <f>Table768[[#This Row],[Test No.]]&amp;Table768[[#This Row],[Section]]&amp;Table768[[#This Row],[Q No.]]</f>
        <v>P8R30</v>
      </c>
      <c r="B311" s="8"/>
      <c r="C311" s="16" t="s">
        <v>312</v>
      </c>
      <c r="D311" s="17">
        <v>30</v>
      </c>
      <c r="E311" s="6" t="s">
        <v>33</v>
      </c>
      <c r="F311" s="6">
        <v>3</v>
      </c>
      <c r="G311" s="13" t="s">
        <v>200</v>
      </c>
      <c r="H311" s="12" t="s">
        <v>436</v>
      </c>
      <c r="I311" s="11" t="str">
        <f>VLOOKUP(Table768[[#This Row],[CID]],ALY,2,FALSE)</f>
        <v>Purpose</v>
      </c>
    </row>
    <row r="312" spans="1:9" ht="16" thickBot="1" x14ac:dyDescent="0.25">
      <c r="A312" s="8" t="str">
        <f>Table768[[#This Row],[Test No.]]&amp;Table768[[#This Row],[Section]]&amp;Table768[[#This Row],[Q No.]]</f>
        <v>P8R31</v>
      </c>
      <c r="B312" s="8"/>
      <c r="C312" s="16" t="s">
        <v>312</v>
      </c>
      <c r="D312" s="17">
        <v>31</v>
      </c>
      <c r="E312" s="6" t="s">
        <v>33</v>
      </c>
      <c r="F312" s="6">
        <v>4</v>
      </c>
      <c r="G312" s="13" t="s">
        <v>199</v>
      </c>
      <c r="H312" s="12" t="s">
        <v>441</v>
      </c>
      <c r="I312" s="11" t="str">
        <f>VLOOKUP(Table768[[#This Row],[CID]],ALY,2,FALSE)</f>
        <v>Main Idea</v>
      </c>
    </row>
    <row r="313" spans="1:9" ht="16" thickBot="1" x14ac:dyDescent="0.25">
      <c r="A313" s="8" t="str">
        <f>Table768[[#This Row],[Test No.]]&amp;Table768[[#This Row],[Section]]&amp;Table768[[#This Row],[Q No.]]</f>
        <v>P8R32</v>
      </c>
      <c r="B313" s="8"/>
      <c r="C313" s="16" t="s">
        <v>312</v>
      </c>
      <c r="D313" s="17">
        <v>32</v>
      </c>
      <c r="E313" s="6" t="s">
        <v>33</v>
      </c>
      <c r="F313" s="6">
        <v>4</v>
      </c>
      <c r="G313" s="13" t="s">
        <v>199</v>
      </c>
      <c r="H313" s="12" t="s">
        <v>445</v>
      </c>
      <c r="I313" s="11" t="str">
        <f>VLOOKUP(Table768[[#This Row],[CID]],ALY,2,FALSE)</f>
        <v>Purpose</v>
      </c>
    </row>
    <row r="314" spans="1:9" ht="16" thickBot="1" x14ac:dyDescent="0.25">
      <c r="A314" s="8" t="str">
        <f>Table768[[#This Row],[Test No.]]&amp;Table768[[#This Row],[Section]]&amp;Table768[[#This Row],[Q No.]]</f>
        <v>P8R33</v>
      </c>
      <c r="B314" s="8"/>
      <c r="C314" s="16" t="s">
        <v>312</v>
      </c>
      <c r="D314" s="17">
        <v>33</v>
      </c>
      <c r="E314" s="6" t="s">
        <v>33</v>
      </c>
      <c r="F314" s="6">
        <v>4</v>
      </c>
      <c r="G314" s="13" t="s">
        <v>199</v>
      </c>
      <c r="H314" s="12" t="s">
        <v>442</v>
      </c>
      <c r="I314" s="11" t="str">
        <f>VLOOKUP(Table768[[#This Row],[CID]],ALY,2,FALSE)</f>
        <v>Detail</v>
      </c>
    </row>
    <row r="315" spans="1:9" ht="16" thickBot="1" x14ac:dyDescent="0.25">
      <c r="A315" s="8" t="str">
        <f>Table768[[#This Row],[Test No.]]&amp;Table768[[#This Row],[Section]]&amp;Table768[[#This Row],[Q No.]]</f>
        <v>P8R34</v>
      </c>
      <c r="B315" s="8"/>
      <c r="C315" s="16" t="s">
        <v>312</v>
      </c>
      <c r="D315" s="17">
        <v>34</v>
      </c>
      <c r="E315" s="6" t="s">
        <v>33</v>
      </c>
      <c r="F315" s="6">
        <v>4</v>
      </c>
      <c r="G315" s="13" t="s">
        <v>199</v>
      </c>
      <c r="H315" s="12" t="s">
        <v>443</v>
      </c>
      <c r="I315" s="11" t="str">
        <f>VLOOKUP(Table768[[#This Row],[CID]],ALY,2,FALSE)</f>
        <v>Vocab-in-Context</v>
      </c>
    </row>
    <row r="316" spans="1:9" ht="16" thickBot="1" x14ac:dyDescent="0.25">
      <c r="A316" s="8" t="str">
        <f>Table768[[#This Row],[Test No.]]&amp;Table768[[#This Row],[Section]]&amp;Table768[[#This Row],[Q No.]]</f>
        <v>P8R35</v>
      </c>
      <c r="B316" s="8"/>
      <c r="C316" s="16" t="s">
        <v>312</v>
      </c>
      <c r="D316" s="17">
        <v>35</v>
      </c>
      <c r="E316" s="6" t="s">
        <v>33</v>
      </c>
      <c r="F316" s="6">
        <v>4</v>
      </c>
      <c r="G316" s="13" t="s">
        <v>199</v>
      </c>
      <c r="H316" s="12" t="s">
        <v>442</v>
      </c>
      <c r="I316" s="11" t="str">
        <f>VLOOKUP(Table768[[#This Row],[CID]],ALY,2,FALSE)</f>
        <v>Detail</v>
      </c>
    </row>
    <row r="317" spans="1:9" ht="16" thickBot="1" x14ac:dyDescent="0.25">
      <c r="A317" s="8" t="str">
        <f>Table768[[#This Row],[Test No.]]&amp;Table768[[#This Row],[Section]]&amp;Table768[[#This Row],[Q No.]]</f>
        <v>P8R36</v>
      </c>
      <c r="B317" s="8"/>
      <c r="C317" s="16" t="s">
        <v>312</v>
      </c>
      <c r="D317" s="17">
        <v>36</v>
      </c>
      <c r="E317" s="6" t="s">
        <v>33</v>
      </c>
      <c r="F317" s="6">
        <v>4</v>
      </c>
      <c r="G317" s="13" t="s">
        <v>199</v>
      </c>
      <c r="H317" s="12" t="s">
        <v>444</v>
      </c>
      <c r="I317" s="11" t="str">
        <f>VLOOKUP(Table768[[#This Row],[CID]],ALY,2,FALSE)</f>
        <v>PoV/Author's Attitude</v>
      </c>
    </row>
    <row r="318" spans="1:9" ht="16" thickBot="1" x14ac:dyDescent="0.25">
      <c r="A318" s="8" t="str">
        <f>Table768[[#This Row],[Test No.]]&amp;Table768[[#This Row],[Section]]&amp;Table768[[#This Row],[Q No.]]</f>
        <v>P8R37</v>
      </c>
      <c r="B318" s="8"/>
      <c r="C318" s="16" t="s">
        <v>312</v>
      </c>
      <c r="D318" s="17">
        <v>37</v>
      </c>
      <c r="E318" s="6" t="s">
        <v>33</v>
      </c>
      <c r="F318" s="6">
        <v>4</v>
      </c>
      <c r="G318" s="13" t="s">
        <v>199</v>
      </c>
      <c r="H318" s="12" t="s">
        <v>442</v>
      </c>
      <c r="I318" s="11" t="str">
        <f>VLOOKUP(Table768[[#This Row],[CID]],ALY,2,FALSE)</f>
        <v>Detail</v>
      </c>
    </row>
    <row r="319" spans="1:9" ht="16" thickBot="1" x14ac:dyDescent="0.25">
      <c r="A319" s="8" t="str">
        <f>Table768[[#This Row],[Test No.]]&amp;Table768[[#This Row],[Section]]&amp;Table768[[#This Row],[Q No.]]</f>
        <v>P8R38</v>
      </c>
      <c r="B319" s="8"/>
      <c r="C319" s="16" t="s">
        <v>312</v>
      </c>
      <c r="D319" s="17">
        <v>38</v>
      </c>
      <c r="E319" s="6" t="s">
        <v>33</v>
      </c>
      <c r="F319" s="6">
        <v>4</v>
      </c>
      <c r="G319" s="13" t="s">
        <v>199</v>
      </c>
      <c r="H319" s="12" t="s">
        <v>442</v>
      </c>
      <c r="I319" s="11" t="str">
        <f>VLOOKUP(Table768[[#This Row],[CID]],ALY,2,FALSE)</f>
        <v>Detail</v>
      </c>
    </row>
    <row r="320" spans="1:9" ht="16" thickBot="1" x14ac:dyDescent="0.25">
      <c r="A320" s="8" t="str">
        <f>Table768[[#This Row],[Test No.]]&amp;Table768[[#This Row],[Section]]&amp;Table768[[#This Row],[Q No.]]</f>
        <v>P8R39</v>
      </c>
      <c r="B320" s="8"/>
      <c r="C320" s="16" t="s">
        <v>312</v>
      </c>
      <c r="D320" s="17">
        <v>39</v>
      </c>
      <c r="E320" s="6" t="s">
        <v>33</v>
      </c>
      <c r="F320" s="6">
        <v>4</v>
      </c>
      <c r="G320" s="13" t="s">
        <v>199</v>
      </c>
      <c r="H320" s="12" t="s">
        <v>441</v>
      </c>
      <c r="I320" s="11" t="str">
        <f>VLOOKUP(Table768[[#This Row],[CID]],ALY,2,FALSE)</f>
        <v>Main Idea</v>
      </c>
    </row>
    <row r="321" spans="1:9" ht="16" thickBot="1" x14ac:dyDescent="0.25">
      <c r="A321" s="8" t="str">
        <f>Table768[[#This Row],[Test No.]]&amp;Table768[[#This Row],[Section]]&amp;Table768[[#This Row],[Q No.]]</f>
        <v>P8R40</v>
      </c>
      <c r="B321" s="8"/>
      <c r="C321" s="16" t="s">
        <v>312</v>
      </c>
      <c r="D321" s="17">
        <v>40</v>
      </c>
      <c r="E321" s="6" t="s">
        <v>33</v>
      </c>
      <c r="F321" s="6">
        <v>4</v>
      </c>
      <c r="G321" s="13" t="s">
        <v>199</v>
      </c>
      <c r="H321" s="12" t="s">
        <v>442</v>
      </c>
      <c r="I321" s="11" t="str">
        <f>VLOOKUP(Table768[[#This Row],[CID]],ALY,2,FALSE)</f>
        <v>Detail</v>
      </c>
    </row>
    <row r="322" spans="1:9" ht="16" thickBot="1" x14ac:dyDescent="0.25">
      <c r="A322" s="8" t="str">
        <f>Table768[[#This Row],[Test No.]]&amp;Table768[[#This Row],[Section]]&amp;Table768[[#This Row],[Q No.]]</f>
        <v>P9R1</v>
      </c>
      <c r="B322" s="8"/>
      <c r="C322" s="16" t="s">
        <v>313</v>
      </c>
      <c r="D322" s="17">
        <v>1</v>
      </c>
      <c r="E322" s="6" t="s">
        <v>33</v>
      </c>
      <c r="F322" s="6">
        <v>1</v>
      </c>
      <c r="G322" s="13" t="s">
        <v>50</v>
      </c>
      <c r="H322" s="12" t="s">
        <v>425</v>
      </c>
      <c r="I322" s="11" t="str">
        <f>VLOOKUP(Table768[[#This Row],[CID]],ALY,2,FALSE)</f>
        <v>Detail</v>
      </c>
    </row>
    <row r="323" spans="1:9" ht="16" thickBot="1" x14ac:dyDescent="0.25">
      <c r="A323" s="8" t="str">
        <f>Table768[[#This Row],[Test No.]]&amp;Table768[[#This Row],[Section]]&amp;Table768[[#This Row],[Q No.]]</f>
        <v>P9R2</v>
      </c>
      <c r="B323" s="8"/>
      <c r="C323" s="16" t="s">
        <v>313</v>
      </c>
      <c r="D323" s="17">
        <v>2</v>
      </c>
      <c r="E323" s="6" t="s">
        <v>33</v>
      </c>
      <c r="F323" s="6">
        <v>1</v>
      </c>
      <c r="G323" s="13" t="s">
        <v>50</v>
      </c>
      <c r="H323" s="12" t="s">
        <v>424</v>
      </c>
      <c r="I323" s="11" t="str">
        <f>VLOOKUP(Table768[[#This Row],[CID]],ALY,2,FALSE)</f>
        <v>Inference</v>
      </c>
    </row>
    <row r="324" spans="1:9" ht="16" thickBot="1" x14ac:dyDescent="0.25">
      <c r="A324" s="8" t="str">
        <f>Table768[[#This Row],[Test No.]]&amp;Table768[[#This Row],[Section]]&amp;Table768[[#This Row],[Q No.]]</f>
        <v>P9R3</v>
      </c>
      <c r="B324" s="8"/>
      <c r="C324" s="16" t="s">
        <v>313</v>
      </c>
      <c r="D324" s="17">
        <v>3</v>
      </c>
      <c r="E324" s="6" t="s">
        <v>33</v>
      </c>
      <c r="F324" s="6">
        <v>1</v>
      </c>
      <c r="G324" s="13" t="s">
        <v>50</v>
      </c>
      <c r="H324" s="12" t="s">
        <v>425</v>
      </c>
      <c r="I324" s="11" t="str">
        <f>VLOOKUP(Table768[[#This Row],[CID]],ALY,2,FALSE)</f>
        <v>Detail</v>
      </c>
    </row>
    <row r="325" spans="1:9" ht="16" thickBot="1" x14ac:dyDescent="0.25">
      <c r="A325" s="8" t="str">
        <f>Table768[[#This Row],[Test No.]]&amp;Table768[[#This Row],[Section]]&amp;Table768[[#This Row],[Q No.]]</f>
        <v>P9R4</v>
      </c>
      <c r="B325" s="8"/>
      <c r="C325" s="16" t="s">
        <v>313</v>
      </c>
      <c r="D325" s="17">
        <v>4</v>
      </c>
      <c r="E325" s="6" t="s">
        <v>33</v>
      </c>
      <c r="F325" s="6">
        <v>1</v>
      </c>
      <c r="G325" s="13" t="s">
        <v>50</v>
      </c>
      <c r="H325" s="12" t="s">
        <v>425</v>
      </c>
      <c r="I325" s="11" t="str">
        <f>VLOOKUP(Table768[[#This Row],[CID]],ALY,2,FALSE)</f>
        <v>Detail</v>
      </c>
    </row>
    <row r="326" spans="1:9" ht="16" thickBot="1" x14ac:dyDescent="0.25">
      <c r="A326" s="8" t="str">
        <f>Table768[[#This Row],[Test No.]]&amp;Table768[[#This Row],[Section]]&amp;Table768[[#This Row],[Q No.]]</f>
        <v>P9R5</v>
      </c>
      <c r="B326" s="8"/>
      <c r="C326" s="16" t="s">
        <v>313</v>
      </c>
      <c r="D326" s="17">
        <v>5</v>
      </c>
      <c r="E326" s="6" t="s">
        <v>33</v>
      </c>
      <c r="F326" s="6">
        <v>1</v>
      </c>
      <c r="G326" s="13" t="s">
        <v>50</v>
      </c>
      <c r="H326" s="12" t="s">
        <v>424</v>
      </c>
      <c r="I326" s="11" t="str">
        <f>VLOOKUP(Table768[[#This Row],[CID]],ALY,2,FALSE)</f>
        <v>Inference</v>
      </c>
    </row>
    <row r="327" spans="1:9" ht="16" thickBot="1" x14ac:dyDescent="0.25">
      <c r="A327" s="8" t="str">
        <f>Table768[[#This Row],[Test No.]]&amp;Table768[[#This Row],[Section]]&amp;Table768[[#This Row],[Q No.]]</f>
        <v>P9R6</v>
      </c>
      <c r="B327" s="8"/>
      <c r="C327" s="16" t="s">
        <v>313</v>
      </c>
      <c r="D327" s="17">
        <v>6</v>
      </c>
      <c r="E327" s="6" t="s">
        <v>33</v>
      </c>
      <c r="F327" s="6">
        <v>1</v>
      </c>
      <c r="G327" s="13" t="s">
        <v>50</v>
      </c>
      <c r="H327" s="12" t="s">
        <v>425</v>
      </c>
      <c r="I327" s="11" t="str">
        <f>VLOOKUP(Table768[[#This Row],[CID]],ALY,2,FALSE)</f>
        <v>Detail</v>
      </c>
    </row>
    <row r="328" spans="1:9" ht="16" thickBot="1" x14ac:dyDescent="0.25">
      <c r="A328" s="8" t="str">
        <f>Table768[[#This Row],[Test No.]]&amp;Table768[[#This Row],[Section]]&amp;Table768[[#This Row],[Q No.]]</f>
        <v>P9R7</v>
      </c>
      <c r="B328" s="8"/>
      <c r="C328" s="16" t="s">
        <v>313</v>
      </c>
      <c r="D328" s="17">
        <v>7</v>
      </c>
      <c r="E328" s="6" t="s">
        <v>33</v>
      </c>
      <c r="F328" s="6">
        <v>1</v>
      </c>
      <c r="G328" s="13" t="s">
        <v>50</v>
      </c>
      <c r="H328" s="12" t="s">
        <v>425</v>
      </c>
      <c r="I328" s="11" t="str">
        <f>VLOOKUP(Table768[[#This Row],[CID]],ALY,2,FALSE)</f>
        <v>Detail</v>
      </c>
    </row>
    <row r="329" spans="1:9" ht="16" thickBot="1" x14ac:dyDescent="0.25">
      <c r="A329" s="8" t="str">
        <f>Table768[[#This Row],[Test No.]]&amp;Table768[[#This Row],[Section]]&amp;Table768[[#This Row],[Q No.]]</f>
        <v>P9R8</v>
      </c>
      <c r="B329" s="8"/>
      <c r="C329" s="16" t="s">
        <v>313</v>
      </c>
      <c r="D329" s="17">
        <v>8</v>
      </c>
      <c r="E329" s="6" t="s">
        <v>33</v>
      </c>
      <c r="F329" s="6">
        <v>1</v>
      </c>
      <c r="G329" s="13" t="s">
        <v>50</v>
      </c>
      <c r="H329" s="12" t="s">
        <v>450</v>
      </c>
      <c r="I329" s="11" t="str">
        <f>VLOOKUP(Table768[[#This Row],[CID]],ALY,2,FALSE)</f>
        <v>Vocab-in-Context</v>
      </c>
    </row>
    <row r="330" spans="1:9" ht="16" thickBot="1" x14ac:dyDescent="0.25">
      <c r="A330" s="8" t="str">
        <f>Table768[[#This Row],[Test No.]]&amp;Table768[[#This Row],[Section]]&amp;Table768[[#This Row],[Q No.]]</f>
        <v>P9R9</v>
      </c>
      <c r="B330" s="8"/>
      <c r="C330" s="16" t="s">
        <v>313</v>
      </c>
      <c r="D330" s="17">
        <v>9</v>
      </c>
      <c r="E330" s="6" t="s">
        <v>33</v>
      </c>
      <c r="F330" s="6">
        <v>1</v>
      </c>
      <c r="G330" s="13" t="s">
        <v>50</v>
      </c>
      <c r="H330" s="12" t="s">
        <v>424</v>
      </c>
      <c r="I330" s="11" t="str">
        <f>VLOOKUP(Table768[[#This Row],[CID]],ALY,2,FALSE)</f>
        <v>Inference</v>
      </c>
    </row>
    <row r="331" spans="1:9" ht="16" thickBot="1" x14ac:dyDescent="0.25">
      <c r="A331" s="8" t="str">
        <f>Table768[[#This Row],[Test No.]]&amp;Table768[[#This Row],[Section]]&amp;Table768[[#This Row],[Q No.]]</f>
        <v>P9R10</v>
      </c>
      <c r="B331" s="8"/>
      <c r="C331" s="16" t="s">
        <v>313</v>
      </c>
      <c r="D331" s="17">
        <v>10</v>
      </c>
      <c r="E331" s="6" t="s">
        <v>33</v>
      </c>
      <c r="F331" s="6">
        <v>1</v>
      </c>
      <c r="G331" s="13" t="s">
        <v>50</v>
      </c>
      <c r="H331" s="12" t="s">
        <v>424</v>
      </c>
      <c r="I331" s="11" t="str">
        <f>VLOOKUP(Table768[[#This Row],[CID]],ALY,2,FALSE)</f>
        <v>Inference</v>
      </c>
    </row>
    <row r="332" spans="1:9" ht="16" thickBot="1" x14ac:dyDescent="0.25">
      <c r="A332" s="8" t="str">
        <f>Table768[[#This Row],[Test No.]]&amp;Table768[[#This Row],[Section]]&amp;Table768[[#This Row],[Q No.]]</f>
        <v>P9R11</v>
      </c>
      <c r="B332" s="8"/>
      <c r="C332" s="16" t="s">
        <v>313</v>
      </c>
      <c r="D332" s="17">
        <v>11</v>
      </c>
      <c r="E332" s="6" t="s">
        <v>33</v>
      </c>
      <c r="F332" s="6">
        <v>2</v>
      </c>
      <c r="G332" s="13" t="s">
        <v>201</v>
      </c>
      <c r="H332" s="12" t="s">
        <v>430</v>
      </c>
      <c r="I332" s="11" t="str">
        <f>VLOOKUP(Table768[[#This Row],[CID]],ALY,2,FALSE)</f>
        <v>Detail</v>
      </c>
    </row>
    <row r="333" spans="1:9" ht="16" thickBot="1" x14ac:dyDescent="0.25">
      <c r="A333" s="8" t="str">
        <f>Table768[[#This Row],[Test No.]]&amp;Table768[[#This Row],[Section]]&amp;Table768[[#This Row],[Q No.]]</f>
        <v>P9R12</v>
      </c>
      <c r="B333" s="8"/>
      <c r="C333" s="16" t="s">
        <v>313</v>
      </c>
      <c r="D333" s="17">
        <v>12</v>
      </c>
      <c r="E333" s="6" t="s">
        <v>33</v>
      </c>
      <c r="F333" s="6">
        <v>2</v>
      </c>
      <c r="G333" s="13" t="s">
        <v>201</v>
      </c>
      <c r="H333" s="12" t="s">
        <v>431</v>
      </c>
      <c r="I333" s="11" t="str">
        <f>VLOOKUP(Table768[[#This Row],[CID]],ALY,2,FALSE)</f>
        <v>Vocab-in-Context</v>
      </c>
    </row>
    <row r="334" spans="1:9" ht="16" thickBot="1" x14ac:dyDescent="0.25">
      <c r="A334" s="8" t="str">
        <f>Table768[[#This Row],[Test No.]]&amp;Table768[[#This Row],[Section]]&amp;Table768[[#This Row],[Q No.]]</f>
        <v>P9R13</v>
      </c>
      <c r="B334" s="8"/>
      <c r="C334" s="16" t="s">
        <v>313</v>
      </c>
      <c r="D334" s="17">
        <v>13</v>
      </c>
      <c r="E334" s="6" t="s">
        <v>33</v>
      </c>
      <c r="F334" s="6">
        <v>2</v>
      </c>
      <c r="G334" s="13" t="s">
        <v>201</v>
      </c>
      <c r="H334" s="12" t="s">
        <v>446</v>
      </c>
      <c r="I334" s="11" t="str">
        <f>VLOOKUP(Table768[[#This Row],[CID]],ALY,2,FALSE)</f>
        <v>Inference</v>
      </c>
    </row>
    <row r="335" spans="1:9" ht="16" thickBot="1" x14ac:dyDescent="0.25">
      <c r="A335" s="8" t="str">
        <f>Table768[[#This Row],[Test No.]]&amp;Table768[[#This Row],[Section]]&amp;Table768[[#This Row],[Q No.]]</f>
        <v>P9R14</v>
      </c>
      <c r="B335" s="8"/>
      <c r="C335" s="16" t="s">
        <v>313</v>
      </c>
      <c r="D335" s="17">
        <v>14</v>
      </c>
      <c r="E335" s="6" t="s">
        <v>33</v>
      </c>
      <c r="F335" s="6">
        <v>2</v>
      </c>
      <c r="G335" s="13" t="s">
        <v>201</v>
      </c>
      <c r="H335" s="12" t="s">
        <v>430</v>
      </c>
      <c r="I335" s="11" t="str">
        <f>VLOOKUP(Table768[[#This Row],[CID]],ALY,2,FALSE)</f>
        <v>Detail</v>
      </c>
    </row>
    <row r="336" spans="1:9" ht="16" thickBot="1" x14ac:dyDescent="0.25">
      <c r="A336" s="8" t="str">
        <f>Table768[[#This Row],[Test No.]]&amp;Table768[[#This Row],[Section]]&amp;Table768[[#This Row],[Q No.]]</f>
        <v>P9R15</v>
      </c>
      <c r="B336" s="8"/>
      <c r="C336" s="16" t="s">
        <v>313</v>
      </c>
      <c r="D336" s="17">
        <v>15</v>
      </c>
      <c r="E336" s="6" t="s">
        <v>33</v>
      </c>
      <c r="F336" s="6">
        <v>2</v>
      </c>
      <c r="G336" s="13" t="s">
        <v>201</v>
      </c>
      <c r="H336" s="12" t="s">
        <v>431</v>
      </c>
      <c r="I336" s="11" t="str">
        <f>VLOOKUP(Table768[[#This Row],[CID]],ALY,2,FALSE)</f>
        <v>Vocab-in-Context</v>
      </c>
    </row>
    <row r="337" spans="1:9" ht="16" thickBot="1" x14ac:dyDescent="0.25">
      <c r="A337" s="8" t="str">
        <f>Table768[[#This Row],[Test No.]]&amp;Table768[[#This Row],[Section]]&amp;Table768[[#This Row],[Q No.]]</f>
        <v>P9R16</v>
      </c>
      <c r="B337" s="8"/>
      <c r="C337" s="16" t="s">
        <v>313</v>
      </c>
      <c r="D337" s="17">
        <v>16</v>
      </c>
      <c r="E337" s="6" t="s">
        <v>33</v>
      </c>
      <c r="F337" s="6">
        <v>2</v>
      </c>
      <c r="G337" s="13" t="s">
        <v>201</v>
      </c>
      <c r="H337" s="12" t="s">
        <v>446</v>
      </c>
      <c r="I337" s="11" t="str">
        <f>VLOOKUP(Table768[[#This Row],[CID]],ALY,2,FALSE)</f>
        <v>Inference</v>
      </c>
    </row>
    <row r="338" spans="1:9" ht="16" thickBot="1" x14ac:dyDescent="0.25">
      <c r="A338" s="8" t="str">
        <f>Table768[[#This Row],[Test No.]]&amp;Table768[[#This Row],[Section]]&amp;Table768[[#This Row],[Q No.]]</f>
        <v>P9R17</v>
      </c>
      <c r="B338" s="8"/>
      <c r="C338" s="16" t="s">
        <v>313</v>
      </c>
      <c r="D338" s="17">
        <v>17</v>
      </c>
      <c r="E338" s="6" t="s">
        <v>33</v>
      </c>
      <c r="F338" s="6">
        <v>2</v>
      </c>
      <c r="G338" s="13" t="s">
        <v>201</v>
      </c>
      <c r="H338" s="12" t="s">
        <v>430</v>
      </c>
      <c r="I338" s="11" t="str">
        <f>VLOOKUP(Table768[[#This Row],[CID]],ALY,2,FALSE)</f>
        <v>Detail</v>
      </c>
    </row>
    <row r="339" spans="1:9" ht="16" thickBot="1" x14ac:dyDescent="0.25">
      <c r="A339" s="8" t="str">
        <f>Table768[[#This Row],[Test No.]]&amp;Table768[[#This Row],[Section]]&amp;Table768[[#This Row],[Q No.]]</f>
        <v>P9R18</v>
      </c>
      <c r="B339" s="8"/>
      <c r="C339" s="16" t="s">
        <v>313</v>
      </c>
      <c r="D339" s="17">
        <v>18</v>
      </c>
      <c r="E339" s="6" t="s">
        <v>33</v>
      </c>
      <c r="F339" s="6">
        <v>2</v>
      </c>
      <c r="G339" s="13" t="s">
        <v>201</v>
      </c>
      <c r="H339" s="12" t="s">
        <v>446</v>
      </c>
      <c r="I339" s="11" t="str">
        <f>VLOOKUP(Table768[[#This Row],[CID]],ALY,2,FALSE)</f>
        <v>Inference</v>
      </c>
    </row>
    <row r="340" spans="1:9" ht="16" thickBot="1" x14ac:dyDescent="0.25">
      <c r="A340" s="8" t="str">
        <f>Table768[[#This Row],[Test No.]]&amp;Table768[[#This Row],[Section]]&amp;Table768[[#This Row],[Q No.]]</f>
        <v>P9R19</v>
      </c>
      <c r="B340" s="8"/>
      <c r="C340" s="15" t="s">
        <v>313</v>
      </c>
      <c r="D340" s="17">
        <v>19</v>
      </c>
      <c r="E340" s="6" t="s">
        <v>33</v>
      </c>
      <c r="F340" s="6">
        <v>2</v>
      </c>
      <c r="G340" s="13" t="s">
        <v>201</v>
      </c>
      <c r="H340" s="12" t="s">
        <v>430</v>
      </c>
      <c r="I340" s="11" t="str">
        <f>VLOOKUP(Table768[[#This Row],[CID]],ALY,2,FALSE)</f>
        <v>Detail</v>
      </c>
    </row>
    <row r="341" spans="1:9" ht="16" thickBot="1" x14ac:dyDescent="0.25">
      <c r="A341" s="8" t="str">
        <f>Table768[[#This Row],[Test No.]]&amp;Table768[[#This Row],[Section]]&amp;Table768[[#This Row],[Q No.]]</f>
        <v>P9R20</v>
      </c>
      <c r="B341" s="8"/>
      <c r="C341" s="15" t="s">
        <v>313</v>
      </c>
      <c r="D341" s="17">
        <v>20</v>
      </c>
      <c r="E341" s="6" t="s">
        <v>33</v>
      </c>
      <c r="F341" s="6">
        <v>2</v>
      </c>
      <c r="G341" s="13" t="s">
        <v>201</v>
      </c>
      <c r="H341" s="12" t="s">
        <v>432</v>
      </c>
      <c r="I341" s="11" t="str">
        <f>VLOOKUP(Table768[[#This Row],[CID]],ALY,2,FALSE)</f>
        <v>PoV/Author's Attitude</v>
      </c>
    </row>
    <row r="342" spans="1:9" ht="16" thickBot="1" x14ac:dyDescent="0.25">
      <c r="A342" s="8" t="str">
        <f>Table768[[#This Row],[Test No.]]&amp;Table768[[#This Row],[Section]]&amp;Table768[[#This Row],[Q No.]]</f>
        <v>P9R21</v>
      </c>
      <c r="B342" s="8"/>
      <c r="C342" s="15" t="s">
        <v>313</v>
      </c>
      <c r="D342" s="17">
        <v>21</v>
      </c>
      <c r="E342" s="6" t="s">
        <v>33</v>
      </c>
      <c r="F342" s="6">
        <v>3</v>
      </c>
      <c r="G342" s="13" t="s">
        <v>200</v>
      </c>
      <c r="H342" s="12" t="s">
        <v>437</v>
      </c>
      <c r="I342" s="11" t="str">
        <f>VLOOKUP(Table768[[#This Row],[CID]],ALY,2,FALSE)</f>
        <v>Detail</v>
      </c>
    </row>
    <row r="343" spans="1:9" ht="16" thickBot="1" x14ac:dyDescent="0.25">
      <c r="A343" s="8" t="str">
        <f>Table768[[#This Row],[Test No.]]&amp;Table768[[#This Row],[Section]]&amp;Table768[[#This Row],[Q No.]]</f>
        <v>P9R22</v>
      </c>
      <c r="B343" s="8"/>
      <c r="C343" s="15" t="s">
        <v>313</v>
      </c>
      <c r="D343" s="17">
        <v>22</v>
      </c>
      <c r="E343" s="6" t="s">
        <v>33</v>
      </c>
      <c r="F343" s="6">
        <v>3</v>
      </c>
      <c r="G343" s="13" t="s">
        <v>200</v>
      </c>
      <c r="H343" s="12" t="s">
        <v>436</v>
      </c>
      <c r="I343" s="11" t="str">
        <f>VLOOKUP(Table768[[#This Row],[CID]],ALY,2,FALSE)</f>
        <v>Purpose</v>
      </c>
    </row>
    <row r="344" spans="1:9" ht="16" thickBot="1" x14ac:dyDescent="0.25">
      <c r="A344" s="8" t="str">
        <f>Table768[[#This Row],[Test No.]]&amp;Table768[[#This Row],[Section]]&amp;Table768[[#This Row],[Q No.]]</f>
        <v>P9R23</v>
      </c>
      <c r="B344" s="8"/>
      <c r="C344" s="15" t="s">
        <v>313</v>
      </c>
      <c r="D344" s="17">
        <v>23</v>
      </c>
      <c r="E344" s="6" t="s">
        <v>33</v>
      </c>
      <c r="F344" s="6">
        <v>3</v>
      </c>
      <c r="G344" s="13" t="s">
        <v>200</v>
      </c>
      <c r="H344" s="12" t="s">
        <v>439</v>
      </c>
      <c r="I344" s="11" t="str">
        <f>VLOOKUP(Table768[[#This Row],[CID]],ALY,2,FALSE)</f>
        <v>Vocab-in-Context</v>
      </c>
    </row>
    <row r="345" spans="1:9" ht="16" thickBot="1" x14ac:dyDescent="0.25">
      <c r="A345" s="8" t="str">
        <f>Table768[[#This Row],[Test No.]]&amp;Table768[[#This Row],[Section]]&amp;Table768[[#This Row],[Q No.]]</f>
        <v>P9R24</v>
      </c>
      <c r="B345" s="8"/>
      <c r="C345" s="15" t="s">
        <v>313</v>
      </c>
      <c r="D345" s="17">
        <v>24</v>
      </c>
      <c r="E345" s="6" t="s">
        <v>33</v>
      </c>
      <c r="F345" s="6">
        <v>3</v>
      </c>
      <c r="G345" s="13" t="s">
        <v>200</v>
      </c>
      <c r="H345" s="12" t="s">
        <v>439</v>
      </c>
      <c r="I345" s="11" t="str">
        <f>VLOOKUP(Table768[[#This Row],[CID]],ALY,2,FALSE)</f>
        <v>Vocab-in-Context</v>
      </c>
    </row>
    <row r="346" spans="1:9" ht="16" thickBot="1" x14ac:dyDescent="0.25">
      <c r="A346" s="8" t="str">
        <f>Table768[[#This Row],[Test No.]]&amp;Table768[[#This Row],[Section]]&amp;Table768[[#This Row],[Q No.]]</f>
        <v>P9R25</v>
      </c>
      <c r="B346" s="8"/>
      <c r="C346" s="15" t="s">
        <v>313</v>
      </c>
      <c r="D346" s="17">
        <v>25</v>
      </c>
      <c r="E346" s="6" t="s">
        <v>33</v>
      </c>
      <c r="F346" s="6">
        <v>3</v>
      </c>
      <c r="G346" s="13" t="s">
        <v>200</v>
      </c>
      <c r="H346" s="12" t="s">
        <v>438</v>
      </c>
      <c r="I346" s="11" t="str">
        <f>VLOOKUP(Table768[[#This Row],[CID]],ALY,2,FALSE)</f>
        <v>Inference</v>
      </c>
    </row>
    <row r="347" spans="1:9" ht="16" thickBot="1" x14ac:dyDescent="0.25">
      <c r="A347" s="8" t="str">
        <f>Table768[[#This Row],[Test No.]]&amp;Table768[[#This Row],[Section]]&amp;Table768[[#This Row],[Q No.]]</f>
        <v>P9R26</v>
      </c>
      <c r="B347" s="8"/>
      <c r="C347" s="15" t="s">
        <v>313</v>
      </c>
      <c r="D347" s="17">
        <v>26</v>
      </c>
      <c r="E347" s="6" t="s">
        <v>33</v>
      </c>
      <c r="F347" s="6">
        <v>3</v>
      </c>
      <c r="G347" s="13" t="s">
        <v>200</v>
      </c>
      <c r="H347" s="12" t="s">
        <v>436</v>
      </c>
      <c r="I347" s="11" t="str">
        <f>VLOOKUP(Table768[[#This Row],[CID]],ALY,2,FALSE)</f>
        <v>Purpose</v>
      </c>
    </row>
    <row r="348" spans="1:9" ht="16" thickBot="1" x14ac:dyDescent="0.25">
      <c r="A348" s="8" t="str">
        <f>Table768[[#This Row],[Test No.]]&amp;Table768[[#This Row],[Section]]&amp;Table768[[#This Row],[Q No.]]</f>
        <v>P9R27</v>
      </c>
      <c r="B348" s="8"/>
      <c r="C348" s="15" t="s">
        <v>313</v>
      </c>
      <c r="D348" s="17">
        <v>27</v>
      </c>
      <c r="E348" s="6" t="s">
        <v>33</v>
      </c>
      <c r="F348" s="6">
        <v>3</v>
      </c>
      <c r="G348" s="13" t="s">
        <v>200</v>
      </c>
      <c r="H348" s="12" t="s">
        <v>438</v>
      </c>
      <c r="I348" s="11" t="str">
        <f>VLOOKUP(Table768[[#This Row],[CID]],ALY,2,FALSE)</f>
        <v>Inference</v>
      </c>
    </row>
    <row r="349" spans="1:9" ht="16" thickBot="1" x14ac:dyDescent="0.25">
      <c r="A349" s="8" t="str">
        <f>Table768[[#This Row],[Test No.]]&amp;Table768[[#This Row],[Section]]&amp;Table768[[#This Row],[Q No.]]</f>
        <v>P9R28</v>
      </c>
      <c r="B349" s="8"/>
      <c r="C349" s="15" t="s">
        <v>313</v>
      </c>
      <c r="D349" s="17">
        <v>28</v>
      </c>
      <c r="E349" s="6" t="s">
        <v>33</v>
      </c>
      <c r="F349" s="6">
        <v>3</v>
      </c>
      <c r="G349" s="13" t="s">
        <v>200</v>
      </c>
      <c r="H349" s="12" t="s">
        <v>437</v>
      </c>
      <c r="I349" s="11" t="str">
        <f>VLOOKUP(Table768[[#This Row],[CID]],ALY,2,FALSE)</f>
        <v>Detail</v>
      </c>
    </row>
    <row r="350" spans="1:9" ht="16" thickBot="1" x14ac:dyDescent="0.25">
      <c r="A350" s="8" t="str">
        <f>Table768[[#This Row],[Test No.]]&amp;Table768[[#This Row],[Section]]&amp;Table768[[#This Row],[Q No.]]</f>
        <v>P9R29</v>
      </c>
      <c r="B350" s="8"/>
      <c r="C350" s="15" t="s">
        <v>313</v>
      </c>
      <c r="D350" s="17">
        <v>29</v>
      </c>
      <c r="E350" s="6" t="s">
        <v>33</v>
      </c>
      <c r="F350" s="6">
        <v>3</v>
      </c>
      <c r="G350" s="13" t="s">
        <v>200</v>
      </c>
      <c r="H350" s="12" t="s">
        <v>439</v>
      </c>
      <c r="I350" s="11" t="str">
        <f>VLOOKUP(Table768[[#This Row],[CID]],ALY,2,FALSE)</f>
        <v>Vocab-in-Context</v>
      </c>
    </row>
    <row r="351" spans="1:9" ht="16" thickBot="1" x14ac:dyDescent="0.25">
      <c r="A351" s="8" t="str">
        <f>Table768[[#This Row],[Test No.]]&amp;Table768[[#This Row],[Section]]&amp;Table768[[#This Row],[Q No.]]</f>
        <v>P9R30</v>
      </c>
      <c r="B351" s="8"/>
      <c r="C351" s="15" t="s">
        <v>313</v>
      </c>
      <c r="D351" s="17">
        <v>30</v>
      </c>
      <c r="E351" s="6" t="s">
        <v>33</v>
      </c>
      <c r="F351" s="6">
        <v>3</v>
      </c>
      <c r="G351" s="13" t="s">
        <v>200</v>
      </c>
      <c r="H351" s="12" t="s">
        <v>438</v>
      </c>
      <c r="I351" s="11" t="str">
        <f>VLOOKUP(Table768[[#This Row],[CID]],ALY,2,FALSE)</f>
        <v>Inference</v>
      </c>
    </row>
    <row r="352" spans="1:9" ht="16" thickBot="1" x14ac:dyDescent="0.25">
      <c r="A352" s="8" t="str">
        <f>Table768[[#This Row],[Test No.]]&amp;Table768[[#This Row],[Section]]&amp;Table768[[#This Row],[Q No.]]</f>
        <v>P9R31</v>
      </c>
      <c r="B352" s="8"/>
      <c r="C352" s="15" t="s">
        <v>313</v>
      </c>
      <c r="D352" s="17">
        <v>31</v>
      </c>
      <c r="E352" s="6" t="s">
        <v>33</v>
      </c>
      <c r="F352" s="6">
        <v>4</v>
      </c>
      <c r="G352" s="13" t="s">
        <v>199</v>
      </c>
      <c r="H352" s="12" t="s">
        <v>445</v>
      </c>
      <c r="I352" s="11" t="str">
        <f>VLOOKUP(Table768[[#This Row],[CID]],ALY,2,FALSE)</f>
        <v>Purpose</v>
      </c>
    </row>
    <row r="353" spans="1:9" ht="16" thickBot="1" x14ac:dyDescent="0.25">
      <c r="A353" s="8" t="str">
        <f>Table768[[#This Row],[Test No.]]&amp;Table768[[#This Row],[Section]]&amp;Table768[[#This Row],[Q No.]]</f>
        <v>P9R32</v>
      </c>
      <c r="B353" s="8"/>
      <c r="C353" s="15" t="s">
        <v>313</v>
      </c>
      <c r="D353" s="17">
        <v>32</v>
      </c>
      <c r="E353" s="6" t="s">
        <v>33</v>
      </c>
      <c r="F353" s="6">
        <v>4</v>
      </c>
      <c r="G353" s="13" t="s">
        <v>199</v>
      </c>
      <c r="H353" s="12" t="s">
        <v>440</v>
      </c>
      <c r="I353" s="11" t="str">
        <f>VLOOKUP(Table768[[#This Row],[CID]],ALY,2,FALSE)</f>
        <v>Inference</v>
      </c>
    </row>
    <row r="354" spans="1:9" ht="16" thickBot="1" x14ac:dyDescent="0.25">
      <c r="A354" s="8" t="str">
        <f>Table768[[#This Row],[Test No.]]&amp;Table768[[#This Row],[Section]]&amp;Table768[[#This Row],[Q No.]]</f>
        <v>P9R33</v>
      </c>
      <c r="B354" s="8"/>
      <c r="C354" s="15" t="s">
        <v>313</v>
      </c>
      <c r="D354" s="17">
        <v>33</v>
      </c>
      <c r="E354" s="6" t="s">
        <v>33</v>
      </c>
      <c r="F354" s="6">
        <v>4</v>
      </c>
      <c r="G354" s="13" t="s">
        <v>199</v>
      </c>
      <c r="H354" s="12" t="s">
        <v>443</v>
      </c>
      <c r="I354" s="11" t="str">
        <f>VLOOKUP(Table768[[#This Row],[CID]],ALY,2,FALSE)</f>
        <v>Vocab-in-Context</v>
      </c>
    </row>
    <row r="355" spans="1:9" ht="16" thickBot="1" x14ac:dyDescent="0.25">
      <c r="A355" s="8" t="str">
        <f>Table768[[#This Row],[Test No.]]&amp;Table768[[#This Row],[Section]]&amp;Table768[[#This Row],[Q No.]]</f>
        <v>P9R34</v>
      </c>
      <c r="B355" s="8"/>
      <c r="C355" s="15" t="s">
        <v>313</v>
      </c>
      <c r="D355" s="17">
        <v>34</v>
      </c>
      <c r="E355" s="6" t="s">
        <v>33</v>
      </c>
      <c r="F355" s="6">
        <v>4</v>
      </c>
      <c r="G355" s="13" t="s">
        <v>199</v>
      </c>
      <c r="H355" s="12" t="s">
        <v>442</v>
      </c>
      <c r="I355" s="11" t="str">
        <f>VLOOKUP(Table768[[#This Row],[CID]],ALY,2,FALSE)</f>
        <v>Detail</v>
      </c>
    </row>
    <row r="356" spans="1:9" ht="16" thickBot="1" x14ac:dyDescent="0.25">
      <c r="A356" s="8" t="str">
        <f>Table768[[#This Row],[Test No.]]&amp;Table768[[#This Row],[Section]]&amp;Table768[[#This Row],[Q No.]]</f>
        <v>P9R35</v>
      </c>
      <c r="B356" s="8"/>
      <c r="C356" s="15" t="s">
        <v>313</v>
      </c>
      <c r="D356" s="17">
        <v>35</v>
      </c>
      <c r="E356" s="6" t="s">
        <v>33</v>
      </c>
      <c r="F356" s="6">
        <v>4</v>
      </c>
      <c r="G356" s="13" t="s">
        <v>199</v>
      </c>
      <c r="H356" s="12" t="s">
        <v>445</v>
      </c>
      <c r="I356" s="11" t="str">
        <f>VLOOKUP(Table768[[#This Row],[CID]],ALY,2,FALSE)</f>
        <v>Purpose</v>
      </c>
    </row>
    <row r="357" spans="1:9" ht="16" thickBot="1" x14ac:dyDescent="0.25">
      <c r="A357" s="8" t="str">
        <f>Table768[[#This Row],[Test No.]]&amp;Table768[[#This Row],[Section]]&amp;Table768[[#This Row],[Q No.]]</f>
        <v>P9R36</v>
      </c>
      <c r="B357" s="8"/>
      <c r="C357" s="15" t="s">
        <v>313</v>
      </c>
      <c r="D357" s="17">
        <v>36</v>
      </c>
      <c r="E357" s="6" t="s">
        <v>33</v>
      </c>
      <c r="F357" s="6">
        <v>4</v>
      </c>
      <c r="G357" s="13" t="s">
        <v>199</v>
      </c>
      <c r="H357" s="12" t="s">
        <v>443</v>
      </c>
      <c r="I357" s="11" t="str">
        <f>VLOOKUP(Table768[[#This Row],[CID]],ALY,2,FALSE)</f>
        <v>Vocab-in-Context</v>
      </c>
    </row>
    <row r="358" spans="1:9" ht="16" thickBot="1" x14ac:dyDescent="0.25">
      <c r="A358" s="8" t="str">
        <f>Table768[[#This Row],[Test No.]]&amp;Table768[[#This Row],[Section]]&amp;Table768[[#This Row],[Q No.]]</f>
        <v>P9R37</v>
      </c>
      <c r="B358" s="8"/>
      <c r="C358" s="15" t="s">
        <v>313</v>
      </c>
      <c r="D358" s="17">
        <v>37</v>
      </c>
      <c r="E358" s="6" t="s">
        <v>33</v>
      </c>
      <c r="F358" s="6">
        <v>4</v>
      </c>
      <c r="G358" s="13" t="s">
        <v>199</v>
      </c>
      <c r="H358" s="12" t="s">
        <v>442</v>
      </c>
      <c r="I358" s="11" t="str">
        <f>VLOOKUP(Table768[[#This Row],[CID]],ALY,2,FALSE)</f>
        <v>Detail</v>
      </c>
    </row>
    <row r="359" spans="1:9" ht="16" thickBot="1" x14ac:dyDescent="0.25">
      <c r="A359" s="8" t="str">
        <f>Table768[[#This Row],[Test No.]]&amp;Table768[[#This Row],[Section]]&amp;Table768[[#This Row],[Q No.]]</f>
        <v>P9R38</v>
      </c>
      <c r="B359" s="8"/>
      <c r="C359" s="15" t="s">
        <v>313</v>
      </c>
      <c r="D359" s="17">
        <v>38</v>
      </c>
      <c r="E359" s="6" t="s">
        <v>33</v>
      </c>
      <c r="F359" s="6">
        <v>4</v>
      </c>
      <c r="G359" s="13" t="s">
        <v>199</v>
      </c>
      <c r="H359" s="12" t="s">
        <v>440</v>
      </c>
      <c r="I359" s="11" t="str">
        <f>VLOOKUP(Table768[[#This Row],[CID]],ALY,2,FALSE)</f>
        <v>Inference</v>
      </c>
    </row>
    <row r="360" spans="1:9" ht="16" thickBot="1" x14ac:dyDescent="0.25">
      <c r="A360" s="8" t="str">
        <f>Table768[[#This Row],[Test No.]]&amp;Table768[[#This Row],[Section]]&amp;Table768[[#This Row],[Q No.]]</f>
        <v>P9R39</v>
      </c>
      <c r="B360" s="8"/>
      <c r="C360" s="15" t="s">
        <v>313</v>
      </c>
      <c r="D360" s="17">
        <v>39</v>
      </c>
      <c r="E360" s="6" t="s">
        <v>33</v>
      </c>
      <c r="F360" s="6">
        <v>4</v>
      </c>
      <c r="G360" s="13" t="s">
        <v>199</v>
      </c>
      <c r="H360" s="12" t="s">
        <v>442</v>
      </c>
      <c r="I360" s="11" t="str">
        <f>VLOOKUP(Table768[[#This Row],[CID]],ALY,2,FALSE)</f>
        <v>Detail</v>
      </c>
    </row>
    <row r="361" spans="1:9" ht="16" thickBot="1" x14ac:dyDescent="0.25">
      <c r="A361" s="8" t="str">
        <f>Table768[[#This Row],[Test No.]]&amp;Table768[[#This Row],[Section]]&amp;Table768[[#This Row],[Q No.]]</f>
        <v>P9R40</v>
      </c>
      <c r="B361" s="8"/>
      <c r="C361" s="15" t="s">
        <v>313</v>
      </c>
      <c r="D361" s="17">
        <v>40</v>
      </c>
      <c r="E361" s="6" t="s">
        <v>33</v>
      </c>
      <c r="F361" s="6">
        <v>4</v>
      </c>
      <c r="G361" s="13" t="s">
        <v>199</v>
      </c>
      <c r="H361" s="12" t="s">
        <v>444</v>
      </c>
      <c r="I361" s="11" t="str">
        <f>VLOOKUP(Table768[[#This Row],[CID]],ALY,2,FALSE)</f>
        <v>PoV/Author's Attitude</v>
      </c>
    </row>
    <row r="362" spans="1:9" ht="16" thickBot="1" x14ac:dyDescent="0.25">
      <c r="A362" s="8" t="str">
        <f>Table768[[#This Row],[Test No.]]&amp;Table768[[#This Row],[Section]]&amp;Table768[[#This Row],[Q No.]]</f>
        <v>P10R1</v>
      </c>
      <c r="B362" s="8"/>
      <c r="C362" s="15" t="s">
        <v>140</v>
      </c>
      <c r="D362" s="17">
        <v>1</v>
      </c>
      <c r="E362" s="6" t="s">
        <v>33</v>
      </c>
      <c r="F362" s="6">
        <v>1</v>
      </c>
      <c r="G362" s="13" t="s">
        <v>50</v>
      </c>
      <c r="H362" s="12" t="s">
        <v>425</v>
      </c>
      <c r="I362" s="11" t="str">
        <f>VLOOKUP(Table768[[#This Row],[CID]],ALY,2,FALSE)</f>
        <v>Detail</v>
      </c>
    </row>
    <row r="363" spans="1:9" ht="16" thickBot="1" x14ac:dyDescent="0.25">
      <c r="A363" s="8" t="str">
        <f>Table768[[#This Row],[Test No.]]&amp;Table768[[#This Row],[Section]]&amp;Table768[[#This Row],[Q No.]]</f>
        <v>P10R2</v>
      </c>
      <c r="B363" s="8"/>
      <c r="C363" s="15" t="s">
        <v>140</v>
      </c>
      <c r="D363" s="17">
        <v>2</v>
      </c>
      <c r="E363" s="6" t="s">
        <v>33</v>
      </c>
      <c r="F363" s="6">
        <v>1</v>
      </c>
      <c r="G363" s="13" t="s">
        <v>50</v>
      </c>
      <c r="H363" s="12" t="s">
        <v>424</v>
      </c>
      <c r="I363" s="11" t="str">
        <f>VLOOKUP(Table768[[#This Row],[CID]],ALY,2,FALSE)</f>
        <v>Inference</v>
      </c>
    </row>
    <row r="364" spans="1:9" ht="16" thickBot="1" x14ac:dyDescent="0.25">
      <c r="A364" s="8" t="str">
        <f>Table768[[#This Row],[Test No.]]&amp;Table768[[#This Row],[Section]]&amp;Table768[[#This Row],[Q No.]]</f>
        <v>P10R3</v>
      </c>
      <c r="B364" s="8"/>
      <c r="C364" s="15" t="s">
        <v>140</v>
      </c>
      <c r="D364" s="17">
        <v>3</v>
      </c>
      <c r="E364" s="6" t="s">
        <v>33</v>
      </c>
      <c r="F364" s="6">
        <v>1</v>
      </c>
      <c r="G364" s="13" t="s">
        <v>50</v>
      </c>
      <c r="H364" s="12" t="s">
        <v>425</v>
      </c>
      <c r="I364" s="11" t="str">
        <f>VLOOKUP(Table768[[#This Row],[CID]],ALY,2,FALSE)</f>
        <v>Detail</v>
      </c>
    </row>
    <row r="365" spans="1:9" ht="16" thickBot="1" x14ac:dyDescent="0.25">
      <c r="A365" s="8" t="str">
        <f>Table768[[#This Row],[Test No.]]&amp;Table768[[#This Row],[Section]]&amp;Table768[[#This Row],[Q No.]]</f>
        <v>P10R4</v>
      </c>
      <c r="B365" s="8"/>
      <c r="C365" s="15" t="s">
        <v>140</v>
      </c>
      <c r="D365" s="17">
        <v>4</v>
      </c>
      <c r="E365" s="6" t="s">
        <v>33</v>
      </c>
      <c r="F365" s="6">
        <v>1</v>
      </c>
      <c r="G365" s="13" t="s">
        <v>50</v>
      </c>
      <c r="H365" s="12" t="s">
        <v>424</v>
      </c>
      <c r="I365" s="11" t="str">
        <f>VLOOKUP(Table768[[#This Row],[CID]],ALY,2,FALSE)</f>
        <v>Inference</v>
      </c>
    </row>
    <row r="366" spans="1:9" ht="16" thickBot="1" x14ac:dyDescent="0.25">
      <c r="A366" s="8" t="str">
        <f>Table768[[#This Row],[Test No.]]&amp;Table768[[#This Row],[Section]]&amp;Table768[[#This Row],[Q No.]]</f>
        <v>P10R5</v>
      </c>
      <c r="B366" s="8"/>
      <c r="C366" s="15" t="s">
        <v>140</v>
      </c>
      <c r="D366" s="17">
        <v>5</v>
      </c>
      <c r="E366" s="6" t="s">
        <v>33</v>
      </c>
      <c r="F366" s="6">
        <v>1</v>
      </c>
      <c r="G366" s="13" t="s">
        <v>50</v>
      </c>
      <c r="H366" s="12" t="s">
        <v>425</v>
      </c>
      <c r="I366" s="11" t="str">
        <f>VLOOKUP(Table768[[#This Row],[CID]],ALY,2,FALSE)</f>
        <v>Detail</v>
      </c>
    </row>
    <row r="367" spans="1:9" ht="16" thickBot="1" x14ac:dyDescent="0.25">
      <c r="A367" s="8" t="str">
        <f>Table768[[#This Row],[Test No.]]&amp;Table768[[#This Row],[Section]]&amp;Table768[[#This Row],[Q No.]]</f>
        <v>P10R6</v>
      </c>
      <c r="B367" s="8"/>
      <c r="C367" s="15" t="s">
        <v>140</v>
      </c>
      <c r="D367" s="17">
        <v>6</v>
      </c>
      <c r="E367" s="6" t="s">
        <v>33</v>
      </c>
      <c r="F367" s="6">
        <v>1</v>
      </c>
      <c r="G367" s="13" t="s">
        <v>50</v>
      </c>
      <c r="H367" s="12" t="s">
        <v>425</v>
      </c>
      <c r="I367" s="11" t="str">
        <f>VLOOKUP(Table768[[#This Row],[CID]],ALY,2,FALSE)</f>
        <v>Detail</v>
      </c>
    </row>
    <row r="368" spans="1:9" ht="16" thickBot="1" x14ac:dyDescent="0.25">
      <c r="A368" s="8" t="str">
        <f>Table768[[#This Row],[Test No.]]&amp;Table768[[#This Row],[Section]]&amp;Table768[[#This Row],[Q No.]]</f>
        <v>P10R33</v>
      </c>
      <c r="B368" s="8"/>
      <c r="C368" s="15" t="s">
        <v>140</v>
      </c>
      <c r="D368" s="17">
        <v>33</v>
      </c>
      <c r="E368" s="6" t="s">
        <v>33</v>
      </c>
      <c r="F368" s="6">
        <v>4</v>
      </c>
      <c r="G368" s="13" t="s">
        <v>199</v>
      </c>
      <c r="H368" s="12" t="s">
        <v>442</v>
      </c>
      <c r="I368" s="11" t="str">
        <f>VLOOKUP(Table768[[#This Row],[CID]],ALY,2,FALSE)</f>
        <v>Detail</v>
      </c>
    </row>
    <row r="369" spans="1:9" ht="16" thickBot="1" x14ac:dyDescent="0.25">
      <c r="A369" s="8" t="str">
        <f>Table768[[#This Row],[Test No.]]&amp;Table768[[#This Row],[Section]]&amp;Table768[[#This Row],[Q No.]]</f>
        <v>P10R8</v>
      </c>
      <c r="B369" s="8"/>
      <c r="C369" s="15" t="s">
        <v>140</v>
      </c>
      <c r="D369" s="17">
        <v>8</v>
      </c>
      <c r="E369" s="6" t="s">
        <v>33</v>
      </c>
      <c r="F369" s="6">
        <v>1</v>
      </c>
      <c r="G369" s="13" t="s">
        <v>50</v>
      </c>
      <c r="H369" s="12" t="s">
        <v>425</v>
      </c>
      <c r="I369" s="11" t="str">
        <f>VLOOKUP(Table768[[#This Row],[CID]],ALY,2,FALSE)</f>
        <v>Detail</v>
      </c>
    </row>
    <row r="370" spans="1:9" ht="16" thickBot="1" x14ac:dyDescent="0.25">
      <c r="A370" s="8" t="str">
        <f>Table768[[#This Row],[Test No.]]&amp;Table768[[#This Row],[Section]]&amp;Table768[[#This Row],[Q No.]]</f>
        <v>P10R9</v>
      </c>
      <c r="B370" s="8"/>
      <c r="C370" s="15" t="s">
        <v>140</v>
      </c>
      <c r="D370" s="17">
        <v>9</v>
      </c>
      <c r="E370" s="6" t="s">
        <v>33</v>
      </c>
      <c r="F370" s="6">
        <v>1</v>
      </c>
      <c r="G370" s="13" t="s">
        <v>50</v>
      </c>
      <c r="H370" s="12" t="s">
        <v>425</v>
      </c>
      <c r="I370" s="11" t="str">
        <f>VLOOKUP(Table768[[#This Row],[CID]],ALY,2,FALSE)</f>
        <v>Detail</v>
      </c>
    </row>
    <row r="371" spans="1:9" ht="16" thickBot="1" x14ac:dyDescent="0.25">
      <c r="A371" s="8" t="str">
        <f>Table768[[#This Row],[Test No.]]&amp;Table768[[#This Row],[Section]]&amp;Table768[[#This Row],[Q No.]]</f>
        <v>P10R10</v>
      </c>
      <c r="B371" s="8"/>
      <c r="C371" s="15" t="s">
        <v>140</v>
      </c>
      <c r="D371" s="17">
        <v>10</v>
      </c>
      <c r="E371" s="6" t="s">
        <v>33</v>
      </c>
      <c r="F371" s="6">
        <v>1</v>
      </c>
      <c r="G371" s="13" t="s">
        <v>50</v>
      </c>
      <c r="H371" s="12" t="s">
        <v>424</v>
      </c>
      <c r="I371" s="11" t="str">
        <f>VLOOKUP(Table768[[#This Row],[CID]],ALY,2,FALSE)</f>
        <v>Inference</v>
      </c>
    </row>
    <row r="372" spans="1:9" ht="16" thickBot="1" x14ac:dyDescent="0.25">
      <c r="A372" s="8" t="str">
        <f>Table768[[#This Row],[Test No.]]&amp;Table768[[#This Row],[Section]]&amp;Table768[[#This Row],[Q No.]]</f>
        <v>P10R11</v>
      </c>
      <c r="B372" s="8"/>
      <c r="C372" s="15" t="s">
        <v>140</v>
      </c>
      <c r="D372" s="17">
        <v>11</v>
      </c>
      <c r="E372" s="6" t="s">
        <v>33</v>
      </c>
      <c r="F372" s="6">
        <v>2</v>
      </c>
      <c r="G372" s="13" t="s">
        <v>201</v>
      </c>
      <c r="H372" s="12" t="s">
        <v>431</v>
      </c>
      <c r="I372" s="11" t="str">
        <f>VLOOKUP(Table768[[#This Row],[CID]],ALY,2,FALSE)</f>
        <v>Vocab-in-Context</v>
      </c>
    </row>
    <row r="373" spans="1:9" ht="16" thickBot="1" x14ac:dyDescent="0.25">
      <c r="A373" s="8" t="str">
        <f>Table768[[#This Row],[Test No.]]&amp;Table768[[#This Row],[Section]]&amp;Table768[[#This Row],[Q No.]]</f>
        <v>P10R12</v>
      </c>
      <c r="B373" s="8"/>
      <c r="C373" s="15" t="s">
        <v>140</v>
      </c>
      <c r="D373" s="17">
        <v>12</v>
      </c>
      <c r="E373" s="6" t="s">
        <v>33</v>
      </c>
      <c r="F373" s="6">
        <v>2</v>
      </c>
      <c r="G373" s="13" t="s">
        <v>201</v>
      </c>
      <c r="H373" s="12" t="s">
        <v>430</v>
      </c>
      <c r="I373" s="11" t="str">
        <f>VLOOKUP(Table768[[#This Row],[CID]],ALY,2,FALSE)</f>
        <v>Detail</v>
      </c>
    </row>
    <row r="374" spans="1:9" ht="16" thickBot="1" x14ac:dyDescent="0.25">
      <c r="A374" s="8" t="str">
        <f>Table768[[#This Row],[Test No.]]&amp;Table768[[#This Row],[Section]]&amp;Table768[[#This Row],[Q No.]]</f>
        <v>P10R13</v>
      </c>
      <c r="B374" s="8"/>
      <c r="C374" s="15" t="s">
        <v>140</v>
      </c>
      <c r="D374" s="17">
        <v>13</v>
      </c>
      <c r="E374" s="6" t="s">
        <v>33</v>
      </c>
      <c r="F374" s="6">
        <v>2</v>
      </c>
      <c r="G374" s="13" t="s">
        <v>201</v>
      </c>
      <c r="H374" s="12" t="s">
        <v>446</v>
      </c>
      <c r="I374" s="11" t="str">
        <f>VLOOKUP(Table768[[#This Row],[CID]],ALY,2,FALSE)</f>
        <v>Inference</v>
      </c>
    </row>
    <row r="375" spans="1:9" ht="16" thickBot="1" x14ac:dyDescent="0.25">
      <c r="A375" s="8" t="str">
        <f>Table768[[#This Row],[Test No.]]&amp;Table768[[#This Row],[Section]]&amp;Table768[[#This Row],[Q No.]]</f>
        <v>P10R14</v>
      </c>
      <c r="B375" s="8"/>
      <c r="C375" s="15" t="s">
        <v>140</v>
      </c>
      <c r="D375" s="17">
        <v>14</v>
      </c>
      <c r="E375" s="6" t="s">
        <v>33</v>
      </c>
      <c r="F375" s="6">
        <v>2</v>
      </c>
      <c r="G375" s="13" t="s">
        <v>201</v>
      </c>
      <c r="H375" s="12" t="s">
        <v>446</v>
      </c>
      <c r="I375" s="11" t="str">
        <f>VLOOKUP(Table768[[#This Row],[CID]],ALY,2,FALSE)</f>
        <v>Inference</v>
      </c>
    </row>
    <row r="376" spans="1:9" ht="16" thickBot="1" x14ac:dyDescent="0.25">
      <c r="A376" s="8" t="str">
        <f>Table768[[#This Row],[Test No.]]&amp;Table768[[#This Row],[Section]]&amp;Table768[[#This Row],[Q No.]]</f>
        <v>P10R15</v>
      </c>
      <c r="B376" s="8"/>
      <c r="C376" s="15" t="s">
        <v>140</v>
      </c>
      <c r="D376" s="17">
        <v>15</v>
      </c>
      <c r="E376" s="6" t="s">
        <v>33</v>
      </c>
      <c r="F376" s="6">
        <v>2</v>
      </c>
      <c r="G376" s="13" t="s">
        <v>201</v>
      </c>
      <c r="H376" s="12" t="s">
        <v>430</v>
      </c>
      <c r="I376" s="11" t="str">
        <f>VLOOKUP(Table768[[#This Row],[CID]],ALY,2,FALSE)</f>
        <v>Detail</v>
      </c>
    </row>
    <row r="377" spans="1:9" ht="16" thickBot="1" x14ac:dyDescent="0.25">
      <c r="A377" s="8" t="str">
        <f>Table768[[#This Row],[Test No.]]&amp;Table768[[#This Row],[Section]]&amp;Table768[[#This Row],[Q No.]]</f>
        <v>P10R16</v>
      </c>
      <c r="B377" s="8"/>
      <c r="C377" s="15" t="s">
        <v>140</v>
      </c>
      <c r="D377" s="17">
        <v>16</v>
      </c>
      <c r="E377" s="6" t="s">
        <v>33</v>
      </c>
      <c r="F377" s="6">
        <v>2</v>
      </c>
      <c r="G377" s="13" t="s">
        <v>201</v>
      </c>
      <c r="H377" s="12" t="s">
        <v>430</v>
      </c>
      <c r="I377" s="11" t="str">
        <f>VLOOKUP(Table768[[#This Row],[CID]],ALY,2,FALSE)</f>
        <v>Detail</v>
      </c>
    </row>
    <row r="378" spans="1:9" ht="16" thickBot="1" x14ac:dyDescent="0.25">
      <c r="A378" s="8" t="str">
        <f>Table768[[#This Row],[Test No.]]&amp;Table768[[#This Row],[Section]]&amp;Table768[[#This Row],[Q No.]]</f>
        <v>P10R17</v>
      </c>
      <c r="B378" s="8"/>
      <c r="C378" s="15" t="s">
        <v>140</v>
      </c>
      <c r="D378" s="17">
        <v>17</v>
      </c>
      <c r="E378" s="6" t="s">
        <v>33</v>
      </c>
      <c r="F378" s="6">
        <v>2</v>
      </c>
      <c r="G378" s="13" t="s">
        <v>201</v>
      </c>
      <c r="H378" s="14" t="s">
        <v>446</v>
      </c>
      <c r="I378" s="13" t="str">
        <f>VLOOKUP(Table768[[#This Row],[CID]],ALY,2,FALSE)</f>
        <v>Inference</v>
      </c>
    </row>
    <row r="379" spans="1:9" ht="16" thickBot="1" x14ac:dyDescent="0.25">
      <c r="A379" s="8" t="str">
        <f>Table768[[#This Row],[Test No.]]&amp;Table768[[#This Row],[Section]]&amp;Table768[[#This Row],[Q No.]]</f>
        <v>P10R18</v>
      </c>
      <c r="B379" s="8"/>
      <c r="C379" s="15" t="s">
        <v>140</v>
      </c>
      <c r="D379" s="17">
        <v>18</v>
      </c>
      <c r="E379" s="6" t="s">
        <v>33</v>
      </c>
      <c r="F379" s="6">
        <v>2</v>
      </c>
      <c r="G379" s="13" t="s">
        <v>201</v>
      </c>
      <c r="H379" s="12" t="s">
        <v>446</v>
      </c>
      <c r="I379" s="11" t="str">
        <f>VLOOKUP(Table768[[#This Row],[CID]],ALY,2,FALSE)</f>
        <v>Inference</v>
      </c>
    </row>
    <row r="380" spans="1:9" ht="16" thickBot="1" x14ac:dyDescent="0.25">
      <c r="A380" s="8" t="str">
        <f>Table768[[#This Row],[Test No.]]&amp;Table768[[#This Row],[Section]]&amp;Table768[[#This Row],[Q No.]]</f>
        <v>P10R19</v>
      </c>
      <c r="B380" s="8"/>
      <c r="C380" s="15" t="s">
        <v>140</v>
      </c>
      <c r="D380" s="17">
        <v>19</v>
      </c>
      <c r="E380" s="6" t="s">
        <v>33</v>
      </c>
      <c r="F380" s="6">
        <v>2</v>
      </c>
      <c r="G380" s="13" t="s">
        <v>201</v>
      </c>
      <c r="H380" s="12" t="s">
        <v>430</v>
      </c>
      <c r="I380" s="11" t="str">
        <f>VLOOKUP(Table768[[#This Row],[CID]],ALY,2,FALSE)</f>
        <v>Detail</v>
      </c>
    </row>
    <row r="381" spans="1:9" ht="16" thickBot="1" x14ac:dyDescent="0.25">
      <c r="A381" s="8" t="str">
        <f>Table768[[#This Row],[Test No.]]&amp;Table768[[#This Row],[Section]]&amp;Table768[[#This Row],[Q No.]]</f>
        <v>P10R20</v>
      </c>
      <c r="B381" s="8"/>
      <c r="C381" s="15" t="s">
        <v>140</v>
      </c>
      <c r="D381" s="17">
        <v>20</v>
      </c>
      <c r="E381" s="6" t="s">
        <v>33</v>
      </c>
      <c r="F381" s="6">
        <v>2</v>
      </c>
      <c r="G381" s="13" t="s">
        <v>201</v>
      </c>
      <c r="H381" s="12" t="s">
        <v>446</v>
      </c>
      <c r="I381" s="11" t="str">
        <f>VLOOKUP(Table768[[#This Row],[CID]],ALY,2,FALSE)</f>
        <v>Inference</v>
      </c>
    </row>
    <row r="382" spans="1:9" ht="16" thickBot="1" x14ac:dyDescent="0.25">
      <c r="A382" s="8" t="str">
        <f>Table768[[#This Row],[Test No.]]&amp;Table768[[#This Row],[Section]]&amp;Table768[[#This Row],[Q No.]]</f>
        <v>P10R21</v>
      </c>
      <c r="B382" s="8"/>
      <c r="C382" s="15" t="s">
        <v>140</v>
      </c>
      <c r="D382" s="17">
        <v>21</v>
      </c>
      <c r="E382" s="6" t="s">
        <v>33</v>
      </c>
      <c r="F382" s="6">
        <v>3</v>
      </c>
      <c r="G382" s="13" t="s">
        <v>200</v>
      </c>
      <c r="H382" s="12" t="s">
        <v>451</v>
      </c>
      <c r="I382" s="11" t="str">
        <f>VLOOKUP(Table768[[#This Row],[CID]],ALY,2,FALSE)</f>
        <v>Main Idea</v>
      </c>
    </row>
    <row r="383" spans="1:9" ht="16" thickBot="1" x14ac:dyDescent="0.25">
      <c r="A383" s="8" t="str">
        <f>Table768[[#This Row],[Test No.]]&amp;Table768[[#This Row],[Section]]&amp;Table768[[#This Row],[Q No.]]</f>
        <v>P10R22</v>
      </c>
      <c r="B383" s="8"/>
      <c r="C383" s="15" t="s">
        <v>140</v>
      </c>
      <c r="D383" s="17">
        <v>22</v>
      </c>
      <c r="E383" s="6" t="s">
        <v>33</v>
      </c>
      <c r="F383" s="6">
        <v>3</v>
      </c>
      <c r="G383" s="13" t="s">
        <v>200</v>
      </c>
      <c r="H383" s="12" t="s">
        <v>437</v>
      </c>
      <c r="I383" s="11" t="str">
        <f>VLOOKUP(Table768[[#This Row],[CID]],ALY,2,FALSE)</f>
        <v>Detail</v>
      </c>
    </row>
    <row r="384" spans="1:9" ht="16" thickBot="1" x14ac:dyDescent="0.25">
      <c r="A384" s="8" t="str">
        <f>Table768[[#This Row],[Test No.]]&amp;Table768[[#This Row],[Section]]&amp;Table768[[#This Row],[Q No.]]</f>
        <v>P10R23</v>
      </c>
      <c r="B384" s="8"/>
      <c r="C384" s="15" t="s">
        <v>140</v>
      </c>
      <c r="D384" s="17">
        <v>23</v>
      </c>
      <c r="E384" s="6" t="s">
        <v>33</v>
      </c>
      <c r="F384" s="6">
        <v>3</v>
      </c>
      <c r="G384" s="13" t="s">
        <v>200</v>
      </c>
      <c r="H384" s="12" t="s">
        <v>439</v>
      </c>
      <c r="I384" s="11" t="str">
        <f>VLOOKUP(Table768[[#This Row],[CID]],ALY,2,FALSE)</f>
        <v>Vocab-in-Context</v>
      </c>
    </row>
    <row r="385" spans="1:9" ht="16" thickBot="1" x14ac:dyDescent="0.25">
      <c r="A385" s="8" t="str">
        <f>Table768[[#This Row],[Test No.]]&amp;Table768[[#This Row],[Section]]&amp;Table768[[#This Row],[Q No.]]</f>
        <v>P10R24</v>
      </c>
      <c r="B385" s="8"/>
      <c r="C385" s="15" t="s">
        <v>140</v>
      </c>
      <c r="D385" s="17">
        <v>24</v>
      </c>
      <c r="E385" s="6" t="s">
        <v>33</v>
      </c>
      <c r="F385" s="6">
        <v>3</v>
      </c>
      <c r="G385" s="13" t="s">
        <v>200</v>
      </c>
      <c r="H385" s="12" t="s">
        <v>437</v>
      </c>
      <c r="I385" s="11" t="str">
        <f>VLOOKUP(Table768[[#This Row],[CID]],ALY,2,FALSE)</f>
        <v>Detail</v>
      </c>
    </row>
    <row r="386" spans="1:9" ht="16" thickBot="1" x14ac:dyDescent="0.25">
      <c r="A386" s="8" t="str">
        <f>Table768[[#This Row],[Test No.]]&amp;Table768[[#This Row],[Section]]&amp;Table768[[#This Row],[Q No.]]</f>
        <v>P10R25</v>
      </c>
      <c r="B386" s="8"/>
      <c r="C386" s="15" t="s">
        <v>140</v>
      </c>
      <c r="D386" s="17">
        <v>25</v>
      </c>
      <c r="E386" s="6" t="s">
        <v>33</v>
      </c>
      <c r="F386" s="6">
        <v>3</v>
      </c>
      <c r="G386" s="13" t="s">
        <v>200</v>
      </c>
      <c r="H386" s="12" t="s">
        <v>436</v>
      </c>
      <c r="I386" s="11" t="str">
        <f>VLOOKUP(Table768[[#This Row],[CID]],ALY,2,FALSE)</f>
        <v>Purpose</v>
      </c>
    </row>
    <row r="387" spans="1:9" ht="16" thickBot="1" x14ac:dyDescent="0.25">
      <c r="A387" s="8" t="str">
        <f>Table768[[#This Row],[Test No.]]&amp;Table768[[#This Row],[Section]]&amp;Table768[[#This Row],[Q No.]]</f>
        <v>P10R26</v>
      </c>
      <c r="B387" s="8"/>
      <c r="C387" s="15" t="s">
        <v>140</v>
      </c>
      <c r="D387" s="17">
        <v>26</v>
      </c>
      <c r="E387" s="6" t="s">
        <v>33</v>
      </c>
      <c r="F387" s="6">
        <v>3</v>
      </c>
      <c r="G387" s="13" t="s">
        <v>200</v>
      </c>
      <c r="H387" s="12" t="s">
        <v>438</v>
      </c>
      <c r="I387" s="11" t="str">
        <f>VLOOKUP(Table768[[#This Row],[CID]],ALY,2,FALSE)</f>
        <v>Inference</v>
      </c>
    </row>
    <row r="388" spans="1:9" ht="16" thickBot="1" x14ac:dyDescent="0.25">
      <c r="A388" s="8" t="str">
        <f>Table768[[#This Row],[Test No.]]&amp;Table768[[#This Row],[Section]]&amp;Table768[[#This Row],[Q No.]]</f>
        <v>P10R27</v>
      </c>
      <c r="B388" s="8"/>
      <c r="C388" s="15" t="s">
        <v>140</v>
      </c>
      <c r="D388" s="17">
        <v>27</v>
      </c>
      <c r="E388" s="6" t="s">
        <v>33</v>
      </c>
      <c r="F388" s="6">
        <v>3</v>
      </c>
      <c r="G388" s="13" t="s">
        <v>200</v>
      </c>
      <c r="H388" s="12" t="s">
        <v>439</v>
      </c>
      <c r="I388" s="11" t="str">
        <f>VLOOKUP(Table768[[#This Row],[CID]],ALY,2,FALSE)</f>
        <v>Vocab-in-Context</v>
      </c>
    </row>
    <row r="389" spans="1:9" ht="16" thickBot="1" x14ac:dyDescent="0.25">
      <c r="A389" s="8" t="str">
        <f>Table768[[#This Row],[Test No.]]&amp;Table768[[#This Row],[Section]]&amp;Table768[[#This Row],[Q No.]]</f>
        <v>P10R28</v>
      </c>
      <c r="B389" s="8"/>
      <c r="C389" s="15" t="s">
        <v>140</v>
      </c>
      <c r="D389" s="17">
        <v>28</v>
      </c>
      <c r="E389" s="6" t="s">
        <v>33</v>
      </c>
      <c r="F389" s="6">
        <v>3</v>
      </c>
      <c r="G389" s="13" t="s">
        <v>200</v>
      </c>
      <c r="H389" s="12" t="s">
        <v>437</v>
      </c>
      <c r="I389" s="11" t="str">
        <f>VLOOKUP(Table768[[#This Row],[CID]],ALY,2,FALSE)</f>
        <v>Detail</v>
      </c>
    </row>
    <row r="390" spans="1:9" ht="16" thickBot="1" x14ac:dyDescent="0.25">
      <c r="A390" s="8" t="str">
        <f>Table768[[#This Row],[Test No.]]&amp;Table768[[#This Row],[Section]]&amp;Table768[[#This Row],[Q No.]]</f>
        <v>P10R29</v>
      </c>
      <c r="B390" s="8"/>
      <c r="C390" s="15" t="s">
        <v>140</v>
      </c>
      <c r="D390" s="17">
        <v>29</v>
      </c>
      <c r="E390" s="6" t="s">
        <v>33</v>
      </c>
      <c r="F390" s="6">
        <v>3</v>
      </c>
      <c r="G390" s="13" t="s">
        <v>200</v>
      </c>
      <c r="H390" s="12" t="s">
        <v>437</v>
      </c>
      <c r="I390" s="11" t="str">
        <f>VLOOKUP(Table768[[#This Row],[CID]],ALY,2,FALSE)</f>
        <v>Detail</v>
      </c>
    </row>
    <row r="391" spans="1:9" ht="16" thickBot="1" x14ac:dyDescent="0.25">
      <c r="A391" s="8" t="str">
        <f>Table768[[#This Row],[Test No.]]&amp;Table768[[#This Row],[Section]]&amp;Table768[[#This Row],[Q No.]]</f>
        <v>P10R30</v>
      </c>
      <c r="B391" s="8"/>
      <c r="C391" s="15" t="s">
        <v>140</v>
      </c>
      <c r="D391" s="17">
        <v>30</v>
      </c>
      <c r="E391" s="6" t="s">
        <v>33</v>
      </c>
      <c r="F391" s="6">
        <v>3</v>
      </c>
      <c r="G391" s="13" t="s">
        <v>200</v>
      </c>
      <c r="H391" s="12" t="s">
        <v>438</v>
      </c>
      <c r="I391" s="11" t="str">
        <f>VLOOKUP(Table768[[#This Row],[CID]],ALY,2,FALSE)</f>
        <v>Inference</v>
      </c>
    </row>
    <row r="392" spans="1:9" ht="16" thickBot="1" x14ac:dyDescent="0.25">
      <c r="A392" s="8" t="str">
        <f>Table768[[#This Row],[Test No.]]&amp;Table768[[#This Row],[Section]]&amp;Table768[[#This Row],[Q No.]]</f>
        <v>P10R31</v>
      </c>
      <c r="B392" s="8"/>
      <c r="C392" s="15" t="s">
        <v>140</v>
      </c>
      <c r="D392" s="17">
        <v>31</v>
      </c>
      <c r="E392" s="6" t="s">
        <v>33</v>
      </c>
      <c r="F392" s="6">
        <v>4</v>
      </c>
      <c r="G392" s="13" t="s">
        <v>199</v>
      </c>
      <c r="H392" s="12" t="s">
        <v>440</v>
      </c>
      <c r="I392" s="11" t="str">
        <f>VLOOKUP(Table768[[#This Row],[CID]],ALY,2,FALSE)</f>
        <v>Inference</v>
      </c>
    </row>
    <row r="393" spans="1:9" ht="16" thickBot="1" x14ac:dyDescent="0.25">
      <c r="A393" s="8" t="str">
        <f>Table768[[#This Row],[Test No.]]&amp;Table768[[#This Row],[Section]]&amp;Table768[[#This Row],[Q No.]]</f>
        <v>P10R32</v>
      </c>
      <c r="B393" s="8"/>
      <c r="C393" s="15" t="s">
        <v>140</v>
      </c>
      <c r="D393" s="17">
        <v>32</v>
      </c>
      <c r="E393" s="6" t="s">
        <v>33</v>
      </c>
      <c r="F393" s="6">
        <v>4</v>
      </c>
      <c r="G393" s="13" t="s">
        <v>199</v>
      </c>
      <c r="H393" s="12" t="s">
        <v>442</v>
      </c>
      <c r="I393" s="11" t="str">
        <f>VLOOKUP(Table768[[#This Row],[CID]],ALY,2,FALSE)</f>
        <v>Detail</v>
      </c>
    </row>
    <row r="394" spans="1:9" ht="16" thickBot="1" x14ac:dyDescent="0.25">
      <c r="A394" s="8" t="str">
        <f>Table768[[#This Row],[Test No.]]&amp;Table768[[#This Row],[Section]]&amp;Table768[[#This Row],[Q No.]]</f>
        <v>P10R7</v>
      </c>
      <c r="B394" s="8"/>
      <c r="C394" s="15" t="s">
        <v>140</v>
      </c>
      <c r="D394" s="17">
        <v>7</v>
      </c>
      <c r="E394" s="6" t="s">
        <v>33</v>
      </c>
      <c r="F394" s="6">
        <v>1</v>
      </c>
      <c r="G394" s="13" t="s">
        <v>50</v>
      </c>
      <c r="H394" s="12" t="s">
        <v>455</v>
      </c>
      <c r="I394" s="11" t="str">
        <f>VLOOKUP(Table768[[#This Row],[CID]],ALY,2,FALSE)</f>
        <v>Comparison &amp; Contrast</v>
      </c>
    </row>
    <row r="395" spans="1:9" ht="16" thickBot="1" x14ac:dyDescent="0.25">
      <c r="A395" s="8" t="str">
        <f>Table768[[#This Row],[Test No.]]&amp;Table768[[#This Row],[Section]]&amp;Table768[[#This Row],[Q No.]]</f>
        <v>P10R34</v>
      </c>
      <c r="B395" s="8"/>
      <c r="C395" s="15" t="s">
        <v>140</v>
      </c>
      <c r="D395" s="17">
        <v>34</v>
      </c>
      <c r="E395" s="6" t="s">
        <v>33</v>
      </c>
      <c r="F395" s="6">
        <v>4</v>
      </c>
      <c r="G395" s="13" t="s">
        <v>199</v>
      </c>
      <c r="H395" s="12" t="s">
        <v>442</v>
      </c>
      <c r="I395" s="11" t="str">
        <f>VLOOKUP(Table768[[#This Row],[CID]],ALY,2,FALSE)</f>
        <v>Detail</v>
      </c>
    </row>
    <row r="396" spans="1:9" ht="16" thickBot="1" x14ac:dyDescent="0.25">
      <c r="A396" s="8" t="str">
        <f>Table768[[#This Row],[Test No.]]&amp;Table768[[#This Row],[Section]]&amp;Table768[[#This Row],[Q No.]]</f>
        <v>P10R35</v>
      </c>
      <c r="B396" s="8"/>
      <c r="C396" s="15" t="s">
        <v>140</v>
      </c>
      <c r="D396" s="17">
        <v>35</v>
      </c>
      <c r="E396" s="6" t="s">
        <v>33</v>
      </c>
      <c r="F396" s="6">
        <v>4</v>
      </c>
      <c r="G396" s="13" t="s">
        <v>199</v>
      </c>
      <c r="H396" s="12" t="s">
        <v>440</v>
      </c>
      <c r="I396" s="11" t="str">
        <f>VLOOKUP(Table768[[#This Row],[CID]],ALY,2,FALSE)</f>
        <v>Inference</v>
      </c>
    </row>
    <row r="397" spans="1:9" ht="16" thickBot="1" x14ac:dyDescent="0.25">
      <c r="A397" s="8" t="str">
        <f>Table768[[#This Row],[Test No.]]&amp;Table768[[#This Row],[Section]]&amp;Table768[[#This Row],[Q No.]]</f>
        <v>P10R36</v>
      </c>
      <c r="B397" s="8"/>
      <c r="C397" s="15" t="s">
        <v>140</v>
      </c>
      <c r="D397" s="17">
        <v>36</v>
      </c>
      <c r="E397" s="6" t="s">
        <v>33</v>
      </c>
      <c r="F397" s="6">
        <v>4</v>
      </c>
      <c r="G397" s="13" t="s">
        <v>199</v>
      </c>
      <c r="H397" s="12" t="s">
        <v>440</v>
      </c>
      <c r="I397" s="11" t="str">
        <f>VLOOKUP(Table768[[#This Row],[CID]],ALY,2,FALSE)</f>
        <v>Inference</v>
      </c>
    </row>
    <row r="398" spans="1:9" ht="16" thickBot="1" x14ac:dyDescent="0.25">
      <c r="A398" s="8" t="str">
        <f>Table768[[#This Row],[Test No.]]&amp;Table768[[#This Row],[Section]]&amp;Table768[[#This Row],[Q No.]]</f>
        <v>P10R37</v>
      </c>
      <c r="B398" s="8"/>
      <c r="C398" s="15" t="s">
        <v>140</v>
      </c>
      <c r="D398" s="17">
        <v>37</v>
      </c>
      <c r="E398" s="6" t="s">
        <v>33</v>
      </c>
      <c r="F398" s="6">
        <v>4</v>
      </c>
      <c r="G398" s="13" t="s">
        <v>199</v>
      </c>
      <c r="H398" s="12" t="s">
        <v>443</v>
      </c>
      <c r="I398" s="11" t="str">
        <f>VLOOKUP(Table768[[#This Row],[CID]],ALY,2,FALSE)</f>
        <v>Vocab-in-Context</v>
      </c>
    </row>
    <row r="399" spans="1:9" ht="16" thickBot="1" x14ac:dyDescent="0.25">
      <c r="A399" s="8" t="str">
        <f>Table768[[#This Row],[Test No.]]&amp;Table768[[#This Row],[Section]]&amp;Table768[[#This Row],[Q No.]]</f>
        <v>P10R38</v>
      </c>
      <c r="B399" s="8"/>
      <c r="C399" s="15" t="s">
        <v>140</v>
      </c>
      <c r="D399" s="17">
        <v>38</v>
      </c>
      <c r="E399" s="6" t="s">
        <v>33</v>
      </c>
      <c r="F399" s="6">
        <v>4</v>
      </c>
      <c r="G399" s="13" t="s">
        <v>199</v>
      </c>
      <c r="H399" s="12" t="s">
        <v>440</v>
      </c>
      <c r="I399" s="11" t="str">
        <f>VLOOKUP(Table768[[#This Row],[CID]],ALY,2,FALSE)</f>
        <v>Inference</v>
      </c>
    </row>
    <row r="400" spans="1:9" ht="16" thickBot="1" x14ac:dyDescent="0.25">
      <c r="A400" s="8" t="str">
        <f>Table768[[#This Row],[Test No.]]&amp;Table768[[#This Row],[Section]]&amp;Table768[[#This Row],[Q No.]]</f>
        <v>P10R39</v>
      </c>
      <c r="B400" s="8"/>
      <c r="C400" s="15" t="s">
        <v>140</v>
      </c>
      <c r="D400" s="17">
        <v>39</v>
      </c>
      <c r="E400" s="6" t="s">
        <v>33</v>
      </c>
      <c r="F400" s="6">
        <v>4</v>
      </c>
      <c r="G400" s="13" t="s">
        <v>199</v>
      </c>
      <c r="H400" s="12" t="s">
        <v>442</v>
      </c>
      <c r="I400" s="11" t="str">
        <f>VLOOKUP(Table768[[#This Row],[CID]],ALY,2,FALSE)</f>
        <v>Detail</v>
      </c>
    </row>
    <row r="401" spans="1:9" ht="16" thickBot="1" x14ac:dyDescent="0.25">
      <c r="A401" s="8" t="str">
        <f>Table768[[#This Row],[Test No.]]&amp;Table768[[#This Row],[Section]]&amp;Table768[[#This Row],[Q No.]]</f>
        <v>P10R40</v>
      </c>
      <c r="B401" s="8"/>
      <c r="C401" s="15" t="s">
        <v>140</v>
      </c>
      <c r="D401" s="17">
        <v>40</v>
      </c>
      <c r="E401" s="6" t="s">
        <v>33</v>
      </c>
      <c r="F401" s="6">
        <v>4</v>
      </c>
      <c r="G401" s="13" t="s">
        <v>199</v>
      </c>
      <c r="H401" s="12" t="s">
        <v>442</v>
      </c>
      <c r="I401" s="11" t="str">
        <f>VLOOKUP(Table768[[#This Row],[CID]],ALY,2,FALSE)</f>
        <v>Detail</v>
      </c>
    </row>
    <row r="402" spans="1:9" ht="16" thickBot="1" x14ac:dyDescent="0.25">
      <c r="A402" s="8" t="str">
        <f>Table768[[#This Row],[Test No.]]&amp;Table768[[#This Row],[Section]]&amp;Table768[[#This Row],[Q No.]]</f>
        <v>P11R1</v>
      </c>
      <c r="B402" s="8"/>
      <c r="C402" s="15" t="s">
        <v>139</v>
      </c>
      <c r="D402" s="17">
        <v>1</v>
      </c>
      <c r="E402" s="6" t="s">
        <v>33</v>
      </c>
      <c r="F402" s="6">
        <v>1</v>
      </c>
      <c r="G402" s="13" t="s">
        <v>50</v>
      </c>
      <c r="H402" s="12" t="s">
        <v>425</v>
      </c>
      <c r="I402" s="11" t="str">
        <f>VLOOKUP(Table768[[#This Row],[CID]],ALY,2,FALSE)</f>
        <v>Detail</v>
      </c>
    </row>
    <row r="403" spans="1:9" ht="16" thickBot="1" x14ac:dyDescent="0.25">
      <c r="A403" s="8" t="str">
        <f>Table768[[#This Row],[Test No.]]&amp;Table768[[#This Row],[Section]]&amp;Table768[[#This Row],[Q No.]]</f>
        <v>P11R2</v>
      </c>
      <c r="B403" s="8"/>
      <c r="C403" s="15" t="s">
        <v>139</v>
      </c>
      <c r="D403" s="17">
        <v>2</v>
      </c>
      <c r="E403" s="6" t="s">
        <v>33</v>
      </c>
      <c r="F403" s="6">
        <v>1</v>
      </c>
      <c r="G403" s="13" t="s">
        <v>50</v>
      </c>
      <c r="H403" s="12" t="s">
        <v>424</v>
      </c>
      <c r="I403" s="11" t="str">
        <f>VLOOKUP(Table768[[#This Row],[CID]],ALY,2,FALSE)</f>
        <v>Inference</v>
      </c>
    </row>
    <row r="404" spans="1:9" ht="16" thickBot="1" x14ac:dyDescent="0.25">
      <c r="A404" s="8" t="str">
        <f>Table768[[#This Row],[Test No.]]&amp;Table768[[#This Row],[Section]]&amp;Table768[[#This Row],[Q No.]]</f>
        <v>P11R3</v>
      </c>
      <c r="B404" s="8"/>
      <c r="C404" s="15" t="s">
        <v>139</v>
      </c>
      <c r="D404" s="17">
        <v>3</v>
      </c>
      <c r="E404" s="6" t="s">
        <v>33</v>
      </c>
      <c r="F404" s="6">
        <v>1</v>
      </c>
      <c r="G404" s="13" t="s">
        <v>50</v>
      </c>
      <c r="H404" s="12" t="s">
        <v>455</v>
      </c>
      <c r="I404" s="11" t="str">
        <f>VLOOKUP(Table768[[#This Row],[CID]],ALY,2,FALSE)</f>
        <v>Comparison &amp; Contrast</v>
      </c>
    </row>
    <row r="405" spans="1:9" ht="16" thickBot="1" x14ac:dyDescent="0.25">
      <c r="A405" s="8" t="str">
        <f>Table768[[#This Row],[Test No.]]&amp;Table768[[#This Row],[Section]]&amp;Table768[[#This Row],[Q No.]]</f>
        <v>P11R4</v>
      </c>
      <c r="B405" s="8"/>
      <c r="C405" s="15" t="s">
        <v>139</v>
      </c>
      <c r="D405" s="17">
        <v>4</v>
      </c>
      <c r="E405" s="6" t="s">
        <v>33</v>
      </c>
      <c r="F405" s="6">
        <v>1</v>
      </c>
      <c r="G405" s="13" t="s">
        <v>50</v>
      </c>
      <c r="H405" s="12" t="s">
        <v>425</v>
      </c>
      <c r="I405" s="11" t="str">
        <f>VLOOKUP(Table768[[#This Row],[CID]],ALY,2,FALSE)</f>
        <v>Detail</v>
      </c>
    </row>
    <row r="406" spans="1:9" ht="16" thickBot="1" x14ac:dyDescent="0.25">
      <c r="A406" s="8" t="str">
        <f>Table768[[#This Row],[Test No.]]&amp;Table768[[#This Row],[Section]]&amp;Table768[[#This Row],[Q No.]]</f>
        <v>P11R5</v>
      </c>
      <c r="B406" s="8"/>
      <c r="C406" s="15" t="s">
        <v>139</v>
      </c>
      <c r="D406" s="17">
        <v>5</v>
      </c>
      <c r="E406" s="6" t="s">
        <v>33</v>
      </c>
      <c r="F406" s="6">
        <v>1</v>
      </c>
      <c r="G406" s="13" t="s">
        <v>50</v>
      </c>
      <c r="H406" s="12" t="s">
        <v>425</v>
      </c>
      <c r="I406" s="11" t="str">
        <f>VLOOKUP(Table768[[#This Row],[CID]],ALY,2,FALSE)</f>
        <v>Detail</v>
      </c>
    </row>
    <row r="407" spans="1:9" ht="16" thickBot="1" x14ac:dyDescent="0.25">
      <c r="A407" s="8" t="str">
        <f>Table768[[#This Row],[Test No.]]&amp;Table768[[#This Row],[Section]]&amp;Table768[[#This Row],[Q No.]]</f>
        <v>P11R6</v>
      </c>
      <c r="B407" s="8"/>
      <c r="C407" s="15" t="s">
        <v>139</v>
      </c>
      <c r="D407" s="17">
        <v>6</v>
      </c>
      <c r="E407" s="6" t="s">
        <v>33</v>
      </c>
      <c r="F407" s="6">
        <v>1</v>
      </c>
      <c r="G407" s="13" t="s">
        <v>50</v>
      </c>
      <c r="H407" s="12" t="s">
        <v>425</v>
      </c>
      <c r="I407" s="11" t="str">
        <f>VLOOKUP(Table768[[#This Row],[CID]],ALY,2,FALSE)</f>
        <v>Detail</v>
      </c>
    </row>
    <row r="408" spans="1:9" ht="16" thickBot="1" x14ac:dyDescent="0.25">
      <c r="A408" s="8" t="str">
        <f>Table768[[#This Row],[Test No.]]&amp;Table768[[#This Row],[Section]]&amp;Table768[[#This Row],[Q No.]]</f>
        <v>P11R7</v>
      </c>
      <c r="B408" s="8"/>
      <c r="C408" s="15" t="s">
        <v>139</v>
      </c>
      <c r="D408" s="17">
        <v>7</v>
      </c>
      <c r="E408" s="6" t="s">
        <v>33</v>
      </c>
      <c r="F408" s="6">
        <v>1</v>
      </c>
      <c r="G408" s="13" t="s">
        <v>50</v>
      </c>
      <c r="H408" s="12" t="s">
        <v>424</v>
      </c>
      <c r="I408" s="11" t="str">
        <f>VLOOKUP(Table768[[#This Row],[CID]],ALY,2,FALSE)</f>
        <v>Inference</v>
      </c>
    </row>
    <row r="409" spans="1:9" ht="16" thickBot="1" x14ac:dyDescent="0.25">
      <c r="A409" s="8" t="str">
        <f>Table768[[#This Row],[Test No.]]&amp;Table768[[#This Row],[Section]]&amp;Table768[[#This Row],[Q No.]]</f>
        <v>P11R8</v>
      </c>
      <c r="B409" s="8"/>
      <c r="C409" s="15" t="s">
        <v>139</v>
      </c>
      <c r="D409" s="17">
        <v>8</v>
      </c>
      <c r="E409" s="6" t="s">
        <v>33</v>
      </c>
      <c r="F409" s="6">
        <v>1</v>
      </c>
      <c r="G409" s="13" t="s">
        <v>50</v>
      </c>
      <c r="H409" s="12" t="s">
        <v>425</v>
      </c>
      <c r="I409" s="11" t="str">
        <f>VLOOKUP(Table768[[#This Row],[CID]],ALY,2,FALSE)</f>
        <v>Detail</v>
      </c>
    </row>
    <row r="410" spans="1:9" ht="16" thickBot="1" x14ac:dyDescent="0.25">
      <c r="A410" s="8" t="str">
        <f>Table768[[#This Row],[Test No.]]&amp;Table768[[#This Row],[Section]]&amp;Table768[[#This Row],[Q No.]]</f>
        <v>P11R9</v>
      </c>
      <c r="B410" s="8"/>
      <c r="C410" s="15" t="s">
        <v>139</v>
      </c>
      <c r="D410" s="17">
        <v>9</v>
      </c>
      <c r="E410" s="6" t="s">
        <v>33</v>
      </c>
      <c r="F410" s="6">
        <v>1</v>
      </c>
      <c r="G410" s="13" t="s">
        <v>50</v>
      </c>
      <c r="H410" s="12" t="s">
        <v>449</v>
      </c>
      <c r="I410" s="11" t="str">
        <f>VLOOKUP(Table768[[#This Row],[CID]],ALY,2,FALSE)</f>
        <v>Main Idea</v>
      </c>
    </row>
    <row r="411" spans="1:9" ht="16" thickBot="1" x14ac:dyDescent="0.25">
      <c r="A411" s="8" t="str">
        <f>Table768[[#This Row],[Test No.]]&amp;Table768[[#This Row],[Section]]&amp;Table768[[#This Row],[Q No.]]</f>
        <v>P11R10</v>
      </c>
      <c r="B411" s="8"/>
      <c r="C411" s="15" t="s">
        <v>139</v>
      </c>
      <c r="D411" s="17">
        <v>10</v>
      </c>
      <c r="E411" s="6" t="s">
        <v>33</v>
      </c>
      <c r="F411" s="6">
        <v>1</v>
      </c>
      <c r="G411" s="13" t="s">
        <v>50</v>
      </c>
      <c r="H411" s="12" t="s">
        <v>450</v>
      </c>
      <c r="I411" s="11" t="str">
        <f>VLOOKUP(Table768[[#This Row],[CID]],ALY,2,FALSE)</f>
        <v>Vocab-in-Context</v>
      </c>
    </row>
    <row r="412" spans="1:9" ht="16" thickBot="1" x14ac:dyDescent="0.25">
      <c r="A412" s="8" t="str">
        <f>Table768[[#This Row],[Test No.]]&amp;Table768[[#This Row],[Section]]&amp;Table768[[#This Row],[Q No.]]</f>
        <v>P11R11</v>
      </c>
      <c r="B412" s="8"/>
      <c r="C412" s="15" t="s">
        <v>139</v>
      </c>
      <c r="D412" s="17">
        <v>11</v>
      </c>
      <c r="E412" s="6" t="s">
        <v>33</v>
      </c>
      <c r="F412" s="6">
        <v>2</v>
      </c>
      <c r="G412" s="13" t="s">
        <v>201</v>
      </c>
      <c r="H412" s="12" t="s">
        <v>431</v>
      </c>
      <c r="I412" s="11" t="str">
        <f>VLOOKUP(Table768[[#This Row],[CID]],ALY,2,FALSE)</f>
        <v>Vocab-in-Context</v>
      </c>
    </row>
    <row r="413" spans="1:9" ht="16" thickBot="1" x14ac:dyDescent="0.25">
      <c r="A413" s="8" t="str">
        <f>Table768[[#This Row],[Test No.]]&amp;Table768[[#This Row],[Section]]&amp;Table768[[#This Row],[Q No.]]</f>
        <v>P11R12</v>
      </c>
      <c r="B413" s="8"/>
      <c r="C413" s="15" t="s">
        <v>139</v>
      </c>
      <c r="D413" s="17">
        <v>12</v>
      </c>
      <c r="E413" s="6" t="s">
        <v>33</v>
      </c>
      <c r="F413" s="6">
        <v>2</v>
      </c>
      <c r="G413" s="13" t="s">
        <v>201</v>
      </c>
      <c r="H413" s="12" t="s">
        <v>446</v>
      </c>
      <c r="I413" s="11" t="str">
        <f>VLOOKUP(Table768[[#This Row],[CID]],ALY,2,FALSE)</f>
        <v>Inference</v>
      </c>
    </row>
    <row r="414" spans="1:9" ht="16" thickBot="1" x14ac:dyDescent="0.25">
      <c r="A414" s="8" t="str">
        <f>Table768[[#This Row],[Test No.]]&amp;Table768[[#This Row],[Section]]&amp;Table768[[#This Row],[Q No.]]</f>
        <v>P11R13</v>
      </c>
      <c r="B414" s="8"/>
      <c r="C414" s="15" t="s">
        <v>139</v>
      </c>
      <c r="D414" s="17">
        <v>13</v>
      </c>
      <c r="E414" s="6" t="s">
        <v>33</v>
      </c>
      <c r="F414" s="6">
        <v>2</v>
      </c>
      <c r="G414" s="13" t="s">
        <v>201</v>
      </c>
      <c r="H414" s="12" t="s">
        <v>446</v>
      </c>
      <c r="I414" s="11" t="str">
        <f>VLOOKUP(Table768[[#This Row],[CID]],ALY,2,FALSE)</f>
        <v>Inference</v>
      </c>
    </row>
    <row r="415" spans="1:9" ht="16" thickBot="1" x14ac:dyDescent="0.25">
      <c r="A415" s="8" t="str">
        <f>Table768[[#This Row],[Test No.]]&amp;Table768[[#This Row],[Section]]&amp;Table768[[#This Row],[Q No.]]</f>
        <v>P11R14</v>
      </c>
      <c r="B415" s="8"/>
      <c r="C415" s="16" t="s">
        <v>139</v>
      </c>
      <c r="D415" s="17">
        <v>14</v>
      </c>
      <c r="E415" s="6" t="s">
        <v>33</v>
      </c>
      <c r="F415" s="6">
        <v>2</v>
      </c>
      <c r="G415" s="13" t="s">
        <v>201</v>
      </c>
      <c r="H415" s="14" t="s">
        <v>430</v>
      </c>
      <c r="I415" s="13" t="str">
        <f>VLOOKUP(Table768[[#This Row],[CID]],ALY,2,FALSE)</f>
        <v>Detail</v>
      </c>
    </row>
    <row r="416" spans="1:9" ht="16" thickBot="1" x14ac:dyDescent="0.25">
      <c r="A416" s="8" t="str">
        <f>Table768[[#This Row],[Test No.]]&amp;Table768[[#This Row],[Section]]&amp;Table768[[#This Row],[Q No.]]</f>
        <v>P11R15</v>
      </c>
      <c r="B416" s="8"/>
      <c r="C416" s="16" t="s">
        <v>139</v>
      </c>
      <c r="D416" s="17">
        <v>15</v>
      </c>
      <c r="E416" s="6" t="s">
        <v>33</v>
      </c>
      <c r="F416" s="6">
        <v>2</v>
      </c>
      <c r="G416" s="13" t="s">
        <v>201</v>
      </c>
      <c r="H416" s="14" t="s">
        <v>430</v>
      </c>
      <c r="I416" s="13" t="str">
        <f>VLOOKUP(Table768[[#This Row],[CID]],ALY,2,FALSE)</f>
        <v>Detail</v>
      </c>
    </row>
    <row r="417" spans="1:9" ht="16" thickBot="1" x14ac:dyDescent="0.25">
      <c r="A417" s="8" t="str">
        <f>Table768[[#This Row],[Test No.]]&amp;Table768[[#This Row],[Section]]&amp;Table768[[#This Row],[Q No.]]</f>
        <v>P11R16</v>
      </c>
      <c r="B417" s="8"/>
      <c r="C417" s="16" t="s">
        <v>139</v>
      </c>
      <c r="D417" s="17">
        <v>16</v>
      </c>
      <c r="E417" s="6" t="s">
        <v>33</v>
      </c>
      <c r="F417" s="6">
        <v>2</v>
      </c>
      <c r="G417" s="13" t="s">
        <v>201</v>
      </c>
      <c r="H417" s="14" t="s">
        <v>430</v>
      </c>
      <c r="I417" s="13" t="str">
        <f>VLOOKUP(Table768[[#This Row],[CID]],ALY,2,FALSE)</f>
        <v>Detail</v>
      </c>
    </row>
    <row r="418" spans="1:9" ht="16" thickBot="1" x14ac:dyDescent="0.25">
      <c r="A418" s="8" t="str">
        <f>Table768[[#This Row],[Test No.]]&amp;Table768[[#This Row],[Section]]&amp;Table768[[#This Row],[Q No.]]</f>
        <v>P11R17</v>
      </c>
      <c r="B418" s="8"/>
      <c r="C418" s="16" t="s">
        <v>139</v>
      </c>
      <c r="D418" s="17">
        <v>17</v>
      </c>
      <c r="E418" s="6" t="s">
        <v>33</v>
      </c>
      <c r="F418" s="6">
        <v>2</v>
      </c>
      <c r="G418" s="13" t="s">
        <v>201</v>
      </c>
      <c r="H418" s="12" t="s">
        <v>434</v>
      </c>
      <c r="I418" s="11" t="str">
        <f>VLOOKUP(Table768[[#This Row],[CID]],ALY,2,FALSE)</f>
        <v>Main Idea</v>
      </c>
    </row>
    <row r="419" spans="1:9" ht="16" thickBot="1" x14ac:dyDescent="0.25">
      <c r="A419" s="8" t="str">
        <f>Table768[[#This Row],[Test No.]]&amp;Table768[[#This Row],[Section]]&amp;Table768[[#This Row],[Q No.]]</f>
        <v>P11R18</v>
      </c>
      <c r="B419" s="8"/>
      <c r="C419" s="16" t="s">
        <v>139</v>
      </c>
      <c r="D419" s="17">
        <v>18</v>
      </c>
      <c r="E419" s="6" t="s">
        <v>33</v>
      </c>
      <c r="F419" s="6">
        <v>2</v>
      </c>
      <c r="G419" s="13" t="s">
        <v>201</v>
      </c>
      <c r="H419" s="12" t="s">
        <v>430</v>
      </c>
      <c r="I419" s="11" t="str">
        <f>VLOOKUP(Table768[[#This Row],[CID]],ALY,2,FALSE)</f>
        <v>Detail</v>
      </c>
    </row>
    <row r="420" spans="1:9" ht="16" thickBot="1" x14ac:dyDescent="0.25">
      <c r="A420" s="8" t="str">
        <f>Table768[[#This Row],[Test No.]]&amp;Table768[[#This Row],[Section]]&amp;Table768[[#This Row],[Q No.]]</f>
        <v>P11R19</v>
      </c>
      <c r="B420" s="8"/>
      <c r="C420" s="16" t="s">
        <v>139</v>
      </c>
      <c r="D420" s="17">
        <v>19</v>
      </c>
      <c r="E420" s="6" t="s">
        <v>33</v>
      </c>
      <c r="F420" s="6">
        <v>2</v>
      </c>
      <c r="G420" s="13" t="s">
        <v>201</v>
      </c>
      <c r="H420" s="12" t="s">
        <v>430</v>
      </c>
      <c r="I420" s="11" t="str">
        <f>VLOOKUP(Table768[[#This Row],[CID]],ALY,2,FALSE)</f>
        <v>Detail</v>
      </c>
    </row>
    <row r="421" spans="1:9" ht="16" thickBot="1" x14ac:dyDescent="0.25">
      <c r="A421" s="8" t="str">
        <f>Table768[[#This Row],[Test No.]]&amp;Table768[[#This Row],[Section]]&amp;Table768[[#This Row],[Q No.]]</f>
        <v>P11R20</v>
      </c>
      <c r="B421" s="8"/>
      <c r="C421" s="16" t="s">
        <v>139</v>
      </c>
      <c r="D421" s="17">
        <v>20</v>
      </c>
      <c r="E421" s="6" t="s">
        <v>33</v>
      </c>
      <c r="F421" s="6">
        <v>2</v>
      </c>
      <c r="G421" s="13" t="s">
        <v>201</v>
      </c>
      <c r="H421" s="12" t="s">
        <v>430</v>
      </c>
      <c r="I421" s="11" t="str">
        <f>VLOOKUP(Table768[[#This Row],[CID]],ALY,2,FALSE)</f>
        <v>Detail</v>
      </c>
    </row>
    <row r="422" spans="1:9" ht="16" thickBot="1" x14ac:dyDescent="0.25">
      <c r="A422" s="8" t="str">
        <f>Table768[[#This Row],[Test No.]]&amp;Table768[[#This Row],[Section]]&amp;Table768[[#This Row],[Q No.]]</f>
        <v>P11R21</v>
      </c>
      <c r="B422" s="8"/>
      <c r="C422" s="16" t="s">
        <v>139</v>
      </c>
      <c r="D422" s="17">
        <v>21</v>
      </c>
      <c r="E422" s="6" t="s">
        <v>33</v>
      </c>
      <c r="F422" s="6">
        <v>3</v>
      </c>
      <c r="G422" s="13" t="s">
        <v>200</v>
      </c>
      <c r="H422" s="12" t="s">
        <v>435</v>
      </c>
      <c r="I422" s="11" t="str">
        <f>VLOOKUP(Table768[[#This Row],[CID]],ALY,2,FALSE)</f>
        <v>PoV/Author's Attitude</v>
      </c>
    </row>
    <row r="423" spans="1:9" ht="16" thickBot="1" x14ac:dyDescent="0.25">
      <c r="A423" s="8" t="str">
        <f>Table768[[#This Row],[Test No.]]&amp;Table768[[#This Row],[Section]]&amp;Table768[[#This Row],[Q No.]]</f>
        <v>P11R22</v>
      </c>
      <c r="B423" s="8"/>
      <c r="C423" s="16" t="s">
        <v>139</v>
      </c>
      <c r="D423" s="17">
        <v>22</v>
      </c>
      <c r="E423" s="6" t="s">
        <v>33</v>
      </c>
      <c r="F423" s="6">
        <v>3</v>
      </c>
      <c r="G423" s="13" t="s">
        <v>200</v>
      </c>
      <c r="H423" s="12" t="s">
        <v>435</v>
      </c>
      <c r="I423" s="11" t="str">
        <f>VLOOKUP(Table768[[#This Row],[CID]],ALY,2,FALSE)</f>
        <v>PoV/Author's Attitude</v>
      </c>
    </row>
    <row r="424" spans="1:9" ht="16" thickBot="1" x14ac:dyDescent="0.25">
      <c r="A424" s="8" t="str">
        <f>Table768[[#This Row],[Test No.]]&amp;Table768[[#This Row],[Section]]&amp;Table768[[#This Row],[Q No.]]</f>
        <v>P11R23</v>
      </c>
      <c r="B424" s="8"/>
      <c r="C424" s="16" t="s">
        <v>139</v>
      </c>
      <c r="D424" s="17">
        <v>23</v>
      </c>
      <c r="E424" s="6" t="s">
        <v>33</v>
      </c>
      <c r="F424" s="6">
        <v>3</v>
      </c>
      <c r="G424" s="13" t="s">
        <v>200</v>
      </c>
      <c r="H424" s="12" t="s">
        <v>437</v>
      </c>
      <c r="I424" s="11" t="str">
        <f>VLOOKUP(Table768[[#This Row],[CID]],ALY,2,FALSE)</f>
        <v>Detail</v>
      </c>
    </row>
    <row r="425" spans="1:9" ht="16" thickBot="1" x14ac:dyDescent="0.25">
      <c r="A425" s="8" t="str">
        <f>Table768[[#This Row],[Test No.]]&amp;Table768[[#This Row],[Section]]&amp;Table768[[#This Row],[Q No.]]</f>
        <v>P11R24</v>
      </c>
      <c r="B425" s="8"/>
      <c r="C425" s="16" t="s">
        <v>139</v>
      </c>
      <c r="D425" s="17">
        <v>24</v>
      </c>
      <c r="E425" s="6" t="s">
        <v>33</v>
      </c>
      <c r="F425" s="6">
        <v>3</v>
      </c>
      <c r="G425" s="13" t="s">
        <v>200</v>
      </c>
      <c r="H425" s="12" t="s">
        <v>435</v>
      </c>
      <c r="I425" s="11" t="str">
        <f>VLOOKUP(Table768[[#This Row],[CID]],ALY,2,FALSE)</f>
        <v>PoV/Author's Attitude</v>
      </c>
    </row>
    <row r="426" spans="1:9" ht="16" thickBot="1" x14ac:dyDescent="0.25">
      <c r="A426" s="8" t="str">
        <f>Table768[[#This Row],[Test No.]]&amp;Table768[[#This Row],[Section]]&amp;Table768[[#This Row],[Q No.]]</f>
        <v>P11R25</v>
      </c>
      <c r="B426" s="8"/>
      <c r="C426" s="16" t="s">
        <v>139</v>
      </c>
      <c r="D426" s="17">
        <v>25</v>
      </c>
      <c r="E426" s="6" t="s">
        <v>33</v>
      </c>
      <c r="F426" s="6">
        <v>3</v>
      </c>
      <c r="G426" s="13" t="s">
        <v>200</v>
      </c>
      <c r="H426" s="12" t="s">
        <v>435</v>
      </c>
      <c r="I426" s="11" t="str">
        <f>VLOOKUP(Table768[[#This Row],[CID]],ALY,2,FALSE)</f>
        <v>PoV/Author's Attitude</v>
      </c>
    </row>
    <row r="427" spans="1:9" ht="16" thickBot="1" x14ac:dyDescent="0.25">
      <c r="A427" s="8" t="str">
        <f>Table768[[#This Row],[Test No.]]&amp;Table768[[#This Row],[Section]]&amp;Table768[[#This Row],[Q No.]]</f>
        <v>P11R26</v>
      </c>
      <c r="B427" s="8"/>
      <c r="C427" s="16" t="s">
        <v>139</v>
      </c>
      <c r="D427" s="17">
        <v>26</v>
      </c>
      <c r="E427" s="6" t="s">
        <v>33</v>
      </c>
      <c r="F427" s="6">
        <v>3</v>
      </c>
      <c r="G427" s="13" t="s">
        <v>200</v>
      </c>
      <c r="H427" s="12" t="s">
        <v>438</v>
      </c>
      <c r="I427" s="11" t="str">
        <f>VLOOKUP(Table768[[#This Row],[CID]],ALY,2,FALSE)</f>
        <v>Inference</v>
      </c>
    </row>
    <row r="428" spans="1:9" ht="16" thickBot="1" x14ac:dyDescent="0.25">
      <c r="A428" s="8" t="str">
        <f>Table768[[#This Row],[Test No.]]&amp;Table768[[#This Row],[Section]]&amp;Table768[[#This Row],[Q No.]]</f>
        <v>P11R27</v>
      </c>
      <c r="B428" s="8"/>
      <c r="C428" s="16" t="s">
        <v>139</v>
      </c>
      <c r="D428" s="17">
        <v>27</v>
      </c>
      <c r="E428" s="6" t="s">
        <v>33</v>
      </c>
      <c r="F428" s="6">
        <v>3</v>
      </c>
      <c r="G428" s="13" t="s">
        <v>200</v>
      </c>
      <c r="H428" s="12" t="s">
        <v>437</v>
      </c>
      <c r="I428" s="11" t="str">
        <f>VLOOKUP(Table768[[#This Row],[CID]],ALY,2,FALSE)</f>
        <v>Detail</v>
      </c>
    </row>
    <row r="429" spans="1:9" ht="16" thickBot="1" x14ac:dyDescent="0.25">
      <c r="A429" s="8" t="str">
        <f>Table768[[#This Row],[Test No.]]&amp;Table768[[#This Row],[Section]]&amp;Table768[[#This Row],[Q No.]]</f>
        <v>P11R28</v>
      </c>
      <c r="B429" s="8"/>
      <c r="C429" s="16" t="s">
        <v>139</v>
      </c>
      <c r="D429" s="17">
        <v>28</v>
      </c>
      <c r="E429" s="6" t="s">
        <v>33</v>
      </c>
      <c r="F429" s="6">
        <v>3</v>
      </c>
      <c r="G429" s="13" t="s">
        <v>200</v>
      </c>
      <c r="H429" s="12" t="s">
        <v>437</v>
      </c>
      <c r="I429" s="11" t="str">
        <f>VLOOKUP(Table768[[#This Row],[CID]],ALY,2,FALSE)</f>
        <v>Detail</v>
      </c>
    </row>
    <row r="430" spans="1:9" ht="16" thickBot="1" x14ac:dyDescent="0.25">
      <c r="A430" s="8" t="str">
        <f>Table768[[#This Row],[Test No.]]&amp;Table768[[#This Row],[Section]]&amp;Table768[[#This Row],[Q No.]]</f>
        <v>P11R29</v>
      </c>
      <c r="B430" s="8"/>
      <c r="C430" s="16" t="s">
        <v>139</v>
      </c>
      <c r="D430" s="17">
        <v>29</v>
      </c>
      <c r="E430" s="6" t="s">
        <v>33</v>
      </c>
      <c r="F430" s="6">
        <v>3</v>
      </c>
      <c r="G430" s="13" t="s">
        <v>200</v>
      </c>
      <c r="H430" s="12" t="s">
        <v>439</v>
      </c>
      <c r="I430" s="11" t="str">
        <f>VLOOKUP(Table768[[#This Row],[CID]],ALY,2,FALSE)</f>
        <v>Vocab-in-Context</v>
      </c>
    </row>
    <row r="431" spans="1:9" ht="16" thickBot="1" x14ac:dyDescent="0.25">
      <c r="A431" s="8" t="str">
        <f>Table768[[#This Row],[Test No.]]&amp;Table768[[#This Row],[Section]]&amp;Table768[[#This Row],[Q No.]]</f>
        <v>P11R30</v>
      </c>
      <c r="B431" s="8"/>
      <c r="C431" s="16" t="s">
        <v>139</v>
      </c>
      <c r="D431" s="17">
        <v>30</v>
      </c>
      <c r="E431" s="6" t="s">
        <v>33</v>
      </c>
      <c r="F431" s="6">
        <v>3</v>
      </c>
      <c r="G431" s="13" t="s">
        <v>200</v>
      </c>
      <c r="H431" s="12" t="s">
        <v>439</v>
      </c>
      <c r="I431" s="11" t="str">
        <f>VLOOKUP(Table768[[#This Row],[CID]],ALY,2,FALSE)</f>
        <v>Vocab-in-Context</v>
      </c>
    </row>
    <row r="432" spans="1:9" ht="16" thickBot="1" x14ac:dyDescent="0.25">
      <c r="A432" s="8" t="str">
        <f>Table768[[#This Row],[Test No.]]&amp;Table768[[#This Row],[Section]]&amp;Table768[[#This Row],[Q No.]]</f>
        <v>P11R31</v>
      </c>
      <c r="B432" s="8"/>
      <c r="C432" s="16" t="s">
        <v>139</v>
      </c>
      <c r="D432" s="17">
        <v>31</v>
      </c>
      <c r="E432" s="6" t="s">
        <v>33</v>
      </c>
      <c r="F432" s="6">
        <v>4</v>
      </c>
      <c r="G432" s="13" t="s">
        <v>199</v>
      </c>
      <c r="H432" s="12" t="s">
        <v>445</v>
      </c>
      <c r="I432" s="11" t="str">
        <f>VLOOKUP(Table768[[#This Row],[CID]],ALY,2,FALSE)</f>
        <v>Purpose</v>
      </c>
    </row>
    <row r="433" spans="1:9" ht="16" thickBot="1" x14ac:dyDescent="0.25">
      <c r="A433" s="8" t="str">
        <f>Table768[[#This Row],[Test No.]]&amp;Table768[[#This Row],[Section]]&amp;Table768[[#This Row],[Q No.]]</f>
        <v>P11R32</v>
      </c>
      <c r="B433" s="8"/>
      <c r="C433" s="16" t="s">
        <v>139</v>
      </c>
      <c r="D433" s="17">
        <v>32</v>
      </c>
      <c r="E433" s="6" t="s">
        <v>33</v>
      </c>
      <c r="F433" s="6">
        <v>4</v>
      </c>
      <c r="G433" s="13" t="s">
        <v>199</v>
      </c>
      <c r="H433" s="12" t="s">
        <v>440</v>
      </c>
      <c r="I433" s="11" t="str">
        <f>VLOOKUP(Table768[[#This Row],[CID]],ALY,2,FALSE)</f>
        <v>Inference</v>
      </c>
    </row>
    <row r="434" spans="1:9" ht="16" thickBot="1" x14ac:dyDescent="0.25">
      <c r="A434" s="8" t="str">
        <f>Table768[[#This Row],[Test No.]]&amp;Table768[[#This Row],[Section]]&amp;Table768[[#This Row],[Q No.]]</f>
        <v>P11R33</v>
      </c>
      <c r="B434" s="8"/>
      <c r="C434" s="16" t="s">
        <v>139</v>
      </c>
      <c r="D434" s="17">
        <v>33</v>
      </c>
      <c r="E434" s="6" t="s">
        <v>33</v>
      </c>
      <c r="F434" s="6">
        <v>4</v>
      </c>
      <c r="G434" s="13" t="s">
        <v>199</v>
      </c>
      <c r="H434" s="12" t="s">
        <v>442</v>
      </c>
      <c r="I434" s="11" t="str">
        <f>VLOOKUP(Table768[[#This Row],[CID]],ALY,2,FALSE)</f>
        <v>Detail</v>
      </c>
    </row>
    <row r="435" spans="1:9" ht="16" thickBot="1" x14ac:dyDescent="0.25">
      <c r="A435" s="8" t="str">
        <f>Table768[[#This Row],[Test No.]]&amp;Table768[[#This Row],[Section]]&amp;Table768[[#This Row],[Q No.]]</f>
        <v>P11R34</v>
      </c>
      <c r="B435" s="8"/>
      <c r="C435" s="16" t="s">
        <v>139</v>
      </c>
      <c r="D435" s="17">
        <v>34</v>
      </c>
      <c r="E435" s="6" t="s">
        <v>33</v>
      </c>
      <c r="F435" s="6">
        <v>4</v>
      </c>
      <c r="G435" s="13" t="s">
        <v>199</v>
      </c>
      <c r="H435" s="14" t="s">
        <v>445</v>
      </c>
      <c r="I435" s="13" t="str">
        <f>VLOOKUP(Table768[[#This Row],[CID]],ALY,2,FALSE)</f>
        <v>Purpose</v>
      </c>
    </row>
    <row r="436" spans="1:9" ht="16" thickBot="1" x14ac:dyDescent="0.25">
      <c r="A436" s="8" t="str">
        <f>Table768[[#This Row],[Test No.]]&amp;Table768[[#This Row],[Section]]&amp;Table768[[#This Row],[Q No.]]</f>
        <v>P11R35</v>
      </c>
      <c r="B436" s="8"/>
      <c r="C436" s="16" t="s">
        <v>139</v>
      </c>
      <c r="D436" s="17">
        <v>35</v>
      </c>
      <c r="E436" s="6" t="s">
        <v>33</v>
      </c>
      <c r="F436" s="6">
        <v>4</v>
      </c>
      <c r="G436" s="13" t="s">
        <v>199</v>
      </c>
      <c r="H436" s="12" t="s">
        <v>440</v>
      </c>
      <c r="I436" s="11" t="str">
        <f>VLOOKUP(Table768[[#This Row],[CID]],ALY,2,FALSE)</f>
        <v>Inference</v>
      </c>
    </row>
    <row r="437" spans="1:9" ht="16" thickBot="1" x14ac:dyDescent="0.25">
      <c r="A437" s="8" t="str">
        <f>Table768[[#This Row],[Test No.]]&amp;Table768[[#This Row],[Section]]&amp;Table768[[#This Row],[Q No.]]</f>
        <v>P11R36</v>
      </c>
      <c r="B437" s="8"/>
      <c r="C437" s="16" t="s">
        <v>139</v>
      </c>
      <c r="D437" s="17">
        <v>36</v>
      </c>
      <c r="E437" s="6" t="s">
        <v>33</v>
      </c>
      <c r="F437" s="6">
        <v>4</v>
      </c>
      <c r="G437" s="13" t="s">
        <v>199</v>
      </c>
      <c r="H437" s="12" t="s">
        <v>445</v>
      </c>
      <c r="I437" s="11" t="str">
        <f>VLOOKUP(Table768[[#This Row],[CID]],ALY,2,FALSE)</f>
        <v>Purpose</v>
      </c>
    </row>
    <row r="438" spans="1:9" ht="16" thickBot="1" x14ac:dyDescent="0.25">
      <c r="A438" s="8" t="str">
        <f>Table768[[#This Row],[Test No.]]&amp;Table768[[#This Row],[Section]]&amp;Table768[[#This Row],[Q No.]]</f>
        <v>P11R37</v>
      </c>
      <c r="B438" s="8"/>
      <c r="C438" s="16" t="s">
        <v>139</v>
      </c>
      <c r="D438" s="17">
        <v>37</v>
      </c>
      <c r="E438" s="6" t="s">
        <v>33</v>
      </c>
      <c r="F438" s="6">
        <v>4</v>
      </c>
      <c r="G438" s="13" t="s">
        <v>199</v>
      </c>
      <c r="H438" s="12" t="s">
        <v>440</v>
      </c>
      <c r="I438" s="11" t="str">
        <f>VLOOKUP(Table768[[#This Row],[CID]],ALY,2,FALSE)</f>
        <v>Inference</v>
      </c>
    </row>
    <row r="439" spans="1:9" ht="16" thickBot="1" x14ac:dyDescent="0.25">
      <c r="A439" s="8" t="str">
        <f>Table768[[#This Row],[Test No.]]&amp;Table768[[#This Row],[Section]]&amp;Table768[[#This Row],[Q No.]]</f>
        <v>P11R38</v>
      </c>
      <c r="B439" s="8"/>
      <c r="C439" s="16" t="s">
        <v>139</v>
      </c>
      <c r="D439" s="17">
        <v>38</v>
      </c>
      <c r="E439" s="6" t="s">
        <v>33</v>
      </c>
      <c r="F439" s="6">
        <v>4</v>
      </c>
      <c r="G439" s="13" t="s">
        <v>199</v>
      </c>
      <c r="H439" s="14" t="s">
        <v>440</v>
      </c>
      <c r="I439" s="13" t="str">
        <f>VLOOKUP(Table768[[#This Row],[CID]],ALY,2,FALSE)</f>
        <v>Inference</v>
      </c>
    </row>
    <row r="440" spans="1:9" ht="16" thickBot="1" x14ac:dyDescent="0.25">
      <c r="A440" s="8" t="str">
        <f>Table768[[#This Row],[Test No.]]&amp;Table768[[#This Row],[Section]]&amp;Table768[[#This Row],[Q No.]]</f>
        <v>P11R39</v>
      </c>
      <c r="B440" s="8"/>
      <c r="C440" s="16" t="s">
        <v>139</v>
      </c>
      <c r="D440" s="17">
        <v>39</v>
      </c>
      <c r="E440" s="6" t="s">
        <v>33</v>
      </c>
      <c r="F440" s="6">
        <v>4</v>
      </c>
      <c r="G440" s="13" t="s">
        <v>199</v>
      </c>
      <c r="H440" s="14" t="s">
        <v>442</v>
      </c>
      <c r="I440" s="13" t="str">
        <f>VLOOKUP(Table768[[#This Row],[CID]],ALY,2,FALSE)</f>
        <v>Detail</v>
      </c>
    </row>
    <row r="441" spans="1:9" ht="16" thickBot="1" x14ac:dyDescent="0.25">
      <c r="A441" s="8" t="str">
        <f>Table768[[#This Row],[Test No.]]&amp;Table768[[#This Row],[Section]]&amp;Table768[[#This Row],[Q No.]]</f>
        <v>P11R40</v>
      </c>
      <c r="B441" s="8"/>
      <c r="C441" s="16" t="s">
        <v>139</v>
      </c>
      <c r="D441" s="17">
        <v>40</v>
      </c>
      <c r="E441" s="6" t="s">
        <v>33</v>
      </c>
      <c r="F441" s="6">
        <v>4</v>
      </c>
      <c r="G441" s="13" t="s">
        <v>199</v>
      </c>
      <c r="H441" s="12" t="s">
        <v>454</v>
      </c>
      <c r="I441" s="11" t="str">
        <f>VLOOKUP(Table768[[#This Row],[CID]],ALY,2,FALSE)</f>
        <v>Comparison &amp; Contrast</v>
      </c>
    </row>
    <row r="442" spans="1:9" ht="16" thickBot="1" x14ac:dyDescent="0.25">
      <c r="A442" s="8" t="str">
        <f>Table768[[#This Row],[Test No.]]&amp;Table768[[#This Row],[Section]]&amp;Table768[[#This Row],[Q No.]]</f>
        <v>P12R1</v>
      </c>
      <c r="B442" s="8"/>
      <c r="C442" s="16" t="s">
        <v>138</v>
      </c>
      <c r="D442" s="17">
        <v>1</v>
      </c>
      <c r="E442" s="6" t="s">
        <v>33</v>
      </c>
      <c r="F442" s="6">
        <v>1</v>
      </c>
      <c r="G442" s="13" t="s">
        <v>50</v>
      </c>
      <c r="H442" s="12" t="s">
        <v>425</v>
      </c>
      <c r="I442" s="11" t="str">
        <f>VLOOKUP(Table768[[#This Row],[CID]],ALY,2,FALSE)</f>
        <v>Detail</v>
      </c>
    </row>
    <row r="443" spans="1:9" ht="16" thickBot="1" x14ac:dyDescent="0.25">
      <c r="A443" s="8" t="str">
        <f>Table768[[#This Row],[Test No.]]&amp;Table768[[#This Row],[Section]]&amp;Table768[[#This Row],[Q No.]]</f>
        <v>P12R2</v>
      </c>
      <c r="B443" s="8"/>
      <c r="C443" s="16" t="s">
        <v>138</v>
      </c>
      <c r="D443" s="17">
        <v>2</v>
      </c>
      <c r="E443" s="6" t="s">
        <v>33</v>
      </c>
      <c r="F443" s="6">
        <v>1</v>
      </c>
      <c r="G443" s="13" t="s">
        <v>50</v>
      </c>
      <c r="H443" s="12" t="s">
        <v>450</v>
      </c>
      <c r="I443" s="11" t="str">
        <f>VLOOKUP(Table768[[#This Row],[CID]],ALY,2,FALSE)</f>
        <v>Vocab-in-Context</v>
      </c>
    </row>
    <row r="444" spans="1:9" ht="16" thickBot="1" x14ac:dyDescent="0.25">
      <c r="A444" s="8" t="str">
        <f>Table768[[#This Row],[Test No.]]&amp;Table768[[#This Row],[Section]]&amp;Table768[[#This Row],[Q No.]]</f>
        <v>P12R3</v>
      </c>
      <c r="B444" s="8"/>
      <c r="C444" s="16" t="s">
        <v>138</v>
      </c>
      <c r="D444" s="17">
        <v>3</v>
      </c>
      <c r="E444" s="6" t="s">
        <v>33</v>
      </c>
      <c r="F444" s="6">
        <v>1</v>
      </c>
      <c r="G444" s="13" t="s">
        <v>50</v>
      </c>
      <c r="H444" s="12" t="s">
        <v>424</v>
      </c>
      <c r="I444" s="11" t="str">
        <f>VLOOKUP(Table768[[#This Row],[CID]],ALY,2,FALSE)</f>
        <v>Inference</v>
      </c>
    </row>
    <row r="445" spans="1:9" ht="16" thickBot="1" x14ac:dyDescent="0.25">
      <c r="A445" s="8" t="str">
        <f>Table768[[#This Row],[Test No.]]&amp;Table768[[#This Row],[Section]]&amp;Table768[[#This Row],[Q No.]]</f>
        <v>P12R4</v>
      </c>
      <c r="B445" s="8"/>
      <c r="C445" s="16" t="s">
        <v>138</v>
      </c>
      <c r="D445" s="17">
        <v>4</v>
      </c>
      <c r="E445" s="6" t="s">
        <v>33</v>
      </c>
      <c r="F445" s="6">
        <v>1</v>
      </c>
      <c r="G445" s="13" t="s">
        <v>50</v>
      </c>
      <c r="H445" s="12" t="s">
        <v>424</v>
      </c>
      <c r="I445" s="11" t="str">
        <f>VLOOKUP(Table768[[#This Row],[CID]],ALY,2,FALSE)</f>
        <v>Inference</v>
      </c>
    </row>
    <row r="446" spans="1:9" ht="16" thickBot="1" x14ac:dyDescent="0.25">
      <c r="A446" s="8" t="str">
        <f>Table768[[#This Row],[Test No.]]&amp;Table768[[#This Row],[Section]]&amp;Table768[[#This Row],[Q No.]]</f>
        <v>P12R5</v>
      </c>
      <c r="B446" s="8"/>
      <c r="C446" s="16" t="s">
        <v>138</v>
      </c>
      <c r="D446" s="17">
        <v>5</v>
      </c>
      <c r="E446" s="6" t="s">
        <v>33</v>
      </c>
      <c r="F446" s="6">
        <v>1</v>
      </c>
      <c r="G446" s="13" t="s">
        <v>50</v>
      </c>
      <c r="H446" s="12" t="s">
        <v>425</v>
      </c>
      <c r="I446" s="11" t="str">
        <f>VLOOKUP(Table768[[#This Row],[CID]],ALY,2,FALSE)</f>
        <v>Detail</v>
      </c>
    </row>
    <row r="447" spans="1:9" ht="16" thickBot="1" x14ac:dyDescent="0.25">
      <c r="A447" s="8" t="str">
        <f>Table768[[#This Row],[Test No.]]&amp;Table768[[#This Row],[Section]]&amp;Table768[[#This Row],[Q No.]]</f>
        <v>P12R6</v>
      </c>
      <c r="B447" s="8"/>
      <c r="C447" s="16" t="s">
        <v>138</v>
      </c>
      <c r="D447" s="17">
        <v>6</v>
      </c>
      <c r="E447" s="6" t="s">
        <v>33</v>
      </c>
      <c r="F447" s="6">
        <v>1</v>
      </c>
      <c r="G447" s="13" t="s">
        <v>50</v>
      </c>
      <c r="H447" s="12" t="s">
        <v>425</v>
      </c>
      <c r="I447" s="11" t="str">
        <f>VLOOKUP(Table768[[#This Row],[CID]],ALY,2,FALSE)</f>
        <v>Detail</v>
      </c>
    </row>
    <row r="448" spans="1:9" ht="16" thickBot="1" x14ac:dyDescent="0.25">
      <c r="A448" s="8" t="str">
        <f>Table768[[#This Row],[Test No.]]&amp;Table768[[#This Row],[Section]]&amp;Table768[[#This Row],[Q No.]]</f>
        <v>P12R7</v>
      </c>
      <c r="B448" s="8"/>
      <c r="C448" s="16" t="s">
        <v>138</v>
      </c>
      <c r="D448" s="17">
        <v>7</v>
      </c>
      <c r="E448" s="6" t="s">
        <v>33</v>
      </c>
      <c r="F448" s="6">
        <v>1</v>
      </c>
      <c r="G448" s="13" t="s">
        <v>50</v>
      </c>
      <c r="H448" s="12" t="s">
        <v>428</v>
      </c>
      <c r="I448" s="11" t="str">
        <f>VLOOKUP(Table768[[#This Row],[CID]],ALY,2,FALSE)</f>
        <v>Purpose</v>
      </c>
    </row>
    <row r="449" spans="1:9" ht="16" thickBot="1" x14ac:dyDescent="0.25">
      <c r="A449" s="8" t="str">
        <f>Table768[[#This Row],[Test No.]]&amp;Table768[[#This Row],[Section]]&amp;Table768[[#This Row],[Q No.]]</f>
        <v>P12R8</v>
      </c>
      <c r="B449" s="8"/>
      <c r="C449" s="16" t="s">
        <v>138</v>
      </c>
      <c r="D449" s="17">
        <v>8</v>
      </c>
      <c r="E449" s="6" t="s">
        <v>33</v>
      </c>
      <c r="F449" s="6">
        <v>1</v>
      </c>
      <c r="G449" s="13" t="s">
        <v>50</v>
      </c>
      <c r="H449" s="12" t="s">
        <v>425</v>
      </c>
      <c r="I449" s="11" t="str">
        <f>VLOOKUP(Table768[[#This Row],[CID]],ALY,2,FALSE)</f>
        <v>Detail</v>
      </c>
    </row>
    <row r="450" spans="1:9" ht="16" thickBot="1" x14ac:dyDescent="0.25">
      <c r="A450" s="8" t="str">
        <f>Table768[[#This Row],[Test No.]]&amp;Table768[[#This Row],[Section]]&amp;Table768[[#This Row],[Q No.]]</f>
        <v>P12R9</v>
      </c>
      <c r="B450" s="8"/>
      <c r="C450" s="16" t="s">
        <v>138</v>
      </c>
      <c r="D450" s="17">
        <v>9</v>
      </c>
      <c r="E450" s="6" t="s">
        <v>33</v>
      </c>
      <c r="F450" s="6">
        <v>1</v>
      </c>
      <c r="G450" s="13" t="s">
        <v>50</v>
      </c>
      <c r="H450" s="12" t="s">
        <v>425</v>
      </c>
      <c r="I450" s="11" t="str">
        <f>VLOOKUP(Table768[[#This Row],[CID]],ALY,2,FALSE)</f>
        <v>Detail</v>
      </c>
    </row>
    <row r="451" spans="1:9" ht="16" thickBot="1" x14ac:dyDescent="0.25">
      <c r="A451" s="8" t="str">
        <f>Table768[[#This Row],[Test No.]]&amp;Table768[[#This Row],[Section]]&amp;Table768[[#This Row],[Q No.]]</f>
        <v>P12R10</v>
      </c>
      <c r="B451" s="8"/>
      <c r="C451" s="16" t="s">
        <v>138</v>
      </c>
      <c r="D451" s="17">
        <v>10</v>
      </c>
      <c r="E451" s="6" t="s">
        <v>33</v>
      </c>
      <c r="F451" s="6">
        <v>1</v>
      </c>
      <c r="G451" s="13" t="s">
        <v>50</v>
      </c>
      <c r="H451" s="12" t="s">
        <v>425</v>
      </c>
      <c r="I451" s="11" t="str">
        <f>VLOOKUP(Table768[[#This Row],[CID]],ALY,2,FALSE)</f>
        <v>Detail</v>
      </c>
    </row>
    <row r="452" spans="1:9" ht="16" thickBot="1" x14ac:dyDescent="0.25">
      <c r="A452" s="8" t="str">
        <f>Table768[[#This Row],[Test No.]]&amp;Table768[[#This Row],[Section]]&amp;Table768[[#This Row],[Q No.]]</f>
        <v>P12R11</v>
      </c>
      <c r="B452" s="8"/>
      <c r="C452" s="16" t="s">
        <v>138</v>
      </c>
      <c r="D452" s="17">
        <v>11</v>
      </c>
      <c r="E452" s="6" t="s">
        <v>33</v>
      </c>
      <c r="F452" s="6">
        <v>2</v>
      </c>
      <c r="G452" s="13" t="s">
        <v>201</v>
      </c>
      <c r="H452" s="12" t="s">
        <v>430</v>
      </c>
      <c r="I452" s="11" t="str">
        <f>VLOOKUP(Table768[[#This Row],[CID]],ALY,2,FALSE)</f>
        <v>Detail</v>
      </c>
    </row>
    <row r="453" spans="1:9" ht="16" thickBot="1" x14ac:dyDescent="0.25">
      <c r="A453" s="8" t="str">
        <f>Table768[[#This Row],[Test No.]]&amp;Table768[[#This Row],[Section]]&amp;Table768[[#This Row],[Q No.]]</f>
        <v>P12R12</v>
      </c>
      <c r="B453" s="8"/>
      <c r="C453" s="16" t="s">
        <v>138</v>
      </c>
      <c r="D453" s="17">
        <v>12</v>
      </c>
      <c r="E453" s="6" t="s">
        <v>33</v>
      </c>
      <c r="F453" s="6">
        <v>2</v>
      </c>
      <c r="G453" s="13" t="s">
        <v>201</v>
      </c>
      <c r="H453" s="12" t="s">
        <v>446</v>
      </c>
      <c r="I453" s="11" t="str">
        <f>VLOOKUP(Table768[[#This Row],[CID]],ALY,2,FALSE)</f>
        <v>Inference</v>
      </c>
    </row>
    <row r="454" spans="1:9" ht="16" thickBot="1" x14ac:dyDescent="0.25">
      <c r="A454" s="8" t="str">
        <f>Table768[[#This Row],[Test No.]]&amp;Table768[[#This Row],[Section]]&amp;Table768[[#This Row],[Q No.]]</f>
        <v>P12R13</v>
      </c>
      <c r="B454" s="8"/>
      <c r="C454" s="16" t="s">
        <v>138</v>
      </c>
      <c r="D454" s="17">
        <v>13</v>
      </c>
      <c r="E454" s="6" t="s">
        <v>33</v>
      </c>
      <c r="F454" s="6">
        <v>2</v>
      </c>
      <c r="G454" s="13" t="s">
        <v>201</v>
      </c>
      <c r="H454" s="12" t="s">
        <v>431</v>
      </c>
      <c r="I454" s="11" t="str">
        <f>VLOOKUP(Table768[[#This Row],[CID]],ALY,2,FALSE)</f>
        <v>Vocab-in-Context</v>
      </c>
    </row>
    <row r="455" spans="1:9" ht="16" thickBot="1" x14ac:dyDescent="0.25">
      <c r="A455" s="8" t="str">
        <f>Table768[[#This Row],[Test No.]]&amp;Table768[[#This Row],[Section]]&amp;Table768[[#This Row],[Q No.]]</f>
        <v>P12R14</v>
      </c>
      <c r="B455" s="8"/>
      <c r="C455" s="16" t="s">
        <v>138</v>
      </c>
      <c r="D455" s="17">
        <v>14</v>
      </c>
      <c r="E455" s="6" t="s">
        <v>33</v>
      </c>
      <c r="F455" s="6">
        <v>2</v>
      </c>
      <c r="G455" s="13" t="s">
        <v>201</v>
      </c>
      <c r="H455" s="12" t="s">
        <v>429</v>
      </c>
      <c r="I455" s="11" t="str">
        <f>VLOOKUP(Table768[[#This Row],[CID]],ALY,2,FALSE)</f>
        <v>Author's Method</v>
      </c>
    </row>
    <row r="456" spans="1:9" ht="16" thickBot="1" x14ac:dyDescent="0.25">
      <c r="A456" s="8" t="str">
        <f>Table768[[#This Row],[Test No.]]&amp;Table768[[#This Row],[Section]]&amp;Table768[[#This Row],[Q No.]]</f>
        <v>P12R15</v>
      </c>
      <c r="B456" s="8"/>
      <c r="C456" s="16" t="s">
        <v>138</v>
      </c>
      <c r="D456" s="17">
        <v>15</v>
      </c>
      <c r="E456" s="6" t="s">
        <v>33</v>
      </c>
      <c r="F456" s="6">
        <v>2</v>
      </c>
      <c r="G456" s="13" t="s">
        <v>201</v>
      </c>
      <c r="H456" s="12" t="s">
        <v>430</v>
      </c>
      <c r="I456" s="11" t="str">
        <f>VLOOKUP(Table768[[#This Row],[CID]],ALY,2,FALSE)</f>
        <v>Detail</v>
      </c>
    </row>
    <row r="457" spans="1:9" ht="16" thickBot="1" x14ac:dyDescent="0.25">
      <c r="A457" s="8" t="str">
        <f>Table768[[#This Row],[Test No.]]&amp;Table768[[#This Row],[Section]]&amp;Table768[[#This Row],[Q No.]]</f>
        <v>P12R16</v>
      </c>
      <c r="B457" s="8"/>
      <c r="C457" s="16" t="s">
        <v>138</v>
      </c>
      <c r="D457" s="17">
        <v>16</v>
      </c>
      <c r="E457" s="6" t="s">
        <v>33</v>
      </c>
      <c r="F457" s="6">
        <v>2</v>
      </c>
      <c r="G457" s="13" t="s">
        <v>201</v>
      </c>
      <c r="H457" s="12" t="s">
        <v>446</v>
      </c>
      <c r="I457" s="11" t="str">
        <f>VLOOKUP(Table768[[#This Row],[CID]],ALY,2,FALSE)</f>
        <v>Inference</v>
      </c>
    </row>
    <row r="458" spans="1:9" ht="16" thickBot="1" x14ac:dyDescent="0.25">
      <c r="A458" s="8" t="str">
        <f>Table768[[#This Row],[Test No.]]&amp;Table768[[#This Row],[Section]]&amp;Table768[[#This Row],[Q No.]]</f>
        <v>P12R17</v>
      </c>
      <c r="B458" s="8"/>
      <c r="C458" s="16" t="s">
        <v>138</v>
      </c>
      <c r="D458" s="17">
        <v>17</v>
      </c>
      <c r="E458" s="6" t="s">
        <v>33</v>
      </c>
      <c r="F458" s="6">
        <v>2</v>
      </c>
      <c r="G458" s="13" t="s">
        <v>201</v>
      </c>
      <c r="H458" s="12" t="s">
        <v>430</v>
      </c>
      <c r="I458" s="11" t="str">
        <f>VLOOKUP(Table768[[#This Row],[CID]],ALY,2,FALSE)</f>
        <v>Detail</v>
      </c>
    </row>
    <row r="459" spans="1:9" ht="16" thickBot="1" x14ac:dyDescent="0.25">
      <c r="A459" s="8" t="str">
        <f>Table768[[#This Row],[Test No.]]&amp;Table768[[#This Row],[Section]]&amp;Table768[[#This Row],[Q No.]]</f>
        <v>P12R18</v>
      </c>
      <c r="B459" s="8"/>
      <c r="C459" s="16" t="s">
        <v>138</v>
      </c>
      <c r="D459" s="17">
        <v>18</v>
      </c>
      <c r="E459" s="6" t="s">
        <v>33</v>
      </c>
      <c r="F459" s="6">
        <v>2</v>
      </c>
      <c r="G459" s="13" t="s">
        <v>201</v>
      </c>
      <c r="H459" s="12" t="s">
        <v>434</v>
      </c>
      <c r="I459" s="11" t="str">
        <f>VLOOKUP(Table768[[#This Row],[CID]],ALY,2,FALSE)</f>
        <v>Main Idea</v>
      </c>
    </row>
    <row r="460" spans="1:9" ht="16" thickBot="1" x14ac:dyDescent="0.25">
      <c r="A460" s="8" t="str">
        <f>Table768[[#This Row],[Test No.]]&amp;Table768[[#This Row],[Section]]&amp;Table768[[#This Row],[Q No.]]</f>
        <v>P12R19</v>
      </c>
      <c r="B460" s="8"/>
      <c r="C460" s="16" t="s">
        <v>138</v>
      </c>
      <c r="D460" s="17">
        <v>19</v>
      </c>
      <c r="E460" s="6" t="s">
        <v>33</v>
      </c>
      <c r="F460" s="6">
        <v>2</v>
      </c>
      <c r="G460" s="13" t="s">
        <v>201</v>
      </c>
      <c r="H460" s="12" t="s">
        <v>432</v>
      </c>
      <c r="I460" s="11" t="str">
        <f>VLOOKUP(Table768[[#This Row],[CID]],ALY,2,FALSE)</f>
        <v>PoV/Author's Attitude</v>
      </c>
    </row>
    <row r="461" spans="1:9" ht="16" thickBot="1" x14ac:dyDescent="0.25">
      <c r="A461" s="8" t="str">
        <f>Table768[[#This Row],[Test No.]]&amp;Table768[[#This Row],[Section]]&amp;Table768[[#This Row],[Q No.]]</f>
        <v>P12R20</v>
      </c>
      <c r="B461" s="8"/>
      <c r="C461" s="16" t="s">
        <v>138</v>
      </c>
      <c r="D461" s="17">
        <v>20</v>
      </c>
      <c r="E461" s="6" t="s">
        <v>33</v>
      </c>
      <c r="F461" s="6">
        <v>2</v>
      </c>
      <c r="G461" s="13" t="s">
        <v>201</v>
      </c>
      <c r="H461" s="12" t="s">
        <v>429</v>
      </c>
      <c r="I461" s="11" t="str">
        <f>VLOOKUP(Table768[[#This Row],[CID]],ALY,2,FALSE)</f>
        <v>Author's Method</v>
      </c>
    </row>
    <row r="462" spans="1:9" ht="16" thickBot="1" x14ac:dyDescent="0.25">
      <c r="A462" s="8" t="str">
        <f>Table768[[#This Row],[Test No.]]&amp;Table768[[#This Row],[Section]]&amp;Table768[[#This Row],[Q No.]]</f>
        <v>P12R21</v>
      </c>
      <c r="B462" s="8"/>
      <c r="C462" s="16" t="s">
        <v>138</v>
      </c>
      <c r="D462" s="17">
        <v>21</v>
      </c>
      <c r="E462" s="6" t="s">
        <v>33</v>
      </c>
      <c r="F462" s="6">
        <v>3</v>
      </c>
      <c r="G462" s="13" t="s">
        <v>200</v>
      </c>
      <c r="H462" s="12" t="s">
        <v>437</v>
      </c>
      <c r="I462" s="11" t="str">
        <f>VLOOKUP(Table768[[#This Row],[CID]],ALY,2,FALSE)</f>
        <v>Detail</v>
      </c>
    </row>
    <row r="463" spans="1:9" ht="16" thickBot="1" x14ac:dyDescent="0.25">
      <c r="A463" s="8" t="str">
        <f>Table768[[#This Row],[Test No.]]&amp;Table768[[#This Row],[Section]]&amp;Table768[[#This Row],[Q No.]]</f>
        <v>P12R22</v>
      </c>
      <c r="B463" s="8"/>
      <c r="C463" s="16" t="s">
        <v>138</v>
      </c>
      <c r="D463" s="17">
        <v>22</v>
      </c>
      <c r="E463" s="6" t="s">
        <v>33</v>
      </c>
      <c r="F463" s="6">
        <v>3</v>
      </c>
      <c r="G463" s="13" t="s">
        <v>200</v>
      </c>
      <c r="H463" s="12" t="s">
        <v>437</v>
      </c>
      <c r="I463" s="11" t="str">
        <f>VLOOKUP(Table768[[#This Row],[CID]],ALY,2,FALSE)</f>
        <v>Detail</v>
      </c>
    </row>
    <row r="464" spans="1:9" ht="16" thickBot="1" x14ac:dyDescent="0.25">
      <c r="A464" s="8" t="str">
        <f>Table768[[#This Row],[Test No.]]&amp;Table768[[#This Row],[Section]]&amp;Table768[[#This Row],[Q No.]]</f>
        <v>P12R23</v>
      </c>
      <c r="B464" s="8"/>
      <c r="C464" s="16" t="s">
        <v>138</v>
      </c>
      <c r="D464" s="17">
        <v>23</v>
      </c>
      <c r="E464" s="6" t="s">
        <v>33</v>
      </c>
      <c r="F464" s="6">
        <v>3</v>
      </c>
      <c r="G464" s="13" t="s">
        <v>200</v>
      </c>
      <c r="H464" s="12" t="s">
        <v>436</v>
      </c>
      <c r="I464" s="11" t="str">
        <f>VLOOKUP(Table768[[#This Row],[CID]],ALY,2,FALSE)</f>
        <v>Purpose</v>
      </c>
    </row>
    <row r="465" spans="1:9" ht="16" thickBot="1" x14ac:dyDescent="0.25">
      <c r="A465" s="8" t="str">
        <f>Table768[[#This Row],[Test No.]]&amp;Table768[[#This Row],[Section]]&amp;Table768[[#This Row],[Q No.]]</f>
        <v>P12R24</v>
      </c>
      <c r="B465" s="8"/>
      <c r="C465" s="16" t="s">
        <v>138</v>
      </c>
      <c r="D465" s="17">
        <v>24</v>
      </c>
      <c r="E465" s="6" t="s">
        <v>33</v>
      </c>
      <c r="F465" s="6">
        <v>3</v>
      </c>
      <c r="G465" s="13" t="s">
        <v>200</v>
      </c>
      <c r="H465" s="12" t="s">
        <v>439</v>
      </c>
      <c r="I465" s="11" t="str">
        <f>VLOOKUP(Table768[[#This Row],[CID]],ALY,2,FALSE)</f>
        <v>Vocab-in-Context</v>
      </c>
    </row>
    <row r="466" spans="1:9" ht="16" thickBot="1" x14ac:dyDescent="0.25">
      <c r="A466" s="8" t="str">
        <f>Table768[[#This Row],[Test No.]]&amp;Table768[[#This Row],[Section]]&amp;Table768[[#This Row],[Q No.]]</f>
        <v>P12R25</v>
      </c>
      <c r="B466" s="8"/>
      <c r="C466" s="16" t="s">
        <v>138</v>
      </c>
      <c r="D466" s="17">
        <v>25</v>
      </c>
      <c r="E466" s="6" t="s">
        <v>33</v>
      </c>
      <c r="F466" s="6">
        <v>3</v>
      </c>
      <c r="G466" s="13" t="s">
        <v>200</v>
      </c>
      <c r="H466" s="12" t="s">
        <v>438</v>
      </c>
      <c r="I466" s="11" t="str">
        <f>VLOOKUP(Table768[[#This Row],[CID]],ALY,2,FALSE)</f>
        <v>Inference</v>
      </c>
    </row>
    <row r="467" spans="1:9" ht="16" thickBot="1" x14ac:dyDescent="0.25">
      <c r="A467" s="8" t="str">
        <f>Table768[[#This Row],[Test No.]]&amp;Table768[[#This Row],[Section]]&amp;Table768[[#This Row],[Q No.]]</f>
        <v>P12R26</v>
      </c>
      <c r="B467" s="8"/>
      <c r="C467" s="16" t="s">
        <v>138</v>
      </c>
      <c r="D467" s="17">
        <v>26</v>
      </c>
      <c r="E467" s="6" t="s">
        <v>33</v>
      </c>
      <c r="F467" s="6">
        <v>3</v>
      </c>
      <c r="G467" s="13" t="s">
        <v>200</v>
      </c>
      <c r="H467" s="12" t="s">
        <v>438</v>
      </c>
      <c r="I467" s="11" t="str">
        <f>VLOOKUP(Table768[[#This Row],[CID]],ALY,2,FALSE)</f>
        <v>Inference</v>
      </c>
    </row>
    <row r="468" spans="1:9" ht="16" thickBot="1" x14ac:dyDescent="0.25">
      <c r="A468" s="8" t="str">
        <f>Table768[[#This Row],[Test No.]]&amp;Table768[[#This Row],[Section]]&amp;Table768[[#This Row],[Q No.]]</f>
        <v>P12R27</v>
      </c>
      <c r="B468" s="8"/>
      <c r="C468" s="16" t="s">
        <v>138</v>
      </c>
      <c r="D468" s="17">
        <v>27</v>
      </c>
      <c r="E468" s="6" t="s">
        <v>33</v>
      </c>
      <c r="F468" s="6">
        <v>3</v>
      </c>
      <c r="G468" s="13" t="s">
        <v>200</v>
      </c>
      <c r="H468" s="12" t="s">
        <v>437</v>
      </c>
      <c r="I468" s="11" t="str">
        <f>VLOOKUP(Table768[[#This Row],[CID]],ALY,2,FALSE)</f>
        <v>Detail</v>
      </c>
    </row>
    <row r="469" spans="1:9" ht="16" thickBot="1" x14ac:dyDescent="0.25">
      <c r="A469" s="8" t="str">
        <f>Table768[[#This Row],[Test No.]]&amp;Table768[[#This Row],[Section]]&amp;Table768[[#This Row],[Q No.]]</f>
        <v>P12R28</v>
      </c>
      <c r="B469" s="8"/>
      <c r="C469" s="16" t="s">
        <v>138</v>
      </c>
      <c r="D469" s="17">
        <v>28</v>
      </c>
      <c r="E469" s="6" t="s">
        <v>33</v>
      </c>
      <c r="F469" s="6">
        <v>3</v>
      </c>
      <c r="G469" s="13" t="s">
        <v>200</v>
      </c>
      <c r="H469" s="12" t="s">
        <v>435</v>
      </c>
      <c r="I469" s="11" t="str">
        <f>VLOOKUP(Table768[[#This Row],[CID]],ALY,2,FALSE)</f>
        <v>PoV/Author's Attitude</v>
      </c>
    </row>
    <row r="470" spans="1:9" ht="16" thickBot="1" x14ac:dyDescent="0.25">
      <c r="A470" s="8" t="str">
        <f>Table768[[#This Row],[Test No.]]&amp;Table768[[#This Row],[Section]]&amp;Table768[[#This Row],[Q No.]]</f>
        <v>P12R29</v>
      </c>
      <c r="B470" s="8"/>
      <c r="C470" s="16" t="s">
        <v>138</v>
      </c>
      <c r="D470" s="17">
        <v>29</v>
      </c>
      <c r="E470" s="6" t="s">
        <v>33</v>
      </c>
      <c r="F470" s="6">
        <v>3</v>
      </c>
      <c r="G470" s="13" t="s">
        <v>200</v>
      </c>
      <c r="H470" s="12" t="s">
        <v>437</v>
      </c>
      <c r="I470" s="11" t="str">
        <f>VLOOKUP(Table768[[#This Row],[CID]],ALY,2,FALSE)</f>
        <v>Detail</v>
      </c>
    </row>
    <row r="471" spans="1:9" ht="16" thickBot="1" x14ac:dyDescent="0.25">
      <c r="A471" s="8" t="str">
        <f>Table768[[#This Row],[Test No.]]&amp;Table768[[#This Row],[Section]]&amp;Table768[[#This Row],[Q No.]]</f>
        <v>P12R30</v>
      </c>
      <c r="B471" s="8"/>
      <c r="C471" s="16" t="s">
        <v>138</v>
      </c>
      <c r="D471" s="17">
        <v>30</v>
      </c>
      <c r="E471" s="6" t="s">
        <v>33</v>
      </c>
      <c r="F471" s="6">
        <v>3</v>
      </c>
      <c r="G471" s="13" t="s">
        <v>200</v>
      </c>
      <c r="H471" s="12" t="s">
        <v>437</v>
      </c>
      <c r="I471" s="11" t="str">
        <f>VLOOKUP(Table768[[#This Row],[CID]],ALY,2,FALSE)</f>
        <v>Detail</v>
      </c>
    </row>
    <row r="472" spans="1:9" ht="16" thickBot="1" x14ac:dyDescent="0.25">
      <c r="A472" s="8" t="str">
        <f>Table768[[#This Row],[Test No.]]&amp;Table768[[#This Row],[Section]]&amp;Table768[[#This Row],[Q No.]]</f>
        <v>P12R31</v>
      </c>
      <c r="B472" s="8"/>
      <c r="C472" s="16" t="s">
        <v>138</v>
      </c>
      <c r="D472" s="17">
        <v>31</v>
      </c>
      <c r="E472" s="6" t="s">
        <v>33</v>
      </c>
      <c r="F472" s="6">
        <v>4</v>
      </c>
      <c r="G472" s="13" t="s">
        <v>199</v>
      </c>
      <c r="H472" s="12" t="s">
        <v>442</v>
      </c>
      <c r="I472" s="11" t="str">
        <f>VLOOKUP(Table768[[#This Row],[CID]],ALY,2,FALSE)</f>
        <v>Detail</v>
      </c>
    </row>
    <row r="473" spans="1:9" ht="16" thickBot="1" x14ac:dyDescent="0.25">
      <c r="A473" s="8" t="str">
        <f>Table768[[#This Row],[Test No.]]&amp;Table768[[#This Row],[Section]]&amp;Table768[[#This Row],[Q No.]]</f>
        <v>P12R32</v>
      </c>
      <c r="B473" s="8"/>
      <c r="C473" s="16" t="s">
        <v>138</v>
      </c>
      <c r="D473" s="17">
        <v>32</v>
      </c>
      <c r="E473" s="6" t="s">
        <v>33</v>
      </c>
      <c r="F473" s="6">
        <v>4</v>
      </c>
      <c r="G473" s="13" t="s">
        <v>199</v>
      </c>
      <c r="H473" s="12" t="s">
        <v>442</v>
      </c>
      <c r="I473" s="11" t="str">
        <f>VLOOKUP(Table768[[#This Row],[CID]],ALY,2,FALSE)</f>
        <v>Detail</v>
      </c>
    </row>
    <row r="474" spans="1:9" ht="16" thickBot="1" x14ac:dyDescent="0.25">
      <c r="A474" s="8" t="str">
        <f>Table768[[#This Row],[Test No.]]&amp;Table768[[#This Row],[Section]]&amp;Table768[[#This Row],[Q No.]]</f>
        <v>P12R33</v>
      </c>
      <c r="B474" s="8"/>
      <c r="C474" s="16" t="s">
        <v>138</v>
      </c>
      <c r="D474" s="17">
        <v>33</v>
      </c>
      <c r="E474" s="6" t="s">
        <v>33</v>
      </c>
      <c r="F474" s="6">
        <v>4</v>
      </c>
      <c r="G474" s="13" t="s">
        <v>199</v>
      </c>
      <c r="H474" s="12" t="s">
        <v>442</v>
      </c>
      <c r="I474" s="11" t="str">
        <f>VLOOKUP(Table768[[#This Row],[CID]],ALY,2,FALSE)</f>
        <v>Detail</v>
      </c>
    </row>
    <row r="475" spans="1:9" ht="16" thickBot="1" x14ac:dyDescent="0.25">
      <c r="A475" s="8" t="str">
        <f>Table768[[#This Row],[Test No.]]&amp;Table768[[#This Row],[Section]]&amp;Table768[[#This Row],[Q No.]]</f>
        <v>P12R34</v>
      </c>
      <c r="B475" s="8"/>
      <c r="C475" s="16" t="s">
        <v>138</v>
      </c>
      <c r="D475" s="17">
        <v>34</v>
      </c>
      <c r="E475" s="6" t="s">
        <v>33</v>
      </c>
      <c r="F475" s="6">
        <v>4</v>
      </c>
      <c r="G475" s="13" t="s">
        <v>199</v>
      </c>
      <c r="H475" s="12" t="s">
        <v>442</v>
      </c>
      <c r="I475" s="13" t="str">
        <f>VLOOKUP(Table768[[#This Row],[CID]],ALY,2,FALSE)</f>
        <v>Detail</v>
      </c>
    </row>
    <row r="476" spans="1:9" ht="16" thickBot="1" x14ac:dyDescent="0.25">
      <c r="A476" s="8" t="str">
        <f>Table768[[#This Row],[Test No.]]&amp;Table768[[#This Row],[Section]]&amp;Table768[[#This Row],[Q No.]]</f>
        <v>P12R35</v>
      </c>
      <c r="B476" s="8"/>
      <c r="C476" s="16" t="s">
        <v>138</v>
      </c>
      <c r="D476" s="17">
        <v>35</v>
      </c>
      <c r="E476" s="6" t="s">
        <v>33</v>
      </c>
      <c r="F476" s="6">
        <v>4</v>
      </c>
      <c r="G476" s="13" t="s">
        <v>199</v>
      </c>
      <c r="H476" s="12" t="s">
        <v>442</v>
      </c>
      <c r="I476" s="11" t="str">
        <f>VLOOKUP(Table768[[#This Row],[CID]],ALY,2,FALSE)</f>
        <v>Detail</v>
      </c>
    </row>
    <row r="477" spans="1:9" ht="16" thickBot="1" x14ac:dyDescent="0.25">
      <c r="A477" s="8" t="str">
        <f>Table768[[#This Row],[Test No.]]&amp;Table768[[#This Row],[Section]]&amp;Table768[[#This Row],[Q No.]]</f>
        <v>P12R36</v>
      </c>
      <c r="B477" s="8"/>
      <c r="C477" s="16" t="s">
        <v>138</v>
      </c>
      <c r="D477" s="17">
        <v>36</v>
      </c>
      <c r="E477" s="6" t="s">
        <v>33</v>
      </c>
      <c r="F477" s="6">
        <v>4</v>
      </c>
      <c r="G477" s="13" t="s">
        <v>199</v>
      </c>
      <c r="H477" s="12" t="s">
        <v>442</v>
      </c>
      <c r="I477" s="11" t="str">
        <f>VLOOKUP(Table768[[#This Row],[CID]],ALY,2,FALSE)</f>
        <v>Detail</v>
      </c>
    </row>
    <row r="478" spans="1:9" ht="16" thickBot="1" x14ac:dyDescent="0.25">
      <c r="A478" s="8" t="str">
        <f>Table768[[#This Row],[Test No.]]&amp;Table768[[#This Row],[Section]]&amp;Table768[[#This Row],[Q No.]]</f>
        <v>P12R37</v>
      </c>
      <c r="B478" s="8"/>
      <c r="C478" s="16" t="s">
        <v>138</v>
      </c>
      <c r="D478" s="17">
        <v>37</v>
      </c>
      <c r="E478" s="6" t="s">
        <v>33</v>
      </c>
      <c r="F478" s="6">
        <v>4</v>
      </c>
      <c r="G478" s="13" t="s">
        <v>199</v>
      </c>
      <c r="H478" s="12" t="s">
        <v>443</v>
      </c>
      <c r="I478" s="11" t="str">
        <f>VLOOKUP(Table768[[#This Row],[CID]],ALY,2,FALSE)</f>
        <v>Vocab-in-Context</v>
      </c>
    </row>
    <row r="479" spans="1:9" ht="16" thickBot="1" x14ac:dyDescent="0.25">
      <c r="A479" s="8" t="str">
        <f>Table768[[#This Row],[Test No.]]&amp;Table768[[#This Row],[Section]]&amp;Table768[[#This Row],[Q No.]]</f>
        <v>P12R38</v>
      </c>
      <c r="B479" s="8"/>
      <c r="C479" s="16" t="s">
        <v>138</v>
      </c>
      <c r="D479" s="17">
        <v>38</v>
      </c>
      <c r="E479" s="6" t="s">
        <v>33</v>
      </c>
      <c r="F479" s="6">
        <v>4</v>
      </c>
      <c r="G479" s="13" t="s">
        <v>199</v>
      </c>
      <c r="H479" s="12" t="s">
        <v>442</v>
      </c>
      <c r="I479" s="11" t="str">
        <f>VLOOKUP(Table768[[#This Row],[CID]],ALY,2,FALSE)</f>
        <v>Detail</v>
      </c>
    </row>
    <row r="480" spans="1:9" ht="16" thickBot="1" x14ac:dyDescent="0.25">
      <c r="A480" s="8" t="str">
        <f>Table768[[#This Row],[Test No.]]&amp;Table768[[#This Row],[Section]]&amp;Table768[[#This Row],[Q No.]]</f>
        <v>P12R39</v>
      </c>
      <c r="B480" s="8"/>
      <c r="C480" s="16" t="s">
        <v>138</v>
      </c>
      <c r="D480" s="17">
        <v>39</v>
      </c>
      <c r="E480" s="6" t="s">
        <v>33</v>
      </c>
      <c r="F480" s="6">
        <v>4</v>
      </c>
      <c r="G480" s="13" t="s">
        <v>199</v>
      </c>
      <c r="H480" s="12" t="s">
        <v>442</v>
      </c>
      <c r="I480" s="11" t="str">
        <f>VLOOKUP(Table768[[#This Row],[CID]],ALY,2,FALSE)</f>
        <v>Detail</v>
      </c>
    </row>
    <row r="481" spans="1:9" ht="16" thickBot="1" x14ac:dyDescent="0.25">
      <c r="A481" s="8" t="str">
        <f>Table768[[#This Row],[Test No.]]&amp;Table768[[#This Row],[Section]]&amp;Table768[[#This Row],[Q No.]]</f>
        <v>P12R40</v>
      </c>
      <c r="B481" s="8"/>
      <c r="C481" s="16" t="s">
        <v>138</v>
      </c>
      <c r="D481" s="17">
        <v>40</v>
      </c>
      <c r="E481" s="6" t="s">
        <v>33</v>
      </c>
      <c r="F481" s="6">
        <v>4</v>
      </c>
      <c r="G481" s="13" t="s">
        <v>199</v>
      </c>
      <c r="H481" s="12" t="s">
        <v>453</v>
      </c>
      <c r="I481" s="11" t="str">
        <f>VLOOKUP(Table768[[#This Row],[CID]],ALY,2,FALSE)</f>
        <v>Cause &amp; Effect</v>
      </c>
    </row>
    <row r="482" spans="1:9" ht="16" thickBot="1" x14ac:dyDescent="0.25">
      <c r="A482" s="8" t="str">
        <f>Table768[[#This Row],[Test No.]]&amp;Table768[[#This Row],[Section]]&amp;Table768[[#This Row],[Q No.]]</f>
        <v>P13R1</v>
      </c>
      <c r="B482" s="8"/>
      <c r="C482" s="16" t="s">
        <v>137</v>
      </c>
      <c r="D482" s="17">
        <v>1</v>
      </c>
      <c r="E482" s="6" t="s">
        <v>33</v>
      </c>
      <c r="F482" s="6">
        <v>1</v>
      </c>
      <c r="G482" s="13" t="s">
        <v>50</v>
      </c>
      <c r="H482" s="32" t="s">
        <v>425</v>
      </c>
      <c r="I482" s="11" t="str">
        <f>VLOOKUP(Table768[[#This Row],[CID]],ALY,2,FALSE)</f>
        <v>Detail</v>
      </c>
    </row>
    <row r="483" spans="1:9" ht="16" thickBot="1" x14ac:dyDescent="0.25">
      <c r="A483" s="8" t="str">
        <f>Table768[[#This Row],[Test No.]]&amp;Table768[[#This Row],[Section]]&amp;Table768[[#This Row],[Q No.]]</f>
        <v>P13R2</v>
      </c>
      <c r="B483" s="8"/>
      <c r="C483" s="16" t="s">
        <v>137</v>
      </c>
      <c r="D483" s="17">
        <v>2</v>
      </c>
      <c r="E483" s="6" t="s">
        <v>33</v>
      </c>
      <c r="F483" s="6">
        <v>1</v>
      </c>
      <c r="G483" s="13" t="s">
        <v>50</v>
      </c>
      <c r="H483" s="32" t="s">
        <v>424</v>
      </c>
      <c r="I483" s="11" t="str">
        <f>VLOOKUP(Table768[[#This Row],[CID]],ALY,2,FALSE)</f>
        <v>Inference</v>
      </c>
    </row>
    <row r="484" spans="1:9" ht="16" thickBot="1" x14ac:dyDescent="0.25">
      <c r="A484" s="8" t="str">
        <f>Table768[[#This Row],[Test No.]]&amp;Table768[[#This Row],[Section]]&amp;Table768[[#This Row],[Q No.]]</f>
        <v>P13R3</v>
      </c>
      <c r="B484" s="8"/>
      <c r="C484" s="16" t="s">
        <v>137</v>
      </c>
      <c r="D484" s="17">
        <v>3</v>
      </c>
      <c r="E484" s="6" t="s">
        <v>33</v>
      </c>
      <c r="F484" s="6">
        <v>1</v>
      </c>
      <c r="G484" s="13" t="s">
        <v>50</v>
      </c>
      <c r="H484" s="32" t="s">
        <v>425</v>
      </c>
      <c r="I484" s="11" t="str">
        <f>VLOOKUP(Table768[[#This Row],[CID]],ALY,2,FALSE)</f>
        <v>Detail</v>
      </c>
    </row>
    <row r="485" spans="1:9" ht="16" thickBot="1" x14ac:dyDescent="0.25">
      <c r="A485" s="8" t="str">
        <f>Table768[[#This Row],[Test No.]]&amp;Table768[[#This Row],[Section]]&amp;Table768[[#This Row],[Q No.]]</f>
        <v>P13R4</v>
      </c>
      <c r="B485" s="8"/>
      <c r="C485" s="16" t="s">
        <v>137</v>
      </c>
      <c r="D485" s="17">
        <v>4</v>
      </c>
      <c r="E485" s="6" t="s">
        <v>33</v>
      </c>
      <c r="F485" s="6">
        <v>1</v>
      </c>
      <c r="G485" s="13" t="s">
        <v>50</v>
      </c>
      <c r="H485" s="32" t="s">
        <v>450</v>
      </c>
      <c r="I485" s="11" t="str">
        <f>VLOOKUP(Table768[[#This Row],[CID]],ALY,2,FALSE)</f>
        <v>Vocab-in-Context</v>
      </c>
    </row>
    <row r="486" spans="1:9" ht="16" thickBot="1" x14ac:dyDescent="0.25">
      <c r="A486" s="8" t="str">
        <f>Table768[[#This Row],[Test No.]]&amp;Table768[[#This Row],[Section]]&amp;Table768[[#This Row],[Q No.]]</f>
        <v>P13R5</v>
      </c>
      <c r="B486" s="8"/>
      <c r="C486" s="16" t="s">
        <v>137</v>
      </c>
      <c r="D486" s="17">
        <v>5</v>
      </c>
      <c r="E486" s="6" t="s">
        <v>33</v>
      </c>
      <c r="F486" s="6">
        <v>1</v>
      </c>
      <c r="G486" s="13" t="s">
        <v>50</v>
      </c>
      <c r="H486" s="32" t="s">
        <v>424</v>
      </c>
      <c r="I486" s="11" t="str">
        <f>VLOOKUP(Table768[[#This Row],[CID]],ALY,2,FALSE)</f>
        <v>Inference</v>
      </c>
    </row>
    <row r="487" spans="1:9" ht="16" thickBot="1" x14ac:dyDescent="0.25">
      <c r="A487" s="8" t="str">
        <f>Table768[[#This Row],[Test No.]]&amp;Table768[[#This Row],[Section]]&amp;Table768[[#This Row],[Q No.]]</f>
        <v>P13R6</v>
      </c>
      <c r="B487" s="8"/>
      <c r="C487" s="16" t="s">
        <v>137</v>
      </c>
      <c r="D487" s="17">
        <v>6</v>
      </c>
      <c r="E487" s="6" t="s">
        <v>33</v>
      </c>
      <c r="F487" s="6">
        <v>1</v>
      </c>
      <c r="G487" s="13" t="s">
        <v>50</v>
      </c>
      <c r="H487" s="32" t="s">
        <v>425</v>
      </c>
      <c r="I487" s="11" t="str">
        <f>VLOOKUP(Table768[[#This Row],[CID]],ALY,2,FALSE)</f>
        <v>Detail</v>
      </c>
    </row>
    <row r="488" spans="1:9" ht="16" thickBot="1" x14ac:dyDescent="0.25">
      <c r="A488" s="8" t="str">
        <f>Table768[[#This Row],[Test No.]]&amp;Table768[[#This Row],[Section]]&amp;Table768[[#This Row],[Q No.]]</f>
        <v>P13R7</v>
      </c>
      <c r="B488" s="8"/>
      <c r="C488" s="16" t="s">
        <v>137</v>
      </c>
      <c r="D488" s="17">
        <v>7</v>
      </c>
      <c r="E488" s="6" t="s">
        <v>33</v>
      </c>
      <c r="F488" s="6">
        <v>1</v>
      </c>
      <c r="G488" s="13" t="s">
        <v>50</v>
      </c>
      <c r="H488" s="32" t="s">
        <v>424</v>
      </c>
      <c r="I488" s="11" t="str">
        <f>VLOOKUP(Table768[[#This Row],[CID]],ALY,2,FALSE)</f>
        <v>Inference</v>
      </c>
    </row>
    <row r="489" spans="1:9" ht="16" thickBot="1" x14ac:dyDescent="0.25">
      <c r="A489" s="8" t="str">
        <f>Table768[[#This Row],[Test No.]]&amp;Table768[[#This Row],[Section]]&amp;Table768[[#This Row],[Q No.]]</f>
        <v>P13R8</v>
      </c>
      <c r="B489" s="8"/>
      <c r="C489" s="16" t="s">
        <v>137</v>
      </c>
      <c r="D489" s="17">
        <v>8</v>
      </c>
      <c r="E489" s="6" t="s">
        <v>33</v>
      </c>
      <c r="F489" s="6">
        <v>1</v>
      </c>
      <c r="G489" s="13" t="s">
        <v>50</v>
      </c>
      <c r="H489" s="32" t="s">
        <v>424</v>
      </c>
      <c r="I489" s="11" t="str">
        <f>VLOOKUP(Table768[[#This Row],[CID]],ALY,2,FALSE)</f>
        <v>Inference</v>
      </c>
    </row>
    <row r="490" spans="1:9" ht="16" thickBot="1" x14ac:dyDescent="0.25">
      <c r="A490" s="8" t="str">
        <f>Table768[[#This Row],[Test No.]]&amp;Table768[[#This Row],[Section]]&amp;Table768[[#This Row],[Q No.]]</f>
        <v>P13R9</v>
      </c>
      <c r="B490" s="8"/>
      <c r="C490" s="16" t="s">
        <v>137</v>
      </c>
      <c r="D490" s="17">
        <v>9</v>
      </c>
      <c r="E490" s="6" t="s">
        <v>33</v>
      </c>
      <c r="F490" s="6">
        <v>1</v>
      </c>
      <c r="G490" s="13" t="s">
        <v>50</v>
      </c>
      <c r="H490" s="32" t="s">
        <v>428</v>
      </c>
      <c r="I490" s="11" t="str">
        <f>VLOOKUP(Table768[[#This Row],[CID]],ALY,2,FALSE)</f>
        <v>Purpose</v>
      </c>
    </row>
    <row r="491" spans="1:9" ht="16" thickBot="1" x14ac:dyDescent="0.25">
      <c r="A491" s="8" t="str">
        <f>Table768[[#This Row],[Test No.]]&amp;Table768[[#This Row],[Section]]&amp;Table768[[#This Row],[Q No.]]</f>
        <v>P13R10</v>
      </c>
      <c r="B491" s="8"/>
      <c r="C491" s="16" t="s">
        <v>137</v>
      </c>
      <c r="D491" s="17">
        <v>10</v>
      </c>
      <c r="E491" s="6" t="s">
        <v>33</v>
      </c>
      <c r="F491" s="6">
        <v>1</v>
      </c>
      <c r="G491" s="13" t="s">
        <v>50</v>
      </c>
      <c r="H491" s="32" t="s">
        <v>424</v>
      </c>
      <c r="I491" s="11" t="str">
        <f>VLOOKUP(Table768[[#This Row],[CID]],ALY,2,FALSE)</f>
        <v>Inference</v>
      </c>
    </row>
    <row r="492" spans="1:9" ht="16" thickBot="1" x14ac:dyDescent="0.25">
      <c r="A492" s="8" t="str">
        <f>Table768[[#This Row],[Test No.]]&amp;Table768[[#This Row],[Section]]&amp;Table768[[#This Row],[Q No.]]</f>
        <v>P13R11</v>
      </c>
      <c r="B492" s="8"/>
      <c r="C492" s="16" t="s">
        <v>137</v>
      </c>
      <c r="D492" s="17">
        <v>11</v>
      </c>
      <c r="E492" s="6" t="s">
        <v>33</v>
      </c>
      <c r="F492" s="6">
        <v>2</v>
      </c>
      <c r="G492" s="13" t="s">
        <v>201</v>
      </c>
      <c r="H492" s="32" t="s">
        <v>446</v>
      </c>
      <c r="I492" s="11" t="str">
        <f>VLOOKUP(Table768[[#This Row],[CID]],ALY,2,FALSE)</f>
        <v>Inference</v>
      </c>
    </row>
    <row r="493" spans="1:9" ht="16" thickBot="1" x14ac:dyDescent="0.25">
      <c r="A493" s="8" t="str">
        <f>Table768[[#This Row],[Test No.]]&amp;Table768[[#This Row],[Section]]&amp;Table768[[#This Row],[Q No.]]</f>
        <v>P13R12</v>
      </c>
      <c r="B493" s="8"/>
      <c r="C493" s="16" t="s">
        <v>137</v>
      </c>
      <c r="D493" s="17">
        <v>12</v>
      </c>
      <c r="E493" s="6" t="s">
        <v>33</v>
      </c>
      <c r="F493" s="6">
        <v>2</v>
      </c>
      <c r="G493" s="13" t="s">
        <v>201</v>
      </c>
      <c r="H493" s="32" t="s">
        <v>434</v>
      </c>
      <c r="I493" s="11" t="str">
        <f>VLOOKUP(Table768[[#This Row],[CID]],ALY,2,FALSE)</f>
        <v>Main Idea</v>
      </c>
    </row>
    <row r="494" spans="1:9" ht="16" thickBot="1" x14ac:dyDescent="0.25">
      <c r="A494" s="8" t="str">
        <f>Table768[[#This Row],[Test No.]]&amp;Table768[[#This Row],[Section]]&amp;Table768[[#This Row],[Q No.]]</f>
        <v>P13R13</v>
      </c>
      <c r="B494" s="8"/>
      <c r="C494" s="16" t="s">
        <v>137</v>
      </c>
      <c r="D494" s="17">
        <v>13</v>
      </c>
      <c r="E494" s="6" t="s">
        <v>33</v>
      </c>
      <c r="F494" s="6">
        <v>2</v>
      </c>
      <c r="G494" s="13" t="s">
        <v>201</v>
      </c>
      <c r="H494" s="32" t="s">
        <v>456</v>
      </c>
      <c r="I494" s="11" t="str">
        <f>VLOOKUP(Table768[[#This Row],[CID]],ALY,2,FALSE)</f>
        <v>Sequence</v>
      </c>
    </row>
    <row r="495" spans="1:9" ht="16" thickBot="1" x14ac:dyDescent="0.25">
      <c r="A495" s="8" t="str">
        <f>Table768[[#This Row],[Test No.]]&amp;Table768[[#This Row],[Section]]&amp;Table768[[#This Row],[Q No.]]</f>
        <v>P13R14</v>
      </c>
      <c r="B495" s="8"/>
      <c r="C495" s="16" t="s">
        <v>137</v>
      </c>
      <c r="D495" s="17">
        <v>14</v>
      </c>
      <c r="E495" s="6" t="s">
        <v>33</v>
      </c>
      <c r="F495" s="6">
        <v>2</v>
      </c>
      <c r="G495" s="13" t="s">
        <v>201</v>
      </c>
      <c r="H495" s="32" t="s">
        <v>430</v>
      </c>
      <c r="I495" s="11" t="str">
        <f>VLOOKUP(Table768[[#This Row],[CID]],ALY,2,FALSE)</f>
        <v>Detail</v>
      </c>
    </row>
    <row r="496" spans="1:9" ht="16" thickBot="1" x14ac:dyDescent="0.25">
      <c r="A496" s="8" t="str">
        <f>Table768[[#This Row],[Test No.]]&amp;Table768[[#This Row],[Section]]&amp;Table768[[#This Row],[Q No.]]</f>
        <v>P13R15</v>
      </c>
      <c r="B496" s="8"/>
      <c r="C496" s="16" t="s">
        <v>137</v>
      </c>
      <c r="D496" s="17">
        <v>15</v>
      </c>
      <c r="E496" s="6" t="s">
        <v>33</v>
      </c>
      <c r="F496" s="6">
        <v>2</v>
      </c>
      <c r="G496" s="13" t="s">
        <v>201</v>
      </c>
      <c r="H496" s="32" t="s">
        <v>431</v>
      </c>
      <c r="I496" s="11" t="str">
        <f>VLOOKUP(Table768[[#This Row],[CID]],ALY,2,FALSE)</f>
        <v>Vocab-in-Context</v>
      </c>
    </row>
    <row r="497" spans="1:9" ht="16" thickBot="1" x14ac:dyDescent="0.25">
      <c r="A497" s="8" t="str">
        <f>Table768[[#This Row],[Test No.]]&amp;Table768[[#This Row],[Section]]&amp;Table768[[#This Row],[Q No.]]</f>
        <v>P13R16</v>
      </c>
      <c r="B497" s="8"/>
      <c r="C497" s="16" t="s">
        <v>137</v>
      </c>
      <c r="D497" s="17">
        <v>16</v>
      </c>
      <c r="E497" s="6" t="s">
        <v>33</v>
      </c>
      <c r="F497" s="6">
        <v>2</v>
      </c>
      <c r="G497" s="13" t="s">
        <v>201</v>
      </c>
      <c r="H497" s="32" t="s">
        <v>430</v>
      </c>
      <c r="I497" s="11" t="str">
        <f>VLOOKUP(Table768[[#This Row],[CID]],ALY,2,FALSE)</f>
        <v>Detail</v>
      </c>
    </row>
    <row r="498" spans="1:9" ht="16" thickBot="1" x14ac:dyDescent="0.25">
      <c r="A498" s="8" t="str">
        <f>Table768[[#This Row],[Test No.]]&amp;Table768[[#This Row],[Section]]&amp;Table768[[#This Row],[Q No.]]</f>
        <v>P13R17</v>
      </c>
      <c r="B498" s="8"/>
      <c r="C498" s="16" t="s">
        <v>137</v>
      </c>
      <c r="D498" s="17">
        <v>17</v>
      </c>
      <c r="E498" s="6" t="s">
        <v>33</v>
      </c>
      <c r="F498" s="6">
        <v>2</v>
      </c>
      <c r="G498" s="13" t="s">
        <v>201</v>
      </c>
      <c r="H498" s="32" t="s">
        <v>433</v>
      </c>
      <c r="I498" s="11" t="str">
        <f>VLOOKUP(Table768[[#This Row],[CID]],ALY,2,FALSE)</f>
        <v>Purpose</v>
      </c>
    </row>
    <row r="499" spans="1:9" ht="16" thickBot="1" x14ac:dyDescent="0.25">
      <c r="A499" s="8" t="str">
        <f>Table768[[#This Row],[Test No.]]&amp;Table768[[#This Row],[Section]]&amp;Table768[[#This Row],[Q No.]]</f>
        <v>P13R18</v>
      </c>
      <c r="B499" s="8"/>
      <c r="C499" s="16" t="s">
        <v>137</v>
      </c>
      <c r="D499" s="17">
        <v>18</v>
      </c>
      <c r="E499" s="6" t="s">
        <v>33</v>
      </c>
      <c r="F499" s="6">
        <v>2</v>
      </c>
      <c r="G499" s="13" t="s">
        <v>201</v>
      </c>
      <c r="H499" s="32" t="s">
        <v>430</v>
      </c>
      <c r="I499" s="11" t="str">
        <f>VLOOKUP(Table768[[#This Row],[CID]],ALY,2,FALSE)</f>
        <v>Detail</v>
      </c>
    </row>
    <row r="500" spans="1:9" ht="16" thickBot="1" x14ac:dyDescent="0.25">
      <c r="A500" s="8" t="str">
        <f>Table768[[#This Row],[Test No.]]&amp;Table768[[#This Row],[Section]]&amp;Table768[[#This Row],[Q No.]]</f>
        <v>P13R19</v>
      </c>
      <c r="B500" s="8"/>
      <c r="C500" s="16" t="s">
        <v>137</v>
      </c>
      <c r="D500" s="17">
        <v>19</v>
      </c>
      <c r="E500" s="6" t="s">
        <v>33</v>
      </c>
      <c r="F500" s="6">
        <v>2</v>
      </c>
      <c r="G500" s="13" t="s">
        <v>201</v>
      </c>
      <c r="H500" s="32" t="s">
        <v>430</v>
      </c>
      <c r="I500" s="11" t="str">
        <f>VLOOKUP(Table768[[#This Row],[CID]],ALY,2,FALSE)</f>
        <v>Detail</v>
      </c>
    </row>
    <row r="501" spans="1:9" ht="16" thickBot="1" x14ac:dyDescent="0.25">
      <c r="A501" s="8" t="str">
        <f>Table768[[#This Row],[Test No.]]&amp;Table768[[#This Row],[Section]]&amp;Table768[[#This Row],[Q No.]]</f>
        <v>P13R20</v>
      </c>
      <c r="B501" s="8"/>
      <c r="C501" s="16" t="s">
        <v>137</v>
      </c>
      <c r="D501" s="17">
        <v>20</v>
      </c>
      <c r="E501" s="6" t="s">
        <v>33</v>
      </c>
      <c r="F501" s="6">
        <v>2</v>
      </c>
      <c r="G501" s="13" t="s">
        <v>201</v>
      </c>
      <c r="H501" s="32" t="s">
        <v>430</v>
      </c>
      <c r="I501" s="11" t="str">
        <f>VLOOKUP(Table768[[#This Row],[CID]],ALY,2,FALSE)</f>
        <v>Detail</v>
      </c>
    </row>
    <row r="502" spans="1:9" ht="16" thickBot="1" x14ac:dyDescent="0.25">
      <c r="A502" s="8" t="str">
        <f>Table768[[#This Row],[Test No.]]&amp;Table768[[#This Row],[Section]]&amp;Table768[[#This Row],[Q No.]]</f>
        <v>P13R21</v>
      </c>
      <c r="B502" s="8"/>
      <c r="C502" s="16" t="s">
        <v>137</v>
      </c>
      <c r="D502" s="17">
        <v>21</v>
      </c>
      <c r="E502" s="6" t="s">
        <v>33</v>
      </c>
      <c r="F502" s="6">
        <v>3</v>
      </c>
      <c r="G502" s="13" t="s">
        <v>200</v>
      </c>
      <c r="H502" s="32" t="s">
        <v>437</v>
      </c>
      <c r="I502" s="11" t="str">
        <f>VLOOKUP(Table768[[#This Row],[CID]],ALY,2,FALSE)</f>
        <v>Detail</v>
      </c>
    </row>
    <row r="503" spans="1:9" ht="16" thickBot="1" x14ac:dyDescent="0.25">
      <c r="A503" s="8" t="str">
        <f>Table768[[#This Row],[Test No.]]&amp;Table768[[#This Row],[Section]]&amp;Table768[[#This Row],[Q No.]]</f>
        <v>P13R22</v>
      </c>
      <c r="B503" s="8"/>
      <c r="C503" s="16" t="s">
        <v>137</v>
      </c>
      <c r="D503" s="17">
        <v>22</v>
      </c>
      <c r="E503" s="6" t="s">
        <v>33</v>
      </c>
      <c r="F503" s="6">
        <v>3</v>
      </c>
      <c r="G503" s="13" t="s">
        <v>200</v>
      </c>
      <c r="H503" s="32" t="s">
        <v>437</v>
      </c>
      <c r="I503" s="11" t="str">
        <f>VLOOKUP(Table768[[#This Row],[CID]],ALY,2,FALSE)</f>
        <v>Detail</v>
      </c>
    </row>
    <row r="504" spans="1:9" ht="16" thickBot="1" x14ac:dyDescent="0.25">
      <c r="A504" s="8" t="str">
        <f>Table768[[#This Row],[Test No.]]&amp;Table768[[#This Row],[Section]]&amp;Table768[[#This Row],[Q No.]]</f>
        <v>P13R23</v>
      </c>
      <c r="B504" s="8"/>
      <c r="C504" s="16" t="s">
        <v>137</v>
      </c>
      <c r="D504" s="17">
        <v>23</v>
      </c>
      <c r="E504" s="6" t="s">
        <v>33</v>
      </c>
      <c r="F504" s="6">
        <v>3</v>
      </c>
      <c r="G504" s="13" t="s">
        <v>200</v>
      </c>
      <c r="H504" s="32" t="s">
        <v>451</v>
      </c>
      <c r="I504" s="11" t="str">
        <f>VLOOKUP(Table768[[#This Row],[CID]],ALY,2,FALSE)</f>
        <v>Main Idea</v>
      </c>
    </row>
    <row r="505" spans="1:9" ht="16" thickBot="1" x14ac:dyDescent="0.25">
      <c r="A505" s="8" t="str">
        <f>Table768[[#This Row],[Test No.]]&amp;Table768[[#This Row],[Section]]&amp;Table768[[#This Row],[Q No.]]</f>
        <v>P13R24</v>
      </c>
      <c r="B505" s="8"/>
      <c r="C505" s="16" t="s">
        <v>137</v>
      </c>
      <c r="D505" s="17">
        <v>24</v>
      </c>
      <c r="E505" s="6" t="s">
        <v>33</v>
      </c>
      <c r="F505" s="6">
        <v>3</v>
      </c>
      <c r="G505" s="13" t="s">
        <v>200</v>
      </c>
      <c r="H505" s="32" t="s">
        <v>439</v>
      </c>
      <c r="I505" s="11" t="str">
        <f>VLOOKUP(Table768[[#This Row],[CID]],ALY,2,FALSE)</f>
        <v>Vocab-in-Context</v>
      </c>
    </row>
    <row r="506" spans="1:9" ht="16" thickBot="1" x14ac:dyDescent="0.25">
      <c r="A506" s="8" t="str">
        <f>Table768[[#This Row],[Test No.]]&amp;Table768[[#This Row],[Section]]&amp;Table768[[#This Row],[Q No.]]</f>
        <v>P13R25</v>
      </c>
      <c r="B506" s="8"/>
      <c r="C506" s="16" t="s">
        <v>137</v>
      </c>
      <c r="D506" s="17">
        <v>25</v>
      </c>
      <c r="E506" s="6" t="s">
        <v>33</v>
      </c>
      <c r="F506" s="6">
        <v>3</v>
      </c>
      <c r="G506" s="13" t="s">
        <v>200</v>
      </c>
      <c r="H506" s="32" t="s">
        <v>438</v>
      </c>
      <c r="I506" s="11" t="str">
        <f>VLOOKUP(Table768[[#This Row],[CID]],ALY,2,FALSE)</f>
        <v>Inference</v>
      </c>
    </row>
    <row r="507" spans="1:9" ht="16" thickBot="1" x14ac:dyDescent="0.25">
      <c r="A507" s="8" t="str">
        <f>Table768[[#This Row],[Test No.]]&amp;Table768[[#This Row],[Section]]&amp;Table768[[#This Row],[Q No.]]</f>
        <v>P13R26</v>
      </c>
      <c r="B507" s="8"/>
      <c r="C507" s="16" t="s">
        <v>137</v>
      </c>
      <c r="D507" s="17">
        <v>26</v>
      </c>
      <c r="E507" s="6" t="s">
        <v>33</v>
      </c>
      <c r="F507" s="6">
        <v>3</v>
      </c>
      <c r="G507" s="13" t="s">
        <v>200</v>
      </c>
      <c r="H507" s="32" t="s">
        <v>438</v>
      </c>
      <c r="I507" s="11" t="str">
        <f>VLOOKUP(Table768[[#This Row],[CID]],ALY,2,FALSE)</f>
        <v>Inference</v>
      </c>
    </row>
    <row r="508" spans="1:9" ht="16" thickBot="1" x14ac:dyDescent="0.25">
      <c r="A508" s="8" t="str">
        <f>Table768[[#This Row],[Test No.]]&amp;Table768[[#This Row],[Section]]&amp;Table768[[#This Row],[Q No.]]</f>
        <v>P13R27</v>
      </c>
      <c r="B508" s="8"/>
      <c r="C508" s="16" t="s">
        <v>137</v>
      </c>
      <c r="D508" s="17">
        <v>27</v>
      </c>
      <c r="E508" s="6" t="s">
        <v>33</v>
      </c>
      <c r="F508" s="6">
        <v>3</v>
      </c>
      <c r="G508" s="13" t="s">
        <v>200</v>
      </c>
      <c r="H508" s="32" t="s">
        <v>437</v>
      </c>
      <c r="I508" s="11" t="str">
        <f>VLOOKUP(Table768[[#This Row],[CID]],ALY,2,FALSE)</f>
        <v>Detail</v>
      </c>
    </row>
    <row r="509" spans="1:9" ht="16" thickBot="1" x14ac:dyDescent="0.25">
      <c r="A509" s="8" t="str">
        <f>Table768[[#This Row],[Test No.]]&amp;Table768[[#This Row],[Section]]&amp;Table768[[#This Row],[Q No.]]</f>
        <v>P13R28</v>
      </c>
      <c r="B509" s="8"/>
      <c r="C509" s="16" t="s">
        <v>137</v>
      </c>
      <c r="D509" s="17">
        <v>28</v>
      </c>
      <c r="E509" s="6" t="s">
        <v>33</v>
      </c>
      <c r="F509" s="6">
        <v>3</v>
      </c>
      <c r="G509" s="13" t="s">
        <v>200</v>
      </c>
      <c r="H509" s="32" t="s">
        <v>435</v>
      </c>
      <c r="I509" s="11" t="str">
        <f>VLOOKUP(Table768[[#This Row],[CID]],ALY,2,FALSE)</f>
        <v>PoV/Author's Attitude</v>
      </c>
    </row>
    <row r="510" spans="1:9" ht="16" thickBot="1" x14ac:dyDescent="0.25">
      <c r="A510" s="8" t="str">
        <f>Table768[[#This Row],[Test No.]]&amp;Table768[[#This Row],[Section]]&amp;Table768[[#This Row],[Q No.]]</f>
        <v>P13R29</v>
      </c>
      <c r="B510" s="8"/>
      <c r="C510" s="16" t="s">
        <v>137</v>
      </c>
      <c r="D510" s="17">
        <v>29</v>
      </c>
      <c r="E510" s="6" t="s">
        <v>33</v>
      </c>
      <c r="F510" s="6">
        <v>3</v>
      </c>
      <c r="G510" s="13" t="s">
        <v>200</v>
      </c>
      <c r="H510" s="32" t="s">
        <v>437</v>
      </c>
      <c r="I510" s="11" t="str">
        <f>VLOOKUP(Table768[[#This Row],[CID]],ALY,2,FALSE)</f>
        <v>Detail</v>
      </c>
    </row>
    <row r="511" spans="1:9" ht="16" thickBot="1" x14ac:dyDescent="0.25">
      <c r="A511" s="8" t="str">
        <f>Table768[[#This Row],[Test No.]]&amp;Table768[[#This Row],[Section]]&amp;Table768[[#This Row],[Q No.]]</f>
        <v>P13R30</v>
      </c>
      <c r="B511" s="8"/>
      <c r="C511" s="16" t="s">
        <v>137</v>
      </c>
      <c r="D511" s="17">
        <v>30</v>
      </c>
      <c r="E511" s="6" t="s">
        <v>33</v>
      </c>
      <c r="F511" s="6">
        <v>3</v>
      </c>
      <c r="G511" s="13" t="s">
        <v>200</v>
      </c>
      <c r="H511" s="32" t="s">
        <v>437</v>
      </c>
      <c r="I511" s="11" t="str">
        <f>VLOOKUP(Table768[[#This Row],[CID]],ALY,2,FALSE)</f>
        <v>Detail</v>
      </c>
    </row>
    <row r="512" spans="1:9" ht="16" thickBot="1" x14ac:dyDescent="0.25">
      <c r="A512" s="8" t="str">
        <f>Table768[[#This Row],[Test No.]]&amp;Table768[[#This Row],[Section]]&amp;Table768[[#This Row],[Q No.]]</f>
        <v>P13R31</v>
      </c>
      <c r="B512" s="8"/>
      <c r="C512" s="16" t="s">
        <v>137</v>
      </c>
      <c r="D512" s="17">
        <v>31</v>
      </c>
      <c r="E512" s="6" t="s">
        <v>33</v>
      </c>
      <c r="F512" s="6">
        <v>4</v>
      </c>
      <c r="G512" s="13" t="s">
        <v>199</v>
      </c>
      <c r="H512" s="32" t="s">
        <v>445</v>
      </c>
      <c r="I512" s="11" t="str">
        <f>VLOOKUP(Table768[[#This Row],[CID]],ALY,2,FALSE)</f>
        <v>Purpose</v>
      </c>
    </row>
    <row r="513" spans="1:9" ht="16" thickBot="1" x14ac:dyDescent="0.25">
      <c r="A513" s="8" t="str">
        <f>Table768[[#This Row],[Test No.]]&amp;Table768[[#This Row],[Section]]&amp;Table768[[#This Row],[Q No.]]</f>
        <v>P13R32</v>
      </c>
      <c r="B513" s="8"/>
      <c r="C513" s="16" t="s">
        <v>137</v>
      </c>
      <c r="D513" s="17">
        <v>32</v>
      </c>
      <c r="E513" s="6" t="s">
        <v>33</v>
      </c>
      <c r="F513" s="6">
        <v>4</v>
      </c>
      <c r="G513" s="13" t="s">
        <v>199</v>
      </c>
      <c r="H513" s="32" t="s">
        <v>445</v>
      </c>
      <c r="I513" s="11" t="str">
        <f>VLOOKUP(Table768[[#This Row],[CID]],ALY,2,FALSE)</f>
        <v>Purpose</v>
      </c>
    </row>
    <row r="514" spans="1:9" ht="16" thickBot="1" x14ac:dyDescent="0.25">
      <c r="A514" s="8" t="str">
        <f>Table768[[#This Row],[Test No.]]&amp;Table768[[#This Row],[Section]]&amp;Table768[[#This Row],[Q No.]]</f>
        <v>P13R33</v>
      </c>
      <c r="B514" s="8"/>
      <c r="C514" s="16" t="s">
        <v>137</v>
      </c>
      <c r="D514" s="17">
        <v>33</v>
      </c>
      <c r="E514" s="6" t="s">
        <v>33</v>
      </c>
      <c r="F514" s="6">
        <v>4</v>
      </c>
      <c r="G514" s="13" t="s">
        <v>199</v>
      </c>
      <c r="H514" s="32" t="s">
        <v>442</v>
      </c>
      <c r="I514" s="11" t="str">
        <f>VLOOKUP(Table768[[#This Row],[CID]],ALY,2,FALSE)</f>
        <v>Detail</v>
      </c>
    </row>
    <row r="515" spans="1:9" ht="16" thickBot="1" x14ac:dyDescent="0.25">
      <c r="A515" s="8" t="str">
        <f>Table768[[#This Row],[Test No.]]&amp;Table768[[#This Row],[Section]]&amp;Table768[[#This Row],[Q No.]]</f>
        <v>P13R34</v>
      </c>
      <c r="B515" s="8"/>
      <c r="C515" s="16" t="s">
        <v>137</v>
      </c>
      <c r="D515" s="17">
        <v>34</v>
      </c>
      <c r="E515" s="6" t="s">
        <v>33</v>
      </c>
      <c r="F515" s="6">
        <v>4</v>
      </c>
      <c r="G515" s="13" t="s">
        <v>199</v>
      </c>
      <c r="H515" s="32" t="s">
        <v>442</v>
      </c>
      <c r="I515" s="11" t="str">
        <f>VLOOKUP(Table768[[#This Row],[CID]],ALY,2,FALSE)</f>
        <v>Detail</v>
      </c>
    </row>
    <row r="516" spans="1:9" ht="16" thickBot="1" x14ac:dyDescent="0.25">
      <c r="A516" s="8" t="str">
        <f>Table768[[#This Row],[Test No.]]&amp;Table768[[#This Row],[Section]]&amp;Table768[[#This Row],[Q No.]]</f>
        <v>P13R35</v>
      </c>
      <c r="B516" s="8"/>
      <c r="C516" s="16" t="s">
        <v>137</v>
      </c>
      <c r="D516" s="17">
        <v>35</v>
      </c>
      <c r="E516" s="6" t="s">
        <v>33</v>
      </c>
      <c r="F516" s="6">
        <v>4</v>
      </c>
      <c r="G516" s="13" t="s">
        <v>199</v>
      </c>
      <c r="H516" s="32" t="s">
        <v>444</v>
      </c>
      <c r="I516" s="11" t="str">
        <f>VLOOKUP(Table768[[#This Row],[CID]],ALY,2,FALSE)</f>
        <v>PoV/Author's Attitude</v>
      </c>
    </row>
    <row r="517" spans="1:9" ht="16" thickBot="1" x14ac:dyDescent="0.25">
      <c r="A517" s="8" t="str">
        <f>Table768[[#This Row],[Test No.]]&amp;Table768[[#This Row],[Section]]&amp;Table768[[#This Row],[Q No.]]</f>
        <v>P13R36</v>
      </c>
      <c r="B517" s="8"/>
      <c r="C517" s="16" t="s">
        <v>137</v>
      </c>
      <c r="D517" s="17">
        <v>36</v>
      </c>
      <c r="E517" s="6" t="s">
        <v>33</v>
      </c>
      <c r="F517" s="6">
        <v>4</v>
      </c>
      <c r="G517" s="13" t="s">
        <v>199</v>
      </c>
      <c r="H517" s="32" t="s">
        <v>442</v>
      </c>
      <c r="I517" s="11" t="str">
        <f>VLOOKUP(Table768[[#This Row],[CID]],ALY,2,FALSE)</f>
        <v>Detail</v>
      </c>
    </row>
    <row r="518" spans="1:9" ht="16" thickBot="1" x14ac:dyDescent="0.25">
      <c r="A518" s="8" t="str">
        <f>Table768[[#This Row],[Test No.]]&amp;Table768[[#This Row],[Section]]&amp;Table768[[#This Row],[Q No.]]</f>
        <v>P13R37</v>
      </c>
      <c r="B518" s="8"/>
      <c r="C518" s="16" t="s">
        <v>137</v>
      </c>
      <c r="D518" s="17">
        <v>37</v>
      </c>
      <c r="E518" s="6" t="s">
        <v>33</v>
      </c>
      <c r="F518" s="6">
        <v>4</v>
      </c>
      <c r="G518" s="13" t="s">
        <v>199</v>
      </c>
      <c r="H518" s="32" t="s">
        <v>442</v>
      </c>
      <c r="I518" s="11" t="str">
        <f>VLOOKUP(Table768[[#This Row],[CID]],ALY,2,FALSE)</f>
        <v>Detail</v>
      </c>
    </row>
    <row r="519" spans="1:9" ht="16" thickBot="1" x14ac:dyDescent="0.25">
      <c r="A519" s="8" t="str">
        <f>Table768[[#This Row],[Test No.]]&amp;Table768[[#This Row],[Section]]&amp;Table768[[#This Row],[Q No.]]</f>
        <v>P13R38</v>
      </c>
      <c r="B519" s="8"/>
      <c r="C519" s="16" t="s">
        <v>137</v>
      </c>
      <c r="D519" s="17">
        <v>38</v>
      </c>
      <c r="E519" s="6" t="s">
        <v>33</v>
      </c>
      <c r="F519" s="6">
        <v>4</v>
      </c>
      <c r="G519" s="13" t="s">
        <v>199</v>
      </c>
      <c r="H519" s="32" t="s">
        <v>442</v>
      </c>
      <c r="I519" s="11" t="str">
        <f>VLOOKUP(Table768[[#This Row],[CID]],ALY,2,FALSE)</f>
        <v>Detail</v>
      </c>
    </row>
    <row r="520" spans="1:9" ht="16" thickBot="1" x14ac:dyDescent="0.25">
      <c r="A520" s="8" t="str">
        <f>Table768[[#This Row],[Test No.]]&amp;Table768[[#This Row],[Section]]&amp;Table768[[#This Row],[Q No.]]</f>
        <v>P13R39</v>
      </c>
      <c r="B520" s="8"/>
      <c r="C520" s="16" t="s">
        <v>137</v>
      </c>
      <c r="D520" s="17">
        <v>39</v>
      </c>
      <c r="E520" s="6" t="s">
        <v>33</v>
      </c>
      <c r="F520" s="6">
        <v>4</v>
      </c>
      <c r="G520" s="13" t="s">
        <v>199</v>
      </c>
      <c r="H520" s="32" t="s">
        <v>442</v>
      </c>
      <c r="I520" s="11" t="str">
        <f>VLOOKUP(Table768[[#This Row],[CID]],ALY,2,FALSE)</f>
        <v>Detail</v>
      </c>
    </row>
    <row r="521" spans="1:9" ht="16" thickBot="1" x14ac:dyDescent="0.25">
      <c r="A521" s="8" t="str">
        <f>Table768[[#This Row],[Test No.]]&amp;Table768[[#This Row],[Section]]&amp;Table768[[#This Row],[Q No.]]</f>
        <v>P13R40</v>
      </c>
      <c r="B521" s="8"/>
      <c r="C521" s="16" t="s">
        <v>137</v>
      </c>
      <c r="D521" s="17">
        <v>40</v>
      </c>
      <c r="E521" s="6" t="s">
        <v>33</v>
      </c>
      <c r="F521" s="6">
        <v>4</v>
      </c>
      <c r="G521" s="13" t="s">
        <v>199</v>
      </c>
      <c r="H521" s="32" t="s">
        <v>442</v>
      </c>
      <c r="I521" s="11" t="str">
        <f>VLOOKUP(Table768[[#This Row],[CID]],ALY,2,FALSE)</f>
        <v>Detail</v>
      </c>
    </row>
    <row r="522" spans="1:9" ht="16" thickBot="1" x14ac:dyDescent="0.25">
      <c r="A522" s="8" t="str">
        <f>Table768[[#This Row],[Test No.]]&amp;Table768[[#This Row],[Section]]&amp;Table768[[#This Row],[Q No.]]</f>
        <v>P14R1</v>
      </c>
      <c r="B522" s="8"/>
      <c r="C522" s="16" t="s">
        <v>136</v>
      </c>
      <c r="D522" s="17">
        <v>1</v>
      </c>
      <c r="E522" s="6" t="s">
        <v>33</v>
      </c>
      <c r="F522" s="6">
        <v>1</v>
      </c>
      <c r="G522" s="13" t="s">
        <v>50</v>
      </c>
      <c r="H522" s="32" t="s">
        <v>427</v>
      </c>
      <c r="I522" s="11" t="str">
        <f>VLOOKUP(Table768[[#This Row],[CID]],ALY,2,FALSE)</f>
        <v>PoV/Author's Attitude</v>
      </c>
    </row>
    <row r="523" spans="1:9" ht="16" thickBot="1" x14ac:dyDescent="0.25">
      <c r="A523" s="8" t="str">
        <f>Table768[[#This Row],[Test No.]]&amp;Table768[[#This Row],[Section]]&amp;Table768[[#This Row],[Q No.]]</f>
        <v>P14R2</v>
      </c>
      <c r="B523" s="8"/>
      <c r="C523" s="16" t="s">
        <v>136</v>
      </c>
      <c r="D523" s="17">
        <v>2</v>
      </c>
      <c r="E523" s="6" t="s">
        <v>33</v>
      </c>
      <c r="F523" s="6">
        <v>1</v>
      </c>
      <c r="G523" s="13" t="s">
        <v>50</v>
      </c>
      <c r="H523" s="32" t="s">
        <v>428</v>
      </c>
      <c r="I523" s="11" t="str">
        <f>VLOOKUP(Table768[[#This Row],[CID]],ALY,2,FALSE)</f>
        <v>Purpose</v>
      </c>
    </row>
    <row r="524" spans="1:9" ht="16" thickBot="1" x14ac:dyDescent="0.25">
      <c r="A524" s="8" t="str">
        <f>Table768[[#This Row],[Test No.]]&amp;Table768[[#This Row],[Section]]&amp;Table768[[#This Row],[Q No.]]</f>
        <v>P14R3</v>
      </c>
      <c r="B524" s="8"/>
      <c r="C524" s="16" t="s">
        <v>136</v>
      </c>
      <c r="D524" s="17">
        <v>3</v>
      </c>
      <c r="E524" s="6" t="s">
        <v>33</v>
      </c>
      <c r="F524" s="6">
        <v>1</v>
      </c>
      <c r="G524" s="13" t="s">
        <v>50</v>
      </c>
      <c r="H524" s="32" t="s">
        <v>425</v>
      </c>
      <c r="I524" s="11" t="str">
        <f>VLOOKUP(Table768[[#This Row],[CID]],ALY,2,FALSE)</f>
        <v>Detail</v>
      </c>
    </row>
    <row r="525" spans="1:9" ht="16" thickBot="1" x14ac:dyDescent="0.25">
      <c r="A525" s="8" t="str">
        <f>Table768[[#This Row],[Test No.]]&amp;Table768[[#This Row],[Section]]&amp;Table768[[#This Row],[Q No.]]</f>
        <v>P14R4</v>
      </c>
      <c r="B525" s="8"/>
      <c r="C525" s="16" t="s">
        <v>136</v>
      </c>
      <c r="D525" s="17">
        <v>4</v>
      </c>
      <c r="E525" s="6" t="s">
        <v>33</v>
      </c>
      <c r="F525" s="6">
        <v>1</v>
      </c>
      <c r="G525" s="13" t="s">
        <v>50</v>
      </c>
      <c r="H525" s="32" t="s">
        <v>425</v>
      </c>
      <c r="I525" s="11" t="str">
        <f>VLOOKUP(Table768[[#This Row],[CID]],ALY,2,FALSE)</f>
        <v>Detail</v>
      </c>
    </row>
    <row r="526" spans="1:9" ht="16" thickBot="1" x14ac:dyDescent="0.25">
      <c r="A526" s="8" t="str">
        <f>Table768[[#This Row],[Test No.]]&amp;Table768[[#This Row],[Section]]&amp;Table768[[#This Row],[Q No.]]</f>
        <v>P14R5</v>
      </c>
      <c r="B526" s="8"/>
      <c r="C526" s="16" t="s">
        <v>136</v>
      </c>
      <c r="D526" s="17">
        <v>5</v>
      </c>
      <c r="E526" s="6" t="s">
        <v>33</v>
      </c>
      <c r="F526" s="6">
        <v>1</v>
      </c>
      <c r="G526" s="13" t="s">
        <v>50</v>
      </c>
      <c r="H526" s="32" t="s">
        <v>425</v>
      </c>
      <c r="I526" s="11" t="str">
        <f>VLOOKUP(Table768[[#This Row],[CID]],ALY,2,FALSE)</f>
        <v>Detail</v>
      </c>
    </row>
    <row r="527" spans="1:9" ht="16" thickBot="1" x14ac:dyDescent="0.25">
      <c r="A527" s="8" t="str">
        <f>Table768[[#This Row],[Test No.]]&amp;Table768[[#This Row],[Section]]&amp;Table768[[#This Row],[Q No.]]</f>
        <v>P14R6</v>
      </c>
      <c r="B527" s="8"/>
      <c r="C527" s="16" t="s">
        <v>136</v>
      </c>
      <c r="D527" s="17">
        <v>6</v>
      </c>
      <c r="E527" s="6" t="s">
        <v>33</v>
      </c>
      <c r="F527" s="6">
        <v>1</v>
      </c>
      <c r="G527" s="13" t="s">
        <v>50</v>
      </c>
      <c r="H527" s="32" t="s">
        <v>425</v>
      </c>
      <c r="I527" s="11" t="str">
        <f>VLOOKUP(Table768[[#This Row],[CID]],ALY,2,FALSE)</f>
        <v>Detail</v>
      </c>
    </row>
    <row r="528" spans="1:9" ht="16" thickBot="1" x14ac:dyDescent="0.25">
      <c r="A528" s="8" t="str">
        <f>Table768[[#This Row],[Test No.]]&amp;Table768[[#This Row],[Section]]&amp;Table768[[#This Row],[Q No.]]</f>
        <v>P14R7</v>
      </c>
      <c r="B528" s="8"/>
      <c r="C528" s="16" t="s">
        <v>136</v>
      </c>
      <c r="D528" s="17">
        <v>7</v>
      </c>
      <c r="E528" s="6" t="s">
        <v>33</v>
      </c>
      <c r="F528" s="6">
        <v>1</v>
      </c>
      <c r="G528" s="13" t="s">
        <v>50</v>
      </c>
      <c r="H528" s="32" t="s">
        <v>425</v>
      </c>
      <c r="I528" s="11" t="str">
        <f>VLOOKUP(Table768[[#This Row],[CID]],ALY,2,FALSE)</f>
        <v>Detail</v>
      </c>
    </row>
    <row r="529" spans="1:9" ht="16" thickBot="1" x14ac:dyDescent="0.25">
      <c r="A529" s="8" t="str">
        <f>Table768[[#This Row],[Test No.]]&amp;Table768[[#This Row],[Section]]&amp;Table768[[#This Row],[Q No.]]</f>
        <v>P14R8</v>
      </c>
      <c r="B529" s="8"/>
      <c r="C529" s="16" t="s">
        <v>136</v>
      </c>
      <c r="D529" s="17">
        <v>8</v>
      </c>
      <c r="E529" s="6" t="s">
        <v>33</v>
      </c>
      <c r="F529" s="6">
        <v>1</v>
      </c>
      <c r="G529" s="13" t="s">
        <v>50</v>
      </c>
      <c r="H529" s="32" t="s">
        <v>425</v>
      </c>
      <c r="I529" s="11" t="str">
        <f>VLOOKUP(Table768[[#This Row],[CID]],ALY,2,FALSE)</f>
        <v>Detail</v>
      </c>
    </row>
    <row r="530" spans="1:9" ht="16" thickBot="1" x14ac:dyDescent="0.25">
      <c r="A530" s="8" t="str">
        <f>Table768[[#This Row],[Test No.]]&amp;Table768[[#This Row],[Section]]&amp;Table768[[#This Row],[Q No.]]</f>
        <v>P14R9</v>
      </c>
      <c r="B530" s="8"/>
      <c r="C530" s="16" t="s">
        <v>136</v>
      </c>
      <c r="D530" s="17">
        <v>9</v>
      </c>
      <c r="E530" s="6" t="s">
        <v>33</v>
      </c>
      <c r="F530" s="6">
        <v>1</v>
      </c>
      <c r="G530" s="13" t="s">
        <v>50</v>
      </c>
      <c r="H530" s="32" t="s">
        <v>425</v>
      </c>
      <c r="I530" s="11" t="str">
        <f>VLOOKUP(Table768[[#This Row],[CID]],ALY,2,FALSE)</f>
        <v>Detail</v>
      </c>
    </row>
    <row r="531" spans="1:9" ht="16" thickBot="1" x14ac:dyDescent="0.25">
      <c r="A531" s="8" t="str">
        <f>Table768[[#This Row],[Test No.]]&amp;Table768[[#This Row],[Section]]&amp;Table768[[#This Row],[Q No.]]</f>
        <v>P14R10</v>
      </c>
      <c r="B531" s="8"/>
      <c r="C531" s="16" t="s">
        <v>136</v>
      </c>
      <c r="D531" s="17">
        <v>10</v>
      </c>
      <c r="E531" s="6" t="s">
        <v>33</v>
      </c>
      <c r="F531" s="6">
        <v>1</v>
      </c>
      <c r="G531" s="13" t="s">
        <v>50</v>
      </c>
      <c r="H531" s="32" t="s">
        <v>425</v>
      </c>
      <c r="I531" s="11" t="str">
        <f>VLOOKUP(Table768[[#This Row],[CID]],ALY,2,FALSE)</f>
        <v>Detail</v>
      </c>
    </row>
    <row r="532" spans="1:9" ht="16" thickBot="1" x14ac:dyDescent="0.25">
      <c r="A532" s="8" t="str">
        <f>Table768[[#This Row],[Test No.]]&amp;Table768[[#This Row],[Section]]&amp;Table768[[#This Row],[Q No.]]</f>
        <v>P14R11</v>
      </c>
      <c r="B532" s="8"/>
      <c r="C532" s="16" t="s">
        <v>136</v>
      </c>
      <c r="D532" s="17">
        <v>11</v>
      </c>
      <c r="E532" s="6" t="s">
        <v>33</v>
      </c>
      <c r="F532" s="6">
        <v>2</v>
      </c>
      <c r="G532" s="13" t="s">
        <v>201</v>
      </c>
      <c r="H532" s="32" t="s">
        <v>434</v>
      </c>
      <c r="I532" s="11" t="str">
        <f>VLOOKUP(Table768[[#This Row],[CID]],ALY,2,FALSE)</f>
        <v>Main Idea</v>
      </c>
    </row>
    <row r="533" spans="1:9" ht="16" thickBot="1" x14ac:dyDescent="0.25">
      <c r="A533" s="8" t="str">
        <f>Table768[[#This Row],[Test No.]]&amp;Table768[[#This Row],[Section]]&amp;Table768[[#This Row],[Q No.]]</f>
        <v>P14R12</v>
      </c>
      <c r="B533" s="8"/>
      <c r="C533" s="16" t="s">
        <v>136</v>
      </c>
      <c r="D533" s="17">
        <v>12</v>
      </c>
      <c r="E533" s="6" t="s">
        <v>33</v>
      </c>
      <c r="F533" s="6">
        <v>2</v>
      </c>
      <c r="G533" s="13" t="s">
        <v>201</v>
      </c>
      <c r="H533" s="32" t="s">
        <v>457</v>
      </c>
      <c r="I533" s="11" t="str">
        <f>VLOOKUP(Table768[[#This Row],[CID]],ALY,2,FALSE)</f>
        <v>Comparison &amp; Contrast</v>
      </c>
    </row>
    <row r="534" spans="1:9" ht="16" thickBot="1" x14ac:dyDescent="0.25">
      <c r="A534" s="8" t="str">
        <f>Table768[[#This Row],[Test No.]]&amp;Table768[[#This Row],[Section]]&amp;Table768[[#This Row],[Q No.]]</f>
        <v>P14R13</v>
      </c>
      <c r="B534" s="8"/>
      <c r="C534" s="16" t="s">
        <v>136</v>
      </c>
      <c r="D534" s="17">
        <v>13</v>
      </c>
      <c r="E534" s="6" t="s">
        <v>33</v>
      </c>
      <c r="F534" s="6">
        <v>2</v>
      </c>
      <c r="G534" s="13" t="s">
        <v>201</v>
      </c>
      <c r="H534" s="32" t="s">
        <v>430</v>
      </c>
      <c r="I534" s="11" t="str">
        <f>VLOOKUP(Table768[[#This Row],[CID]],ALY,2,FALSE)</f>
        <v>Detail</v>
      </c>
    </row>
    <row r="535" spans="1:9" ht="16" thickBot="1" x14ac:dyDescent="0.25">
      <c r="A535" s="8" t="str">
        <f>Table768[[#This Row],[Test No.]]&amp;Table768[[#This Row],[Section]]&amp;Table768[[#This Row],[Q No.]]</f>
        <v>P14R14</v>
      </c>
      <c r="B535" s="8"/>
      <c r="C535" s="16" t="s">
        <v>136</v>
      </c>
      <c r="D535" s="17">
        <v>14</v>
      </c>
      <c r="E535" s="6" t="s">
        <v>33</v>
      </c>
      <c r="F535" s="6">
        <v>2</v>
      </c>
      <c r="G535" s="13" t="s">
        <v>201</v>
      </c>
      <c r="H535" s="32" t="s">
        <v>430</v>
      </c>
      <c r="I535" s="13" t="str">
        <f>VLOOKUP(Table768[[#This Row],[CID]],ALY,2,FALSE)</f>
        <v>Detail</v>
      </c>
    </row>
    <row r="536" spans="1:9" ht="16" thickBot="1" x14ac:dyDescent="0.25">
      <c r="A536" s="8" t="str">
        <f>Table768[[#This Row],[Test No.]]&amp;Table768[[#This Row],[Section]]&amp;Table768[[#This Row],[Q No.]]</f>
        <v>P14R15</v>
      </c>
      <c r="B536" s="8"/>
      <c r="C536" s="16" t="s">
        <v>136</v>
      </c>
      <c r="D536" s="17">
        <v>15</v>
      </c>
      <c r="E536" s="6" t="s">
        <v>33</v>
      </c>
      <c r="F536" s="6">
        <v>2</v>
      </c>
      <c r="G536" s="13" t="s">
        <v>201</v>
      </c>
      <c r="H536" s="32" t="s">
        <v>430</v>
      </c>
      <c r="I536" s="11" t="str">
        <f>VLOOKUP(Table768[[#This Row],[CID]],ALY,2,FALSE)</f>
        <v>Detail</v>
      </c>
    </row>
    <row r="537" spans="1:9" ht="16" thickBot="1" x14ac:dyDescent="0.25">
      <c r="A537" s="8" t="str">
        <f>Table768[[#This Row],[Test No.]]&amp;Table768[[#This Row],[Section]]&amp;Table768[[#This Row],[Q No.]]</f>
        <v>P14R16</v>
      </c>
      <c r="B537" s="8"/>
      <c r="C537" s="16" t="s">
        <v>136</v>
      </c>
      <c r="D537" s="17">
        <v>16</v>
      </c>
      <c r="E537" s="6" t="s">
        <v>33</v>
      </c>
      <c r="F537" s="6">
        <v>2</v>
      </c>
      <c r="G537" s="13" t="s">
        <v>201</v>
      </c>
      <c r="H537" s="32" t="s">
        <v>430</v>
      </c>
      <c r="I537" s="11" t="str">
        <f>VLOOKUP(Table768[[#This Row],[CID]],ALY,2,FALSE)</f>
        <v>Detail</v>
      </c>
    </row>
    <row r="538" spans="1:9" ht="16" thickBot="1" x14ac:dyDescent="0.25">
      <c r="A538" s="8" t="str">
        <f>Table768[[#This Row],[Test No.]]&amp;Table768[[#This Row],[Section]]&amp;Table768[[#This Row],[Q No.]]</f>
        <v>P14R17</v>
      </c>
      <c r="B538" s="8"/>
      <c r="C538" s="16" t="s">
        <v>136</v>
      </c>
      <c r="D538" s="17">
        <v>17</v>
      </c>
      <c r="E538" s="6" t="s">
        <v>33</v>
      </c>
      <c r="F538" s="6">
        <v>2</v>
      </c>
      <c r="G538" s="13" t="s">
        <v>201</v>
      </c>
      <c r="H538" s="32" t="s">
        <v>430</v>
      </c>
      <c r="I538" s="11" t="str">
        <f>VLOOKUP(Table768[[#This Row],[CID]],ALY,2,FALSE)</f>
        <v>Detail</v>
      </c>
    </row>
    <row r="539" spans="1:9" ht="16" thickBot="1" x14ac:dyDescent="0.25">
      <c r="A539" s="8" t="str">
        <f>Table768[[#This Row],[Test No.]]&amp;Table768[[#This Row],[Section]]&amp;Table768[[#This Row],[Q No.]]</f>
        <v>P14R18</v>
      </c>
      <c r="B539" s="8"/>
      <c r="C539" s="16" t="s">
        <v>136</v>
      </c>
      <c r="D539" s="17">
        <v>18</v>
      </c>
      <c r="E539" s="6" t="s">
        <v>33</v>
      </c>
      <c r="F539" s="6">
        <v>2</v>
      </c>
      <c r="G539" s="13" t="s">
        <v>201</v>
      </c>
      <c r="H539" s="32" t="s">
        <v>433</v>
      </c>
      <c r="I539" s="11" t="str">
        <f>VLOOKUP(Table768[[#This Row],[CID]],ALY,2,FALSE)</f>
        <v>Purpose</v>
      </c>
    </row>
    <row r="540" spans="1:9" ht="16" thickBot="1" x14ac:dyDescent="0.25">
      <c r="A540" s="8" t="str">
        <f>Table768[[#This Row],[Test No.]]&amp;Table768[[#This Row],[Section]]&amp;Table768[[#This Row],[Q No.]]</f>
        <v>P14R19</v>
      </c>
      <c r="B540" s="8"/>
      <c r="C540" s="16" t="s">
        <v>136</v>
      </c>
      <c r="D540" s="17">
        <v>19</v>
      </c>
      <c r="E540" s="6" t="s">
        <v>33</v>
      </c>
      <c r="F540" s="6">
        <v>2</v>
      </c>
      <c r="G540" s="13" t="s">
        <v>201</v>
      </c>
      <c r="H540" s="32" t="s">
        <v>433</v>
      </c>
      <c r="I540" s="11" t="str">
        <f>VLOOKUP(Table768[[#This Row],[CID]],ALY,2,FALSE)</f>
        <v>Purpose</v>
      </c>
    </row>
    <row r="541" spans="1:9" ht="16" thickBot="1" x14ac:dyDescent="0.25">
      <c r="A541" s="8" t="str">
        <f>Table768[[#This Row],[Test No.]]&amp;Table768[[#This Row],[Section]]&amp;Table768[[#This Row],[Q No.]]</f>
        <v>P14R20</v>
      </c>
      <c r="B541" s="8"/>
      <c r="C541" s="16" t="s">
        <v>136</v>
      </c>
      <c r="D541" s="17">
        <v>20</v>
      </c>
      <c r="E541" s="6" t="s">
        <v>33</v>
      </c>
      <c r="F541" s="6">
        <v>2</v>
      </c>
      <c r="G541" s="13" t="s">
        <v>201</v>
      </c>
      <c r="H541" s="32" t="s">
        <v>430</v>
      </c>
      <c r="I541" s="11" t="str">
        <f>VLOOKUP(Table768[[#This Row],[CID]],ALY,2,FALSE)</f>
        <v>Detail</v>
      </c>
    </row>
    <row r="542" spans="1:9" ht="16" thickBot="1" x14ac:dyDescent="0.25">
      <c r="A542" s="8" t="str">
        <f>Table768[[#This Row],[Test No.]]&amp;Table768[[#This Row],[Section]]&amp;Table768[[#This Row],[Q No.]]</f>
        <v>P14R21</v>
      </c>
      <c r="B542" s="8"/>
      <c r="C542" s="16" t="s">
        <v>136</v>
      </c>
      <c r="D542" s="17">
        <v>21</v>
      </c>
      <c r="E542" s="6" t="s">
        <v>33</v>
      </c>
      <c r="F542" s="6">
        <v>3</v>
      </c>
      <c r="G542" s="13" t="s">
        <v>200</v>
      </c>
      <c r="H542" s="32" t="s">
        <v>437</v>
      </c>
      <c r="I542" s="11" t="str">
        <f>VLOOKUP(Table768[[#This Row],[CID]],ALY,2,FALSE)</f>
        <v>Detail</v>
      </c>
    </row>
    <row r="543" spans="1:9" ht="16" thickBot="1" x14ac:dyDescent="0.25">
      <c r="A543" s="8" t="str">
        <f>Table768[[#This Row],[Test No.]]&amp;Table768[[#This Row],[Section]]&amp;Table768[[#This Row],[Q No.]]</f>
        <v>P14R22</v>
      </c>
      <c r="B543" s="8"/>
      <c r="C543" s="16" t="s">
        <v>136</v>
      </c>
      <c r="D543" s="17">
        <v>22</v>
      </c>
      <c r="E543" s="6" t="s">
        <v>33</v>
      </c>
      <c r="F543" s="6">
        <v>3</v>
      </c>
      <c r="G543" s="13" t="s">
        <v>200</v>
      </c>
      <c r="H543" s="32" t="s">
        <v>439</v>
      </c>
      <c r="I543" s="11" t="str">
        <f>VLOOKUP(Table768[[#This Row],[CID]],ALY,2,FALSE)</f>
        <v>Vocab-in-Context</v>
      </c>
    </row>
    <row r="544" spans="1:9" ht="16" thickBot="1" x14ac:dyDescent="0.25">
      <c r="A544" s="8" t="str">
        <f>Table768[[#This Row],[Test No.]]&amp;Table768[[#This Row],[Section]]&amp;Table768[[#This Row],[Q No.]]</f>
        <v>P14R23</v>
      </c>
      <c r="B544" s="8"/>
      <c r="C544" s="16" t="s">
        <v>136</v>
      </c>
      <c r="D544" s="17">
        <v>23</v>
      </c>
      <c r="E544" s="6" t="s">
        <v>33</v>
      </c>
      <c r="F544" s="6">
        <v>3</v>
      </c>
      <c r="G544" s="13" t="s">
        <v>200</v>
      </c>
      <c r="H544" s="32" t="s">
        <v>438</v>
      </c>
      <c r="I544" s="11" t="str">
        <f>VLOOKUP(Table768[[#This Row],[CID]],ALY,2,FALSE)</f>
        <v>Inference</v>
      </c>
    </row>
    <row r="545" spans="1:9" ht="16" thickBot="1" x14ac:dyDescent="0.25">
      <c r="A545" s="8" t="str">
        <f>Table768[[#This Row],[Test No.]]&amp;Table768[[#This Row],[Section]]&amp;Table768[[#This Row],[Q No.]]</f>
        <v>P14R24</v>
      </c>
      <c r="B545" s="8"/>
      <c r="C545" s="16" t="s">
        <v>136</v>
      </c>
      <c r="D545" s="17">
        <v>24</v>
      </c>
      <c r="E545" s="6" t="s">
        <v>33</v>
      </c>
      <c r="F545" s="6">
        <v>3</v>
      </c>
      <c r="G545" s="13" t="s">
        <v>200</v>
      </c>
      <c r="H545" s="32" t="s">
        <v>436</v>
      </c>
      <c r="I545" s="11" t="str">
        <f>VLOOKUP(Table768[[#This Row],[CID]],ALY,2,FALSE)</f>
        <v>Purpose</v>
      </c>
    </row>
    <row r="546" spans="1:9" ht="16" thickBot="1" x14ac:dyDescent="0.25">
      <c r="A546" s="8" t="str">
        <f>Table768[[#This Row],[Test No.]]&amp;Table768[[#This Row],[Section]]&amp;Table768[[#This Row],[Q No.]]</f>
        <v>P14R25</v>
      </c>
      <c r="B546" s="8"/>
      <c r="C546" s="16" t="s">
        <v>136</v>
      </c>
      <c r="D546" s="17">
        <v>25</v>
      </c>
      <c r="E546" s="6" t="s">
        <v>33</v>
      </c>
      <c r="F546" s="6">
        <v>3</v>
      </c>
      <c r="G546" s="13" t="s">
        <v>200</v>
      </c>
      <c r="H546" s="32" t="s">
        <v>437</v>
      </c>
      <c r="I546" s="11" t="str">
        <f>VLOOKUP(Table768[[#This Row],[CID]],ALY,2,FALSE)</f>
        <v>Detail</v>
      </c>
    </row>
    <row r="547" spans="1:9" ht="16" thickBot="1" x14ac:dyDescent="0.25">
      <c r="A547" s="8" t="str">
        <f>Table768[[#This Row],[Test No.]]&amp;Table768[[#This Row],[Section]]&amp;Table768[[#This Row],[Q No.]]</f>
        <v>P14R26</v>
      </c>
      <c r="B547" s="8"/>
      <c r="C547" s="16" t="s">
        <v>136</v>
      </c>
      <c r="D547" s="17">
        <v>26</v>
      </c>
      <c r="E547" s="6" t="s">
        <v>33</v>
      </c>
      <c r="F547" s="6">
        <v>3</v>
      </c>
      <c r="G547" s="13" t="s">
        <v>200</v>
      </c>
      <c r="H547" s="32" t="s">
        <v>438</v>
      </c>
      <c r="I547" s="11" t="str">
        <f>VLOOKUP(Table768[[#This Row],[CID]],ALY,2,FALSE)</f>
        <v>Inference</v>
      </c>
    </row>
    <row r="548" spans="1:9" ht="16" thickBot="1" x14ac:dyDescent="0.25">
      <c r="A548" s="8" t="str">
        <f>Table768[[#This Row],[Test No.]]&amp;Table768[[#This Row],[Section]]&amp;Table768[[#This Row],[Q No.]]</f>
        <v>P14R27</v>
      </c>
      <c r="B548" s="8"/>
      <c r="C548" s="16" t="s">
        <v>136</v>
      </c>
      <c r="D548" s="17">
        <v>27</v>
      </c>
      <c r="E548" s="6" t="s">
        <v>33</v>
      </c>
      <c r="F548" s="6">
        <v>3</v>
      </c>
      <c r="G548" s="13" t="s">
        <v>200</v>
      </c>
      <c r="H548" s="32" t="s">
        <v>438</v>
      </c>
      <c r="I548" s="11" t="str">
        <f>VLOOKUP(Table768[[#This Row],[CID]],ALY,2,FALSE)</f>
        <v>Inference</v>
      </c>
    </row>
    <row r="549" spans="1:9" ht="16" thickBot="1" x14ac:dyDescent="0.25">
      <c r="A549" s="8" t="str">
        <f>Table768[[#This Row],[Test No.]]&amp;Table768[[#This Row],[Section]]&amp;Table768[[#This Row],[Q No.]]</f>
        <v>P14R28</v>
      </c>
      <c r="B549" s="8"/>
      <c r="C549" s="16" t="s">
        <v>136</v>
      </c>
      <c r="D549" s="17">
        <v>28</v>
      </c>
      <c r="E549" s="6" t="s">
        <v>33</v>
      </c>
      <c r="F549" s="6">
        <v>3</v>
      </c>
      <c r="G549" s="13" t="s">
        <v>200</v>
      </c>
      <c r="H549" s="32" t="s">
        <v>439</v>
      </c>
      <c r="I549" s="11" t="str">
        <f>VLOOKUP(Table768[[#This Row],[CID]],ALY,2,FALSE)</f>
        <v>Vocab-in-Context</v>
      </c>
    </row>
    <row r="550" spans="1:9" ht="16" thickBot="1" x14ac:dyDescent="0.25">
      <c r="A550" s="8" t="str">
        <f>Table768[[#This Row],[Test No.]]&amp;Table768[[#This Row],[Section]]&amp;Table768[[#This Row],[Q No.]]</f>
        <v>P14R29</v>
      </c>
      <c r="B550" s="8"/>
      <c r="C550" s="16" t="s">
        <v>136</v>
      </c>
      <c r="D550" s="17">
        <v>29</v>
      </c>
      <c r="E550" s="6" t="s">
        <v>33</v>
      </c>
      <c r="F550" s="6">
        <v>3</v>
      </c>
      <c r="G550" s="13" t="s">
        <v>200</v>
      </c>
      <c r="H550" s="32" t="s">
        <v>435</v>
      </c>
      <c r="I550" s="11" t="str">
        <f>VLOOKUP(Table768[[#This Row],[CID]],ALY,2,FALSE)</f>
        <v>PoV/Author's Attitude</v>
      </c>
    </row>
    <row r="551" spans="1:9" ht="16" thickBot="1" x14ac:dyDescent="0.25">
      <c r="A551" s="8" t="str">
        <f>Table768[[#This Row],[Test No.]]&amp;Table768[[#This Row],[Section]]&amp;Table768[[#This Row],[Q No.]]</f>
        <v>P14R30</v>
      </c>
      <c r="B551" s="8"/>
      <c r="C551" s="16" t="s">
        <v>136</v>
      </c>
      <c r="D551" s="17">
        <v>30</v>
      </c>
      <c r="E551" s="6" t="s">
        <v>33</v>
      </c>
      <c r="F551" s="6">
        <v>3</v>
      </c>
      <c r="G551" s="13" t="s">
        <v>200</v>
      </c>
      <c r="H551" s="32" t="s">
        <v>436</v>
      </c>
      <c r="I551" s="11" t="str">
        <f>VLOOKUP(Table768[[#This Row],[CID]],ALY,2,FALSE)</f>
        <v>Purpose</v>
      </c>
    </row>
    <row r="552" spans="1:9" ht="16" thickBot="1" x14ac:dyDescent="0.25">
      <c r="A552" s="8" t="str">
        <f>Table768[[#This Row],[Test No.]]&amp;Table768[[#This Row],[Section]]&amp;Table768[[#This Row],[Q No.]]</f>
        <v>P14R31</v>
      </c>
      <c r="B552" s="8"/>
      <c r="C552" s="16" t="s">
        <v>136</v>
      </c>
      <c r="D552" s="17">
        <v>31</v>
      </c>
      <c r="E552" s="6" t="s">
        <v>33</v>
      </c>
      <c r="F552" s="6">
        <v>4</v>
      </c>
      <c r="G552" s="13" t="s">
        <v>199</v>
      </c>
      <c r="H552" s="32" t="s">
        <v>442</v>
      </c>
      <c r="I552" s="11" t="str">
        <f>VLOOKUP(Table768[[#This Row],[CID]],ALY,2,FALSE)</f>
        <v>Detail</v>
      </c>
    </row>
    <row r="553" spans="1:9" ht="16" thickBot="1" x14ac:dyDescent="0.25">
      <c r="A553" s="8" t="str">
        <f>Table768[[#This Row],[Test No.]]&amp;Table768[[#This Row],[Section]]&amp;Table768[[#This Row],[Q No.]]</f>
        <v>P14R32</v>
      </c>
      <c r="B553" s="8"/>
      <c r="C553" s="16" t="s">
        <v>136</v>
      </c>
      <c r="D553" s="17">
        <v>32</v>
      </c>
      <c r="E553" s="6" t="s">
        <v>33</v>
      </c>
      <c r="F553" s="6">
        <v>4</v>
      </c>
      <c r="G553" s="13" t="s">
        <v>199</v>
      </c>
      <c r="H553" s="32" t="s">
        <v>440</v>
      </c>
      <c r="I553" s="11" t="str">
        <f>VLOOKUP(Table768[[#This Row],[CID]],ALY,2,FALSE)</f>
        <v>Inference</v>
      </c>
    </row>
    <row r="554" spans="1:9" ht="16" thickBot="1" x14ac:dyDescent="0.25">
      <c r="A554" s="8" t="str">
        <f>Table768[[#This Row],[Test No.]]&amp;Table768[[#This Row],[Section]]&amp;Table768[[#This Row],[Q No.]]</f>
        <v>P14R33</v>
      </c>
      <c r="B554" s="8"/>
      <c r="C554" s="16" t="s">
        <v>136</v>
      </c>
      <c r="D554" s="17">
        <v>33</v>
      </c>
      <c r="E554" s="6" t="s">
        <v>33</v>
      </c>
      <c r="F554" s="6">
        <v>4</v>
      </c>
      <c r="G554" s="13" t="s">
        <v>199</v>
      </c>
      <c r="H554" s="32" t="s">
        <v>442</v>
      </c>
      <c r="I554" s="11" t="str">
        <f>VLOOKUP(Table768[[#This Row],[CID]],ALY,2,FALSE)</f>
        <v>Detail</v>
      </c>
    </row>
    <row r="555" spans="1:9" ht="16" thickBot="1" x14ac:dyDescent="0.25">
      <c r="A555" s="8" t="str">
        <f>Table768[[#This Row],[Test No.]]&amp;Table768[[#This Row],[Section]]&amp;Table768[[#This Row],[Q No.]]</f>
        <v>P14R34</v>
      </c>
      <c r="B555" s="8"/>
      <c r="C555" s="16" t="s">
        <v>136</v>
      </c>
      <c r="D555" s="17">
        <v>34</v>
      </c>
      <c r="E555" s="6" t="s">
        <v>33</v>
      </c>
      <c r="F555" s="6">
        <v>4</v>
      </c>
      <c r="G555" s="13" t="s">
        <v>199</v>
      </c>
      <c r="H555" s="32" t="s">
        <v>445</v>
      </c>
      <c r="I555" s="11" t="str">
        <f>VLOOKUP(Table768[[#This Row],[CID]],ALY,2,FALSE)</f>
        <v>Purpose</v>
      </c>
    </row>
    <row r="556" spans="1:9" ht="16" thickBot="1" x14ac:dyDescent="0.25">
      <c r="A556" s="8" t="str">
        <f>Table768[[#This Row],[Test No.]]&amp;Table768[[#This Row],[Section]]&amp;Table768[[#This Row],[Q No.]]</f>
        <v>P14R35</v>
      </c>
      <c r="B556" s="8"/>
      <c r="C556" s="16" t="s">
        <v>136</v>
      </c>
      <c r="D556" s="17">
        <v>35</v>
      </c>
      <c r="E556" s="6" t="s">
        <v>33</v>
      </c>
      <c r="F556" s="6">
        <v>4</v>
      </c>
      <c r="G556" s="13" t="s">
        <v>199</v>
      </c>
      <c r="H556" s="32" t="s">
        <v>444</v>
      </c>
      <c r="I556" s="11" t="str">
        <f>VLOOKUP(Table768[[#This Row],[CID]],ALY,2,FALSE)</f>
        <v>PoV/Author's Attitude</v>
      </c>
    </row>
    <row r="557" spans="1:9" ht="16" thickBot="1" x14ac:dyDescent="0.25">
      <c r="A557" s="8" t="str">
        <f>Table768[[#This Row],[Test No.]]&amp;Table768[[#This Row],[Section]]&amp;Table768[[#This Row],[Q No.]]</f>
        <v>P14R36</v>
      </c>
      <c r="B557" s="8"/>
      <c r="C557" s="16" t="s">
        <v>136</v>
      </c>
      <c r="D557" s="17">
        <v>36</v>
      </c>
      <c r="E557" s="6" t="s">
        <v>33</v>
      </c>
      <c r="F557" s="6">
        <v>4</v>
      </c>
      <c r="G557" s="13" t="s">
        <v>199</v>
      </c>
      <c r="H557" s="32" t="s">
        <v>443</v>
      </c>
      <c r="I557" s="11" t="str">
        <f>VLOOKUP(Table768[[#This Row],[CID]],ALY,2,FALSE)</f>
        <v>Vocab-in-Context</v>
      </c>
    </row>
    <row r="558" spans="1:9" ht="16" thickBot="1" x14ac:dyDescent="0.25">
      <c r="A558" s="8" t="str">
        <f>Table768[[#This Row],[Test No.]]&amp;Table768[[#This Row],[Section]]&amp;Table768[[#This Row],[Q No.]]</f>
        <v>P14R37</v>
      </c>
      <c r="B558" s="8"/>
      <c r="C558" s="16" t="s">
        <v>136</v>
      </c>
      <c r="D558" s="17">
        <v>37</v>
      </c>
      <c r="E558" s="6" t="s">
        <v>33</v>
      </c>
      <c r="F558" s="6">
        <v>4</v>
      </c>
      <c r="G558" s="13" t="s">
        <v>199</v>
      </c>
      <c r="H558" s="32" t="s">
        <v>442</v>
      </c>
      <c r="I558" s="11" t="str">
        <f>VLOOKUP(Table768[[#This Row],[CID]],ALY,2,FALSE)</f>
        <v>Detail</v>
      </c>
    </row>
    <row r="559" spans="1:9" ht="16" thickBot="1" x14ac:dyDescent="0.25">
      <c r="A559" s="8" t="str">
        <f>Table768[[#This Row],[Test No.]]&amp;Table768[[#This Row],[Section]]&amp;Table768[[#This Row],[Q No.]]</f>
        <v>P14R38</v>
      </c>
      <c r="B559" s="8"/>
      <c r="C559" s="16" t="s">
        <v>136</v>
      </c>
      <c r="D559" s="17">
        <v>38</v>
      </c>
      <c r="E559" s="6" t="s">
        <v>33</v>
      </c>
      <c r="F559" s="6">
        <v>4</v>
      </c>
      <c r="G559" s="13" t="s">
        <v>199</v>
      </c>
      <c r="H559" s="32" t="s">
        <v>442</v>
      </c>
      <c r="I559" s="11" t="str">
        <f>VLOOKUP(Table768[[#This Row],[CID]],ALY,2,FALSE)</f>
        <v>Detail</v>
      </c>
    </row>
    <row r="560" spans="1:9" ht="16" thickBot="1" x14ac:dyDescent="0.25">
      <c r="A560" s="8" t="str">
        <f>Table768[[#This Row],[Test No.]]&amp;Table768[[#This Row],[Section]]&amp;Table768[[#This Row],[Q No.]]</f>
        <v>P14R39</v>
      </c>
      <c r="B560" s="8"/>
      <c r="C560" s="16" t="s">
        <v>136</v>
      </c>
      <c r="D560" s="17">
        <v>39</v>
      </c>
      <c r="E560" s="6" t="s">
        <v>33</v>
      </c>
      <c r="F560" s="6">
        <v>4</v>
      </c>
      <c r="G560" s="13" t="s">
        <v>199</v>
      </c>
      <c r="H560" s="32" t="s">
        <v>442</v>
      </c>
      <c r="I560" s="11" t="str">
        <f>VLOOKUP(Table768[[#This Row],[CID]],ALY,2,FALSE)</f>
        <v>Detail</v>
      </c>
    </row>
    <row r="561" spans="1:9" ht="16" thickBot="1" x14ac:dyDescent="0.25">
      <c r="A561" s="8" t="str">
        <f>Table768[[#This Row],[Test No.]]&amp;Table768[[#This Row],[Section]]&amp;Table768[[#This Row],[Q No.]]</f>
        <v>P14R40</v>
      </c>
      <c r="B561" s="8"/>
      <c r="C561" s="16" t="s">
        <v>136</v>
      </c>
      <c r="D561" s="17">
        <v>40</v>
      </c>
      <c r="E561" s="6" t="s">
        <v>33</v>
      </c>
      <c r="F561" s="6">
        <v>4</v>
      </c>
      <c r="G561" s="13" t="s">
        <v>199</v>
      </c>
      <c r="H561" s="32" t="s">
        <v>442</v>
      </c>
      <c r="I561" s="11" t="str">
        <f>VLOOKUP(Table768[[#This Row],[CID]],ALY,2,FALSE)</f>
        <v>Detail</v>
      </c>
    </row>
    <row r="562" spans="1:9" ht="16" thickBot="1" x14ac:dyDescent="0.25">
      <c r="A562" s="8" t="str">
        <f>Table768[[#This Row],[Test No.]]&amp;Table768[[#This Row],[Section]]&amp;Table768[[#This Row],[Q No.]]</f>
        <v>P15R1</v>
      </c>
      <c r="B562" s="8"/>
      <c r="C562" s="16" t="s">
        <v>135</v>
      </c>
      <c r="D562" s="17">
        <v>1</v>
      </c>
      <c r="E562" s="6" t="s">
        <v>33</v>
      </c>
      <c r="F562" s="6">
        <v>1</v>
      </c>
      <c r="G562" s="13" t="s">
        <v>50</v>
      </c>
      <c r="H562" s="32" t="s">
        <v>424</v>
      </c>
      <c r="I562" s="11" t="str">
        <f>VLOOKUP(Table768[[#This Row],[CID]],ALY,2,FALSE)</f>
        <v>Inference</v>
      </c>
    </row>
    <row r="563" spans="1:9" ht="16" thickBot="1" x14ac:dyDescent="0.25">
      <c r="A563" s="8" t="str">
        <f>Table768[[#This Row],[Test No.]]&amp;Table768[[#This Row],[Section]]&amp;Table768[[#This Row],[Q No.]]</f>
        <v>P15R2</v>
      </c>
      <c r="B563" s="8"/>
      <c r="C563" s="16" t="s">
        <v>135</v>
      </c>
      <c r="D563" s="17">
        <v>2</v>
      </c>
      <c r="E563" s="6" t="s">
        <v>33</v>
      </c>
      <c r="F563" s="6">
        <v>1</v>
      </c>
      <c r="G563" s="13" t="s">
        <v>50</v>
      </c>
      <c r="H563" s="32" t="s">
        <v>425</v>
      </c>
      <c r="I563" s="11" t="str">
        <f>VLOOKUP(Table768[[#This Row],[CID]],ALY,2,FALSE)</f>
        <v>Detail</v>
      </c>
    </row>
    <row r="564" spans="1:9" ht="16" thickBot="1" x14ac:dyDescent="0.25">
      <c r="A564" s="8" t="str">
        <f>Table768[[#This Row],[Test No.]]&amp;Table768[[#This Row],[Section]]&amp;Table768[[#This Row],[Q No.]]</f>
        <v>P15R3</v>
      </c>
      <c r="B564" s="8"/>
      <c r="C564" s="16" t="s">
        <v>135</v>
      </c>
      <c r="D564" s="17">
        <v>3</v>
      </c>
      <c r="E564" s="6" t="s">
        <v>33</v>
      </c>
      <c r="F564" s="6">
        <v>1</v>
      </c>
      <c r="G564" s="13" t="s">
        <v>50</v>
      </c>
      <c r="H564" s="32" t="s">
        <v>425</v>
      </c>
      <c r="I564" s="11" t="str">
        <f>VLOOKUP(Table768[[#This Row],[CID]],ALY,2,FALSE)</f>
        <v>Detail</v>
      </c>
    </row>
    <row r="565" spans="1:9" ht="16" thickBot="1" x14ac:dyDescent="0.25">
      <c r="A565" s="8" t="str">
        <f>Table768[[#This Row],[Test No.]]&amp;Table768[[#This Row],[Section]]&amp;Table768[[#This Row],[Q No.]]</f>
        <v>P15R4</v>
      </c>
      <c r="B565" s="8"/>
      <c r="C565" s="16" t="s">
        <v>135</v>
      </c>
      <c r="D565" s="17">
        <v>4</v>
      </c>
      <c r="E565" s="6" t="s">
        <v>33</v>
      </c>
      <c r="F565" s="6">
        <v>1</v>
      </c>
      <c r="G565" s="13" t="s">
        <v>50</v>
      </c>
      <c r="H565" s="32" t="s">
        <v>428</v>
      </c>
      <c r="I565" s="11" t="str">
        <f>VLOOKUP(Table768[[#This Row],[CID]],ALY,2,FALSE)</f>
        <v>Purpose</v>
      </c>
    </row>
    <row r="566" spans="1:9" ht="16" thickBot="1" x14ac:dyDescent="0.25">
      <c r="A566" s="8" t="str">
        <f>Table768[[#This Row],[Test No.]]&amp;Table768[[#This Row],[Section]]&amp;Table768[[#This Row],[Q No.]]</f>
        <v>P15R5</v>
      </c>
      <c r="B566" s="8"/>
      <c r="C566" s="16" t="s">
        <v>135</v>
      </c>
      <c r="D566" s="17">
        <v>5</v>
      </c>
      <c r="E566" s="6" t="s">
        <v>33</v>
      </c>
      <c r="F566" s="6">
        <v>1</v>
      </c>
      <c r="G566" s="13" t="s">
        <v>50</v>
      </c>
      <c r="H566" s="32" t="s">
        <v>424</v>
      </c>
      <c r="I566" s="11" t="str">
        <f>VLOOKUP(Table768[[#This Row],[CID]],ALY,2,FALSE)</f>
        <v>Inference</v>
      </c>
    </row>
    <row r="567" spans="1:9" ht="16" thickBot="1" x14ac:dyDescent="0.25">
      <c r="A567" s="8" t="str">
        <f>Table768[[#This Row],[Test No.]]&amp;Table768[[#This Row],[Section]]&amp;Table768[[#This Row],[Q No.]]</f>
        <v>P15R6</v>
      </c>
      <c r="B567" s="8"/>
      <c r="C567" s="16" t="s">
        <v>135</v>
      </c>
      <c r="D567" s="17">
        <v>6</v>
      </c>
      <c r="E567" s="6" t="s">
        <v>33</v>
      </c>
      <c r="F567" s="6">
        <v>1</v>
      </c>
      <c r="G567" s="13" t="s">
        <v>50</v>
      </c>
      <c r="H567" s="32" t="s">
        <v>425</v>
      </c>
      <c r="I567" s="11" t="str">
        <f>VLOOKUP(Table768[[#This Row],[CID]],ALY,2,FALSE)</f>
        <v>Detail</v>
      </c>
    </row>
    <row r="568" spans="1:9" ht="16" thickBot="1" x14ac:dyDescent="0.25">
      <c r="A568" s="8" t="str">
        <f>Table768[[#This Row],[Test No.]]&amp;Table768[[#This Row],[Section]]&amp;Table768[[#This Row],[Q No.]]</f>
        <v>P15R7</v>
      </c>
      <c r="B568" s="8"/>
      <c r="C568" s="16" t="s">
        <v>135</v>
      </c>
      <c r="D568" s="17">
        <v>7</v>
      </c>
      <c r="E568" s="6" t="s">
        <v>33</v>
      </c>
      <c r="F568" s="6">
        <v>1</v>
      </c>
      <c r="G568" s="13" t="s">
        <v>50</v>
      </c>
      <c r="H568" s="32" t="s">
        <v>425</v>
      </c>
      <c r="I568" s="11" t="str">
        <f>VLOOKUP(Table768[[#This Row],[CID]],ALY,2,FALSE)</f>
        <v>Detail</v>
      </c>
    </row>
    <row r="569" spans="1:9" ht="16" thickBot="1" x14ac:dyDescent="0.25">
      <c r="A569" s="8" t="str">
        <f>Table768[[#This Row],[Test No.]]&amp;Table768[[#This Row],[Section]]&amp;Table768[[#This Row],[Q No.]]</f>
        <v>P15R8</v>
      </c>
      <c r="B569" s="8"/>
      <c r="C569" s="16" t="s">
        <v>135</v>
      </c>
      <c r="D569" s="17">
        <v>8</v>
      </c>
      <c r="E569" s="6" t="s">
        <v>33</v>
      </c>
      <c r="F569" s="6">
        <v>1</v>
      </c>
      <c r="G569" s="13" t="s">
        <v>50</v>
      </c>
      <c r="H569" s="32" t="s">
        <v>425</v>
      </c>
      <c r="I569" s="11" t="str">
        <f>VLOOKUP(Table768[[#This Row],[CID]],ALY,2,FALSE)</f>
        <v>Detail</v>
      </c>
    </row>
    <row r="570" spans="1:9" ht="16" thickBot="1" x14ac:dyDescent="0.25">
      <c r="A570" s="8" t="str">
        <f>Table768[[#This Row],[Test No.]]&amp;Table768[[#This Row],[Section]]&amp;Table768[[#This Row],[Q No.]]</f>
        <v>P15R9</v>
      </c>
      <c r="B570" s="8"/>
      <c r="C570" s="16" t="s">
        <v>135</v>
      </c>
      <c r="D570" s="17">
        <v>9</v>
      </c>
      <c r="E570" s="6" t="s">
        <v>33</v>
      </c>
      <c r="F570" s="6">
        <v>1</v>
      </c>
      <c r="G570" s="13" t="s">
        <v>50</v>
      </c>
      <c r="H570" s="32" t="s">
        <v>425</v>
      </c>
      <c r="I570" s="11" t="str">
        <f>VLOOKUP(Table768[[#This Row],[CID]],ALY,2,FALSE)</f>
        <v>Detail</v>
      </c>
    </row>
    <row r="571" spans="1:9" ht="16" thickBot="1" x14ac:dyDescent="0.25">
      <c r="A571" s="8" t="str">
        <f>Table768[[#This Row],[Test No.]]&amp;Table768[[#This Row],[Section]]&amp;Table768[[#This Row],[Q No.]]</f>
        <v>P15R10</v>
      </c>
      <c r="B571" s="8"/>
      <c r="C571" s="16" t="s">
        <v>135</v>
      </c>
      <c r="D571" s="17">
        <v>10</v>
      </c>
      <c r="E571" s="6" t="s">
        <v>33</v>
      </c>
      <c r="F571" s="6">
        <v>1</v>
      </c>
      <c r="G571" s="13" t="s">
        <v>50</v>
      </c>
      <c r="H571" s="32" t="s">
        <v>424</v>
      </c>
      <c r="I571" s="11" t="str">
        <f>VLOOKUP(Table768[[#This Row],[CID]],ALY,2,FALSE)</f>
        <v>Inference</v>
      </c>
    </row>
    <row r="572" spans="1:9" ht="16" thickBot="1" x14ac:dyDescent="0.25">
      <c r="A572" s="8" t="str">
        <f>Table768[[#This Row],[Test No.]]&amp;Table768[[#This Row],[Section]]&amp;Table768[[#This Row],[Q No.]]</f>
        <v>P15R11</v>
      </c>
      <c r="B572" s="8"/>
      <c r="C572" s="16" t="s">
        <v>135</v>
      </c>
      <c r="D572" s="17">
        <v>11</v>
      </c>
      <c r="E572" s="6" t="s">
        <v>33</v>
      </c>
      <c r="F572" s="6">
        <v>2</v>
      </c>
      <c r="G572" s="13" t="s">
        <v>201</v>
      </c>
      <c r="H572" s="32" t="s">
        <v>430</v>
      </c>
      <c r="I572" s="11" t="str">
        <f>VLOOKUP(Table768[[#This Row],[CID]],ALY,2,FALSE)</f>
        <v>Detail</v>
      </c>
    </row>
    <row r="573" spans="1:9" ht="16" thickBot="1" x14ac:dyDescent="0.25">
      <c r="A573" s="8" t="str">
        <f>Table768[[#This Row],[Test No.]]&amp;Table768[[#This Row],[Section]]&amp;Table768[[#This Row],[Q No.]]</f>
        <v>P15R12</v>
      </c>
      <c r="B573" s="8"/>
      <c r="C573" s="16" t="s">
        <v>135</v>
      </c>
      <c r="D573" s="17">
        <v>12</v>
      </c>
      <c r="E573" s="6" t="s">
        <v>33</v>
      </c>
      <c r="F573" s="6">
        <v>2</v>
      </c>
      <c r="G573" s="13" t="s">
        <v>201</v>
      </c>
      <c r="H573" s="32" t="s">
        <v>430</v>
      </c>
      <c r="I573" s="11" t="str">
        <f>VLOOKUP(Table768[[#This Row],[CID]],ALY,2,FALSE)</f>
        <v>Detail</v>
      </c>
    </row>
    <row r="574" spans="1:9" ht="16" thickBot="1" x14ac:dyDescent="0.25">
      <c r="A574" s="8" t="str">
        <f>Table768[[#This Row],[Test No.]]&amp;Table768[[#This Row],[Section]]&amp;Table768[[#This Row],[Q No.]]</f>
        <v>P15R13</v>
      </c>
      <c r="B574" s="8"/>
      <c r="C574" s="16" t="s">
        <v>135</v>
      </c>
      <c r="D574" s="17">
        <v>13</v>
      </c>
      <c r="E574" s="6" t="s">
        <v>33</v>
      </c>
      <c r="F574" s="6">
        <v>2</v>
      </c>
      <c r="G574" s="13" t="s">
        <v>201</v>
      </c>
      <c r="H574" s="32" t="s">
        <v>433</v>
      </c>
      <c r="I574" s="11" t="str">
        <f>VLOOKUP(Table768[[#This Row],[CID]],ALY,2,FALSE)</f>
        <v>Purpose</v>
      </c>
    </row>
    <row r="575" spans="1:9" ht="16" thickBot="1" x14ac:dyDescent="0.25">
      <c r="A575" s="8" t="str">
        <f>Table768[[#This Row],[Test No.]]&amp;Table768[[#This Row],[Section]]&amp;Table768[[#This Row],[Q No.]]</f>
        <v>P15R14</v>
      </c>
      <c r="B575" s="8"/>
      <c r="C575" s="16" t="s">
        <v>135</v>
      </c>
      <c r="D575" s="17">
        <v>14</v>
      </c>
      <c r="E575" s="6" t="s">
        <v>33</v>
      </c>
      <c r="F575" s="6">
        <v>2</v>
      </c>
      <c r="G575" s="13" t="s">
        <v>201</v>
      </c>
      <c r="H575" s="32" t="s">
        <v>432</v>
      </c>
      <c r="I575" s="11" t="str">
        <f>VLOOKUP(Table768[[#This Row],[CID]],ALY,2,FALSE)</f>
        <v>PoV/Author's Attitude</v>
      </c>
    </row>
    <row r="576" spans="1:9" ht="16" thickBot="1" x14ac:dyDescent="0.25">
      <c r="A576" s="8" t="str">
        <f>Table768[[#This Row],[Test No.]]&amp;Table768[[#This Row],[Section]]&amp;Table768[[#This Row],[Q No.]]</f>
        <v>P15R15</v>
      </c>
      <c r="B576" s="8"/>
      <c r="C576" s="16" t="s">
        <v>135</v>
      </c>
      <c r="D576" s="17">
        <v>15</v>
      </c>
      <c r="E576" s="6" t="s">
        <v>33</v>
      </c>
      <c r="F576" s="6">
        <v>2</v>
      </c>
      <c r="G576" s="13" t="s">
        <v>201</v>
      </c>
      <c r="H576" s="32" t="s">
        <v>431</v>
      </c>
      <c r="I576" s="11" t="str">
        <f>VLOOKUP(Table768[[#This Row],[CID]],ALY,2,FALSE)</f>
        <v>Vocab-in-Context</v>
      </c>
    </row>
    <row r="577" spans="1:9" ht="16" thickBot="1" x14ac:dyDescent="0.25">
      <c r="A577" s="8" t="str">
        <f>Table768[[#This Row],[Test No.]]&amp;Table768[[#This Row],[Section]]&amp;Table768[[#This Row],[Q No.]]</f>
        <v>P15R16</v>
      </c>
      <c r="B577" s="8"/>
      <c r="C577" s="16" t="s">
        <v>135</v>
      </c>
      <c r="D577" s="17">
        <v>16</v>
      </c>
      <c r="E577" s="6" t="s">
        <v>33</v>
      </c>
      <c r="F577" s="6">
        <v>2</v>
      </c>
      <c r="G577" s="13" t="s">
        <v>201</v>
      </c>
      <c r="H577" s="32" t="s">
        <v>433</v>
      </c>
      <c r="I577" s="11" t="str">
        <f>VLOOKUP(Table768[[#This Row],[CID]],ALY,2,FALSE)</f>
        <v>Purpose</v>
      </c>
    </row>
    <row r="578" spans="1:9" ht="16" thickBot="1" x14ac:dyDescent="0.25">
      <c r="A578" s="8" t="str">
        <f>Table768[[#This Row],[Test No.]]&amp;Table768[[#This Row],[Section]]&amp;Table768[[#This Row],[Q No.]]</f>
        <v>P15R17</v>
      </c>
      <c r="B578" s="8"/>
      <c r="C578" s="16" t="s">
        <v>135</v>
      </c>
      <c r="D578" s="17">
        <v>17</v>
      </c>
      <c r="E578" s="6" t="s">
        <v>33</v>
      </c>
      <c r="F578" s="6">
        <v>2</v>
      </c>
      <c r="G578" s="13" t="s">
        <v>201</v>
      </c>
      <c r="H578" s="32" t="s">
        <v>431</v>
      </c>
      <c r="I578" s="11" t="str">
        <f>VLOOKUP(Table768[[#This Row],[CID]],ALY,2,FALSE)</f>
        <v>Vocab-in-Context</v>
      </c>
    </row>
    <row r="579" spans="1:9" ht="16" thickBot="1" x14ac:dyDescent="0.25">
      <c r="A579" s="8" t="str">
        <f>Table768[[#This Row],[Test No.]]&amp;Table768[[#This Row],[Section]]&amp;Table768[[#This Row],[Q No.]]</f>
        <v>P15R18</v>
      </c>
      <c r="B579" s="8"/>
      <c r="C579" s="16" t="s">
        <v>135</v>
      </c>
      <c r="D579" s="17">
        <v>18</v>
      </c>
      <c r="E579" s="6" t="s">
        <v>33</v>
      </c>
      <c r="F579" s="6">
        <v>2</v>
      </c>
      <c r="G579" s="13" t="s">
        <v>201</v>
      </c>
      <c r="H579" s="32" t="s">
        <v>430</v>
      </c>
      <c r="I579" s="11" t="str">
        <f>VLOOKUP(Table768[[#This Row],[CID]],ALY,2,FALSE)</f>
        <v>Detail</v>
      </c>
    </row>
    <row r="580" spans="1:9" ht="16" thickBot="1" x14ac:dyDescent="0.25">
      <c r="A580" s="8" t="str">
        <f>Table768[[#This Row],[Test No.]]&amp;Table768[[#This Row],[Section]]&amp;Table768[[#This Row],[Q No.]]</f>
        <v>P15R19</v>
      </c>
      <c r="B580" s="8"/>
      <c r="C580" s="16" t="s">
        <v>135</v>
      </c>
      <c r="D580" s="17">
        <v>19</v>
      </c>
      <c r="E580" s="6" t="s">
        <v>33</v>
      </c>
      <c r="F580" s="6">
        <v>2</v>
      </c>
      <c r="G580" s="13" t="s">
        <v>201</v>
      </c>
      <c r="H580" s="32" t="s">
        <v>430</v>
      </c>
      <c r="I580" s="11" t="str">
        <f>VLOOKUP(Table768[[#This Row],[CID]],ALY,2,FALSE)</f>
        <v>Detail</v>
      </c>
    </row>
    <row r="581" spans="1:9" ht="16" thickBot="1" x14ac:dyDescent="0.25">
      <c r="A581" s="8" t="str">
        <f>Table768[[#This Row],[Test No.]]&amp;Table768[[#This Row],[Section]]&amp;Table768[[#This Row],[Q No.]]</f>
        <v>P15R20</v>
      </c>
      <c r="B581" s="8"/>
      <c r="C581" s="16" t="s">
        <v>135</v>
      </c>
      <c r="D581" s="17">
        <v>20</v>
      </c>
      <c r="E581" s="6" t="s">
        <v>33</v>
      </c>
      <c r="F581" s="6">
        <v>2</v>
      </c>
      <c r="G581" s="13" t="s">
        <v>201</v>
      </c>
      <c r="H581" s="32" t="s">
        <v>457</v>
      </c>
      <c r="I581" s="11" t="str">
        <f>VLOOKUP(Table768[[#This Row],[CID]],ALY,2,FALSE)</f>
        <v>Comparison &amp; Contrast</v>
      </c>
    </row>
    <row r="582" spans="1:9" ht="16" thickBot="1" x14ac:dyDescent="0.25">
      <c r="A582" s="8" t="str">
        <f>Table768[[#This Row],[Test No.]]&amp;Table768[[#This Row],[Section]]&amp;Table768[[#This Row],[Q No.]]</f>
        <v>P15R21</v>
      </c>
      <c r="B582" s="8"/>
      <c r="C582" s="16" t="s">
        <v>135</v>
      </c>
      <c r="D582" s="17">
        <v>21</v>
      </c>
      <c r="E582" s="6" t="s">
        <v>33</v>
      </c>
      <c r="F582" s="6">
        <v>3</v>
      </c>
      <c r="G582" s="13" t="s">
        <v>200</v>
      </c>
      <c r="H582" s="32" t="s">
        <v>437</v>
      </c>
      <c r="I582" s="11" t="str">
        <f>VLOOKUP(Table768[[#This Row],[CID]],ALY,2,FALSE)</f>
        <v>Detail</v>
      </c>
    </row>
    <row r="583" spans="1:9" ht="16" thickBot="1" x14ac:dyDescent="0.25">
      <c r="A583" s="8" t="str">
        <f>Table768[[#This Row],[Test No.]]&amp;Table768[[#This Row],[Section]]&amp;Table768[[#This Row],[Q No.]]</f>
        <v>P15R22</v>
      </c>
      <c r="B583" s="8"/>
      <c r="C583" s="16" t="s">
        <v>135</v>
      </c>
      <c r="D583" s="17">
        <v>22</v>
      </c>
      <c r="E583" s="6" t="s">
        <v>33</v>
      </c>
      <c r="F583" s="6">
        <v>3</v>
      </c>
      <c r="G583" s="13" t="s">
        <v>200</v>
      </c>
      <c r="H583" s="32" t="s">
        <v>439</v>
      </c>
      <c r="I583" s="11" t="str">
        <f>VLOOKUP(Table768[[#This Row],[CID]],ALY,2,FALSE)</f>
        <v>Vocab-in-Context</v>
      </c>
    </row>
    <row r="584" spans="1:9" ht="16" thickBot="1" x14ac:dyDescent="0.25">
      <c r="A584" s="8" t="str">
        <f>Table768[[#This Row],[Test No.]]&amp;Table768[[#This Row],[Section]]&amp;Table768[[#This Row],[Q No.]]</f>
        <v>P15R23</v>
      </c>
      <c r="B584" s="8"/>
      <c r="C584" s="16" t="s">
        <v>135</v>
      </c>
      <c r="D584" s="17">
        <v>23</v>
      </c>
      <c r="E584" s="6" t="s">
        <v>33</v>
      </c>
      <c r="F584" s="6">
        <v>3</v>
      </c>
      <c r="G584" s="13" t="s">
        <v>200</v>
      </c>
      <c r="H584" s="32" t="s">
        <v>437</v>
      </c>
      <c r="I584" s="11" t="str">
        <f>VLOOKUP(Table768[[#This Row],[CID]],ALY,2,FALSE)</f>
        <v>Detail</v>
      </c>
    </row>
    <row r="585" spans="1:9" ht="16" thickBot="1" x14ac:dyDescent="0.25">
      <c r="A585" s="8" t="str">
        <f>Table768[[#This Row],[Test No.]]&amp;Table768[[#This Row],[Section]]&amp;Table768[[#This Row],[Q No.]]</f>
        <v>P15R24</v>
      </c>
      <c r="B585" s="8"/>
      <c r="C585" s="16" t="s">
        <v>135</v>
      </c>
      <c r="D585" s="17">
        <v>24</v>
      </c>
      <c r="E585" s="6" t="s">
        <v>33</v>
      </c>
      <c r="F585" s="6">
        <v>3</v>
      </c>
      <c r="G585" s="13" t="s">
        <v>200</v>
      </c>
      <c r="H585" s="32" t="s">
        <v>437</v>
      </c>
      <c r="I585" s="11" t="str">
        <f>VLOOKUP(Table768[[#This Row],[CID]],ALY,2,FALSE)</f>
        <v>Detail</v>
      </c>
    </row>
    <row r="586" spans="1:9" ht="16" thickBot="1" x14ac:dyDescent="0.25">
      <c r="A586" s="8" t="str">
        <f>Table768[[#This Row],[Test No.]]&amp;Table768[[#This Row],[Section]]&amp;Table768[[#This Row],[Q No.]]</f>
        <v>P15R25</v>
      </c>
      <c r="B586" s="8"/>
      <c r="C586" s="16" t="s">
        <v>135</v>
      </c>
      <c r="D586" s="17">
        <v>25</v>
      </c>
      <c r="E586" s="6" t="s">
        <v>33</v>
      </c>
      <c r="F586" s="6">
        <v>3</v>
      </c>
      <c r="G586" s="13" t="s">
        <v>200</v>
      </c>
      <c r="H586" s="32" t="s">
        <v>436</v>
      </c>
      <c r="I586" s="11" t="str">
        <f>VLOOKUP(Table768[[#This Row],[CID]],ALY,2,FALSE)</f>
        <v>Purpose</v>
      </c>
    </row>
    <row r="587" spans="1:9" ht="16" thickBot="1" x14ac:dyDescent="0.25">
      <c r="A587" s="8" t="str">
        <f>Table768[[#This Row],[Test No.]]&amp;Table768[[#This Row],[Section]]&amp;Table768[[#This Row],[Q No.]]</f>
        <v>P15R26</v>
      </c>
      <c r="B587" s="8"/>
      <c r="C587" s="16" t="s">
        <v>135</v>
      </c>
      <c r="D587" s="17">
        <v>26</v>
      </c>
      <c r="E587" s="6" t="s">
        <v>33</v>
      </c>
      <c r="F587" s="6">
        <v>3</v>
      </c>
      <c r="G587" s="13" t="s">
        <v>200</v>
      </c>
      <c r="H587" s="32" t="s">
        <v>438</v>
      </c>
      <c r="I587" s="11" t="str">
        <f>VLOOKUP(Table768[[#This Row],[CID]],ALY,2,FALSE)</f>
        <v>Inference</v>
      </c>
    </row>
    <row r="588" spans="1:9" ht="16" thickBot="1" x14ac:dyDescent="0.25">
      <c r="A588" s="8" t="str">
        <f>Table768[[#This Row],[Test No.]]&amp;Table768[[#This Row],[Section]]&amp;Table768[[#This Row],[Q No.]]</f>
        <v>P15R27</v>
      </c>
      <c r="B588" s="8"/>
      <c r="C588" s="16" t="s">
        <v>135</v>
      </c>
      <c r="D588" s="17">
        <v>27</v>
      </c>
      <c r="E588" s="6" t="s">
        <v>33</v>
      </c>
      <c r="F588" s="6">
        <v>3</v>
      </c>
      <c r="G588" s="13" t="s">
        <v>200</v>
      </c>
      <c r="H588" s="32" t="s">
        <v>438</v>
      </c>
      <c r="I588" s="11" t="str">
        <f>VLOOKUP(Table768[[#This Row],[CID]],ALY,2,FALSE)</f>
        <v>Inference</v>
      </c>
    </row>
    <row r="589" spans="1:9" ht="16" thickBot="1" x14ac:dyDescent="0.25">
      <c r="A589" s="8" t="str">
        <f>Table768[[#This Row],[Test No.]]&amp;Table768[[#This Row],[Section]]&amp;Table768[[#This Row],[Q No.]]</f>
        <v>P15R28</v>
      </c>
      <c r="B589" s="8"/>
      <c r="C589" s="16" t="s">
        <v>135</v>
      </c>
      <c r="D589" s="17">
        <v>28</v>
      </c>
      <c r="E589" s="6" t="s">
        <v>33</v>
      </c>
      <c r="F589" s="6">
        <v>3</v>
      </c>
      <c r="G589" s="13" t="s">
        <v>200</v>
      </c>
      <c r="H589" s="32" t="s">
        <v>437</v>
      </c>
      <c r="I589" s="11" t="str">
        <f>VLOOKUP(Table768[[#This Row],[CID]],ALY,2,FALSE)</f>
        <v>Detail</v>
      </c>
    </row>
    <row r="590" spans="1:9" ht="16" thickBot="1" x14ac:dyDescent="0.25">
      <c r="A590" s="8" t="str">
        <f>Table768[[#This Row],[Test No.]]&amp;Table768[[#This Row],[Section]]&amp;Table768[[#This Row],[Q No.]]</f>
        <v>P15R29</v>
      </c>
      <c r="B590" s="8"/>
      <c r="C590" s="16" t="s">
        <v>135</v>
      </c>
      <c r="D590" s="17">
        <v>29</v>
      </c>
      <c r="E590" s="6" t="s">
        <v>33</v>
      </c>
      <c r="F590" s="6">
        <v>3</v>
      </c>
      <c r="G590" s="13" t="s">
        <v>200</v>
      </c>
      <c r="H590" s="32" t="s">
        <v>437</v>
      </c>
      <c r="I590" s="11" t="str">
        <f>VLOOKUP(Table768[[#This Row],[CID]],ALY,2,FALSE)</f>
        <v>Detail</v>
      </c>
    </row>
    <row r="591" spans="1:9" ht="16" thickBot="1" x14ac:dyDescent="0.25">
      <c r="A591" s="8" t="str">
        <f>Table768[[#This Row],[Test No.]]&amp;Table768[[#This Row],[Section]]&amp;Table768[[#This Row],[Q No.]]</f>
        <v>P15R30</v>
      </c>
      <c r="B591" s="8"/>
      <c r="C591" s="16" t="s">
        <v>135</v>
      </c>
      <c r="D591" s="17">
        <v>30</v>
      </c>
      <c r="E591" s="6" t="s">
        <v>33</v>
      </c>
      <c r="F591" s="6">
        <v>3</v>
      </c>
      <c r="G591" s="13" t="s">
        <v>200</v>
      </c>
      <c r="H591" s="32" t="s">
        <v>438</v>
      </c>
      <c r="I591" s="11" t="str">
        <f>VLOOKUP(Table768[[#This Row],[CID]],ALY,2,FALSE)</f>
        <v>Inference</v>
      </c>
    </row>
    <row r="592" spans="1:9" ht="16" thickBot="1" x14ac:dyDescent="0.25">
      <c r="A592" s="8" t="str">
        <f>Table768[[#This Row],[Test No.]]&amp;Table768[[#This Row],[Section]]&amp;Table768[[#This Row],[Q No.]]</f>
        <v>P15R31</v>
      </c>
      <c r="B592" s="8"/>
      <c r="C592" s="16" t="s">
        <v>135</v>
      </c>
      <c r="D592" s="17">
        <v>31</v>
      </c>
      <c r="E592" s="6" t="s">
        <v>33</v>
      </c>
      <c r="F592" s="6">
        <v>4</v>
      </c>
      <c r="G592" s="13" t="s">
        <v>199</v>
      </c>
      <c r="H592" s="32" t="s">
        <v>442</v>
      </c>
      <c r="I592" s="11" t="str">
        <f>VLOOKUP(Table768[[#This Row],[CID]],ALY,2,FALSE)</f>
        <v>Detail</v>
      </c>
    </row>
    <row r="593" spans="1:9" ht="16" thickBot="1" x14ac:dyDescent="0.25">
      <c r="A593" s="8" t="str">
        <f>Table768[[#This Row],[Test No.]]&amp;Table768[[#This Row],[Section]]&amp;Table768[[#This Row],[Q No.]]</f>
        <v>P15R32</v>
      </c>
      <c r="B593" s="8"/>
      <c r="C593" s="16" t="s">
        <v>135</v>
      </c>
      <c r="D593" s="17">
        <v>32</v>
      </c>
      <c r="E593" s="6" t="s">
        <v>33</v>
      </c>
      <c r="F593" s="6">
        <v>4</v>
      </c>
      <c r="G593" s="13" t="s">
        <v>199</v>
      </c>
      <c r="H593" s="32" t="s">
        <v>442</v>
      </c>
      <c r="I593" s="11" t="str">
        <f>VLOOKUP(Table768[[#This Row],[CID]],ALY,2,FALSE)</f>
        <v>Detail</v>
      </c>
    </row>
    <row r="594" spans="1:9" ht="16" thickBot="1" x14ac:dyDescent="0.25">
      <c r="A594" s="8" t="str">
        <f>Table768[[#This Row],[Test No.]]&amp;Table768[[#This Row],[Section]]&amp;Table768[[#This Row],[Q No.]]</f>
        <v>P15R33</v>
      </c>
      <c r="B594" s="8"/>
      <c r="C594" s="16" t="s">
        <v>135</v>
      </c>
      <c r="D594" s="17">
        <v>33</v>
      </c>
      <c r="E594" s="6" t="s">
        <v>33</v>
      </c>
      <c r="F594" s="6">
        <v>4</v>
      </c>
      <c r="G594" s="13" t="s">
        <v>199</v>
      </c>
      <c r="H594" s="32" t="s">
        <v>442</v>
      </c>
      <c r="I594" s="11" t="str">
        <f>VLOOKUP(Table768[[#This Row],[CID]],ALY,2,FALSE)</f>
        <v>Detail</v>
      </c>
    </row>
    <row r="595" spans="1:9" ht="16" thickBot="1" x14ac:dyDescent="0.25">
      <c r="A595" s="8" t="str">
        <f>Table768[[#This Row],[Test No.]]&amp;Table768[[#This Row],[Section]]&amp;Table768[[#This Row],[Q No.]]</f>
        <v>P15R34</v>
      </c>
      <c r="B595" s="8"/>
      <c r="C595" s="16" t="s">
        <v>135</v>
      </c>
      <c r="D595" s="17">
        <v>34</v>
      </c>
      <c r="E595" s="6" t="s">
        <v>33</v>
      </c>
      <c r="F595" s="6">
        <v>4</v>
      </c>
      <c r="G595" s="13" t="s">
        <v>199</v>
      </c>
      <c r="H595" s="32" t="s">
        <v>442</v>
      </c>
      <c r="I595" s="13" t="str">
        <f>VLOOKUP(Table768[[#This Row],[CID]],ALY,2,FALSE)</f>
        <v>Detail</v>
      </c>
    </row>
    <row r="596" spans="1:9" ht="16" thickBot="1" x14ac:dyDescent="0.25">
      <c r="A596" s="8" t="str">
        <f>Table768[[#This Row],[Test No.]]&amp;Table768[[#This Row],[Section]]&amp;Table768[[#This Row],[Q No.]]</f>
        <v>P15R35</v>
      </c>
      <c r="B596" s="8"/>
      <c r="C596" s="16" t="s">
        <v>135</v>
      </c>
      <c r="D596" s="17">
        <v>35</v>
      </c>
      <c r="E596" s="6" t="s">
        <v>33</v>
      </c>
      <c r="F596" s="6">
        <v>4</v>
      </c>
      <c r="G596" s="13" t="s">
        <v>199</v>
      </c>
      <c r="H596" s="32" t="s">
        <v>442</v>
      </c>
      <c r="I596" s="11" t="str">
        <f>VLOOKUP(Table768[[#This Row],[CID]],ALY,2,FALSE)</f>
        <v>Detail</v>
      </c>
    </row>
    <row r="597" spans="1:9" ht="16" thickBot="1" x14ac:dyDescent="0.25">
      <c r="A597" s="8" t="str">
        <f>Table768[[#This Row],[Test No.]]&amp;Table768[[#This Row],[Section]]&amp;Table768[[#This Row],[Q No.]]</f>
        <v>P15R36</v>
      </c>
      <c r="B597" s="8"/>
      <c r="C597" s="16" t="s">
        <v>135</v>
      </c>
      <c r="D597" s="17">
        <v>36</v>
      </c>
      <c r="E597" s="6" t="s">
        <v>33</v>
      </c>
      <c r="F597" s="6">
        <v>4</v>
      </c>
      <c r="G597" s="13" t="s">
        <v>199</v>
      </c>
      <c r="H597" s="32" t="s">
        <v>443</v>
      </c>
      <c r="I597" s="11" t="str">
        <f>VLOOKUP(Table768[[#This Row],[CID]],ALY,2,FALSE)</f>
        <v>Vocab-in-Context</v>
      </c>
    </row>
    <row r="598" spans="1:9" ht="16" thickBot="1" x14ac:dyDescent="0.25">
      <c r="A598" s="8" t="str">
        <f>Table768[[#This Row],[Test No.]]&amp;Table768[[#This Row],[Section]]&amp;Table768[[#This Row],[Q No.]]</f>
        <v>P15R37</v>
      </c>
      <c r="B598" s="8"/>
      <c r="C598" s="16" t="s">
        <v>135</v>
      </c>
      <c r="D598" s="17">
        <v>37</v>
      </c>
      <c r="E598" s="6" t="s">
        <v>33</v>
      </c>
      <c r="F598" s="6">
        <v>4</v>
      </c>
      <c r="G598" s="13" t="s">
        <v>199</v>
      </c>
      <c r="H598" s="32" t="s">
        <v>440</v>
      </c>
      <c r="I598" s="11" t="str">
        <f>VLOOKUP(Table768[[#This Row],[CID]],ALY,2,FALSE)</f>
        <v>Inference</v>
      </c>
    </row>
    <row r="599" spans="1:9" ht="16" thickBot="1" x14ac:dyDescent="0.25">
      <c r="A599" s="8" t="str">
        <f>Table768[[#This Row],[Test No.]]&amp;Table768[[#This Row],[Section]]&amp;Table768[[#This Row],[Q No.]]</f>
        <v>P15R38</v>
      </c>
      <c r="B599" s="8"/>
      <c r="C599" s="16" t="s">
        <v>135</v>
      </c>
      <c r="D599" s="17">
        <v>38</v>
      </c>
      <c r="E599" s="6" t="s">
        <v>33</v>
      </c>
      <c r="F599" s="6">
        <v>4</v>
      </c>
      <c r="G599" s="13" t="s">
        <v>199</v>
      </c>
      <c r="H599" s="32" t="s">
        <v>442</v>
      </c>
      <c r="I599" s="11" t="str">
        <f>VLOOKUP(Table768[[#This Row],[CID]],ALY,2,FALSE)</f>
        <v>Detail</v>
      </c>
    </row>
    <row r="600" spans="1:9" ht="16" thickBot="1" x14ac:dyDescent="0.25">
      <c r="A600" s="8" t="str">
        <f>Table768[[#This Row],[Test No.]]&amp;Table768[[#This Row],[Section]]&amp;Table768[[#This Row],[Q No.]]</f>
        <v>P15R39</v>
      </c>
      <c r="B600" s="8"/>
      <c r="C600" s="16" t="s">
        <v>135</v>
      </c>
      <c r="D600" s="17">
        <v>39</v>
      </c>
      <c r="E600" s="6" t="s">
        <v>33</v>
      </c>
      <c r="F600" s="6">
        <v>4</v>
      </c>
      <c r="G600" s="13" t="s">
        <v>199</v>
      </c>
      <c r="H600" s="32" t="s">
        <v>443</v>
      </c>
      <c r="I600" s="11" t="str">
        <f>VLOOKUP(Table768[[#This Row],[CID]],ALY,2,FALSE)</f>
        <v>Vocab-in-Context</v>
      </c>
    </row>
    <row r="601" spans="1:9" ht="16" thickBot="1" x14ac:dyDescent="0.25">
      <c r="A601" s="8" t="str">
        <f>Table768[[#This Row],[Test No.]]&amp;Table768[[#This Row],[Section]]&amp;Table768[[#This Row],[Q No.]]</f>
        <v>P15R40</v>
      </c>
      <c r="B601" s="8"/>
      <c r="C601" s="16" t="s">
        <v>135</v>
      </c>
      <c r="D601" s="17">
        <v>40</v>
      </c>
      <c r="E601" s="6" t="s">
        <v>33</v>
      </c>
      <c r="F601" s="6">
        <v>4</v>
      </c>
      <c r="G601" s="13" t="s">
        <v>199</v>
      </c>
      <c r="H601" s="32" t="s">
        <v>440</v>
      </c>
      <c r="I601" s="11" t="str">
        <f>VLOOKUP(Table768[[#This Row],[CID]],ALY,2,FALSE)</f>
        <v>Inference</v>
      </c>
    </row>
    <row r="602" spans="1:9" ht="16" thickBot="1" x14ac:dyDescent="0.25">
      <c r="A602" s="8" t="str">
        <f>Table768[[#This Row],[Test No.]]&amp;Table768[[#This Row],[Section]]&amp;Table768[[#This Row],[Q No.]]</f>
        <v>P16R1</v>
      </c>
      <c r="B602" s="8"/>
      <c r="C602" s="16" t="s">
        <v>134</v>
      </c>
      <c r="D602" s="17">
        <v>1</v>
      </c>
      <c r="E602" s="6" t="s">
        <v>33</v>
      </c>
      <c r="F602" s="6">
        <v>1</v>
      </c>
      <c r="G602" s="13" t="s">
        <v>50</v>
      </c>
      <c r="H602" s="32" t="s">
        <v>450</v>
      </c>
      <c r="I602" s="11" t="str">
        <f>VLOOKUP(Table768[[#This Row],[CID]],ALY,2,FALSE)</f>
        <v>Vocab-in-Context</v>
      </c>
    </row>
    <row r="603" spans="1:9" ht="16" thickBot="1" x14ac:dyDescent="0.25">
      <c r="A603" s="8" t="str">
        <f>Table768[[#This Row],[Test No.]]&amp;Table768[[#This Row],[Section]]&amp;Table768[[#This Row],[Q No.]]</f>
        <v>P16R2</v>
      </c>
      <c r="B603" s="8"/>
      <c r="C603" s="16" t="s">
        <v>134</v>
      </c>
      <c r="D603" s="17">
        <v>2</v>
      </c>
      <c r="E603" s="6" t="s">
        <v>33</v>
      </c>
      <c r="F603" s="6">
        <v>1</v>
      </c>
      <c r="G603" s="13" t="s">
        <v>50</v>
      </c>
      <c r="H603" s="32" t="s">
        <v>425</v>
      </c>
      <c r="I603" s="11" t="str">
        <f>VLOOKUP(Table768[[#This Row],[CID]],ALY,2,FALSE)</f>
        <v>Detail</v>
      </c>
    </row>
    <row r="604" spans="1:9" ht="16" thickBot="1" x14ac:dyDescent="0.25">
      <c r="A604" s="8" t="str">
        <f>Table768[[#This Row],[Test No.]]&amp;Table768[[#This Row],[Section]]&amp;Table768[[#This Row],[Q No.]]</f>
        <v>P16R3</v>
      </c>
      <c r="B604" s="8"/>
      <c r="C604" s="16" t="s">
        <v>134</v>
      </c>
      <c r="D604" s="17">
        <v>3</v>
      </c>
      <c r="E604" s="6" t="s">
        <v>33</v>
      </c>
      <c r="F604" s="6">
        <v>1</v>
      </c>
      <c r="G604" s="13" t="s">
        <v>50</v>
      </c>
      <c r="H604" s="32" t="s">
        <v>425</v>
      </c>
      <c r="I604" s="11" t="str">
        <f>VLOOKUP(Table768[[#This Row],[CID]],ALY,2,FALSE)</f>
        <v>Detail</v>
      </c>
    </row>
    <row r="605" spans="1:9" ht="16" thickBot="1" x14ac:dyDescent="0.25">
      <c r="A605" s="8" t="str">
        <f>Table768[[#This Row],[Test No.]]&amp;Table768[[#This Row],[Section]]&amp;Table768[[#This Row],[Q No.]]</f>
        <v>P16R4</v>
      </c>
      <c r="B605" s="8"/>
      <c r="C605" s="16" t="s">
        <v>134</v>
      </c>
      <c r="D605" s="17">
        <v>4</v>
      </c>
      <c r="E605" s="6" t="s">
        <v>33</v>
      </c>
      <c r="F605" s="6">
        <v>1</v>
      </c>
      <c r="G605" s="13" t="s">
        <v>50</v>
      </c>
      <c r="H605" s="33" t="s">
        <v>458</v>
      </c>
      <c r="I605" s="11" t="str">
        <f>VLOOKUP(Table768[[#This Row],[CID]],ALY,2,FALSE)</f>
        <v>Sequence</v>
      </c>
    </row>
    <row r="606" spans="1:9" ht="16" thickBot="1" x14ac:dyDescent="0.25">
      <c r="A606" s="8" t="str">
        <f>Table768[[#This Row],[Test No.]]&amp;Table768[[#This Row],[Section]]&amp;Table768[[#This Row],[Q No.]]</f>
        <v>P16R5</v>
      </c>
      <c r="B606" s="8"/>
      <c r="C606" s="16" t="s">
        <v>134</v>
      </c>
      <c r="D606" s="17">
        <v>5</v>
      </c>
      <c r="E606" s="6" t="s">
        <v>33</v>
      </c>
      <c r="F606" s="6">
        <v>1</v>
      </c>
      <c r="G606" s="13" t="s">
        <v>50</v>
      </c>
      <c r="H606" s="32" t="s">
        <v>424</v>
      </c>
      <c r="I606" s="11" t="str">
        <f>VLOOKUP(Table768[[#This Row],[CID]],ALY,2,FALSE)</f>
        <v>Inference</v>
      </c>
    </row>
    <row r="607" spans="1:9" ht="16" thickBot="1" x14ac:dyDescent="0.25">
      <c r="A607" s="8" t="str">
        <f>Table768[[#This Row],[Test No.]]&amp;Table768[[#This Row],[Section]]&amp;Table768[[#This Row],[Q No.]]</f>
        <v>P16R6</v>
      </c>
      <c r="B607" s="8"/>
      <c r="C607" s="16" t="s">
        <v>134</v>
      </c>
      <c r="D607" s="17">
        <v>6</v>
      </c>
      <c r="E607" s="6" t="s">
        <v>33</v>
      </c>
      <c r="F607" s="6">
        <v>1</v>
      </c>
      <c r="G607" s="13" t="s">
        <v>50</v>
      </c>
      <c r="H607" s="32" t="s">
        <v>425</v>
      </c>
      <c r="I607" s="11" t="str">
        <f>VLOOKUP(Table768[[#This Row],[CID]],ALY,2,FALSE)</f>
        <v>Detail</v>
      </c>
    </row>
    <row r="608" spans="1:9" ht="16" thickBot="1" x14ac:dyDescent="0.25">
      <c r="A608" s="8" t="str">
        <f>Table768[[#This Row],[Test No.]]&amp;Table768[[#This Row],[Section]]&amp;Table768[[#This Row],[Q No.]]</f>
        <v>P16R7</v>
      </c>
      <c r="B608" s="8"/>
      <c r="C608" s="16" t="s">
        <v>134</v>
      </c>
      <c r="D608" s="17">
        <v>7</v>
      </c>
      <c r="E608" s="6" t="s">
        <v>33</v>
      </c>
      <c r="F608" s="6">
        <v>1</v>
      </c>
      <c r="G608" s="13" t="s">
        <v>50</v>
      </c>
      <c r="H608" s="32" t="s">
        <v>425</v>
      </c>
      <c r="I608" s="11" t="str">
        <f>VLOOKUP(Table768[[#This Row],[CID]],ALY,2,FALSE)</f>
        <v>Detail</v>
      </c>
    </row>
    <row r="609" spans="1:9" ht="16" thickBot="1" x14ac:dyDescent="0.25">
      <c r="A609" s="8" t="str">
        <f>Table768[[#This Row],[Test No.]]&amp;Table768[[#This Row],[Section]]&amp;Table768[[#This Row],[Q No.]]</f>
        <v>P16R8</v>
      </c>
      <c r="B609" s="8"/>
      <c r="C609" s="16" t="s">
        <v>134</v>
      </c>
      <c r="D609" s="17">
        <v>8</v>
      </c>
      <c r="E609" s="6" t="s">
        <v>33</v>
      </c>
      <c r="F609" s="6">
        <v>1</v>
      </c>
      <c r="G609" s="13" t="s">
        <v>50</v>
      </c>
      <c r="H609" s="32" t="s">
        <v>450</v>
      </c>
      <c r="I609" s="11" t="str">
        <f>VLOOKUP(Table768[[#This Row],[CID]],ALY,2,FALSE)</f>
        <v>Vocab-in-Context</v>
      </c>
    </row>
    <row r="610" spans="1:9" ht="16" thickBot="1" x14ac:dyDescent="0.25">
      <c r="A610" s="8" t="str">
        <f>Table768[[#This Row],[Test No.]]&amp;Table768[[#This Row],[Section]]&amp;Table768[[#This Row],[Q No.]]</f>
        <v>P16R9</v>
      </c>
      <c r="B610" s="8"/>
      <c r="C610" s="16" t="s">
        <v>134</v>
      </c>
      <c r="D610" s="17">
        <v>9</v>
      </c>
      <c r="E610" s="6" t="s">
        <v>33</v>
      </c>
      <c r="F610" s="6">
        <v>1</v>
      </c>
      <c r="G610" s="13" t="s">
        <v>50</v>
      </c>
      <c r="H610" s="32" t="s">
        <v>450</v>
      </c>
      <c r="I610" s="11" t="str">
        <f>VLOOKUP(Table768[[#This Row],[CID]],ALY,2,FALSE)</f>
        <v>Vocab-in-Context</v>
      </c>
    </row>
    <row r="611" spans="1:9" ht="16" thickBot="1" x14ac:dyDescent="0.25">
      <c r="A611" s="8" t="str">
        <f>Table768[[#This Row],[Test No.]]&amp;Table768[[#This Row],[Section]]&amp;Table768[[#This Row],[Q No.]]</f>
        <v>P16R10</v>
      </c>
      <c r="B611" s="8"/>
      <c r="C611" s="16" t="s">
        <v>134</v>
      </c>
      <c r="D611" s="17">
        <v>10</v>
      </c>
      <c r="E611" s="6" t="s">
        <v>33</v>
      </c>
      <c r="F611" s="6">
        <v>1</v>
      </c>
      <c r="G611" s="13" t="s">
        <v>50</v>
      </c>
      <c r="H611" s="32" t="s">
        <v>424</v>
      </c>
      <c r="I611" s="11" t="str">
        <f>VLOOKUP(Table768[[#This Row],[CID]],ALY,2,FALSE)</f>
        <v>Inference</v>
      </c>
    </row>
    <row r="612" spans="1:9" ht="16" thickBot="1" x14ac:dyDescent="0.25">
      <c r="A612" s="8" t="str">
        <f>Table768[[#This Row],[Test No.]]&amp;Table768[[#This Row],[Section]]&amp;Table768[[#This Row],[Q No.]]</f>
        <v>P16R11</v>
      </c>
      <c r="B612" s="8"/>
      <c r="C612" s="16" t="s">
        <v>134</v>
      </c>
      <c r="D612" s="17">
        <v>11</v>
      </c>
      <c r="E612" s="6" t="s">
        <v>33</v>
      </c>
      <c r="F612" s="6">
        <v>2</v>
      </c>
      <c r="G612" s="13" t="s">
        <v>201</v>
      </c>
      <c r="H612" s="32" t="s">
        <v>430</v>
      </c>
      <c r="I612" s="11" t="str">
        <f>VLOOKUP(Table768[[#This Row],[CID]],ALY,2,FALSE)</f>
        <v>Detail</v>
      </c>
    </row>
    <row r="613" spans="1:9" ht="16" thickBot="1" x14ac:dyDescent="0.25">
      <c r="A613" s="8" t="str">
        <f>Table768[[#This Row],[Test No.]]&amp;Table768[[#This Row],[Section]]&amp;Table768[[#This Row],[Q No.]]</f>
        <v>P16R12</v>
      </c>
      <c r="B613" s="8"/>
      <c r="C613" s="16" t="s">
        <v>134</v>
      </c>
      <c r="D613" s="17">
        <v>12</v>
      </c>
      <c r="E613" s="6" t="s">
        <v>33</v>
      </c>
      <c r="F613" s="6">
        <v>2</v>
      </c>
      <c r="G613" s="13" t="s">
        <v>201</v>
      </c>
      <c r="H613" s="32" t="s">
        <v>430</v>
      </c>
      <c r="I613" s="11" t="str">
        <f>VLOOKUP(Table768[[#This Row],[CID]],ALY,2,FALSE)</f>
        <v>Detail</v>
      </c>
    </row>
    <row r="614" spans="1:9" ht="16" thickBot="1" x14ac:dyDescent="0.25">
      <c r="A614" s="8" t="str">
        <f>Table768[[#This Row],[Test No.]]&amp;Table768[[#This Row],[Section]]&amp;Table768[[#This Row],[Q No.]]</f>
        <v>P16R13</v>
      </c>
      <c r="B614" s="8"/>
      <c r="C614" s="16" t="s">
        <v>134</v>
      </c>
      <c r="D614" s="17">
        <v>13</v>
      </c>
      <c r="E614" s="6" t="s">
        <v>33</v>
      </c>
      <c r="F614" s="6">
        <v>2</v>
      </c>
      <c r="G614" s="13" t="s">
        <v>201</v>
      </c>
      <c r="H614" s="32" t="s">
        <v>433</v>
      </c>
      <c r="I614" s="11" t="str">
        <f>VLOOKUP(Table768[[#This Row],[CID]],ALY,2,FALSE)</f>
        <v>Purpose</v>
      </c>
    </row>
    <row r="615" spans="1:9" ht="16" thickBot="1" x14ac:dyDescent="0.25">
      <c r="A615" s="8" t="str">
        <f>Table768[[#This Row],[Test No.]]&amp;Table768[[#This Row],[Section]]&amp;Table768[[#This Row],[Q No.]]</f>
        <v>P16R14</v>
      </c>
      <c r="B615" s="8"/>
      <c r="C615" s="16" t="s">
        <v>134</v>
      </c>
      <c r="D615" s="17">
        <v>14</v>
      </c>
      <c r="E615" s="6" t="s">
        <v>33</v>
      </c>
      <c r="F615" s="6">
        <v>2</v>
      </c>
      <c r="G615" s="13" t="s">
        <v>201</v>
      </c>
      <c r="H615" s="32" t="s">
        <v>430</v>
      </c>
      <c r="I615" s="11" t="str">
        <f>VLOOKUP(Table768[[#This Row],[CID]],ALY,2,FALSE)</f>
        <v>Detail</v>
      </c>
    </row>
    <row r="616" spans="1:9" ht="16" thickBot="1" x14ac:dyDescent="0.25">
      <c r="A616" s="8" t="str">
        <f>Table768[[#This Row],[Test No.]]&amp;Table768[[#This Row],[Section]]&amp;Table768[[#This Row],[Q No.]]</f>
        <v>P16R15</v>
      </c>
      <c r="B616" s="8"/>
      <c r="C616" s="16" t="s">
        <v>134</v>
      </c>
      <c r="D616" s="17">
        <v>15</v>
      </c>
      <c r="E616" s="6" t="s">
        <v>33</v>
      </c>
      <c r="F616" s="6">
        <v>2</v>
      </c>
      <c r="G616" s="13" t="s">
        <v>201</v>
      </c>
      <c r="H616" s="32" t="s">
        <v>446</v>
      </c>
      <c r="I616" s="11" t="str">
        <f>VLOOKUP(Table768[[#This Row],[CID]],ALY,2,FALSE)</f>
        <v>Inference</v>
      </c>
    </row>
    <row r="617" spans="1:9" ht="16" thickBot="1" x14ac:dyDescent="0.25">
      <c r="A617" s="8" t="str">
        <f>Table768[[#This Row],[Test No.]]&amp;Table768[[#This Row],[Section]]&amp;Table768[[#This Row],[Q No.]]</f>
        <v>P16R16</v>
      </c>
      <c r="B617" s="8"/>
      <c r="C617" s="16" t="s">
        <v>134</v>
      </c>
      <c r="D617" s="17">
        <v>16</v>
      </c>
      <c r="E617" s="6" t="s">
        <v>33</v>
      </c>
      <c r="F617" s="6">
        <v>2</v>
      </c>
      <c r="G617" s="13" t="s">
        <v>201</v>
      </c>
      <c r="H617" s="32" t="s">
        <v>433</v>
      </c>
      <c r="I617" s="11" t="str">
        <f>VLOOKUP(Table768[[#This Row],[CID]],ALY,2,FALSE)</f>
        <v>Purpose</v>
      </c>
    </row>
    <row r="618" spans="1:9" ht="16" thickBot="1" x14ac:dyDescent="0.25">
      <c r="A618" s="8" t="str">
        <f>Table768[[#This Row],[Test No.]]&amp;Table768[[#This Row],[Section]]&amp;Table768[[#This Row],[Q No.]]</f>
        <v>P16R17</v>
      </c>
      <c r="B618" s="8"/>
      <c r="C618" s="16" t="s">
        <v>134</v>
      </c>
      <c r="D618" s="17">
        <v>17</v>
      </c>
      <c r="E618" s="6" t="s">
        <v>33</v>
      </c>
      <c r="F618" s="6">
        <v>2</v>
      </c>
      <c r="G618" s="13" t="s">
        <v>201</v>
      </c>
      <c r="H618" s="32" t="s">
        <v>430</v>
      </c>
      <c r="I618" s="11" t="str">
        <f>VLOOKUP(Table768[[#This Row],[CID]],ALY,2,FALSE)</f>
        <v>Detail</v>
      </c>
    </row>
    <row r="619" spans="1:9" ht="16" thickBot="1" x14ac:dyDescent="0.25">
      <c r="A619" s="8" t="str">
        <f>Table768[[#This Row],[Test No.]]&amp;Table768[[#This Row],[Section]]&amp;Table768[[#This Row],[Q No.]]</f>
        <v>P16R18</v>
      </c>
      <c r="B619" s="8"/>
      <c r="C619" s="16" t="s">
        <v>134</v>
      </c>
      <c r="D619" s="17">
        <v>18</v>
      </c>
      <c r="E619" s="6" t="s">
        <v>33</v>
      </c>
      <c r="F619" s="6">
        <v>2</v>
      </c>
      <c r="G619" s="13" t="s">
        <v>201</v>
      </c>
      <c r="H619" s="32" t="s">
        <v>430</v>
      </c>
      <c r="I619" s="11" t="str">
        <f>VLOOKUP(Table768[[#This Row],[CID]],ALY,2,FALSE)</f>
        <v>Detail</v>
      </c>
    </row>
    <row r="620" spans="1:9" ht="16" thickBot="1" x14ac:dyDescent="0.25">
      <c r="A620" s="8" t="str">
        <f>Table768[[#This Row],[Test No.]]&amp;Table768[[#This Row],[Section]]&amp;Table768[[#This Row],[Q No.]]</f>
        <v>P16R19</v>
      </c>
      <c r="B620" s="8"/>
      <c r="C620" s="16" t="s">
        <v>134</v>
      </c>
      <c r="D620" s="17">
        <v>19</v>
      </c>
      <c r="E620" s="6" t="s">
        <v>33</v>
      </c>
      <c r="F620" s="6">
        <v>2</v>
      </c>
      <c r="G620" s="13" t="s">
        <v>201</v>
      </c>
      <c r="H620" s="32" t="s">
        <v>430</v>
      </c>
      <c r="I620" s="11" t="str">
        <f>VLOOKUP(Table768[[#This Row],[CID]],ALY,2,FALSE)</f>
        <v>Detail</v>
      </c>
    </row>
    <row r="621" spans="1:9" ht="16" thickBot="1" x14ac:dyDescent="0.25">
      <c r="A621" s="8" t="str">
        <f>Table768[[#This Row],[Test No.]]&amp;Table768[[#This Row],[Section]]&amp;Table768[[#This Row],[Q No.]]</f>
        <v>P16R20</v>
      </c>
      <c r="B621" s="8"/>
      <c r="C621" s="16" t="s">
        <v>134</v>
      </c>
      <c r="D621" s="17">
        <v>20</v>
      </c>
      <c r="E621" s="6" t="s">
        <v>33</v>
      </c>
      <c r="F621" s="6">
        <v>2</v>
      </c>
      <c r="G621" s="13" t="s">
        <v>201</v>
      </c>
      <c r="H621" s="32" t="s">
        <v>431</v>
      </c>
      <c r="I621" s="11" t="str">
        <f>VLOOKUP(Table768[[#This Row],[CID]],ALY,2,FALSE)</f>
        <v>Vocab-in-Context</v>
      </c>
    </row>
    <row r="622" spans="1:9" ht="16" thickBot="1" x14ac:dyDescent="0.25">
      <c r="A622" s="8" t="str">
        <f>Table768[[#This Row],[Test No.]]&amp;Table768[[#This Row],[Section]]&amp;Table768[[#This Row],[Q No.]]</f>
        <v>P16R21</v>
      </c>
      <c r="B622" s="8"/>
      <c r="C622" s="16" t="s">
        <v>134</v>
      </c>
      <c r="D622" s="17">
        <v>21</v>
      </c>
      <c r="E622" s="6" t="s">
        <v>33</v>
      </c>
      <c r="F622" s="6">
        <v>3</v>
      </c>
      <c r="G622" s="13" t="s">
        <v>200</v>
      </c>
      <c r="H622" s="32" t="s">
        <v>437</v>
      </c>
      <c r="I622" s="11" t="str">
        <f>VLOOKUP(Table768[[#This Row],[CID]],ALY,2,FALSE)</f>
        <v>Detail</v>
      </c>
    </row>
    <row r="623" spans="1:9" ht="16" thickBot="1" x14ac:dyDescent="0.25">
      <c r="A623" s="8" t="str">
        <f>Table768[[#This Row],[Test No.]]&amp;Table768[[#This Row],[Section]]&amp;Table768[[#This Row],[Q No.]]</f>
        <v>P16R22</v>
      </c>
      <c r="B623" s="8"/>
      <c r="C623" s="16" t="s">
        <v>134</v>
      </c>
      <c r="D623" s="17">
        <v>22</v>
      </c>
      <c r="E623" s="6" t="s">
        <v>33</v>
      </c>
      <c r="F623" s="6">
        <v>3</v>
      </c>
      <c r="G623" s="13" t="s">
        <v>200</v>
      </c>
      <c r="H623" s="32" t="s">
        <v>436</v>
      </c>
      <c r="I623" s="11" t="str">
        <f>VLOOKUP(Table768[[#This Row],[CID]],ALY,2,FALSE)</f>
        <v>Purpose</v>
      </c>
    </row>
    <row r="624" spans="1:9" ht="16" thickBot="1" x14ac:dyDescent="0.25">
      <c r="A624" s="8" t="str">
        <f>Table768[[#This Row],[Test No.]]&amp;Table768[[#This Row],[Section]]&amp;Table768[[#This Row],[Q No.]]</f>
        <v>P16R23</v>
      </c>
      <c r="B624" s="8"/>
      <c r="C624" s="16" t="s">
        <v>134</v>
      </c>
      <c r="D624" s="17">
        <v>23</v>
      </c>
      <c r="E624" s="6" t="s">
        <v>33</v>
      </c>
      <c r="F624" s="6">
        <v>3</v>
      </c>
      <c r="G624" s="13" t="s">
        <v>200</v>
      </c>
      <c r="H624" s="32" t="s">
        <v>437</v>
      </c>
      <c r="I624" s="11" t="str">
        <f>VLOOKUP(Table768[[#This Row],[CID]],ALY,2,FALSE)</f>
        <v>Detail</v>
      </c>
    </row>
    <row r="625" spans="1:9" ht="16" thickBot="1" x14ac:dyDescent="0.25">
      <c r="A625" s="8" t="str">
        <f>Table768[[#This Row],[Test No.]]&amp;Table768[[#This Row],[Section]]&amp;Table768[[#This Row],[Q No.]]</f>
        <v>P16R24</v>
      </c>
      <c r="B625" s="8"/>
      <c r="C625" s="16" t="s">
        <v>134</v>
      </c>
      <c r="D625" s="17">
        <v>24</v>
      </c>
      <c r="E625" s="6" t="s">
        <v>33</v>
      </c>
      <c r="F625" s="6">
        <v>3</v>
      </c>
      <c r="G625" s="13" t="s">
        <v>200</v>
      </c>
      <c r="H625" s="32" t="s">
        <v>437</v>
      </c>
      <c r="I625" s="11" t="str">
        <f>VLOOKUP(Table768[[#This Row],[CID]],ALY,2,FALSE)</f>
        <v>Detail</v>
      </c>
    </row>
    <row r="626" spans="1:9" ht="16" thickBot="1" x14ac:dyDescent="0.25">
      <c r="A626" s="8" t="str">
        <f>Table768[[#This Row],[Test No.]]&amp;Table768[[#This Row],[Section]]&amp;Table768[[#This Row],[Q No.]]</f>
        <v>P16R25</v>
      </c>
      <c r="B626" s="8"/>
      <c r="C626" s="16" t="s">
        <v>134</v>
      </c>
      <c r="D626" s="17">
        <v>25</v>
      </c>
      <c r="E626" s="6" t="s">
        <v>33</v>
      </c>
      <c r="F626" s="6">
        <v>3</v>
      </c>
      <c r="G626" s="13" t="s">
        <v>200</v>
      </c>
      <c r="H626" s="32" t="s">
        <v>437</v>
      </c>
      <c r="I626" s="11" t="str">
        <f>VLOOKUP(Table768[[#This Row],[CID]],ALY,2,FALSE)</f>
        <v>Detail</v>
      </c>
    </row>
    <row r="627" spans="1:9" ht="16" thickBot="1" x14ac:dyDescent="0.25">
      <c r="A627" s="8" t="str">
        <f>Table768[[#This Row],[Test No.]]&amp;Table768[[#This Row],[Section]]&amp;Table768[[#This Row],[Q No.]]</f>
        <v>P16R26</v>
      </c>
      <c r="B627" s="8"/>
      <c r="C627" s="16" t="s">
        <v>134</v>
      </c>
      <c r="D627" s="17">
        <v>26</v>
      </c>
      <c r="E627" s="6" t="s">
        <v>33</v>
      </c>
      <c r="F627" s="6">
        <v>3</v>
      </c>
      <c r="G627" s="13" t="s">
        <v>200</v>
      </c>
      <c r="H627" s="32" t="s">
        <v>437</v>
      </c>
      <c r="I627" s="11" t="str">
        <f>VLOOKUP(Table768[[#This Row],[CID]],ALY,2,FALSE)</f>
        <v>Detail</v>
      </c>
    </row>
    <row r="628" spans="1:9" ht="16" thickBot="1" x14ac:dyDescent="0.25">
      <c r="A628" s="8" t="str">
        <f>Table768[[#This Row],[Test No.]]&amp;Table768[[#This Row],[Section]]&amp;Table768[[#This Row],[Q No.]]</f>
        <v>P16R27</v>
      </c>
      <c r="B628" s="8"/>
      <c r="C628" s="16" t="s">
        <v>134</v>
      </c>
      <c r="D628" s="17">
        <v>27</v>
      </c>
      <c r="E628" s="6" t="s">
        <v>33</v>
      </c>
      <c r="F628" s="6">
        <v>3</v>
      </c>
      <c r="G628" s="13" t="s">
        <v>200</v>
      </c>
      <c r="H628" s="32" t="s">
        <v>437</v>
      </c>
      <c r="I628" s="11" t="str">
        <f>VLOOKUP(Table768[[#This Row],[CID]],ALY,2,FALSE)</f>
        <v>Detail</v>
      </c>
    </row>
    <row r="629" spans="1:9" ht="16" thickBot="1" x14ac:dyDescent="0.25">
      <c r="A629" s="8" t="str">
        <f>Table768[[#This Row],[Test No.]]&amp;Table768[[#This Row],[Section]]&amp;Table768[[#This Row],[Q No.]]</f>
        <v>P16R28</v>
      </c>
      <c r="B629" s="8"/>
      <c r="C629" s="16" t="s">
        <v>134</v>
      </c>
      <c r="D629" s="17">
        <v>28</v>
      </c>
      <c r="E629" s="6" t="s">
        <v>33</v>
      </c>
      <c r="F629" s="6">
        <v>3</v>
      </c>
      <c r="G629" s="13" t="s">
        <v>200</v>
      </c>
      <c r="H629" s="32" t="s">
        <v>437</v>
      </c>
      <c r="I629" s="11" t="str">
        <f>VLOOKUP(Table768[[#This Row],[CID]],ALY,2,FALSE)</f>
        <v>Detail</v>
      </c>
    </row>
    <row r="630" spans="1:9" ht="16" thickBot="1" x14ac:dyDescent="0.25">
      <c r="A630" s="8" t="str">
        <f>Table768[[#This Row],[Test No.]]&amp;Table768[[#This Row],[Section]]&amp;Table768[[#This Row],[Q No.]]</f>
        <v>P16R29</v>
      </c>
      <c r="B630" s="8"/>
      <c r="C630" s="16" t="s">
        <v>134</v>
      </c>
      <c r="D630" s="17">
        <v>29</v>
      </c>
      <c r="E630" s="6" t="s">
        <v>33</v>
      </c>
      <c r="F630" s="6">
        <v>3</v>
      </c>
      <c r="G630" s="13" t="s">
        <v>200</v>
      </c>
      <c r="H630" s="32" t="s">
        <v>437</v>
      </c>
      <c r="I630" s="11" t="str">
        <f>VLOOKUP(Table768[[#This Row],[CID]],ALY,2,FALSE)</f>
        <v>Detail</v>
      </c>
    </row>
    <row r="631" spans="1:9" ht="16" thickBot="1" x14ac:dyDescent="0.25">
      <c r="A631" s="8" t="str">
        <f>Table768[[#This Row],[Test No.]]&amp;Table768[[#This Row],[Section]]&amp;Table768[[#This Row],[Q No.]]</f>
        <v>P16R30</v>
      </c>
      <c r="B631" s="8"/>
      <c r="C631" s="16" t="s">
        <v>134</v>
      </c>
      <c r="D631" s="17">
        <v>30</v>
      </c>
      <c r="E631" s="6" t="s">
        <v>33</v>
      </c>
      <c r="F631" s="6">
        <v>3</v>
      </c>
      <c r="G631" s="13" t="s">
        <v>200</v>
      </c>
      <c r="H631" s="32" t="s">
        <v>437</v>
      </c>
      <c r="I631" s="11" t="str">
        <f>VLOOKUP(Table768[[#This Row],[CID]],ALY,2,FALSE)</f>
        <v>Detail</v>
      </c>
    </row>
    <row r="632" spans="1:9" ht="16" thickBot="1" x14ac:dyDescent="0.25">
      <c r="A632" s="8" t="str">
        <f>Table768[[#This Row],[Test No.]]&amp;Table768[[#This Row],[Section]]&amp;Table768[[#This Row],[Q No.]]</f>
        <v>P16R31</v>
      </c>
      <c r="B632" s="8"/>
      <c r="C632" s="16" t="s">
        <v>134</v>
      </c>
      <c r="D632" s="17">
        <v>31</v>
      </c>
      <c r="E632" s="6" t="s">
        <v>33</v>
      </c>
      <c r="F632" s="6">
        <v>4</v>
      </c>
      <c r="G632" s="13" t="s">
        <v>199</v>
      </c>
      <c r="H632" s="32" t="s">
        <v>445</v>
      </c>
      <c r="I632" s="11" t="str">
        <f>VLOOKUP(Table768[[#This Row],[CID]],ALY,2,FALSE)</f>
        <v>Purpose</v>
      </c>
    </row>
    <row r="633" spans="1:9" ht="16" thickBot="1" x14ac:dyDescent="0.25">
      <c r="A633" s="8" t="str">
        <f>Table768[[#This Row],[Test No.]]&amp;Table768[[#This Row],[Section]]&amp;Table768[[#This Row],[Q No.]]</f>
        <v>P16R32</v>
      </c>
      <c r="B633" s="8"/>
      <c r="C633" s="16" t="s">
        <v>134</v>
      </c>
      <c r="D633" s="17">
        <v>32</v>
      </c>
      <c r="E633" s="6" t="s">
        <v>33</v>
      </c>
      <c r="F633" s="6">
        <v>4</v>
      </c>
      <c r="G633" s="13" t="s">
        <v>199</v>
      </c>
      <c r="H633" s="32" t="s">
        <v>443</v>
      </c>
      <c r="I633" s="11" t="str">
        <f>VLOOKUP(Table768[[#This Row],[CID]],ALY,2,FALSE)</f>
        <v>Vocab-in-Context</v>
      </c>
    </row>
    <row r="634" spans="1:9" ht="16" thickBot="1" x14ac:dyDescent="0.25">
      <c r="A634" s="8" t="str">
        <f>Table768[[#This Row],[Test No.]]&amp;Table768[[#This Row],[Section]]&amp;Table768[[#This Row],[Q No.]]</f>
        <v>P16R33</v>
      </c>
      <c r="B634" s="8"/>
      <c r="C634" s="16" t="s">
        <v>134</v>
      </c>
      <c r="D634" s="17">
        <v>33</v>
      </c>
      <c r="E634" s="6" t="s">
        <v>33</v>
      </c>
      <c r="F634" s="6">
        <v>4</v>
      </c>
      <c r="G634" s="13" t="s">
        <v>199</v>
      </c>
      <c r="H634" s="32" t="s">
        <v>442</v>
      </c>
      <c r="I634" s="11" t="str">
        <f>VLOOKUP(Table768[[#This Row],[CID]],ALY,2,FALSE)</f>
        <v>Detail</v>
      </c>
    </row>
    <row r="635" spans="1:9" ht="16" thickBot="1" x14ac:dyDescent="0.25">
      <c r="A635" s="8" t="str">
        <f>Table768[[#This Row],[Test No.]]&amp;Table768[[#This Row],[Section]]&amp;Table768[[#This Row],[Q No.]]</f>
        <v>P16R34</v>
      </c>
      <c r="B635" s="8"/>
      <c r="C635" s="16" t="s">
        <v>134</v>
      </c>
      <c r="D635" s="17">
        <v>34</v>
      </c>
      <c r="E635" s="6" t="s">
        <v>33</v>
      </c>
      <c r="F635" s="6">
        <v>4</v>
      </c>
      <c r="G635" s="13" t="s">
        <v>199</v>
      </c>
      <c r="H635" s="32" t="s">
        <v>440</v>
      </c>
      <c r="I635" s="11" t="str">
        <f>VLOOKUP(Table768[[#This Row],[CID]],ALY,2,FALSE)</f>
        <v>Inference</v>
      </c>
    </row>
    <row r="636" spans="1:9" ht="16" thickBot="1" x14ac:dyDescent="0.25">
      <c r="A636" s="8" t="str">
        <f>Table768[[#This Row],[Test No.]]&amp;Table768[[#This Row],[Section]]&amp;Table768[[#This Row],[Q No.]]</f>
        <v>P16R35</v>
      </c>
      <c r="B636" s="8"/>
      <c r="C636" s="16" t="s">
        <v>134</v>
      </c>
      <c r="D636" s="17">
        <v>35</v>
      </c>
      <c r="E636" s="6" t="s">
        <v>33</v>
      </c>
      <c r="F636" s="6">
        <v>4</v>
      </c>
      <c r="G636" s="13" t="s">
        <v>199</v>
      </c>
      <c r="H636" s="32" t="s">
        <v>442</v>
      </c>
      <c r="I636" s="11" t="str">
        <f>VLOOKUP(Table768[[#This Row],[CID]],ALY,2,FALSE)</f>
        <v>Detail</v>
      </c>
    </row>
    <row r="637" spans="1:9" ht="16" thickBot="1" x14ac:dyDescent="0.25">
      <c r="A637" s="8" t="str">
        <f>Table768[[#This Row],[Test No.]]&amp;Table768[[#This Row],[Section]]&amp;Table768[[#This Row],[Q No.]]</f>
        <v>P16R36</v>
      </c>
      <c r="B637" s="8"/>
      <c r="C637" s="16" t="s">
        <v>134</v>
      </c>
      <c r="D637" s="17">
        <v>36</v>
      </c>
      <c r="E637" s="6" t="s">
        <v>33</v>
      </c>
      <c r="F637" s="6">
        <v>4</v>
      </c>
      <c r="G637" s="13" t="s">
        <v>199</v>
      </c>
      <c r="H637" s="32" t="s">
        <v>442</v>
      </c>
      <c r="I637" s="11" t="str">
        <f>VLOOKUP(Table768[[#This Row],[CID]],ALY,2,FALSE)</f>
        <v>Detail</v>
      </c>
    </row>
    <row r="638" spans="1:9" ht="16" thickBot="1" x14ac:dyDescent="0.25">
      <c r="A638" s="8" t="str">
        <f>Table768[[#This Row],[Test No.]]&amp;Table768[[#This Row],[Section]]&amp;Table768[[#This Row],[Q No.]]</f>
        <v>P16R37</v>
      </c>
      <c r="B638" s="8"/>
      <c r="C638" s="16" t="s">
        <v>134</v>
      </c>
      <c r="D638" s="17">
        <v>37</v>
      </c>
      <c r="E638" s="6" t="s">
        <v>33</v>
      </c>
      <c r="F638" s="6">
        <v>4</v>
      </c>
      <c r="G638" s="13" t="s">
        <v>199</v>
      </c>
      <c r="H638" s="32" t="s">
        <v>442</v>
      </c>
      <c r="I638" s="11" t="str">
        <f>VLOOKUP(Table768[[#This Row],[CID]],ALY,2,FALSE)</f>
        <v>Detail</v>
      </c>
    </row>
    <row r="639" spans="1:9" ht="16" thickBot="1" x14ac:dyDescent="0.25">
      <c r="A639" s="8" t="str">
        <f>Table768[[#This Row],[Test No.]]&amp;Table768[[#This Row],[Section]]&amp;Table768[[#This Row],[Q No.]]</f>
        <v>P16R38</v>
      </c>
      <c r="B639" s="8"/>
      <c r="C639" s="16" t="s">
        <v>134</v>
      </c>
      <c r="D639" s="17">
        <v>38</v>
      </c>
      <c r="E639" s="6" t="s">
        <v>33</v>
      </c>
      <c r="F639" s="6">
        <v>4</v>
      </c>
      <c r="G639" s="13" t="s">
        <v>199</v>
      </c>
      <c r="H639" s="32" t="s">
        <v>440</v>
      </c>
      <c r="I639" s="11" t="str">
        <f>VLOOKUP(Table768[[#This Row],[CID]],ALY,2,FALSE)</f>
        <v>Inference</v>
      </c>
    </row>
    <row r="640" spans="1:9" ht="16" thickBot="1" x14ac:dyDescent="0.25">
      <c r="A640" s="8" t="str">
        <f>Table768[[#This Row],[Test No.]]&amp;Table768[[#This Row],[Section]]&amp;Table768[[#This Row],[Q No.]]</f>
        <v>P16R39</v>
      </c>
      <c r="B640" s="8"/>
      <c r="C640" s="16" t="s">
        <v>134</v>
      </c>
      <c r="D640" s="17">
        <v>39</v>
      </c>
      <c r="E640" s="6" t="s">
        <v>33</v>
      </c>
      <c r="F640" s="6">
        <v>4</v>
      </c>
      <c r="G640" s="13" t="s">
        <v>199</v>
      </c>
      <c r="H640" s="32" t="s">
        <v>445</v>
      </c>
      <c r="I640" s="11" t="str">
        <f>VLOOKUP(Table768[[#This Row],[CID]],ALY,2,FALSE)</f>
        <v>Purpose</v>
      </c>
    </row>
    <row r="641" spans="1:9" ht="16" thickBot="1" x14ac:dyDescent="0.25">
      <c r="A641" s="8" t="str">
        <f>Table768[[#This Row],[Test No.]]&amp;Table768[[#This Row],[Section]]&amp;Table768[[#This Row],[Q No.]]</f>
        <v>P16R40</v>
      </c>
      <c r="B641" s="8"/>
      <c r="C641" s="16" t="s">
        <v>134</v>
      </c>
      <c r="D641" s="17">
        <v>40</v>
      </c>
      <c r="E641" s="6" t="s">
        <v>33</v>
      </c>
      <c r="F641" s="6">
        <v>4</v>
      </c>
      <c r="G641" s="13" t="s">
        <v>199</v>
      </c>
      <c r="H641" s="32" t="s">
        <v>445</v>
      </c>
      <c r="I641" s="11" t="str">
        <f>VLOOKUP(Table768[[#This Row],[CID]],ALY,2,FALSE)</f>
        <v>Purpose</v>
      </c>
    </row>
    <row r="642" spans="1:9" ht="17" thickBot="1" x14ac:dyDescent="0.25">
      <c r="A642" s="19" t="str">
        <f>Table768[[#This Row],[Test No.]]&amp;Table768[[#This Row],[Section]]&amp;Table768[[#This Row],[Q No.]]</f>
        <v>P17R1</v>
      </c>
      <c r="B642" s="19"/>
      <c r="C642" s="31" t="s">
        <v>133</v>
      </c>
      <c r="D642" s="17">
        <v>1</v>
      </c>
      <c r="E642" s="6" t="s">
        <v>33</v>
      </c>
      <c r="F642" s="6">
        <v>1</v>
      </c>
      <c r="G642" s="13" t="s">
        <v>50</v>
      </c>
      <c r="H642" s="17" t="s">
        <v>425</v>
      </c>
      <c r="I642" s="13" t="str">
        <f>VLOOKUP(Table768[[#This Row],[CID]],ALY,2,FALSE)</f>
        <v>Detail</v>
      </c>
    </row>
    <row r="643" spans="1:9" ht="17" thickBot="1" x14ac:dyDescent="0.25">
      <c r="A643" s="19" t="str">
        <f>Table768[[#This Row],[Test No.]]&amp;Table768[[#This Row],[Section]]&amp;Table768[[#This Row],[Q No.]]</f>
        <v>P17R2</v>
      </c>
      <c r="B643" s="19"/>
      <c r="C643" s="29" t="s">
        <v>133</v>
      </c>
      <c r="D643" s="17">
        <v>2</v>
      </c>
      <c r="E643" s="6" t="s">
        <v>33</v>
      </c>
      <c r="F643" s="6">
        <v>1</v>
      </c>
      <c r="G643" s="13" t="s">
        <v>50</v>
      </c>
      <c r="H643" s="17" t="s">
        <v>425</v>
      </c>
      <c r="I643" s="11" t="str">
        <f>VLOOKUP(Table768[[#This Row],[CID]],ALY,2,FALSE)</f>
        <v>Detail</v>
      </c>
    </row>
    <row r="644" spans="1:9" ht="17" thickBot="1" x14ac:dyDescent="0.25">
      <c r="A644" s="19" t="str">
        <f>Table768[[#This Row],[Test No.]]&amp;Table768[[#This Row],[Section]]&amp;Table768[[#This Row],[Q No.]]</f>
        <v>P17R3</v>
      </c>
      <c r="B644" s="19"/>
      <c r="C644" s="29" t="s">
        <v>133</v>
      </c>
      <c r="D644" s="17">
        <v>3</v>
      </c>
      <c r="E644" s="6" t="s">
        <v>33</v>
      </c>
      <c r="F644" s="6">
        <v>1</v>
      </c>
      <c r="G644" s="13" t="s">
        <v>50</v>
      </c>
      <c r="H644" s="17" t="s">
        <v>425</v>
      </c>
      <c r="I644" s="11" t="str">
        <f>VLOOKUP(Table768[[#This Row],[CID]],ALY,2,FALSE)</f>
        <v>Detail</v>
      </c>
    </row>
    <row r="645" spans="1:9" ht="17" thickBot="1" x14ac:dyDescent="0.25">
      <c r="A645" s="19" t="str">
        <f>Table768[[#This Row],[Test No.]]&amp;Table768[[#This Row],[Section]]&amp;Table768[[#This Row],[Q No.]]</f>
        <v>P17R4</v>
      </c>
      <c r="B645" s="19"/>
      <c r="C645" s="29" t="s">
        <v>133</v>
      </c>
      <c r="D645" s="17">
        <v>4</v>
      </c>
      <c r="E645" s="6" t="s">
        <v>33</v>
      </c>
      <c r="F645" s="6">
        <v>1</v>
      </c>
      <c r="G645" s="13" t="s">
        <v>50</v>
      </c>
      <c r="H645" s="17" t="s">
        <v>425</v>
      </c>
      <c r="I645" s="11" t="str">
        <f>VLOOKUP(Table768[[#This Row],[CID]],ALY,2,FALSE)</f>
        <v>Detail</v>
      </c>
    </row>
    <row r="646" spans="1:9" ht="17" thickBot="1" x14ac:dyDescent="0.25">
      <c r="A646" s="19" t="str">
        <f>Table768[[#This Row],[Test No.]]&amp;Table768[[#This Row],[Section]]&amp;Table768[[#This Row],[Q No.]]</f>
        <v>P17R5</v>
      </c>
      <c r="B646" s="19"/>
      <c r="C646" s="29" t="s">
        <v>133</v>
      </c>
      <c r="D646" s="17">
        <v>5</v>
      </c>
      <c r="E646" s="6" t="s">
        <v>33</v>
      </c>
      <c r="F646" s="6">
        <v>1</v>
      </c>
      <c r="G646" s="13" t="s">
        <v>50</v>
      </c>
      <c r="H646" s="17" t="s">
        <v>425</v>
      </c>
      <c r="I646" s="11" t="str">
        <f>VLOOKUP(Table768[[#This Row],[CID]],ALY,2,FALSE)</f>
        <v>Detail</v>
      </c>
    </row>
    <row r="647" spans="1:9" ht="17" thickBot="1" x14ac:dyDescent="0.25">
      <c r="A647" s="19" t="str">
        <f>Table768[[#This Row],[Test No.]]&amp;Table768[[#This Row],[Section]]&amp;Table768[[#This Row],[Q No.]]</f>
        <v>P17R6</v>
      </c>
      <c r="B647" s="19"/>
      <c r="C647" s="29" t="s">
        <v>133</v>
      </c>
      <c r="D647" s="17">
        <v>6</v>
      </c>
      <c r="E647" s="6" t="s">
        <v>33</v>
      </c>
      <c r="F647" s="6">
        <v>1</v>
      </c>
      <c r="G647" s="13" t="s">
        <v>50</v>
      </c>
      <c r="H647" s="17" t="s">
        <v>425</v>
      </c>
      <c r="I647" s="11" t="str">
        <f>VLOOKUP(Table768[[#This Row],[CID]],ALY,2,FALSE)</f>
        <v>Detail</v>
      </c>
    </row>
    <row r="648" spans="1:9" ht="17" thickBot="1" x14ac:dyDescent="0.25">
      <c r="A648" s="19" t="str">
        <f>Table768[[#This Row],[Test No.]]&amp;Table768[[#This Row],[Section]]&amp;Table768[[#This Row],[Q No.]]</f>
        <v>P17R7</v>
      </c>
      <c r="B648" s="19"/>
      <c r="C648" s="29" t="s">
        <v>133</v>
      </c>
      <c r="D648" s="17">
        <v>7</v>
      </c>
      <c r="E648" s="6" t="s">
        <v>33</v>
      </c>
      <c r="F648" s="6">
        <v>1</v>
      </c>
      <c r="G648" s="13" t="s">
        <v>50</v>
      </c>
      <c r="H648" s="17" t="s">
        <v>425</v>
      </c>
      <c r="I648" s="11" t="str">
        <f>VLOOKUP(Table768[[#This Row],[CID]],ALY,2,FALSE)</f>
        <v>Detail</v>
      </c>
    </row>
    <row r="649" spans="1:9" ht="17" thickBot="1" x14ac:dyDescent="0.25">
      <c r="A649" s="19" t="str">
        <f>Table768[[#This Row],[Test No.]]&amp;Table768[[#This Row],[Section]]&amp;Table768[[#This Row],[Q No.]]</f>
        <v>P17R8</v>
      </c>
      <c r="B649" s="19"/>
      <c r="C649" s="29" t="s">
        <v>133</v>
      </c>
      <c r="D649" s="17">
        <v>8</v>
      </c>
      <c r="E649" s="6" t="s">
        <v>33</v>
      </c>
      <c r="F649" s="6">
        <v>1</v>
      </c>
      <c r="G649" s="13" t="s">
        <v>50</v>
      </c>
      <c r="H649" s="17" t="s">
        <v>425</v>
      </c>
      <c r="I649" s="11" t="str">
        <f>VLOOKUP(Table768[[#This Row],[CID]],ALY,2,FALSE)</f>
        <v>Detail</v>
      </c>
    </row>
    <row r="650" spans="1:9" ht="17" thickBot="1" x14ac:dyDescent="0.25">
      <c r="A650" s="19" t="str">
        <f>Table768[[#This Row],[Test No.]]&amp;Table768[[#This Row],[Section]]&amp;Table768[[#This Row],[Q No.]]</f>
        <v>P17R9</v>
      </c>
      <c r="B650" s="19"/>
      <c r="C650" s="29" t="s">
        <v>133</v>
      </c>
      <c r="D650" s="17">
        <v>9</v>
      </c>
      <c r="E650" s="6" t="s">
        <v>33</v>
      </c>
      <c r="F650" s="6">
        <v>1</v>
      </c>
      <c r="G650" s="13" t="s">
        <v>50</v>
      </c>
      <c r="H650" s="17" t="s">
        <v>425</v>
      </c>
      <c r="I650" s="11" t="str">
        <f>VLOOKUP(Table768[[#This Row],[CID]],ALY,2,FALSE)</f>
        <v>Detail</v>
      </c>
    </row>
    <row r="651" spans="1:9" ht="17" thickBot="1" x14ac:dyDescent="0.25">
      <c r="A651" s="19" t="str">
        <f>Table768[[#This Row],[Test No.]]&amp;Table768[[#This Row],[Section]]&amp;Table768[[#This Row],[Q No.]]</f>
        <v>P17R10</v>
      </c>
      <c r="B651" s="19"/>
      <c r="C651" s="29" t="s">
        <v>133</v>
      </c>
      <c r="D651" s="17">
        <v>10</v>
      </c>
      <c r="E651" s="6" t="s">
        <v>33</v>
      </c>
      <c r="F651" s="6">
        <v>1</v>
      </c>
      <c r="G651" s="13" t="s">
        <v>50</v>
      </c>
      <c r="H651" s="17" t="s">
        <v>449</v>
      </c>
      <c r="I651" s="11" t="str">
        <f>VLOOKUP(Table768[[#This Row],[CID]],ALY,2,FALSE)</f>
        <v>Main Idea</v>
      </c>
    </row>
    <row r="652" spans="1:9" ht="17" thickBot="1" x14ac:dyDescent="0.25">
      <c r="A652" s="19" t="str">
        <f>Table768[[#This Row],[Test No.]]&amp;Table768[[#This Row],[Section]]&amp;Table768[[#This Row],[Q No.]]</f>
        <v>P17R11</v>
      </c>
      <c r="B652" s="19"/>
      <c r="C652" s="29" t="s">
        <v>133</v>
      </c>
      <c r="D652" s="17">
        <v>11</v>
      </c>
      <c r="E652" s="6" t="s">
        <v>33</v>
      </c>
      <c r="F652" s="6">
        <v>2</v>
      </c>
      <c r="G652" s="13" t="s">
        <v>201</v>
      </c>
      <c r="H652" s="17" t="s">
        <v>434</v>
      </c>
      <c r="I652" s="11" t="str">
        <f>VLOOKUP(Table768[[#This Row],[CID]],ALY,2,FALSE)</f>
        <v>Main Idea</v>
      </c>
    </row>
    <row r="653" spans="1:9" ht="17" thickBot="1" x14ac:dyDescent="0.25">
      <c r="A653" s="19" t="str">
        <f>Table768[[#This Row],[Test No.]]&amp;Table768[[#This Row],[Section]]&amp;Table768[[#This Row],[Q No.]]</f>
        <v>P17R12</v>
      </c>
      <c r="B653" s="19"/>
      <c r="C653" s="29" t="s">
        <v>133</v>
      </c>
      <c r="D653" s="17">
        <v>12</v>
      </c>
      <c r="E653" s="6" t="s">
        <v>33</v>
      </c>
      <c r="F653" s="6">
        <v>2</v>
      </c>
      <c r="G653" s="13" t="s">
        <v>201</v>
      </c>
      <c r="H653" s="17" t="s">
        <v>432</v>
      </c>
      <c r="I653" s="11" t="str">
        <f>VLOOKUP(Table768[[#This Row],[CID]],ALY,2,FALSE)</f>
        <v>PoV/Author's Attitude</v>
      </c>
    </row>
    <row r="654" spans="1:9" ht="17" thickBot="1" x14ac:dyDescent="0.25">
      <c r="A654" s="19" t="str">
        <f>Table768[[#This Row],[Test No.]]&amp;Table768[[#This Row],[Section]]&amp;Table768[[#This Row],[Q No.]]</f>
        <v>P17R13</v>
      </c>
      <c r="B654" s="19"/>
      <c r="C654" s="29" t="s">
        <v>133</v>
      </c>
      <c r="D654" s="17">
        <v>13</v>
      </c>
      <c r="E654" s="6" t="s">
        <v>33</v>
      </c>
      <c r="F654" s="6">
        <v>2</v>
      </c>
      <c r="G654" s="13" t="s">
        <v>201</v>
      </c>
      <c r="H654" s="17" t="s">
        <v>430</v>
      </c>
      <c r="I654" s="11" t="str">
        <f>VLOOKUP(Table768[[#This Row],[CID]],ALY,2,FALSE)</f>
        <v>Detail</v>
      </c>
    </row>
    <row r="655" spans="1:9" ht="17" thickBot="1" x14ac:dyDescent="0.25">
      <c r="A655" s="19" t="str">
        <f>Table768[[#This Row],[Test No.]]&amp;Table768[[#This Row],[Section]]&amp;Table768[[#This Row],[Q No.]]</f>
        <v>P17R14</v>
      </c>
      <c r="B655" s="19"/>
      <c r="C655" s="29" t="s">
        <v>133</v>
      </c>
      <c r="D655" s="17">
        <v>14</v>
      </c>
      <c r="E655" s="6" t="s">
        <v>33</v>
      </c>
      <c r="F655" s="6">
        <v>2</v>
      </c>
      <c r="G655" s="13" t="s">
        <v>201</v>
      </c>
      <c r="H655" s="17" t="s">
        <v>433</v>
      </c>
      <c r="I655" s="13" t="str">
        <f>VLOOKUP(Table768[[#This Row],[CID]],ALY,2,FALSE)</f>
        <v>Purpose</v>
      </c>
    </row>
    <row r="656" spans="1:9" ht="17" thickBot="1" x14ac:dyDescent="0.25">
      <c r="A656" s="19" t="str">
        <f>Table768[[#This Row],[Test No.]]&amp;Table768[[#This Row],[Section]]&amp;Table768[[#This Row],[Q No.]]</f>
        <v>P17R15</v>
      </c>
      <c r="B656" s="19"/>
      <c r="C656" s="29" t="s">
        <v>133</v>
      </c>
      <c r="D656" s="17">
        <v>15</v>
      </c>
      <c r="E656" s="6" t="s">
        <v>33</v>
      </c>
      <c r="F656" s="6">
        <v>2</v>
      </c>
      <c r="G656" s="13" t="s">
        <v>201</v>
      </c>
      <c r="H656" s="17" t="s">
        <v>433</v>
      </c>
      <c r="I656" s="11" t="str">
        <f>VLOOKUP(Table768[[#This Row],[CID]],ALY,2,FALSE)</f>
        <v>Purpose</v>
      </c>
    </row>
    <row r="657" spans="1:9" ht="17" thickBot="1" x14ac:dyDescent="0.25">
      <c r="A657" s="19" t="str">
        <f>Table768[[#This Row],[Test No.]]&amp;Table768[[#This Row],[Section]]&amp;Table768[[#This Row],[Q No.]]</f>
        <v>P17R16</v>
      </c>
      <c r="B657" s="19"/>
      <c r="C657" s="29" t="s">
        <v>133</v>
      </c>
      <c r="D657" s="17">
        <v>16</v>
      </c>
      <c r="E657" s="6" t="s">
        <v>33</v>
      </c>
      <c r="F657" s="6">
        <v>2</v>
      </c>
      <c r="G657" s="13" t="s">
        <v>201</v>
      </c>
      <c r="H657" s="17" t="s">
        <v>433</v>
      </c>
      <c r="I657" s="11" t="str">
        <f>VLOOKUP(Table768[[#This Row],[CID]],ALY,2,FALSE)</f>
        <v>Purpose</v>
      </c>
    </row>
    <row r="658" spans="1:9" ht="17" thickBot="1" x14ac:dyDescent="0.25">
      <c r="A658" s="19" t="str">
        <f>Table768[[#This Row],[Test No.]]&amp;Table768[[#This Row],[Section]]&amp;Table768[[#This Row],[Q No.]]</f>
        <v>P17R17</v>
      </c>
      <c r="B658" s="19"/>
      <c r="C658" s="29" t="s">
        <v>133</v>
      </c>
      <c r="D658" s="17">
        <v>17</v>
      </c>
      <c r="E658" s="6" t="s">
        <v>33</v>
      </c>
      <c r="F658" s="6">
        <v>2</v>
      </c>
      <c r="G658" s="13" t="s">
        <v>201</v>
      </c>
      <c r="H658" s="17" t="s">
        <v>431</v>
      </c>
      <c r="I658" s="11" t="str">
        <f>VLOOKUP(Table768[[#This Row],[CID]],ALY,2,FALSE)</f>
        <v>Vocab-in-Context</v>
      </c>
    </row>
    <row r="659" spans="1:9" ht="17" thickBot="1" x14ac:dyDescent="0.25">
      <c r="A659" s="19" t="str">
        <f>Table768[[#This Row],[Test No.]]&amp;Table768[[#This Row],[Section]]&amp;Table768[[#This Row],[Q No.]]</f>
        <v>P17R18</v>
      </c>
      <c r="B659" s="19"/>
      <c r="C659" s="29" t="s">
        <v>133</v>
      </c>
      <c r="D659" s="17">
        <v>18</v>
      </c>
      <c r="E659" s="6" t="s">
        <v>33</v>
      </c>
      <c r="F659" s="6">
        <v>2</v>
      </c>
      <c r="G659" s="13" t="s">
        <v>201</v>
      </c>
      <c r="H659" s="17" t="s">
        <v>432</v>
      </c>
      <c r="I659" s="11" t="str">
        <f>VLOOKUP(Table768[[#This Row],[CID]],ALY,2,FALSE)</f>
        <v>PoV/Author's Attitude</v>
      </c>
    </row>
    <row r="660" spans="1:9" ht="17" thickBot="1" x14ac:dyDescent="0.25">
      <c r="A660" s="19" t="str">
        <f>Table768[[#This Row],[Test No.]]&amp;Table768[[#This Row],[Section]]&amp;Table768[[#This Row],[Q No.]]</f>
        <v>P17R19</v>
      </c>
      <c r="B660" s="19"/>
      <c r="C660" s="29" t="s">
        <v>133</v>
      </c>
      <c r="D660" s="17">
        <v>19</v>
      </c>
      <c r="E660" s="6" t="s">
        <v>33</v>
      </c>
      <c r="F660" s="6">
        <v>2</v>
      </c>
      <c r="G660" s="13" t="s">
        <v>201</v>
      </c>
      <c r="H660" s="17" t="s">
        <v>432</v>
      </c>
      <c r="I660" s="11" t="str">
        <f>VLOOKUP(Table768[[#This Row],[CID]],ALY,2,FALSE)</f>
        <v>PoV/Author's Attitude</v>
      </c>
    </row>
    <row r="661" spans="1:9" ht="17" thickBot="1" x14ac:dyDescent="0.25">
      <c r="A661" s="19" t="str">
        <f>Table768[[#This Row],[Test No.]]&amp;Table768[[#This Row],[Section]]&amp;Table768[[#This Row],[Q No.]]</f>
        <v>P17R20</v>
      </c>
      <c r="B661" s="19"/>
      <c r="C661" s="29" t="s">
        <v>133</v>
      </c>
      <c r="D661" s="17">
        <v>20</v>
      </c>
      <c r="E661" s="6" t="s">
        <v>33</v>
      </c>
      <c r="F661" s="6">
        <v>2</v>
      </c>
      <c r="G661" s="13" t="s">
        <v>201</v>
      </c>
      <c r="H661" s="17" t="s">
        <v>446</v>
      </c>
      <c r="I661" s="11" t="str">
        <f>VLOOKUP(Table768[[#This Row],[CID]],ALY,2,FALSE)</f>
        <v>Inference</v>
      </c>
    </row>
    <row r="662" spans="1:9" ht="17" thickBot="1" x14ac:dyDescent="0.25">
      <c r="A662" s="19" t="str">
        <f>Table768[[#This Row],[Test No.]]&amp;Table768[[#This Row],[Section]]&amp;Table768[[#This Row],[Q No.]]</f>
        <v>P17R21</v>
      </c>
      <c r="B662" s="19"/>
      <c r="C662" s="29" t="s">
        <v>133</v>
      </c>
      <c r="D662" s="17">
        <v>21</v>
      </c>
      <c r="E662" s="6" t="s">
        <v>33</v>
      </c>
      <c r="F662" s="6">
        <v>3</v>
      </c>
      <c r="G662" s="13" t="s">
        <v>200</v>
      </c>
      <c r="H662" s="17" t="s">
        <v>438</v>
      </c>
      <c r="I662" s="11" t="str">
        <f>VLOOKUP(Table768[[#This Row],[CID]],ALY,2,FALSE)</f>
        <v>Inference</v>
      </c>
    </row>
    <row r="663" spans="1:9" ht="17" thickBot="1" x14ac:dyDescent="0.25">
      <c r="A663" s="19" t="str">
        <f>Table768[[#This Row],[Test No.]]&amp;Table768[[#This Row],[Section]]&amp;Table768[[#This Row],[Q No.]]</f>
        <v>P17R22</v>
      </c>
      <c r="B663" s="19"/>
      <c r="C663" s="29" t="s">
        <v>133</v>
      </c>
      <c r="D663" s="17">
        <v>22</v>
      </c>
      <c r="E663" s="6" t="s">
        <v>33</v>
      </c>
      <c r="F663" s="6">
        <v>3</v>
      </c>
      <c r="G663" s="13" t="s">
        <v>200</v>
      </c>
      <c r="H663" s="17" t="s">
        <v>437</v>
      </c>
      <c r="I663" s="11" t="str">
        <f>VLOOKUP(Table768[[#This Row],[CID]],ALY,2,FALSE)</f>
        <v>Detail</v>
      </c>
    </row>
    <row r="664" spans="1:9" ht="17" thickBot="1" x14ac:dyDescent="0.25">
      <c r="A664" s="19" t="str">
        <f>Table768[[#This Row],[Test No.]]&amp;Table768[[#This Row],[Section]]&amp;Table768[[#This Row],[Q No.]]</f>
        <v>P17R23</v>
      </c>
      <c r="B664" s="19"/>
      <c r="C664" s="29" t="s">
        <v>133</v>
      </c>
      <c r="D664" s="17">
        <v>23</v>
      </c>
      <c r="E664" s="6" t="s">
        <v>33</v>
      </c>
      <c r="F664" s="6">
        <v>3</v>
      </c>
      <c r="G664" s="13" t="s">
        <v>200</v>
      </c>
      <c r="H664" s="17" t="s">
        <v>437</v>
      </c>
      <c r="I664" s="11" t="str">
        <f>VLOOKUP(Table768[[#This Row],[CID]],ALY,2,FALSE)</f>
        <v>Detail</v>
      </c>
    </row>
    <row r="665" spans="1:9" ht="17" thickBot="1" x14ac:dyDescent="0.25">
      <c r="A665" s="19" t="str">
        <f>Table768[[#This Row],[Test No.]]&amp;Table768[[#This Row],[Section]]&amp;Table768[[#This Row],[Q No.]]</f>
        <v>P17R24</v>
      </c>
      <c r="B665" s="19"/>
      <c r="C665" s="29" t="s">
        <v>133</v>
      </c>
      <c r="D665" s="17">
        <v>24</v>
      </c>
      <c r="E665" s="6" t="s">
        <v>33</v>
      </c>
      <c r="F665" s="6">
        <v>3</v>
      </c>
      <c r="G665" s="13" t="s">
        <v>200</v>
      </c>
      <c r="H665" s="17" t="s">
        <v>437</v>
      </c>
      <c r="I665" s="11" t="str">
        <f>VLOOKUP(Table768[[#This Row],[CID]],ALY,2,FALSE)</f>
        <v>Detail</v>
      </c>
    </row>
    <row r="666" spans="1:9" ht="17" thickBot="1" x14ac:dyDescent="0.25">
      <c r="A666" s="19" t="str">
        <f>Table768[[#This Row],[Test No.]]&amp;Table768[[#This Row],[Section]]&amp;Table768[[#This Row],[Q No.]]</f>
        <v>P17R25</v>
      </c>
      <c r="B666" s="19"/>
      <c r="C666" s="29" t="s">
        <v>133</v>
      </c>
      <c r="D666" s="17">
        <v>25</v>
      </c>
      <c r="E666" s="6" t="s">
        <v>33</v>
      </c>
      <c r="F666" s="6">
        <v>3</v>
      </c>
      <c r="G666" s="13" t="s">
        <v>200</v>
      </c>
      <c r="H666" s="17" t="s">
        <v>439</v>
      </c>
      <c r="I666" s="11" t="str">
        <f>VLOOKUP(Table768[[#This Row],[CID]],ALY,2,FALSE)</f>
        <v>Vocab-in-Context</v>
      </c>
    </row>
    <row r="667" spans="1:9" ht="17" thickBot="1" x14ac:dyDescent="0.25">
      <c r="A667" s="19" t="str">
        <f>Table768[[#This Row],[Test No.]]&amp;Table768[[#This Row],[Section]]&amp;Table768[[#This Row],[Q No.]]</f>
        <v>P17R26</v>
      </c>
      <c r="B667" s="19"/>
      <c r="C667" s="29" t="s">
        <v>133</v>
      </c>
      <c r="D667" s="17">
        <v>26</v>
      </c>
      <c r="E667" s="6" t="s">
        <v>33</v>
      </c>
      <c r="F667" s="6">
        <v>3</v>
      </c>
      <c r="G667" s="13" t="s">
        <v>200</v>
      </c>
      <c r="H667" s="17" t="s">
        <v>437</v>
      </c>
      <c r="I667" s="11" t="str">
        <f>VLOOKUP(Table768[[#This Row],[CID]],ALY,2,FALSE)</f>
        <v>Detail</v>
      </c>
    </row>
    <row r="668" spans="1:9" ht="17" thickBot="1" x14ac:dyDescent="0.25">
      <c r="A668" s="19" t="str">
        <f>Table768[[#This Row],[Test No.]]&amp;Table768[[#This Row],[Section]]&amp;Table768[[#This Row],[Q No.]]</f>
        <v>P17R27</v>
      </c>
      <c r="B668" s="19"/>
      <c r="C668" s="29" t="s">
        <v>133</v>
      </c>
      <c r="D668" s="17">
        <v>27</v>
      </c>
      <c r="E668" s="6" t="s">
        <v>33</v>
      </c>
      <c r="F668" s="6">
        <v>3</v>
      </c>
      <c r="G668" s="13" t="s">
        <v>200</v>
      </c>
      <c r="H668" s="17" t="s">
        <v>451</v>
      </c>
      <c r="I668" s="11" t="str">
        <f>VLOOKUP(Table768[[#This Row],[CID]],ALY,2,FALSE)</f>
        <v>Main Idea</v>
      </c>
    </row>
    <row r="669" spans="1:9" ht="17" thickBot="1" x14ac:dyDescent="0.25">
      <c r="A669" s="19" t="str">
        <f>Table768[[#This Row],[Test No.]]&amp;Table768[[#This Row],[Section]]&amp;Table768[[#This Row],[Q No.]]</f>
        <v>P17R28</v>
      </c>
      <c r="B669" s="19"/>
      <c r="C669" s="29" t="s">
        <v>133</v>
      </c>
      <c r="D669" s="17">
        <v>28</v>
      </c>
      <c r="E669" s="6" t="s">
        <v>33</v>
      </c>
      <c r="F669" s="6">
        <v>3</v>
      </c>
      <c r="G669" s="13" t="s">
        <v>200</v>
      </c>
      <c r="H669" s="17" t="s">
        <v>437</v>
      </c>
      <c r="I669" s="11" t="str">
        <f>VLOOKUP(Table768[[#This Row],[CID]],ALY,2,FALSE)</f>
        <v>Detail</v>
      </c>
    </row>
    <row r="670" spans="1:9" ht="17" thickBot="1" x14ac:dyDescent="0.25">
      <c r="A670" s="19" t="str">
        <f>Table768[[#This Row],[Test No.]]&amp;Table768[[#This Row],[Section]]&amp;Table768[[#This Row],[Q No.]]</f>
        <v>P17R29</v>
      </c>
      <c r="B670" s="19"/>
      <c r="C670" s="29" t="s">
        <v>133</v>
      </c>
      <c r="D670" s="17">
        <v>29</v>
      </c>
      <c r="E670" s="6" t="s">
        <v>33</v>
      </c>
      <c r="F670" s="6">
        <v>3</v>
      </c>
      <c r="G670" s="13" t="s">
        <v>200</v>
      </c>
      <c r="H670" s="17" t="s">
        <v>437</v>
      </c>
      <c r="I670" s="11" t="str">
        <f>VLOOKUP(Table768[[#This Row],[CID]],ALY,2,FALSE)</f>
        <v>Detail</v>
      </c>
    </row>
    <row r="671" spans="1:9" ht="17" thickBot="1" x14ac:dyDescent="0.25">
      <c r="A671" s="19" t="str">
        <f>Table768[[#This Row],[Test No.]]&amp;Table768[[#This Row],[Section]]&amp;Table768[[#This Row],[Q No.]]</f>
        <v>P17R30</v>
      </c>
      <c r="B671" s="19"/>
      <c r="C671" s="29" t="s">
        <v>133</v>
      </c>
      <c r="D671" s="17">
        <v>30</v>
      </c>
      <c r="E671" s="6" t="s">
        <v>33</v>
      </c>
      <c r="F671" s="6">
        <v>3</v>
      </c>
      <c r="G671" s="13" t="s">
        <v>200</v>
      </c>
      <c r="H671" s="17" t="s">
        <v>451</v>
      </c>
      <c r="I671" s="11" t="str">
        <f>VLOOKUP(Table768[[#This Row],[CID]],ALY,2,FALSE)</f>
        <v>Main Idea</v>
      </c>
    </row>
    <row r="672" spans="1:9" ht="17" thickBot="1" x14ac:dyDescent="0.25">
      <c r="A672" s="19" t="str">
        <f>Table768[[#This Row],[Test No.]]&amp;Table768[[#This Row],[Section]]&amp;Table768[[#This Row],[Q No.]]</f>
        <v>P17R31</v>
      </c>
      <c r="B672" s="19"/>
      <c r="C672" s="29" t="s">
        <v>133</v>
      </c>
      <c r="D672" s="17">
        <v>31</v>
      </c>
      <c r="E672" s="6" t="s">
        <v>33</v>
      </c>
      <c r="F672" s="6">
        <v>4</v>
      </c>
      <c r="G672" s="13" t="s">
        <v>199</v>
      </c>
      <c r="H672" s="17" t="s">
        <v>442</v>
      </c>
      <c r="I672" s="11" t="str">
        <f>VLOOKUP(Table768[[#This Row],[CID]],ALY,2,FALSE)</f>
        <v>Detail</v>
      </c>
    </row>
    <row r="673" spans="1:9" ht="17" thickBot="1" x14ac:dyDescent="0.25">
      <c r="A673" s="19" t="str">
        <f>Table768[[#This Row],[Test No.]]&amp;Table768[[#This Row],[Section]]&amp;Table768[[#This Row],[Q No.]]</f>
        <v>P17R32</v>
      </c>
      <c r="B673" s="19"/>
      <c r="C673" s="29" t="s">
        <v>133</v>
      </c>
      <c r="D673" s="17">
        <v>32</v>
      </c>
      <c r="E673" s="6" t="s">
        <v>33</v>
      </c>
      <c r="F673" s="6">
        <v>4</v>
      </c>
      <c r="G673" s="13" t="s">
        <v>199</v>
      </c>
      <c r="H673" s="17" t="s">
        <v>443</v>
      </c>
      <c r="I673" s="11" t="str">
        <f>VLOOKUP(Table768[[#This Row],[CID]],ALY,2,FALSE)</f>
        <v>Vocab-in-Context</v>
      </c>
    </row>
    <row r="674" spans="1:9" ht="17" thickBot="1" x14ac:dyDescent="0.25">
      <c r="A674" s="19" t="str">
        <f>Table768[[#This Row],[Test No.]]&amp;Table768[[#This Row],[Section]]&amp;Table768[[#This Row],[Q No.]]</f>
        <v>P17R33</v>
      </c>
      <c r="B674" s="19"/>
      <c r="C674" s="29" t="s">
        <v>133</v>
      </c>
      <c r="D674" s="17">
        <v>33</v>
      </c>
      <c r="E674" s="6" t="s">
        <v>33</v>
      </c>
      <c r="F674" s="6">
        <v>4</v>
      </c>
      <c r="G674" s="13" t="s">
        <v>199</v>
      </c>
      <c r="H674" s="17" t="s">
        <v>442</v>
      </c>
      <c r="I674" s="11" t="str">
        <f>VLOOKUP(Table768[[#This Row],[CID]],ALY,2,FALSE)</f>
        <v>Detail</v>
      </c>
    </row>
    <row r="675" spans="1:9" ht="17" thickBot="1" x14ac:dyDescent="0.25">
      <c r="A675" s="19" t="str">
        <f>Table768[[#This Row],[Test No.]]&amp;Table768[[#This Row],[Section]]&amp;Table768[[#This Row],[Q No.]]</f>
        <v>P17R34</v>
      </c>
      <c r="B675" s="19"/>
      <c r="C675" s="29" t="s">
        <v>133</v>
      </c>
      <c r="D675" s="17">
        <v>34</v>
      </c>
      <c r="E675" s="6" t="s">
        <v>33</v>
      </c>
      <c r="F675" s="6">
        <v>4</v>
      </c>
      <c r="G675" s="13" t="s">
        <v>199</v>
      </c>
      <c r="H675" s="17" t="s">
        <v>442</v>
      </c>
      <c r="I675" s="11" t="str">
        <f>VLOOKUP(Table768[[#This Row],[CID]],ALY,2,FALSE)</f>
        <v>Detail</v>
      </c>
    </row>
    <row r="676" spans="1:9" ht="17" thickBot="1" x14ac:dyDescent="0.25">
      <c r="A676" s="19" t="str">
        <f>Table768[[#This Row],[Test No.]]&amp;Table768[[#This Row],[Section]]&amp;Table768[[#This Row],[Q No.]]</f>
        <v>P17R35</v>
      </c>
      <c r="B676" s="19"/>
      <c r="C676" s="29" t="s">
        <v>133</v>
      </c>
      <c r="D676" s="17">
        <v>35</v>
      </c>
      <c r="E676" s="6" t="s">
        <v>33</v>
      </c>
      <c r="F676" s="6">
        <v>4</v>
      </c>
      <c r="G676" s="13" t="s">
        <v>199</v>
      </c>
      <c r="H676" s="17" t="s">
        <v>442</v>
      </c>
      <c r="I676" s="11" t="str">
        <f>VLOOKUP(Table768[[#This Row],[CID]],ALY,2,FALSE)</f>
        <v>Detail</v>
      </c>
    </row>
    <row r="677" spans="1:9" ht="17" thickBot="1" x14ac:dyDescent="0.25">
      <c r="A677" s="19" t="str">
        <f>Table768[[#This Row],[Test No.]]&amp;Table768[[#This Row],[Section]]&amp;Table768[[#This Row],[Q No.]]</f>
        <v>P17R36</v>
      </c>
      <c r="B677" s="19"/>
      <c r="C677" s="29" t="s">
        <v>133</v>
      </c>
      <c r="D677" s="17">
        <v>36</v>
      </c>
      <c r="E677" s="6" t="s">
        <v>33</v>
      </c>
      <c r="F677" s="6">
        <v>4</v>
      </c>
      <c r="G677" s="13" t="s">
        <v>199</v>
      </c>
      <c r="H677" s="17" t="s">
        <v>443</v>
      </c>
      <c r="I677" s="11" t="str">
        <f>VLOOKUP(Table768[[#This Row],[CID]],ALY,2,FALSE)</f>
        <v>Vocab-in-Context</v>
      </c>
    </row>
    <row r="678" spans="1:9" ht="17" thickBot="1" x14ac:dyDescent="0.25">
      <c r="A678" s="19" t="str">
        <f>Table768[[#This Row],[Test No.]]&amp;Table768[[#This Row],[Section]]&amp;Table768[[#This Row],[Q No.]]</f>
        <v>P17R37</v>
      </c>
      <c r="B678" s="19"/>
      <c r="C678" s="29" t="s">
        <v>133</v>
      </c>
      <c r="D678" s="17">
        <v>37</v>
      </c>
      <c r="E678" s="6" t="s">
        <v>33</v>
      </c>
      <c r="F678" s="6">
        <v>4</v>
      </c>
      <c r="G678" s="13" t="s">
        <v>199</v>
      </c>
      <c r="H678" s="17" t="s">
        <v>442</v>
      </c>
      <c r="I678" s="11" t="str">
        <f>VLOOKUP(Table768[[#This Row],[CID]],ALY,2,FALSE)</f>
        <v>Detail</v>
      </c>
    </row>
    <row r="679" spans="1:9" ht="17" thickBot="1" x14ac:dyDescent="0.25">
      <c r="A679" s="19" t="str">
        <f>Table768[[#This Row],[Test No.]]&amp;Table768[[#This Row],[Section]]&amp;Table768[[#This Row],[Q No.]]</f>
        <v>P17R38</v>
      </c>
      <c r="B679" s="19"/>
      <c r="C679" s="29" t="s">
        <v>133</v>
      </c>
      <c r="D679" s="17">
        <v>38</v>
      </c>
      <c r="E679" s="6" t="s">
        <v>33</v>
      </c>
      <c r="F679" s="6">
        <v>4</v>
      </c>
      <c r="G679" s="13" t="s">
        <v>199</v>
      </c>
      <c r="H679" s="17" t="s">
        <v>445</v>
      </c>
      <c r="I679" s="11" t="str">
        <f>VLOOKUP(Table768[[#This Row],[CID]],ALY,2,FALSE)</f>
        <v>Purpose</v>
      </c>
    </row>
    <row r="680" spans="1:9" ht="17" thickBot="1" x14ac:dyDescent="0.25">
      <c r="A680" s="19" t="str">
        <f>Table768[[#This Row],[Test No.]]&amp;Table768[[#This Row],[Section]]&amp;Table768[[#This Row],[Q No.]]</f>
        <v>P17R39</v>
      </c>
      <c r="B680" s="19"/>
      <c r="C680" s="29" t="s">
        <v>133</v>
      </c>
      <c r="D680" s="17">
        <v>39</v>
      </c>
      <c r="E680" s="6" t="s">
        <v>33</v>
      </c>
      <c r="F680" s="6">
        <v>4</v>
      </c>
      <c r="G680" s="13" t="s">
        <v>199</v>
      </c>
      <c r="H680" s="17" t="s">
        <v>442</v>
      </c>
      <c r="I680" s="11" t="str">
        <f>VLOOKUP(Table768[[#This Row],[CID]],ALY,2,FALSE)</f>
        <v>Detail</v>
      </c>
    </row>
    <row r="681" spans="1:9" ht="17" thickBot="1" x14ac:dyDescent="0.25">
      <c r="A681" s="19" t="str">
        <f>Table768[[#This Row],[Test No.]]&amp;Table768[[#This Row],[Section]]&amp;Table768[[#This Row],[Q No.]]</f>
        <v>P17R40</v>
      </c>
      <c r="B681" s="19"/>
      <c r="C681" s="29" t="s">
        <v>133</v>
      </c>
      <c r="D681" s="17">
        <v>40</v>
      </c>
      <c r="E681" s="6" t="s">
        <v>33</v>
      </c>
      <c r="F681" s="6">
        <v>4</v>
      </c>
      <c r="G681" s="13" t="s">
        <v>199</v>
      </c>
      <c r="H681" s="17" t="s">
        <v>445</v>
      </c>
      <c r="I681" s="11" t="str">
        <f>VLOOKUP(Table768[[#This Row],[CID]],ALY,2,FALSE)</f>
        <v>Purpose</v>
      </c>
    </row>
    <row r="682" spans="1:9" ht="17" thickBot="1" x14ac:dyDescent="0.25">
      <c r="A682" s="19" t="str">
        <f>Table768[[#This Row],[Test No.]]&amp;Table768[[#This Row],[Section]]&amp;Table768[[#This Row],[Q No.]]</f>
        <v>P18R1</v>
      </c>
      <c r="B682" s="19"/>
      <c r="C682" s="29" t="s">
        <v>132</v>
      </c>
      <c r="D682" s="6">
        <v>1</v>
      </c>
      <c r="E682" s="6" t="s">
        <v>33</v>
      </c>
      <c r="F682" s="6">
        <v>1</v>
      </c>
      <c r="G682" s="13" t="s">
        <v>50</v>
      </c>
      <c r="H682" s="17" t="s">
        <v>425</v>
      </c>
      <c r="I682" s="11" t="str">
        <f>VLOOKUP(Table768[[#This Row],[CID]],ALY,2,FALSE)</f>
        <v>Detail</v>
      </c>
    </row>
    <row r="683" spans="1:9" ht="17" thickBot="1" x14ac:dyDescent="0.25">
      <c r="A683" s="19" t="str">
        <f>Table768[[#This Row],[Test No.]]&amp;Table768[[#This Row],[Section]]&amp;Table768[[#This Row],[Q No.]]</f>
        <v>P18R2</v>
      </c>
      <c r="B683" s="19"/>
      <c r="C683" s="29" t="s">
        <v>132</v>
      </c>
      <c r="D683" s="6">
        <v>2</v>
      </c>
      <c r="E683" s="6" t="s">
        <v>33</v>
      </c>
      <c r="F683" s="6">
        <v>1</v>
      </c>
      <c r="G683" s="13" t="s">
        <v>50</v>
      </c>
      <c r="H683" s="17" t="s">
        <v>428</v>
      </c>
      <c r="I683" s="11" t="str">
        <f>VLOOKUP(Table768[[#This Row],[CID]],ALY,2,FALSE)</f>
        <v>Purpose</v>
      </c>
    </row>
    <row r="684" spans="1:9" ht="17" thickBot="1" x14ac:dyDescent="0.25">
      <c r="A684" s="19" t="str">
        <f>Table768[[#This Row],[Test No.]]&amp;Table768[[#This Row],[Section]]&amp;Table768[[#This Row],[Q No.]]</f>
        <v>P18R3</v>
      </c>
      <c r="B684" s="19"/>
      <c r="C684" s="29" t="s">
        <v>132</v>
      </c>
      <c r="D684" s="6">
        <v>3</v>
      </c>
      <c r="E684" s="6" t="s">
        <v>33</v>
      </c>
      <c r="F684" s="6">
        <v>1</v>
      </c>
      <c r="G684" s="13" t="s">
        <v>50</v>
      </c>
      <c r="H684" s="17" t="s">
        <v>428</v>
      </c>
      <c r="I684" s="11" t="str">
        <f>VLOOKUP(Table768[[#This Row],[CID]],ALY,2,FALSE)</f>
        <v>Purpose</v>
      </c>
    </row>
    <row r="685" spans="1:9" ht="17" thickBot="1" x14ac:dyDescent="0.25">
      <c r="A685" s="19" t="str">
        <f>Table768[[#This Row],[Test No.]]&amp;Table768[[#This Row],[Section]]&amp;Table768[[#This Row],[Q No.]]</f>
        <v>P18R4</v>
      </c>
      <c r="B685" s="19"/>
      <c r="C685" s="29" t="s">
        <v>132</v>
      </c>
      <c r="D685" s="6">
        <v>4</v>
      </c>
      <c r="E685" s="6" t="s">
        <v>33</v>
      </c>
      <c r="F685" s="6">
        <v>1</v>
      </c>
      <c r="G685" s="13" t="s">
        <v>50</v>
      </c>
      <c r="H685" s="17" t="s">
        <v>424</v>
      </c>
      <c r="I685" s="11" t="str">
        <f>VLOOKUP(Table768[[#This Row],[CID]],ALY,2,FALSE)</f>
        <v>Inference</v>
      </c>
    </row>
    <row r="686" spans="1:9" ht="17" thickBot="1" x14ac:dyDescent="0.25">
      <c r="A686" s="19" t="str">
        <f>Table768[[#This Row],[Test No.]]&amp;Table768[[#This Row],[Section]]&amp;Table768[[#This Row],[Q No.]]</f>
        <v>P18R5</v>
      </c>
      <c r="B686" s="19"/>
      <c r="C686" s="29" t="s">
        <v>132</v>
      </c>
      <c r="D686" s="6">
        <v>5</v>
      </c>
      <c r="E686" s="6" t="s">
        <v>33</v>
      </c>
      <c r="F686" s="6">
        <v>1</v>
      </c>
      <c r="G686" s="13" t="s">
        <v>50</v>
      </c>
      <c r="H686" s="17" t="s">
        <v>425</v>
      </c>
      <c r="I686" s="11" t="str">
        <f>VLOOKUP(Table768[[#This Row],[CID]],ALY,2,FALSE)</f>
        <v>Detail</v>
      </c>
    </row>
    <row r="687" spans="1:9" ht="17" thickBot="1" x14ac:dyDescent="0.25">
      <c r="A687" s="19" t="str">
        <f>Table768[[#This Row],[Test No.]]&amp;Table768[[#This Row],[Section]]&amp;Table768[[#This Row],[Q No.]]</f>
        <v>P18R6</v>
      </c>
      <c r="B687" s="19"/>
      <c r="C687" s="29" t="s">
        <v>132</v>
      </c>
      <c r="D687" s="6">
        <v>6</v>
      </c>
      <c r="E687" s="6" t="s">
        <v>33</v>
      </c>
      <c r="F687" s="6">
        <v>1</v>
      </c>
      <c r="G687" s="13" t="s">
        <v>50</v>
      </c>
      <c r="H687" s="17" t="s">
        <v>424</v>
      </c>
      <c r="I687" s="11" t="str">
        <f>VLOOKUP(Table768[[#This Row],[CID]],ALY,2,FALSE)</f>
        <v>Inference</v>
      </c>
    </row>
    <row r="688" spans="1:9" ht="17" thickBot="1" x14ac:dyDescent="0.25">
      <c r="A688" s="19" t="str">
        <f>Table768[[#This Row],[Test No.]]&amp;Table768[[#This Row],[Section]]&amp;Table768[[#This Row],[Q No.]]</f>
        <v>P18R7</v>
      </c>
      <c r="B688" s="19"/>
      <c r="C688" s="29" t="s">
        <v>132</v>
      </c>
      <c r="D688" s="6">
        <v>7</v>
      </c>
      <c r="E688" s="6" t="s">
        <v>33</v>
      </c>
      <c r="F688" s="6">
        <v>1</v>
      </c>
      <c r="G688" s="13" t="s">
        <v>50</v>
      </c>
      <c r="H688" s="17" t="s">
        <v>425</v>
      </c>
      <c r="I688" s="11" t="str">
        <f>VLOOKUP(Table768[[#This Row],[CID]],ALY,2,FALSE)</f>
        <v>Detail</v>
      </c>
    </row>
    <row r="689" spans="1:9" ht="17" thickBot="1" x14ac:dyDescent="0.25">
      <c r="A689" s="19" t="str">
        <f>Table768[[#This Row],[Test No.]]&amp;Table768[[#This Row],[Section]]&amp;Table768[[#This Row],[Q No.]]</f>
        <v>P18R8</v>
      </c>
      <c r="B689" s="19"/>
      <c r="C689" s="29" t="s">
        <v>132</v>
      </c>
      <c r="D689" s="6">
        <v>8</v>
      </c>
      <c r="E689" s="6" t="s">
        <v>33</v>
      </c>
      <c r="F689" s="6">
        <v>1</v>
      </c>
      <c r="G689" s="13" t="s">
        <v>50</v>
      </c>
      <c r="H689" s="17" t="s">
        <v>450</v>
      </c>
      <c r="I689" s="11" t="str">
        <f>VLOOKUP(Table768[[#This Row],[CID]],ALY,2,FALSE)</f>
        <v>Vocab-in-Context</v>
      </c>
    </row>
    <row r="690" spans="1:9" ht="17" thickBot="1" x14ac:dyDescent="0.25">
      <c r="A690" s="19" t="str">
        <f>Table768[[#This Row],[Test No.]]&amp;Table768[[#This Row],[Section]]&amp;Table768[[#This Row],[Q No.]]</f>
        <v>P18R9</v>
      </c>
      <c r="B690" s="19"/>
      <c r="C690" s="29" t="s">
        <v>132</v>
      </c>
      <c r="D690" s="6">
        <v>9</v>
      </c>
      <c r="E690" s="6" t="s">
        <v>33</v>
      </c>
      <c r="F690" s="6">
        <v>1</v>
      </c>
      <c r="G690" s="13" t="s">
        <v>50</v>
      </c>
      <c r="H690" s="17" t="s">
        <v>425</v>
      </c>
      <c r="I690" s="11" t="str">
        <f>VLOOKUP(Table768[[#This Row],[CID]],ALY,2,FALSE)</f>
        <v>Detail</v>
      </c>
    </row>
    <row r="691" spans="1:9" ht="17" thickBot="1" x14ac:dyDescent="0.25">
      <c r="A691" s="19" t="str">
        <f>Table768[[#This Row],[Test No.]]&amp;Table768[[#This Row],[Section]]&amp;Table768[[#This Row],[Q No.]]</f>
        <v>P18R10</v>
      </c>
      <c r="B691" s="19"/>
      <c r="C691" s="29" t="s">
        <v>132</v>
      </c>
      <c r="D691" s="6">
        <v>10</v>
      </c>
      <c r="E691" s="6" t="s">
        <v>33</v>
      </c>
      <c r="F691" s="6">
        <v>1</v>
      </c>
      <c r="G691" s="13" t="s">
        <v>50</v>
      </c>
      <c r="H691" s="17" t="s">
        <v>450</v>
      </c>
      <c r="I691" s="11" t="str">
        <f>VLOOKUP(Table768[[#This Row],[CID]],ALY,2,FALSE)</f>
        <v>Vocab-in-Context</v>
      </c>
    </row>
    <row r="692" spans="1:9" ht="17" thickBot="1" x14ac:dyDescent="0.25">
      <c r="A692" s="19" t="str">
        <f>Table768[[#This Row],[Test No.]]&amp;Table768[[#This Row],[Section]]&amp;Table768[[#This Row],[Q No.]]</f>
        <v>P18R11</v>
      </c>
      <c r="B692" s="19"/>
      <c r="C692" s="29" t="s">
        <v>132</v>
      </c>
      <c r="D692" s="6">
        <v>11</v>
      </c>
      <c r="E692" s="6" t="s">
        <v>33</v>
      </c>
      <c r="F692" s="6">
        <v>2</v>
      </c>
      <c r="G692" s="13" t="s">
        <v>201</v>
      </c>
      <c r="H692" s="17" t="s">
        <v>433</v>
      </c>
      <c r="I692" s="11" t="str">
        <f>VLOOKUP(Table768[[#This Row],[CID]],ALY,2,FALSE)</f>
        <v>Purpose</v>
      </c>
    </row>
    <row r="693" spans="1:9" ht="17" thickBot="1" x14ac:dyDescent="0.25">
      <c r="A693" s="19" t="str">
        <f>Table768[[#This Row],[Test No.]]&amp;Table768[[#This Row],[Section]]&amp;Table768[[#This Row],[Q No.]]</f>
        <v>P18R12</v>
      </c>
      <c r="B693" s="19"/>
      <c r="C693" s="29" t="s">
        <v>132</v>
      </c>
      <c r="D693" s="6">
        <v>12</v>
      </c>
      <c r="E693" s="6" t="s">
        <v>33</v>
      </c>
      <c r="F693" s="6">
        <v>2</v>
      </c>
      <c r="G693" s="13" t="s">
        <v>201</v>
      </c>
      <c r="H693" s="17" t="s">
        <v>446</v>
      </c>
      <c r="I693" s="11" t="str">
        <f>VLOOKUP(Table768[[#This Row],[CID]],ALY,2,FALSE)</f>
        <v>Inference</v>
      </c>
    </row>
    <row r="694" spans="1:9" ht="17" thickBot="1" x14ac:dyDescent="0.25">
      <c r="A694" s="19" t="str">
        <f>Table768[[#This Row],[Test No.]]&amp;Table768[[#This Row],[Section]]&amp;Table768[[#This Row],[Q No.]]</f>
        <v>P18R13</v>
      </c>
      <c r="B694" s="19"/>
      <c r="C694" s="29" t="s">
        <v>132</v>
      </c>
      <c r="D694" s="6">
        <v>13</v>
      </c>
      <c r="E694" s="6" t="s">
        <v>33</v>
      </c>
      <c r="F694" s="6">
        <v>2</v>
      </c>
      <c r="G694" s="13" t="s">
        <v>201</v>
      </c>
      <c r="H694" s="17" t="s">
        <v>430</v>
      </c>
      <c r="I694" s="11" t="str">
        <f>VLOOKUP(Table768[[#This Row],[CID]],ALY,2,FALSE)</f>
        <v>Detail</v>
      </c>
    </row>
    <row r="695" spans="1:9" ht="17" thickBot="1" x14ac:dyDescent="0.25">
      <c r="A695" s="19" t="str">
        <f>Table768[[#This Row],[Test No.]]&amp;Table768[[#This Row],[Section]]&amp;Table768[[#This Row],[Q No.]]</f>
        <v>P18R14</v>
      </c>
      <c r="B695" s="19"/>
      <c r="C695" s="29" t="s">
        <v>132</v>
      </c>
      <c r="D695" s="6">
        <v>14</v>
      </c>
      <c r="E695" s="6" t="s">
        <v>33</v>
      </c>
      <c r="F695" s="6">
        <v>2</v>
      </c>
      <c r="G695" s="13" t="s">
        <v>201</v>
      </c>
      <c r="H695" s="17" t="s">
        <v>430</v>
      </c>
      <c r="I695" s="11" t="str">
        <f>VLOOKUP(Table768[[#This Row],[CID]],ALY,2,FALSE)</f>
        <v>Detail</v>
      </c>
    </row>
    <row r="696" spans="1:9" ht="17" thickBot="1" x14ac:dyDescent="0.25">
      <c r="A696" s="19" t="str">
        <f>Table768[[#This Row],[Test No.]]&amp;Table768[[#This Row],[Section]]&amp;Table768[[#This Row],[Q No.]]</f>
        <v>P18R15</v>
      </c>
      <c r="B696" s="19"/>
      <c r="C696" s="29" t="s">
        <v>132</v>
      </c>
      <c r="D696" s="6">
        <v>15</v>
      </c>
      <c r="E696" s="6" t="s">
        <v>33</v>
      </c>
      <c r="F696" s="6">
        <v>2</v>
      </c>
      <c r="G696" s="13" t="s">
        <v>201</v>
      </c>
      <c r="H696" s="17" t="s">
        <v>430</v>
      </c>
      <c r="I696" s="11" t="str">
        <f>VLOOKUP(Table768[[#This Row],[CID]],ALY,2,FALSE)</f>
        <v>Detail</v>
      </c>
    </row>
    <row r="697" spans="1:9" ht="17" thickBot="1" x14ac:dyDescent="0.25">
      <c r="A697" s="19" t="str">
        <f>Table768[[#This Row],[Test No.]]&amp;Table768[[#This Row],[Section]]&amp;Table768[[#This Row],[Q No.]]</f>
        <v>P18R16</v>
      </c>
      <c r="B697" s="19"/>
      <c r="C697" s="29" t="s">
        <v>132</v>
      </c>
      <c r="D697" s="6">
        <v>16</v>
      </c>
      <c r="E697" s="6" t="s">
        <v>33</v>
      </c>
      <c r="F697" s="6">
        <v>2</v>
      </c>
      <c r="G697" s="13" t="s">
        <v>201</v>
      </c>
      <c r="H697" s="17" t="s">
        <v>434</v>
      </c>
      <c r="I697" s="11" t="str">
        <f>VLOOKUP(Table768[[#This Row],[CID]],ALY,2,FALSE)</f>
        <v>Main Idea</v>
      </c>
    </row>
    <row r="698" spans="1:9" ht="17" thickBot="1" x14ac:dyDescent="0.25">
      <c r="A698" s="19" t="str">
        <f>Table768[[#This Row],[Test No.]]&amp;Table768[[#This Row],[Section]]&amp;Table768[[#This Row],[Q No.]]</f>
        <v>P18R17</v>
      </c>
      <c r="B698" s="19"/>
      <c r="C698" s="29" t="s">
        <v>132</v>
      </c>
      <c r="D698" s="6">
        <v>17</v>
      </c>
      <c r="E698" s="6" t="s">
        <v>33</v>
      </c>
      <c r="F698" s="6">
        <v>2</v>
      </c>
      <c r="G698" s="13" t="s">
        <v>201</v>
      </c>
      <c r="H698" s="17" t="s">
        <v>430</v>
      </c>
      <c r="I698" s="11" t="str">
        <f>VLOOKUP(Table768[[#This Row],[CID]],ALY,2,FALSE)</f>
        <v>Detail</v>
      </c>
    </row>
    <row r="699" spans="1:9" ht="17" thickBot="1" x14ac:dyDescent="0.25">
      <c r="A699" s="19" t="str">
        <f>Table768[[#This Row],[Test No.]]&amp;Table768[[#This Row],[Section]]&amp;Table768[[#This Row],[Q No.]]</f>
        <v>P18R18</v>
      </c>
      <c r="B699" s="19"/>
      <c r="C699" s="29" t="s">
        <v>132</v>
      </c>
      <c r="D699" s="6">
        <v>18</v>
      </c>
      <c r="E699" s="6" t="s">
        <v>33</v>
      </c>
      <c r="F699" s="6">
        <v>2</v>
      </c>
      <c r="G699" s="13" t="s">
        <v>201</v>
      </c>
      <c r="H699" s="17" t="s">
        <v>446</v>
      </c>
      <c r="I699" s="11" t="str">
        <f>VLOOKUP(Table768[[#This Row],[CID]],ALY,2,FALSE)</f>
        <v>Inference</v>
      </c>
    </row>
    <row r="700" spans="1:9" ht="17" thickBot="1" x14ac:dyDescent="0.25">
      <c r="A700" s="19" t="str">
        <f>Table768[[#This Row],[Test No.]]&amp;Table768[[#This Row],[Section]]&amp;Table768[[#This Row],[Q No.]]</f>
        <v>P18R19</v>
      </c>
      <c r="B700" s="19"/>
      <c r="C700" s="29" t="s">
        <v>132</v>
      </c>
      <c r="D700" s="6">
        <v>19</v>
      </c>
      <c r="E700" s="6" t="s">
        <v>33</v>
      </c>
      <c r="F700" s="6">
        <v>2</v>
      </c>
      <c r="G700" s="13" t="s">
        <v>201</v>
      </c>
      <c r="H700" s="17" t="s">
        <v>431</v>
      </c>
      <c r="I700" s="11" t="str">
        <f>VLOOKUP(Table768[[#This Row],[CID]],ALY,2,FALSE)</f>
        <v>Vocab-in-Context</v>
      </c>
    </row>
    <row r="701" spans="1:9" ht="17" thickBot="1" x14ac:dyDescent="0.25">
      <c r="A701" s="19" t="str">
        <f>Table768[[#This Row],[Test No.]]&amp;Table768[[#This Row],[Section]]&amp;Table768[[#This Row],[Q No.]]</f>
        <v>P18R20</v>
      </c>
      <c r="B701" s="19"/>
      <c r="C701" s="29" t="s">
        <v>132</v>
      </c>
      <c r="D701" s="6">
        <v>20</v>
      </c>
      <c r="E701" s="6" t="s">
        <v>33</v>
      </c>
      <c r="F701" s="6">
        <v>2</v>
      </c>
      <c r="G701" s="13" t="s">
        <v>201</v>
      </c>
      <c r="H701" s="17" t="s">
        <v>430</v>
      </c>
      <c r="I701" s="11" t="str">
        <f>VLOOKUP(Table768[[#This Row],[CID]],ALY,2,FALSE)</f>
        <v>Detail</v>
      </c>
    </row>
    <row r="702" spans="1:9" ht="17" thickBot="1" x14ac:dyDescent="0.25">
      <c r="A702" s="19" t="str">
        <f>Table768[[#This Row],[Test No.]]&amp;Table768[[#This Row],[Section]]&amp;Table768[[#This Row],[Q No.]]</f>
        <v>P18R21</v>
      </c>
      <c r="B702" s="19"/>
      <c r="C702" s="29" t="s">
        <v>132</v>
      </c>
      <c r="D702" s="6">
        <v>21</v>
      </c>
      <c r="E702" s="6" t="s">
        <v>33</v>
      </c>
      <c r="F702" s="6">
        <v>3</v>
      </c>
      <c r="G702" s="13" t="s">
        <v>200</v>
      </c>
      <c r="H702" s="17" t="s">
        <v>451</v>
      </c>
      <c r="I702" s="11" t="str">
        <f>VLOOKUP(Table768[[#This Row],[CID]],ALY,2,FALSE)</f>
        <v>Main Idea</v>
      </c>
    </row>
    <row r="703" spans="1:9" ht="17" thickBot="1" x14ac:dyDescent="0.25">
      <c r="A703" s="19" t="str">
        <f>Table768[[#This Row],[Test No.]]&amp;Table768[[#This Row],[Section]]&amp;Table768[[#This Row],[Q No.]]</f>
        <v>P18R22</v>
      </c>
      <c r="B703" s="19"/>
      <c r="C703" s="29" t="s">
        <v>132</v>
      </c>
      <c r="D703" s="6">
        <v>22</v>
      </c>
      <c r="E703" s="6" t="s">
        <v>33</v>
      </c>
      <c r="F703" s="6">
        <v>3</v>
      </c>
      <c r="G703" s="13" t="s">
        <v>200</v>
      </c>
      <c r="H703" s="17" t="s">
        <v>438</v>
      </c>
      <c r="I703" s="11" t="str">
        <f>VLOOKUP(Table768[[#This Row],[CID]],ALY,2,FALSE)</f>
        <v>Inference</v>
      </c>
    </row>
    <row r="704" spans="1:9" ht="17" thickBot="1" x14ac:dyDescent="0.25">
      <c r="A704" s="19" t="str">
        <f>Table768[[#This Row],[Test No.]]&amp;Table768[[#This Row],[Section]]&amp;Table768[[#This Row],[Q No.]]</f>
        <v>P18R23</v>
      </c>
      <c r="B704" s="19"/>
      <c r="C704" s="29" t="s">
        <v>132</v>
      </c>
      <c r="D704" s="6">
        <v>23</v>
      </c>
      <c r="E704" s="6" t="s">
        <v>33</v>
      </c>
      <c r="F704" s="6">
        <v>3</v>
      </c>
      <c r="G704" s="13" t="s">
        <v>200</v>
      </c>
      <c r="H704" s="17" t="s">
        <v>438</v>
      </c>
      <c r="I704" s="11" t="str">
        <f>VLOOKUP(Table768[[#This Row],[CID]],ALY,2,FALSE)</f>
        <v>Inference</v>
      </c>
    </row>
    <row r="705" spans="1:9" ht="17" thickBot="1" x14ac:dyDescent="0.25">
      <c r="A705" s="19" t="str">
        <f>Table768[[#This Row],[Test No.]]&amp;Table768[[#This Row],[Section]]&amp;Table768[[#This Row],[Q No.]]</f>
        <v>P18R24</v>
      </c>
      <c r="B705" s="19"/>
      <c r="C705" s="29" t="s">
        <v>132</v>
      </c>
      <c r="D705" s="6">
        <v>24</v>
      </c>
      <c r="E705" s="6" t="s">
        <v>33</v>
      </c>
      <c r="F705" s="6">
        <v>3</v>
      </c>
      <c r="G705" s="13" t="s">
        <v>200</v>
      </c>
      <c r="H705" s="17" t="s">
        <v>438</v>
      </c>
      <c r="I705" s="11" t="str">
        <f>VLOOKUP(Table768[[#This Row],[CID]],ALY,2,FALSE)</f>
        <v>Inference</v>
      </c>
    </row>
    <row r="706" spans="1:9" ht="17" thickBot="1" x14ac:dyDescent="0.25">
      <c r="A706" s="19" t="str">
        <f>Table768[[#This Row],[Test No.]]&amp;Table768[[#This Row],[Section]]&amp;Table768[[#This Row],[Q No.]]</f>
        <v>P18R25</v>
      </c>
      <c r="B706" s="19"/>
      <c r="C706" s="29" t="s">
        <v>132</v>
      </c>
      <c r="D706" s="6">
        <v>25</v>
      </c>
      <c r="E706" s="6" t="s">
        <v>33</v>
      </c>
      <c r="F706" s="6">
        <v>3</v>
      </c>
      <c r="G706" s="13" t="s">
        <v>200</v>
      </c>
      <c r="H706" s="17" t="s">
        <v>439</v>
      </c>
      <c r="I706" s="11" t="str">
        <f>VLOOKUP(Table768[[#This Row],[CID]],ALY,2,FALSE)</f>
        <v>Vocab-in-Context</v>
      </c>
    </row>
    <row r="707" spans="1:9" ht="17" thickBot="1" x14ac:dyDescent="0.25">
      <c r="A707" s="19" t="str">
        <f>Table768[[#This Row],[Test No.]]&amp;Table768[[#This Row],[Section]]&amp;Table768[[#This Row],[Q No.]]</f>
        <v>P18R26</v>
      </c>
      <c r="B707" s="19"/>
      <c r="C707" s="29" t="s">
        <v>132</v>
      </c>
      <c r="D707" s="6">
        <v>26</v>
      </c>
      <c r="E707" s="6" t="s">
        <v>33</v>
      </c>
      <c r="F707" s="6">
        <v>3</v>
      </c>
      <c r="G707" s="13" t="s">
        <v>200</v>
      </c>
      <c r="H707" s="17" t="s">
        <v>439</v>
      </c>
      <c r="I707" s="11" t="str">
        <f>VLOOKUP(Table768[[#This Row],[CID]],ALY,2,FALSE)</f>
        <v>Vocab-in-Context</v>
      </c>
    </row>
    <row r="708" spans="1:9" ht="17" thickBot="1" x14ac:dyDescent="0.25">
      <c r="A708" s="19" t="str">
        <f>Table768[[#This Row],[Test No.]]&amp;Table768[[#This Row],[Section]]&amp;Table768[[#This Row],[Q No.]]</f>
        <v>P18R27</v>
      </c>
      <c r="B708" s="19"/>
      <c r="C708" s="29" t="s">
        <v>132</v>
      </c>
      <c r="D708" s="6">
        <v>27</v>
      </c>
      <c r="E708" s="6" t="s">
        <v>33</v>
      </c>
      <c r="F708" s="6">
        <v>3</v>
      </c>
      <c r="G708" s="13" t="s">
        <v>200</v>
      </c>
      <c r="H708" s="17" t="s">
        <v>437</v>
      </c>
      <c r="I708" s="11" t="str">
        <f>VLOOKUP(Table768[[#This Row],[CID]],ALY,2,FALSE)</f>
        <v>Detail</v>
      </c>
    </row>
    <row r="709" spans="1:9" ht="17" thickBot="1" x14ac:dyDescent="0.25">
      <c r="A709" s="19" t="str">
        <f>Table768[[#This Row],[Test No.]]&amp;Table768[[#This Row],[Section]]&amp;Table768[[#This Row],[Q No.]]</f>
        <v>P18R28</v>
      </c>
      <c r="B709" s="19"/>
      <c r="C709" s="29" t="s">
        <v>132</v>
      </c>
      <c r="D709" s="6">
        <v>28</v>
      </c>
      <c r="E709" s="6" t="s">
        <v>33</v>
      </c>
      <c r="F709" s="6">
        <v>3</v>
      </c>
      <c r="G709" s="13" t="s">
        <v>200</v>
      </c>
      <c r="H709" s="17" t="s">
        <v>436</v>
      </c>
      <c r="I709" s="11" t="str">
        <f>VLOOKUP(Table768[[#This Row],[CID]],ALY,2,FALSE)</f>
        <v>Purpose</v>
      </c>
    </row>
    <row r="710" spans="1:9" ht="17" thickBot="1" x14ac:dyDescent="0.25">
      <c r="A710" s="19" t="str">
        <f>Table768[[#This Row],[Test No.]]&amp;Table768[[#This Row],[Section]]&amp;Table768[[#This Row],[Q No.]]</f>
        <v>P18R29</v>
      </c>
      <c r="B710" s="19"/>
      <c r="C710" s="29" t="s">
        <v>132</v>
      </c>
      <c r="D710" s="6">
        <v>29</v>
      </c>
      <c r="E710" s="6" t="s">
        <v>33</v>
      </c>
      <c r="F710" s="6">
        <v>3</v>
      </c>
      <c r="G710" s="13" t="s">
        <v>200</v>
      </c>
      <c r="H710" s="17" t="s">
        <v>438</v>
      </c>
      <c r="I710" s="11" t="str">
        <f>VLOOKUP(Table768[[#This Row],[CID]],ALY,2,FALSE)</f>
        <v>Inference</v>
      </c>
    </row>
    <row r="711" spans="1:9" ht="17" thickBot="1" x14ac:dyDescent="0.25">
      <c r="A711" s="19" t="str">
        <f>Table768[[#This Row],[Test No.]]&amp;Table768[[#This Row],[Section]]&amp;Table768[[#This Row],[Q No.]]</f>
        <v>P18R30</v>
      </c>
      <c r="B711" s="19"/>
      <c r="C711" s="29" t="s">
        <v>132</v>
      </c>
      <c r="D711" s="6">
        <v>30</v>
      </c>
      <c r="E711" s="6" t="s">
        <v>33</v>
      </c>
      <c r="F711" s="6">
        <v>3</v>
      </c>
      <c r="G711" s="13" t="s">
        <v>200</v>
      </c>
      <c r="H711" s="17" t="s">
        <v>437</v>
      </c>
      <c r="I711" s="11" t="str">
        <f>VLOOKUP(Table768[[#This Row],[CID]],ALY,2,FALSE)</f>
        <v>Detail</v>
      </c>
    </row>
    <row r="712" spans="1:9" ht="17" thickBot="1" x14ac:dyDescent="0.25">
      <c r="A712" s="19" t="str">
        <f>Table768[[#This Row],[Test No.]]&amp;Table768[[#This Row],[Section]]&amp;Table768[[#This Row],[Q No.]]</f>
        <v>P18R31</v>
      </c>
      <c r="B712" s="19"/>
      <c r="C712" s="29" t="s">
        <v>132</v>
      </c>
      <c r="D712" s="6">
        <v>31</v>
      </c>
      <c r="E712" s="6" t="s">
        <v>33</v>
      </c>
      <c r="F712" s="6">
        <v>4</v>
      </c>
      <c r="G712" s="13" t="s">
        <v>199</v>
      </c>
      <c r="H712" s="17" t="s">
        <v>441</v>
      </c>
      <c r="I712" s="11" t="str">
        <f>VLOOKUP(Table768[[#This Row],[CID]],ALY,2,FALSE)</f>
        <v>Main Idea</v>
      </c>
    </row>
    <row r="713" spans="1:9" ht="17" thickBot="1" x14ac:dyDescent="0.25">
      <c r="A713" s="19" t="str">
        <f>Table768[[#This Row],[Test No.]]&amp;Table768[[#This Row],[Section]]&amp;Table768[[#This Row],[Q No.]]</f>
        <v>P18R32</v>
      </c>
      <c r="B713" s="19"/>
      <c r="C713" s="29" t="s">
        <v>132</v>
      </c>
      <c r="D713" s="6">
        <v>32</v>
      </c>
      <c r="E713" s="6" t="s">
        <v>33</v>
      </c>
      <c r="F713" s="6">
        <v>4</v>
      </c>
      <c r="G713" s="13" t="s">
        <v>199</v>
      </c>
      <c r="H713" s="17" t="s">
        <v>442</v>
      </c>
      <c r="I713" s="11" t="str">
        <f>VLOOKUP(Table768[[#This Row],[CID]],ALY,2,FALSE)</f>
        <v>Detail</v>
      </c>
    </row>
    <row r="714" spans="1:9" ht="17" thickBot="1" x14ac:dyDescent="0.25">
      <c r="A714" s="19" t="str">
        <f>Table768[[#This Row],[Test No.]]&amp;Table768[[#This Row],[Section]]&amp;Table768[[#This Row],[Q No.]]</f>
        <v>P18R33</v>
      </c>
      <c r="B714" s="19"/>
      <c r="C714" s="29" t="s">
        <v>132</v>
      </c>
      <c r="D714" s="6">
        <v>33</v>
      </c>
      <c r="E714" s="6" t="s">
        <v>33</v>
      </c>
      <c r="F714" s="6">
        <v>4</v>
      </c>
      <c r="G714" s="13" t="s">
        <v>199</v>
      </c>
      <c r="H714" s="17" t="s">
        <v>442</v>
      </c>
      <c r="I714" s="11" t="str">
        <f>VLOOKUP(Table768[[#This Row],[CID]],ALY,2,FALSE)</f>
        <v>Detail</v>
      </c>
    </row>
    <row r="715" spans="1:9" ht="17" thickBot="1" x14ac:dyDescent="0.25">
      <c r="A715" s="19" t="str">
        <f>Table768[[#This Row],[Test No.]]&amp;Table768[[#This Row],[Section]]&amp;Table768[[#This Row],[Q No.]]</f>
        <v>P18R34</v>
      </c>
      <c r="B715" s="19"/>
      <c r="C715" s="29" t="s">
        <v>132</v>
      </c>
      <c r="D715" s="6">
        <v>34</v>
      </c>
      <c r="E715" s="6" t="s">
        <v>33</v>
      </c>
      <c r="F715" s="6">
        <v>4</v>
      </c>
      <c r="G715" s="13" t="s">
        <v>199</v>
      </c>
      <c r="H715" s="17" t="s">
        <v>442</v>
      </c>
      <c r="I715" s="13" t="str">
        <f>VLOOKUP(Table768[[#This Row],[CID]],ALY,2,FALSE)</f>
        <v>Detail</v>
      </c>
    </row>
    <row r="716" spans="1:9" ht="17" thickBot="1" x14ac:dyDescent="0.25">
      <c r="A716" s="19" t="str">
        <f>Table768[[#This Row],[Test No.]]&amp;Table768[[#This Row],[Section]]&amp;Table768[[#This Row],[Q No.]]</f>
        <v>P18R35</v>
      </c>
      <c r="B716" s="19"/>
      <c r="C716" s="29" t="s">
        <v>132</v>
      </c>
      <c r="D716" s="6">
        <v>35</v>
      </c>
      <c r="E716" s="6" t="s">
        <v>33</v>
      </c>
      <c r="F716" s="6">
        <v>4</v>
      </c>
      <c r="G716" s="13" t="s">
        <v>199</v>
      </c>
      <c r="H716" s="17" t="s">
        <v>445</v>
      </c>
      <c r="I716" s="11" t="str">
        <f>VLOOKUP(Table768[[#This Row],[CID]],ALY,2,FALSE)</f>
        <v>Purpose</v>
      </c>
    </row>
    <row r="717" spans="1:9" ht="17" thickBot="1" x14ac:dyDescent="0.25">
      <c r="A717" s="19" t="str">
        <f>Table768[[#This Row],[Test No.]]&amp;Table768[[#This Row],[Section]]&amp;Table768[[#This Row],[Q No.]]</f>
        <v>P18R36</v>
      </c>
      <c r="B717" s="19"/>
      <c r="C717" s="29" t="s">
        <v>132</v>
      </c>
      <c r="D717" s="6">
        <v>36</v>
      </c>
      <c r="E717" s="6" t="s">
        <v>33</v>
      </c>
      <c r="F717" s="6">
        <v>4</v>
      </c>
      <c r="G717" s="13" t="s">
        <v>199</v>
      </c>
      <c r="H717" s="17" t="s">
        <v>454</v>
      </c>
      <c r="I717" s="11" t="str">
        <f>VLOOKUP(Table768[[#This Row],[CID]],ALY,2,FALSE)</f>
        <v>Comparison &amp; Contrast</v>
      </c>
    </row>
    <row r="718" spans="1:9" ht="17" thickBot="1" x14ac:dyDescent="0.25">
      <c r="A718" s="19" t="str">
        <f>Table768[[#This Row],[Test No.]]&amp;Table768[[#This Row],[Section]]&amp;Table768[[#This Row],[Q No.]]</f>
        <v>P18R37</v>
      </c>
      <c r="B718" s="19"/>
      <c r="C718" s="29" t="s">
        <v>132</v>
      </c>
      <c r="D718" s="6">
        <v>37</v>
      </c>
      <c r="E718" s="6" t="s">
        <v>33</v>
      </c>
      <c r="F718" s="6">
        <v>4</v>
      </c>
      <c r="G718" s="13" t="s">
        <v>199</v>
      </c>
      <c r="H718" s="17" t="s">
        <v>443</v>
      </c>
      <c r="I718" s="11" t="str">
        <f>VLOOKUP(Table768[[#This Row],[CID]],ALY,2,FALSE)</f>
        <v>Vocab-in-Context</v>
      </c>
    </row>
    <row r="719" spans="1:9" ht="17" thickBot="1" x14ac:dyDescent="0.25">
      <c r="A719" s="19" t="str">
        <f>Table768[[#This Row],[Test No.]]&amp;Table768[[#This Row],[Section]]&amp;Table768[[#This Row],[Q No.]]</f>
        <v>P18R38</v>
      </c>
      <c r="B719" s="19"/>
      <c r="C719" s="29" t="s">
        <v>132</v>
      </c>
      <c r="D719" s="6">
        <v>38</v>
      </c>
      <c r="E719" s="6" t="s">
        <v>33</v>
      </c>
      <c r="F719" s="6">
        <v>4</v>
      </c>
      <c r="G719" s="13" t="s">
        <v>199</v>
      </c>
      <c r="H719" s="17" t="s">
        <v>442</v>
      </c>
      <c r="I719" s="11" t="str">
        <f>VLOOKUP(Table768[[#This Row],[CID]],ALY,2,FALSE)</f>
        <v>Detail</v>
      </c>
    </row>
    <row r="720" spans="1:9" ht="17" thickBot="1" x14ac:dyDescent="0.25">
      <c r="A720" s="19" t="str">
        <f>Table768[[#This Row],[Test No.]]&amp;Table768[[#This Row],[Section]]&amp;Table768[[#This Row],[Q No.]]</f>
        <v>P18R39</v>
      </c>
      <c r="B720" s="19"/>
      <c r="C720" s="29" t="s">
        <v>132</v>
      </c>
      <c r="D720" s="6">
        <v>39</v>
      </c>
      <c r="E720" s="6" t="s">
        <v>33</v>
      </c>
      <c r="F720" s="6">
        <v>4</v>
      </c>
      <c r="G720" s="13" t="s">
        <v>199</v>
      </c>
      <c r="H720" s="17" t="s">
        <v>440</v>
      </c>
      <c r="I720" s="11" t="str">
        <f>VLOOKUP(Table768[[#This Row],[CID]],ALY,2,FALSE)</f>
        <v>Inference</v>
      </c>
    </row>
    <row r="721" spans="1:9" ht="17" thickBot="1" x14ac:dyDescent="0.25">
      <c r="A721" s="19" t="str">
        <f>Table768[[#This Row],[Test No.]]&amp;Table768[[#This Row],[Section]]&amp;Table768[[#This Row],[Q No.]]</f>
        <v>P18R40</v>
      </c>
      <c r="B721" s="19"/>
      <c r="C721" s="29" t="s">
        <v>132</v>
      </c>
      <c r="D721" s="6">
        <v>40</v>
      </c>
      <c r="E721" s="6" t="s">
        <v>33</v>
      </c>
      <c r="F721" s="6">
        <v>4</v>
      </c>
      <c r="G721" s="13" t="s">
        <v>199</v>
      </c>
      <c r="H721" s="17" t="s">
        <v>442</v>
      </c>
      <c r="I721" s="11" t="str">
        <f>VLOOKUP(Table768[[#This Row],[CID]],ALY,2,FALSE)</f>
        <v>Detail</v>
      </c>
    </row>
    <row r="722" spans="1:9" ht="17" thickBot="1" x14ac:dyDescent="0.25">
      <c r="A722" s="19" t="str">
        <f>Table768[[#This Row],[Test No.]]&amp;Table768[[#This Row],[Section]]&amp;Table768[[#This Row],[Q No.]]</f>
        <v>P19R1</v>
      </c>
      <c r="B722" s="19"/>
      <c r="C722" s="30" t="s">
        <v>131</v>
      </c>
      <c r="D722" s="17">
        <v>1</v>
      </c>
      <c r="E722" s="6" t="s">
        <v>33</v>
      </c>
      <c r="F722" s="6">
        <v>1</v>
      </c>
      <c r="G722" s="13" t="s">
        <v>50</v>
      </c>
      <c r="H722" s="17" t="s">
        <v>427</v>
      </c>
      <c r="I722" s="11" t="str">
        <f>VLOOKUP(Table768[[#This Row],[CID]],ALY,2,FALSE)</f>
        <v>PoV/Author's Attitude</v>
      </c>
    </row>
    <row r="723" spans="1:9" ht="17" thickBot="1" x14ac:dyDescent="0.25">
      <c r="A723" s="19" t="str">
        <f>Table768[[#This Row],[Test No.]]&amp;Table768[[#This Row],[Section]]&amp;Table768[[#This Row],[Q No.]]</f>
        <v>P19R2</v>
      </c>
      <c r="B723" s="19"/>
      <c r="C723" s="30" t="s">
        <v>131</v>
      </c>
      <c r="D723" s="17">
        <v>2</v>
      </c>
      <c r="E723" s="6" t="s">
        <v>33</v>
      </c>
      <c r="F723" s="6">
        <v>1</v>
      </c>
      <c r="G723" s="13" t="s">
        <v>50</v>
      </c>
      <c r="H723" s="17" t="s">
        <v>425</v>
      </c>
      <c r="I723" s="11" t="str">
        <f>VLOOKUP(Table768[[#This Row],[CID]],ALY,2,FALSE)</f>
        <v>Detail</v>
      </c>
    </row>
    <row r="724" spans="1:9" ht="17" thickBot="1" x14ac:dyDescent="0.25">
      <c r="A724" s="19" t="str">
        <f>Table768[[#This Row],[Test No.]]&amp;Table768[[#This Row],[Section]]&amp;Table768[[#This Row],[Q No.]]</f>
        <v>P19R3</v>
      </c>
      <c r="B724" s="19"/>
      <c r="C724" s="30" t="s">
        <v>131</v>
      </c>
      <c r="D724" s="17">
        <v>3</v>
      </c>
      <c r="E724" s="6" t="s">
        <v>33</v>
      </c>
      <c r="F724" s="6">
        <v>1</v>
      </c>
      <c r="G724" s="13" t="s">
        <v>50</v>
      </c>
      <c r="H724" s="17" t="s">
        <v>425</v>
      </c>
      <c r="I724" s="11" t="str">
        <f>VLOOKUP(Table768[[#This Row],[CID]],ALY,2,FALSE)</f>
        <v>Detail</v>
      </c>
    </row>
    <row r="725" spans="1:9" ht="17" thickBot="1" x14ac:dyDescent="0.25">
      <c r="A725" s="19" t="str">
        <f>Table768[[#This Row],[Test No.]]&amp;Table768[[#This Row],[Section]]&amp;Table768[[#This Row],[Q No.]]</f>
        <v>P19R4</v>
      </c>
      <c r="B725" s="19"/>
      <c r="C725" s="30" t="s">
        <v>131</v>
      </c>
      <c r="D725" s="17">
        <v>4</v>
      </c>
      <c r="E725" s="6" t="s">
        <v>33</v>
      </c>
      <c r="F725" s="6">
        <v>1</v>
      </c>
      <c r="G725" s="13" t="s">
        <v>50</v>
      </c>
      <c r="H725" s="17" t="s">
        <v>449</v>
      </c>
      <c r="I725" s="11" t="str">
        <f>VLOOKUP(Table768[[#This Row],[CID]],ALY,2,FALSE)</f>
        <v>Main Idea</v>
      </c>
    </row>
    <row r="726" spans="1:9" ht="17" thickBot="1" x14ac:dyDescent="0.25">
      <c r="A726" s="19" t="str">
        <f>Table768[[#This Row],[Test No.]]&amp;Table768[[#This Row],[Section]]&amp;Table768[[#This Row],[Q No.]]</f>
        <v>P19R5</v>
      </c>
      <c r="B726" s="19"/>
      <c r="C726" s="30" t="s">
        <v>131</v>
      </c>
      <c r="D726" s="17">
        <v>5</v>
      </c>
      <c r="E726" s="6" t="s">
        <v>33</v>
      </c>
      <c r="F726" s="6">
        <v>1</v>
      </c>
      <c r="G726" s="13" t="s">
        <v>50</v>
      </c>
      <c r="H726" s="17" t="s">
        <v>425</v>
      </c>
      <c r="I726" s="11" t="str">
        <f>VLOOKUP(Table768[[#This Row],[CID]],ALY,2,FALSE)</f>
        <v>Detail</v>
      </c>
    </row>
    <row r="727" spans="1:9" ht="17" thickBot="1" x14ac:dyDescent="0.25">
      <c r="A727" s="19" t="str">
        <f>Table768[[#This Row],[Test No.]]&amp;Table768[[#This Row],[Section]]&amp;Table768[[#This Row],[Q No.]]</f>
        <v>P19R6</v>
      </c>
      <c r="B727" s="19"/>
      <c r="C727" s="30" t="s">
        <v>131</v>
      </c>
      <c r="D727" s="17">
        <v>6</v>
      </c>
      <c r="E727" s="6" t="s">
        <v>33</v>
      </c>
      <c r="F727" s="6">
        <v>1</v>
      </c>
      <c r="G727" s="13" t="s">
        <v>50</v>
      </c>
      <c r="H727" s="17" t="s">
        <v>425</v>
      </c>
      <c r="I727" s="11" t="str">
        <f>VLOOKUP(Table768[[#This Row],[CID]],ALY,2,FALSE)</f>
        <v>Detail</v>
      </c>
    </row>
    <row r="728" spans="1:9" ht="17" thickBot="1" x14ac:dyDescent="0.25">
      <c r="A728" s="19" t="str">
        <f>Table768[[#This Row],[Test No.]]&amp;Table768[[#This Row],[Section]]&amp;Table768[[#This Row],[Q No.]]</f>
        <v>P19R7</v>
      </c>
      <c r="B728" s="19"/>
      <c r="C728" s="30" t="s">
        <v>131</v>
      </c>
      <c r="D728" s="17">
        <v>7</v>
      </c>
      <c r="E728" s="6" t="s">
        <v>33</v>
      </c>
      <c r="F728" s="6">
        <v>1</v>
      </c>
      <c r="G728" s="13" t="s">
        <v>50</v>
      </c>
      <c r="H728" s="17" t="s">
        <v>425</v>
      </c>
      <c r="I728" s="11" t="str">
        <f>VLOOKUP(Table768[[#This Row],[CID]],ALY,2,FALSE)</f>
        <v>Detail</v>
      </c>
    </row>
    <row r="729" spans="1:9" ht="17" thickBot="1" x14ac:dyDescent="0.25">
      <c r="A729" s="19" t="str">
        <f>Table768[[#This Row],[Test No.]]&amp;Table768[[#This Row],[Section]]&amp;Table768[[#This Row],[Q No.]]</f>
        <v>P19R8</v>
      </c>
      <c r="B729" s="19"/>
      <c r="C729" s="30" t="s">
        <v>131</v>
      </c>
      <c r="D729" s="17">
        <v>8</v>
      </c>
      <c r="E729" s="6" t="s">
        <v>33</v>
      </c>
      <c r="F729" s="6">
        <v>1</v>
      </c>
      <c r="G729" s="13" t="s">
        <v>50</v>
      </c>
      <c r="H729" s="17" t="s">
        <v>425</v>
      </c>
      <c r="I729" s="11" t="str">
        <f>VLOOKUP(Table768[[#This Row],[CID]],ALY,2,FALSE)</f>
        <v>Detail</v>
      </c>
    </row>
    <row r="730" spans="1:9" ht="17" thickBot="1" x14ac:dyDescent="0.25">
      <c r="A730" s="19" t="str">
        <f>Table768[[#This Row],[Test No.]]&amp;Table768[[#This Row],[Section]]&amp;Table768[[#This Row],[Q No.]]</f>
        <v>P19R9</v>
      </c>
      <c r="B730" s="19"/>
      <c r="C730" s="30" t="s">
        <v>131</v>
      </c>
      <c r="D730" s="17">
        <v>9</v>
      </c>
      <c r="E730" s="6" t="s">
        <v>33</v>
      </c>
      <c r="F730" s="6">
        <v>1</v>
      </c>
      <c r="G730" s="13" t="s">
        <v>50</v>
      </c>
      <c r="H730" s="17" t="s">
        <v>425</v>
      </c>
      <c r="I730" s="11" t="str">
        <f>VLOOKUP(Table768[[#This Row],[CID]],ALY,2,FALSE)</f>
        <v>Detail</v>
      </c>
    </row>
    <row r="731" spans="1:9" ht="17" thickBot="1" x14ac:dyDescent="0.25">
      <c r="A731" s="19" t="str">
        <f>Table768[[#This Row],[Test No.]]&amp;Table768[[#This Row],[Section]]&amp;Table768[[#This Row],[Q No.]]</f>
        <v>P19R10</v>
      </c>
      <c r="B731" s="19"/>
      <c r="C731" s="30" t="s">
        <v>131</v>
      </c>
      <c r="D731" s="17">
        <v>10</v>
      </c>
      <c r="E731" s="6" t="s">
        <v>33</v>
      </c>
      <c r="F731" s="6">
        <v>1</v>
      </c>
      <c r="G731" s="13" t="s">
        <v>50</v>
      </c>
      <c r="H731" s="17" t="s">
        <v>425</v>
      </c>
      <c r="I731" s="11" t="str">
        <f>VLOOKUP(Table768[[#This Row],[CID]],ALY,2,FALSE)</f>
        <v>Detail</v>
      </c>
    </row>
    <row r="732" spans="1:9" ht="17" thickBot="1" x14ac:dyDescent="0.25">
      <c r="A732" s="19" t="str">
        <f>Table768[[#This Row],[Test No.]]&amp;Table768[[#This Row],[Section]]&amp;Table768[[#This Row],[Q No.]]</f>
        <v>P19R11</v>
      </c>
      <c r="B732" s="19"/>
      <c r="C732" s="30" t="s">
        <v>131</v>
      </c>
      <c r="D732" s="17">
        <v>11</v>
      </c>
      <c r="E732" s="6" t="s">
        <v>33</v>
      </c>
      <c r="F732" s="6">
        <v>2</v>
      </c>
      <c r="G732" s="13" t="s">
        <v>201</v>
      </c>
      <c r="H732" s="17" t="s">
        <v>430</v>
      </c>
      <c r="I732" s="11" t="str">
        <f>VLOOKUP(Table768[[#This Row],[CID]],ALY,2,FALSE)</f>
        <v>Detail</v>
      </c>
    </row>
    <row r="733" spans="1:9" ht="17" thickBot="1" x14ac:dyDescent="0.25">
      <c r="A733" s="19" t="str">
        <f>Table768[[#This Row],[Test No.]]&amp;Table768[[#This Row],[Section]]&amp;Table768[[#This Row],[Q No.]]</f>
        <v>P19R12</v>
      </c>
      <c r="B733" s="19"/>
      <c r="C733" s="30" t="s">
        <v>131</v>
      </c>
      <c r="D733" s="17">
        <v>12</v>
      </c>
      <c r="E733" s="6" t="s">
        <v>33</v>
      </c>
      <c r="F733" s="6">
        <v>2</v>
      </c>
      <c r="G733" s="13" t="s">
        <v>201</v>
      </c>
      <c r="H733" s="17" t="s">
        <v>430</v>
      </c>
      <c r="I733" s="11" t="str">
        <f>VLOOKUP(Table768[[#This Row],[CID]],ALY,2,FALSE)</f>
        <v>Detail</v>
      </c>
    </row>
    <row r="734" spans="1:9" ht="17" thickBot="1" x14ac:dyDescent="0.25">
      <c r="A734" s="19" t="str">
        <f>Table768[[#This Row],[Test No.]]&amp;Table768[[#This Row],[Section]]&amp;Table768[[#This Row],[Q No.]]</f>
        <v>P19R13</v>
      </c>
      <c r="B734" s="19"/>
      <c r="C734" s="30" t="s">
        <v>131</v>
      </c>
      <c r="D734" s="17">
        <v>13</v>
      </c>
      <c r="E734" s="6" t="s">
        <v>33</v>
      </c>
      <c r="F734" s="6">
        <v>2</v>
      </c>
      <c r="G734" s="13" t="s">
        <v>201</v>
      </c>
      <c r="H734" s="17" t="s">
        <v>430</v>
      </c>
      <c r="I734" s="11" t="str">
        <f>VLOOKUP(Table768[[#This Row],[CID]],ALY,2,FALSE)</f>
        <v>Detail</v>
      </c>
    </row>
    <row r="735" spans="1:9" ht="17" thickBot="1" x14ac:dyDescent="0.25">
      <c r="A735" s="19" t="str">
        <f>Table768[[#This Row],[Test No.]]&amp;Table768[[#This Row],[Section]]&amp;Table768[[#This Row],[Q No.]]</f>
        <v>P19R14</v>
      </c>
      <c r="B735" s="19"/>
      <c r="C735" s="30" t="s">
        <v>131</v>
      </c>
      <c r="D735" s="17">
        <v>14</v>
      </c>
      <c r="E735" s="6" t="s">
        <v>33</v>
      </c>
      <c r="F735" s="6">
        <v>2</v>
      </c>
      <c r="G735" s="13" t="s">
        <v>201</v>
      </c>
      <c r="H735" s="17" t="s">
        <v>430</v>
      </c>
      <c r="I735" s="11" t="str">
        <f>VLOOKUP(Table768[[#This Row],[CID]],ALY,2,FALSE)</f>
        <v>Detail</v>
      </c>
    </row>
    <row r="736" spans="1:9" ht="17" thickBot="1" x14ac:dyDescent="0.25">
      <c r="A736" s="19" t="str">
        <f>Table768[[#This Row],[Test No.]]&amp;Table768[[#This Row],[Section]]&amp;Table768[[#This Row],[Q No.]]</f>
        <v>P19R15</v>
      </c>
      <c r="B736" s="19"/>
      <c r="C736" s="30" t="s">
        <v>131</v>
      </c>
      <c r="D736" s="17">
        <v>15</v>
      </c>
      <c r="E736" s="6" t="s">
        <v>33</v>
      </c>
      <c r="F736" s="6">
        <v>2</v>
      </c>
      <c r="G736" s="13" t="s">
        <v>201</v>
      </c>
      <c r="H736" s="17" t="s">
        <v>430</v>
      </c>
      <c r="I736" s="11" t="str">
        <f>VLOOKUP(Table768[[#This Row],[CID]],ALY,2,FALSE)</f>
        <v>Detail</v>
      </c>
    </row>
    <row r="737" spans="1:9" ht="17" thickBot="1" x14ac:dyDescent="0.25">
      <c r="A737" s="19" t="str">
        <f>Table768[[#This Row],[Test No.]]&amp;Table768[[#This Row],[Section]]&amp;Table768[[#This Row],[Q No.]]</f>
        <v>P19R16</v>
      </c>
      <c r="B737" s="19"/>
      <c r="C737" s="30" t="s">
        <v>131</v>
      </c>
      <c r="D737" s="17">
        <v>16</v>
      </c>
      <c r="E737" s="6" t="s">
        <v>33</v>
      </c>
      <c r="F737" s="6">
        <v>2</v>
      </c>
      <c r="G737" s="13" t="s">
        <v>201</v>
      </c>
      <c r="H737" s="17" t="s">
        <v>430</v>
      </c>
      <c r="I737" s="11" t="str">
        <f>VLOOKUP(Table768[[#This Row],[CID]],ALY,2,FALSE)</f>
        <v>Detail</v>
      </c>
    </row>
    <row r="738" spans="1:9" ht="17" thickBot="1" x14ac:dyDescent="0.25">
      <c r="A738" s="19" t="str">
        <f>Table768[[#This Row],[Test No.]]&amp;Table768[[#This Row],[Section]]&amp;Table768[[#This Row],[Q No.]]</f>
        <v>P19R17</v>
      </c>
      <c r="B738" s="19"/>
      <c r="C738" s="30" t="s">
        <v>131</v>
      </c>
      <c r="D738" s="17">
        <v>17</v>
      </c>
      <c r="E738" s="6" t="s">
        <v>33</v>
      </c>
      <c r="F738" s="6">
        <v>2</v>
      </c>
      <c r="G738" s="13" t="s">
        <v>201</v>
      </c>
      <c r="H738" s="17" t="s">
        <v>430</v>
      </c>
      <c r="I738" s="11" t="str">
        <f>VLOOKUP(Table768[[#This Row],[CID]],ALY,2,FALSE)</f>
        <v>Detail</v>
      </c>
    </row>
    <row r="739" spans="1:9" ht="17" thickBot="1" x14ac:dyDescent="0.25">
      <c r="A739" s="19" t="str">
        <f>Table768[[#This Row],[Test No.]]&amp;Table768[[#This Row],[Section]]&amp;Table768[[#This Row],[Q No.]]</f>
        <v>P19R18</v>
      </c>
      <c r="B739" s="19"/>
      <c r="C739" s="30" t="s">
        <v>131</v>
      </c>
      <c r="D739" s="17">
        <v>18</v>
      </c>
      <c r="E739" s="6" t="s">
        <v>33</v>
      </c>
      <c r="F739" s="6">
        <v>2</v>
      </c>
      <c r="G739" s="13" t="s">
        <v>201</v>
      </c>
      <c r="H739" s="17" t="s">
        <v>430</v>
      </c>
      <c r="I739" s="11" t="str">
        <f>VLOOKUP(Table768[[#This Row],[CID]],ALY,2,FALSE)</f>
        <v>Detail</v>
      </c>
    </row>
    <row r="740" spans="1:9" ht="17" thickBot="1" x14ac:dyDescent="0.25">
      <c r="A740" s="19" t="str">
        <f>Table768[[#This Row],[Test No.]]&amp;Table768[[#This Row],[Section]]&amp;Table768[[#This Row],[Q No.]]</f>
        <v>P19R19</v>
      </c>
      <c r="B740" s="19"/>
      <c r="C740" s="30" t="s">
        <v>131</v>
      </c>
      <c r="D740" s="17">
        <v>19</v>
      </c>
      <c r="E740" s="6" t="s">
        <v>33</v>
      </c>
      <c r="F740" s="6">
        <v>2</v>
      </c>
      <c r="G740" s="13" t="s">
        <v>201</v>
      </c>
      <c r="H740" s="17" t="s">
        <v>433</v>
      </c>
      <c r="I740" s="11" t="str">
        <f>VLOOKUP(Table768[[#This Row],[CID]],ALY,2,FALSE)</f>
        <v>Purpose</v>
      </c>
    </row>
    <row r="741" spans="1:9" ht="17" thickBot="1" x14ac:dyDescent="0.25">
      <c r="A741" s="19" t="str">
        <f>Table768[[#This Row],[Test No.]]&amp;Table768[[#This Row],[Section]]&amp;Table768[[#This Row],[Q No.]]</f>
        <v>P19R20</v>
      </c>
      <c r="B741" s="19"/>
      <c r="C741" s="30" t="s">
        <v>131</v>
      </c>
      <c r="D741" s="17">
        <v>20</v>
      </c>
      <c r="E741" s="6" t="s">
        <v>33</v>
      </c>
      <c r="F741" s="6">
        <v>2</v>
      </c>
      <c r="G741" s="13" t="s">
        <v>201</v>
      </c>
      <c r="H741" s="17" t="s">
        <v>429</v>
      </c>
      <c r="I741" s="11" t="str">
        <f>VLOOKUP(Table768[[#This Row],[CID]],ALY,2,FALSE)</f>
        <v>Author's Method</v>
      </c>
    </row>
    <row r="742" spans="1:9" ht="17" thickBot="1" x14ac:dyDescent="0.25">
      <c r="A742" s="19" t="str">
        <f>Table768[[#This Row],[Test No.]]&amp;Table768[[#This Row],[Section]]&amp;Table768[[#This Row],[Q No.]]</f>
        <v>P19R21</v>
      </c>
      <c r="B742" s="19"/>
      <c r="C742" s="30" t="s">
        <v>131</v>
      </c>
      <c r="D742" s="17">
        <v>21</v>
      </c>
      <c r="E742" s="6" t="s">
        <v>33</v>
      </c>
      <c r="F742" s="6">
        <v>3</v>
      </c>
      <c r="G742" s="13" t="s">
        <v>200</v>
      </c>
      <c r="H742" s="17" t="s">
        <v>437</v>
      </c>
      <c r="I742" s="11" t="str">
        <f>VLOOKUP(Table768[[#This Row],[CID]],ALY,2,FALSE)</f>
        <v>Detail</v>
      </c>
    </row>
    <row r="743" spans="1:9" ht="17" thickBot="1" x14ac:dyDescent="0.25">
      <c r="A743" s="19" t="str">
        <f>Table768[[#This Row],[Test No.]]&amp;Table768[[#This Row],[Section]]&amp;Table768[[#This Row],[Q No.]]</f>
        <v>P19R22</v>
      </c>
      <c r="B743" s="19"/>
      <c r="C743" s="30" t="s">
        <v>131</v>
      </c>
      <c r="D743" s="17">
        <v>22</v>
      </c>
      <c r="E743" s="6" t="s">
        <v>33</v>
      </c>
      <c r="F743" s="6">
        <v>3</v>
      </c>
      <c r="G743" s="13" t="s">
        <v>200</v>
      </c>
      <c r="H743" s="17" t="s">
        <v>437</v>
      </c>
      <c r="I743" s="11" t="str">
        <f>VLOOKUP(Table768[[#This Row],[CID]],ALY,2,FALSE)</f>
        <v>Detail</v>
      </c>
    </row>
    <row r="744" spans="1:9" ht="17" thickBot="1" x14ac:dyDescent="0.25">
      <c r="A744" s="19" t="str">
        <f>Table768[[#This Row],[Test No.]]&amp;Table768[[#This Row],[Section]]&amp;Table768[[#This Row],[Q No.]]</f>
        <v>P19R23</v>
      </c>
      <c r="B744" s="19"/>
      <c r="C744" s="30" t="s">
        <v>131</v>
      </c>
      <c r="D744" s="17">
        <v>23</v>
      </c>
      <c r="E744" s="6" t="s">
        <v>33</v>
      </c>
      <c r="F744" s="6">
        <v>3</v>
      </c>
      <c r="G744" s="13" t="s">
        <v>200</v>
      </c>
      <c r="H744" s="17" t="s">
        <v>437</v>
      </c>
      <c r="I744" s="11" t="str">
        <f>VLOOKUP(Table768[[#This Row],[CID]],ALY,2,FALSE)</f>
        <v>Detail</v>
      </c>
    </row>
    <row r="745" spans="1:9" ht="17" thickBot="1" x14ac:dyDescent="0.25">
      <c r="A745" s="19" t="str">
        <f>Table768[[#This Row],[Test No.]]&amp;Table768[[#This Row],[Section]]&amp;Table768[[#This Row],[Q No.]]</f>
        <v>P19R24</v>
      </c>
      <c r="B745" s="19"/>
      <c r="C745" s="30" t="s">
        <v>131</v>
      </c>
      <c r="D745" s="17">
        <v>24</v>
      </c>
      <c r="E745" s="6" t="s">
        <v>33</v>
      </c>
      <c r="F745" s="6">
        <v>3</v>
      </c>
      <c r="G745" s="13" t="s">
        <v>200</v>
      </c>
      <c r="H745" s="17" t="s">
        <v>437</v>
      </c>
      <c r="I745" s="11" t="str">
        <f>VLOOKUP(Table768[[#This Row],[CID]],ALY,2,FALSE)</f>
        <v>Detail</v>
      </c>
    </row>
    <row r="746" spans="1:9" ht="17" thickBot="1" x14ac:dyDescent="0.25">
      <c r="A746" s="19" t="str">
        <f>Table768[[#This Row],[Test No.]]&amp;Table768[[#This Row],[Section]]&amp;Table768[[#This Row],[Q No.]]</f>
        <v>P19R25</v>
      </c>
      <c r="B746" s="19"/>
      <c r="C746" s="30" t="s">
        <v>131</v>
      </c>
      <c r="D746" s="17">
        <v>25</v>
      </c>
      <c r="E746" s="6" t="s">
        <v>33</v>
      </c>
      <c r="F746" s="6">
        <v>3</v>
      </c>
      <c r="G746" s="13" t="s">
        <v>200</v>
      </c>
      <c r="H746" s="17" t="s">
        <v>437</v>
      </c>
      <c r="I746" s="11" t="str">
        <f>VLOOKUP(Table768[[#This Row],[CID]],ALY,2,FALSE)</f>
        <v>Detail</v>
      </c>
    </row>
    <row r="747" spans="1:9" ht="17" thickBot="1" x14ac:dyDescent="0.25">
      <c r="A747" s="19" t="str">
        <f>Table768[[#This Row],[Test No.]]&amp;Table768[[#This Row],[Section]]&amp;Table768[[#This Row],[Q No.]]</f>
        <v>P19R26</v>
      </c>
      <c r="B747" s="19"/>
      <c r="C747" s="30" t="s">
        <v>131</v>
      </c>
      <c r="D747" s="17">
        <v>26</v>
      </c>
      <c r="E747" s="6" t="s">
        <v>33</v>
      </c>
      <c r="F747" s="6">
        <v>3</v>
      </c>
      <c r="G747" s="13" t="s">
        <v>200</v>
      </c>
      <c r="H747" s="17" t="s">
        <v>437</v>
      </c>
      <c r="I747" s="11" t="str">
        <f>VLOOKUP(Table768[[#This Row],[CID]],ALY,2,FALSE)</f>
        <v>Detail</v>
      </c>
    </row>
    <row r="748" spans="1:9" ht="17" thickBot="1" x14ac:dyDescent="0.25">
      <c r="A748" s="19" t="str">
        <f>Table768[[#This Row],[Test No.]]&amp;Table768[[#This Row],[Section]]&amp;Table768[[#This Row],[Q No.]]</f>
        <v>P19R27</v>
      </c>
      <c r="B748" s="19"/>
      <c r="C748" s="30" t="s">
        <v>131</v>
      </c>
      <c r="D748" s="17">
        <v>27</v>
      </c>
      <c r="E748" s="6" t="s">
        <v>33</v>
      </c>
      <c r="F748" s="6">
        <v>3</v>
      </c>
      <c r="G748" s="13" t="s">
        <v>200</v>
      </c>
      <c r="H748" s="17" t="s">
        <v>437</v>
      </c>
      <c r="I748" s="11" t="str">
        <f>VLOOKUP(Table768[[#This Row],[CID]],ALY,2,FALSE)</f>
        <v>Detail</v>
      </c>
    </row>
    <row r="749" spans="1:9" ht="17" thickBot="1" x14ac:dyDescent="0.25">
      <c r="A749" s="19" t="str">
        <f>Table768[[#This Row],[Test No.]]&amp;Table768[[#This Row],[Section]]&amp;Table768[[#This Row],[Q No.]]</f>
        <v>P19R28</v>
      </c>
      <c r="B749" s="19"/>
      <c r="C749" s="30" t="s">
        <v>131</v>
      </c>
      <c r="D749" s="17">
        <v>28</v>
      </c>
      <c r="E749" s="6" t="s">
        <v>33</v>
      </c>
      <c r="F749" s="6">
        <v>3</v>
      </c>
      <c r="G749" s="13" t="s">
        <v>200</v>
      </c>
      <c r="H749" s="17" t="s">
        <v>437</v>
      </c>
      <c r="I749" s="11" t="str">
        <f>VLOOKUP(Table768[[#This Row],[CID]],ALY,2,FALSE)</f>
        <v>Detail</v>
      </c>
    </row>
    <row r="750" spans="1:9" ht="17" thickBot="1" x14ac:dyDescent="0.25">
      <c r="A750" s="19" t="str">
        <f>Table768[[#This Row],[Test No.]]&amp;Table768[[#This Row],[Section]]&amp;Table768[[#This Row],[Q No.]]</f>
        <v>P19R29</v>
      </c>
      <c r="B750" s="19"/>
      <c r="C750" s="30" t="s">
        <v>131</v>
      </c>
      <c r="D750" s="17">
        <v>29</v>
      </c>
      <c r="E750" s="6" t="s">
        <v>33</v>
      </c>
      <c r="F750" s="6">
        <v>3</v>
      </c>
      <c r="G750" s="13" t="s">
        <v>200</v>
      </c>
      <c r="H750" s="17" t="s">
        <v>436</v>
      </c>
      <c r="I750" s="11" t="str">
        <f>VLOOKUP(Table768[[#This Row],[CID]],ALY,2,FALSE)</f>
        <v>Purpose</v>
      </c>
    </row>
    <row r="751" spans="1:9" ht="17" thickBot="1" x14ac:dyDescent="0.25">
      <c r="A751" s="19" t="str">
        <f>Table768[[#This Row],[Test No.]]&amp;Table768[[#This Row],[Section]]&amp;Table768[[#This Row],[Q No.]]</f>
        <v>P19R30</v>
      </c>
      <c r="B751" s="19"/>
      <c r="C751" s="30" t="s">
        <v>131</v>
      </c>
      <c r="D751" s="17">
        <v>30</v>
      </c>
      <c r="E751" s="6" t="s">
        <v>33</v>
      </c>
      <c r="F751" s="6">
        <v>3</v>
      </c>
      <c r="G751" s="13" t="s">
        <v>200</v>
      </c>
      <c r="H751" s="17" t="s">
        <v>448</v>
      </c>
      <c r="I751" s="11" t="str">
        <f>VLOOKUP(Table768[[#This Row],[CID]],ALY,2,FALSE)</f>
        <v>Comparison &amp; Contrast</v>
      </c>
    </row>
    <row r="752" spans="1:9" ht="17" thickBot="1" x14ac:dyDescent="0.25">
      <c r="A752" s="19" t="str">
        <f>Table768[[#This Row],[Test No.]]&amp;Table768[[#This Row],[Section]]&amp;Table768[[#This Row],[Q No.]]</f>
        <v>P19R31</v>
      </c>
      <c r="B752" s="19"/>
      <c r="C752" s="30" t="s">
        <v>131</v>
      </c>
      <c r="D752" s="17">
        <v>31</v>
      </c>
      <c r="E752" s="6" t="s">
        <v>33</v>
      </c>
      <c r="F752" s="6">
        <v>4</v>
      </c>
      <c r="G752" s="13" t="s">
        <v>199</v>
      </c>
      <c r="H752" s="17" t="s">
        <v>445</v>
      </c>
      <c r="I752" s="11" t="str">
        <f>VLOOKUP(Table768[[#This Row],[CID]],ALY,2,FALSE)</f>
        <v>Purpose</v>
      </c>
    </row>
    <row r="753" spans="1:9" ht="17" thickBot="1" x14ac:dyDescent="0.25">
      <c r="A753" s="19" t="str">
        <f>Table768[[#This Row],[Test No.]]&amp;Table768[[#This Row],[Section]]&amp;Table768[[#This Row],[Q No.]]</f>
        <v>P19R32</v>
      </c>
      <c r="B753" s="19"/>
      <c r="C753" s="30" t="s">
        <v>131</v>
      </c>
      <c r="D753" s="17">
        <v>32</v>
      </c>
      <c r="E753" s="6" t="s">
        <v>33</v>
      </c>
      <c r="F753" s="6">
        <v>4</v>
      </c>
      <c r="G753" s="13" t="s">
        <v>199</v>
      </c>
      <c r="H753" s="17" t="s">
        <v>445</v>
      </c>
      <c r="I753" s="11" t="str">
        <f>VLOOKUP(Table768[[#This Row],[CID]],ALY,2,FALSE)</f>
        <v>Purpose</v>
      </c>
    </row>
    <row r="754" spans="1:9" ht="17" thickBot="1" x14ac:dyDescent="0.25">
      <c r="A754" s="19" t="str">
        <f>Table768[[#This Row],[Test No.]]&amp;Table768[[#This Row],[Section]]&amp;Table768[[#This Row],[Q No.]]</f>
        <v>P19R33</v>
      </c>
      <c r="B754" s="19"/>
      <c r="C754" s="30" t="s">
        <v>131</v>
      </c>
      <c r="D754" s="17">
        <v>33</v>
      </c>
      <c r="E754" s="6" t="s">
        <v>33</v>
      </c>
      <c r="F754" s="6">
        <v>4</v>
      </c>
      <c r="G754" s="13" t="s">
        <v>199</v>
      </c>
      <c r="H754" s="17" t="s">
        <v>445</v>
      </c>
      <c r="I754" s="11" t="str">
        <f>VLOOKUP(Table768[[#This Row],[CID]],ALY,2,FALSE)</f>
        <v>Purpose</v>
      </c>
    </row>
    <row r="755" spans="1:9" ht="17" thickBot="1" x14ac:dyDescent="0.25">
      <c r="A755" s="19" t="str">
        <f>Table768[[#This Row],[Test No.]]&amp;Table768[[#This Row],[Section]]&amp;Table768[[#This Row],[Q No.]]</f>
        <v>P19R34</v>
      </c>
      <c r="B755" s="19"/>
      <c r="C755" s="30" t="s">
        <v>131</v>
      </c>
      <c r="D755" s="17">
        <v>34</v>
      </c>
      <c r="E755" s="6" t="s">
        <v>33</v>
      </c>
      <c r="F755" s="6">
        <v>4</v>
      </c>
      <c r="G755" s="13" t="s">
        <v>199</v>
      </c>
      <c r="H755" s="17" t="s">
        <v>442</v>
      </c>
      <c r="I755" s="11" t="str">
        <f>VLOOKUP(Table768[[#This Row],[CID]],ALY,2,FALSE)</f>
        <v>Detail</v>
      </c>
    </row>
    <row r="756" spans="1:9" ht="17" thickBot="1" x14ac:dyDescent="0.25">
      <c r="A756" s="19" t="str">
        <f>Table768[[#This Row],[Test No.]]&amp;Table768[[#This Row],[Section]]&amp;Table768[[#This Row],[Q No.]]</f>
        <v>P19R35</v>
      </c>
      <c r="B756" s="19"/>
      <c r="C756" s="30" t="s">
        <v>131</v>
      </c>
      <c r="D756" s="17">
        <v>35</v>
      </c>
      <c r="E756" s="6" t="s">
        <v>33</v>
      </c>
      <c r="F756" s="6">
        <v>4</v>
      </c>
      <c r="G756" s="13" t="s">
        <v>199</v>
      </c>
      <c r="H756" s="17" t="s">
        <v>442</v>
      </c>
      <c r="I756" s="11" t="str">
        <f>VLOOKUP(Table768[[#This Row],[CID]],ALY,2,FALSE)</f>
        <v>Detail</v>
      </c>
    </row>
    <row r="757" spans="1:9" ht="17" thickBot="1" x14ac:dyDescent="0.25">
      <c r="A757" s="19" t="str">
        <f>Table768[[#This Row],[Test No.]]&amp;Table768[[#This Row],[Section]]&amp;Table768[[#This Row],[Q No.]]</f>
        <v>P19R36</v>
      </c>
      <c r="B757" s="19"/>
      <c r="C757" s="30" t="s">
        <v>131</v>
      </c>
      <c r="D757" s="17">
        <v>36</v>
      </c>
      <c r="E757" s="6" t="s">
        <v>33</v>
      </c>
      <c r="F757" s="6">
        <v>4</v>
      </c>
      <c r="G757" s="13" t="s">
        <v>199</v>
      </c>
      <c r="H757" s="17" t="s">
        <v>442</v>
      </c>
      <c r="I757" s="11" t="str">
        <f>VLOOKUP(Table768[[#This Row],[CID]],ALY,2,FALSE)</f>
        <v>Detail</v>
      </c>
    </row>
    <row r="758" spans="1:9" ht="17" thickBot="1" x14ac:dyDescent="0.25">
      <c r="A758" s="19" t="str">
        <f>Table768[[#This Row],[Test No.]]&amp;Table768[[#This Row],[Section]]&amp;Table768[[#This Row],[Q No.]]</f>
        <v>P19R37</v>
      </c>
      <c r="B758" s="19"/>
      <c r="C758" s="30" t="s">
        <v>131</v>
      </c>
      <c r="D758" s="17">
        <v>37</v>
      </c>
      <c r="E758" s="6" t="s">
        <v>33</v>
      </c>
      <c r="F758" s="6">
        <v>4</v>
      </c>
      <c r="G758" s="13" t="s">
        <v>199</v>
      </c>
      <c r="H758" s="17" t="s">
        <v>443</v>
      </c>
      <c r="I758" s="11" t="str">
        <f>VLOOKUP(Table768[[#This Row],[CID]],ALY,2,FALSE)</f>
        <v>Vocab-in-Context</v>
      </c>
    </row>
    <row r="759" spans="1:9" ht="17" thickBot="1" x14ac:dyDescent="0.25">
      <c r="A759" s="19" t="str">
        <f>Table768[[#This Row],[Test No.]]&amp;Table768[[#This Row],[Section]]&amp;Table768[[#This Row],[Q No.]]</f>
        <v>P19R38</v>
      </c>
      <c r="B759" s="19"/>
      <c r="C759" s="30" t="s">
        <v>131</v>
      </c>
      <c r="D759" s="17">
        <v>38</v>
      </c>
      <c r="E759" s="6" t="s">
        <v>33</v>
      </c>
      <c r="F759" s="6">
        <v>4</v>
      </c>
      <c r="G759" s="13" t="s">
        <v>199</v>
      </c>
      <c r="H759" s="17" t="s">
        <v>440</v>
      </c>
      <c r="I759" s="11" t="str">
        <f>VLOOKUP(Table768[[#This Row],[CID]],ALY,2,FALSE)</f>
        <v>Inference</v>
      </c>
    </row>
    <row r="760" spans="1:9" ht="17" thickBot="1" x14ac:dyDescent="0.25">
      <c r="A760" s="19" t="str">
        <f>Table768[[#This Row],[Test No.]]&amp;Table768[[#This Row],[Section]]&amp;Table768[[#This Row],[Q No.]]</f>
        <v>P19R39</v>
      </c>
      <c r="B760" s="19"/>
      <c r="C760" s="30" t="s">
        <v>131</v>
      </c>
      <c r="D760" s="17">
        <v>39</v>
      </c>
      <c r="E760" s="6" t="s">
        <v>33</v>
      </c>
      <c r="F760" s="6">
        <v>4</v>
      </c>
      <c r="G760" s="13" t="s">
        <v>199</v>
      </c>
      <c r="H760" s="17" t="s">
        <v>442</v>
      </c>
      <c r="I760" s="11" t="str">
        <f>VLOOKUP(Table768[[#This Row],[CID]],ALY,2,FALSE)</f>
        <v>Detail</v>
      </c>
    </row>
    <row r="761" spans="1:9" ht="17" thickBot="1" x14ac:dyDescent="0.25">
      <c r="A761" s="19" t="str">
        <f>Table768[[#This Row],[Test No.]]&amp;Table768[[#This Row],[Section]]&amp;Table768[[#This Row],[Q No.]]</f>
        <v>P19R40</v>
      </c>
      <c r="B761" s="19"/>
      <c r="C761" s="30" t="s">
        <v>131</v>
      </c>
      <c r="D761" s="17">
        <v>40</v>
      </c>
      <c r="E761" s="6" t="s">
        <v>33</v>
      </c>
      <c r="F761" s="6">
        <v>4</v>
      </c>
      <c r="G761" s="13" t="s">
        <v>199</v>
      </c>
      <c r="H761" s="17" t="s">
        <v>440</v>
      </c>
      <c r="I761" s="11" t="str">
        <f>VLOOKUP(Table768[[#This Row],[CID]],ALY,2,FALSE)</f>
        <v>Inference</v>
      </c>
    </row>
    <row r="762" spans="1:9" ht="17" thickBot="1" x14ac:dyDescent="0.25">
      <c r="A762" s="19" t="str">
        <f>Table768[[#This Row],[Test No.]]&amp;Table768[[#This Row],[Section]]&amp;Table768[[#This Row],[Q No.]]</f>
        <v>P20R1</v>
      </c>
      <c r="B762" s="19"/>
      <c r="C762" s="30" t="s">
        <v>130</v>
      </c>
      <c r="D762" s="17">
        <v>1</v>
      </c>
      <c r="E762" s="6" t="s">
        <v>33</v>
      </c>
      <c r="F762" s="6">
        <v>1</v>
      </c>
      <c r="G762" s="13" t="s">
        <v>50</v>
      </c>
      <c r="H762" s="17" t="s">
        <v>425</v>
      </c>
      <c r="I762" s="11" t="str">
        <f>VLOOKUP(Table768[[#This Row],[CID]],ALY,2,FALSE)</f>
        <v>Detail</v>
      </c>
    </row>
    <row r="763" spans="1:9" ht="17" thickBot="1" x14ac:dyDescent="0.25">
      <c r="A763" s="19" t="str">
        <f>Table768[[#This Row],[Test No.]]&amp;Table768[[#This Row],[Section]]&amp;Table768[[#This Row],[Q No.]]</f>
        <v>P20R2</v>
      </c>
      <c r="B763" s="19"/>
      <c r="C763" s="30" t="s">
        <v>130</v>
      </c>
      <c r="D763" s="17">
        <v>2</v>
      </c>
      <c r="E763" s="6" t="s">
        <v>33</v>
      </c>
      <c r="F763" s="6">
        <v>1</v>
      </c>
      <c r="G763" s="13" t="s">
        <v>50</v>
      </c>
      <c r="H763" s="17" t="s">
        <v>424</v>
      </c>
      <c r="I763" s="11" t="str">
        <f>VLOOKUP(Table768[[#This Row],[CID]],ALY,2,FALSE)</f>
        <v>Inference</v>
      </c>
    </row>
    <row r="764" spans="1:9" ht="17" thickBot="1" x14ac:dyDescent="0.25">
      <c r="A764" s="19" t="str">
        <f>Table768[[#This Row],[Test No.]]&amp;Table768[[#This Row],[Section]]&amp;Table768[[#This Row],[Q No.]]</f>
        <v>P20R3</v>
      </c>
      <c r="B764" s="19"/>
      <c r="C764" s="30" t="s">
        <v>130</v>
      </c>
      <c r="D764" s="17">
        <v>3</v>
      </c>
      <c r="E764" s="6" t="s">
        <v>33</v>
      </c>
      <c r="F764" s="6">
        <v>1</v>
      </c>
      <c r="G764" s="13" t="s">
        <v>50</v>
      </c>
      <c r="H764" s="17" t="s">
        <v>450</v>
      </c>
      <c r="I764" s="11" t="str">
        <f>VLOOKUP(Table768[[#This Row],[CID]],ALY,2,FALSE)</f>
        <v>Vocab-in-Context</v>
      </c>
    </row>
    <row r="765" spans="1:9" ht="17" thickBot="1" x14ac:dyDescent="0.25">
      <c r="A765" s="19" t="str">
        <f>Table768[[#This Row],[Test No.]]&amp;Table768[[#This Row],[Section]]&amp;Table768[[#This Row],[Q No.]]</f>
        <v>P20R4</v>
      </c>
      <c r="B765" s="19"/>
      <c r="C765" s="30" t="s">
        <v>130</v>
      </c>
      <c r="D765" s="17">
        <v>4</v>
      </c>
      <c r="E765" s="6" t="s">
        <v>33</v>
      </c>
      <c r="F765" s="6">
        <v>1</v>
      </c>
      <c r="G765" s="13" t="s">
        <v>50</v>
      </c>
      <c r="H765" s="17" t="s">
        <v>425</v>
      </c>
      <c r="I765" s="11" t="str">
        <f>VLOOKUP(Table768[[#This Row],[CID]],ALY,2,FALSE)</f>
        <v>Detail</v>
      </c>
    </row>
    <row r="766" spans="1:9" ht="17" thickBot="1" x14ac:dyDescent="0.25">
      <c r="A766" s="19" t="str">
        <f>Table768[[#This Row],[Test No.]]&amp;Table768[[#This Row],[Section]]&amp;Table768[[#This Row],[Q No.]]</f>
        <v>P20R5</v>
      </c>
      <c r="B766" s="19"/>
      <c r="C766" s="30" t="s">
        <v>130</v>
      </c>
      <c r="D766" s="17">
        <v>5</v>
      </c>
      <c r="E766" s="6" t="s">
        <v>33</v>
      </c>
      <c r="F766" s="6">
        <v>1</v>
      </c>
      <c r="G766" s="13" t="s">
        <v>50</v>
      </c>
      <c r="H766" s="17" t="s">
        <v>425</v>
      </c>
      <c r="I766" s="11" t="str">
        <f>VLOOKUP(Table768[[#This Row],[CID]],ALY,2,FALSE)</f>
        <v>Detail</v>
      </c>
    </row>
    <row r="767" spans="1:9" ht="17" thickBot="1" x14ac:dyDescent="0.25">
      <c r="A767" s="19" t="str">
        <f>Table768[[#This Row],[Test No.]]&amp;Table768[[#This Row],[Section]]&amp;Table768[[#This Row],[Q No.]]</f>
        <v>P20R6</v>
      </c>
      <c r="B767" s="19"/>
      <c r="C767" s="30" t="s">
        <v>130</v>
      </c>
      <c r="D767" s="17">
        <v>6</v>
      </c>
      <c r="E767" s="6" t="s">
        <v>33</v>
      </c>
      <c r="F767" s="6">
        <v>1</v>
      </c>
      <c r="G767" s="13" t="s">
        <v>50</v>
      </c>
      <c r="H767" s="17" t="s">
        <v>425</v>
      </c>
      <c r="I767" s="11" t="str">
        <f>VLOOKUP(Table768[[#This Row],[CID]],ALY,2,FALSE)</f>
        <v>Detail</v>
      </c>
    </row>
    <row r="768" spans="1:9" ht="17" thickBot="1" x14ac:dyDescent="0.25">
      <c r="A768" s="19" t="str">
        <f>Table768[[#This Row],[Test No.]]&amp;Table768[[#This Row],[Section]]&amp;Table768[[#This Row],[Q No.]]</f>
        <v>P20R7</v>
      </c>
      <c r="B768" s="19"/>
      <c r="C768" s="30" t="s">
        <v>130</v>
      </c>
      <c r="D768" s="17">
        <v>7</v>
      </c>
      <c r="E768" s="6" t="s">
        <v>33</v>
      </c>
      <c r="F768" s="6">
        <v>1</v>
      </c>
      <c r="G768" s="13" t="s">
        <v>50</v>
      </c>
      <c r="H768" s="17" t="s">
        <v>424</v>
      </c>
      <c r="I768" s="11" t="str">
        <f>VLOOKUP(Table768[[#This Row],[CID]],ALY,2,FALSE)</f>
        <v>Inference</v>
      </c>
    </row>
    <row r="769" spans="1:9" ht="17" thickBot="1" x14ac:dyDescent="0.25">
      <c r="A769" s="19" t="str">
        <f>Table768[[#This Row],[Test No.]]&amp;Table768[[#This Row],[Section]]&amp;Table768[[#This Row],[Q No.]]</f>
        <v>P20R8</v>
      </c>
      <c r="B769" s="19"/>
      <c r="C769" s="30" t="s">
        <v>130</v>
      </c>
      <c r="D769" s="17">
        <v>8</v>
      </c>
      <c r="E769" s="6" t="s">
        <v>33</v>
      </c>
      <c r="F769" s="6">
        <v>1</v>
      </c>
      <c r="G769" s="13" t="s">
        <v>50</v>
      </c>
      <c r="H769" s="17" t="s">
        <v>425</v>
      </c>
      <c r="I769" s="11" t="str">
        <f>VLOOKUP(Table768[[#This Row],[CID]],ALY,2,FALSE)</f>
        <v>Detail</v>
      </c>
    </row>
    <row r="770" spans="1:9" ht="17" thickBot="1" x14ac:dyDescent="0.25">
      <c r="A770" s="19" t="str">
        <f>Table768[[#This Row],[Test No.]]&amp;Table768[[#This Row],[Section]]&amp;Table768[[#This Row],[Q No.]]</f>
        <v>P20R9</v>
      </c>
      <c r="B770" s="19"/>
      <c r="C770" s="30" t="s">
        <v>130</v>
      </c>
      <c r="D770" s="17">
        <v>9</v>
      </c>
      <c r="E770" s="6" t="s">
        <v>33</v>
      </c>
      <c r="F770" s="6">
        <v>1</v>
      </c>
      <c r="G770" s="13" t="s">
        <v>50</v>
      </c>
      <c r="H770" s="17" t="s">
        <v>425</v>
      </c>
      <c r="I770" s="11" t="str">
        <f>VLOOKUP(Table768[[#This Row],[CID]],ALY,2,FALSE)</f>
        <v>Detail</v>
      </c>
    </row>
    <row r="771" spans="1:9" ht="17" thickBot="1" x14ac:dyDescent="0.25">
      <c r="A771" s="19" t="str">
        <f>Table768[[#This Row],[Test No.]]&amp;Table768[[#This Row],[Section]]&amp;Table768[[#This Row],[Q No.]]</f>
        <v>P20R10</v>
      </c>
      <c r="B771" s="19"/>
      <c r="C771" s="30" t="s">
        <v>130</v>
      </c>
      <c r="D771" s="17">
        <v>10</v>
      </c>
      <c r="E771" s="6" t="s">
        <v>33</v>
      </c>
      <c r="F771" s="6">
        <v>1</v>
      </c>
      <c r="G771" s="13" t="s">
        <v>50</v>
      </c>
      <c r="H771" s="17" t="s">
        <v>425</v>
      </c>
      <c r="I771" s="11" t="str">
        <f>VLOOKUP(Table768[[#This Row],[CID]],ALY,2,FALSE)</f>
        <v>Detail</v>
      </c>
    </row>
    <row r="772" spans="1:9" ht="17" thickBot="1" x14ac:dyDescent="0.25">
      <c r="A772" s="19" t="str">
        <f>Table768[[#This Row],[Test No.]]&amp;Table768[[#This Row],[Section]]&amp;Table768[[#This Row],[Q No.]]</f>
        <v>P20R11</v>
      </c>
      <c r="B772" s="19"/>
      <c r="C772" s="30" t="s">
        <v>130</v>
      </c>
      <c r="D772" s="17">
        <v>11</v>
      </c>
      <c r="E772" s="6" t="s">
        <v>33</v>
      </c>
      <c r="F772" s="6">
        <v>2</v>
      </c>
      <c r="G772" s="13" t="s">
        <v>201</v>
      </c>
      <c r="H772" s="17" t="s">
        <v>431</v>
      </c>
      <c r="I772" s="11" t="str">
        <f>VLOOKUP(Table768[[#This Row],[CID]],ALY,2,FALSE)</f>
        <v>Vocab-in-Context</v>
      </c>
    </row>
    <row r="773" spans="1:9" ht="17" thickBot="1" x14ac:dyDescent="0.25">
      <c r="A773" s="19" t="str">
        <f>Table768[[#This Row],[Test No.]]&amp;Table768[[#This Row],[Section]]&amp;Table768[[#This Row],[Q No.]]</f>
        <v>P20R12</v>
      </c>
      <c r="B773" s="19"/>
      <c r="C773" s="30" t="s">
        <v>130</v>
      </c>
      <c r="D773" s="17">
        <v>12</v>
      </c>
      <c r="E773" s="6" t="s">
        <v>33</v>
      </c>
      <c r="F773" s="6">
        <v>2</v>
      </c>
      <c r="G773" s="13" t="s">
        <v>201</v>
      </c>
      <c r="H773" s="17" t="s">
        <v>430</v>
      </c>
      <c r="I773" s="11" t="str">
        <f>VLOOKUP(Table768[[#This Row],[CID]],ALY,2,FALSE)</f>
        <v>Detail</v>
      </c>
    </row>
    <row r="774" spans="1:9" ht="17" thickBot="1" x14ac:dyDescent="0.25">
      <c r="A774" s="19" t="str">
        <f>Table768[[#This Row],[Test No.]]&amp;Table768[[#This Row],[Section]]&amp;Table768[[#This Row],[Q No.]]</f>
        <v>P20R13</v>
      </c>
      <c r="B774" s="19"/>
      <c r="C774" s="30" t="s">
        <v>130</v>
      </c>
      <c r="D774" s="17">
        <v>13</v>
      </c>
      <c r="E774" s="6" t="s">
        <v>33</v>
      </c>
      <c r="F774" s="6">
        <v>2</v>
      </c>
      <c r="G774" s="13" t="s">
        <v>201</v>
      </c>
      <c r="H774" s="17" t="s">
        <v>430</v>
      </c>
      <c r="I774" s="11" t="str">
        <f>VLOOKUP(Table768[[#This Row],[CID]],ALY,2,FALSE)</f>
        <v>Detail</v>
      </c>
    </row>
    <row r="775" spans="1:9" ht="17" thickBot="1" x14ac:dyDescent="0.25">
      <c r="A775" s="19" t="str">
        <f>Table768[[#This Row],[Test No.]]&amp;Table768[[#This Row],[Section]]&amp;Table768[[#This Row],[Q No.]]</f>
        <v>P20R14</v>
      </c>
      <c r="B775" s="19"/>
      <c r="C775" s="30" t="s">
        <v>130</v>
      </c>
      <c r="D775" s="17">
        <v>14</v>
      </c>
      <c r="E775" s="6" t="s">
        <v>33</v>
      </c>
      <c r="F775" s="6">
        <v>2</v>
      </c>
      <c r="G775" s="13" t="s">
        <v>201</v>
      </c>
      <c r="H775" s="17" t="s">
        <v>430</v>
      </c>
      <c r="I775" s="13" t="str">
        <f>VLOOKUP(Table768[[#This Row],[CID]],ALY,2,FALSE)</f>
        <v>Detail</v>
      </c>
    </row>
    <row r="776" spans="1:9" ht="17" thickBot="1" x14ac:dyDescent="0.25">
      <c r="A776" s="19" t="str">
        <f>Table768[[#This Row],[Test No.]]&amp;Table768[[#This Row],[Section]]&amp;Table768[[#This Row],[Q No.]]</f>
        <v>P20R15</v>
      </c>
      <c r="B776" s="19"/>
      <c r="C776" s="30" t="s">
        <v>130</v>
      </c>
      <c r="D776" s="17">
        <v>15</v>
      </c>
      <c r="E776" s="6" t="s">
        <v>33</v>
      </c>
      <c r="F776" s="6">
        <v>2</v>
      </c>
      <c r="G776" s="13" t="s">
        <v>201</v>
      </c>
      <c r="H776" s="17" t="s">
        <v>430</v>
      </c>
      <c r="I776" s="11" t="str">
        <f>VLOOKUP(Table768[[#This Row],[CID]],ALY,2,FALSE)</f>
        <v>Detail</v>
      </c>
    </row>
    <row r="777" spans="1:9" ht="17" thickBot="1" x14ac:dyDescent="0.25">
      <c r="A777" s="19" t="str">
        <f>Table768[[#This Row],[Test No.]]&amp;Table768[[#This Row],[Section]]&amp;Table768[[#This Row],[Q No.]]</f>
        <v>P20R16</v>
      </c>
      <c r="B777" s="19"/>
      <c r="C777" s="30" t="s">
        <v>130</v>
      </c>
      <c r="D777" s="17">
        <v>16</v>
      </c>
      <c r="E777" s="6" t="s">
        <v>33</v>
      </c>
      <c r="F777" s="6">
        <v>2</v>
      </c>
      <c r="G777" s="13" t="s">
        <v>201</v>
      </c>
      <c r="H777" s="17" t="s">
        <v>446</v>
      </c>
      <c r="I777" s="11" t="str">
        <f>VLOOKUP(Table768[[#This Row],[CID]],ALY,2,FALSE)</f>
        <v>Inference</v>
      </c>
    </row>
    <row r="778" spans="1:9" ht="17" thickBot="1" x14ac:dyDescent="0.25">
      <c r="A778" s="19" t="str">
        <f>Table768[[#This Row],[Test No.]]&amp;Table768[[#This Row],[Section]]&amp;Table768[[#This Row],[Q No.]]</f>
        <v>P20R17</v>
      </c>
      <c r="B778" s="19"/>
      <c r="C778" s="30" t="s">
        <v>130</v>
      </c>
      <c r="D778" s="17">
        <v>17</v>
      </c>
      <c r="E778" s="6" t="s">
        <v>33</v>
      </c>
      <c r="F778" s="6">
        <v>2</v>
      </c>
      <c r="G778" s="13" t="s">
        <v>201</v>
      </c>
      <c r="H778" s="17" t="s">
        <v>446</v>
      </c>
      <c r="I778" s="11" t="str">
        <f>VLOOKUP(Table768[[#This Row],[CID]],ALY,2,FALSE)</f>
        <v>Inference</v>
      </c>
    </row>
    <row r="779" spans="1:9" ht="17" thickBot="1" x14ac:dyDescent="0.25">
      <c r="A779" s="19" t="str">
        <f>Table768[[#This Row],[Test No.]]&amp;Table768[[#This Row],[Section]]&amp;Table768[[#This Row],[Q No.]]</f>
        <v>P20R18</v>
      </c>
      <c r="B779" s="19"/>
      <c r="C779" s="30" t="s">
        <v>130</v>
      </c>
      <c r="D779" s="17">
        <v>18</v>
      </c>
      <c r="E779" s="6" t="s">
        <v>33</v>
      </c>
      <c r="F779" s="6">
        <v>2</v>
      </c>
      <c r="G779" s="13" t="s">
        <v>201</v>
      </c>
      <c r="H779" s="17" t="s">
        <v>430</v>
      </c>
      <c r="I779" s="11" t="str">
        <f>VLOOKUP(Table768[[#This Row],[CID]],ALY,2,FALSE)</f>
        <v>Detail</v>
      </c>
    </row>
    <row r="780" spans="1:9" ht="17" thickBot="1" x14ac:dyDescent="0.25">
      <c r="A780" s="19" t="str">
        <f>Table768[[#This Row],[Test No.]]&amp;Table768[[#This Row],[Section]]&amp;Table768[[#This Row],[Q No.]]</f>
        <v>P20R19</v>
      </c>
      <c r="B780" s="19"/>
      <c r="C780" s="30" t="s">
        <v>130</v>
      </c>
      <c r="D780" s="17">
        <v>19</v>
      </c>
      <c r="E780" s="6" t="s">
        <v>33</v>
      </c>
      <c r="F780" s="6">
        <v>2</v>
      </c>
      <c r="G780" s="13" t="s">
        <v>201</v>
      </c>
      <c r="H780" s="17" t="s">
        <v>430</v>
      </c>
      <c r="I780" s="11" t="str">
        <f>VLOOKUP(Table768[[#This Row],[CID]],ALY,2,FALSE)</f>
        <v>Detail</v>
      </c>
    </row>
    <row r="781" spans="1:9" ht="17" thickBot="1" x14ac:dyDescent="0.25">
      <c r="A781" s="19" t="str">
        <f>Table768[[#This Row],[Test No.]]&amp;Table768[[#This Row],[Section]]&amp;Table768[[#This Row],[Q No.]]</f>
        <v>P20R20</v>
      </c>
      <c r="B781" s="19"/>
      <c r="C781" s="30" t="s">
        <v>130</v>
      </c>
      <c r="D781" s="17">
        <v>20</v>
      </c>
      <c r="E781" s="6" t="s">
        <v>33</v>
      </c>
      <c r="F781" s="6">
        <v>2</v>
      </c>
      <c r="G781" s="13" t="s">
        <v>201</v>
      </c>
      <c r="H781" s="17" t="s">
        <v>430</v>
      </c>
      <c r="I781" s="11" t="str">
        <f>VLOOKUP(Table768[[#This Row],[CID]],ALY,2,FALSE)</f>
        <v>Detail</v>
      </c>
    </row>
    <row r="782" spans="1:9" ht="17" thickBot="1" x14ac:dyDescent="0.25">
      <c r="A782" s="19" t="str">
        <f>Table768[[#This Row],[Test No.]]&amp;Table768[[#This Row],[Section]]&amp;Table768[[#This Row],[Q No.]]</f>
        <v>P20R21</v>
      </c>
      <c r="B782" s="19"/>
      <c r="C782" s="30" t="s">
        <v>130</v>
      </c>
      <c r="D782" s="17">
        <v>21</v>
      </c>
      <c r="E782" s="6" t="s">
        <v>33</v>
      </c>
      <c r="F782" s="6">
        <v>3</v>
      </c>
      <c r="G782" s="13" t="s">
        <v>200</v>
      </c>
      <c r="H782" s="17" t="s">
        <v>437</v>
      </c>
      <c r="I782" s="11" t="str">
        <f>VLOOKUP(Table768[[#This Row],[CID]],ALY,2,FALSE)</f>
        <v>Detail</v>
      </c>
    </row>
    <row r="783" spans="1:9" ht="17" thickBot="1" x14ac:dyDescent="0.25">
      <c r="A783" s="19" t="str">
        <f>Table768[[#This Row],[Test No.]]&amp;Table768[[#This Row],[Section]]&amp;Table768[[#This Row],[Q No.]]</f>
        <v>P20R22</v>
      </c>
      <c r="B783" s="19"/>
      <c r="C783" s="30" t="s">
        <v>130</v>
      </c>
      <c r="D783" s="17">
        <v>22</v>
      </c>
      <c r="E783" s="6" t="s">
        <v>33</v>
      </c>
      <c r="F783" s="6">
        <v>3</v>
      </c>
      <c r="G783" s="13" t="s">
        <v>200</v>
      </c>
      <c r="H783" s="17" t="s">
        <v>437</v>
      </c>
      <c r="I783" s="11" t="str">
        <f>VLOOKUP(Table768[[#This Row],[CID]],ALY,2,FALSE)</f>
        <v>Detail</v>
      </c>
    </row>
    <row r="784" spans="1:9" ht="17" thickBot="1" x14ac:dyDescent="0.25">
      <c r="A784" s="19" t="str">
        <f>Table768[[#This Row],[Test No.]]&amp;Table768[[#This Row],[Section]]&amp;Table768[[#This Row],[Q No.]]</f>
        <v>P20R23</v>
      </c>
      <c r="B784" s="19"/>
      <c r="C784" s="30" t="s">
        <v>130</v>
      </c>
      <c r="D784" s="17">
        <v>23</v>
      </c>
      <c r="E784" s="6" t="s">
        <v>33</v>
      </c>
      <c r="F784" s="6">
        <v>3</v>
      </c>
      <c r="G784" s="13" t="s">
        <v>200</v>
      </c>
      <c r="H784" s="17" t="s">
        <v>436</v>
      </c>
      <c r="I784" s="11" t="str">
        <f>VLOOKUP(Table768[[#This Row],[CID]],ALY,2,FALSE)</f>
        <v>Purpose</v>
      </c>
    </row>
    <row r="785" spans="1:9" ht="17" thickBot="1" x14ac:dyDescent="0.25">
      <c r="A785" s="19" t="str">
        <f>Table768[[#This Row],[Test No.]]&amp;Table768[[#This Row],[Section]]&amp;Table768[[#This Row],[Q No.]]</f>
        <v>P20R24</v>
      </c>
      <c r="B785" s="19"/>
      <c r="C785" s="30" t="s">
        <v>130</v>
      </c>
      <c r="D785" s="17">
        <v>24</v>
      </c>
      <c r="E785" s="6" t="s">
        <v>33</v>
      </c>
      <c r="F785" s="6">
        <v>3</v>
      </c>
      <c r="G785" s="13" t="s">
        <v>200</v>
      </c>
      <c r="H785" s="17" t="s">
        <v>437</v>
      </c>
      <c r="I785" s="11" t="str">
        <f>VLOOKUP(Table768[[#This Row],[CID]],ALY,2,FALSE)</f>
        <v>Detail</v>
      </c>
    </row>
    <row r="786" spans="1:9" ht="17" thickBot="1" x14ac:dyDescent="0.25">
      <c r="A786" s="19" t="str">
        <f>Table768[[#This Row],[Test No.]]&amp;Table768[[#This Row],[Section]]&amp;Table768[[#This Row],[Q No.]]</f>
        <v>P20R25</v>
      </c>
      <c r="B786" s="19"/>
      <c r="C786" s="30" t="s">
        <v>130</v>
      </c>
      <c r="D786" s="17">
        <v>25</v>
      </c>
      <c r="E786" s="6" t="s">
        <v>33</v>
      </c>
      <c r="F786" s="6">
        <v>3</v>
      </c>
      <c r="G786" s="13" t="s">
        <v>200</v>
      </c>
      <c r="H786" s="17" t="s">
        <v>437</v>
      </c>
      <c r="I786" s="11" t="str">
        <f>VLOOKUP(Table768[[#This Row],[CID]],ALY,2,FALSE)</f>
        <v>Detail</v>
      </c>
    </row>
    <row r="787" spans="1:9" ht="17" thickBot="1" x14ac:dyDescent="0.25">
      <c r="A787" s="19" t="str">
        <f>Table768[[#This Row],[Test No.]]&amp;Table768[[#This Row],[Section]]&amp;Table768[[#This Row],[Q No.]]</f>
        <v>P20R26</v>
      </c>
      <c r="B787" s="19"/>
      <c r="C787" s="30" t="s">
        <v>130</v>
      </c>
      <c r="D787" s="17">
        <v>26</v>
      </c>
      <c r="E787" s="6" t="s">
        <v>33</v>
      </c>
      <c r="F787" s="6">
        <v>3</v>
      </c>
      <c r="G787" s="13" t="s">
        <v>200</v>
      </c>
      <c r="H787" s="17" t="s">
        <v>438</v>
      </c>
      <c r="I787" s="11" t="str">
        <f>VLOOKUP(Table768[[#This Row],[CID]],ALY,2,FALSE)</f>
        <v>Inference</v>
      </c>
    </row>
    <row r="788" spans="1:9" ht="17" thickBot="1" x14ac:dyDescent="0.25">
      <c r="A788" s="19" t="str">
        <f>Table768[[#This Row],[Test No.]]&amp;Table768[[#This Row],[Section]]&amp;Table768[[#This Row],[Q No.]]</f>
        <v>P20R27</v>
      </c>
      <c r="B788" s="19"/>
      <c r="C788" s="30" t="s">
        <v>130</v>
      </c>
      <c r="D788" s="17">
        <v>27</v>
      </c>
      <c r="E788" s="6" t="s">
        <v>33</v>
      </c>
      <c r="F788" s="6">
        <v>3</v>
      </c>
      <c r="G788" s="13" t="s">
        <v>200</v>
      </c>
      <c r="H788" s="17" t="s">
        <v>437</v>
      </c>
      <c r="I788" s="11" t="str">
        <f>VLOOKUP(Table768[[#This Row],[CID]],ALY,2,FALSE)</f>
        <v>Detail</v>
      </c>
    </row>
    <row r="789" spans="1:9" ht="17" thickBot="1" x14ac:dyDescent="0.25">
      <c r="A789" s="19" t="str">
        <f>Table768[[#This Row],[Test No.]]&amp;Table768[[#This Row],[Section]]&amp;Table768[[#This Row],[Q No.]]</f>
        <v>P20R28</v>
      </c>
      <c r="B789" s="19"/>
      <c r="C789" s="30" t="s">
        <v>130</v>
      </c>
      <c r="D789" s="17">
        <v>28</v>
      </c>
      <c r="E789" s="6" t="s">
        <v>33</v>
      </c>
      <c r="F789" s="6">
        <v>3</v>
      </c>
      <c r="G789" s="13" t="s">
        <v>200</v>
      </c>
      <c r="H789" s="17" t="s">
        <v>437</v>
      </c>
      <c r="I789" s="11" t="str">
        <f>VLOOKUP(Table768[[#This Row],[CID]],ALY,2,FALSE)</f>
        <v>Detail</v>
      </c>
    </row>
    <row r="790" spans="1:9" ht="17" thickBot="1" x14ac:dyDescent="0.25">
      <c r="A790" s="19" t="str">
        <f>Table768[[#This Row],[Test No.]]&amp;Table768[[#This Row],[Section]]&amp;Table768[[#This Row],[Q No.]]</f>
        <v>P20R29</v>
      </c>
      <c r="B790" s="19"/>
      <c r="C790" s="30" t="s">
        <v>130</v>
      </c>
      <c r="D790" s="17">
        <v>29</v>
      </c>
      <c r="E790" s="6" t="s">
        <v>33</v>
      </c>
      <c r="F790" s="6">
        <v>3</v>
      </c>
      <c r="G790" s="13" t="s">
        <v>200</v>
      </c>
      <c r="H790" s="17" t="s">
        <v>437</v>
      </c>
      <c r="I790" s="11" t="str">
        <f>VLOOKUP(Table768[[#This Row],[CID]],ALY,2,FALSE)</f>
        <v>Detail</v>
      </c>
    </row>
    <row r="791" spans="1:9" ht="17" thickBot="1" x14ac:dyDescent="0.25">
      <c r="A791" s="19" t="str">
        <f>Table768[[#This Row],[Test No.]]&amp;Table768[[#This Row],[Section]]&amp;Table768[[#This Row],[Q No.]]</f>
        <v>P20R30</v>
      </c>
      <c r="B791" s="19"/>
      <c r="C791" s="30" t="s">
        <v>130</v>
      </c>
      <c r="D791" s="17">
        <v>30</v>
      </c>
      <c r="E791" s="6" t="s">
        <v>33</v>
      </c>
      <c r="F791" s="6">
        <v>3</v>
      </c>
      <c r="G791" s="13" t="s">
        <v>200</v>
      </c>
      <c r="H791" s="17" t="s">
        <v>437</v>
      </c>
      <c r="I791" s="11" t="str">
        <f>VLOOKUP(Table768[[#This Row],[CID]],ALY,2,FALSE)</f>
        <v>Detail</v>
      </c>
    </row>
    <row r="792" spans="1:9" ht="17" thickBot="1" x14ac:dyDescent="0.25">
      <c r="A792" s="19" t="str">
        <f>Table768[[#This Row],[Test No.]]&amp;Table768[[#This Row],[Section]]&amp;Table768[[#This Row],[Q No.]]</f>
        <v>P20R31</v>
      </c>
      <c r="B792" s="19"/>
      <c r="C792" s="30" t="s">
        <v>130</v>
      </c>
      <c r="D792" s="17">
        <v>31</v>
      </c>
      <c r="E792" s="6" t="s">
        <v>33</v>
      </c>
      <c r="F792" s="6">
        <v>4</v>
      </c>
      <c r="G792" s="13" t="s">
        <v>199</v>
      </c>
      <c r="H792" s="17" t="s">
        <v>442</v>
      </c>
      <c r="I792" s="11" t="str">
        <f>VLOOKUP(Table768[[#This Row],[CID]],ALY,2,FALSE)</f>
        <v>Detail</v>
      </c>
    </row>
    <row r="793" spans="1:9" ht="17" thickBot="1" x14ac:dyDescent="0.25">
      <c r="A793" s="19" t="str">
        <f>Table768[[#This Row],[Test No.]]&amp;Table768[[#This Row],[Section]]&amp;Table768[[#This Row],[Q No.]]</f>
        <v>P20R32</v>
      </c>
      <c r="B793" s="19"/>
      <c r="C793" s="30" t="s">
        <v>130</v>
      </c>
      <c r="D793" s="17">
        <v>32</v>
      </c>
      <c r="E793" s="6" t="s">
        <v>33</v>
      </c>
      <c r="F793" s="6">
        <v>4</v>
      </c>
      <c r="G793" s="13" t="s">
        <v>199</v>
      </c>
      <c r="H793" s="17" t="s">
        <v>442</v>
      </c>
      <c r="I793" s="11" t="str">
        <f>VLOOKUP(Table768[[#This Row],[CID]],ALY,2,FALSE)</f>
        <v>Detail</v>
      </c>
    </row>
    <row r="794" spans="1:9" ht="17" thickBot="1" x14ac:dyDescent="0.25">
      <c r="A794" s="19" t="str">
        <f>Table768[[#This Row],[Test No.]]&amp;Table768[[#This Row],[Section]]&amp;Table768[[#This Row],[Q No.]]</f>
        <v>P20R33</v>
      </c>
      <c r="B794" s="19"/>
      <c r="C794" s="30" t="s">
        <v>130</v>
      </c>
      <c r="D794" s="17">
        <v>33</v>
      </c>
      <c r="E794" s="6" t="s">
        <v>33</v>
      </c>
      <c r="F794" s="6">
        <v>4</v>
      </c>
      <c r="G794" s="13" t="s">
        <v>199</v>
      </c>
      <c r="H794" s="17" t="s">
        <v>442</v>
      </c>
      <c r="I794" s="11" t="str">
        <f>VLOOKUP(Table768[[#This Row],[CID]],ALY,2,FALSE)</f>
        <v>Detail</v>
      </c>
    </row>
    <row r="795" spans="1:9" ht="17" thickBot="1" x14ac:dyDescent="0.25">
      <c r="A795" s="19" t="str">
        <f>Table768[[#This Row],[Test No.]]&amp;Table768[[#This Row],[Section]]&amp;Table768[[#This Row],[Q No.]]</f>
        <v>P20R34</v>
      </c>
      <c r="B795" s="19"/>
      <c r="C795" s="30" t="s">
        <v>130</v>
      </c>
      <c r="D795" s="17">
        <v>34</v>
      </c>
      <c r="E795" s="6" t="s">
        <v>33</v>
      </c>
      <c r="F795" s="6">
        <v>4</v>
      </c>
      <c r="G795" s="13" t="s">
        <v>199</v>
      </c>
      <c r="H795" s="17" t="s">
        <v>443</v>
      </c>
      <c r="I795" s="11" t="str">
        <f>VLOOKUP(Table768[[#This Row],[CID]],ALY,2,FALSE)</f>
        <v>Vocab-in-Context</v>
      </c>
    </row>
    <row r="796" spans="1:9" ht="17" thickBot="1" x14ac:dyDescent="0.25">
      <c r="A796" s="19" t="str">
        <f>Table768[[#This Row],[Test No.]]&amp;Table768[[#This Row],[Section]]&amp;Table768[[#This Row],[Q No.]]</f>
        <v>P20R35</v>
      </c>
      <c r="B796" s="19"/>
      <c r="C796" s="30" t="s">
        <v>130</v>
      </c>
      <c r="D796" s="17">
        <v>35</v>
      </c>
      <c r="E796" s="6" t="s">
        <v>33</v>
      </c>
      <c r="F796" s="6">
        <v>4</v>
      </c>
      <c r="G796" s="13" t="s">
        <v>199</v>
      </c>
      <c r="H796" s="17" t="s">
        <v>442</v>
      </c>
      <c r="I796" s="11" t="str">
        <f>VLOOKUP(Table768[[#This Row],[CID]],ALY,2,FALSE)</f>
        <v>Detail</v>
      </c>
    </row>
    <row r="797" spans="1:9" ht="17" thickBot="1" x14ac:dyDescent="0.25">
      <c r="A797" s="19" t="str">
        <f>Table768[[#This Row],[Test No.]]&amp;Table768[[#This Row],[Section]]&amp;Table768[[#This Row],[Q No.]]</f>
        <v>P20R36</v>
      </c>
      <c r="B797" s="19"/>
      <c r="C797" s="30" t="s">
        <v>130</v>
      </c>
      <c r="D797" s="17">
        <v>36</v>
      </c>
      <c r="E797" s="6" t="s">
        <v>33</v>
      </c>
      <c r="F797" s="6">
        <v>4</v>
      </c>
      <c r="G797" s="13" t="s">
        <v>199</v>
      </c>
      <c r="H797" s="17" t="s">
        <v>442</v>
      </c>
      <c r="I797" s="11" t="str">
        <f>VLOOKUP(Table768[[#This Row],[CID]],ALY,2,FALSE)</f>
        <v>Detail</v>
      </c>
    </row>
    <row r="798" spans="1:9" ht="17" thickBot="1" x14ac:dyDescent="0.25">
      <c r="A798" s="19" t="str">
        <f>Table768[[#This Row],[Test No.]]&amp;Table768[[#This Row],[Section]]&amp;Table768[[#This Row],[Q No.]]</f>
        <v>P20R37</v>
      </c>
      <c r="B798" s="19"/>
      <c r="C798" s="30" t="s">
        <v>130</v>
      </c>
      <c r="D798" s="17">
        <v>37</v>
      </c>
      <c r="E798" s="6" t="s">
        <v>33</v>
      </c>
      <c r="F798" s="6">
        <v>4</v>
      </c>
      <c r="G798" s="13" t="s">
        <v>199</v>
      </c>
      <c r="H798" s="17" t="s">
        <v>454</v>
      </c>
      <c r="I798" s="11" t="str">
        <f>VLOOKUP(Table768[[#This Row],[CID]],ALY,2,FALSE)</f>
        <v>Comparison &amp; Contrast</v>
      </c>
    </row>
    <row r="799" spans="1:9" ht="17" thickBot="1" x14ac:dyDescent="0.25">
      <c r="A799" s="19" t="str">
        <f>Table768[[#This Row],[Test No.]]&amp;Table768[[#This Row],[Section]]&amp;Table768[[#This Row],[Q No.]]</f>
        <v>P20R38</v>
      </c>
      <c r="B799" s="19"/>
      <c r="C799" s="30" t="s">
        <v>130</v>
      </c>
      <c r="D799" s="17">
        <v>38</v>
      </c>
      <c r="E799" s="6" t="s">
        <v>33</v>
      </c>
      <c r="F799" s="6">
        <v>4</v>
      </c>
      <c r="G799" s="13" t="s">
        <v>199</v>
      </c>
      <c r="H799" s="17" t="s">
        <v>454</v>
      </c>
      <c r="I799" s="11" t="str">
        <f>VLOOKUP(Table768[[#This Row],[CID]],ALY,2,FALSE)</f>
        <v>Comparison &amp; Contrast</v>
      </c>
    </row>
    <row r="800" spans="1:9" ht="17" thickBot="1" x14ac:dyDescent="0.25">
      <c r="A800" s="19" t="str">
        <f>Table768[[#This Row],[Test No.]]&amp;Table768[[#This Row],[Section]]&amp;Table768[[#This Row],[Q No.]]</f>
        <v>P20R39</v>
      </c>
      <c r="B800" s="19"/>
      <c r="C800" s="30" t="s">
        <v>130</v>
      </c>
      <c r="D800" s="17">
        <v>39</v>
      </c>
      <c r="E800" s="6" t="s">
        <v>33</v>
      </c>
      <c r="F800" s="6">
        <v>4</v>
      </c>
      <c r="G800" s="13" t="s">
        <v>199</v>
      </c>
      <c r="H800" s="17" t="s">
        <v>440</v>
      </c>
      <c r="I800" s="11" t="str">
        <f>VLOOKUP(Table768[[#This Row],[CID]],ALY,2,FALSE)</f>
        <v>Inference</v>
      </c>
    </row>
    <row r="801" spans="1:9" ht="17" thickBot="1" x14ac:dyDescent="0.25">
      <c r="A801" s="19" t="str">
        <f>Table768[[#This Row],[Test No.]]&amp;Table768[[#This Row],[Section]]&amp;Table768[[#This Row],[Q No.]]</f>
        <v>P20R40</v>
      </c>
      <c r="B801" s="19"/>
      <c r="C801" s="30" t="s">
        <v>130</v>
      </c>
      <c r="D801" s="17">
        <v>40</v>
      </c>
      <c r="E801" s="6" t="s">
        <v>33</v>
      </c>
      <c r="F801" s="6">
        <v>4</v>
      </c>
      <c r="G801" s="13" t="s">
        <v>199</v>
      </c>
      <c r="H801" s="17" t="s">
        <v>442</v>
      </c>
      <c r="I801" s="11" t="str">
        <f>VLOOKUP(Table768[[#This Row],[CID]],ALY,2,FALSE)</f>
        <v>Detail</v>
      </c>
    </row>
    <row r="802" spans="1:9" ht="17" thickBot="1" x14ac:dyDescent="0.25">
      <c r="A802" s="19" t="str">
        <f>Table768[[#This Row],[Test No.]]&amp;Table768[[#This Row],[Section]]&amp;Table768[[#This Row],[Q No.]]</f>
        <v>P21R1</v>
      </c>
      <c r="B802" s="19"/>
      <c r="C802" s="29" t="s">
        <v>129</v>
      </c>
      <c r="D802" s="17">
        <v>1</v>
      </c>
      <c r="E802" s="6" t="s">
        <v>33</v>
      </c>
      <c r="F802" s="6">
        <v>1</v>
      </c>
      <c r="G802" s="13" t="s">
        <v>50</v>
      </c>
      <c r="H802" s="17" t="s">
        <v>425</v>
      </c>
      <c r="I802" s="11" t="str">
        <f>VLOOKUP(Table768[[#This Row],[CID]],ALY,2,FALSE)</f>
        <v>Detail</v>
      </c>
    </row>
    <row r="803" spans="1:9" ht="17" thickBot="1" x14ac:dyDescent="0.25">
      <c r="A803" s="19" t="str">
        <f>Table768[[#This Row],[Test No.]]&amp;Table768[[#This Row],[Section]]&amp;Table768[[#This Row],[Q No.]]</f>
        <v>P21R2</v>
      </c>
      <c r="B803" s="19"/>
      <c r="C803" s="29" t="s">
        <v>129</v>
      </c>
      <c r="D803" s="17">
        <v>2</v>
      </c>
      <c r="E803" s="6" t="s">
        <v>33</v>
      </c>
      <c r="F803" s="6">
        <v>1</v>
      </c>
      <c r="G803" s="13" t="s">
        <v>50</v>
      </c>
      <c r="H803" s="17" t="s">
        <v>424</v>
      </c>
      <c r="I803" s="11" t="str">
        <f>VLOOKUP(Table768[[#This Row],[CID]],ALY,2,FALSE)</f>
        <v>Inference</v>
      </c>
    </row>
    <row r="804" spans="1:9" ht="17" thickBot="1" x14ac:dyDescent="0.25">
      <c r="A804" s="19" t="str">
        <f>Table768[[#This Row],[Test No.]]&amp;Table768[[#This Row],[Section]]&amp;Table768[[#This Row],[Q No.]]</f>
        <v>P21R3</v>
      </c>
      <c r="B804" s="19"/>
      <c r="C804" s="29" t="s">
        <v>129</v>
      </c>
      <c r="D804" s="17">
        <v>3</v>
      </c>
      <c r="E804" s="6" t="s">
        <v>33</v>
      </c>
      <c r="F804" s="6">
        <v>1</v>
      </c>
      <c r="G804" s="13" t="s">
        <v>50</v>
      </c>
      <c r="H804" s="17" t="s">
        <v>424</v>
      </c>
      <c r="I804" s="11" t="str">
        <f>VLOOKUP(Table768[[#This Row],[CID]],ALY,2,FALSE)</f>
        <v>Inference</v>
      </c>
    </row>
    <row r="805" spans="1:9" ht="17" thickBot="1" x14ac:dyDescent="0.25">
      <c r="A805" s="19" t="str">
        <f>Table768[[#This Row],[Test No.]]&amp;Table768[[#This Row],[Section]]&amp;Table768[[#This Row],[Q No.]]</f>
        <v>P21R4</v>
      </c>
      <c r="B805" s="19"/>
      <c r="C805" s="29" t="s">
        <v>129</v>
      </c>
      <c r="D805" s="17">
        <v>4</v>
      </c>
      <c r="E805" s="6" t="s">
        <v>33</v>
      </c>
      <c r="F805" s="6">
        <v>1</v>
      </c>
      <c r="G805" s="13" t="s">
        <v>50</v>
      </c>
      <c r="H805" s="17" t="s">
        <v>425</v>
      </c>
      <c r="I805" s="11" t="str">
        <f>VLOOKUP(Table768[[#This Row],[CID]],ALY,2,FALSE)</f>
        <v>Detail</v>
      </c>
    </row>
    <row r="806" spans="1:9" ht="17" thickBot="1" x14ac:dyDescent="0.25">
      <c r="A806" s="19" t="str">
        <f>Table768[[#This Row],[Test No.]]&amp;Table768[[#This Row],[Section]]&amp;Table768[[#This Row],[Q No.]]</f>
        <v>P21R5</v>
      </c>
      <c r="B806" s="19"/>
      <c r="C806" s="29" t="s">
        <v>129</v>
      </c>
      <c r="D806" s="17">
        <v>5</v>
      </c>
      <c r="E806" s="6" t="s">
        <v>33</v>
      </c>
      <c r="F806" s="6">
        <v>1</v>
      </c>
      <c r="G806" s="13" t="s">
        <v>50</v>
      </c>
      <c r="H806" s="17" t="s">
        <v>424</v>
      </c>
      <c r="I806" s="11" t="str">
        <f>VLOOKUP(Table768[[#This Row],[CID]],ALY,2,FALSE)</f>
        <v>Inference</v>
      </c>
    </row>
    <row r="807" spans="1:9" ht="17" thickBot="1" x14ac:dyDescent="0.25">
      <c r="A807" s="19" t="str">
        <f>Table768[[#This Row],[Test No.]]&amp;Table768[[#This Row],[Section]]&amp;Table768[[#This Row],[Q No.]]</f>
        <v>P21R6</v>
      </c>
      <c r="B807" s="19"/>
      <c r="C807" s="29" t="s">
        <v>129</v>
      </c>
      <c r="D807" s="17">
        <v>6</v>
      </c>
      <c r="E807" s="6" t="s">
        <v>33</v>
      </c>
      <c r="F807" s="6">
        <v>1</v>
      </c>
      <c r="G807" s="13" t="s">
        <v>50</v>
      </c>
      <c r="H807" s="17" t="s">
        <v>425</v>
      </c>
      <c r="I807" s="11" t="str">
        <f>VLOOKUP(Table768[[#This Row],[CID]],ALY,2,FALSE)</f>
        <v>Detail</v>
      </c>
    </row>
    <row r="808" spans="1:9" ht="17" thickBot="1" x14ac:dyDescent="0.25">
      <c r="A808" s="19" t="str">
        <f>Table768[[#This Row],[Test No.]]&amp;Table768[[#This Row],[Section]]&amp;Table768[[#This Row],[Q No.]]</f>
        <v>P21R7</v>
      </c>
      <c r="B808" s="19"/>
      <c r="C808" s="29" t="s">
        <v>129</v>
      </c>
      <c r="D808" s="17">
        <v>7</v>
      </c>
      <c r="E808" s="6" t="s">
        <v>33</v>
      </c>
      <c r="F808" s="6">
        <v>1</v>
      </c>
      <c r="G808" s="13" t="s">
        <v>50</v>
      </c>
      <c r="H808" s="17" t="s">
        <v>425</v>
      </c>
      <c r="I808" s="11" t="str">
        <f>VLOOKUP(Table768[[#This Row],[CID]],ALY,2,FALSE)</f>
        <v>Detail</v>
      </c>
    </row>
    <row r="809" spans="1:9" ht="17" thickBot="1" x14ac:dyDescent="0.25">
      <c r="A809" s="19" t="str">
        <f>Table768[[#This Row],[Test No.]]&amp;Table768[[#This Row],[Section]]&amp;Table768[[#This Row],[Q No.]]</f>
        <v>P21R8</v>
      </c>
      <c r="B809" s="19"/>
      <c r="C809" s="29" t="s">
        <v>129</v>
      </c>
      <c r="D809" s="17">
        <v>8</v>
      </c>
      <c r="E809" s="6" t="s">
        <v>33</v>
      </c>
      <c r="F809" s="6">
        <v>1</v>
      </c>
      <c r="G809" s="13" t="s">
        <v>50</v>
      </c>
      <c r="H809" s="17" t="s">
        <v>428</v>
      </c>
      <c r="I809" s="11" t="str">
        <f>VLOOKUP(Table768[[#This Row],[CID]],ALY,2,FALSE)</f>
        <v>Purpose</v>
      </c>
    </row>
    <row r="810" spans="1:9" ht="17" thickBot="1" x14ac:dyDescent="0.25">
      <c r="A810" s="19" t="str">
        <f>Table768[[#This Row],[Test No.]]&amp;Table768[[#This Row],[Section]]&amp;Table768[[#This Row],[Q No.]]</f>
        <v>P21R9</v>
      </c>
      <c r="B810" s="19"/>
      <c r="C810" s="29" t="s">
        <v>129</v>
      </c>
      <c r="D810" s="17">
        <v>9</v>
      </c>
      <c r="E810" s="6" t="s">
        <v>33</v>
      </c>
      <c r="F810" s="6">
        <v>1</v>
      </c>
      <c r="G810" s="13" t="s">
        <v>50</v>
      </c>
      <c r="H810" s="17" t="s">
        <v>428</v>
      </c>
      <c r="I810" s="11" t="str">
        <f>VLOOKUP(Table768[[#This Row],[CID]],ALY,2,FALSE)</f>
        <v>Purpose</v>
      </c>
    </row>
    <row r="811" spans="1:9" ht="17" thickBot="1" x14ac:dyDescent="0.25">
      <c r="A811" s="19" t="str">
        <f>Table768[[#This Row],[Test No.]]&amp;Table768[[#This Row],[Section]]&amp;Table768[[#This Row],[Q No.]]</f>
        <v>P21R10</v>
      </c>
      <c r="B811" s="19"/>
      <c r="C811" s="29" t="s">
        <v>129</v>
      </c>
      <c r="D811" s="17">
        <v>10</v>
      </c>
      <c r="E811" s="6" t="s">
        <v>33</v>
      </c>
      <c r="F811" s="6">
        <v>1</v>
      </c>
      <c r="G811" s="13" t="s">
        <v>50</v>
      </c>
      <c r="H811" s="17" t="s">
        <v>425</v>
      </c>
      <c r="I811" s="11" t="str">
        <f>VLOOKUP(Table768[[#This Row],[CID]],ALY,2,FALSE)</f>
        <v>Detail</v>
      </c>
    </row>
    <row r="812" spans="1:9" ht="17" thickBot="1" x14ac:dyDescent="0.25">
      <c r="A812" s="19" t="str">
        <f>Table768[[#This Row],[Test No.]]&amp;Table768[[#This Row],[Section]]&amp;Table768[[#This Row],[Q No.]]</f>
        <v>P21R11</v>
      </c>
      <c r="B812" s="19"/>
      <c r="C812" s="29" t="s">
        <v>129</v>
      </c>
      <c r="D812" s="17">
        <v>11</v>
      </c>
      <c r="E812" s="6" t="s">
        <v>33</v>
      </c>
      <c r="F812" s="6">
        <v>2</v>
      </c>
      <c r="G812" s="13" t="s">
        <v>201</v>
      </c>
      <c r="H812" s="17" t="s">
        <v>446</v>
      </c>
      <c r="I812" s="11" t="str">
        <f>VLOOKUP(Table768[[#This Row],[CID]],ALY,2,FALSE)</f>
        <v>Inference</v>
      </c>
    </row>
    <row r="813" spans="1:9" ht="17" thickBot="1" x14ac:dyDescent="0.25">
      <c r="A813" s="19" t="str">
        <f>Table768[[#This Row],[Test No.]]&amp;Table768[[#This Row],[Section]]&amp;Table768[[#This Row],[Q No.]]</f>
        <v>P21R12</v>
      </c>
      <c r="B813" s="19"/>
      <c r="C813" s="29" t="s">
        <v>129</v>
      </c>
      <c r="D813" s="17">
        <v>12</v>
      </c>
      <c r="E813" s="6" t="s">
        <v>33</v>
      </c>
      <c r="F813" s="6">
        <v>2</v>
      </c>
      <c r="G813" s="13" t="s">
        <v>201</v>
      </c>
      <c r="H813" s="17" t="s">
        <v>430</v>
      </c>
      <c r="I813" s="11" t="str">
        <f>VLOOKUP(Table768[[#This Row],[CID]],ALY,2,FALSE)</f>
        <v>Detail</v>
      </c>
    </row>
    <row r="814" spans="1:9" ht="17" thickBot="1" x14ac:dyDescent="0.25">
      <c r="A814" s="19" t="str">
        <f>Table768[[#This Row],[Test No.]]&amp;Table768[[#This Row],[Section]]&amp;Table768[[#This Row],[Q No.]]</f>
        <v>P21R13</v>
      </c>
      <c r="B814" s="19"/>
      <c r="C814" s="29" t="s">
        <v>129</v>
      </c>
      <c r="D814" s="17">
        <v>13</v>
      </c>
      <c r="E814" s="6" t="s">
        <v>33</v>
      </c>
      <c r="F814" s="6">
        <v>2</v>
      </c>
      <c r="G814" s="13" t="s">
        <v>201</v>
      </c>
      <c r="H814" s="17" t="s">
        <v>446</v>
      </c>
      <c r="I814" s="11" t="str">
        <f>VLOOKUP(Table768[[#This Row],[CID]],ALY,2,FALSE)</f>
        <v>Inference</v>
      </c>
    </row>
    <row r="815" spans="1:9" ht="17" thickBot="1" x14ac:dyDescent="0.25">
      <c r="A815" s="19" t="str">
        <f>Table768[[#This Row],[Test No.]]&amp;Table768[[#This Row],[Section]]&amp;Table768[[#This Row],[Q No.]]</f>
        <v>P21R14</v>
      </c>
      <c r="B815" s="19"/>
      <c r="C815" s="29" t="s">
        <v>129</v>
      </c>
      <c r="D815" s="17">
        <v>14</v>
      </c>
      <c r="E815" s="6" t="s">
        <v>33</v>
      </c>
      <c r="F815" s="6">
        <v>2</v>
      </c>
      <c r="G815" s="13" t="s">
        <v>201</v>
      </c>
      <c r="H815" s="17" t="s">
        <v>430</v>
      </c>
      <c r="I815" s="11" t="str">
        <f>VLOOKUP(Table768[[#This Row],[CID]],ALY,2,FALSE)</f>
        <v>Detail</v>
      </c>
    </row>
    <row r="816" spans="1:9" ht="17" thickBot="1" x14ac:dyDescent="0.25">
      <c r="A816" s="19" t="str">
        <f>Table768[[#This Row],[Test No.]]&amp;Table768[[#This Row],[Section]]&amp;Table768[[#This Row],[Q No.]]</f>
        <v>P21R15</v>
      </c>
      <c r="B816" s="19"/>
      <c r="C816" s="29" t="s">
        <v>129</v>
      </c>
      <c r="D816" s="17">
        <v>15</v>
      </c>
      <c r="E816" s="6" t="s">
        <v>33</v>
      </c>
      <c r="F816" s="6">
        <v>2</v>
      </c>
      <c r="G816" s="13" t="s">
        <v>201</v>
      </c>
      <c r="H816" s="17" t="s">
        <v>433</v>
      </c>
      <c r="I816" s="11" t="str">
        <f>VLOOKUP(Table768[[#This Row],[CID]],ALY,2,FALSE)</f>
        <v>Purpose</v>
      </c>
    </row>
    <row r="817" spans="1:9" ht="17" thickBot="1" x14ac:dyDescent="0.25">
      <c r="A817" s="19" t="str">
        <f>Table768[[#This Row],[Test No.]]&amp;Table768[[#This Row],[Section]]&amp;Table768[[#This Row],[Q No.]]</f>
        <v>P21R16</v>
      </c>
      <c r="B817" s="19"/>
      <c r="C817" s="29" t="s">
        <v>129</v>
      </c>
      <c r="D817" s="17">
        <v>16</v>
      </c>
      <c r="E817" s="6" t="s">
        <v>33</v>
      </c>
      <c r="F817" s="6">
        <v>2</v>
      </c>
      <c r="G817" s="13" t="s">
        <v>201</v>
      </c>
      <c r="H817" s="17" t="s">
        <v>430</v>
      </c>
      <c r="I817" s="11" t="str">
        <f>VLOOKUP(Table768[[#This Row],[CID]],ALY,2,FALSE)</f>
        <v>Detail</v>
      </c>
    </row>
    <row r="818" spans="1:9" ht="17" thickBot="1" x14ac:dyDescent="0.25">
      <c r="A818" s="19" t="str">
        <f>Table768[[#This Row],[Test No.]]&amp;Table768[[#This Row],[Section]]&amp;Table768[[#This Row],[Q No.]]</f>
        <v>P21R17</v>
      </c>
      <c r="B818" s="19"/>
      <c r="C818" s="29" t="s">
        <v>129</v>
      </c>
      <c r="D818" s="17">
        <v>17</v>
      </c>
      <c r="E818" s="6" t="s">
        <v>33</v>
      </c>
      <c r="F818" s="6">
        <v>2</v>
      </c>
      <c r="G818" s="13" t="s">
        <v>201</v>
      </c>
      <c r="H818" s="17" t="s">
        <v>432</v>
      </c>
      <c r="I818" s="11" t="str">
        <f>VLOOKUP(Table768[[#This Row],[CID]],ALY,2,FALSE)</f>
        <v>PoV/Author's Attitude</v>
      </c>
    </row>
    <row r="819" spans="1:9" ht="17" thickBot="1" x14ac:dyDescent="0.25">
      <c r="A819" s="19" t="str">
        <f>Table768[[#This Row],[Test No.]]&amp;Table768[[#This Row],[Section]]&amp;Table768[[#This Row],[Q No.]]</f>
        <v>P21R18</v>
      </c>
      <c r="B819" s="19"/>
      <c r="C819" s="29" t="s">
        <v>129</v>
      </c>
      <c r="D819" s="17">
        <v>18</v>
      </c>
      <c r="E819" s="6" t="s">
        <v>33</v>
      </c>
      <c r="F819" s="6">
        <v>2</v>
      </c>
      <c r="G819" s="13" t="s">
        <v>201</v>
      </c>
      <c r="H819" s="17" t="s">
        <v>430</v>
      </c>
      <c r="I819" s="11" t="str">
        <f>VLOOKUP(Table768[[#This Row],[CID]],ALY,2,FALSE)</f>
        <v>Detail</v>
      </c>
    </row>
    <row r="820" spans="1:9" ht="17" thickBot="1" x14ac:dyDescent="0.25">
      <c r="A820" s="19" t="str">
        <f>Table768[[#This Row],[Test No.]]&amp;Table768[[#This Row],[Section]]&amp;Table768[[#This Row],[Q No.]]</f>
        <v>P21R19</v>
      </c>
      <c r="B820" s="19"/>
      <c r="C820" s="29" t="s">
        <v>129</v>
      </c>
      <c r="D820" s="17">
        <v>19</v>
      </c>
      <c r="E820" s="6" t="s">
        <v>33</v>
      </c>
      <c r="F820" s="6">
        <v>2</v>
      </c>
      <c r="G820" s="13" t="s">
        <v>201</v>
      </c>
      <c r="H820" s="17" t="s">
        <v>430</v>
      </c>
      <c r="I820" s="11" t="str">
        <f>VLOOKUP(Table768[[#This Row],[CID]],ALY,2,FALSE)</f>
        <v>Detail</v>
      </c>
    </row>
    <row r="821" spans="1:9" ht="17" thickBot="1" x14ac:dyDescent="0.25">
      <c r="A821" s="19" t="str">
        <f>Table768[[#This Row],[Test No.]]&amp;Table768[[#This Row],[Section]]&amp;Table768[[#This Row],[Q No.]]</f>
        <v>P21R20</v>
      </c>
      <c r="B821" s="19"/>
      <c r="C821" s="29" t="s">
        <v>129</v>
      </c>
      <c r="D821" s="17">
        <v>20</v>
      </c>
      <c r="E821" s="6" t="s">
        <v>33</v>
      </c>
      <c r="F821" s="6">
        <v>2</v>
      </c>
      <c r="G821" s="13" t="s">
        <v>201</v>
      </c>
      <c r="H821" s="17" t="s">
        <v>429</v>
      </c>
      <c r="I821" s="11" t="str">
        <f>VLOOKUP(Table768[[#This Row],[CID]],ALY,2,FALSE)</f>
        <v>Author's Method</v>
      </c>
    </row>
    <row r="822" spans="1:9" ht="17" thickBot="1" x14ac:dyDescent="0.25">
      <c r="A822" s="19" t="str">
        <f>Table768[[#This Row],[Test No.]]&amp;Table768[[#This Row],[Section]]&amp;Table768[[#This Row],[Q No.]]</f>
        <v>P21R21</v>
      </c>
      <c r="B822" s="19"/>
      <c r="C822" s="29" t="s">
        <v>129</v>
      </c>
      <c r="D822" s="17">
        <v>21</v>
      </c>
      <c r="E822" s="6" t="s">
        <v>33</v>
      </c>
      <c r="F822" s="6">
        <v>3</v>
      </c>
      <c r="G822" s="13" t="s">
        <v>200</v>
      </c>
      <c r="H822" s="17" t="s">
        <v>451</v>
      </c>
      <c r="I822" s="11" t="str">
        <f>VLOOKUP(Table768[[#This Row],[CID]],ALY,2,FALSE)</f>
        <v>Main Idea</v>
      </c>
    </row>
    <row r="823" spans="1:9" ht="17" thickBot="1" x14ac:dyDescent="0.25">
      <c r="A823" s="19" t="str">
        <f>Table768[[#This Row],[Test No.]]&amp;Table768[[#This Row],[Section]]&amp;Table768[[#This Row],[Q No.]]</f>
        <v>P21R22</v>
      </c>
      <c r="B823" s="19"/>
      <c r="C823" s="29" t="s">
        <v>129</v>
      </c>
      <c r="D823" s="17">
        <v>22</v>
      </c>
      <c r="E823" s="6" t="s">
        <v>33</v>
      </c>
      <c r="F823" s="6">
        <v>3</v>
      </c>
      <c r="G823" s="13" t="s">
        <v>200</v>
      </c>
      <c r="H823" s="17" t="s">
        <v>437</v>
      </c>
      <c r="I823" s="11" t="str">
        <f>VLOOKUP(Table768[[#This Row],[CID]],ALY,2,FALSE)</f>
        <v>Detail</v>
      </c>
    </row>
    <row r="824" spans="1:9" ht="17" thickBot="1" x14ac:dyDescent="0.25">
      <c r="A824" s="19" t="str">
        <f>Table768[[#This Row],[Test No.]]&amp;Table768[[#This Row],[Section]]&amp;Table768[[#This Row],[Q No.]]</f>
        <v>P21R23</v>
      </c>
      <c r="B824" s="19"/>
      <c r="C824" s="29" t="s">
        <v>129</v>
      </c>
      <c r="D824" s="17">
        <v>23</v>
      </c>
      <c r="E824" s="6" t="s">
        <v>33</v>
      </c>
      <c r="F824" s="6">
        <v>3</v>
      </c>
      <c r="G824" s="13" t="s">
        <v>200</v>
      </c>
      <c r="H824" s="17" t="s">
        <v>437</v>
      </c>
      <c r="I824" s="11" t="str">
        <f>VLOOKUP(Table768[[#This Row],[CID]],ALY,2,FALSE)</f>
        <v>Detail</v>
      </c>
    </row>
    <row r="825" spans="1:9" ht="17" thickBot="1" x14ac:dyDescent="0.25">
      <c r="A825" s="19" t="str">
        <f>Table768[[#This Row],[Test No.]]&amp;Table768[[#This Row],[Section]]&amp;Table768[[#This Row],[Q No.]]</f>
        <v>P21R24</v>
      </c>
      <c r="B825" s="19"/>
      <c r="C825" s="29" t="s">
        <v>129</v>
      </c>
      <c r="D825" s="17">
        <v>24</v>
      </c>
      <c r="E825" s="6" t="s">
        <v>33</v>
      </c>
      <c r="F825" s="6">
        <v>3</v>
      </c>
      <c r="G825" s="13" t="s">
        <v>200</v>
      </c>
      <c r="H825" s="17" t="s">
        <v>438</v>
      </c>
      <c r="I825" s="11" t="str">
        <f>VLOOKUP(Table768[[#This Row],[CID]],ALY,2,FALSE)</f>
        <v>Inference</v>
      </c>
    </row>
    <row r="826" spans="1:9" ht="17" thickBot="1" x14ac:dyDescent="0.25">
      <c r="A826" s="19" t="str">
        <f>Table768[[#This Row],[Test No.]]&amp;Table768[[#This Row],[Section]]&amp;Table768[[#This Row],[Q No.]]</f>
        <v>P21R25</v>
      </c>
      <c r="B826" s="19"/>
      <c r="C826" s="29" t="s">
        <v>129</v>
      </c>
      <c r="D826" s="17">
        <v>25</v>
      </c>
      <c r="E826" s="6" t="s">
        <v>33</v>
      </c>
      <c r="F826" s="6">
        <v>3</v>
      </c>
      <c r="G826" s="13" t="s">
        <v>200</v>
      </c>
      <c r="H826" s="17" t="s">
        <v>438</v>
      </c>
      <c r="I826" s="11" t="str">
        <f>VLOOKUP(Table768[[#This Row],[CID]],ALY,2,FALSE)</f>
        <v>Inference</v>
      </c>
    </row>
    <row r="827" spans="1:9" ht="17" thickBot="1" x14ac:dyDescent="0.25">
      <c r="A827" s="19" t="str">
        <f>Table768[[#This Row],[Test No.]]&amp;Table768[[#This Row],[Section]]&amp;Table768[[#This Row],[Q No.]]</f>
        <v>P21R26</v>
      </c>
      <c r="B827" s="19"/>
      <c r="C827" s="29" t="s">
        <v>129</v>
      </c>
      <c r="D827" s="17">
        <v>26</v>
      </c>
      <c r="E827" s="6" t="s">
        <v>33</v>
      </c>
      <c r="F827" s="6">
        <v>3</v>
      </c>
      <c r="G827" s="13" t="s">
        <v>200</v>
      </c>
      <c r="H827" s="17" t="s">
        <v>436</v>
      </c>
      <c r="I827" s="11" t="str">
        <f>VLOOKUP(Table768[[#This Row],[CID]],ALY,2,FALSE)</f>
        <v>Purpose</v>
      </c>
    </row>
    <row r="828" spans="1:9" ht="17" thickBot="1" x14ac:dyDescent="0.25">
      <c r="A828" s="19" t="str">
        <f>Table768[[#This Row],[Test No.]]&amp;Table768[[#This Row],[Section]]&amp;Table768[[#This Row],[Q No.]]</f>
        <v>P21R27</v>
      </c>
      <c r="B828" s="19"/>
      <c r="C828" s="29" t="s">
        <v>129</v>
      </c>
      <c r="D828" s="17">
        <v>27</v>
      </c>
      <c r="E828" s="6" t="s">
        <v>33</v>
      </c>
      <c r="F828" s="6">
        <v>3</v>
      </c>
      <c r="G828" s="13" t="s">
        <v>200</v>
      </c>
      <c r="H828" s="17" t="s">
        <v>438</v>
      </c>
      <c r="I828" s="11" t="str">
        <f>VLOOKUP(Table768[[#This Row],[CID]],ALY,2,FALSE)</f>
        <v>Inference</v>
      </c>
    </row>
    <row r="829" spans="1:9" ht="17" thickBot="1" x14ac:dyDescent="0.25">
      <c r="A829" s="19" t="str">
        <f>Table768[[#This Row],[Test No.]]&amp;Table768[[#This Row],[Section]]&amp;Table768[[#This Row],[Q No.]]</f>
        <v>P21R28</v>
      </c>
      <c r="B829" s="19"/>
      <c r="C829" s="29" t="s">
        <v>129</v>
      </c>
      <c r="D829" s="17">
        <v>28</v>
      </c>
      <c r="E829" s="6" t="s">
        <v>33</v>
      </c>
      <c r="F829" s="6">
        <v>3</v>
      </c>
      <c r="G829" s="13" t="s">
        <v>200</v>
      </c>
      <c r="H829" s="17" t="s">
        <v>435</v>
      </c>
      <c r="I829" s="11" t="str">
        <f>VLOOKUP(Table768[[#This Row],[CID]],ALY,2,FALSE)</f>
        <v>PoV/Author's Attitude</v>
      </c>
    </row>
    <row r="830" spans="1:9" ht="17" thickBot="1" x14ac:dyDescent="0.25">
      <c r="A830" s="19" t="str">
        <f>Table768[[#This Row],[Test No.]]&amp;Table768[[#This Row],[Section]]&amp;Table768[[#This Row],[Q No.]]</f>
        <v>P21R29</v>
      </c>
      <c r="B830" s="19"/>
      <c r="C830" s="29" t="s">
        <v>129</v>
      </c>
      <c r="D830" s="17">
        <v>29</v>
      </c>
      <c r="E830" s="6" t="s">
        <v>33</v>
      </c>
      <c r="F830" s="6">
        <v>3</v>
      </c>
      <c r="G830" s="13" t="s">
        <v>200</v>
      </c>
      <c r="H830" s="17" t="s">
        <v>438</v>
      </c>
      <c r="I830" s="11" t="str">
        <f>VLOOKUP(Table768[[#This Row],[CID]],ALY,2,FALSE)</f>
        <v>Inference</v>
      </c>
    </row>
    <row r="831" spans="1:9" ht="17" thickBot="1" x14ac:dyDescent="0.25">
      <c r="A831" s="19" t="str">
        <f>Table768[[#This Row],[Test No.]]&amp;Table768[[#This Row],[Section]]&amp;Table768[[#This Row],[Q No.]]</f>
        <v>P21R30</v>
      </c>
      <c r="B831" s="19"/>
      <c r="C831" s="29" t="s">
        <v>129</v>
      </c>
      <c r="D831" s="17">
        <v>30</v>
      </c>
      <c r="E831" s="6" t="s">
        <v>33</v>
      </c>
      <c r="F831" s="6">
        <v>3</v>
      </c>
      <c r="G831" s="13" t="s">
        <v>200</v>
      </c>
      <c r="H831" s="17" t="s">
        <v>437</v>
      </c>
      <c r="I831" s="11" t="str">
        <f>VLOOKUP(Table768[[#This Row],[CID]],ALY,2,FALSE)</f>
        <v>Detail</v>
      </c>
    </row>
    <row r="832" spans="1:9" ht="17" thickBot="1" x14ac:dyDescent="0.25">
      <c r="A832" s="19" t="str">
        <f>Table768[[#This Row],[Test No.]]&amp;Table768[[#This Row],[Section]]&amp;Table768[[#This Row],[Q No.]]</f>
        <v>P21R31</v>
      </c>
      <c r="B832" s="19"/>
      <c r="C832" s="29" t="s">
        <v>129</v>
      </c>
      <c r="D832" s="17">
        <v>31</v>
      </c>
      <c r="E832" s="6" t="s">
        <v>33</v>
      </c>
      <c r="F832" s="6">
        <v>4</v>
      </c>
      <c r="G832" s="13" t="s">
        <v>199</v>
      </c>
      <c r="H832" s="17" t="s">
        <v>442</v>
      </c>
      <c r="I832" s="11" t="str">
        <f>VLOOKUP(Table768[[#This Row],[CID]],ALY,2,FALSE)</f>
        <v>Detail</v>
      </c>
    </row>
    <row r="833" spans="1:9" ht="17" thickBot="1" x14ac:dyDescent="0.25">
      <c r="A833" s="19" t="str">
        <f>Table768[[#This Row],[Test No.]]&amp;Table768[[#This Row],[Section]]&amp;Table768[[#This Row],[Q No.]]</f>
        <v>P21R32</v>
      </c>
      <c r="B833" s="19"/>
      <c r="C833" s="29" t="s">
        <v>129</v>
      </c>
      <c r="D833" s="17">
        <v>32</v>
      </c>
      <c r="E833" s="6" t="s">
        <v>33</v>
      </c>
      <c r="F833" s="6">
        <v>4</v>
      </c>
      <c r="G833" s="13" t="s">
        <v>199</v>
      </c>
      <c r="H833" s="17" t="s">
        <v>442</v>
      </c>
      <c r="I833" s="11" t="str">
        <f>VLOOKUP(Table768[[#This Row],[CID]],ALY,2,FALSE)</f>
        <v>Detail</v>
      </c>
    </row>
    <row r="834" spans="1:9" ht="17" thickBot="1" x14ac:dyDescent="0.25">
      <c r="A834" s="19" t="str">
        <f>Table768[[#This Row],[Test No.]]&amp;Table768[[#This Row],[Section]]&amp;Table768[[#This Row],[Q No.]]</f>
        <v>P21R33</v>
      </c>
      <c r="B834" s="19"/>
      <c r="C834" s="29" t="s">
        <v>129</v>
      </c>
      <c r="D834" s="17">
        <v>33</v>
      </c>
      <c r="E834" s="6" t="s">
        <v>33</v>
      </c>
      <c r="F834" s="6">
        <v>4</v>
      </c>
      <c r="G834" s="13" t="s">
        <v>199</v>
      </c>
      <c r="H834" s="17" t="s">
        <v>445</v>
      </c>
      <c r="I834" s="11" t="str">
        <f>VLOOKUP(Table768[[#This Row],[CID]],ALY,2,FALSE)</f>
        <v>Purpose</v>
      </c>
    </row>
    <row r="835" spans="1:9" ht="17" thickBot="1" x14ac:dyDescent="0.25">
      <c r="A835" s="19" t="str">
        <f>Table768[[#This Row],[Test No.]]&amp;Table768[[#This Row],[Section]]&amp;Table768[[#This Row],[Q No.]]</f>
        <v>P21R34</v>
      </c>
      <c r="B835" s="19"/>
      <c r="C835" s="29" t="s">
        <v>129</v>
      </c>
      <c r="D835" s="17">
        <v>34</v>
      </c>
      <c r="E835" s="6" t="s">
        <v>33</v>
      </c>
      <c r="F835" s="6">
        <v>4</v>
      </c>
      <c r="G835" s="13" t="s">
        <v>199</v>
      </c>
      <c r="H835" s="17" t="s">
        <v>442</v>
      </c>
      <c r="I835" s="13" t="str">
        <f>VLOOKUP(Table768[[#This Row],[CID]],ALY,2,FALSE)</f>
        <v>Detail</v>
      </c>
    </row>
    <row r="836" spans="1:9" ht="17" thickBot="1" x14ac:dyDescent="0.25">
      <c r="A836" s="19" t="str">
        <f>Table768[[#This Row],[Test No.]]&amp;Table768[[#This Row],[Section]]&amp;Table768[[#This Row],[Q No.]]</f>
        <v>P21R35</v>
      </c>
      <c r="B836" s="19"/>
      <c r="C836" s="29" t="s">
        <v>129</v>
      </c>
      <c r="D836" s="17">
        <v>35</v>
      </c>
      <c r="E836" s="6" t="s">
        <v>33</v>
      </c>
      <c r="F836" s="6">
        <v>4</v>
      </c>
      <c r="G836" s="13" t="s">
        <v>199</v>
      </c>
      <c r="H836" s="17" t="s">
        <v>442</v>
      </c>
      <c r="I836" s="11" t="str">
        <f>VLOOKUP(Table768[[#This Row],[CID]],ALY,2,FALSE)</f>
        <v>Detail</v>
      </c>
    </row>
    <row r="837" spans="1:9" ht="17" thickBot="1" x14ac:dyDescent="0.25">
      <c r="A837" s="19" t="str">
        <f>Table768[[#This Row],[Test No.]]&amp;Table768[[#This Row],[Section]]&amp;Table768[[#This Row],[Q No.]]</f>
        <v>P21R36</v>
      </c>
      <c r="B837" s="19"/>
      <c r="C837" s="29" t="s">
        <v>129</v>
      </c>
      <c r="D837" s="17">
        <v>36</v>
      </c>
      <c r="E837" s="6" t="s">
        <v>33</v>
      </c>
      <c r="F837" s="6">
        <v>4</v>
      </c>
      <c r="G837" s="13" t="s">
        <v>199</v>
      </c>
      <c r="H837" s="17" t="s">
        <v>442</v>
      </c>
      <c r="I837" s="11" t="str">
        <f>VLOOKUP(Table768[[#This Row],[CID]],ALY,2,FALSE)</f>
        <v>Detail</v>
      </c>
    </row>
    <row r="838" spans="1:9" ht="17" thickBot="1" x14ac:dyDescent="0.25">
      <c r="A838" s="19" t="str">
        <f>Table768[[#This Row],[Test No.]]&amp;Table768[[#This Row],[Section]]&amp;Table768[[#This Row],[Q No.]]</f>
        <v>P21R37</v>
      </c>
      <c r="B838" s="19"/>
      <c r="C838" s="29" t="s">
        <v>129</v>
      </c>
      <c r="D838" s="17">
        <v>37</v>
      </c>
      <c r="E838" s="6" t="s">
        <v>33</v>
      </c>
      <c r="F838" s="6">
        <v>4</v>
      </c>
      <c r="G838" s="13" t="s">
        <v>199</v>
      </c>
      <c r="H838" s="17" t="s">
        <v>442</v>
      </c>
      <c r="I838" s="11" t="str">
        <f>VLOOKUP(Table768[[#This Row],[CID]],ALY,2,FALSE)</f>
        <v>Detail</v>
      </c>
    </row>
    <row r="839" spans="1:9" ht="17" thickBot="1" x14ac:dyDescent="0.25">
      <c r="A839" s="19" t="str">
        <f>Table768[[#This Row],[Test No.]]&amp;Table768[[#This Row],[Section]]&amp;Table768[[#This Row],[Q No.]]</f>
        <v>P21R38</v>
      </c>
      <c r="B839" s="19"/>
      <c r="C839" s="29" t="s">
        <v>129</v>
      </c>
      <c r="D839" s="17">
        <v>38</v>
      </c>
      <c r="E839" s="6" t="s">
        <v>33</v>
      </c>
      <c r="F839" s="6">
        <v>4</v>
      </c>
      <c r="G839" s="13" t="s">
        <v>199</v>
      </c>
      <c r="H839" s="17" t="s">
        <v>440</v>
      </c>
      <c r="I839" s="11" t="str">
        <f>VLOOKUP(Table768[[#This Row],[CID]],ALY,2,FALSE)</f>
        <v>Inference</v>
      </c>
    </row>
    <row r="840" spans="1:9" ht="17" thickBot="1" x14ac:dyDescent="0.25">
      <c r="A840" s="19" t="str">
        <f>Table768[[#This Row],[Test No.]]&amp;Table768[[#This Row],[Section]]&amp;Table768[[#This Row],[Q No.]]</f>
        <v>P21R39</v>
      </c>
      <c r="B840" s="19"/>
      <c r="C840" s="29" t="s">
        <v>129</v>
      </c>
      <c r="D840" s="17">
        <v>39</v>
      </c>
      <c r="E840" s="6" t="s">
        <v>33</v>
      </c>
      <c r="F840" s="6">
        <v>4</v>
      </c>
      <c r="G840" s="13" t="s">
        <v>199</v>
      </c>
      <c r="H840" s="17" t="s">
        <v>445</v>
      </c>
      <c r="I840" s="11" t="str">
        <f>VLOOKUP(Table768[[#This Row],[CID]],ALY,2,FALSE)</f>
        <v>Purpose</v>
      </c>
    </row>
    <row r="841" spans="1:9" ht="17" thickBot="1" x14ac:dyDescent="0.25">
      <c r="A841" s="19" t="str">
        <f>Table768[[#This Row],[Test No.]]&amp;Table768[[#This Row],[Section]]&amp;Table768[[#This Row],[Q No.]]</f>
        <v>P21R40</v>
      </c>
      <c r="B841" s="19"/>
      <c r="C841" s="29" t="s">
        <v>129</v>
      </c>
      <c r="D841" s="17">
        <v>40</v>
      </c>
      <c r="E841" s="6" t="s">
        <v>33</v>
      </c>
      <c r="F841" s="6">
        <v>4</v>
      </c>
      <c r="G841" s="13" t="s">
        <v>199</v>
      </c>
      <c r="H841" s="17" t="s">
        <v>442</v>
      </c>
      <c r="I841" s="11" t="str">
        <f>VLOOKUP(Table768[[#This Row],[CID]],ALY,2,FALSE)</f>
        <v>Detail</v>
      </c>
    </row>
    <row r="842" spans="1:9" ht="17" thickBot="1" x14ac:dyDescent="0.25">
      <c r="A842" s="19" t="str">
        <f>Table768[[#This Row],[Test No.]]&amp;Table768[[#This Row],[Section]]&amp;Table768[[#This Row],[Q No.]]</f>
        <v>P22R1</v>
      </c>
      <c r="B842" s="19"/>
      <c r="C842" s="29" t="s">
        <v>128</v>
      </c>
      <c r="D842" s="17">
        <v>1</v>
      </c>
      <c r="E842" s="6" t="s">
        <v>33</v>
      </c>
      <c r="F842" s="6">
        <v>1</v>
      </c>
      <c r="G842" s="13" t="s">
        <v>50</v>
      </c>
      <c r="H842" s="17" t="s">
        <v>425</v>
      </c>
      <c r="I842" s="11" t="str">
        <f>VLOOKUP(Table768[[#This Row],[CID]],ALY,2,FALSE)</f>
        <v>Detail</v>
      </c>
    </row>
    <row r="843" spans="1:9" ht="17" thickBot="1" x14ac:dyDescent="0.25">
      <c r="A843" s="19" t="str">
        <f>Table768[[#This Row],[Test No.]]&amp;Table768[[#This Row],[Section]]&amp;Table768[[#This Row],[Q No.]]</f>
        <v>P22R2</v>
      </c>
      <c r="B843" s="19"/>
      <c r="C843" s="29" t="s">
        <v>128</v>
      </c>
      <c r="D843" s="17">
        <v>2</v>
      </c>
      <c r="E843" s="6" t="s">
        <v>33</v>
      </c>
      <c r="F843" s="6">
        <v>1</v>
      </c>
      <c r="G843" s="13" t="s">
        <v>50</v>
      </c>
      <c r="H843" s="17" t="s">
        <v>450</v>
      </c>
      <c r="I843" s="11" t="str">
        <f>VLOOKUP(Table768[[#This Row],[CID]],ALY,2,FALSE)</f>
        <v>Vocab-in-Context</v>
      </c>
    </row>
    <row r="844" spans="1:9" ht="17" thickBot="1" x14ac:dyDescent="0.25">
      <c r="A844" s="19" t="str">
        <f>Table768[[#This Row],[Test No.]]&amp;Table768[[#This Row],[Section]]&amp;Table768[[#This Row],[Q No.]]</f>
        <v>P22R3</v>
      </c>
      <c r="B844" s="19"/>
      <c r="C844" s="29" t="s">
        <v>128</v>
      </c>
      <c r="D844" s="17">
        <v>3</v>
      </c>
      <c r="E844" s="6" t="s">
        <v>33</v>
      </c>
      <c r="F844" s="6">
        <v>1</v>
      </c>
      <c r="G844" s="13" t="s">
        <v>50</v>
      </c>
      <c r="H844" s="17" t="s">
        <v>425</v>
      </c>
      <c r="I844" s="11" t="str">
        <f>VLOOKUP(Table768[[#This Row],[CID]],ALY,2,FALSE)</f>
        <v>Detail</v>
      </c>
    </row>
    <row r="845" spans="1:9" ht="17" thickBot="1" x14ac:dyDescent="0.25">
      <c r="A845" s="19" t="str">
        <f>Table768[[#This Row],[Test No.]]&amp;Table768[[#This Row],[Section]]&amp;Table768[[#This Row],[Q No.]]</f>
        <v>P22R4</v>
      </c>
      <c r="B845" s="19"/>
      <c r="C845" s="29" t="s">
        <v>128</v>
      </c>
      <c r="D845" s="17">
        <v>4</v>
      </c>
      <c r="E845" s="6" t="s">
        <v>33</v>
      </c>
      <c r="F845" s="6">
        <v>1</v>
      </c>
      <c r="G845" s="13" t="s">
        <v>50</v>
      </c>
      <c r="H845" s="17" t="s">
        <v>428</v>
      </c>
      <c r="I845" s="11" t="str">
        <f>VLOOKUP(Table768[[#This Row],[CID]],ALY,2,FALSE)</f>
        <v>Purpose</v>
      </c>
    </row>
    <row r="846" spans="1:9" ht="17" thickBot="1" x14ac:dyDescent="0.25">
      <c r="A846" s="19" t="str">
        <f>Table768[[#This Row],[Test No.]]&amp;Table768[[#This Row],[Section]]&amp;Table768[[#This Row],[Q No.]]</f>
        <v>P22R5</v>
      </c>
      <c r="B846" s="19"/>
      <c r="C846" s="29" t="s">
        <v>128</v>
      </c>
      <c r="D846" s="17">
        <v>5</v>
      </c>
      <c r="E846" s="6" t="s">
        <v>33</v>
      </c>
      <c r="F846" s="6">
        <v>1</v>
      </c>
      <c r="G846" s="13" t="s">
        <v>50</v>
      </c>
      <c r="H846" s="17" t="s">
        <v>428</v>
      </c>
      <c r="I846" s="11" t="str">
        <f>VLOOKUP(Table768[[#This Row],[CID]],ALY,2,FALSE)</f>
        <v>Purpose</v>
      </c>
    </row>
    <row r="847" spans="1:9" ht="17" thickBot="1" x14ac:dyDescent="0.25">
      <c r="A847" s="19" t="str">
        <f>Table768[[#This Row],[Test No.]]&amp;Table768[[#This Row],[Section]]&amp;Table768[[#This Row],[Q No.]]</f>
        <v>P22R6</v>
      </c>
      <c r="B847" s="19"/>
      <c r="C847" s="29" t="s">
        <v>128</v>
      </c>
      <c r="D847" s="17">
        <v>6</v>
      </c>
      <c r="E847" s="6" t="s">
        <v>33</v>
      </c>
      <c r="F847" s="6">
        <v>1</v>
      </c>
      <c r="G847" s="13" t="s">
        <v>50</v>
      </c>
      <c r="H847" s="17" t="s">
        <v>425</v>
      </c>
      <c r="I847" s="11" t="str">
        <f>VLOOKUP(Table768[[#This Row],[CID]],ALY,2,FALSE)</f>
        <v>Detail</v>
      </c>
    </row>
    <row r="848" spans="1:9" ht="17" thickBot="1" x14ac:dyDescent="0.25">
      <c r="A848" s="19" t="str">
        <f>Table768[[#This Row],[Test No.]]&amp;Table768[[#This Row],[Section]]&amp;Table768[[#This Row],[Q No.]]</f>
        <v>P22R7</v>
      </c>
      <c r="B848" s="19"/>
      <c r="C848" s="29" t="s">
        <v>128</v>
      </c>
      <c r="D848" s="17">
        <v>7</v>
      </c>
      <c r="E848" s="6" t="s">
        <v>33</v>
      </c>
      <c r="F848" s="6">
        <v>1</v>
      </c>
      <c r="G848" s="13" t="s">
        <v>50</v>
      </c>
      <c r="H848" s="17" t="s">
        <v>425</v>
      </c>
      <c r="I848" s="11" t="str">
        <f>VLOOKUP(Table768[[#This Row],[CID]],ALY,2,FALSE)</f>
        <v>Detail</v>
      </c>
    </row>
    <row r="849" spans="1:9" ht="17" thickBot="1" x14ac:dyDescent="0.25">
      <c r="A849" s="19" t="str">
        <f>Table768[[#This Row],[Test No.]]&amp;Table768[[#This Row],[Section]]&amp;Table768[[#This Row],[Q No.]]</f>
        <v>P22R8</v>
      </c>
      <c r="B849" s="19"/>
      <c r="C849" s="29" t="s">
        <v>128</v>
      </c>
      <c r="D849" s="17">
        <v>8</v>
      </c>
      <c r="E849" s="6" t="s">
        <v>33</v>
      </c>
      <c r="F849" s="6">
        <v>1</v>
      </c>
      <c r="G849" s="13" t="s">
        <v>50</v>
      </c>
      <c r="H849" s="17" t="s">
        <v>450</v>
      </c>
      <c r="I849" s="11" t="str">
        <f>VLOOKUP(Table768[[#This Row],[CID]],ALY,2,FALSE)</f>
        <v>Vocab-in-Context</v>
      </c>
    </row>
    <row r="850" spans="1:9" ht="17" thickBot="1" x14ac:dyDescent="0.25">
      <c r="A850" s="19" t="str">
        <f>Table768[[#This Row],[Test No.]]&amp;Table768[[#This Row],[Section]]&amp;Table768[[#This Row],[Q No.]]</f>
        <v>P22R9</v>
      </c>
      <c r="B850" s="19"/>
      <c r="C850" s="29" t="s">
        <v>128</v>
      </c>
      <c r="D850" s="17">
        <v>9</v>
      </c>
      <c r="E850" s="6" t="s">
        <v>33</v>
      </c>
      <c r="F850" s="6">
        <v>1</v>
      </c>
      <c r="G850" s="13" t="s">
        <v>50</v>
      </c>
      <c r="H850" s="17" t="s">
        <v>455</v>
      </c>
      <c r="I850" s="11" t="str">
        <f>VLOOKUP(Table768[[#This Row],[CID]],ALY,2,FALSE)</f>
        <v>Comparison &amp; Contrast</v>
      </c>
    </row>
    <row r="851" spans="1:9" ht="17" thickBot="1" x14ac:dyDescent="0.25">
      <c r="A851" s="19" t="str">
        <f>Table768[[#This Row],[Test No.]]&amp;Table768[[#This Row],[Section]]&amp;Table768[[#This Row],[Q No.]]</f>
        <v>P22R10</v>
      </c>
      <c r="B851" s="19"/>
      <c r="C851" s="29" t="s">
        <v>128</v>
      </c>
      <c r="D851" s="17">
        <v>10</v>
      </c>
      <c r="E851" s="6" t="s">
        <v>33</v>
      </c>
      <c r="F851" s="6">
        <v>1</v>
      </c>
      <c r="G851" s="13" t="s">
        <v>50</v>
      </c>
      <c r="H851" s="17" t="s">
        <v>450</v>
      </c>
      <c r="I851" s="11" t="str">
        <f>VLOOKUP(Table768[[#This Row],[CID]],ALY,2,FALSE)</f>
        <v>Vocab-in-Context</v>
      </c>
    </row>
    <row r="852" spans="1:9" ht="17" thickBot="1" x14ac:dyDescent="0.25">
      <c r="A852" s="19" t="str">
        <f>Table768[[#This Row],[Test No.]]&amp;Table768[[#This Row],[Section]]&amp;Table768[[#This Row],[Q No.]]</f>
        <v>P22R11</v>
      </c>
      <c r="B852" s="19"/>
      <c r="C852" s="29" t="s">
        <v>128</v>
      </c>
      <c r="D852" s="17">
        <v>11</v>
      </c>
      <c r="E852" s="6" t="s">
        <v>33</v>
      </c>
      <c r="F852" s="6">
        <v>2</v>
      </c>
      <c r="G852" s="13" t="s">
        <v>201</v>
      </c>
      <c r="H852" s="17" t="s">
        <v>434</v>
      </c>
      <c r="I852" s="11" t="str">
        <f>VLOOKUP(Table768[[#This Row],[CID]],ALY,2,FALSE)</f>
        <v>Main Idea</v>
      </c>
    </row>
    <row r="853" spans="1:9" ht="17" thickBot="1" x14ac:dyDescent="0.25">
      <c r="A853" s="19" t="str">
        <f>Table768[[#This Row],[Test No.]]&amp;Table768[[#This Row],[Section]]&amp;Table768[[#This Row],[Q No.]]</f>
        <v>P22R12</v>
      </c>
      <c r="B853" s="19"/>
      <c r="C853" s="29" t="s">
        <v>128</v>
      </c>
      <c r="D853" s="17">
        <v>12</v>
      </c>
      <c r="E853" s="6" t="s">
        <v>33</v>
      </c>
      <c r="F853" s="6">
        <v>2</v>
      </c>
      <c r="G853" s="13" t="s">
        <v>201</v>
      </c>
      <c r="H853" s="17" t="s">
        <v>430</v>
      </c>
      <c r="I853" s="11" t="str">
        <f>VLOOKUP(Table768[[#This Row],[CID]],ALY,2,FALSE)</f>
        <v>Detail</v>
      </c>
    </row>
    <row r="854" spans="1:9" ht="17" thickBot="1" x14ac:dyDescent="0.25">
      <c r="A854" s="19" t="str">
        <f>Table768[[#This Row],[Test No.]]&amp;Table768[[#This Row],[Section]]&amp;Table768[[#This Row],[Q No.]]</f>
        <v>P22R13</v>
      </c>
      <c r="B854" s="19"/>
      <c r="C854" s="29" t="s">
        <v>128</v>
      </c>
      <c r="D854" s="17">
        <v>13</v>
      </c>
      <c r="E854" s="6" t="s">
        <v>33</v>
      </c>
      <c r="F854" s="6">
        <v>2</v>
      </c>
      <c r="G854" s="13" t="s">
        <v>201</v>
      </c>
      <c r="H854" s="17" t="s">
        <v>431</v>
      </c>
      <c r="I854" s="11" t="str">
        <f>VLOOKUP(Table768[[#This Row],[CID]],ALY,2,FALSE)</f>
        <v>Vocab-in-Context</v>
      </c>
    </row>
    <row r="855" spans="1:9" ht="17" thickBot="1" x14ac:dyDescent="0.25">
      <c r="A855" s="19" t="str">
        <f>Table768[[#This Row],[Test No.]]&amp;Table768[[#This Row],[Section]]&amp;Table768[[#This Row],[Q No.]]</f>
        <v>P22R14</v>
      </c>
      <c r="B855" s="19"/>
      <c r="C855" s="29" t="s">
        <v>128</v>
      </c>
      <c r="D855" s="17">
        <v>14</v>
      </c>
      <c r="E855" s="6" t="s">
        <v>33</v>
      </c>
      <c r="F855" s="6">
        <v>2</v>
      </c>
      <c r="G855" s="13" t="s">
        <v>201</v>
      </c>
      <c r="H855" s="17" t="s">
        <v>430</v>
      </c>
      <c r="I855" s="11" t="str">
        <f>VLOOKUP(Table768[[#This Row],[CID]],ALY,2,FALSE)</f>
        <v>Detail</v>
      </c>
    </row>
    <row r="856" spans="1:9" ht="17" thickBot="1" x14ac:dyDescent="0.25">
      <c r="A856" s="19" t="str">
        <f>Table768[[#This Row],[Test No.]]&amp;Table768[[#This Row],[Section]]&amp;Table768[[#This Row],[Q No.]]</f>
        <v>P22R15</v>
      </c>
      <c r="B856" s="19"/>
      <c r="C856" s="29" t="s">
        <v>128</v>
      </c>
      <c r="D856" s="17">
        <v>15</v>
      </c>
      <c r="E856" s="6" t="s">
        <v>33</v>
      </c>
      <c r="F856" s="6">
        <v>2</v>
      </c>
      <c r="G856" s="13" t="s">
        <v>201</v>
      </c>
      <c r="H856" s="17" t="s">
        <v>430</v>
      </c>
      <c r="I856" s="11" t="str">
        <f>VLOOKUP(Table768[[#This Row],[CID]],ALY,2,FALSE)</f>
        <v>Detail</v>
      </c>
    </row>
    <row r="857" spans="1:9" ht="17" thickBot="1" x14ac:dyDescent="0.25">
      <c r="A857" s="19" t="str">
        <f>Table768[[#This Row],[Test No.]]&amp;Table768[[#This Row],[Section]]&amp;Table768[[#This Row],[Q No.]]</f>
        <v>P22R16</v>
      </c>
      <c r="B857" s="19"/>
      <c r="C857" s="29" t="s">
        <v>128</v>
      </c>
      <c r="D857" s="17">
        <v>16</v>
      </c>
      <c r="E857" s="6" t="s">
        <v>33</v>
      </c>
      <c r="F857" s="6">
        <v>2</v>
      </c>
      <c r="G857" s="13" t="s">
        <v>201</v>
      </c>
      <c r="H857" s="17" t="s">
        <v>430</v>
      </c>
      <c r="I857" s="11" t="str">
        <f>VLOOKUP(Table768[[#This Row],[CID]],ALY,2,FALSE)</f>
        <v>Detail</v>
      </c>
    </row>
    <row r="858" spans="1:9" ht="17" thickBot="1" x14ac:dyDescent="0.25">
      <c r="A858" s="19" t="str">
        <f>Table768[[#This Row],[Test No.]]&amp;Table768[[#This Row],[Section]]&amp;Table768[[#This Row],[Q No.]]</f>
        <v>P22R17</v>
      </c>
      <c r="B858" s="19"/>
      <c r="C858" s="29" t="s">
        <v>128</v>
      </c>
      <c r="D858" s="17">
        <v>17</v>
      </c>
      <c r="E858" s="6" t="s">
        <v>33</v>
      </c>
      <c r="F858" s="6">
        <v>2</v>
      </c>
      <c r="G858" s="13" t="s">
        <v>201</v>
      </c>
      <c r="H858" s="17" t="s">
        <v>430</v>
      </c>
      <c r="I858" s="11" t="str">
        <f>VLOOKUP(Table768[[#This Row],[CID]],ALY,2,FALSE)</f>
        <v>Detail</v>
      </c>
    </row>
    <row r="859" spans="1:9" ht="17" thickBot="1" x14ac:dyDescent="0.25">
      <c r="A859" s="19" t="str">
        <f>Table768[[#This Row],[Test No.]]&amp;Table768[[#This Row],[Section]]&amp;Table768[[#This Row],[Q No.]]</f>
        <v>P22R18</v>
      </c>
      <c r="B859" s="19"/>
      <c r="C859" s="29" t="s">
        <v>128</v>
      </c>
      <c r="D859" s="17">
        <v>18</v>
      </c>
      <c r="E859" s="6" t="s">
        <v>33</v>
      </c>
      <c r="F859" s="6">
        <v>2</v>
      </c>
      <c r="G859" s="13" t="s">
        <v>201</v>
      </c>
      <c r="H859" s="17" t="s">
        <v>430</v>
      </c>
      <c r="I859" s="11" t="str">
        <f>VLOOKUP(Table768[[#This Row],[CID]],ALY,2,FALSE)</f>
        <v>Detail</v>
      </c>
    </row>
    <row r="860" spans="1:9" ht="17" thickBot="1" x14ac:dyDescent="0.25">
      <c r="A860" s="19" t="str">
        <f>Table768[[#This Row],[Test No.]]&amp;Table768[[#This Row],[Section]]&amp;Table768[[#This Row],[Q No.]]</f>
        <v>P22R19</v>
      </c>
      <c r="B860" s="19"/>
      <c r="C860" s="29" t="s">
        <v>128</v>
      </c>
      <c r="D860" s="17">
        <v>19</v>
      </c>
      <c r="E860" s="6" t="s">
        <v>33</v>
      </c>
      <c r="F860" s="6">
        <v>2</v>
      </c>
      <c r="G860" s="13" t="s">
        <v>201</v>
      </c>
      <c r="H860" s="17" t="s">
        <v>430</v>
      </c>
      <c r="I860" s="11" t="str">
        <f>VLOOKUP(Table768[[#This Row],[CID]],ALY,2,FALSE)</f>
        <v>Detail</v>
      </c>
    </row>
    <row r="861" spans="1:9" ht="17" thickBot="1" x14ac:dyDescent="0.25">
      <c r="A861" s="19" t="str">
        <f>Table768[[#This Row],[Test No.]]&amp;Table768[[#This Row],[Section]]&amp;Table768[[#This Row],[Q No.]]</f>
        <v>P22R20</v>
      </c>
      <c r="B861" s="19"/>
      <c r="C861" s="29" t="s">
        <v>128</v>
      </c>
      <c r="D861" s="17">
        <v>20</v>
      </c>
      <c r="E861" s="6" t="s">
        <v>33</v>
      </c>
      <c r="F861" s="6">
        <v>2</v>
      </c>
      <c r="G861" s="13" t="s">
        <v>201</v>
      </c>
      <c r="H861" s="17" t="s">
        <v>430</v>
      </c>
      <c r="I861" s="11" t="str">
        <f>VLOOKUP(Table768[[#This Row],[CID]],ALY,2,FALSE)</f>
        <v>Detail</v>
      </c>
    </row>
    <row r="862" spans="1:9" ht="17" thickBot="1" x14ac:dyDescent="0.25">
      <c r="A862" s="19" t="str">
        <f>Table768[[#This Row],[Test No.]]&amp;Table768[[#This Row],[Section]]&amp;Table768[[#This Row],[Q No.]]</f>
        <v>P22R21</v>
      </c>
      <c r="B862" s="19"/>
      <c r="C862" s="29" t="s">
        <v>128</v>
      </c>
      <c r="D862" s="17">
        <v>21</v>
      </c>
      <c r="E862" s="6" t="s">
        <v>33</v>
      </c>
      <c r="F862" s="6">
        <v>3</v>
      </c>
      <c r="G862" s="13" t="s">
        <v>200</v>
      </c>
      <c r="H862" s="17" t="s">
        <v>437</v>
      </c>
      <c r="I862" s="11" t="str">
        <f>VLOOKUP(Table768[[#This Row],[CID]],ALY,2,FALSE)</f>
        <v>Detail</v>
      </c>
    </row>
    <row r="863" spans="1:9" ht="17" thickBot="1" x14ac:dyDescent="0.25">
      <c r="A863" s="19" t="str">
        <f>Table768[[#This Row],[Test No.]]&amp;Table768[[#This Row],[Section]]&amp;Table768[[#This Row],[Q No.]]</f>
        <v>P22R22</v>
      </c>
      <c r="B863" s="19"/>
      <c r="C863" s="29" t="s">
        <v>128</v>
      </c>
      <c r="D863" s="17">
        <v>22</v>
      </c>
      <c r="E863" s="6" t="s">
        <v>33</v>
      </c>
      <c r="F863" s="6">
        <v>3</v>
      </c>
      <c r="G863" s="13" t="s">
        <v>200</v>
      </c>
      <c r="H863" s="17" t="s">
        <v>437</v>
      </c>
      <c r="I863" s="11" t="str">
        <f>VLOOKUP(Table768[[#This Row],[CID]],ALY,2,FALSE)</f>
        <v>Detail</v>
      </c>
    </row>
    <row r="864" spans="1:9" ht="17" thickBot="1" x14ac:dyDescent="0.25">
      <c r="A864" s="19" t="str">
        <f>Table768[[#This Row],[Test No.]]&amp;Table768[[#This Row],[Section]]&amp;Table768[[#This Row],[Q No.]]</f>
        <v>P22R23</v>
      </c>
      <c r="B864" s="19"/>
      <c r="C864" s="29" t="s">
        <v>128</v>
      </c>
      <c r="D864" s="17">
        <v>23</v>
      </c>
      <c r="E864" s="6" t="s">
        <v>33</v>
      </c>
      <c r="F864" s="6">
        <v>3</v>
      </c>
      <c r="G864" s="13" t="s">
        <v>200</v>
      </c>
      <c r="H864" s="17" t="s">
        <v>437</v>
      </c>
      <c r="I864" s="11" t="str">
        <f>VLOOKUP(Table768[[#This Row],[CID]],ALY,2,FALSE)</f>
        <v>Detail</v>
      </c>
    </row>
    <row r="865" spans="1:9" ht="17" thickBot="1" x14ac:dyDescent="0.25">
      <c r="A865" s="19" t="str">
        <f>Table768[[#This Row],[Test No.]]&amp;Table768[[#This Row],[Section]]&amp;Table768[[#This Row],[Q No.]]</f>
        <v>P22R24</v>
      </c>
      <c r="B865" s="19"/>
      <c r="C865" s="29" t="s">
        <v>128</v>
      </c>
      <c r="D865" s="17">
        <v>24</v>
      </c>
      <c r="E865" s="6" t="s">
        <v>33</v>
      </c>
      <c r="F865" s="6">
        <v>3</v>
      </c>
      <c r="G865" s="13" t="s">
        <v>200</v>
      </c>
      <c r="H865" s="17" t="s">
        <v>437</v>
      </c>
      <c r="I865" s="11" t="str">
        <f>VLOOKUP(Table768[[#This Row],[CID]],ALY,2,FALSE)</f>
        <v>Detail</v>
      </c>
    </row>
    <row r="866" spans="1:9" ht="17" thickBot="1" x14ac:dyDescent="0.25">
      <c r="A866" s="19" t="str">
        <f>Table768[[#This Row],[Test No.]]&amp;Table768[[#This Row],[Section]]&amp;Table768[[#This Row],[Q No.]]</f>
        <v>P22R25</v>
      </c>
      <c r="B866" s="19"/>
      <c r="C866" s="29" t="s">
        <v>128</v>
      </c>
      <c r="D866" s="17">
        <v>25</v>
      </c>
      <c r="E866" s="6" t="s">
        <v>33</v>
      </c>
      <c r="F866" s="6">
        <v>3</v>
      </c>
      <c r="G866" s="13" t="s">
        <v>200</v>
      </c>
      <c r="H866" s="17" t="s">
        <v>436</v>
      </c>
      <c r="I866" s="11" t="str">
        <f>VLOOKUP(Table768[[#This Row],[CID]],ALY,2,FALSE)</f>
        <v>Purpose</v>
      </c>
    </row>
    <row r="867" spans="1:9" ht="17" thickBot="1" x14ac:dyDescent="0.25">
      <c r="A867" s="19" t="str">
        <f>Table768[[#This Row],[Test No.]]&amp;Table768[[#This Row],[Section]]&amp;Table768[[#This Row],[Q No.]]</f>
        <v>P22R26</v>
      </c>
      <c r="B867" s="19"/>
      <c r="C867" s="29" t="s">
        <v>128</v>
      </c>
      <c r="D867" s="17">
        <v>26</v>
      </c>
      <c r="E867" s="6" t="s">
        <v>33</v>
      </c>
      <c r="F867" s="6">
        <v>3</v>
      </c>
      <c r="G867" s="13" t="s">
        <v>200</v>
      </c>
      <c r="H867" s="17" t="s">
        <v>436</v>
      </c>
      <c r="I867" s="11" t="str">
        <f>VLOOKUP(Table768[[#This Row],[CID]],ALY,2,FALSE)</f>
        <v>Purpose</v>
      </c>
    </row>
    <row r="868" spans="1:9" ht="17" thickBot="1" x14ac:dyDescent="0.25">
      <c r="A868" s="19" t="str">
        <f>Table768[[#This Row],[Test No.]]&amp;Table768[[#This Row],[Section]]&amp;Table768[[#This Row],[Q No.]]</f>
        <v>P22R27</v>
      </c>
      <c r="B868" s="19"/>
      <c r="C868" s="29" t="s">
        <v>128</v>
      </c>
      <c r="D868" s="17">
        <v>27</v>
      </c>
      <c r="E868" s="6" t="s">
        <v>33</v>
      </c>
      <c r="F868" s="6">
        <v>3</v>
      </c>
      <c r="G868" s="13" t="s">
        <v>200</v>
      </c>
      <c r="H868" s="17" t="s">
        <v>438</v>
      </c>
      <c r="I868" s="11" t="str">
        <f>VLOOKUP(Table768[[#This Row],[CID]],ALY,2,FALSE)</f>
        <v>Inference</v>
      </c>
    </row>
    <row r="869" spans="1:9" ht="17" thickBot="1" x14ac:dyDescent="0.25">
      <c r="A869" s="19" t="str">
        <f>Table768[[#This Row],[Test No.]]&amp;Table768[[#This Row],[Section]]&amp;Table768[[#This Row],[Q No.]]</f>
        <v>P22R28</v>
      </c>
      <c r="B869" s="19"/>
      <c r="C869" s="29" t="s">
        <v>128</v>
      </c>
      <c r="D869" s="17">
        <v>28</v>
      </c>
      <c r="E869" s="6" t="s">
        <v>33</v>
      </c>
      <c r="F869" s="6">
        <v>3</v>
      </c>
      <c r="G869" s="13" t="s">
        <v>200</v>
      </c>
      <c r="H869" s="17" t="s">
        <v>437</v>
      </c>
      <c r="I869" s="11" t="str">
        <f>VLOOKUP(Table768[[#This Row],[CID]],ALY,2,FALSE)</f>
        <v>Detail</v>
      </c>
    </row>
    <row r="870" spans="1:9" ht="17" thickBot="1" x14ac:dyDescent="0.25">
      <c r="A870" s="19" t="str">
        <f>Table768[[#This Row],[Test No.]]&amp;Table768[[#This Row],[Section]]&amp;Table768[[#This Row],[Q No.]]</f>
        <v>P22R29</v>
      </c>
      <c r="B870" s="19"/>
      <c r="C870" s="29" t="s">
        <v>128</v>
      </c>
      <c r="D870" s="17">
        <v>29</v>
      </c>
      <c r="E870" s="6" t="s">
        <v>33</v>
      </c>
      <c r="F870" s="6">
        <v>3</v>
      </c>
      <c r="G870" s="13" t="s">
        <v>200</v>
      </c>
      <c r="H870" s="17" t="s">
        <v>438</v>
      </c>
      <c r="I870" s="11" t="str">
        <f>VLOOKUP(Table768[[#This Row],[CID]],ALY,2,FALSE)</f>
        <v>Inference</v>
      </c>
    </row>
    <row r="871" spans="1:9" ht="17" thickBot="1" x14ac:dyDescent="0.25">
      <c r="A871" s="19" t="str">
        <f>Table768[[#This Row],[Test No.]]&amp;Table768[[#This Row],[Section]]&amp;Table768[[#This Row],[Q No.]]</f>
        <v>P22R30</v>
      </c>
      <c r="B871" s="19"/>
      <c r="C871" s="29" t="s">
        <v>128</v>
      </c>
      <c r="D871" s="17">
        <v>30</v>
      </c>
      <c r="E871" s="6" t="s">
        <v>33</v>
      </c>
      <c r="F871" s="6">
        <v>3</v>
      </c>
      <c r="G871" s="13" t="s">
        <v>200</v>
      </c>
      <c r="H871" s="17" t="s">
        <v>435</v>
      </c>
      <c r="I871" s="11" t="str">
        <f>VLOOKUP(Table768[[#This Row],[CID]],ALY,2,FALSE)</f>
        <v>PoV/Author's Attitude</v>
      </c>
    </row>
    <row r="872" spans="1:9" ht="17" thickBot="1" x14ac:dyDescent="0.25">
      <c r="A872" s="19" t="str">
        <f>Table768[[#This Row],[Test No.]]&amp;Table768[[#This Row],[Section]]&amp;Table768[[#This Row],[Q No.]]</f>
        <v>P22R31</v>
      </c>
      <c r="B872" s="19"/>
      <c r="C872" s="29" t="s">
        <v>128</v>
      </c>
      <c r="D872" s="17">
        <v>31</v>
      </c>
      <c r="E872" s="6" t="s">
        <v>33</v>
      </c>
      <c r="F872" s="6">
        <v>4</v>
      </c>
      <c r="G872" s="13" t="s">
        <v>199</v>
      </c>
      <c r="H872" s="17" t="s">
        <v>442</v>
      </c>
      <c r="I872" s="11" t="str">
        <f>VLOOKUP(Table768[[#This Row],[CID]],ALY,2,FALSE)</f>
        <v>Detail</v>
      </c>
    </row>
    <row r="873" spans="1:9" ht="17" thickBot="1" x14ac:dyDescent="0.25">
      <c r="A873" s="19" t="str">
        <f>Table768[[#This Row],[Test No.]]&amp;Table768[[#This Row],[Section]]&amp;Table768[[#This Row],[Q No.]]</f>
        <v>P22R32</v>
      </c>
      <c r="B873" s="19"/>
      <c r="C873" s="29" t="s">
        <v>128</v>
      </c>
      <c r="D873" s="17">
        <v>32</v>
      </c>
      <c r="E873" s="6" t="s">
        <v>33</v>
      </c>
      <c r="F873" s="6">
        <v>4</v>
      </c>
      <c r="G873" s="13" t="s">
        <v>199</v>
      </c>
      <c r="H873" s="17" t="s">
        <v>442</v>
      </c>
      <c r="I873" s="11" t="str">
        <f>VLOOKUP(Table768[[#This Row],[CID]],ALY,2,FALSE)</f>
        <v>Detail</v>
      </c>
    </row>
    <row r="874" spans="1:9" ht="17" thickBot="1" x14ac:dyDescent="0.25">
      <c r="A874" s="19" t="str">
        <f>Table768[[#This Row],[Test No.]]&amp;Table768[[#This Row],[Section]]&amp;Table768[[#This Row],[Q No.]]</f>
        <v>P22R33</v>
      </c>
      <c r="B874" s="19"/>
      <c r="C874" s="29" t="s">
        <v>128</v>
      </c>
      <c r="D874" s="17">
        <v>33</v>
      </c>
      <c r="E874" s="6" t="s">
        <v>33</v>
      </c>
      <c r="F874" s="6">
        <v>4</v>
      </c>
      <c r="G874" s="13" t="s">
        <v>199</v>
      </c>
      <c r="H874" s="17" t="s">
        <v>442</v>
      </c>
      <c r="I874" s="11" t="str">
        <f>VLOOKUP(Table768[[#This Row],[CID]],ALY,2,FALSE)</f>
        <v>Detail</v>
      </c>
    </row>
    <row r="875" spans="1:9" ht="17" thickBot="1" x14ac:dyDescent="0.25">
      <c r="A875" s="19" t="str">
        <f>Table768[[#This Row],[Test No.]]&amp;Table768[[#This Row],[Section]]&amp;Table768[[#This Row],[Q No.]]</f>
        <v>P22R34</v>
      </c>
      <c r="B875" s="19"/>
      <c r="C875" s="29" t="s">
        <v>128</v>
      </c>
      <c r="D875" s="17">
        <v>34</v>
      </c>
      <c r="E875" s="6" t="s">
        <v>33</v>
      </c>
      <c r="F875" s="6">
        <v>4</v>
      </c>
      <c r="G875" s="13" t="s">
        <v>199</v>
      </c>
      <c r="H875" s="17" t="s">
        <v>442</v>
      </c>
      <c r="I875" s="11" t="str">
        <f>VLOOKUP(Table768[[#This Row],[CID]],ALY,2,FALSE)</f>
        <v>Detail</v>
      </c>
    </row>
    <row r="876" spans="1:9" ht="17" thickBot="1" x14ac:dyDescent="0.25">
      <c r="A876" s="19" t="str">
        <f>Table768[[#This Row],[Test No.]]&amp;Table768[[#This Row],[Section]]&amp;Table768[[#This Row],[Q No.]]</f>
        <v>P22R35</v>
      </c>
      <c r="B876" s="19"/>
      <c r="C876" s="29" t="s">
        <v>128</v>
      </c>
      <c r="D876" s="17">
        <v>35</v>
      </c>
      <c r="E876" s="6" t="s">
        <v>33</v>
      </c>
      <c r="F876" s="6">
        <v>4</v>
      </c>
      <c r="G876" s="13" t="s">
        <v>199</v>
      </c>
      <c r="H876" s="17" t="s">
        <v>442</v>
      </c>
      <c r="I876" s="11" t="str">
        <f>VLOOKUP(Table768[[#This Row],[CID]],ALY,2,FALSE)</f>
        <v>Detail</v>
      </c>
    </row>
    <row r="877" spans="1:9" ht="17" thickBot="1" x14ac:dyDescent="0.25">
      <c r="A877" s="19" t="str">
        <f>Table768[[#This Row],[Test No.]]&amp;Table768[[#This Row],[Section]]&amp;Table768[[#This Row],[Q No.]]</f>
        <v>P22R36</v>
      </c>
      <c r="B877" s="19"/>
      <c r="C877" s="29" t="s">
        <v>128</v>
      </c>
      <c r="D877" s="17">
        <v>36</v>
      </c>
      <c r="E877" s="6" t="s">
        <v>33</v>
      </c>
      <c r="F877" s="6">
        <v>4</v>
      </c>
      <c r="G877" s="13" t="s">
        <v>199</v>
      </c>
      <c r="H877" s="17" t="s">
        <v>442</v>
      </c>
      <c r="I877" s="11" t="str">
        <f>VLOOKUP(Table768[[#This Row],[CID]],ALY,2,FALSE)</f>
        <v>Detail</v>
      </c>
    </row>
    <row r="878" spans="1:9" ht="17" thickBot="1" x14ac:dyDescent="0.25">
      <c r="A878" s="19" t="str">
        <f>Table768[[#This Row],[Test No.]]&amp;Table768[[#This Row],[Section]]&amp;Table768[[#This Row],[Q No.]]</f>
        <v>P22R37</v>
      </c>
      <c r="B878" s="19"/>
      <c r="C878" s="29" t="s">
        <v>128</v>
      </c>
      <c r="D878" s="17">
        <v>37</v>
      </c>
      <c r="E878" s="6" t="s">
        <v>33</v>
      </c>
      <c r="F878" s="6">
        <v>4</v>
      </c>
      <c r="G878" s="13" t="s">
        <v>199</v>
      </c>
      <c r="H878" s="17" t="s">
        <v>440</v>
      </c>
      <c r="I878" s="11" t="str">
        <f>VLOOKUP(Table768[[#This Row],[CID]],ALY,2,FALSE)</f>
        <v>Inference</v>
      </c>
    </row>
    <row r="879" spans="1:9" ht="17" thickBot="1" x14ac:dyDescent="0.25">
      <c r="A879" s="19" t="str">
        <f>Table768[[#This Row],[Test No.]]&amp;Table768[[#This Row],[Section]]&amp;Table768[[#This Row],[Q No.]]</f>
        <v>P22R38</v>
      </c>
      <c r="B879" s="19"/>
      <c r="C879" s="29" t="s">
        <v>128</v>
      </c>
      <c r="D879" s="17">
        <v>38</v>
      </c>
      <c r="E879" s="6" t="s">
        <v>33</v>
      </c>
      <c r="F879" s="6">
        <v>4</v>
      </c>
      <c r="G879" s="13" t="s">
        <v>199</v>
      </c>
      <c r="H879" s="17" t="s">
        <v>442</v>
      </c>
      <c r="I879" s="11" t="str">
        <f>VLOOKUP(Table768[[#This Row],[CID]],ALY,2,FALSE)</f>
        <v>Detail</v>
      </c>
    </row>
    <row r="880" spans="1:9" ht="17" thickBot="1" x14ac:dyDescent="0.25">
      <c r="A880" s="19" t="str">
        <f>Table768[[#This Row],[Test No.]]&amp;Table768[[#This Row],[Section]]&amp;Table768[[#This Row],[Q No.]]</f>
        <v>P22R39</v>
      </c>
      <c r="B880" s="19"/>
      <c r="C880" s="29" t="s">
        <v>128</v>
      </c>
      <c r="D880" s="17">
        <v>39</v>
      </c>
      <c r="E880" s="6" t="s">
        <v>33</v>
      </c>
      <c r="F880" s="6">
        <v>4</v>
      </c>
      <c r="G880" s="13" t="s">
        <v>199</v>
      </c>
      <c r="H880" s="17" t="s">
        <v>442</v>
      </c>
      <c r="I880" s="11" t="str">
        <f>VLOOKUP(Table768[[#This Row],[CID]],ALY,2,FALSE)</f>
        <v>Detail</v>
      </c>
    </row>
    <row r="881" spans="1:9" ht="17" thickBot="1" x14ac:dyDescent="0.25">
      <c r="A881" s="19" t="str">
        <f>Table768[[#This Row],[Test No.]]&amp;Table768[[#This Row],[Section]]&amp;Table768[[#This Row],[Q No.]]</f>
        <v>P22R40</v>
      </c>
      <c r="B881" s="19"/>
      <c r="C881" s="29" t="s">
        <v>128</v>
      </c>
      <c r="D881" s="17">
        <v>40</v>
      </c>
      <c r="E881" s="6" t="s">
        <v>33</v>
      </c>
      <c r="F881" s="6">
        <v>4</v>
      </c>
      <c r="G881" s="13" t="s">
        <v>199</v>
      </c>
      <c r="H881" s="17" t="s">
        <v>442</v>
      </c>
      <c r="I881" s="11" t="str">
        <f>VLOOKUP(Table768[[#This Row],[CID]],ALY,2,FALSE)</f>
        <v>Detail</v>
      </c>
    </row>
    <row r="882" spans="1:9" ht="17" thickBot="1" x14ac:dyDescent="0.25">
      <c r="A882" s="19" t="str">
        <f>Table768[[#This Row],[Test No.]]&amp;Table768[[#This Row],[Section]]&amp;Table768[[#This Row],[Q No.]]</f>
        <v>P23R1</v>
      </c>
      <c r="B882" s="19"/>
      <c r="C882" s="29" t="s">
        <v>127</v>
      </c>
      <c r="D882" s="17">
        <v>1</v>
      </c>
      <c r="E882" s="6" t="s">
        <v>33</v>
      </c>
      <c r="F882" s="6">
        <v>1</v>
      </c>
      <c r="G882" s="13" t="s">
        <v>50</v>
      </c>
      <c r="H882" s="17" t="s">
        <v>450</v>
      </c>
      <c r="I882" s="11" t="str">
        <f>VLOOKUP(Table768[[#This Row],[CID]],ALY,2,FALSE)</f>
        <v>Vocab-in-Context</v>
      </c>
    </row>
    <row r="883" spans="1:9" ht="17" thickBot="1" x14ac:dyDescent="0.25">
      <c r="A883" s="19" t="str">
        <f>Table768[[#This Row],[Test No.]]&amp;Table768[[#This Row],[Section]]&amp;Table768[[#This Row],[Q No.]]</f>
        <v>P23R2</v>
      </c>
      <c r="B883" s="19"/>
      <c r="C883" s="29" t="s">
        <v>127</v>
      </c>
      <c r="D883" s="17">
        <v>2</v>
      </c>
      <c r="E883" s="6" t="s">
        <v>33</v>
      </c>
      <c r="F883" s="6">
        <v>1</v>
      </c>
      <c r="G883" s="13" t="s">
        <v>50</v>
      </c>
      <c r="H883" s="17" t="s">
        <v>424</v>
      </c>
      <c r="I883" s="11" t="str">
        <f>VLOOKUP(Table768[[#This Row],[CID]],ALY,2,FALSE)</f>
        <v>Inference</v>
      </c>
    </row>
    <row r="884" spans="1:9" ht="17" thickBot="1" x14ac:dyDescent="0.25">
      <c r="A884" s="19" t="str">
        <f>Table768[[#This Row],[Test No.]]&amp;Table768[[#This Row],[Section]]&amp;Table768[[#This Row],[Q No.]]</f>
        <v>P23R3</v>
      </c>
      <c r="B884" s="19"/>
      <c r="C884" s="29" t="s">
        <v>127</v>
      </c>
      <c r="D884" s="17">
        <v>3</v>
      </c>
      <c r="E884" s="6" t="s">
        <v>33</v>
      </c>
      <c r="F884" s="6">
        <v>1</v>
      </c>
      <c r="G884" s="13" t="s">
        <v>50</v>
      </c>
      <c r="H884" s="17" t="s">
        <v>425</v>
      </c>
      <c r="I884" s="11" t="str">
        <f>VLOOKUP(Table768[[#This Row],[CID]],ALY,2,FALSE)</f>
        <v>Detail</v>
      </c>
    </row>
    <row r="885" spans="1:9" ht="17" thickBot="1" x14ac:dyDescent="0.25">
      <c r="A885" s="19" t="str">
        <f>Table768[[#This Row],[Test No.]]&amp;Table768[[#This Row],[Section]]&amp;Table768[[#This Row],[Q No.]]</f>
        <v>P23R4</v>
      </c>
      <c r="B885" s="19"/>
      <c r="C885" s="29" t="s">
        <v>127</v>
      </c>
      <c r="D885" s="17">
        <v>4</v>
      </c>
      <c r="E885" s="6" t="s">
        <v>33</v>
      </c>
      <c r="F885" s="6">
        <v>1</v>
      </c>
      <c r="G885" s="13" t="s">
        <v>50</v>
      </c>
      <c r="H885" s="17" t="s">
        <v>450</v>
      </c>
      <c r="I885" s="11" t="str">
        <f>VLOOKUP(Table768[[#This Row],[CID]],ALY,2,FALSE)</f>
        <v>Vocab-in-Context</v>
      </c>
    </row>
    <row r="886" spans="1:9" ht="17" thickBot="1" x14ac:dyDescent="0.25">
      <c r="A886" s="19" t="str">
        <f>Table768[[#This Row],[Test No.]]&amp;Table768[[#This Row],[Section]]&amp;Table768[[#This Row],[Q No.]]</f>
        <v>P23R5</v>
      </c>
      <c r="B886" s="19"/>
      <c r="C886" s="29" t="s">
        <v>127</v>
      </c>
      <c r="D886" s="17">
        <v>5</v>
      </c>
      <c r="E886" s="6" t="s">
        <v>33</v>
      </c>
      <c r="F886" s="6">
        <v>1</v>
      </c>
      <c r="G886" s="13" t="s">
        <v>50</v>
      </c>
      <c r="H886" s="17" t="s">
        <v>424</v>
      </c>
      <c r="I886" s="11" t="str">
        <f>VLOOKUP(Table768[[#This Row],[CID]],ALY,2,FALSE)</f>
        <v>Inference</v>
      </c>
    </row>
    <row r="887" spans="1:9" ht="17" thickBot="1" x14ac:dyDescent="0.25">
      <c r="A887" s="19" t="str">
        <f>Table768[[#This Row],[Test No.]]&amp;Table768[[#This Row],[Section]]&amp;Table768[[#This Row],[Q No.]]</f>
        <v>P23R6</v>
      </c>
      <c r="B887" s="19"/>
      <c r="C887" s="29" t="s">
        <v>127</v>
      </c>
      <c r="D887" s="17">
        <v>6</v>
      </c>
      <c r="E887" s="6" t="s">
        <v>33</v>
      </c>
      <c r="F887" s="6">
        <v>1</v>
      </c>
      <c r="G887" s="13" t="s">
        <v>50</v>
      </c>
      <c r="H887" s="17" t="s">
        <v>425</v>
      </c>
      <c r="I887" s="11" t="str">
        <f>VLOOKUP(Table768[[#This Row],[CID]],ALY,2,FALSE)</f>
        <v>Detail</v>
      </c>
    </row>
    <row r="888" spans="1:9" ht="17" thickBot="1" x14ac:dyDescent="0.25">
      <c r="A888" s="19" t="str">
        <f>Table768[[#This Row],[Test No.]]&amp;Table768[[#This Row],[Section]]&amp;Table768[[#This Row],[Q No.]]</f>
        <v>P23R7</v>
      </c>
      <c r="B888" s="19"/>
      <c r="C888" s="29" t="s">
        <v>127</v>
      </c>
      <c r="D888" s="17">
        <v>7</v>
      </c>
      <c r="E888" s="6" t="s">
        <v>33</v>
      </c>
      <c r="F888" s="6">
        <v>1</v>
      </c>
      <c r="G888" s="13" t="s">
        <v>50</v>
      </c>
      <c r="H888" s="17" t="s">
        <v>424</v>
      </c>
      <c r="I888" s="11" t="str">
        <f>VLOOKUP(Table768[[#This Row],[CID]],ALY,2,FALSE)</f>
        <v>Inference</v>
      </c>
    </row>
    <row r="889" spans="1:9" ht="17" thickBot="1" x14ac:dyDescent="0.25">
      <c r="A889" s="19" t="str">
        <f>Table768[[#This Row],[Test No.]]&amp;Table768[[#This Row],[Section]]&amp;Table768[[#This Row],[Q No.]]</f>
        <v>P23R8</v>
      </c>
      <c r="B889" s="19"/>
      <c r="C889" s="29" t="s">
        <v>127</v>
      </c>
      <c r="D889" s="17">
        <v>8</v>
      </c>
      <c r="E889" s="6" t="s">
        <v>33</v>
      </c>
      <c r="F889" s="6">
        <v>1</v>
      </c>
      <c r="G889" s="13" t="s">
        <v>50</v>
      </c>
      <c r="H889" s="17" t="s">
        <v>425</v>
      </c>
      <c r="I889" s="11" t="str">
        <f>VLOOKUP(Table768[[#This Row],[CID]],ALY,2,FALSE)</f>
        <v>Detail</v>
      </c>
    </row>
    <row r="890" spans="1:9" ht="17" thickBot="1" x14ac:dyDescent="0.25">
      <c r="A890" s="19" t="str">
        <f>Table768[[#This Row],[Test No.]]&amp;Table768[[#This Row],[Section]]&amp;Table768[[#This Row],[Q No.]]</f>
        <v>P23R9</v>
      </c>
      <c r="B890" s="19"/>
      <c r="C890" s="29" t="s">
        <v>127</v>
      </c>
      <c r="D890" s="17">
        <v>9</v>
      </c>
      <c r="E890" s="6" t="s">
        <v>33</v>
      </c>
      <c r="F890" s="6">
        <v>1</v>
      </c>
      <c r="G890" s="13" t="s">
        <v>50</v>
      </c>
      <c r="H890" s="17" t="s">
        <v>450</v>
      </c>
      <c r="I890" s="11" t="str">
        <f>VLOOKUP(Table768[[#This Row],[CID]],ALY,2,FALSE)</f>
        <v>Vocab-in-Context</v>
      </c>
    </row>
    <row r="891" spans="1:9" ht="17" thickBot="1" x14ac:dyDescent="0.25">
      <c r="A891" s="19" t="str">
        <f>Table768[[#This Row],[Test No.]]&amp;Table768[[#This Row],[Section]]&amp;Table768[[#This Row],[Q No.]]</f>
        <v>P23R10</v>
      </c>
      <c r="B891" s="19"/>
      <c r="C891" s="29" t="s">
        <v>127</v>
      </c>
      <c r="D891" s="17">
        <v>10</v>
      </c>
      <c r="E891" s="6" t="s">
        <v>33</v>
      </c>
      <c r="F891" s="6">
        <v>1</v>
      </c>
      <c r="G891" s="13" t="s">
        <v>50</v>
      </c>
      <c r="H891" s="17" t="s">
        <v>424</v>
      </c>
      <c r="I891" s="11" t="str">
        <f>VLOOKUP(Table768[[#This Row],[CID]],ALY,2,FALSE)</f>
        <v>Inference</v>
      </c>
    </row>
    <row r="892" spans="1:9" ht="17" thickBot="1" x14ac:dyDescent="0.25">
      <c r="A892" s="19" t="str">
        <f>Table768[[#This Row],[Test No.]]&amp;Table768[[#This Row],[Section]]&amp;Table768[[#This Row],[Q No.]]</f>
        <v>P23R11</v>
      </c>
      <c r="B892" s="19"/>
      <c r="C892" s="29" t="s">
        <v>127</v>
      </c>
      <c r="D892" s="17">
        <v>11</v>
      </c>
      <c r="E892" s="6" t="s">
        <v>33</v>
      </c>
      <c r="F892" s="6">
        <v>2</v>
      </c>
      <c r="G892" s="13" t="s">
        <v>201</v>
      </c>
      <c r="H892" s="17" t="s">
        <v>434</v>
      </c>
      <c r="I892" s="11" t="str">
        <f>VLOOKUP(Table768[[#This Row],[CID]],ALY,2,FALSE)</f>
        <v>Main Idea</v>
      </c>
    </row>
    <row r="893" spans="1:9" ht="17" thickBot="1" x14ac:dyDescent="0.25">
      <c r="A893" s="19" t="str">
        <f>Table768[[#This Row],[Test No.]]&amp;Table768[[#This Row],[Section]]&amp;Table768[[#This Row],[Q No.]]</f>
        <v>P23R12</v>
      </c>
      <c r="B893" s="19"/>
      <c r="C893" s="29" t="s">
        <v>127</v>
      </c>
      <c r="D893" s="17">
        <v>12</v>
      </c>
      <c r="E893" s="6" t="s">
        <v>33</v>
      </c>
      <c r="F893" s="6">
        <v>2</v>
      </c>
      <c r="G893" s="13" t="s">
        <v>201</v>
      </c>
      <c r="H893" s="17" t="s">
        <v>434</v>
      </c>
      <c r="I893" s="11" t="str">
        <f>VLOOKUP(Table768[[#This Row],[CID]],ALY,2,FALSE)</f>
        <v>Main Idea</v>
      </c>
    </row>
    <row r="894" spans="1:9" ht="17" thickBot="1" x14ac:dyDescent="0.25">
      <c r="A894" s="19" t="str">
        <f>Table768[[#This Row],[Test No.]]&amp;Table768[[#This Row],[Section]]&amp;Table768[[#This Row],[Q No.]]</f>
        <v>P23R13</v>
      </c>
      <c r="B894" s="19"/>
      <c r="C894" s="29" t="s">
        <v>127</v>
      </c>
      <c r="D894" s="17">
        <v>13</v>
      </c>
      <c r="E894" s="6" t="s">
        <v>33</v>
      </c>
      <c r="F894" s="6">
        <v>2</v>
      </c>
      <c r="G894" s="13" t="s">
        <v>201</v>
      </c>
      <c r="H894" s="17" t="s">
        <v>459</v>
      </c>
      <c r="I894" s="11" t="str">
        <f>VLOOKUP(Table768[[#This Row],[CID]],ALY,2,FALSE)</f>
        <v>Cause &amp; Effect</v>
      </c>
    </row>
    <row r="895" spans="1:9" ht="17" thickBot="1" x14ac:dyDescent="0.25">
      <c r="A895" s="19" t="str">
        <f>Table768[[#This Row],[Test No.]]&amp;Table768[[#This Row],[Section]]&amp;Table768[[#This Row],[Q No.]]</f>
        <v>P23R14</v>
      </c>
      <c r="B895" s="19"/>
      <c r="C895" s="29" t="s">
        <v>127</v>
      </c>
      <c r="D895" s="17">
        <v>14</v>
      </c>
      <c r="E895" s="6" t="s">
        <v>33</v>
      </c>
      <c r="F895" s="6">
        <v>2</v>
      </c>
      <c r="G895" s="13" t="s">
        <v>201</v>
      </c>
      <c r="H895" s="17" t="s">
        <v>430</v>
      </c>
      <c r="I895" s="13" t="str">
        <f>VLOOKUP(Table768[[#This Row],[CID]],ALY,2,FALSE)</f>
        <v>Detail</v>
      </c>
    </row>
    <row r="896" spans="1:9" ht="17" thickBot="1" x14ac:dyDescent="0.25">
      <c r="A896" s="19" t="str">
        <f>Table768[[#This Row],[Test No.]]&amp;Table768[[#This Row],[Section]]&amp;Table768[[#This Row],[Q No.]]</f>
        <v>P23R15</v>
      </c>
      <c r="B896" s="19"/>
      <c r="C896" s="29" t="s">
        <v>127</v>
      </c>
      <c r="D896" s="17">
        <v>15</v>
      </c>
      <c r="E896" s="6" t="s">
        <v>33</v>
      </c>
      <c r="F896" s="6">
        <v>2</v>
      </c>
      <c r="G896" s="13" t="s">
        <v>201</v>
      </c>
      <c r="H896" s="17" t="s">
        <v>431</v>
      </c>
      <c r="I896" s="11" t="str">
        <f>VLOOKUP(Table768[[#This Row],[CID]],ALY,2,FALSE)</f>
        <v>Vocab-in-Context</v>
      </c>
    </row>
    <row r="897" spans="1:9" ht="17" thickBot="1" x14ac:dyDescent="0.25">
      <c r="A897" s="19" t="str">
        <f>Table768[[#This Row],[Test No.]]&amp;Table768[[#This Row],[Section]]&amp;Table768[[#This Row],[Q No.]]</f>
        <v>P23R16</v>
      </c>
      <c r="B897" s="19"/>
      <c r="C897" s="29" t="s">
        <v>127</v>
      </c>
      <c r="D897" s="17">
        <v>16</v>
      </c>
      <c r="E897" s="6" t="s">
        <v>33</v>
      </c>
      <c r="F897" s="6">
        <v>2</v>
      </c>
      <c r="G897" s="13" t="s">
        <v>201</v>
      </c>
      <c r="H897" s="17" t="s">
        <v>430</v>
      </c>
      <c r="I897" s="11" t="str">
        <f>VLOOKUP(Table768[[#This Row],[CID]],ALY,2,FALSE)</f>
        <v>Detail</v>
      </c>
    </row>
    <row r="898" spans="1:9" ht="17" thickBot="1" x14ac:dyDescent="0.25">
      <c r="A898" s="19" t="str">
        <f>Table768[[#This Row],[Test No.]]&amp;Table768[[#This Row],[Section]]&amp;Table768[[#This Row],[Q No.]]</f>
        <v>P23R17</v>
      </c>
      <c r="B898" s="19"/>
      <c r="C898" s="29" t="s">
        <v>127</v>
      </c>
      <c r="D898" s="17">
        <v>17</v>
      </c>
      <c r="E898" s="6" t="s">
        <v>33</v>
      </c>
      <c r="F898" s="6">
        <v>2</v>
      </c>
      <c r="G898" s="13" t="s">
        <v>201</v>
      </c>
      <c r="H898" s="17" t="s">
        <v>446</v>
      </c>
      <c r="I898" s="11" t="str">
        <f>VLOOKUP(Table768[[#This Row],[CID]],ALY,2,FALSE)</f>
        <v>Inference</v>
      </c>
    </row>
    <row r="899" spans="1:9" ht="17" thickBot="1" x14ac:dyDescent="0.25">
      <c r="A899" s="19" t="str">
        <f>Table768[[#This Row],[Test No.]]&amp;Table768[[#This Row],[Section]]&amp;Table768[[#This Row],[Q No.]]</f>
        <v>P23R18</v>
      </c>
      <c r="B899" s="19"/>
      <c r="C899" s="29" t="s">
        <v>127</v>
      </c>
      <c r="D899" s="17">
        <v>18</v>
      </c>
      <c r="E899" s="6" t="s">
        <v>33</v>
      </c>
      <c r="F899" s="6">
        <v>2</v>
      </c>
      <c r="G899" s="13" t="s">
        <v>201</v>
      </c>
      <c r="H899" s="17" t="s">
        <v>430</v>
      </c>
      <c r="I899" s="11" t="str">
        <f>VLOOKUP(Table768[[#This Row],[CID]],ALY,2,FALSE)</f>
        <v>Detail</v>
      </c>
    </row>
    <row r="900" spans="1:9" ht="17" thickBot="1" x14ac:dyDescent="0.25">
      <c r="A900" s="19" t="str">
        <f>Table768[[#This Row],[Test No.]]&amp;Table768[[#This Row],[Section]]&amp;Table768[[#This Row],[Q No.]]</f>
        <v>P23R19</v>
      </c>
      <c r="B900" s="19"/>
      <c r="C900" s="29" t="s">
        <v>127</v>
      </c>
      <c r="D900" s="17">
        <v>19</v>
      </c>
      <c r="E900" s="6" t="s">
        <v>33</v>
      </c>
      <c r="F900" s="6">
        <v>2</v>
      </c>
      <c r="G900" s="13" t="s">
        <v>201</v>
      </c>
      <c r="H900" s="17" t="s">
        <v>430</v>
      </c>
      <c r="I900" s="11" t="str">
        <f>VLOOKUP(Table768[[#This Row],[CID]],ALY,2,FALSE)</f>
        <v>Detail</v>
      </c>
    </row>
    <row r="901" spans="1:9" ht="17" thickBot="1" x14ac:dyDescent="0.25">
      <c r="A901" s="19" t="str">
        <f>Table768[[#This Row],[Test No.]]&amp;Table768[[#This Row],[Section]]&amp;Table768[[#This Row],[Q No.]]</f>
        <v>P23R20</v>
      </c>
      <c r="B901" s="19"/>
      <c r="C901" s="29" t="s">
        <v>127</v>
      </c>
      <c r="D901" s="17">
        <v>20</v>
      </c>
      <c r="E901" s="6" t="s">
        <v>33</v>
      </c>
      <c r="F901" s="6">
        <v>2</v>
      </c>
      <c r="G901" s="13" t="s">
        <v>201</v>
      </c>
      <c r="H901" s="17" t="s">
        <v>430</v>
      </c>
      <c r="I901" s="11" t="str">
        <f>VLOOKUP(Table768[[#This Row],[CID]],ALY,2,FALSE)</f>
        <v>Detail</v>
      </c>
    </row>
    <row r="902" spans="1:9" ht="17" thickBot="1" x14ac:dyDescent="0.25">
      <c r="A902" s="19" t="str">
        <f>Table768[[#This Row],[Test No.]]&amp;Table768[[#This Row],[Section]]&amp;Table768[[#This Row],[Q No.]]</f>
        <v>P23R21</v>
      </c>
      <c r="B902" s="19"/>
      <c r="C902" s="29" t="s">
        <v>127</v>
      </c>
      <c r="D902" s="17">
        <v>21</v>
      </c>
      <c r="E902" s="6" t="s">
        <v>33</v>
      </c>
      <c r="F902" s="6">
        <v>3</v>
      </c>
      <c r="G902" s="13" t="s">
        <v>200</v>
      </c>
      <c r="H902" s="17" t="s">
        <v>436</v>
      </c>
      <c r="I902" s="11" t="str">
        <f>VLOOKUP(Table768[[#This Row],[CID]],ALY,2,FALSE)</f>
        <v>Purpose</v>
      </c>
    </row>
    <row r="903" spans="1:9" ht="17" thickBot="1" x14ac:dyDescent="0.25">
      <c r="A903" s="19" t="str">
        <f>Table768[[#This Row],[Test No.]]&amp;Table768[[#This Row],[Section]]&amp;Table768[[#This Row],[Q No.]]</f>
        <v>P23R22</v>
      </c>
      <c r="B903" s="19"/>
      <c r="C903" s="29" t="s">
        <v>127</v>
      </c>
      <c r="D903" s="17">
        <v>22</v>
      </c>
      <c r="E903" s="6" t="s">
        <v>33</v>
      </c>
      <c r="F903" s="6">
        <v>3</v>
      </c>
      <c r="G903" s="13" t="s">
        <v>200</v>
      </c>
      <c r="H903" s="17" t="s">
        <v>435</v>
      </c>
      <c r="I903" s="11" t="str">
        <f>VLOOKUP(Table768[[#This Row],[CID]],ALY,2,FALSE)</f>
        <v>PoV/Author's Attitude</v>
      </c>
    </row>
    <row r="904" spans="1:9" ht="17" thickBot="1" x14ac:dyDescent="0.25">
      <c r="A904" s="19" t="str">
        <f>Table768[[#This Row],[Test No.]]&amp;Table768[[#This Row],[Section]]&amp;Table768[[#This Row],[Q No.]]</f>
        <v>P23R23</v>
      </c>
      <c r="B904" s="19"/>
      <c r="C904" s="29" t="s">
        <v>127</v>
      </c>
      <c r="D904" s="17">
        <v>23</v>
      </c>
      <c r="E904" s="6" t="s">
        <v>33</v>
      </c>
      <c r="F904" s="6">
        <v>3</v>
      </c>
      <c r="G904" s="13" t="s">
        <v>200</v>
      </c>
      <c r="H904" s="17" t="s">
        <v>437</v>
      </c>
      <c r="I904" s="11" t="str">
        <f>VLOOKUP(Table768[[#This Row],[CID]],ALY,2,FALSE)</f>
        <v>Detail</v>
      </c>
    </row>
    <row r="905" spans="1:9" ht="17" thickBot="1" x14ac:dyDescent="0.25">
      <c r="A905" s="19" t="str">
        <f>Table768[[#This Row],[Test No.]]&amp;Table768[[#This Row],[Section]]&amp;Table768[[#This Row],[Q No.]]</f>
        <v>P23R24</v>
      </c>
      <c r="B905" s="19"/>
      <c r="C905" s="29" t="s">
        <v>127</v>
      </c>
      <c r="D905" s="17">
        <v>24</v>
      </c>
      <c r="E905" s="6" t="s">
        <v>33</v>
      </c>
      <c r="F905" s="6">
        <v>3</v>
      </c>
      <c r="G905" s="13" t="s">
        <v>200</v>
      </c>
      <c r="H905" s="17" t="s">
        <v>437</v>
      </c>
      <c r="I905" s="11" t="str">
        <f>VLOOKUP(Table768[[#This Row],[CID]],ALY,2,FALSE)</f>
        <v>Detail</v>
      </c>
    </row>
    <row r="906" spans="1:9" ht="17" thickBot="1" x14ac:dyDescent="0.25">
      <c r="A906" s="19" t="str">
        <f>Table768[[#This Row],[Test No.]]&amp;Table768[[#This Row],[Section]]&amp;Table768[[#This Row],[Q No.]]</f>
        <v>P23R25</v>
      </c>
      <c r="B906" s="19"/>
      <c r="C906" s="29" t="s">
        <v>127</v>
      </c>
      <c r="D906" s="17">
        <v>25</v>
      </c>
      <c r="E906" s="6" t="s">
        <v>33</v>
      </c>
      <c r="F906" s="6">
        <v>3</v>
      </c>
      <c r="G906" s="13" t="s">
        <v>200</v>
      </c>
      <c r="H906" s="17" t="s">
        <v>436</v>
      </c>
      <c r="I906" s="11" t="str">
        <f>VLOOKUP(Table768[[#This Row],[CID]],ALY,2,FALSE)</f>
        <v>Purpose</v>
      </c>
    </row>
    <row r="907" spans="1:9" ht="17" thickBot="1" x14ac:dyDescent="0.25">
      <c r="A907" s="19" t="str">
        <f>Table768[[#This Row],[Test No.]]&amp;Table768[[#This Row],[Section]]&amp;Table768[[#This Row],[Q No.]]</f>
        <v>P23R26</v>
      </c>
      <c r="B907" s="19"/>
      <c r="C907" s="29" t="s">
        <v>127</v>
      </c>
      <c r="D907" s="17">
        <v>26</v>
      </c>
      <c r="E907" s="6" t="s">
        <v>33</v>
      </c>
      <c r="F907" s="6">
        <v>3</v>
      </c>
      <c r="G907" s="13" t="s">
        <v>200</v>
      </c>
      <c r="H907" s="17" t="s">
        <v>436</v>
      </c>
      <c r="I907" s="11" t="str">
        <f>VLOOKUP(Table768[[#This Row],[CID]],ALY,2,FALSE)</f>
        <v>Purpose</v>
      </c>
    </row>
    <row r="908" spans="1:9" ht="17" thickBot="1" x14ac:dyDescent="0.25">
      <c r="A908" s="19" t="str">
        <f>Table768[[#This Row],[Test No.]]&amp;Table768[[#This Row],[Section]]&amp;Table768[[#This Row],[Q No.]]</f>
        <v>P23R27</v>
      </c>
      <c r="B908" s="19"/>
      <c r="C908" s="29" t="s">
        <v>127</v>
      </c>
      <c r="D908" s="17">
        <v>27</v>
      </c>
      <c r="E908" s="6" t="s">
        <v>33</v>
      </c>
      <c r="F908" s="6">
        <v>3</v>
      </c>
      <c r="G908" s="13" t="s">
        <v>200</v>
      </c>
      <c r="H908" s="17" t="s">
        <v>451</v>
      </c>
      <c r="I908" s="11" t="str">
        <f>VLOOKUP(Table768[[#This Row],[CID]],ALY,2,FALSE)</f>
        <v>Main Idea</v>
      </c>
    </row>
    <row r="909" spans="1:9" ht="17" thickBot="1" x14ac:dyDescent="0.25">
      <c r="A909" s="19" t="str">
        <f>Table768[[#This Row],[Test No.]]&amp;Table768[[#This Row],[Section]]&amp;Table768[[#This Row],[Q No.]]</f>
        <v>P23R28</v>
      </c>
      <c r="B909" s="19"/>
      <c r="C909" s="29" t="s">
        <v>127</v>
      </c>
      <c r="D909" s="17">
        <v>28</v>
      </c>
      <c r="E909" s="6" t="s">
        <v>33</v>
      </c>
      <c r="F909" s="6">
        <v>3</v>
      </c>
      <c r="G909" s="13" t="s">
        <v>200</v>
      </c>
      <c r="H909" s="17" t="s">
        <v>437</v>
      </c>
      <c r="I909" s="11" t="str">
        <f>VLOOKUP(Table768[[#This Row],[CID]],ALY,2,FALSE)</f>
        <v>Detail</v>
      </c>
    </row>
    <row r="910" spans="1:9" ht="17" thickBot="1" x14ac:dyDescent="0.25">
      <c r="A910" s="19" t="str">
        <f>Table768[[#This Row],[Test No.]]&amp;Table768[[#This Row],[Section]]&amp;Table768[[#This Row],[Q No.]]</f>
        <v>P23R29</v>
      </c>
      <c r="B910" s="19"/>
      <c r="C910" s="29" t="s">
        <v>127</v>
      </c>
      <c r="D910" s="17">
        <v>29</v>
      </c>
      <c r="E910" s="6" t="s">
        <v>33</v>
      </c>
      <c r="F910" s="6">
        <v>3</v>
      </c>
      <c r="G910" s="13" t="s">
        <v>200</v>
      </c>
      <c r="H910" s="17" t="s">
        <v>437</v>
      </c>
      <c r="I910" s="11" t="str">
        <f>VLOOKUP(Table768[[#This Row],[CID]],ALY,2,FALSE)</f>
        <v>Detail</v>
      </c>
    </row>
    <row r="911" spans="1:9" ht="17" thickBot="1" x14ac:dyDescent="0.25">
      <c r="A911" s="19" t="str">
        <f>Table768[[#This Row],[Test No.]]&amp;Table768[[#This Row],[Section]]&amp;Table768[[#This Row],[Q No.]]</f>
        <v>P23R30</v>
      </c>
      <c r="B911" s="19"/>
      <c r="C911" s="29" t="s">
        <v>127</v>
      </c>
      <c r="D911" s="17">
        <v>30</v>
      </c>
      <c r="E911" s="6" t="s">
        <v>33</v>
      </c>
      <c r="F911" s="6">
        <v>3</v>
      </c>
      <c r="G911" s="13" t="s">
        <v>200</v>
      </c>
      <c r="H911" s="17" t="s">
        <v>436</v>
      </c>
      <c r="I911" s="11" t="str">
        <f>VLOOKUP(Table768[[#This Row],[CID]],ALY,2,FALSE)</f>
        <v>Purpose</v>
      </c>
    </row>
    <row r="912" spans="1:9" ht="17" thickBot="1" x14ac:dyDescent="0.25">
      <c r="A912" s="19" t="str">
        <f>Table768[[#This Row],[Test No.]]&amp;Table768[[#This Row],[Section]]&amp;Table768[[#This Row],[Q No.]]</f>
        <v>P23R31</v>
      </c>
      <c r="B912" s="19"/>
      <c r="C912" s="29" t="s">
        <v>127</v>
      </c>
      <c r="D912" s="17">
        <v>31</v>
      </c>
      <c r="E912" s="6" t="s">
        <v>33</v>
      </c>
      <c r="F912" s="6">
        <v>4</v>
      </c>
      <c r="G912" s="13" t="s">
        <v>199</v>
      </c>
      <c r="H912" s="17" t="s">
        <v>443</v>
      </c>
      <c r="I912" s="11" t="str">
        <f>VLOOKUP(Table768[[#This Row],[CID]],ALY,2,FALSE)</f>
        <v>Vocab-in-Context</v>
      </c>
    </row>
    <row r="913" spans="1:9" ht="17" thickBot="1" x14ac:dyDescent="0.25">
      <c r="A913" s="19" t="str">
        <f>Table768[[#This Row],[Test No.]]&amp;Table768[[#This Row],[Section]]&amp;Table768[[#This Row],[Q No.]]</f>
        <v>P23R32</v>
      </c>
      <c r="B913" s="19"/>
      <c r="C913" s="29" t="s">
        <v>127</v>
      </c>
      <c r="D913" s="17">
        <v>32</v>
      </c>
      <c r="E913" s="6" t="s">
        <v>33</v>
      </c>
      <c r="F913" s="6">
        <v>4</v>
      </c>
      <c r="G913" s="13" t="s">
        <v>199</v>
      </c>
      <c r="H913" s="17" t="s">
        <v>442</v>
      </c>
      <c r="I913" s="11" t="str">
        <f>VLOOKUP(Table768[[#This Row],[CID]],ALY,2,FALSE)</f>
        <v>Detail</v>
      </c>
    </row>
    <row r="914" spans="1:9" ht="17" thickBot="1" x14ac:dyDescent="0.25">
      <c r="A914" s="19" t="str">
        <f>Table768[[#This Row],[Test No.]]&amp;Table768[[#This Row],[Section]]&amp;Table768[[#This Row],[Q No.]]</f>
        <v>P23R33</v>
      </c>
      <c r="B914" s="19"/>
      <c r="C914" s="29" t="s">
        <v>127</v>
      </c>
      <c r="D914" s="17">
        <v>33</v>
      </c>
      <c r="E914" s="6" t="s">
        <v>33</v>
      </c>
      <c r="F914" s="6">
        <v>4</v>
      </c>
      <c r="G914" s="13" t="s">
        <v>199</v>
      </c>
      <c r="H914" s="17" t="s">
        <v>442</v>
      </c>
      <c r="I914" s="11" t="str">
        <f>VLOOKUP(Table768[[#This Row],[CID]],ALY,2,FALSE)</f>
        <v>Detail</v>
      </c>
    </row>
    <row r="915" spans="1:9" ht="17" thickBot="1" x14ac:dyDescent="0.25">
      <c r="A915" s="19" t="str">
        <f>Table768[[#This Row],[Test No.]]&amp;Table768[[#This Row],[Section]]&amp;Table768[[#This Row],[Q No.]]</f>
        <v>P23R34</v>
      </c>
      <c r="B915" s="19"/>
      <c r="C915" s="29" t="s">
        <v>127</v>
      </c>
      <c r="D915" s="17">
        <v>34</v>
      </c>
      <c r="E915" s="6" t="s">
        <v>33</v>
      </c>
      <c r="F915" s="6">
        <v>4</v>
      </c>
      <c r="G915" s="13" t="s">
        <v>199</v>
      </c>
      <c r="H915" s="17" t="s">
        <v>442</v>
      </c>
      <c r="I915" s="11" t="str">
        <f>VLOOKUP(Table768[[#This Row],[CID]],ALY,2,FALSE)</f>
        <v>Detail</v>
      </c>
    </row>
    <row r="916" spans="1:9" ht="17" thickBot="1" x14ac:dyDescent="0.25">
      <c r="A916" s="19" t="str">
        <f>Table768[[#This Row],[Test No.]]&amp;Table768[[#This Row],[Section]]&amp;Table768[[#This Row],[Q No.]]</f>
        <v>P23R35</v>
      </c>
      <c r="B916" s="19"/>
      <c r="C916" s="29" t="s">
        <v>127</v>
      </c>
      <c r="D916" s="17">
        <v>35</v>
      </c>
      <c r="E916" s="6" t="s">
        <v>33</v>
      </c>
      <c r="F916" s="6">
        <v>4</v>
      </c>
      <c r="G916" s="13" t="s">
        <v>199</v>
      </c>
      <c r="H916" s="17" t="s">
        <v>442</v>
      </c>
      <c r="I916" s="11" t="str">
        <f>VLOOKUP(Table768[[#This Row],[CID]],ALY,2,FALSE)</f>
        <v>Detail</v>
      </c>
    </row>
    <row r="917" spans="1:9" ht="17" thickBot="1" x14ac:dyDescent="0.25">
      <c r="A917" s="19" t="str">
        <f>Table768[[#This Row],[Test No.]]&amp;Table768[[#This Row],[Section]]&amp;Table768[[#This Row],[Q No.]]</f>
        <v>P23R36</v>
      </c>
      <c r="B917" s="19"/>
      <c r="C917" s="29" t="s">
        <v>127</v>
      </c>
      <c r="D917" s="17">
        <v>36</v>
      </c>
      <c r="E917" s="6" t="s">
        <v>33</v>
      </c>
      <c r="F917" s="6">
        <v>4</v>
      </c>
      <c r="G917" s="13" t="s">
        <v>199</v>
      </c>
      <c r="H917" s="17" t="s">
        <v>445</v>
      </c>
      <c r="I917" s="11" t="str">
        <f>VLOOKUP(Table768[[#This Row],[CID]],ALY,2,FALSE)</f>
        <v>Purpose</v>
      </c>
    </row>
    <row r="918" spans="1:9" ht="17" thickBot="1" x14ac:dyDescent="0.25">
      <c r="A918" s="19" t="str">
        <f>Table768[[#This Row],[Test No.]]&amp;Table768[[#This Row],[Section]]&amp;Table768[[#This Row],[Q No.]]</f>
        <v>P23R37</v>
      </c>
      <c r="B918" s="19"/>
      <c r="C918" s="29" t="s">
        <v>127</v>
      </c>
      <c r="D918" s="17">
        <v>37</v>
      </c>
      <c r="E918" s="6" t="s">
        <v>33</v>
      </c>
      <c r="F918" s="6">
        <v>4</v>
      </c>
      <c r="G918" s="13" t="s">
        <v>199</v>
      </c>
      <c r="H918" s="17" t="s">
        <v>443</v>
      </c>
      <c r="I918" s="11" t="str">
        <f>VLOOKUP(Table768[[#This Row],[CID]],ALY,2,FALSE)</f>
        <v>Vocab-in-Context</v>
      </c>
    </row>
    <row r="919" spans="1:9" ht="17" thickBot="1" x14ac:dyDescent="0.25">
      <c r="A919" s="19" t="str">
        <f>Table768[[#This Row],[Test No.]]&amp;Table768[[#This Row],[Section]]&amp;Table768[[#This Row],[Q No.]]</f>
        <v>P23R38</v>
      </c>
      <c r="B919" s="19"/>
      <c r="C919" s="29" t="s">
        <v>127</v>
      </c>
      <c r="D919" s="17">
        <v>38</v>
      </c>
      <c r="E919" s="6" t="s">
        <v>33</v>
      </c>
      <c r="F919" s="6">
        <v>4</v>
      </c>
      <c r="G919" s="13" t="s">
        <v>199</v>
      </c>
      <c r="H919" s="17" t="s">
        <v>442</v>
      </c>
      <c r="I919" s="11" t="str">
        <f>VLOOKUP(Table768[[#This Row],[CID]],ALY,2,FALSE)</f>
        <v>Detail</v>
      </c>
    </row>
    <row r="920" spans="1:9" ht="17" thickBot="1" x14ac:dyDescent="0.25">
      <c r="A920" s="19" t="str">
        <f>Table768[[#This Row],[Test No.]]&amp;Table768[[#This Row],[Section]]&amp;Table768[[#This Row],[Q No.]]</f>
        <v>P23R39</v>
      </c>
      <c r="B920" s="19"/>
      <c r="C920" s="29" t="s">
        <v>127</v>
      </c>
      <c r="D920" s="17">
        <v>39</v>
      </c>
      <c r="E920" s="6" t="s">
        <v>33</v>
      </c>
      <c r="F920" s="6">
        <v>4</v>
      </c>
      <c r="G920" s="13" t="s">
        <v>199</v>
      </c>
      <c r="H920" s="17" t="s">
        <v>442</v>
      </c>
      <c r="I920" s="11" t="str">
        <f>VLOOKUP(Table768[[#This Row],[CID]],ALY,2,FALSE)</f>
        <v>Detail</v>
      </c>
    </row>
    <row r="921" spans="1:9" ht="17" thickBot="1" x14ac:dyDescent="0.25">
      <c r="A921" s="19" t="str">
        <f>Table768[[#This Row],[Test No.]]&amp;Table768[[#This Row],[Section]]&amp;Table768[[#This Row],[Q No.]]</f>
        <v>P23R40</v>
      </c>
      <c r="B921" s="19"/>
      <c r="C921" s="29" t="s">
        <v>127</v>
      </c>
      <c r="D921" s="17">
        <v>40</v>
      </c>
      <c r="E921" s="6" t="s">
        <v>33</v>
      </c>
      <c r="F921" s="6">
        <v>4</v>
      </c>
      <c r="G921" s="13" t="s">
        <v>199</v>
      </c>
      <c r="H921" s="17" t="s">
        <v>442</v>
      </c>
      <c r="I921" s="11" t="str">
        <f>VLOOKUP(Table768[[#This Row],[CID]],ALY,2,FALSE)</f>
        <v>Detail</v>
      </c>
    </row>
    <row r="922" spans="1:9" ht="17" thickBot="1" x14ac:dyDescent="0.25">
      <c r="A922" s="19" t="str">
        <f>Table768[[#This Row],[Test No.]]&amp;Table768[[#This Row],[Section]]&amp;Table768[[#This Row],[Q No.]]</f>
        <v>P24R1</v>
      </c>
      <c r="B922" s="19"/>
      <c r="C922" s="29" t="s">
        <v>126</v>
      </c>
      <c r="D922" s="17">
        <v>1</v>
      </c>
      <c r="E922" s="6" t="s">
        <v>33</v>
      </c>
      <c r="F922" s="6">
        <v>1</v>
      </c>
      <c r="G922" s="13" t="s">
        <v>50</v>
      </c>
      <c r="H922" s="17" t="s">
        <v>424</v>
      </c>
      <c r="I922" s="11" t="str">
        <f>VLOOKUP(Table768[[#This Row],[CID]],ALY,2,FALSE)</f>
        <v>Inference</v>
      </c>
    </row>
    <row r="923" spans="1:9" ht="17" thickBot="1" x14ac:dyDescent="0.25">
      <c r="A923" s="19" t="str">
        <f>Table768[[#This Row],[Test No.]]&amp;Table768[[#This Row],[Section]]&amp;Table768[[#This Row],[Q No.]]</f>
        <v>P24R2</v>
      </c>
      <c r="B923" s="19"/>
      <c r="C923" s="29" t="s">
        <v>126</v>
      </c>
      <c r="D923" s="17">
        <v>2</v>
      </c>
      <c r="E923" s="6" t="s">
        <v>33</v>
      </c>
      <c r="F923" s="6">
        <v>1</v>
      </c>
      <c r="G923" s="13" t="s">
        <v>50</v>
      </c>
      <c r="H923" s="17" t="s">
        <v>425</v>
      </c>
      <c r="I923" s="11" t="str">
        <f>VLOOKUP(Table768[[#This Row],[CID]],ALY,2,FALSE)</f>
        <v>Detail</v>
      </c>
    </row>
    <row r="924" spans="1:9" ht="17" thickBot="1" x14ac:dyDescent="0.25">
      <c r="A924" s="19" t="str">
        <f>Table768[[#This Row],[Test No.]]&amp;Table768[[#This Row],[Section]]&amp;Table768[[#This Row],[Q No.]]</f>
        <v>P24R3</v>
      </c>
      <c r="B924" s="19"/>
      <c r="C924" s="29" t="s">
        <v>126</v>
      </c>
      <c r="D924" s="17">
        <v>3</v>
      </c>
      <c r="E924" s="6" t="s">
        <v>33</v>
      </c>
      <c r="F924" s="6">
        <v>1</v>
      </c>
      <c r="G924" s="13" t="s">
        <v>50</v>
      </c>
      <c r="H924" s="17" t="s">
        <v>425</v>
      </c>
      <c r="I924" s="11" t="str">
        <f>VLOOKUP(Table768[[#This Row],[CID]],ALY,2,FALSE)</f>
        <v>Detail</v>
      </c>
    </row>
    <row r="925" spans="1:9" ht="17" thickBot="1" x14ac:dyDescent="0.25">
      <c r="A925" s="19" t="str">
        <f>Table768[[#This Row],[Test No.]]&amp;Table768[[#This Row],[Section]]&amp;Table768[[#This Row],[Q No.]]</f>
        <v>P24R4</v>
      </c>
      <c r="B925" s="19"/>
      <c r="C925" s="29" t="s">
        <v>126</v>
      </c>
      <c r="D925" s="17">
        <v>4</v>
      </c>
      <c r="E925" s="6" t="s">
        <v>33</v>
      </c>
      <c r="F925" s="6">
        <v>1</v>
      </c>
      <c r="G925" s="13" t="s">
        <v>50</v>
      </c>
      <c r="H925" s="17" t="s">
        <v>449</v>
      </c>
      <c r="I925" s="11" t="str">
        <f>VLOOKUP(Table768[[#This Row],[CID]],ALY,2,FALSE)</f>
        <v>Main Idea</v>
      </c>
    </row>
    <row r="926" spans="1:9" ht="17" thickBot="1" x14ac:dyDescent="0.25">
      <c r="A926" s="19" t="str">
        <f>Table768[[#This Row],[Test No.]]&amp;Table768[[#This Row],[Section]]&amp;Table768[[#This Row],[Q No.]]</f>
        <v>P24R5</v>
      </c>
      <c r="B926" s="19"/>
      <c r="C926" s="29" t="s">
        <v>126</v>
      </c>
      <c r="D926" s="17">
        <v>5</v>
      </c>
      <c r="E926" s="6" t="s">
        <v>33</v>
      </c>
      <c r="F926" s="6">
        <v>1</v>
      </c>
      <c r="G926" s="13" t="s">
        <v>50</v>
      </c>
      <c r="H926" s="17" t="s">
        <v>449</v>
      </c>
      <c r="I926" s="11" t="str">
        <f>VLOOKUP(Table768[[#This Row],[CID]],ALY,2,FALSE)</f>
        <v>Main Idea</v>
      </c>
    </row>
    <row r="927" spans="1:9" ht="17" thickBot="1" x14ac:dyDescent="0.25">
      <c r="A927" s="19" t="str">
        <f>Table768[[#This Row],[Test No.]]&amp;Table768[[#This Row],[Section]]&amp;Table768[[#This Row],[Q No.]]</f>
        <v>P24R6</v>
      </c>
      <c r="B927" s="19"/>
      <c r="C927" s="29" t="s">
        <v>126</v>
      </c>
      <c r="D927" s="17">
        <v>6</v>
      </c>
      <c r="E927" s="6" t="s">
        <v>33</v>
      </c>
      <c r="F927" s="6">
        <v>1</v>
      </c>
      <c r="G927" s="13" t="s">
        <v>50</v>
      </c>
      <c r="H927" s="17" t="s">
        <v>425</v>
      </c>
      <c r="I927" s="11" t="str">
        <f>VLOOKUP(Table768[[#This Row],[CID]],ALY,2,FALSE)</f>
        <v>Detail</v>
      </c>
    </row>
    <row r="928" spans="1:9" ht="17" thickBot="1" x14ac:dyDescent="0.25">
      <c r="A928" s="19" t="str">
        <f>Table768[[#This Row],[Test No.]]&amp;Table768[[#This Row],[Section]]&amp;Table768[[#This Row],[Q No.]]</f>
        <v>P24R7</v>
      </c>
      <c r="B928" s="19"/>
      <c r="C928" s="29" t="s">
        <v>126</v>
      </c>
      <c r="D928" s="17">
        <v>7</v>
      </c>
      <c r="E928" s="6" t="s">
        <v>33</v>
      </c>
      <c r="F928" s="6">
        <v>1</v>
      </c>
      <c r="G928" s="13" t="s">
        <v>50</v>
      </c>
      <c r="H928" s="17" t="s">
        <v>425</v>
      </c>
      <c r="I928" s="11" t="str">
        <f>VLOOKUP(Table768[[#This Row],[CID]],ALY,2,FALSE)</f>
        <v>Detail</v>
      </c>
    </row>
    <row r="929" spans="1:9" ht="17" thickBot="1" x14ac:dyDescent="0.25">
      <c r="A929" s="19" t="str">
        <f>Table768[[#This Row],[Test No.]]&amp;Table768[[#This Row],[Section]]&amp;Table768[[#This Row],[Q No.]]</f>
        <v>P24R8</v>
      </c>
      <c r="B929" s="19"/>
      <c r="C929" s="29" t="s">
        <v>126</v>
      </c>
      <c r="D929" s="17">
        <v>8</v>
      </c>
      <c r="E929" s="6" t="s">
        <v>33</v>
      </c>
      <c r="F929" s="6">
        <v>1</v>
      </c>
      <c r="G929" s="13" t="s">
        <v>50</v>
      </c>
      <c r="H929" s="17" t="s">
        <v>424</v>
      </c>
      <c r="I929" s="11" t="str">
        <f>VLOOKUP(Table768[[#This Row],[CID]],ALY,2,FALSE)</f>
        <v>Inference</v>
      </c>
    </row>
    <row r="930" spans="1:9" ht="17" thickBot="1" x14ac:dyDescent="0.25">
      <c r="A930" s="19" t="str">
        <f>Table768[[#This Row],[Test No.]]&amp;Table768[[#This Row],[Section]]&amp;Table768[[#This Row],[Q No.]]</f>
        <v>P24R9</v>
      </c>
      <c r="B930" s="19"/>
      <c r="C930" s="29" t="s">
        <v>126</v>
      </c>
      <c r="D930" s="17">
        <v>9</v>
      </c>
      <c r="E930" s="6" t="s">
        <v>33</v>
      </c>
      <c r="F930" s="6">
        <v>1</v>
      </c>
      <c r="G930" s="13" t="s">
        <v>50</v>
      </c>
      <c r="H930" s="17" t="s">
        <v>425</v>
      </c>
      <c r="I930" s="11" t="str">
        <f>VLOOKUP(Table768[[#This Row],[CID]],ALY,2,FALSE)</f>
        <v>Detail</v>
      </c>
    </row>
    <row r="931" spans="1:9" ht="17" thickBot="1" x14ac:dyDescent="0.25">
      <c r="A931" s="19" t="str">
        <f>Table768[[#This Row],[Test No.]]&amp;Table768[[#This Row],[Section]]&amp;Table768[[#This Row],[Q No.]]</f>
        <v>P24R10</v>
      </c>
      <c r="B931" s="19"/>
      <c r="C931" s="29" t="s">
        <v>126</v>
      </c>
      <c r="D931" s="17">
        <v>10</v>
      </c>
      <c r="E931" s="6" t="s">
        <v>33</v>
      </c>
      <c r="F931" s="6">
        <v>1</v>
      </c>
      <c r="G931" s="13" t="s">
        <v>50</v>
      </c>
      <c r="H931" s="17" t="s">
        <v>425</v>
      </c>
      <c r="I931" s="11" t="str">
        <f>VLOOKUP(Table768[[#This Row],[CID]],ALY,2,FALSE)</f>
        <v>Detail</v>
      </c>
    </row>
    <row r="932" spans="1:9" ht="17" thickBot="1" x14ac:dyDescent="0.25">
      <c r="A932" s="19" t="str">
        <f>Table768[[#This Row],[Test No.]]&amp;Table768[[#This Row],[Section]]&amp;Table768[[#This Row],[Q No.]]</f>
        <v>P24R11</v>
      </c>
      <c r="B932" s="19"/>
      <c r="C932" s="29" t="s">
        <v>126</v>
      </c>
      <c r="D932" s="17">
        <v>11</v>
      </c>
      <c r="E932" s="6" t="s">
        <v>33</v>
      </c>
      <c r="F932" s="6">
        <v>2</v>
      </c>
      <c r="G932" s="13" t="s">
        <v>201</v>
      </c>
      <c r="H932" s="17" t="s">
        <v>430</v>
      </c>
      <c r="I932" s="11" t="str">
        <f>VLOOKUP(Table768[[#This Row],[CID]],ALY,2,FALSE)</f>
        <v>Detail</v>
      </c>
    </row>
    <row r="933" spans="1:9" ht="17" thickBot="1" x14ac:dyDescent="0.25">
      <c r="A933" s="19" t="str">
        <f>Table768[[#This Row],[Test No.]]&amp;Table768[[#This Row],[Section]]&amp;Table768[[#This Row],[Q No.]]</f>
        <v>P24R12</v>
      </c>
      <c r="B933" s="19"/>
      <c r="C933" s="29" t="s">
        <v>126</v>
      </c>
      <c r="D933" s="17">
        <v>12</v>
      </c>
      <c r="E933" s="6" t="s">
        <v>33</v>
      </c>
      <c r="F933" s="6">
        <v>2</v>
      </c>
      <c r="G933" s="13" t="s">
        <v>201</v>
      </c>
      <c r="H933" s="17" t="s">
        <v>431</v>
      </c>
      <c r="I933" s="11" t="str">
        <f>VLOOKUP(Table768[[#This Row],[CID]],ALY,2,FALSE)</f>
        <v>Vocab-in-Context</v>
      </c>
    </row>
    <row r="934" spans="1:9" ht="17" thickBot="1" x14ac:dyDescent="0.25">
      <c r="A934" s="19" t="str">
        <f>Table768[[#This Row],[Test No.]]&amp;Table768[[#This Row],[Section]]&amp;Table768[[#This Row],[Q No.]]</f>
        <v>P24R13</v>
      </c>
      <c r="B934" s="19"/>
      <c r="C934" s="29" t="s">
        <v>126</v>
      </c>
      <c r="D934" s="17">
        <v>13</v>
      </c>
      <c r="E934" s="6" t="s">
        <v>33</v>
      </c>
      <c r="F934" s="6">
        <v>2</v>
      </c>
      <c r="G934" s="13" t="s">
        <v>201</v>
      </c>
      <c r="H934" s="17" t="s">
        <v>430</v>
      </c>
      <c r="I934" s="11" t="str">
        <f>VLOOKUP(Table768[[#This Row],[CID]],ALY,2,FALSE)</f>
        <v>Detail</v>
      </c>
    </row>
    <row r="935" spans="1:9" ht="17" thickBot="1" x14ac:dyDescent="0.25">
      <c r="A935" s="19" t="str">
        <f>Table768[[#This Row],[Test No.]]&amp;Table768[[#This Row],[Section]]&amp;Table768[[#This Row],[Q No.]]</f>
        <v>P24R14</v>
      </c>
      <c r="B935" s="19"/>
      <c r="C935" s="29" t="s">
        <v>126</v>
      </c>
      <c r="D935" s="17">
        <v>14</v>
      </c>
      <c r="E935" s="6" t="s">
        <v>33</v>
      </c>
      <c r="F935" s="6">
        <v>2</v>
      </c>
      <c r="G935" s="13" t="s">
        <v>201</v>
      </c>
      <c r="H935" s="17" t="s">
        <v>430</v>
      </c>
      <c r="I935" s="11" t="str">
        <f>VLOOKUP(Table768[[#This Row],[CID]],ALY,2,FALSE)</f>
        <v>Detail</v>
      </c>
    </row>
    <row r="936" spans="1:9" ht="17" thickBot="1" x14ac:dyDescent="0.25">
      <c r="A936" s="19" t="str">
        <f>Table768[[#This Row],[Test No.]]&amp;Table768[[#This Row],[Section]]&amp;Table768[[#This Row],[Q No.]]</f>
        <v>P24R15</v>
      </c>
      <c r="B936" s="19"/>
      <c r="C936" s="29" t="s">
        <v>126</v>
      </c>
      <c r="D936" s="17">
        <v>15</v>
      </c>
      <c r="E936" s="6" t="s">
        <v>33</v>
      </c>
      <c r="F936" s="6">
        <v>2</v>
      </c>
      <c r="G936" s="13" t="s">
        <v>201</v>
      </c>
      <c r="H936" s="17" t="s">
        <v>430</v>
      </c>
      <c r="I936" s="11" t="str">
        <f>VLOOKUP(Table768[[#This Row],[CID]],ALY,2,FALSE)</f>
        <v>Detail</v>
      </c>
    </row>
    <row r="937" spans="1:9" ht="17" thickBot="1" x14ac:dyDescent="0.25">
      <c r="A937" s="19" t="str">
        <f>Table768[[#This Row],[Test No.]]&amp;Table768[[#This Row],[Section]]&amp;Table768[[#This Row],[Q No.]]</f>
        <v>P24R16</v>
      </c>
      <c r="B937" s="19"/>
      <c r="C937" s="29" t="s">
        <v>126</v>
      </c>
      <c r="D937" s="17">
        <v>16</v>
      </c>
      <c r="E937" s="6" t="s">
        <v>33</v>
      </c>
      <c r="F937" s="6">
        <v>2</v>
      </c>
      <c r="G937" s="13" t="s">
        <v>201</v>
      </c>
      <c r="H937" s="17" t="s">
        <v>430</v>
      </c>
      <c r="I937" s="11" t="str">
        <f>VLOOKUP(Table768[[#This Row],[CID]],ALY,2,FALSE)</f>
        <v>Detail</v>
      </c>
    </row>
    <row r="938" spans="1:9" ht="17" thickBot="1" x14ac:dyDescent="0.25">
      <c r="A938" s="19" t="str">
        <f>Table768[[#This Row],[Test No.]]&amp;Table768[[#This Row],[Section]]&amp;Table768[[#This Row],[Q No.]]</f>
        <v>P24R17</v>
      </c>
      <c r="B938" s="19"/>
      <c r="C938" s="29" t="s">
        <v>126</v>
      </c>
      <c r="D938" s="17">
        <v>17</v>
      </c>
      <c r="E938" s="6" t="s">
        <v>33</v>
      </c>
      <c r="F938" s="6">
        <v>2</v>
      </c>
      <c r="G938" s="13" t="s">
        <v>201</v>
      </c>
      <c r="H938" s="17" t="s">
        <v>446</v>
      </c>
      <c r="I938" s="11" t="str">
        <f>VLOOKUP(Table768[[#This Row],[CID]],ALY,2,FALSE)</f>
        <v>Inference</v>
      </c>
    </row>
    <row r="939" spans="1:9" ht="17" thickBot="1" x14ac:dyDescent="0.25">
      <c r="A939" s="19" t="str">
        <f>Table768[[#This Row],[Test No.]]&amp;Table768[[#This Row],[Section]]&amp;Table768[[#This Row],[Q No.]]</f>
        <v>P24R18</v>
      </c>
      <c r="B939" s="19"/>
      <c r="C939" s="29" t="s">
        <v>126</v>
      </c>
      <c r="D939" s="17">
        <v>18</v>
      </c>
      <c r="E939" s="6" t="s">
        <v>33</v>
      </c>
      <c r="F939" s="6">
        <v>2</v>
      </c>
      <c r="G939" s="13" t="s">
        <v>201</v>
      </c>
      <c r="H939" s="17" t="s">
        <v>431</v>
      </c>
      <c r="I939" s="11" t="str">
        <f>VLOOKUP(Table768[[#This Row],[CID]],ALY,2,FALSE)</f>
        <v>Vocab-in-Context</v>
      </c>
    </row>
    <row r="940" spans="1:9" ht="17" thickBot="1" x14ac:dyDescent="0.25">
      <c r="A940" s="19" t="str">
        <f>Table768[[#This Row],[Test No.]]&amp;Table768[[#This Row],[Section]]&amp;Table768[[#This Row],[Q No.]]</f>
        <v>P24R19</v>
      </c>
      <c r="B940" s="19"/>
      <c r="C940" s="29" t="s">
        <v>126</v>
      </c>
      <c r="D940" s="17">
        <v>19</v>
      </c>
      <c r="E940" s="6" t="s">
        <v>33</v>
      </c>
      <c r="F940" s="6">
        <v>2</v>
      </c>
      <c r="G940" s="13" t="s">
        <v>201</v>
      </c>
      <c r="H940" s="17" t="s">
        <v>430</v>
      </c>
      <c r="I940" s="11" t="str">
        <f>VLOOKUP(Table768[[#This Row],[CID]],ALY,2,FALSE)</f>
        <v>Detail</v>
      </c>
    </row>
    <row r="941" spans="1:9" ht="17" thickBot="1" x14ac:dyDescent="0.25">
      <c r="A941" s="19" t="str">
        <f>Table768[[#This Row],[Test No.]]&amp;Table768[[#This Row],[Section]]&amp;Table768[[#This Row],[Q No.]]</f>
        <v>P24R20</v>
      </c>
      <c r="B941" s="19"/>
      <c r="C941" s="29" t="s">
        <v>126</v>
      </c>
      <c r="D941" s="17">
        <v>20</v>
      </c>
      <c r="E941" s="6" t="s">
        <v>33</v>
      </c>
      <c r="F941" s="6">
        <v>2</v>
      </c>
      <c r="G941" s="13" t="s">
        <v>201</v>
      </c>
      <c r="H941" s="17" t="s">
        <v>446</v>
      </c>
      <c r="I941" s="11" t="str">
        <f>VLOOKUP(Table768[[#This Row],[CID]],ALY,2,FALSE)</f>
        <v>Inference</v>
      </c>
    </row>
    <row r="942" spans="1:9" ht="17" thickBot="1" x14ac:dyDescent="0.25">
      <c r="A942" s="19" t="str">
        <f>Table768[[#This Row],[Test No.]]&amp;Table768[[#This Row],[Section]]&amp;Table768[[#This Row],[Q No.]]</f>
        <v>P24R21</v>
      </c>
      <c r="B942" s="19"/>
      <c r="C942" s="29" t="s">
        <v>126</v>
      </c>
      <c r="D942" s="17">
        <v>21</v>
      </c>
      <c r="E942" s="6" t="s">
        <v>33</v>
      </c>
      <c r="F942" s="6">
        <v>3</v>
      </c>
      <c r="G942" s="13" t="s">
        <v>200</v>
      </c>
      <c r="H942" s="17" t="s">
        <v>439</v>
      </c>
      <c r="I942" s="11" t="str">
        <f>VLOOKUP(Table768[[#This Row],[CID]],ALY,2,FALSE)</f>
        <v>Vocab-in-Context</v>
      </c>
    </row>
    <row r="943" spans="1:9" ht="17" thickBot="1" x14ac:dyDescent="0.25">
      <c r="A943" s="19" t="str">
        <f>Table768[[#This Row],[Test No.]]&amp;Table768[[#This Row],[Section]]&amp;Table768[[#This Row],[Q No.]]</f>
        <v>P24R22</v>
      </c>
      <c r="B943" s="19"/>
      <c r="C943" s="29" t="s">
        <v>126</v>
      </c>
      <c r="D943" s="17">
        <v>22</v>
      </c>
      <c r="E943" s="6" t="s">
        <v>33</v>
      </c>
      <c r="F943" s="6">
        <v>3</v>
      </c>
      <c r="G943" s="13" t="s">
        <v>200</v>
      </c>
      <c r="H943" s="17" t="s">
        <v>437</v>
      </c>
      <c r="I943" s="11" t="str">
        <f>VLOOKUP(Table768[[#This Row],[CID]],ALY,2,FALSE)</f>
        <v>Detail</v>
      </c>
    </row>
    <row r="944" spans="1:9" ht="17" thickBot="1" x14ac:dyDescent="0.25">
      <c r="A944" s="19" t="str">
        <f>Table768[[#This Row],[Test No.]]&amp;Table768[[#This Row],[Section]]&amp;Table768[[#This Row],[Q No.]]</f>
        <v>P24R23</v>
      </c>
      <c r="B944" s="19"/>
      <c r="C944" s="29" t="s">
        <v>126</v>
      </c>
      <c r="D944" s="17">
        <v>23</v>
      </c>
      <c r="E944" s="6" t="s">
        <v>33</v>
      </c>
      <c r="F944" s="6">
        <v>3</v>
      </c>
      <c r="G944" s="13" t="s">
        <v>200</v>
      </c>
      <c r="H944" s="17" t="s">
        <v>437</v>
      </c>
      <c r="I944" s="11" t="str">
        <f>VLOOKUP(Table768[[#This Row],[CID]],ALY,2,FALSE)</f>
        <v>Detail</v>
      </c>
    </row>
    <row r="945" spans="1:9" ht="17" thickBot="1" x14ac:dyDescent="0.25">
      <c r="A945" s="19" t="str">
        <f>Table768[[#This Row],[Test No.]]&amp;Table768[[#This Row],[Section]]&amp;Table768[[#This Row],[Q No.]]</f>
        <v>P24R24</v>
      </c>
      <c r="B945" s="19"/>
      <c r="C945" s="29" t="s">
        <v>126</v>
      </c>
      <c r="D945" s="17">
        <v>24</v>
      </c>
      <c r="E945" s="6" t="s">
        <v>33</v>
      </c>
      <c r="F945" s="6">
        <v>3</v>
      </c>
      <c r="G945" s="13" t="s">
        <v>200</v>
      </c>
      <c r="H945" s="17" t="s">
        <v>451</v>
      </c>
      <c r="I945" s="11" t="str">
        <f>VLOOKUP(Table768[[#This Row],[CID]],ALY,2,FALSE)</f>
        <v>Main Idea</v>
      </c>
    </row>
    <row r="946" spans="1:9" ht="17" thickBot="1" x14ac:dyDescent="0.25">
      <c r="A946" s="19" t="str">
        <f>Table768[[#This Row],[Test No.]]&amp;Table768[[#This Row],[Section]]&amp;Table768[[#This Row],[Q No.]]</f>
        <v>P24R25</v>
      </c>
      <c r="B946" s="19"/>
      <c r="C946" s="29" t="s">
        <v>126</v>
      </c>
      <c r="D946" s="17">
        <v>25</v>
      </c>
      <c r="E946" s="6" t="s">
        <v>33</v>
      </c>
      <c r="F946" s="6">
        <v>3</v>
      </c>
      <c r="G946" s="13" t="s">
        <v>200</v>
      </c>
      <c r="H946" s="17" t="s">
        <v>451</v>
      </c>
      <c r="I946" s="11" t="str">
        <f>VLOOKUP(Table768[[#This Row],[CID]],ALY,2,FALSE)</f>
        <v>Main Idea</v>
      </c>
    </row>
    <row r="947" spans="1:9" ht="17" thickBot="1" x14ac:dyDescent="0.25">
      <c r="A947" s="19" t="str">
        <f>Table768[[#This Row],[Test No.]]&amp;Table768[[#This Row],[Section]]&amp;Table768[[#This Row],[Q No.]]</f>
        <v>P24R26</v>
      </c>
      <c r="B947" s="19"/>
      <c r="C947" s="29" t="s">
        <v>126</v>
      </c>
      <c r="D947" s="17">
        <v>26</v>
      </c>
      <c r="E947" s="6" t="s">
        <v>33</v>
      </c>
      <c r="F947" s="6">
        <v>3</v>
      </c>
      <c r="G947" s="13" t="s">
        <v>200</v>
      </c>
      <c r="H947" s="17" t="s">
        <v>439</v>
      </c>
      <c r="I947" s="11" t="str">
        <f>VLOOKUP(Table768[[#This Row],[CID]],ALY,2,FALSE)</f>
        <v>Vocab-in-Context</v>
      </c>
    </row>
    <row r="948" spans="1:9" ht="17" thickBot="1" x14ac:dyDescent="0.25">
      <c r="A948" s="19" t="str">
        <f>Table768[[#This Row],[Test No.]]&amp;Table768[[#This Row],[Section]]&amp;Table768[[#This Row],[Q No.]]</f>
        <v>P24R27</v>
      </c>
      <c r="B948" s="19"/>
      <c r="C948" s="29" t="s">
        <v>126</v>
      </c>
      <c r="D948" s="17">
        <v>27</v>
      </c>
      <c r="E948" s="6" t="s">
        <v>33</v>
      </c>
      <c r="F948" s="6">
        <v>3</v>
      </c>
      <c r="G948" s="13" t="s">
        <v>200</v>
      </c>
      <c r="H948" s="17" t="s">
        <v>437</v>
      </c>
      <c r="I948" s="11" t="str">
        <f>VLOOKUP(Table768[[#This Row],[CID]],ALY,2,FALSE)</f>
        <v>Detail</v>
      </c>
    </row>
    <row r="949" spans="1:9" ht="17" thickBot="1" x14ac:dyDescent="0.25">
      <c r="A949" s="19" t="str">
        <f>Table768[[#This Row],[Test No.]]&amp;Table768[[#This Row],[Section]]&amp;Table768[[#This Row],[Q No.]]</f>
        <v>P24R28</v>
      </c>
      <c r="B949" s="19"/>
      <c r="C949" s="29" t="s">
        <v>126</v>
      </c>
      <c r="D949" s="17">
        <v>28</v>
      </c>
      <c r="E949" s="6" t="s">
        <v>33</v>
      </c>
      <c r="F949" s="6">
        <v>3</v>
      </c>
      <c r="G949" s="13" t="s">
        <v>200</v>
      </c>
      <c r="H949" s="17" t="s">
        <v>437</v>
      </c>
      <c r="I949" s="11" t="str">
        <f>VLOOKUP(Table768[[#This Row],[CID]],ALY,2,FALSE)</f>
        <v>Detail</v>
      </c>
    </row>
    <row r="950" spans="1:9" ht="17" thickBot="1" x14ac:dyDescent="0.25">
      <c r="A950" s="19" t="str">
        <f>Table768[[#This Row],[Test No.]]&amp;Table768[[#This Row],[Section]]&amp;Table768[[#This Row],[Q No.]]</f>
        <v>P24R29</v>
      </c>
      <c r="B950" s="19"/>
      <c r="C950" s="29" t="s">
        <v>126</v>
      </c>
      <c r="D950" s="17">
        <v>29</v>
      </c>
      <c r="E950" s="6" t="s">
        <v>33</v>
      </c>
      <c r="F950" s="6">
        <v>3</v>
      </c>
      <c r="G950" s="13" t="s">
        <v>200</v>
      </c>
      <c r="H950" s="17" t="s">
        <v>437</v>
      </c>
      <c r="I950" s="11" t="str">
        <f>VLOOKUP(Table768[[#This Row],[CID]],ALY,2,FALSE)</f>
        <v>Detail</v>
      </c>
    </row>
    <row r="951" spans="1:9" ht="17" thickBot="1" x14ac:dyDescent="0.25">
      <c r="A951" s="19" t="str">
        <f>Table768[[#This Row],[Test No.]]&amp;Table768[[#This Row],[Section]]&amp;Table768[[#This Row],[Q No.]]</f>
        <v>P24R30</v>
      </c>
      <c r="B951" s="19"/>
      <c r="C951" s="29" t="s">
        <v>126</v>
      </c>
      <c r="D951" s="17">
        <v>30</v>
      </c>
      <c r="E951" s="6" t="s">
        <v>33</v>
      </c>
      <c r="F951" s="6">
        <v>3</v>
      </c>
      <c r="G951" s="13" t="s">
        <v>200</v>
      </c>
      <c r="H951" s="17" t="s">
        <v>437</v>
      </c>
      <c r="I951" s="11" t="str">
        <f>VLOOKUP(Table768[[#This Row],[CID]],ALY,2,FALSE)</f>
        <v>Detail</v>
      </c>
    </row>
    <row r="952" spans="1:9" ht="17" thickBot="1" x14ac:dyDescent="0.25">
      <c r="A952" s="19" t="str">
        <f>Table768[[#This Row],[Test No.]]&amp;Table768[[#This Row],[Section]]&amp;Table768[[#This Row],[Q No.]]</f>
        <v>P24R31</v>
      </c>
      <c r="B952" s="19"/>
      <c r="C952" s="29" t="s">
        <v>126</v>
      </c>
      <c r="D952" s="17">
        <v>31</v>
      </c>
      <c r="E952" s="6" t="s">
        <v>33</v>
      </c>
      <c r="F952" s="6">
        <v>4</v>
      </c>
      <c r="G952" s="13" t="s">
        <v>199</v>
      </c>
      <c r="H952" s="17" t="s">
        <v>441</v>
      </c>
      <c r="I952" s="11" t="str">
        <f>VLOOKUP(Table768[[#This Row],[CID]],ALY,2,FALSE)</f>
        <v>Main Idea</v>
      </c>
    </row>
    <row r="953" spans="1:9" ht="17" thickBot="1" x14ac:dyDescent="0.25">
      <c r="A953" s="19" t="str">
        <f>Table768[[#This Row],[Test No.]]&amp;Table768[[#This Row],[Section]]&amp;Table768[[#This Row],[Q No.]]</f>
        <v>P24R32</v>
      </c>
      <c r="B953" s="19"/>
      <c r="C953" s="29" t="s">
        <v>126</v>
      </c>
      <c r="D953" s="17">
        <v>32</v>
      </c>
      <c r="E953" s="6" t="s">
        <v>33</v>
      </c>
      <c r="F953" s="6">
        <v>4</v>
      </c>
      <c r="G953" s="13" t="s">
        <v>199</v>
      </c>
      <c r="H953" s="17" t="s">
        <v>442</v>
      </c>
      <c r="I953" s="11" t="str">
        <f>VLOOKUP(Table768[[#This Row],[CID]],ALY,2,FALSE)</f>
        <v>Detail</v>
      </c>
    </row>
    <row r="954" spans="1:9" ht="17" thickBot="1" x14ac:dyDescent="0.25">
      <c r="A954" s="19" t="str">
        <f>Table768[[#This Row],[Test No.]]&amp;Table768[[#This Row],[Section]]&amp;Table768[[#This Row],[Q No.]]</f>
        <v>P24R33</v>
      </c>
      <c r="B954" s="19"/>
      <c r="C954" s="29" t="s">
        <v>126</v>
      </c>
      <c r="D954" s="17">
        <v>33</v>
      </c>
      <c r="E954" s="6" t="s">
        <v>33</v>
      </c>
      <c r="F954" s="6">
        <v>4</v>
      </c>
      <c r="G954" s="13" t="s">
        <v>199</v>
      </c>
      <c r="H954" s="17" t="s">
        <v>442</v>
      </c>
      <c r="I954" s="11" t="str">
        <f>VLOOKUP(Table768[[#This Row],[CID]],ALY,2,FALSE)</f>
        <v>Detail</v>
      </c>
    </row>
    <row r="955" spans="1:9" ht="17" thickBot="1" x14ac:dyDescent="0.25">
      <c r="A955" s="19" t="str">
        <f>Table768[[#This Row],[Test No.]]&amp;Table768[[#This Row],[Section]]&amp;Table768[[#This Row],[Q No.]]</f>
        <v>P24R34</v>
      </c>
      <c r="B955" s="19"/>
      <c r="C955" s="29" t="s">
        <v>126</v>
      </c>
      <c r="D955" s="17">
        <v>34</v>
      </c>
      <c r="E955" s="6" t="s">
        <v>33</v>
      </c>
      <c r="F955" s="6">
        <v>4</v>
      </c>
      <c r="G955" s="13" t="s">
        <v>199</v>
      </c>
      <c r="H955" s="17" t="s">
        <v>443</v>
      </c>
      <c r="I955" s="13" t="str">
        <f>VLOOKUP(Table768[[#This Row],[CID]],ALY,2,FALSE)</f>
        <v>Vocab-in-Context</v>
      </c>
    </row>
    <row r="956" spans="1:9" ht="17" thickBot="1" x14ac:dyDescent="0.25">
      <c r="A956" s="19" t="str">
        <f>Table768[[#This Row],[Test No.]]&amp;Table768[[#This Row],[Section]]&amp;Table768[[#This Row],[Q No.]]</f>
        <v>P24R35</v>
      </c>
      <c r="B956" s="19"/>
      <c r="C956" s="29" t="s">
        <v>126</v>
      </c>
      <c r="D956" s="17">
        <v>35</v>
      </c>
      <c r="E956" s="6" t="s">
        <v>33</v>
      </c>
      <c r="F956" s="6">
        <v>4</v>
      </c>
      <c r="G956" s="13" t="s">
        <v>199</v>
      </c>
      <c r="H956" s="17" t="s">
        <v>442</v>
      </c>
      <c r="I956" s="11" t="str">
        <f>VLOOKUP(Table768[[#This Row],[CID]],ALY,2,FALSE)</f>
        <v>Detail</v>
      </c>
    </row>
    <row r="957" spans="1:9" ht="17" thickBot="1" x14ac:dyDescent="0.25">
      <c r="A957" s="19" t="str">
        <f>Table768[[#This Row],[Test No.]]&amp;Table768[[#This Row],[Section]]&amp;Table768[[#This Row],[Q No.]]</f>
        <v>P24R36</v>
      </c>
      <c r="B957" s="19"/>
      <c r="C957" s="29" t="s">
        <v>126</v>
      </c>
      <c r="D957" s="17">
        <v>36</v>
      </c>
      <c r="E957" s="6" t="s">
        <v>33</v>
      </c>
      <c r="F957" s="6">
        <v>4</v>
      </c>
      <c r="G957" s="13" t="s">
        <v>199</v>
      </c>
      <c r="H957" s="17" t="s">
        <v>440</v>
      </c>
      <c r="I957" s="11" t="str">
        <f>VLOOKUP(Table768[[#This Row],[CID]],ALY,2,FALSE)</f>
        <v>Inference</v>
      </c>
    </row>
    <row r="958" spans="1:9" ht="17" thickBot="1" x14ac:dyDescent="0.25">
      <c r="A958" s="19" t="str">
        <f>Table768[[#This Row],[Test No.]]&amp;Table768[[#This Row],[Section]]&amp;Table768[[#This Row],[Q No.]]</f>
        <v>P24R37</v>
      </c>
      <c r="B958" s="19"/>
      <c r="C958" s="29" t="s">
        <v>126</v>
      </c>
      <c r="D958" s="17">
        <v>37</v>
      </c>
      <c r="E958" s="6" t="s">
        <v>33</v>
      </c>
      <c r="F958" s="6">
        <v>4</v>
      </c>
      <c r="G958" s="13" t="s">
        <v>199</v>
      </c>
      <c r="H958" s="17" t="s">
        <v>442</v>
      </c>
      <c r="I958" s="11" t="str">
        <f>VLOOKUP(Table768[[#This Row],[CID]],ALY,2,FALSE)</f>
        <v>Detail</v>
      </c>
    </row>
    <row r="959" spans="1:9" ht="17" thickBot="1" x14ac:dyDescent="0.25">
      <c r="A959" s="19" t="str">
        <f>Table768[[#This Row],[Test No.]]&amp;Table768[[#This Row],[Section]]&amp;Table768[[#This Row],[Q No.]]</f>
        <v>P24R38</v>
      </c>
      <c r="B959" s="19"/>
      <c r="C959" s="29" t="s">
        <v>126</v>
      </c>
      <c r="D959" s="17">
        <v>38</v>
      </c>
      <c r="E959" s="6" t="s">
        <v>33</v>
      </c>
      <c r="F959" s="6">
        <v>4</v>
      </c>
      <c r="G959" s="13" t="s">
        <v>199</v>
      </c>
      <c r="H959" s="17" t="s">
        <v>442</v>
      </c>
      <c r="I959" s="11" t="str">
        <f>VLOOKUP(Table768[[#This Row],[CID]],ALY,2,FALSE)</f>
        <v>Detail</v>
      </c>
    </row>
    <row r="960" spans="1:9" ht="17" thickBot="1" x14ac:dyDescent="0.25">
      <c r="A960" s="19" t="str">
        <f>Table768[[#This Row],[Test No.]]&amp;Table768[[#This Row],[Section]]&amp;Table768[[#This Row],[Q No.]]</f>
        <v>P24R39</v>
      </c>
      <c r="B960" s="19"/>
      <c r="C960" s="29" t="s">
        <v>126</v>
      </c>
      <c r="D960" s="17">
        <v>39</v>
      </c>
      <c r="E960" s="6" t="s">
        <v>33</v>
      </c>
      <c r="F960" s="6">
        <v>4</v>
      </c>
      <c r="G960" s="13" t="s">
        <v>199</v>
      </c>
      <c r="H960" s="17" t="s">
        <v>441</v>
      </c>
      <c r="I960" s="11" t="str">
        <f>VLOOKUP(Table768[[#This Row],[CID]],ALY,2,FALSE)</f>
        <v>Main Idea</v>
      </c>
    </row>
    <row r="961" spans="1:9" ht="17" thickBot="1" x14ac:dyDescent="0.25">
      <c r="A961" s="19" t="str">
        <f>Table768[[#This Row],[Test No.]]&amp;Table768[[#This Row],[Section]]&amp;Table768[[#This Row],[Q No.]]</f>
        <v>P24R40</v>
      </c>
      <c r="B961" s="19"/>
      <c r="C961" s="29" t="s">
        <v>126</v>
      </c>
      <c r="D961" s="17">
        <v>40</v>
      </c>
      <c r="E961" s="6" t="s">
        <v>33</v>
      </c>
      <c r="F961" s="6">
        <v>4</v>
      </c>
      <c r="G961" s="13" t="s">
        <v>199</v>
      </c>
      <c r="H961" s="17" t="s">
        <v>442</v>
      </c>
      <c r="I961" s="11" t="str">
        <f>VLOOKUP(Table768[[#This Row],[CID]],ALY,2,FALSE)</f>
        <v>Detail</v>
      </c>
    </row>
    <row r="962" spans="1:9" ht="17" thickBot="1" x14ac:dyDescent="0.25">
      <c r="A962" s="19" t="str">
        <f>Table768[[#This Row],[Test No.]]&amp;Table768[[#This Row],[Section]]&amp;Table768[[#This Row],[Q No.]]</f>
        <v>P25R1</v>
      </c>
      <c r="B962" s="19"/>
      <c r="C962" s="29" t="s">
        <v>125</v>
      </c>
      <c r="D962" s="17">
        <v>1</v>
      </c>
      <c r="E962" s="6" t="s">
        <v>33</v>
      </c>
      <c r="F962" s="6">
        <v>1</v>
      </c>
      <c r="G962" s="13" t="s">
        <v>50</v>
      </c>
      <c r="H962" s="17" t="s">
        <v>425</v>
      </c>
      <c r="I962" s="11" t="str">
        <f>VLOOKUP(Table768[[#This Row],[CID]],ALY,2,FALSE)</f>
        <v>Detail</v>
      </c>
    </row>
    <row r="963" spans="1:9" ht="17" thickBot="1" x14ac:dyDescent="0.25">
      <c r="A963" s="19" t="str">
        <f>Table768[[#This Row],[Test No.]]&amp;Table768[[#This Row],[Section]]&amp;Table768[[#This Row],[Q No.]]</f>
        <v>P25R2</v>
      </c>
      <c r="B963" s="19"/>
      <c r="C963" s="29" t="s">
        <v>125</v>
      </c>
      <c r="D963" s="17">
        <v>2</v>
      </c>
      <c r="E963" s="6" t="s">
        <v>33</v>
      </c>
      <c r="F963" s="6">
        <v>1</v>
      </c>
      <c r="G963" s="13" t="s">
        <v>50</v>
      </c>
      <c r="H963" s="17" t="s">
        <v>425</v>
      </c>
      <c r="I963" s="11" t="str">
        <f>VLOOKUP(Table768[[#This Row],[CID]],ALY,2,FALSE)</f>
        <v>Detail</v>
      </c>
    </row>
    <row r="964" spans="1:9" ht="17" thickBot="1" x14ac:dyDescent="0.25">
      <c r="A964" s="19" t="str">
        <f>Table768[[#This Row],[Test No.]]&amp;Table768[[#This Row],[Section]]&amp;Table768[[#This Row],[Q No.]]</f>
        <v>P25R3</v>
      </c>
      <c r="B964" s="19"/>
      <c r="C964" s="29" t="s">
        <v>125</v>
      </c>
      <c r="D964" s="17">
        <v>3</v>
      </c>
      <c r="E964" s="6" t="s">
        <v>33</v>
      </c>
      <c r="F964" s="6">
        <v>1</v>
      </c>
      <c r="G964" s="13" t="s">
        <v>50</v>
      </c>
      <c r="H964" s="17" t="s">
        <v>425</v>
      </c>
      <c r="I964" s="11" t="str">
        <f>VLOOKUP(Table768[[#This Row],[CID]],ALY,2,FALSE)</f>
        <v>Detail</v>
      </c>
    </row>
    <row r="965" spans="1:9" ht="17" thickBot="1" x14ac:dyDescent="0.25">
      <c r="A965" s="19" t="str">
        <f>Table768[[#This Row],[Test No.]]&amp;Table768[[#This Row],[Section]]&amp;Table768[[#This Row],[Q No.]]</f>
        <v>P25R4</v>
      </c>
      <c r="B965" s="19"/>
      <c r="C965" s="29" t="s">
        <v>125</v>
      </c>
      <c r="D965" s="17">
        <v>4</v>
      </c>
      <c r="E965" s="6" t="s">
        <v>33</v>
      </c>
      <c r="F965" s="6">
        <v>1</v>
      </c>
      <c r="G965" s="13" t="s">
        <v>50</v>
      </c>
      <c r="H965" s="17" t="s">
        <v>425</v>
      </c>
      <c r="I965" s="11" t="str">
        <f>VLOOKUP(Table768[[#This Row],[CID]],ALY,2,FALSE)</f>
        <v>Detail</v>
      </c>
    </row>
    <row r="966" spans="1:9" ht="17" thickBot="1" x14ac:dyDescent="0.25">
      <c r="A966" s="19" t="str">
        <f>Table768[[#This Row],[Test No.]]&amp;Table768[[#This Row],[Section]]&amp;Table768[[#This Row],[Q No.]]</f>
        <v>P25R5</v>
      </c>
      <c r="B966" s="19"/>
      <c r="C966" s="29" t="s">
        <v>125</v>
      </c>
      <c r="D966" s="17">
        <v>5</v>
      </c>
      <c r="E966" s="6" t="s">
        <v>33</v>
      </c>
      <c r="F966" s="6">
        <v>1</v>
      </c>
      <c r="G966" s="13" t="s">
        <v>50</v>
      </c>
      <c r="H966" s="17" t="s">
        <v>425</v>
      </c>
      <c r="I966" s="11" t="str">
        <f>VLOOKUP(Table768[[#This Row],[CID]],ALY,2,FALSE)</f>
        <v>Detail</v>
      </c>
    </row>
    <row r="967" spans="1:9" ht="17" thickBot="1" x14ac:dyDescent="0.25">
      <c r="A967" s="19" t="str">
        <f>Table768[[#This Row],[Test No.]]&amp;Table768[[#This Row],[Section]]&amp;Table768[[#This Row],[Q No.]]</f>
        <v>P25R6</v>
      </c>
      <c r="B967" s="19"/>
      <c r="C967" s="29" t="s">
        <v>125</v>
      </c>
      <c r="D967" s="17">
        <v>6</v>
      </c>
      <c r="E967" s="6" t="s">
        <v>33</v>
      </c>
      <c r="F967" s="6">
        <v>1</v>
      </c>
      <c r="G967" s="13" t="s">
        <v>50</v>
      </c>
      <c r="H967" s="17" t="s">
        <v>428</v>
      </c>
      <c r="I967" s="11" t="str">
        <f>VLOOKUP(Table768[[#This Row],[CID]],ALY,2,FALSE)</f>
        <v>Purpose</v>
      </c>
    </row>
    <row r="968" spans="1:9" ht="17" thickBot="1" x14ac:dyDescent="0.25">
      <c r="A968" s="19" t="str">
        <f>Table768[[#This Row],[Test No.]]&amp;Table768[[#This Row],[Section]]&amp;Table768[[#This Row],[Q No.]]</f>
        <v>P25R7</v>
      </c>
      <c r="B968" s="19"/>
      <c r="C968" s="29" t="s">
        <v>125</v>
      </c>
      <c r="D968" s="17">
        <v>7</v>
      </c>
      <c r="E968" s="6" t="s">
        <v>33</v>
      </c>
      <c r="F968" s="6">
        <v>1</v>
      </c>
      <c r="G968" s="13" t="s">
        <v>50</v>
      </c>
      <c r="H968" s="17" t="s">
        <v>428</v>
      </c>
      <c r="I968" s="11" t="str">
        <f>VLOOKUP(Table768[[#This Row],[CID]],ALY,2,FALSE)</f>
        <v>Purpose</v>
      </c>
    </row>
    <row r="969" spans="1:9" ht="17" thickBot="1" x14ac:dyDescent="0.25">
      <c r="A969" s="19" t="str">
        <f>Table768[[#This Row],[Test No.]]&amp;Table768[[#This Row],[Section]]&amp;Table768[[#This Row],[Q No.]]</f>
        <v>P25R8</v>
      </c>
      <c r="B969" s="19"/>
      <c r="C969" s="29" t="s">
        <v>125</v>
      </c>
      <c r="D969" s="17">
        <v>8</v>
      </c>
      <c r="E969" s="6" t="s">
        <v>33</v>
      </c>
      <c r="F969" s="6">
        <v>1</v>
      </c>
      <c r="G969" s="13" t="s">
        <v>50</v>
      </c>
      <c r="H969" s="17" t="s">
        <v>424</v>
      </c>
      <c r="I969" s="11" t="str">
        <f>VLOOKUP(Table768[[#This Row],[CID]],ALY,2,FALSE)</f>
        <v>Inference</v>
      </c>
    </row>
    <row r="970" spans="1:9" ht="17" thickBot="1" x14ac:dyDescent="0.25">
      <c r="A970" s="19" t="str">
        <f>Table768[[#This Row],[Test No.]]&amp;Table768[[#This Row],[Section]]&amp;Table768[[#This Row],[Q No.]]</f>
        <v>P25R9</v>
      </c>
      <c r="B970" s="19"/>
      <c r="C970" s="29" t="s">
        <v>125</v>
      </c>
      <c r="D970" s="17">
        <v>9</v>
      </c>
      <c r="E970" s="6" t="s">
        <v>33</v>
      </c>
      <c r="F970" s="6">
        <v>1</v>
      </c>
      <c r="G970" s="13" t="s">
        <v>50</v>
      </c>
      <c r="H970" s="17" t="s">
        <v>450</v>
      </c>
      <c r="I970" s="11" t="str">
        <f>VLOOKUP(Table768[[#This Row],[CID]],ALY,2,FALSE)</f>
        <v>Vocab-in-Context</v>
      </c>
    </row>
    <row r="971" spans="1:9" ht="17" thickBot="1" x14ac:dyDescent="0.25">
      <c r="A971" s="19" t="str">
        <f>Table768[[#This Row],[Test No.]]&amp;Table768[[#This Row],[Section]]&amp;Table768[[#This Row],[Q No.]]</f>
        <v>P25R10</v>
      </c>
      <c r="B971" s="19"/>
      <c r="C971" s="29" t="s">
        <v>125</v>
      </c>
      <c r="D971" s="17">
        <v>10</v>
      </c>
      <c r="E971" s="6" t="s">
        <v>33</v>
      </c>
      <c r="F971" s="6">
        <v>1</v>
      </c>
      <c r="G971" s="13" t="s">
        <v>50</v>
      </c>
      <c r="H971" s="17" t="s">
        <v>425</v>
      </c>
      <c r="I971" s="11" t="str">
        <f>VLOOKUP(Table768[[#This Row],[CID]],ALY,2,FALSE)</f>
        <v>Detail</v>
      </c>
    </row>
    <row r="972" spans="1:9" ht="17" thickBot="1" x14ac:dyDescent="0.25">
      <c r="A972" s="19" t="str">
        <f>Table768[[#This Row],[Test No.]]&amp;Table768[[#This Row],[Section]]&amp;Table768[[#This Row],[Q No.]]</f>
        <v>P25R11</v>
      </c>
      <c r="B972" s="19"/>
      <c r="C972" s="29" t="s">
        <v>125</v>
      </c>
      <c r="D972" s="17">
        <v>11</v>
      </c>
      <c r="E972" s="6" t="s">
        <v>33</v>
      </c>
      <c r="F972" s="6">
        <v>2</v>
      </c>
      <c r="G972" s="13" t="s">
        <v>201</v>
      </c>
      <c r="H972" s="17" t="s">
        <v>430</v>
      </c>
      <c r="I972" s="11" t="str">
        <f>VLOOKUP(Table768[[#This Row],[CID]],ALY,2,FALSE)</f>
        <v>Detail</v>
      </c>
    </row>
    <row r="973" spans="1:9" ht="17" thickBot="1" x14ac:dyDescent="0.25">
      <c r="A973" s="19" t="str">
        <f>Table768[[#This Row],[Test No.]]&amp;Table768[[#This Row],[Section]]&amp;Table768[[#This Row],[Q No.]]</f>
        <v>P25R12</v>
      </c>
      <c r="B973" s="19"/>
      <c r="C973" s="29" t="s">
        <v>125</v>
      </c>
      <c r="D973" s="17">
        <v>12</v>
      </c>
      <c r="E973" s="6" t="s">
        <v>33</v>
      </c>
      <c r="F973" s="6">
        <v>2</v>
      </c>
      <c r="G973" s="13" t="s">
        <v>201</v>
      </c>
      <c r="H973" s="17" t="s">
        <v>430</v>
      </c>
      <c r="I973" s="11" t="str">
        <f>VLOOKUP(Table768[[#This Row],[CID]],ALY,2,FALSE)</f>
        <v>Detail</v>
      </c>
    </row>
    <row r="974" spans="1:9" ht="17" thickBot="1" x14ac:dyDescent="0.25">
      <c r="A974" s="19" t="str">
        <f>Table768[[#This Row],[Test No.]]&amp;Table768[[#This Row],[Section]]&amp;Table768[[#This Row],[Q No.]]</f>
        <v>P25R13</v>
      </c>
      <c r="B974" s="19"/>
      <c r="C974" s="29" t="s">
        <v>125</v>
      </c>
      <c r="D974" s="17">
        <v>13</v>
      </c>
      <c r="E974" s="6" t="s">
        <v>33</v>
      </c>
      <c r="F974" s="6">
        <v>2</v>
      </c>
      <c r="G974" s="13" t="s">
        <v>201</v>
      </c>
      <c r="H974" s="17" t="s">
        <v>433</v>
      </c>
      <c r="I974" s="11" t="str">
        <f>VLOOKUP(Table768[[#This Row],[CID]],ALY,2,FALSE)</f>
        <v>Purpose</v>
      </c>
    </row>
    <row r="975" spans="1:9" ht="17" thickBot="1" x14ac:dyDescent="0.25">
      <c r="A975" s="19" t="str">
        <f>Table768[[#This Row],[Test No.]]&amp;Table768[[#This Row],[Section]]&amp;Table768[[#This Row],[Q No.]]</f>
        <v>P25R14</v>
      </c>
      <c r="B975" s="19"/>
      <c r="C975" s="29" t="s">
        <v>125</v>
      </c>
      <c r="D975" s="17">
        <v>14</v>
      </c>
      <c r="E975" s="6" t="s">
        <v>33</v>
      </c>
      <c r="F975" s="6">
        <v>2</v>
      </c>
      <c r="G975" s="13" t="s">
        <v>201</v>
      </c>
      <c r="H975" s="17" t="s">
        <v>446</v>
      </c>
      <c r="I975" s="11" t="str">
        <f>VLOOKUP(Table768[[#This Row],[CID]],ALY,2,FALSE)</f>
        <v>Inference</v>
      </c>
    </row>
    <row r="976" spans="1:9" ht="17" thickBot="1" x14ac:dyDescent="0.25">
      <c r="A976" s="19" t="str">
        <f>Table768[[#This Row],[Test No.]]&amp;Table768[[#This Row],[Section]]&amp;Table768[[#This Row],[Q No.]]</f>
        <v>P25R15</v>
      </c>
      <c r="B976" s="19"/>
      <c r="C976" s="29" t="s">
        <v>125</v>
      </c>
      <c r="D976" s="17">
        <v>15</v>
      </c>
      <c r="E976" s="6" t="s">
        <v>33</v>
      </c>
      <c r="F976" s="6">
        <v>2</v>
      </c>
      <c r="G976" s="13" t="s">
        <v>201</v>
      </c>
      <c r="H976" s="17" t="s">
        <v>430</v>
      </c>
      <c r="I976" s="11" t="str">
        <f>VLOOKUP(Table768[[#This Row],[CID]],ALY,2,FALSE)</f>
        <v>Detail</v>
      </c>
    </row>
    <row r="977" spans="1:9" ht="17" thickBot="1" x14ac:dyDescent="0.25">
      <c r="A977" s="19" t="str">
        <f>Table768[[#This Row],[Test No.]]&amp;Table768[[#This Row],[Section]]&amp;Table768[[#This Row],[Q No.]]</f>
        <v>P25R16</v>
      </c>
      <c r="B977" s="19"/>
      <c r="C977" s="29" t="s">
        <v>125</v>
      </c>
      <c r="D977" s="17">
        <v>16</v>
      </c>
      <c r="E977" s="6" t="s">
        <v>33</v>
      </c>
      <c r="F977" s="6">
        <v>2</v>
      </c>
      <c r="G977" s="13" t="s">
        <v>201</v>
      </c>
      <c r="H977" s="17" t="s">
        <v>431</v>
      </c>
      <c r="I977" s="11" t="str">
        <f>VLOOKUP(Table768[[#This Row],[CID]],ALY,2,FALSE)</f>
        <v>Vocab-in-Context</v>
      </c>
    </row>
    <row r="978" spans="1:9" ht="17" thickBot="1" x14ac:dyDescent="0.25">
      <c r="A978" s="19" t="str">
        <f>Table768[[#This Row],[Test No.]]&amp;Table768[[#This Row],[Section]]&amp;Table768[[#This Row],[Q No.]]</f>
        <v>P25R17</v>
      </c>
      <c r="B978" s="19"/>
      <c r="C978" s="29" t="s">
        <v>125</v>
      </c>
      <c r="D978" s="17">
        <v>17</v>
      </c>
      <c r="E978" s="6" t="s">
        <v>33</v>
      </c>
      <c r="F978" s="6">
        <v>2</v>
      </c>
      <c r="G978" s="13" t="s">
        <v>201</v>
      </c>
      <c r="H978" s="17" t="s">
        <v>430</v>
      </c>
      <c r="I978" s="11" t="str">
        <f>VLOOKUP(Table768[[#This Row],[CID]],ALY,2,FALSE)</f>
        <v>Detail</v>
      </c>
    </row>
    <row r="979" spans="1:9" ht="17" thickBot="1" x14ac:dyDescent="0.25">
      <c r="A979" s="19" t="str">
        <f>Table768[[#This Row],[Test No.]]&amp;Table768[[#This Row],[Section]]&amp;Table768[[#This Row],[Q No.]]</f>
        <v>P25R18</v>
      </c>
      <c r="B979" s="19"/>
      <c r="C979" s="29" t="s">
        <v>125</v>
      </c>
      <c r="D979" s="17">
        <v>18</v>
      </c>
      <c r="E979" s="6" t="s">
        <v>33</v>
      </c>
      <c r="F979" s="6">
        <v>2</v>
      </c>
      <c r="G979" s="13" t="s">
        <v>201</v>
      </c>
      <c r="H979" s="17" t="s">
        <v>433</v>
      </c>
      <c r="I979" s="11" t="str">
        <f>VLOOKUP(Table768[[#This Row],[CID]],ALY,2,FALSE)</f>
        <v>Purpose</v>
      </c>
    </row>
    <row r="980" spans="1:9" ht="17" thickBot="1" x14ac:dyDescent="0.25">
      <c r="A980" s="19" t="str">
        <f>Table768[[#This Row],[Test No.]]&amp;Table768[[#This Row],[Section]]&amp;Table768[[#This Row],[Q No.]]</f>
        <v>P25R19</v>
      </c>
      <c r="B980" s="19"/>
      <c r="C980" s="29" t="s">
        <v>125</v>
      </c>
      <c r="D980" s="17">
        <v>19</v>
      </c>
      <c r="E980" s="6" t="s">
        <v>33</v>
      </c>
      <c r="F980" s="6">
        <v>2</v>
      </c>
      <c r="G980" s="13" t="s">
        <v>201</v>
      </c>
      <c r="H980" s="17" t="s">
        <v>431</v>
      </c>
      <c r="I980" s="11" t="str">
        <f>VLOOKUP(Table768[[#This Row],[CID]],ALY,2,FALSE)</f>
        <v>Vocab-in-Context</v>
      </c>
    </row>
    <row r="981" spans="1:9" ht="17" thickBot="1" x14ac:dyDescent="0.25">
      <c r="A981" s="19" t="str">
        <f>Table768[[#This Row],[Test No.]]&amp;Table768[[#This Row],[Section]]&amp;Table768[[#This Row],[Q No.]]</f>
        <v>P25R20</v>
      </c>
      <c r="B981" s="19"/>
      <c r="C981" s="29" t="s">
        <v>125</v>
      </c>
      <c r="D981" s="17">
        <v>20</v>
      </c>
      <c r="E981" s="6" t="s">
        <v>33</v>
      </c>
      <c r="F981" s="6">
        <v>2</v>
      </c>
      <c r="G981" s="13" t="s">
        <v>201</v>
      </c>
      <c r="H981" s="17" t="s">
        <v>431</v>
      </c>
      <c r="I981" s="11" t="str">
        <f>VLOOKUP(Table768[[#This Row],[CID]],ALY,2,FALSE)</f>
        <v>Vocab-in-Context</v>
      </c>
    </row>
    <row r="982" spans="1:9" ht="17" thickBot="1" x14ac:dyDescent="0.25">
      <c r="A982" s="19" t="str">
        <f>Table768[[#This Row],[Test No.]]&amp;Table768[[#This Row],[Section]]&amp;Table768[[#This Row],[Q No.]]</f>
        <v>P25R21</v>
      </c>
      <c r="B982" s="19"/>
      <c r="C982" s="29" t="s">
        <v>125</v>
      </c>
      <c r="D982" s="17">
        <v>21</v>
      </c>
      <c r="E982" s="6" t="s">
        <v>33</v>
      </c>
      <c r="F982" s="6">
        <v>3</v>
      </c>
      <c r="G982" s="13" t="s">
        <v>200</v>
      </c>
      <c r="H982" s="17" t="s">
        <v>436</v>
      </c>
      <c r="I982" s="11" t="str">
        <f>VLOOKUP(Table768[[#This Row],[CID]],ALY,2,FALSE)</f>
        <v>Purpose</v>
      </c>
    </row>
    <row r="983" spans="1:9" ht="17" thickBot="1" x14ac:dyDescent="0.25">
      <c r="A983" s="19" t="str">
        <f>Table768[[#This Row],[Test No.]]&amp;Table768[[#This Row],[Section]]&amp;Table768[[#This Row],[Q No.]]</f>
        <v>P25R22</v>
      </c>
      <c r="B983" s="19"/>
      <c r="C983" s="29" t="s">
        <v>125</v>
      </c>
      <c r="D983" s="17">
        <v>22</v>
      </c>
      <c r="E983" s="6" t="s">
        <v>33</v>
      </c>
      <c r="F983" s="6">
        <v>3</v>
      </c>
      <c r="G983" s="13" t="s">
        <v>200</v>
      </c>
      <c r="H983" s="17" t="s">
        <v>435</v>
      </c>
      <c r="I983" s="11" t="str">
        <f>VLOOKUP(Table768[[#This Row],[CID]],ALY,2,FALSE)</f>
        <v>PoV/Author's Attitude</v>
      </c>
    </row>
    <row r="984" spans="1:9" ht="17" thickBot="1" x14ac:dyDescent="0.25">
      <c r="A984" s="19" t="str">
        <f>Table768[[#This Row],[Test No.]]&amp;Table768[[#This Row],[Section]]&amp;Table768[[#This Row],[Q No.]]</f>
        <v>P25R23</v>
      </c>
      <c r="B984" s="19"/>
      <c r="C984" s="29" t="s">
        <v>125</v>
      </c>
      <c r="D984" s="17">
        <v>23</v>
      </c>
      <c r="E984" s="6" t="s">
        <v>33</v>
      </c>
      <c r="F984" s="6">
        <v>3</v>
      </c>
      <c r="G984" s="13" t="s">
        <v>200</v>
      </c>
      <c r="H984" s="17" t="s">
        <v>438</v>
      </c>
      <c r="I984" s="11" t="str">
        <f>VLOOKUP(Table768[[#This Row],[CID]],ALY,2,FALSE)</f>
        <v>Inference</v>
      </c>
    </row>
    <row r="985" spans="1:9" ht="17" thickBot="1" x14ac:dyDescent="0.25">
      <c r="A985" s="19" t="str">
        <f>Table768[[#This Row],[Test No.]]&amp;Table768[[#This Row],[Section]]&amp;Table768[[#This Row],[Q No.]]</f>
        <v>P25R24</v>
      </c>
      <c r="B985" s="19"/>
      <c r="C985" s="29" t="s">
        <v>125</v>
      </c>
      <c r="D985" s="17">
        <v>24</v>
      </c>
      <c r="E985" s="6" t="s">
        <v>33</v>
      </c>
      <c r="F985" s="6">
        <v>3</v>
      </c>
      <c r="G985" s="13" t="s">
        <v>200</v>
      </c>
      <c r="H985" s="17" t="s">
        <v>437</v>
      </c>
      <c r="I985" s="11" t="str">
        <f>VLOOKUP(Table768[[#This Row],[CID]],ALY,2,FALSE)</f>
        <v>Detail</v>
      </c>
    </row>
    <row r="986" spans="1:9" ht="17" thickBot="1" x14ac:dyDescent="0.25">
      <c r="A986" s="19" t="str">
        <f>Table768[[#This Row],[Test No.]]&amp;Table768[[#This Row],[Section]]&amp;Table768[[#This Row],[Q No.]]</f>
        <v>P25R25</v>
      </c>
      <c r="B986" s="19"/>
      <c r="C986" s="29" t="s">
        <v>125</v>
      </c>
      <c r="D986" s="17">
        <v>25</v>
      </c>
      <c r="E986" s="6" t="s">
        <v>33</v>
      </c>
      <c r="F986" s="6">
        <v>3</v>
      </c>
      <c r="G986" s="13" t="s">
        <v>200</v>
      </c>
      <c r="H986" s="17" t="s">
        <v>437</v>
      </c>
      <c r="I986" s="11" t="str">
        <f>VLOOKUP(Table768[[#This Row],[CID]],ALY,2,FALSE)</f>
        <v>Detail</v>
      </c>
    </row>
    <row r="987" spans="1:9" ht="17" thickBot="1" x14ac:dyDescent="0.25">
      <c r="A987" s="19" t="str">
        <f>Table768[[#This Row],[Test No.]]&amp;Table768[[#This Row],[Section]]&amp;Table768[[#This Row],[Q No.]]</f>
        <v>P25R26</v>
      </c>
      <c r="B987" s="19"/>
      <c r="C987" s="29" t="s">
        <v>125</v>
      </c>
      <c r="D987" s="17">
        <v>26</v>
      </c>
      <c r="E987" s="6" t="s">
        <v>33</v>
      </c>
      <c r="F987" s="6">
        <v>3</v>
      </c>
      <c r="G987" s="13" t="s">
        <v>200</v>
      </c>
      <c r="H987" s="17" t="s">
        <v>438</v>
      </c>
      <c r="I987" s="11" t="str">
        <f>VLOOKUP(Table768[[#This Row],[CID]],ALY,2,FALSE)</f>
        <v>Inference</v>
      </c>
    </row>
    <row r="988" spans="1:9" ht="17" thickBot="1" x14ac:dyDescent="0.25">
      <c r="A988" s="19" t="str">
        <f>Table768[[#This Row],[Test No.]]&amp;Table768[[#This Row],[Section]]&amp;Table768[[#This Row],[Q No.]]</f>
        <v>P25R27</v>
      </c>
      <c r="B988" s="19"/>
      <c r="C988" s="29" t="s">
        <v>125</v>
      </c>
      <c r="D988" s="17">
        <v>27</v>
      </c>
      <c r="E988" s="6" t="s">
        <v>33</v>
      </c>
      <c r="F988" s="6">
        <v>3</v>
      </c>
      <c r="G988" s="13" t="s">
        <v>200</v>
      </c>
      <c r="H988" s="17" t="s">
        <v>437</v>
      </c>
      <c r="I988" s="11" t="str">
        <f>VLOOKUP(Table768[[#This Row],[CID]],ALY,2,FALSE)</f>
        <v>Detail</v>
      </c>
    </row>
    <row r="989" spans="1:9" ht="17" thickBot="1" x14ac:dyDescent="0.25">
      <c r="A989" s="19" t="str">
        <f>Table768[[#This Row],[Test No.]]&amp;Table768[[#This Row],[Section]]&amp;Table768[[#This Row],[Q No.]]</f>
        <v>P25R28</v>
      </c>
      <c r="B989" s="19"/>
      <c r="C989" s="29" t="s">
        <v>125</v>
      </c>
      <c r="D989" s="17">
        <v>28</v>
      </c>
      <c r="E989" s="6" t="s">
        <v>33</v>
      </c>
      <c r="F989" s="6">
        <v>3</v>
      </c>
      <c r="G989" s="13" t="s">
        <v>200</v>
      </c>
      <c r="H989" s="17" t="s">
        <v>437</v>
      </c>
      <c r="I989" s="11" t="str">
        <f>VLOOKUP(Table768[[#This Row],[CID]],ALY,2,FALSE)</f>
        <v>Detail</v>
      </c>
    </row>
    <row r="990" spans="1:9" ht="17" thickBot="1" x14ac:dyDescent="0.25">
      <c r="A990" s="19" t="str">
        <f>Table768[[#This Row],[Test No.]]&amp;Table768[[#This Row],[Section]]&amp;Table768[[#This Row],[Q No.]]</f>
        <v>P25R29</v>
      </c>
      <c r="B990" s="19"/>
      <c r="C990" s="29" t="s">
        <v>125</v>
      </c>
      <c r="D990" s="17">
        <v>29</v>
      </c>
      <c r="E990" s="6" t="s">
        <v>33</v>
      </c>
      <c r="F990" s="6">
        <v>3</v>
      </c>
      <c r="G990" s="13" t="s">
        <v>200</v>
      </c>
      <c r="H990" s="17" t="s">
        <v>438</v>
      </c>
      <c r="I990" s="11" t="str">
        <f>VLOOKUP(Table768[[#This Row],[CID]],ALY,2,FALSE)</f>
        <v>Inference</v>
      </c>
    </row>
    <row r="991" spans="1:9" ht="17" thickBot="1" x14ac:dyDescent="0.25">
      <c r="A991" s="19" t="str">
        <f>Table768[[#This Row],[Test No.]]&amp;Table768[[#This Row],[Section]]&amp;Table768[[#This Row],[Q No.]]</f>
        <v>P25R30</v>
      </c>
      <c r="B991" s="19"/>
      <c r="C991" s="29" t="s">
        <v>125</v>
      </c>
      <c r="D991" s="17">
        <v>30</v>
      </c>
      <c r="E991" s="6" t="s">
        <v>33</v>
      </c>
      <c r="F991" s="6">
        <v>3</v>
      </c>
      <c r="G991" s="13" t="s">
        <v>200</v>
      </c>
      <c r="H991" s="17" t="s">
        <v>439</v>
      </c>
      <c r="I991" s="11" t="str">
        <f>VLOOKUP(Table768[[#This Row],[CID]],ALY,2,FALSE)</f>
        <v>Vocab-in-Context</v>
      </c>
    </row>
    <row r="992" spans="1:9" ht="17" thickBot="1" x14ac:dyDescent="0.25">
      <c r="A992" s="19" t="str">
        <f>Table768[[#This Row],[Test No.]]&amp;Table768[[#This Row],[Section]]&amp;Table768[[#This Row],[Q No.]]</f>
        <v>P25R31</v>
      </c>
      <c r="B992" s="19"/>
      <c r="C992" s="29" t="s">
        <v>125</v>
      </c>
      <c r="D992" s="17">
        <v>31</v>
      </c>
      <c r="E992" s="6" t="s">
        <v>33</v>
      </c>
      <c r="F992" s="6">
        <v>4</v>
      </c>
      <c r="G992" s="13" t="s">
        <v>199</v>
      </c>
      <c r="H992" s="17" t="s">
        <v>440</v>
      </c>
      <c r="I992" s="11" t="str">
        <f>VLOOKUP(Table768[[#This Row],[CID]],ALY,2,FALSE)</f>
        <v>Inference</v>
      </c>
    </row>
    <row r="993" spans="1:9" ht="17" thickBot="1" x14ac:dyDescent="0.25">
      <c r="A993" s="19" t="str">
        <f>Table768[[#This Row],[Test No.]]&amp;Table768[[#This Row],[Section]]&amp;Table768[[#This Row],[Q No.]]</f>
        <v>P25R32</v>
      </c>
      <c r="B993" s="19"/>
      <c r="C993" s="29" t="s">
        <v>125</v>
      </c>
      <c r="D993" s="17">
        <v>32</v>
      </c>
      <c r="E993" s="6" t="s">
        <v>33</v>
      </c>
      <c r="F993" s="6">
        <v>4</v>
      </c>
      <c r="G993" s="13" t="s">
        <v>199</v>
      </c>
      <c r="H993" s="17" t="s">
        <v>442</v>
      </c>
      <c r="I993" s="11" t="str">
        <f>VLOOKUP(Table768[[#This Row],[CID]],ALY,2,FALSE)</f>
        <v>Detail</v>
      </c>
    </row>
    <row r="994" spans="1:9" ht="17" thickBot="1" x14ac:dyDescent="0.25">
      <c r="A994" s="19" t="str">
        <f>Table768[[#This Row],[Test No.]]&amp;Table768[[#This Row],[Section]]&amp;Table768[[#This Row],[Q No.]]</f>
        <v>P25R33</v>
      </c>
      <c r="B994" s="19"/>
      <c r="C994" s="29" t="s">
        <v>125</v>
      </c>
      <c r="D994" s="17">
        <v>33</v>
      </c>
      <c r="E994" s="6" t="s">
        <v>33</v>
      </c>
      <c r="F994" s="6">
        <v>4</v>
      </c>
      <c r="G994" s="13" t="s">
        <v>199</v>
      </c>
      <c r="H994" s="17" t="s">
        <v>442</v>
      </c>
      <c r="I994" s="11" t="str">
        <f>VLOOKUP(Table768[[#This Row],[CID]],ALY,2,FALSE)</f>
        <v>Detail</v>
      </c>
    </row>
    <row r="995" spans="1:9" ht="17" thickBot="1" x14ac:dyDescent="0.25">
      <c r="A995" s="19" t="str">
        <f>Table768[[#This Row],[Test No.]]&amp;Table768[[#This Row],[Section]]&amp;Table768[[#This Row],[Q No.]]</f>
        <v>P25R34</v>
      </c>
      <c r="B995" s="19"/>
      <c r="C995" s="29" t="s">
        <v>125</v>
      </c>
      <c r="D995" s="17">
        <v>34</v>
      </c>
      <c r="E995" s="6" t="s">
        <v>33</v>
      </c>
      <c r="F995" s="6">
        <v>4</v>
      </c>
      <c r="G995" s="13" t="s">
        <v>199</v>
      </c>
      <c r="H995" s="17" t="s">
        <v>440</v>
      </c>
      <c r="I995" s="11" t="str">
        <f>VLOOKUP(Table768[[#This Row],[CID]],ALY,2,FALSE)</f>
        <v>Inference</v>
      </c>
    </row>
    <row r="996" spans="1:9" ht="17" thickBot="1" x14ac:dyDescent="0.25">
      <c r="A996" s="19" t="str">
        <f>Table768[[#This Row],[Test No.]]&amp;Table768[[#This Row],[Section]]&amp;Table768[[#This Row],[Q No.]]</f>
        <v>P25R35</v>
      </c>
      <c r="B996" s="19"/>
      <c r="C996" s="29" t="s">
        <v>125</v>
      </c>
      <c r="D996" s="17">
        <v>35</v>
      </c>
      <c r="E996" s="6" t="s">
        <v>33</v>
      </c>
      <c r="F996" s="6">
        <v>4</v>
      </c>
      <c r="G996" s="13" t="s">
        <v>199</v>
      </c>
      <c r="H996" s="17" t="s">
        <v>442</v>
      </c>
      <c r="I996" s="11" t="str">
        <f>VLOOKUP(Table768[[#This Row],[CID]],ALY,2,FALSE)</f>
        <v>Detail</v>
      </c>
    </row>
    <row r="997" spans="1:9" ht="17" thickBot="1" x14ac:dyDescent="0.25">
      <c r="A997" s="19" t="str">
        <f>Table768[[#This Row],[Test No.]]&amp;Table768[[#This Row],[Section]]&amp;Table768[[#This Row],[Q No.]]</f>
        <v>P25R36</v>
      </c>
      <c r="B997" s="19"/>
      <c r="C997" s="29" t="s">
        <v>125</v>
      </c>
      <c r="D997" s="17">
        <v>36</v>
      </c>
      <c r="E997" s="6" t="s">
        <v>33</v>
      </c>
      <c r="F997" s="6">
        <v>4</v>
      </c>
      <c r="G997" s="13" t="s">
        <v>199</v>
      </c>
      <c r="H997" s="17" t="s">
        <v>443</v>
      </c>
      <c r="I997" s="11" t="str">
        <f>VLOOKUP(Table768[[#This Row],[CID]],ALY,2,FALSE)</f>
        <v>Vocab-in-Context</v>
      </c>
    </row>
    <row r="998" spans="1:9" ht="17" thickBot="1" x14ac:dyDescent="0.25">
      <c r="A998" s="19" t="str">
        <f>Table768[[#This Row],[Test No.]]&amp;Table768[[#This Row],[Section]]&amp;Table768[[#This Row],[Q No.]]</f>
        <v>P25R37</v>
      </c>
      <c r="B998" s="19"/>
      <c r="C998" s="29" t="s">
        <v>125</v>
      </c>
      <c r="D998" s="17">
        <v>37</v>
      </c>
      <c r="E998" s="6" t="s">
        <v>33</v>
      </c>
      <c r="F998" s="6">
        <v>4</v>
      </c>
      <c r="G998" s="13" t="s">
        <v>199</v>
      </c>
      <c r="H998" s="17" t="s">
        <v>454</v>
      </c>
      <c r="I998" s="11" t="str">
        <f>VLOOKUP(Table768[[#This Row],[CID]],ALY,2,FALSE)</f>
        <v>Comparison &amp; Contrast</v>
      </c>
    </row>
    <row r="999" spans="1:9" ht="17" thickBot="1" x14ac:dyDescent="0.25">
      <c r="A999" s="19" t="str">
        <f>Table768[[#This Row],[Test No.]]&amp;Table768[[#This Row],[Section]]&amp;Table768[[#This Row],[Q No.]]</f>
        <v>P25R38</v>
      </c>
      <c r="B999" s="19"/>
      <c r="C999" s="29" t="s">
        <v>125</v>
      </c>
      <c r="D999" s="17">
        <v>38</v>
      </c>
      <c r="E999" s="6" t="s">
        <v>33</v>
      </c>
      <c r="F999" s="6">
        <v>4</v>
      </c>
      <c r="G999" s="13" t="s">
        <v>199</v>
      </c>
      <c r="H999" s="17" t="s">
        <v>442</v>
      </c>
      <c r="I999" s="11" t="str">
        <f>VLOOKUP(Table768[[#This Row],[CID]],ALY,2,FALSE)</f>
        <v>Detail</v>
      </c>
    </row>
    <row r="1000" spans="1:9" ht="17" thickBot="1" x14ac:dyDescent="0.25">
      <c r="A1000" s="19" t="str">
        <f>Table768[[#This Row],[Test No.]]&amp;Table768[[#This Row],[Section]]&amp;Table768[[#This Row],[Q No.]]</f>
        <v>P25R39</v>
      </c>
      <c r="B1000" s="19"/>
      <c r="C1000" s="29" t="s">
        <v>125</v>
      </c>
      <c r="D1000" s="17">
        <v>39</v>
      </c>
      <c r="E1000" s="6" t="s">
        <v>33</v>
      </c>
      <c r="F1000" s="6">
        <v>4</v>
      </c>
      <c r="G1000" s="13" t="s">
        <v>199</v>
      </c>
      <c r="H1000" s="17" t="s">
        <v>442</v>
      </c>
      <c r="I1000" s="11" t="str">
        <f>VLOOKUP(Table768[[#This Row],[CID]],ALY,2,FALSE)</f>
        <v>Detail</v>
      </c>
    </row>
    <row r="1001" spans="1:9" ht="17" thickBot="1" x14ac:dyDescent="0.25">
      <c r="A1001" s="19" t="str">
        <f>Table768[[#This Row],[Test No.]]&amp;Table768[[#This Row],[Section]]&amp;Table768[[#This Row],[Q No.]]</f>
        <v>P25R40</v>
      </c>
      <c r="B1001" s="19"/>
      <c r="C1001" s="29" t="s">
        <v>125</v>
      </c>
      <c r="D1001" s="17">
        <v>40</v>
      </c>
      <c r="E1001" s="6" t="s">
        <v>33</v>
      </c>
      <c r="F1001" s="6">
        <v>4</v>
      </c>
      <c r="G1001" s="13" t="s">
        <v>199</v>
      </c>
      <c r="H1001" s="17" t="s">
        <v>443</v>
      </c>
      <c r="I1001" s="11" t="str">
        <f>VLOOKUP(Table768[[#This Row],[CID]],ALY,2,FALSE)</f>
        <v>Vocab-in-Context</v>
      </c>
    </row>
    <row r="1002" spans="1:9" ht="17" thickBot="1" x14ac:dyDescent="0.25">
      <c r="A1002" s="19" t="str">
        <f>Table768[[#This Row],[Test No.]]&amp;Table768[[#This Row],[Section]]&amp;Table768[[#This Row],[Q No.]]</f>
        <v>P26R1</v>
      </c>
      <c r="B1002" s="19"/>
      <c r="C1002" s="29" t="s">
        <v>124</v>
      </c>
      <c r="D1002" s="17">
        <v>1</v>
      </c>
      <c r="E1002" s="6" t="s">
        <v>33</v>
      </c>
      <c r="F1002" s="6">
        <v>1</v>
      </c>
      <c r="G1002" s="13" t="s">
        <v>50</v>
      </c>
      <c r="H1002" s="17" t="s">
        <v>425</v>
      </c>
      <c r="I1002" s="11" t="str">
        <f>VLOOKUP(Table768[[#This Row],[CID]],ALY,2,FALSE)</f>
        <v>Detail</v>
      </c>
    </row>
    <row r="1003" spans="1:9" ht="17" thickBot="1" x14ac:dyDescent="0.25">
      <c r="A1003" s="19" t="str">
        <f>Table768[[#This Row],[Test No.]]&amp;Table768[[#This Row],[Section]]&amp;Table768[[#This Row],[Q No.]]</f>
        <v>P26R2</v>
      </c>
      <c r="B1003" s="19"/>
      <c r="C1003" s="29" t="s">
        <v>124</v>
      </c>
      <c r="D1003" s="17">
        <v>2</v>
      </c>
      <c r="E1003" s="6" t="s">
        <v>33</v>
      </c>
      <c r="F1003" s="6">
        <v>1</v>
      </c>
      <c r="G1003" s="13" t="s">
        <v>50</v>
      </c>
      <c r="H1003" s="17" t="s">
        <v>427</v>
      </c>
      <c r="I1003" s="11" t="str">
        <f>VLOOKUP(Table768[[#This Row],[CID]],ALY,2,FALSE)</f>
        <v>PoV/Author's Attitude</v>
      </c>
    </row>
    <row r="1004" spans="1:9" ht="17" thickBot="1" x14ac:dyDescent="0.25">
      <c r="A1004" s="19" t="str">
        <f>Table768[[#This Row],[Test No.]]&amp;Table768[[#This Row],[Section]]&amp;Table768[[#This Row],[Q No.]]</f>
        <v>P26R3</v>
      </c>
      <c r="B1004" s="19"/>
      <c r="C1004" s="29" t="s">
        <v>124</v>
      </c>
      <c r="D1004" s="17">
        <v>3</v>
      </c>
      <c r="E1004" s="6" t="s">
        <v>33</v>
      </c>
      <c r="F1004" s="6">
        <v>1</v>
      </c>
      <c r="G1004" s="13" t="s">
        <v>50</v>
      </c>
      <c r="H1004" s="17" t="s">
        <v>424</v>
      </c>
      <c r="I1004" s="11" t="str">
        <f>VLOOKUP(Table768[[#This Row],[CID]],ALY,2,FALSE)</f>
        <v>Inference</v>
      </c>
    </row>
    <row r="1005" spans="1:9" ht="17" thickBot="1" x14ac:dyDescent="0.25">
      <c r="A1005" s="19" t="str">
        <f>Table768[[#This Row],[Test No.]]&amp;Table768[[#This Row],[Section]]&amp;Table768[[#This Row],[Q No.]]</f>
        <v>P26R4</v>
      </c>
      <c r="B1005" s="19"/>
      <c r="C1005" s="29" t="s">
        <v>124</v>
      </c>
      <c r="D1005" s="17">
        <v>4</v>
      </c>
      <c r="E1005" s="6" t="s">
        <v>33</v>
      </c>
      <c r="F1005" s="6">
        <v>1</v>
      </c>
      <c r="G1005" s="13" t="s">
        <v>50</v>
      </c>
      <c r="H1005" s="17" t="s">
        <v>425</v>
      </c>
      <c r="I1005" s="11" t="str">
        <f>VLOOKUP(Table768[[#This Row],[CID]],ALY,2,FALSE)</f>
        <v>Detail</v>
      </c>
    </row>
    <row r="1006" spans="1:9" ht="17" thickBot="1" x14ac:dyDescent="0.25">
      <c r="A1006" s="19" t="str">
        <f>Table768[[#This Row],[Test No.]]&amp;Table768[[#This Row],[Section]]&amp;Table768[[#This Row],[Q No.]]</f>
        <v>P26R5</v>
      </c>
      <c r="B1006" s="19"/>
      <c r="C1006" s="29" t="s">
        <v>124</v>
      </c>
      <c r="D1006" s="17">
        <v>5</v>
      </c>
      <c r="E1006" s="6" t="s">
        <v>33</v>
      </c>
      <c r="F1006" s="6">
        <v>1</v>
      </c>
      <c r="G1006" s="13" t="s">
        <v>50</v>
      </c>
      <c r="H1006" s="17" t="s">
        <v>428</v>
      </c>
      <c r="I1006" s="11" t="str">
        <f>VLOOKUP(Table768[[#This Row],[CID]],ALY,2,FALSE)</f>
        <v>Purpose</v>
      </c>
    </row>
    <row r="1007" spans="1:9" ht="17" thickBot="1" x14ac:dyDescent="0.25">
      <c r="A1007" s="19" t="str">
        <f>Table768[[#This Row],[Test No.]]&amp;Table768[[#This Row],[Section]]&amp;Table768[[#This Row],[Q No.]]</f>
        <v>P26R6</v>
      </c>
      <c r="B1007" s="19"/>
      <c r="C1007" s="29" t="s">
        <v>124</v>
      </c>
      <c r="D1007" s="17">
        <v>6</v>
      </c>
      <c r="E1007" s="6" t="s">
        <v>33</v>
      </c>
      <c r="F1007" s="6">
        <v>1</v>
      </c>
      <c r="G1007" s="13" t="s">
        <v>50</v>
      </c>
      <c r="H1007" s="17" t="s">
        <v>425</v>
      </c>
      <c r="I1007" s="11" t="str">
        <f>VLOOKUP(Table768[[#This Row],[CID]],ALY,2,FALSE)</f>
        <v>Detail</v>
      </c>
    </row>
    <row r="1008" spans="1:9" ht="17" thickBot="1" x14ac:dyDescent="0.25">
      <c r="A1008" s="19" t="str">
        <f>Table768[[#This Row],[Test No.]]&amp;Table768[[#This Row],[Section]]&amp;Table768[[#This Row],[Q No.]]</f>
        <v>P26R7</v>
      </c>
      <c r="B1008" s="19"/>
      <c r="C1008" s="29" t="s">
        <v>124</v>
      </c>
      <c r="D1008" s="17">
        <v>7</v>
      </c>
      <c r="E1008" s="6" t="s">
        <v>33</v>
      </c>
      <c r="F1008" s="6">
        <v>1</v>
      </c>
      <c r="G1008" s="13" t="s">
        <v>50</v>
      </c>
      <c r="H1008" s="17" t="s">
        <v>425</v>
      </c>
      <c r="I1008" s="11" t="str">
        <f>VLOOKUP(Table768[[#This Row],[CID]],ALY,2,FALSE)</f>
        <v>Detail</v>
      </c>
    </row>
    <row r="1009" spans="1:9" ht="17" thickBot="1" x14ac:dyDescent="0.25">
      <c r="A1009" s="19" t="str">
        <f>Table768[[#This Row],[Test No.]]&amp;Table768[[#This Row],[Section]]&amp;Table768[[#This Row],[Q No.]]</f>
        <v>P26R8</v>
      </c>
      <c r="B1009" s="19"/>
      <c r="C1009" s="29" t="s">
        <v>124</v>
      </c>
      <c r="D1009" s="17">
        <v>8</v>
      </c>
      <c r="E1009" s="6" t="s">
        <v>33</v>
      </c>
      <c r="F1009" s="6">
        <v>1</v>
      </c>
      <c r="G1009" s="13" t="s">
        <v>50</v>
      </c>
      <c r="H1009" s="17" t="s">
        <v>425</v>
      </c>
      <c r="I1009" s="11" t="str">
        <f>VLOOKUP(Table768[[#This Row],[CID]],ALY,2,FALSE)</f>
        <v>Detail</v>
      </c>
    </row>
    <row r="1010" spans="1:9" ht="17" thickBot="1" x14ac:dyDescent="0.25">
      <c r="A1010" s="19" t="str">
        <f>Table768[[#This Row],[Test No.]]&amp;Table768[[#This Row],[Section]]&amp;Table768[[#This Row],[Q No.]]</f>
        <v>P26R9</v>
      </c>
      <c r="B1010" s="19"/>
      <c r="C1010" s="29" t="s">
        <v>124</v>
      </c>
      <c r="D1010" s="17">
        <v>9</v>
      </c>
      <c r="E1010" s="6" t="s">
        <v>33</v>
      </c>
      <c r="F1010" s="6">
        <v>1</v>
      </c>
      <c r="G1010" s="13" t="s">
        <v>50</v>
      </c>
      <c r="H1010" s="17" t="s">
        <v>450</v>
      </c>
      <c r="I1010" s="11" t="str">
        <f>VLOOKUP(Table768[[#This Row],[CID]],ALY,2,FALSE)</f>
        <v>Vocab-in-Context</v>
      </c>
    </row>
    <row r="1011" spans="1:9" ht="17" thickBot="1" x14ac:dyDescent="0.25">
      <c r="A1011" s="19" t="str">
        <f>Table768[[#This Row],[Test No.]]&amp;Table768[[#This Row],[Section]]&amp;Table768[[#This Row],[Q No.]]</f>
        <v>P26R10</v>
      </c>
      <c r="B1011" s="19"/>
      <c r="C1011" s="29" t="s">
        <v>124</v>
      </c>
      <c r="D1011" s="17">
        <v>10</v>
      </c>
      <c r="E1011" s="6" t="s">
        <v>33</v>
      </c>
      <c r="F1011" s="6">
        <v>1</v>
      </c>
      <c r="G1011" s="13" t="s">
        <v>50</v>
      </c>
      <c r="H1011" s="17" t="s">
        <v>424</v>
      </c>
      <c r="I1011" s="11" t="str">
        <f>VLOOKUP(Table768[[#This Row],[CID]],ALY,2,FALSE)</f>
        <v>Inference</v>
      </c>
    </row>
    <row r="1012" spans="1:9" ht="17" thickBot="1" x14ac:dyDescent="0.25">
      <c r="A1012" s="19" t="str">
        <f>Table768[[#This Row],[Test No.]]&amp;Table768[[#This Row],[Section]]&amp;Table768[[#This Row],[Q No.]]</f>
        <v>P26R11</v>
      </c>
      <c r="B1012" s="19"/>
      <c r="C1012" s="29" t="s">
        <v>124</v>
      </c>
      <c r="D1012" s="17">
        <v>11</v>
      </c>
      <c r="E1012" s="6" t="s">
        <v>33</v>
      </c>
      <c r="F1012" s="6">
        <v>2</v>
      </c>
      <c r="G1012" s="13" t="s">
        <v>201</v>
      </c>
      <c r="H1012" s="17" t="s">
        <v>430</v>
      </c>
      <c r="I1012" s="11" t="str">
        <f>VLOOKUP(Table768[[#This Row],[CID]],ALY,2,FALSE)</f>
        <v>Detail</v>
      </c>
    </row>
    <row r="1013" spans="1:9" ht="17" thickBot="1" x14ac:dyDescent="0.25">
      <c r="A1013" s="19" t="str">
        <f>Table768[[#This Row],[Test No.]]&amp;Table768[[#This Row],[Section]]&amp;Table768[[#This Row],[Q No.]]</f>
        <v>P26R12</v>
      </c>
      <c r="B1013" s="19"/>
      <c r="C1013" s="29" t="s">
        <v>124</v>
      </c>
      <c r="D1013" s="17">
        <v>12</v>
      </c>
      <c r="E1013" s="6" t="s">
        <v>33</v>
      </c>
      <c r="F1013" s="6">
        <v>2</v>
      </c>
      <c r="G1013" s="13" t="s">
        <v>201</v>
      </c>
      <c r="H1013" s="17" t="s">
        <v>434</v>
      </c>
      <c r="I1013" s="11" t="str">
        <f>VLOOKUP(Table768[[#This Row],[CID]],ALY,2,FALSE)</f>
        <v>Main Idea</v>
      </c>
    </row>
    <row r="1014" spans="1:9" ht="17" thickBot="1" x14ac:dyDescent="0.25">
      <c r="A1014" s="19" t="str">
        <f>Table768[[#This Row],[Test No.]]&amp;Table768[[#This Row],[Section]]&amp;Table768[[#This Row],[Q No.]]</f>
        <v>P26R13</v>
      </c>
      <c r="B1014" s="19"/>
      <c r="C1014" s="29" t="s">
        <v>124</v>
      </c>
      <c r="D1014" s="17">
        <v>13</v>
      </c>
      <c r="E1014" s="6" t="s">
        <v>33</v>
      </c>
      <c r="F1014" s="6">
        <v>2</v>
      </c>
      <c r="G1014" s="13" t="s">
        <v>201</v>
      </c>
      <c r="H1014" s="17" t="s">
        <v>430</v>
      </c>
      <c r="I1014" s="11" t="str">
        <f>VLOOKUP(Table768[[#This Row],[CID]],ALY,2,FALSE)</f>
        <v>Detail</v>
      </c>
    </row>
    <row r="1015" spans="1:9" ht="17" thickBot="1" x14ac:dyDescent="0.25">
      <c r="A1015" s="19" t="str">
        <f>Table768[[#This Row],[Test No.]]&amp;Table768[[#This Row],[Section]]&amp;Table768[[#This Row],[Q No.]]</f>
        <v>P26R14</v>
      </c>
      <c r="B1015" s="19"/>
      <c r="C1015" s="29" t="s">
        <v>124</v>
      </c>
      <c r="D1015" s="17">
        <v>14</v>
      </c>
      <c r="E1015" s="6" t="s">
        <v>33</v>
      </c>
      <c r="F1015" s="6">
        <v>2</v>
      </c>
      <c r="G1015" s="13" t="s">
        <v>201</v>
      </c>
      <c r="H1015" s="17" t="s">
        <v>430</v>
      </c>
      <c r="I1015" s="13" t="str">
        <f>VLOOKUP(Table768[[#This Row],[CID]],ALY,2,FALSE)</f>
        <v>Detail</v>
      </c>
    </row>
    <row r="1016" spans="1:9" ht="17" thickBot="1" x14ac:dyDescent="0.25">
      <c r="A1016" s="19" t="str">
        <f>Table768[[#This Row],[Test No.]]&amp;Table768[[#This Row],[Section]]&amp;Table768[[#This Row],[Q No.]]</f>
        <v>P26R15</v>
      </c>
      <c r="B1016" s="19"/>
      <c r="C1016" s="29" t="s">
        <v>124</v>
      </c>
      <c r="D1016" s="17">
        <v>15</v>
      </c>
      <c r="E1016" s="6" t="s">
        <v>33</v>
      </c>
      <c r="F1016" s="6">
        <v>2</v>
      </c>
      <c r="G1016" s="13" t="s">
        <v>201</v>
      </c>
      <c r="H1016" s="17" t="s">
        <v>446</v>
      </c>
      <c r="I1016" s="11" t="str">
        <f>VLOOKUP(Table768[[#This Row],[CID]],ALY,2,FALSE)</f>
        <v>Inference</v>
      </c>
    </row>
    <row r="1017" spans="1:9" ht="17" thickBot="1" x14ac:dyDescent="0.25">
      <c r="A1017" s="19" t="str">
        <f>Table768[[#This Row],[Test No.]]&amp;Table768[[#This Row],[Section]]&amp;Table768[[#This Row],[Q No.]]</f>
        <v>P26R16</v>
      </c>
      <c r="B1017" s="19"/>
      <c r="C1017" s="29" t="s">
        <v>124</v>
      </c>
      <c r="D1017" s="17">
        <v>16</v>
      </c>
      <c r="E1017" s="6" t="s">
        <v>33</v>
      </c>
      <c r="F1017" s="6">
        <v>2</v>
      </c>
      <c r="G1017" s="13" t="s">
        <v>201</v>
      </c>
      <c r="H1017" s="17" t="s">
        <v>430</v>
      </c>
      <c r="I1017" s="11" t="str">
        <f>VLOOKUP(Table768[[#This Row],[CID]],ALY,2,FALSE)</f>
        <v>Detail</v>
      </c>
    </row>
    <row r="1018" spans="1:9" ht="17" thickBot="1" x14ac:dyDescent="0.25">
      <c r="A1018" s="19" t="str">
        <f>Table768[[#This Row],[Test No.]]&amp;Table768[[#This Row],[Section]]&amp;Table768[[#This Row],[Q No.]]</f>
        <v>P26R17</v>
      </c>
      <c r="B1018" s="19"/>
      <c r="C1018" s="29" t="s">
        <v>124</v>
      </c>
      <c r="D1018" s="17">
        <v>17</v>
      </c>
      <c r="E1018" s="6" t="s">
        <v>33</v>
      </c>
      <c r="F1018" s="6">
        <v>2</v>
      </c>
      <c r="G1018" s="13" t="s">
        <v>201</v>
      </c>
      <c r="H1018" s="17" t="s">
        <v>433</v>
      </c>
      <c r="I1018" s="11" t="str">
        <f>VLOOKUP(Table768[[#This Row],[CID]],ALY,2,FALSE)</f>
        <v>Purpose</v>
      </c>
    </row>
    <row r="1019" spans="1:9" ht="17" thickBot="1" x14ac:dyDescent="0.25">
      <c r="A1019" s="19" t="str">
        <f>Table768[[#This Row],[Test No.]]&amp;Table768[[#This Row],[Section]]&amp;Table768[[#This Row],[Q No.]]</f>
        <v>P26R18</v>
      </c>
      <c r="B1019" s="19"/>
      <c r="C1019" s="29" t="s">
        <v>124</v>
      </c>
      <c r="D1019" s="17">
        <v>18</v>
      </c>
      <c r="E1019" s="6" t="s">
        <v>33</v>
      </c>
      <c r="F1019" s="6">
        <v>2</v>
      </c>
      <c r="G1019" s="13" t="s">
        <v>201</v>
      </c>
      <c r="H1019" s="17" t="s">
        <v>430</v>
      </c>
      <c r="I1019" s="11" t="str">
        <f>VLOOKUP(Table768[[#This Row],[CID]],ALY,2,FALSE)</f>
        <v>Detail</v>
      </c>
    </row>
    <row r="1020" spans="1:9" ht="17" thickBot="1" x14ac:dyDescent="0.25">
      <c r="A1020" s="19" t="str">
        <f>Table768[[#This Row],[Test No.]]&amp;Table768[[#This Row],[Section]]&amp;Table768[[#This Row],[Q No.]]</f>
        <v>P26R19</v>
      </c>
      <c r="B1020" s="19"/>
      <c r="C1020" s="29" t="s">
        <v>124</v>
      </c>
      <c r="D1020" s="17">
        <v>19</v>
      </c>
      <c r="E1020" s="6" t="s">
        <v>33</v>
      </c>
      <c r="F1020" s="6">
        <v>2</v>
      </c>
      <c r="G1020" s="13" t="s">
        <v>201</v>
      </c>
      <c r="H1020" s="17" t="s">
        <v>430</v>
      </c>
      <c r="I1020" s="11" t="str">
        <f>VLOOKUP(Table768[[#This Row],[CID]],ALY,2,FALSE)</f>
        <v>Detail</v>
      </c>
    </row>
    <row r="1021" spans="1:9" ht="17" thickBot="1" x14ac:dyDescent="0.25">
      <c r="A1021" s="19" t="str">
        <f>Table768[[#This Row],[Test No.]]&amp;Table768[[#This Row],[Section]]&amp;Table768[[#This Row],[Q No.]]</f>
        <v>P26R20</v>
      </c>
      <c r="B1021" s="19"/>
      <c r="C1021" s="29" t="s">
        <v>124</v>
      </c>
      <c r="D1021" s="17">
        <v>20</v>
      </c>
      <c r="E1021" s="6" t="s">
        <v>33</v>
      </c>
      <c r="F1021" s="6">
        <v>2</v>
      </c>
      <c r="G1021" s="13" t="s">
        <v>201</v>
      </c>
      <c r="H1021" s="17" t="s">
        <v>430</v>
      </c>
      <c r="I1021" s="11" t="str">
        <f>VLOOKUP(Table768[[#This Row],[CID]],ALY,2,FALSE)</f>
        <v>Detail</v>
      </c>
    </row>
    <row r="1022" spans="1:9" ht="17" thickBot="1" x14ac:dyDescent="0.25">
      <c r="A1022" s="19" t="str">
        <f>Table768[[#This Row],[Test No.]]&amp;Table768[[#This Row],[Section]]&amp;Table768[[#This Row],[Q No.]]</f>
        <v>P26R21</v>
      </c>
      <c r="B1022" s="19"/>
      <c r="C1022" s="29" t="s">
        <v>124</v>
      </c>
      <c r="D1022" s="17">
        <v>21</v>
      </c>
      <c r="E1022" s="6" t="s">
        <v>33</v>
      </c>
      <c r="F1022" s="6">
        <v>3</v>
      </c>
      <c r="G1022" s="13" t="s">
        <v>200</v>
      </c>
      <c r="H1022" s="17" t="s">
        <v>451</v>
      </c>
      <c r="I1022" s="11" t="str">
        <f>VLOOKUP(Table768[[#This Row],[CID]],ALY,2,FALSE)</f>
        <v>Main Idea</v>
      </c>
    </row>
    <row r="1023" spans="1:9" ht="17" thickBot="1" x14ac:dyDescent="0.25">
      <c r="A1023" s="19" t="str">
        <f>Table768[[#This Row],[Test No.]]&amp;Table768[[#This Row],[Section]]&amp;Table768[[#This Row],[Q No.]]</f>
        <v>P26R22</v>
      </c>
      <c r="B1023" s="19"/>
      <c r="C1023" s="29" t="s">
        <v>124</v>
      </c>
      <c r="D1023" s="17">
        <v>22</v>
      </c>
      <c r="E1023" s="6" t="s">
        <v>33</v>
      </c>
      <c r="F1023" s="6">
        <v>3</v>
      </c>
      <c r="G1023" s="13" t="s">
        <v>200</v>
      </c>
      <c r="H1023" s="17" t="s">
        <v>437</v>
      </c>
      <c r="I1023" s="11" t="str">
        <f>VLOOKUP(Table768[[#This Row],[CID]],ALY,2,FALSE)</f>
        <v>Detail</v>
      </c>
    </row>
    <row r="1024" spans="1:9" ht="17" thickBot="1" x14ac:dyDescent="0.25">
      <c r="A1024" s="19" t="str">
        <f>Table768[[#This Row],[Test No.]]&amp;Table768[[#This Row],[Section]]&amp;Table768[[#This Row],[Q No.]]</f>
        <v>P26R23</v>
      </c>
      <c r="B1024" s="19"/>
      <c r="C1024" s="29" t="s">
        <v>124</v>
      </c>
      <c r="D1024" s="17">
        <v>23</v>
      </c>
      <c r="E1024" s="6" t="s">
        <v>33</v>
      </c>
      <c r="F1024" s="6">
        <v>3</v>
      </c>
      <c r="G1024" s="13" t="s">
        <v>200</v>
      </c>
      <c r="H1024" s="17" t="s">
        <v>437</v>
      </c>
      <c r="I1024" s="11" t="str">
        <f>VLOOKUP(Table768[[#This Row],[CID]],ALY,2,FALSE)</f>
        <v>Detail</v>
      </c>
    </row>
    <row r="1025" spans="1:9" ht="17" thickBot="1" x14ac:dyDescent="0.25">
      <c r="A1025" s="19" t="str">
        <f>Table768[[#This Row],[Test No.]]&amp;Table768[[#This Row],[Section]]&amp;Table768[[#This Row],[Q No.]]</f>
        <v>P26R24</v>
      </c>
      <c r="B1025" s="19"/>
      <c r="C1025" s="29" t="s">
        <v>124</v>
      </c>
      <c r="D1025" s="17">
        <v>24</v>
      </c>
      <c r="E1025" s="6" t="s">
        <v>33</v>
      </c>
      <c r="F1025" s="6">
        <v>3</v>
      </c>
      <c r="G1025" s="13" t="s">
        <v>200</v>
      </c>
      <c r="H1025" s="17" t="s">
        <v>436</v>
      </c>
      <c r="I1025" s="11" t="str">
        <f>VLOOKUP(Table768[[#This Row],[CID]],ALY,2,FALSE)</f>
        <v>Purpose</v>
      </c>
    </row>
    <row r="1026" spans="1:9" ht="17" thickBot="1" x14ac:dyDescent="0.25">
      <c r="A1026" s="19" t="str">
        <f>Table768[[#This Row],[Test No.]]&amp;Table768[[#This Row],[Section]]&amp;Table768[[#This Row],[Q No.]]</f>
        <v>P26R25</v>
      </c>
      <c r="B1026" s="19"/>
      <c r="C1026" s="29" t="s">
        <v>124</v>
      </c>
      <c r="D1026" s="17">
        <v>25</v>
      </c>
      <c r="E1026" s="6" t="s">
        <v>33</v>
      </c>
      <c r="F1026" s="6">
        <v>3</v>
      </c>
      <c r="G1026" s="13" t="s">
        <v>200</v>
      </c>
      <c r="H1026" s="17" t="s">
        <v>437</v>
      </c>
      <c r="I1026" s="11" t="str">
        <f>VLOOKUP(Table768[[#This Row],[CID]],ALY,2,FALSE)</f>
        <v>Detail</v>
      </c>
    </row>
    <row r="1027" spans="1:9" ht="17" thickBot="1" x14ac:dyDescent="0.25">
      <c r="A1027" s="19" t="str">
        <f>Table768[[#This Row],[Test No.]]&amp;Table768[[#This Row],[Section]]&amp;Table768[[#This Row],[Q No.]]</f>
        <v>P26R26</v>
      </c>
      <c r="B1027" s="19"/>
      <c r="C1027" s="29" t="s">
        <v>124</v>
      </c>
      <c r="D1027" s="17">
        <v>26</v>
      </c>
      <c r="E1027" s="6" t="s">
        <v>33</v>
      </c>
      <c r="F1027" s="6">
        <v>3</v>
      </c>
      <c r="G1027" s="13" t="s">
        <v>200</v>
      </c>
      <c r="H1027" s="17" t="s">
        <v>437</v>
      </c>
      <c r="I1027" s="11" t="str">
        <f>VLOOKUP(Table768[[#This Row],[CID]],ALY,2,FALSE)</f>
        <v>Detail</v>
      </c>
    </row>
    <row r="1028" spans="1:9" ht="17" thickBot="1" x14ac:dyDescent="0.25">
      <c r="A1028" s="19" t="str">
        <f>Table768[[#This Row],[Test No.]]&amp;Table768[[#This Row],[Section]]&amp;Table768[[#This Row],[Q No.]]</f>
        <v>P26R27</v>
      </c>
      <c r="B1028" s="19"/>
      <c r="C1028" s="29" t="s">
        <v>124</v>
      </c>
      <c r="D1028" s="17">
        <v>27</v>
      </c>
      <c r="E1028" s="6" t="s">
        <v>33</v>
      </c>
      <c r="F1028" s="6">
        <v>3</v>
      </c>
      <c r="G1028" s="13" t="s">
        <v>200</v>
      </c>
      <c r="H1028" s="17" t="s">
        <v>451</v>
      </c>
      <c r="I1028" s="11" t="str">
        <f>VLOOKUP(Table768[[#This Row],[CID]],ALY,2,FALSE)</f>
        <v>Main Idea</v>
      </c>
    </row>
    <row r="1029" spans="1:9" ht="17" thickBot="1" x14ac:dyDescent="0.25">
      <c r="A1029" s="19" t="str">
        <f>Table768[[#This Row],[Test No.]]&amp;Table768[[#This Row],[Section]]&amp;Table768[[#This Row],[Q No.]]</f>
        <v>P26R28</v>
      </c>
      <c r="B1029" s="19"/>
      <c r="C1029" s="29" t="s">
        <v>124</v>
      </c>
      <c r="D1029" s="17">
        <v>28</v>
      </c>
      <c r="E1029" s="6" t="s">
        <v>33</v>
      </c>
      <c r="F1029" s="6">
        <v>3</v>
      </c>
      <c r="G1029" s="13" t="s">
        <v>200</v>
      </c>
      <c r="H1029" s="17" t="s">
        <v>437</v>
      </c>
      <c r="I1029" s="11" t="str">
        <f>VLOOKUP(Table768[[#This Row],[CID]],ALY,2,FALSE)</f>
        <v>Detail</v>
      </c>
    </row>
    <row r="1030" spans="1:9" ht="17" thickBot="1" x14ac:dyDescent="0.25">
      <c r="A1030" s="19" t="str">
        <f>Table768[[#This Row],[Test No.]]&amp;Table768[[#This Row],[Section]]&amp;Table768[[#This Row],[Q No.]]</f>
        <v>P26R29</v>
      </c>
      <c r="B1030" s="19"/>
      <c r="C1030" s="29" t="s">
        <v>124</v>
      </c>
      <c r="D1030" s="17">
        <v>29</v>
      </c>
      <c r="E1030" s="6" t="s">
        <v>33</v>
      </c>
      <c r="F1030" s="6">
        <v>3</v>
      </c>
      <c r="G1030" s="13" t="s">
        <v>200</v>
      </c>
      <c r="H1030" s="17" t="s">
        <v>438</v>
      </c>
      <c r="I1030" s="11" t="str">
        <f>VLOOKUP(Table768[[#This Row],[CID]],ALY,2,FALSE)</f>
        <v>Inference</v>
      </c>
    </row>
    <row r="1031" spans="1:9" ht="17" thickBot="1" x14ac:dyDescent="0.25">
      <c r="A1031" s="19" t="str">
        <f>Table768[[#This Row],[Test No.]]&amp;Table768[[#This Row],[Section]]&amp;Table768[[#This Row],[Q No.]]</f>
        <v>P26R30</v>
      </c>
      <c r="B1031" s="19"/>
      <c r="C1031" s="29" t="s">
        <v>124</v>
      </c>
      <c r="D1031" s="17">
        <v>30</v>
      </c>
      <c r="E1031" s="6" t="s">
        <v>33</v>
      </c>
      <c r="F1031" s="6">
        <v>3</v>
      </c>
      <c r="G1031" s="13" t="s">
        <v>200</v>
      </c>
      <c r="H1031" s="17" t="s">
        <v>437</v>
      </c>
      <c r="I1031" s="11" t="str">
        <f>VLOOKUP(Table768[[#This Row],[CID]],ALY,2,FALSE)</f>
        <v>Detail</v>
      </c>
    </row>
    <row r="1032" spans="1:9" ht="17" thickBot="1" x14ac:dyDescent="0.25">
      <c r="A1032" s="19" t="str">
        <f>Table768[[#This Row],[Test No.]]&amp;Table768[[#This Row],[Section]]&amp;Table768[[#This Row],[Q No.]]</f>
        <v>P26R31</v>
      </c>
      <c r="B1032" s="19"/>
      <c r="C1032" s="29" t="s">
        <v>124</v>
      </c>
      <c r="D1032" s="17">
        <v>31</v>
      </c>
      <c r="E1032" s="6" t="s">
        <v>33</v>
      </c>
      <c r="F1032" s="6">
        <v>4</v>
      </c>
      <c r="G1032" s="13" t="s">
        <v>199</v>
      </c>
      <c r="H1032" s="17" t="s">
        <v>442</v>
      </c>
      <c r="I1032" s="11" t="str">
        <f>VLOOKUP(Table768[[#This Row],[CID]],ALY,2,FALSE)</f>
        <v>Detail</v>
      </c>
    </row>
    <row r="1033" spans="1:9" ht="17" thickBot="1" x14ac:dyDescent="0.25">
      <c r="A1033" s="19" t="str">
        <f>Table768[[#This Row],[Test No.]]&amp;Table768[[#This Row],[Section]]&amp;Table768[[#This Row],[Q No.]]</f>
        <v>P26R32</v>
      </c>
      <c r="B1033" s="19"/>
      <c r="C1033" s="29" t="s">
        <v>124</v>
      </c>
      <c r="D1033" s="17">
        <v>32</v>
      </c>
      <c r="E1033" s="6" t="s">
        <v>33</v>
      </c>
      <c r="F1033" s="6">
        <v>4</v>
      </c>
      <c r="G1033" s="13" t="s">
        <v>199</v>
      </c>
      <c r="H1033" s="17" t="s">
        <v>442</v>
      </c>
      <c r="I1033" s="11" t="str">
        <f>VLOOKUP(Table768[[#This Row],[CID]],ALY,2,FALSE)</f>
        <v>Detail</v>
      </c>
    </row>
    <row r="1034" spans="1:9" ht="17" thickBot="1" x14ac:dyDescent="0.25">
      <c r="A1034" s="19" t="str">
        <f>Table768[[#This Row],[Test No.]]&amp;Table768[[#This Row],[Section]]&amp;Table768[[#This Row],[Q No.]]</f>
        <v>P26R33</v>
      </c>
      <c r="B1034" s="19"/>
      <c r="C1034" s="29" t="s">
        <v>124</v>
      </c>
      <c r="D1034" s="17">
        <v>33</v>
      </c>
      <c r="E1034" s="6" t="s">
        <v>33</v>
      </c>
      <c r="F1034" s="6">
        <v>4</v>
      </c>
      <c r="G1034" s="13" t="s">
        <v>199</v>
      </c>
      <c r="H1034" s="17" t="s">
        <v>442</v>
      </c>
      <c r="I1034" s="11" t="str">
        <f>VLOOKUP(Table768[[#This Row],[CID]],ALY,2,FALSE)</f>
        <v>Detail</v>
      </c>
    </row>
    <row r="1035" spans="1:9" ht="17" thickBot="1" x14ac:dyDescent="0.25">
      <c r="A1035" s="19" t="str">
        <f>Table768[[#This Row],[Test No.]]&amp;Table768[[#This Row],[Section]]&amp;Table768[[#This Row],[Q No.]]</f>
        <v>P26R34</v>
      </c>
      <c r="B1035" s="19"/>
      <c r="C1035" s="29" t="s">
        <v>124</v>
      </c>
      <c r="D1035" s="17">
        <v>34</v>
      </c>
      <c r="E1035" s="6" t="s">
        <v>33</v>
      </c>
      <c r="F1035" s="6">
        <v>4</v>
      </c>
      <c r="G1035" s="13" t="s">
        <v>199</v>
      </c>
      <c r="H1035" s="17" t="s">
        <v>442</v>
      </c>
      <c r="I1035" s="11" t="str">
        <f>VLOOKUP(Table768[[#This Row],[CID]],ALY,2,FALSE)</f>
        <v>Detail</v>
      </c>
    </row>
    <row r="1036" spans="1:9" ht="17" thickBot="1" x14ac:dyDescent="0.25">
      <c r="A1036" s="19" t="str">
        <f>Table768[[#This Row],[Test No.]]&amp;Table768[[#This Row],[Section]]&amp;Table768[[#This Row],[Q No.]]</f>
        <v>P26R35</v>
      </c>
      <c r="B1036" s="19"/>
      <c r="C1036" s="29" t="s">
        <v>124</v>
      </c>
      <c r="D1036" s="17">
        <v>35</v>
      </c>
      <c r="E1036" s="6" t="s">
        <v>33</v>
      </c>
      <c r="F1036" s="6">
        <v>4</v>
      </c>
      <c r="G1036" s="13" t="s">
        <v>199</v>
      </c>
      <c r="H1036" s="17" t="s">
        <v>442</v>
      </c>
      <c r="I1036" s="11" t="str">
        <f>VLOOKUP(Table768[[#This Row],[CID]],ALY,2,FALSE)</f>
        <v>Detail</v>
      </c>
    </row>
    <row r="1037" spans="1:9" ht="17" thickBot="1" x14ac:dyDescent="0.25">
      <c r="A1037" s="19" t="str">
        <f>Table768[[#This Row],[Test No.]]&amp;Table768[[#This Row],[Section]]&amp;Table768[[#This Row],[Q No.]]</f>
        <v>P26R36</v>
      </c>
      <c r="B1037" s="19"/>
      <c r="C1037" s="29" t="s">
        <v>124</v>
      </c>
      <c r="D1037" s="17">
        <v>36</v>
      </c>
      <c r="E1037" s="6" t="s">
        <v>33</v>
      </c>
      <c r="F1037" s="6">
        <v>4</v>
      </c>
      <c r="G1037" s="13" t="s">
        <v>199</v>
      </c>
      <c r="H1037" s="17" t="s">
        <v>442</v>
      </c>
      <c r="I1037" s="11" t="str">
        <f>VLOOKUP(Table768[[#This Row],[CID]],ALY,2,FALSE)</f>
        <v>Detail</v>
      </c>
    </row>
    <row r="1038" spans="1:9" ht="17" thickBot="1" x14ac:dyDescent="0.25">
      <c r="A1038" s="19" t="str">
        <f>Table768[[#This Row],[Test No.]]&amp;Table768[[#This Row],[Section]]&amp;Table768[[#This Row],[Q No.]]</f>
        <v>P26R37</v>
      </c>
      <c r="B1038" s="19"/>
      <c r="C1038" s="29" t="s">
        <v>124</v>
      </c>
      <c r="D1038" s="17">
        <v>37</v>
      </c>
      <c r="E1038" s="6" t="s">
        <v>33</v>
      </c>
      <c r="F1038" s="6">
        <v>4</v>
      </c>
      <c r="G1038" s="13" t="s">
        <v>199</v>
      </c>
      <c r="H1038" s="17" t="s">
        <v>443</v>
      </c>
      <c r="I1038" s="11" t="str">
        <f>VLOOKUP(Table768[[#This Row],[CID]],ALY,2,FALSE)</f>
        <v>Vocab-in-Context</v>
      </c>
    </row>
    <row r="1039" spans="1:9" ht="17" thickBot="1" x14ac:dyDescent="0.25">
      <c r="A1039" s="19" t="str">
        <f>Table768[[#This Row],[Test No.]]&amp;Table768[[#This Row],[Section]]&amp;Table768[[#This Row],[Q No.]]</f>
        <v>P26R38</v>
      </c>
      <c r="B1039" s="19"/>
      <c r="C1039" s="29" t="s">
        <v>124</v>
      </c>
      <c r="D1039" s="17">
        <v>38</v>
      </c>
      <c r="E1039" s="6" t="s">
        <v>33</v>
      </c>
      <c r="F1039" s="6">
        <v>4</v>
      </c>
      <c r="G1039" s="13" t="s">
        <v>199</v>
      </c>
      <c r="H1039" s="17" t="s">
        <v>443</v>
      </c>
      <c r="I1039" s="11" t="str">
        <f>VLOOKUP(Table768[[#This Row],[CID]],ALY,2,FALSE)</f>
        <v>Vocab-in-Context</v>
      </c>
    </row>
    <row r="1040" spans="1:9" ht="17" thickBot="1" x14ac:dyDescent="0.25">
      <c r="A1040" s="19" t="str">
        <f>Table768[[#This Row],[Test No.]]&amp;Table768[[#This Row],[Section]]&amp;Table768[[#This Row],[Q No.]]</f>
        <v>P26R39</v>
      </c>
      <c r="B1040" s="19"/>
      <c r="C1040" s="29" t="s">
        <v>124</v>
      </c>
      <c r="D1040" s="17">
        <v>39</v>
      </c>
      <c r="E1040" s="6" t="s">
        <v>33</v>
      </c>
      <c r="F1040" s="6">
        <v>4</v>
      </c>
      <c r="G1040" s="13" t="s">
        <v>199</v>
      </c>
      <c r="H1040" s="17" t="s">
        <v>442</v>
      </c>
      <c r="I1040" s="11" t="str">
        <f>VLOOKUP(Table768[[#This Row],[CID]],ALY,2,FALSE)</f>
        <v>Detail</v>
      </c>
    </row>
    <row r="1041" spans="1:9" ht="17" thickBot="1" x14ac:dyDescent="0.25">
      <c r="A1041" s="19" t="str">
        <f>Table768[[#This Row],[Test No.]]&amp;Table768[[#This Row],[Section]]&amp;Table768[[#This Row],[Q No.]]</f>
        <v>P26R40</v>
      </c>
      <c r="B1041" s="19"/>
      <c r="C1041" s="29" t="s">
        <v>124</v>
      </c>
      <c r="D1041" s="17">
        <v>40</v>
      </c>
      <c r="E1041" s="6" t="s">
        <v>33</v>
      </c>
      <c r="F1041" s="6">
        <v>4</v>
      </c>
      <c r="G1041" s="13" t="s">
        <v>199</v>
      </c>
      <c r="H1041" s="17" t="s">
        <v>444</v>
      </c>
      <c r="I1041" s="11" t="str">
        <f>VLOOKUP(Table768[[#This Row],[CID]],ALY,2,FALSE)</f>
        <v>PoV/Author's Attitude</v>
      </c>
    </row>
    <row r="1042" spans="1:9" ht="17" thickBot="1" x14ac:dyDescent="0.25">
      <c r="A1042" s="19" t="str">
        <f>Table768[[#This Row],[Test No.]]&amp;Table768[[#This Row],[Section]]&amp;Table768[[#This Row],[Q No.]]</f>
        <v>P27R1</v>
      </c>
      <c r="B1042" s="19"/>
      <c r="C1042" s="29" t="s">
        <v>123</v>
      </c>
      <c r="D1042" s="17">
        <v>1</v>
      </c>
      <c r="E1042" s="6" t="s">
        <v>33</v>
      </c>
      <c r="F1042" s="6">
        <v>1</v>
      </c>
      <c r="G1042" s="13" t="s">
        <v>50</v>
      </c>
      <c r="H1042" s="17" t="s">
        <v>425</v>
      </c>
      <c r="I1042" s="11" t="str">
        <f>VLOOKUP(Table768[[#This Row],[CID]],ALY,2,FALSE)</f>
        <v>Detail</v>
      </c>
    </row>
    <row r="1043" spans="1:9" ht="17" thickBot="1" x14ac:dyDescent="0.25">
      <c r="A1043" s="19" t="str">
        <f>Table768[[#This Row],[Test No.]]&amp;Table768[[#This Row],[Section]]&amp;Table768[[#This Row],[Q No.]]</f>
        <v>P27R2</v>
      </c>
      <c r="B1043" s="19"/>
      <c r="C1043" s="29" t="s">
        <v>123</v>
      </c>
      <c r="D1043" s="17">
        <v>2</v>
      </c>
      <c r="E1043" s="6" t="s">
        <v>33</v>
      </c>
      <c r="F1043" s="6">
        <v>1</v>
      </c>
      <c r="G1043" s="13" t="s">
        <v>50</v>
      </c>
      <c r="H1043" s="17" t="s">
        <v>424</v>
      </c>
      <c r="I1043" s="11" t="str">
        <f>VLOOKUP(Table768[[#This Row],[CID]],ALY,2,FALSE)</f>
        <v>Inference</v>
      </c>
    </row>
    <row r="1044" spans="1:9" ht="17" thickBot="1" x14ac:dyDescent="0.25">
      <c r="A1044" s="19" t="str">
        <f>Table768[[#This Row],[Test No.]]&amp;Table768[[#This Row],[Section]]&amp;Table768[[#This Row],[Q No.]]</f>
        <v>P27R3</v>
      </c>
      <c r="B1044" s="19"/>
      <c r="C1044" s="29" t="s">
        <v>123</v>
      </c>
      <c r="D1044" s="17">
        <v>3</v>
      </c>
      <c r="E1044" s="6" t="s">
        <v>33</v>
      </c>
      <c r="F1044" s="6">
        <v>1</v>
      </c>
      <c r="G1044" s="13" t="s">
        <v>50</v>
      </c>
      <c r="H1044" s="17" t="s">
        <v>425</v>
      </c>
      <c r="I1044" s="11" t="str">
        <f>VLOOKUP(Table768[[#This Row],[CID]],ALY,2,FALSE)</f>
        <v>Detail</v>
      </c>
    </row>
    <row r="1045" spans="1:9" ht="17" thickBot="1" x14ac:dyDescent="0.25">
      <c r="A1045" s="19" t="str">
        <f>Table768[[#This Row],[Test No.]]&amp;Table768[[#This Row],[Section]]&amp;Table768[[#This Row],[Q No.]]</f>
        <v>P27R4</v>
      </c>
      <c r="B1045" s="19"/>
      <c r="C1045" s="29" t="s">
        <v>123</v>
      </c>
      <c r="D1045" s="17">
        <v>4</v>
      </c>
      <c r="E1045" s="6" t="s">
        <v>33</v>
      </c>
      <c r="F1045" s="6">
        <v>1</v>
      </c>
      <c r="G1045" s="13" t="s">
        <v>50</v>
      </c>
      <c r="H1045" s="17" t="s">
        <v>428</v>
      </c>
      <c r="I1045" s="11" t="str">
        <f>VLOOKUP(Table768[[#This Row],[CID]],ALY,2,FALSE)</f>
        <v>Purpose</v>
      </c>
    </row>
    <row r="1046" spans="1:9" ht="17" thickBot="1" x14ac:dyDescent="0.25">
      <c r="A1046" s="19" t="str">
        <f>Table768[[#This Row],[Test No.]]&amp;Table768[[#This Row],[Section]]&amp;Table768[[#This Row],[Q No.]]</f>
        <v>P27R5</v>
      </c>
      <c r="B1046" s="19"/>
      <c r="C1046" s="29" t="s">
        <v>123</v>
      </c>
      <c r="D1046" s="17">
        <v>5</v>
      </c>
      <c r="E1046" s="6" t="s">
        <v>33</v>
      </c>
      <c r="F1046" s="6">
        <v>1</v>
      </c>
      <c r="G1046" s="13" t="s">
        <v>50</v>
      </c>
      <c r="H1046" s="17" t="s">
        <v>425</v>
      </c>
      <c r="I1046" s="11" t="str">
        <f>VLOOKUP(Table768[[#This Row],[CID]],ALY,2,FALSE)</f>
        <v>Detail</v>
      </c>
    </row>
    <row r="1047" spans="1:9" ht="17" thickBot="1" x14ac:dyDescent="0.25">
      <c r="A1047" s="19" t="str">
        <f>Table768[[#This Row],[Test No.]]&amp;Table768[[#This Row],[Section]]&amp;Table768[[#This Row],[Q No.]]</f>
        <v>P27R13</v>
      </c>
      <c r="B1047" s="19"/>
      <c r="C1047" s="29" t="s">
        <v>123</v>
      </c>
      <c r="D1047" s="17">
        <v>13</v>
      </c>
      <c r="E1047" s="6" t="s">
        <v>33</v>
      </c>
      <c r="F1047" s="6">
        <v>2</v>
      </c>
      <c r="G1047" s="13" t="s">
        <v>201</v>
      </c>
      <c r="H1047" s="17" t="s">
        <v>446</v>
      </c>
      <c r="I1047" s="11" t="str">
        <f>VLOOKUP(Table768[[#This Row],[CID]],ALY,2,FALSE)</f>
        <v>Inference</v>
      </c>
    </row>
    <row r="1048" spans="1:9" ht="17" thickBot="1" x14ac:dyDescent="0.25">
      <c r="A1048" s="19" t="str">
        <f>Table768[[#This Row],[Test No.]]&amp;Table768[[#This Row],[Section]]&amp;Table768[[#This Row],[Q No.]]</f>
        <v>P27R7</v>
      </c>
      <c r="B1048" s="19"/>
      <c r="C1048" s="29" t="s">
        <v>123</v>
      </c>
      <c r="D1048" s="17">
        <v>7</v>
      </c>
      <c r="E1048" s="6" t="s">
        <v>33</v>
      </c>
      <c r="F1048" s="6">
        <v>1</v>
      </c>
      <c r="G1048" s="13" t="s">
        <v>50</v>
      </c>
      <c r="H1048" s="17" t="s">
        <v>424</v>
      </c>
      <c r="I1048" s="11" t="str">
        <f>VLOOKUP(Table768[[#This Row],[CID]],ALY,2,FALSE)</f>
        <v>Inference</v>
      </c>
    </row>
    <row r="1049" spans="1:9" ht="17" thickBot="1" x14ac:dyDescent="0.25">
      <c r="A1049" s="19" t="str">
        <f>Table768[[#This Row],[Test No.]]&amp;Table768[[#This Row],[Section]]&amp;Table768[[#This Row],[Q No.]]</f>
        <v>P27R8</v>
      </c>
      <c r="B1049" s="19"/>
      <c r="C1049" s="29" t="s">
        <v>123</v>
      </c>
      <c r="D1049" s="17">
        <v>8</v>
      </c>
      <c r="E1049" s="6" t="s">
        <v>33</v>
      </c>
      <c r="F1049" s="6">
        <v>1</v>
      </c>
      <c r="G1049" s="13" t="s">
        <v>50</v>
      </c>
      <c r="H1049" s="17" t="s">
        <v>425</v>
      </c>
      <c r="I1049" s="11" t="str">
        <f>VLOOKUP(Table768[[#This Row],[CID]],ALY,2,FALSE)</f>
        <v>Detail</v>
      </c>
    </row>
    <row r="1050" spans="1:9" ht="17" thickBot="1" x14ac:dyDescent="0.25">
      <c r="A1050" s="19" t="str">
        <f>Table768[[#This Row],[Test No.]]&amp;Table768[[#This Row],[Section]]&amp;Table768[[#This Row],[Q No.]]</f>
        <v>P27R9</v>
      </c>
      <c r="B1050" s="19"/>
      <c r="C1050" s="29" t="s">
        <v>123</v>
      </c>
      <c r="D1050" s="17">
        <v>9</v>
      </c>
      <c r="E1050" s="6" t="s">
        <v>33</v>
      </c>
      <c r="F1050" s="6">
        <v>1</v>
      </c>
      <c r="G1050" s="13" t="s">
        <v>50</v>
      </c>
      <c r="H1050" s="17" t="s">
        <v>424</v>
      </c>
      <c r="I1050" s="11" t="str">
        <f>VLOOKUP(Table768[[#This Row],[CID]],ALY,2,FALSE)</f>
        <v>Inference</v>
      </c>
    </row>
    <row r="1051" spans="1:9" ht="17" thickBot="1" x14ac:dyDescent="0.25">
      <c r="A1051" s="19" t="str">
        <f>Table768[[#This Row],[Test No.]]&amp;Table768[[#This Row],[Section]]&amp;Table768[[#This Row],[Q No.]]</f>
        <v>P27R10</v>
      </c>
      <c r="B1051" s="19"/>
      <c r="C1051" s="29" t="s">
        <v>123</v>
      </c>
      <c r="D1051" s="17">
        <v>10</v>
      </c>
      <c r="E1051" s="6" t="s">
        <v>33</v>
      </c>
      <c r="F1051" s="6">
        <v>1</v>
      </c>
      <c r="G1051" s="13" t="s">
        <v>50</v>
      </c>
      <c r="H1051" s="17" t="s">
        <v>425</v>
      </c>
      <c r="I1051" s="11" t="str">
        <f>VLOOKUP(Table768[[#This Row],[CID]],ALY,2,FALSE)</f>
        <v>Detail</v>
      </c>
    </row>
    <row r="1052" spans="1:9" ht="17" thickBot="1" x14ac:dyDescent="0.25">
      <c r="A1052" s="19" t="str">
        <f>Table768[[#This Row],[Test No.]]&amp;Table768[[#This Row],[Section]]&amp;Table768[[#This Row],[Q No.]]</f>
        <v>P27R11</v>
      </c>
      <c r="B1052" s="19"/>
      <c r="C1052" s="29" t="s">
        <v>123</v>
      </c>
      <c r="D1052" s="17">
        <v>11</v>
      </c>
      <c r="E1052" s="6" t="s">
        <v>33</v>
      </c>
      <c r="F1052" s="6">
        <v>2</v>
      </c>
      <c r="G1052" s="13" t="s">
        <v>201</v>
      </c>
      <c r="H1052" s="17" t="s">
        <v>433</v>
      </c>
      <c r="I1052" s="11" t="str">
        <f>VLOOKUP(Table768[[#This Row],[CID]],ALY,2,FALSE)</f>
        <v>Purpose</v>
      </c>
    </row>
    <row r="1053" spans="1:9" ht="17" thickBot="1" x14ac:dyDescent="0.25">
      <c r="A1053" s="19" t="str">
        <f>Table768[[#This Row],[Test No.]]&amp;Table768[[#This Row],[Section]]&amp;Table768[[#This Row],[Q No.]]</f>
        <v>P27R12</v>
      </c>
      <c r="B1053" s="19"/>
      <c r="C1053" s="29" t="s">
        <v>123</v>
      </c>
      <c r="D1053" s="17">
        <v>12</v>
      </c>
      <c r="E1053" s="6" t="s">
        <v>33</v>
      </c>
      <c r="F1053" s="6">
        <v>2</v>
      </c>
      <c r="G1053" s="13" t="s">
        <v>201</v>
      </c>
      <c r="H1053" s="17" t="s">
        <v>433</v>
      </c>
      <c r="I1053" s="11" t="str">
        <f>VLOOKUP(Table768[[#This Row],[CID]],ALY,2,FALSE)</f>
        <v>Purpose</v>
      </c>
    </row>
    <row r="1054" spans="1:9" ht="17" thickBot="1" x14ac:dyDescent="0.25">
      <c r="A1054" s="19" t="str">
        <f>Table768[[#This Row],[Test No.]]&amp;Table768[[#This Row],[Section]]&amp;Table768[[#This Row],[Q No.]]</f>
        <v>P27R26</v>
      </c>
      <c r="B1054" s="19"/>
      <c r="C1054" s="29" t="s">
        <v>123</v>
      </c>
      <c r="D1054" s="17">
        <v>26</v>
      </c>
      <c r="E1054" s="6" t="s">
        <v>33</v>
      </c>
      <c r="F1054" s="6">
        <v>3</v>
      </c>
      <c r="G1054" s="13" t="s">
        <v>200</v>
      </c>
      <c r="H1054" s="17" t="s">
        <v>460</v>
      </c>
      <c r="I1054" s="11" t="str">
        <f>VLOOKUP(Table768[[#This Row],[CID]],ALY,2,FALSE)</f>
        <v>Sequence</v>
      </c>
    </row>
    <row r="1055" spans="1:9" ht="17" thickBot="1" x14ac:dyDescent="0.25">
      <c r="A1055" s="19" t="str">
        <f>Table768[[#This Row],[Test No.]]&amp;Table768[[#This Row],[Section]]&amp;Table768[[#This Row],[Q No.]]</f>
        <v>P27R14</v>
      </c>
      <c r="B1055" s="19"/>
      <c r="C1055" s="29" t="s">
        <v>123</v>
      </c>
      <c r="D1055" s="17">
        <v>14</v>
      </c>
      <c r="E1055" s="6" t="s">
        <v>33</v>
      </c>
      <c r="F1055" s="6">
        <v>2</v>
      </c>
      <c r="G1055" s="13" t="s">
        <v>201</v>
      </c>
      <c r="H1055" s="17" t="s">
        <v>433</v>
      </c>
      <c r="I1055" s="11" t="str">
        <f>VLOOKUP(Table768[[#This Row],[CID]],ALY,2,FALSE)</f>
        <v>Purpose</v>
      </c>
    </row>
    <row r="1056" spans="1:9" ht="17" thickBot="1" x14ac:dyDescent="0.25">
      <c r="A1056" s="19" t="str">
        <f>Table768[[#This Row],[Test No.]]&amp;Table768[[#This Row],[Section]]&amp;Table768[[#This Row],[Q No.]]</f>
        <v>P27R15</v>
      </c>
      <c r="B1056" s="19"/>
      <c r="C1056" s="29" t="s">
        <v>123</v>
      </c>
      <c r="D1056" s="17">
        <v>15</v>
      </c>
      <c r="E1056" s="6" t="s">
        <v>33</v>
      </c>
      <c r="F1056" s="6">
        <v>2</v>
      </c>
      <c r="G1056" s="13" t="s">
        <v>201</v>
      </c>
      <c r="H1056" s="17" t="s">
        <v>430</v>
      </c>
      <c r="I1056" s="11" t="str">
        <f>VLOOKUP(Table768[[#This Row],[CID]],ALY,2,FALSE)</f>
        <v>Detail</v>
      </c>
    </row>
    <row r="1057" spans="1:9" ht="17" thickBot="1" x14ac:dyDescent="0.25">
      <c r="A1057" s="19" t="str">
        <f>Table768[[#This Row],[Test No.]]&amp;Table768[[#This Row],[Section]]&amp;Table768[[#This Row],[Q No.]]</f>
        <v>P27R16</v>
      </c>
      <c r="B1057" s="19"/>
      <c r="C1057" s="29" t="s">
        <v>123</v>
      </c>
      <c r="D1057" s="17">
        <v>16</v>
      </c>
      <c r="E1057" s="6" t="s">
        <v>33</v>
      </c>
      <c r="F1057" s="6">
        <v>2</v>
      </c>
      <c r="G1057" s="13" t="s">
        <v>201</v>
      </c>
      <c r="H1057" s="17" t="s">
        <v>430</v>
      </c>
      <c r="I1057" s="11" t="str">
        <f>VLOOKUP(Table768[[#This Row],[CID]],ALY,2,FALSE)</f>
        <v>Detail</v>
      </c>
    </row>
    <row r="1058" spans="1:9" ht="17" thickBot="1" x14ac:dyDescent="0.25">
      <c r="A1058" s="19" t="str">
        <f>Table768[[#This Row],[Test No.]]&amp;Table768[[#This Row],[Section]]&amp;Table768[[#This Row],[Q No.]]</f>
        <v>P27R17</v>
      </c>
      <c r="B1058" s="19"/>
      <c r="C1058" s="29" t="s">
        <v>123</v>
      </c>
      <c r="D1058" s="17">
        <v>17</v>
      </c>
      <c r="E1058" s="6" t="s">
        <v>33</v>
      </c>
      <c r="F1058" s="6">
        <v>2</v>
      </c>
      <c r="G1058" s="13" t="s">
        <v>201</v>
      </c>
      <c r="H1058" s="17" t="s">
        <v>430</v>
      </c>
      <c r="I1058" s="11" t="str">
        <f>VLOOKUP(Table768[[#This Row],[CID]],ALY,2,FALSE)</f>
        <v>Detail</v>
      </c>
    </row>
    <row r="1059" spans="1:9" ht="17" thickBot="1" x14ac:dyDescent="0.25">
      <c r="A1059" s="19" t="str">
        <f>Table768[[#This Row],[Test No.]]&amp;Table768[[#This Row],[Section]]&amp;Table768[[#This Row],[Q No.]]</f>
        <v>P27R18</v>
      </c>
      <c r="B1059" s="19"/>
      <c r="C1059" s="29" t="s">
        <v>123</v>
      </c>
      <c r="D1059" s="17">
        <v>18</v>
      </c>
      <c r="E1059" s="6" t="s">
        <v>33</v>
      </c>
      <c r="F1059" s="6">
        <v>2</v>
      </c>
      <c r="G1059" s="13" t="s">
        <v>201</v>
      </c>
      <c r="H1059" s="17" t="s">
        <v>430</v>
      </c>
      <c r="I1059" s="11" t="str">
        <f>VLOOKUP(Table768[[#This Row],[CID]],ALY,2,FALSE)</f>
        <v>Detail</v>
      </c>
    </row>
    <row r="1060" spans="1:9" ht="17" thickBot="1" x14ac:dyDescent="0.25">
      <c r="A1060" s="19" t="str">
        <f>Table768[[#This Row],[Test No.]]&amp;Table768[[#This Row],[Section]]&amp;Table768[[#This Row],[Q No.]]</f>
        <v>P27R19</v>
      </c>
      <c r="B1060" s="19"/>
      <c r="C1060" s="29" t="s">
        <v>123</v>
      </c>
      <c r="D1060" s="17">
        <v>19</v>
      </c>
      <c r="E1060" s="6" t="s">
        <v>33</v>
      </c>
      <c r="F1060" s="6">
        <v>2</v>
      </c>
      <c r="G1060" s="13" t="s">
        <v>201</v>
      </c>
      <c r="H1060" s="17" t="s">
        <v>430</v>
      </c>
      <c r="I1060" s="11" t="str">
        <f>VLOOKUP(Table768[[#This Row],[CID]],ALY,2,FALSE)</f>
        <v>Detail</v>
      </c>
    </row>
    <row r="1061" spans="1:9" ht="17" thickBot="1" x14ac:dyDescent="0.25">
      <c r="A1061" s="19" t="str">
        <f>Table768[[#This Row],[Test No.]]&amp;Table768[[#This Row],[Section]]&amp;Table768[[#This Row],[Q No.]]</f>
        <v>P27R20</v>
      </c>
      <c r="B1061" s="19"/>
      <c r="C1061" s="29" t="s">
        <v>123</v>
      </c>
      <c r="D1061" s="17">
        <v>20</v>
      </c>
      <c r="E1061" s="6" t="s">
        <v>33</v>
      </c>
      <c r="F1061" s="6">
        <v>2</v>
      </c>
      <c r="G1061" s="13" t="s">
        <v>201</v>
      </c>
      <c r="H1061" s="17" t="s">
        <v>430</v>
      </c>
      <c r="I1061" s="11" t="str">
        <f>VLOOKUP(Table768[[#This Row],[CID]],ALY,2,FALSE)</f>
        <v>Detail</v>
      </c>
    </row>
    <row r="1062" spans="1:9" ht="17" thickBot="1" x14ac:dyDescent="0.25">
      <c r="A1062" s="19" t="str">
        <f>Table768[[#This Row],[Test No.]]&amp;Table768[[#This Row],[Section]]&amp;Table768[[#This Row],[Q No.]]</f>
        <v>P27R21</v>
      </c>
      <c r="B1062" s="19"/>
      <c r="C1062" s="29" t="s">
        <v>123</v>
      </c>
      <c r="D1062" s="17">
        <v>21</v>
      </c>
      <c r="E1062" s="6" t="s">
        <v>33</v>
      </c>
      <c r="F1062" s="6">
        <v>3</v>
      </c>
      <c r="G1062" s="13" t="s">
        <v>200</v>
      </c>
      <c r="H1062" s="17" t="s">
        <v>437</v>
      </c>
      <c r="I1062" s="11" t="str">
        <f>VLOOKUP(Table768[[#This Row],[CID]],ALY,2,FALSE)</f>
        <v>Detail</v>
      </c>
    </row>
    <row r="1063" spans="1:9" ht="17" thickBot="1" x14ac:dyDescent="0.25">
      <c r="A1063" s="19" t="str">
        <f>Table768[[#This Row],[Test No.]]&amp;Table768[[#This Row],[Section]]&amp;Table768[[#This Row],[Q No.]]</f>
        <v>P27R22</v>
      </c>
      <c r="B1063" s="19"/>
      <c r="C1063" s="29" t="s">
        <v>123</v>
      </c>
      <c r="D1063" s="17">
        <v>22</v>
      </c>
      <c r="E1063" s="6" t="s">
        <v>33</v>
      </c>
      <c r="F1063" s="6">
        <v>3</v>
      </c>
      <c r="G1063" s="13" t="s">
        <v>200</v>
      </c>
      <c r="H1063" s="17" t="s">
        <v>437</v>
      </c>
      <c r="I1063" s="11" t="str">
        <f>VLOOKUP(Table768[[#This Row],[CID]],ALY,2,FALSE)</f>
        <v>Detail</v>
      </c>
    </row>
    <row r="1064" spans="1:9" ht="17" thickBot="1" x14ac:dyDescent="0.25">
      <c r="A1064" s="19" t="str">
        <f>Table768[[#This Row],[Test No.]]&amp;Table768[[#This Row],[Section]]&amp;Table768[[#This Row],[Q No.]]</f>
        <v>P27R23</v>
      </c>
      <c r="B1064" s="19"/>
      <c r="C1064" s="29" t="s">
        <v>123</v>
      </c>
      <c r="D1064" s="17">
        <v>23</v>
      </c>
      <c r="E1064" s="6" t="s">
        <v>33</v>
      </c>
      <c r="F1064" s="6">
        <v>3</v>
      </c>
      <c r="G1064" s="13" t="s">
        <v>200</v>
      </c>
      <c r="H1064" s="17" t="s">
        <v>439</v>
      </c>
      <c r="I1064" s="11" t="str">
        <f>VLOOKUP(Table768[[#This Row],[CID]],ALY,2,FALSE)</f>
        <v>Vocab-in-Context</v>
      </c>
    </row>
    <row r="1065" spans="1:9" ht="17" thickBot="1" x14ac:dyDescent="0.25">
      <c r="A1065" s="19" t="str">
        <f>Table768[[#This Row],[Test No.]]&amp;Table768[[#This Row],[Section]]&amp;Table768[[#This Row],[Q No.]]</f>
        <v>P27R24</v>
      </c>
      <c r="B1065" s="19"/>
      <c r="C1065" s="29" t="s">
        <v>123</v>
      </c>
      <c r="D1065" s="17">
        <v>24</v>
      </c>
      <c r="E1065" s="6" t="s">
        <v>33</v>
      </c>
      <c r="F1065" s="6">
        <v>3</v>
      </c>
      <c r="G1065" s="13" t="s">
        <v>200</v>
      </c>
      <c r="H1065" s="17" t="s">
        <v>437</v>
      </c>
      <c r="I1065" s="11" t="str">
        <f>VLOOKUP(Table768[[#This Row],[CID]],ALY,2,FALSE)</f>
        <v>Detail</v>
      </c>
    </row>
    <row r="1066" spans="1:9" ht="17" thickBot="1" x14ac:dyDescent="0.25">
      <c r="A1066" s="19" t="str">
        <f>Table768[[#This Row],[Test No.]]&amp;Table768[[#This Row],[Section]]&amp;Table768[[#This Row],[Q No.]]</f>
        <v>P27R25</v>
      </c>
      <c r="B1066" s="19"/>
      <c r="C1066" s="29" t="s">
        <v>123</v>
      </c>
      <c r="D1066" s="17">
        <v>25</v>
      </c>
      <c r="E1066" s="6" t="s">
        <v>33</v>
      </c>
      <c r="F1066" s="6">
        <v>3</v>
      </c>
      <c r="G1066" s="13" t="s">
        <v>200</v>
      </c>
      <c r="H1066" s="17" t="s">
        <v>438</v>
      </c>
      <c r="I1066" s="11" t="str">
        <f>VLOOKUP(Table768[[#This Row],[CID]],ALY,2,FALSE)</f>
        <v>Inference</v>
      </c>
    </row>
    <row r="1067" spans="1:9" ht="17" thickBot="1" x14ac:dyDescent="0.25">
      <c r="A1067" s="19" t="str">
        <f>Table768[[#This Row],[Test No.]]&amp;Table768[[#This Row],[Section]]&amp;Table768[[#This Row],[Q No.]]</f>
        <v>P27R32</v>
      </c>
      <c r="B1067" s="19"/>
      <c r="C1067" s="29" t="s">
        <v>123</v>
      </c>
      <c r="D1067" s="17">
        <v>32</v>
      </c>
      <c r="E1067" s="6" t="s">
        <v>33</v>
      </c>
      <c r="F1067" s="6">
        <v>4</v>
      </c>
      <c r="G1067" s="13" t="s">
        <v>199</v>
      </c>
      <c r="H1067" s="17" t="s">
        <v>454</v>
      </c>
      <c r="I1067" s="11" t="str">
        <f>VLOOKUP(Table768[[#This Row],[CID]],ALY,2,FALSE)</f>
        <v>Comparison &amp; Contrast</v>
      </c>
    </row>
    <row r="1068" spans="1:9" ht="17" thickBot="1" x14ac:dyDescent="0.25">
      <c r="A1068" s="19" t="str">
        <f>Table768[[#This Row],[Test No.]]&amp;Table768[[#This Row],[Section]]&amp;Table768[[#This Row],[Q No.]]</f>
        <v>P27R27</v>
      </c>
      <c r="B1068" s="19"/>
      <c r="C1068" s="29" t="s">
        <v>123</v>
      </c>
      <c r="D1068" s="17">
        <v>27</v>
      </c>
      <c r="E1068" s="6" t="s">
        <v>33</v>
      </c>
      <c r="F1068" s="6">
        <v>3</v>
      </c>
      <c r="G1068" s="13" t="s">
        <v>200</v>
      </c>
      <c r="H1068" s="17" t="s">
        <v>437</v>
      </c>
      <c r="I1068" s="11" t="str">
        <f>VLOOKUP(Table768[[#This Row],[CID]],ALY,2,FALSE)</f>
        <v>Detail</v>
      </c>
    </row>
    <row r="1069" spans="1:9" ht="17" thickBot="1" x14ac:dyDescent="0.25">
      <c r="A1069" s="19" t="str">
        <f>Table768[[#This Row],[Test No.]]&amp;Table768[[#This Row],[Section]]&amp;Table768[[#This Row],[Q No.]]</f>
        <v>P27R28</v>
      </c>
      <c r="B1069" s="19"/>
      <c r="C1069" s="29" t="s">
        <v>123</v>
      </c>
      <c r="D1069" s="17">
        <v>28</v>
      </c>
      <c r="E1069" s="6" t="s">
        <v>33</v>
      </c>
      <c r="F1069" s="6">
        <v>3</v>
      </c>
      <c r="G1069" s="13" t="s">
        <v>200</v>
      </c>
      <c r="H1069" s="17" t="s">
        <v>437</v>
      </c>
      <c r="I1069" s="11" t="str">
        <f>VLOOKUP(Table768[[#This Row],[CID]],ALY,2,FALSE)</f>
        <v>Detail</v>
      </c>
    </row>
    <row r="1070" spans="1:9" ht="17" thickBot="1" x14ac:dyDescent="0.25">
      <c r="A1070" s="19" t="str">
        <f>Table768[[#This Row],[Test No.]]&amp;Table768[[#This Row],[Section]]&amp;Table768[[#This Row],[Q No.]]</f>
        <v>P27R29</v>
      </c>
      <c r="B1070" s="19"/>
      <c r="C1070" s="29" t="s">
        <v>123</v>
      </c>
      <c r="D1070" s="17">
        <v>29</v>
      </c>
      <c r="E1070" s="6" t="s">
        <v>33</v>
      </c>
      <c r="F1070" s="6">
        <v>3</v>
      </c>
      <c r="G1070" s="13" t="s">
        <v>200</v>
      </c>
      <c r="H1070" s="17" t="s">
        <v>439</v>
      </c>
      <c r="I1070" s="11" t="str">
        <f>VLOOKUP(Table768[[#This Row],[CID]],ALY,2,FALSE)</f>
        <v>Vocab-in-Context</v>
      </c>
    </row>
    <row r="1071" spans="1:9" ht="17" thickBot="1" x14ac:dyDescent="0.25">
      <c r="A1071" s="19" t="str">
        <f>Table768[[#This Row],[Test No.]]&amp;Table768[[#This Row],[Section]]&amp;Table768[[#This Row],[Q No.]]</f>
        <v>P27R30</v>
      </c>
      <c r="B1071" s="19"/>
      <c r="C1071" s="29" t="s">
        <v>123</v>
      </c>
      <c r="D1071" s="17">
        <v>30</v>
      </c>
      <c r="E1071" s="6" t="s">
        <v>33</v>
      </c>
      <c r="F1071" s="6">
        <v>3</v>
      </c>
      <c r="G1071" s="13" t="s">
        <v>200</v>
      </c>
      <c r="H1071" s="17" t="s">
        <v>437</v>
      </c>
      <c r="I1071" s="11" t="str">
        <f>VLOOKUP(Table768[[#This Row],[CID]],ALY,2,FALSE)</f>
        <v>Detail</v>
      </c>
    </row>
    <row r="1072" spans="1:9" ht="17" thickBot="1" x14ac:dyDescent="0.25">
      <c r="A1072" s="19" t="str">
        <f>Table768[[#This Row],[Test No.]]&amp;Table768[[#This Row],[Section]]&amp;Table768[[#This Row],[Q No.]]</f>
        <v>P27R31</v>
      </c>
      <c r="B1072" s="19"/>
      <c r="C1072" s="29" t="s">
        <v>123</v>
      </c>
      <c r="D1072" s="17">
        <v>31</v>
      </c>
      <c r="E1072" s="6" t="s">
        <v>33</v>
      </c>
      <c r="F1072" s="6">
        <v>4</v>
      </c>
      <c r="G1072" s="13" t="s">
        <v>199</v>
      </c>
      <c r="H1072" s="17" t="s">
        <v>442</v>
      </c>
      <c r="I1072" s="11" t="str">
        <f>VLOOKUP(Table768[[#This Row],[CID]],ALY,2,FALSE)</f>
        <v>Detail</v>
      </c>
    </row>
    <row r="1073" spans="1:9" ht="17" thickBot="1" x14ac:dyDescent="0.25">
      <c r="A1073" s="19" t="str">
        <f>Table768[[#This Row],[Test No.]]&amp;Table768[[#This Row],[Section]]&amp;Table768[[#This Row],[Q No.]]</f>
        <v>P27R6</v>
      </c>
      <c r="B1073" s="19"/>
      <c r="C1073" s="29" t="s">
        <v>123</v>
      </c>
      <c r="D1073" s="17">
        <v>6</v>
      </c>
      <c r="E1073" s="6" t="s">
        <v>33</v>
      </c>
      <c r="F1073" s="6">
        <v>1</v>
      </c>
      <c r="G1073" s="13" t="s">
        <v>50</v>
      </c>
      <c r="H1073" s="17" t="s">
        <v>455</v>
      </c>
      <c r="I1073" s="11" t="str">
        <f>VLOOKUP(Table768[[#This Row],[CID]],ALY,2,FALSE)</f>
        <v>Comparison &amp; Contrast</v>
      </c>
    </row>
    <row r="1074" spans="1:9" ht="17" thickBot="1" x14ac:dyDescent="0.25">
      <c r="A1074" s="19" t="str">
        <f>Table768[[#This Row],[Test No.]]&amp;Table768[[#This Row],[Section]]&amp;Table768[[#This Row],[Q No.]]</f>
        <v>P27R33</v>
      </c>
      <c r="B1074" s="19"/>
      <c r="C1074" s="29" t="s">
        <v>123</v>
      </c>
      <c r="D1074" s="17">
        <v>33</v>
      </c>
      <c r="E1074" s="6" t="s">
        <v>33</v>
      </c>
      <c r="F1074" s="6">
        <v>4</v>
      </c>
      <c r="G1074" s="13" t="s">
        <v>199</v>
      </c>
      <c r="H1074" s="17" t="s">
        <v>442</v>
      </c>
      <c r="I1074" s="11" t="str">
        <f>VLOOKUP(Table768[[#This Row],[CID]],ALY,2,FALSE)</f>
        <v>Detail</v>
      </c>
    </row>
    <row r="1075" spans="1:9" ht="17" thickBot="1" x14ac:dyDescent="0.25">
      <c r="A1075" s="19" t="str">
        <f>Table768[[#This Row],[Test No.]]&amp;Table768[[#This Row],[Section]]&amp;Table768[[#This Row],[Q No.]]</f>
        <v>P27R34</v>
      </c>
      <c r="B1075" s="19"/>
      <c r="C1075" s="29" t="s">
        <v>123</v>
      </c>
      <c r="D1075" s="17">
        <v>34</v>
      </c>
      <c r="E1075" s="6" t="s">
        <v>33</v>
      </c>
      <c r="F1075" s="6">
        <v>4</v>
      </c>
      <c r="G1075" s="13" t="s">
        <v>199</v>
      </c>
      <c r="H1075" s="17" t="s">
        <v>442</v>
      </c>
      <c r="I1075" s="13" t="str">
        <f>VLOOKUP(Table768[[#This Row],[CID]],ALY,2,FALSE)</f>
        <v>Detail</v>
      </c>
    </row>
    <row r="1076" spans="1:9" ht="17" thickBot="1" x14ac:dyDescent="0.25">
      <c r="A1076" s="19" t="str">
        <f>Table768[[#This Row],[Test No.]]&amp;Table768[[#This Row],[Section]]&amp;Table768[[#This Row],[Q No.]]</f>
        <v>P27R35</v>
      </c>
      <c r="B1076" s="19"/>
      <c r="C1076" s="29" t="s">
        <v>123</v>
      </c>
      <c r="D1076" s="17">
        <v>35</v>
      </c>
      <c r="E1076" s="6" t="s">
        <v>33</v>
      </c>
      <c r="F1076" s="6">
        <v>4</v>
      </c>
      <c r="G1076" s="13" t="s">
        <v>199</v>
      </c>
      <c r="H1076" s="17" t="s">
        <v>444</v>
      </c>
      <c r="I1076" s="11" t="str">
        <f>VLOOKUP(Table768[[#This Row],[CID]],ALY,2,FALSE)</f>
        <v>PoV/Author's Attitude</v>
      </c>
    </row>
    <row r="1077" spans="1:9" ht="17" thickBot="1" x14ac:dyDescent="0.25">
      <c r="A1077" s="19" t="str">
        <f>Table768[[#This Row],[Test No.]]&amp;Table768[[#This Row],[Section]]&amp;Table768[[#This Row],[Q No.]]</f>
        <v>P27R36</v>
      </c>
      <c r="B1077" s="19"/>
      <c r="C1077" s="29" t="s">
        <v>123</v>
      </c>
      <c r="D1077" s="17">
        <v>36</v>
      </c>
      <c r="E1077" s="6" t="s">
        <v>33</v>
      </c>
      <c r="F1077" s="6">
        <v>4</v>
      </c>
      <c r="G1077" s="13" t="s">
        <v>199</v>
      </c>
      <c r="H1077" s="17" t="s">
        <v>442</v>
      </c>
      <c r="I1077" s="11" t="str">
        <f>VLOOKUP(Table768[[#This Row],[CID]],ALY,2,FALSE)</f>
        <v>Detail</v>
      </c>
    </row>
    <row r="1078" spans="1:9" ht="17" thickBot="1" x14ac:dyDescent="0.25">
      <c r="A1078" s="19" t="str">
        <f>Table768[[#This Row],[Test No.]]&amp;Table768[[#This Row],[Section]]&amp;Table768[[#This Row],[Q No.]]</f>
        <v>P27R37</v>
      </c>
      <c r="B1078" s="19"/>
      <c r="C1078" s="29" t="s">
        <v>123</v>
      </c>
      <c r="D1078" s="17">
        <v>37</v>
      </c>
      <c r="E1078" s="6" t="s">
        <v>33</v>
      </c>
      <c r="F1078" s="6">
        <v>4</v>
      </c>
      <c r="G1078" s="13" t="s">
        <v>199</v>
      </c>
      <c r="H1078" s="17" t="s">
        <v>443</v>
      </c>
      <c r="I1078" s="11" t="str">
        <f>VLOOKUP(Table768[[#This Row],[CID]],ALY,2,FALSE)</f>
        <v>Vocab-in-Context</v>
      </c>
    </row>
    <row r="1079" spans="1:9" ht="17" thickBot="1" x14ac:dyDescent="0.25">
      <c r="A1079" s="19" t="str">
        <f>Table768[[#This Row],[Test No.]]&amp;Table768[[#This Row],[Section]]&amp;Table768[[#This Row],[Q No.]]</f>
        <v>P27R38</v>
      </c>
      <c r="B1079" s="19"/>
      <c r="C1079" s="29" t="s">
        <v>123</v>
      </c>
      <c r="D1079" s="17">
        <v>38</v>
      </c>
      <c r="E1079" s="6" t="s">
        <v>33</v>
      </c>
      <c r="F1079" s="6">
        <v>4</v>
      </c>
      <c r="G1079" s="13" t="s">
        <v>199</v>
      </c>
      <c r="H1079" s="17" t="s">
        <v>440</v>
      </c>
      <c r="I1079" s="11" t="str">
        <f>VLOOKUP(Table768[[#This Row],[CID]],ALY,2,FALSE)</f>
        <v>Inference</v>
      </c>
    </row>
    <row r="1080" spans="1:9" ht="17" thickBot="1" x14ac:dyDescent="0.25">
      <c r="A1080" s="19" t="str">
        <f>Table768[[#This Row],[Test No.]]&amp;Table768[[#This Row],[Section]]&amp;Table768[[#This Row],[Q No.]]</f>
        <v>P27R39</v>
      </c>
      <c r="B1080" s="19"/>
      <c r="C1080" s="29" t="s">
        <v>123</v>
      </c>
      <c r="D1080" s="17">
        <v>39</v>
      </c>
      <c r="E1080" s="6" t="s">
        <v>33</v>
      </c>
      <c r="F1080" s="6">
        <v>4</v>
      </c>
      <c r="G1080" s="13" t="s">
        <v>199</v>
      </c>
      <c r="H1080" s="17" t="s">
        <v>442</v>
      </c>
      <c r="I1080" s="11" t="str">
        <f>VLOOKUP(Table768[[#This Row],[CID]],ALY,2,FALSE)</f>
        <v>Detail</v>
      </c>
    </row>
    <row r="1081" spans="1:9" ht="17" thickBot="1" x14ac:dyDescent="0.25">
      <c r="A1081" s="19" t="str">
        <f>Table768[[#This Row],[Test No.]]&amp;Table768[[#This Row],[Section]]&amp;Table768[[#This Row],[Q No.]]</f>
        <v>P27R40</v>
      </c>
      <c r="B1081" s="19"/>
      <c r="C1081" s="29" t="s">
        <v>123</v>
      </c>
      <c r="D1081" s="17">
        <v>40</v>
      </c>
      <c r="E1081" s="6" t="s">
        <v>33</v>
      </c>
      <c r="F1081" s="6">
        <v>4</v>
      </c>
      <c r="G1081" s="13" t="s">
        <v>199</v>
      </c>
      <c r="H1081" s="17" t="s">
        <v>442</v>
      </c>
      <c r="I1081" s="11" t="str">
        <f>VLOOKUP(Table768[[#This Row],[CID]],ALY,2,FALSE)</f>
        <v>Detail</v>
      </c>
    </row>
    <row r="1082" spans="1:9" ht="17" thickBot="1" x14ac:dyDescent="0.25">
      <c r="A1082" s="19" t="str">
        <f>Table768[[#This Row],[Test No.]]&amp;Table768[[#This Row],[Section]]&amp;Table768[[#This Row],[Q No.]]</f>
        <v>P28R1</v>
      </c>
      <c r="B1082" s="19"/>
      <c r="C1082" s="29" t="s">
        <v>122</v>
      </c>
      <c r="D1082" s="17">
        <v>1</v>
      </c>
      <c r="E1082" s="6" t="s">
        <v>33</v>
      </c>
      <c r="F1082" s="6">
        <v>1</v>
      </c>
      <c r="G1082" s="13" t="s">
        <v>50</v>
      </c>
      <c r="H1082" s="17" t="s">
        <v>425</v>
      </c>
      <c r="I1082" s="11" t="str">
        <f>VLOOKUP(Table768[[#This Row],[CID]],ALY,2,FALSE)</f>
        <v>Detail</v>
      </c>
    </row>
    <row r="1083" spans="1:9" ht="17" thickBot="1" x14ac:dyDescent="0.25">
      <c r="A1083" s="19" t="str">
        <f>Table768[[#This Row],[Test No.]]&amp;Table768[[#This Row],[Section]]&amp;Table768[[#This Row],[Q No.]]</f>
        <v>P28R2</v>
      </c>
      <c r="B1083" s="19"/>
      <c r="C1083" s="29" t="s">
        <v>122</v>
      </c>
      <c r="D1083" s="17">
        <v>2</v>
      </c>
      <c r="E1083" s="6" t="s">
        <v>33</v>
      </c>
      <c r="F1083" s="6">
        <v>1</v>
      </c>
      <c r="G1083" s="13" t="s">
        <v>50</v>
      </c>
      <c r="H1083" s="17" t="s">
        <v>424</v>
      </c>
      <c r="I1083" s="11" t="str">
        <f>VLOOKUP(Table768[[#This Row],[CID]],ALY,2,FALSE)</f>
        <v>Inference</v>
      </c>
    </row>
    <row r="1084" spans="1:9" ht="17" thickBot="1" x14ac:dyDescent="0.25">
      <c r="A1084" s="19" t="str">
        <f>Table768[[#This Row],[Test No.]]&amp;Table768[[#This Row],[Section]]&amp;Table768[[#This Row],[Q No.]]</f>
        <v>P28R3</v>
      </c>
      <c r="B1084" s="19"/>
      <c r="C1084" s="29" t="s">
        <v>122</v>
      </c>
      <c r="D1084" s="17">
        <v>3</v>
      </c>
      <c r="E1084" s="6" t="s">
        <v>33</v>
      </c>
      <c r="F1084" s="6">
        <v>1</v>
      </c>
      <c r="G1084" s="13" t="s">
        <v>50</v>
      </c>
      <c r="H1084" s="17" t="s">
        <v>425</v>
      </c>
      <c r="I1084" s="11" t="str">
        <f>VLOOKUP(Table768[[#This Row],[CID]],ALY,2,FALSE)</f>
        <v>Detail</v>
      </c>
    </row>
    <row r="1085" spans="1:9" ht="17" thickBot="1" x14ac:dyDescent="0.25">
      <c r="A1085" s="19" t="str">
        <f>Table768[[#This Row],[Test No.]]&amp;Table768[[#This Row],[Section]]&amp;Table768[[#This Row],[Q No.]]</f>
        <v>P28R4</v>
      </c>
      <c r="B1085" s="19"/>
      <c r="C1085" s="29" t="s">
        <v>122</v>
      </c>
      <c r="D1085" s="17">
        <v>4</v>
      </c>
      <c r="E1085" s="6" t="s">
        <v>33</v>
      </c>
      <c r="F1085" s="6">
        <v>1</v>
      </c>
      <c r="G1085" s="13" t="s">
        <v>50</v>
      </c>
      <c r="H1085" s="17" t="s">
        <v>424</v>
      </c>
      <c r="I1085" s="11" t="str">
        <f>VLOOKUP(Table768[[#This Row],[CID]],ALY,2,FALSE)</f>
        <v>Inference</v>
      </c>
    </row>
    <row r="1086" spans="1:9" ht="17" thickBot="1" x14ac:dyDescent="0.25">
      <c r="A1086" s="19" t="str">
        <f>Table768[[#This Row],[Test No.]]&amp;Table768[[#This Row],[Section]]&amp;Table768[[#This Row],[Q No.]]</f>
        <v>P28R5</v>
      </c>
      <c r="B1086" s="19"/>
      <c r="C1086" s="29" t="s">
        <v>122</v>
      </c>
      <c r="D1086" s="17">
        <v>5</v>
      </c>
      <c r="E1086" s="6" t="s">
        <v>33</v>
      </c>
      <c r="F1086" s="6">
        <v>1</v>
      </c>
      <c r="G1086" s="13" t="s">
        <v>50</v>
      </c>
      <c r="H1086" s="17" t="s">
        <v>425</v>
      </c>
      <c r="I1086" s="11" t="str">
        <f>VLOOKUP(Table768[[#This Row],[CID]],ALY,2,FALSE)</f>
        <v>Detail</v>
      </c>
    </row>
    <row r="1087" spans="1:9" ht="17" thickBot="1" x14ac:dyDescent="0.25">
      <c r="A1087" s="19" t="str">
        <f>Table768[[#This Row],[Test No.]]&amp;Table768[[#This Row],[Section]]&amp;Table768[[#This Row],[Q No.]]</f>
        <v>P28R6</v>
      </c>
      <c r="B1087" s="19"/>
      <c r="C1087" s="29" t="s">
        <v>122</v>
      </c>
      <c r="D1087" s="17">
        <v>6</v>
      </c>
      <c r="E1087" s="6" t="s">
        <v>33</v>
      </c>
      <c r="F1087" s="6">
        <v>1</v>
      </c>
      <c r="G1087" s="13" t="s">
        <v>50</v>
      </c>
      <c r="H1087" s="17" t="s">
        <v>424</v>
      </c>
      <c r="I1087" s="11" t="str">
        <f>VLOOKUP(Table768[[#This Row],[CID]],ALY,2,FALSE)</f>
        <v>Inference</v>
      </c>
    </row>
    <row r="1088" spans="1:9" ht="17" thickBot="1" x14ac:dyDescent="0.25">
      <c r="A1088" s="19" t="str">
        <f>Table768[[#This Row],[Test No.]]&amp;Table768[[#This Row],[Section]]&amp;Table768[[#This Row],[Q No.]]</f>
        <v>P28R7</v>
      </c>
      <c r="B1088" s="19"/>
      <c r="C1088" s="29" t="s">
        <v>122</v>
      </c>
      <c r="D1088" s="17">
        <v>7</v>
      </c>
      <c r="E1088" s="6" t="s">
        <v>33</v>
      </c>
      <c r="F1088" s="6">
        <v>1</v>
      </c>
      <c r="G1088" s="13" t="s">
        <v>50</v>
      </c>
      <c r="H1088" s="17" t="s">
        <v>424</v>
      </c>
      <c r="I1088" s="11" t="str">
        <f>VLOOKUP(Table768[[#This Row],[CID]],ALY,2,FALSE)</f>
        <v>Inference</v>
      </c>
    </row>
    <row r="1089" spans="1:9" ht="17" thickBot="1" x14ac:dyDescent="0.25">
      <c r="A1089" s="19" t="str">
        <f>Table768[[#This Row],[Test No.]]&amp;Table768[[#This Row],[Section]]&amp;Table768[[#This Row],[Q No.]]</f>
        <v>P28R8</v>
      </c>
      <c r="B1089" s="19"/>
      <c r="C1089" s="29" t="s">
        <v>122</v>
      </c>
      <c r="D1089" s="17">
        <v>8</v>
      </c>
      <c r="E1089" s="6" t="s">
        <v>33</v>
      </c>
      <c r="F1089" s="6">
        <v>1</v>
      </c>
      <c r="G1089" s="13" t="s">
        <v>50</v>
      </c>
      <c r="H1089" s="17" t="s">
        <v>425</v>
      </c>
      <c r="I1089" s="11" t="str">
        <f>VLOOKUP(Table768[[#This Row],[CID]],ALY,2,FALSE)</f>
        <v>Detail</v>
      </c>
    </row>
    <row r="1090" spans="1:9" ht="17" thickBot="1" x14ac:dyDescent="0.25">
      <c r="A1090" s="19" t="str">
        <f>Table768[[#This Row],[Test No.]]&amp;Table768[[#This Row],[Section]]&amp;Table768[[#This Row],[Q No.]]</f>
        <v>P28R9</v>
      </c>
      <c r="B1090" s="19"/>
      <c r="C1090" s="29" t="s">
        <v>122</v>
      </c>
      <c r="D1090" s="17">
        <v>9</v>
      </c>
      <c r="E1090" s="6" t="s">
        <v>33</v>
      </c>
      <c r="F1090" s="6">
        <v>1</v>
      </c>
      <c r="G1090" s="13" t="s">
        <v>50</v>
      </c>
      <c r="H1090" s="17" t="s">
        <v>424</v>
      </c>
      <c r="I1090" s="11" t="str">
        <f>VLOOKUP(Table768[[#This Row],[CID]],ALY,2,FALSE)</f>
        <v>Inference</v>
      </c>
    </row>
    <row r="1091" spans="1:9" ht="17" thickBot="1" x14ac:dyDescent="0.25">
      <c r="A1091" s="19" t="str">
        <f>Table768[[#This Row],[Test No.]]&amp;Table768[[#This Row],[Section]]&amp;Table768[[#This Row],[Q No.]]</f>
        <v>P28R10</v>
      </c>
      <c r="B1091" s="19"/>
      <c r="C1091" s="29" t="s">
        <v>122</v>
      </c>
      <c r="D1091" s="17">
        <v>10</v>
      </c>
      <c r="E1091" s="6" t="s">
        <v>33</v>
      </c>
      <c r="F1091" s="6">
        <v>1</v>
      </c>
      <c r="G1091" s="13" t="s">
        <v>50</v>
      </c>
      <c r="H1091" s="17" t="s">
        <v>425</v>
      </c>
      <c r="I1091" s="11" t="str">
        <f>VLOOKUP(Table768[[#This Row],[CID]],ALY,2,FALSE)</f>
        <v>Detail</v>
      </c>
    </row>
    <row r="1092" spans="1:9" ht="17" thickBot="1" x14ac:dyDescent="0.25">
      <c r="A1092" s="19" t="str">
        <f>Table768[[#This Row],[Test No.]]&amp;Table768[[#This Row],[Section]]&amp;Table768[[#This Row],[Q No.]]</f>
        <v>P28R11</v>
      </c>
      <c r="B1092" s="19"/>
      <c r="C1092" s="29" t="s">
        <v>122</v>
      </c>
      <c r="D1092" s="17">
        <v>11</v>
      </c>
      <c r="E1092" s="6" t="s">
        <v>33</v>
      </c>
      <c r="F1092" s="6">
        <v>2</v>
      </c>
      <c r="G1092" s="13" t="s">
        <v>201</v>
      </c>
      <c r="H1092" s="17" t="s">
        <v>430</v>
      </c>
      <c r="I1092" s="11" t="str">
        <f>VLOOKUP(Table768[[#This Row],[CID]],ALY,2,FALSE)</f>
        <v>Detail</v>
      </c>
    </row>
    <row r="1093" spans="1:9" ht="17" thickBot="1" x14ac:dyDescent="0.25">
      <c r="A1093" s="19" t="str">
        <f>Table768[[#This Row],[Test No.]]&amp;Table768[[#This Row],[Section]]&amp;Table768[[#This Row],[Q No.]]</f>
        <v>P28R12</v>
      </c>
      <c r="B1093" s="19"/>
      <c r="C1093" s="29" t="s">
        <v>122</v>
      </c>
      <c r="D1093" s="17">
        <v>12</v>
      </c>
      <c r="E1093" s="6" t="s">
        <v>33</v>
      </c>
      <c r="F1093" s="6">
        <v>2</v>
      </c>
      <c r="G1093" s="13" t="s">
        <v>201</v>
      </c>
      <c r="H1093" s="17" t="s">
        <v>430</v>
      </c>
      <c r="I1093" s="11" t="str">
        <f>VLOOKUP(Table768[[#This Row],[CID]],ALY,2,FALSE)</f>
        <v>Detail</v>
      </c>
    </row>
    <row r="1094" spans="1:9" ht="17" thickBot="1" x14ac:dyDescent="0.25">
      <c r="A1094" s="19" t="str">
        <f>Table768[[#This Row],[Test No.]]&amp;Table768[[#This Row],[Section]]&amp;Table768[[#This Row],[Q No.]]</f>
        <v>P28R13</v>
      </c>
      <c r="B1094" s="19"/>
      <c r="C1094" s="29" t="s">
        <v>122</v>
      </c>
      <c r="D1094" s="17">
        <v>13</v>
      </c>
      <c r="E1094" s="6" t="s">
        <v>33</v>
      </c>
      <c r="F1094" s="6">
        <v>2</v>
      </c>
      <c r="G1094" s="13" t="s">
        <v>201</v>
      </c>
      <c r="H1094" s="17" t="s">
        <v>459</v>
      </c>
      <c r="I1094" s="11" t="str">
        <f>VLOOKUP(Table768[[#This Row],[CID]],ALY,2,FALSE)</f>
        <v>Cause &amp; Effect</v>
      </c>
    </row>
    <row r="1095" spans="1:9" ht="17" thickBot="1" x14ac:dyDescent="0.25">
      <c r="A1095" s="19" t="str">
        <f>Table768[[#This Row],[Test No.]]&amp;Table768[[#This Row],[Section]]&amp;Table768[[#This Row],[Q No.]]</f>
        <v>P28R14</v>
      </c>
      <c r="B1095" s="19"/>
      <c r="C1095" s="29" t="s">
        <v>122</v>
      </c>
      <c r="D1095" s="17">
        <v>14</v>
      </c>
      <c r="E1095" s="6" t="s">
        <v>33</v>
      </c>
      <c r="F1095" s="6">
        <v>2</v>
      </c>
      <c r="G1095" s="13" t="s">
        <v>201</v>
      </c>
      <c r="H1095" s="17" t="s">
        <v>430</v>
      </c>
      <c r="I1095" s="11" t="str">
        <f>VLOOKUP(Table768[[#This Row],[CID]],ALY,2,FALSE)</f>
        <v>Detail</v>
      </c>
    </row>
    <row r="1096" spans="1:9" ht="17" thickBot="1" x14ac:dyDescent="0.25">
      <c r="A1096" s="19" t="str">
        <f>Table768[[#This Row],[Test No.]]&amp;Table768[[#This Row],[Section]]&amp;Table768[[#This Row],[Q No.]]</f>
        <v>P28R15</v>
      </c>
      <c r="B1096" s="19"/>
      <c r="C1096" s="29" t="s">
        <v>122</v>
      </c>
      <c r="D1096" s="17">
        <v>15</v>
      </c>
      <c r="E1096" s="6" t="s">
        <v>33</v>
      </c>
      <c r="F1096" s="6">
        <v>2</v>
      </c>
      <c r="G1096" s="13" t="s">
        <v>201</v>
      </c>
      <c r="H1096" s="17" t="s">
        <v>431</v>
      </c>
      <c r="I1096" s="11" t="str">
        <f>VLOOKUP(Table768[[#This Row],[CID]],ALY,2,FALSE)</f>
        <v>Vocab-in-Context</v>
      </c>
    </row>
    <row r="1097" spans="1:9" ht="17" thickBot="1" x14ac:dyDescent="0.25">
      <c r="A1097" s="19" t="str">
        <f>Table768[[#This Row],[Test No.]]&amp;Table768[[#This Row],[Section]]&amp;Table768[[#This Row],[Q No.]]</f>
        <v>P28R16</v>
      </c>
      <c r="B1097" s="19"/>
      <c r="C1097" s="29" t="s">
        <v>122</v>
      </c>
      <c r="D1097" s="17">
        <v>16</v>
      </c>
      <c r="E1097" s="6" t="s">
        <v>33</v>
      </c>
      <c r="F1097" s="6">
        <v>2</v>
      </c>
      <c r="G1097" s="13" t="s">
        <v>201</v>
      </c>
      <c r="H1097" s="17" t="s">
        <v>430</v>
      </c>
      <c r="I1097" s="11" t="str">
        <f>VLOOKUP(Table768[[#This Row],[CID]],ALY,2,FALSE)</f>
        <v>Detail</v>
      </c>
    </row>
    <row r="1098" spans="1:9" ht="17" thickBot="1" x14ac:dyDescent="0.25">
      <c r="A1098" s="19" t="str">
        <f>Table768[[#This Row],[Test No.]]&amp;Table768[[#This Row],[Section]]&amp;Table768[[#This Row],[Q No.]]</f>
        <v>P28R17</v>
      </c>
      <c r="B1098" s="19"/>
      <c r="C1098" s="29" t="s">
        <v>122</v>
      </c>
      <c r="D1098" s="17">
        <v>17</v>
      </c>
      <c r="E1098" s="6" t="s">
        <v>33</v>
      </c>
      <c r="F1098" s="6">
        <v>2</v>
      </c>
      <c r="G1098" s="13" t="s">
        <v>201</v>
      </c>
      <c r="H1098" s="17" t="s">
        <v>446</v>
      </c>
      <c r="I1098" s="11" t="str">
        <f>VLOOKUP(Table768[[#This Row],[CID]],ALY,2,FALSE)</f>
        <v>Inference</v>
      </c>
    </row>
    <row r="1099" spans="1:9" ht="17" thickBot="1" x14ac:dyDescent="0.25">
      <c r="A1099" s="19" t="str">
        <f>Table768[[#This Row],[Test No.]]&amp;Table768[[#This Row],[Section]]&amp;Table768[[#This Row],[Q No.]]</f>
        <v>P28R18</v>
      </c>
      <c r="B1099" s="19"/>
      <c r="C1099" s="29" t="s">
        <v>122</v>
      </c>
      <c r="D1099" s="17">
        <v>18</v>
      </c>
      <c r="E1099" s="6" t="s">
        <v>33</v>
      </c>
      <c r="F1099" s="6">
        <v>2</v>
      </c>
      <c r="G1099" s="13" t="s">
        <v>201</v>
      </c>
      <c r="H1099" s="17" t="s">
        <v>446</v>
      </c>
      <c r="I1099" s="11" t="str">
        <f>VLOOKUP(Table768[[#This Row],[CID]],ALY,2,FALSE)</f>
        <v>Inference</v>
      </c>
    </row>
    <row r="1100" spans="1:9" ht="17" thickBot="1" x14ac:dyDescent="0.25">
      <c r="A1100" s="19" t="str">
        <f>Table768[[#This Row],[Test No.]]&amp;Table768[[#This Row],[Section]]&amp;Table768[[#This Row],[Q No.]]</f>
        <v>P28R19</v>
      </c>
      <c r="B1100" s="19"/>
      <c r="C1100" s="29" t="s">
        <v>122</v>
      </c>
      <c r="D1100" s="17">
        <v>19</v>
      </c>
      <c r="E1100" s="6" t="s">
        <v>33</v>
      </c>
      <c r="F1100" s="6">
        <v>2</v>
      </c>
      <c r="G1100" s="13" t="s">
        <v>201</v>
      </c>
      <c r="H1100" s="17" t="s">
        <v>430</v>
      </c>
      <c r="I1100" s="11" t="str">
        <f>VLOOKUP(Table768[[#This Row],[CID]],ALY,2,FALSE)</f>
        <v>Detail</v>
      </c>
    </row>
    <row r="1101" spans="1:9" ht="17" thickBot="1" x14ac:dyDescent="0.25">
      <c r="A1101" s="19" t="str">
        <f>Table768[[#This Row],[Test No.]]&amp;Table768[[#This Row],[Section]]&amp;Table768[[#This Row],[Q No.]]</f>
        <v>P28R20</v>
      </c>
      <c r="B1101" s="19"/>
      <c r="C1101" s="29" t="s">
        <v>122</v>
      </c>
      <c r="D1101" s="17">
        <v>20</v>
      </c>
      <c r="E1101" s="6" t="s">
        <v>33</v>
      </c>
      <c r="F1101" s="6">
        <v>2</v>
      </c>
      <c r="G1101" s="13" t="s">
        <v>201</v>
      </c>
      <c r="H1101" s="17" t="s">
        <v>446</v>
      </c>
      <c r="I1101" s="11" t="str">
        <f>VLOOKUP(Table768[[#This Row],[CID]],ALY,2,FALSE)</f>
        <v>Inference</v>
      </c>
    </row>
    <row r="1102" spans="1:9" ht="17" thickBot="1" x14ac:dyDescent="0.25">
      <c r="A1102" s="19" t="str">
        <f>Table768[[#This Row],[Test No.]]&amp;Table768[[#This Row],[Section]]&amp;Table768[[#This Row],[Q No.]]</f>
        <v>P28R21</v>
      </c>
      <c r="B1102" s="19"/>
      <c r="C1102" s="29" t="s">
        <v>122</v>
      </c>
      <c r="D1102" s="17">
        <v>21</v>
      </c>
      <c r="E1102" s="6" t="s">
        <v>33</v>
      </c>
      <c r="F1102" s="6">
        <v>3</v>
      </c>
      <c r="G1102" s="13" t="s">
        <v>200</v>
      </c>
      <c r="H1102" s="17" t="s">
        <v>448</v>
      </c>
      <c r="I1102" s="11" t="str">
        <f>VLOOKUP(Table768[[#This Row],[CID]],ALY,2,FALSE)</f>
        <v>Comparison &amp; Contrast</v>
      </c>
    </row>
    <row r="1103" spans="1:9" ht="17" thickBot="1" x14ac:dyDescent="0.25">
      <c r="A1103" s="19" t="str">
        <f>Table768[[#This Row],[Test No.]]&amp;Table768[[#This Row],[Section]]&amp;Table768[[#This Row],[Q No.]]</f>
        <v>P28R22</v>
      </c>
      <c r="B1103" s="19"/>
      <c r="C1103" s="29" t="s">
        <v>122</v>
      </c>
      <c r="D1103" s="17">
        <v>22</v>
      </c>
      <c r="E1103" s="6" t="s">
        <v>33</v>
      </c>
      <c r="F1103" s="6">
        <v>3</v>
      </c>
      <c r="G1103" s="13" t="s">
        <v>200</v>
      </c>
      <c r="H1103" s="17" t="s">
        <v>438</v>
      </c>
      <c r="I1103" s="11" t="str">
        <f>VLOOKUP(Table768[[#This Row],[CID]],ALY,2,FALSE)</f>
        <v>Inference</v>
      </c>
    </row>
    <row r="1104" spans="1:9" ht="17" thickBot="1" x14ac:dyDescent="0.25">
      <c r="A1104" s="19" t="str">
        <f>Table768[[#This Row],[Test No.]]&amp;Table768[[#This Row],[Section]]&amp;Table768[[#This Row],[Q No.]]</f>
        <v>P28R23</v>
      </c>
      <c r="B1104" s="19"/>
      <c r="C1104" s="29" t="s">
        <v>122</v>
      </c>
      <c r="D1104" s="17">
        <v>23</v>
      </c>
      <c r="E1104" s="6" t="s">
        <v>33</v>
      </c>
      <c r="F1104" s="6">
        <v>3</v>
      </c>
      <c r="G1104" s="13" t="s">
        <v>200</v>
      </c>
      <c r="H1104" s="17" t="s">
        <v>437</v>
      </c>
      <c r="I1104" s="11" t="str">
        <f>VLOOKUP(Table768[[#This Row],[CID]],ALY,2,FALSE)</f>
        <v>Detail</v>
      </c>
    </row>
    <row r="1105" spans="1:9" ht="17" thickBot="1" x14ac:dyDescent="0.25">
      <c r="A1105" s="19" t="str">
        <f>Table768[[#This Row],[Test No.]]&amp;Table768[[#This Row],[Section]]&amp;Table768[[#This Row],[Q No.]]</f>
        <v>P28R24</v>
      </c>
      <c r="B1105" s="19"/>
      <c r="C1105" s="29" t="s">
        <v>122</v>
      </c>
      <c r="D1105" s="17">
        <v>24</v>
      </c>
      <c r="E1105" s="6" t="s">
        <v>33</v>
      </c>
      <c r="F1105" s="6">
        <v>3</v>
      </c>
      <c r="G1105" s="13" t="s">
        <v>200</v>
      </c>
      <c r="H1105" s="17" t="s">
        <v>451</v>
      </c>
      <c r="I1105" s="11" t="str">
        <f>VLOOKUP(Table768[[#This Row],[CID]],ALY,2,FALSE)</f>
        <v>Main Idea</v>
      </c>
    </row>
    <row r="1106" spans="1:9" ht="17" thickBot="1" x14ac:dyDescent="0.25">
      <c r="A1106" s="19" t="str">
        <f>Table768[[#This Row],[Test No.]]&amp;Table768[[#This Row],[Section]]&amp;Table768[[#This Row],[Q No.]]</f>
        <v>P28R25</v>
      </c>
      <c r="B1106" s="19"/>
      <c r="C1106" s="29" t="s">
        <v>122</v>
      </c>
      <c r="D1106" s="17">
        <v>25</v>
      </c>
      <c r="E1106" s="6" t="s">
        <v>33</v>
      </c>
      <c r="F1106" s="6">
        <v>3</v>
      </c>
      <c r="G1106" s="13" t="s">
        <v>200</v>
      </c>
      <c r="H1106" s="17" t="s">
        <v>438</v>
      </c>
      <c r="I1106" s="11" t="str">
        <f>VLOOKUP(Table768[[#This Row],[CID]],ALY,2,FALSE)</f>
        <v>Inference</v>
      </c>
    </row>
    <row r="1107" spans="1:9" ht="17" thickBot="1" x14ac:dyDescent="0.25">
      <c r="A1107" s="19" t="str">
        <f>Table768[[#This Row],[Test No.]]&amp;Table768[[#This Row],[Section]]&amp;Table768[[#This Row],[Q No.]]</f>
        <v>P28R26</v>
      </c>
      <c r="B1107" s="19"/>
      <c r="C1107" s="29" t="s">
        <v>122</v>
      </c>
      <c r="D1107" s="17">
        <v>26</v>
      </c>
      <c r="E1107" s="6" t="s">
        <v>33</v>
      </c>
      <c r="F1107" s="6">
        <v>3</v>
      </c>
      <c r="G1107" s="13" t="s">
        <v>200</v>
      </c>
      <c r="H1107" s="17" t="s">
        <v>439</v>
      </c>
      <c r="I1107" s="11" t="str">
        <f>VLOOKUP(Table768[[#This Row],[CID]],ALY,2,FALSE)</f>
        <v>Vocab-in-Context</v>
      </c>
    </row>
    <row r="1108" spans="1:9" ht="17" thickBot="1" x14ac:dyDescent="0.25">
      <c r="A1108" s="19" t="str">
        <f>Table768[[#This Row],[Test No.]]&amp;Table768[[#This Row],[Section]]&amp;Table768[[#This Row],[Q No.]]</f>
        <v>P28R27</v>
      </c>
      <c r="B1108" s="19"/>
      <c r="C1108" s="29" t="s">
        <v>122</v>
      </c>
      <c r="D1108" s="17">
        <v>27</v>
      </c>
      <c r="E1108" s="6" t="s">
        <v>33</v>
      </c>
      <c r="F1108" s="6">
        <v>3</v>
      </c>
      <c r="G1108" s="13" t="s">
        <v>200</v>
      </c>
      <c r="H1108" s="17" t="s">
        <v>448</v>
      </c>
      <c r="I1108" s="11" t="str">
        <f>VLOOKUP(Table768[[#This Row],[CID]],ALY,2,FALSE)</f>
        <v>Comparison &amp; Contrast</v>
      </c>
    </row>
    <row r="1109" spans="1:9" ht="17" thickBot="1" x14ac:dyDescent="0.25">
      <c r="A1109" s="19" t="str">
        <f>Table768[[#This Row],[Test No.]]&amp;Table768[[#This Row],[Section]]&amp;Table768[[#This Row],[Q No.]]</f>
        <v>P28R28</v>
      </c>
      <c r="B1109" s="19"/>
      <c r="C1109" s="29" t="s">
        <v>122</v>
      </c>
      <c r="D1109" s="17">
        <v>28</v>
      </c>
      <c r="E1109" s="6" t="s">
        <v>33</v>
      </c>
      <c r="F1109" s="6">
        <v>3</v>
      </c>
      <c r="G1109" s="13" t="s">
        <v>200</v>
      </c>
      <c r="H1109" s="17" t="s">
        <v>437</v>
      </c>
      <c r="I1109" s="11" t="str">
        <f>VLOOKUP(Table768[[#This Row],[CID]],ALY,2,FALSE)</f>
        <v>Detail</v>
      </c>
    </row>
    <row r="1110" spans="1:9" ht="17" thickBot="1" x14ac:dyDescent="0.25">
      <c r="A1110" s="19" t="str">
        <f>Table768[[#This Row],[Test No.]]&amp;Table768[[#This Row],[Section]]&amp;Table768[[#This Row],[Q No.]]</f>
        <v>P28R29</v>
      </c>
      <c r="B1110" s="19"/>
      <c r="C1110" s="29" t="s">
        <v>122</v>
      </c>
      <c r="D1110" s="17">
        <v>29</v>
      </c>
      <c r="E1110" s="6" t="s">
        <v>33</v>
      </c>
      <c r="F1110" s="6">
        <v>3</v>
      </c>
      <c r="G1110" s="13" t="s">
        <v>200</v>
      </c>
      <c r="H1110" s="17" t="s">
        <v>437</v>
      </c>
      <c r="I1110" s="11" t="str">
        <f>VLOOKUP(Table768[[#This Row],[CID]],ALY,2,FALSE)</f>
        <v>Detail</v>
      </c>
    </row>
    <row r="1111" spans="1:9" ht="17" thickBot="1" x14ac:dyDescent="0.25">
      <c r="A1111" s="19" t="str">
        <f>Table768[[#This Row],[Test No.]]&amp;Table768[[#This Row],[Section]]&amp;Table768[[#This Row],[Q No.]]</f>
        <v>P28R30</v>
      </c>
      <c r="B1111" s="19"/>
      <c r="C1111" s="29" t="s">
        <v>122</v>
      </c>
      <c r="D1111" s="17">
        <v>30</v>
      </c>
      <c r="E1111" s="6" t="s">
        <v>33</v>
      </c>
      <c r="F1111" s="6">
        <v>3</v>
      </c>
      <c r="G1111" s="13" t="s">
        <v>200</v>
      </c>
      <c r="H1111" s="17" t="s">
        <v>435</v>
      </c>
      <c r="I1111" s="11" t="str">
        <f>VLOOKUP(Table768[[#This Row],[CID]],ALY,2,FALSE)</f>
        <v>PoV/Author's Attitude</v>
      </c>
    </row>
    <row r="1112" spans="1:9" ht="17" thickBot="1" x14ac:dyDescent="0.25">
      <c r="A1112" s="19" t="str">
        <f>Table768[[#This Row],[Test No.]]&amp;Table768[[#This Row],[Section]]&amp;Table768[[#This Row],[Q No.]]</f>
        <v>P28R31</v>
      </c>
      <c r="B1112" s="19"/>
      <c r="C1112" s="29" t="s">
        <v>122</v>
      </c>
      <c r="D1112" s="17">
        <v>31</v>
      </c>
      <c r="E1112" s="6" t="s">
        <v>33</v>
      </c>
      <c r="F1112" s="6">
        <v>4</v>
      </c>
      <c r="G1112" s="13" t="s">
        <v>199</v>
      </c>
      <c r="H1112" s="17" t="s">
        <v>440</v>
      </c>
      <c r="I1112" s="11" t="str">
        <f>VLOOKUP(Table768[[#This Row],[CID]],ALY,2,FALSE)</f>
        <v>Inference</v>
      </c>
    </row>
    <row r="1113" spans="1:9" ht="17" thickBot="1" x14ac:dyDescent="0.25">
      <c r="A1113" s="19" t="str">
        <f>Table768[[#This Row],[Test No.]]&amp;Table768[[#This Row],[Section]]&amp;Table768[[#This Row],[Q No.]]</f>
        <v>P28R32</v>
      </c>
      <c r="B1113" s="19"/>
      <c r="C1113" s="29" t="s">
        <v>122</v>
      </c>
      <c r="D1113" s="17">
        <v>32</v>
      </c>
      <c r="E1113" s="6" t="s">
        <v>33</v>
      </c>
      <c r="F1113" s="6">
        <v>4</v>
      </c>
      <c r="G1113" s="13" t="s">
        <v>199</v>
      </c>
      <c r="H1113" s="17" t="s">
        <v>442</v>
      </c>
      <c r="I1113" s="11" t="str">
        <f>VLOOKUP(Table768[[#This Row],[CID]],ALY,2,FALSE)</f>
        <v>Detail</v>
      </c>
    </row>
    <row r="1114" spans="1:9" ht="17" thickBot="1" x14ac:dyDescent="0.25">
      <c r="A1114" s="19" t="str">
        <f>Table768[[#This Row],[Test No.]]&amp;Table768[[#This Row],[Section]]&amp;Table768[[#This Row],[Q No.]]</f>
        <v>P28R33</v>
      </c>
      <c r="B1114" s="19"/>
      <c r="C1114" s="29" t="s">
        <v>122</v>
      </c>
      <c r="D1114" s="17">
        <v>33</v>
      </c>
      <c r="E1114" s="6" t="s">
        <v>33</v>
      </c>
      <c r="F1114" s="6">
        <v>4</v>
      </c>
      <c r="G1114" s="13" t="s">
        <v>199</v>
      </c>
      <c r="H1114" s="17" t="s">
        <v>454</v>
      </c>
      <c r="I1114" s="11" t="str">
        <f>VLOOKUP(Table768[[#This Row],[CID]],ALY,2,FALSE)</f>
        <v>Comparison &amp; Contrast</v>
      </c>
    </row>
    <row r="1115" spans="1:9" ht="17" thickBot="1" x14ac:dyDescent="0.25">
      <c r="A1115" s="19" t="str">
        <f>Table768[[#This Row],[Test No.]]&amp;Table768[[#This Row],[Section]]&amp;Table768[[#This Row],[Q No.]]</f>
        <v>P28R34</v>
      </c>
      <c r="B1115" s="19"/>
      <c r="C1115" s="29" t="s">
        <v>122</v>
      </c>
      <c r="D1115" s="17">
        <v>34</v>
      </c>
      <c r="E1115" s="6" t="s">
        <v>33</v>
      </c>
      <c r="F1115" s="6">
        <v>4</v>
      </c>
      <c r="G1115" s="13" t="s">
        <v>199</v>
      </c>
      <c r="H1115" s="17" t="s">
        <v>442</v>
      </c>
      <c r="I1115" s="11" t="str">
        <f>VLOOKUP(Table768[[#This Row],[CID]],ALY,2,FALSE)</f>
        <v>Detail</v>
      </c>
    </row>
    <row r="1116" spans="1:9" ht="17" thickBot="1" x14ac:dyDescent="0.25">
      <c r="A1116" s="19" t="str">
        <f>Table768[[#This Row],[Test No.]]&amp;Table768[[#This Row],[Section]]&amp;Table768[[#This Row],[Q No.]]</f>
        <v>P28R35</v>
      </c>
      <c r="B1116" s="19"/>
      <c r="C1116" s="29" t="s">
        <v>122</v>
      </c>
      <c r="D1116" s="17">
        <v>35</v>
      </c>
      <c r="E1116" s="6" t="s">
        <v>33</v>
      </c>
      <c r="F1116" s="6">
        <v>4</v>
      </c>
      <c r="G1116" s="13" t="s">
        <v>199</v>
      </c>
      <c r="H1116" s="17" t="s">
        <v>440</v>
      </c>
      <c r="I1116" s="11" t="str">
        <f>VLOOKUP(Table768[[#This Row],[CID]],ALY,2,FALSE)</f>
        <v>Inference</v>
      </c>
    </row>
    <row r="1117" spans="1:9" ht="17" thickBot="1" x14ac:dyDescent="0.25">
      <c r="A1117" s="19" t="str">
        <f>Table768[[#This Row],[Test No.]]&amp;Table768[[#This Row],[Section]]&amp;Table768[[#This Row],[Q No.]]</f>
        <v>P28R36</v>
      </c>
      <c r="B1117" s="19"/>
      <c r="C1117" s="29" t="s">
        <v>122</v>
      </c>
      <c r="D1117" s="17">
        <v>36</v>
      </c>
      <c r="E1117" s="6" t="s">
        <v>33</v>
      </c>
      <c r="F1117" s="6">
        <v>4</v>
      </c>
      <c r="G1117" s="13" t="s">
        <v>199</v>
      </c>
      <c r="H1117" s="17" t="s">
        <v>442</v>
      </c>
      <c r="I1117" s="11" t="str">
        <f>VLOOKUP(Table768[[#This Row],[CID]],ALY,2,FALSE)</f>
        <v>Detail</v>
      </c>
    </row>
    <row r="1118" spans="1:9" ht="17" thickBot="1" x14ac:dyDescent="0.25">
      <c r="A1118" s="19" t="str">
        <f>Table768[[#This Row],[Test No.]]&amp;Table768[[#This Row],[Section]]&amp;Table768[[#This Row],[Q No.]]</f>
        <v>P28R37</v>
      </c>
      <c r="B1118" s="19"/>
      <c r="C1118" s="29" t="s">
        <v>122</v>
      </c>
      <c r="D1118" s="17">
        <v>37</v>
      </c>
      <c r="E1118" s="6" t="s">
        <v>33</v>
      </c>
      <c r="F1118" s="6">
        <v>4</v>
      </c>
      <c r="G1118" s="13" t="s">
        <v>199</v>
      </c>
      <c r="H1118" s="17" t="s">
        <v>442</v>
      </c>
      <c r="I1118" s="11" t="str">
        <f>VLOOKUP(Table768[[#This Row],[CID]],ALY,2,FALSE)</f>
        <v>Detail</v>
      </c>
    </row>
    <row r="1119" spans="1:9" ht="17" thickBot="1" x14ac:dyDescent="0.25">
      <c r="A1119" s="19" t="str">
        <f>Table768[[#This Row],[Test No.]]&amp;Table768[[#This Row],[Section]]&amp;Table768[[#This Row],[Q No.]]</f>
        <v>P28R38</v>
      </c>
      <c r="B1119" s="19"/>
      <c r="C1119" s="29" t="s">
        <v>122</v>
      </c>
      <c r="D1119" s="17">
        <v>38</v>
      </c>
      <c r="E1119" s="6" t="s">
        <v>33</v>
      </c>
      <c r="F1119" s="6">
        <v>4</v>
      </c>
      <c r="G1119" s="13" t="s">
        <v>199</v>
      </c>
      <c r="H1119" s="17" t="s">
        <v>442</v>
      </c>
      <c r="I1119" s="11" t="str">
        <f>VLOOKUP(Table768[[#This Row],[CID]],ALY,2,FALSE)</f>
        <v>Detail</v>
      </c>
    </row>
    <row r="1120" spans="1:9" ht="17" thickBot="1" x14ac:dyDescent="0.25">
      <c r="A1120" s="19" t="str">
        <f>Table768[[#This Row],[Test No.]]&amp;Table768[[#This Row],[Section]]&amp;Table768[[#This Row],[Q No.]]</f>
        <v>P28R39</v>
      </c>
      <c r="B1120" s="19"/>
      <c r="C1120" s="29" t="s">
        <v>122</v>
      </c>
      <c r="D1120" s="17">
        <v>39</v>
      </c>
      <c r="E1120" s="6" t="s">
        <v>33</v>
      </c>
      <c r="F1120" s="6">
        <v>4</v>
      </c>
      <c r="G1120" s="13" t="s">
        <v>199</v>
      </c>
      <c r="H1120" s="17" t="s">
        <v>442</v>
      </c>
      <c r="I1120" s="11" t="str">
        <f>VLOOKUP(Table768[[#This Row],[CID]],ALY,2,FALSE)</f>
        <v>Detail</v>
      </c>
    </row>
    <row r="1121" spans="1:9" ht="17" thickBot="1" x14ac:dyDescent="0.25">
      <c r="A1121" s="19" t="str">
        <f>Table768[[#This Row],[Test No.]]&amp;Table768[[#This Row],[Section]]&amp;Table768[[#This Row],[Q No.]]</f>
        <v>P28R40</v>
      </c>
      <c r="B1121" s="19"/>
      <c r="C1121" s="29" t="s">
        <v>122</v>
      </c>
      <c r="D1121" s="17">
        <v>40</v>
      </c>
      <c r="E1121" s="6" t="s">
        <v>33</v>
      </c>
      <c r="F1121" s="6">
        <v>4</v>
      </c>
      <c r="G1121" s="13" t="s">
        <v>199</v>
      </c>
      <c r="H1121" s="17" t="s">
        <v>442</v>
      </c>
      <c r="I1121" s="11" t="str">
        <f>VLOOKUP(Table768[[#This Row],[CID]],ALY,2,FALSE)</f>
        <v>Detail</v>
      </c>
    </row>
    <row r="1122" spans="1:9" ht="17" thickBot="1" x14ac:dyDescent="0.25">
      <c r="A1122" s="19" t="str">
        <f>Table768[[#This Row],[Test No.]]&amp;Table768[[#This Row],[Section]]&amp;Table768[[#This Row],[Q No.]]</f>
        <v>P29R1</v>
      </c>
      <c r="B1122" s="19"/>
      <c r="C1122" s="29" t="s">
        <v>121</v>
      </c>
      <c r="D1122" s="17">
        <v>1</v>
      </c>
      <c r="E1122" s="6" t="s">
        <v>33</v>
      </c>
      <c r="F1122" s="6">
        <v>1</v>
      </c>
      <c r="G1122" s="13" t="s">
        <v>50</v>
      </c>
      <c r="H1122" s="17" t="s">
        <v>450</v>
      </c>
      <c r="I1122" s="11" t="str">
        <f>VLOOKUP(Table768[[#This Row],[CID]],ALY,2,FALSE)</f>
        <v>Vocab-in-Context</v>
      </c>
    </row>
    <row r="1123" spans="1:9" ht="17" thickBot="1" x14ac:dyDescent="0.25">
      <c r="A1123" s="19" t="str">
        <f>Table768[[#This Row],[Test No.]]&amp;Table768[[#This Row],[Section]]&amp;Table768[[#This Row],[Q No.]]</f>
        <v>P29R2</v>
      </c>
      <c r="B1123" s="19"/>
      <c r="C1123" s="29" t="s">
        <v>121</v>
      </c>
      <c r="D1123" s="17">
        <v>2</v>
      </c>
      <c r="E1123" s="6" t="s">
        <v>33</v>
      </c>
      <c r="F1123" s="6">
        <v>1</v>
      </c>
      <c r="G1123" s="13" t="s">
        <v>50</v>
      </c>
      <c r="H1123" s="17" t="s">
        <v>424</v>
      </c>
      <c r="I1123" s="11" t="str">
        <f>VLOOKUP(Table768[[#This Row],[CID]],ALY,2,FALSE)</f>
        <v>Inference</v>
      </c>
    </row>
    <row r="1124" spans="1:9" ht="17" thickBot="1" x14ac:dyDescent="0.25">
      <c r="A1124" s="19" t="str">
        <f>Table768[[#This Row],[Test No.]]&amp;Table768[[#This Row],[Section]]&amp;Table768[[#This Row],[Q No.]]</f>
        <v>P29R3</v>
      </c>
      <c r="B1124" s="19"/>
      <c r="C1124" s="29" t="s">
        <v>121</v>
      </c>
      <c r="D1124" s="17">
        <v>3</v>
      </c>
      <c r="E1124" s="6" t="s">
        <v>33</v>
      </c>
      <c r="F1124" s="6">
        <v>1</v>
      </c>
      <c r="G1124" s="13" t="s">
        <v>50</v>
      </c>
      <c r="H1124" s="17" t="s">
        <v>425</v>
      </c>
      <c r="I1124" s="11" t="str">
        <f>VLOOKUP(Table768[[#This Row],[CID]],ALY,2,FALSE)</f>
        <v>Detail</v>
      </c>
    </row>
    <row r="1125" spans="1:9" ht="17" thickBot="1" x14ac:dyDescent="0.25">
      <c r="A1125" s="19" t="str">
        <f>Table768[[#This Row],[Test No.]]&amp;Table768[[#This Row],[Section]]&amp;Table768[[#This Row],[Q No.]]</f>
        <v>P29R4</v>
      </c>
      <c r="B1125" s="19"/>
      <c r="C1125" s="29" t="s">
        <v>121</v>
      </c>
      <c r="D1125" s="17">
        <v>4</v>
      </c>
      <c r="E1125" s="6" t="s">
        <v>33</v>
      </c>
      <c r="F1125" s="6">
        <v>1</v>
      </c>
      <c r="G1125" s="13" t="s">
        <v>50</v>
      </c>
      <c r="H1125" s="17" t="s">
        <v>425</v>
      </c>
      <c r="I1125" s="11" t="str">
        <f>VLOOKUP(Table768[[#This Row],[CID]],ALY,2,FALSE)</f>
        <v>Detail</v>
      </c>
    </row>
    <row r="1126" spans="1:9" ht="17" thickBot="1" x14ac:dyDescent="0.25">
      <c r="A1126" s="19" t="str">
        <f>Table768[[#This Row],[Test No.]]&amp;Table768[[#This Row],[Section]]&amp;Table768[[#This Row],[Q No.]]</f>
        <v>P29R5</v>
      </c>
      <c r="B1126" s="19"/>
      <c r="C1126" s="29" t="s">
        <v>121</v>
      </c>
      <c r="D1126" s="17">
        <v>5</v>
      </c>
      <c r="E1126" s="6" t="s">
        <v>33</v>
      </c>
      <c r="F1126" s="6">
        <v>1</v>
      </c>
      <c r="G1126" s="13" t="s">
        <v>50</v>
      </c>
      <c r="H1126" s="17" t="s">
        <v>425</v>
      </c>
      <c r="I1126" s="11" t="str">
        <f>VLOOKUP(Table768[[#This Row],[CID]],ALY,2,FALSE)</f>
        <v>Detail</v>
      </c>
    </row>
    <row r="1127" spans="1:9" ht="17" thickBot="1" x14ac:dyDescent="0.25">
      <c r="A1127" s="19" t="str">
        <f>Table768[[#This Row],[Test No.]]&amp;Table768[[#This Row],[Section]]&amp;Table768[[#This Row],[Q No.]]</f>
        <v>P29R6</v>
      </c>
      <c r="B1127" s="19"/>
      <c r="C1127" s="29" t="s">
        <v>121</v>
      </c>
      <c r="D1127" s="17">
        <v>6</v>
      </c>
      <c r="E1127" s="6" t="s">
        <v>33</v>
      </c>
      <c r="F1127" s="6">
        <v>1</v>
      </c>
      <c r="G1127" s="13" t="s">
        <v>50</v>
      </c>
      <c r="H1127" s="17" t="s">
        <v>425</v>
      </c>
      <c r="I1127" s="11" t="str">
        <f>VLOOKUP(Table768[[#This Row],[CID]],ALY,2,FALSE)</f>
        <v>Detail</v>
      </c>
    </row>
    <row r="1128" spans="1:9" ht="17" thickBot="1" x14ac:dyDescent="0.25">
      <c r="A1128" s="19" t="str">
        <f>Table768[[#This Row],[Test No.]]&amp;Table768[[#This Row],[Section]]&amp;Table768[[#This Row],[Q No.]]</f>
        <v>P29R7</v>
      </c>
      <c r="B1128" s="19"/>
      <c r="C1128" s="29" t="s">
        <v>121</v>
      </c>
      <c r="D1128" s="17">
        <v>7</v>
      </c>
      <c r="E1128" s="6" t="s">
        <v>33</v>
      </c>
      <c r="F1128" s="6">
        <v>1</v>
      </c>
      <c r="G1128" s="13" t="s">
        <v>50</v>
      </c>
      <c r="H1128" s="17" t="s">
        <v>424</v>
      </c>
      <c r="I1128" s="11" t="str">
        <f>VLOOKUP(Table768[[#This Row],[CID]],ALY,2,FALSE)</f>
        <v>Inference</v>
      </c>
    </row>
    <row r="1129" spans="1:9" ht="17" thickBot="1" x14ac:dyDescent="0.25">
      <c r="A1129" s="19" t="str">
        <f>Table768[[#This Row],[Test No.]]&amp;Table768[[#This Row],[Section]]&amp;Table768[[#This Row],[Q No.]]</f>
        <v>P29R8</v>
      </c>
      <c r="B1129" s="19"/>
      <c r="C1129" s="29" t="s">
        <v>121</v>
      </c>
      <c r="D1129" s="17">
        <v>8</v>
      </c>
      <c r="E1129" s="6" t="s">
        <v>33</v>
      </c>
      <c r="F1129" s="6">
        <v>1</v>
      </c>
      <c r="G1129" s="13" t="s">
        <v>50</v>
      </c>
      <c r="H1129" s="17" t="s">
        <v>424</v>
      </c>
      <c r="I1129" s="11" t="str">
        <f>VLOOKUP(Table768[[#This Row],[CID]],ALY,2,FALSE)</f>
        <v>Inference</v>
      </c>
    </row>
    <row r="1130" spans="1:9" ht="17" thickBot="1" x14ac:dyDescent="0.25">
      <c r="A1130" s="19" t="str">
        <f>Table768[[#This Row],[Test No.]]&amp;Table768[[#This Row],[Section]]&amp;Table768[[#This Row],[Q No.]]</f>
        <v>P29R9</v>
      </c>
      <c r="B1130" s="19"/>
      <c r="C1130" s="29" t="s">
        <v>121</v>
      </c>
      <c r="D1130" s="17">
        <v>9</v>
      </c>
      <c r="E1130" s="6" t="s">
        <v>33</v>
      </c>
      <c r="F1130" s="6">
        <v>1</v>
      </c>
      <c r="G1130" s="13" t="s">
        <v>50</v>
      </c>
      <c r="H1130" s="17" t="s">
        <v>425</v>
      </c>
      <c r="I1130" s="11" t="str">
        <f>VLOOKUP(Table768[[#This Row],[CID]],ALY,2,FALSE)</f>
        <v>Detail</v>
      </c>
    </row>
    <row r="1131" spans="1:9" ht="17" thickBot="1" x14ac:dyDescent="0.25">
      <c r="A1131" s="19" t="str">
        <f>Table768[[#This Row],[Test No.]]&amp;Table768[[#This Row],[Section]]&amp;Table768[[#This Row],[Q No.]]</f>
        <v>P29R10</v>
      </c>
      <c r="B1131" s="19"/>
      <c r="C1131" s="29" t="s">
        <v>121</v>
      </c>
      <c r="D1131" s="17">
        <v>10</v>
      </c>
      <c r="E1131" s="6" t="s">
        <v>33</v>
      </c>
      <c r="F1131" s="6">
        <v>1</v>
      </c>
      <c r="G1131" s="13" t="s">
        <v>50</v>
      </c>
      <c r="H1131" s="17" t="s">
        <v>425</v>
      </c>
      <c r="I1131" s="11" t="str">
        <f>VLOOKUP(Table768[[#This Row],[CID]],ALY,2,FALSE)</f>
        <v>Detail</v>
      </c>
    </row>
    <row r="1132" spans="1:9" ht="17" thickBot="1" x14ac:dyDescent="0.25">
      <c r="A1132" s="19" t="str">
        <f>Table768[[#This Row],[Test No.]]&amp;Table768[[#This Row],[Section]]&amp;Table768[[#This Row],[Q No.]]</f>
        <v>P29R11</v>
      </c>
      <c r="B1132" s="19"/>
      <c r="C1132" s="29" t="s">
        <v>121</v>
      </c>
      <c r="D1132" s="17">
        <v>11</v>
      </c>
      <c r="E1132" s="6" t="s">
        <v>33</v>
      </c>
      <c r="F1132" s="6">
        <v>2</v>
      </c>
      <c r="G1132" s="13" t="s">
        <v>201</v>
      </c>
      <c r="H1132" s="17" t="s">
        <v>430</v>
      </c>
      <c r="I1132" s="11" t="str">
        <f>VLOOKUP(Table768[[#This Row],[CID]],ALY,2,FALSE)</f>
        <v>Detail</v>
      </c>
    </row>
    <row r="1133" spans="1:9" ht="17" thickBot="1" x14ac:dyDescent="0.25">
      <c r="A1133" s="19" t="str">
        <f>Table768[[#This Row],[Test No.]]&amp;Table768[[#This Row],[Section]]&amp;Table768[[#This Row],[Q No.]]</f>
        <v>P29R12</v>
      </c>
      <c r="B1133" s="19"/>
      <c r="C1133" s="29" t="s">
        <v>121</v>
      </c>
      <c r="D1133" s="17">
        <v>12</v>
      </c>
      <c r="E1133" s="6" t="s">
        <v>33</v>
      </c>
      <c r="F1133" s="6">
        <v>2</v>
      </c>
      <c r="G1133" s="13" t="s">
        <v>201</v>
      </c>
      <c r="H1133" s="17" t="s">
        <v>431</v>
      </c>
      <c r="I1133" s="11" t="str">
        <f>VLOOKUP(Table768[[#This Row],[CID]],ALY,2,FALSE)</f>
        <v>Vocab-in-Context</v>
      </c>
    </row>
    <row r="1134" spans="1:9" ht="17" thickBot="1" x14ac:dyDescent="0.25">
      <c r="A1134" s="19" t="str">
        <f>Table768[[#This Row],[Test No.]]&amp;Table768[[#This Row],[Section]]&amp;Table768[[#This Row],[Q No.]]</f>
        <v>P29R13</v>
      </c>
      <c r="B1134" s="19"/>
      <c r="C1134" s="29" t="s">
        <v>121</v>
      </c>
      <c r="D1134" s="17">
        <v>13</v>
      </c>
      <c r="E1134" s="6" t="s">
        <v>33</v>
      </c>
      <c r="F1134" s="6">
        <v>2</v>
      </c>
      <c r="G1134" s="13" t="s">
        <v>201</v>
      </c>
      <c r="H1134" s="17" t="s">
        <v>446</v>
      </c>
      <c r="I1134" s="11" t="str">
        <f>VLOOKUP(Table768[[#This Row],[CID]],ALY,2,FALSE)</f>
        <v>Inference</v>
      </c>
    </row>
    <row r="1135" spans="1:9" ht="17" thickBot="1" x14ac:dyDescent="0.25">
      <c r="A1135" s="19" t="str">
        <f>Table768[[#This Row],[Test No.]]&amp;Table768[[#This Row],[Section]]&amp;Table768[[#This Row],[Q No.]]</f>
        <v>P29R14</v>
      </c>
      <c r="B1135" s="19"/>
      <c r="C1135" s="29" t="s">
        <v>121</v>
      </c>
      <c r="D1135" s="17">
        <v>14</v>
      </c>
      <c r="E1135" s="6" t="s">
        <v>33</v>
      </c>
      <c r="F1135" s="6">
        <v>2</v>
      </c>
      <c r="G1135" s="13" t="s">
        <v>201</v>
      </c>
      <c r="H1135" s="17" t="s">
        <v>433</v>
      </c>
      <c r="I1135" s="13" t="str">
        <f>VLOOKUP(Table768[[#This Row],[CID]],ALY,2,FALSE)</f>
        <v>Purpose</v>
      </c>
    </row>
    <row r="1136" spans="1:9" ht="17" thickBot="1" x14ac:dyDescent="0.25">
      <c r="A1136" s="19" t="str">
        <f>Table768[[#This Row],[Test No.]]&amp;Table768[[#This Row],[Section]]&amp;Table768[[#This Row],[Q No.]]</f>
        <v>P29R15</v>
      </c>
      <c r="B1136" s="19"/>
      <c r="C1136" s="29" t="s">
        <v>121</v>
      </c>
      <c r="D1136" s="17">
        <v>15</v>
      </c>
      <c r="E1136" s="6" t="s">
        <v>33</v>
      </c>
      <c r="F1136" s="6">
        <v>2</v>
      </c>
      <c r="G1136" s="13" t="s">
        <v>201</v>
      </c>
      <c r="H1136" s="17" t="s">
        <v>446</v>
      </c>
      <c r="I1136" s="11" t="str">
        <f>VLOOKUP(Table768[[#This Row],[CID]],ALY,2,FALSE)</f>
        <v>Inference</v>
      </c>
    </row>
    <row r="1137" spans="1:9" ht="17" thickBot="1" x14ac:dyDescent="0.25">
      <c r="A1137" s="19" t="str">
        <f>Table768[[#This Row],[Test No.]]&amp;Table768[[#This Row],[Section]]&amp;Table768[[#This Row],[Q No.]]</f>
        <v>P29R16</v>
      </c>
      <c r="B1137" s="19"/>
      <c r="C1137" s="29" t="s">
        <v>121</v>
      </c>
      <c r="D1137" s="17">
        <v>16</v>
      </c>
      <c r="E1137" s="6" t="s">
        <v>33</v>
      </c>
      <c r="F1137" s="6">
        <v>2</v>
      </c>
      <c r="G1137" s="13" t="s">
        <v>201</v>
      </c>
      <c r="H1137" s="17" t="s">
        <v>429</v>
      </c>
      <c r="I1137" s="11" t="str">
        <f>VLOOKUP(Table768[[#This Row],[CID]],ALY,2,FALSE)</f>
        <v>Author's Method</v>
      </c>
    </row>
    <row r="1138" spans="1:9" ht="17" thickBot="1" x14ac:dyDescent="0.25">
      <c r="A1138" s="19" t="str">
        <f>Table768[[#This Row],[Test No.]]&amp;Table768[[#This Row],[Section]]&amp;Table768[[#This Row],[Q No.]]</f>
        <v>P29R17</v>
      </c>
      <c r="B1138" s="19"/>
      <c r="C1138" s="29" t="s">
        <v>121</v>
      </c>
      <c r="D1138" s="17">
        <v>17</v>
      </c>
      <c r="E1138" s="6" t="s">
        <v>33</v>
      </c>
      <c r="F1138" s="6">
        <v>2</v>
      </c>
      <c r="G1138" s="13" t="s">
        <v>201</v>
      </c>
      <c r="H1138" s="17" t="s">
        <v>446</v>
      </c>
      <c r="I1138" s="11" t="str">
        <f>VLOOKUP(Table768[[#This Row],[CID]],ALY,2,FALSE)</f>
        <v>Inference</v>
      </c>
    </row>
    <row r="1139" spans="1:9" ht="17" thickBot="1" x14ac:dyDescent="0.25">
      <c r="A1139" s="19" t="str">
        <f>Table768[[#This Row],[Test No.]]&amp;Table768[[#This Row],[Section]]&amp;Table768[[#This Row],[Q No.]]</f>
        <v>P29R18</v>
      </c>
      <c r="B1139" s="19"/>
      <c r="C1139" s="29" t="s">
        <v>121</v>
      </c>
      <c r="D1139" s="17">
        <v>18</v>
      </c>
      <c r="E1139" s="6" t="s">
        <v>33</v>
      </c>
      <c r="F1139" s="6">
        <v>2</v>
      </c>
      <c r="G1139" s="13" t="s">
        <v>201</v>
      </c>
      <c r="H1139" s="17" t="s">
        <v>431</v>
      </c>
      <c r="I1139" s="11" t="str">
        <f>VLOOKUP(Table768[[#This Row],[CID]],ALY,2,FALSE)</f>
        <v>Vocab-in-Context</v>
      </c>
    </row>
    <row r="1140" spans="1:9" ht="17" thickBot="1" x14ac:dyDescent="0.25">
      <c r="A1140" s="19" t="str">
        <f>Table768[[#This Row],[Test No.]]&amp;Table768[[#This Row],[Section]]&amp;Table768[[#This Row],[Q No.]]</f>
        <v>P29R19</v>
      </c>
      <c r="B1140" s="19"/>
      <c r="C1140" s="29" t="s">
        <v>121</v>
      </c>
      <c r="D1140" s="17">
        <v>19</v>
      </c>
      <c r="E1140" s="6" t="s">
        <v>33</v>
      </c>
      <c r="F1140" s="6">
        <v>2</v>
      </c>
      <c r="G1140" s="13" t="s">
        <v>201</v>
      </c>
      <c r="H1140" s="17" t="s">
        <v>446</v>
      </c>
      <c r="I1140" s="11" t="str">
        <f>VLOOKUP(Table768[[#This Row],[CID]],ALY,2,FALSE)</f>
        <v>Inference</v>
      </c>
    </row>
    <row r="1141" spans="1:9" ht="17" thickBot="1" x14ac:dyDescent="0.25">
      <c r="A1141" s="19" t="str">
        <f>Table768[[#This Row],[Test No.]]&amp;Table768[[#This Row],[Section]]&amp;Table768[[#This Row],[Q No.]]</f>
        <v>P29R20</v>
      </c>
      <c r="B1141" s="19"/>
      <c r="C1141" s="29" t="s">
        <v>121</v>
      </c>
      <c r="D1141" s="17">
        <v>20</v>
      </c>
      <c r="E1141" s="6" t="s">
        <v>33</v>
      </c>
      <c r="F1141" s="6">
        <v>2</v>
      </c>
      <c r="G1141" s="13" t="s">
        <v>201</v>
      </c>
      <c r="H1141" s="17" t="s">
        <v>430</v>
      </c>
      <c r="I1141" s="11" t="str">
        <f>VLOOKUP(Table768[[#This Row],[CID]],ALY,2,FALSE)</f>
        <v>Detail</v>
      </c>
    </row>
    <row r="1142" spans="1:9" ht="17" thickBot="1" x14ac:dyDescent="0.25">
      <c r="A1142" s="19" t="str">
        <f>Table768[[#This Row],[Test No.]]&amp;Table768[[#This Row],[Section]]&amp;Table768[[#This Row],[Q No.]]</f>
        <v>P29R21</v>
      </c>
      <c r="B1142" s="19"/>
      <c r="C1142" s="29" t="s">
        <v>121</v>
      </c>
      <c r="D1142" s="17">
        <v>21</v>
      </c>
      <c r="E1142" s="6" t="s">
        <v>33</v>
      </c>
      <c r="F1142" s="6">
        <v>3</v>
      </c>
      <c r="G1142" s="13" t="s">
        <v>200</v>
      </c>
      <c r="H1142" s="17" t="s">
        <v>436</v>
      </c>
      <c r="I1142" s="11" t="str">
        <f>VLOOKUP(Table768[[#This Row],[CID]],ALY,2,FALSE)</f>
        <v>Purpose</v>
      </c>
    </row>
    <row r="1143" spans="1:9" ht="17" thickBot="1" x14ac:dyDescent="0.25">
      <c r="A1143" s="19" t="str">
        <f>Table768[[#This Row],[Test No.]]&amp;Table768[[#This Row],[Section]]&amp;Table768[[#This Row],[Q No.]]</f>
        <v>P29R22</v>
      </c>
      <c r="B1143" s="19"/>
      <c r="C1143" s="29" t="s">
        <v>121</v>
      </c>
      <c r="D1143" s="17">
        <v>22</v>
      </c>
      <c r="E1143" s="6" t="s">
        <v>33</v>
      </c>
      <c r="F1143" s="6">
        <v>3</v>
      </c>
      <c r="G1143" s="13" t="s">
        <v>200</v>
      </c>
      <c r="H1143" s="17" t="s">
        <v>437</v>
      </c>
      <c r="I1143" s="11" t="str">
        <f>VLOOKUP(Table768[[#This Row],[CID]],ALY,2,FALSE)</f>
        <v>Detail</v>
      </c>
    </row>
    <row r="1144" spans="1:9" ht="17" thickBot="1" x14ac:dyDescent="0.25">
      <c r="A1144" s="19" t="str">
        <f>Table768[[#This Row],[Test No.]]&amp;Table768[[#This Row],[Section]]&amp;Table768[[#This Row],[Q No.]]</f>
        <v>P29R23</v>
      </c>
      <c r="B1144" s="19"/>
      <c r="C1144" s="29" t="s">
        <v>121</v>
      </c>
      <c r="D1144" s="17">
        <v>23</v>
      </c>
      <c r="E1144" s="6" t="s">
        <v>33</v>
      </c>
      <c r="F1144" s="6">
        <v>3</v>
      </c>
      <c r="G1144" s="13" t="s">
        <v>200</v>
      </c>
      <c r="H1144" s="17" t="s">
        <v>437</v>
      </c>
      <c r="I1144" s="11" t="str">
        <f>VLOOKUP(Table768[[#This Row],[CID]],ALY,2,FALSE)</f>
        <v>Detail</v>
      </c>
    </row>
    <row r="1145" spans="1:9" ht="17" thickBot="1" x14ac:dyDescent="0.25">
      <c r="A1145" s="19" t="str">
        <f>Table768[[#This Row],[Test No.]]&amp;Table768[[#This Row],[Section]]&amp;Table768[[#This Row],[Q No.]]</f>
        <v>P29R24</v>
      </c>
      <c r="B1145" s="19"/>
      <c r="C1145" s="29" t="s">
        <v>121</v>
      </c>
      <c r="D1145" s="17">
        <v>24</v>
      </c>
      <c r="E1145" s="6" t="s">
        <v>33</v>
      </c>
      <c r="F1145" s="6">
        <v>3</v>
      </c>
      <c r="G1145" s="13" t="s">
        <v>200</v>
      </c>
      <c r="H1145" s="17" t="s">
        <v>438</v>
      </c>
      <c r="I1145" s="11" t="str">
        <f>VLOOKUP(Table768[[#This Row],[CID]],ALY,2,FALSE)</f>
        <v>Inference</v>
      </c>
    </row>
    <row r="1146" spans="1:9" ht="17" thickBot="1" x14ac:dyDescent="0.25">
      <c r="A1146" s="19" t="str">
        <f>Table768[[#This Row],[Test No.]]&amp;Table768[[#This Row],[Section]]&amp;Table768[[#This Row],[Q No.]]</f>
        <v>P29R25</v>
      </c>
      <c r="B1146" s="19"/>
      <c r="C1146" s="29" t="s">
        <v>121</v>
      </c>
      <c r="D1146" s="17">
        <v>25</v>
      </c>
      <c r="E1146" s="6" t="s">
        <v>33</v>
      </c>
      <c r="F1146" s="6">
        <v>3</v>
      </c>
      <c r="G1146" s="13" t="s">
        <v>200</v>
      </c>
      <c r="H1146" s="17" t="s">
        <v>437</v>
      </c>
      <c r="I1146" s="11" t="str">
        <f>VLOOKUP(Table768[[#This Row],[CID]],ALY,2,FALSE)</f>
        <v>Detail</v>
      </c>
    </row>
    <row r="1147" spans="1:9" ht="17" thickBot="1" x14ac:dyDescent="0.25">
      <c r="A1147" s="19" t="str">
        <f>Table768[[#This Row],[Test No.]]&amp;Table768[[#This Row],[Section]]&amp;Table768[[#This Row],[Q No.]]</f>
        <v>P29R26</v>
      </c>
      <c r="B1147" s="19"/>
      <c r="C1147" s="29" t="s">
        <v>121</v>
      </c>
      <c r="D1147" s="17">
        <v>26</v>
      </c>
      <c r="E1147" s="6" t="s">
        <v>33</v>
      </c>
      <c r="F1147" s="6">
        <v>3</v>
      </c>
      <c r="G1147" s="13" t="s">
        <v>200</v>
      </c>
      <c r="H1147" s="17" t="s">
        <v>438</v>
      </c>
      <c r="I1147" s="11" t="str">
        <f>VLOOKUP(Table768[[#This Row],[CID]],ALY,2,FALSE)</f>
        <v>Inference</v>
      </c>
    </row>
    <row r="1148" spans="1:9" ht="17" thickBot="1" x14ac:dyDescent="0.25">
      <c r="A1148" s="19" t="str">
        <f>Table768[[#This Row],[Test No.]]&amp;Table768[[#This Row],[Section]]&amp;Table768[[#This Row],[Q No.]]</f>
        <v>P29R27</v>
      </c>
      <c r="B1148" s="19"/>
      <c r="C1148" s="29" t="s">
        <v>121</v>
      </c>
      <c r="D1148" s="17">
        <v>27</v>
      </c>
      <c r="E1148" s="6" t="s">
        <v>33</v>
      </c>
      <c r="F1148" s="6">
        <v>3</v>
      </c>
      <c r="G1148" s="13" t="s">
        <v>200</v>
      </c>
      <c r="H1148" s="17" t="s">
        <v>447</v>
      </c>
      <c r="I1148" s="11" t="str">
        <f>VLOOKUP(Table768[[#This Row],[CID]],ALY,2,FALSE)</f>
        <v>Author's Method</v>
      </c>
    </row>
    <row r="1149" spans="1:9" ht="17" thickBot="1" x14ac:dyDescent="0.25">
      <c r="A1149" s="19" t="str">
        <f>Table768[[#This Row],[Test No.]]&amp;Table768[[#This Row],[Section]]&amp;Table768[[#This Row],[Q No.]]</f>
        <v>P29R28</v>
      </c>
      <c r="B1149" s="19"/>
      <c r="C1149" s="29" t="s">
        <v>121</v>
      </c>
      <c r="D1149" s="17">
        <v>28</v>
      </c>
      <c r="E1149" s="6" t="s">
        <v>33</v>
      </c>
      <c r="F1149" s="6">
        <v>3</v>
      </c>
      <c r="G1149" s="13" t="s">
        <v>200</v>
      </c>
      <c r="H1149" s="17" t="s">
        <v>438</v>
      </c>
      <c r="I1149" s="11" t="str">
        <f>VLOOKUP(Table768[[#This Row],[CID]],ALY,2,FALSE)</f>
        <v>Inference</v>
      </c>
    </row>
    <row r="1150" spans="1:9" ht="17" thickBot="1" x14ac:dyDescent="0.25">
      <c r="A1150" s="19" t="str">
        <f>Table768[[#This Row],[Test No.]]&amp;Table768[[#This Row],[Section]]&amp;Table768[[#This Row],[Q No.]]</f>
        <v>P29R29</v>
      </c>
      <c r="B1150" s="19"/>
      <c r="C1150" s="29" t="s">
        <v>121</v>
      </c>
      <c r="D1150" s="17">
        <v>29</v>
      </c>
      <c r="E1150" s="6" t="s">
        <v>33</v>
      </c>
      <c r="F1150" s="6">
        <v>3</v>
      </c>
      <c r="G1150" s="13" t="s">
        <v>200</v>
      </c>
      <c r="H1150" s="17" t="s">
        <v>439</v>
      </c>
      <c r="I1150" s="11" t="str">
        <f>VLOOKUP(Table768[[#This Row],[CID]],ALY,2,FALSE)</f>
        <v>Vocab-in-Context</v>
      </c>
    </row>
    <row r="1151" spans="1:9" ht="17" thickBot="1" x14ac:dyDescent="0.25">
      <c r="A1151" s="19" t="str">
        <f>Table768[[#This Row],[Test No.]]&amp;Table768[[#This Row],[Section]]&amp;Table768[[#This Row],[Q No.]]</f>
        <v>P29R30</v>
      </c>
      <c r="B1151" s="19"/>
      <c r="C1151" s="29" t="s">
        <v>121</v>
      </c>
      <c r="D1151" s="17">
        <v>30</v>
      </c>
      <c r="E1151" s="6" t="s">
        <v>33</v>
      </c>
      <c r="F1151" s="6">
        <v>3</v>
      </c>
      <c r="G1151" s="13" t="s">
        <v>200</v>
      </c>
      <c r="H1151" s="17" t="s">
        <v>438</v>
      </c>
      <c r="I1151" s="11" t="str">
        <f>VLOOKUP(Table768[[#This Row],[CID]],ALY,2,FALSE)</f>
        <v>Inference</v>
      </c>
    </row>
    <row r="1152" spans="1:9" ht="17" thickBot="1" x14ac:dyDescent="0.25">
      <c r="A1152" s="19" t="str">
        <f>Table768[[#This Row],[Test No.]]&amp;Table768[[#This Row],[Section]]&amp;Table768[[#This Row],[Q No.]]</f>
        <v>P29R31</v>
      </c>
      <c r="B1152" s="19"/>
      <c r="C1152" s="29" t="s">
        <v>121</v>
      </c>
      <c r="D1152" s="17">
        <v>31</v>
      </c>
      <c r="E1152" s="6" t="s">
        <v>33</v>
      </c>
      <c r="F1152" s="6">
        <v>4</v>
      </c>
      <c r="G1152" s="13" t="s">
        <v>199</v>
      </c>
      <c r="H1152" s="17" t="s">
        <v>442</v>
      </c>
      <c r="I1152" s="11" t="str">
        <f>VLOOKUP(Table768[[#This Row],[CID]],ALY,2,FALSE)</f>
        <v>Detail</v>
      </c>
    </row>
    <row r="1153" spans="1:9" ht="17" thickBot="1" x14ac:dyDescent="0.25">
      <c r="A1153" s="19" t="str">
        <f>Table768[[#This Row],[Test No.]]&amp;Table768[[#This Row],[Section]]&amp;Table768[[#This Row],[Q No.]]</f>
        <v>P29R32</v>
      </c>
      <c r="B1153" s="19"/>
      <c r="C1153" s="29" t="s">
        <v>121</v>
      </c>
      <c r="D1153" s="17">
        <v>32</v>
      </c>
      <c r="E1153" s="6" t="s">
        <v>33</v>
      </c>
      <c r="F1153" s="6">
        <v>4</v>
      </c>
      <c r="G1153" s="13" t="s">
        <v>199</v>
      </c>
      <c r="H1153" s="17" t="s">
        <v>442</v>
      </c>
      <c r="I1153" s="11" t="str">
        <f>VLOOKUP(Table768[[#This Row],[CID]],ALY,2,FALSE)</f>
        <v>Detail</v>
      </c>
    </row>
    <row r="1154" spans="1:9" ht="17" thickBot="1" x14ac:dyDescent="0.25">
      <c r="A1154" s="19" t="str">
        <f>Table768[[#This Row],[Test No.]]&amp;Table768[[#This Row],[Section]]&amp;Table768[[#This Row],[Q No.]]</f>
        <v>P29R33</v>
      </c>
      <c r="B1154" s="19"/>
      <c r="C1154" s="29" t="s">
        <v>121</v>
      </c>
      <c r="D1154" s="17">
        <v>33</v>
      </c>
      <c r="E1154" s="6" t="s">
        <v>33</v>
      </c>
      <c r="F1154" s="6">
        <v>4</v>
      </c>
      <c r="G1154" s="13" t="s">
        <v>199</v>
      </c>
      <c r="H1154" s="17" t="s">
        <v>443</v>
      </c>
      <c r="I1154" s="11" t="str">
        <f>VLOOKUP(Table768[[#This Row],[CID]],ALY,2,FALSE)</f>
        <v>Vocab-in-Context</v>
      </c>
    </row>
    <row r="1155" spans="1:9" ht="17" thickBot="1" x14ac:dyDescent="0.25">
      <c r="A1155" s="19" t="str">
        <f>Table768[[#This Row],[Test No.]]&amp;Table768[[#This Row],[Section]]&amp;Table768[[#This Row],[Q No.]]</f>
        <v>P29R34</v>
      </c>
      <c r="B1155" s="19"/>
      <c r="C1155" s="29" t="s">
        <v>121</v>
      </c>
      <c r="D1155" s="17">
        <v>34</v>
      </c>
      <c r="E1155" s="6" t="s">
        <v>33</v>
      </c>
      <c r="F1155" s="6">
        <v>4</v>
      </c>
      <c r="G1155" s="13" t="s">
        <v>199</v>
      </c>
      <c r="H1155" s="17" t="s">
        <v>442</v>
      </c>
      <c r="I1155" s="11" t="str">
        <f>VLOOKUP(Table768[[#This Row],[CID]],ALY,2,FALSE)</f>
        <v>Detail</v>
      </c>
    </row>
    <row r="1156" spans="1:9" ht="17" thickBot="1" x14ac:dyDescent="0.25">
      <c r="A1156" s="19" t="str">
        <f>Table768[[#This Row],[Test No.]]&amp;Table768[[#This Row],[Section]]&amp;Table768[[#This Row],[Q No.]]</f>
        <v>P29R35</v>
      </c>
      <c r="B1156" s="19"/>
      <c r="C1156" s="29" t="s">
        <v>121</v>
      </c>
      <c r="D1156" s="17">
        <v>35</v>
      </c>
      <c r="E1156" s="6" t="s">
        <v>33</v>
      </c>
      <c r="F1156" s="6">
        <v>4</v>
      </c>
      <c r="G1156" s="13" t="s">
        <v>199</v>
      </c>
      <c r="H1156" s="17" t="s">
        <v>444</v>
      </c>
      <c r="I1156" s="11" t="str">
        <f>VLOOKUP(Table768[[#This Row],[CID]],ALY,2,FALSE)</f>
        <v>PoV/Author's Attitude</v>
      </c>
    </row>
    <row r="1157" spans="1:9" ht="17" thickBot="1" x14ac:dyDescent="0.25">
      <c r="A1157" s="19" t="str">
        <f>Table768[[#This Row],[Test No.]]&amp;Table768[[#This Row],[Section]]&amp;Table768[[#This Row],[Q No.]]</f>
        <v>P29R36</v>
      </c>
      <c r="B1157" s="19"/>
      <c r="C1157" s="29" t="s">
        <v>121</v>
      </c>
      <c r="D1157" s="17">
        <v>36</v>
      </c>
      <c r="E1157" s="6" t="s">
        <v>33</v>
      </c>
      <c r="F1157" s="6">
        <v>4</v>
      </c>
      <c r="G1157" s="13" t="s">
        <v>199</v>
      </c>
      <c r="H1157" s="17" t="s">
        <v>442</v>
      </c>
      <c r="I1157" s="11" t="str">
        <f>VLOOKUP(Table768[[#This Row],[CID]],ALY,2,FALSE)</f>
        <v>Detail</v>
      </c>
    </row>
    <row r="1158" spans="1:9" ht="17" thickBot="1" x14ac:dyDescent="0.25">
      <c r="A1158" s="19" t="str">
        <f>Table768[[#This Row],[Test No.]]&amp;Table768[[#This Row],[Section]]&amp;Table768[[#This Row],[Q No.]]</f>
        <v>P29R37</v>
      </c>
      <c r="B1158" s="19"/>
      <c r="C1158" s="29" t="s">
        <v>121</v>
      </c>
      <c r="D1158" s="17">
        <v>37</v>
      </c>
      <c r="E1158" s="6" t="s">
        <v>33</v>
      </c>
      <c r="F1158" s="6">
        <v>4</v>
      </c>
      <c r="G1158" s="13" t="s">
        <v>199</v>
      </c>
      <c r="H1158" s="17" t="s">
        <v>443</v>
      </c>
      <c r="I1158" s="11" t="str">
        <f>VLOOKUP(Table768[[#This Row],[CID]],ALY,2,FALSE)</f>
        <v>Vocab-in-Context</v>
      </c>
    </row>
    <row r="1159" spans="1:9" ht="17" thickBot="1" x14ac:dyDescent="0.25">
      <c r="A1159" s="19" t="str">
        <f>Table768[[#This Row],[Test No.]]&amp;Table768[[#This Row],[Section]]&amp;Table768[[#This Row],[Q No.]]</f>
        <v>P29R38</v>
      </c>
      <c r="B1159" s="19"/>
      <c r="C1159" s="29" t="s">
        <v>121</v>
      </c>
      <c r="D1159" s="17">
        <v>38</v>
      </c>
      <c r="E1159" s="6" t="s">
        <v>33</v>
      </c>
      <c r="F1159" s="6">
        <v>4</v>
      </c>
      <c r="G1159" s="13" t="s">
        <v>199</v>
      </c>
      <c r="H1159" s="17" t="s">
        <v>442</v>
      </c>
      <c r="I1159" s="11" t="str">
        <f>VLOOKUP(Table768[[#This Row],[CID]],ALY,2,FALSE)</f>
        <v>Detail</v>
      </c>
    </row>
    <row r="1160" spans="1:9" ht="17" thickBot="1" x14ac:dyDescent="0.25">
      <c r="A1160" s="19" t="str">
        <f>Table768[[#This Row],[Test No.]]&amp;Table768[[#This Row],[Section]]&amp;Table768[[#This Row],[Q No.]]</f>
        <v>P29R39</v>
      </c>
      <c r="B1160" s="19"/>
      <c r="C1160" s="29" t="s">
        <v>121</v>
      </c>
      <c r="D1160" s="17">
        <v>39</v>
      </c>
      <c r="E1160" s="6" t="s">
        <v>33</v>
      </c>
      <c r="F1160" s="6">
        <v>4</v>
      </c>
      <c r="G1160" s="13" t="s">
        <v>199</v>
      </c>
      <c r="H1160" s="17" t="s">
        <v>442</v>
      </c>
      <c r="I1160" s="11" t="str">
        <f>VLOOKUP(Table768[[#This Row],[CID]],ALY,2,FALSE)</f>
        <v>Detail</v>
      </c>
    </row>
    <row r="1161" spans="1:9" ht="17" thickBot="1" x14ac:dyDescent="0.25">
      <c r="A1161" s="19" t="str">
        <f>Table768[[#This Row],[Test No.]]&amp;Table768[[#This Row],[Section]]&amp;Table768[[#This Row],[Q No.]]</f>
        <v>P29R40</v>
      </c>
      <c r="B1161" s="19"/>
      <c r="C1161" s="29" t="s">
        <v>121</v>
      </c>
      <c r="D1161" s="17">
        <v>40</v>
      </c>
      <c r="E1161" s="6" t="s">
        <v>33</v>
      </c>
      <c r="F1161" s="6">
        <v>4</v>
      </c>
      <c r="G1161" s="13" t="s">
        <v>199</v>
      </c>
      <c r="H1161" s="17" t="s">
        <v>442</v>
      </c>
      <c r="I1161" s="11" t="str">
        <f>VLOOKUP(Table768[[#This Row],[CID]],ALY,2,FALSE)</f>
        <v>Detail</v>
      </c>
    </row>
    <row r="1162" spans="1:9" ht="17" thickBot="1" x14ac:dyDescent="0.25">
      <c r="A1162" s="19" t="str">
        <f>Table768[[#This Row],[Test No.]]&amp;Table768[[#This Row],[Section]]&amp;Table768[[#This Row],[Q No.]]</f>
        <v>P30R1</v>
      </c>
      <c r="B1162" s="19"/>
      <c r="C1162" s="29" t="s">
        <v>120</v>
      </c>
      <c r="D1162" s="17">
        <v>1</v>
      </c>
      <c r="E1162" s="6" t="s">
        <v>33</v>
      </c>
      <c r="F1162" s="6">
        <v>1</v>
      </c>
      <c r="G1162" s="13" t="s">
        <v>50</v>
      </c>
      <c r="H1162" s="17" t="s">
        <v>450</v>
      </c>
      <c r="I1162" s="11" t="str">
        <f>VLOOKUP(Table768[[#This Row],[CID]],ALY,2,FALSE)</f>
        <v>Vocab-in-Context</v>
      </c>
    </row>
    <row r="1163" spans="1:9" ht="17" thickBot="1" x14ac:dyDescent="0.25">
      <c r="A1163" s="19" t="str">
        <f>Table768[[#This Row],[Test No.]]&amp;Table768[[#This Row],[Section]]&amp;Table768[[#This Row],[Q No.]]</f>
        <v>P30R2</v>
      </c>
      <c r="B1163" s="19"/>
      <c r="C1163" s="29" t="s">
        <v>120</v>
      </c>
      <c r="D1163" s="17">
        <v>2</v>
      </c>
      <c r="E1163" s="6" t="s">
        <v>33</v>
      </c>
      <c r="F1163" s="6">
        <v>1</v>
      </c>
      <c r="G1163" s="13" t="s">
        <v>50</v>
      </c>
      <c r="H1163" s="17" t="s">
        <v>425</v>
      </c>
      <c r="I1163" s="11" t="str">
        <f>VLOOKUP(Table768[[#This Row],[CID]],ALY,2,FALSE)</f>
        <v>Detail</v>
      </c>
    </row>
    <row r="1164" spans="1:9" ht="17" thickBot="1" x14ac:dyDescent="0.25">
      <c r="A1164" s="19" t="str">
        <f>Table768[[#This Row],[Test No.]]&amp;Table768[[#This Row],[Section]]&amp;Table768[[#This Row],[Q No.]]</f>
        <v>P30R3</v>
      </c>
      <c r="B1164" s="19"/>
      <c r="C1164" s="29" t="s">
        <v>120</v>
      </c>
      <c r="D1164" s="17">
        <v>3</v>
      </c>
      <c r="E1164" s="6" t="s">
        <v>33</v>
      </c>
      <c r="F1164" s="6">
        <v>1</v>
      </c>
      <c r="G1164" s="13" t="s">
        <v>50</v>
      </c>
      <c r="H1164" s="17" t="s">
        <v>425</v>
      </c>
      <c r="I1164" s="11" t="str">
        <f>VLOOKUP(Table768[[#This Row],[CID]],ALY,2,FALSE)</f>
        <v>Detail</v>
      </c>
    </row>
    <row r="1165" spans="1:9" ht="17" thickBot="1" x14ac:dyDescent="0.25">
      <c r="A1165" s="19" t="str">
        <f>Table768[[#This Row],[Test No.]]&amp;Table768[[#This Row],[Section]]&amp;Table768[[#This Row],[Q No.]]</f>
        <v>P30R4</v>
      </c>
      <c r="B1165" s="19"/>
      <c r="C1165" s="29" t="s">
        <v>120</v>
      </c>
      <c r="D1165" s="17">
        <v>4</v>
      </c>
      <c r="E1165" s="6" t="s">
        <v>33</v>
      </c>
      <c r="F1165" s="6">
        <v>1</v>
      </c>
      <c r="G1165" s="13" t="s">
        <v>50</v>
      </c>
      <c r="H1165" s="17" t="s">
        <v>458</v>
      </c>
      <c r="I1165" s="11" t="str">
        <f>VLOOKUP(Table768[[#This Row],[CID]],ALY,2,FALSE)</f>
        <v>Sequence</v>
      </c>
    </row>
    <row r="1166" spans="1:9" ht="17" thickBot="1" x14ac:dyDescent="0.25">
      <c r="A1166" s="19" t="str">
        <f>Table768[[#This Row],[Test No.]]&amp;Table768[[#This Row],[Section]]&amp;Table768[[#This Row],[Q No.]]</f>
        <v>P30R5</v>
      </c>
      <c r="B1166" s="19"/>
      <c r="C1166" s="29" t="s">
        <v>120</v>
      </c>
      <c r="D1166" s="17">
        <v>5</v>
      </c>
      <c r="E1166" s="6" t="s">
        <v>33</v>
      </c>
      <c r="F1166" s="6">
        <v>1</v>
      </c>
      <c r="G1166" s="13" t="s">
        <v>50</v>
      </c>
      <c r="H1166" s="17" t="s">
        <v>425</v>
      </c>
      <c r="I1166" s="11" t="str">
        <f>VLOOKUP(Table768[[#This Row],[CID]],ALY,2,FALSE)</f>
        <v>Detail</v>
      </c>
    </row>
    <row r="1167" spans="1:9" ht="17" thickBot="1" x14ac:dyDescent="0.25">
      <c r="A1167" s="19" t="str">
        <f>Table768[[#This Row],[Test No.]]&amp;Table768[[#This Row],[Section]]&amp;Table768[[#This Row],[Q No.]]</f>
        <v>P30R6</v>
      </c>
      <c r="B1167" s="19"/>
      <c r="C1167" s="29" t="s">
        <v>120</v>
      </c>
      <c r="D1167" s="17">
        <v>6</v>
      </c>
      <c r="E1167" s="6" t="s">
        <v>33</v>
      </c>
      <c r="F1167" s="6">
        <v>1</v>
      </c>
      <c r="G1167" s="13" t="s">
        <v>50</v>
      </c>
      <c r="H1167" s="17" t="s">
        <v>455</v>
      </c>
      <c r="I1167" s="11" t="str">
        <f>VLOOKUP(Table768[[#This Row],[CID]],ALY,2,FALSE)</f>
        <v>Comparison &amp; Contrast</v>
      </c>
    </row>
    <row r="1168" spans="1:9" ht="17" thickBot="1" x14ac:dyDescent="0.25">
      <c r="A1168" s="19" t="str">
        <f>Table768[[#This Row],[Test No.]]&amp;Table768[[#This Row],[Section]]&amp;Table768[[#This Row],[Q No.]]</f>
        <v>P30R7</v>
      </c>
      <c r="B1168" s="19"/>
      <c r="C1168" s="29" t="s">
        <v>120</v>
      </c>
      <c r="D1168" s="17">
        <v>7</v>
      </c>
      <c r="E1168" s="6" t="s">
        <v>33</v>
      </c>
      <c r="F1168" s="6">
        <v>1</v>
      </c>
      <c r="G1168" s="13" t="s">
        <v>50</v>
      </c>
      <c r="H1168" s="17" t="s">
        <v>424</v>
      </c>
      <c r="I1168" s="11" t="str">
        <f>VLOOKUP(Table768[[#This Row],[CID]],ALY,2,FALSE)</f>
        <v>Inference</v>
      </c>
    </row>
    <row r="1169" spans="1:9" ht="17" thickBot="1" x14ac:dyDescent="0.25">
      <c r="A1169" s="19" t="str">
        <f>Table768[[#This Row],[Test No.]]&amp;Table768[[#This Row],[Section]]&amp;Table768[[#This Row],[Q No.]]</f>
        <v>P30R8</v>
      </c>
      <c r="B1169" s="19"/>
      <c r="C1169" s="29" t="s">
        <v>120</v>
      </c>
      <c r="D1169" s="17">
        <v>8</v>
      </c>
      <c r="E1169" s="6" t="s">
        <v>33</v>
      </c>
      <c r="F1169" s="6">
        <v>1</v>
      </c>
      <c r="G1169" s="13" t="s">
        <v>50</v>
      </c>
      <c r="H1169" s="17" t="s">
        <v>425</v>
      </c>
      <c r="I1169" s="11" t="str">
        <f>VLOOKUP(Table768[[#This Row],[CID]],ALY,2,FALSE)</f>
        <v>Detail</v>
      </c>
    </row>
    <row r="1170" spans="1:9" ht="17" thickBot="1" x14ac:dyDescent="0.25">
      <c r="A1170" s="19" t="str">
        <f>Table768[[#This Row],[Test No.]]&amp;Table768[[#This Row],[Section]]&amp;Table768[[#This Row],[Q No.]]</f>
        <v>P30R9</v>
      </c>
      <c r="B1170" s="19"/>
      <c r="C1170" s="29" t="s">
        <v>120</v>
      </c>
      <c r="D1170" s="17">
        <v>9</v>
      </c>
      <c r="E1170" s="6" t="s">
        <v>33</v>
      </c>
      <c r="F1170" s="6">
        <v>1</v>
      </c>
      <c r="G1170" s="13" t="s">
        <v>50</v>
      </c>
      <c r="H1170" s="17" t="s">
        <v>425</v>
      </c>
      <c r="I1170" s="11" t="str">
        <f>VLOOKUP(Table768[[#This Row],[CID]],ALY,2,FALSE)</f>
        <v>Detail</v>
      </c>
    </row>
    <row r="1171" spans="1:9" ht="17" thickBot="1" x14ac:dyDescent="0.25">
      <c r="A1171" s="19" t="str">
        <f>Table768[[#This Row],[Test No.]]&amp;Table768[[#This Row],[Section]]&amp;Table768[[#This Row],[Q No.]]</f>
        <v>P30R10</v>
      </c>
      <c r="B1171" s="19"/>
      <c r="C1171" s="29" t="s">
        <v>120</v>
      </c>
      <c r="D1171" s="17">
        <v>10</v>
      </c>
      <c r="E1171" s="6" t="s">
        <v>33</v>
      </c>
      <c r="F1171" s="6">
        <v>1</v>
      </c>
      <c r="G1171" s="13" t="s">
        <v>50</v>
      </c>
      <c r="H1171" s="17" t="s">
        <v>425</v>
      </c>
      <c r="I1171" s="11" t="str">
        <f>VLOOKUP(Table768[[#This Row],[CID]],ALY,2,FALSE)</f>
        <v>Detail</v>
      </c>
    </row>
    <row r="1172" spans="1:9" ht="17" thickBot="1" x14ac:dyDescent="0.25">
      <c r="A1172" s="19" t="str">
        <f>Table768[[#This Row],[Test No.]]&amp;Table768[[#This Row],[Section]]&amp;Table768[[#This Row],[Q No.]]</f>
        <v>P30R11</v>
      </c>
      <c r="B1172" s="19"/>
      <c r="C1172" s="29" t="s">
        <v>120</v>
      </c>
      <c r="D1172" s="17">
        <v>11</v>
      </c>
      <c r="E1172" s="6" t="s">
        <v>33</v>
      </c>
      <c r="F1172" s="6">
        <v>2</v>
      </c>
      <c r="G1172" s="13" t="s">
        <v>201</v>
      </c>
      <c r="H1172" s="17" t="s">
        <v>446</v>
      </c>
      <c r="I1172" s="11" t="str">
        <f>VLOOKUP(Table768[[#This Row],[CID]],ALY,2,FALSE)</f>
        <v>Inference</v>
      </c>
    </row>
    <row r="1173" spans="1:9" ht="17" thickBot="1" x14ac:dyDescent="0.25">
      <c r="A1173" s="19" t="str">
        <f>Table768[[#This Row],[Test No.]]&amp;Table768[[#This Row],[Section]]&amp;Table768[[#This Row],[Q No.]]</f>
        <v>P30R12</v>
      </c>
      <c r="B1173" s="19"/>
      <c r="C1173" s="29" t="s">
        <v>120</v>
      </c>
      <c r="D1173" s="17">
        <v>12</v>
      </c>
      <c r="E1173" s="6" t="s">
        <v>33</v>
      </c>
      <c r="F1173" s="6">
        <v>2</v>
      </c>
      <c r="G1173" s="13" t="s">
        <v>201</v>
      </c>
      <c r="H1173" s="17" t="s">
        <v>433</v>
      </c>
      <c r="I1173" s="11" t="str">
        <f>VLOOKUP(Table768[[#This Row],[CID]],ALY,2,FALSE)</f>
        <v>Purpose</v>
      </c>
    </row>
    <row r="1174" spans="1:9" ht="17" thickBot="1" x14ac:dyDescent="0.25">
      <c r="A1174" s="19" t="str">
        <f>Table768[[#This Row],[Test No.]]&amp;Table768[[#This Row],[Section]]&amp;Table768[[#This Row],[Q No.]]</f>
        <v>P30R13</v>
      </c>
      <c r="B1174" s="19"/>
      <c r="C1174" s="29" t="s">
        <v>120</v>
      </c>
      <c r="D1174" s="17">
        <v>13</v>
      </c>
      <c r="E1174" s="6" t="s">
        <v>33</v>
      </c>
      <c r="F1174" s="6">
        <v>2</v>
      </c>
      <c r="G1174" s="13" t="s">
        <v>201</v>
      </c>
      <c r="H1174" s="17" t="s">
        <v>430</v>
      </c>
      <c r="I1174" s="11" t="str">
        <f>VLOOKUP(Table768[[#This Row],[CID]],ALY,2,FALSE)</f>
        <v>Detail</v>
      </c>
    </row>
    <row r="1175" spans="1:9" ht="17" thickBot="1" x14ac:dyDescent="0.25">
      <c r="A1175" s="19" t="str">
        <f>Table768[[#This Row],[Test No.]]&amp;Table768[[#This Row],[Section]]&amp;Table768[[#This Row],[Q No.]]</f>
        <v>P30R14</v>
      </c>
      <c r="B1175" s="19"/>
      <c r="C1175" s="29" t="s">
        <v>120</v>
      </c>
      <c r="D1175" s="17">
        <v>14</v>
      </c>
      <c r="E1175" s="6" t="s">
        <v>33</v>
      </c>
      <c r="F1175" s="6">
        <v>2</v>
      </c>
      <c r="G1175" s="13" t="s">
        <v>201</v>
      </c>
      <c r="H1175" s="17" t="s">
        <v>433</v>
      </c>
      <c r="I1175" s="11" t="str">
        <f>VLOOKUP(Table768[[#This Row],[CID]],ALY,2,FALSE)</f>
        <v>Purpose</v>
      </c>
    </row>
    <row r="1176" spans="1:9" ht="17" thickBot="1" x14ac:dyDescent="0.25">
      <c r="A1176" s="19" t="str">
        <f>Table768[[#This Row],[Test No.]]&amp;Table768[[#This Row],[Section]]&amp;Table768[[#This Row],[Q No.]]</f>
        <v>P30R15</v>
      </c>
      <c r="B1176" s="19"/>
      <c r="C1176" s="29" t="s">
        <v>120</v>
      </c>
      <c r="D1176" s="17">
        <v>15</v>
      </c>
      <c r="E1176" s="6" t="s">
        <v>33</v>
      </c>
      <c r="F1176" s="6">
        <v>2</v>
      </c>
      <c r="G1176" s="13" t="s">
        <v>201</v>
      </c>
      <c r="H1176" s="17" t="s">
        <v>431</v>
      </c>
      <c r="I1176" s="11" t="str">
        <f>VLOOKUP(Table768[[#This Row],[CID]],ALY,2,FALSE)</f>
        <v>Vocab-in-Context</v>
      </c>
    </row>
    <row r="1177" spans="1:9" ht="17" thickBot="1" x14ac:dyDescent="0.25">
      <c r="A1177" s="19" t="str">
        <f>Table768[[#This Row],[Test No.]]&amp;Table768[[#This Row],[Section]]&amp;Table768[[#This Row],[Q No.]]</f>
        <v>P30R16</v>
      </c>
      <c r="B1177" s="19"/>
      <c r="C1177" s="29" t="s">
        <v>120</v>
      </c>
      <c r="D1177" s="17">
        <v>16</v>
      </c>
      <c r="E1177" s="6" t="s">
        <v>33</v>
      </c>
      <c r="F1177" s="6">
        <v>2</v>
      </c>
      <c r="G1177" s="13" t="s">
        <v>201</v>
      </c>
      <c r="H1177" s="17" t="s">
        <v>446</v>
      </c>
      <c r="I1177" s="11" t="str">
        <f>VLOOKUP(Table768[[#This Row],[CID]],ALY,2,FALSE)</f>
        <v>Inference</v>
      </c>
    </row>
    <row r="1178" spans="1:9" ht="17" thickBot="1" x14ac:dyDescent="0.25">
      <c r="A1178" s="19" t="str">
        <f>Table768[[#This Row],[Test No.]]&amp;Table768[[#This Row],[Section]]&amp;Table768[[#This Row],[Q No.]]</f>
        <v>P30R17</v>
      </c>
      <c r="B1178" s="19"/>
      <c r="C1178" s="29" t="s">
        <v>120</v>
      </c>
      <c r="D1178" s="17">
        <v>17</v>
      </c>
      <c r="E1178" s="6" t="s">
        <v>33</v>
      </c>
      <c r="F1178" s="6">
        <v>2</v>
      </c>
      <c r="G1178" s="13" t="s">
        <v>201</v>
      </c>
      <c r="H1178" s="17" t="s">
        <v>430</v>
      </c>
      <c r="I1178" s="11" t="str">
        <f>VLOOKUP(Table768[[#This Row],[CID]],ALY,2,FALSE)</f>
        <v>Detail</v>
      </c>
    </row>
    <row r="1179" spans="1:9" ht="17" thickBot="1" x14ac:dyDescent="0.25">
      <c r="A1179" s="19" t="str">
        <f>Table768[[#This Row],[Test No.]]&amp;Table768[[#This Row],[Section]]&amp;Table768[[#This Row],[Q No.]]</f>
        <v>P30R18</v>
      </c>
      <c r="B1179" s="19"/>
      <c r="C1179" s="29" t="s">
        <v>120</v>
      </c>
      <c r="D1179" s="17">
        <v>18</v>
      </c>
      <c r="E1179" s="6" t="s">
        <v>33</v>
      </c>
      <c r="F1179" s="6">
        <v>2</v>
      </c>
      <c r="G1179" s="13" t="s">
        <v>201</v>
      </c>
      <c r="H1179" s="17" t="s">
        <v>433</v>
      </c>
      <c r="I1179" s="11" t="str">
        <f>VLOOKUP(Table768[[#This Row],[CID]],ALY,2,FALSE)</f>
        <v>Purpose</v>
      </c>
    </row>
    <row r="1180" spans="1:9" ht="17" thickBot="1" x14ac:dyDescent="0.25">
      <c r="A1180" s="19" t="str">
        <f>Table768[[#This Row],[Test No.]]&amp;Table768[[#This Row],[Section]]&amp;Table768[[#This Row],[Q No.]]</f>
        <v>P30R19</v>
      </c>
      <c r="B1180" s="19"/>
      <c r="C1180" s="29" t="s">
        <v>120</v>
      </c>
      <c r="D1180" s="17">
        <v>19</v>
      </c>
      <c r="E1180" s="6" t="s">
        <v>33</v>
      </c>
      <c r="F1180" s="6">
        <v>2</v>
      </c>
      <c r="G1180" s="13" t="s">
        <v>201</v>
      </c>
      <c r="H1180" s="17" t="s">
        <v>431</v>
      </c>
      <c r="I1180" s="11" t="str">
        <f>VLOOKUP(Table768[[#This Row],[CID]],ALY,2,FALSE)</f>
        <v>Vocab-in-Context</v>
      </c>
    </row>
    <row r="1181" spans="1:9" ht="17" thickBot="1" x14ac:dyDescent="0.25">
      <c r="A1181" s="19" t="str">
        <f>Table768[[#This Row],[Test No.]]&amp;Table768[[#This Row],[Section]]&amp;Table768[[#This Row],[Q No.]]</f>
        <v>P30R20</v>
      </c>
      <c r="B1181" s="19"/>
      <c r="C1181" s="29" t="s">
        <v>120</v>
      </c>
      <c r="D1181" s="17">
        <v>20</v>
      </c>
      <c r="E1181" s="6" t="s">
        <v>33</v>
      </c>
      <c r="F1181" s="6">
        <v>2</v>
      </c>
      <c r="G1181" s="13" t="s">
        <v>201</v>
      </c>
      <c r="H1181" s="17" t="s">
        <v>430</v>
      </c>
      <c r="I1181" s="11" t="str">
        <f>VLOOKUP(Table768[[#This Row],[CID]],ALY,2,FALSE)</f>
        <v>Detail</v>
      </c>
    </row>
    <row r="1182" spans="1:9" ht="17" thickBot="1" x14ac:dyDescent="0.25">
      <c r="A1182" s="19" t="str">
        <f>Table768[[#This Row],[Test No.]]&amp;Table768[[#This Row],[Section]]&amp;Table768[[#This Row],[Q No.]]</f>
        <v>P30R21</v>
      </c>
      <c r="B1182" s="19"/>
      <c r="C1182" s="29" t="s">
        <v>120</v>
      </c>
      <c r="D1182" s="17">
        <v>21</v>
      </c>
      <c r="E1182" s="6" t="s">
        <v>33</v>
      </c>
      <c r="F1182" s="6">
        <v>3</v>
      </c>
      <c r="G1182" s="13" t="s">
        <v>200</v>
      </c>
      <c r="H1182" s="17" t="s">
        <v>438</v>
      </c>
      <c r="I1182" s="11" t="str">
        <f>VLOOKUP(Table768[[#This Row],[CID]],ALY,2,FALSE)</f>
        <v>Inference</v>
      </c>
    </row>
    <row r="1183" spans="1:9" ht="17" thickBot="1" x14ac:dyDescent="0.25">
      <c r="A1183" s="19" t="str">
        <f>Table768[[#This Row],[Test No.]]&amp;Table768[[#This Row],[Section]]&amp;Table768[[#This Row],[Q No.]]</f>
        <v>P30R22</v>
      </c>
      <c r="B1183" s="19"/>
      <c r="C1183" s="29" t="s">
        <v>120</v>
      </c>
      <c r="D1183" s="17">
        <v>22</v>
      </c>
      <c r="E1183" s="6" t="s">
        <v>33</v>
      </c>
      <c r="F1183" s="6">
        <v>3</v>
      </c>
      <c r="G1183" s="13" t="s">
        <v>200</v>
      </c>
      <c r="H1183" s="17" t="s">
        <v>437</v>
      </c>
      <c r="I1183" s="11" t="str">
        <f>VLOOKUP(Table768[[#This Row],[CID]],ALY,2,FALSE)</f>
        <v>Detail</v>
      </c>
    </row>
    <row r="1184" spans="1:9" ht="17" thickBot="1" x14ac:dyDescent="0.25">
      <c r="A1184" s="19" t="str">
        <f>Table768[[#This Row],[Test No.]]&amp;Table768[[#This Row],[Section]]&amp;Table768[[#This Row],[Q No.]]</f>
        <v>P30R23</v>
      </c>
      <c r="B1184" s="19"/>
      <c r="C1184" s="29" t="s">
        <v>120</v>
      </c>
      <c r="D1184" s="17">
        <v>23</v>
      </c>
      <c r="E1184" s="6" t="s">
        <v>33</v>
      </c>
      <c r="F1184" s="6">
        <v>3</v>
      </c>
      <c r="G1184" s="13" t="s">
        <v>200</v>
      </c>
      <c r="H1184" s="17" t="s">
        <v>437</v>
      </c>
      <c r="I1184" s="11" t="str">
        <f>VLOOKUP(Table768[[#This Row],[CID]],ALY,2,FALSE)</f>
        <v>Detail</v>
      </c>
    </row>
    <row r="1185" spans="1:9" ht="17" thickBot="1" x14ac:dyDescent="0.25">
      <c r="A1185" s="19" t="str">
        <f>Table768[[#This Row],[Test No.]]&amp;Table768[[#This Row],[Section]]&amp;Table768[[#This Row],[Q No.]]</f>
        <v>P30R24</v>
      </c>
      <c r="B1185" s="19"/>
      <c r="C1185" s="29" t="s">
        <v>120</v>
      </c>
      <c r="D1185" s="17">
        <v>24</v>
      </c>
      <c r="E1185" s="6" t="s">
        <v>33</v>
      </c>
      <c r="F1185" s="6">
        <v>3</v>
      </c>
      <c r="G1185" s="13" t="s">
        <v>200</v>
      </c>
      <c r="H1185" s="17" t="s">
        <v>436</v>
      </c>
      <c r="I1185" s="11" t="str">
        <f>VLOOKUP(Table768[[#This Row],[CID]],ALY,2,FALSE)</f>
        <v>Purpose</v>
      </c>
    </row>
    <row r="1186" spans="1:9" ht="17" thickBot="1" x14ac:dyDescent="0.25">
      <c r="A1186" s="19" t="str">
        <f>Table768[[#This Row],[Test No.]]&amp;Table768[[#This Row],[Section]]&amp;Table768[[#This Row],[Q No.]]</f>
        <v>P30R25</v>
      </c>
      <c r="B1186" s="19"/>
      <c r="C1186" s="29" t="s">
        <v>120</v>
      </c>
      <c r="D1186" s="17">
        <v>25</v>
      </c>
      <c r="E1186" s="6" t="s">
        <v>33</v>
      </c>
      <c r="F1186" s="6">
        <v>3</v>
      </c>
      <c r="G1186" s="13" t="s">
        <v>200</v>
      </c>
      <c r="H1186" s="17" t="s">
        <v>439</v>
      </c>
      <c r="I1186" s="11" t="str">
        <f>VLOOKUP(Table768[[#This Row],[CID]],ALY,2,FALSE)</f>
        <v>Vocab-in-Context</v>
      </c>
    </row>
    <row r="1187" spans="1:9" ht="17" thickBot="1" x14ac:dyDescent="0.25">
      <c r="A1187" s="19" t="str">
        <f>Table768[[#This Row],[Test No.]]&amp;Table768[[#This Row],[Section]]&amp;Table768[[#This Row],[Q No.]]</f>
        <v>P30R26</v>
      </c>
      <c r="B1187" s="19"/>
      <c r="C1187" s="29" t="s">
        <v>120</v>
      </c>
      <c r="D1187" s="17">
        <v>26</v>
      </c>
      <c r="E1187" s="6" t="s">
        <v>33</v>
      </c>
      <c r="F1187" s="6">
        <v>3</v>
      </c>
      <c r="G1187" s="13" t="s">
        <v>200</v>
      </c>
      <c r="H1187" s="17" t="s">
        <v>439</v>
      </c>
      <c r="I1187" s="11" t="str">
        <f>VLOOKUP(Table768[[#This Row],[CID]],ALY,2,FALSE)</f>
        <v>Vocab-in-Context</v>
      </c>
    </row>
    <row r="1188" spans="1:9" ht="17" thickBot="1" x14ac:dyDescent="0.25">
      <c r="A1188" s="19" t="str">
        <f>Table768[[#This Row],[Test No.]]&amp;Table768[[#This Row],[Section]]&amp;Table768[[#This Row],[Q No.]]</f>
        <v>P30R27</v>
      </c>
      <c r="B1188" s="19"/>
      <c r="C1188" s="29" t="s">
        <v>120</v>
      </c>
      <c r="D1188" s="17">
        <v>27</v>
      </c>
      <c r="E1188" s="6" t="s">
        <v>33</v>
      </c>
      <c r="F1188" s="6">
        <v>3</v>
      </c>
      <c r="G1188" s="13" t="s">
        <v>200</v>
      </c>
      <c r="H1188" s="17" t="s">
        <v>437</v>
      </c>
      <c r="I1188" s="11" t="str">
        <f>VLOOKUP(Table768[[#This Row],[CID]],ALY,2,FALSE)</f>
        <v>Detail</v>
      </c>
    </row>
    <row r="1189" spans="1:9" ht="17" thickBot="1" x14ac:dyDescent="0.25">
      <c r="A1189" s="19" t="str">
        <f>Table768[[#This Row],[Test No.]]&amp;Table768[[#This Row],[Section]]&amp;Table768[[#This Row],[Q No.]]</f>
        <v>P30R28</v>
      </c>
      <c r="B1189" s="19"/>
      <c r="C1189" s="29" t="s">
        <v>120</v>
      </c>
      <c r="D1189" s="17">
        <v>28</v>
      </c>
      <c r="E1189" s="6" t="s">
        <v>33</v>
      </c>
      <c r="F1189" s="6">
        <v>3</v>
      </c>
      <c r="G1189" s="13" t="s">
        <v>200</v>
      </c>
      <c r="H1189" s="17" t="s">
        <v>437</v>
      </c>
      <c r="I1189" s="11" t="str">
        <f>VLOOKUP(Table768[[#This Row],[CID]],ALY,2,FALSE)</f>
        <v>Detail</v>
      </c>
    </row>
    <row r="1190" spans="1:9" ht="17" thickBot="1" x14ac:dyDescent="0.25">
      <c r="A1190" s="19" t="str">
        <f>Table768[[#This Row],[Test No.]]&amp;Table768[[#This Row],[Section]]&amp;Table768[[#This Row],[Q No.]]</f>
        <v>P30R29</v>
      </c>
      <c r="B1190" s="19"/>
      <c r="C1190" s="29" t="s">
        <v>120</v>
      </c>
      <c r="D1190" s="17">
        <v>29</v>
      </c>
      <c r="E1190" s="6" t="s">
        <v>33</v>
      </c>
      <c r="F1190" s="6">
        <v>3</v>
      </c>
      <c r="G1190" s="13" t="s">
        <v>200</v>
      </c>
      <c r="H1190" s="17" t="s">
        <v>438</v>
      </c>
      <c r="I1190" s="11" t="str">
        <f>VLOOKUP(Table768[[#This Row],[CID]],ALY,2,FALSE)</f>
        <v>Inference</v>
      </c>
    </row>
    <row r="1191" spans="1:9" ht="17" thickBot="1" x14ac:dyDescent="0.25">
      <c r="A1191" s="19" t="str">
        <f>Table768[[#This Row],[Test No.]]&amp;Table768[[#This Row],[Section]]&amp;Table768[[#This Row],[Q No.]]</f>
        <v>P30R30</v>
      </c>
      <c r="B1191" s="19"/>
      <c r="C1191" s="29" t="s">
        <v>120</v>
      </c>
      <c r="D1191" s="17">
        <v>30</v>
      </c>
      <c r="E1191" s="6" t="s">
        <v>33</v>
      </c>
      <c r="F1191" s="6">
        <v>3</v>
      </c>
      <c r="G1191" s="13" t="s">
        <v>200</v>
      </c>
      <c r="H1191" s="17" t="s">
        <v>438</v>
      </c>
      <c r="I1191" s="11" t="str">
        <f>VLOOKUP(Table768[[#This Row],[CID]],ALY,2,FALSE)</f>
        <v>Inference</v>
      </c>
    </row>
    <row r="1192" spans="1:9" ht="17" thickBot="1" x14ac:dyDescent="0.25">
      <c r="A1192" s="19" t="str">
        <f>Table768[[#This Row],[Test No.]]&amp;Table768[[#This Row],[Section]]&amp;Table768[[#This Row],[Q No.]]</f>
        <v>P30R31</v>
      </c>
      <c r="B1192" s="19"/>
      <c r="C1192" s="29" t="s">
        <v>120</v>
      </c>
      <c r="D1192" s="17">
        <v>31</v>
      </c>
      <c r="E1192" s="6" t="s">
        <v>33</v>
      </c>
      <c r="F1192" s="6">
        <v>4</v>
      </c>
      <c r="G1192" s="13" t="s">
        <v>199</v>
      </c>
      <c r="H1192" s="17" t="s">
        <v>442</v>
      </c>
      <c r="I1192" s="11" t="str">
        <f>VLOOKUP(Table768[[#This Row],[CID]],ALY,2,FALSE)</f>
        <v>Detail</v>
      </c>
    </row>
    <row r="1193" spans="1:9" ht="17" thickBot="1" x14ac:dyDescent="0.25">
      <c r="A1193" s="19" t="str">
        <f>Table768[[#This Row],[Test No.]]&amp;Table768[[#This Row],[Section]]&amp;Table768[[#This Row],[Q No.]]</f>
        <v>P30R32</v>
      </c>
      <c r="B1193" s="19"/>
      <c r="C1193" s="29" t="s">
        <v>120</v>
      </c>
      <c r="D1193" s="17">
        <v>32</v>
      </c>
      <c r="E1193" s="6" t="s">
        <v>33</v>
      </c>
      <c r="F1193" s="6">
        <v>4</v>
      </c>
      <c r="G1193" s="13" t="s">
        <v>199</v>
      </c>
      <c r="H1193" s="17" t="s">
        <v>440</v>
      </c>
      <c r="I1193" s="11" t="str">
        <f>VLOOKUP(Table768[[#This Row],[CID]],ALY,2,FALSE)</f>
        <v>Inference</v>
      </c>
    </row>
    <row r="1194" spans="1:9" ht="17" thickBot="1" x14ac:dyDescent="0.25">
      <c r="A1194" s="19" t="str">
        <f>Table768[[#This Row],[Test No.]]&amp;Table768[[#This Row],[Section]]&amp;Table768[[#This Row],[Q No.]]</f>
        <v>P30R33</v>
      </c>
      <c r="B1194" s="19"/>
      <c r="C1194" s="29" t="s">
        <v>120</v>
      </c>
      <c r="D1194" s="17">
        <v>33</v>
      </c>
      <c r="E1194" s="6" t="s">
        <v>33</v>
      </c>
      <c r="F1194" s="6">
        <v>4</v>
      </c>
      <c r="G1194" s="13" t="s">
        <v>199</v>
      </c>
      <c r="H1194" s="17" t="s">
        <v>443</v>
      </c>
      <c r="I1194" s="11" t="str">
        <f>VLOOKUP(Table768[[#This Row],[CID]],ALY,2,FALSE)</f>
        <v>Vocab-in-Context</v>
      </c>
    </row>
    <row r="1195" spans="1:9" ht="17" thickBot="1" x14ac:dyDescent="0.25">
      <c r="A1195" s="19" t="str">
        <f>Table768[[#This Row],[Test No.]]&amp;Table768[[#This Row],[Section]]&amp;Table768[[#This Row],[Q No.]]</f>
        <v>P30R34</v>
      </c>
      <c r="B1195" s="19"/>
      <c r="C1195" s="29" t="s">
        <v>120</v>
      </c>
      <c r="D1195" s="17">
        <v>34</v>
      </c>
      <c r="E1195" s="6" t="s">
        <v>33</v>
      </c>
      <c r="F1195" s="6">
        <v>4</v>
      </c>
      <c r="G1195" s="13" t="s">
        <v>199</v>
      </c>
      <c r="H1195" s="17" t="s">
        <v>444</v>
      </c>
      <c r="I1195" s="13" t="str">
        <f>VLOOKUP(Table768[[#This Row],[CID]],ALY,2,FALSE)</f>
        <v>PoV/Author's Attitude</v>
      </c>
    </row>
    <row r="1196" spans="1:9" ht="17" thickBot="1" x14ac:dyDescent="0.25">
      <c r="A1196" s="19" t="str">
        <f>Table768[[#This Row],[Test No.]]&amp;Table768[[#This Row],[Section]]&amp;Table768[[#This Row],[Q No.]]</f>
        <v>P30R35</v>
      </c>
      <c r="B1196" s="19"/>
      <c r="C1196" s="29" t="s">
        <v>120</v>
      </c>
      <c r="D1196" s="17">
        <v>35</v>
      </c>
      <c r="E1196" s="6" t="s">
        <v>33</v>
      </c>
      <c r="F1196" s="6">
        <v>4</v>
      </c>
      <c r="G1196" s="13" t="s">
        <v>199</v>
      </c>
      <c r="H1196" s="17" t="s">
        <v>442</v>
      </c>
      <c r="I1196" s="11" t="str">
        <f>VLOOKUP(Table768[[#This Row],[CID]],ALY,2,FALSE)</f>
        <v>Detail</v>
      </c>
    </row>
    <row r="1197" spans="1:9" ht="17" thickBot="1" x14ac:dyDescent="0.25">
      <c r="A1197" s="19" t="str">
        <f>Table768[[#This Row],[Test No.]]&amp;Table768[[#This Row],[Section]]&amp;Table768[[#This Row],[Q No.]]</f>
        <v>P30R36</v>
      </c>
      <c r="B1197" s="19"/>
      <c r="C1197" s="29" t="s">
        <v>120</v>
      </c>
      <c r="D1197" s="17">
        <v>36</v>
      </c>
      <c r="E1197" s="6" t="s">
        <v>33</v>
      </c>
      <c r="F1197" s="6">
        <v>4</v>
      </c>
      <c r="G1197" s="13" t="s">
        <v>199</v>
      </c>
      <c r="H1197" s="17" t="s">
        <v>441</v>
      </c>
      <c r="I1197" s="11" t="str">
        <f>VLOOKUP(Table768[[#This Row],[CID]],ALY,2,FALSE)</f>
        <v>Main Idea</v>
      </c>
    </row>
    <row r="1198" spans="1:9" ht="17" thickBot="1" x14ac:dyDescent="0.25">
      <c r="A1198" s="19" t="str">
        <f>Table768[[#This Row],[Test No.]]&amp;Table768[[#This Row],[Section]]&amp;Table768[[#This Row],[Q No.]]</f>
        <v>P30R37</v>
      </c>
      <c r="B1198" s="19"/>
      <c r="C1198" s="29" t="s">
        <v>120</v>
      </c>
      <c r="D1198" s="17">
        <v>37</v>
      </c>
      <c r="E1198" s="6" t="s">
        <v>33</v>
      </c>
      <c r="F1198" s="6">
        <v>4</v>
      </c>
      <c r="G1198" s="13" t="s">
        <v>199</v>
      </c>
      <c r="H1198" s="17" t="s">
        <v>440</v>
      </c>
      <c r="I1198" s="11" t="str">
        <f>VLOOKUP(Table768[[#This Row],[CID]],ALY,2,FALSE)</f>
        <v>Inference</v>
      </c>
    </row>
    <row r="1199" spans="1:9" ht="17" thickBot="1" x14ac:dyDescent="0.25">
      <c r="A1199" s="19" t="str">
        <f>Table768[[#This Row],[Test No.]]&amp;Table768[[#This Row],[Section]]&amp;Table768[[#This Row],[Q No.]]</f>
        <v>P30R38</v>
      </c>
      <c r="B1199" s="19"/>
      <c r="C1199" s="29" t="s">
        <v>120</v>
      </c>
      <c r="D1199" s="17">
        <v>38</v>
      </c>
      <c r="E1199" s="6" t="s">
        <v>33</v>
      </c>
      <c r="F1199" s="6">
        <v>4</v>
      </c>
      <c r="G1199" s="13" t="s">
        <v>199</v>
      </c>
      <c r="H1199" s="17" t="s">
        <v>442</v>
      </c>
      <c r="I1199" s="11" t="str">
        <f>VLOOKUP(Table768[[#This Row],[CID]],ALY,2,FALSE)</f>
        <v>Detail</v>
      </c>
    </row>
    <row r="1200" spans="1:9" ht="17" thickBot="1" x14ac:dyDescent="0.25">
      <c r="A1200" s="19" t="str">
        <f>Table768[[#This Row],[Test No.]]&amp;Table768[[#This Row],[Section]]&amp;Table768[[#This Row],[Q No.]]</f>
        <v>P30R39</v>
      </c>
      <c r="B1200" s="19"/>
      <c r="C1200" s="29" t="s">
        <v>120</v>
      </c>
      <c r="D1200" s="17">
        <v>39</v>
      </c>
      <c r="E1200" s="6" t="s">
        <v>33</v>
      </c>
      <c r="F1200" s="6">
        <v>4</v>
      </c>
      <c r="G1200" s="13" t="s">
        <v>199</v>
      </c>
      <c r="H1200" s="17" t="s">
        <v>442</v>
      </c>
      <c r="I1200" s="11" t="str">
        <f>VLOOKUP(Table768[[#This Row],[CID]],ALY,2,FALSE)</f>
        <v>Detail</v>
      </c>
    </row>
    <row r="1201" spans="1:9" ht="17" thickBot="1" x14ac:dyDescent="0.25">
      <c r="A1201" s="19" t="str">
        <f>Table768[[#This Row],[Test No.]]&amp;Table768[[#This Row],[Section]]&amp;Table768[[#This Row],[Q No.]]</f>
        <v>P30R40</v>
      </c>
      <c r="B1201" s="19"/>
      <c r="C1201" s="29" t="s">
        <v>120</v>
      </c>
      <c r="D1201" s="17">
        <v>40</v>
      </c>
      <c r="E1201" s="6" t="s">
        <v>33</v>
      </c>
      <c r="F1201" s="6">
        <v>4</v>
      </c>
      <c r="G1201" s="13" t="s">
        <v>199</v>
      </c>
      <c r="H1201" s="17" t="s">
        <v>442</v>
      </c>
      <c r="I1201" s="11" t="str">
        <f>VLOOKUP(Table768[[#This Row],[CID]],ALY,2,FALSE)</f>
        <v>Detail</v>
      </c>
    </row>
    <row r="1202" spans="1:9" ht="17" thickBot="1" x14ac:dyDescent="0.25">
      <c r="A1202" s="19" t="str">
        <f>Table768[[#This Row],[Test No.]]&amp;Table768[[#This Row],[Section]]&amp;Table768[[#This Row],[Q No.]]</f>
        <v>P31R1</v>
      </c>
      <c r="B1202" s="19"/>
      <c r="C1202" s="29" t="s">
        <v>119</v>
      </c>
      <c r="D1202" s="17">
        <v>1</v>
      </c>
      <c r="E1202" s="6" t="s">
        <v>33</v>
      </c>
      <c r="F1202" s="6">
        <v>1</v>
      </c>
      <c r="G1202" s="13" t="s">
        <v>50</v>
      </c>
      <c r="H1202" s="17" t="s">
        <v>425</v>
      </c>
      <c r="I1202" s="11" t="str">
        <f>VLOOKUP(Table768[[#This Row],[CID]],ALY,2,FALSE)</f>
        <v>Detail</v>
      </c>
    </row>
    <row r="1203" spans="1:9" ht="17" thickBot="1" x14ac:dyDescent="0.25">
      <c r="A1203" s="19" t="str">
        <f>Table768[[#This Row],[Test No.]]&amp;Table768[[#This Row],[Section]]&amp;Table768[[#This Row],[Q No.]]</f>
        <v>P31R2</v>
      </c>
      <c r="B1203" s="19"/>
      <c r="C1203" s="29" t="s">
        <v>119</v>
      </c>
      <c r="D1203" s="17">
        <v>2</v>
      </c>
      <c r="E1203" s="6" t="s">
        <v>33</v>
      </c>
      <c r="F1203" s="6">
        <v>1</v>
      </c>
      <c r="G1203" s="13" t="s">
        <v>50</v>
      </c>
      <c r="H1203" s="17" t="s">
        <v>425</v>
      </c>
      <c r="I1203" s="11" t="str">
        <f>VLOOKUP(Table768[[#This Row],[CID]],ALY,2,FALSE)</f>
        <v>Detail</v>
      </c>
    </row>
    <row r="1204" spans="1:9" ht="17" thickBot="1" x14ac:dyDescent="0.25">
      <c r="A1204" s="19" t="str">
        <f>Table768[[#This Row],[Test No.]]&amp;Table768[[#This Row],[Section]]&amp;Table768[[#This Row],[Q No.]]</f>
        <v>P31R3</v>
      </c>
      <c r="B1204" s="19"/>
      <c r="C1204" s="29" t="s">
        <v>119</v>
      </c>
      <c r="D1204" s="17">
        <v>3</v>
      </c>
      <c r="E1204" s="6" t="s">
        <v>33</v>
      </c>
      <c r="F1204" s="6">
        <v>1</v>
      </c>
      <c r="G1204" s="13" t="s">
        <v>50</v>
      </c>
      <c r="H1204" s="17" t="s">
        <v>424</v>
      </c>
      <c r="I1204" s="11" t="str">
        <f>VLOOKUP(Table768[[#This Row],[CID]],ALY,2,FALSE)</f>
        <v>Inference</v>
      </c>
    </row>
    <row r="1205" spans="1:9" ht="17" thickBot="1" x14ac:dyDescent="0.25">
      <c r="A1205" s="19" t="str">
        <f>Table768[[#This Row],[Test No.]]&amp;Table768[[#This Row],[Section]]&amp;Table768[[#This Row],[Q No.]]</f>
        <v>P31R4</v>
      </c>
      <c r="B1205" s="19"/>
      <c r="C1205" s="29" t="s">
        <v>119</v>
      </c>
      <c r="D1205" s="17">
        <v>4</v>
      </c>
      <c r="E1205" s="6" t="s">
        <v>33</v>
      </c>
      <c r="F1205" s="6">
        <v>1</v>
      </c>
      <c r="G1205" s="13" t="s">
        <v>50</v>
      </c>
      <c r="H1205" s="17" t="s">
        <v>449</v>
      </c>
      <c r="I1205" s="11" t="str">
        <f>VLOOKUP(Table768[[#This Row],[CID]],ALY,2,FALSE)</f>
        <v>Main Idea</v>
      </c>
    </row>
    <row r="1206" spans="1:9" ht="17" thickBot="1" x14ac:dyDescent="0.25">
      <c r="A1206" s="19" t="str">
        <f>Table768[[#This Row],[Test No.]]&amp;Table768[[#This Row],[Section]]&amp;Table768[[#This Row],[Q No.]]</f>
        <v>P31R5</v>
      </c>
      <c r="B1206" s="19"/>
      <c r="C1206" s="29" t="s">
        <v>119</v>
      </c>
      <c r="D1206" s="17">
        <v>5</v>
      </c>
      <c r="E1206" s="6" t="s">
        <v>33</v>
      </c>
      <c r="F1206" s="6">
        <v>1</v>
      </c>
      <c r="G1206" s="13" t="s">
        <v>50</v>
      </c>
      <c r="H1206" s="17" t="s">
        <v>425</v>
      </c>
      <c r="I1206" s="11" t="str">
        <f>VLOOKUP(Table768[[#This Row],[CID]],ALY,2,FALSE)</f>
        <v>Detail</v>
      </c>
    </row>
    <row r="1207" spans="1:9" ht="17" thickBot="1" x14ac:dyDescent="0.25">
      <c r="A1207" s="19" t="str">
        <f>Table768[[#This Row],[Test No.]]&amp;Table768[[#This Row],[Section]]&amp;Table768[[#This Row],[Q No.]]</f>
        <v>P31R6</v>
      </c>
      <c r="B1207" s="19"/>
      <c r="C1207" s="29" t="s">
        <v>119</v>
      </c>
      <c r="D1207" s="17">
        <v>6</v>
      </c>
      <c r="E1207" s="6" t="s">
        <v>33</v>
      </c>
      <c r="F1207" s="6">
        <v>1</v>
      </c>
      <c r="G1207" s="13" t="s">
        <v>50</v>
      </c>
      <c r="H1207" s="17" t="s">
        <v>425</v>
      </c>
      <c r="I1207" s="11" t="str">
        <f>VLOOKUP(Table768[[#This Row],[CID]],ALY,2,FALSE)</f>
        <v>Detail</v>
      </c>
    </row>
    <row r="1208" spans="1:9" ht="17" thickBot="1" x14ac:dyDescent="0.25">
      <c r="A1208" s="19" t="str">
        <f>Table768[[#This Row],[Test No.]]&amp;Table768[[#This Row],[Section]]&amp;Table768[[#This Row],[Q No.]]</f>
        <v>P31R7</v>
      </c>
      <c r="B1208" s="19"/>
      <c r="C1208" s="29" t="s">
        <v>119</v>
      </c>
      <c r="D1208" s="17">
        <v>7</v>
      </c>
      <c r="E1208" s="6" t="s">
        <v>33</v>
      </c>
      <c r="F1208" s="6">
        <v>1</v>
      </c>
      <c r="G1208" s="13" t="s">
        <v>50</v>
      </c>
      <c r="H1208" s="17" t="s">
        <v>424</v>
      </c>
      <c r="I1208" s="11" t="str">
        <f>VLOOKUP(Table768[[#This Row],[CID]],ALY,2,FALSE)</f>
        <v>Inference</v>
      </c>
    </row>
    <row r="1209" spans="1:9" ht="17" thickBot="1" x14ac:dyDescent="0.25">
      <c r="A1209" s="19" t="str">
        <f>Table768[[#This Row],[Test No.]]&amp;Table768[[#This Row],[Section]]&amp;Table768[[#This Row],[Q No.]]</f>
        <v>P31R8</v>
      </c>
      <c r="B1209" s="19"/>
      <c r="C1209" s="29" t="s">
        <v>119</v>
      </c>
      <c r="D1209" s="17">
        <v>8</v>
      </c>
      <c r="E1209" s="6" t="s">
        <v>33</v>
      </c>
      <c r="F1209" s="6">
        <v>1</v>
      </c>
      <c r="G1209" s="13" t="s">
        <v>50</v>
      </c>
      <c r="H1209" s="17" t="s">
        <v>425</v>
      </c>
      <c r="I1209" s="11" t="str">
        <f>VLOOKUP(Table768[[#This Row],[CID]],ALY,2,FALSE)</f>
        <v>Detail</v>
      </c>
    </row>
    <row r="1210" spans="1:9" ht="17" thickBot="1" x14ac:dyDescent="0.25">
      <c r="A1210" s="19" t="str">
        <f>Table768[[#This Row],[Test No.]]&amp;Table768[[#This Row],[Section]]&amp;Table768[[#This Row],[Q No.]]</f>
        <v>P31R9</v>
      </c>
      <c r="B1210" s="19"/>
      <c r="C1210" s="29" t="s">
        <v>119</v>
      </c>
      <c r="D1210" s="17">
        <v>9</v>
      </c>
      <c r="E1210" s="6" t="s">
        <v>33</v>
      </c>
      <c r="F1210" s="6">
        <v>1</v>
      </c>
      <c r="G1210" s="13" t="s">
        <v>50</v>
      </c>
      <c r="H1210" s="17" t="s">
        <v>425</v>
      </c>
      <c r="I1210" s="11" t="str">
        <f>VLOOKUP(Table768[[#This Row],[CID]],ALY,2,FALSE)</f>
        <v>Detail</v>
      </c>
    </row>
    <row r="1211" spans="1:9" ht="17" thickBot="1" x14ac:dyDescent="0.25">
      <c r="A1211" s="19" t="str">
        <f>Table768[[#This Row],[Test No.]]&amp;Table768[[#This Row],[Section]]&amp;Table768[[#This Row],[Q No.]]</f>
        <v>P31R10</v>
      </c>
      <c r="B1211" s="19"/>
      <c r="C1211" s="29" t="s">
        <v>119</v>
      </c>
      <c r="D1211" s="17">
        <v>10</v>
      </c>
      <c r="E1211" s="6" t="s">
        <v>33</v>
      </c>
      <c r="F1211" s="6">
        <v>1</v>
      </c>
      <c r="G1211" s="13" t="s">
        <v>50</v>
      </c>
      <c r="H1211" s="17" t="s">
        <v>449</v>
      </c>
      <c r="I1211" s="11" t="str">
        <f>VLOOKUP(Table768[[#This Row],[CID]],ALY,2,FALSE)</f>
        <v>Main Idea</v>
      </c>
    </row>
    <row r="1212" spans="1:9" ht="17" thickBot="1" x14ac:dyDescent="0.25">
      <c r="A1212" s="19" t="str">
        <f>Table768[[#This Row],[Test No.]]&amp;Table768[[#This Row],[Section]]&amp;Table768[[#This Row],[Q No.]]</f>
        <v>P31R11</v>
      </c>
      <c r="B1212" s="19"/>
      <c r="C1212" s="29" t="s">
        <v>119</v>
      </c>
      <c r="D1212" s="17">
        <v>11</v>
      </c>
      <c r="E1212" s="6" t="s">
        <v>33</v>
      </c>
      <c r="F1212" s="6">
        <v>2</v>
      </c>
      <c r="G1212" s="13" t="s">
        <v>201</v>
      </c>
      <c r="H1212" s="17" t="s">
        <v>434</v>
      </c>
      <c r="I1212" s="11" t="str">
        <f>VLOOKUP(Table768[[#This Row],[CID]],ALY,2,FALSE)</f>
        <v>Main Idea</v>
      </c>
    </row>
    <row r="1213" spans="1:9" ht="17" thickBot="1" x14ac:dyDescent="0.25">
      <c r="A1213" s="19" t="str">
        <f>Table768[[#This Row],[Test No.]]&amp;Table768[[#This Row],[Section]]&amp;Table768[[#This Row],[Q No.]]</f>
        <v>P31R12</v>
      </c>
      <c r="B1213" s="19"/>
      <c r="C1213" s="29" t="s">
        <v>119</v>
      </c>
      <c r="D1213" s="17">
        <v>12</v>
      </c>
      <c r="E1213" s="6" t="s">
        <v>33</v>
      </c>
      <c r="F1213" s="6">
        <v>2</v>
      </c>
      <c r="G1213" s="13" t="s">
        <v>201</v>
      </c>
      <c r="H1213" s="17" t="s">
        <v>434</v>
      </c>
      <c r="I1213" s="11" t="str">
        <f>VLOOKUP(Table768[[#This Row],[CID]],ALY,2,FALSE)</f>
        <v>Main Idea</v>
      </c>
    </row>
    <row r="1214" spans="1:9" ht="17" thickBot="1" x14ac:dyDescent="0.25">
      <c r="A1214" s="19" t="str">
        <f>Table768[[#This Row],[Test No.]]&amp;Table768[[#This Row],[Section]]&amp;Table768[[#This Row],[Q No.]]</f>
        <v>P31R13</v>
      </c>
      <c r="B1214" s="19"/>
      <c r="C1214" s="29" t="s">
        <v>119</v>
      </c>
      <c r="D1214" s="17">
        <v>13</v>
      </c>
      <c r="E1214" s="6" t="s">
        <v>33</v>
      </c>
      <c r="F1214" s="6">
        <v>2</v>
      </c>
      <c r="G1214" s="13" t="s">
        <v>201</v>
      </c>
      <c r="H1214" s="17" t="s">
        <v>431</v>
      </c>
      <c r="I1214" s="11" t="str">
        <f>VLOOKUP(Table768[[#This Row],[CID]],ALY,2,FALSE)</f>
        <v>Vocab-in-Context</v>
      </c>
    </row>
    <row r="1215" spans="1:9" ht="17" thickBot="1" x14ac:dyDescent="0.25">
      <c r="A1215" s="19" t="str">
        <f>Table768[[#This Row],[Test No.]]&amp;Table768[[#This Row],[Section]]&amp;Table768[[#This Row],[Q No.]]</f>
        <v>P31R14</v>
      </c>
      <c r="B1215" s="19"/>
      <c r="C1215" s="29" t="s">
        <v>119</v>
      </c>
      <c r="D1215" s="17">
        <v>14</v>
      </c>
      <c r="E1215" s="6" t="s">
        <v>33</v>
      </c>
      <c r="F1215" s="6">
        <v>2</v>
      </c>
      <c r="G1215" s="13" t="s">
        <v>201</v>
      </c>
      <c r="H1215" s="17" t="s">
        <v>430</v>
      </c>
      <c r="I1215" s="11" t="str">
        <f>VLOOKUP(Table768[[#This Row],[CID]],ALY,2,FALSE)</f>
        <v>Detail</v>
      </c>
    </row>
    <row r="1216" spans="1:9" ht="17" thickBot="1" x14ac:dyDescent="0.25">
      <c r="A1216" s="19" t="str">
        <f>Table768[[#This Row],[Test No.]]&amp;Table768[[#This Row],[Section]]&amp;Table768[[#This Row],[Q No.]]</f>
        <v>P31R15</v>
      </c>
      <c r="B1216" s="19"/>
      <c r="C1216" s="29" t="s">
        <v>119</v>
      </c>
      <c r="D1216" s="17">
        <v>15</v>
      </c>
      <c r="E1216" s="6" t="s">
        <v>33</v>
      </c>
      <c r="F1216" s="6">
        <v>2</v>
      </c>
      <c r="G1216" s="13" t="s">
        <v>201</v>
      </c>
      <c r="H1216" s="17" t="s">
        <v>430</v>
      </c>
      <c r="I1216" s="11" t="str">
        <f>VLOOKUP(Table768[[#This Row],[CID]],ALY,2,FALSE)</f>
        <v>Detail</v>
      </c>
    </row>
    <row r="1217" spans="1:9" ht="17" thickBot="1" x14ac:dyDescent="0.25">
      <c r="A1217" s="19" t="str">
        <f>Table768[[#This Row],[Test No.]]&amp;Table768[[#This Row],[Section]]&amp;Table768[[#This Row],[Q No.]]</f>
        <v>P31R16</v>
      </c>
      <c r="B1217" s="19"/>
      <c r="C1217" s="29" t="s">
        <v>119</v>
      </c>
      <c r="D1217" s="17">
        <v>16</v>
      </c>
      <c r="E1217" s="6" t="s">
        <v>33</v>
      </c>
      <c r="F1217" s="6">
        <v>2</v>
      </c>
      <c r="G1217" s="13" t="s">
        <v>201</v>
      </c>
      <c r="H1217" s="17" t="s">
        <v>430</v>
      </c>
      <c r="I1217" s="11" t="str">
        <f>VLOOKUP(Table768[[#This Row],[CID]],ALY,2,FALSE)</f>
        <v>Detail</v>
      </c>
    </row>
    <row r="1218" spans="1:9" ht="17" thickBot="1" x14ac:dyDescent="0.25">
      <c r="A1218" s="19" t="str">
        <f>Table768[[#This Row],[Test No.]]&amp;Table768[[#This Row],[Section]]&amp;Table768[[#This Row],[Q No.]]</f>
        <v>P31R17</v>
      </c>
      <c r="B1218" s="19"/>
      <c r="C1218" s="29" t="s">
        <v>119</v>
      </c>
      <c r="D1218" s="17">
        <v>17</v>
      </c>
      <c r="E1218" s="6" t="s">
        <v>33</v>
      </c>
      <c r="F1218" s="6">
        <v>2</v>
      </c>
      <c r="G1218" s="13" t="s">
        <v>201</v>
      </c>
      <c r="H1218" s="17" t="s">
        <v>430</v>
      </c>
      <c r="I1218" s="11" t="str">
        <f>VLOOKUP(Table768[[#This Row],[CID]],ALY,2,FALSE)</f>
        <v>Detail</v>
      </c>
    </row>
    <row r="1219" spans="1:9" ht="17" thickBot="1" x14ac:dyDescent="0.25">
      <c r="A1219" s="19" t="str">
        <f>Table768[[#This Row],[Test No.]]&amp;Table768[[#This Row],[Section]]&amp;Table768[[#This Row],[Q No.]]</f>
        <v>P31R18</v>
      </c>
      <c r="B1219" s="19"/>
      <c r="C1219" s="29" t="s">
        <v>119</v>
      </c>
      <c r="D1219" s="17">
        <v>18</v>
      </c>
      <c r="E1219" s="6" t="s">
        <v>33</v>
      </c>
      <c r="F1219" s="6">
        <v>2</v>
      </c>
      <c r="G1219" s="13" t="s">
        <v>201</v>
      </c>
      <c r="H1219" s="17" t="s">
        <v>430</v>
      </c>
      <c r="I1219" s="11" t="str">
        <f>VLOOKUP(Table768[[#This Row],[CID]],ALY,2,FALSE)</f>
        <v>Detail</v>
      </c>
    </row>
    <row r="1220" spans="1:9" ht="17" thickBot="1" x14ac:dyDescent="0.25">
      <c r="A1220" s="19" t="str">
        <f>Table768[[#This Row],[Test No.]]&amp;Table768[[#This Row],[Section]]&amp;Table768[[#This Row],[Q No.]]</f>
        <v>P31R19</v>
      </c>
      <c r="B1220" s="19"/>
      <c r="C1220" s="29" t="s">
        <v>119</v>
      </c>
      <c r="D1220" s="17">
        <v>19</v>
      </c>
      <c r="E1220" s="6" t="s">
        <v>33</v>
      </c>
      <c r="F1220" s="6">
        <v>2</v>
      </c>
      <c r="G1220" s="13" t="s">
        <v>201</v>
      </c>
      <c r="H1220" s="17" t="s">
        <v>430</v>
      </c>
      <c r="I1220" s="11" t="str">
        <f>VLOOKUP(Table768[[#This Row],[CID]],ALY,2,FALSE)</f>
        <v>Detail</v>
      </c>
    </row>
    <row r="1221" spans="1:9" ht="17" thickBot="1" x14ac:dyDescent="0.25">
      <c r="A1221" s="19" t="str">
        <f>Table768[[#This Row],[Test No.]]&amp;Table768[[#This Row],[Section]]&amp;Table768[[#This Row],[Q No.]]</f>
        <v>P31R20</v>
      </c>
      <c r="B1221" s="19"/>
      <c r="C1221" s="29" t="s">
        <v>119</v>
      </c>
      <c r="D1221" s="17">
        <v>20</v>
      </c>
      <c r="E1221" s="6" t="s">
        <v>33</v>
      </c>
      <c r="F1221" s="6">
        <v>2</v>
      </c>
      <c r="G1221" s="13" t="s">
        <v>201</v>
      </c>
      <c r="H1221" s="17" t="s">
        <v>430</v>
      </c>
      <c r="I1221" s="11" t="str">
        <f>VLOOKUP(Table768[[#This Row],[CID]],ALY,2,FALSE)</f>
        <v>Detail</v>
      </c>
    </row>
    <row r="1222" spans="1:9" ht="17" thickBot="1" x14ac:dyDescent="0.25">
      <c r="A1222" s="19" t="str">
        <f>Table768[[#This Row],[Test No.]]&amp;Table768[[#This Row],[Section]]&amp;Table768[[#This Row],[Q No.]]</f>
        <v>P31R21</v>
      </c>
      <c r="B1222" s="19"/>
      <c r="C1222" s="29" t="s">
        <v>119</v>
      </c>
      <c r="D1222" s="17">
        <v>21</v>
      </c>
      <c r="E1222" s="6" t="s">
        <v>33</v>
      </c>
      <c r="F1222" s="6">
        <v>3</v>
      </c>
      <c r="G1222" s="13" t="s">
        <v>200</v>
      </c>
      <c r="H1222" s="17" t="s">
        <v>451</v>
      </c>
      <c r="I1222" s="11" t="str">
        <f>VLOOKUP(Table768[[#This Row],[CID]],ALY,2,FALSE)</f>
        <v>Main Idea</v>
      </c>
    </row>
    <row r="1223" spans="1:9" ht="17" thickBot="1" x14ac:dyDescent="0.25">
      <c r="A1223" s="19" t="str">
        <f>Table768[[#This Row],[Test No.]]&amp;Table768[[#This Row],[Section]]&amp;Table768[[#This Row],[Q No.]]</f>
        <v>P31R22</v>
      </c>
      <c r="B1223" s="19"/>
      <c r="C1223" s="29" t="s">
        <v>119</v>
      </c>
      <c r="D1223" s="17">
        <v>22</v>
      </c>
      <c r="E1223" s="6" t="s">
        <v>33</v>
      </c>
      <c r="F1223" s="6">
        <v>3</v>
      </c>
      <c r="G1223" s="13" t="s">
        <v>200</v>
      </c>
      <c r="H1223" s="17" t="s">
        <v>437</v>
      </c>
      <c r="I1223" s="11" t="str">
        <f>VLOOKUP(Table768[[#This Row],[CID]],ALY,2,FALSE)</f>
        <v>Detail</v>
      </c>
    </row>
    <row r="1224" spans="1:9" ht="17" thickBot="1" x14ac:dyDescent="0.25">
      <c r="A1224" s="19" t="str">
        <f>Table768[[#This Row],[Test No.]]&amp;Table768[[#This Row],[Section]]&amp;Table768[[#This Row],[Q No.]]</f>
        <v>P31R23</v>
      </c>
      <c r="B1224" s="19"/>
      <c r="C1224" s="29" t="s">
        <v>119</v>
      </c>
      <c r="D1224" s="17">
        <v>23</v>
      </c>
      <c r="E1224" s="6" t="s">
        <v>33</v>
      </c>
      <c r="F1224" s="6">
        <v>3</v>
      </c>
      <c r="G1224" s="13" t="s">
        <v>200</v>
      </c>
      <c r="H1224" s="17" t="s">
        <v>436</v>
      </c>
      <c r="I1224" s="11" t="str">
        <f>VLOOKUP(Table768[[#This Row],[CID]],ALY,2,FALSE)</f>
        <v>Purpose</v>
      </c>
    </row>
    <row r="1225" spans="1:9" ht="17" thickBot="1" x14ac:dyDescent="0.25">
      <c r="A1225" s="19" t="str">
        <f>Table768[[#This Row],[Test No.]]&amp;Table768[[#This Row],[Section]]&amp;Table768[[#This Row],[Q No.]]</f>
        <v>P31R24</v>
      </c>
      <c r="B1225" s="19"/>
      <c r="C1225" s="29" t="s">
        <v>119</v>
      </c>
      <c r="D1225" s="17">
        <v>24</v>
      </c>
      <c r="E1225" s="6" t="s">
        <v>33</v>
      </c>
      <c r="F1225" s="6">
        <v>3</v>
      </c>
      <c r="G1225" s="13" t="s">
        <v>200</v>
      </c>
      <c r="H1225" s="17" t="s">
        <v>436</v>
      </c>
      <c r="I1225" s="11" t="str">
        <f>VLOOKUP(Table768[[#This Row],[CID]],ALY,2,FALSE)</f>
        <v>Purpose</v>
      </c>
    </row>
    <row r="1226" spans="1:9" ht="17" thickBot="1" x14ac:dyDescent="0.25">
      <c r="A1226" s="19" t="str">
        <f>Table768[[#This Row],[Test No.]]&amp;Table768[[#This Row],[Section]]&amp;Table768[[#This Row],[Q No.]]</f>
        <v>P31R25</v>
      </c>
      <c r="B1226" s="19"/>
      <c r="C1226" s="29" t="s">
        <v>119</v>
      </c>
      <c r="D1226" s="17">
        <v>25</v>
      </c>
      <c r="E1226" s="6" t="s">
        <v>33</v>
      </c>
      <c r="F1226" s="6">
        <v>3</v>
      </c>
      <c r="G1226" s="13" t="s">
        <v>200</v>
      </c>
      <c r="H1226" s="17" t="s">
        <v>437</v>
      </c>
      <c r="I1226" s="11" t="str">
        <f>VLOOKUP(Table768[[#This Row],[CID]],ALY,2,FALSE)</f>
        <v>Detail</v>
      </c>
    </row>
    <row r="1227" spans="1:9" ht="17" thickBot="1" x14ac:dyDescent="0.25">
      <c r="A1227" s="19" t="str">
        <f>Table768[[#This Row],[Test No.]]&amp;Table768[[#This Row],[Section]]&amp;Table768[[#This Row],[Q No.]]</f>
        <v>P31R26</v>
      </c>
      <c r="B1227" s="19"/>
      <c r="C1227" s="29" t="s">
        <v>119</v>
      </c>
      <c r="D1227" s="17">
        <v>26</v>
      </c>
      <c r="E1227" s="6" t="s">
        <v>33</v>
      </c>
      <c r="F1227" s="6">
        <v>3</v>
      </c>
      <c r="G1227" s="13" t="s">
        <v>200</v>
      </c>
      <c r="H1227" s="17" t="s">
        <v>437</v>
      </c>
      <c r="I1227" s="11" t="str">
        <f>VLOOKUP(Table768[[#This Row],[CID]],ALY,2,FALSE)</f>
        <v>Detail</v>
      </c>
    </row>
    <row r="1228" spans="1:9" ht="17" thickBot="1" x14ac:dyDescent="0.25">
      <c r="A1228" s="19" t="str">
        <f>Table768[[#This Row],[Test No.]]&amp;Table768[[#This Row],[Section]]&amp;Table768[[#This Row],[Q No.]]</f>
        <v>P31R27</v>
      </c>
      <c r="B1228" s="19"/>
      <c r="C1228" s="29" t="s">
        <v>119</v>
      </c>
      <c r="D1228" s="17">
        <v>27</v>
      </c>
      <c r="E1228" s="6" t="s">
        <v>33</v>
      </c>
      <c r="F1228" s="6">
        <v>3</v>
      </c>
      <c r="G1228" s="13" t="s">
        <v>200</v>
      </c>
      <c r="H1228" s="17" t="s">
        <v>451</v>
      </c>
      <c r="I1228" s="11" t="str">
        <f>VLOOKUP(Table768[[#This Row],[CID]],ALY,2,FALSE)</f>
        <v>Main Idea</v>
      </c>
    </row>
    <row r="1229" spans="1:9" ht="17" thickBot="1" x14ac:dyDescent="0.25">
      <c r="A1229" s="19" t="str">
        <f>Table768[[#This Row],[Test No.]]&amp;Table768[[#This Row],[Section]]&amp;Table768[[#This Row],[Q No.]]</f>
        <v>P31R28</v>
      </c>
      <c r="B1229" s="19"/>
      <c r="C1229" s="29" t="s">
        <v>119</v>
      </c>
      <c r="D1229" s="17">
        <v>28</v>
      </c>
      <c r="E1229" s="6" t="s">
        <v>33</v>
      </c>
      <c r="F1229" s="6">
        <v>3</v>
      </c>
      <c r="G1229" s="13" t="s">
        <v>200</v>
      </c>
      <c r="H1229" s="17" t="s">
        <v>437</v>
      </c>
      <c r="I1229" s="11" t="str">
        <f>VLOOKUP(Table768[[#This Row],[CID]],ALY,2,FALSE)</f>
        <v>Detail</v>
      </c>
    </row>
    <row r="1230" spans="1:9" ht="17" thickBot="1" x14ac:dyDescent="0.25">
      <c r="A1230" s="19" t="str">
        <f>Table768[[#This Row],[Test No.]]&amp;Table768[[#This Row],[Section]]&amp;Table768[[#This Row],[Q No.]]</f>
        <v>P31R29</v>
      </c>
      <c r="B1230" s="19"/>
      <c r="C1230" s="29" t="s">
        <v>119</v>
      </c>
      <c r="D1230" s="17">
        <v>29</v>
      </c>
      <c r="E1230" s="6" t="s">
        <v>33</v>
      </c>
      <c r="F1230" s="6">
        <v>3</v>
      </c>
      <c r="G1230" s="13" t="s">
        <v>200</v>
      </c>
      <c r="H1230" s="17" t="s">
        <v>436</v>
      </c>
      <c r="I1230" s="11" t="str">
        <f>VLOOKUP(Table768[[#This Row],[CID]],ALY,2,FALSE)</f>
        <v>Purpose</v>
      </c>
    </row>
    <row r="1231" spans="1:9" ht="17" thickBot="1" x14ac:dyDescent="0.25">
      <c r="A1231" s="19" t="str">
        <f>Table768[[#This Row],[Test No.]]&amp;Table768[[#This Row],[Section]]&amp;Table768[[#This Row],[Q No.]]</f>
        <v>P31R30</v>
      </c>
      <c r="B1231" s="19"/>
      <c r="C1231" s="29" t="s">
        <v>119</v>
      </c>
      <c r="D1231" s="17">
        <v>30</v>
      </c>
      <c r="E1231" s="6" t="s">
        <v>33</v>
      </c>
      <c r="F1231" s="6">
        <v>3</v>
      </c>
      <c r="G1231" s="13" t="s">
        <v>200</v>
      </c>
      <c r="H1231" s="17" t="s">
        <v>437</v>
      </c>
      <c r="I1231" s="11" t="str">
        <f>VLOOKUP(Table768[[#This Row],[CID]],ALY,2,FALSE)</f>
        <v>Detail</v>
      </c>
    </row>
    <row r="1232" spans="1:9" ht="17" thickBot="1" x14ac:dyDescent="0.25">
      <c r="A1232" s="19" t="str">
        <f>Table768[[#This Row],[Test No.]]&amp;Table768[[#This Row],[Section]]&amp;Table768[[#This Row],[Q No.]]</f>
        <v>P31R31</v>
      </c>
      <c r="B1232" s="19"/>
      <c r="C1232" s="29" t="s">
        <v>119</v>
      </c>
      <c r="D1232" s="17">
        <v>31</v>
      </c>
      <c r="E1232" s="6" t="s">
        <v>33</v>
      </c>
      <c r="F1232" s="6">
        <v>4</v>
      </c>
      <c r="G1232" s="13" t="s">
        <v>199</v>
      </c>
      <c r="H1232" s="17" t="s">
        <v>442</v>
      </c>
      <c r="I1232" s="11" t="str">
        <f>VLOOKUP(Table768[[#This Row],[CID]],ALY,2,FALSE)</f>
        <v>Detail</v>
      </c>
    </row>
    <row r="1233" spans="1:9" ht="17" thickBot="1" x14ac:dyDescent="0.25">
      <c r="A1233" s="19" t="str">
        <f>Table768[[#This Row],[Test No.]]&amp;Table768[[#This Row],[Section]]&amp;Table768[[#This Row],[Q No.]]</f>
        <v>P31R32</v>
      </c>
      <c r="B1233" s="19"/>
      <c r="C1233" s="29" t="s">
        <v>119</v>
      </c>
      <c r="D1233" s="17">
        <v>32</v>
      </c>
      <c r="E1233" s="6" t="s">
        <v>33</v>
      </c>
      <c r="F1233" s="6">
        <v>4</v>
      </c>
      <c r="G1233" s="13" t="s">
        <v>199</v>
      </c>
      <c r="H1233" s="17" t="s">
        <v>442</v>
      </c>
      <c r="I1233" s="11" t="str">
        <f>VLOOKUP(Table768[[#This Row],[CID]],ALY,2,FALSE)</f>
        <v>Detail</v>
      </c>
    </row>
    <row r="1234" spans="1:9" ht="17" thickBot="1" x14ac:dyDescent="0.25">
      <c r="A1234" s="19" t="str">
        <f>Table768[[#This Row],[Test No.]]&amp;Table768[[#This Row],[Section]]&amp;Table768[[#This Row],[Q No.]]</f>
        <v>P31R33</v>
      </c>
      <c r="B1234" s="19"/>
      <c r="C1234" s="29" t="s">
        <v>119</v>
      </c>
      <c r="D1234" s="17">
        <v>33</v>
      </c>
      <c r="E1234" s="6" t="s">
        <v>33</v>
      </c>
      <c r="F1234" s="6">
        <v>4</v>
      </c>
      <c r="G1234" s="13" t="s">
        <v>199</v>
      </c>
      <c r="H1234" s="17" t="s">
        <v>442</v>
      </c>
      <c r="I1234" s="11" t="str">
        <f>VLOOKUP(Table768[[#This Row],[CID]],ALY,2,FALSE)</f>
        <v>Detail</v>
      </c>
    </row>
    <row r="1235" spans="1:9" ht="17" thickBot="1" x14ac:dyDescent="0.25">
      <c r="A1235" s="19" t="str">
        <f>Table768[[#This Row],[Test No.]]&amp;Table768[[#This Row],[Section]]&amp;Table768[[#This Row],[Q No.]]</f>
        <v>P31R34</v>
      </c>
      <c r="B1235" s="19"/>
      <c r="C1235" s="29" t="s">
        <v>119</v>
      </c>
      <c r="D1235" s="17">
        <v>34</v>
      </c>
      <c r="E1235" s="6" t="s">
        <v>33</v>
      </c>
      <c r="F1235" s="6">
        <v>4</v>
      </c>
      <c r="G1235" s="13" t="s">
        <v>199</v>
      </c>
      <c r="H1235" s="17" t="s">
        <v>441</v>
      </c>
      <c r="I1235" s="11" t="str">
        <f>VLOOKUP(Table768[[#This Row],[CID]],ALY,2,FALSE)</f>
        <v>Main Idea</v>
      </c>
    </row>
    <row r="1236" spans="1:9" ht="17" thickBot="1" x14ac:dyDescent="0.25">
      <c r="A1236" s="19" t="str">
        <f>Table768[[#This Row],[Test No.]]&amp;Table768[[#This Row],[Section]]&amp;Table768[[#This Row],[Q No.]]</f>
        <v>P31R35</v>
      </c>
      <c r="B1236" s="19"/>
      <c r="C1236" s="29" t="s">
        <v>119</v>
      </c>
      <c r="D1236" s="17">
        <v>35</v>
      </c>
      <c r="E1236" s="6" t="s">
        <v>33</v>
      </c>
      <c r="F1236" s="6">
        <v>4</v>
      </c>
      <c r="G1236" s="13" t="s">
        <v>199</v>
      </c>
      <c r="H1236" s="17" t="s">
        <v>442</v>
      </c>
      <c r="I1236" s="11" t="str">
        <f>VLOOKUP(Table768[[#This Row],[CID]],ALY,2,FALSE)</f>
        <v>Detail</v>
      </c>
    </row>
    <row r="1237" spans="1:9" ht="17" thickBot="1" x14ac:dyDescent="0.25">
      <c r="A1237" s="19" t="str">
        <f>Table768[[#This Row],[Test No.]]&amp;Table768[[#This Row],[Section]]&amp;Table768[[#This Row],[Q No.]]</f>
        <v>P31R36</v>
      </c>
      <c r="B1237" s="19"/>
      <c r="C1237" s="29" t="s">
        <v>119</v>
      </c>
      <c r="D1237" s="17">
        <v>36</v>
      </c>
      <c r="E1237" s="6" t="s">
        <v>33</v>
      </c>
      <c r="F1237" s="6">
        <v>4</v>
      </c>
      <c r="G1237" s="13" t="s">
        <v>199</v>
      </c>
      <c r="H1237" s="17" t="s">
        <v>442</v>
      </c>
      <c r="I1237" s="11" t="str">
        <f>VLOOKUP(Table768[[#This Row],[CID]],ALY,2,FALSE)</f>
        <v>Detail</v>
      </c>
    </row>
    <row r="1238" spans="1:9" ht="17" thickBot="1" x14ac:dyDescent="0.25">
      <c r="A1238" s="19" t="str">
        <f>Table768[[#This Row],[Test No.]]&amp;Table768[[#This Row],[Section]]&amp;Table768[[#This Row],[Q No.]]</f>
        <v>P31R37</v>
      </c>
      <c r="B1238" s="19"/>
      <c r="C1238" s="29" t="s">
        <v>119</v>
      </c>
      <c r="D1238" s="17">
        <v>37</v>
      </c>
      <c r="E1238" s="6" t="s">
        <v>33</v>
      </c>
      <c r="F1238" s="6">
        <v>4</v>
      </c>
      <c r="G1238" s="13" t="s">
        <v>199</v>
      </c>
      <c r="H1238" s="17" t="s">
        <v>443</v>
      </c>
      <c r="I1238" s="11" t="str">
        <f>VLOOKUP(Table768[[#This Row],[CID]],ALY,2,FALSE)</f>
        <v>Vocab-in-Context</v>
      </c>
    </row>
    <row r="1239" spans="1:9" ht="17" thickBot="1" x14ac:dyDescent="0.25">
      <c r="A1239" s="19" t="str">
        <f>Table768[[#This Row],[Test No.]]&amp;Table768[[#This Row],[Section]]&amp;Table768[[#This Row],[Q No.]]</f>
        <v>P31R38</v>
      </c>
      <c r="B1239" s="19"/>
      <c r="C1239" s="29" t="s">
        <v>119</v>
      </c>
      <c r="D1239" s="17">
        <v>38</v>
      </c>
      <c r="E1239" s="6" t="s">
        <v>33</v>
      </c>
      <c r="F1239" s="6">
        <v>4</v>
      </c>
      <c r="G1239" s="13" t="s">
        <v>199</v>
      </c>
      <c r="H1239" s="17" t="s">
        <v>443</v>
      </c>
      <c r="I1239" s="11" t="str">
        <f>VLOOKUP(Table768[[#This Row],[CID]],ALY,2,FALSE)</f>
        <v>Vocab-in-Context</v>
      </c>
    </row>
    <row r="1240" spans="1:9" ht="17" thickBot="1" x14ac:dyDescent="0.25">
      <c r="A1240" s="19" t="str">
        <f>Table768[[#This Row],[Test No.]]&amp;Table768[[#This Row],[Section]]&amp;Table768[[#This Row],[Q No.]]</f>
        <v>P31R39</v>
      </c>
      <c r="B1240" s="19"/>
      <c r="C1240" s="29" t="s">
        <v>119</v>
      </c>
      <c r="D1240" s="17">
        <v>39</v>
      </c>
      <c r="E1240" s="6" t="s">
        <v>33</v>
      </c>
      <c r="F1240" s="6">
        <v>4</v>
      </c>
      <c r="G1240" s="13" t="s">
        <v>199</v>
      </c>
      <c r="H1240" s="17" t="s">
        <v>440</v>
      </c>
      <c r="I1240" s="11" t="str">
        <f>VLOOKUP(Table768[[#This Row],[CID]],ALY,2,FALSE)</f>
        <v>Inference</v>
      </c>
    </row>
    <row r="1241" spans="1:9" ht="17" thickBot="1" x14ac:dyDescent="0.25">
      <c r="A1241" s="19" t="str">
        <f>Table768[[#This Row],[Test No.]]&amp;Table768[[#This Row],[Section]]&amp;Table768[[#This Row],[Q No.]]</f>
        <v>P31R40</v>
      </c>
      <c r="B1241" s="19"/>
      <c r="C1241" s="29" t="s">
        <v>119</v>
      </c>
      <c r="D1241" s="17">
        <v>40</v>
      </c>
      <c r="E1241" s="6" t="s">
        <v>33</v>
      </c>
      <c r="F1241" s="6">
        <v>4</v>
      </c>
      <c r="G1241" s="13" t="s">
        <v>199</v>
      </c>
      <c r="H1241" s="17" t="s">
        <v>442</v>
      </c>
      <c r="I1241" s="11" t="str">
        <f>VLOOKUP(Table768[[#This Row],[CID]],ALY,2,FALSE)</f>
        <v>Detail</v>
      </c>
    </row>
    <row r="1242" spans="1:9" ht="17" thickBot="1" x14ac:dyDescent="0.25">
      <c r="A1242" s="19" t="str">
        <f>Table768[[#This Row],[Test No.]]&amp;Table768[[#This Row],[Section]]&amp;Table768[[#This Row],[Q No.]]</f>
        <v>P32R1</v>
      </c>
      <c r="B1242" s="19"/>
      <c r="C1242" s="29" t="s">
        <v>118</v>
      </c>
      <c r="D1242" s="17">
        <v>1</v>
      </c>
      <c r="E1242" s="6" t="s">
        <v>33</v>
      </c>
      <c r="F1242" s="6">
        <v>1</v>
      </c>
      <c r="G1242" s="13" t="s">
        <v>50</v>
      </c>
      <c r="H1242" s="17" t="s">
        <v>425</v>
      </c>
      <c r="I1242" s="11" t="str">
        <f>VLOOKUP(Table768[[#This Row],[CID]],ALY,2,FALSE)</f>
        <v>Detail</v>
      </c>
    </row>
    <row r="1243" spans="1:9" ht="17" thickBot="1" x14ac:dyDescent="0.25">
      <c r="A1243" s="19" t="str">
        <f>Table768[[#This Row],[Test No.]]&amp;Table768[[#This Row],[Section]]&amp;Table768[[#This Row],[Q No.]]</f>
        <v>P32R2</v>
      </c>
      <c r="B1243" s="19"/>
      <c r="C1243" s="29" t="s">
        <v>118</v>
      </c>
      <c r="D1243" s="17">
        <v>2</v>
      </c>
      <c r="E1243" s="6" t="s">
        <v>33</v>
      </c>
      <c r="F1243" s="6">
        <v>1</v>
      </c>
      <c r="G1243" s="13" t="s">
        <v>50</v>
      </c>
      <c r="H1243" s="17" t="s">
        <v>450</v>
      </c>
      <c r="I1243" s="11" t="str">
        <f>VLOOKUP(Table768[[#This Row],[CID]],ALY,2,FALSE)</f>
        <v>Vocab-in-Context</v>
      </c>
    </row>
    <row r="1244" spans="1:9" ht="17" thickBot="1" x14ac:dyDescent="0.25">
      <c r="A1244" s="19" t="str">
        <f>Table768[[#This Row],[Test No.]]&amp;Table768[[#This Row],[Section]]&amp;Table768[[#This Row],[Q No.]]</f>
        <v>P32R3</v>
      </c>
      <c r="B1244" s="19"/>
      <c r="C1244" s="29" t="s">
        <v>118</v>
      </c>
      <c r="D1244" s="17">
        <v>3</v>
      </c>
      <c r="E1244" s="6" t="s">
        <v>33</v>
      </c>
      <c r="F1244" s="6">
        <v>1</v>
      </c>
      <c r="G1244" s="13" t="s">
        <v>50</v>
      </c>
      <c r="H1244" s="17" t="s">
        <v>428</v>
      </c>
      <c r="I1244" s="11" t="str">
        <f>VLOOKUP(Table768[[#This Row],[CID]],ALY,2,FALSE)</f>
        <v>Purpose</v>
      </c>
    </row>
    <row r="1245" spans="1:9" ht="17" thickBot="1" x14ac:dyDescent="0.25">
      <c r="A1245" s="19" t="str">
        <f>Table768[[#This Row],[Test No.]]&amp;Table768[[#This Row],[Section]]&amp;Table768[[#This Row],[Q No.]]</f>
        <v>P32R4</v>
      </c>
      <c r="B1245" s="19"/>
      <c r="C1245" s="29" t="s">
        <v>118</v>
      </c>
      <c r="D1245" s="17">
        <v>4</v>
      </c>
      <c r="E1245" s="6" t="s">
        <v>33</v>
      </c>
      <c r="F1245" s="6">
        <v>1</v>
      </c>
      <c r="G1245" s="13" t="s">
        <v>50</v>
      </c>
      <c r="H1245" s="17" t="s">
        <v>425</v>
      </c>
      <c r="I1245" s="11" t="str">
        <f>VLOOKUP(Table768[[#This Row],[CID]],ALY,2,FALSE)</f>
        <v>Detail</v>
      </c>
    </row>
    <row r="1246" spans="1:9" ht="17" thickBot="1" x14ac:dyDescent="0.25">
      <c r="A1246" s="19" t="str">
        <f>Table768[[#This Row],[Test No.]]&amp;Table768[[#This Row],[Section]]&amp;Table768[[#This Row],[Q No.]]</f>
        <v>P32R5</v>
      </c>
      <c r="B1246" s="19"/>
      <c r="C1246" s="29" t="s">
        <v>118</v>
      </c>
      <c r="D1246" s="17">
        <v>5</v>
      </c>
      <c r="E1246" s="6" t="s">
        <v>33</v>
      </c>
      <c r="F1246" s="6">
        <v>1</v>
      </c>
      <c r="G1246" s="13" t="s">
        <v>50</v>
      </c>
      <c r="H1246" s="17" t="s">
        <v>425</v>
      </c>
      <c r="I1246" s="11" t="str">
        <f>VLOOKUP(Table768[[#This Row],[CID]],ALY,2,FALSE)</f>
        <v>Detail</v>
      </c>
    </row>
    <row r="1247" spans="1:9" ht="17" thickBot="1" x14ac:dyDescent="0.25">
      <c r="A1247" s="19" t="str">
        <f>Table768[[#This Row],[Test No.]]&amp;Table768[[#This Row],[Section]]&amp;Table768[[#This Row],[Q No.]]</f>
        <v>P32R6</v>
      </c>
      <c r="B1247" s="19"/>
      <c r="C1247" s="29" t="s">
        <v>118</v>
      </c>
      <c r="D1247" s="17">
        <v>6</v>
      </c>
      <c r="E1247" s="6" t="s">
        <v>33</v>
      </c>
      <c r="F1247" s="6">
        <v>1</v>
      </c>
      <c r="G1247" s="13" t="s">
        <v>50</v>
      </c>
      <c r="H1247" s="17" t="s">
        <v>425</v>
      </c>
      <c r="I1247" s="11" t="str">
        <f>VLOOKUP(Table768[[#This Row],[CID]],ALY,2,FALSE)</f>
        <v>Detail</v>
      </c>
    </row>
    <row r="1248" spans="1:9" ht="17" thickBot="1" x14ac:dyDescent="0.25">
      <c r="A1248" s="19" t="str">
        <f>Table768[[#This Row],[Test No.]]&amp;Table768[[#This Row],[Section]]&amp;Table768[[#This Row],[Q No.]]</f>
        <v>P32R7</v>
      </c>
      <c r="B1248" s="19"/>
      <c r="C1248" s="29" t="s">
        <v>118</v>
      </c>
      <c r="D1248" s="17">
        <v>7</v>
      </c>
      <c r="E1248" s="6" t="s">
        <v>33</v>
      </c>
      <c r="F1248" s="6">
        <v>1</v>
      </c>
      <c r="G1248" s="13" t="s">
        <v>50</v>
      </c>
      <c r="H1248" s="17" t="s">
        <v>428</v>
      </c>
      <c r="I1248" s="11" t="str">
        <f>VLOOKUP(Table768[[#This Row],[CID]],ALY,2,FALSE)</f>
        <v>Purpose</v>
      </c>
    </row>
    <row r="1249" spans="1:9" ht="17" thickBot="1" x14ac:dyDescent="0.25">
      <c r="A1249" s="19" t="str">
        <f>Table768[[#This Row],[Test No.]]&amp;Table768[[#This Row],[Section]]&amp;Table768[[#This Row],[Q No.]]</f>
        <v>P32R8</v>
      </c>
      <c r="B1249" s="19"/>
      <c r="C1249" s="29" t="s">
        <v>118</v>
      </c>
      <c r="D1249" s="17">
        <v>8</v>
      </c>
      <c r="E1249" s="6" t="s">
        <v>33</v>
      </c>
      <c r="F1249" s="6">
        <v>1</v>
      </c>
      <c r="G1249" s="13" t="s">
        <v>50</v>
      </c>
      <c r="H1249" s="17" t="s">
        <v>427</v>
      </c>
      <c r="I1249" s="11" t="str">
        <f>VLOOKUP(Table768[[#This Row],[CID]],ALY,2,FALSE)</f>
        <v>PoV/Author's Attitude</v>
      </c>
    </row>
    <row r="1250" spans="1:9" ht="17" thickBot="1" x14ac:dyDescent="0.25">
      <c r="A1250" s="19" t="str">
        <f>Table768[[#This Row],[Test No.]]&amp;Table768[[#This Row],[Section]]&amp;Table768[[#This Row],[Q No.]]</f>
        <v>P32R9</v>
      </c>
      <c r="B1250" s="19"/>
      <c r="C1250" s="29" t="s">
        <v>118</v>
      </c>
      <c r="D1250" s="17">
        <v>9</v>
      </c>
      <c r="E1250" s="6" t="s">
        <v>33</v>
      </c>
      <c r="F1250" s="6">
        <v>1</v>
      </c>
      <c r="G1250" s="13" t="s">
        <v>50</v>
      </c>
      <c r="H1250" s="17" t="s">
        <v>450</v>
      </c>
      <c r="I1250" s="11" t="str">
        <f>VLOOKUP(Table768[[#This Row],[CID]],ALY,2,FALSE)</f>
        <v>Vocab-in-Context</v>
      </c>
    </row>
    <row r="1251" spans="1:9" ht="17" thickBot="1" x14ac:dyDescent="0.25">
      <c r="A1251" s="19" t="str">
        <f>Table768[[#This Row],[Test No.]]&amp;Table768[[#This Row],[Section]]&amp;Table768[[#This Row],[Q No.]]</f>
        <v>P32R10</v>
      </c>
      <c r="B1251" s="19"/>
      <c r="C1251" s="29" t="s">
        <v>118</v>
      </c>
      <c r="D1251" s="17">
        <v>10</v>
      </c>
      <c r="E1251" s="6" t="s">
        <v>33</v>
      </c>
      <c r="F1251" s="6">
        <v>1</v>
      </c>
      <c r="G1251" s="13" t="s">
        <v>50</v>
      </c>
      <c r="H1251" s="17" t="s">
        <v>425</v>
      </c>
      <c r="I1251" s="11" t="str">
        <f>VLOOKUP(Table768[[#This Row],[CID]],ALY,2,FALSE)</f>
        <v>Detail</v>
      </c>
    </row>
    <row r="1252" spans="1:9" ht="17" thickBot="1" x14ac:dyDescent="0.25">
      <c r="A1252" s="19" t="str">
        <f>Table768[[#This Row],[Test No.]]&amp;Table768[[#This Row],[Section]]&amp;Table768[[#This Row],[Q No.]]</f>
        <v>P32R11</v>
      </c>
      <c r="B1252" s="19"/>
      <c r="C1252" s="29" t="s">
        <v>118</v>
      </c>
      <c r="D1252" s="17">
        <v>11</v>
      </c>
      <c r="E1252" s="6" t="s">
        <v>33</v>
      </c>
      <c r="F1252" s="6">
        <v>2</v>
      </c>
      <c r="G1252" s="13" t="s">
        <v>201</v>
      </c>
      <c r="H1252" s="17" t="s">
        <v>430</v>
      </c>
      <c r="I1252" s="11" t="str">
        <f>VLOOKUP(Table768[[#This Row],[CID]],ALY,2,FALSE)</f>
        <v>Detail</v>
      </c>
    </row>
    <row r="1253" spans="1:9" ht="17" thickBot="1" x14ac:dyDescent="0.25">
      <c r="A1253" s="19" t="str">
        <f>Table768[[#This Row],[Test No.]]&amp;Table768[[#This Row],[Section]]&amp;Table768[[#This Row],[Q No.]]</f>
        <v>P32R12</v>
      </c>
      <c r="B1253" s="19"/>
      <c r="C1253" s="29" t="s">
        <v>118</v>
      </c>
      <c r="D1253" s="17">
        <v>12</v>
      </c>
      <c r="E1253" s="6" t="s">
        <v>33</v>
      </c>
      <c r="F1253" s="6">
        <v>2</v>
      </c>
      <c r="G1253" s="13" t="s">
        <v>201</v>
      </c>
      <c r="H1253" s="17" t="s">
        <v>430</v>
      </c>
      <c r="I1253" s="11" t="str">
        <f>VLOOKUP(Table768[[#This Row],[CID]],ALY,2,FALSE)</f>
        <v>Detail</v>
      </c>
    </row>
    <row r="1254" spans="1:9" ht="17" thickBot="1" x14ac:dyDescent="0.25">
      <c r="A1254" s="19" t="str">
        <f>Table768[[#This Row],[Test No.]]&amp;Table768[[#This Row],[Section]]&amp;Table768[[#This Row],[Q No.]]</f>
        <v>P32R13</v>
      </c>
      <c r="B1254" s="19"/>
      <c r="C1254" s="29" t="s">
        <v>118</v>
      </c>
      <c r="D1254" s="17">
        <v>13</v>
      </c>
      <c r="E1254" s="6" t="s">
        <v>33</v>
      </c>
      <c r="F1254" s="6">
        <v>2</v>
      </c>
      <c r="G1254" s="13" t="s">
        <v>201</v>
      </c>
      <c r="H1254" s="17" t="s">
        <v>457</v>
      </c>
      <c r="I1254" s="11" t="str">
        <f>VLOOKUP(Table768[[#This Row],[CID]],ALY,2,FALSE)</f>
        <v>Comparison &amp; Contrast</v>
      </c>
    </row>
    <row r="1255" spans="1:9" ht="17" thickBot="1" x14ac:dyDescent="0.25">
      <c r="A1255" s="19" t="str">
        <f>Table768[[#This Row],[Test No.]]&amp;Table768[[#This Row],[Section]]&amp;Table768[[#This Row],[Q No.]]</f>
        <v>P32R14</v>
      </c>
      <c r="B1255" s="19"/>
      <c r="C1255" s="29" t="s">
        <v>118</v>
      </c>
      <c r="D1255" s="17">
        <v>14</v>
      </c>
      <c r="E1255" s="6" t="s">
        <v>33</v>
      </c>
      <c r="F1255" s="6">
        <v>2</v>
      </c>
      <c r="G1255" s="13" t="s">
        <v>201</v>
      </c>
      <c r="H1255" s="17" t="s">
        <v>430</v>
      </c>
      <c r="I1255" s="13" t="str">
        <f>VLOOKUP(Table768[[#This Row],[CID]],ALY,2,FALSE)</f>
        <v>Detail</v>
      </c>
    </row>
    <row r="1256" spans="1:9" ht="17" thickBot="1" x14ac:dyDescent="0.25">
      <c r="A1256" s="19" t="str">
        <f>Table768[[#This Row],[Test No.]]&amp;Table768[[#This Row],[Section]]&amp;Table768[[#This Row],[Q No.]]</f>
        <v>P32R15</v>
      </c>
      <c r="B1256" s="19"/>
      <c r="C1256" s="29" t="s">
        <v>118</v>
      </c>
      <c r="D1256" s="17">
        <v>15</v>
      </c>
      <c r="E1256" s="6" t="s">
        <v>33</v>
      </c>
      <c r="F1256" s="6">
        <v>2</v>
      </c>
      <c r="G1256" s="13" t="s">
        <v>201</v>
      </c>
      <c r="H1256" s="17" t="s">
        <v>430</v>
      </c>
      <c r="I1256" s="13" t="str">
        <f>VLOOKUP(Table768[[#This Row],[CID]],ALY,2,FALSE)</f>
        <v>Detail</v>
      </c>
    </row>
    <row r="1257" spans="1:9" ht="17" thickBot="1" x14ac:dyDescent="0.25">
      <c r="A1257" s="19" t="str">
        <f>Table768[[#This Row],[Test No.]]&amp;Table768[[#This Row],[Section]]&amp;Table768[[#This Row],[Q No.]]</f>
        <v>P32R16</v>
      </c>
      <c r="B1257" s="19"/>
      <c r="C1257" s="29" t="s">
        <v>118</v>
      </c>
      <c r="D1257" s="17">
        <v>16</v>
      </c>
      <c r="E1257" s="6" t="s">
        <v>33</v>
      </c>
      <c r="F1257" s="6">
        <v>2</v>
      </c>
      <c r="G1257" s="13" t="s">
        <v>201</v>
      </c>
      <c r="H1257" s="17" t="s">
        <v>433</v>
      </c>
      <c r="I1257" s="11" t="str">
        <f>VLOOKUP(Table768[[#This Row],[CID]],ALY,2,FALSE)</f>
        <v>Purpose</v>
      </c>
    </row>
    <row r="1258" spans="1:9" ht="17" thickBot="1" x14ac:dyDescent="0.25">
      <c r="A1258" s="19" t="str">
        <f>Table768[[#This Row],[Test No.]]&amp;Table768[[#This Row],[Section]]&amp;Table768[[#This Row],[Q No.]]</f>
        <v>P32R17</v>
      </c>
      <c r="B1258" s="19"/>
      <c r="C1258" s="29" t="s">
        <v>118</v>
      </c>
      <c r="D1258" s="17">
        <v>17</v>
      </c>
      <c r="E1258" s="6" t="s">
        <v>33</v>
      </c>
      <c r="F1258" s="6">
        <v>2</v>
      </c>
      <c r="G1258" s="13" t="s">
        <v>201</v>
      </c>
      <c r="H1258" s="17" t="s">
        <v>430</v>
      </c>
      <c r="I1258" s="11" t="str">
        <f>VLOOKUP(Table768[[#This Row],[CID]],ALY,2,FALSE)</f>
        <v>Detail</v>
      </c>
    </row>
    <row r="1259" spans="1:9" ht="17" thickBot="1" x14ac:dyDescent="0.25">
      <c r="A1259" s="19" t="str">
        <f>Table768[[#This Row],[Test No.]]&amp;Table768[[#This Row],[Section]]&amp;Table768[[#This Row],[Q No.]]</f>
        <v>P32R18</v>
      </c>
      <c r="B1259" s="19"/>
      <c r="C1259" s="29" t="s">
        <v>118</v>
      </c>
      <c r="D1259" s="17">
        <v>18</v>
      </c>
      <c r="E1259" s="6" t="s">
        <v>33</v>
      </c>
      <c r="F1259" s="6">
        <v>2</v>
      </c>
      <c r="G1259" s="13" t="s">
        <v>201</v>
      </c>
      <c r="H1259" s="17" t="s">
        <v>446</v>
      </c>
      <c r="I1259" s="11" t="str">
        <f>VLOOKUP(Table768[[#This Row],[CID]],ALY,2,FALSE)</f>
        <v>Inference</v>
      </c>
    </row>
    <row r="1260" spans="1:9" ht="17" thickBot="1" x14ac:dyDescent="0.25">
      <c r="A1260" s="19" t="str">
        <f>Table768[[#This Row],[Test No.]]&amp;Table768[[#This Row],[Section]]&amp;Table768[[#This Row],[Q No.]]</f>
        <v>P32R19</v>
      </c>
      <c r="B1260" s="19"/>
      <c r="C1260" s="29" t="s">
        <v>118</v>
      </c>
      <c r="D1260" s="17">
        <v>19</v>
      </c>
      <c r="E1260" s="6" t="s">
        <v>33</v>
      </c>
      <c r="F1260" s="6">
        <v>2</v>
      </c>
      <c r="G1260" s="13" t="s">
        <v>201</v>
      </c>
      <c r="H1260" s="17" t="s">
        <v>431</v>
      </c>
      <c r="I1260" s="11" t="str">
        <f>VLOOKUP(Table768[[#This Row],[CID]],ALY,2,FALSE)</f>
        <v>Vocab-in-Context</v>
      </c>
    </row>
    <row r="1261" spans="1:9" ht="17" thickBot="1" x14ac:dyDescent="0.25">
      <c r="A1261" s="19" t="str">
        <f>Table768[[#This Row],[Test No.]]&amp;Table768[[#This Row],[Section]]&amp;Table768[[#This Row],[Q No.]]</f>
        <v>P32R20</v>
      </c>
      <c r="B1261" s="19"/>
      <c r="C1261" s="29" t="s">
        <v>118</v>
      </c>
      <c r="D1261" s="17">
        <v>20</v>
      </c>
      <c r="E1261" s="6" t="s">
        <v>33</v>
      </c>
      <c r="F1261" s="6">
        <v>2</v>
      </c>
      <c r="G1261" s="13" t="s">
        <v>201</v>
      </c>
      <c r="H1261" s="17" t="s">
        <v>446</v>
      </c>
      <c r="I1261" s="11" t="str">
        <f>VLOOKUP(Table768[[#This Row],[CID]],ALY,2,FALSE)</f>
        <v>Inference</v>
      </c>
    </row>
    <row r="1262" spans="1:9" ht="17" thickBot="1" x14ac:dyDescent="0.25">
      <c r="A1262" s="19" t="str">
        <f>Table768[[#This Row],[Test No.]]&amp;Table768[[#This Row],[Section]]&amp;Table768[[#This Row],[Q No.]]</f>
        <v>P32R21</v>
      </c>
      <c r="B1262" s="19"/>
      <c r="C1262" s="29" t="s">
        <v>118</v>
      </c>
      <c r="D1262" s="17">
        <v>21</v>
      </c>
      <c r="E1262" s="6" t="s">
        <v>33</v>
      </c>
      <c r="F1262" s="6">
        <v>3</v>
      </c>
      <c r="G1262" s="13" t="s">
        <v>200</v>
      </c>
      <c r="H1262" s="17" t="s">
        <v>438</v>
      </c>
      <c r="I1262" s="11" t="str">
        <f>VLOOKUP(Table768[[#This Row],[CID]],ALY,2,FALSE)</f>
        <v>Inference</v>
      </c>
    </row>
    <row r="1263" spans="1:9" ht="17" thickBot="1" x14ac:dyDescent="0.25">
      <c r="A1263" s="19" t="str">
        <f>Table768[[#This Row],[Test No.]]&amp;Table768[[#This Row],[Section]]&amp;Table768[[#This Row],[Q No.]]</f>
        <v>P32R22</v>
      </c>
      <c r="B1263" s="19"/>
      <c r="C1263" s="29" t="s">
        <v>118</v>
      </c>
      <c r="D1263" s="17">
        <v>22</v>
      </c>
      <c r="E1263" s="6" t="s">
        <v>33</v>
      </c>
      <c r="F1263" s="6">
        <v>3</v>
      </c>
      <c r="G1263" s="13" t="s">
        <v>200</v>
      </c>
      <c r="H1263" s="17" t="s">
        <v>438</v>
      </c>
      <c r="I1263" s="11" t="str">
        <f>VLOOKUP(Table768[[#This Row],[CID]],ALY,2,FALSE)</f>
        <v>Inference</v>
      </c>
    </row>
    <row r="1264" spans="1:9" ht="17" thickBot="1" x14ac:dyDescent="0.25">
      <c r="A1264" s="19" t="str">
        <f>Table768[[#This Row],[Test No.]]&amp;Table768[[#This Row],[Section]]&amp;Table768[[#This Row],[Q No.]]</f>
        <v>P32R23</v>
      </c>
      <c r="B1264" s="19"/>
      <c r="C1264" s="29" t="s">
        <v>118</v>
      </c>
      <c r="D1264" s="17">
        <v>23</v>
      </c>
      <c r="E1264" s="6" t="s">
        <v>33</v>
      </c>
      <c r="F1264" s="6">
        <v>3</v>
      </c>
      <c r="G1264" s="13" t="s">
        <v>200</v>
      </c>
      <c r="H1264" s="17" t="s">
        <v>438</v>
      </c>
      <c r="I1264" s="11" t="str">
        <f>VLOOKUP(Table768[[#This Row],[CID]],ALY,2,FALSE)</f>
        <v>Inference</v>
      </c>
    </row>
    <row r="1265" spans="1:9" ht="17" thickBot="1" x14ac:dyDescent="0.25">
      <c r="A1265" s="19" t="str">
        <f>Table768[[#This Row],[Test No.]]&amp;Table768[[#This Row],[Section]]&amp;Table768[[#This Row],[Q No.]]</f>
        <v>P32R24</v>
      </c>
      <c r="B1265" s="19"/>
      <c r="C1265" s="29" t="s">
        <v>118</v>
      </c>
      <c r="D1265" s="17">
        <v>24</v>
      </c>
      <c r="E1265" s="6" t="s">
        <v>33</v>
      </c>
      <c r="F1265" s="6">
        <v>3</v>
      </c>
      <c r="G1265" s="13" t="s">
        <v>200</v>
      </c>
      <c r="H1265" s="17" t="s">
        <v>438</v>
      </c>
      <c r="I1265" s="11" t="str">
        <f>VLOOKUP(Table768[[#This Row],[CID]],ALY,2,FALSE)</f>
        <v>Inference</v>
      </c>
    </row>
    <row r="1266" spans="1:9" ht="17" thickBot="1" x14ac:dyDescent="0.25">
      <c r="A1266" s="19" t="str">
        <f>Table768[[#This Row],[Test No.]]&amp;Table768[[#This Row],[Section]]&amp;Table768[[#This Row],[Q No.]]</f>
        <v>P32R25</v>
      </c>
      <c r="B1266" s="19"/>
      <c r="C1266" s="29" t="s">
        <v>118</v>
      </c>
      <c r="D1266" s="17">
        <v>25</v>
      </c>
      <c r="E1266" s="6" t="s">
        <v>33</v>
      </c>
      <c r="F1266" s="6">
        <v>3</v>
      </c>
      <c r="G1266" s="13" t="s">
        <v>200</v>
      </c>
      <c r="H1266" s="17" t="s">
        <v>437</v>
      </c>
      <c r="I1266" s="11" t="str">
        <f>VLOOKUP(Table768[[#This Row],[CID]],ALY,2,FALSE)</f>
        <v>Detail</v>
      </c>
    </row>
    <row r="1267" spans="1:9" ht="17" thickBot="1" x14ac:dyDescent="0.25">
      <c r="A1267" s="19" t="str">
        <f>Table768[[#This Row],[Test No.]]&amp;Table768[[#This Row],[Section]]&amp;Table768[[#This Row],[Q No.]]</f>
        <v>P32R26</v>
      </c>
      <c r="B1267" s="19"/>
      <c r="C1267" s="29" t="s">
        <v>118</v>
      </c>
      <c r="D1267" s="17">
        <v>26</v>
      </c>
      <c r="E1267" s="6" t="s">
        <v>33</v>
      </c>
      <c r="F1267" s="6">
        <v>3</v>
      </c>
      <c r="G1267" s="13" t="s">
        <v>200</v>
      </c>
      <c r="H1267" s="17" t="s">
        <v>437</v>
      </c>
      <c r="I1267" s="11" t="str">
        <f>VLOOKUP(Table768[[#This Row],[CID]],ALY,2,FALSE)</f>
        <v>Detail</v>
      </c>
    </row>
    <row r="1268" spans="1:9" ht="17" thickBot="1" x14ac:dyDescent="0.25">
      <c r="A1268" s="19" t="str">
        <f>Table768[[#This Row],[Test No.]]&amp;Table768[[#This Row],[Section]]&amp;Table768[[#This Row],[Q No.]]</f>
        <v>P32R27</v>
      </c>
      <c r="B1268" s="19"/>
      <c r="C1268" s="29" t="s">
        <v>118</v>
      </c>
      <c r="D1268" s="17">
        <v>27</v>
      </c>
      <c r="E1268" s="6" t="s">
        <v>33</v>
      </c>
      <c r="F1268" s="6">
        <v>3</v>
      </c>
      <c r="G1268" s="13" t="s">
        <v>200</v>
      </c>
      <c r="H1268" s="17" t="s">
        <v>437</v>
      </c>
      <c r="I1268" s="11" t="str">
        <f>VLOOKUP(Table768[[#This Row],[CID]],ALY,2,FALSE)</f>
        <v>Detail</v>
      </c>
    </row>
    <row r="1269" spans="1:9" ht="17" thickBot="1" x14ac:dyDescent="0.25">
      <c r="A1269" s="19" t="str">
        <f>Table768[[#This Row],[Test No.]]&amp;Table768[[#This Row],[Section]]&amp;Table768[[#This Row],[Q No.]]</f>
        <v>P32R28</v>
      </c>
      <c r="B1269" s="19"/>
      <c r="C1269" s="29" t="s">
        <v>118</v>
      </c>
      <c r="D1269" s="17">
        <v>28</v>
      </c>
      <c r="E1269" s="6" t="s">
        <v>33</v>
      </c>
      <c r="F1269" s="6">
        <v>3</v>
      </c>
      <c r="G1269" s="13" t="s">
        <v>200</v>
      </c>
      <c r="H1269" s="17" t="s">
        <v>438</v>
      </c>
      <c r="I1269" s="11" t="str">
        <f>VLOOKUP(Table768[[#This Row],[CID]],ALY,2,FALSE)</f>
        <v>Inference</v>
      </c>
    </row>
    <row r="1270" spans="1:9" ht="17" thickBot="1" x14ac:dyDescent="0.25">
      <c r="A1270" s="19" t="str">
        <f>Table768[[#This Row],[Test No.]]&amp;Table768[[#This Row],[Section]]&amp;Table768[[#This Row],[Q No.]]</f>
        <v>P32R29</v>
      </c>
      <c r="B1270" s="19"/>
      <c r="C1270" s="29" t="s">
        <v>118</v>
      </c>
      <c r="D1270" s="17">
        <v>29</v>
      </c>
      <c r="E1270" s="6" t="s">
        <v>33</v>
      </c>
      <c r="F1270" s="6">
        <v>3</v>
      </c>
      <c r="G1270" s="13" t="s">
        <v>200</v>
      </c>
      <c r="H1270" s="17" t="s">
        <v>437</v>
      </c>
      <c r="I1270" s="11" t="str">
        <f>VLOOKUP(Table768[[#This Row],[CID]],ALY,2,FALSE)</f>
        <v>Detail</v>
      </c>
    </row>
    <row r="1271" spans="1:9" ht="17" thickBot="1" x14ac:dyDescent="0.25">
      <c r="A1271" s="19" t="str">
        <f>Table768[[#This Row],[Test No.]]&amp;Table768[[#This Row],[Section]]&amp;Table768[[#This Row],[Q No.]]</f>
        <v>P32R30</v>
      </c>
      <c r="B1271" s="19"/>
      <c r="C1271" s="29" t="s">
        <v>118</v>
      </c>
      <c r="D1271" s="17">
        <v>30</v>
      </c>
      <c r="E1271" s="6" t="s">
        <v>33</v>
      </c>
      <c r="F1271" s="6">
        <v>3</v>
      </c>
      <c r="G1271" s="13" t="s">
        <v>200</v>
      </c>
      <c r="H1271" s="17" t="s">
        <v>437</v>
      </c>
      <c r="I1271" s="11" t="str">
        <f>VLOOKUP(Table768[[#This Row],[CID]],ALY,2,FALSE)</f>
        <v>Detail</v>
      </c>
    </row>
    <row r="1272" spans="1:9" ht="17" thickBot="1" x14ac:dyDescent="0.25">
      <c r="A1272" s="19" t="str">
        <f>Table768[[#This Row],[Test No.]]&amp;Table768[[#This Row],[Section]]&amp;Table768[[#This Row],[Q No.]]</f>
        <v>P32R31</v>
      </c>
      <c r="B1272" s="19"/>
      <c r="C1272" s="29" t="s">
        <v>118</v>
      </c>
      <c r="D1272" s="17">
        <v>31</v>
      </c>
      <c r="E1272" s="6" t="s">
        <v>33</v>
      </c>
      <c r="F1272" s="6">
        <v>4</v>
      </c>
      <c r="G1272" s="13" t="s">
        <v>199</v>
      </c>
      <c r="H1272" s="17" t="s">
        <v>442</v>
      </c>
      <c r="I1272" s="11" t="str">
        <f>VLOOKUP(Table768[[#This Row],[CID]],ALY,2,FALSE)</f>
        <v>Detail</v>
      </c>
    </row>
    <row r="1273" spans="1:9" ht="17" thickBot="1" x14ac:dyDescent="0.25">
      <c r="A1273" s="19" t="str">
        <f>Table768[[#This Row],[Test No.]]&amp;Table768[[#This Row],[Section]]&amp;Table768[[#This Row],[Q No.]]</f>
        <v>P32R32</v>
      </c>
      <c r="B1273" s="19"/>
      <c r="C1273" s="29" t="s">
        <v>118</v>
      </c>
      <c r="D1273" s="17">
        <v>32</v>
      </c>
      <c r="E1273" s="6" t="s">
        <v>33</v>
      </c>
      <c r="F1273" s="6">
        <v>4</v>
      </c>
      <c r="G1273" s="13" t="s">
        <v>199</v>
      </c>
      <c r="H1273" s="17" t="s">
        <v>453</v>
      </c>
      <c r="I1273" s="11" t="str">
        <f>VLOOKUP(Table768[[#This Row],[CID]],ALY,2,FALSE)</f>
        <v>Cause &amp; Effect</v>
      </c>
    </row>
    <row r="1274" spans="1:9" ht="17" thickBot="1" x14ac:dyDescent="0.25">
      <c r="A1274" s="19" t="str">
        <f>Table768[[#This Row],[Test No.]]&amp;Table768[[#This Row],[Section]]&amp;Table768[[#This Row],[Q No.]]</f>
        <v>P32R33</v>
      </c>
      <c r="B1274" s="19"/>
      <c r="C1274" s="29" t="s">
        <v>118</v>
      </c>
      <c r="D1274" s="17">
        <v>33</v>
      </c>
      <c r="E1274" s="6" t="s">
        <v>33</v>
      </c>
      <c r="F1274" s="6">
        <v>4</v>
      </c>
      <c r="G1274" s="13" t="s">
        <v>199</v>
      </c>
      <c r="H1274" s="17" t="s">
        <v>442</v>
      </c>
      <c r="I1274" s="11" t="str">
        <f>VLOOKUP(Table768[[#This Row],[CID]],ALY,2,FALSE)</f>
        <v>Detail</v>
      </c>
    </row>
    <row r="1275" spans="1:9" ht="17" thickBot="1" x14ac:dyDescent="0.25">
      <c r="A1275" s="19" t="str">
        <f>Table768[[#This Row],[Test No.]]&amp;Table768[[#This Row],[Section]]&amp;Table768[[#This Row],[Q No.]]</f>
        <v>P32R34</v>
      </c>
      <c r="B1275" s="19"/>
      <c r="C1275" s="29" t="s">
        <v>118</v>
      </c>
      <c r="D1275" s="17">
        <v>34</v>
      </c>
      <c r="E1275" s="6" t="s">
        <v>33</v>
      </c>
      <c r="F1275" s="6">
        <v>4</v>
      </c>
      <c r="G1275" s="13" t="s">
        <v>199</v>
      </c>
      <c r="H1275" s="17" t="s">
        <v>442</v>
      </c>
      <c r="I1275" s="11" t="str">
        <f>VLOOKUP(Table768[[#This Row],[CID]],ALY,2,FALSE)</f>
        <v>Detail</v>
      </c>
    </row>
    <row r="1276" spans="1:9" ht="17" thickBot="1" x14ac:dyDescent="0.25">
      <c r="A1276" s="19" t="str">
        <f>Table768[[#This Row],[Test No.]]&amp;Table768[[#This Row],[Section]]&amp;Table768[[#This Row],[Q No.]]</f>
        <v>P32R35</v>
      </c>
      <c r="B1276" s="19"/>
      <c r="C1276" s="29" t="s">
        <v>118</v>
      </c>
      <c r="D1276" s="17">
        <v>35</v>
      </c>
      <c r="E1276" s="6" t="s">
        <v>33</v>
      </c>
      <c r="F1276" s="6">
        <v>4</v>
      </c>
      <c r="G1276" s="13" t="s">
        <v>199</v>
      </c>
      <c r="H1276" s="17" t="s">
        <v>442</v>
      </c>
      <c r="I1276" s="11" t="str">
        <f>VLOOKUP(Table768[[#This Row],[CID]],ALY,2,FALSE)</f>
        <v>Detail</v>
      </c>
    </row>
    <row r="1277" spans="1:9" ht="17" thickBot="1" x14ac:dyDescent="0.25">
      <c r="A1277" s="19" t="str">
        <f>Table768[[#This Row],[Test No.]]&amp;Table768[[#This Row],[Section]]&amp;Table768[[#This Row],[Q No.]]</f>
        <v>P32R36</v>
      </c>
      <c r="B1277" s="19"/>
      <c r="C1277" s="29" t="s">
        <v>118</v>
      </c>
      <c r="D1277" s="17">
        <v>36</v>
      </c>
      <c r="E1277" s="6" t="s">
        <v>33</v>
      </c>
      <c r="F1277" s="6">
        <v>4</v>
      </c>
      <c r="G1277" s="13" t="s">
        <v>199</v>
      </c>
      <c r="H1277" s="17" t="s">
        <v>442</v>
      </c>
      <c r="I1277" s="11" t="str">
        <f>VLOOKUP(Table768[[#This Row],[CID]],ALY,2,FALSE)</f>
        <v>Detail</v>
      </c>
    </row>
    <row r="1278" spans="1:9" ht="17" thickBot="1" x14ac:dyDescent="0.25">
      <c r="A1278" s="19" t="str">
        <f>Table768[[#This Row],[Test No.]]&amp;Table768[[#This Row],[Section]]&amp;Table768[[#This Row],[Q No.]]</f>
        <v>P32R37</v>
      </c>
      <c r="B1278" s="19"/>
      <c r="C1278" s="29" t="s">
        <v>118</v>
      </c>
      <c r="D1278" s="17">
        <v>37</v>
      </c>
      <c r="E1278" s="6" t="s">
        <v>33</v>
      </c>
      <c r="F1278" s="6">
        <v>4</v>
      </c>
      <c r="G1278" s="13" t="s">
        <v>199</v>
      </c>
      <c r="H1278" s="17" t="s">
        <v>442</v>
      </c>
      <c r="I1278" s="11" t="str">
        <f>VLOOKUP(Table768[[#This Row],[CID]],ALY,2,FALSE)</f>
        <v>Detail</v>
      </c>
    </row>
    <row r="1279" spans="1:9" ht="17" thickBot="1" x14ac:dyDescent="0.25">
      <c r="A1279" s="19" t="str">
        <f>Table768[[#This Row],[Test No.]]&amp;Table768[[#This Row],[Section]]&amp;Table768[[#This Row],[Q No.]]</f>
        <v>P32R38</v>
      </c>
      <c r="B1279" s="19"/>
      <c r="C1279" s="29" t="s">
        <v>118</v>
      </c>
      <c r="D1279" s="17">
        <v>38</v>
      </c>
      <c r="E1279" s="6" t="s">
        <v>33</v>
      </c>
      <c r="F1279" s="6">
        <v>4</v>
      </c>
      <c r="G1279" s="13" t="s">
        <v>199</v>
      </c>
      <c r="H1279" s="17" t="s">
        <v>441</v>
      </c>
      <c r="I1279" s="11" t="str">
        <f>VLOOKUP(Table768[[#This Row],[CID]],ALY,2,FALSE)</f>
        <v>Main Idea</v>
      </c>
    </row>
    <row r="1280" spans="1:9" ht="17" thickBot="1" x14ac:dyDescent="0.25">
      <c r="A1280" s="19" t="str">
        <f>Table768[[#This Row],[Test No.]]&amp;Table768[[#This Row],[Section]]&amp;Table768[[#This Row],[Q No.]]</f>
        <v>P32R39</v>
      </c>
      <c r="B1280" s="19"/>
      <c r="C1280" s="29" t="s">
        <v>118</v>
      </c>
      <c r="D1280" s="17">
        <v>39</v>
      </c>
      <c r="E1280" s="6" t="s">
        <v>33</v>
      </c>
      <c r="F1280" s="6">
        <v>4</v>
      </c>
      <c r="G1280" s="13" t="s">
        <v>199</v>
      </c>
      <c r="H1280" s="17" t="s">
        <v>442</v>
      </c>
      <c r="I1280" s="11" t="str">
        <f>VLOOKUP(Table768[[#This Row],[CID]],ALY,2,FALSE)</f>
        <v>Detail</v>
      </c>
    </row>
    <row r="1281" spans="1:9" ht="17" thickBot="1" x14ac:dyDescent="0.25">
      <c r="A1281" s="19" t="str">
        <f>Table768[[#This Row],[Test No.]]&amp;Table768[[#This Row],[Section]]&amp;Table768[[#This Row],[Q No.]]</f>
        <v>P32R40</v>
      </c>
      <c r="B1281" s="19"/>
      <c r="C1281" s="28" t="s">
        <v>118</v>
      </c>
      <c r="D1281" s="17">
        <v>40</v>
      </c>
      <c r="E1281" s="6" t="s">
        <v>33</v>
      </c>
      <c r="F1281" s="6">
        <v>4</v>
      </c>
      <c r="G1281" s="13" t="s">
        <v>199</v>
      </c>
      <c r="H1281" s="17" t="s">
        <v>442</v>
      </c>
      <c r="I1281" s="11" t="str">
        <f>VLOOKUP(Table768[[#This Row],[CID]],ALY,2,FALSE)</f>
        <v>Detail</v>
      </c>
    </row>
    <row r="1282" spans="1:9" x14ac:dyDescent="0.2">
      <c r="A1282" s="8" t="str">
        <f>Table768[[#This Row],[Test No.]]&amp;Table768[[#This Row],[Section]]&amp;Table768[[#This Row],[Q No.]]</f>
        <v>P33R1</v>
      </c>
      <c r="B1282" s="8"/>
      <c r="C1282" s="9" t="s">
        <v>117</v>
      </c>
      <c r="D1282" s="6">
        <v>1</v>
      </c>
      <c r="E1282" s="6" t="s">
        <v>33</v>
      </c>
      <c r="F1282" s="6">
        <v>1</v>
      </c>
      <c r="G1282" s="13" t="s">
        <v>50</v>
      </c>
      <c r="H1282" s="27" t="s">
        <v>428</v>
      </c>
      <c r="I1282" s="10" t="str">
        <f>VLOOKUP(Table768[[#This Row],[CID]],ALY,2,FALSE)</f>
        <v>Purpose</v>
      </c>
    </row>
    <row r="1283" spans="1:9" x14ac:dyDescent="0.2">
      <c r="A1283" s="8" t="str">
        <f>Table768[[#This Row],[Test No.]]&amp;Table768[[#This Row],[Section]]&amp;Table768[[#This Row],[Q No.]]</f>
        <v>P33R2</v>
      </c>
      <c r="B1283" s="8"/>
      <c r="C1283" s="9" t="s">
        <v>117</v>
      </c>
      <c r="D1283" s="6">
        <v>2</v>
      </c>
      <c r="E1283" s="6" t="s">
        <v>33</v>
      </c>
      <c r="F1283" s="6">
        <v>1</v>
      </c>
      <c r="G1283" s="13" t="s">
        <v>50</v>
      </c>
      <c r="H1283" s="26" t="s">
        <v>450</v>
      </c>
      <c r="I1283" s="2" t="str">
        <f>VLOOKUP(Table768[[#This Row],[CID]],ALY,2,FALSE)</f>
        <v>Vocab-in-Context</v>
      </c>
    </row>
    <row r="1284" spans="1:9" x14ac:dyDescent="0.2">
      <c r="A1284" s="8" t="str">
        <f>Table768[[#This Row],[Test No.]]&amp;Table768[[#This Row],[Section]]&amp;Table768[[#This Row],[Q No.]]</f>
        <v>P33R3</v>
      </c>
      <c r="B1284" s="8"/>
      <c r="C1284" s="9" t="s">
        <v>117</v>
      </c>
      <c r="D1284" s="6">
        <v>3</v>
      </c>
      <c r="E1284" s="6" t="s">
        <v>33</v>
      </c>
      <c r="F1284" s="6">
        <v>1</v>
      </c>
      <c r="G1284" s="13" t="s">
        <v>50</v>
      </c>
      <c r="H1284" s="26" t="s">
        <v>426</v>
      </c>
      <c r="I1284" s="2" t="str">
        <f>VLOOKUP(Table768[[#This Row],[CID]],ALY,2,FALSE)</f>
        <v>Cause &amp; Effect</v>
      </c>
    </row>
    <row r="1285" spans="1:9" x14ac:dyDescent="0.2">
      <c r="A1285" s="8" t="str">
        <f>Table768[[#This Row],[Test No.]]&amp;Table768[[#This Row],[Section]]&amp;Table768[[#This Row],[Q No.]]</f>
        <v>P33R4</v>
      </c>
      <c r="B1285" s="8"/>
      <c r="C1285" s="9" t="s">
        <v>117</v>
      </c>
      <c r="D1285" s="6">
        <v>4</v>
      </c>
      <c r="E1285" s="6" t="s">
        <v>33</v>
      </c>
      <c r="F1285" s="6">
        <v>1</v>
      </c>
      <c r="G1285" s="13" t="s">
        <v>50</v>
      </c>
      <c r="H1285" s="26" t="s">
        <v>455</v>
      </c>
      <c r="I1285" s="2" t="str">
        <f>VLOOKUP(Table768[[#This Row],[CID]],ALY,2,FALSE)</f>
        <v>Comparison &amp; Contrast</v>
      </c>
    </row>
    <row r="1286" spans="1:9" x14ac:dyDescent="0.2">
      <c r="A1286" s="8" t="str">
        <f>Table768[[#This Row],[Test No.]]&amp;Table768[[#This Row],[Section]]&amp;Table768[[#This Row],[Q No.]]</f>
        <v>P33R5</v>
      </c>
      <c r="B1286" s="8"/>
      <c r="C1286" s="9" t="s">
        <v>117</v>
      </c>
      <c r="D1286" s="6">
        <v>5</v>
      </c>
      <c r="E1286" s="6" t="s">
        <v>33</v>
      </c>
      <c r="F1286" s="6">
        <v>1</v>
      </c>
      <c r="G1286" s="13" t="s">
        <v>50</v>
      </c>
      <c r="H1286" s="26" t="s">
        <v>458</v>
      </c>
      <c r="I1286" s="2" t="str">
        <f>VLOOKUP(Table768[[#This Row],[CID]],ALY,2,FALSE)</f>
        <v>Sequence</v>
      </c>
    </row>
    <row r="1287" spans="1:9" x14ac:dyDescent="0.2">
      <c r="A1287" s="8" t="str">
        <f>Table768[[#This Row],[Test No.]]&amp;Table768[[#This Row],[Section]]&amp;Table768[[#This Row],[Q No.]]</f>
        <v>P33R6</v>
      </c>
      <c r="B1287" s="8"/>
      <c r="C1287" s="9" t="s">
        <v>117</v>
      </c>
      <c r="D1287" s="6">
        <v>6</v>
      </c>
      <c r="E1287" s="6" t="s">
        <v>33</v>
      </c>
      <c r="F1287" s="6">
        <v>1</v>
      </c>
      <c r="G1287" s="13" t="s">
        <v>50</v>
      </c>
      <c r="H1287" s="26" t="s">
        <v>427</v>
      </c>
      <c r="I1287" s="2" t="str">
        <f>VLOOKUP(Table768[[#This Row],[CID]],ALY,2,FALSE)</f>
        <v>PoV/Author's Attitude</v>
      </c>
    </row>
    <row r="1288" spans="1:9" x14ac:dyDescent="0.2">
      <c r="A1288" s="8" t="str">
        <f>Table768[[#This Row],[Test No.]]&amp;Table768[[#This Row],[Section]]&amp;Table768[[#This Row],[Q No.]]</f>
        <v>P33R7</v>
      </c>
      <c r="B1288" s="8"/>
      <c r="C1288" s="9" t="s">
        <v>117</v>
      </c>
      <c r="D1288" s="6">
        <v>7</v>
      </c>
      <c r="E1288" s="6" t="s">
        <v>33</v>
      </c>
      <c r="F1288" s="6">
        <v>1</v>
      </c>
      <c r="G1288" s="13" t="s">
        <v>50</v>
      </c>
      <c r="H1288" s="26" t="s">
        <v>428</v>
      </c>
      <c r="I1288" s="2" t="str">
        <f>VLOOKUP(Table768[[#This Row],[CID]],ALY,2,FALSE)</f>
        <v>Purpose</v>
      </c>
    </row>
    <row r="1289" spans="1:9" x14ac:dyDescent="0.2">
      <c r="A1289" s="8" t="str">
        <f>Table768[[#This Row],[Test No.]]&amp;Table768[[#This Row],[Section]]&amp;Table768[[#This Row],[Q No.]]</f>
        <v>P33R8</v>
      </c>
      <c r="B1289" s="8"/>
      <c r="C1289" s="9" t="s">
        <v>117</v>
      </c>
      <c r="D1289" s="6">
        <v>8</v>
      </c>
      <c r="E1289" s="6" t="s">
        <v>33</v>
      </c>
      <c r="F1289" s="6">
        <v>1</v>
      </c>
      <c r="G1289" s="13" t="s">
        <v>50</v>
      </c>
      <c r="H1289" s="26" t="s">
        <v>425</v>
      </c>
      <c r="I1289" s="2" t="str">
        <f>VLOOKUP(Table768[[#This Row],[CID]],ALY,2,FALSE)</f>
        <v>Detail</v>
      </c>
    </row>
    <row r="1290" spans="1:9" x14ac:dyDescent="0.2">
      <c r="A1290" s="8" t="str">
        <f>Table768[[#This Row],[Test No.]]&amp;Table768[[#This Row],[Section]]&amp;Table768[[#This Row],[Q No.]]</f>
        <v>P33R9</v>
      </c>
      <c r="B1290" s="8"/>
      <c r="C1290" s="9" t="s">
        <v>117</v>
      </c>
      <c r="D1290" s="6">
        <v>9</v>
      </c>
      <c r="E1290" s="6" t="s">
        <v>33</v>
      </c>
      <c r="F1290" s="6">
        <v>1</v>
      </c>
      <c r="G1290" s="13" t="s">
        <v>50</v>
      </c>
      <c r="H1290" s="26" t="s">
        <v>427</v>
      </c>
      <c r="I1290" s="2" t="str">
        <f>VLOOKUP(Table768[[#This Row],[CID]],ALY,2,FALSE)</f>
        <v>PoV/Author's Attitude</v>
      </c>
    </row>
    <row r="1291" spans="1:9" x14ac:dyDescent="0.2">
      <c r="A1291" s="8" t="str">
        <f>Table768[[#This Row],[Test No.]]&amp;Table768[[#This Row],[Section]]&amp;Table768[[#This Row],[Q No.]]</f>
        <v>P33R10</v>
      </c>
      <c r="B1291" s="8"/>
      <c r="C1291" s="9" t="s">
        <v>117</v>
      </c>
      <c r="D1291" s="6">
        <v>10</v>
      </c>
      <c r="E1291" s="6" t="s">
        <v>33</v>
      </c>
      <c r="F1291" s="6">
        <v>1</v>
      </c>
      <c r="G1291" s="13" t="s">
        <v>50</v>
      </c>
      <c r="H1291" s="26" t="s">
        <v>426</v>
      </c>
      <c r="I1291" s="2" t="str">
        <f>VLOOKUP(Table768[[#This Row],[CID]],ALY,2,FALSE)</f>
        <v>Cause &amp; Effect</v>
      </c>
    </row>
    <row r="1292" spans="1:9" x14ac:dyDescent="0.2">
      <c r="A1292" s="8" t="str">
        <f>Table768[[#This Row],[Test No.]]&amp;Table768[[#This Row],[Section]]&amp;Table768[[#This Row],[Q No.]]</f>
        <v>P33R11</v>
      </c>
      <c r="B1292" s="8"/>
      <c r="C1292" s="9" t="s">
        <v>117</v>
      </c>
      <c r="D1292" s="6">
        <v>11</v>
      </c>
      <c r="E1292" s="6" t="s">
        <v>33</v>
      </c>
      <c r="F1292" s="6">
        <v>2</v>
      </c>
      <c r="G1292" s="13" t="s">
        <v>201</v>
      </c>
      <c r="H1292" s="26" t="s">
        <v>434</v>
      </c>
      <c r="I1292" s="2" t="str">
        <f>VLOOKUP(Table768[[#This Row],[CID]],ALY,2,FALSE)</f>
        <v>Main Idea</v>
      </c>
    </row>
    <row r="1293" spans="1:9" x14ac:dyDescent="0.2">
      <c r="A1293" s="8" t="str">
        <f>Table768[[#This Row],[Test No.]]&amp;Table768[[#This Row],[Section]]&amp;Table768[[#This Row],[Q No.]]</f>
        <v>P33R12</v>
      </c>
      <c r="B1293" s="8"/>
      <c r="C1293" s="9" t="s">
        <v>117</v>
      </c>
      <c r="D1293" s="6">
        <v>12</v>
      </c>
      <c r="E1293" s="6" t="s">
        <v>33</v>
      </c>
      <c r="F1293" s="6">
        <v>2</v>
      </c>
      <c r="G1293" s="13" t="s">
        <v>201</v>
      </c>
      <c r="H1293" s="26" t="s">
        <v>430</v>
      </c>
      <c r="I1293" s="2" t="str">
        <f>VLOOKUP(Table768[[#This Row],[CID]],ALY,2,FALSE)</f>
        <v>Detail</v>
      </c>
    </row>
    <row r="1294" spans="1:9" x14ac:dyDescent="0.2">
      <c r="A1294" s="8" t="str">
        <f>Table768[[#This Row],[Test No.]]&amp;Table768[[#This Row],[Section]]&amp;Table768[[#This Row],[Q No.]]</f>
        <v>P33R13</v>
      </c>
      <c r="B1294" s="8"/>
      <c r="C1294" s="9" t="s">
        <v>117</v>
      </c>
      <c r="D1294" s="6">
        <v>13</v>
      </c>
      <c r="E1294" s="6" t="s">
        <v>33</v>
      </c>
      <c r="F1294" s="6">
        <v>2</v>
      </c>
      <c r="G1294" s="13" t="s">
        <v>201</v>
      </c>
      <c r="H1294" s="26" t="s">
        <v>430</v>
      </c>
      <c r="I1294" s="2" t="str">
        <f>VLOOKUP(Table768[[#This Row],[CID]],ALY,2,FALSE)</f>
        <v>Detail</v>
      </c>
    </row>
    <row r="1295" spans="1:9" x14ac:dyDescent="0.2">
      <c r="A1295" s="8" t="str">
        <f>Table768[[#This Row],[Test No.]]&amp;Table768[[#This Row],[Section]]&amp;Table768[[#This Row],[Q No.]]</f>
        <v>P33R14</v>
      </c>
      <c r="B1295" s="8"/>
      <c r="C1295" s="9" t="s">
        <v>117</v>
      </c>
      <c r="D1295" s="6">
        <v>14</v>
      </c>
      <c r="E1295" s="6" t="s">
        <v>33</v>
      </c>
      <c r="F1295" s="6">
        <v>2</v>
      </c>
      <c r="G1295" s="13" t="s">
        <v>201</v>
      </c>
      <c r="H1295" s="26" t="s">
        <v>446</v>
      </c>
      <c r="I1295" s="2" t="str">
        <f>VLOOKUP(Table768[[#This Row],[CID]],ALY,2,FALSE)</f>
        <v>Inference</v>
      </c>
    </row>
    <row r="1296" spans="1:9" x14ac:dyDescent="0.2">
      <c r="A1296" s="8" t="str">
        <f>Table768[[#This Row],[Test No.]]&amp;Table768[[#This Row],[Section]]&amp;Table768[[#This Row],[Q No.]]</f>
        <v>P33R15</v>
      </c>
      <c r="B1296" s="8"/>
      <c r="C1296" s="9" t="s">
        <v>117</v>
      </c>
      <c r="D1296" s="6">
        <v>15</v>
      </c>
      <c r="E1296" s="6" t="s">
        <v>33</v>
      </c>
      <c r="F1296" s="6">
        <v>2</v>
      </c>
      <c r="G1296" s="13" t="s">
        <v>201</v>
      </c>
      <c r="H1296" s="26" t="s">
        <v>434</v>
      </c>
      <c r="I1296" s="2" t="str">
        <f>VLOOKUP(Table768[[#This Row],[CID]],ALY,2,FALSE)</f>
        <v>Main Idea</v>
      </c>
    </row>
    <row r="1297" spans="1:9" x14ac:dyDescent="0.2">
      <c r="A1297" s="8" t="str">
        <f>Table768[[#This Row],[Test No.]]&amp;Table768[[#This Row],[Section]]&amp;Table768[[#This Row],[Q No.]]</f>
        <v>P33R16</v>
      </c>
      <c r="B1297" s="8"/>
      <c r="C1297" s="9" t="s">
        <v>117</v>
      </c>
      <c r="D1297" s="6">
        <v>16</v>
      </c>
      <c r="E1297" s="6" t="s">
        <v>33</v>
      </c>
      <c r="F1297" s="6">
        <v>2</v>
      </c>
      <c r="G1297" s="13" t="s">
        <v>201</v>
      </c>
      <c r="H1297" s="26" t="s">
        <v>430</v>
      </c>
      <c r="I1297" s="2" t="str">
        <f>VLOOKUP(Table768[[#This Row],[CID]],ALY,2,FALSE)</f>
        <v>Detail</v>
      </c>
    </row>
    <row r="1298" spans="1:9" x14ac:dyDescent="0.2">
      <c r="A1298" s="8" t="str">
        <f>Table768[[#This Row],[Test No.]]&amp;Table768[[#This Row],[Section]]&amp;Table768[[#This Row],[Q No.]]</f>
        <v>P33R17</v>
      </c>
      <c r="B1298" s="8"/>
      <c r="C1298" s="9" t="s">
        <v>117</v>
      </c>
      <c r="D1298" s="6">
        <v>17</v>
      </c>
      <c r="E1298" s="6" t="s">
        <v>33</v>
      </c>
      <c r="F1298" s="6">
        <v>2</v>
      </c>
      <c r="G1298" s="13" t="s">
        <v>201</v>
      </c>
      <c r="H1298" s="26" t="s">
        <v>446</v>
      </c>
      <c r="I1298" s="2" t="str">
        <f>VLOOKUP(Table768[[#This Row],[CID]],ALY,2,FALSE)</f>
        <v>Inference</v>
      </c>
    </row>
    <row r="1299" spans="1:9" x14ac:dyDescent="0.2">
      <c r="A1299" s="8" t="str">
        <f>Table768[[#This Row],[Test No.]]&amp;Table768[[#This Row],[Section]]&amp;Table768[[#This Row],[Q No.]]</f>
        <v>P33R18</v>
      </c>
      <c r="B1299" s="8"/>
      <c r="C1299" s="9" t="s">
        <v>117</v>
      </c>
      <c r="D1299" s="6">
        <v>18</v>
      </c>
      <c r="E1299" s="6" t="s">
        <v>33</v>
      </c>
      <c r="F1299" s="6">
        <v>2</v>
      </c>
      <c r="G1299" s="13" t="s">
        <v>201</v>
      </c>
      <c r="H1299" s="26" t="s">
        <v>459</v>
      </c>
      <c r="I1299" s="2" t="str">
        <f>VLOOKUP(Table768[[#This Row],[CID]],ALY,2,FALSE)</f>
        <v>Cause &amp; Effect</v>
      </c>
    </row>
    <row r="1300" spans="1:9" x14ac:dyDescent="0.2">
      <c r="A1300" s="8" t="str">
        <f>Table768[[#This Row],[Test No.]]&amp;Table768[[#This Row],[Section]]&amp;Table768[[#This Row],[Q No.]]</f>
        <v>P33R19</v>
      </c>
      <c r="B1300" s="8"/>
      <c r="C1300" s="9" t="s">
        <v>117</v>
      </c>
      <c r="D1300" s="6">
        <v>19</v>
      </c>
      <c r="E1300" s="6" t="s">
        <v>33</v>
      </c>
      <c r="F1300" s="6">
        <v>2</v>
      </c>
      <c r="G1300" s="13" t="s">
        <v>201</v>
      </c>
      <c r="H1300" s="26" t="s">
        <v>434</v>
      </c>
      <c r="I1300" s="2" t="str">
        <f>VLOOKUP(Table768[[#This Row],[CID]],ALY,2,FALSE)</f>
        <v>Main Idea</v>
      </c>
    </row>
    <row r="1301" spans="1:9" x14ac:dyDescent="0.2">
      <c r="A1301" s="8" t="str">
        <f>Table768[[#This Row],[Test No.]]&amp;Table768[[#This Row],[Section]]&amp;Table768[[#This Row],[Q No.]]</f>
        <v>P33R20</v>
      </c>
      <c r="B1301" s="8"/>
      <c r="C1301" s="9" t="s">
        <v>117</v>
      </c>
      <c r="D1301" s="6">
        <v>20</v>
      </c>
      <c r="E1301" s="6" t="s">
        <v>33</v>
      </c>
      <c r="F1301" s="6">
        <v>2</v>
      </c>
      <c r="G1301" s="13" t="s">
        <v>201</v>
      </c>
      <c r="H1301" s="26" t="s">
        <v>429</v>
      </c>
      <c r="I1301" s="2" t="str">
        <f>VLOOKUP(Table768[[#This Row],[CID]],ALY,2,FALSE)</f>
        <v>Author's Method</v>
      </c>
    </row>
    <row r="1302" spans="1:9" x14ac:dyDescent="0.2">
      <c r="A1302" s="8" t="str">
        <f>Table768[[#This Row],[Test No.]]&amp;Table768[[#This Row],[Section]]&amp;Table768[[#This Row],[Q No.]]</f>
        <v>P33R21</v>
      </c>
      <c r="B1302" s="8"/>
      <c r="C1302" s="9" t="s">
        <v>117</v>
      </c>
      <c r="D1302" s="6">
        <v>21</v>
      </c>
      <c r="E1302" s="6" t="s">
        <v>33</v>
      </c>
      <c r="F1302" s="6">
        <v>3</v>
      </c>
      <c r="G1302" s="13" t="s">
        <v>200</v>
      </c>
      <c r="H1302" s="26" t="s">
        <v>452</v>
      </c>
      <c r="I1302" s="2" t="str">
        <f>VLOOKUP(Table768[[#This Row],[CID]],ALY,2,FALSE)</f>
        <v>Cause &amp; Effect</v>
      </c>
    </row>
    <row r="1303" spans="1:9" x14ac:dyDescent="0.2">
      <c r="A1303" s="8" t="str">
        <f>Table768[[#This Row],[Test No.]]&amp;Table768[[#This Row],[Section]]&amp;Table768[[#This Row],[Q No.]]</f>
        <v>P33R22</v>
      </c>
      <c r="B1303" s="8"/>
      <c r="C1303" s="9" t="s">
        <v>117</v>
      </c>
      <c r="D1303" s="6">
        <v>22</v>
      </c>
      <c r="E1303" s="6" t="s">
        <v>33</v>
      </c>
      <c r="F1303" s="6">
        <v>3</v>
      </c>
      <c r="G1303" s="13" t="s">
        <v>200</v>
      </c>
      <c r="H1303" s="26" t="s">
        <v>437</v>
      </c>
      <c r="I1303" s="2" t="str">
        <f>VLOOKUP(Table768[[#This Row],[CID]],ALY,2,FALSE)</f>
        <v>Detail</v>
      </c>
    </row>
    <row r="1304" spans="1:9" x14ac:dyDescent="0.2">
      <c r="A1304" s="8" t="str">
        <f>Table768[[#This Row],[Test No.]]&amp;Table768[[#This Row],[Section]]&amp;Table768[[#This Row],[Q No.]]</f>
        <v>P33R23</v>
      </c>
      <c r="B1304" s="8"/>
      <c r="C1304" s="9" t="s">
        <v>117</v>
      </c>
      <c r="D1304" s="6">
        <v>23</v>
      </c>
      <c r="E1304" s="6" t="s">
        <v>33</v>
      </c>
      <c r="F1304" s="6">
        <v>3</v>
      </c>
      <c r="G1304" s="13" t="s">
        <v>200</v>
      </c>
      <c r="H1304" s="26" t="s">
        <v>435</v>
      </c>
      <c r="I1304" s="2" t="str">
        <f>VLOOKUP(Table768[[#This Row],[CID]],ALY,2,FALSE)</f>
        <v>PoV/Author's Attitude</v>
      </c>
    </row>
    <row r="1305" spans="1:9" x14ac:dyDescent="0.2">
      <c r="A1305" s="8" t="str">
        <f>Table768[[#This Row],[Test No.]]&amp;Table768[[#This Row],[Section]]&amp;Table768[[#This Row],[Q No.]]</f>
        <v>P33R24</v>
      </c>
      <c r="B1305" s="8"/>
      <c r="C1305" s="9" t="s">
        <v>117</v>
      </c>
      <c r="D1305" s="6">
        <v>24</v>
      </c>
      <c r="E1305" s="6" t="s">
        <v>33</v>
      </c>
      <c r="F1305" s="6">
        <v>3</v>
      </c>
      <c r="G1305" s="13" t="s">
        <v>200</v>
      </c>
      <c r="H1305" s="26" t="s">
        <v>438</v>
      </c>
      <c r="I1305" s="2" t="str">
        <f>VLOOKUP(Table768[[#This Row],[CID]],ALY,2,FALSE)</f>
        <v>Inference</v>
      </c>
    </row>
    <row r="1306" spans="1:9" x14ac:dyDescent="0.2">
      <c r="A1306" s="8" t="str">
        <f>Table768[[#This Row],[Test No.]]&amp;Table768[[#This Row],[Section]]&amp;Table768[[#This Row],[Q No.]]</f>
        <v>P33R25</v>
      </c>
      <c r="B1306" s="8"/>
      <c r="C1306" s="9" t="s">
        <v>117</v>
      </c>
      <c r="D1306" s="6">
        <v>25</v>
      </c>
      <c r="E1306" s="6" t="s">
        <v>33</v>
      </c>
      <c r="F1306" s="6">
        <v>3</v>
      </c>
      <c r="G1306" s="13" t="s">
        <v>200</v>
      </c>
      <c r="H1306" s="26" t="s">
        <v>435</v>
      </c>
      <c r="I1306" s="2" t="str">
        <f>VLOOKUP(Table768[[#This Row],[CID]],ALY,2,FALSE)</f>
        <v>PoV/Author's Attitude</v>
      </c>
    </row>
    <row r="1307" spans="1:9" x14ac:dyDescent="0.2">
      <c r="A1307" s="8" t="str">
        <f>Table768[[#This Row],[Test No.]]&amp;Table768[[#This Row],[Section]]&amp;Table768[[#This Row],[Q No.]]</f>
        <v>P33R26</v>
      </c>
      <c r="B1307" s="8"/>
      <c r="C1307" s="9" t="s">
        <v>117</v>
      </c>
      <c r="D1307" s="6">
        <v>26</v>
      </c>
      <c r="E1307" s="6" t="s">
        <v>33</v>
      </c>
      <c r="F1307" s="6">
        <v>3</v>
      </c>
      <c r="G1307" s="13" t="s">
        <v>200</v>
      </c>
      <c r="H1307" s="26" t="s">
        <v>438</v>
      </c>
      <c r="I1307" s="2" t="str">
        <f>VLOOKUP(Table768[[#This Row],[CID]],ALY,2,FALSE)</f>
        <v>Inference</v>
      </c>
    </row>
    <row r="1308" spans="1:9" x14ac:dyDescent="0.2">
      <c r="A1308" s="8" t="str">
        <f>Table768[[#This Row],[Test No.]]&amp;Table768[[#This Row],[Section]]&amp;Table768[[#This Row],[Q No.]]</f>
        <v>P33R27</v>
      </c>
      <c r="B1308" s="8"/>
      <c r="C1308" s="9" t="s">
        <v>117</v>
      </c>
      <c r="D1308" s="6">
        <v>27</v>
      </c>
      <c r="E1308" s="6" t="s">
        <v>33</v>
      </c>
      <c r="F1308" s="6">
        <v>3</v>
      </c>
      <c r="G1308" s="13" t="s">
        <v>200</v>
      </c>
      <c r="H1308" s="26" t="s">
        <v>439</v>
      </c>
      <c r="I1308" s="2" t="str">
        <f>VLOOKUP(Table768[[#This Row],[CID]],ALY,2,FALSE)</f>
        <v>Vocab-in-Context</v>
      </c>
    </row>
    <row r="1309" spans="1:9" x14ac:dyDescent="0.2">
      <c r="A1309" s="8" t="str">
        <f>Table768[[#This Row],[Test No.]]&amp;Table768[[#This Row],[Section]]&amp;Table768[[#This Row],[Q No.]]</f>
        <v>P33R28</v>
      </c>
      <c r="B1309" s="8"/>
      <c r="C1309" s="9" t="s">
        <v>117</v>
      </c>
      <c r="D1309" s="6">
        <v>28</v>
      </c>
      <c r="E1309" s="6" t="s">
        <v>33</v>
      </c>
      <c r="F1309" s="6">
        <v>3</v>
      </c>
      <c r="G1309" s="13" t="s">
        <v>200</v>
      </c>
      <c r="H1309" s="26" t="s">
        <v>451</v>
      </c>
      <c r="I1309" s="2" t="str">
        <f>VLOOKUP(Table768[[#This Row],[CID]],ALY,2,FALSE)</f>
        <v>Main Idea</v>
      </c>
    </row>
    <row r="1310" spans="1:9" x14ac:dyDescent="0.2">
      <c r="A1310" s="8" t="str">
        <f>Table768[[#This Row],[Test No.]]&amp;Table768[[#This Row],[Section]]&amp;Table768[[#This Row],[Q No.]]</f>
        <v>P33R29</v>
      </c>
      <c r="B1310" s="8"/>
      <c r="C1310" s="9" t="s">
        <v>117</v>
      </c>
      <c r="D1310" s="6">
        <v>29</v>
      </c>
      <c r="E1310" s="6" t="s">
        <v>33</v>
      </c>
      <c r="F1310" s="6">
        <v>3</v>
      </c>
      <c r="G1310" s="13" t="s">
        <v>200</v>
      </c>
      <c r="H1310" s="26" t="s">
        <v>452</v>
      </c>
      <c r="I1310" s="2" t="str">
        <f>VLOOKUP(Table768[[#This Row],[CID]],ALY,2,FALSE)</f>
        <v>Cause &amp; Effect</v>
      </c>
    </row>
    <row r="1311" spans="1:9" x14ac:dyDescent="0.2">
      <c r="A1311" s="8" t="str">
        <f>Table768[[#This Row],[Test No.]]&amp;Table768[[#This Row],[Section]]&amp;Table768[[#This Row],[Q No.]]</f>
        <v>P33R30</v>
      </c>
      <c r="B1311" s="8"/>
      <c r="C1311" s="9" t="s">
        <v>117</v>
      </c>
      <c r="D1311" s="6">
        <v>30</v>
      </c>
      <c r="E1311" s="6" t="s">
        <v>33</v>
      </c>
      <c r="F1311" s="6">
        <v>3</v>
      </c>
      <c r="G1311" s="13" t="s">
        <v>200</v>
      </c>
      <c r="H1311" s="26" t="s">
        <v>438</v>
      </c>
      <c r="I1311" s="2" t="str">
        <f>VLOOKUP(Table768[[#This Row],[CID]],ALY,2,FALSE)</f>
        <v>Inference</v>
      </c>
    </row>
    <row r="1312" spans="1:9" x14ac:dyDescent="0.2">
      <c r="A1312" s="8" t="str">
        <f>Table768[[#This Row],[Test No.]]&amp;Table768[[#This Row],[Section]]&amp;Table768[[#This Row],[Q No.]]</f>
        <v>P33R31</v>
      </c>
      <c r="B1312" s="8"/>
      <c r="C1312" s="9" t="s">
        <v>117</v>
      </c>
      <c r="D1312" s="6">
        <v>31</v>
      </c>
      <c r="E1312" s="6" t="s">
        <v>33</v>
      </c>
      <c r="F1312" s="6">
        <v>4</v>
      </c>
      <c r="G1312" s="13" t="s">
        <v>199</v>
      </c>
      <c r="H1312" s="26" t="s">
        <v>453</v>
      </c>
      <c r="I1312" s="2" t="str">
        <f>VLOOKUP(Table768[[#This Row],[CID]],ALY,2,FALSE)</f>
        <v>Cause &amp; Effect</v>
      </c>
    </row>
    <row r="1313" spans="1:9" x14ac:dyDescent="0.2">
      <c r="A1313" s="8" t="str">
        <f>Table768[[#This Row],[Test No.]]&amp;Table768[[#This Row],[Section]]&amp;Table768[[#This Row],[Q No.]]</f>
        <v>P33R32</v>
      </c>
      <c r="B1313" s="8"/>
      <c r="C1313" s="9" t="s">
        <v>117</v>
      </c>
      <c r="D1313" s="6">
        <v>32</v>
      </c>
      <c r="E1313" s="6" t="s">
        <v>33</v>
      </c>
      <c r="F1313" s="6">
        <v>4</v>
      </c>
      <c r="G1313" s="13" t="s">
        <v>199</v>
      </c>
      <c r="H1313" s="26" t="s">
        <v>441</v>
      </c>
      <c r="I1313" s="2" t="str">
        <f>VLOOKUP(Table768[[#This Row],[CID]],ALY,2,FALSE)</f>
        <v>Main Idea</v>
      </c>
    </row>
    <row r="1314" spans="1:9" x14ac:dyDescent="0.2">
      <c r="A1314" s="8" t="str">
        <f>Table768[[#This Row],[Test No.]]&amp;Table768[[#This Row],[Section]]&amp;Table768[[#This Row],[Q No.]]</f>
        <v>P33R33</v>
      </c>
      <c r="B1314" s="8"/>
      <c r="C1314" s="9" t="s">
        <v>117</v>
      </c>
      <c r="D1314" s="6">
        <v>33</v>
      </c>
      <c r="E1314" s="6" t="s">
        <v>33</v>
      </c>
      <c r="F1314" s="6">
        <v>4</v>
      </c>
      <c r="G1314" s="13" t="s">
        <v>199</v>
      </c>
      <c r="H1314" s="26" t="s">
        <v>453</v>
      </c>
      <c r="I1314" s="2" t="str">
        <f>VLOOKUP(Table768[[#This Row],[CID]],ALY,2,FALSE)</f>
        <v>Cause &amp; Effect</v>
      </c>
    </row>
    <row r="1315" spans="1:9" x14ac:dyDescent="0.2">
      <c r="A1315" s="8" t="str">
        <f>Table768[[#This Row],[Test No.]]&amp;Table768[[#This Row],[Section]]&amp;Table768[[#This Row],[Q No.]]</f>
        <v>P33R34</v>
      </c>
      <c r="B1315" s="8"/>
      <c r="C1315" s="9" t="s">
        <v>117</v>
      </c>
      <c r="D1315" s="6">
        <v>34</v>
      </c>
      <c r="E1315" s="6" t="s">
        <v>33</v>
      </c>
      <c r="F1315" s="6">
        <v>4</v>
      </c>
      <c r="G1315" s="13" t="s">
        <v>199</v>
      </c>
      <c r="H1315" s="26" t="s">
        <v>442</v>
      </c>
      <c r="I1315" s="10" t="str">
        <f>VLOOKUP(Table768[[#This Row],[CID]],ALY,2,FALSE)</f>
        <v>Detail</v>
      </c>
    </row>
    <row r="1316" spans="1:9" x14ac:dyDescent="0.2">
      <c r="A1316" s="8" t="str">
        <f>Table768[[#This Row],[Test No.]]&amp;Table768[[#This Row],[Section]]&amp;Table768[[#This Row],[Q No.]]</f>
        <v>P33R35</v>
      </c>
      <c r="B1316" s="8"/>
      <c r="C1316" s="9" t="s">
        <v>117</v>
      </c>
      <c r="D1316" s="6">
        <v>35</v>
      </c>
      <c r="E1316" s="6" t="s">
        <v>33</v>
      </c>
      <c r="F1316" s="6">
        <v>4</v>
      </c>
      <c r="G1316" s="13" t="s">
        <v>199</v>
      </c>
      <c r="H1316" s="26" t="s">
        <v>442</v>
      </c>
      <c r="I1316" s="2" t="str">
        <f>VLOOKUP(Table768[[#This Row],[CID]],ALY,2,FALSE)</f>
        <v>Detail</v>
      </c>
    </row>
    <row r="1317" spans="1:9" x14ac:dyDescent="0.2">
      <c r="A1317" s="8" t="str">
        <f>Table768[[#This Row],[Test No.]]&amp;Table768[[#This Row],[Section]]&amp;Table768[[#This Row],[Q No.]]</f>
        <v>P33R36</v>
      </c>
      <c r="B1317" s="8"/>
      <c r="C1317" s="9" t="s">
        <v>117</v>
      </c>
      <c r="D1317" s="6">
        <v>36</v>
      </c>
      <c r="E1317" s="6" t="s">
        <v>33</v>
      </c>
      <c r="F1317" s="6">
        <v>4</v>
      </c>
      <c r="G1317" s="13" t="s">
        <v>199</v>
      </c>
      <c r="H1317" s="26" t="s">
        <v>444</v>
      </c>
      <c r="I1317" s="2" t="str">
        <f>VLOOKUP(Table768[[#This Row],[CID]],ALY,2,FALSE)</f>
        <v>PoV/Author's Attitude</v>
      </c>
    </row>
    <row r="1318" spans="1:9" x14ac:dyDescent="0.2">
      <c r="A1318" s="8" t="str">
        <f>Table768[[#This Row],[Test No.]]&amp;Table768[[#This Row],[Section]]&amp;Table768[[#This Row],[Q No.]]</f>
        <v>P33R37</v>
      </c>
      <c r="B1318" s="8"/>
      <c r="C1318" s="9" t="s">
        <v>117</v>
      </c>
      <c r="D1318" s="6">
        <v>37</v>
      </c>
      <c r="E1318" s="6" t="s">
        <v>33</v>
      </c>
      <c r="F1318" s="6">
        <v>4</v>
      </c>
      <c r="G1318" s="13" t="s">
        <v>199</v>
      </c>
      <c r="H1318" s="26" t="s">
        <v>453</v>
      </c>
      <c r="I1318" s="2" t="str">
        <f>VLOOKUP(Table768[[#This Row],[CID]],ALY,2,FALSE)</f>
        <v>Cause &amp; Effect</v>
      </c>
    </row>
    <row r="1319" spans="1:9" x14ac:dyDescent="0.2">
      <c r="A1319" s="8" t="str">
        <f>Table768[[#This Row],[Test No.]]&amp;Table768[[#This Row],[Section]]&amp;Table768[[#This Row],[Q No.]]</f>
        <v>P33R38</v>
      </c>
      <c r="B1319" s="8"/>
      <c r="C1319" s="9" t="s">
        <v>117</v>
      </c>
      <c r="D1319" s="6">
        <v>38</v>
      </c>
      <c r="E1319" s="6" t="s">
        <v>33</v>
      </c>
      <c r="F1319" s="6">
        <v>4</v>
      </c>
      <c r="G1319" s="13" t="s">
        <v>199</v>
      </c>
      <c r="H1319" s="26" t="s">
        <v>453</v>
      </c>
      <c r="I1319" s="2" t="str">
        <f>VLOOKUP(Table768[[#This Row],[CID]],ALY,2,FALSE)</f>
        <v>Cause &amp; Effect</v>
      </c>
    </row>
    <row r="1320" spans="1:9" x14ac:dyDescent="0.2">
      <c r="A1320" s="8" t="str">
        <f>Table768[[#This Row],[Test No.]]&amp;Table768[[#This Row],[Section]]&amp;Table768[[#This Row],[Q No.]]</f>
        <v>P33R39</v>
      </c>
      <c r="B1320" s="8"/>
      <c r="C1320" s="9" t="s">
        <v>117</v>
      </c>
      <c r="D1320" s="6">
        <v>39</v>
      </c>
      <c r="E1320" s="6" t="s">
        <v>33</v>
      </c>
      <c r="F1320" s="6">
        <v>4</v>
      </c>
      <c r="G1320" s="13" t="s">
        <v>199</v>
      </c>
      <c r="H1320" s="26" t="s">
        <v>453</v>
      </c>
      <c r="I1320" s="2" t="str">
        <f>VLOOKUP(Table768[[#This Row],[CID]],ALY,2,FALSE)</f>
        <v>Cause &amp; Effect</v>
      </c>
    </row>
    <row r="1321" spans="1:9" x14ac:dyDescent="0.2">
      <c r="A1321" s="8" t="str">
        <f>Table768[[#This Row],[Test No.]]&amp;Table768[[#This Row],[Section]]&amp;Table768[[#This Row],[Q No.]]</f>
        <v>P33R40</v>
      </c>
      <c r="B1321" s="8"/>
      <c r="C1321" s="9" t="s">
        <v>117</v>
      </c>
      <c r="D1321" s="6">
        <v>40</v>
      </c>
      <c r="E1321" s="6" t="s">
        <v>33</v>
      </c>
      <c r="F1321" s="6">
        <v>4</v>
      </c>
      <c r="G1321" s="13" t="s">
        <v>199</v>
      </c>
      <c r="H1321" s="26" t="s">
        <v>442</v>
      </c>
      <c r="I1321" s="2" t="str">
        <f>VLOOKUP(Table768[[#This Row],[CID]],ALY,2,FALSE)</f>
        <v>Detail</v>
      </c>
    </row>
    <row r="1322" spans="1:9" x14ac:dyDescent="0.2">
      <c r="A1322" s="8" t="str">
        <f>Table768[[#This Row],[Test No.]]&amp;Table768[[#This Row],[Section]]&amp;Table768[[#This Row],[Q No.]]</f>
        <v>P34R1</v>
      </c>
      <c r="B1322" s="8"/>
      <c r="C1322" s="9" t="s">
        <v>116</v>
      </c>
      <c r="D1322" s="6">
        <v>1</v>
      </c>
      <c r="E1322" s="6" t="s">
        <v>33</v>
      </c>
      <c r="F1322" s="6">
        <v>1</v>
      </c>
      <c r="G1322" s="13" t="s">
        <v>50</v>
      </c>
      <c r="H1322" s="26" t="s">
        <v>450</v>
      </c>
      <c r="I1322" s="2" t="str">
        <f>VLOOKUP(Table768[[#This Row],[CID]],ALY,2,FALSE)</f>
        <v>Vocab-in-Context</v>
      </c>
    </row>
    <row r="1323" spans="1:9" x14ac:dyDescent="0.2">
      <c r="A1323" s="8" t="str">
        <f>Table768[[#This Row],[Test No.]]&amp;Table768[[#This Row],[Section]]&amp;Table768[[#This Row],[Q No.]]</f>
        <v>P34R2</v>
      </c>
      <c r="B1323" s="8"/>
      <c r="C1323" s="9" t="s">
        <v>116</v>
      </c>
      <c r="D1323" s="6">
        <v>2</v>
      </c>
      <c r="E1323" s="6" t="s">
        <v>33</v>
      </c>
      <c r="F1323" s="6">
        <v>1</v>
      </c>
      <c r="G1323" s="13" t="s">
        <v>50</v>
      </c>
      <c r="H1323" s="26" t="s">
        <v>458</v>
      </c>
      <c r="I1323" s="2" t="str">
        <f>VLOOKUP(Table768[[#This Row],[CID]],ALY,2,FALSE)</f>
        <v>Sequence</v>
      </c>
    </row>
    <row r="1324" spans="1:9" x14ac:dyDescent="0.2">
      <c r="A1324" s="8" t="str">
        <f>Table768[[#This Row],[Test No.]]&amp;Table768[[#This Row],[Section]]&amp;Table768[[#This Row],[Q No.]]</f>
        <v>P34R3</v>
      </c>
      <c r="B1324" s="8"/>
      <c r="C1324" s="9" t="s">
        <v>116</v>
      </c>
      <c r="D1324" s="6">
        <v>3</v>
      </c>
      <c r="E1324" s="6" t="s">
        <v>33</v>
      </c>
      <c r="F1324" s="6">
        <v>1</v>
      </c>
      <c r="G1324" s="13" t="s">
        <v>50</v>
      </c>
      <c r="H1324" s="26" t="s">
        <v>427</v>
      </c>
      <c r="I1324" s="2" t="str">
        <f>VLOOKUP(Table768[[#This Row],[CID]],ALY,2,FALSE)</f>
        <v>PoV/Author's Attitude</v>
      </c>
    </row>
    <row r="1325" spans="1:9" x14ac:dyDescent="0.2">
      <c r="A1325" s="8" t="str">
        <f>Table768[[#This Row],[Test No.]]&amp;Table768[[#This Row],[Section]]&amp;Table768[[#This Row],[Q No.]]</f>
        <v>P34R4</v>
      </c>
      <c r="B1325" s="8"/>
      <c r="C1325" s="9" t="s">
        <v>116</v>
      </c>
      <c r="D1325" s="6">
        <v>4</v>
      </c>
      <c r="E1325" s="6" t="s">
        <v>33</v>
      </c>
      <c r="F1325" s="6">
        <v>1</v>
      </c>
      <c r="G1325" s="13" t="s">
        <v>50</v>
      </c>
      <c r="H1325" s="26" t="s">
        <v>425</v>
      </c>
      <c r="I1325" s="2" t="str">
        <f>VLOOKUP(Table768[[#This Row],[CID]],ALY,2,FALSE)</f>
        <v>Detail</v>
      </c>
    </row>
    <row r="1326" spans="1:9" x14ac:dyDescent="0.2">
      <c r="A1326" s="8" t="str">
        <f>Table768[[#This Row],[Test No.]]&amp;Table768[[#This Row],[Section]]&amp;Table768[[#This Row],[Q No.]]</f>
        <v>P34R5</v>
      </c>
      <c r="B1326" s="8"/>
      <c r="C1326" s="9" t="s">
        <v>116</v>
      </c>
      <c r="D1326" s="6">
        <v>5</v>
      </c>
      <c r="E1326" s="6" t="s">
        <v>33</v>
      </c>
      <c r="F1326" s="6">
        <v>1</v>
      </c>
      <c r="G1326" s="13" t="s">
        <v>50</v>
      </c>
      <c r="H1326" s="26" t="s">
        <v>424</v>
      </c>
      <c r="I1326" s="2" t="str">
        <f>VLOOKUP(Table768[[#This Row],[CID]],ALY,2,FALSE)</f>
        <v>Inference</v>
      </c>
    </row>
    <row r="1327" spans="1:9" x14ac:dyDescent="0.2">
      <c r="A1327" s="8" t="str">
        <f>Table768[[#This Row],[Test No.]]&amp;Table768[[#This Row],[Section]]&amp;Table768[[#This Row],[Q No.]]</f>
        <v>P34R6</v>
      </c>
      <c r="B1327" s="8"/>
      <c r="C1327" s="9" t="s">
        <v>116</v>
      </c>
      <c r="D1327" s="6">
        <v>6</v>
      </c>
      <c r="E1327" s="6" t="s">
        <v>33</v>
      </c>
      <c r="F1327" s="6">
        <v>1</v>
      </c>
      <c r="G1327" s="13" t="s">
        <v>50</v>
      </c>
      <c r="H1327" s="26" t="s">
        <v>426</v>
      </c>
      <c r="I1327" s="2" t="str">
        <f>VLOOKUP(Table768[[#This Row],[CID]],ALY,2,FALSE)</f>
        <v>Cause &amp; Effect</v>
      </c>
    </row>
    <row r="1328" spans="1:9" x14ac:dyDescent="0.2">
      <c r="A1328" s="8" t="str">
        <f>Table768[[#This Row],[Test No.]]&amp;Table768[[#This Row],[Section]]&amp;Table768[[#This Row],[Q No.]]</f>
        <v>P34R7</v>
      </c>
      <c r="B1328" s="8"/>
      <c r="C1328" s="9" t="s">
        <v>116</v>
      </c>
      <c r="D1328" s="6">
        <v>7</v>
      </c>
      <c r="E1328" s="6" t="s">
        <v>33</v>
      </c>
      <c r="F1328" s="6">
        <v>1</v>
      </c>
      <c r="G1328" s="13" t="s">
        <v>50</v>
      </c>
      <c r="H1328" s="26" t="s">
        <v>424</v>
      </c>
      <c r="I1328" s="2" t="str">
        <f>VLOOKUP(Table768[[#This Row],[CID]],ALY,2,FALSE)</f>
        <v>Inference</v>
      </c>
    </row>
    <row r="1329" spans="1:9" x14ac:dyDescent="0.2">
      <c r="A1329" s="8" t="str">
        <f>Table768[[#This Row],[Test No.]]&amp;Table768[[#This Row],[Section]]&amp;Table768[[#This Row],[Q No.]]</f>
        <v>P34R8</v>
      </c>
      <c r="B1329" s="8"/>
      <c r="C1329" s="9" t="s">
        <v>116</v>
      </c>
      <c r="D1329" s="6">
        <v>8</v>
      </c>
      <c r="E1329" s="6" t="s">
        <v>33</v>
      </c>
      <c r="F1329" s="6">
        <v>1</v>
      </c>
      <c r="G1329" s="13" t="s">
        <v>50</v>
      </c>
      <c r="H1329" s="26" t="s">
        <v>425</v>
      </c>
      <c r="I1329" s="2" t="str">
        <f>VLOOKUP(Table768[[#This Row],[CID]],ALY,2,FALSE)</f>
        <v>Detail</v>
      </c>
    </row>
    <row r="1330" spans="1:9" x14ac:dyDescent="0.2">
      <c r="A1330" s="8" t="str">
        <f>Table768[[#This Row],[Test No.]]&amp;Table768[[#This Row],[Section]]&amp;Table768[[#This Row],[Q No.]]</f>
        <v>P34R9</v>
      </c>
      <c r="B1330" s="8"/>
      <c r="C1330" s="9" t="s">
        <v>116</v>
      </c>
      <c r="D1330" s="6">
        <v>9</v>
      </c>
      <c r="E1330" s="6" t="s">
        <v>33</v>
      </c>
      <c r="F1330" s="6">
        <v>1</v>
      </c>
      <c r="G1330" s="13" t="s">
        <v>50</v>
      </c>
      <c r="H1330" s="26" t="s">
        <v>425</v>
      </c>
      <c r="I1330" s="2" t="str">
        <f>VLOOKUP(Table768[[#This Row],[CID]],ALY,2,FALSE)</f>
        <v>Detail</v>
      </c>
    </row>
    <row r="1331" spans="1:9" x14ac:dyDescent="0.2">
      <c r="A1331" s="8" t="str">
        <f>Table768[[#This Row],[Test No.]]&amp;Table768[[#This Row],[Section]]&amp;Table768[[#This Row],[Q No.]]</f>
        <v>P34R10</v>
      </c>
      <c r="B1331" s="8"/>
      <c r="C1331" s="9" t="s">
        <v>116</v>
      </c>
      <c r="D1331" s="6">
        <v>10</v>
      </c>
      <c r="E1331" s="6" t="s">
        <v>33</v>
      </c>
      <c r="F1331" s="6">
        <v>1</v>
      </c>
      <c r="G1331" s="13" t="s">
        <v>50</v>
      </c>
      <c r="H1331" s="26" t="s">
        <v>424</v>
      </c>
      <c r="I1331" s="2" t="str">
        <f>VLOOKUP(Table768[[#This Row],[CID]],ALY,2,FALSE)</f>
        <v>Inference</v>
      </c>
    </row>
    <row r="1332" spans="1:9" x14ac:dyDescent="0.2">
      <c r="A1332" s="8" t="str">
        <f>Table768[[#This Row],[Test No.]]&amp;Table768[[#This Row],[Section]]&amp;Table768[[#This Row],[Q No.]]</f>
        <v>P34R11</v>
      </c>
      <c r="B1332" s="8"/>
      <c r="C1332" s="9" t="s">
        <v>116</v>
      </c>
      <c r="D1332" s="6">
        <v>11</v>
      </c>
      <c r="E1332" s="6" t="s">
        <v>33</v>
      </c>
      <c r="F1332" s="6">
        <v>2</v>
      </c>
      <c r="G1332" s="13" t="s">
        <v>201</v>
      </c>
      <c r="H1332" s="26" t="s">
        <v>432</v>
      </c>
      <c r="I1332" s="2" t="str">
        <f>VLOOKUP(Table768[[#This Row],[CID]],ALY,2,FALSE)</f>
        <v>PoV/Author's Attitude</v>
      </c>
    </row>
    <row r="1333" spans="1:9" x14ac:dyDescent="0.2">
      <c r="A1333" s="8" t="str">
        <f>Table768[[#This Row],[Test No.]]&amp;Table768[[#This Row],[Section]]&amp;Table768[[#This Row],[Q No.]]</f>
        <v>P34R12</v>
      </c>
      <c r="B1333" s="8"/>
      <c r="C1333" s="9" t="s">
        <v>116</v>
      </c>
      <c r="D1333" s="6">
        <v>12</v>
      </c>
      <c r="E1333" s="6" t="s">
        <v>33</v>
      </c>
      <c r="F1333" s="6">
        <v>2</v>
      </c>
      <c r="G1333" s="13" t="s">
        <v>201</v>
      </c>
      <c r="H1333" s="26" t="s">
        <v>431</v>
      </c>
      <c r="I1333" s="2" t="str">
        <f>VLOOKUP(Table768[[#This Row],[CID]],ALY,2,FALSE)</f>
        <v>Vocab-in-Context</v>
      </c>
    </row>
    <row r="1334" spans="1:9" x14ac:dyDescent="0.2">
      <c r="A1334" s="8" t="str">
        <f>Table768[[#This Row],[Test No.]]&amp;Table768[[#This Row],[Section]]&amp;Table768[[#This Row],[Q No.]]</f>
        <v>P34R13</v>
      </c>
      <c r="B1334" s="8"/>
      <c r="C1334" s="9" t="s">
        <v>116</v>
      </c>
      <c r="D1334" s="6">
        <v>13</v>
      </c>
      <c r="E1334" s="6" t="s">
        <v>33</v>
      </c>
      <c r="F1334" s="6">
        <v>2</v>
      </c>
      <c r="G1334" s="13" t="s">
        <v>201</v>
      </c>
      <c r="H1334" s="26" t="s">
        <v>446</v>
      </c>
      <c r="I1334" s="2" t="str">
        <f>VLOOKUP(Table768[[#This Row],[CID]],ALY,2,FALSE)</f>
        <v>Inference</v>
      </c>
    </row>
    <row r="1335" spans="1:9" x14ac:dyDescent="0.2">
      <c r="A1335" s="8" t="str">
        <f>Table768[[#This Row],[Test No.]]&amp;Table768[[#This Row],[Section]]&amp;Table768[[#This Row],[Q No.]]</f>
        <v>P34R14</v>
      </c>
      <c r="B1335" s="8"/>
      <c r="C1335" s="9" t="s">
        <v>116</v>
      </c>
      <c r="D1335" s="6">
        <v>14</v>
      </c>
      <c r="E1335" s="6" t="s">
        <v>33</v>
      </c>
      <c r="F1335" s="6">
        <v>2</v>
      </c>
      <c r="G1335" s="13" t="s">
        <v>201</v>
      </c>
      <c r="H1335" s="26" t="s">
        <v>429</v>
      </c>
      <c r="I1335" s="2" t="str">
        <f>VLOOKUP(Table768[[#This Row],[CID]],ALY,2,FALSE)</f>
        <v>Author's Method</v>
      </c>
    </row>
    <row r="1336" spans="1:9" x14ac:dyDescent="0.2">
      <c r="A1336" s="8" t="str">
        <f>Table768[[#This Row],[Test No.]]&amp;Table768[[#This Row],[Section]]&amp;Table768[[#This Row],[Q No.]]</f>
        <v>P34R15</v>
      </c>
      <c r="B1336" s="8"/>
      <c r="C1336" s="9" t="s">
        <v>116</v>
      </c>
      <c r="D1336" s="6">
        <v>15</v>
      </c>
      <c r="E1336" s="6" t="s">
        <v>33</v>
      </c>
      <c r="F1336" s="6">
        <v>2</v>
      </c>
      <c r="G1336" s="13" t="s">
        <v>201</v>
      </c>
      <c r="H1336" s="26" t="s">
        <v>432</v>
      </c>
      <c r="I1336" s="2" t="str">
        <f>VLOOKUP(Table768[[#This Row],[CID]],ALY,2,FALSE)</f>
        <v>PoV/Author's Attitude</v>
      </c>
    </row>
    <row r="1337" spans="1:9" x14ac:dyDescent="0.2">
      <c r="A1337" s="8" t="str">
        <f>Table768[[#This Row],[Test No.]]&amp;Table768[[#This Row],[Section]]&amp;Table768[[#This Row],[Q No.]]</f>
        <v>P34R16</v>
      </c>
      <c r="B1337" s="8"/>
      <c r="C1337" s="9" t="s">
        <v>116</v>
      </c>
      <c r="D1337" s="6">
        <v>16</v>
      </c>
      <c r="E1337" s="6" t="s">
        <v>33</v>
      </c>
      <c r="F1337" s="6">
        <v>2</v>
      </c>
      <c r="G1337" s="13" t="s">
        <v>201</v>
      </c>
      <c r="H1337" s="26" t="s">
        <v>434</v>
      </c>
      <c r="I1337" s="2" t="str">
        <f>VLOOKUP(Table768[[#This Row],[CID]],ALY,2,FALSE)</f>
        <v>Main Idea</v>
      </c>
    </row>
    <row r="1338" spans="1:9" x14ac:dyDescent="0.2">
      <c r="A1338" s="8" t="str">
        <f>Table768[[#This Row],[Test No.]]&amp;Table768[[#This Row],[Section]]&amp;Table768[[#This Row],[Q No.]]</f>
        <v>P34R17</v>
      </c>
      <c r="B1338" s="8"/>
      <c r="C1338" s="9" t="s">
        <v>116</v>
      </c>
      <c r="D1338" s="6">
        <v>17</v>
      </c>
      <c r="E1338" s="6" t="s">
        <v>33</v>
      </c>
      <c r="F1338" s="6">
        <v>2</v>
      </c>
      <c r="G1338" s="13" t="s">
        <v>201</v>
      </c>
      <c r="H1338" s="26" t="s">
        <v>429</v>
      </c>
      <c r="I1338" s="2" t="str">
        <f>VLOOKUP(Table768[[#This Row],[CID]],ALY,2,FALSE)</f>
        <v>Author's Method</v>
      </c>
    </row>
    <row r="1339" spans="1:9" x14ac:dyDescent="0.2">
      <c r="A1339" s="8" t="str">
        <f>Table768[[#This Row],[Test No.]]&amp;Table768[[#This Row],[Section]]&amp;Table768[[#This Row],[Q No.]]</f>
        <v>P34R18</v>
      </c>
      <c r="B1339" s="8"/>
      <c r="C1339" s="9" t="s">
        <v>116</v>
      </c>
      <c r="D1339" s="6">
        <v>18</v>
      </c>
      <c r="E1339" s="6" t="s">
        <v>33</v>
      </c>
      <c r="F1339" s="6">
        <v>2</v>
      </c>
      <c r="G1339" s="13" t="s">
        <v>201</v>
      </c>
      <c r="H1339" s="26" t="s">
        <v>434</v>
      </c>
      <c r="I1339" s="2" t="str">
        <f>VLOOKUP(Table768[[#This Row],[CID]],ALY,2,FALSE)</f>
        <v>Main Idea</v>
      </c>
    </row>
    <row r="1340" spans="1:9" x14ac:dyDescent="0.2">
      <c r="A1340" s="8" t="str">
        <f>Table768[[#This Row],[Test No.]]&amp;Table768[[#This Row],[Section]]&amp;Table768[[#This Row],[Q No.]]</f>
        <v>P34R19</v>
      </c>
      <c r="B1340" s="8"/>
      <c r="C1340" s="9" t="s">
        <v>116</v>
      </c>
      <c r="D1340" s="6">
        <v>19</v>
      </c>
      <c r="E1340" s="6" t="s">
        <v>33</v>
      </c>
      <c r="F1340" s="6">
        <v>2</v>
      </c>
      <c r="G1340" s="13" t="s">
        <v>201</v>
      </c>
      <c r="H1340" s="26" t="s">
        <v>430</v>
      </c>
      <c r="I1340" s="2" t="str">
        <f>VLOOKUP(Table768[[#This Row],[CID]],ALY,2,FALSE)</f>
        <v>Detail</v>
      </c>
    </row>
    <row r="1341" spans="1:9" x14ac:dyDescent="0.2">
      <c r="A1341" s="8" t="str">
        <f>Table768[[#This Row],[Test No.]]&amp;Table768[[#This Row],[Section]]&amp;Table768[[#This Row],[Q No.]]</f>
        <v>P34R20</v>
      </c>
      <c r="B1341" s="8"/>
      <c r="C1341" s="9" t="s">
        <v>116</v>
      </c>
      <c r="D1341" s="6">
        <v>20</v>
      </c>
      <c r="E1341" s="6" t="s">
        <v>33</v>
      </c>
      <c r="F1341" s="6">
        <v>2</v>
      </c>
      <c r="G1341" s="13" t="s">
        <v>201</v>
      </c>
      <c r="H1341" s="26" t="s">
        <v>430</v>
      </c>
      <c r="I1341" s="2" t="str">
        <f>VLOOKUP(Table768[[#This Row],[CID]],ALY,2,FALSE)</f>
        <v>Detail</v>
      </c>
    </row>
    <row r="1342" spans="1:9" x14ac:dyDescent="0.2">
      <c r="A1342" s="8" t="str">
        <f>Table768[[#This Row],[Test No.]]&amp;Table768[[#This Row],[Section]]&amp;Table768[[#This Row],[Q No.]]</f>
        <v>P34R21</v>
      </c>
      <c r="B1342" s="8"/>
      <c r="C1342" s="9" t="s">
        <v>116</v>
      </c>
      <c r="D1342" s="6">
        <v>21</v>
      </c>
      <c r="E1342" s="6" t="s">
        <v>33</v>
      </c>
      <c r="F1342" s="6">
        <v>3</v>
      </c>
      <c r="G1342" s="13" t="s">
        <v>200</v>
      </c>
      <c r="H1342" s="26" t="s">
        <v>439</v>
      </c>
      <c r="I1342" s="2" t="str">
        <f>VLOOKUP(Table768[[#This Row],[CID]],ALY,2,FALSE)</f>
        <v>Vocab-in-Context</v>
      </c>
    </row>
    <row r="1343" spans="1:9" x14ac:dyDescent="0.2">
      <c r="A1343" s="8" t="str">
        <f>Table768[[#This Row],[Test No.]]&amp;Table768[[#This Row],[Section]]&amp;Table768[[#This Row],[Q No.]]</f>
        <v>P34R22</v>
      </c>
      <c r="B1343" s="8"/>
      <c r="C1343" s="9" t="s">
        <v>116</v>
      </c>
      <c r="D1343" s="6">
        <v>22</v>
      </c>
      <c r="E1343" s="6" t="s">
        <v>33</v>
      </c>
      <c r="F1343" s="6">
        <v>3</v>
      </c>
      <c r="G1343" s="13" t="s">
        <v>200</v>
      </c>
      <c r="H1343" s="26" t="s">
        <v>437</v>
      </c>
      <c r="I1343" s="2" t="str">
        <f>VLOOKUP(Table768[[#This Row],[CID]],ALY,2,FALSE)</f>
        <v>Detail</v>
      </c>
    </row>
    <row r="1344" spans="1:9" x14ac:dyDescent="0.2">
      <c r="A1344" s="8" t="str">
        <f>Table768[[#This Row],[Test No.]]&amp;Table768[[#This Row],[Section]]&amp;Table768[[#This Row],[Q No.]]</f>
        <v>P34R23</v>
      </c>
      <c r="B1344" s="8"/>
      <c r="C1344" s="9" t="s">
        <v>116</v>
      </c>
      <c r="D1344" s="6">
        <v>23</v>
      </c>
      <c r="E1344" s="6" t="s">
        <v>33</v>
      </c>
      <c r="F1344" s="6">
        <v>3</v>
      </c>
      <c r="G1344" s="13" t="s">
        <v>200</v>
      </c>
      <c r="H1344" s="26" t="s">
        <v>451</v>
      </c>
      <c r="I1344" s="2" t="str">
        <f>VLOOKUP(Table768[[#This Row],[CID]],ALY,2,FALSE)</f>
        <v>Main Idea</v>
      </c>
    </row>
    <row r="1345" spans="1:9" x14ac:dyDescent="0.2">
      <c r="A1345" s="8" t="str">
        <f>Table768[[#This Row],[Test No.]]&amp;Table768[[#This Row],[Section]]&amp;Table768[[#This Row],[Q No.]]</f>
        <v>P34R24</v>
      </c>
      <c r="B1345" s="8"/>
      <c r="C1345" s="9" t="s">
        <v>116</v>
      </c>
      <c r="D1345" s="6">
        <v>24</v>
      </c>
      <c r="E1345" s="6" t="s">
        <v>33</v>
      </c>
      <c r="F1345" s="6">
        <v>3</v>
      </c>
      <c r="G1345" s="13" t="s">
        <v>200</v>
      </c>
      <c r="H1345" s="26" t="s">
        <v>438</v>
      </c>
      <c r="I1345" s="2" t="str">
        <f>VLOOKUP(Table768[[#This Row],[CID]],ALY,2,FALSE)</f>
        <v>Inference</v>
      </c>
    </row>
    <row r="1346" spans="1:9" x14ac:dyDescent="0.2">
      <c r="A1346" s="8" t="str">
        <f>Table768[[#This Row],[Test No.]]&amp;Table768[[#This Row],[Section]]&amp;Table768[[#This Row],[Q No.]]</f>
        <v>P34R25</v>
      </c>
      <c r="B1346" s="8"/>
      <c r="C1346" s="9" t="s">
        <v>116</v>
      </c>
      <c r="D1346" s="6">
        <v>25</v>
      </c>
      <c r="E1346" s="6" t="s">
        <v>33</v>
      </c>
      <c r="F1346" s="6">
        <v>3</v>
      </c>
      <c r="G1346" s="13" t="s">
        <v>200</v>
      </c>
      <c r="H1346" s="26" t="s">
        <v>439</v>
      </c>
      <c r="I1346" s="2" t="str">
        <f>VLOOKUP(Table768[[#This Row],[CID]],ALY,2,FALSE)</f>
        <v>Vocab-in-Context</v>
      </c>
    </row>
    <row r="1347" spans="1:9" x14ac:dyDescent="0.2">
      <c r="A1347" s="8" t="str">
        <f>Table768[[#This Row],[Test No.]]&amp;Table768[[#This Row],[Section]]&amp;Table768[[#This Row],[Q No.]]</f>
        <v>P34R26</v>
      </c>
      <c r="B1347" s="8"/>
      <c r="C1347" s="9" t="s">
        <v>116</v>
      </c>
      <c r="D1347" s="6">
        <v>26</v>
      </c>
      <c r="E1347" s="6" t="s">
        <v>33</v>
      </c>
      <c r="F1347" s="6">
        <v>3</v>
      </c>
      <c r="G1347" s="13" t="s">
        <v>200</v>
      </c>
      <c r="H1347" s="26" t="s">
        <v>438</v>
      </c>
      <c r="I1347" s="2" t="str">
        <f>VLOOKUP(Table768[[#This Row],[CID]],ALY,2,FALSE)</f>
        <v>Inference</v>
      </c>
    </row>
    <row r="1348" spans="1:9" x14ac:dyDescent="0.2">
      <c r="A1348" s="8" t="str">
        <f>Table768[[#This Row],[Test No.]]&amp;Table768[[#This Row],[Section]]&amp;Table768[[#This Row],[Q No.]]</f>
        <v>P34R27</v>
      </c>
      <c r="B1348" s="8"/>
      <c r="C1348" s="9" t="s">
        <v>116</v>
      </c>
      <c r="D1348" s="6">
        <v>27</v>
      </c>
      <c r="E1348" s="6" t="s">
        <v>33</v>
      </c>
      <c r="F1348" s="6">
        <v>3</v>
      </c>
      <c r="G1348" s="13" t="s">
        <v>200</v>
      </c>
      <c r="H1348" s="26" t="s">
        <v>451</v>
      </c>
      <c r="I1348" s="2" t="str">
        <f>VLOOKUP(Table768[[#This Row],[CID]],ALY,2,FALSE)</f>
        <v>Main Idea</v>
      </c>
    </row>
    <row r="1349" spans="1:9" x14ac:dyDescent="0.2">
      <c r="A1349" s="8" t="str">
        <f>Table768[[#This Row],[Test No.]]&amp;Table768[[#This Row],[Section]]&amp;Table768[[#This Row],[Q No.]]</f>
        <v>P34R28</v>
      </c>
      <c r="B1349" s="8"/>
      <c r="C1349" s="9" t="s">
        <v>116</v>
      </c>
      <c r="D1349" s="6">
        <v>28</v>
      </c>
      <c r="E1349" s="6" t="s">
        <v>33</v>
      </c>
      <c r="F1349" s="6">
        <v>3</v>
      </c>
      <c r="G1349" s="13" t="s">
        <v>200</v>
      </c>
      <c r="H1349" s="26" t="s">
        <v>439</v>
      </c>
      <c r="I1349" s="2" t="str">
        <f>VLOOKUP(Table768[[#This Row],[CID]],ALY,2,FALSE)</f>
        <v>Vocab-in-Context</v>
      </c>
    </row>
    <row r="1350" spans="1:9" x14ac:dyDescent="0.2">
      <c r="A1350" s="8" t="str">
        <f>Table768[[#This Row],[Test No.]]&amp;Table768[[#This Row],[Section]]&amp;Table768[[#This Row],[Q No.]]</f>
        <v>P34R29</v>
      </c>
      <c r="B1350" s="8"/>
      <c r="C1350" s="9" t="s">
        <v>116</v>
      </c>
      <c r="D1350" s="6">
        <v>29</v>
      </c>
      <c r="E1350" s="6" t="s">
        <v>33</v>
      </c>
      <c r="F1350" s="6">
        <v>3</v>
      </c>
      <c r="G1350" s="13" t="s">
        <v>200</v>
      </c>
      <c r="H1350" s="26" t="s">
        <v>438</v>
      </c>
      <c r="I1350" s="2" t="str">
        <f>VLOOKUP(Table768[[#This Row],[CID]],ALY,2,FALSE)</f>
        <v>Inference</v>
      </c>
    </row>
    <row r="1351" spans="1:9" x14ac:dyDescent="0.2">
      <c r="A1351" s="8" t="str">
        <f>Table768[[#This Row],[Test No.]]&amp;Table768[[#This Row],[Section]]&amp;Table768[[#This Row],[Q No.]]</f>
        <v>P34R30</v>
      </c>
      <c r="B1351" s="8"/>
      <c r="C1351" s="9" t="s">
        <v>116</v>
      </c>
      <c r="D1351" s="6">
        <v>30</v>
      </c>
      <c r="E1351" s="6" t="s">
        <v>33</v>
      </c>
      <c r="F1351" s="6">
        <v>3</v>
      </c>
      <c r="G1351" s="13" t="s">
        <v>200</v>
      </c>
      <c r="H1351" s="26" t="s">
        <v>437</v>
      </c>
      <c r="I1351" s="2" t="str">
        <f>VLOOKUP(Table768[[#This Row],[CID]],ALY,2,FALSE)</f>
        <v>Detail</v>
      </c>
    </row>
    <row r="1352" spans="1:9" x14ac:dyDescent="0.2">
      <c r="A1352" s="8" t="str">
        <f>Table768[[#This Row],[Test No.]]&amp;Table768[[#This Row],[Section]]&amp;Table768[[#This Row],[Q No.]]</f>
        <v>P34R31</v>
      </c>
      <c r="B1352" s="8"/>
      <c r="C1352" s="9" t="s">
        <v>116</v>
      </c>
      <c r="D1352" s="6">
        <v>31</v>
      </c>
      <c r="E1352" s="6" t="s">
        <v>33</v>
      </c>
      <c r="F1352" s="6">
        <v>4</v>
      </c>
      <c r="G1352" s="13" t="s">
        <v>199</v>
      </c>
      <c r="H1352" s="26" t="s">
        <v>445</v>
      </c>
      <c r="I1352" s="2" t="str">
        <f>VLOOKUP(Table768[[#This Row],[CID]],ALY,2,FALSE)</f>
        <v>Purpose</v>
      </c>
    </row>
    <row r="1353" spans="1:9" x14ac:dyDescent="0.2">
      <c r="A1353" s="8" t="str">
        <f>Table768[[#This Row],[Test No.]]&amp;Table768[[#This Row],[Section]]&amp;Table768[[#This Row],[Q No.]]</f>
        <v>P34R32</v>
      </c>
      <c r="B1353" s="8"/>
      <c r="C1353" s="9" t="s">
        <v>116</v>
      </c>
      <c r="D1353" s="6">
        <v>32</v>
      </c>
      <c r="E1353" s="6" t="s">
        <v>33</v>
      </c>
      <c r="F1353" s="6">
        <v>4</v>
      </c>
      <c r="G1353" s="13" t="s">
        <v>199</v>
      </c>
      <c r="H1353" s="26" t="s">
        <v>442</v>
      </c>
      <c r="I1353" s="2" t="str">
        <f>VLOOKUP(Table768[[#This Row],[CID]],ALY,2,FALSE)</f>
        <v>Detail</v>
      </c>
    </row>
    <row r="1354" spans="1:9" x14ac:dyDescent="0.2">
      <c r="A1354" s="8" t="str">
        <f>Table768[[#This Row],[Test No.]]&amp;Table768[[#This Row],[Section]]&amp;Table768[[#This Row],[Q No.]]</f>
        <v>P34R33</v>
      </c>
      <c r="B1354" s="8"/>
      <c r="C1354" s="9" t="s">
        <v>116</v>
      </c>
      <c r="D1354" s="6">
        <v>33</v>
      </c>
      <c r="E1354" s="6" t="s">
        <v>33</v>
      </c>
      <c r="F1354" s="6">
        <v>4</v>
      </c>
      <c r="G1354" s="13" t="s">
        <v>199</v>
      </c>
      <c r="H1354" s="26" t="s">
        <v>444</v>
      </c>
      <c r="I1354" s="2" t="str">
        <f>VLOOKUP(Table768[[#This Row],[CID]],ALY,2,FALSE)</f>
        <v>PoV/Author's Attitude</v>
      </c>
    </row>
    <row r="1355" spans="1:9" x14ac:dyDescent="0.2">
      <c r="A1355" s="8" t="str">
        <f>Table768[[#This Row],[Test No.]]&amp;Table768[[#This Row],[Section]]&amp;Table768[[#This Row],[Q No.]]</f>
        <v>P34R34</v>
      </c>
      <c r="B1355" s="8"/>
      <c r="C1355" s="9" t="s">
        <v>116</v>
      </c>
      <c r="D1355" s="6">
        <v>34</v>
      </c>
      <c r="E1355" s="6" t="s">
        <v>33</v>
      </c>
      <c r="F1355" s="6">
        <v>4</v>
      </c>
      <c r="G1355" s="13" t="s">
        <v>199</v>
      </c>
      <c r="H1355" s="26" t="s">
        <v>442</v>
      </c>
      <c r="I1355" s="2" t="str">
        <f>VLOOKUP(Table768[[#This Row],[CID]],ALY,2,FALSE)</f>
        <v>Detail</v>
      </c>
    </row>
    <row r="1356" spans="1:9" x14ac:dyDescent="0.2">
      <c r="A1356" s="8" t="str">
        <f>Table768[[#This Row],[Test No.]]&amp;Table768[[#This Row],[Section]]&amp;Table768[[#This Row],[Q No.]]</f>
        <v>P34R35</v>
      </c>
      <c r="B1356" s="8"/>
      <c r="C1356" s="9" t="s">
        <v>116</v>
      </c>
      <c r="D1356" s="6">
        <v>35</v>
      </c>
      <c r="E1356" s="6" t="s">
        <v>33</v>
      </c>
      <c r="F1356" s="6">
        <v>4</v>
      </c>
      <c r="G1356" s="13" t="s">
        <v>199</v>
      </c>
      <c r="H1356" s="26" t="s">
        <v>444</v>
      </c>
      <c r="I1356" s="2" t="str">
        <f>VLOOKUP(Table768[[#This Row],[CID]],ALY,2,FALSE)</f>
        <v>PoV/Author's Attitude</v>
      </c>
    </row>
    <row r="1357" spans="1:9" x14ac:dyDescent="0.2">
      <c r="A1357" s="8" t="str">
        <f>Table768[[#This Row],[Test No.]]&amp;Table768[[#This Row],[Section]]&amp;Table768[[#This Row],[Q No.]]</f>
        <v>P34R36</v>
      </c>
      <c r="B1357" s="8"/>
      <c r="C1357" s="9" t="s">
        <v>116</v>
      </c>
      <c r="D1357" s="6">
        <v>36</v>
      </c>
      <c r="E1357" s="6" t="s">
        <v>33</v>
      </c>
      <c r="F1357" s="6">
        <v>4</v>
      </c>
      <c r="G1357" s="13" t="s">
        <v>199</v>
      </c>
      <c r="H1357" s="26" t="s">
        <v>444</v>
      </c>
      <c r="I1357" s="2" t="str">
        <f>VLOOKUP(Table768[[#This Row],[CID]],ALY,2,FALSE)</f>
        <v>PoV/Author's Attitude</v>
      </c>
    </row>
    <row r="1358" spans="1:9" x14ac:dyDescent="0.2">
      <c r="A1358" s="8" t="str">
        <f>Table768[[#This Row],[Test No.]]&amp;Table768[[#This Row],[Section]]&amp;Table768[[#This Row],[Q No.]]</f>
        <v>P34R37</v>
      </c>
      <c r="B1358" s="8"/>
      <c r="C1358" s="9" t="s">
        <v>116</v>
      </c>
      <c r="D1358" s="6">
        <v>37</v>
      </c>
      <c r="E1358" s="6" t="s">
        <v>33</v>
      </c>
      <c r="F1358" s="6">
        <v>4</v>
      </c>
      <c r="G1358" s="13" t="s">
        <v>199</v>
      </c>
      <c r="H1358" s="26" t="s">
        <v>442</v>
      </c>
      <c r="I1358" s="2" t="str">
        <f>VLOOKUP(Table768[[#This Row],[CID]],ALY,2,FALSE)</f>
        <v>Detail</v>
      </c>
    </row>
    <row r="1359" spans="1:9" x14ac:dyDescent="0.2">
      <c r="A1359" s="8" t="str">
        <f>Table768[[#This Row],[Test No.]]&amp;Table768[[#This Row],[Section]]&amp;Table768[[#This Row],[Q No.]]</f>
        <v>P34R38</v>
      </c>
      <c r="B1359" s="8"/>
      <c r="C1359" s="9" t="s">
        <v>116</v>
      </c>
      <c r="D1359" s="6">
        <v>38</v>
      </c>
      <c r="E1359" s="6" t="s">
        <v>33</v>
      </c>
      <c r="F1359" s="6">
        <v>4</v>
      </c>
      <c r="G1359" s="13" t="s">
        <v>199</v>
      </c>
      <c r="H1359" s="26" t="s">
        <v>442</v>
      </c>
      <c r="I1359" s="2" t="str">
        <f>VLOOKUP(Table768[[#This Row],[CID]],ALY,2,FALSE)</f>
        <v>Detail</v>
      </c>
    </row>
    <row r="1360" spans="1:9" x14ac:dyDescent="0.2">
      <c r="A1360" s="8" t="str">
        <f>Table768[[#This Row],[Test No.]]&amp;Table768[[#This Row],[Section]]&amp;Table768[[#This Row],[Q No.]]</f>
        <v>P34R39</v>
      </c>
      <c r="B1360" s="8"/>
      <c r="C1360" s="9" t="s">
        <v>116</v>
      </c>
      <c r="D1360" s="6">
        <v>39</v>
      </c>
      <c r="E1360" s="6" t="s">
        <v>33</v>
      </c>
      <c r="F1360" s="6">
        <v>4</v>
      </c>
      <c r="G1360" s="13" t="s">
        <v>199</v>
      </c>
      <c r="H1360" s="26" t="s">
        <v>453</v>
      </c>
      <c r="I1360" s="2" t="str">
        <f>VLOOKUP(Table768[[#This Row],[CID]],ALY,2,FALSE)</f>
        <v>Cause &amp; Effect</v>
      </c>
    </row>
    <row r="1361" spans="1:9" x14ac:dyDescent="0.2">
      <c r="A1361" s="8" t="str">
        <f>Table768[[#This Row],[Test No.]]&amp;Table768[[#This Row],[Section]]&amp;Table768[[#This Row],[Q No.]]</f>
        <v>P34R40</v>
      </c>
      <c r="B1361" s="8"/>
      <c r="C1361" s="9" t="s">
        <v>116</v>
      </c>
      <c r="D1361" s="6">
        <v>40</v>
      </c>
      <c r="E1361" s="6" t="s">
        <v>33</v>
      </c>
      <c r="F1361" s="6">
        <v>4</v>
      </c>
      <c r="G1361" s="13" t="s">
        <v>199</v>
      </c>
      <c r="H1361" s="26" t="s">
        <v>442</v>
      </c>
      <c r="I1361" s="2" t="str">
        <f>VLOOKUP(Table768[[#This Row],[CID]],ALY,2,FALSE)</f>
        <v>Detail</v>
      </c>
    </row>
    <row r="1362" spans="1:9" x14ac:dyDescent="0.2">
      <c r="A1362" s="19" t="str">
        <f>Table768[[#This Row],[Test No.]]&amp;Table768[[#This Row],[Section]]&amp;Table768[[#This Row],[Q No.]]</f>
        <v>P35R1</v>
      </c>
      <c r="B1362" s="19"/>
      <c r="C1362" s="9" t="s">
        <v>115</v>
      </c>
      <c r="D1362" s="6">
        <v>1</v>
      </c>
      <c r="E1362" s="6" t="s">
        <v>33</v>
      </c>
      <c r="F1362" s="6">
        <v>1</v>
      </c>
      <c r="G1362" s="13" t="s">
        <v>50</v>
      </c>
      <c r="H1362" s="27" t="s">
        <v>426</v>
      </c>
      <c r="I1362" s="10" t="str">
        <f>VLOOKUP(Table768[[#This Row],[CID]],ALY,2,FALSE)</f>
        <v>Cause &amp; Effect</v>
      </c>
    </row>
    <row r="1363" spans="1:9" x14ac:dyDescent="0.2">
      <c r="A1363" s="19" t="str">
        <f>Table768[[#This Row],[Test No.]]&amp;Table768[[#This Row],[Section]]&amp;Table768[[#This Row],[Q No.]]</f>
        <v>P35R2</v>
      </c>
      <c r="B1363" s="19"/>
      <c r="C1363" s="9" t="s">
        <v>115</v>
      </c>
      <c r="D1363" s="6">
        <v>2</v>
      </c>
      <c r="E1363" s="6" t="s">
        <v>33</v>
      </c>
      <c r="F1363" s="6">
        <v>1</v>
      </c>
      <c r="G1363" s="13" t="s">
        <v>50</v>
      </c>
      <c r="H1363" s="26" t="s">
        <v>425</v>
      </c>
      <c r="I1363" s="2" t="str">
        <f>VLOOKUP(Table768[[#This Row],[CID]],ALY,2,FALSE)</f>
        <v>Detail</v>
      </c>
    </row>
    <row r="1364" spans="1:9" x14ac:dyDescent="0.2">
      <c r="A1364" s="19" t="str">
        <f>Table768[[#This Row],[Test No.]]&amp;Table768[[#This Row],[Section]]&amp;Table768[[#This Row],[Q No.]]</f>
        <v>P35R3</v>
      </c>
      <c r="B1364" s="19"/>
      <c r="C1364" s="9" t="s">
        <v>115</v>
      </c>
      <c r="D1364" s="6">
        <v>3</v>
      </c>
      <c r="E1364" s="6" t="s">
        <v>33</v>
      </c>
      <c r="F1364" s="6">
        <v>1</v>
      </c>
      <c r="G1364" s="13" t="s">
        <v>50</v>
      </c>
      <c r="H1364" s="26" t="s">
        <v>424</v>
      </c>
      <c r="I1364" s="2" t="str">
        <f>VLOOKUP(Table768[[#This Row],[CID]],ALY,2,FALSE)</f>
        <v>Inference</v>
      </c>
    </row>
    <row r="1365" spans="1:9" x14ac:dyDescent="0.2">
      <c r="A1365" s="19" t="str">
        <f>Table768[[#This Row],[Test No.]]&amp;Table768[[#This Row],[Section]]&amp;Table768[[#This Row],[Q No.]]</f>
        <v>P35R4</v>
      </c>
      <c r="B1365" s="19"/>
      <c r="C1365" s="9" t="s">
        <v>115</v>
      </c>
      <c r="D1365" s="6">
        <v>4</v>
      </c>
      <c r="E1365" s="6" t="s">
        <v>33</v>
      </c>
      <c r="F1365" s="6">
        <v>1</v>
      </c>
      <c r="G1365" s="13" t="s">
        <v>50</v>
      </c>
      <c r="H1365" s="26" t="s">
        <v>424</v>
      </c>
      <c r="I1365" s="2" t="str">
        <f>VLOOKUP(Table768[[#This Row],[CID]],ALY,2,FALSE)</f>
        <v>Inference</v>
      </c>
    </row>
    <row r="1366" spans="1:9" x14ac:dyDescent="0.2">
      <c r="A1366" s="19" t="str">
        <f>Table768[[#This Row],[Test No.]]&amp;Table768[[#This Row],[Section]]&amp;Table768[[#This Row],[Q No.]]</f>
        <v>P35R5</v>
      </c>
      <c r="B1366" s="19"/>
      <c r="C1366" s="9" t="s">
        <v>115</v>
      </c>
      <c r="D1366" s="6">
        <v>5</v>
      </c>
      <c r="E1366" s="6" t="s">
        <v>33</v>
      </c>
      <c r="F1366" s="6">
        <v>1</v>
      </c>
      <c r="G1366" s="13" t="s">
        <v>50</v>
      </c>
      <c r="H1366" s="26" t="s">
        <v>426</v>
      </c>
      <c r="I1366" s="2" t="str">
        <f>VLOOKUP(Table768[[#This Row],[CID]],ALY,2,FALSE)</f>
        <v>Cause &amp; Effect</v>
      </c>
    </row>
    <row r="1367" spans="1:9" x14ac:dyDescent="0.2">
      <c r="A1367" s="19" t="str">
        <f>Table768[[#This Row],[Test No.]]&amp;Table768[[#This Row],[Section]]&amp;Table768[[#This Row],[Q No.]]</f>
        <v>P35R6</v>
      </c>
      <c r="B1367" s="19"/>
      <c r="C1367" s="9" t="s">
        <v>115</v>
      </c>
      <c r="D1367" s="6">
        <v>6</v>
      </c>
      <c r="E1367" s="6" t="s">
        <v>33</v>
      </c>
      <c r="F1367" s="6">
        <v>1</v>
      </c>
      <c r="G1367" s="13" t="s">
        <v>50</v>
      </c>
      <c r="H1367" s="26" t="s">
        <v>425</v>
      </c>
      <c r="I1367" s="2" t="str">
        <f>VLOOKUP(Table768[[#This Row],[CID]],ALY,2,FALSE)</f>
        <v>Detail</v>
      </c>
    </row>
    <row r="1368" spans="1:9" x14ac:dyDescent="0.2">
      <c r="A1368" s="19" t="str">
        <f>Table768[[#This Row],[Test No.]]&amp;Table768[[#This Row],[Section]]&amp;Table768[[#This Row],[Q No.]]</f>
        <v>P35R7</v>
      </c>
      <c r="B1368" s="19"/>
      <c r="C1368" s="9" t="s">
        <v>115</v>
      </c>
      <c r="D1368" s="6">
        <v>7</v>
      </c>
      <c r="E1368" s="6" t="s">
        <v>33</v>
      </c>
      <c r="F1368" s="6">
        <v>1</v>
      </c>
      <c r="G1368" s="13" t="s">
        <v>50</v>
      </c>
      <c r="H1368" s="26" t="s">
        <v>450</v>
      </c>
      <c r="I1368" s="2" t="str">
        <f>VLOOKUP(Table768[[#This Row],[CID]],ALY,2,FALSE)</f>
        <v>Vocab-in-Context</v>
      </c>
    </row>
    <row r="1369" spans="1:9" x14ac:dyDescent="0.2">
      <c r="A1369" s="19" t="str">
        <f>Table768[[#This Row],[Test No.]]&amp;Table768[[#This Row],[Section]]&amp;Table768[[#This Row],[Q No.]]</f>
        <v>P35R8</v>
      </c>
      <c r="B1369" s="19"/>
      <c r="C1369" s="9" t="s">
        <v>115</v>
      </c>
      <c r="D1369" s="6">
        <v>8</v>
      </c>
      <c r="E1369" s="6" t="s">
        <v>33</v>
      </c>
      <c r="F1369" s="6">
        <v>1</v>
      </c>
      <c r="G1369" s="13" t="s">
        <v>50</v>
      </c>
      <c r="H1369" s="26" t="s">
        <v>427</v>
      </c>
      <c r="I1369" s="2" t="str">
        <f>VLOOKUP(Table768[[#This Row],[CID]],ALY,2,FALSE)</f>
        <v>PoV/Author's Attitude</v>
      </c>
    </row>
    <row r="1370" spans="1:9" x14ac:dyDescent="0.2">
      <c r="A1370" s="19" t="str">
        <f>Table768[[#This Row],[Test No.]]&amp;Table768[[#This Row],[Section]]&amp;Table768[[#This Row],[Q No.]]</f>
        <v>P35R9</v>
      </c>
      <c r="B1370" s="19"/>
      <c r="C1370" s="9" t="s">
        <v>115</v>
      </c>
      <c r="D1370" s="6">
        <v>9</v>
      </c>
      <c r="E1370" s="6" t="s">
        <v>33</v>
      </c>
      <c r="F1370" s="6">
        <v>1</v>
      </c>
      <c r="G1370" s="13" t="s">
        <v>50</v>
      </c>
      <c r="H1370" s="26" t="s">
        <v>427</v>
      </c>
      <c r="I1370" s="2" t="str">
        <f>VLOOKUP(Table768[[#This Row],[CID]],ALY,2,FALSE)</f>
        <v>PoV/Author's Attitude</v>
      </c>
    </row>
    <row r="1371" spans="1:9" x14ac:dyDescent="0.2">
      <c r="A1371" s="19" t="str">
        <f>Table768[[#This Row],[Test No.]]&amp;Table768[[#This Row],[Section]]&amp;Table768[[#This Row],[Q No.]]</f>
        <v>P35R10</v>
      </c>
      <c r="B1371" s="19"/>
      <c r="C1371" s="9" t="s">
        <v>115</v>
      </c>
      <c r="D1371" s="6">
        <v>10</v>
      </c>
      <c r="E1371" s="6" t="s">
        <v>33</v>
      </c>
      <c r="F1371" s="6">
        <v>1</v>
      </c>
      <c r="G1371" s="13" t="s">
        <v>50</v>
      </c>
      <c r="H1371" s="26" t="s">
        <v>424</v>
      </c>
      <c r="I1371" s="2" t="str">
        <f>VLOOKUP(Table768[[#This Row],[CID]],ALY,2,FALSE)</f>
        <v>Inference</v>
      </c>
    </row>
    <row r="1372" spans="1:9" x14ac:dyDescent="0.2">
      <c r="A1372" s="19" t="str">
        <f>Table768[[#This Row],[Test No.]]&amp;Table768[[#This Row],[Section]]&amp;Table768[[#This Row],[Q No.]]</f>
        <v>P35R11</v>
      </c>
      <c r="B1372" s="19"/>
      <c r="C1372" s="9" t="s">
        <v>115</v>
      </c>
      <c r="D1372" s="6">
        <v>11</v>
      </c>
      <c r="E1372" s="6" t="s">
        <v>33</v>
      </c>
      <c r="F1372" s="6">
        <v>2</v>
      </c>
      <c r="G1372" s="13" t="s">
        <v>201</v>
      </c>
      <c r="H1372" s="26" t="s">
        <v>433</v>
      </c>
      <c r="I1372" s="2" t="str">
        <f>VLOOKUP(Table768[[#This Row],[CID]],ALY,2,FALSE)</f>
        <v>Purpose</v>
      </c>
    </row>
    <row r="1373" spans="1:9" x14ac:dyDescent="0.2">
      <c r="A1373" s="19" t="str">
        <f>Table768[[#This Row],[Test No.]]&amp;Table768[[#This Row],[Section]]&amp;Table768[[#This Row],[Q No.]]</f>
        <v>P35R12</v>
      </c>
      <c r="B1373" s="19"/>
      <c r="C1373" s="9" t="s">
        <v>115</v>
      </c>
      <c r="D1373" s="6">
        <v>12</v>
      </c>
      <c r="E1373" s="6" t="s">
        <v>33</v>
      </c>
      <c r="F1373" s="6">
        <v>2</v>
      </c>
      <c r="G1373" s="13" t="s">
        <v>201</v>
      </c>
      <c r="H1373" s="26" t="s">
        <v>431</v>
      </c>
      <c r="I1373" s="2" t="str">
        <f>VLOOKUP(Table768[[#This Row],[CID]],ALY,2,FALSE)</f>
        <v>Vocab-in-Context</v>
      </c>
    </row>
    <row r="1374" spans="1:9" x14ac:dyDescent="0.2">
      <c r="A1374" s="19" t="str">
        <f>Table768[[#This Row],[Test No.]]&amp;Table768[[#This Row],[Section]]&amp;Table768[[#This Row],[Q No.]]</f>
        <v>P35R13</v>
      </c>
      <c r="B1374" s="19"/>
      <c r="C1374" s="9" t="s">
        <v>115</v>
      </c>
      <c r="D1374" s="6">
        <v>13</v>
      </c>
      <c r="E1374" s="6" t="s">
        <v>33</v>
      </c>
      <c r="F1374" s="6">
        <v>2</v>
      </c>
      <c r="G1374" s="13" t="s">
        <v>201</v>
      </c>
      <c r="H1374" s="26" t="s">
        <v>457</v>
      </c>
      <c r="I1374" s="2" t="str">
        <f>VLOOKUP(Table768[[#This Row],[CID]],ALY,2,FALSE)</f>
        <v>Comparison &amp; Contrast</v>
      </c>
    </row>
    <row r="1375" spans="1:9" x14ac:dyDescent="0.2">
      <c r="A1375" s="19" t="str">
        <f>Table768[[#This Row],[Test No.]]&amp;Table768[[#This Row],[Section]]&amp;Table768[[#This Row],[Q No.]]</f>
        <v>P35R14</v>
      </c>
      <c r="B1375" s="19"/>
      <c r="C1375" s="9" t="s">
        <v>115</v>
      </c>
      <c r="D1375" s="6">
        <v>14</v>
      </c>
      <c r="E1375" s="6" t="s">
        <v>33</v>
      </c>
      <c r="F1375" s="6">
        <v>2</v>
      </c>
      <c r="G1375" s="13" t="s">
        <v>201</v>
      </c>
      <c r="H1375" s="26" t="s">
        <v>434</v>
      </c>
      <c r="I1375" s="10" t="str">
        <f>VLOOKUP(Table768[[#This Row],[CID]],ALY,2,FALSE)</f>
        <v>Main Idea</v>
      </c>
    </row>
    <row r="1376" spans="1:9" x14ac:dyDescent="0.2">
      <c r="A1376" s="19" t="str">
        <f>Table768[[#This Row],[Test No.]]&amp;Table768[[#This Row],[Section]]&amp;Table768[[#This Row],[Q No.]]</f>
        <v>P35R15</v>
      </c>
      <c r="B1376" s="19"/>
      <c r="C1376" s="9" t="s">
        <v>115</v>
      </c>
      <c r="D1376" s="6">
        <v>15</v>
      </c>
      <c r="E1376" s="6" t="s">
        <v>33</v>
      </c>
      <c r="F1376" s="6">
        <v>2</v>
      </c>
      <c r="G1376" s="13" t="s">
        <v>201</v>
      </c>
      <c r="H1376" s="26" t="s">
        <v>432</v>
      </c>
      <c r="I1376" s="2" t="str">
        <f>VLOOKUP(Table768[[#This Row],[CID]],ALY,2,FALSE)</f>
        <v>PoV/Author's Attitude</v>
      </c>
    </row>
    <row r="1377" spans="1:9" x14ac:dyDescent="0.2">
      <c r="A1377" s="19" t="str">
        <f>Table768[[#This Row],[Test No.]]&amp;Table768[[#This Row],[Section]]&amp;Table768[[#This Row],[Q No.]]</f>
        <v>P35R16</v>
      </c>
      <c r="B1377" s="19"/>
      <c r="C1377" s="9" t="s">
        <v>115</v>
      </c>
      <c r="D1377" s="6">
        <v>16</v>
      </c>
      <c r="E1377" s="6" t="s">
        <v>33</v>
      </c>
      <c r="F1377" s="6">
        <v>2</v>
      </c>
      <c r="G1377" s="13" t="s">
        <v>201</v>
      </c>
      <c r="H1377" s="26" t="s">
        <v>434</v>
      </c>
      <c r="I1377" s="2" t="str">
        <f>VLOOKUP(Table768[[#This Row],[CID]],ALY,2,FALSE)</f>
        <v>Main Idea</v>
      </c>
    </row>
    <row r="1378" spans="1:9" x14ac:dyDescent="0.2">
      <c r="A1378" s="19" t="str">
        <f>Table768[[#This Row],[Test No.]]&amp;Table768[[#This Row],[Section]]&amp;Table768[[#This Row],[Q No.]]</f>
        <v>P35R17</v>
      </c>
      <c r="B1378" s="19"/>
      <c r="C1378" s="9" t="s">
        <v>115</v>
      </c>
      <c r="D1378" s="6">
        <v>17</v>
      </c>
      <c r="E1378" s="6" t="s">
        <v>33</v>
      </c>
      <c r="F1378" s="6">
        <v>2</v>
      </c>
      <c r="G1378" s="13" t="s">
        <v>201</v>
      </c>
      <c r="H1378" s="26" t="s">
        <v>432</v>
      </c>
      <c r="I1378" s="2" t="str">
        <f>VLOOKUP(Table768[[#This Row],[CID]],ALY,2,FALSE)</f>
        <v>PoV/Author's Attitude</v>
      </c>
    </row>
    <row r="1379" spans="1:9" x14ac:dyDescent="0.2">
      <c r="A1379" s="19" t="str">
        <f>Table768[[#This Row],[Test No.]]&amp;Table768[[#This Row],[Section]]&amp;Table768[[#This Row],[Q No.]]</f>
        <v>P35R18</v>
      </c>
      <c r="B1379" s="19"/>
      <c r="C1379" s="9" t="s">
        <v>115</v>
      </c>
      <c r="D1379" s="6">
        <v>18</v>
      </c>
      <c r="E1379" s="6" t="s">
        <v>33</v>
      </c>
      <c r="F1379" s="6">
        <v>2</v>
      </c>
      <c r="G1379" s="13" t="s">
        <v>201</v>
      </c>
      <c r="H1379" s="26" t="s">
        <v>432</v>
      </c>
      <c r="I1379" s="2" t="str">
        <f>VLOOKUP(Table768[[#This Row],[CID]],ALY,2,FALSE)</f>
        <v>PoV/Author's Attitude</v>
      </c>
    </row>
    <row r="1380" spans="1:9" x14ac:dyDescent="0.2">
      <c r="A1380" s="19" t="str">
        <f>Table768[[#This Row],[Test No.]]&amp;Table768[[#This Row],[Section]]&amp;Table768[[#This Row],[Q No.]]</f>
        <v>P35R19</v>
      </c>
      <c r="B1380" s="19"/>
      <c r="C1380" s="9" t="s">
        <v>115</v>
      </c>
      <c r="D1380" s="6">
        <v>19</v>
      </c>
      <c r="E1380" s="6" t="s">
        <v>33</v>
      </c>
      <c r="F1380" s="6">
        <v>2</v>
      </c>
      <c r="G1380" s="13" t="s">
        <v>201</v>
      </c>
      <c r="H1380" s="26" t="s">
        <v>457</v>
      </c>
      <c r="I1380" s="2" t="str">
        <f>VLOOKUP(Table768[[#This Row],[CID]],ALY,2,FALSE)</f>
        <v>Comparison &amp; Contrast</v>
      </c>
    </row>
    <row r="1381" spans="1:9" x14ac:dyDescent="0.2">
      <c r="A1381" s="19" t="str">
        <f>Table768[[#This Row],[Test No.]]&amp;Table768[[#This Row],[Section]]&amp;Table768[[#This Row],[Q No.]]</f>
        <v>P35R20</v>
      </c>
      <c r="B1381" s="19"/>
      <c r="C1381" s="9" t="s">
        <v>115</v>
      </c>
      <c r="D1381" s="6">
        <v>20</v>
      </c>
      <c r="E1381" s="6" t="s">
        <v>33</v>
      </c>
      <c r="F1381" s="6">
        <v>2</v>
      </c>
      <c r="G1381" s="13" t="s">
        <v>201</v>
      </c>
      <c r="H1381" s="26" t="s">
        <v>432</v>
      </c>
      <c r="I1381" s="2" t="str">
        <f>VLOOKUP(Table768[[#This Row],[CID]],ALY,2,FALSE)</f>
        <v>PoV/Author's Attitude</v>
      </c>
    </row>
    <row r="1382" spans="1:9" x14ac:dyDescent="0.2">
      <c r="A1382" s="19" t="str">
        <f>Table768[[#This Row],[Test No.]]&amp;Table768[[#This Row],[Section]]&amp;Table768[[#This Row],[Q No.]]</f>
        <v>P35R21</v>
      </c>
      <c r="B1382" s="19"/>
      <c r="C1382" s="9" t="s">
        <v>115</v>
      </c>
      <c r="D1382" s="6">
        <v>21</v>
      </c>
      <c r="E1382" s="6" t="s">
        <v>33</v>
      </c>
      <c r="F1382" s="6">
        <v>3</v>
      </c>
      <c r="G1382" s="13" t="s">
        <v>200</v>
      </c>
      <c r="H1382" s="26" t="s">
        <v>439</v>
      </c>
      <c r="I1382" s="2" t="str">
        <f>VLOOKUP(Table768[[#This Row],[CID]],ALY,2,FALSE)</f>
        <v>Vocab-in-Context</v>
      </c>
    </row>
    <row r="1383" spans="1:9" x14ac:dyDescent="0.2">
      <c r="A1383" s="19" t="str">
        <f>Table768[[#This Row],[Test No.]]&amp;Table768[[#This Row],[Section]]&amp;Table768[[#This Row],[Q No.]]</f>
        <v>P35R22</v>
      </c>
      <c r="B1383" s="19"/>
      <c r="C1383" s="9" t="s">
        <v>115</v>
      </c>
      <c r="D1383" s="6">
        <v>22</v>
      </c>
      <c r="E1383" s="6" t="s">
        <v>33</v>
      </c>
      <c r="F1383" s="6">
        <v>3</v>
      </c>
      <c r="G1383" s="13" t="s">
        <v>200</v>
      </c>
      <c r="H1383" s="26" t="s">
        <v>452</v>
      </c>
      <c r="I1383" s="2" t="str">
        <f>VLOOKUP(Table768[[#This Row],[CID]],ALY,2,FALSE)</f>
        <v>Cause &amp; Effect</v>
      </c>
    </row>
    <row r="1384" spans="1:9" x14ac:dyDescent="0.2">
      <c r="A1384" s="19" t="str">
        <f>Table768[[#This Row],[Test No.]]&amp;Table768[[#This Row],[Section]]&amp;Table768[[#This Row],[Q No.]]</f>
        <v>P35R23</v>
      </c>
      <c r="B1384" s="19"/>
      <c r="C1384" s="9" t="s">
        <v>115</v>
      </c>
      <c r="D1384" s="6">
        <v>23</v>
      </c>
      <c r="E1384" s="6" t="s">
        <v>33</v>
      </c>
      <c r="F1384" s="6">
        <v>3</v>
      </c>
      <c r="G1384" s="13" t="s">
        <v>200</v>
      </c>
      <c r="H1384" s="26" t="s">
        <v>447</v>
      </c>
      <c r="I1384" s="2" t="str">
        <f>VLOOKUP(Table768[[#This Row],[CID]],ALY,2,FALSE)</f>
        <v>Author's Method</v>
      </c>
    </row>
    <row r="1385" spans="1:9" x14ac:dyDescent="0.2">
      <c r="A1385" s="19" t="str">
        <f>Table768[[#This Row],[Test No.]]&amp;Table768[[#This Row],[Section]]&amp;Table768[[#This Row],[Q No.]]</f>
        <v>P35R24</v>
      </c>
      <c r="B1385" s="19"/>
      <c r="C1385" s="9" t="s">
        <v>115</v>
      </c>
      <c r="D1385" s="6">
        <v>24</v>
      </c>
      <c r="E1385" s="6" t="s">
        <v>33</v>
      </c>
      <c r="F1385" s="6">
        <v>3</v>
      </c>
      <c r="G1385" s="13" t="s">
        <v>200</v>
      </c>
      <c r="H1385" s="26" t="s">
        <v>452</v>
      </c>
      <c r="I1385" s="2" t="str">
        <f>VLOOKUP(Table768[[#This Row],[CID]],ALY,2,FALSE)</f>
        <v>Cause &amp; Effect</v>
      </c>
    </row>
    <row r="1386" spans="1:9" x14ac:dyDescent="0.2">
      <c r="A1386" s="19" t="str">
        <f>Table768[[#This Row],[Test No.]]&amp;Table768[[#This Row],[Section]]&amp;Table768[[#This Row],[Q No.]]</f>
        <v>P35R25</v>
      </c>
      <c r="B1386" s="19"/>
      <c r="C1386" s="9" t="s">
        <v>115</v>
      </c>
      <c r="D1386" s="6">
        <v>25</v>
      </c>
      <c r="E1386" s="6" t="s">
        <v>33</v>
      </c>
      <c r="F1386" s="6">
        <v>3</v>
      </c>
      <c r="G1386" s="13" t="s">
        <v>200</v>
      </c>
      <c r="H1386" s="26" t="s">
        <v>447</v>
      </c>
      <c r="I1386" s="2" t="str">
        <f>VLOOKUP(Table768[[#This Row],[CID]],ALY,2,FALSE)</f>
        <v>Author's Method</v>
      </c>
    </row>
    <row r="1387" spans="1:9" x14ac:dyDescent="0.2">
      <c r="A1387" s="19" t="str">
        <f>Table768[[#This Row],[Test No.]]&amp;Table768[[#This Row],[Section]]&amp;Table768[[#This Row],[Q No.]]</f>
        <v>P35R26</v>
      </c>
      <c r="B1387" s="19"/>
      <c r="C1387" s="9" t="s">
        <v>115</v>
      </c>
      <c r="D1387" s="6">
        <v>26</v>
      </c>
      <c r="E1387" s="6" t="s">
        <v>33</v>
      </c>
      <c r="F1387" s="6">
        <v>3</v>
      </c>
      <c r="G1387" s="13" t="s">
        <v>200</v>
      </c>
      <c r="H1387" s="26" t="s">
        <v>438</v>
      </c>
      <c r="I1387" s="2" t="str">
        <f>VLOOKUP(Table768[[#This Row],[CID]],ALY,2,FALSE)</f>
        <v>Inference</v>
      </c>
    </row>
    <row r="1388" spans="1:9" x14ac:dyDescent="0.2">
      <c r="A1388" s="19" t="str">
        <f>Table768[[#This Row],[Test No.]]&amp;Table768[[#This Row],[Section]]&amp;Table768[[#This Row],[Q No.]]</f>
        <v>P35R27</v>
      </c>
      <c r="B1388" s="19"/>
      <c r="C1388" s="9" t="s">
        <v>115</v>
      </c>
      <c r="D1388" s="6">
        <v>27</v>
      </c>
      <c r="E1388" s="6" t="s">
        <v>33</v>
      </c>
      <c r="F1388" s="6">
        <v>3</v>
      </c>
      <c r="G1388" s="13" t="s">
        <v>200</v>
      </c>
      <c r="H1388" s="26" t="s">
        <v>451</v>
      </c>
      <c r="I1388" s="2" t="str">
        <f>VLOOKUP(Table768[[#This Row],[CID]],ALY,2,FALSE)</f>
        <v>Main Idea</v>
      </c>
    </row>
    <row r="1389" spans="1:9" x14ac:dyDescent="0.2">
      <c r="A1389" s="19" t="str">
        <f>Table768[[#This Row],[Test No.]]&amp;Table768[[#This Row],[Section]]&amp;Table768[[#This Row],[Q No.]]</f>
        <v>P35R28</v>
      </c>
      <c r="B1389" s="19"/>
      <c r="C1389" s="9" t="s">
        <v>115</v>
      </c>
      <c r="D1389" s="6">
        <v>28</v>
      </c>
      <c r="E1389" s="6" t="s">
        <v>33</v>
      </c>
      <c r="F1389" s="6">
        <v>3</v>
      </c>
      <c r="G1389" s="13" t="s">
        <v>200</v>
      </c>
      <c r="H1389" s="26" t="s">
        <v>437</v>
      </c>
      <c r="I1389" s="2" t="str">
        <f>VLOOKUP(Table768[[#This Row],[CID]],ALY,2,FALSE)</f>
        <v>Detail</v>
      </c>
    </row>
    <row r="1390" spans="1:9" x14ac:dyDescent="0.2">
      <c r="A1390" s="19" t="str">
        <f>Table768[[#This Row],[Test No.]]&amp;Table768[[#This Row],[Section]]&amp;Table768[[#This Row],[Q No.]]</f>
        <v>P35R29</v>
      </c>
      <c r="B1390" s="19"/>
      <c r="C1390" s="9" t="s">
        <v>115</v>
      </c>
      <c r="D1390" s="6">
        <v>29</v>
      </c>
      <c r="E1390" s="6" t="s">
        <v>33</v>
      </c>
      <c r="F1390" s="6">
        <v>3</v>
      </c>
      <c r="G1390" s="13" t="s">
        <v>200</v>
      </c>
      <c r="H1390" s="26" t="s">
        <v>439</v>
      </c>
      <c r="I1390" s="2" t="str">
        <f>VLOOKUP(Table768[[#This Row],[CID]],ALY,2,FALSE)</f>
        <v>Vocab-in-Context</v>
      </c>
    </row>
    <row r="1391" spans="1:9" x14ac:dyDescent="0.2">
      <c r="A1391" s="19" t="str">
        <f>Table768[[#This Row],[Test No.]]&amp;Table768[[#This Row],[Section]]&amp;Table768[[#This Row],[Q No.]]</f>
        <v>P35R30</v>
      </c>
      <c r="B1391" s="19"/>
      <c r="C1391" s="9" t="s">
        <v>115</v>
      </c>
      <c r="D1391" s="6">
        <v>30</v>
      </c>
      <c r="E1391" s="6" t="s">
        <v>33</v>
      </c>
      <c r="F1391" s="6">
        <v>3</v>
      </c>
      <c r="G1391" s="13" t="s">
        <v>200</v>
      </c>
      <c r="H1391" s="26" t="s">
        <v>436</v>
      </c>
      <c r="I1391" s="2" t="str">
        <f>VLOOKUP(Table768[[#This Row],[CID]],ALY,2,FALSE)</f>
        <v>Purpose</v>
      </c>
    </row>
    <row r="1392" spans="1:9" x14ac:dyDescent="0.2">
      <c r="A1392" s="19" t="str">
        <f>Table768[[#This Row],[Test No.]]&amp;Table768[[#This Row],[Section]]&amp;Table768[[#This Row],[Q No.]]</f>
        <v>P35R31</v>
      </c>
      <c r="B1392" s="19"/>
      <c r="C1392" s="9" t="s">
        <v>115</v>
      </c>
      <c r="D1392" s="6">
        <v>31</v>
      </c>
      <c r="E1392" s="6" t="s">
        <v>33</v>
      </c>
      <c r="F1392" s="6">
        <v>4</v>
      </c>
      <c r="G1392" s="13" t="s">
        <v>199</v>
      </c>
      <c r="H1392" s="26" t="s">
        <v>445</v>
      </c>
      <c r="I1392" s="2" t="str">
        <f>VLOOKUP(Table768[[#This Row],[CID]],ALY,2,FALSE)</f>
        <v>Purpose</v>
      </c>
    </row>
    <row r="1393" spans="1:9" x14ac:dyDescent="0.2">
      <c r="A1393" s="19" t="str">
        <f>Table768[[#This Row],[Test No.]]&amp;Table768[[#This Row],[Section]]&amp;Table768[[#This Row],[Q No.]]</f>
        <v>P35R32</v>
      </c>
      <c r="B1393" s="19"/>
      <c r="C1393" s="9" t="s">
        <v>115</v>
      </c>
      <c r="D1393" s="6">
        <v>32</v>
      </c>
      <c r="E1393" s="6" t="s">
        <v>33</v>
      </c>
      <c r="F1393" s="6">
        <v>4</v>
      </c>
      <c r="G1393" s="13" t="s">
        <v>199</v>
      </c>
      <c r="H1393" s="26" t="s">
        <v>442</v>
      </c>
      <c r="I1393" s="2" t="str">
        <f>VLOOKUP(Table768[[#This Row],[CID]],ALY,2,FALSE)</f>
        <v>Detail</v>
      </c>
    </row>
    <row r="1394" spans="1:9" x14ac:dyDescent="0.2">
      <c r="A1394" s="19" t="str">
        <f>Table768[[#This Row],[Test No.]]&amp;Table768[[#This Row],[Section]]&amp;Table768[[#This Row],[Q No.]]</f>
        <v>P35R33</v>
      </c>
      <c r="B1394" s="19"/>
      <c r="C1394" s="9" t="s">
        <v>115</v>
      </c>
      <c r="D1394" s="6">
        <v>33</v>
      </c>
      <c r="E1394" s="6" t="s">
        <v>33</v>
      </c>
      <c r="F1394" s="6">
        <v>4</v>
      </c>
      <c r="G1394" s="13" t="s">
        <v>199</v>
      </c>
      <c r="H1394" s="26" t="s">
        <v>453</v>
      </c>
      <c r="I1394" s="2" t="str">
        <f>VLOOKUP(Table768[[#This Row],[CID]],ALY,2,FALSE)</f>
        <v>Cause &amp; Effect</v>
      </c>
    </row>
    <row r="1395" spans="1:9" x14ac:dyDescent="0.2">
      <c r="A1395" s="19" t="str">
        <f>Table768[[#This Row],[Test No.]]&amp;Table768[[#This Row],[Section]]&amp;Table768[[#This Row],[Q No.]]</f>
        <v>P35R34</v>
      </c>
      <c r="B1395" s="19"/>
      <c r="C1395" s="9" t="s">
        <v>115</v>
      </c>
      <c r="D1395" s="6">
        <v>34</v>
      </c>
      <c r="E1395" s="6" t="s">
        <v>33</v>
      </c>
      <c r="F1395" s="6">
        <v>4</v>
      </c>
      <c r="G1395" s="13" t="s">
        <v>199</v>
      </c>
      <c r="H1395" s="26" t="s">
        <v>441</v>
      </c>
      <c r="I1395" s="2" t="str">
        <f>VLOOKUP(Table768[[#This Row],[CID]],ALY,2,FALSE)</f>
        <v>Main Idea</v>
      </c>
    </row>
    <row r="1396" spans="1:9" x14ac:dyDescent="0.2">
      <c r="A1396" s="19" t="str">
        <f>Table768[[#This Row],[Test No.]]&amp;Table768[[#This Row],[Section]]&amp;Table768[[#This Row],[Q No.]]</f>
        <v>P35R35</v>
      </c>
      <c r="B1396" s="19"/>
      <c r="C1396" s="9" t="s">
        <v>115</v>
      </c>
      <c r="D1396" s="6">
        <v>35</v>
      </c>
      <c r="E1396" s="6" t="s">
        <v>33</v>
      </c>
      <c r="F1396" s="6">
        <v>4</v>
      </c>
      <c r="G1396" s="13" t="s">
        <v>199</v>
      </c>
      <c r="H1396" s="26" t="s">
        <v>461</v>
      </c>
      <c r="I1396" s="2" t="str">
        <f>VLOOKUP(Table768[[#This Row],[CID]],ALY,2,FALSE)</f>
        <v>Sequence</v>
      </c>
    </row>
    <row r="1397" spans="1:9" x14ac:dyDescent="0.2">
      <c r="A1397" s="19" t="str">
        <f>Table768[[#This Row],[Test No.]]&amp;Table768[[#This Row],[Section]]&amp;Table768[[#This Row],[Q No.]]</f>
        <v>P35R36</v>
      </c>
      <c r="B1397" s="19"/>
      <c r="C1397" s="9" t="s">
        <v>115</v>
      </c>
      <c r="D1397" s="6">
        <v>36</v>
      </c>
      <c r="E1397" s="6" t="s">
        <v>33</v>
      </c>
      <c r="F1397" s="6">
        <v>4</v>
      </c>
      <c r="G1397" s="13" t="s">
        <v>199</v>
      </c>
      <c r="H1397" s="26" t="s">
        <v>443</v>
      </c>
      <c r="I1397" s="2" t="str">
        <f>VLOOKUP(Table768[[#This Row],[CID]],ALY,2,FALSE)</f>
        <v>Vocab-in-Context</v>
      </c>
    </row>
    <row r="1398" spans="1:9" x14ac:dyDescent="0.2">
      <c r="A1398" s="19" t="str">
        <f>Table768[[#This Row],[Test No.]]&amp;Table768[[#This Row],[Section]]&amp;Table768[[#This Row],[Q No.]]</f>
        <v>P35R37</v>
      </c>
      <c r="B1398" s="19"/>
      <c r="C1398" s="9" t="s">
        <v>115</v>
      </c>
      <c r="D1398" s="6">
        <v>37</v>
      </c>
      <c r="E1398" s="6" t="s">
        <v>33</v>
      </c>
      <c r="F1398" s="6">
        <v>4</v>
      </c>
      <c r="G1398" s="13" t="s">
        <v>199</v>
      </c>
      <c r="H1398" s="26" t="s">
        <v>442</v>
      </c>
      <c r="I1398" s="2" t="str">
        <f>VLOOKUP(Table768[[#This Row],[CID]],ALY,2,FALSE)</f>
        <v>Detail</v>
      </c>
    </row>
    <row r="1399" spans="1:9" x14ac:dyDescent="0.2">
      <c r="A1399" s="19" t="str">
        <f>Table768[[#This Row],[Test No.]]&amp;Table768[[#This Row],[Section]]&amp;Table768[[#This Row],[Q No.]]</f>
        <v>P35R38</v>
      </c>
      <c r="B1399" s="19"/>
      <c r="C1399" s="9" t="s">
        <v>115</v>
      </c>
      <c r="D1399" s="6">
        <v>38</v>
      </c>
      <c r="E1399" s="6" t="s">
        <v>33</v>
      </c>
      <c r="F1399" s="6">
        <v>4</v>
      </c>
      <c r="G1399" s="13" t="s">
        <v>199</v>
      </c>
      <c r="H1399" s="26" t="s">
        <v>461</v>
      </c>
      <c r="I1399" s="2" t="str">
        <f>VLOOKUP(Table768[[#This Row],[CID]],ALY,2,FALSE)</f>
        <v>Sequence</v>
      </c>
    </row>
    <row r="1400" spans="1:9" x14ac:dyDescent="0.2">
      <c r="A1400" s="19" t="str">
        <f>Table768[[#This Row],[Test No.]]&amp;Table768[[#This Row],[Section]]&amp;Table768[[#This Row],[Q No.]]</f>
        <v>P35R39</v>
      </c>
      <c r="B1400" s="19"/>
      <c r="C1400" s="9" t="s">
        <v>115</v>
      </c>
      <c r="D1400" s="6">
        <v>39</v>
      </c>
      <c r="E1400" s="6" t="s">
        <v>33</v>
      </c>
      <c r="F1400" s="6">
        <v>4</v>
      </c>
      <c r="G1400" s="13" t="s">
        <v>199</v>
      </c>
      <c r="H1400" s="26" t="s">
        <v>441</v>
      </c>
      <c r="I1400" s="2" t="str">
        <f>VLOOKUP(Table768[[#This Row],[CID]],ALY,2,FALSE)</f>
        <v>Main Idea</v>
      </c>
    </row>
    <row r="1401" spans="1:9" x14ac:dyDescent="0.2">
      <c r="A1401" s="19" t="str">
        <f>Table768[[#This Row],[Test No.]]&amp;Table768[[#This Row],[Section]]&amp;Table768[[#This Row],[Q No.]]</f>
        <v>P35R40</v>
      </c>
      <c r="B1401" s="19"/>
      <c r="C1401" s="9" t="s">
        <v>115</v>
      </c>
      <c r="D1401" s="6">
        <v>40</v>
      </c>
      <c r="E1401" s="6" t="s">
        <v>33</v>
      </c>
      <c r="F1401" s="6">
        <v>4</v>
      </c>
      <c r="G1401" s="13" t="s">
        <v>199</v>
      </c>
      <c r="H1401" s="26" t="s">
        <v>442</v>
      </c>
      <c r="I1401" s="2" t="str">
        <f>VLOOKUP(Table768[[#This Row],[CID]],ALY,2,FALSE)</f>
        <v>Detail</v>
      </c>
    </row>
    <row r="1402" spans="1:9" x14ac:dyDescent="0.2">
      <c r="A1402" s="19" t="str">
        <f>Table768[[#This Row],[Test No.]]&amp;Table768[[#This Row],[Section]]&amp;Table768[[#This Row],[Q No.]]</f>
        <v>P36R1</v>
      </c>
      <c r="B1402" s="19"/>
      <c r="C1402" s="9" t="s">
        <v>114</v>
      </c>
      <c r="D1402" s="6">
        <v>1</v>
      </c>
      <c r="E1402" s="6" t="s">
        <v>33</v>
      </c>
      <c r="F1402" s="6">
        <v>1</v>
      </c>
      <c r="G1402" s="13" t="s">
        <v>50</v>
      </c>
      <c r="H1402" s="26" t="s">
        <v>427</v>
      </c>
      <c r="I1402" s="2" t="str">
        <f>VLOOKUP(Table768[[#This Row],[CID]],ALY,2,FALSE)</f>
        <v>PoV/Author's Attitude</v>
      </c>
    </row>
    <row r="1403" spans="1:9" x14ac:dyDescent="0.2">
      <c r="A1403" s="19" t="str">
        <f>Table768[[#This Row],[Test No.]]&amp;Table768[[#This Row],[Section]]&amp;Table768[[#This Row],[Q No.]]</f>
        <v>P36R2</v>
      </c>
      <c r="B1403" s="19"/>
      <c r="C1403" s="9" t="s">
        <v>114</v>
      </c>
      <c r="D1403" s="6">
        <v>2</v>
      </c>
      <c r="E1403" s="6" t="s">
        <v>33</v>
      </c>
      <c r="F1403" s="6">
        <v>1</v>
      </c>
      <c r="G1403" s="13" t="s">
        <v>50</v>
      </c>
      <c r="H1403" s="26" t="s">
        <v>424</v>
      </c>
      <c r="I1403" s="2" t="str">
        <f>VLOOKUP(Table768[[#This Row],[CID]],ALY,2,FALSE)</f>
        <v>Inference</v>
      </c>
    </row>
    <row r="1404" spans="1:9" x14ac:dyDescent="0.2">
      <c r="A1404" s="19" t="str">
        <f>Table768[[#This Row],[Test No.]]&amp;Table768[[#This Row],[Section]]&amp;Table768[[#This Row],[Q No.]]</f>
        <v>P36R3</v>
      </c>
      <c r="B1404" s="19"/>
      <c r="C1404" s="9" t="s">
        <v>114</v>
      </c>
      <c r="D1404" s="6">
        <v>3</v>
      </c>
      <c r="E1404" s="6" t="s">
        <v>33</v>
      </c>
      <c r="F1404" s="6">
        <v>1</v>
      </c>
      <c r="G1404" s="13" t="s">
        <v>50</v>
      </c>
      <c r="H1404" s="26" t="s">
        <v>427</v>
      </c>
      <c r="I1404" s="2" t="str">
        <f>VLOOKUP(Table768[[#This Row],[CID]],ALY,2,FALSE)</f>
        <v>PoV/Author's Attitude</v>
      </c>
    </row>
    <row r="1405" spans="1:9" x14ac:dyDescent="0.2">
      <c r="A1405" s="19" t="str">
        <f>Table768[[#This Row],[Test No.]]&amp;Table768[[#This Row],[Section]]&amp;Table768[[#This Row],[Q No.]]</f>
        <v>P36R4</v>
      </c>
      <c r="B1405" s="19"/>
      <c r="C1405" s="9" t="s">
        <v>114</v>
      </c>
      <c r="D1405" s="6">
        <v>4</v>
      </c>
      <c r="E1405" s="6" t="s">
        <v>33</v>
      </c>
      <c r="F1405" s="6">
        <v>1</v>
      </c>
      <c r="G1405" s="13" t="s">
        <v>50</v>
      </c>
      <c r="H1405" s="26" t="s">
        <v>427</v>
      </c>
      <c r="I1405" s="2" t="str">
        <f>VLOOKUP(Table768[[#This Row],[CID]],ALY,2,FALSE)</f>
        <v>PoV/Author's Attitude</v>
      </c>
    </row>
    <row r="1406" spans="1:9" x14ac:dyDescent="0.2">
      <c r="A1406" s="19" t="str">
        <f>Table768[[#This Row],[Test No.]]&amp;Table768[[#This Row],[Section]]&amp;Table768[[#This Row],[Q No.]]</f>
        <v>P36R5</v>
      </c>
      <c r="B1406" s="19"/>
      <c r="C1406" s="9" t="s">
        <v>114</v>
      </c>
      <c r="D1406" s="6">
        <v>5</v>
      </c>
      <c r="E1406" s="6" t="s">
        <v>33</v>
      </c>
      <c r="F1406" s="6">
        <v>1</v>
      </c>
      <c r="G1406" s="13" t="s">
        <v>50</v>
      </c>
      <c r="H1406" s="26" t="s">
        <v>450</v>
      </c>
      <c r="I1406" s="2" t="str">
        <f>VLOOKUP(Table768[[#This Row],[CID]],ALY,2,FALSE)</f>
        <v>Vocab-in-Context</v>
      </c>
    </row>
    <row r="1407" spans="1:9" x14ac:dyDescent="0.2">
      <c r="A1407" s="19" t="str">
        <f>Table768[[#This Row],[Test No.]]&amp;Table768[[#This Row],[Section]]&amp;Table768[[#This Row],[Q No.]]</f>
        <v>P36R6</v>
      </c>
      <c r="B1407" s="19"/>
      <c r="C1407" s="9" t="s">
        <v>114</v>
      </c>
      <c r="D1407" s="6">
        <v>6</v>
      </c>
      <c r="E1407" s="6" t="s">
        <v>33</v>
      </c>
      <c r="F1407" s="6">
        <v>1</v>
      </c>
      <c r="G1407" s="13" t="s">
        <v>50</v>
      </c>
      <c r="H1407" s="26" t="s">
        <v>427</v>
      </c>
      <c r="I1407" s="2" t="str">
        <f>VLOOKUP(Table768[[#This Row],[CID]],ALY,2,FALSE)</f>
        <v>PoV/Author's Attitude</v>
      </c>
    </row>
    <row r="1408" spans="1:9" x14ac:dyDescent="0.2">
      <c r="A1408" s="19" t="str">
        <f>Table768[[#This Row],[Test No.]]&amp;Table768[[#This Row],[Section]]&amp;Table768[[#This Row],[Q No.]]</f>
        <v>P36R7</v>
      </c>
      <c r="B1408" s="19"/>
      <c r="C1408" s="9" t="s">
        <v>114</v>
      </c>
      <c r="D1408" s="6">
        <v>7</v>
      </c>
      <c r="E1408" s="6" t="s">
        <v>33</v>
      </c>
      <c r="F1408" s="6">
        <v>1</v>
      </c>
      <c r="G1408" s="13" t="s">
        <v>50</v>
      </c>
      <c r="H1408" s="26" t="s">
        <v>462</v>
      </c>
      <c r="I1408" s="2" t="str">
        <f>VLOOKUP(Table768[[#This Row],[CID]],ALY,2,FALSE)</f>
        <v>Author's Method</v>
      </c>
    </row>
    <row r="1409" spans="1:9" x14ac:dyDescent="0.2">
      <c r="A1409" s="19" t="str">
        <f>Table768[[#This Row],[Test No.]]&amp;Table768[[#This Row],[Section]]&amp;Table768[[#This Row],[Q No.]]</f>
        <v>P36R8</v>
      </c>
      <c r="B1409" s="19"/>
      <c r="C1409" s="9" t="s">
        <v>114</v>
      </c>
      <c r="D1409" s="6">
        <v>8</v>
      </c>
      <c r="E1409" s="6" t="s">
        <v>33</v>
      </c>
      <c r="F1409" s="6">
        <v>1</v>
      </c>
      <c r="G1409" s="13" t="s">
        <v>50</v>
      </c>
      <c r="H1409" s="26" t="s">
        <v>449</v>
      </c>
      <c r="I1409" s="2" t="str">
        <f>VLOOKUP(Table768[[#This Row],[CID]],ALY,2,FALSE)</f>
        <v>Main Idea</v>
      </c>
    </row>
    <row r="1410" spans="1:9" x14ac:dyDescent="0.2">
      <c r="A1410" s="19" t="str">
        <f>Table768[[#This Row],[Test No.]]&amp;Table768[[#This Row],[Section]]&amp;Table768[[#This Row],[Q No.]]</f>
        <v>P36R9</v>
      </c>
      <c r="B1410" s="19"/>
      <c r="C1410" s="9" t="s">
        <v>114</v>
      </c>
      <c r="D1410" s="6">
        <v>9</v>
      </c>
      <c r="E1410" s="6" t="s">
        <v>33</v>
      </c>
      <c r="F1410" s="6">
        <v>1</v>
      </c>
      <c r="G1410" s="13" t="s">
        <v>50</v>
      </c>
      <c r="H1410" s="26" t="s">
        <v>425</v>
      </c>
      <c r="I1410" s="2" t="str">
        <f>VLOOKUP(Table768[[#This Row],[CID]],ALY,2,FALSE)</f>
        <v>Detail</v>
      </c>
    </row>
    <row r="1411" spans="1:9" x14ac:dyDescent="0.2">
      <c r="A1411" s="19" t="str">
        <f>Table768[[#This Row],[Test No.]]&amp;Table768[[#This Row],[Section]]&amp;Table768[[#This Row],[Q No.]]</f>
        <v>P36R10</v>
      </c>
      <c r="B1411" s="19"/>
      <c r="C1411" s="9" t="s">
        <v>114</v>
      </c>
      <c r="D1411" s="6">
        <v>10</v>
      </c>
      <c r="E1411" s="6" t="s">
        <v>33</v>
      </c>
      <c r="F1411" s="6">
        <v>1</v>
      </c>
      <c r="G1411" s="13" t="s">
        <v>50</v>
      </c>
      <c r="H1411" s="26" t="s">
        <v>450</v>
      </c>
      <c r="I1411" s="2" t="str">
        <f>VLOOKUP(Table768[[#This Row],[CID]],ALY,2,FALSE)</f>
        <v>Vocab-in-Context</v>
      </c>
    </row>
    <row r="1412" spans="1:9" x14ac:dyDescent="0.2">
      <c r="A1412" s="19" t="str">
        <f>Table768[[#This Row],[Test No.]]&amp;Table768[[#This Row],[Section]]&amp;Table768[[#This Row],[Q No.]]</f>
        <v>P36R11</v>
      </c>
      <c r="B1412" s="19"/>
      <c r="C1412" s="9" t="s">
        <v>114</v>
      </c>
      <c r="D1412" s="6">
        <v>11</v>
      </c>
      <c r="E1412" s="6" t="s">
        <v>33</v>
      </c>
      <c r="F1412" s="6">
        <v>2</v>
      </c>
      <c r="G1412" s="13" t="s">
        <v>201</v>
      </c>
      <c r="H1412" s="26" t="s">
        <v>430</v>
      </c>
      <c r="I1412" s="2" t="str">
        <f>VLOOKUP(Table768[[#This Row],[CID]],ALY,2,FALSE)</f>
        <v>Detail</v>
      </c>
    </row>
    <row r="1413" spans="1:9" x14ac:dyDescent="0.2">
      <c r="A1413" s="19" t="str">
        <f>Table768[[#This Row],[Test No.]]&amp;Table768[[#This Row],[Section]]&amp;Table768[[#This Row],[Q No.]]</f>
        <v>P36R12</v>
      </c>
      <c r="B1413" s="19"/>
      <c r="C1413" s="9" t="s">
        <v>114</v>
      </c>
      <c r="D1413" s="6">
        <v>12</v>
      </c>
      <c r="E1413" s="6" t="s">
        <v>33</v>
      </c>
      <c r="F1413" s="6">
        <v>2</v>
      </c>
      <c r="G1413" s="13" t="s">
        <v>201</v>
      </c>
      <c r="H1413" s="26" t="s">
        <v>431</v>
      </c>
      <c r="I1413" s="2" t="str">
        <f>VLOOKUP(Table768[[#This Row],[CID]],ALY,2,FALSE)</f>
        <v>Vocab-in-Context</v>
      </c>
    </row>
    <row r="1414" spans="1:9" x14ac:dyDescent="0.2">
      <c r="A1414" s="19" t="str">
        <f>Table768[[#This Row],[Test No.]]&amp;Table768[[#This Row],[Section]]&amp;Table768[[#This Row],[Q No.]]</f>
        <v>P36R13</v>
      </c>
      <c r="B1414" s="19"/>
      <c r="C1414" s="9" t="s">
        <v>114</v>
      </c>
      <c r="D1414" s="6">
        <v>13</v>
      </c>
      <c r="E1414" s="6" t="s">
        <v>33</v>
      </c>
      <c r="F1414" s="6">
        <v>2</v>
      </c>
      <c r="G1414" s="13" t="s">
        <v>201</v>
      </c>
      <c r="H1414" s="26" t="s">
        <v>459</v>
      </c>
      <c r="I1414" s="2" t="str">
        <f>VLOOKUP(Table768[[#This Row],[CID]],ALY,2,FALSE)</f>
        <v>Cause &amp; Effect</v>
      </c>
    </row>
    <row r="1415" spans="1:9" x14ac:dyDescent="0.2">
      <c r="A1415" s="19" t="str">
        <f>Table768[[#This Row],[Test No.]]&amp;Table768[[#This Row],[Section]]&amp;Table768[[#This Row],[Q No.]]</f>
        <v>P36R14</v>
      </c>
      <c r="B1415" s="19"/>
      <c r="C1415" s="9" t="s">
        <v>114</v>
      </c>
      <c r="D1415" s="6">
        <v>14</v>
      </c>
      <c r="E1415" s="6" t="s">
        <v>33</v>
      </c>
      <c r="F1415" s="6">
        <v>2</v>
      </c>
      <c r="G1415" s="13" t="s">
        <v>201</v>
      </c>
      <c r="H1415" s="26" t="s">
        <v>432</v>
      </c>
      <c r="I1415" s="2" t="str">
        <f>VLOOKUP(Table768[[#This Row],[CID]],ALY,2,FALSE)</f>
        <v>PoV/Author's Attitude</v>
      </c>
    </row>
    <row r="1416" spans="1:9" x14ac:dyDescent="0.2">
      <c r="A1416" s="19" t="str">
        <f>Table768[[#This Row],[Test No.]]&amp;Table768[[#This Row],[Section]]&amp;Table768[[#This Row],[Q No.]]</f>
        <v>P36R15</v>
      </c>
      <c r="B1416" s="19"/>
      <c r="C1416" s="9" t="s">
        <v>114</v>
      </c>
      <c r="D1416" s="6">
        <v>15</v>
      </c>
      <c r="E1416" s="6" t="s">
        <v>33</v>
      </c>
      <c r="F1416" s="6">
        <v>2</v>
      </c>
      <c r="G1416" s="13" t="s">
        <v>201</v>
      </c>
      <c r="H1416" s="26" t="s">
        <v>431</v>
      </c>
      <c r="I1416" s="2" t="str">
        <f>VLOOKUP(Table768[[#This Row],[CID]],ALY,2,FALSE)</f>
        <v>Vocab-in-Context</v>
      </c>
    </row>
    <row r="1417" spans="1:9" x14ac:dyDescent="0.2">
      <c r="A1417" s="19" t="str">
        <f>Table768[[#This Row],[Test No.]]&amp;Table768[[#This Row],[Section]]&amp;Table768[[#This Row],[Q No.]]</f>
        <v>P36R16</v>
      </c>
      <c r="B1417" s="19"/>
      <c r="C1417" s="9" t="s">
        <v>114</v>
      </c>
      <c r="D1417" s="6">
        <v>16</v>
      </c>
      <c r="E1417" s="6" t="s">
        <v>33</v>
      </c>
      <c r="F1417" s="6">
        <v>2</v>
      </c>
      <c r="G1417" s="13" t="s">
        <v>201</v>
      </c>
      <c r="H1417" s="26" t="s">
        <v>431</v>
      </c>
      <c r="I1417" s="2" t="str">
        <f>VLOOKUP(Table768[[#This Row],[CID]],ALY,2,FALSE)</f>
        <v>Vocab-in-Context</v>
      </c>
    </row>
    <row r="1418" spans="1:9" x14ac:dyDescent="0.2">
      <c r="A1418" s="19" t="str">
        <f>Table768[[#This Row],[Test No.]]&amp;Table768[[#This Row],[Section]]&amp;Table768[[#This Row],[Q No.]]</f>
        <v>P36R17</v>
      </c>
      <c r="B1418" s="19"/>
      <c r="C1418" s="9" t="s">
        <v>114</v>
      </c>
      <c r="D1418" s="6">
        <v>17</v>
      </c>
      <c r="E1418" s="6" t="s">
        <v>33</v>
      </c>
      <c r="F1418" s="6">
        <v>2</v>
      </c>
      <c r="G1418" s="13" t="s">
        <v>201</v>
      </c>
      <c r="H1418" s="26" t="s">
        <v>457</v>
      </c>
      <c r="I1418" s="2" t="str">
        <f>VLOOKUP(Table768[[#This Row],[CID]],ALY,2,FALSE)</f>
        <v>Comparison &amp; Contrast</v>
      </c>
    </row>
    <row r="1419" spans="1:9" x14ac:dyDescent="0.2">
      <c r="A1419" s="19" t="str">
        <f>Table768[[#This Row],[Test No.]]&amp;Table768[[#This Row],[Section]]&amp;Table768[[#This Row],[Q No.]]</f>
        <v>P36R18</v>
      </c>
      <c r="B1419" s="19"/>
      <c r="C1419" s="9" t="s">
        <v>114</v>
      </c>
      <c r="D1419" s="6">
        <v>18</v>
      </c>
      <c r="E1419" s="6" t="s">
        <v>33</v>
      </c>
      <c r="F1419" s="6">
        <v>2</v>
      </c>
      <c r="G1419" s="13" t="s">
        <v>201</v>
      </c>
      <c r="H1419" s="26" t="s">
        <v>430</v>
      </c>
      <c r="I1419" s="2" t="str">
        <f>VLOOKUP(Table768[[#This Row],[CID]],ALY,2,FALSE)</f>
        <v>Detail</v>
      </c>
    </row>
    <row r="1420" spans="1:9" x14ac:dyDescent="0.2">
      <c r="A1420" s="19" t="str">
        <f>Table768[[#This Row],[Test No.]]&amp;Table768[[#This Row],[Section]]&amp;Table768[[#This Row],[Q No.]]</f>
        <v>P36R19</v>
      </c>
      <c r="B1420" s="19"/>
      <c r="C1420" s="9" t="s">
        <v>114</v>
      </c>
      <c r="D1420" s="6">
        <v>19</v>
      </c>
      <c r="E1420" s="6" t="s">
        <v>33</v>
      </c>
      <c r="F1420" s="6">
        <v>2</v>
      </c>
      <c r="G1420" s="13" t="s">
        <v>201</v>
      </c>
      <c r="H1420" s="26" t="s">
        <v>457</v>
      </c>
      <c r="I1420" s="2" t="str">
        <f>VLOOKUP(Table768[[#This Row],[CID]],ALY,2,FALSE)</f>
        <v>Comparison &amp; Contrast</v>
      </c>
    </row>
    <row r="1421" spans="1:9" x14ac:dyDescent="0.2">
      <c r="A1421" s="19" t="str">
        <f>Table768[[#This Row],[Test No.]]&amp;Table768[[#This Row],[Section]]&amp;Table768[[#This Row],[Q No.]]</f>
        <v>P36R20</v>
      </c>
      <c r="B1421" s="19"/>
      <c r="C1421" s="9" t="s">
        <v>114</v>
      </c>
      <c r="D1421" s="6">
        <v>20</v>
      </c>
      <c r="E1421" s="6" t="s">
        <v>33</v>
      </c>
      <c r="F1421" s="6">
        <v>2</v>
      </c>
      <c r="G1421" s="13" t="s">
        <v>201</v>
      </c>
      <c r="H1421" s="26" t="s">
        <v>459</v>
      </c>
      <c r="I1421" s="2" t="str">
        <f>VLOOKUP(Table768[[#This Row],[CID]],ALY,2,FALSE)</f>
        <v>Cause &amp; Effect</v>
      </c>
    </row>
    <row r="1422" spans="1:9" x14ac:dyDescent="0.2">
      <c r="A1422" s="19" t="str">
        <f>Table768[[#This Row],[Test No.]]&amp;Table768[[#This Row],[Section]]&amp;Table768[[#This Row],[Q No.]]</f>
        <v>P36R21</v>
      </c>
      <c r="B1422" s="19"/>
      <c r="C1422" s="9" t="s">
        <v>114</v>
      </c>
      <c r="D1422" s="6">
        <v>21</v>
      </c>
      <c r="E1422" s="6" t="s">
        <v>33</v>
      </c>
      <c r="F1422" s="6">
        <v>3</v>
      </c>
      <c r="G1422" s="13" t="s">
        <v>200</v>
      </c>
      <c r="H1422" s="26" t="s">
        <v>439</v>
      </c>
      <c r="I1422" s="2" t="str">
        <f>VLOOKUP(Table768[[#This Row],[CID]],ALY,2,FALSE)</f>
        <v>Vocab-in-Context</v>
      </c>
    </row>
    <row r="1423" spans="1:9" x14ac:dyDescent="0.2">
      <c r="A1423" s="19" t="str">
        <f>Table768[[#This Row],[Test No.]]&amp;Table768[[#This Row],[Section]]&amp;Table768[[#This Row],[Q No.]]</f>
        <v>P36R22</v>
      </c>
      <c r="B1423" s="19"/>
      <c r="C1423" s="9" t="s">
        <v>114</v>
      </c>
      <c r="D1423" s="6">
        <v>22</v>
      </c>
      <c r="E1423" s="6" t="s">
        <v>33</v>
      </c>
      <c r="F1423" s="6">
        <v>3</v>
      </c>
      <c r="G1423" s="13" t="s">
        <v>200</v>
      </c>
      <c r="H1423" s="26" t="s">
        <v>437</v>
      </c>
      <c r="I1423" s="2" t="str">
        <f>VLOOKUP(Table768[[#This Row],[CID]],ALY,2,FALSE)</f>
        <v>Detail</v>
      </c>
    </row>
    <row r="1424" spans="1:9" x14ac:dyDescent="0.2">
      <c r="A1424" s="19" t="str">
        <f>Table768[[#This Row],[Test No.]]&amp;Table768[[#This Row],[Section]]&amp;Table768[[#This Row],[Q No.]]</f>
        <v>P36R23</v>
      </c>
      <c r="B1424" s="19"/>
      <c r="C1424" s="9" t="s">
        <v>114</v>
      </c>
      <c r="D1424" s="6">
        <v>23</v>
      </c>
      <c r="E1424" s="6" t="s">
        <v>33</v>
      </c>
      <c r="F1424" s="6">
        <v>3</v>
      </c>
      <c r="G1424" s="13" t="s">
        <v>200</v>
      </c>
      <c r="H1424" s="26" t="s">
        <v>452</v>
      </c>
      <c r="I1424" s="2" t="str">
        <f>VLOOKUP(Table768[[#This Row],[CID]],ALY,2,FALSE)</f>
        <v>Cause &amp; Effect</v>
      </c>
    </row>
    <row r="1425" spans="1:9" x14ac:dyDescent="0.2">
      <c r="A1425" s="19" t="str">
        <f>Table768[[#This Row],[Test No.]]&amp;Table768[[#This Row],[Section]]&amp;Table768[[#This Row],[Q No.]]</f>
        <v>P36R24</v>
      </c>
      <c r="B1425" s="19"/>
      <c r="C1425" s="9" t="s">
        <v>114</v>
      </c>
      <c r="D1425" s="6">
        <v>24</v>
      </c>
      <c r="E1425" s="6" t="s">
        <v>33</v>
      </c>
      <c r="F1425" s="6">
        <v>3</v>
      </c>
      <c r="G1425" s="13" t="s">
        <v>200</v>
      </c>
      <c r="H1425" s="26" t="s">
        <v>438</v>
      </c>
      <c r="I1425" s="2" t="str">
        <f>VLOOKUP(Table768[[#This Row],[CID]],ALY,2,FALSE)</f>
        <v>Inference</v>
      </c>
    </row>
    <row r="1426" spans="1:9" x14ac:dyDescent="0.2">
      <c r="A1426" s="19" t="str">
        <f>Table768[[#This Row],[Test No.]]&amp;Table768[[#This Row],[Section]]&amp;Table768[[#This Row],[Q No.]]</f>
        <v>P36R25</v>
      </c>
      <c r="B1426" s="19"/>
      <c r="C1426" s="9" t="s">
        <v>114</v>
      </c>
      <c r="D1426" s="6">
        <v>25</v>
      </c>
      <c r="E1426" s="6" t="s">
        <v>33</v>
      </c>
      <c r="F1426" s="6">
        <v>3</v>
      </c>
      <c r="G1426" s="13" t="s">
        <v>200</v>
      </c>
      <c r="H1426" s="26" t="s">
        <v>437</v>
      </c>
      <c r="I1426" s="2" t="str">
        <f>VLOOKUP(Table768[[#This Row],[CID]],ALY,2,FALSE)</f>
        <v>Detail</v>
      </c>
    </row>
    <row r="1427" spans="1:9" x14ac:dyDescent="0.2">
      <c r="A1427" s="19" t="str">
        <f>Table768[[#This Row],[Test No.]]&amp;Table768[[#This Row],[Section]]&amp;Table768[[#This Row],[Q No.]]</f>
        <v>P36R26</v>
      </c>
      <c r="B1427" s="19"/>
      <c r="C1427" s="9" t="s">
        <v>114</v>
      </c>
      <c r="D1427" s="6">
        <v>26</v>
      </c>
      <c r="E1427" s="6" t="s">
        <v>33</v>
      </c>
      <c r="F1427" s="6">
        <v>3</v>
      </c>
      <c r="G1427" s="13" t="s">
        <v>200</v>
      </c>
      <c r="H1427" s="26" t="s">
        <v>438</v>
      </c>
      <c r="I1427" s="2" t="str">
        <f>VLOOKUP(Table768[[#This Row],[CID]],ALY,2,FALSE)</f>
        <v>Inference</v>
      </c>
    </row>
    <row r="1428" spans="1:9" x14ac:dyDescent="0.2">
      <c r="A1428" s="19" t="str">
        <f>Table768[[#This Row],[Test No.]]&amp;Table768[[#This Row],[Section]]&amp;Table768[[#This Row],[Q No.]]</f>
        <v>P36R27</v>
      </c>
      <c r="B1428" s="19"/>
      <c r="C1428" s="9" t="s">
        <v>114</v>
      </c>
      <c r="D1428" s="6">
        <v>27</v>
      </c>
      <c r="E1428" s="6" t="s">
        <v>33</v>
      </c>
      <c r="F1428" s="6">
        <v>3</v>
      </c>
      <c r="G1428" s="13" t="s">
        <v>200</v>
      </c>
      <c r="H1428" s="26" t="s">
        <v>436</v>
      </c>
      <c r="I1428" s="2" t="str">
        <f>VLOOKUP(Table768[[#This Row],[CID]],ALY,2,FALSE)</f>
        <v>Purpose</v>
      </c>
    </row>
    <row r="1429" spans="1:9" x14ac:dyDescent="0.2">
      <c r="A1429" s="19" t="str">
        <f>Table768[[#This Row],[Test No.]]&amp;Table768[[#This Row],[Section]]&amp;Table768[[#This Row],[Q No.]]</f>
        <v>P36R28</v>
      </c>
      <c r="B1429" s="19"/>
      <c r="C1429" s="9" t="s">
        <v>114</v>
      </c>
      <c r="D1429" s="6">
        <v>28</v>
      </c>
      <c r="E1429" s="6" t="s">
        <v>33</v>
      </c>
      <c r="F1429" s="6">
        <v>3</v>
      </c>
      <c r="G1429" s="13" t="s">
        <v>200</v>
      </c>
      <c r="H1429" s="26" t="s">
        <v>437</v>
      </c>
      <c r="I1429" s="2" t="str">
        <f>VLOOKUP(Table768[[#This Row],[CID]],ALY,2,FALSE)</f>
        <v>Detail</v>
      </c>
    </row>
    <row r="1430" spans="1:9" x14ac:dyDescent="0.2">
      <c r="A1430" s="19" t="str">
        <f>Table768[[#This Row],[Test No.]]&amp;Table768[[#This Row],[Section]]&amp;Table768[[#This Row],[Q No.]]</f>
        <v>P36R29</v>
      </c>
      <c r="B1430" s="19"/>
      <c r="C1430" s="9" t="s">
        <v>114</v>
      </c>
      <c r="D1430" s="6">
        <v>29</v>
      </c>
      <c r="E1430" s="6" t="s">
        <v>33</v>
      </c>
      <c r="F1430" s="6">
        <v>3</v>
      </c>
      <c r="G1430" s="13" t="s">
        <v>200</v>
      </c>
      <c r="H1430" s="26" t="s">
        <v>436</v>
      </c>
      <c r="I1430" s="2" t="str">
        <f>VLOOKUP(Table768[[#This Row],[CID]],ALY,2,FALSE)</f>
        <v>Purpose</v>
      </c>
    </row>
    <row r="1431" spans="1:9" x14ac:dyDescent="0.2">
      <c r="A1431" s="19" t="str">
        <f>Table768[[#This Row],[Test No.]]&amp;Table768[[#This Row],[Section]]&amp;Table768[[#This Row],[Q No.]]</f>
        <v>P36R30</v>
      </c>
      <c r="B1431" s="19"/>
      <c r="C1431" s="9" t="s">
        <v>114</v>
      </c>
      <c r="D1431" s="6">
        <v>30</v>
      </c>
      <c r="E1431" s="6" t="s">
        <v>33</v>
      </c>
      <c r="F1431" s="6">
        <v>3</v>
      </c>
      <c r="G1431" s="13" t="s">
        <v>200</v>
      </c>
      <c r="H1431" s="26" t="s">
        <v>437</v>
      </c>
      <c r="I1431" s="2" t="str">
        <f>VLOOKUP(Table768[[#This Row],[CID]],ALY,2,FALSE)</f>
        <v>Detail</v>
      </c>
    </row>
    <row r="1432" spans="1:9" x14ac:dyDescent="0.2">
      <c r="A1432" s="19" t="str">
        <f>Table768[[#This Row],[Test No.]]&amp;Table768[[#This Row],[Section]]&amp;Table768[[#This Row],[Q No.]]</f>
        <v>P36R31</v>
      </c>
      <c r="B1432" s="19"/>
      <c r="C1432" s="9" t="s">
        <v>114</v>
      </c>
      <c r="D1432" s="6">
        <v>31</v>
      </c>
      <c r="E1432" s="6" t="s">
        <v>33</v>
      </c>
      <c r="F1432" s="6">
        <v>4</v>
      </c>
      <c r="G1432" s="13" t="s">
        <v>199</v>
      </c>
      <c r="H1432" s="26" t="s">
        <v>443</v>
      </c>
      <c r="I1432" s="2" t="str">
        <f>VLOOKUP(Table768[[#This Row],[CID]],ALY,2,FALSE)</f>
        <v>Vocab-in-Context</v>
      </c>
    </row>
    <row r="1433" spans="1:9" x14ac:dyDescent="0.2">
      <c r="A1433" s="19" t="str">
        <f>Table768[[#This Row],[Test No.]]&amp;Table768[[#This Row],[Section]]&amp;Table768[[#This Row],[Q No.]]</f>
        <v>P36R32</v>
      </c>
      <c r="B1433" s="19"/>
      <c r="C1433" s="9" t="s">
        <v>114</v>
      </c>
      <c r="D1433" s="6">
        <v>32</v>
      </c>
      <c r="E1433" s="6" t="s">
        <v>33</v>
      </c>
      <c r="F1433" s="6">
        <v>4</v>
      </c>
      <c r="G1433" s="13" t="s">
        <v>199</v>
      </c>
      <c r="H1433" s="26" t="s">
        <v>461</v>
      </c>
      <c r="I1433" s="2" t="str">
        <f>VLOOKUP(Table768[[#This Row],[CID]],ALY,2,FALSE)</f>
        <v>Sequence</v>
      </c>
    </row>
    <row r="1434" spans="1:9" x14ac:dyDescent="0.2">
      <c r="A1434" s="19" t="str">
        <f>Table768[[#This Row],[Test No.]]&amp;Table768[[#This Row],[Section]]&amp;Table768[[#This Row],[Q No.]]</f>
        <v>P36R33</v>
      </c>
      <c r="B1434" s="19"/>
      <c r="C1434" s="9" t="s">
        <v>114</v>
      </c>
      <c r="D1434" s="6">
        <v>33</v>
      </c>
      <c r="E1434" s="6" t="s">
        <v>33</v>
      </c>
      <c r="F1434" s="6">
        <v>4</v>
      </c>
      <c r="G1434" s="13" t="s">
        <v>199</v>
      </c>
      <c r="H1434" s="26" t="s">
        <v>442</v>
      </c>
      <c r="I1434" s="2" t="str">
        <f>VLOOKUP(Table768[[#This Row],[CID]],ALY,2,FALSE)</f>
        <v>Detail</v>
      </c>
    </row>
    <row r="1435" spans="1:9" x14ac:dyDescent="0.2">
      <c r="A1435" s="19" t="str">
        <f>Table768[[#This Row],[Test No.]]&amp;Table768[[#This Row],[Section]]&amp;Table768[[#This Row],[Q No.]]</f>
        <v>P36R34</v>
      </c>
      <c r="B1435" s="19"/>
      <c r="C1435" s="9" t="s">
        <v>114</v>
      </c>
      <c r="D1435" s="6">
        <v>34</v>
      </c>
      <c r="E1435" s="6" t="s">
        <v>33</v>
      </c>
      <c r="F1435" s="6">
        <v>4</v>
      </c>
      <c r="G1435" s="13" t="s">
        <v>199</v>
      </c>
      <c r="H1435" s="26" t="s">
        <v>442</v>
      </c>
      <c r="I1435" s="10" t="str">
        <f>VLOOKUP(Table768[[#This Row],[CID]],ALY,2,FALSE)</f>
        <v>Detail</v>
      </c>
    </row>
    <row r="1436" spans="1:9" x14ac:dyDescent="0.2">
      <c r="A1436" s="19" t="str">
        <f>Table768[[#This Row],[Test No.]]&amp;Table768[[#This Row],[Section]]&amp;Table768[[#This Row],[Q No.]]</f>
        <v>P36R35</v>
      </c>
      <c r="B1436" s="19"/>
      <c r="C1436" s="9" t="s">
        <v>114</v>
      </c>
      <c r="D1436" s="6">
        <v>35</v>
      </c>
      <c r="E1436" s="6" t="s">
        <v>33</v>
      </c>
      <c r="F1436" s="6">
        <v>4</v>
      </c>
      <c r="G1436" s="13" t="s">
        <v>199</v>
      </c>
      <c r="H1436" s="26" t="s">
        <v>463</v>
      </c>
      <c r="I1436" s="2" t="str">
        <f>VLOOKUP(Table768[[#This Row],[CID]],ALY,2,FALSE)</f>
        <v>Author's Method</v>
      </c>
    </row>
    <row r="1437" spans="1:9" x14ac:dyDescent="0.2">
      <c r="A1437" s="19" t="str">
        <f>Table768[[#This Row],[Test No.]]&amp;Table768[[#This Row],[Section]]&amp;Table768[[#This Row],[Q No.]]</f>
        <v>P36R36</v>
      </c>
      <c r="B1437" s="19"/>
      <c r="C1437" s="9" t="s">
        <v>114</v>
      </c>
      <c r="D1437" s="6">
        <v>36</v>
      </c>
      <c r="E1437" s="6" t="s">
        <v>33</v>
      </c>
      <c r="F1437" s="6">
        <v>4</v>
      </c>
      <c r="G1437" s="13" t="s">
        <v>199</v>
      </c>
      <c r="H1437" s="26" t="s">
        <v>453</v>
      </c>
      <c r="I1437" s="2" t="str">
        <f>VLOOKUP(Table768[[#This Row],[CID]],ALY,2,FALSE)</f>
        <v>Cause &amp; Effect</v>
      </c>
    </row>
    <row r="1438" spans="1:9" x14ac:dyDescent="0.2">
      <c r="A1438" s="19" t="str">
        <f>Table768[[#This Row],[Test No.]]&amp;Table768[[#This Row],[Section]]&amp;Table768[[#This Row],[Q No.]]</f>
        <v>P36R37</v>
      </c>
      <c r="B1438" s="19"/>
      <c r="C1438" s="9" t="s">
        <v>114</v>
      </c>
      <c r="D1438" s="6">
        <v>37</v>
      </c>
      <c r="E1438" s="6" t="s">
        <v>33</v>
      </c>
      <c r="F1438" s="6">
        <v>4</v>
      </c>
      <c r="G1438" s="13" t="s">
        <v>199</v>
      </c>
      <c r="H1438" s="26" t="s">
        <v>442</v>
      </c>
      <c r="I1438" s="2" t="str">
        <f>VLOOKUP(Table768[[#This Row],[CID]],ALY,2,FALSE)</f>
        <v>Detail</v>
      </c>
    </row>
    <row r="1439" spans="1:9" x14ac:dyDescent="0.2">
      <c r="A1439" s="19" t="str">
        <f>Table768[[#This Row],[Test No.]]&amp;Table768[[#This Row],[Section]]&amp;Table768[[#This Row],[Q No.]]</f>
        <v>P36R38</v>
      </c>
      <c r="B1439" s="19"/>
      <c r="C1439" s="9" t="s">
        <v>114</v>
      </c>
      <c r="D1439" s="6">
        <v>38</v>
      </c>
      <c r="E1439" s="6" t="s">
        <v>33</v>
      </c>
      <c r="F1439" s="6">
        <v>4</v>
      </c>
      <c r="G1439" s="13" t="s">
        <v>199</v>
      </c>
      <c r="H1439" s="26" t="s">
        <v>444</v>
      </c>
      <c r="I1439" s="2" t="str">
        <f>VLOOKUP(Table768[[#This Row],[CID]],ALY,2,FALSE)</f>
        <v>PoV/Author's Attitude</v>
      </c>
    </row>
    <row r="1440" spans="1:9" x14ac:dyDescent="0.2">
      <c r="A1440" s="19" t="str">
        <f>Table768[[#This Row],[Test No.]]&amp;Table768[[#This Row],[Section]]&amp;Table768[[#This Row],[Q No.]]</f>
        <v>P36R39</v>
      </c>
      <c r="B1440" s="19"/>
      <c r="C1440" s="9" t="s">
        <v>114</v>
      </c>
      <c r="D1440" s="6">
        <v>39</v>
      </c>
      <c r="E1440" s="6" t="s">
        <v>33</v>
      </c>
      <c r="F1440" s="6">
        <v>4</v>
      </c>
      <c r="G1440" s="13" t="s">
        <v>199</v>
      </c>
      <c r="H1440" s="26" t="s">
        <v>441</v>
      </c>
      <c r="I1440" s="2" t="str">
        <f>VLOOKUP(Table768[[#This Row],[CID]],ALY,2,FALSE)</f>
        <v>Main Idea</v>
      </c>
    </row>
    <row r="1441" spans="1:9" x14ac:dyDescent="0.2">
      <c r="A1441" s="19" t="str">
        <f>Table768[[#This Row],[Test No.]]&amp;Table768[[#This Row],[Section]]&amp;Table768[[#This Row],[Q No.]]</f>
        <v>P36R40</v>
      </c>
      <c r="B1441" s="19"/>
      <c r="C1441" s="9" t="s">
        <v>114</v>
      </c>
      <c r="D1441" s="6">
        <v>40</v>
      </c>
      <c r="E1441" s="6" t="s">
        <v>33</v>
      </c>
      <c r="F1441" s="6">
        <v>4</v>
      </c>
      <c r="G1441" s="13" t="s">
        <v>199</v>
      </c>
      <c r="H1441" s="26" t="s">
        <v>442</v>
      </c>
      <c r="I1441" s="2" t="str">
        <f>VLOOKUP(Table768[[#This Row],[CID]],ALY,2,FALSE)</f>
        <v>Detail</v>
      </c>
    </row>
    <row r="1442" spans="1:9" x14ac:dyDescent="0.2">
      <c r="A1442" s="19" t="str">
        <f>Table768[[#This Row],[Test No.]]&amp;Table768[[#This Row],[Section]]&amp;Table768[[#This Row],[Q No.]]</f>
        <v>P37R1</v>
      </c>
      <c r="B1442" s="19"/>
      <c r="C1442" s="9" t="s">
        <v>113</v>
      </c>
      <c r="D1442" s="6">
        <v>1</v>
      </c>
      <c r="E1442" s="6" t="s">
        <v>33</v>
      </c>
      <c r="F1442" s="6">
        <v>1</v>
      </c>
      <c r="G1442" s="13" t="s">
        <v>50</v>
      </c>
      <c r="H1442" s="26" t="s">
        <v>428</v>
      </c>
      <c r="I1442" s="2" t="str">
        <f>VLOOKUP(Table768[[#This Row],[CID]],ALY,2,FALSE)</f>
        <v>Purpose</v>
      </c>
    </row>
    <row r="1443" spans="1:9" x14ac:dyDescent="0.2">
      <c r="A1443" s="19" t="str">
        <f>Table768[[#This Row],[Test No.]]&amp;Table768[[#This Row],[Section]]&amp;Table768[[#This Row],[Q No.]]</f>
        <v>P37R2</v>
      </c>
      <c r="B1443" s="19"/>
      <c r="C1443" s="9" t="s">
        <v>113</v>
      </c>
      <c r="D1443" s="6">
        <v>2</v>
      </c>
      <c r="E1443" s="6" t="s">
        <v>33</v>
      </c>
      <c r="F1443" s="6">
        <v>1</v>
      </c>
      <c r="G1443" s="13" t="s">
        <v>50</v>
      </c>
      <c r="H1443" s="26" t="s">
        <v>458</v>
      </c>
      <c r="I1443" s="2" t="str">
        <f>VLOOKUP(Table768[[#This Row],[CID]],ALY,2,FALSE)</f>
        <v>Sequence</v>
      </c>
    </row>
    <row r="1444" spans="1:9" x14ac:dyDescent="0.2">
      <c r="A1444" s="19" t="str">
        <f>Table768[[#This Row],[Test No.]]&amp;Table768[[#This Row],[Section]]&amp;Table768[[#This Row],[Q No.]]</f>
        <v>P37R3</v>
      </c>
      <c r="B1444" s="19"/>
      <c r="C1444" s="9" t="s">
        <v>113</v>
      </c>
      <c r="D1444" s="6">
        <v>3</v>
      </c>
      <c r="E1444" s="6" t="s">
        <v>33</v>
      </c>
      <c r="F1444" s="6">
        <v>1</v>
      </c>
      <c r="G1444" s="13" t="s">
        <v>50</v>
      </c>
      <c r="H1444" s="26" t="s">
        <v>428</v>
      </c>
      <c r="I1444" s="2" t="str">
        <f>VLOOKUP(Table768[[#This Row],[CID]],ALY,2,FALSE)</f>
        <v>Purpose</v>
      </c>
    </row>
    <row r="1445" spans="1:9" x14ac:dyDescent="0.2">
      <c r="A1445" s="19" t="str">
        <f>Table768[[#This Row],[Test No.]]&amp;Table768[[#This Row],[Section]]&amp;Table768[[#This Row],[Q No.]]</f>
        <v>P37R4</v>
      </c>
      <c r="B1445" s="19"/>
      <c r="C1445" s="9" t="s">
        <v>113</v>
      </c>
      <c r="D1445" s="6">
        <v>4</v>
      </c>
      <c r="E1445" s="6" t="s">
        <v>33</v>
      </c>
      <c r="F1445" s="6">
        <v>1</v>
      </c>
      <c r="G1445" s="13" t="s">
        <v>50</v>
      </c>
      <c r="H1445" s="26" t="s">
        <v>455</v>
      </c>
      <c r="I1445" s="2" t="str">
        <f>VLOOKUP(Table768[[#This Row],[CID]],ALY,2,FALSE)</f>
        <v>Comparison &amp; Contrast</v>
      </c>
    </row>
    <row r="1446" spans="1:9" x14ac:dyDescent="0.2">
      <c r="A1446" s="19" t="str">
        <f>Table768[[#This Row],[Test No.]]&amp;Table768[[#This Row],[Section]]&amp;Table768[[#This Row],[Q No.]]</f>
        <v>P37R5</v>
      </c>
      <c r="B1446" s="19"/>
      <c r="C1446" s="9" t="s">
        <v>113</v>
      </c>
      <c r="D1446" s="6">
        <v>5</v>
      </c>
      <c r="E1446" s="6" t="s">
        <v>33</v>
      </c>
      <c r="F1446" s="6">
        <v>1</v>
      </c>
      <c r="G1446" s="13" t="s">
        <v>50</v>
      </c>
      <c r="H1446" s="26" t="s">
        <v>427</v>
      </c>
      <c r="I1446" s="2" t="str">
        <f>VLOOKUP(Table768[[#This Row],[CID]],ALY,2,FALSE)</f>
        <v>PoV/Author's Attitude</v>
      </c>
    </row>
    <row r="1447" spans="1:9" x14ac:dyDescent="0.2">
      <c r="A1447" s="19" t="str">
        <f>Table768[[#This Row],[Test No.]]&amp;Table768[[#This Row],[Section]]&amp;Table768[[#This Row],[Q No.]]</f>
        <v>P37R6</v>
      </c>
      <c r="B1447" s="19"/>
      <c r="C1447" s="9" t="s">
        <v>113</v>
      </c>
      <c r="D1447" s="6">
        <v>6</v>
      </c>
      <c r="E1447" s="6" t="s">
        <v>33</v>
      </c>
      <c r="F1447" s="6">
        <v>1</v>
      </c>
      <c r="G1447" s="13" t="s">
        <v>50</v>
      </c>
      <c r="H1447" s="26" t="s">
        <v>449</v>
      </c>
      <c r="I1447" s="2" t="str">
        <f>VLOOKUP(Table768[[#This Row],[CID]],ALY,2,FALSE)</f>
        <v>Main Idea</v>
      </c>
    </row>
    <row r="1448" spans="1:9" x14ac:dyDescent="0.2">
      <c r="A1448" s="19" t="str">
        <f>Table768[[#This Row],[Test No.]]&amp;Table768[[#This Row],[Section]]&amp;Table768[[#This Row],[Q No.]]</f>
        <v>P37R7</v>
      </c>
      <c r="B1448" s="19"/>
      <c r="C1448" s="9" t="s">
        <v>113</v>
      </c>
      <c r="D1448" s="6">
        <v>7</v>
      </c>
      <c r="E1448" s="6" t="s">
        <v>33</v>
      </c>
      <c r="F1448" s="6">
        <v>1</v>
      </c>
      <c r="G1448" s="13" t="s">
        <v>50</v>
      </c>
      <c r="H1448" s="26" t="s">
        <v>424</v>
      </c>
      <c r="I1448" s="2" t="str">
        <f>VLOOKUP(Table768[[#This Row],[CID]],ALY,2,FALSE)</f>
        <v>Inference</v>
      </c>
    </row>
    <row r="1449" spans="1:9" x14ac:dyDescent="0.2">
      <c r="A1449" s="19" t="str">
        <f>Table768[[#This Row],[Test No.]]&amp;Table768[[#This Row],[Section]]&amp;Table768[[#This Row],[Q No.]]</f>
        <v>P37R8</v>
      </c>
      <c r="B1449" s="19"/>
      <c r="C1449" s="9" t="s">
        <v>113</v>
      </c>
      <c r="D1449" s="6">
        <v>8</v>
      </c>
      <c r="E1449" s="6" t="s">
        <v>33</v>
      </c>
      <c r="F1449" s="6">
        <v>1</v>
      </c>
      <c r="G1449" s="13" t="s">
        <v>50</v>
      </c>
      <c r="H1449" s="26" t="s">
        <v>425</v>
      </c>
      <c r="I1449" s="2" t="str">
        <f>VLOOKUP(Table768[[#This Row],[CID]],ALY,2,FALSE)</f>
        <v>Detail</v>
      </c>
    </row>
    <row r="1450" spans="1:9" x14ac:dyDescent="0.2">
      <c r="A1450" s="19" t="str">
        <f>Table768[[#This Row],[Test No.]]&amp;Table768[[#This Row],[Section]]&amp;Table768[[#This Row],[Q No.]]</f>
        <v>P37R9</v>
      </c>
      <c r="B1450" s="19"/>
      <c r="C1450" s="9" t="s">
        <v>113</v>
      </c>
      <c r="D1450" s="6">
        <v>9</v>
      </c>
      <c r="E1450" s="6" t="s">
        <v>33</v>
      </c>
      <c r="F1450" s="6">
        <v>1</v>
      </c>
      <c r="G1450" s="13" t="s">
        <v>50</v>
      </c>
      <c r="H1450" s="26" t="s">
        <v>450</v>
      </c>
      <c r="I1450" s="2" t="str">
        <f>VLOOKUP(Table768[[#This Row],[CID]],ALY,2,FALSE)</f>
        <v>Vocab-in-Context</v>
      </c>
    </row>
    <row r="1451" spans="1:9" x14ac:dyDescent="0.2">
      <c r="A1451" s="19" t="str">
        <f>Table768[[#This Row],[Test No.]]&amp;Table768[[#This Row],[Section]]&amp;Table768[[#This Row],[Q No.]]</f>
        <v>P37R10</v>
      </c>
      <c r="B1451" s="19"/>
      <c r="C1451" s="9" t="s">
        <v>113</v>
      </c>
      <c r="D1451" s="6">
        <v>10</v>
      </c>
      <c r="E1451" s="6" t="s">
        <v>33</v>
      </c>
      <c r="F1451" s="6">
        <v>1</v>
      </c>
      <c r="G1451" s="13" t="s">
        <v>50</v>
      </c>
      <c r="H1451" s="26" t="s">
        <v>424</v>
      </c>
      <c r="I1451" s="2" t="str">
        <f>VLOOKUP(Table768[[#This Row],[CID]],ALY,2,FALSE)</f>
        <v>Inference</v>
      </c>
    </row>
    <row r="1452" spans="1:9" x14ac:dyDescent="0.2">
      <c r="A1452" s="19" t="str">
        <f>Table768[[#This Row],[Test No.]]&amp;Table768[[#This Row],[Section]]&amp;Table768[[#This Row],[Q No.]]</f>
        <v>P37R11</v>
      </c>
      <c r="B1452" s="19"/>
      <c r="C1452" s="9" t="s">
        <v>113</v>
      </c>
      <c r="D1452" s="6">
        <v>11</v>
      </c>
      <c r="E1452" s="6" t="s">
        <v>33</v>
      </c>
      <c r="F1452" s="6">
        <v>2</v>
      </c>
      <c r="G1452" s="13" t="s">
        <v>201</v>
      </c>
      <c r="H1452" s="26" t="s">
        <v>432</v>
      </c>
      <c r="I1452" s="2" t="str">
        <f>VLOOKUP(Table768[[#This Row],[CID]],ALY,2,FALSE)</f>
        <v>PoV/Author's Attitude</v>
      </c>
    </row>
    <row r="1453" spans="1:9" x14ac:dyDescent="0.2">
      <c r="A1453" s="19" t="str">
        <f>Table768[[#This Row],[Test No.]]&amp;Table768[[#This Row],[Section]]&amp;Table768[[#This Row],[Q No.]]</f>
        <v>P37R12</v>
      </c>
      <c r="B1453" s="19"/>
      <c r="C1453" s="9" t="s">
        <v>113</v>
      </c>
      <c r="D1453" s="6">
        <v>12</v>
      </c>
      <c r="E1453" s="6" t="s">
        <v>33</v>
      </c>
      <c r="F1453" s="6">
        <v>2</v>
      </c>
      <c r="G1453" s="13" t="s">
        <v>201</v>
      </c>
      <c r="H1453" s="26" t="s">
        <v>459</v>
      </c>
      <c r="I1453" s="2" t="str">
        <f>VLOOKUP(Table768[[#This Row],[CID]],ALY,2,FALSE)</f>
        <v>Cause &amp; Effect</v>
      </c>
    </row>
    <row r="1454" spans="1:9" x14ac:dyDescent="0.2">
      <c r="A1454" s="19" t="str">
        <f>Table768[[#This Row],[Test No.]]&amp;Table768[[#This Row],[Section]]&amp;Table768[[#This Row],[Q No.]]</f>
        <v>P37R13</v>
      </c>
      <c r="B1454" s="19"/>
      <c r="C1454" s="9" t="s">
        <v>113</v>
      </c>
      <c r="D1454" s="6">
        <v>13</v>
      </c>
      <c r="E1454" s="6" t="s">
        <v>33</v>
      </c>
      <c r="F1454" s="6">
        <v>2</v>
      </c>
      <c r="G1454" s="13" t="s">
        <v>201</v>
      </c>
      <c r="H1454" s="26" t="s">
        <v>457</v>
      </c>
      <c r="I1454" s="2" t="str">
        <f>VLOOKUP(Table768[[#This Row],[CID]],ALY,2,FALSE)</f>
        <v>Comparison &amp; Contrast</v>
      </c>
    </row>
    <row r="1455" spans="1:9" x14ac:dyDescent="0.2">
      <c r="A1455" s="19" t="str">
        <f>Table768[[#This Row],[Test No.]]&amp;Table768[[#This Row],[Section]]&amp;Table768[[#This Row],[Q No.]]</f>
        <v>P37R14</v>
      </c>
      <c r="B1455" s="19"/>
      <c r="C1455" s="9" t="s">
        <v>113</v>
      </c>
      <c r="D1455" s="6">
        <v>14</v>
      </c>
      <c r="E1455" s="6" t="s">
        <v>33</v>
      </c>
      <c r="F1455" s="6">
        <v>2</v>
      </c>
      <c r="G1455" s="13" t="s">
        <v>201</v>
      </c>
      <c r="H1455" s="26" t="s">
        <v>434</v>
      </c>
      <c r="I1455" s="2" t="str">
        <f>VLOOKUP(Table768[[#This Row],[CID]],ALY,2,FALSE)</f>
        <v>Main Idea</v>
      </c>
    </row>
    <row r="1456" spans="1:9" x14ac:dyDescent="0.2">
      <c r="A1456" s="19" t="str">
        <f>Table768[[#This Row],[Test No.]]&amp;Table768[[#This Row],[Section]]&amp;Table768[[#This Row],[Q No.]]</f>
        <v>P37R15</v>
      </c>
      <c r="B1456" s="19"/>
      <c r="C1456" s="9" t="s">
        <v>113</v>
      </c>
      <c r="D1456" s="6">
        <v>15</v>
      </c>
      <c r="E1456" s="6" t="s">
        <v>33</v>
      </c>
      <c r="F1456" s="6">
        <v>2</v>
      </c>
      <c r="G1456" s="13" t="s">
        <v>201</v>
      </c>
      <c r="H1456" s="26" t="s">
        <v>430</v>
      </c>
      <c r="I1456" s="2" t="str">
        <f>VLOOKUP(Table768[[#This Row],[CID]],ALY,2,FALSE)</f>
        <v>Detail</v>
      </c>
    </row>
    <row r="1457" spans="1:9" x14ac:dyDescent="0.2">
      <c r="A1457" s="19" t="str">
        <f>Table768[[#This Row],[Test No.]]&amp;Table768[[#This Row],[Section]]&amp;Table768[[#This Row],[Q No.]]</f>
        <v>P37R16</v>
      </c>
      <c r="B1457" s="19"/>
      <c r="C1457" s="9" t="s">
        <v>113</v>
      </c>
      <c r="D1457" s="6">
        <v>16</v>
      </c>
      <c r="E1457" s="6" t="s">
        <v>33</v>
      </c>
      <c r="F1457" s="6">
        <v>2</v>
      </c>
      <c r="G1457" s="13" t="s">
        <v>201</v>
      </c>
      <c r="H1457" s="26" t="s">
        <v>433</v>
      </c>
      <c r="I1457" s="2" t="str">
        <f>VLOOKUP(Table768[[#This Row],[CID]],ALY,2,FALSE)</f>
        <v>Purpose</v>
      </c>
    </row>
    <row r="1458" spans="1:9" x14ac:dyDescent="0.2">
      <c r="A1458" s="19" t="str">
        <f>Table768[[#This Row],[Test No.]]&amp;Table768[[#This Row],[Section]]&amp;Table768[[#This Row],[Q No.]]</f>
        <v>P37R17</v>
      </c>
      <c r="B1458" s="19"/>
      <c r="C1458" s="9" t="s">
        <v>113</v>
      </c>
      <c r="D1458" s="6">
        <v>17</v>
      </c>
      <c r="E1458" s="6" t="s">
        <v>33</v>
      </c>
      <c r="F1458" s="6">
        <v>2</v>
      </c>
      <c r="G1458" s="13" t="s">
        <v>201</v>
      </c>
      <c r="H1458" s="26" t="s">
        <v>434</v>
      </c>
      <c r="I1458" s="2" t="str">
        <f>VLOOKUP(Table768[[#This Row],[CID]],ALY,2,FALSE)</f>
        <v>Main Idea</v>
      </c>
    </row>
    <row r="1459" spans="1:9" x14ac:dyDescent="0.2">
      <c r="A1459" s="19" t="str">
        <f>Table768[[#This Row],[Test No.]]&amp;Table768[[#This Row],[Section]]&amp;Table768[[#This Row],[Q No.]]</f>
        <v>P37R18</v>
      </c>
      <c r="B1459" s="19"/>
      <c r="C1459" s="9" t="s">
        <v>113</v>
      </c>
      <c r="D1459" s="6">
        <v>18</v>
      </c>
      <c r="E1459" s="6" t="s">
        <v>33</v>
      </c>
      <c r="F1459" s="6">
        <v>2</v>
      </c>
      <c r="G1459" s="13" t="s">
        <v>201</v>
      </c>
      <c r="H1459" s="26" t="s">
        <v>430</v>
      </c>
      <c r="I1459" s="2" t="str">
        <f>VLOOKUP(Table768[[#This Row],[CID]],ALY,2,FALSE)</f>
        <v>Detail</v>
      </c>
    </row>
    <row r="1460" spans="1:9" x14ac:dyDescent="0.2">
      <c r="A1460" s="19" t="str">
        <f>Table768[[#This Row],[Test No.]]&amp;Table768[[#This Row],[Section]]&amp;Table768[[#This Row],[Q No.]]</f>
        <v>P37R19</v>
      </c>
      <c r="B1460" s="19"/>
      <c r="C1460" s="9" t="s">
        <v>113</v>
      </c>
      <c r="D1460" s="6">
        <v>19</v>
      </c>
      <c r="E1460" s="6" t="s">
        <v>33</v>
      </c>
      <c r="F1460" s="6">
        <v>2</v>
      </c>
      <c r="G1460" s="13" t="s">
        <v>201</v>
      </c>
      <c r="H1460" s="26" t="s">
        <v>430</v>
      </c>
      <c r="I1460" s="2" t="str">
        <f>VLOOKUP(Table768[[#This Row],[CID]],ALY,2,FALSE)</f>
        <v>Detail</v>
      </c>
    </row>
    <row r="1461" spans="1:9" x14ac:dyDescent="0.2">
      <c r="A1461" s="19" t="str">
        <f>Table768[[#This Row],[Test No.]]&amp;Table768[[#This Row],[Section]]&amp;Table768[[#This Row],[Q No.]]</f>
        <v>P37R20</v>
      </c>
      <c r="B1461" s="19"/>
      <c r="C1461" s="9" t="s">
        <v>113</v>
      </c>
      <c r="D1461" s="6">
        <v>20</v>
      </c>
      <c r="E1461" s="6" t="s">
        <v>33</v>
      </c>
      <c r="F1461" s="6">
        <v>2</v>
      </c>
      <c r="G1461" s="13" t="s">
        <v>201</v>
      </c>
      <c r="H1461" s="26" t="s">
        <v>433</v>
      </c>
      <c r="I1461" s="2" t="str">
        <f>VLOOKUP(Table768[[#This Row],[CID]],ALY,2,FALSE)</f>
        <v>Purpose</v>
      </c>
    </row>
    <row r="1462" spans="1:9" x14ac:dyDescent="0.2">
      <c r="A1462" s="19" t="str">
        <f>Table768[[#This Row],[Test No.]]&amp;Table768[[#This Row],[Section]]&amp;Table768[[#This Row],[Q No.]]</f>
        <v>P37R21</v>
      </c>
      <c r="B1462" s="19"/>
      <c r="C1462" s="9" t="s">
        <v>113</v>
      </c>
      <c r="D1462" s="6">
        <v>21</v>
      </c>
      <c r="E1462" s="6" t="s">
        <v>33</v>
      </c>
      <c r="F1462" s="6">
        <v>3</v>
      </c>
      <c r="G1462" s="13" t="s">
        <v>200</v>
      </c>
      <c r="H1462" s="26" t="s">
        <v>451</v>
      </c>
      <c r="I1462" s="2" t="str">
        <f>VLOOKUP(Table768[[#This Row],[CID]],ALY,2,FALSE)</f>
        <v>Main Idea</v>
      </c>
    </row>
    <row r="1463" spans="1:9" x14ac:dyDescent="0.2">
      <c r="A1463" s="19" t="str">
        <f>Table768[[#This Row],[Test No.]]&amp;Table768[[#This Row],[Section]]&amp;Table768[[#This Row],[Q No.]]</f>
        <v>P37R22</v>
      </c>
      <c r="B1463" s="19"/>
      <c r="C1463" s="9" t="s">
        <v>113</v>
      </c>
      <c r="D1463" s="6">
        <v>22</v>
      </c>
      <c r="E1463" s="6" t="s">
        <v>33</v>
      </c>
      <c r="F1463" s="6">
        <v>3</v>
      </c>
      <c r="G1463" s="13" t="s">
        <v>200</v>
      </c>
      <c r="H1463" s="26" t="s">
        <v>436</v>
      </c>
      <c r="I1463" s="2" t="str">
        <f>VLOOKUP(Table768[[#This Row],[CID]],ALY,2,FALSE)</f>
        <v>Purpose</v>
      </c>
    </row>
    <row r="1464" spans="1:9" x14ac:dyDescent="0.2">
      <c r="A1464" s="19" t="str">
        <f>Table768[[#This Row],[Test No.]]&amp;Table768[[#This Row],[Section]]&amp;Table768[[#This Row],[Q No.]]</f>
        <v>P37R23</v>
      </c>
      <c r="B1464" s="19"/>
      <c r="C1464" s="9" t="s">
        <v>113</v>
      </c>
      <c r="D1464" s="6">
        <v>23</v>
      </c>
      <c r="E1464" s="6" t="s">
        <v>33</v>
      </c>
      <c r="F1464" s="6">
        <v>3</v>
      </c>
      <c r="G1464" s="13" t="s">
        <v>200</v>
      </c>
      <c r="H1464" s="26" t="s">
        <v>451</v>
      </c>
      <c r="I1464" s="2" t="str">
        <f>VLOOKUP(Table768[[#This Row],[CID]],ALY,2,FALSE)</f>
        <v>Main Idea</v>
      </c>
    </row>
    <row r="1465" spans="1:9" x14ac:dyDescent="0.2">
      <c r="A1465" s="19" t="str">
        <f>Table768[[#This Row],[Test No.]]&amp;Table768[[#This Row],[Section]]&amp;Table768[[#This Row],[Q No.]]</f>
        <v>P37R24</v>
      </c>
      <c r="B1465" s="19"/>
      <c r="C1465" s="9" t="s">
        <v>113</v>
      </c>
      <c r="D1465" s="6">
        <v>24</v>
      </c>
      <c r="E1465" s="6" t="s">
        <v>33</v>
      </c>
      <c r="F1465" s="6">
        <v>3</v>
      </c>
      <c r="G1465" s="13" t="s">
        <v>200</v>
      </c>
      <c r="H1465" s="26" t="s">
        <v>447</v>
      </c>
      <c r="I1465" s="11" t="str">
        <f>VLOOKUP(Table768[[#This Row],[CID]],ALY,2,FALSE)</f>
        <v>Author's Method</v>
      </c>
    </row>
    <row r="1466" spans="1:9" x14ac:dyDescent="0.2">
      <c r="A1466" s="19" t="str">
        <f>Table768[[#This Row],[Test No.]]&amp;Table768[[#This Row],[Section]]&amp;Table768[[#This Row],[Q No.]]</f>
        <v>P37R25</v>
      </c>
      <c r="B1466" s="19"/>
      <c r="C1466" s="9" t="s">
        <v>113</v>
      </c>
      <c r="D1466" s="6">
        <v>25</v>
      </c>
      <c r="E1466" s="6" t="s">
        <v>33</v>
      </c>
      <c r="F1466" s="6">
        <v>3</v>
      </c>
      <c r="G1466" s="13" t="s">
        <v>200</v>
      </c>
      <c r="H1466" s="26" t="s">
        <v>451</v>
      </c>
      <c r="I1466" s="2" t="str">
        <f>VLOOKUP(Table768[[#This Row],[CID]],ALY,2,FALSE)</f>
        <v>Main Idea</v>
      </c>
    </row>
    <row r="1467" spans="1:9" x14ac:dyDescent="0.2">
      <c r="A1467" s="19" t="str">
        <f>Table768[[#This Row],[Test No.]]&amp;Table768[[#This Row],[Section]]&amp;Table768[[#This Row],[Q No.]]</f>
        <v>P37R26</v>
      </c>
      <c r="B1467" s="19"/>
      <c r="C1467" s="9" t="s">
        <v>113</v>
      </c>
      <c r="D1467" s="6">
        <v>26</v>
      </c>
      <c r="E1467" s="6" t="s">
        <v>33</v>
      </c>
      <c r="F1467" s="6">
        <v>3</v>
      </c>
      <c r="G1467" s="13" t="s">
        <v>200</v>
      </c>
      <c r="H1467" s="26" t="s">
        <v>451</v>
      </c>
      <c r="I1467" s="2" t="str">
        <f>VLOOKUP(Table768[[#This Row],[CID]],ALY,2,FALSE)</f>
        <v>Main Idea</v>
      </c>
    </row>
    <row r="1468" spans="1:9" x14ac:dyDescent="0.2">
      <c r="A1468" s="19" t="str">
        <f>Table768[[#This Row],[Test No.]]&amp;Table768[[#This Row],[Section]]&amp;Table768[[#This Row],[Q No.]]</f>
        <v>P37R27</v>
      </c>
      <c r="B1468" s="19"/>
      <c r="C1468" s="9" t="s">
        <v>113</v>
      </c>
      <c r="D1468" s="6">
        <v>27</v>
      </c>
      <c r="E1468" s="6" t="s">
        <v>33</v>
      </c>
      <c r="F1468" s="6">
        <v>3</v>
      </c>
      <c r="G1468" s="13" t="s">
        <v>200</v>
      </c>
      <c r="H1468" s="26" t="s">
        <v>437</v>
      </c>
      <c r="I1468" s="2" t="str">
        <f>VLOOKUP(Table768[[#This Row],[CID]],ALY,2,FALSE)</f>
        <v>Detail</v>
      </c>
    </row>
    <row r="1469" spans="1:9" x14ac:dyDescent="0.2">
      <c r="A1469" s="19" t="str">
        <f>Table768[[#This Row],[Test No.]]&amp;Table768[[#This Row],[Section]]&amp;Table768[[#This Row],[Q No.]]</f>
        <v>P37R28</v>
      </c>
      <c r="B1469" s="19"/>
      <c r="C1469" s="9" t="s">
        <v>113</v>
      </c>
      <c r="D1469" s="6">
        <v>28</v>
      </c>
      <c r="E1469" s="6" t="s">
        <v>33</v>
      </c>
      <c r="F1469" s="6">
        <v>3</v>
      </c>
      <c r="G1469" s="13" t="s">
        <v>200</v>
      </c>
      <c r="H1469" s="26" t="s">
        <v>437</v>
      </c>
      <c r="I1469" s="2" t="str">
        <f>VLOOKUP(Table768[[#This Row],[CID]],ALY,2,FALSE)</f>
        <v>Detail</v>
      </c>
    </row>
    <row r="1470" spans="1:9" x14ac:dyDescent="0.2">
      <c r="A1470" s="19" t="str">
        <f>Table768[[#This Row],[Test No.]]&amp;Table768[[#This Row],[Section]]&amp;Table768[[#This Row],[Q No.]]</f>
        <v>P37R29</v>
      </c>
      <c r="B1470" s="19"/>
      <c r="C1470" s="9" t="s">
        <v>113</v>
      </c>
      <c r="D1470" s="6">
        <v>29</v>
      </c>
      <c r="E1470" s="6" t="s">
        <v>33</v>
      </c>
      <c r="F1470" s="6">
        <v>3</v>
      </c>
      <c r="G1470" s="13" t="s">
        <v>200</v>
      </c>
      <c r="H1470" s="26" t="s">
        <v>436</v>
      </c>
      <c r="I1470" s="2" t="str">
        <f>VLOOKUP(Table768[[#This Row],[CID]],ALY,2,FALSE)</f>
        <v>Purpose</v>
      </c>
    </row>
    <row r="1471" spans="1:9" x14ac:dyDescent="0.2">
      <c r="A1471" s="19" t="str">
        <f>Table768[[#This Row],[Test No.]]&amp;Table768[[#This Row],[Section]]&amp;Table768[[#This Row],[Q No.]]</f>
        <v>P37R30</v>
      </c>
      <c r="B1471" s="19"/>
      <c r="C1471" s="9" t="s">
        <v>113</v>
      </c>
      <c r="D1471" s="6">
        <v>30</v>
      </c>
      <c r="E1471" s="6" t="s">
        <v>33</v>
      </c>
      <c r="F1471" s="6">
        <v>3</v>
      </c>
      <c r="G1471" s="13" t="s">
        <v>200</v>
      </c>
      <c r="H1471" s="26" t="s">
        <v>438</v>
      </c>
      <c r="I1471" s="2" t="str">
        <f>VLOOKUP(Table768[[#This Row],[CID]],ALY,2,FALSE)</f>
        <v>Inference</v>
      </c>
    </row>
    <row r="1472" spans="1:9" x14ac:dyDescent="0.2">
      <c r="A1472" s="19" t="str">
        <f>Table768[[#This Row],[Test No.]]&amp;Table768[[#This Row],[Section]]&amp;Table768[[#This Row],[Q No.]]</f>
        <v>P37R31</v>
      </c>
      <c r="B1472" s="19"/>
      <c r="C1472" s="9" t="s">
        <v>113</v>
      </c>
      <c r="D1472" s="6">
        <v>31</v>
      </c>
      <c r="E1472" s="6" t="s">
        <v>33</v>
      </c>
      <c r="F1472" s="6">
        <v>4</v>
      </c>
      <c r="G1472" s="13" t="s">
        <v>199</v>
      </c>
      <c r="H1472" s="26" t="s">
        <v>441</v>
      </c>
      <c r="I1472" s="2" t="str">
        <f>VLOOKUP(Table768[[#This Row],[CID]],ALY,2,FALSE)</f>
        <v>Main Idea</v>
      </c>
    </row>
    <row r="1473" spans="1:9" x14ac:dyDescent="0.2">
      <c r="A1473" s="19" t="str">
        <f>Table768[[#This Row],[Test No.]]&amp;Table768[[#This Row],[Section]]&amp;Table768[[#This Row],[Q No.]]</f>
        <v>P37R32</v>
      </c>
      <c r="B1473" s="19"/>
      <c r="C1473" s="9" t="s">
        <v>113</v>
      </c>
      <c r="D1473" s="6">
        <v>32</v>
      </c>
      <c r="E1473" s="6" t="s">
        <v>33</v>
      </c>
      <c r="F1473" s="6">
        <v>4</v>
      </c>
      <c r="G1473" s="13" t="s">
        <v>199</v>
      </c>
      <c r="H1473" s="26" t="s">
        <v>453</v>
      </c>
      <c r="I1473" s="2" t="str">
        <f>VLOOKUP(Table768[[#This Row],[CID]],ALY,2,FALSE)</f>
        <v>Cause &amp; Effect</v>
      </c>
    </row>
    <row r="1474" spans="1:9" x14ac:dyDescent="0.2">
      <c r="A1474" s="19" t="str">
        <f>Table768[[#This Row],[Test No.]]&amp;Table768[[#This Row],[Section]]&amp;Table768[[#This Row],[Q No.]]</f>
        <v>P37R33</v>
      </c>
      <c r="B1474" s="19"/>
      <c r="C1474" s="9" t="s">
        <v>113</v>
      </c>
      <c r="D1474" s="6">
        <v>33</v>
      </c>
      <c r="E1474" s="6" t="s">
        <v>33</v>
      </c>
      <c r="F1474" s="6">
        <v>4</v>
      </c>
      <c r="G1474" s="13" t="s">
        <v>199</v>
      </c>
      <c r="H1474" s="26" t="s">
        <v>442</v>
      </c>
      <c r="I1474" s="2" t="str">
        <f>VLOOKUP(Table768[[#This Row],[CID]],ALY,2,FALSE)</f>
        <v>Detail</v>
      </c>
    </row>
    <row r="1475" spans="1:9" x14ac:dyDescent="0.2">
      <c r="A1475" s="19" t="str">
        <f>Table768[[#This Row],[Test No.]]&amp;Table768[[#This Row],[Section]]&amp;Table768[[#This Row],[Q No.]]</f>
        <v>P37R34</v>
      </c>
      <c r="B1475" s="19"/>
      <c r="C1475" s="9" t="s">
        <v>113</v>
      </c>
      <c r="D1475" s="6">
        <v>34</v>
      </c>
      <c r="E1475" s="6" t="s">
        <v>33</v>
      </c>
      <c r="F1475" s="6">
        <v>4</v>
      </c>
      <c r="G1475" s="13" t="s">
        <v>199</v>
      </c>
      <c r="H1475" s="26" t="s">
        <v>443</v>
      </c>
      <c r="I1475" s="2" t="str">
        <f>VLOOKUP(Table768[[#This Row],[CID]],ALY,2,FALSE)</f>
        <v>Vocab-in-Context</v>
      </c>
    </row>
    <row r="1476" spans="1:9" x14ac:dyDescent="0.2">
      <c r="A1476" s="19" t="str">
        <f>Table768[[#This Row],[Test No.]]&amp;Table768[[#This Row],[Section]]&amp;Table768[[#This Row],[Q No.]]</f>
        <v>P37R35</v>
      </c>
      <c r="B1476" s="19"/>
      <c r="C1476" s="9" t="s">
        <v>113</v>
      </c>
      <c r="D1476" s="6">
        <v>35</v>
      </c>
      <c r="E1476" s="6" t="s">
        <v>33</v>
      </c>
      <c r="F1476" s="6">
        <v>4</v>
      </c>
      <c r="G1476" s="13" t="s">
        <v>199</v>
      </c>
      <c r="H1476" s="26" t="s">
        <v>442</v>
      </c>
      <c r="I1476" s="2" t="str">
        <f>VLOOKUP(Table768[[#This Row],[CID]],ALY,2,FALSE)</f>
        <v>Detail</v>
      </c>
    </row>
    <row r="1477" spans="1:9" x14ac:dyDescent="0.2">
      <c r="A1477" s="19" t="str">
        <f>Table768[[#This Row],[Test No.]]&amp;Table768[[#This Row],[Section]]&amp;Table768[[#This Row],[Q No.]]</f>
        <v>P37R36</v>
      </c>
      <c r="B1477" s="19"/>
      <c r="C1477" s="9" t="s">
        <v>113</v>
      </c>
      <c r="D1477" s="6">
        <v>36</v>
      </c>
      <c r="E1477" s="6" t="s">
        <v>33</v>
      </c>
      <c r="F1477" s="6">
        <v>4</v>
      </c>
      <c r="G1477" s="13" t="s">
        <v>199</v>
      </c>
      <c r="H1477" s="26" t="s">
        <v>441</v>
      </c>
      <c r="I1477" s="2" t="str">
        <f>VLOOKUP(Table768[[#This Row],[CID]],ALY,2,FALSE)</f>
        <v>Main Idea</v>
      </c>
    </row>
    <row r="1478" spans="1:9" x14ac:dyDescent="0.2">
      <c r="A1478" s="19" t="str">
        <f>Table768[[#This Row],[Test No.]]&amp;Table768[[#This Row],[Section]]&amp;Table768[[#This Row],[Q No.]]</f>
        <v>P37R37</v>
      </c>
      <c r="B1478" s="19"/>
      <c r="C1478" s="9" t="s">
        <v>113</v>
      </c>
      <c r="D1478" s="6">
        <v>37</v>
      </c>
      <c r="E1478" s="6" t="s">
        <v>33</v>
      </c>
      <c r="F1478" s="6">
        <v>4</v>
      </c>
      <c r="G1478" s="13" t="s">
        <v>199</v>
      </c>
      <c r="H1478" s="26" t="s">
        <v>463</v>
      </c>
      <c r="I1478" s="2" t="str">
        <f>VLOOKUP(Table768[[#This Row],[CID]],ALY,2,FALSE)</f>
        <v>Author's Method</v>
      </c>
    </row>
    <row r="1479" spans="1:9" x14ac:dyDescent="0.2">
      <c r="A1479" s="19" t="str">
        <f>Table768[[#This Row],[Test No.]]&amp;Table768[[#This Row],[Section]]&amp;Table768[[#This Row],[Q No.]]</f>
        <v>P37R38</v>
      </c>
      <c r="B1479" s="19"/>
      <c r="C1479" s="9" t="s">
        <v>113</v>
      </c>
      <c r="D1479" s="6">
        <v>38</v>
      </c>
      <c r="E1479" s="6" t="s">
        <v>33</v>
      </c>
      <c r="F1479" s="6">
        <v>4</v>
      </c>
      <c r="G1479" s="13" t="s">
        <v>199</v>
      </c>
      <c r="H1479" s="26" t="s">
        <v>461</v>
      </c>
      <c r="I1479" s="2" t="str">
        <f>VLOOKUP(Table768[[#This Row],[CID]],ALY,2,FALSE)</f>
        <v>Sequence</v>
      </c>
    </row>
    <row r="1480" spans="1:9" x14ac:dyDescent="0.2">
      <c r="A1480" s="19" t="str">
        <f>Table768[[#This Row],[Test No.]]&amp;Table768[[#This Row],[Section]]&amp;Table768[[#This Row],[Q No.]]</f>
        <v>P37R39</v>
      </c>
      <c r="B1480" s="19"/>
      <c r="C1480" s="9" t="s">
        <v>113</v>
      </c>
      <c r="D1480" s="6">
        <v>39</v>
      </c>
      <c r="E1480" s="6" t="s">
        <v>33</v>
      </c>
      <c r="F1480" s="6">
        <v>4</v>
      </c>
      <c r="G1480" s="13" t="s">
        <v>199</v>
      </c>
      <c r="H1480" s="26" t="s">
        <v>442</v>
      </c>
      <c r="I1480" s="2" t="str">
        <f>VLOOKUP(Table768[[#This Row],[CID]],ALY,2,FALSE)</f>
        <v>Detail</v>
      </c>
    </row>
    <row r="1481" spans="1:9" x14ac:dyDescent="0.2">
      <c r="A1481" s="19" t="str">
        <f>Table768[[#This Row],[Test No.]]&amp;Table768[[#This Row],[Section]]&amp;Table768[[#This Row],[Q No.]]</f>
        <v>P37R40</v>
      </c>
      <c r="B1481" s="19"/>
      <c r="C1481" s="9" t="s">
        <v>113</v>
      </c>
      <c r="D1481" s="6">
        <v>40</v>
      </c>
      <c r="E1481" s="6" t="s">
        <v>33</v>
      </c>
      <c r="F1481" s="6">
        <v>4</v>
      </c>
      <c r="G1481" s="13" t="s">
        <v>199</v>
      </c>
      <c r="H1481" s="26" t="s">
        <v>461</v>
      </c>
      <c r="I1481" s="2" t="str">
        <f>VLOOKUP(Table768[[#This Row],[CID]],ALY,2,FALSE)</f>
        <v>Sequence</v>
      </c>
    </row>
    <row r="1482" spans="1:9" x14ac:dyDescent="0.2">
      <c r="A1482" s="19" t="str">
        <f>Table768[[#This Row],[Test No.]]&amp;Table768[[#This Row],[Section]]&amp;Table768[[#This Row],[Q No.]]</f>
        <v>P38R1</v>
      </c>
      <c r="B1482" s="19"/>
      <c r="C1482" s="9" t="s">
        <v>112</v>
      </c>
      <c r="D1482" s="6">
        <v>1</v>
      </c>
      <c r="E1482" s="6" t="s">
        <v>33</v>
      </c>
      <c r="F1482" s="6">
        <v>1</v>
      </c>
      <c r="G1482" s="13" t="s">
        <v>50</v>
      </c>
      <c r="H1482" s="26" t="s">
        <v>449</v>
      </c>
      <c r="I1482" s="2" t="str">
        <f>VLOOKUP(Table768[[#This Row],[CID]],ALY,2,FALSE)</f>
        <v>Main Idea</v>
      </c>
    </row>
    <row r="1483" spans="1:9" x14ac:dyDescent="0.2">
      <c r="A1483" s="19" t="str">
        <f>Table768[[#This Row],[Test No.]]&amp;Table768[[#This Row],[Section]]&amp;Table768[[#This Row],[Q No.]]</f>
        <v>P38R2</v>
      </c>
      <c r="B1483" s="19"/>
      <c r="C1483" s="9" t="s">
        <v>112</v>
      </c>
      <c r="D1483" s="6">
        <v>2</v>
      </c>
      <c r="E1483" s="6" t="s">
        <v>33</v>
      </c>
      <c r="F1483" s="6">
        <v>1</v>
      </c>
      <c r="G1483" s="13" t="s">
        <v>50</v>
      </c>
      <c r="H1483" s="26" t="s">
        <v>427</v>
      </c>
      <c r="I1483" s="2" t="str">
        <f>VLOOKUP(Table768[[#This Row],[CID]],ALY,2,FALSE)</f>
        <v>PoV/Author's Attitude</v>
      </c>
    </row>
    <row r="1484" spans="1:9" x14ac:dyDescent="0.2">
      <c r="A1484" s="19" t="str">
        <f>Table768[[#This Row],[Test No.]]&amp;Table768[[#This Row],[Section]]&amp;Table768[[#This Row],[Q No.]]</f>
        <v>P38R3</v>
      </c>
      <c r="B1484" s="19"/>
      <c r="C1484" s="9" t="s">
        <v>112</v>
      </c>
      <c r="D1484" s="6">
        <v>3</v>
      </c>
      <c r="E1484" s="6" t="s">
        <v>33</v>
      </c>
      <c r="F1484" s="6">
        <v>1</v>
      </c>
      <c r="G1484" s="13" t="s">
        <v>50</v>
      </c>
      <c r="H1484" s="26" t="s">
        <v>424</v>
      </c>
      <c r="I1484" s="2" t="str">
        <f>VLOOKUP(Table768[[#This Row],[CID]],ALY,2,FALSE)</f>
        <v>Inference</v>
      </c>
    </row>
    <row r="1485" spans="1:9" x14ac:dyDescent="0.2">
      <c r="A1485" s="19" t="str">
        <f>Table768[[#This Row],[Test No.]]&amp;Table768[[#This Row],[Section]]&amp;Table768[[#This Row],[Q No.]]</f>
        <v>P38R4</v>
      </c>
      <c r="B1485" s="19"/>
      <c r="C1485" s="9" t="s">
        <v>112</v>
      </c>
      <c r="D1485" s="6">
        <v>4</v>
      </c>
      <c r="E1485" s="6" t="s">
        <v>33</v>
      </c>
      <c r="F1485" s="6">
        <v>1</v>
      </c>
      <c r="G1485" s="13" t="s">
        <v>50</v>
      </c>
      <c r="H1485" s="26" t="s">
        <v>427</v>
      </c>
      <c r="I1485" s="2" t="str">
        <f>VLOOKUP(Table768[[#This Row],[CID]],ALY,2,FALSE)</f>
        <v>PoV/Author's Attitude</v>
      </c>
    </row>
    <row r="1486" spans="1:9" x14ac:dyDescent="0.2">
      <c r="A1486" s="19" t="str">
        <f>Table768[[#This Row],[Test No.]]&amp;Table768[[#This Row],[Section]]&amp;Table768[[#This Row],[Q No.]]</f>
        <v>P38R5</v>
      </c>
      <c r="B1486" s="19"/>
      <c r="C1486" s="9" t="s">
        <v>112</v>
      </c>
      <c r="D1486" s="6">
        <v>5</v>
      </c>
      <c r="E1486" s="6" t="s">
        <v>33</v>
      </c>
      <c r="F1486" s="6">
        <v>1</v>
      </c>
      <c r="G1486" s="13" t="s">
        <v>50</v>
      </c>
      <c r="H1486" s="26" t="s">
        <v>450</v>
      </c>
      <c r="I1486" s="2" t="str">
        <f>VLOOKUP(Table768[[#This Row],[CID]],ALY,2,FALSE)</f>
        <v>Vocab-in-Context</v>
      </c>
    </row>
    <row r="1487" spans="1:9" x14ac:dyDescent="0.2">
      <c r="A1487" s="19" t="str">
        <f>Table768[[#This Row],[Test No.]]&amp;Table768[[#This Row],[Section]]&amp;Table768[[#This Row],[Q No.]]</f>
        <v>P38R6</v>
      </c>
      <c r="B1487" s="19"/>
      <c r="C1487" s="9" t="s">
        <v>112</v>
      </c>
      <c r="D1487" s="6">
        <v>6</v>
      </c>
      <c r="E1487" s="6" t="s">
        <v>33</v>
      </c>
      <c r="F1487" s="6">
        <v>1</v>
      </c>
      <c r="G1487" s="13" t="s">
        <v>50</v>
      </c>
      <c r="H1487" s="26" t="s">
        <v>425</v>
      </c>
      <c r="I1487" s="2" t="str">
        <f>VLOOKUP(Table768[[#This Row],[CID]],ALY,2,FALSE)</f>
        <v>Detail</v>
      </c>
    </row>
    <row r="1488" spans="1:9" x14ac:dyDescent="0.2">
      <c r="A1488" s="19" t="str">
        <f>Table768[[#This Row],[Test No.]]&amp;Table768[[#This Row],[Section]]&amp;Table768[[#This Row],[Q No.]]</f>
        <v>P38R7</v>
      </c>
      <c r="B1488" s="19"/>
      <c r="C1488" s="9" t="s">
        <v>112</v>
      </c>
      <c r="D1488" s="6">
        <v>7</v>
      </c>
      <c r="E1488" s="6" t="s">
        <v>33</v>
      </c>
      <c r="F1488" s="6">
        <v>1</v>
      </c>
      <c r="G1488" s="13" t="s">
        <v>50</v>
      </c>
      <c r="H1488" s="26" t="s">
        <v>449</v>
      </c>
      <c r="I1488" s="2" t="str">
        <f>VLOOKUP(Table768[[#This Row],[CID]],ALY,2,FALSE)</f>
        <v>Main Idea</v>
      </c>
    </row>
    <row r="1489" spans="1:9" x14ac:dyDescent="0.2">
      <c r="A1489" s="19" t="str">
        <f>Table768[[#This Row],[Test No.]]&amp;Table768[[#This Row],[Section]]&amp;Table768[[#This Row],[Q No.]]</f>
        <v>P38R8</v>
      </c>
      <c r="B1489" s="19"/>
      <c r="C1489" s="9" t="s">
        <v>112</v>
      </c>
      <c r="D1489" s="6">
        <v>8</v>
      </c>
      <c r="E1489" s="6" t="s">
        <v>33</v>
      </c>
      <c r="F1489" s="6">
        <v>1</v>
      </c>
      <c r="G1489" s="13" t="s">
        <v>50</v>
      </c>
      <c r="H1489" s="26" t="s">
        <v>455</v>
      </c>
      <c r="I1489" s="2" t="str">
        <f>VLOOKUP(Table768[[#This Row],[CID]],ALY,2,FALSE)</f>
        <v>Comparison &amp; Contrast</v>
      </c>
    </row>
    <row r="1490" spans="1:9" x14ac:dyDescent="0.2">
      <c r="A1490" s="19" t="str">
        <f>Table768[[#This Row],[Test No.]]&amp;Table768[[#This Row],[Section]]&amp;Table768[[#This Row],[Q No.]]</f>
        <v>P38R9</v>
      </c>
      <c r="B1490" s="19"/>
      <c r="C1490" s="9" t="s">
        <v>112</v>
      </c>
      <c r="D1490" s="6">
        <v>9</v>
      </c>
      <c r="E1490" s="6" t="s">
        <v>33</v>
      </c>
      <c r="F1490" s="6">
        <v>1</v>
      </c>
      <c r="G1490" s="13" t="s">
        <v>50</v>
      </c>
      <c r="H1490" s="26" t="s">
        <v>462</v>
      </c>
      <c r="I1490" s="2" t="str">
        <f>VLOOKUP(Table768[[#This Row],[CID]],ALY,2,FALSE)</f>
        <v>Author's Method</v>
      </c>
    </row>
    <row r="1491" spans="1:9" x14ac:dyDescent="0.2">
      <c r="A1491" s="19" t="str">
        <f>Table768[[#This Row],[Test No.]]&amp;Table768[[#This Row],[Section]]&amp;Table768[[#This Row],[Q No.]]</f>
        <v>P38R10</v>
      </c>
      <c r="B1491" s="19"/>
      <c r="C1491" s="9" t="s">
        <v>112</v>
      </c>
      <c r="D1491" s="6">
        <v>10</v>
      </c>
      <c r="E1491" s="6" t="s">
        <v>33</v>
      </c>
      <c r="F1491" s="6">
        <v>1</v>
      </c>
      <c r="G1491" s="13" t="s">
        <v>50</v>
      </c>
      <c r="H1491" s="26" t="s">
        <v>425</v>
      </c>
      <c r="I1491" s="2" t="str">
        <f>VLOOKUP(Table768[[#This Row],[CID]],ALY,2,FALSE)</f>
        <v>Detail</v>
      </c>
    </row>
    <row r="1492" spans="1:9" x14ac:dyDescent="0.2">
      <c r="A1492" s="19" t="str">
        <f>Table768[[#This Row],[Test No.]]&amp;Table768[[#This Row],[Section]]&amp;Table768[[#This Row],[Q No.]]</f>
        <v>P38R11</v>
      </c>
      <c r="B1492" s="19"/>
      <c r="C1492" s="9" t="s">
        <v>112</v>
      </c>
      <c r="D1492" s="6">
        <v>11</v>
      </c>
      <c r="E1492" s="6" t="s">
        <v>33</v>
      </c>
      <c r="F1492" s="6">
        <v>2</v>
      </c>
      <c r="G1492" s="13" t="s">
        <v>201</v>
      </c>
      <c r="H1492" s="26" t="s">
        <v>456</v>
      </c>
      <c r="I1492" s="2" t="str">
        <f>VLOOKUP(Table768[[#This Row],[CID]],ALY,2,FALSE)</f>
        <v>Sequence</v>
      </c>
    </row>
    <row r="1493" spans="1:9" x14ac:dyDescent="0.2">
      <c r="A1493" s="19" t="str">
        <f>Table768[[#This Row],[Test No.]]&amp;Table768[[#This Row],[Section]]&amp;Table768[[#This Row],[Q No.]]</f>
        <v>P38R12</v>
      </c>
      <c r="B1493" s="19"/>
      <c r="C1493" s="9" t="s">
        <v>112</v>
      </c>
      <c r="D1493" s="6">
        <v>12</v>
      </c>
      <c r="E1493" s="6" t="s">
        <v>33</v>
      </c>
      <c r="F1493" s="6">
        <v>2</v>
      </c>
      <c r="G1493" s="13" t="s">
        <v>201</v>
      </c>
      <c r="H1493" s="26" t="s">
        <v>434</v>
      </c>
      <c r="I1493" s="2" t="str">
        <f>VLOOKUP(Table768[[#This Row],[CID]],ALY,2,FALSE)</f>
        <v>Main Idea</v>
      </c>
    </row>
    <row r="1494" spans="1:9" x14ac:dyDescent="0.2">
      <c r="A1494" s="19" t="str">
        <f>Table768[[#This Row],[Test No.]]&amp;Table768[[#This Row],[Section]]&amp;Table768[[#This Row],[Q No.]]</f>
        <v>P38R13</v>
      </c>
      <c r="B1494" s="19"/>
      <c r="C1494" s="9" t="s">
        <v>112</v>
      </c>
      <c r="D1494" s="6">
        <v>13</v>
      </c>
      <c r="E1494" s="6" t="s">
        <v>33</v>
      </c>
      <c r="F1494" s="6">
        <v>2</v>
      </c>
      <c r="G1494" s="13" t="s">
        <v>201</v>
      </c>
      <c r="H1494" s="26" t="s">
        <v>430</v>
      </c>
      <c r="I1494" s="2" t="str">
        <f>VLOOKUP(Table768[[#This Row],[CID]],ALY,2,FALSE)</f>
        <v>Detail</v>
      </c>
    </row>
    <row r="1495" spans="1:9" x14ac:dyDescent="0.2">
      <c r="A1495" s="19" t="str">
        <f>Table768[[#This Row],[Test No.]]&amp;Table768[[#This Row],[Section]]&amp;Table768[[#This Row],[Q No.]]</f>
        <v>P38R14</v>
      </c>
      <c r="B1495" s="19"/>
      <c r="C1495" s="9" t="s">
        <v>112</v>
      </c>
      <c r="D1495" s="6">
        <v>14</v>
      </c>
      <c r="E1495" s="6" t="s">
        <v>33</v>
      </c>
      <c r="F1495" s="6">
        <v>2</v>
      </c>
      <c r="G1495" s="13" t="s">
        <v>201</v>
      </c>
      <c r="H1495" s="27" t="s">
        <v>434</v>
      </c>
      <c r="I1495" s="10" t="str">
        <f>VLOOKUP(Table768[[#This Row],[CID]],ALY,2,FALSE)</f>
        <v>Main Idea</v>
      </c>
    </row>
    <row r="1496" spans="1:9" x14ac:dyDescent="0.2">
      <c r="A1496" s="19" t="str">
        <f>Table768[[#This Row],[Test No.]]&amp;Table768[[#This Row],[Section]]&amp;Table768[[#This Row],[Q No.]]</f>
        <v>P38R15</v>
      </c>
      <c r="B1496" s="19"/>
      <c r="C1496" s="9" t="s">
        <v>112</v>
      </c>
      <c r="D1496" s="6">
        <v>15</v>
      </c>
      <c r="E1496" s="6" t="s">
        <v>33</v>
      </c>
      <c r="F1496" s="6">
        <v>2</v>
      </c>
      <c r="G1496" s="13" t="s">
        <v>201</v>
      </c>
      <c r="H1496" s="26" t="s">
        <v>456</v>
      </c>
      <c r="I1496" s="2" t="str">
        <f>VLOOKUP(Table768[[#This Row],[CID]],ALY,2,FALSE)</f>
        <v>Sequence</v>
      </c>
    </row>
    <row r="1497" spans="1:9" x14ac:dyDescent="0.2">
      <c r="A1497" s="19" t="str">
        <f>Table768[[#This Row],[Test No.]]&amp;Table768[[#This Row],[Section]]&amp;Table768[[#This Row],[Q No.]]</f>
        <v>P38R16</v>
      </c>
      <c r="B1497" s="19"/>
      <c r="C1497" s="9" t="s">
        <v>112</v>
      </c>
      <c r="D1497" s="6">
        <v>16</v>
      </c>
      <c r="E1497" s="6" t="s">
        <v>33</v>
      </c>
      <c r="F1497" s="6">
        <v>2</v>
      </c>
      <c r="G1497" s="13" t="s">
        <v>201</v>
      </c>
      <c r="H1497" s="26" t="s">
        <v>431</v>
      </c>
      <c r="I1497" s="2" t="str">
        <f>VLOOKUP(Table768[[#This Row],[CID]],ALY,2,FALSE)</f>
        <v>Vocab-in-Context</v>
      </c>
    </row>
    <row r="1498" spans="1:9" x14ac:dyDescent="0.2">
      <c r="A1498" s="19" t="str">
        <f>Table768[[#This Row],[Test No.]]&amp;Table768[[#This Row],[Section]]&amp;Table768[[#This Row],[Q No.]]</f>
        <v>P38R17</v>
      </c>
      <c r="B1498" s="19"/>
      <c r="C1498" s="9" t="s">
        <v>112</v>
      </c>
      <c r="D1498" s="6">
        <v>17</v>
      </c>
      <c r="E1498" s="6" t="s">
        <v>33</v>
      </c>
      <c r="F1498" s="6">
        <v>2</v>
      </c>
      <c r="G1498" s="13" t="s">
        <v>201</v>
      </c>
      <c r="H1498" s="26" t="s">
        <v>430</v>
      </c>
      <c r="I1498" s="2" t="str">
        <f>VLOOKUP(Table768[[#This Row],[CID]],ALY,2,FALSE)</f>
        <v>Detail</v>
      </c>
    </row>
    <row r="1499" spans="1:9" x14ac:dyDescent="0.2">
      <c r="A1499" s="19" t="str">
        <f>Table768[[#This Row],[Test No.]]&amp;Table768[[#This Row],[Section]]&amp;Table768[[#This Row],[Q No.]]</f>
        <v>P38R18</v>
      </c>
      <c r="B1499" s="19"/>
      <c r="C1499" s="9" t="s">
        <v>112</v>
      </c>
      <c r="D1499" s="6">
        <v>18</v>
      </c>
      <c r="E1499" s="6" t="s">
        <v>33</v>
      </c>
      <c r="F1499" s="6">
        <v>2</v>
      </c>
      <c r="G1499" s="13" t="s">
        <v>201</v>
      </c>
      <c r="H1499" s="26" t="s">
        <v>459</v>
      </c>
      <c r="I1499" s="2" t="str">
        <f>VLOOKUP(Table768[[#This Row],[CID]],ALY,2,FALSE)</f>
        <v>Cause &amp; Effect</v>
      </c>
    </row>
    <row r="1500" spans="1:9" x14ac:dyDescent="0.2">
      <c r="A1500" s="19" t="str">
        <f>Table768[[#This Row],[Test No.]]&amp;Table768[[#This Row],[Section]]&amp;Table768[[#This Row],[Q No.]]</f>
        <v>P38R19</v>
      </c>
      <c r="B1500" s="19"/>
      <c r="C1500" s="9" t="s">
        <v>112</v>
      </c>
      <c r="D1500" s="6">
        <v>19</v>
      </c>
      <c r="E1500" s="6" t="s">
        <v>33</v>
      </c>
      <c r="F1500" s="6">
        <v>2</v>
      </c>
      <c r="G1500" s="13" t="s">
        <v>201</v>
      </c>
      <c r="H1500" s="26" t="s">
        <v>430</v>
      </c>
      <c r="I1500" s="2" t="str">
        <f>VLOOKUP(Table768[[#This Row],[CID]],ALY,2,FALSE)</f>
        <v>Detail</v>
      </c>
    </row>
    <row r="1501" spans="1:9" x14ac:dyDescent="0.2">
      <c r="A1501" s="19" t="str">
        <f>Table768[[#This Row],[Test No.]]&amp;Table768[[#This Row],[Section]]&amp;Table768[[#This Row],[Q No.]]</f>
        <v>P38R20</v>
      </c>
      <c r="B1501" s="19"/>
      <c r="C1501" s="9" t="s">
        <v>112</v>
      </c>
      <c r="D1501" s="6">
        <v>20</v>
      </c>
      <c r="E1501" s="6" t="s">
        <v>33</v>
      </c>
      <c r="F1501" s="6">
        <v>2</v>
      </c>
      <c r="G1501" s="13" t="s">
        <v>201</v>
      </c>
      <c r="H1501" s="26" t="s">
        <v>434</v>
      </c>
      <c r="I1501" s="2" t="str">
        <f>VLOOKUP(Table768[[#This Row],[CID]],ALY,2,FALSE)</f>
        <v>Main Idea</v>
      </c>
    </row>
    <row r="1502" spans="1:9" x14ac:dyDescent="0.2">
      <c r="A1502" s="19" t="str">
        <f>Table768[[#This Row],[Test No.]]&amp;Table768[[#This Row],[Section]]&amp;Table768[[#This Row],[Q No.]]</f>
        <v>P38R21</v>
      </c>
      <c r="B1502" s="19"/>
      <c r="C1502" s="9" t="s">
        <v>112</v>
      </c>
      <c r="D1502" s="6">
        <v>21</v>
      </c>
      <c r="E1502" s="6" t="s">
        <v>33</v>
      </c>
      <c r="F1502" s="6">
        <v>3</v>
      </c>
      <c r="G1502" s="13" t="s">
        <v>200</v>
      </c>
      <c r="H1502" s="3" t="s">
        <v>439</v>
      </c>
      <c r="I1502" s="2" t="str">
        <f>VLOOKUP(Table768[[#This Row],[CID]],ALY,2,FALSE)</f>
        <v>Vocab-in-Context</v>
      </c>
    </row>
    <row r="1503" spans="1:9" x14ac:dyDescent="0.2">
      <c r="A1503" s="19" t="str">
        <f>Table768[[#This Row],[Test No.]]&amp;Table768[[#This Row],[Section]]&amp;Table768[[#This Row],[Q No.]]</f>
        <v>P38R22</v>
      </c>
      <c r="B1503" s="19"/>
      <c r="C1503" s="9" t="s">
        <v>112</v>
      </c>
      <c r="D1503" s="6">
        <v>22</v>
      </c>
      <c r="E1503" s="6" t="s">
        <v>33</v>
      </c>
      <c r="F1503" s="6">
        <v>3</v>
      </c>
      <c r="G1503" s="13" t="s">
        <v>200</v>
      </c>
      <c r="H1503" s="3" t="s">
        <v>447</v>
      </c>
      <c r="I1503" s="2" t="str">
        <f>VLOOKUP(Table768[[#This Row],[CID]],ALY,2,FALSE)</f>
        <v>Author's Method</v>
      </c>
    </row>
    <row r="1504" spans="1:9" x14ac:dyDescent="0.2">
      <c r="A1504" s="19" t="str">
        <f>Table768[[#This Row],[Test No.]]&amp;Table768[[#This Row],[Section]]&amp;Table768[[#This Row],[Q No.]]</f>
        <v>P38R23</v>
      </c>
      <c r="B1504" s="19"/>
      <c r="C1504" s="9" t="s">
        <v>112</v>
      </c>
      <c r="D1504" s="6">
        <v>23</v>
      </c>
      <c r="E1504" s="6" t="s">
        <v>33</v>
      </c>
      <c r="F1504" s="6">
        <v>3</v>
      </c>
      <c r="G1504" s="13" t="s">
        <v>200</v>
      </c>
      <c r="H1504" s="3" t="s">
        <v>437</v>
      </c>
      <c r="I1504" s="2" t="str">
        <f>VLOOKUP(Table768[[#This Row],[CID]],ALY,2,FALSE)</f>
        <v>Detail</v>
      </c>
    </row>
    <row r="1505" spans="1:9" x14ac:dyDescent="0.2">
      <c r="A1505" s="19" t="str">
        <f>Table768[[#This Row],[Test No.]]&amp;Table768[[#This Row],[Section]]&amp;Table768[[#This Row],[Q No.]]</f>
        <v>P38R24</v>
      </c>
      <c r="B1505" s="19"/>
      <c r="C1505" s="9" t="s">
        <v>112</v>
      </c>
      <c r="D1505" s="6">
        <v>24</v>
      </c>
      <c r="E1505" s="6" t="s">
        <v>33</v>
      </c>
      <c r="F1505" s="6">
        <v>3</v>
      </c>
      <c r="G1505" s="13" t="s">
        <v>200</v>
      </c>
      <c r="H1505" s="3" t="s">
        <v>437</v>
      </c>
      <c r="I1505" s="2" t="str">
        <f>VLOOKUP(Table768[[#This Row],[CID]],ALY,2,FALSE)</f>
        <v>Detail</v>
      </c>
    </row>
    <row r="1506" spans="1:9" x14ac:dyDescent="0.2">
      <c r="A1506" s="19" t="str">
        <f>Table768[[#This Row],[Test No.]]&amp;Table768[[#This Row],[Section]]&amp;Table768[[#This Row],[Q No.]]</f>
        <v>P38R25</v>
      </c>
      <c r="B1506" s="19"/>
      <c r="C1506" s="9" t="s">
        <v>112</v>
      </c>
      <c r="D1506" s="6">
        <v>25</v>
      </c>
      <c r="E1506" s="6" t="s">
        <v>33</v>
      </c>
      <c r="F1506" s="6">
        <v>3</v>
      </c>
      <c r="G1506" s="13" t="s">
        <v>200</v>
      </c>
      <c r="H1506" s="3" t="s">
        <v>439</v>
      </c>
      <c r="I1506" s="2" t="str">
        <f>VLOOKUP(Table768[[#This Row],[CID]],ALY,2,FALSE)</f>
        <v>Vocab-in-Context</v>
      </c>
    </row>
    <row r="1507" spans="1:9" x14ac:dyDescent="0.2">
      <c r="A1507" s="19" t="str">
        <f>Table768[[#This Row],[Test No.]]&amp;Table768[[#This Row],[Section]]&amp;Table768[[#This Row],[Q No.]]</f>
        <v>P38R26</v>
      </c>
      <c r="B1507" s="19"/>
      <c r="C1507" s="9" t="s">
        <v>112</v>
      </c>
      <c r="D1507" s="6">
        <v>26</v>
      </c>
      <c r="E1507" s="6" t="s">
        <v>33</v>
      </c>
      <c r="F1507" s="6">
        <v>3</v>
      </c>
      <c r="G1507" s="13" t="s">
        <v>200</v>
      </c>
      <c r="H1507" s="3" t="s">
        <v>435</v>
      </c>
      <c r="I1507" s="2" t="str">
        <f>VLOOKUP(Table768[[#This Row],[CID]],ALY,2,FALSE)</f>
        <v>PoV/Author's Attitude</v>
      </c>
    </row>
    <row r="1508" spans="1:9" x14ac:dyDescent="0.2">
      <c r="A1508" s="19" t="str">
        <f>Table768[[#This Row],[Test No.]]&amp;Table768[[#This Row],[Section]]&amp;Table768[[#This Row],[Q No.]]</f>
        <v>P38R27</v>
      </c>
      <c r="B1508" s="19"/>
      <c r="C1508" s="9" t="s">
        <v>112</v>
      </c>
      <c r="D1508" s="6">
        <v>27</v>
      </c>
      <c r="E1508" s="6" t="s">
        <v>33</v>
      </c>
      <c r="F1508" s="6">
        <v>3</v>
      </c>
      <c r="G1508" s="13" t="s">
        <v>200</v>
      </c>
      <c r="H1508" s="3" t="s">
        <v>439</v>
      </c>
      <c r="I1508" s="2" t="str">
        <f>VLOOKUP(Table768[[#This Row],[CID]],ALY,2,FALSE)</f>
        <v>Vocab-in-Context</v>
      </c>
    </row>
    <row r="1509" spans="1:9" x14ac:dyDescent="0.2">
      <c r="A1509" s="19" t="str">
        <f>Table768[[#This Row],[Test No.]]&amp;Table768[[#This Row],[Section]]&amp;Table768[[#This Row],[Q No.]]</f>
        <v>P38R28</v>
      </c>
      <c r="B1509" s="19"/>
      <c r="C1509" s="9" t="s">
        <v>112</v>
      </c>
      <c r="D1509" s="6">
        <v>28</v>
      </c>
      <c r="E1509" s="6" t="s">
        <v>33</v>
      </c>
      <c r="F1509" s="6">
        <v>3</v>
      </c>
      <c r="G1509" s="13" t="s">
        <v>200</v>
      </c>
      <c r="H1509" s="3" t="s">
        <v>438</v>
      </c>
      <c r="I1509" s="2" t="str">
        <f>VLOOKUP(Table768[[#This Row],[CID]],ALY,2,FALSE)</f>
        <v>Inference</v>
      </c>
    </row>
    <row r="1510" spans="1:9" x14ac:dyDescent="0.2">
      <c r="A1510" s="19" t="str">
        <f>Table768[[#This Row],[Test No.]]&amp;Table768[[#This Row],[Section]]&amp;Table768[[#This Row],[Q No.]]</f>
        <v>P38R29</v>
      </c>
      <c r="B1510" s="19"/>
      <c r="C1510" s="9" t="s">
        <v>112</v>
      </c>
      <c r="D1510" s="6">
        <v>29</v>
      </c>
      <c r="E1510" s="6" t="s">
        <v>33</v>
      </c>
      <c r="F1510" s="6">
        <v>3</v>
      </c>
      <c r="G1510" s="13" t="s">
        <v>200</v>
      </c>
      <c r="H1510" s="3" t="s">
        <v>435</v>
      </c>
      <c r="I1510" s="2" t="str">
        <f>VLOOKUP(Table768[[#This Row],[CID]],ALY,2,FALSE)</f>
        <v>PoV/Author's Attitude</v>
      </c>
    </row>
    <row r="1511" spans="1:9" x14ac:dyDescent="0.2">
      <c r="A1511" s="19" t="str">
        <f>Table768[[#This Row],[Test No.]]&amp;Table768[[#This Row],[Section]]&amp;Table768[[#This Row],[Q No.]]</f>
        <v>P38R30</v>
      </c>
      <c r="B1511" s="19"/>
      <c r="C1511" s="9" t="s">
        <v>112</v>
      </c>
      <c r="D1511" s="6">
        <v>30</v>
      </c>
      <c r="E1511" s="6" t="s">
        <v>33</v>
      </c>
      <c r="F1511" s="6">
        <v>3</v>
      </c>
      <c r="G1511" s="13" t="s">
        <v>200</v>
      </c>
      <c r="H1511" s="3" t="s">
        <v>435</v>
      </c>
      <c r="I1511" s="2" t="str">
        <f>VLOOKUP(Table768[[#This Row],[CID]],ALY,2,FALSE)</f>
        <v>PoV/Author's Attitude</v>
      </c>
    </row>
    <row r="1512" spans="1:9" x14ac:dyDescent="0.2">
      <c r="A1512" s="19" t="str">
        <f>Table768[[#This Row],[Test No.]]&amp;Table768[[#This Row],[Section]]&amp;Table768[[#This Row],[Q No.]]</f>
        <v>P38R31</v>
      </c>
      <c r="B1512" s="19"/>
      <c r="C1512" s="9" t="s">
        <v>112</v>
      </c>
      <c r="D1512" s="6">
        <v>31</v>
      </c>
      <c r="E1512" s="6" t="s">
        <v>33</v>
      </c>
      <c r="F1512" s="6">
        <v>4</v>
      </c>
      <c r="G1512" s="13" t="s">
        <v>199</v>
      </c>
      <c r="H1512" s="3" t="s">
        <v>454</v>
      </c>
      <c r="I1512" s="2" t="str">
        <f>VLOOKUP(Table768[[#This Row],[CID]],ALY,2,FALSE)</f>
        <v>Comparison &amp; Contrast</v>
      </c>
    </row>
    <row r="1513" spans="1:9" x14ac:dyDescent="0.2">
      <c r="A1513" s="19" t="str">
        <f>Table768[[#This Row],[Test No.]]&amp;Table768[[#This Row],[Section]]&amp;Table768[[#This Row],[Q No.]]</f>
        <v>P38R32</v>
      </c>
      <c r="B1513" s="19"/>
      <c r="C1513" s="9" t="s">
        <v>112</v>
      </c>
      <c r="D1513" s="6">
        <v>32</v>
      </c>
      <c r="E1513" s="6" t="s">
        <v>33</v>
      </c>
      <c r="F1513" s="6">
        <v>4</v>
      </c>
      <c r="G1513" s="13" t="s">
        <v>199</v>
      </c>
      <c r="H1513" s="3" t="s">
        <v>443</v>
      </c>
      <c r="I1513" s="2" t="str">
        <f>VLOOKUP(Table768[[#This Row],[CID]],ALY,2,FALSE)</f>
        <v>Vocab-in-Context</v>
      </c>
    </row>
    <row r="1514" spans="1:9" x14ac:dyDescent="0.2">
      <c r="A1514" s="19" t="str">
        <f>Table768[[#This Row],[Test No.]]&amp;Table768[[#This Row],[Section]]&amp;Table768[[#This Row],[Q No.]]</f>
        <v>P38R33</v>
      </c>
      <c r="B1514" s="19"/>
      <c r="C1514" s="9" t="s">
        <v>112</v>
      </c>
      <c r="D1514" s="6">
        <v>33</v>
      </c>
      <c r="E1514" s="6" t="s">
        <v>33</v>
      </c>
      <c r="F1514" s="6">
        <v>4</v>
      </c>
      <c r="G1514" s="13" t="s">
        <v>199</v>
      </c>
      <c r="H1514" s="3" t="s">
        <v>440</v>
      </c>
      <c r="I1514" s="2" t="str">
        <f>VLOOKUP(Table768[[#This Row],[CID]],ALY,2,FALSE)</f>
        <v>Inference</v>
      </c>
    </row>
    <row r="1515" spans="1:9" x14ac:dyDescent="0.2">
      <c r="A1515" s="19" t="str">
        <f>Table768[[#This Row],[Test No.]]&amp;Table768[[#This Row],[Section]]&amp;Table768[[#This Row],[Q No.]]</f>
        <v>P38R34</v>
      </c>
      <c r="B1515" s="19"/>
      <c r="C1515" s="9" t="s">
        <v>112</v>
      </c>
      <c r="D1515" s="6">
        <v>34</v>
      </c>
      <c r="E1515" s="6" t="s">
        <v>33</v>
      </c>
      <c r="F1515" s="6">
        <v>4</v>
      </c>
      <c r="G1515" s="13" t="s">
        <v>199</v>
      </c>
      <c r="H1515" s="3" t="s">
        <v>463</v>
      </c>
      <c r="I1515" s="2" t="str">
        <f>VLOOKUP(Table768[[#This Row],[CID]],ALY,2,FALSE)</f>
        <v>Author's Method</v>
      </c>
    </row>
    <row r="1516" spans="1:9" x14ac:dyDescent="0.2">
      <c r="A1516" s="19" t="str">
        <f>Table768[[#This Row],[Test No.]]&amp;Table768[[#This Row],[Section]]&amp;Table768[[#This Row],[Q No.]]</f>
        <v>P38R35</v>
      </c>
      <c r="B1516" s="19"/>
      <c r="C1516" s="9" t="s">
        <v>112</v>
      </c>
      <c r="D1516" s="6">
        <v>35</v>
      </c>
      <c r="E1516" s="6" t="s">
        <v>33</v>
      </c>
      <c r="F1516" s="6">
        <v>4</v>
      </c>
      <c r="G1516" s="13" t="s">
        <v>199</v>
      </c>
      <c r="H1516" s="3" t="s">
        <v>453</v>
      </c>
      <c r="I1516" s="2" t="str">
        <f>VLOOKUP(Table768[[#This Row],[CID]],ALY,2,FALSE)</f>
        <v>Cause &amp; Effect</v>
      </c>
    </row>
    <row r="1517" spans="1:9" x14ac:dyDescent="0.2">
      <c r="A1517" s="19" t="str">
        <f>Table768[[#This Row],[Test No.]]&amp;Table768[[#This Row],[Section]]&amp;Table768[[#This Row],[Q No.]]</f>
        <v>P38R36</v>
      </c>
      <c r="B1517" s="19"/>
      <c r="C1517" s="9" t="s">
        <v>112</v>
      </c>
      <c r="D1517" s="6">
        <v>36</v>
      </c>
      <c r="E1517" s="6" t="s">
        <v>33</v>
      </c>
      <c r="F1517" s="6">
        <v>4</v>
      </c>
      <c r="G1517" s="13" t="s">
        <v>199</v>
      </c>
      <c r="H1517" s="3" t="s">
        <v>441</v>
      </c>
      <c r="I1517" s="2" t="str">
        <f>VLOOKUP(Table768[[#This Row],[CID]],ALY,2,FALSE)</f>
        <v>Main Idea</v>
      </c>
    </row>
    <row r="1518" spans="1:9" x14ac:dyDescent="0.2">
      <c r="A1518" s="19" t="str">
        <f>Table768[[#This Row],[Test No.]]&amp;Table768[[#This Row],[Section]]&amp;Table768[[#This Row],[Q No.]]</f>
        <v>P38R37</v>
      </c>
      <c r="B1518" s="19"/>
      <c r="C1518" s="9" t="s">
        <v>112</v>
      </c>
      <c r="D1518" s="6">
        <v>37</v>
      </c>
      <c r="E1518" s="6" t="s">
        <v>33</v>
      </c>
      <c r="F1518" s="6">
        <v>4</v>
      </c>
      <c r="G1518" s="13" t="s">
        <v>199</v>
      </c>
      <c r="H1518" s="3" t="s">
        <v>443</v>
      </c>
      <c r="I1518" s="2" t="str">
        <f>VLOOKUP(Table768[[#This Row],[CID]],ALY,2,FALSE)</f>
        <v>Vocab-in-Context</v>
      </c>
    </row>
    <row r="1519" spans="1:9" x14ac:dyDescent="0.2">
      <c r="A1519" s="19" t="str">
        <f>Table768[[#This Row],[Test No.]]&amp;Table768[[#This Row],[Section]]&amp;Table768[[#This Row],[Q No.]]</f>
        <v>P38R38</v>
      </c>
      <c r="B1519" s="19"/>
      <c r="C1519" s="9" t="s">
        <v>112</v>
      </c>
      <c r="D1519" s="6">
        <v>38</v>
      </c>
      <c r="E1519" s="6" t="s">
        <v>33</v>
      </c>
      <c r="F1519" s="6">
        <v>4</v>
      </c>
      <c r="G1519" s="13" t="s">
        <v>199</v>
      </c>
      <c r="H1519" s="3" t="s">
        <v>461</v>
      </c>
      <c r="I1519" s="2" t="str">
        <f>VLOOKUP(Table768[[#This Row],[CID]],ALY,2,FALSE)</f>
        <v>Sequence</v>
      </c>
    </row>
    <row r="1520" spans="1:9" x14ac:dyDescent="0.2">
      <c r="A1520" s="19" t="str">
        <f>Table768[[#This Row],[Test No.]]&amp;Table768[[#This Row],[Section]]&amp;Table768[[#This Row],[Q No.]]</f>
        <v>P38R39</v>
      </c>
      <c r="B1520" s="19"/>
      <c r="C1520" s="9" t="s">
        <v>112</v>
      </c>
      <c r="D1520" s="6">
        <v>39</v>
      </c>
      <c r="E1520" s="6" t="s">
        <v>33</v>
      </c>
      <c r="F1520" s="6">
        <v>4</v>
      </c>
      <c r="G1520" s="13" t="s">
        <v>199</v>
      </c>
      <c r="H1520" s="3" t="s">
        <v>442</v>
      </c>
      <c r="I1520" s="2" t="str">
        <f>VLOOKUP(Table768[[#This Row],[CID]],ALY,2,FALSE)</f>
        <v>Detail</v>
      </c>
    </row>
    <row r="1521" spans="1:9" x14ac:dyDescent="0.2">
      <c r="A1521" s="19" t="str">
        <f>Table768[[#This Row],[Test No.]]&amp;Table768[[#This Row],[Section]]&amp;Table768[[#This Row],[Q No.]]</f>
        <v>P38R40</v>
      </c>
      <c r="B1521" s="19"/>
      <c r="C1521" s="9" t="s">
        <v>112</v>
      </c>
      <c r="D1521" s="6">
        <v>40</v>
      </c>
      <c r="E1521" s="6" t="s">
        <v>33</v>
      </c>
      <c r="F1521" s="6">
        <v>4</v>
      </c>
      <c r="G1521" s="13" t="s">
        <v>199</v>
      </c>
      <c r="H1521" s="3" t="s">
        <v>442</v>
      </c>
      <c r="I1521" s="2" t="str">
        <f>VLOOKUP(Table768[[#This Row],[CID]],ALY,2,FALSE)</f>
        <v>Detail</v>
      </c>
    </row>
    <row r="1522" spans="1:9" x14ac:dyDescent="0.2">
      <c r="A1522" s="19" t="str">
        <f>Table768[[#This Row],[Test No.]]&amp;Table768[[#This Row],[Section]]&amp;Table768[[#This Row],[Q No.]]</f>
        <v>P39R1</v>
      </c>
      <c r="B1522" s="19"/>
      <c r="C1522" s="9" t="s">
        <v>111</v>
      </c>
      <c r="D1522" s="6">
        <v>1</v>
      </c>
      <c r="E1522" s="6" t="s">
        <v>33</v>
      </c>
      <c r="F1522" s="6">
        <v>1</v>
      </c>
      <c r="G1522" s="13" t="s">
        <v>50</v>
      </c>
      <c r="H1522" s="3" t="s">
        <v>427</v>
      </c>
      <c r="I1522" s="2" t="str">
        <f>VLOOKUP(Table768[[#This Row],[CID]],ALY,2,FALSE)</f>
        <v>PoV/Author's Attitude</v>
      </c>
    </row>
    <row r="1523" spans="1:9" x14ac:dyDescent="0.2">
      <c r="A1523" s="19" t="str">
        <f>Table768[[#This Row],[Test No.]]&amp;Table768[[#This Row],[Section]]&amp;Table768[[#This Row],[Q No.]]</f>
        <v>P39R2</v>
      </c>
      <c r="B1523" s="19"/>
      <c r="C1523" s="9" t="s">
        <v>111</v>
      </c>
      <c r="D1523" s="6">
        <v>2</v>
      </c>
      <c r="E1523" s="6" t="s">
        <v>33</v>
      </c>
      <c r="F1523" s="6">
        <v>1</v>
      </c>
      <c r="G1523" s="13" t="s">
        <v>50</v>
      </c>
      <c r="H1523" s="3" t="s">
        <v>426</v>
      </c>
      <c r="I1523" s="2" t="str">
        <f>VLOOKUP(Table768[[#This Row],[CID]],ALY,2,FALSE)</f>
        <v>Cause &amp; Effect</v>
      </c>
    </row>
    <row r="1524" spans="1:9" x14ac:dyDescent="0.2">
      <c r="A1524" s="19" t="str">
        <f>Table768[[#This Row],[Test No.]]&amp;Table768[[#This Row],[Section]]&amp;Table768[[#This Row],[Q No.]]</f>
        <v>P39R3</v>
      </c>
      <c r="B1524" s="19"/>
      <c r="C1524" s="9" t="s">
        <v>111</v>
      </c>
      <c r="D1524" s="6">
        <v>3</v>
      </c>
      <c r="E1524" s="6" t="s">
        <v>33</v>
      </c>
      <c r="F1524" s="6">
        <v>1</v>
      </c>
      <c r="G1524" s="13" t="s">
        <v>50</v>
      </c>
      <c r="H1524" s="3" t="s">
        <v>458</v>
      </c>
      <c r="I1524" s="2" t="str">
        <f>VLOOKUP(Table768[[#This Row],[CID]],ALY,2,FALSE)</f>
        <v>Sequence</v>
      </c>
    </row>
    <row r="1525" spans="1:9" x14ac:dyDescent="0.2">
      <c r="A1525" s="19" t="str">
        <f>Table768[[#This Row],[Test No.]]&amp;Table768[[#This Row],[Section]]&amp;Table768[[#This Row],[Q No.]]</f>
        <v>P39R4</v>
      </c>
      <c r="B1525" s="19"/>
      <c r="C1525" s="9" t="s">
        <v>111</v>
      </c>
      <c r="D1525" s="6">
        <v>4</v>
      </c>
      <c r="E1525" s="6" t="s">
        <v>33</v>
      </c>
      <c r="F1525" s="6">
        <v>1</v>
      </c>
      <c r="G1525" s="13" t="s">
        <v>50</v>
      </c>
      <c r="H1525" s="3" t="s">
        <v>425</v>
      </c>
      <c r="I1525" s="2" t="str">
        <f>VLOOKUP(Table768[[#This Row],[CID]],ALY,2,FALSE)</f>
        <v>Detail</v>
      </c>
    </row>
    <row r="1526" spans="1:9" x14ac:dyDescent="0.2">
      <c r="A1526" s="19" t="str">
        <f>Table768[[#This Row],[Test No.]]&amp;Table768[[#This Row],[Section]]&amp;Table768[[#This Row],[Q No.]]</f>
        <v>P39R5</v>
      </c>
      <c r="B1526" s="19"/>
      <c r="C1526" s="9" t="s">
        <v>111</v>
      </c>
      <c r="D1526" s="6">
        <v>5</v>
      </c>
      <c r="E1526" s="6" t="s">
        <v>33</v>
      </c>
      <c r="F1526" s="6">
        <v>1</v>
      </c>
      <c r="G1526" s="13" t="s">
        <v>50</v>
      </c>
      <c r="H1526" s="3" t="s">
        <v>427</v>
      </c>
      <c r="I1526" s="2" t="str">
        <f>VLOOKUP(Table768[[#This Row],[CID]],ALY,2,FALSE)</f>
        <v>PoV/Author's Attitude</v>
      </c>
    </row>
    <row r="1527" spans="1:9" x14ac:dyDescent="0.2">
      <c r="A1527" s="19" t="str">
        <f>Table768[[#This Row],[Test No.]]&amp;Table768[[#This Row],[Section]]&amp;Table768[[#This Row],[Q No.]]</f>
        <v>P39R6</v>
      </c>
      <c r="B1527" s="19"/>
      <c r="C1527" s="9" t="s">
        <v>111</v>
      </c>
      <c r="D1527" s="6">
        <v>6</v>
      </c>
      <c r="E1527" s="6" t="s">
        <v>33</v>
      </c>
      <c r="F1527" s="6">
        <v>1</v>
      </c>
      <c r="G1527" s="13" t="s">
        <v>50</v>
      </c>
      <c r="H1527" s="3" t="s">
        <v>449</v>
      </c>
      <c r="I1527" s="2" t="str">
        <f>VLOOKUP(Table768[[#This Row],[CID]],ALY,2,FALSE)</f>
        <v>Main Idea</v>
      </c>
    </row>
    <row r="1528" spans="1:9" x14ac:dyDescent="0.2">
      <c r="A1528" s="19" t="str">
        <f>Table768[[#This Row],[Test No.]]&amp;Table768[[#This Row],[Section]]&amp;Table768[[#This Row],[Q No.]]</f>
        <v>P39R7</v>
      </c>
      <c r="B1528" s="19"/>
      <c r="C1528" s="9" t="s">
        <v>111</v>
      </c>
      <c r="D1528" s="6">
        <v>7</v>
      </c>
      <c r="E1528" s="6" t="s">
        <v>33</v>
      </c>
      <c r="F1528" s="6">
        <v>1</v>
      </c>
      <c r="G1528" s="13" t="s">
        <v>50</v>
      </c>
      <c r="H1528" s="3" t="s">
        <v>428</v>
      </c>
      <c r="I1528" s="2" t="str">
        <f>VLOOKUP(Table768[[#This Row],[CID]],ALY,2,FALSE)</f>
        <v>Purpose</v>
      </c>
    </row>
    <row r="1529" spans="1:9" x14ac:dyDescent="0.2">
      <c r="A1529" s="19" t="str">
        <f>Table768[[#This Row],[Test No.]]&amp;Table768[[#This Row],[Section]]&amp;Table768[[#This Row],[Q No.]]</f>
        <v>P39R8</v>
      </c>
      <c r="B1529" s="19"/>
      <c r="C1529" s="9" t="s">
        <v>111</v>
      </c>
      <c r="D1529" s="6">
        <v>8</v>
      </c>
      <c r="E1529" s="6" t="s">
        <v>33</v>
      </c>
      <c r="F1529" s="6">
        <v>1</v>
      </c>
      <c r="G1529" s="13" t="s">
        <v>50</v>
      </c>
      <c r="H1529" s="3" t="s">
        <v>450</v>
      </c>
      <c r="I1529" s="2" t="str">
        <f>VLOOKUP(Table768[[#This Row],[CID]],ALY,2,FALSE)</f>
        <v>Vocab-in-Context</v>
      </c>
    </row>
    <row r="1530" spans="1:9" x14ac:dyDescent="0.2">
      <c r="A1530" s="19" t="str">
        <f>Table768[[#This Row],[Test No.]]&amp;Table768[[#This Row],[Section]]&amp;Table768[[#This Row],[Q No.]]</f>
        <v>P39R9</v>
      </c>
      <c r="B1530" s="19"/>
      <c r="C1530" s="9" t="s">
        <v>111</v>
      </c>
      <c r="D1530" s="6">
        <v>9</v>
      </c>
      <c r="E1530" s="6" t="s">
        <v>33</v>
      </c>
      <c r="F1530" s="6">
        <v>1</v>
      </c>
      <c r="G1530" s="13" t="s">
        <v>50</v>
      </c>
      <c r="H1530" s="3" t="s">
        <v>427</v>
      </c>
      <c r="I1530" s="2" t="str">
        <f>VLOOKUP(Table768[[#This Row],[CID]],ALY,2,FALSE)</f>
        <v>PoV/Author's Attitude</v>
      </c>
    </row>
    <row r="1531" spans="1:9" x14ac:dyDescent="0.2">
      <c r="A1531" s="19" t="str">
        <f>Table768[[#This Row],[Test No.]]&amp;Table768[[#This Row],[Section]]&amp;Table768[[#This Row],[Q No.]]</f>
        <v>P39R10</v>
      </c>
      <c r="B1531" s="19"/>
      <c r="C1531" s="9" t="s">
        <v>111</v>
      </c>
      <c r="D1531" s="6">
        <v>10</v>
      </c>
      <c r="E1531" s="6" t="s">
        <v>33</v>
      </c>
      <c r="F1531" s="6">
        <v>1</v>
      </c>
      <c r="G1531" s="13" t="s">
        <v>50</v>
      </c>
      <c r="H1531" s="3" t="s">
        <v>455</v>
      </c>
      <c r="I1531" s="2" t="str">
        <f>VLOOKUP(Table768[[#This Row],[CID]],ALY,2,FALSE)</f>
        <v>Comparison &amp; Contrast</v>
      </c>
    </row>
    <row r="1532" spans="1:9" x14ac:dyDescent="0.2">
      <c r="A1532" s="19" t="str">
        <f>Table768[[#This Row],[Test No.]]&amp;Table768[[#This Row],[Section]]&amp;Table768[[#This Row],[Q No.]]</f>
        <v>P39R11</v>
      </c>
      <c r="B1532" s="19"/>
      <c r="C1532" s="9" t="s">
        <v>111</v>
      </c>
      <c r="D1532" s="6">
        <v>11</v>
      </c>
      <c r="E1532" s="6" t="s">
        <v>33</v>
      </c>
      <c r="F1532" s="6">
        <v>2</v>
      </c>
      <c r="G1532" s="13" t="s">
        <v>201</v>
      </c>
      <c r="H1532" s="3" t="s">
        <v>430</v>
      </c>
      <c r="I1532" s="2" t="str">
        <f>VLOOKUP(Table768[[#This Row],[CID]],ALY,2,FALSE)</f>
        <v>Detail</v>
      </c>
    </row>
    <row r="1533" spans="1:9" x14ac:dyDescent="0.2">
      <c r="A1533" s="19" t="str">
        <f>Table768[[#This Row],[Test No.]]&amp;Table768[[#This Row],[Section]]&amp;Table768[[#This Row],[Q No.]]</f>
        <v>P39R12</v>
      </c>
      <c r="B1533" s="19"/>
      <c r="C1533" s="9" t="s">
        <v>111</v>
      </c>
      <c r="D1533" s="6">
        <v>12</v>
      </c>
      <c r="E1533" s="6" t="s">
        <v>33</v>
      </c>
      <c r="F1533" s="6">
        <v>2</v>
      </c>
      <c r="G1533" s="13" t="s">
        <v>201</v>
      </c>
      <c r="H1533" s="3" t="s">
        <v>431</v>
      </c>
      <c r="I1533" s="2" t="str">
        <f>VLOOKUP(Table768[[#This Row],[CID]],ALY,2,FALSE)</f>
        <v>Vocab-in-Context</v>
      </c>
    </row>
    <row r="1534" spans="1:9" x14ac:dyDescent="0.2">
      <c r="A1534" s="19" t="str">
        <f>Table768[[#This Row],[Test No.]]&amp;Table768[[#This Row],[Section]]&amp;Table768[[#This Row],[Q No.]]</f>
        <v>P39R13</v>
      </c>
      <c r="B1534" s="19"/>
      <c r="C1534" s="9" t="s">
        <v>111</v>
      </c>
      <c r="D1534" s="6">
        <v>13</v>
      </c>
      <c r="E1534" s="6" t="s">
        <v>33</v>
      </c>
      <c r="F1534" s="6">
        <v>2</v>
      </c>
      <c r="G1534" s="13" t="s">
        <v>201</v>
      </c>
      <c r="H1534" s="3" t="s">
        <v>429</v>
      </c>
      <c r="I1534" s="2" t="str">
        <f>VLOOKUP(Table768[[#This Row],[CID]],ALY,2,FALSE)</f>
        <v>Author's Method</v>
      </c>
    </row>
    <row r="1535" spans="1:9" x14ac:dyDescent="0.2">
      <c r="A1535" s="19" t="str">
        <f>Table768[[#This Row],[Test No.]]&amp;Table768[[#This Row],[Section]]&amp;Table768[[#This Row],[Q No.]]</f>
        <v>P39R14</v>
      </c>
      <c r="B1535" s="19"/>
      <c r="C1535" s="9" t="s">
        <v>111</v>
      </c>
      <c r="D1535" s="6">
        <v>14</v>
      </c>
      <c r="E1535" s="6" t="s">
        <v>33</v>
      </c>
      <c r="F1535" s="6">
        <v>2</v>
      </c>
      <c r="G1535" s="13" t="s">
        <v>201</v>
      </c>
      <c r="H1535" s="3" t="s">
        <v>446</v>
      </c>
      <c r="I1535" s="2" t="str">
        <f>VLOOKUP(Table768[[#This Row],[CID]],ALY,2,FALSE)</f>
        <v>Inference</v>
      </c>
    </row>
    <row r="1536" spans="1:9" x14ac:dyDescent="0.2">
      <c r="A1536" s="19" t="str">
        <f>Table768[[#This Row],[Test No.]]&amp;Table768[[#This Row],[Section]]&amp;Table768[[#This Row],[Q No.]]</f>
        <v>P39R15</v>
      </c>
      <c r="B1536" s="19"/>
      <c r="C1536" s="9" t="s">
        <v>111</v>
      </c>
      <c r="D1536" s="6">
        <v>15</v>
      </c>
      <c r="E1536" s="6" t="s">
        <v>33</v>
      </c>
      <c r="F1536" s="6">
        <v>2</v>
      </c>
      <c r="G1536" s="13" t="s">
        <v>201</v>
      </c>
      <c r="H1536" s="3" t="s">
        <v>434</v>
      </c>
      <c r="I1536" s="2" t="str">
        <f>VLOOKUP(Table768[[#This Row],[CID]],ALY,2,FALSE)</f>
        <v>Main Idea</v>
      </c>
    </row>
    <row r="1537" spans="1:9" x14ac:dyDescent="0.2">
      <c r="A1537" s="19" t="str">
        <f>Table768[[#This Row],[Test No.]]&amp;Table768[[#This Row],[Section]]&amp;Table768[[#This Row],[Q No.]]</f>
        <v>P39R16</v>
      </c>
      <c r="B1537" s="19"/>
      <c r="C1537" s="9" t="s">
        <v>111</v>
      </c>
      <c r="D1537" s="6">
        <v>16</v>
      </c>
      <c r="E1537" s="6" t="s">
        <v>33</v>
      </c>
      <c r="F1537" s="6">
        <v>2</v>
      </c>
      <c r="G1537" s="13" t="s">
        <v>201</v>
      </c>
      <c r="H1537" s="3" t="s">
        <v>446</v>
      </c>
      <c r="I1537" s="2" t="str">
        <f>VLOOKUP(Table768[[#This Row],[CID]],ALY,2,FALSE)</f>
        <v>Inference</v>
      </c>
    </row>
    <row r="1538" spans="1:9" x14ac:dyDescent="0.2">
      <c r="A1538" s="19" t="str">
        <f>Table768[[#This Row],[Test No.]]&amp;Table768[[#This Row],[Section]]&amp;Table768[[#This Row],[Q No.]]</f>
        <v>P39R17</v>
      </c>
      <c r="B1538" s="19"/>
      <c r="C1538" s="9" t="s">
        <v>111</v>
      </c>
      <c r="D1538" s="6">
        <v>17</v>
      </c>
      <c r="E1538" s="6" t="s">
        <v>33</v>
      </c>
      <c r="F1538" s="6">
        <v>2</v>
      </c>
      <c r="G1538" s="13" t="s">
        <v>201</v>
      </c>
      <c r="H1538" s="3" t="s">
        <v>430</v>
      </c>
      <c r="I1538" s="2" t="str">
        <f>VLOOKUP(Table768[[#This Row],[CID]],ALY,2,FALSE)</f>
        <v>Detail</v>
      </c>
    </row>
    <row r="1539" spans="1:9" x14ac:dyDescent="0.2">
      <c r="A1539" s="19" t="str">
        <f>Table768[[#This Row],[Test No.]]&amp;Table768[[#This Row],[Section]]&amp;Table768[[#This Row],[Q No.]]</f>
        <v>P39R18</v>
      </c>
      <c r="B1539" s="19"/>
      <c r="C1539" s="9" t="s">
        <v>111</v>
      </c>
      <c r="D1539" s="6">
        <v>18</v>
      </c>
      <c r="E1539" s="6" t="s">
        <v>33</v>
      </c>
      <c r="F1539" s="6">
        <v>2</v>
      </c>
      <c r="G1539" s="13" t="s">
        <v>201</v>
      </c>
      <c r="H1539" s="3" t="s">
        <v>459</v>
      </c>
      <c r="I1539" s="2" t="str">
        <f>VLOOKUP(Table768[[#This Row],[CID]],ALY,2,FALSE)</f>
        <v>Cause &amp; Effect</v>
      </c>
    </row>
    <row r="1540" spans="1:9" x14ac:dyDescent="0.2">
      <c r="A1540" s="19" t="str">
        <f>Table768[[#This Row],[Test No.]]&amp;Table768[[#This Row],[Section]]&amp;Table768[[#This Row],[Q No.]]</f>
        <v>P39R19</v>
      </c>
      <c r="B1540" s="19"/>
      <c r="C1540" s="9" t="s">
        <v>111</v>
      </c>
      <c r="D1540" s="6">
        <v>19</v>
      </c>
      <c r="E1540" s="6" t="s">
        <v>33</v>
      </c>
      <c r="F1540" s="6">
        <v>2</v>
      </c>
      <c r="G1540" s="13" t="s">
        <v>201</v>
      </c>
      <c r="H1540" s="3" t="s">
        <v>430</v>
      </c>
      <c r="I1540" s="2" t="str">
        <f>VLOOKUP(Table768[[#This Row],[CID]],ALY,2,FALSE)</f>
        <v>Detail</v>
      </c>
    </row>
    <row r="1541" spans="1:9" x14ac:dyDescent="0.2">
      <c r="A1541" s="19" t="str">
        <f>Table768[[#This Row],[Test No.]]&amp;Table768[[#This Row],[Section]]&amp;Table768[[#This Row],[Q No.]]</f>
        <v>P39R20</v>
      </c>
      <c r="B1541" s="19"/>
      <c r="C1541" s="9" t="s">
        <v>111</v>
      </c>
      <c r="D1541" s="6">
        <v>20</v>
      </c>
      <c r="E1541" s="6" t="s">
        <v>33</v>
      </c>
      <c r="F1541" s="6">
        <v>2</v>
      </c>
      <c r="G1541" s="13" t="s">
        <v>201</v>
      </c>
      <c r="H1541" s="3" t="s">
        <v>456</v>
      </c>
      <c r="I1541" s="2" t="str">
        <f>VLOOKUP(Table768[[#This Row],[CID]],ALY,2,FALSE)</f>
        <v>Sequence</v>
      </c>
    </row>
    <row r="1542" spans="1:9" x14ac:dyDescent="0.2">
      <c r="A1542" s="19" t="str">
        <f>Table768[[#This Row],[Test No.]]&amp;Table768[[#This Row],[Section]]&amp;Table768[[#This Row],[Q No.]]</f>
        <v>P39R21</v>
      </c>
      <c r="B1542" s="19"/>
      <c r="C1542" s="9" t="s">
        <v>111</v>
      </c>
      <c r="D1542" s="6">
        <v>21</v>
      </c>
      <c r="E1542" s="6" t="s">
        <v>33</v>
      </c>
      <c r="F1542" s="6">
        <v>3</v>
      </c>
      <c r="G1542" s="13" t="s">
        <v>200</v>
      </c>
      <c r="H1542" s="3" t="s">
        <v>451</v>
      </c>
      <c r="I1542" s="2" t="str">
        <f>VLOOKUP(Table768[[#This Row],[CID]],ALY,2,FALSE)</f>
        <v>Main Idea</v>
      </c>
    </row>
    <row r="1543" spans="1:9" x14ac:dyDescent="0.2">
      <c r="A1543" s="19" t="str">
        <f>Table768[[#This Row],[Test No.]]&amp;Table768[[#This Row],[Section]]&amp;Table768[[#This Row],[Q No.]]</f>
        <v>P39R22</v>
      </c>
      <c r="B1543" s="19"/>
      <c r="C1543" s="9" t="s">
        <v>111</v>
      </c>
      <c r="D1543" s="6">
        <v>22</v>
      </c>
      <c r="E1543" s="6" t="s">
        <v>33</v>
      </c>
      <c r="F1543" s="6">
        <v>3</v>
      </c>
      <c r="G1543" s="13" t="s">
        <v>200</v>
      </c>
      <c r="H1543" s="3" t="s">
        <v>451</v>
      </c>
      <c r="I1543" s="2" t="str">
        <f>VLOOKUP(Table768[[#This Row],[CID]],ALY,2,FALSE)</f>
        <v>Main Idea</v>
      </c>
    </row>
    <row r="1544" spans="1:9" x14ac:dyDescent="0.2">
      <c r="A1544" s="19" t="str">
        <f>Table768[[#This Row],[Test No.]]&amp;Table768[[#This Row],[Section]]&amp;Table768[[#This Row],[Q No.]]</f>
        <v>P39R23</v>
      </c>
      <c r="B1544" s="19"/>
      <c r="C1544" s="9" t="s">
        <v>111</v>
      </c>
      <c r="D1544" s="6">
        <v>23</v>
      </c>
      <c r="E1544" s="6" t="s">
        <v>33</v>
      </c>
      <c r="F1544" s="6">
        <v>3</v>
      </c>
      <c r="G1544" s="13" t="s">
        <v>200</v>
      </c>
      <c r="H1544" s="3" t="s">
        <v>435</v>
      </c>
      <c r="I1544" s="2" t="str">
        <f>VLOOKUP(Table768[[#This Row],[CID]],ALY,2,FALSE)</f>
        <v>PoV/Author's Attitude</v>
      </c>
    </row>
    <row r="1545" spans="1:9" x14ac:dyDescent="0.2">
      <c r="A1545" s="19" t="str">
        <f>Table768[[#This Row],[Test No.]]&amp;Table768[[#This Row],[Section]]&amp;Table768[[#This Row],[Q No.]]</f>
        <v>P39R24</v>
      </c>
      <c r="B1545" s="19"/>
      <c r="C1545" s="9" t="s">
        <v>111</v>
      </c>
      <c r="D1545" s="6">
        <v>24</v>
      </c>
      <c r="E1545" s="6" t="s">
        <v>33</v>
      </c>
      <c r="F1545" s="6">
        <v>3</v>
      </c>
      <c r="G1545" s="13" t="s">
        <v>200</v>
      </c>
      <c r="H1545" s="3" t="s">
        <v>435</v>
      </c>
      <c r="I1545" s="2" t="str">
        <f>VLOOKUP(Table768[[#This Row],[CID]],ALY,2,FALSE)</f>
        <v>PoV/Author's Attitude</v>
      </c>
    </row>
    <row r="1546" spans="1:9" x14ac:dyDescent="0.2">
      <c r="A1546" s="19" t="str">
        <f>Table768[[#This Row],[Test No.]]&amp;Table768[[#This Row],[Section]]&amp;Table768[[#This Row],[Q No.]]</f>
        <v>P39R25</v>
      </c>
      <c r="B1546" s="19"/>
      <c r="C1546" s="9" t="s">
        <v>111</v>
      </c>
      <c r="D1546" s="6">
        <v>25</v>
      </c>
      <c r="E1546" s="6" t="s">
        <v>33</v>
      </c>
      <c r="F1546" s="6">
        <v>3</v>
      </c>
      <c r="G1546" s="13" t="s">
        <v>200</v>
      </c>
      <c r="H1546" s="3" t="s">
        <v>439</v>
      </c>
      <c r="I1546" s="2" t="str">
        <f>VLOOKUP(Table768[[#This Row],[CID]],ALY,2,FALSE)</f>
        <v>Vocab-in-Context</v>
      </c>
    </row>
    <row r="1547" spans="1:9" x14ac:dyDescent="0.2">
      <c r="A1547" s="19" t="str">
        <f>Table768[[#This Row],[Test No.]]&amp;Table768[[#This Row],[Section]]&amp;Table768[[#This Row],[Q No.]]</f>
        <v>P39R26</v>
      </c>
      <c r="B1547" s="19"/>
      <c r="C1547" s="9" t="s">
        <v>111</v>
      </c>
      <c r="D1547" s="6">
        <v>26</v>
      </c>
      <c r="E1547" s="6" t="s">
        <v>33</v>
      </c>
      <c r="F1547" s="6">
        <v>3</v>
      </c>
      <c r="G1547" s="13" t="s">
        <v>200</v>
      </c>
      <c r="H1547" s="3" t="s">
        <v>435</v>
      </c>
      <c r="I1547" s="2" t="str">
        <f>VLOOKUP(Table768[[#This Row],[CID]],ALY,2,FALSE)</f>
        <v>PoV/Author's Attitude</v>
      </c>
    </row>
    <row r="1548" spans="1:9" x14ac:dyDescent="0.2">
      <c r="A1548" s="19" t="str">
        <f>Table768[[#This Row],[Test No.]]&amp;Table768[[#This Row],[Section]]&amp;Table768[[#This Row],[Q No.]]</f>
        <v>P39R27</v>
      </c>
      <c r="B1548" s="19"/>
      <c r="C1548" s="9" t="s">
        <v>111</v>
      </c>
      <c r="D1548" s="6">
        <v>27</v>
      </c>
      <c r="E1548" s="6" t="s">
        <v>33</v>
      </c>
      <c r="F1548" s="6">
        <v>3</v>
      </c>
      <c r="G1548" s="13" t="s">
        <v>200</v>
      </c>
      <c r="H1548" s="3" t="s">
        <v>437</v>
      </c>
      <c r="I1548" s="2" t="str">
        <f>VLOOKUP(Table768[[#This Row],[CID]],ALY,2,FALSE)</f>
        <v>Detail</v>
      </c>
    </row>
    <row r="1549" spans="1:9" x14ac:dyDescent="0.2">
      <c r="A1549" s="19" t="str">
        <f>Table768[[#This Row],[Test No.]]&amp;Table768[[#This Row],[Section]]&amp;Table768[[#This Row],[Q No.]]</f>
        <v>P39R28</v>
      </c>
      <c r="B1549" s="19"/>
      <c r="C1549" s="9" t="s">
        <v>111</v>
      </c>
      <c r="D1549" s="6">
        <v>28</v>
      </c>
      <c r="E1549" s="6" t="s">
        <v>33</v>
      </c>
      <c r="F1549" s="6">
        <v>3</v>
      </c>
      <c r="G1549" s="13" t="s">
        <v>200</v>
      </c>
      <c r="H1549" s="3" t="s">
        <v>439</v>
      </c>
      <c r="I1549" s="2" t="str">
        <f>VLOOKUP(Table768[[#This Row],[CID]],ALY,2,FALSE)</f>
        <v>Vocab-in-Context</v>
      </c>
    </row>
    <row r="1550" spans="1:9" x14ac:dyDescent="0.2">
      <c r="A1550" s="19" t="str">
        <f>Table768[[#This Row],[Test No.]]&amp;Table768[[#This Row],[Section]]&amp;Table768[[#This Row],[Q No.]]</f>
        <v>P39R29</v>
      </c>
      <c r="B1550" s="19"/>
      <c r="C1550" s="9" t="s">
        <v>111</v>
      </c>
      <c r="D1550" s="6">
        <v>29</v>
      </c>
      <c r="E1550" s="6" t="s">
        <v>33</v>
      </c>
      <c r="F1550" s="6">
        <v>3</v>
      </c>
      <c r="G1550" s="13" t="s">
        <v>200</v>
      </c>
      <c r="H1550" s="3" t="s">
        <v>438</v>
      </c>
      <c r="I1550" s="2" t="str">
        <f>VLOOKUP(Table768[[#This Row],[CID]],ALY,2,FALSE)</f>
        <v>Inference</v>
      </c>
    </row>
    <row r="1551" spans="1:9" x14ac:dyDescent="0.2">
      <c r="A1551" s="19" t="str">
        <f>Table768[[#This Row],[Test No.]]&amp;Table768[[#This Row],[Section]]&amp;Table768[[#This Row],[Q No.]]</f>
        <v>P39R30</v>
      </c>
      <c r="B1551" s="19"/>
      <c r="C1551" s="9" t="s">
        <v>111</v>
      </c>
      <c r="D1551" s="6">
        <v>30</v>
      </c>
      <c r="E1551" s="6" t="s">
        <v>33</v>
      </c>
      <c r="F1551" s="6">
        <v>3</v>
      </c>
      <c r="G1551" s="13" t="s">
        <v>200</v>
      </c>
      <c r="H1551" s="3" t="s">
        <v>460</v>
      </c>
      <c r="I1551" s="2" t="str">
        <f>VLOOKUP(Table768[[#This Row],[CID]],ALY,2,FALSE)</f>
        <v>Sequence</v>
      </c>
    </row>
    <row r="1552" spans="1:9" x14ac:dyDescent="0.2">
      <c r="A1552" s="19" t="str">
        <f>Table768[[#This Row],[Test No.]]&amp;Table768[[#This Row],[Section]]&amp;Table768[[#This Row],[Q No.]]</f>
        <v>P39R31</v>
      </c>
      <c r="B1552" s="19"/>
      <c r="C1552" s="9" t="s">
        <v>111</v>
      </c>
      <c r="D1552" s="6">
        <v>31</v>
      </c>
      <c r="E1552" s="6" t="s">
        <v>33</v>
      </c>
      <c r="F1552" s="6">
        <v>4</v>
      </c>
      <c r="G1552" s="13" t="s">
        <v>199</v>
      </c>
      <c r="H1552" s="3" t="s">
        <v>441</v>
      </c>
      <c r="I1552" s="2" t="str">
        <f>VLOOKUP(Table768[[#This Row],[CID]],ALY,2,FALSE)</f>
        <v>Main Idea</v>
      </c>
    </row>
    <row r="1553" spans="1:9" x14ac:dyDescent="0.2">
      <c r="A1553" s="19" t="str">
        <f>Table768[[#This Row],[Test No.]]&amp;Table768[[#This Row],[Section]]&amp;Table768[[#This Row],[Q No.]]</f>
        <v>P39R32</v>
      </c>
      <c r="B1553" s="19"/>
      <c r="C1553" s="9" t="s">
        <v>111</v>
      </c>
      <c r="D1553" s="6">
        <v>32</v>
      </c>
      <c r="E1553" s="6" t="s">
        <v>33</v>
      </c>
      <c r="F1553" s="6">
        <v>4</v>
      </c>
      <c r="G1553" s="13" t="s">
        <v>199</v>
      </c>
      <c r="H1553" s="3" t="s">
        <v>445</v>
      </c>
      <c r="I1553" s="2" t="str">
        <f>VLOOKUP(Table768[[#This Row],[CID]],ALY,2,FALSE)</f>
        <v>Purpose</v>
      </c>
    </row>
    <row r="1554" spans="1:9" x14ac:dyDescent="0.2">
      <c r="A1554" s="19" t="str">
        <f>Table768[[#This Row],[Test No.]]&amp;Table768[[#This Row],[Section]]&amp;Table768[[#This Row],[Q No.]]</f>
        <v>P39R33</v>
      </c>
      <c r="B1554" s="19"/>
      <c r="C1554" s="9" t="s">
        <v>111</v>
      </c>
      <c r="D1554" s="6">
        <v>33</v>
      </c>
      <c r="E1554" s="6" t="s">
        <v>33</v>
      </c>
      <c r="F1554" s="6">
        <v>4</v>
      </c>
      <c r="G1554" s="13" t="s">
        <v>199</v>
      </c>
      <c r="H1554" s="3" t="s">
        <v>442</v>
      </c>
      <c r="I1554" s="2" t="str">
        <f>VLOOKUP(Table768[[#This Row],[CID]],ALY,2,FALSE)</f>
        <v>Detail</v>
      </c>
    </row>
    <row r="1555" spans="1:9" x14ac:dyDescent="0.2">
      <c r="A1555" s="19" t="str">
        <f>Table768[[#This Row],[Test No.]]&amp;Table768[[#This Row],[Section]]&amp;Table768[[#This Row],[Q No.]]</f>
        <v>P39R34</v>
      </c>
      <c r="B1555" s="19"/>
      <c r="C1555" s="9" t="s">
        <v>111</v>
      </c>
      <c r="D1555" s="6">
        <v>34</v>
      </c>
      <c r="E1555" s="6" t="s">
        <v>33</v>
      </c>
      <c r="F1555" s="6">
        <v>4</v>
      </c>
      <c r="G1555" s="13" t="s">
        <v>199</v>
      </c>
      <c r="H1555" s="6" t="s">
        <v>441</v>
      </c>
      <c r="I1555" s="10" t="str">
        <f>VLOOKUP(Table768[[#This Row],[CID]],ALY,2,FALSE)</f>
        <v>Main Idea</v>
      </c>
    </row>
    <row r="1556" spans="1:9" x14ac:dyDescent="0.2">
      <c r="A1556" s="19" t="str">
        <f>Table768[[#This Row],[Test No.]]&amp;Table768[[#This Row],[Section]]&amp;Table768[[#This Row],[Q No.]]</f>
        <v>P39R35</v>
      </c>
      <c r="B1556" s="19"/>
      <c r="C1556" s="9" t="s">
        <v>111</v>
      </c>
      <c r="D1556" s="6">
        <v>35</v>
      </c>
      <c r="E1556" s="6" t="s">
        <v>33</v>
      </c>
      <c r="F1556" s="6">
        <v>4</v>
      </c>
      <c r="G1556" s="13" t="s">
        <v>199</v>
      </c>
      <c r="H1556" s="3" t="s">
        <v>442</v>
      </c>
      <c r="I1556" s="2" t="str">
        <f>VLOOKUP(Table768[[#This Row],[CID]],ALY,2,FALSE)</f>
        <v>Detail</v>
      </c>
    </row>
    <row r="1557" spans="1:9" x14ac:dyDescent="0.2">
      <c r="A1557" s="19" t="str">
        <f>Table768[[#This Row],[Test No.]]&amp;Table768[[#This Row],[Section]]&amp;Table768[[#This Row],[Q No.]]</f>
        <v>P39R36</v>
      </c>
      <c r="B1557" s="19"/>
      <c r="C1557" s="9" t="s">
        <v>111</v>
      </c>
      <c r="D1557" s="6">
        <v>36</v>
      </c>
      <c r="E1557" s="6" t="s">
        <v>33</v>
      </c>
      <c r="F1557" s="6">
        <v>4</v>
      </c>
      <c r="G1557" s="13" t="s">
        <v>199</v>
      </c>
      <c r="H1557" s="3" t="s">
        <v>440</v>
      </c>
      <c r="I1557" s="2" t="str">
        <f>VLOOKUP(Table768[[#This Row],[CID]],ALY,2,FALSE)</f>
        <v>Inference</v>
      </c>
    </row>
    <row r="1558" spans="1:9" x14ac:dyDescent="0.2">
      <c r="A1558" s="19" t="str">
        <f>Table768[[#This Row],[Test No.]]&amp;Table768[[#This Row],[Section]]&amp;Table768[[#This Row],[Q No.]]</f>
        <v>P39R37</v>
      </c>
      <c r="B1558" s="19"/>
      <c r="C1558" s="9" t="s">
        <v>111</v>
      </c>
      <c r="D1558" s="6">
        <v>37</v>
      </c>
      <c r="E1558" s="6" t="s">
        <v>33</v>
      </c>
      <c r="F1558" s="6">
        <v>4</v>
      </c>
      <c r="G1558" s="13" t="s">
        <v>199</v>
      </c>
      <c r="H1558" s="3" t="s">
        <v>454</v>
      </c>
      <c r="I1558" s="2" t="str">
        <f>VLOOKUP(Table768[[#This Row],[CID]],ALY,2,FALSE)</f>
        <v>Comparison &amp; Contrast</v>
      </c>
    </row>
    <row r="1559" spans="1:9" x14ac:dyDescent="0.2">
      <c r="A1559" s="19" t="str">
        <f>Table768[[#This Row],[Test No.]]&amp;Table768[[#This Row],[Section]]&amp;Table768[[#This Row],[Q No.]]</f>
        <v>P39R38</v>
      </c>
      <c r="B1559" s="19"/>
      <c r="C1559" s="9" t="s">
        <v>111</v>
      </c>
      <c r="D1559" s="6">
        <v>38</v>
      </c>
      <c r="E1559" s="6" t="s">
        <v>33</v>
      </c>
      <c r="F1559" s="6">
        <v>4</v>
      </c>
      <c r="G1559" s="13" t="s">
        <v>199</v>
      </c>
      <c r="H1559" s="3" t="s">
        <v>461</v>
      </c>
      <c r="I1559" s="2" t="str">
        <f>VLOOKUP(Table768[[#This Row],[CID]],ALY,2,FALSE)</f>
        <v>Sequence</v>
      </c>
    </row>
    <row r="1560" spans="1:9" x14ac:dyDescent="0.2">
      <c r="A1560" s="19" t="str">
        <f>Table768[[#This Row],[Test No.]]&amp;Table768[[#This Row],[Section]]&amp;Table768[[#This Row],[Q No.]]</f>
        <v>P39R39</v>
      </c>
      <c r="B1560" s="19"/>
      <c r="C1560" s="9" t="s">
        <v>111</v>
      </c>
      <c r="D1560" s="6">
        <v>39</v>
      </c>
      <c r="E1560" s="6" t="s">
        <v>33</v>
      </c>
      <c r="F1560" s="6">
        <v>4</v>
      </c>
      <c r="G1560" s="13" t="s">
        <v>199</v>
      </c>
      <c r="H1560" s="3" t="s">
        <v>442</v>
      </c>
      <c r="I1560" s="2" t="str">
        <f>VLOOKUP(Table768[[#This Row],[CID]],ALY,2,FALSE)</f>
        <v>Detail</v>
      </c>
    </row>
    <row r="1561" spans="1:9" x14ac:dyDescent="0.2">
      <c r="A1561" s="19" t="str">
        <f>Table768[[#This Row],[Test No.]]&amp;Table768[[#This Row],[Section]]&amp;Table768[[#This Row],[Q No.]]</f>
        <v>P39R40</v>
      </c>
      <c r="B1561" s="19"/>
      <c r="C1561" s="9" t="s">
        <v>111</v>
      </c>
      <c r="D1561" s="6">
        <v>40</v>
      </c>
      <c r="E1561" s="6" t="s">
        <v>33</v>
      </c>
      <c r="F1561" s="6">
        <v>4</v>
      </c>
      <c r="G1561" s="13" t="s">
        <v>199</v>
      </c>
      <c r="H1561" s="3" t="s">
        <v>444</v>
      </c>
      <c r="I1561" s="2" t="str">
        <f>VLOOKUP(Table768[[#This Row],[CID]],ALY,2,FALSE)</f>
        <v>PoV/Author's Attitude</v>
      </c>
    </row>
    <row r="1562" spans="1:9" x14ac:dyDescent="0.2">
      <c r="A1562" s="19" t="str">
        <f>Table768[[#This Row],[Test No.]]&amp;Table768[[#This Row],[Section]]&amp;Table768[[#This Row],[Q No.]]</f>
        <v>P40R1</v>
      </c>
      <c r="B1562" s="19"/>
      <c r="C1562" s="9" t="s">
        <v>110</v>
      </c>
      <c r="D1562" s="6">
        <v>1</v>
      </c>
      <c r="E1562" s="6" t="s">
        <v>33</v>
      </c>
      <c r="F1562" s="6">
        <v>1</v>
      </c>
      <c r="G1562" s="13" t="s">
        <v>50</v>
      </c>
      <c r="H1562" s="3" t="s">
        <v>462</v>
      </c>
      <c r="I1562" s="2" t="str">
        <f>VLOOKUP(Table768[[#This Row],[CID]],ALY,2,FALSE)</f>
        <v>Author's Method</v>
      </c>
    </row>
    <row r="1563" spans="1:9" x14ac:dyDescent="0.2">
      <c r="A1563" s="19" t="str">
        <f>Table768[[#This Row],[Test No.]]&amp;Table768[[#This Row],[Section]]&amp;Table768[[#This Row],[Q No.]]</f>
        <v>P40R2</v>
      </c>
      <c r="B1563" s="19"/>
      <c r="C1563" s="9" t="s">
        <v>110</v>
      </c>
      <c r="D1563" s="6">
        <v>2</v>
      </c>
      <c r="E1563" s="6" t="s">
        <v>33</v>
      </c>
      <c r="F1563" s="6">
        <v>1</v>
      </c>
      <c r="G1563" s="13" t="s">
        <v>50</v>
      </c>
      <c r="H1563" s="3" t="s">
        <v>424</v>
      </c>
      <c r="I1563" s="2" t="str">
        <f>VLOOKUP(Table768[[#This Row],[CID]],ALY,2,FALSE)</f>
        <v>Inference</v>
      </c>
    </row>
    <row r="1564" spans="1:9" x14ac:dyDescent="0.2">
      <c r="A1564" s="19" t="str">
        <f>Table768[[#This Row],[Test No.]]&amp;Table768[[#This Row],[Section]]&amp;Table768[[#This Row],[Q No.]]</f>
        <v>P40R3</v>
      </c>
      <c r="B1564" s="19"/>
      <c r="C1564" s="9" t="s">
        <v>110</v>
      </c>
      <c r="D1564" s="6">
        <v>3</v>
      </c>
      <c r="E1564" s="6" t="s">
        <v>33</v>
      </c>
      <c r="F1564" s="6">
        <v>1</v>
      </c>
      <c r="G1564" s="13" t="s">
        <v>50</v>
      </c>
      <c r="H1564" s="3" t="s">
        <v>462</v>
      </c>
      <c r="I1564" s="2" t="str">
        <f>VLOOKUP(Table768[[#This Row],[CID]],ALY,2,FALSE)</f>
        <v>Author's Method</v>
      </c>
    </row>
    <row r="1565" spans="1:9" x14ac:dyDescent="0.2">
      <c r="A1565" s="19" t="str">
        <f>Table768[[#This Row],[Test No.]]&amp;Table768[[#This Row],[Section]]&amp;Table768[[#This Row],[Q No.]]</f>
        <v>P40R4</v>
      </c>
      <c r="B1565" s="19"/>
      <c r="C1565" s="9" t="s">
        <v>110</v>
      </c>
      <c r="D1565" s="6">
        <v>4</v>
      </c>
      <c r="E1565" s="6" t="s">
        <v>33</v>
      </c>
      <c r="F1565" s="6">
        <v>1</v>
      </c>
      <c r="G1565" s="13" t="s">
        <v>50</v>
      </c>
      <c r="H1565" s="3" t="s">
        <v>450</v>
      </c>
      <c r="I1565" s="2" t="str">
        <f>VLOOKUP(Table768[[#This Row],[CID]],ALY,2,FALSE)</f>
        <v>Vocab-in-Context</v>
      </c>
    </row>
    <row r="1566" spans="1:9" x14ac:dyDescent="0.2">
      <c r="A1566" s="19" t="str">
        <f>Table768[[#This Row],[Test No.]]&amp;Table768[[#This Row],[Section]]&amp;Table768[[#This Row],[Q No.]]</f>
        <v>P40R5</v>
      </c>
      <c r="B1566" s="19"/>
      <c r="C1566" s="9" t="s">
        <v>110</v>
      </c>
      <c r="D1566" s="6">
        <v>5</v>
      </c>
      <c r="E1566" s="6" t="s">
        <v>33</v>
      </c>
      <c r="F1566" s="6">
        <v>1</v>
      </c>
      <c r="G1566" s="13" t="s">
        <v>50</v>
      </c>
      <c r="H1566" s="3" t="s">
        <v>424</v>
      </c>
      <c r="I1566" s="2" t="str">
        <f>VLOOKUP(Table768[[#This Row],[CID]],ALY,2,FALSE)</f>
        <v>Inference</v>
      </c>
    </row>
    <row r="1567" spans="1:9" x14ac:dyDescent="0.2">
      <c r="A1567" s="19" t="str">
        <f>Table768[[#This Row],[Test No.]]&amp;Table768[[#This Row],[Section]]&amp;Table768[[#This Row],[Q No.]]</f>
        <v>P40R6</v>
      </c>
      <c r="B1567" s="19"/>
      <c r="C1567" s="9" t="s">
        <v>110</v>
      </c>
      <c r="D1567" s="6">
        <v>6</v>
      </c>
      <c r="E1567" s="6" t="s">
        <v>33</v>
      </c>
      <c r="F1567" s="6">
        <v>1</v>
      </c>
      <c r="G1567" s="13" t="s">
        <v>50</v>
      </c>
      <c r="H1567" s="3" t="s">
        <v>424</v>
      </c>
      <c r="I1567" s="2" t="str">
        <f>VLOOKUP(Table768[[#This Row],[CID]],ALY,2,FALSE)</f>
        <v>Inference</v>
      </c>
    </row>
    <row r="1568" spans="1:9" x14ac:dyDescent="0.2">
      <c r="A1568" s="19" t="str">
        <f>Table768[[#This Row],[Test No.]]&amp;Table768[[#This Row],[Section]]&amp;Table768[[#This Row],[Q No.]]</f>
        <v>P40R7</v>
      </c>
      <c r="B1568" s="19"/>
      <c r="C1568" s="9" t="s">
        <v>110</v>
      </c>
      <c r="D1568" s="6">
        <v>7</v>
      </c>
      <c r="E1568" s="6" t="s">
        <v>33</v>
      </c>
      <c r="F1568" s="6">
        <v>1</v>
      </c>
      <c r="G1568" s="13" t="s">
        <v>50</v>
      </c>
      <c r="H1568" s="3" t="s">
        <v>449</v>
      </c>
      <c r="I1568" s="2" t="str">
        <f>VLOOKUP(Table768[[#This Row],[CID]],ALY,2,FALSE)</f>
        <v>Main Idea</v>
      </c>
    </row>
    <row r="1569" spans="1:9" x14ac:dyDescent="0.2">
      <c r="A1569" s="19" t="str">
        <f>Table768[[#This Row],[Test No.]]&amp;Table768[[#This Row],[Section]]&amp;Table768[[#This Row],[Q No.]]</f>
        <v>P40R8</v>
      </c>
      <c r="B1569" s="19"/>
      <c r="C1569" s="9" t="s">
        <v>110</v>
      </c>
      <c r="D1569" s="6">
        <v>8</v>
      </c>
      <c r="E1569" s="6" t="s">
        <v>33</v>
      </c>
      <c r="F1569" s="6">
        <v>1</v>
      </c>
      <c r="G1569" s="13" t="s">
        <v>50</v>
      </c>
      <c r="H1569" s="3" t="s">
        <v>462</v>
      </c>
      <c r="I1569" s="2" t="str">
        <f>VLOOKUP(Table768[[#This Row],[CID]],ALY,2,FALSE)</f>
        <v>Author's Method</v>
      </c>
    </row>
    <row r="1570" spans="1:9" x14ac:dyDescent="0.2">
      <c r="A1570" s="19" t="str">
        <f>Table768[[#This Row],[Test No.]]&amp;Table768[[#This Row],[Section]]&amp;Table768[[#This Row],[Q No.]]</f>
        <v>P40R9</v>
      </c>
      <c r="B1570" s="19"/>
      <c r="C1570" s="9" t="s">
        <v>110</v>
      </c>
      <c r="D1570" s="6">
        <v>9</v>
      </c>
      <c r="E1570" s="6" t="s">
        <v>33</v>
      </c>
      <c r="F1570" s="6">
        <v>1</v>
      </c>
      <c r="G1570" s="13" t="s">
        <v>50</v>
      </c>
      <c r="H1570" s="3" t="s">
        <v>425</v>
      </c>
      <c r="I1570" s="2" t="str">
        <f>VLOOKUP(Table768[[#This Row],[CID]],ALY,2,FALSE)</f>
        <v>Detail</v>
      </c>
    </row>
    <row r="1571" spans="1:9" x14ac:dyDescent="0.2">
      <c r="A1571" s="19" t="str">
        <f>Table768[[#This Row],[Test No.]]&amp;Table768[[#This Row],[Section]]&amp;Table768[[#This Row],[Q No.]]</f>
        <v>P40R10</v>
      </c>
      <c r="B1571" s="19"/>
      <c r="C1571" s="9" t="s">
        <v>110</v>
      </c>
      <c r="D1571" s="6">
        <v>10</v>
      </c>
      <c r="E1571" s="6" t="s">
        <v>33</v>
      </c>
      <c r="F1571" s="6">
        <v>1</v>
      </c>
      <c r="G1571" s="13" t="s">
        <v>50</v>
      </c>
      <c r="H1571" s="3" t="s">
        <v>426</v>
      </c>
      <c r="I1571" s="2" t="str">
        <f>VLOOKUP(Table768[[#This Row],[CID]],ALY,2,FALSE)</f>
        <v>Cause &amp; Effect</v>
      </c>
    </row>
    <row r="1572" spans="1:9" x14ac:dyDescent="0.2">
      <c r="A1572" s="19" t="str">
        <f>Table768[[#This Row],[Test No.]]&amp;Table768[[#This Row],[Section]]&amp;Table768[[#This Row],[Q No.]]</f>
        <v>P40R11</v>
      </c>
      <c r="B1572" s="19"/>
      <c r="C1572" s="9" t="s">
        <v>110</v>
      </c>
      <c r="D1572" s="6">
        <v>11</v>
      </c>
      <c r="E1572" s="6" t="s">
        <v>33</v>
      </c>
      <c r="F1572" s="6">
        <v>2</v>
      </c>
      <c r="G1572" s="13" t="s">
        <v>201</v>
      </c>
      <c r="H1572" s="3" t="s">
        <v>459</v>
      </c>
      <c r="I1572" s="2" t="str">
        <f>VLOOKUP(Table768[[#This Row],[CID]],ALY,2,FALSE)</f>
        <v>Cause &amp; Effect</v>
      </c>
    </row>
    <row r="1573" spans="1:9" x14ac:dyDescent="0.2">
      <c r="A1573" s="19" t="str">
        <f>Table768[[#This Row],[Test No.]]&amp;Table768[[#This Row],[Section]]&amp;Table768[[#This Row],[Q No.]]</f>
        <v>P40R12</v>
      </c>
      <c r="B1573" s="19"/>
      <c r="C1573" s="9" t="s">
        <v>110</v>
      </c>
      <c r="D1573" s="6">
        <v>12</v>
      </c>
      <c r="E1573" s="6" t="s">
        <v>33</v>
      </c>
      <c r="F1573" s="6">
        <v>2</v>
      </c>
      <c r="G1573" s="13" t="s">
        <v>201</v>
      </c>
      <c r="H1573" s="3" t="s">
        <v>457</v>
      </c>
      <c r="I1573" s="2" t="str">
        <f>VLOOKUP(Table768[[#This Row],[CID]],ALY,2,FALSE)</f>
        <v>Comparison &amp; Contrast</v>
      </c>
    </row>
    <row r="1574" spans="1:9" x14ac:dyDescent="0.2">
      <c r="A1574" s="19" t="str">
        <f>Table768[[#This Row],[Test No.]]&amp;Table768[[#This Row],[Section]]&amp;Table768[[#This Row],[Q No.]]</f>
        <v>P40R13</v>
      </c>
      <c r="B1574" s="19"/>
      <c r="C1574" s="9" t="s">
        <v>110</v>
      </c>
      <c r="D1574" s="6">
        <v>13</v>
      </c>
      <c r="E1574" s="6" t="s">
        <v>33</v>
      </c>
      <c r="F1574" s="6">
        <v>2</v>
      </c>
      <c r="G1574" s="13" t="s">
        <v>201</v>
      </c>
      <c r="H1574" s="3" t="s">
        <v>434</v>
      </c>
      <c r="I1574" s="2" t="str">
        <f>VLOOKUP(Table768[[#This Row],[CID]],ALY,2,FALSE)</f>
        <v>Main Idea</v>
      </c>
    </row>
    <row r="1575" spans="1:9" x14ac:dyDescent="0.2">
      <c r="A1575" s="19" t="str">
        <f>Table768[[#This Row],[Test No.]]&amp;Table768[[#This Row],[Section]]&amp;Table768[[#This Row],[Q No.]]</f>
        <v>P40R14</v>
      </c>
      <c r="B1575" s="19"/>
      <c r="C1575" s="9" t="s">
        <v>110</v>
      </c>
      <c r="D1575" s="6">
        <v>14</v>
      </c>
      <c r="E1575" s="6" t="s">
        <v>33</v>
      </c>
      <c r="F1575" s="6">
        <v>2</v>
      </c>
      <c r="G1575" s="13" t="s">
        <v>201</v>
      </c>
      <c r="H1575" s="3" t="s">
        <v>430</v>
      </c>
      <c r="I1575" s="2" t="str">
        <f>VLOOKUP(Table768[[#This Row],[CID]],ALY,2,FALSE)</f>
        <v>Detail</v>
      </c>
    </row>
    <row r="1576" spans="1:9" x14ac:dyDescent="0.2">
      <c r="A1576" s="19" t="str">
        <f>Table768[[#This Row],[Test No.]]&amp;Table768[[#This Row],[Section]]&amp;Table768[[#This Row],[Q No.]]</f>
        <v>P40R15</v>
      </c>
      <c r="B1576" s="19"/>
      <c r="C1576" s="9" t="s">
        <v>110</v>
      </c>
      <c r="D1576" s="6">
        <v>15</v>
      </c>
      <c r="E1576" s="6" t="s">
        <v>33</v>
      </c>
      <c r="F1576" s="6">
        <v>2</v>
      </c>
      <c r="G1576" s="13" t="s">
        <v>201</v>
      </c>
      <c r="H1576" s="3" t="s">
        <v>433</v>
      </c>
      <c r="I1576" s="2" t="str">
        <f>VLOOKUP(Table768[[#This Row],[CID]],ALY,2,FALSE)</f>
        <v>Purpose</v>
      </c>
    </row>
    <row r="1577" spans="1:9" x14ac:dyDescent="0.2">
      <c r="A1577" s="19" t="str">
        <f>Table768[[#This Row],[Test No.]]&amp;Table768[[#This Row],[Section]]&amp;Table768[[#This Row],[Q No.]]</f>
        <v>P40R16</v>
      </c>
      <c r="B1577" s="19"/>
      <c r="C1577" s="9" t="s">
        <v>110</v>
      </c>
      <c r="D1577" s="6">
        <v>16</v>
      </c>
      <c r="E1577" s="6" t="s">
        <v>33</v>
      </c>
      <c r="F1577" s="6">
        <v>2</v>
      </c>
      <c r="G1577" s="13" t="s">
        <v>201</v>
      </c>
      <c r="H1577" s="3" t="s">
        <v>434</v>
      </c>
      <c r="I1577" s="2" t="str">
        <f>VLOOKUP(Table768[[#This Row],[CID]],ALY,2,FALSE)</f>
        <v>Main Idea</v>
      </c>
    </row>
    <row r="1578" spans="1:9" x14ac:dyDescent="0.2">
      <c r="A1578" s="19" t="str">
        <f>Table768[[#This Row],[Test No.]]&amp;Table768[[#This Row],[Section]]&amp;Table768[[#This Row],[Q No.]]</f>
        <v>P40R17</v>
      </c>
      <c r="B1578" s="19"/>
      <c r="C1578" s="9" t="s">
        <v>110</v>
      </c>
      <c r="D1578" s="6">
        <v>17</v>
      </c>
      <c r="E1578" s="6" t="s">
        <v>33</v>
      </c>
      <c r="F1578" s="6">
        <v>2</v>
      </c>
      <c r="G1578" s="13" t="s">
        <v>201</v>
      </c>
      <c r="H1578" s="3" t="s">
        <v>432</v>
      </c>
      <c r="I1578" s="2" t="str">
        <f>VLOOKUP(Table768[[#This Row],[CID]],ALY,2,FALSE)</f>
        <v>PoV/Author's Attitude</v>
      </c>
    </row>
    <row r="1579" spans="1:9" x14ac:dyDescent="0.2">
      <c r="A1579" s="19" t="str">
        <f>Table768[[#This Row],[Test No.]]&amp;Table768[[#This Row],[Section]]&amp;Table768[[#This Row],[Q No.]]</f>
        <v>P40R18</v>
      </c>
      <c r="B1579" s="19"/>
      <c r="C1579" s="9" t="s">
        <v>110</v>
      </c>
      <c r="D1579" s="6">
        <v>18</v>
      </c>
      <c r="E1579" s="6" t="s">
        <v>33</v>
      </c>
      <c r="F1579" s="6">
        <v>2</v>
      </c>
      <c r="G1579" s="13" t="s">
        <v>201</v>
      </c>
      <c r="H1579" s="3" t="s">
        <v>430</v>
      </c>
      <c r="I1579" s="2" t="str">
        <f>VLOOKUP(Table768[[#This Row],[CID]],ALY,2,FALSE)</f>
        <v>Detail</v>
      </c>
    </row>
    <row r="1580" spans="1:9" x14ac:dyDescent="0.2">
      <c r="A1580" s="19" t="str">
        <f>Table768[[#This Row],[Test No.]]&amp;Table768[[#This Row],[Section]]&amp;Table768[[#This Row],[Q No.]]</f>
        <v>P40R19</v>
      </c>
      <c r="B1580" s="19"/>
      <c r="C1580" s="9" t="s">
        <v>110</v>
      </c>
      <c r="D1580" s="6">
        <v>19</v>
      </c>
      <c r="E1580" s="6" t="s">
        <v>33</v>
      </c>
      <c r="F1580" s="6">
        <v>2</v>
      </c>
      <c r="G1580" s="13" t="s">
        <v>201</v>
      </c>
      <c r="H1580" s="3" t="s">
        <v>432</v>
      </c>
      <c r="I1580" s="2" t="str">
        <f>VLOOKUP(Table768[[#This Row],[CID]],ALY,2,FALSE)</f>
        <v>PoV/Author's Attitude</v>
      </c>
    </row>
    <row r="1581" spans="1:9" x14ac:dyDescent="0.2">
      <c r="A1581" s="19" t="str">
        <f>Table768[[#This Row],[Test No.]]&amp;Table768[[#This Row],[Section]]&amp;Table768[[#This Row],[Q No.]]</f>
        <v>P40R20</v>
      </c>
      <c r="B1581" s="19"/>
      <c r="C1581" s="9" t="s">
        <v>110</v>
      </c>
      <c r="D1581" s="6">
        <v>20</v>
      </c>
      <c r="E1581" s="6" t="s">
        <v>33</v>
      </c>
      <c r="F1581" s="6">
        <v>2</v>
      </c>
      <c r="G1581" s="13" t="s">
        <v>201</v>
      </c>
      <c r="H1581" s="3" t="s">
        <v>432</v>
      </c>
      <c r="I1581" s="2" t="str">
        <f>VLOOKUP(Table768[[#This Row],[CID]],ALY,2,FALSE)</f>
        <v>PoV/Author's Attitude</v>
      </c>
    </row>
    <row r="1582" spans="1:9" x14ac:dyDescent="0.2">
      <c r="A1582" s="19" t="str">
        <f>Table768[[#This Row],[Test No.]]&amp;Table768[[#This Row],[Section]]&amp;Table768[[#This Row],[Q No.]]</f>
        <v>P40R21</v>
      </c>
      <c r="B1582" s="19"/>
      <c r="C1582" s="9" t="s">
        <v>110</v>
      </c>
      <c r="D1582" s="6">
        <v>21</v>
      </c>
      <c r="E1582" s="6" t="s">
        <v>33</v>
      </c>
      <c r="F1582" s="6">
        <v>3</v>
      </c>
      <c r="G1582" s="13" t="s">
        <v>200</v>
      </c>
      <c r="H1582" s="3" t="s">
        <v>447</v>
      </c>
      <c r="I1582" s="2" t="str">
        <f>VLOOKUP(Table768[[#This Row],[CID]],ALY,2,FALSE)</f>
        <v>Author's Method</v>
      </c>
    </row>
    <row r="1583" spans="1:9" x14ac:dyDescent="0.2">
      <c r="A1583" s="19" t="str">
        <f>Table768[[#This Row],[Test No.]]&amp;Table768[[#This Row],[Section]]&amp;Table768[[#This Row],[Q No.]]</f>
        <v>P40R22</v>
      </c>
      <c r="B1583" s="19"/>
      <c r="C1583" s="9" t="s">
        <v>110</v>
      </c>
      <c r="D1583" s="6">
        <v>22</v>
      </c>
      <c r="E1583" s="6" t="s">
        <v>33</v>
      </c>
      <c r="F1583" s="6">
        <v>3</v>
      </c>
      <c r="G1583" s="13" t="s">
        <v>200</v>
      </c>
      <c r="H1583" s="3" t="s">
        <v>438</v>
      </c>
      <c r="I1583" s="2" t="str">
        <f>VLOOKUP(Table768[[#This Row],[CID]],ALY,2,FALSE)</f>
        <v>Inference</v>
      </c>
    </row>
    <row r="1584" spans="1:9" x14ac:dyDescent="0.2">
      <c r="A1584" s="19" t="str">
        <f>Table768[[#This Row],[Test No.]]&amp;Table768[[#This Row],[Section]]&amp;Table768[[#This Row],[Q No.]]</f>
        <v>P40R23</v>
      </c>
      <c r="B1584" s="19"/>
      <c r="C1584" s="9" t="s">
        <v>110</v>
      </c>
      <c r="D1584" s="6">
        <v>23</v>
      </c>
      <c r="E1584" s="6" t="s">
        <v>33</v>
      </c>
      <c r="F1584" s="6">
        <v>3</v>
      </c>
      <c r="G1584" s="13" t="s">
        <v>200</v>
      </c>
      <c r="H1584" s="3" t="s">
        <v>438</v>
      </c>
      <c r="I1584" s="2" t="str">
        <f>VLOOKUP(Table768[[#This Row],[CID]],ALY,2,FALSE)</f>
        <v>Inference</v>
      </c>
    </row>
    <row r="1585" spans="1:9" x14ac:dyDescent="0.2">
      <c r="A1585" s="19" t="str">
        <f>Table768[[#This Row],[Test No.]]&amp;Table768[[#This Row],[Section]]&amp;Table768[[#This Row],[Q No.]]</f>
        <v>P40R24</v>
      </c>
      <c r="B1585" s="19"/>
      <c r="C1585" s="9" t="s">
        <v>110</v>
      </c>
      <c r="D1585" s="6">
        <v>24</v>
      </c>
      <c r="E1585" s="6" t="s">
        <v>33</v>
      </c>
      <c r="F1585" s="6">
        <v>3</v>
      </c>
      <c r="G1585" s="13" t="s">
        <v>200</v>
      </c>
      <c r="H1585" s="3" t="s">
        <v>447</v>
      </c>
      <c r="I1585" s="2" t="str">
        <f>VLOOKUP(Table768[[#This Row],[CID]],ALY,2,FALSE)</f>
        <v>Author's Method</v>
      </c>
    </row>
    <row r="1586" spans="1:9" x14ac:dyDescent="0.2">
      <c r="A1586" s="19" t="str">
        <f>Table768[[#This Row],[Test No.]]&amp;Table768[[#This Row],[Section]]&amp;Table768[[#This Row],[Q No.]]</f>
        <v>P40R25</v>
      </c>
      <c r="B1586" s="19"/>
      <c r="C1586" s="9" t="s">
        <v>110</v>
      </c>
      <c r="D1586" s="6">
        <v>25</v>
      </c>
      <c r="E1586" s="6" t="s">
        <v>33</v>
      </c>
      <c r="F1586" s="6">
        <v>3</v>
      </c>
      <c r="G1586" s="13" t="s">
        <v>200</v>
      </c>
      <c r="H1586" s="3" t="s">
        <v>437</v>
      </c>
      <c r="I1586" s="2" t="str">
        <f>VLOOKUP(Table768[[#This Row],[CID]],ALY,2,FALSE)</f>
        <v>Detail</v>
      </c>
    </row>
    <row r="1587" spans="1:9" x14ac:dyDescent="0.2">
      <c r="A1587" s="19" t="str">
        <f>Table768[[#This Row],[Test No.]]&amp;Table768[[#This Row],[Section]]&amp;Table768[[#This Row],[Q No.]]</f>
        <v>P40R26</v>
      </c>
      <c r="B1587" s="19"/>
      <c r="C1587" s="9" t="s">
        <v>110</v>
      </c>
      <c r="D1587" s="6">
        <v>26</v>
      </c>
      <c r="E1587" s="6" t="s">
        <v>33</v>
      </c>
      <c r="F1587" s="6">
        <v>3</v>
      </c>
      <c r="G1587" s="13" t="s">
        <v>200</v>
      </c>
      <c r="H1587" s="3" t="s">
        <v>437</v>
      </c>
      <c r="I1587" s="2" t="str">
        <f>VLOOKUP(Table768[[#This Row],[CID]],ALY,2,FALSE)</f>
        <v>Detail</v>
      </c>
    </row>
    <row r="1588" spans="1:9" x14ac:dyDescent="0.2">
      <c r="A1588" s="19" t="str">
        <f>Table768[[#This Row],[Test No.]]&amp;Table768[[#This Row],[Section]]&amp;Table768[[#This Row],[Q No.]]</f>
        <v>P40R27</v>
      </c>
      <c r="B1588" s="19"/>
      <c r="C1588" s="9" t="s">
        <v>110</v>
      </c>
      <c r="D1588" s="6">
        <v>27</v>
      </c>
      <c r="E1588" s="6" t="s">
        <v>33</v>
      </c>
      <c r="F1588" s="6">
        <v>3</v>
      </c>
      <c r="G1588" s="13" t="s">
        <v>200</v>
      </c>
      <c r="H1588" s="3" t="s">
        <v>436</v>
      </c>
      <c r="I1588" s="2" t="str">
        <f>VLOOKUP(Table768[[#This Row],[CID]],ALY,2,FALSE)</f>
        <v>Purpose</v>
      </c>
    </row>
    <row r="1589" spans="1:9" x14ac:dyDescent="0.2">
      <c r="A1589" s="19" t="str">
        <f>Table768[[#This Row],[Test No.]]&amp;Table768[[#This Row],[Section]]&amp;Table768[[#This Row],[Q No.]]</f>
        <v>P40R28</v>
      </c>
      <c r="B1589" s="19"/>
      <c r="C1589" s="9" t="s">
        <v>110</v>
      </c>
      <c r="D1589" s="6">
        <v>28</v>
      </c>
      <c r="E1589" s="6" t="s">
        <v>33</v>
      </c>
      <c r="F1589" s="6">
        <v>3</v>
      </c>
      <c r="G1589" s="13" t="s">
        <v>200</v>
      </c>
      <c r="H1589" s="3" t="s">
        <v>448</v>
      </c>
      <c r="I1589" s="2" t="str">
        <f>VLOOKUP(Table768[[#This Row],[CID]],ALY,2,FALSE)</f>
        <v>Comparison &amp; Contrast</v>
      </c>
    </row>
    <row r="1590" spans="1:9" x14ac:dyDescent="0.2">
      <c r="A1590" s="19" t="str">
        <f>Table768[[#This Row],[Test No.]]&amp;Table768[[#This Row],[Section]]&amp;Table768[[#This Row],[Q No.]]</f>
        <v>P40R29</v>
      </c>
      <c r="B1590" s="19"/>
      <c r="C1590" s="9" t="s">
        <v>110</v>
      </c>
      <c r="D1590" s="6">
        <v>29</v>
      </c>
      <c r="E1590" s="6" t="s">
        <v>33</v>
      </c>
      <c r="F1590" s="6">
        <v>3</v>
      </c>
      <c r="G1590" s="13" t="s">
        <v>200</v>
      </c>
      <c r="H1590" s="3" t="s">
        <v>448</v>
      </c>
      <c r="I1590" s="2" t="str">
        <f>VLOOKUP(Table768[[#This Row],[CID]],ALY,2,FALSE)</f>
        <v>Comparison &amp; Contrast</v>
      </c>
    </row>
    <row r="1591" spans="1:9" x14ac:dyDescent="0.2">
      <c r="A1591" s="19" t="str">
        <f>Table768[[#This Row],[Test No.]]&amp;Table768[[#This Row],[Section]]&amp;Table768[[#This Row],[Q No.]]</f>
        <v>P40R30</v>
      </c>
      <c r="B1591" s="19"/>
      <c r="C1591" s="9" t="s">
        <v>110</v>
      </c>
      <c r="D1591" s="6">
        <v>30</v>
      </c>
      <c r="E1591" s="6" t="s">
        <v>33</v>
      </c>
      <c r="F1591" s="6">
        <v>3</v>
      </c>
      <c r="G1591" s="13" t="s">
        <v>200</v>
      </c>
      <c r="H1591" s="3" t="s">
        <v>452</v>
      </c>
      <c r="I1591" s="2" t="str">
        <f>VLOOKUP(Table768[[#This Row],[CID]],ALY,2,FALSE)</f>
        <v>Cause &amp; Effect</v>
      </c>
    </row>
    <row r="1592" spans="1:9" x14ac:dyDescent="0.2">
      <c r="A1592" s="19" t="str">
        <f>Table768[[#This Row],[Test No.]]&amp;Table768[[#This Row],[Section]]&amp;Table768[[#This Row],[Q No.]]</f>
        <v>P40R31</v>
      </c>
      <c r="B1592" s="19"/>
      <c r="C1592" s="9" t="s">
        <v>110</v>
      </c>
      <c r="D1592" s="6">
        <v>31</v>
      </c>
      <c r="E1592" s="6" t="s">
        <v>33</v>
      </c>
      <c r="F1592" s="6">
        <v>4</v>
      </c>
      <c r="G1592" s="13" t="s">
        <v>199</v>
      </c>
      <c r="H1592" s="3" t="s">
        <v>445</v>
      </c>
      <c r="I1592" s="2" t="str">
        <f>VLOOKUP(Table768[[#This Row],[CID]],ALY,2,FALSE)</f>
        <v>Purpose</v>
      </c>
    </row>
    <row r="1593" spans="1:9" x14ac:dyDescent="0.2">
      <c r="A1593" s="19" t="str">
        <f>Table768[[#This Row],[Test No.]]&amp;Table768[[#This Row],[Section]]&amp;Table768[[#This Row],[Q No.]]</f>
        <v>P40R32</v>
      </c>
      <c r="B1593" s="19"/>
      <c r="C1593" s="9" t="s">
        <v>110</v>
      </c>
      <c r="D1593" s="6">
        <v>32</v>
      </c>
      <c r="E1593" s="6" t="s">
        <v>33</v>
      </c>
      <c r="F1593" s="6">
        <v>4</v>
      </c>
      <c r="G1593" s="13" t="s">
        <v>199</v>
      </c>
      <c r="H1593" s="3" t="s">
        <v>444</v>
      </c>
      <c r="I1593" s="2" t="str">
        <f>VLOOKUP(Table768[[#This Row],[CID]],ALY,2,FALSE)</f>
        <v>PoV/Author's Attitude</v>
      </c>
    </row>
    <row r="1594" spans="1:9" x14ac:dyDescent="0.2">
      <c r="A1594" s="19" t="str">
        <f>Table768[[#This Row],[Test No.]]&amp;Table768[[#This Row],[Section]]&amp;Table768[[#This Row],[Q No.]]</f>
        <v>P40R33</v>
      </c>
      <c r="B1594" s="19"/>
      <c r="C1594" s="9" t="s">
        <v>110</v>
      </c>
      <c r="D1594" s="6">
        <v>33</v>
      </c>
      <c r="E1594" s="6" t="s">
        <v>33</v>
      </c>
      <c r="F1594" s="6">
        <v>4</v>
      </c>
      <c r="G1594" s="13" t="s">
        <v>199</v>
      </c>
      <c r="H1594" s="3" t="s">
        <v>461</v>
      </c>
      <c r="I1594" s="2" t="str">
        <f>VLOOKUP(Table768[[#This Row],[CID]],ALY,2,FALSE)</f>
        <v>Sequence</v>
      </c>
    </row>
    <row r="1595" spans="1:9" x14ac:dyDescent="0.2">
      <c r="A1595" s="19" t="str">
        <f>Table768[[#This Row],[Test No.]]&amp;Table768[[#This Row],[Section]]&amp;Table768[[#This Row],[Q No.]]</f>
        <v>P40R34</v>
      </c>
      <c r="B1595" s="19"/>
      <c r="C1595" s="9" t="s">
        <v>110</v>
      </c>
      <c r="D1595" s="6">
        <v>34</v>
      </c>
      <c r="E1595" s="6" t="s">
        <v>33</v>
      </c>
      <c r="F1595" s="6">
        <v>4</v>
      </c>
      <c r="G1595" s="13" t="s">
        <v>199</v>
      </c>
      <c r="H1595" s="3" t="s">
        <v>441</v>
      </c>
      <c r="I1595" s="2" t="str">
        <f>VLOOKUP(Table768[[#This Row],[CID]],ALY,2,FALSE)</f>
        <v>Main Idea</v>
      </c>
    </row>
    <row r="1596" spans="1:9" x14ac:dyDescent="0.2">
      <c r="A1596" s="19" t="str">
        <f>Table768[[#This Row],[Test No.]]&amp;Table768[[#This Row],[Section]]&amp;Table768[[#This Row],[Q No.]]</f>
        <v>P40R35</v>
      </c>
      <c r="B1596" s="19"/>
      <c r="C1596" s="9" t="s">
        <v>110</v>
      </c>
      <c r="D1596" s="6">
        <v>35</v>
      </c>
      <c r="E1596" s="6" t="s">
        <v>33</v>
      </c>
      <c r="F1596" s="6">
        <v>4</v>
      </c>
      <c r="G1596" s="13" t="s">
        <v>199</v>
      </c>
      <c r="H1596" s="3" t="s">
        <v>453</v>
      </c>
      <c r="I1596" s="2" t="str">
        <f>VLOOKUP(Table768[[#This Row],[CID]],ALY,2,FALSE)</f>
        <v>Cause &amp; Effect</v>
      </c>
    </row>
    <row r="1597" spans="1:9" x14ac:dyDescent="0.2">
      <c r="A1597" s="19" t="str">
        <f>Table768[[#This Row],[Test No.]]&amp;Table768[[#This Row],[Section]]&amp;Table768[[#This Row],[Q No.]]</f>
        <v>P40R36</v>
      </c>
      <c r="B1597" s="19"/>
      <c r="C1597" s="9" t="s">
        <v>110</v>
      </c>
      <c r="D1597" s="6">
        <v>36</v>
      </c>
      <c r="E1597" s="6" t="s">
        <v>33</v>
      </c>
      <c r="F1597" s="6">
        <v>4</v>
      </c>
      <c r="G1597" s="13" t="s">
        <v>199</v>
      </c>
      <c r="H1597" s="3" t="s">
        <v>442</v>
      </c>
      <c r="I1597" s="2" t="str">
        <f>VLOOKUP(Table768[[#This Row],[CID]],ALY,2,FALSE)</f>
        <v>Detail</v>
      </c>
    </row>
    <row r="1598" spans="1:9" x14ac:dyDescent="0.2">
      <c r="A1598" s="19" t="str">
        <f>Table768[[#This Row],[Test No.]]&amp;Table768[[#This Row],[Section]]&amp;Table768[[#This Row],[Q No.]]</f>
        <v>P40R37</v>
      </c>
      <c r="B1598" s="19"/>
      <c r="C1598" s="9" t="s">
        <v>110</v>
      </c>
      <c r="D1598" s="6">
        <v>37</v>
      </c>
      <c r="E1598" s="6" t="s">
        <v>33</v>
      </c>
      <c r="F1598" s="6">
        <v>4</v>
      </c>
      <c r="G1598" s="13" t="s">
        <v>199</v>
      </c>
      <c r="H1598" s="3" t="s">
        <v>445</v>
      </c>
      <c r="I1598" s="2" t="str">
        <f>VLOOKUP(Table768[[#This Row],[CID]],ALY,2,FALSE)</f>
        <v>Purpose</v>
      </c>
    </row>
    <row r="1599" spans="1:9" x14ac:dyDescent="0.2">
      <c r="A1599" s="19" t="str">
        <f>Table768[[#This Row],[Test No.]]&amp;Table768[[#This Row],[Section]]&amp;Table768[[#This Row],[Q No.]]</f>
        <v>P40R38</v>
      </c>
      <c r="B1599" s="19"/>
      <c r="C1599" s="9" t="s">
        <v>110</v>
      </c>
      <c r="D1599" s="6">
        <v>38</v>
      </c>
      <c r="E1599" s="6" t="s">
        <v>33</v>
      </c>
      <c r="F1599" s="6">
        <v>4</v>
      </c>
      <c r="G1599" s="13" t="s">
        <v>199</v>
      </c>
      <c r="H1599" s="3" t="s">
        <v>442</v>
      </c>
      <c r="I1599" s="2" t="str">
        <f>VLOOKUP(Table768[[#This Row],[CID]],ALY,2,FALSE)</f>
        <v>Detail</v>
      </c>
    </row>
    <row r="1600" spans="1:9" x14ac:dyDescent="0.2">
      <c r="A1600" s="19" t="str">
        <f>Table768[[#This Row],[Test No.]]&amp;Table768[[#This Row],[Section]]&amp;Table768[[#This Row],[Q No.]]</f>
        <v>P40R39</v>
      </c>
      <c r="B1600" s="19"/>
      <c r="C1600" s="9" t="s">
        <v>110</v>
      </c>
      <c r="D1600" s="6">
        <v>39</v>
      </c>
      <c r="E1600" s="6" t="s">
        <v>33</v>
      </c>
      <c r="F1600" s="6">
        <v>4</v>
      </c>
      <c r="G1600" s="13" t="s">
        <v>199</v>
      </c>
      <c r="H1600" s="3" t="s">
        <v>443</v>
      </c>
      <c r="I1600" s="2" t="str">
        <f>VLOOKUP(Table768[[#This Row],[CID]],ALY,2,FALSE)</f>
        <v>Vocab-in-Context</v>
      </c>
    </row>
    <row r="1601" spans="1:9" x14ac:dyDescent="0.2">
      <c r="A1601" s="19" t="str">
        <f>Table768[[#This Row],[Test No.]]&amp;Table768[[#This Row],[Section]]&amp;Table768[[#This Row],[Q No.]]</f>
        <v>P40R40</v>
      </c>
      <c r="B1601" s="19"/>
      <c r="C1601" s="9" t="s">
        <v>110</v>
      </c>
      <c r="D1601" s="6">
        <v>40</v>
      </c>
      <c r="E1601" s="6" t="s">
        <v>33</v>
      </c>
      <c r="F1601" s="6">
        <v>4</v>
      </c>
      <c r="G1601" s="13" t="s">
        <v>199</v>
      </c>
      <c r="H1601" s="3" t="s">
        <v>441</v>
      </c>
      <c r="I1601" s="2" t="str">
        <f>VLOOKUP(Table768[[#This Row],[CID]],ALY,2,FALSE)</f>
        <v>Main Idea</v>
      </c>
    </row>
    <row r="1602" spans="1:9" x14ac:dyDescent="0.2">
      <c r="A1602" s="19" t="str">
        <f>Table768[[#This Row],[Test No.]]&amp;Table768[[#This Row],[Section]]&amp;Table768[[#This Row],[Q No.]]</f>
        <v>P41R1</v>
      </c>
      <c r="B1602" s="19"/>
      <c r="C1602" s="9" t="s">
        <v>109</v>
      </c>
      <c r="D1602" s="6">
        <v>1</v>
      </c>
      <c r="E1602" s="6" t="s">
        <v>33</v>
      </c>
      <c r="F1602" s="6">
        <v>1</v>
      </c>
      <c r="G1602" s="13" t="s">
        <v>50</v>
      </c>
      <c r="H1602" s="3" t="s">
        <v>425</v>
      </c>
      <c r="I1602" s="2" t="str">
        <f>VLOOKUP(Table768[[#This Row],[CID]],ALY,2,FALSE)</f>
        <v>Detail</v>
      </c>
    </row>
    <row r="1603" spans="1:9" x14ac:dyDescent="0.2">
      <c r="A1603" s="19" t="str">
        <f>Table768[[#This Row],[Test No.]]&amp;Table768[[#This Row],[Section]]&amp;Table768[[#This Row],[Q No.]]</f>
        <v>P41R2</v>
      </c>
      <c r="B1603" s="19"/>
      <c r="C1603" s="9" t="s">
        <v>109</v>
      </c>
      <c r="D1603" s="6">
        <v>2</v>
      </c>
      <c r="E1603" s="6" t="s">
        <v>33</v>
      </c>
      <c r="F1603" s="6">
        <v>1</v>
      </c>
      <c r="G1603" s="13" t="s">
        <v>50</v>
      </c>
      <c r="H1603" s="3" t="s">
        <v>424</v>
      </c>
      <c r="I1603" s="2" t="str">
        <f>VLOOKUP(Table768[[#This Row],[CID]],ALY,2,FALSE)</f>
        <v>Inference</v>
      </c>
    </row>
    <row r="1604" spans="1:9" x14ac:dyDescent="0.2">
      <c r="A1604" s="19" t="str">
        <f>Table768[[#This Row],[Test No.]]&amp;Table768[[#This Row],[Section]]&amp;Table768[[#This Row],[Q No.]]</f>
        <v>P41R3</v>
      </c>
      <c r="B1604" s="19"/>
      <c r="C1604" s="9" t="s">
        <v>109</v>
      </c>
      <c r="D1604" s="6">
        <v>3</v>
      </c>
      <c r="E1604" s="6" t="s">
        <v>33</v>
      </c>
      <c r="F1604" s="6">
        <v>1</v>
      </c>
      <c r="G1604" s="13" t="s">
        <v>50</v>
      </c>
      <c r="H1604" s="3" t="s">
        <v>462</v>
      </c>
      <c r="I1604" s="2" t="str">
        <f>VLOOKUP(Table768[[#This Row],[CID]],ALY,2,FALSE)</f>
        <v>Author's Method</v>
      </c>
    </row>
    <row r="1605" spans="1:9" x14ac:dyDescent="0.2">
      <c r="A1605" s="19" t="str">
        <f>Table768[[#This Row],[Test No.]]&amp;Table768[[#This Row],[Section]]&amp;Table768[[#This Row],[Q No.]]</f>
        <v>P41R4</v>
      </c>
      <c r="B1605" s="19"/>
      <c r="C1605" s="9" t="s">
        <v>109</v>
      </c>
      <c r="D1605" s="6">
        <v>4</v>
      </c>
      <c r="E1605" s="6" t="s">
        <v>33</v>
      </c>
      <c r="F1605" s="6">
        <v>1</v>
      </c>
      <c r="G1605" s="13" t="s">
        <v>50</v>
      </c>
      <c r="H1605" s="3" t="s">
        <v>427</v>
      </c>
      <c r="I1605" s="2" t="str">
        <f>VLOOKUP(Table768[[#This Row],[CID]],ALY,2,FALSE)</f>
        <v>PoV/Author's Attitude</v>
      </c>
    </row>
    <row r="1606" spans="1:9" x14ac:dyDescent="0.2">
      <c r="A1606" s="19" t="str">
        <f>Table768[[#This Row],[Test No.]]&amp;Table768[[#This Row],[Section]]&amp;Table768[[#This Row],[Q No.]]</f>
        <v>P41R5</v>
      </c>
      <c r="B1606" s="19"/>
      <c r="C1606" s="9" t="s">
        <v>109</v>
      </c>
      <c r="D1606" s="6">
        <v>5</v>
      </c>
      <c r="E1606" s="6" t="s">
        <v>33</v>
      </c>
      <c r="F1606" s="6">
        <v>1</v>
      </c>
      <c r="G1606" s="13" t="s">
        <v>50</v>
      </c>
      <c r="H1606" s="3" t="s">
        <v>449</v>
      </c>
      <c r="I1606" s="2" t="str">
        <f>VLOOKUP(Table768[[#This Row],[CID]],ALY,2,FALSE)</f>
        <v>Main Idea</v>
      </c>
    </row>
    <row r="1607" spans="1:9" x14ac:dyDescent="0.2">
      <c r="A1607" s="19" t="str">
        <f>Table768[[#This Row],[Test No.]]&amp;Table768[[#This Row],[Section]]&amp;Table768[[#This Row],[Q No.]]</f>
        <v>P41R6</v>
      </c>
      <c r="B1607" s="19"/>
      <c r="C1607" s="9" t="s">
        <v>109</v>
      </c>
      <c r="D1607" s="6">
        <v>6</v>
      </c>
      <c r="E1607" s="6" t="s">
        <v>33</v>
      </c>
      <c r="F1607" s="6">
        <v>1</v>
      </c>
      <c r="G1607" s="13" t="s">
        <v>50</v>
      </c>
      <c r="H1607" s="3" t="s">
        <v>450</v>
      </c>
      <c r="I1607" s="2" t="str">
        <f>VLOOKUP(Table768[[#This Row],[CID]],ALY,2,FALSE)</f>
        <v>Vocab-in-Context</v>
      </c>
    </row>
    <row r="1608" spans="1:9" x14ac:dyDescent="0.2">
      <c r="A1608" s="19" t="str">
        <f>Table768[[#This Row],[Test No.]]&amp;Table768[[#This Row],[Section]]&amp;Table768[[#This Row],[Q No.]]</f>
        <v>P41R7</v>
      </c>
      <c r="B1608" s="19"/>
      <c r="C1608" s="9" t="s">
        <v>109</v>
      </c>
      <c r="D1608" s="6">
        <v>7</v>
      </c>
      <c r="E1608" s="6" t="s">
        <v>33</v>
      </c>
      <c r="F1608" s="6">
        <v>1</v>
      </c>
      <c r="G1608" s="13" t="s">
        <v>50</v>
      </c>
      <c r="H1608" s="3" t="s">
        <v>450</v>
      </c>
      <c r="I1608" s="2" t="str">
        <f>VLOOKUP(Table768[[#This Row],[CID]],ALY,2,FALSE)</f>
        <v>Vocab-in-Context</v>
      </c>
    </row>
    <row r="1609" spans="1:9" x14ac:dyDescent="0.2">
      <c r="A1609" s="19" t="str">
        <f>Table768[[#This Row],[Test No.]]&amp;Table768[[#This Row],[Section]]&amp;Table768[[#This Row],[Q No.]]</f>
        <v>P41R8</v>
      </c>
      <c r="B1609" s="19"/>
      <c r="C1609" s="9" t="s">
        <v>109</v>
      </c>
      <c r="D1609" s="6">
        <v>8</v>
      </c>
      <c r="E1609" s="6" t="s">
        <v>33</v>
      </c>
      <c r="F1609" s="6">
        <v>1</v>
      </c>
      <c r="G1609" s="13" t="s">
        <v>50</v>
      </c>
      <c r="H1609" s="3" t="s">
        <v>424</v>
      </c>
      <c r="I1609" s="2" t="str">
        <f>VLOOKUP(Table768[[#This Row],[CID]],ALY,2,FALSE)</f>
        <v>Inference</v>
      </c>
    </row>
    <row r="1610" spans="1:9" x14ac:dyDescent="0.2">
      <c r="A1610" s="19" t="str">
        <f>Table768[[#This Row],[Test No.]]&amp;Table768[[#This Row],[Section]]&amp;Table768[[#This Row],[Q No.]]</f>
        <v>P41R9</v>
      </c>
      <c r="B1610" s="19"/>
      <c r="C1610" s="9" t="s">
        <v>109</v>
      </c>
      <c r="D1610" s="6">
        <v>9</v>
      </c>
      <c r="E1610" s="6" t="s">
        <v>33</v>
      </c>
      <c r="F1610" s="6">
        <v>1</v>
      </c>
      <c r="G1610" s="13" t="s">
        <v>50</v>
      </c>
      <c r="H1610" s="3" t="s">
        <v>449</v>
      </c>
      <c r="I1610" s="2" t="str">
        <f>VLOOKUP(Table768[[#This Row],[CID]],ALY,2,FALSE)</f>
        <v>Main Idea</v>
      </c>
    </row>
    <row r="1611" spans="1:9" x14ac:dyDescent="0.2">
      <c r="A1611" s="19" t="str">
        <f>Table768[[#This Row],[Test No.]]&amp;Table768[[#This Row],[Section]]&amp;Table768[[#This Row],[Q No.]]</f>
        <v>P41R10</v>
      </c>
      <c r="B1611" s="19"/>
      <c r="C1611" s="9" t="s">
        <v>109</v>
      </c>
      <c r="D1611" s="6">
        <v>10</v>
      </c>
      <c r="E1611" s="6" t="s">
        <v>33</v>
      </c>
      <c r="F1611" s="6">
        <v>1</v>
      </c>
      <c r="G1611" s="13" t="s">
        <v>50</v>
      </c>
      <c r="H1611" s="3" t="s">
        <v>424</v>
      </c>
      <c r="I1611" s="2" t="str">
        <f>VLOOKUP(Table768[[#This Row],[CID]],ALY,2,FALSE)</f>
        <v>Inference</v>
      </c>
    </row>
    <row r="1612" spans="1:9" x14ac:dyDescent="0.2">
      <c r="A1612" s="19" t="str">
        <f>Table768[[#This Row],[Test No.]]&amp;Table768[[#This Row],[Section]]&amp;Table768[[#This Row],[Q No.]]</f>
        <v>P41R11</v>
      </c>
      <c r="B1612" s="19"/>
      <c r="C1612" s="9" t="s">
        <v>109</v>
      </c>
      <c r="D1612" s="6">
        <v>11</v>
      </c>
      <c r="E1612" s="6" t="s">
        <v>33</v>
      </c>
      <c r="F1612" s="6">
        <v>2</v>
      </c>
      <c r="G1612" s="13" t="s">
        <v>201</v>
      </c>
      <c r="H1612" s="3" t="s">
        <v>430</v>
      </c>
      <c r="I1612" s="2" t="str">
        <f>VLOOKUP(Table768[[#This Row],[CID]],ALY,2,FALSE)</f>
        <v>Detail</v>
      </c>
    </row>
    <row r="1613" spans="1:9" x14ac:dyDescent="0.2">
      <c r="A1613" s="19" t="str">
        <f>Table768[[#This Row],[Test No.]]&amp;Table768[[#This Row],[Section]]&amp;Table768[[#This Row],[Q No.]]</f>
        <v>P41R12</v>
      </c>
      <c r="B1613" s="19"/>
      <c r="C1613" s="9" t="s">
        <v>109</v>
      </c>
      <c r="D1613" s="6">
        <v>12</v>
      </c>
      <c r="E1613" s="6" t="s">
        <v>33</v>
      </c>
      <c r="F1613" s="6">
        <v>2</v>
      </c>
      <c r="G1613" s="13" t="s">
        <v>201</v>
      </c>
      <c r="H1613" s="3" t="s">
        <v>431</v>
      </c>
      <c r="I1613" s="2" t="str">
        <f>VLOOKUP(Table768[[#This Row],[CID]],ALY,2,FALSE)</f>
        <v>Vocab-in-Context</v>
      </c>
    </row>
    <row r="1614" spans="1:9" x14ac:dyDescent="0.2">
      <c r="A1614" s="19" t="str">
        <f>Table768[[#This Row],[Test No.]]&amp;Table768[[#This Row],[Section]]&amp;Table768[[#This Row],[Q No.]]</f>
        <v>P41R13</v>
      </c>
      <c r="B1614" s="19"/>
      <c r="C1614" s="9" t="s">
        <v>109</v>
      </c>
      <c r="D1614" s="6">
        <v>13</v>
      </c>
      <c r="E1614" s="6" t="s">
        <v>33</v>
      </c>
      <c r="F1614" s="6">
        <v>2</v>
      </c>
      <c r="G1614" s="13" t="s">
        <v>201</v>
      </c>
      <c r="H1614" s="3" t="s">
        <v>429</v>
      </c>
      <c r="I1614" s="2" t="str">
        <f>VLOOKUP(Table768[[#This Row],[CID]],ALY,2,FALSE)</f>
        <v>Author's Method</v>
      </c>
    </row>
    <row r="1615" spans="1:9" x14ac:dyDescent="0.2">
      <c r="A1615" s="19" t="str">
        <f>Table768[[#This Row],[Test No.]]&amp;Table768[[#This Row],[Section]]&amp;Table768[[#This Row],[Q No.]]</f>
        <v>P41R14</v>
      </c>
      <c r="B1615" s="19"/>
      <c r="C1615" s="9" t="s">
        <v>109</v>
      </c>
      <c r="D1615" s="6">
        <v>14</v>
      </c>
      <c r="E1615" s="6" t="s">
        <v>33</v>
      </c>
      <c r="F1615" s="6">
        <v>2</v>
      </c>
      <c r="G1615" s="13" t="s">
        <v>201</v>
      </c>
      <c r="H1615" s="3" t="s">
        <v>446</v>
      </c>
      <c r="I1615" s="2" t="str">
        <f>VLOOKUP(Table768[[#This Row],[CID]],ALY,2,FALSE)</f>
        <v>Inference</v>
      </c>
    </row>
    <row r="1616" spans="1:9" x14ac:dyDescent="0.2">
      <c r="A1616" s="19" t="str">
        <f>Table768[[#This Row],[Test No.]]&amp;Table768[[#This Row],[Section]]&amp;Table768[[#This Row],[Q No.]]</f>
        <v>P41R15</v>
      </c>
      <c r="B1616" s="19"/>
      <c r="C1616" s="9" t="s">
        <v>109</v>
      </c>
      <c r="D1616" s="6">
        <v>15</v>
      </c>
      <c r="E1616" s="6" t="s">
        <v>33</v>
      </c>
      <c r="F1616" s="6">
        <v>2</v>
      </c>
      <c r="G1616" s="13" t="s">
        <v>201</v>
      </c>
      <c r="H1616" s="3" t="s">
        <v>430</v>
      </c>
      <c r="I1616" s="2" t="str">
        <f>VLOOKUP(Table768[[#This Row],[CID]],ALY,2,FALSE)</f>
        <v>Detail</v>
      </c>
    </row>
    <row r="1617" spans="1:9" x14ac:dyDescent="0.2">
      <c r="A1617" s="19" t="str">
        <f>Table768[[#This Row],[Test No.]]&amp;Table768[[#This Row],[Section]]&amp;Table768[[#This Row],[Q No.]]</f>
        <v>P41R16</v>
      </c>
      <c r="B1617" s="19"/>
      <c r="C1617" s="9" t="s">
        <v>109</v>
      </c>
      <c r="D1617" s="6">
        <v>16</v>
      </c>
      <c r="E1617" s="6" t="s">
        <v>33</v>
      </c>
      <c r="F1617" s="6">
        <v>2</v>
      </c>
      <c r="G1617" s="13" t="s">
        <v>201</v>
      </c>
      <c r="H1617" s="3" t="s">
        <v>430</v>
      </c>
      <c r="I1617" s="2" t="str">
        <f>VLOOKUP(Table768[[#This Row],[CID]],ALY,2,FALSE)</f>
        <v>Detail</v>
      </c>
    </row>
    <row r="1618" spans="1:9" x14ac:dyDescent="0.2">
      <c r="A1618" s="19" t="str">
        <f>Table768[[#This Row],[Test No.]]&amp;Table768[[#This Row],[Section]]&amp;Table768[[#This Row],[Q No.]]</f>
        <v>P41R17</v>
      </c>
      <c r="B1618" s="19"/>
      <c r="C1618" s="9" t="s">
        <v>109</v>
      </c>
      <c r="D1618" s="6">
        <v>17</v>
      </c>
      <c r="E1618" s="6" t="s">
        <v>33</v>
      </c>
      <c r="F1618" s="6">
        <v>2</v>
      </c>
      <c r="G1618" s="13" t="s">
        <v>201</v>
      </c>
      <c r="H1618" s="3" t="s">
        <v>431</v>
      </c>
      <c r="I1618" s="2" t="str">
        <f>VLOOKUP(Table768[[#This Row],[CID]],ALY,2,FALSE)</f>
        <v>Vocab-in-Context</v>
      </c>
    </row>
    <row r="1619" spans="1:9" x14ac:dyDescent="0.2">
      <c r="A1619" s="19" t="str">
        <f>Table768[[#This Row],[Test No.]]&amp;Table768[[#This Row],[Section]]&amp;Table768[[#This Row],[Q No.]]</f>
        <v>P41R18</v>
      </c>
      <c r="B1619" s="19"/>
      <c r="C1619" s="9" t="s">
        <v>109</v>
      </c>
      <c r="D1619" s="6">
        <v>18</v>
      </c>
      <c r="E1619" s="6" t="s">
        <v>33</v>
      </c>
      <c r="F1619" s="6">
        <v>2</v>
      </c>
      <c r="G1619" s="13" t="s">
        <v>201</v>
      </c>
      <c r="H1619" s="3" t="s">
        <v>459</v>
      </c>
      <c r="I1619" s="2" t="str">
        <f>VLOOKUP(Table768[[#This Row],[CID]],ALY,2,FALSE)</f>
        <v>Cause &amp; Effect</v>
      </c>
    </row>
    <row r="1620" spans="1:9" x14ac:dyDescent="0.2">
      <c r="A1620" s="19" t="str">
        <f>Table768[[#This Row],[Test No.]]&amp;Table768[[#This Row],[Section]]&amp;Table768[[#This Row],[Q No.]]</f>
        <v>P41R19</v>
      </c>
      <c r="B1620" s="19"/>
      <c r="C1620" s="9" t="s">
        <v>109</v>
      </c>
      <c r="D1620" s="6">
        <v>19</v>
      </c>
      <c r="E1620" s="6" t="s">
        <v>33</v>
      </c>
      <c r="F1620" s="6">
        <v>2</v>
      </c>
      <c r="G1620" s="13" t="s">
        <v>201</v>
      </c>
      <c r="H1620" s="3" t="s">
        <v>446</v>
      </c>
      <c r="I1620" s="2" t="str">
        <f>VLOOKUP(Table768[[#This Row],[CID]],ALY,2,FALSE)</f>
        <v>Inference</v>
      </c>
    </row>
    <row r="1621" spans="1:9" x14ac:dyDescent="0.2">
      <c r="A1621" s="19" t="str">
        <f>Table768[[#This Row],[Test No.]]&amp;Table768[[#This Row],[Section]]&amp;Table768[[#This Row],[Q No.]]</f>
        <v>P41R20</v>
      </c>
      <c r="B1621" s="19"/>
      <c r="C1621" s="9" t="s">
        <v>109</v>
      </c>
      <c r="D1621" s="6">
        <v>20</v>
      </c>
      <c r="E1621" s="6" t="s">
        <v>33</v>
      </c>
      <c r="F1621" s="6">
        <v>2</v>
      </c>
      <c r="G1621" s="13" t="s">
        <v>201</v>
      </c>
      <c r="H1621" s="3" t="s">
        <v>430</v>
      </c>
      <c r="I1621" s="2" t="str">
        <f>VLOOKUP(Table768[[#This Row],[CID]],ALY,2,FALSE)</f>
        <v>Detail</v>
      </c>
    </row>
    <row r="1622" spans="1:9" x14ac:dyDescent="0.2">
      <c r="A1622" s="19" t="str">
        <f>Table768[[#This Row],[Test No.]]&amp;Table768[[#This Row],[Section]]&amp;Table768[[#This Row],[Q No.]]</f>
        <v>P41R21</v>
      </c>
      <c r="B1622" s="19"/>
      <c r="C1622" s="9" t="s">
        <v>109</v>
      </c>
      <c r="D1622" s="6">
        <v>21</v>
      </c>
      <c r="E1622" s="6" t="s">
        <v>33</v>
      </c>
      <c r="F1622" s="6">
        <v>3</v>
      </c>
      <c r="G1622" s="13" t="s">
        <v>200</v>
      </c>
      <c r="H1622" s="3" t="s">
        <v>439</v>
      </c>
      <c r="I1622" s="2" t="str">
        <f>VLOOKUP(Table768[[#This Row],[CID]],ALY,2,FALSE)</f>
        <v>Vocab-in-Context</v>
      </c>
    </row>
    <row r="1623" spans="1:9" x14ac:dyDescent="0.2">
      <c r="A1623" s="19" t="str">
        <f>Table768[[#This Row],[Test No.]]&amp;Table768[[#This Row],[Section]]&amp;Table768[[#This Row],[Q No.]]</f>
        <v>P41R22</v>
      </c>
      <c r="B1623" s="19"/>
      <c r="C1623" s="9" t="s">
        <v>109</v>
      </c>
      <c r="D1623" s="6">
        <v>22</v>
      </c>
      <c r="E1623" s="6" t="s">
        <v>33</v>
      </c>
      <c r="F1623" s="6">
        <v>3</v>
      </c>
      <c r="G1623" s="13" t="s">
        <v>200</v>
      </c>
      <c r="H1623" s="3" t="s">
        <v>460</v>
      </c>
      <c r="I1623" s="2" t="str">
        <f>VLOOKUP(Table768[[#This Row],[CID]],ALY,2,FALSE)</f>
        <v>Sequence</v>
      </c>
    </row>
    <row r="1624" spans="1:9" x14ac:dyDescent="0.2">
      <c r="A1624" s="19" t="str">
        <f>Table768[[#This Row],[Test No.]]&amp;Table768[[#This Row],[Section]]&amp;Table768[[#This Row],[Q No.]]</f>
        <v>P41R23</v>
      </c>
      <c r="B1624" s="19"/>
      <c r="C1624" s="9" t="s">
        <v>109</v>
      </c>
      <c r="D1624" s="6">
        <v>23</v>
      </c>
      <c r="E1624" s="6" t="s">
        <v>33</v>
      </c>
      <c r="F1624" s="6">
        <v>3</v>
      </c>
      <c r="G1624" s="13" t="s">
        <v>200</v>
      </c>
      <c r="H1624" s="3" t="s">
        <v>438</v>
      </c>
      <c r="I1624" s="2" t="str">
        <f>VLOOKUP(Table768[[#This Row],[CID]],ALY,2,FALSE)</f>
        <v>Inference</v>
      </c>
    </row>
    <row r="1625" spans="1:9" x14ac:dyDescent="0.2">
      <c r="A1625" s="19" t="str">
        <f>Table768[[#This Row],[Test No.]]&amp;Table768[[#This Row],[Section]]&amp;Table768[[#This Row],[Q No.]]</f>
        <v>P41R24</v>
      </c>
      <c r="B1625" s="19"/>
      <c r="C1625" s="9" t="s">
        <v>109</v>
      </c>
      <c r="D1625" s="6">
        <v>24</v>
      </c>
      <c r="E1625" s="6" t="s">
        <v>33</v>
      </c>
      <c r="F1625" s="6">
        <v>3</v>
      </c>
      <c r="G1625" s="13" t="s">
        <v>200</v>
      </c>
      <c r="H1625" s="3" t="s">
        <v>448</v>
      </c>
      <c r="I1625" s="2" t="str">
        <f>VLOOKUP(Table768[[#This Row],[CID]],ALY,2,FALSE)</f>
        <v>Comparison &amp; Contrast</v>
      </c>
    </row>
    <row r="1626" spans="1:9" x14ac:dyDescent="0.2">
      <c r="A1626" s="19" t="str">
        <f>Table768[[#This Row],[Test No.]]&amp;Table768[[#This Row],[Section]]&amp;Table768[[#This Row],[Q No.]]</f>
        <v>P41R25</v>
      </c>
      <c r="B1626" s="19"/>
      <c r="C1626" s="9" t="s">
        <v>109</v>
      </c>
      <c r="D1626" s="6">
        <v>25</v>
      </c>
      <c r="E1626" s="6" t="s">
        <v>33</v>
      </c>
      <c r="F1626" s="6">
        <v>3</v>
      </c>
      <c r="G1626" s="13" t="s">
        <v>200</v>
      </c>
      <c r="H1626" s="3" t="s">
        <v>437</v>
      </c>
      <c r="I1626" s="2" t="str">
        <f>VLOOKUP(Table768[[#This Row],[CID]],ALY,2,FALSE)</f>
        <v>Detail</v>
      </c>
    </row>
    <row r="1627" spans="1:9" x14ac:dyDescent="0.2">
      <c r="A1627" s="19" t="str">
        <f>Table768[[#This Row],[Test No.]]&amp;Table768[[#This Row],[Section]]&amp;Table768[[#This Row],[Q No.]]</f>
        <v>P41R26</v>
      </c>
      <c r="B1627" s="19"/>
      <c r="C1627" s="9" t="s">
        <v>109</v>
      </c>
      <c r="D1627" s="6">
        <v>26</v>
      </c>
      <c r="E1627" s="6" t="s">
        <v>33</v>
      </c>
      <c r="F1627" s="6">
        <v>3</v>
      </c>
      <c r="G1627" s="13" t="s">
        <v>200</v>
      </c>
      <c r="H1627" s="3" t="s">
        <v>452</v>
      </c>
      <c r="I1627" s="2" t="str">
        <f>VLOOKUP(Table768[[#This Row],[CID]],ALY,2,FALSE)</f>
        <v>Cause &amp; Effect</v>
      </c>
    </row>
    <row r="1628" spans="1:9" x14ac:dyDescent="0.2">
      <c r="A1628" s="19" t="str">
        <f>Table768[[#This Row],[Test No.]]&amp;Table768[[#This Row],[Section]]&amp;Table768[[#This Row],[Q No.]]</f>
        <v>P41R27</v>
      </c>
      <c r="B1628" s="19"/>
      <c r="C1628" s="9" t="s">
        <v>109</v>
      </c>
      <c r="D1628" s="6">
        <v>27</v>
      </c>
      <c r="E1628" s="6" t="s">
        <v>33</v>
      </c>
      <c r="F1628" s="6">
        <v>3</v>
      </c>
      <c r="G1628" s="13" t="s">
        <v>200</v>
      </c>
      <c r="H1628" s="3" t="s">
        <v>447</v>
      </c>
      <c r="I1628" s="2" t="str">
        <f>VLOOKUP(Table768[[#This Row],[CID]],ALY,2,FALSE)</f>
        <v>Author's Method</v>
      </c>
    </row>
    <row r="1629" spans="1:9" x14ac:dyDescent="0.2">
      <c r="A1629" s="19" t="str">
        <f>Table768[[#This Row],[Test No.]]&amp;Table768[[#This Row],[Section]]&amp;Table768[[#This Row],[Q No.]]</f>
        <v>P41R28</v>
      </c>
      <c r="B1629" s="19"/>
      <c r="C1629" s="9" t="s">
        <v>109</v>
      </c>
      <c r="D1629" s="6">
        <v>28</v>
      </c>
      <c r="E1629" s="6" t="s">
        <v>33</v>
      </c>
      <c r="F1629" s="6">
        <v>3</v>
      </c>
      <c r="G1629" s="13" t="s">
        <v>200</v>
      </c>
      <c r="H1629" s="3" t="s">
        <v>438</v>
      </c>
      <c r="I1629" s="2" t="str">
        <f>VLOOKUP(Table768[[#This Row],[CID]],ALY,2,FALSE)</f>
        <v>Inference</v>
      </c>
    </row>
    <row r="1630" spans="1:9" x14ac:dyDescent="0.2">
      <c r="A1630" s="19" t="str">
        <f>Table768[[#This Row],[Test No.]]&amp;Table768[[#This Row],[Section]]&amp;Table768[[#This Row],[Q No.]]</f>
        <v>P41R29</v>
      </c>
      <c r="B1630" s="19"/>
      <c r="C1630" s="9" t="s">
        <v>109</v>
      </c>
      <c r="D1630" s="6">
        <v>29</v>
      </c>
      <c r="E1630" s="6" t="s">
        <v>33</v>
      </c>
      <c r="F1630" s="6">
        <v>3</v>
      </c>
      <c r="G1630" s="13" t="s">
        <v>200</v>
      </c>
      <c r="H1630" s="3" t="s">
        <v>438</v>
      </c>
      <c r="I1630" s="2" t="str">
        <f>VLOOKUP(Table768[[#This Row],[CID]],ALY,2,FALSE)</f>
        <v>Inference</v>
      </c>
    </row>
    <row r="1631" spans="1:9" x14ac:dyDescent="0.2">
      <c r="A1631" s="19" t="str">
        <f>Table768[[#This Row],[Test No.]]&amp;Table768[[#This Row],[Section]]&amp;Table768[[#This Row],[Q No.]]</f>
        <v>P41R30</v>
      </c>
      <c r="B1631" s="19"/>
      <c r="C1631" s="9" t="s">
        <v>109</v>
      </c>
      <c r="D1631" s="6">
        <v>30</v>
      </c>
      <c r="E1631" s="6" t="s">
        <v>33</v>
      </c>
      <c r="F1631" s="6">
        <v>3</v>
      </c>
      <c r="G1631" s="13" t="s">
        <v>200</v>
      </c>
      <c r="H1631" s="3" t="s">
        <v>437</v>
      </c>
      <c r="I1631" s="2" t="str">
        <f>VLOOKUP(Table768[[#This Row],[CID]],ALY,2,FALSE)</f>
        <v>Detail</v>
      </c>
    </row>
    <row r="1632" spans="1:9" x14ac:dyDescent="0.2">
      <c r="A1632" s="19" t="str">
        <f>Table768[[#This Row],[Test No.]]&amp;Table768[[#This Row],[Section]]&amp;Table768[[#This Row],[Q No.]]</f>
        <v>P41R31</v>
      </c>
      <c r="B1632" s="19"/>
      <c r="C1632" s="9" t="s">
        <v>109</v>
      </c>
      <c r="D1632" s="6">
        <v>31</v>
      </c>
      <c r="E1632" s="6" t="s">
        <v>33</v>
      </c>
      <c r="F1632" s="6">
        <v>4</v>
      </c>
      <c r="G1632" s="13" t="s">
        <v>199</v>
      </c>
      <c r="H1632" s="3" t="s">
        <v>440</v>
      </c>
      <c r="I1632" s="2" t="str">
        <f>VLOOKUP(Table768[[#This Row],[CID]],ALY,2,FALSE)</f>
        <v>Inference</v>
      </c>
    </row>
    <row r="1633" spans="1:9" x14ac:dyDescent="0.2">
      <c r="A1633" s="19" t="str">
        <f>Table768[[#This Row],[Test No.]]&amp;Table768[[#This Row],[Section]]&amp;Table768[[#This Row],[Q No.]]</f>
        <v>P41R32</v>
      </c>
      <c r="B1633" s="19"/>
      <c r="C1633" s="9" t="s">
        <v>109</v>
      </c>
      <c r="D1633" s="6">
        <v>32</v>
      </c>
      <c r="E1633" s="6" t="s">
        <v>33</v>
      </c>
      <c r="F1633" s="6">
        <v>4</v>
      </c>
      <c r="G1633" s="13" t="s">
        <v>199</v>
      </c>
      <c r="H1633" s="3" t="s">
        <v>443</v>
      </c>
      <c r="I1633" s="2" t="str">
        <f>VLOOKUP(Table768[[#This Row],[CID]],ALY,2,FALSE)</f>
        <v>Vocab-in-Context</v>
      </c>
    </row>
    <row r="1634" spans="1:9" x14ac:dyDescent="0.2">
      <c r="A1634" s="19" t="str">
        <f>Table768[[#This Row],[Test No.]]&amp;Table768[[#This Row],[Section]]&amp;Table768[[#This Row],[Q No.]]</f>
        <v>P41R33</v>
      </c>
      <c r="B1634" s="19"/>
      <c r="C1634" s="9" t="s">
        <v>109</v>
      </c>
      <c r="D1634" s="6">
        <v>33</v>
      </c>
      <c r="E1634" s="6" t="s">
        <v>33</v>
      </c>
      <c r="F1634" s="6">
        <v>4</v>
      </c>
      <c r="G1634" s="13" t="s">
        <v>199</v>
      </c>
      <c r="H1634" s="3" t="s">
        <v>442</v>
      </c>
      <c r="I1634" s="2" t="str">
        <f>VLOOKUP(Table768[[#This Row],[CID]],ALY,2,FALSE)</f>
        <v>Detail</v>
      </c>
    </row>
    <row r="1635" spans="1:9" x14ac:dyDescent="0.2">
      <c r="A1635" s="19" t="str">
        <f>Table768[[#This Row],[Test No.]]&amp;Table768[[#This Row],[Section]]&amp;Table768[[#This Row],[Q No.]]</f>
        <v>P41R34</v>
      </c>
      <c r="B1635" s="19"/>
      <c r="C1635" s="9" t="s">
        <v>109</v>
      </c>
      <c r="D1635" s="6">
        <v>34</v>
      </c>
      <c r="E1635" s="6" t="s">
        <v>33</v>
      </c>
      <c r="F1635" s="6">
        <v>4</v>
      </c>
      <c r="G1635" s="13" t="s">
        <v>199</v>
      </c>
      <c r="H1635" s="6" t="s">
        <v>442</v>
      </c>
      <c r="I1635" s="10" t="str">
        <f>VLOOKUP(Table768[[#This Row],[CID]],ALY,2,FALSE)</f>
        <v>Detail</v>
      </c>
    </row>
    <row r="1636" spans="1:9" x14ac:dyDescent="0.2">
      <c r="A1636" s="19" t="str">
        <f>Table768[[#This Row],[Test No.]]&amp;Table768[[#This Row],[Section]]&amp;Table768[[#This Row],[Q No.]]</f>
        <v>P41R35</v>
      </c>
      <c r="B1636" s="19"/>
      <c r="C1636" s="9" t="s">
        <v>109</v>
      </c>
      <c r="D1636" s="6">
        <v>35</v>
      </c>
      <c r="E1636" s="6" t="s">
        <v>33</v>
      </c>
      <c r="F1636" s="6">
        <v>4</v>
      </c>
      <c r="G1636" s="13" t="s">
        <v>199</v>
      </c>
      <c r="H1636" s="3" t="s">
        <v>440</v>
      </c>
      <c r="I1636" s="2" t="str">
        <f>VLOOKUP(Table768[[#This Row],[CID]],ALY,2,FALSE)</f>
        <v>Inference</v>
      </c>
    </row>
    <row r="1637" spans="1:9" x14ac:dyDescent="0.2">
      <c r="A1637" s="19" t="str">
        <f>Table768[[#This Row],[Test No.]]&amp;Table768[[#This Row],[Section]]&amp;Table768[[#This Row],[Q No.]]</f>
        <v>P41R36</v>
      </c>
      <c r="B1637" s="19"/>
      <c r="C1637" s="9" t="s">
        <v>109</v>
      </c>
      <c r="D1637" s="6">
        <v>36</v>
      </c>
      <c r="E1637" s="6" t="s">
        <v>33</v>
      </c>
      <c r="F1637" s="6">
        <v>4</v>
      </c>
      <c r="G1637" s="13" t="s">
        <v>199</v>
      </c>
      <c r="H1637" s="3" t="s">
        <v>463</v>
      </c>
      <c r="I1637" s="2" t="str">
        <f>VLOOKUP(Table768[[#This Row],[CID]],ALY,2,FALSE)</f>
        <v>Author's Method</v>
      </c>
    </row>
    <row r="1638" spans="1:9" x14ac:dyDescent="0.2">
      <c r="A1638" s="19" t="str">
        <f>Table768[[#This Row],[Test No.]]&amp;Table768[[#This Row],[Section]]&amp;Table768[[#This Row],[Q No.]]</f>
        <v>P41R37</v>
      </c>
      <c r="B1638" s="19"/>
      <c r="C1638" s="9" t="s">
        <v>109</v>
      </c>
      <c r="D1638" s="6">
        <v>37</v>
      </c>
      <c r="E1638" s="6" t="s">
        <v>33</v>
      </c>
      <c r="F1638" s="6">
        <v>4</v>
      </c>
      <c r="G1638" s="13" t="s">
        <v>199</v>
      </c>
      <c r="H1638" s="3" t="s">
        <v>453</v>
      </c>
      <c r="I1638" s="2" t="str">
        <f>VLOOKUP(Table768[[#This Row],[CID]],ALY,2,FALSE)</f>
        <v>Cause &amp; Effect</v>
      </c>
    </row>
    <row r="1639" spans="1:9" x14ac:dyDescent="0.2">
      <c r="A1639" s="19" t="str">
        <f>Table768[[#This Row],[Test No.]]&amp;Table768[[#This Row],[Section]]&amp;Table768[[#This Row],[Q No.]]</f>
        <v>P41R38</v>
      </c>
      <c r="B1639" s="19"/>
      <c r="C1639" s="9" t="s">
        <v>109</v>
      </c>
      <c r="D1639" s="6">
        <v>38</v>
      </c>
      <c r="E1639" s="6" t="s">
        <v>33</v>
      </c>
      <c r="F1639" s="6">
        <v>4</v>
      </c>
      <c r="G1639" s="13" t="s">
        <v>199</v>
      </c>
      <c r="H1639" s="3" t="s">
        <v>440</v>
      </c>
      <c r="I1639" s="2" t="str">
        <f>VLOOKUP(Table768[[#This Row],[CID]],ALY,2,FALSE)</f>
        <v>Inference</v>
      </c>
    </row>
    <row r="1640" spans="1:9" x14ac:dyDescent="0.2">
      <c r="A1640" s="19" t="str">
        <f>Table768[[#This Row],[Test No.]]&amp;Table768[[#This Row],[Section]]&amp;Table768[[#This Row],[Q No.]]</f>
        <v>P41R39</v>
      </c>
      <c r="B1640" s="19"/>
      <c r="C1640" s="9" t="s">
        <v>109</v>
      </c>
      <c r="D1640" s="6">
        <v>39</v>
      </c>
      <c r="E1640" s="6" t="s">
        <v>33</v>
      </c>
      <c r="F1640" s="6">
        <v>4</v>
      </c>
      <c r="G1640" s="13" t="s">
        <v>199</v>
      </c>
      <c r="H1640" s="3" t="s">
        <v>445</v>
      </c>
      <c r="I1640" s="2" t="str">
        <f>VLOOKUP(Table768[[#This Row],[CID]],ALY,2,FALSE)</f>
        <v>Purpose</v>
      </c>
    </row>
    <row r="1641" spans="1:9" x14ac:dyDescent="0.2">
      <c r="A1641" s="19" t="str">
        <f>Table768[[#This Row],[Test No.]]&amp;Table768[[#This Row],[Section]]&amp;Table768[[#This Row],[Q No.]]</f>
        <v>P41R40</v>
      </c>
      <c r="B1641" s="19"/>
      <c r="C1641" s="9" t="s">
        <v>109</v>
      </c>
      <c r="D1641" s="6">
        <v>40</v>
      </c>
      <c r="E1641" s="6" t="s">
        <v>33</v>
      </c>
      <c r="F1641" s="6">
        <v>4</v>
      </c>
      <c r="G1641" s="13" t="s">
        <v>199</v>
      </c>
      <c r="H1641" s="3" t="s">
        <v>441</v>
      </c>
      <c r="I1641" s="2" t="str">
        <f>VLOOKUP(Table768[[#This Row],[CID]],ALY,2,FALSE)</f>
        <v>Main Idea</v>
      </c>
    </row>
    <row r="1642" spans="1:9" x14ac:dyDescent="0.2">
      <c r="A1642" s="19" t="str">
        <f>Table768[[#This Row],[Test No.]]&amp;Table768[[#This Row],[Section]]&amp;Table768[[#This Row],[Q No.]]</f>
        <v>P42R1</v>
      </c>
      <c r="B1642" s="19"/>
      <c r="C1642" s="9" t="s">
        <v>108</v>
      </c>
      <c r="D1642" s="6">
        <v>1</v>
      </c>
      <c r="E1642" s="6" t="s">
        <v>33</v>
      </c>
      <c r="F1642" s="6">
        <v>1</v>
      </c>
      <c r="G1642" s="13" t="s">
        <v>50</v>
      </c>
      <c r="H1642" s="3" t="s">
        <v>426</v>
      </c>
      <c r="I1642" s="2" t="str">
        <f>VLOOKUP(Table768[[#This Row],[CID]],ALY,2,FALSE)</f>
        <v>Cause &amp; Effect</v>
      </c>
    </row>
    <row r="1643" spans="1:9" x14ac:dyDescent="0.2">
      <c r="A1643" s="19" t="str">
        <f>Table768[[#This Row],[Test No.]]&amp;Table768[[#This Row],[Section]]&amp;Table768[[#This Row],[Q No.]]</f>
        <v>P42R2</v>
      </c>
      <c r="B1643" s="19"/>
      <c r="C1643" s="9" t="s">
        <v>108</v>
      </c>
      <c r="D1643" s="6">
        <v>2</v>
      </c>
      <c r="E1643" s="6" t="s">
        <v>33</v>
      </c>
      <c r="F1643" s="6">
        <v>1</v>
      </c>
      <c r="G1643" s="13" t="s">
        <v>50</v>
      </c>
      <c r="H1643" s="3" t="s">
        <v>462</v>
      </c>
      <c r="I1643" s="2" t="str">
        <f>VLOOKUP(Table768[[#This Row],[CID]],ALY,2,FALSE)</f>
        <v>Author's Method</v>
      </c>
    </row>
    <row r="1644" spans="1:9" x14ac:dyDescent="0.2">
      <c r="A1644" s="19" t="str">
        <f>Table768[[#This Row],[Test No.]]&amp;Table768[[#This Row],[Section]]&amp;Table768[[#This Row],[Q No.]]</f>
        <v>P42R3</v>
      </c>
      <c r="B1644" s="19"/>
      <c r="C1644" s="9" t="s">
        <v>108</v>
      </c>
      <c r="D1644" s="6">
        <v>3</v>
      </c>
      <c r="E1644" s="6" t="s">
        <v>33</v>
      </c>
      <c r="F1644" s="6">
        <v>1</v>
      </c>
      <c r="G1644" s="13" t="s">
        <v>50</v>
      </c>
      <c r="H1644" s="3" t="s">
        <v>427</v>
      </c>
      <c r="I1644" s="2" t="str">
        <f>VLOOKUP(Table768[[#This Row],[CID]],ALY,2,FALSE)</f>
        <v>PoV/Author's Attitude</v>
      </c>
    </row>
    <row r="1645" spans="1:9" x14ac:dyDescent="0.2">
      <c r="A1645" s="19" t="str">
        <f>Table768[[#This Row],[Test No.]]&amp;Table768[[#This Row],[Section]]&amp;Table768[[#This Row],[Q No.]]</f>
        <v>P42R4</v>
      </c>
      <c r="B1645" s="19"/>
      <c r="C1645" s="9" t="s">
        <v>108</v>
      </c>
      <c r="D1645" s="6">
        <v>4</v>
      </c>
      <c r="E1645" s="6" t="s">
        <v>33</v>
      </c>
      <c r="F1645" s="6">
        <v>1</v>
      </c>
      <c r="G1645" s="13" t="s">
        <v>50</v>
      </c>
      <c r="H1645" s="3" t="s">
        <v>427</v>
      </c>
      <c r="I1645" s="2" t="str">
        <f>VLOOKUP(Table768[[#This Row],[CID]],ALY,2,FALSE)</f>
        <v>PoV/Author's Attitude</v>
      </c>
    </row>
    <row r="1646" spans="1:9" x14ac:dyDescent="0.2">
      <c r="A1646" s="19" t="str">
        <f>Table768[[#This Row],[Test No.]]&amp;Table768[[#This Row],[Section]]&amp;Table768[[#This Row],[Q No.]]</f>
        <v>P42R5</v>
      </c>
      <c r="B1646" s="19"/>
      <c r="C1646" s="9" t="s">
        <v>108</v>
      </c>
      <c r="D1646" s="6">
        <v>5</v>
      </c>
      <c r="E1646" s="6" t="s">
        <v>33</v>
      </c>
      <c r="F1646" s="6">
        <v>1</v>
      </c>
      <c r="G1646" s="13" t="s">
        <v>50</v>
      </c>
      <c r="H1646" s="3" t="s">
        <v>426</v>
      </c>
      <c r="I1646" s="2" t="str">
        <f>VLOOKUP(Table768[[#This Row],[CID]],ALY,2,FALSE)</f>
        <v>Cause &amp; Effect</v>
      </c>
    </row>
    <row r="1647" spans="1:9" x14ac:dyDescent="0.2">
      <c r="A1647" s="19" t="str">
        <f>Table768[[#This Row],[Test No.]]&amp;Table768[[#This Row],[Section]]&amp;Table768[[#This Row],[Q No.]]</f>
        <v>P42R6</v>
      </c>
      <c r="B1647" s="19"/>
      <c r="C1647" s="9" t="s">
        <v>108</v>
      </c>
      <c r="D1647" s="6">
        <v>6</v>
      </c>
      <c r="E1647" s="6" t="s">
        <v>33</v>
      </c>
      <c r="F1647" s="6">
        <v>1</v>
      </c>
      <c r="G1647" s="13" t="s">
        <v>50</v>
      </c>
      <c r="H1647" s="3" t="s">
        <v>425</v>
      </c>
      <c r="I1647" s="2" t="str">
        <f>VLOOKUP(Table768[[#This Row],[CID]],ALY,2,FALSE)</f>
        <v>Detail</v>
      </c>
    </row>
    <row r="1648" spans="1:9" x14ac:dyDescent="0.2">
      <c r="A1648" s="19" t="str">
        <f>Table768[[#This Row],[Test No.]]&amp;Table768[[#This Row],[Section]]&amp;Table768[[#This Row],[Q No.]]</f>
        <v>P42R7</v>
      </c>
      <c r="B1648" s="19"/>
      <c r="C1648" s="9" t="s">
        <v>108</v>
      </c>
      <c r="D1648" s="6">
        <v>7</v>
      </c>
      <c r="E1648" s="6" t="s">
        <v>33</v>
      </c>
      <c r="F1648" s="6">
        <v>1</v>
      </c>
      <c r="G1648" s="13" t="s">
        <v>50</v>
      </c>
      <c r="H1648" s="3" t="s">
        <v>424</v>
      </c>
      <c r="I1648" s="2" t="str">
        <f>VLOOKUP(Table768[[#This Row],[CID]],ALY,2,FALSE)</f>
        <v>Inference</v>
      </c>
    </row>
    <row r="1649" spans="1:9" x14ac:dyDescent="0.2">
      <c r="A1649" s="19" t="str">
        <f>Table768[[#This Row],[Test No.]]&amp;Table768[[#This Row],[Section]]&amp;Table768[[#This Row],[Q No.]]</f>
        <v>P42R8</v>
      </c>
      <c r="B1649" s="19"/>
      <c r="C1649" s="9" t="s">
        <v>108</v>
      </c>
      <c r="D1649" s="6">
        <v>8</v>
      </c>
      <c r="E1649" s="6" t="s">
        <v>33</v>
      </c>
      <c r="F1649" s="6">
        <v>1</v>
      </c>
      <c r="G1649" s="13" t="s">
        <v>50</v>
      </c>
      <c r="H1649" s="3" t="s">
        <v>425</v>
      </c>
      <c r="I1649" s="2" t="str">
        <f>VLOOKUP(Table768[[#This Row],[CID]],ALY,2,FALSE)</f>
        <v>Detail</v>
      </c>
    </row>
    <row r="1650" spans="1:9" x14ac:dyDescent="0.2">
      <c r="A1650" s="19" t="str">
        <f>Table768[[#This Row],[Test No.]]&amp;Table768[[#This Row],[Section]]&amp;Table768[[#This Row],[Q No.]]</f>
        <v>P42R9</v>
      </c>
      <c r="B1650" s="19"/>
      <c r="C1650" s="9" t="s">
        <v>108</v>
      </c>
      <c r="D1650" s="6">
        <v>9</v>
      </c>
      <c r="E1650" s="6" t="s">
        <v>33</v>
      </c>
      <c r="F1650" s="6">
        <v>1</v>
      </c>
      <c r="G1650" s="13" t="s">
        <v>50</v>
      </c>
      <c r="H1650" s="3" t="s">
        <v>424</v>
      </c>
      <c r="I1650" s="2" t="str">
        <f>VLOOKUP(Table768[[#This Row],[CID]],ALY,2,FALSE)</f>
        <v>Inference</v>
      </c>
    </row>
    <row r="1651" spans="1:9" x14ac:dyDescent="0.2">
      <c r="A1651" s="19" t="str">
        <f>Table768[[#This Row],[Test No.]]&amp;Table768[[#This Row],[Section]]&amp;Table768[[#This Row],[Q No.]]</f>
        <v>P42R10</v>
      </c>
      <c r="B1651" s="19"/>
      <c r="C1651" s="9" t="s">
        <v>108</v>
      </c>
      <c r="D1651" s="6">
        <v>10</v>
      </c>
      <c r="E1651" s="6" t="s">
        <v>33</v>
      </c>
      <c r="F1651" s="6">
        <v>1</v>
      </c>
      <c r="G1651" s="13" t="s">
        <v>50</v>
      </c>
      <c r="H1651" s="3" t="s">
        <v>426</v>
      </c>
      <c r="I1651" s="2" t="str">
        <f>VLOOKUP(Table768[[#This Row],[CID]],ALY,2,FALSE)</f>
        <v>Cause &amp; Effect</v>
      </c>
    </row>
    <row r="1652" spans="1:9" x14ac:dyDescent="0.2">
      <c r="A1652" s="19" t="str">
        <f>Table768[[#This Row],[Test No.]]&amp;Table768[[#This Row],[Section]]&amp;Table768[[#This Row],[Q No.]]</f>
        <v>P42R11</v>
      </c>
      <c r="B1652" s="19"/>
      <c r="C1652" s="9" t="s">
        <v>108</v>
      </c>
      <c r="D1652" s="6">
        <v>11</v>
      </c>
      <c r="E1652" s="6" t="s">
        <v>33</v>
      </c>
      <c r="F1652" s="6">
        <v>2</v>
      </c>
      <c r="G1652" s="13" t="s">
        <v>201</v>
      </c>
      <c r="H1652" s="3" t="s">
        <v>433</v>
      </c>
      <c r="I1652" s="2" t="str">
        <f>VLOOKUP(Table768[[#This Row],[CID]],ALY,2,FALSE)</f>
        <v>Purpose</v>
      </c>
    </row>
    <row r="1653" spans="1:9" x14ac:dyDescent="0.2">
      <c r="A1653" s="19" t="str">
        <f>Table768[[#This Row],[Test No.]]&amp;Table768[[#This Row],[Section]]&amp;Table768[[#This Row],[Q No.]]</f>
        <v>P42R12</v>
      </c>
      <c r="B1653" s="19"/>
      <c r="C1653" s="9" t="s">
        <v>108</v>
      </c>
      <c r="D1653" s="6">
        <v>12</v>
      </c>
      <c r="E1653" s="6" t="s">
        <v>33</v>
      </c>
      <c r="F1653" s="6">
        <v>2</v>
      </c>
      <c r="G1653" s="13" t="s">
        <v>201</v>
      </c>
      <c r="H1653" s="3" t="s">
        <v>446</v>
      </c>
      <c r="I1653" s="2" t="str">
        <f>VLOOKUP(Table768[[#This Row],[CID]],ALY,2,FALSE)</f>
        <v>Inference</v>
      </c>
    </row>
    <row r="1654" spans="1:9" x14ac:dyDescent="0.2">
      <c r="A1654" s="19" t="str">
        <f>Table768[[#This Row],[Test No.]]&amp;Table768[[#This Row],[Section]]&amp;Table768[[#This Row],[Q No.]]</f>
        <v>P42R13</v>
      </c>
      <c r="B1654" s="19"/>
      <c r="C1654" s="9" t="s">
        <v>108</v>
      </c>
      <c r="D1654" s="6">
        <v>13</v>
      </c>
      <c r="E1654" s="6" t="s">
        <v>33</v>
      </c>
      <c r="F1654" s="6">
        <v>2</v>
      </c>
      <c r="G1654" s="13" t="s">
        <v>201</v>
      </c>
      <c r="H1654" s="3" t="s">
        <v>433</v>
      </c>
      <c r="I1654" s="2" t="str">
        <f>VLOOKUP(Table768[[#This Row],[CID]],ALY,2,FALSE)</f>
        <v>Purpose</v>
      </c>
    </row>
    <row r="1655" spans="1:9" x14ac:dyDescent="0.2">
      <c r="A1655" s="19" t="str">
        <f>Table768[[#This Row],[Test No.]]&amp;Table768[[#This Row],[Section]]&amp;Table768[[#This Row],[Q No.]]</f>
        <v>P42R14</v>
      </c>
      <c r="B1655" s="19"/>
      <c r="C1655" s="9" t="s">
        <v>108</v>
      </c>
      <c r="D1655" s="6">
        <v>14</v>
      </c>
      <c r="E1655" s="6" t="s">
        <v>33</v>
      </c>
      <c r="F1655" s="6">
        <v>2</v>
      </c>
      <c r="G1655" s="13" t="s">
        <v>201</v>
      </c>
      <c r="H1655" s="3" t="s">
        <v>459</v>
      </c>
      <c r="I1655" s="2" t="str">
        <f>VLOOKUP(Table768[[#This Row],[CID]],ALY,2,FALSE)</f>
        <v>Cause &amp; Effect</v>
      </c>
    </row>
    <row r="1656" spans="1:9" x14ac:dyDescent="0.2">
      <c r="A1656" s="19" t="str">
        <f>Table768[[#This Row],[Test No.]]&amp;Table768[[#This Row],[Section]]&amp;Table768[[#This Row],[Q No.]]</f>
        <v>P42R15</v>
      </c>
      <c r="B1656" s="19"/>
      <c r="C1656" s="9" t="s">
        <v>108</v>
      </c>
      <c r="D1656" s="6">
        <v>15</v>
      </c>
      <c r="E1656" s="6" t="s">
        <v>33</v>
      </c>
      <c r="F1656" s="6">
        <v>2</v>
      </c>
      <c r="G1656" s="13" t="s">
        <v>201</v>
      </c>
      <c r="H1656" s="3" t="s">
        <v>459</v>
      </c>
      <c r="I1656" s="2" t="str">
        <f>VLOOKUP(Table768[[#This Row],[CID]],ALY,2,FALSE)</f>
        <v>Cause &amp; Effect</v>
      </c>
    </row>
    <row r="1657" spans="1:9" x14ac:dyDescent="0.2">
      <c r="A1657" s="19" t="str">
        <f>Table768[[#This Row],[Test No.]]&amp;Table768[[#This Row],[Section]]&amp;Table768[[#This Row],[Q No.]]</f>
        <v>P42R16</v>
      </c>
      <c r="B1657" s="19"/>
      <c r="C1657" s="9" t="s">
        <v>108</v>
      </c>
      <c r="D1657" s="6">
        <v>16</v>
      </c>
      <c r="E1657" s="6" t="s">
        <v>33</v>
      </c>
      <c r="F1657" s="6">
        <v>2</v>
      </c>
      <c r="G1657" s="13" t="s">
        <v>201</v>
      </c>
      <c r="H1657" s="3" t="s">
        <v>433</v>
      </c>
      <c r="I1657" s="2" t="str">
        <f>VLOOKUP(Table768[[#This Row],[CID]],ALY,2,FALSE)</f>
        <v>Purpose</v>
      </c>
    </row>
    <row r="1658" spans="1:9" x14ac:dyDescent="0.2">
      <c r="A1658" s="19" t="str">
        <f>Table768[[#This Row],[Test No.]]&amp;Table768[[#This Row],[Section]]&amp;Table768[[#This Row],[Q No.]]</f>
        <v>P42R17</v>
      </c>
      <c r="B1658" s="19"/>
      <c r="C1658" s="9" t="s">
        <v>108</v>
      </c>
      <c r="D1658" s="6">
        <v>17</v>
      </c>
      <c r="E1658" s="6" t="s">
        <v>33</v>
      </c>
      <c r="F1658" s="6">
        <v>2</v>
      </c>
      <c r="G1658" s="13" t="s">
        <v>201</v>
      </c>
      <c r="H1658" s="3" t="s">
        <v>446</v>
      </c>
      <c r="I1658" s="2" t="str">
        <f>VLOOKUP(Table768[[#This Row],[CID]],ALY,2,FALSE)</f>
        <v>Inference</v>
      </c>
    </row>
    <row r="1659" spans="1:9" x14ac:dyDescent="0.2">
      <c r="A1659" s="19" t="str">
        <f>Table768[[#This Row],[Test No.]]&amp;Table768[[#This Row],[Section]]&amp;Table768[[#This Row],[Q No.]]</f>
        <v>P42R18</v>
      </c>
      <c r="B1659" s="19"/>
      <c r="C1659" s="9" t="s">
        <v>108</v>
      </c>
      <c r="D1659" s="6">
        <v>18</v>
      </c>
      <c r="E1659" s="6" t="s">
        <v>33</v>
      </c>
      <c r="F1659" s="6">
        <v>2</v>
      </c>
      <c r="G1659" s="13" t="s">
        <v>201</v>
      </c>
      <c r="H1659" s="3" t="s">
        <v>456</v>
      </c>
      <c r="I1659" s="2" t="str">
        <f>VLOOKUP(Table768[[#This Row],[CID]],ALY,2,FALSE)</f>
        <v>Sequence</v>
      </c>
    </row>
    <row r="1660" spans="1:9" x14ac:dyDescent="0.2">
      <c r="A1660" s="19" t="str">
        <f>Table768[[#This Row],[Test No.]]&amp;Table768[[#This Row],[Section]]&amp;Table768[[#This Row],[Q No.]]</f>
        <v>P42R19</v>
      </c>
      <c r="B1660" s="19"/>
      <c r="C1660" s="9" t="s">
        <v>108</v>
      </c>
      <c r="D1660" s="6">
        <v>19</v>
      </c>
      <c r="E1660" s="6" t="s">
        <v>33</v>
      </c>
      <c r="F1660" s="6">
        <v>2</v>
      </c>
      <c r="G1660" s="13" t="s">
        <v>201</v>
      </c>
      <c r="H1660" s="3" t="s">
        <v>433</v>
      </c>
      <c r="I1660" s="2" t="str">
        <f>VLOOKUP(Table768[[#This Row],[CID]],ALY,2,FALSE)</f>
        <v>Purpose</v>
      </c>
    </row>
    <row r="1661" spans="1:9" x14ac:dyDescent="0.2">
      <c r="A1661" s="19" t="str">
        <f>Table768[[#This Row],[Test No.]]&amp;Table768[[#This Row],[Section]]&amp;Table768[[#This Row],[Q No.]]</f>
        <v>P42R20</v>
      </c>
      <c r="B1661" s="19"/>
      <c r="C1661" s="9" t="s">
        <v>108</v>
      </c>
      <c r="D1661" s="6">
        <v>20</v>
      </c>
      <c r="E1661" s="6" t="s">
        <v>33</v>
      </c>
      <c r="F1661" s="6">
        <v>2</v>
      </c>
      <c r="G1661" s="13" t="s">
        <v>201</v>
      </c>
      <c r="H1661" s="3" t="s">
        <v>446</v>
      </c>
      <c r="I1661" s="2" t="str">
        <f>VLOOKUP(Table768[[#This Row],[CID]],ALY,2,FALSE)</f>
        <v>Inference</v>
      </c>
    </row>
    <row r="1662" spans="1:9" x14ac:dyDescent="0.2">
      <c r="A1662" s="19" t="str">
        <f>Table768[[#This Row],[Test No.]]&amp;Table768[[#This Row],[Section]]&amp;Table768[[#This Row],[Q No.]]</f>
        <v>P42R21</v>
      </c>
      <c r="B1662" s="19"/>
      <c r="C1662" s="9" t="s">
        <v>108</v>
      </c>
      <c r="D1662" s="6">
        <v>21</v>
      </c>
      <c r="E1662" s="6" t="s">
        <v>33</v>
      </c>
      <c r="F1662" s="6">
        <v>3</v>
      </c>
      <c r="G1662" s="13" t="s">
        <v>200</v>
      </c>
      <c r="H1662" s="3" t="s">
        <v>451</v>
      </c>
      <c r="I1662" s="2" t="str">
        <f>VLOOKUP(Table768[[#This Row],[CID]],ALY,2,FALSE)</f>
        <v>Main Idea</v>
      </c>
    </row>
    <row r="1663" spans="1:9" x14ac:dyDescent="0.2">
      <c r="A1663" s="19" t="str">
        <f>Table768[[#This Row],[Test No.]]&amp;Table768[[#This Row],[Section]]&amp;Table768[[#This Row],[Q No.]]</f>
        <v>P42R22</v>
      </c>
      <c r="B1663" s="19"/>
      <c r="C1663" s="9" t="s">
        <v>108</v>
      </c>
      <c r="D1663" s="6">
        <v>22</v>
      </c>
      <c r="E1663" s="6" t="s">
        <v>33</v>
      </c>
      <c r="F1663" s="6">
        <v>3</v>
      </c>
      <c r="G1663" s="13" t="s">
        <v>200</v>
      </c>
      <c r="H1663" s="3" t="s">
        <v>437</v>
      </c>
      <c r="I1663" s="2" t="str">
        <f>VLOOKUP(Table768[[#This Row],[CID]],ALY,2,FALSE)</f>
        <v>Detail</v>
      </c>
    </row>
    <row r="1664" spans="1:9" x14ac:dyDescent="0.2">
      <c r="A1664" s="19" t="str">
        <f>Table768[[#This Row],[Test No.]]&amp;Table768[[#This Row],[Section]]&amp;Table768[[#This Row],[Q No.]]</f>
        <v>P42R23</v>
      </c>
      <c r="B1664" s="19"/>
      <c r="C1664" s="9" t="s">
        <v>108</v>
      </c>
      <c r="D1664" s="6">
        <v>23</v>
      </c>
      <c r="E1664" s="6" t="s">
        <v>33</v>
      </c>
      <c r="F1664" s="6">
        <v>3</v>
      </c>
      <c r="G1664" s="13" t="s">
        <v>200</v>
      </c>
      <c r="H1664" s="3" t="s">
        <v>451</v>
      </c>
      <c r="I1664" s="2" t="str">
        <f>VLOOKUP(Table768[[#This Row],[CID]],ALY,2,FALSE)</f>
        <v>Main Idea</v>
      </c>
    </row>
    <row r="1665" spans="1:9" x14ac:dyDescent="0.2">
      <c r="A1665" s="19" t="str">
        <f>Table768[[#This Row],[Test No.]]&amp;Table768[[#This Row],[Section]]&amp;Table768[[#This Row],[Q No.]]</f>
        <v>P42R24</v>
      </c>
      <c r="B1665" s="19"/>
      <c r="C1665" s="9" t="s">
        <v>108</v>
      </c>
      <c r="D1665" s="6">
        <v>24</v>
      </c>
      <c r="E1665" s="6" t="s">
        <v>33</v>
      </c>
      <c r="F1665" s="6">
        <v>3</v>
      </c>
      <c r="G1665" s="13" t="s">
        <v>200</v>
      </c>
      <c r="H1665" s="3" t="s">
        <v>439</v>
      </c>
      <c r="I1665" s="2" t="str">
        <f>VLOOKUP(Table768[[#This Row],[CID]],ALY,2,FALSE)</f>
        <v>Vocab-in-Context</v>
      </c>
    </row>
    <row r="1666" spans="1:9" x14ac:dyDescent="0.2">
      <c r="A1666" s="19" t="str">
        <f>Table768[[#This Row],[Test No.]]&amp;Table768[[#This Row],[Section]]&amp;Table768[[#This Row],[Q No.]]</f>
        <v>P42R25</v>
      </c>
      <c r="B1666" s="19"/>
      <c r="C1666" s="9" t="s">
        <v>108</v>
      </c>
      <c r="D1666" s="6">
        <v>25</v>
      </c>
      <c r="E1666" s="6" t="s">
        <v>33</v>
      </c>
      <c r="F1666" s="6">
        <v>3</v>
      </c>
      <c r="G1666" s="13" t="s">
        <v>200</v>
      </c>
      <c r="H1666" s="3" t="s">
        <v>447</v>
      </c>
      <c r="I1666" s="2" t="str">
        <f>VLOOKUP(Table768[[#This Row],[CID]],ALY,2,FALSE)</f>
        <v>Author's Method</v>
      </c>
    </row>
    <row r="1667" spans="1:9" x14ac:dyDescent="0.2">
      <c r="A1667" s="19" t="str">
        <f>Table768[[#This Row],[Test No.]]&amp;Table768[[#This Row],[Section]]&amp;Table768[[#This Row],[Q No.]]</f>
        <v>P42R26</v>
      </c>
      <c r="B1667" s="19"/>
      <c r="C1667" s="9" t="s">
        <v>108</v>
      </c>
      <c r="D1667" s="6">
        <v>26</v>
      </c>
      <c r="E1667" s="6" t="s">
        <v>33</v>
      </c>
      <c r="F1667" s="6">
        <v>3</v>
      </c>
      <c r="G1667" s="13" t="s">
        <v>200</v>
      </c>
      <c r="H1667" s="3" t="s">
        <v>438</v>
      </c>
      <c r="I1667" s="2" t="str">
        <f>VLOOKUP(Table768[[#This Row],[CID]],ALY,2,FALSE)</f>
        <v>Inference</v>
      </c>
    </row>
    <row r="1668" spans="1:9" x14ac:dyDescent="0.2">
      <c r="A1668" s="19" t="str">
        <f>Table768[[#This Row],[Test No.]]&amp;Table768[[#This Row],[Section]]&amp;Table768[[#This Row],[Q No.]]</f>
        <v>P42R27</v>
      </c>
      <c r="B1668" s="19"/>
      <c r="C1668" s="9" t="s">
        <v>108</v>
      </c>
      <c r="D1668" s="6">
        <v>27</v>
      </c>
      <c r="E1668" s="6" t="s">
        <v>33</v>
      </c>
      <c r="F1668" s="6">
        <v>3</v>
      </c>
      <c r="G1668" s="13" t="s">
        <v>200</v>
      </c>
      <c r="H1668" s="3" t="s">
        <v>438</v>
      </c>
      <c r="I1668" s="2" t="str">
        <f>VLOOKUP(Table768[[#This Row],[CID]],ALY,2,FALSE)</f>
        <v>Inference</v>
      </c>
    </row>
    <row r="1669" spans="1:9" x14ac:dyDescent="0.2">
      <c r="A1669" s="19" t="str">
        <f>Table768[[#This Row],[Test No.]]&amp;Table768[[#This Row],[Section]]&amp;Table768[[#This Row],[Q No.]]</f>
        <v>P42R28</v>
      </c>
      <c r="B1669" s="19"/>
      <c r="C1669" s="9" t="s">
        <v>108</v>
      </c>
      <c r="D1669" s="6">
        <v>28</v>
      </c>
      <c r="E1669" s="6" t="s">
        <v>33</v>
      </c>
      <c r="F1669" s="6">
        <v>3</v>
      </c>
      <c r="G1669" s="13" t="s">
        <v>200</v>
      </c>
      <c r="H1669" s="3" t="s">
        <v>437</v>
      </c>
      <c r="I1669" s="2" t="str">
        <f>VLOOKUP(Table768[[#This Row],[CID]],ALY,2,FALSE)</f>
        <v>Detail</v>
      </c>
    </row>
    <row r="1670" spans="1:9" x14ac:dyDescent="0.2">
      <c r="A1670" s="19" t="str">
        <f>Table768[[#This Row],[Test No.]]&amp;Table768[[#This Row],[Section]]&amp;Table768[[#This Row],[Q No.]]</f>
        <v>P42R29</v>
      </c>
      <c r="B1670" s="19"/>
      <c r="C1670" s="9" t="s">
        <v>108</v>
      </c>
      <c r="D1670" s="6">
        <v>29</v>
      </c>
      <c r="E1670" s="6" t="s">
        <v>33</v>
      </c>
      <c r="F1670" s="6">
        <v>3</v>
      </c>
      <c r="G1670" s="13" t="s">
        <v>200</v>
      </c>
      <c r="H1670" s="3" t="s">
        <v>447</v>
      </c>
      <c r="I1670" s="2" t="str">
        <f>VLOOKUP(Table768[[#This Row],[CID]],ALY,2,FALSE)</f>
        <v>Author's Method</v>
      </c>
    </row>
    <row r="1671" spans="1:9" x14ac:dyDescent="0.2">
      <c r="A1671" s="19" t="str">
        <f>Table768[[#This Row],[Test No.]]&amp;Table768[[#This Row],[Section]]&amp;Table768[[#This Row],[Q No.]]</f>
        <v>P42R30</v>
      </c>
      <c r="B1671" s="19"/>
      <c r="C1671" s="9" t="s">
        <v>108</v>
      </c>
      <c r="D1671" s="6">
        <v>30</v>
      </c>
      <c r="E1671" s="6" t="s">
        <v>33</v>
      </c>
      <c r="F1671" s="6">
        <v>3</v>
      </c>
      <c r="G1671" s="13" t="s">
        <v>200</v>
      </c>
      <c r="H1671" s="3" t="s">
        <v>437</v>
      </c>
      <c r="I1671" s="2" t="str">
        <f>VLOOKUP(Table768[[#This Row],[CID]],ALY,2,FALSE)</f>
        <v>Detail</v>
      </c>
    </row>
    <row r="1672" spans="1:9" x14ac:dyDescent="0.2">
      <c r="A1672" s="19" t="str">
        <f>Table768[[#This Row],[Test No.]]&amp;Table768[[#This Row],[Section]]&amp;Table768[[#This Row],[Q No.]]</f>
        <v>P42R31</v>
      </c>
      <c r="B1672" s="19"/>
      <c r="C1672" s="9" t="s">
        <v>108</v>
      </c>
      <c r="D1672" s="6">
        <v>31</v>
      </c>
      <c r="E1672" s="6" t="s">
        <v>33</v>
      </c>
      <c r="F1672" s="6">
        <v>4</v>
      </c>
      <c r="G1672" s="13" t="s">
        <v>199</v>
      </c>
      <c r="H1672" s="3" t="s">
        <v>445</v>
      </c>
      <c r="I1672" s="2" t="str">
        <f>VLOOKUP(Table768[[#This Row],[CID]],ALY,2,FALSE)</f>
        <v>Purpose</v>
      </c>
    </row>
    <row r="1673" spans="1:9" x14ac:dyDescent="0.2">
      <c r="A1673" s="19" t="str">
        <f>Table768[[#This Row],[Test No.]]&amp;Table768[[#This Row],[Section]]&amp;Table768[[#This Row],[Q No.]]</f>
        <v>P42R32</v>
      </c>
      <c r="B1673" s="19"/>
      <c r="C1673" s="9" t="s">
        <v>108</v>
      </c>
      <c r="D1673" s="6">
        <v>32</v>
      </c>
      <c r="E1673" s="6" t="s">
        <v>33</v>
      </c>
      <c r="F1673" s="6">
        <v>4</v>
      </c>
      <c r="G1673" s="13" t="s">
        <v>199</v>
      </c>
      <c r="H1673" s="3" t="s">
        <v>443</v>
      </c>
      <c r="I1673" s="2" t="str">
        <f>VLOOKUP(Table768[[#This Row],[CID]],ALY,2,FALSE)</f>
        <v>Vocab-in-Context</v>
      </c>
    </row>
    <row r="1674" spans="1:9" x14ac:dyDescent="0.2">
      <c r="A1674" s="19" t="str">
        <f>Table768[[#This Row],[Test No.]]&amp;Table768[[#This Row],[Section]]&amp;Table768[[#This Row],[Q No.]]</f>
        <v>P42R33</v>
      </c>
      <c r="B1674" s="19"/>
      <c r="C1674" s="9" t="s">
        <v>108</v>
      </c>
      <c r="D1674" s="6">
        <v>33</v>
      </c>
      <c r="E1674" s="6" t="s">
        <v>33</v>
      </c>
      <c r="F1674" s="6">
        <v>4</v>
      </c>
      <c r="G1674" s="13" t="s">
        <v>199</v>
      </c>
      <c r="H1674" s="3" t="s">
        <v>453</v>
      </c>
      <c r="I1674" s="2" t="str">
        <f>VLOOKUP(Table768[[#This Row],[CID]],ALY,2,FALSE)</f>
        <v>Cause &amp; Effect</v>
      </c>
    </row>
    <row r="1675" spans="1:9" x14ac:dyDescent="0.2">
      <c r="A1675" s="19" t="str">
        <f>Table768[[#This Row],[Test No.]]&amp;Table768[[#This Row],[Section]]&amp;Table768[[#This Row],[Q No.]]</f>
        <v>P42R34</v>
      </c>
      <c r="B1675" s="19"/>
      <c r="C1675" s="9" t="s">
        <v>108</v>
      </c>
      <c r="D1675" s="6">
        <v>34</v>
      </c>
      <c r="E1675" s="6" t="s">
        <v>33</v>
      </c>
      <c r="F1675" s="6">
        <v>4</v>
      </c>
      <c r="G1675" s="13" t="s">
        <v>199</v>
      </c>
      <c r="H1675" s="3" t="s">
        <v>442</v>
      </c>
      <c r="I1675" s="2" t="str">
        <f>VLOOKUP(Table768[[#This Row],[CID]],ALY,2,FALSE)</f>
        <v>Detail</v>
      </c>
    </row>
    <row r="1676" spans="1:9" x14ac:dyDescent="0.2">
      <c r="A1676" s="19" t="str">
        <f>Table768[[#This Row],[Test No.]]&amp;Table768[[#This Row],[Section]]&amp;Table768[[#This Row],[Q No.]]</f>
        <v>P42R35</v>
      </c>
      <c r="B1676" s="19"/>
      <c r="C1676" s="9" t="s">
        <v>108</v>
      </c>
      <c r="D1676" s="6">
        <v>35</v>
      </c>
      <c r="E1676" s="6" t="s">
        <v>33</v>
      </c>
      <c r="F1676" s="6">
        <v>4</v>
      </c>
      <c r="G1676" s="13" t="s">
        <v>199</v>
      </c>
      <c r="H1676" s="3" t="s">
        <v>461</v>
      </c>
      <c r="I1676" s="2" t="str">
        <f>VLOOKUP(Table768[[#This Row],[CID]],ALY,2,FALSE)</f>
        <v>Sequence</v>
      </c>
    </row>
    <row r="1677" spans="1:9" x14ac:dyDescent="0.2">
      <c r="A1677" s="19" t="str">
        <f>Table768[[#This Row],[Test No.]]&amp;Table768[[#This Row],[Section]]&amp;Table768[[#This Row],[Q No.]]</f>
        <v>P42R36</v>
      </c>
      <c r="B1677" s="19"/>
      <c r="C1677" s="9" t="s">
        <v>108</v>
      </c>
      <c r="D1677" s="6">
        <v>36</v>
      </c>
      <c r="E1677" s="6" t="s">
        <v>33</v>
      </c>
      <c r="F1677" s="6">
        <v>4</v>
      </c>
      <c r="G1677" s="13" t="s">
        <v>199</v>
      </c>
      <c r="H1677" s="3" t="s">
        <v>442</v>
      </c>
      <c r="I1677" s="2" t="str">
        <f>VLOOKUP(Table768[[#This Row],[CID]],ALY,2,FALSE)</f>
        <v>Detail</v>
      </c>
    </row>
    <row r="1678" spans="1:9" x14ac:dyDescent="0.2">
      <c r="A1678" s="19" t="str">
        <f>Table768[[#This Row],[Test No.]]&amp;Table768[[#This Row],[Section]]&amp;Table768[[#This Row],[Q No.]]</f>
        <v>P42R37</v>
      </c>
      <c r="B1678" s="19"/>
      <c r="C1678" s="9" t="s">
        <v>108</v>
      </c>
      <c r="D1678" s="6">
        <v>37</v>
      </c>
      <c r="E1678" s="6" t="s">
        <v>33</v>
      </c>
      <c r="F1678" s="6">
        <v>4</v>
      </c>
      <c r="G1678" s="13" t="s">
        <v>199</v>
      </c>
      <c r="H1678" s="3" t="s">
        <v>453</v>
      </c>
      <c r="I1678" s="2" t="str">
        <f>VLOOKUP(Table768[[#This Row],[CID]],ALY,2,FALSE)</f>
        <v>Cause &amp; Effect</v>
      </c>
    </row>
    <row r="1679" spans="1:9" x14ac:dyDescent="0.2">
      <c r="A1679" s="19" t="str">
        <f>Table768[[#This Row],[Test No.]]&amp;Table768[[#This Row],[Section]]&amp;Table768[[#This Row],[Q No.]]</f>
        <v>P42R38</v>
      </c>
      <c r="B1679" s="19"/>
      <c r="C1679" s="9" t="s">
        <v>108</v>
      </c>
      <c r="D1679" s="6">
        <v>38</v>
      </c>
      <c r="E1679" s="6" t="s">
        <v>33</v>
      </c>
      <c r="F1679" s="6">
        <v>4</v>
      </c>
      <c r="G1679" s="13" t="s">
        <v>199</v>
      </c>
      <c r="H1679" s="3" t="s">
        <v>453</v>
      </c>
      <c r="I1679" s="2" t="str">
        <f>VLOOKUP(Table768[[#This Row],[CID]],ALY,2,FALSE)</f>
        <v>Cause &amp; Effect</v>
      </c>
    </row>
    <row r="1680" spans="1:9" x14ac:dyDescent="0.2">
      <c r="A1680" s="19" t="str">
        <f>Table768[[#This Row],[Test No.]]&amp;Table768[[#This Row],[Section]]&amp;Table768[[#This Row],[Q No.]]</f>
        <v>P42R39</v>
      </c>
      <c r="B1680" s="19"/>
      <c r="C1680" s="9" t="s">
        <v>108</v>
      </c>
      <c r="D1680" s="6">
        <v>39</v>
      </c>
      <c r="E1680" s="6" t="s">
        <v>33</v>
      </c>
      <c r="F1680" s="6">
        <v>4</v>
      </c>
      <c r="G1680" s="13" t="s">
        <v>199</v>
      </c>
      <c r="H1680" s="3" t="s">
        <v>442</v>
      </c>
      <c r="I1680" s="2" t="str">
        <f>VLOOKUP(Table768[[#This Row],[CID]],ALY,2,FALSE)</f>
        <v>Detail</v>
      </c>
    </row>
    <row r="1681" spans="1:9" x14ac:dyDescent="0.2">
      <c r="A1681" s="19" t="str">
        <f>Table768[[#This Row],[Test No.]]&amp;Table768[[#This Row],[Section]]&amp;Table768[[#This Row],[Q No.]]</f>
        <v>P42R40</v>
      </c>
      <c r="B1681" s="19"/>
      <c r="C1681" s="9" t="s">
        <v>108</v>
      </c>
      <c r="D1681" s="6">
        <v>40</v>
      </c>
      <c r="E1681" s="6" t="s">
        <v>33</v>
      </c>
      <c r="F1681" s="6">
        <v>4</v>
      </c>
      <c r="G1681" s="13" t="s">
        <v>199</v>
      </c>
      <c r="H1681" s="3" t="s">
        <v>445</v>
      </c>
      <c r="I1681" s="2" t="str">
        <f>VLOOKUP(Table768[[#This Row],[CID]],ALY,2,FALSE)</f>
        <v>Purpose</v>
      </c>
    </row>
    <row r="1682" spans="1:9" x14ac:dyDescent="0.2">
      <c r="A1682" s="19" t="str">
        <f>Table768[[#This Row],[Test No.]]&amp;Table768[[#This Row],[Section]]&amp;Table768[[#This Row],[Q No.]]</f>
        <v>P43R1</v>
      </c>
      <c r="B1682" s="19"/>
      <c r="C1682" s="9" t="s">
        <v>107</v>
      </c>
      <c r="D1682" s="6">
        <v>1</v>
      </c>
      <c r="E1682" s="6" t="s">
        <v>33</v>
      </c>
      <c r="F1682" s="6">
        <v>1</v>
      </c>
      <c r="G1682" s="13" t="s">
        <v>50</v>
      </c>
      <c r="H1682" s="3" t="s">
        <v>424</v>
      </c>
      <c r="I1682" s="2" t="str">
        <f>VLOOKUP(Table768[[#This Row],[CID]],ALY,2,FALSE)</f>
        <v>Inference</v>
      </c>
    </row>
    <row r="1683" spans="1:9" x14ac:dyDescent="0.2">
      <c r="A1683" s="19" t="str">
        <f>Table768[[#This Row],[Test No.]]&amp;Table768[[#This Row],[Section]]&amp;Table768[[#This Row],[Q No.]]</f>
        <v>P43R2</v>
      </c>
      <c r="B1683" s="19"/>
      <c r="C1683" s="9" t="s">
        <v>107</v>
      </c>
      <c r="D1683" s="6">
        <v>2</v>
      </c>
      <c r="E1683" s="6" t="s">
        <v>33</v>
      </c>
      <c r="F1683" s="6">
        <v>1</v>
      </c>
      <c r="G1683" s="13" t="s">
        <v>50</v>
      </c>
      <c r="H1683" s="3" t="s">
        <v>427</v>
      </c>
      <c r="I1683" s="2" t="str">
        <f>VLOOKUP(Table768[[#This Row],[CID]],ALY,2,FALSE)</f>
        <v>PoV/Author's Attitude</v>
      </c>
    </row>
    <row r="1684" spans="1:9" x14ac:dyDescent="0.2">
      <c r="A1684" s="19" t="str">
        <f>Table768[[#This Row],[Test No.]]&amp;Table768[[#This Row],[Section]]&amp;Table768[[#This Row],[Q No.]]</f>
        <v>P43R3</v>
      </c>
      <c r="B1684" s="19"/>
      <c r="C1684" s="9" t="s">
        <v>107</v>
      </c>
      <c r="D1684" s="6">
        <v>3</v>
      </c>
      <c r="E1684" s="6" t="s">
        <v>33</v>
      </c>
      <c r="F1684" s="6">
        <v>1</v>
      </c>
      <c r="G1684" s="13" t="s">
        <v>50</v>
      </c>
      <c r="H1684" s="3" t="s">
        <v>462</v>
      </c>
      <c r="I1684" s="2" t="str">
        <f>VLOOKUP(Table768[[#This Row],[CID]],ALY,2,FALSE)</f>
        <v>Author's Method</v>
      </c>
    </row>
    <row r="1685" spans="1:9" x14ac:dyDescent="0.2">
      <c r="A1685" s="19" t="str">
        <f>Table768[[#This Row],[Test No.]]&amp;Table768[[#This Row],[Section]]&amp;Table768[[#This Row],[Q No.]]</f>
        <v>P43R4</v>
      </c>
      <c r="B1685" s="19"/>
      <c r="C1685" s="9" t="s">
        <v>107</v>
      </c>
      <c r="D1685" s="6">
        <v>4</v>
      </c>
      <c r="E1685" s="6" t="s">
        <v>33</v>
      </c>
      <c r="F1685" s="6">
        <v>1</v>
      </c>
      <c r="G1685" s="13" t="s">
        <v>50</v>
      </c>
      <c r="H1685" s="3" t="s">
        <v>425</v>
      </c>
      <c r="I1685" s="2" t="str">
        <f>VLOOKUP(Table768[[#This Row],[CID]],ALY,2,FALSE)</f>
        <v>Detail</v>
      </c>
    </row>
    <row r="1686" spans="1:9" x14ac:dyDescent="0.2">
      <c r="A1686" s="19" t="str">
        <f>Table768[[#This Row],[Test No.]]&amp;Table768[[#This Row],[Section]]&amp;Table768[[#This Row],[Q No.]]</f>
        <v>P43R5</v>
      </c>
      <c r="B1686" s="19"/>
      <c r="C1686" s="9" t="s">
        <v>107</v>
      </c>
      <c r="D1686" s="6">
        <v>5</v>
      </c>
      <c r="E1686" s="6" t="s">
        <v>33</v>
      </c>
      <c r="F1686" s="6">
        <v>1</v>
      </c>
      <c r="G1686" s="13" t="s">
        <v>50</v>
      </c>
      <c r="H1686" s="3" t="s">
        <v>424</v>
      </c>
      <c r="I1686" s="2" t="str">
        <f>VLOOKUP(Table768[[#This Row],[CID]],ALY,2,FALSE)</f>
        <v>Inference</v>
      </c>
    </row>
    <row r="1687" spans="1:9" x14ac:dyDescent="0.2">
      <c r="A1687" s="19" t="str">
        <f>Table768[[#This Row],[Test No.]]&amp;Table768[[#This Row],[Section]]&amp;Table768[[#This Row],[Q No.]]</f>
        <v>P43R6</v>
      </c>
      <c r="B1687" s="19"/>
      <c r="C1687" s="9" t="s">
        <v>107</v>
      </c>
      <c r="D1687" s="6">
        <v>6</v>
      </c>
      <c r="E1687" s="6" t="s">
        <v>33</v>
      </c>
      <c r="F1687" s="6">
        <v>1</v>
      </c>
      <c r="G1687" s="13" t="s">
        <v>50</v>
      </c>
      <c r="H1687" s="3" t="s">
        <v>427</v>
      </c>
      <c r="I1687" s="2" t="str">
        <f>VLOOKUP(Table768[[#This Row],[CID]],ALY,2,FALSE)</f>
        <v>PoV/Author's Attitude</v>
      </c>
    </row>
    <row r="1688" spans="1:9" x14ac:dyDescent="0.2">
      <c r="A1688" s="19" t="str">
        <f>Table768[[#This Row],[Test No.]]&amp;Table768[[#This Row],[Section]]&amp;Table768[[#This Row],[Q No.]]</f>
        <v>P43R7</v>
      </c>
      <c r="B1688" s="19"/>
      <c r="C1688" s="9" t="s">
        <v>107</v>
      </c>
      <c r="D1688" s="6">
        <v>7</v>
      </c>
      <c r="E1688" s="6" t="s">
        <v>33</v>
      </c>
      <c r="F1688" s="6">
        <v>1</v>
      </c>
      <c r="G1688" s="13" t="s">
        <v>50</v>
      </c>
      <c r="H1688" s="3" t="s">
        <v>462</v>
      </c>
      <c r="I1688" s="2" t="str">
        <f>VLOOKUP(Table768[[#This Row],[CID]],ALY,2,FALSE)</f>
        <v>Author's Method</v>
      </c>
    </row>
    <row r="1689" spans="1:9" x14ac:dyDescent="0.2">
      <c r="A1689" s="19" t="str">
        <f>Table768[[#This Row],[Test No.]]&amp;Table768[[#This Row],[Section]]&amp;Table768[[#This Row],[Q No.]]</f>
        <v>P43R8</v>
      </c>
      <c r="B1689" s="19"/>
      <c r="C1689" s="9" t="s">
        <v>107</v>
      </c>
      <c r="D1689" s="6">
        <v>8</v>
      </c>
      <c r="E1689" s="6" t="s">
        <v>33</v>
      </c>
      <c r="F1689" s="6">
        <v>1</v>
      </c>
      <c r="G1689" s="13" t="s">
        <v>50</v>
      </c>
      <c r="H1689" s="3" t="s">
        <v>425</v>
      </c>
      <c r="I1689" s="2" t="str">
        <f>VLOOKUP(Table768[[#This Row],[CID]],ALY,2,FALSE)</f>
        <v>Detail</v>
      </c>
    </row>
    <row r="1690" spans="1:9" x14ac:dyDescent="0.2">
      <c r="A1690" s="19" t="str">
        <f>Table768[[#This Row],[Test No.]]&amp;Table768[[#This Row],[Section]]&amp;Table768[[#This Row],[Q No.]]</f>
        <v>P43R9</v>
      </c>
      <c r="B1690" s="19"/>
      <c r="C1690" s="9" t="s">
        <v>107</v>
      </c>
      <c r="D1690" s="6">
        <v>9</v>
      </c>
      <c r="E1690" s="6" t="s">
        <v>33</v>
      </c>
      <c r="F1690" s="6">
        <v>1</v>
      </c>
      <c r="G1690" s="13" t="s">
        <v>50</v>
      </c>
      <c r="H1690" s="3" t="s">
        <v>427</v>
      </c>
      <c r="I1690" s="2" t="str">
        <f>VLOOKUP(Table768[[#This Row],[CID]],ALY,2,FALSE)</f>
        <v>PoV/Author's Attitude</v>
      </c>
    </row>
    <row r="1691" spans="1:9" x14ac:dyDescent="0.2">
      <c r="A1691" s="19" t="str">
        <f>Table768[[#This Row],[Test No.]]&amp;Table768[[#This Row],[Section]]&amp;Table768[[#This Row],[Q No.]]</f>
        <v>P43R10</v>
      </c>
      <c r="B1691" s="19"/>
      <c r="C1691" s="9" t="s">
        <v>107</v>
      </c>
      <c r="D1691" s="6">
        <v>10</v>
      </c>
      <c r="E1691" s="6" t="s">
        <v>33</v>
      </c>
      <c r="F1691" s="6">
        <v>1</v>
      </c>
      <c r="G1691" s="13" t="s">
        <v>50</v>
      </c>
      <c r="H1691" s="3" t="s">
        <v>424</v>
      </c>
      <c r="I1691" s="2" t="str">
        <f>VLOOKUP(Table768[[#This Row],[CID]],ALY,2,FALSE)</f>
        <v>Inference</v>
      </c>
    </row>
    <row r="1692" spans="1:9" x14ac:dyDescent="0.2">
      <c r="A1692" s="19" t="str">
        <f>Table768[[#This Row],[Test No.]]&amp;Table768[[#This Row],[Section]]&amp;Table768[[#This Row],[Q No.]]</f>
        <v>P43R11</v>
      </c>
      <c r="B1692" s="19"/>
      <c r="C1692" s="9" t="s">
        <v>107</v>
      </c>
      <c r="D1692" s="6">
        <v>11</v>
      </c>
      <c r="E1692" s="6" t="s">
        <v>33</v>
      </c>
      <c r="F1692" s="6">
        <v>2</v>
      </c>
      <c r="G1692" s="13" t="s">
        <v>201</v>
      </c>
      <c r="H1692" s="3" t="s">
        <v>430</v>
      </c>
      <c r="I1692" s="2" t="str">
        <f>VLOOKUP(Table768[[#This Row],[CID]],ALY,2,FALSE)</f>
        <v>Detail</v>
      </c>
    </row>
    <row r="1693" spans="1:9" x14ac:dyDescent="0.2">
      <c r="A1693" s="19" t="str">
        <f>Table768[[#This Row],[Test No.]]&amp;Table768[[#This Row],[Section]]&amp;Table768[[#This Row],[Q No.]]</f>
        <v>P43R12</v>
      </c>
      <c r="B1693" s="19"/>
      <c r="C1693" s="9" t="s">
        <v>107</v>
      </c>
      <c r="D1693" s="6">
        <v>12</v>
      </c>
      <c r="E1693" s="6" t="s">
        <v>33</v>
      </c>
      <c r="F1693" s="6">
        <v>2</v>
      </c>
      <c r="G1693" s="13" t="s">
        <v>201</v>
      </c>
      <c r="H1693" s="3" t="s">
        <v>446</v>
      </c>
      <c r="I1693" s="2" t="str">
        <f>VLOOKUP(Table768[[#This Row],[CID]],ALY,2,FALSE)</f>
        <v>Inference</v>
      </c>
    </row>
    <row r="1694" spans="1:9" x14ac:dyDescent="0.2">
      <c r="A1694" s="19" t="str">
        <f>Table768[[#This Row],[Test No.]]&amp;Table768[[#This Row],[Section]]&amp;Table768[[#This Row],[Q No.]]</f>
        <v>P43R13</v>
      </c>
      <c r="B1694" s="19"/>
      <c r="C1694" s="9" t="s">
        <v>107</v>
      </c>
      <c r="D1694" s="6">
        <v>13</v>
      </c>
      <c r="E1694" s="6" t="s">
        <v>33</v>
      </c>
      <c r="F1694" s="6">
        <v>2</v>
      </c>
      <c r="G1694" s="13" t="s">
        <v>201</v>
      </c>
      <c r="H1694" s="3" t="s">
        <v>431</v>
      </c>
      <c r="I1694" s="2" t="str">
        <f>VLOOKUP(Table768[[#This Row],[CID]],ALY,2,FALSE)</f>
        <v>Vocab-in-Context</v>
      </c>
    </row>
    <row r="1695" spans="1:9" x14ac:dyDescent="0.2">
      <c r="A1695" s="19" t="str">
        <f>Table768[[#This Row],[Test No.]]&amp;Table768[[#This Row],[Section]]&amp;Table768[[#This Row],[Q No.]]</f>
        <v>P43R14</v>
      </c>
      <c r="B1695" s="19"/>
      <c r="C1695" s="9" t="s">
        <v>107</v>
      </c>
      <c r="D1695" s="6">
        <v>14</v>
      </c>
      <c r="E1695" s="6" t="s">
        <v>33</v>
      </c>
      <c r="F1695" s="6">
        <v>2</v>
      </c>
      <c r="G1695" s="13" t="s">
        <v>201</v>
      </c>
      <c r="H1695" s="6" t="s">
        <v>430</v>
      </c>
      <c r="I1695" s="10" t="str">
        <f>VLOOKUP(Table768[[#This Row],[CID]],ALY,2,FALSE)</f>
        <v>Detail</v>
      </c>
    </row>
    <row r="1696" spans="1:9" x14ac:dyDescent="0.2">
      <c r="A1696" s="19" t="str">
        <f>Table768[[#This Row],[Test No.]]&amp;Table768[[#This Row],[Section]]&amp;Table768[[#This Row],[Q No.]]</f>
        <v>P43R15</v>
      </c>
      <c r="B1696" s="19"/>
      <c r="C1696" s="9" t="s">
        <v>107</v>
      </c>
      <c r="D1696" s="6">
        <v>15</v>
      </c>
      <c r="E1696" s="6" t="s">
        <v>33</v>
      </c>
      <c r="F1696" s="6">
        <v>2</v>
      </c>
      <c r="G1696" s="13" t="s">
        <v>201</v>
      </c>
      <c r="H1696" s="3" t="s">
        <v>434</v>
      </c>
      <c r="I1696" s="2" t="str">
        <f>VLOOKUP(Table768[[#This Row],[CID]],ALY,2,FALSE)</f>
        <v>Main Idea</v>
      </c>
    </row>
    <row r="1697" spans="1:9" x14ac:dyDescent="0.2">
      <c r="A1697" s="19" t="str">
        <f>Table768[[#This Row],[Test No.]]&amp;Table768[[#This Row],[Section]]&amp;Table768[[#This Row],[Q No.]]</f>
        <v>P43R16</v>
      </c>
      <c r="B1697" s="19"/>
      <c r="C1697" s="9" t="s">
        <v>107</v>
      </c>
      <c r="D1697" s="6">
        <v>16</v>
      </c>
      <c r="E1697" s="6" t="s">
        <v>33</v>
      </c>
      <c r="F1697" s="6">
        <v>2</v>
      </c>
      <c r="G1697" s="13" t="s">
        <v>201</v>
      </c>
      <c r="H1697" s="3" t="s">
        <v>432</v>
      </c>
      <c r="I1697" s="2" t="str">
        <f>VLOOKUP(Table768[[#This Row],[CID]],ALY,2,FALSE)</f>
        <v>PoV/Author's Attitude</v>
      </c>
    </row>
    <row r="1698" spans="1:9" x14ac:dyDescent="0.2">
      <c r="A1698" s="19" t="str">
        <f>Table768[[#This Row],[Test No.]]&amp;Table768[[#This Row],[Section]]&amp;Table768[[#This Row],[Q No.]]</f>
        <v>P43R17</v>
      </c>
      <c r="B1698" s="19"/>
      <c r="C1698" s="9" t="s">
        <v>107</v>
      </c>
      <c r="D1698" s="6">
        <v>17</v>
      </c>
      <c r="E1698" s="6" t="s">
        <v>33</v>
      </c>
      <c r="F1698" s="6">
        <v>2</v>
      </c>
      <c r="G1698" s="13" t="s">
        <v>201</v>
      </c>
      <c r="H1698" s="3" t="s">
        <v>446</v>
      </c>
      <c r="I1698" s="2" t="str">
        <f>VLOOKUP(Table768[[#This Row],[CID]],ALY,2,FALSE)</f>
        <v>Inference</v>
      </c>
    </row>
    <row r="1699" spans="1:9" x14ac:dyDescent="0.2">
      <c r="A1699" s="19" t="str">
        <f>Table768[[#This Row],[Test No.]]&amp;Table768[[#This Row],[Section]]&amp;Table768[[#This Row],[Q No.]]</f>
        <v>P43R18</v>
      </c>
      <c r="B1699" s="19"/>
      <c r="C1699" s="9" t="s">
        <v>107</v>
      </c>
      <c r="D1699" s="6">
        <v>18</v>
      </c>
      <c r="E1699" s="6" t="s">
        <v>33</v>
      </c>
      <c r="F1699" s="6">
        <v>2</v>
      </c>
      <c r="G1699" s="13" t="s">
        <v>201</v>
      </c>
      <c r="H1699" s="3" t="s">
        <v>430</v>
      </c>
      <c r="I1699" s="2" t="str">
        <f>VLOOKUP(Table768[[#This Row],[CID]],ALY,2,FALSE)</f>
        <v>Detail</v>
      </c>
    </row>
    <row r="1700" spans="1:9" x14ac:dyDescent="0.2">
      <c r="A1700" s="19" t="str">
        <f>Table768[[#This Row],[Test No.]]&amp;Table768[[#This Row],[Section]]&amp;Table768[[#This Row],[Q No.]]</f>
        <v>P43R19</v>
      </c>
      <c r="B1700" s="19"/>
      <c r="C1700" s="9" t="s">
        <v>107</v>
      </c>
      <c r="D1700" s="6">
        <v>19</v>
      </c>
      <c r="E1700" s="6" t="s">
        <v>33</v>
      </c>
      <c r="F1700" s="6">
        <v>2</v>
      </c>
      <c r="G1700" s="13" t="s">
        <v>201</v>
      </c>
      <c r="H1700" s="3" t="s">
        <v>434</v>
      </c>
      <c r="I1700" s="2" t="str">
        <f>VLOOKUP(Table768[[#This Row],[CID]],ALY,2,FALSE)</f>
        <v>Main Idea</v>
      </c>
    </row>
    <row r="1701" spans="1:9" x14ac:dyDescent="0.2">
      <c r="A1701" s="19" t="str">
        <f>Table768[[#This Row],[Test No.]]&amp;Table768[[#This Row],[Section]]&amp;Table768[[#This Row],[Q No.]]</f>
        <v>P43R20</v>
      </c>
      <c r="B1701" s="19"/>
      <c r="C1701" s="9" t="s">
        <v>107</v>
      </c>
      <c r="D1701" s="6">
        <v>20</v>
      </c>
      <c r="E1701" s="6" t="s">
        <v>33</v>
      </c>
      <c r="F1701" s="6">
        <v>2</v>
      </c>
      <c r="G1701" s="13" t="s">
        <v>201</v>
      </c>
      <c r="H1701" s="3" t="s">
        <v>434</v>
      </c>
      <c r="I1701" s="2" t="str">
        <f>VLOOKUP(Table768[[#This Row],[CID]],ALY,2,FALSE)</f>
        <v>Main Idea</v>
      </c>
    </row>
    <row r="1702" spans="1:9" x14ac:dyDescent="0.2">
      <c r="A1702" s="19" t="str">
        <f>Table768[[#This Row],[Test No.]]&amp;Table768[[#This Row],[Section]]&amp;Table768[[#This Row],[Q No.]]</f>
        <v>P43R21</v>
      </c>
      <c r="B1702" s="19"/>
      <c r="C1702" s="9" t="s">
        <v>107</v>
      </c>
      <c r="D1702" s="6">
        <v>21</v>
      </c>
      <c r="E1702" s="6" t="s">
        <v>33</v>
      </c>
      <c r="F1702" s="6">
        <v>3</v>
      </c>
      <c r="G1702" s="13" t="s">
        <v>200</v>
      </c>
      <c r="H1702" s="3" t="s">
        <v>435</v>
      </c>
      <c r="I1702" s="2" t="str">
        <f>VLOOKUP(Table768[[#This Row],[CID]],ALY,2,FALSE)</f>
        <v>PoV/Author's Attitude</v>
      </c>
    </row>
    <row r="1703" spans="1:9" x14ac:dyDescent="0.2">
      <c r="A1703" s="19" t="str">
        <f>Table768[[#This Row],[Test No.]]&amp;Table768[[#This Row],[Section]]&amp;Table768[[#This Row],[Q No.]]</f>
        <v>P43R22</v>
      </c>
      <c r="B1703" s="19"/>
      <c r="C1703" s="9" t="s">
        <v>107</v>
      </c>
      <c r="D1703" s="6">
        <v>22</v>
      </c>
      <c r="E1703" s="6" t="s">
        <v>33</v>
      </c>
      <c r="F1703" s="6">
        <v>3</v>
      </c>
      <c r="G1703" s="13" t="s">
        <v>200</v>
      </c>
      <c r="H1703" s="3" t="s">
        <v>437</v>
      </c>
      <c r="I1703" s="2" t="str">
        <f>VLOOKUP(Table768[[#This Row],[CID]],ALY,2,FALSE)</f>
        <v>Detail</v>
      </c>
    </row>
    <row r="1704" spans="1:9" x14ac:dyDescent="0.2">
      <c r="A1704" s="19" t="str">
        <f>Table768[[#This Row],[Test No.]]&amp;Table768[[#This Row],[Section]]&amp;Table768[[#This Row],[Q No.]]</f>
        <v>P43R23</v>
      </c>
      <c r="B1704" s="19"/>
      <c r="C1704" s="9" t="s">
        <v>107</v>
      </c>
      <c r="D1704" s="6">
        <v>23</v>
      </c>
      <c r="E1704" s="6" t="s">
        <v>33</v>
      </c>
      <c r="F1704" s="6">
        <v>3</v>
      </c>
      <c r="G1704" s="13" t="s">
        <v>200</v>
      </c>
      <c r="H1704" s="3" t="s">
        <v>435</v>
      </c>
      <c r="I1704" s="2" t="str">
        <f>VLOOKUP(Table768[[#This Row],[CID]],ALY,2,FALSE)</f>
        <v>PoV/Author's Attitude</v>
      </c>
    </row>
    <row r="1705" spans="1:9" x14ac:dyDescent="0.2">
      <c r="A1705" s="19" t="str">
        <f>Table768[[#This Row],[Test No.]]&amp;Table768[[#This Row],[Section]]&amp;Table768[[#This Row],[Q No.]]</f>
        <v>P43R24</v>
      </c>
      <c r="B1705" s="19"/>
      <c r="C1705" s="9" t="s">
        <v>107</v>
      </c>
      <c r="D1705" s="6">
        <v>24</v>
      </c>
      <c r="E1705" s="6" t="s">
        <v>33</v>
      </c>
      <c r="F1705" s="6">
        <v>3</v>
      </c>
      <c r="G1705" s="13" t="s">
        <v>200</v>
      </c>
      <c r="H1705" s="3" t="s">
        <v>438</v>
      </c>
      <c r="I1705" s="2" t="str">
        <f>VLOOKUP(Table768[[#This Row],[CID]],ALY,2,FALSE)</f>
        <v>Inference</v>
      </c>
    </row>
    <row r="1706" spans="1:9" x14ac:dyDescent="0.2">
      <c r="A1706" s="19" t="str">
        <f>Table768[[#This Row],[Test No.]]&amp;Table768[[#This Row],[Section]]&amp;Table768[[#This Row],[Q No.]]</f>
        <v>P43R25</v>
      </c>
      <c r="B1706" s="19"/>
      <c r="C1706" s="9" t="s">
        <v>107</v>
      </c>
      <c r="D1706" s="6">
        <v>25</v>
      </c>
      <c r="E1706" s="6" t="s">
        <v>33</v>
      </c>
      <c r="F1706" s="6">
        <v>3</v>
      </c>
      <c r="G1706" s="13" t="s">
        <v>200</v>
      </c>
      <c r="H1706" s="3" t="s">
        <v>460</v>
      </c>
      <c r="I1706" s="2" t="str">
        <f>VLOOKUP(Table768[[#This Row],[CID]],ALY,2,FALSE)</f>
        <v>Sequence</v>
      </c>
    </row>
    <row r="1707" spans="1:9" x14ac:dyDescent="0.2">
      <c r="A1707" s="19" t="str">
        <f>Table768[[#This Row],[Test No.]]&amp;Table768[[#This Row],[Section]]&amp;Table768[[#This Row],[Q No.]]</f>
        <v>P43R26</v>
      </c>
      <c r="B1707" s="19"/>
      <c r="C1707" s="9" t="s">
        <v>107</v>
      </c>
      <c r="D1707" s="6">
        <v>26</v>
      </c>
      <c r="E1707" s="6" t="s">
        <v>33</v>
      </c>
      <c r="F1707" s="6">
        <v>3</v>
      </c>
      <c r="G1707" s="13" t="s">
        <v>200</v>
      </c>
      <c r="H1707" s="3" t="s">
        <v>439</v>
      </c>
      <c r="I1707" s="2" t="str">
        <f>VLOOKUP(Table768[[#This Row],[CID]],ALY,2,FALSE)</f>
        <v>Vocab-in-Context</v>
      </c>
    </row>
    <row r="1708" spans="1:9" x14ac:dyDescent="0.2">
      <c r="A1708" s="19" t="str">
        <f>Table768[[#This Row],[Test No.]]&amp;Table768[[#This Row],[Section]]&amp;Table768[[#This Row],[Q No.]]</f>
        <v>P43R27</v>
      </c>
      <c r="B1708" s="19"/>
      <c r="C1708" s="9" t="s">
        <v>107</v>
      </c>
      <c r="D1708" s="6">
        <v>27</v>
      </c>
      <c r="E1708" s="6" t="s">
        <v>33</v>
      </c>
      <c r="F1708" s="6">
        <v>3</v>
      </c>
      <c r="G1708" s="13" t="s">
        <v>200</v>
      </c>
      <c r="H1708" s="3" t="s">
        <v>436</v>
      </c>
      <c r="I1708" s="2" t="str">
        <f>VLOOKUP(Table768[[#This Row],[CID]],ALY,2,FALSE)</f>
        <v>Purpose</v>
      </c>
    </row>
    <row r="1709" spans="1:9" x14ac:dyDescent="0.2">
      <c r="A1709" s="19" t="str">
        <f>Table768[[#This Row],[Test No.]]&amp;Table768[[#This Row],[Section]]&amp;Table768[[#This Row],[Q No.]]</f>
        <v>P43R28</v>
      </c>
      <c r="B1709" s="19"/>
      <c r="C1709" s="9" t="s">
        <v>107</v>
      </c>
      <c r="D1709" s="6">
        <v>28</v>
      </c>
      <c r="E1709" s="6" t="s">
        <v>33</v>
      </c>
      <c r="F1709" s="6">
        <v>3</v>
      </c>
      <c r="G1709" s="13" t="s">
        <v>200</v>
      </c>
      <c r="H1709" s="3" t="s">
        <v>435</v>
      </c>
      <c r="I1709" s="2" t="str">
        <f>VLOOKUP(Table768[[#This Row],[CID]],ALY,2,FALSE)</f>
        <v>PoV/Author's Attitude</v>
      </c>
    </row>
    <row r="1710" spans="1:9" x14ac:dyDescent="0.2">
      <c r="A1710" s="19" t="str">
        <f>Table768[[#This Row],[Test No.]]&amp;Table768[[#This Row],[Section]]&amp;Table768[[#This Row],[Q No.]]</f>
        <v>P43R29</v>
      </c>
      <c r="B1710" s="19"/>
      <c r="C1710" s="9" t="s">
        <v>107</v>
      </c>
      <c r="D1710" s="6">
        <v>29</v>
      </c>
      <c r="E1710" s="6" t="s">
        <v>33</v>
      </c>
      <c r="F1710" s="6">
        <v>3</v>
      </c>
      <c r="G1710" s="13" t="s">
        <v>200</v>
      </c>
      <c r="H1710" s="3" t="s">
        <v>439</v>
      </c>
      <c r="I1710" s="2" t="str">
        <f>VLOOKUP(Table768[[#This Row],[CID]],ALY,2,FALSE)</f>
        <v>Vocab-in-Context</v>
      </c>
    </row>
    <row r="1711" spans="1:9" x14ac:dyDescent="0.2">
      <c r="A1711" s="19" t="str">
        <f>Table768[[#This Row],[Test No.]]&amp;Table768[[#This Row],[Section]]&amp;Table768[[#This Row],[Q No.]]</f>
        <v>P43R30</v>
      </c>
      <c r="B1711" s="19"/>
      <c r="C1711" s="9" t="s">
        <v>107</v>
      </c>
      <c r="D1711" s="6">
        <v>30</v>
      </c>
      <c r="E1711" s="6" t="s">
        <v>33</v>
      </c>
      <c r="F1711" s="6">
        <v>3</v>
      </c>
      <c r="G1711" s="13" t="s">
        <v>200</v>
      </c>
      <c r="H1711" s="3" t="s">
        <v>438</v>
      </c>
      <c r="I1711" s="2" t="str">
        <f>VLOOKUP(Table768[[#This Row],[CID]],ALY,2,FALSE)</f>
        <v>Inference</v>
      </c>
    </row>
    <row r="1712" spans="1:9" x14ac:dyDescent="0.2">
      <c r="A1712" s="19" t="str">
        <f>Table768[[#This Row],[Test No.]]&amp;Table768[[#This Row],[Section]]&amp;Table768[[#This Row],[Q No.]]</f>
        <v>P43R31</v>
      </c>
      <c r="B1712" s="19"/>
      <c r="C1712" s="9" t="s">
        <v>107</v>
      </c>
      <c r="D1712" s="6">
        <v>31</v>
      </c>
      <c r="E1712" s="6" t="s">
        <v>33</v>
      </c>
      <c r="F1712" s="6">
        <v>4</v>
      </c>
      <c r="G1712" s="13" t="s">
        <v>199</v>
      </c>
      <c r="H1712" s="3" t="s">
        <v>463</v>
      </c>
      <c r="I1712" s="2" t="str">
        <f>VLOOKUP(Table768[[#This Row],[CID]],ALY,2,FALSE)</f>
        <v>Author's Method</v>
      </c>
    </row>
    <row r="1713" spans="1:9" x14ac:dyDescent="0.2">
      <c r="A1713" s="19" t="str">
        <f>Table768[[#This Row],[Test No.]]&amp;Table768[[#This Row],[Section]]&amp;Table768[[#This Row],[Q No.]]</f>
        <v>P43R32</v>
      </c>
      <c r="B1713" s="19"/>
      <c r="C1713" s="9" t="s">
        <v>107</v>
      </c>
      <c r="D1713" s="6">
        <v>32</v>
      </c>
      <c r="E1713" s="6" t="s">
        <v>33</v>
      </c>
      <c r="F1713" s="6">
        <v>4</v>
      </c>
      <c r="G1713" s="13" t="s">
        <v>199</v>
      </c>
      <c r="H1713" s="3" t="s">
        <v>440</v>
      </c>
      <c r="I1713" s="2" t="str">
        <f>VLOOKUP(Table768[[#This Row],[CID]],ALY,2,FALSE)</f>
        <v>Inference</v>
      </c>
    </row>
    <row r="1714" spans="1:9" x14ac:dyDescent="0.2">
      <c r="A1714" s="19" t="str">
        <f>Table768[[#This Row],[Test No.]]&amp;Table768[[#This Row],[Section]]&amp;Table768[[#This Row],[Q No.]]</f>
        <v>P43R33</v>
      </c>
      <c r="B1714" s="19"/>
      <c r="C1714" s="9" t="s">
        <v>107</v>
      </c>
      <c r="D1714" s="6">
        <v>33</v>
      </c>
      <c r="E1714" s="6" t="s">
        <v>33</v>
      </c>
      <c r="F1714" s="6">
        <v>4</v>
      </c>
      <c r="G1714" s="13" t="s">
        <v>199</v>
      </c>
      <c r="H1714" s="3" t="s">
        <v>441</v>
      </c>
      <c r="I1714" s="2" t="str">
        <f>VLOOKUP(Table768[[#This Row],[CID]],ALY,2,FALSE)</f>
        <v>Main Idea</v>
      </c>
    </row>
    <row r="1715" spans="1:9" x14ac:dyDescent="0.2">
      <c r="A1715" s="19" t="str">
        <f>Table768[[#This Row],[Test No.]]&amp;Table768[[#This Row],[Section]]&amp;Table768[[#This Row],[Q No.]]</f>
        <v>P43R34</v>
      </c>
      <c r="B1715" s="19"/>
      <c r="C1715" s="9" t="s">
        <v>107</v>
      </c>
      <c r="D1715" s="6">
        <v>34</v>
      </c>
      <c r="E1715" s="6" t="s">
        <v>33</v>
      </c>
      <c r="F1715" s="6">
        <v>4</v>
      </c>
      <c r="G1715" s="13" t="s">
        <v>199</v>
      </c>
      <c r="H1715" s="3" t="s">
        <v>442</v>
      </c>
      <c r="I1715" s="2" t="str">
        <f>VLOOKUP(Table768[[#This Row],[CID]],ALY,2,FALSE)</f>
        <v>Detail</v>
      </c>
    </row>
    <row r="1716" spans="1:9" x14ac:dyDescent="0.2">
      <c r="A1716" s="19" t="str">
        <f>Table768[[#This Row],[Test No.]]&amp;Table768[[#This Row],[Section]]&amp;Table768[[#This Row],[Q No.]]</f>
        <v>P43R35</v>
      </c>
      <c r="B1716" s="19"/>
      <c r="C1716" s="9" t="s">
        <v>107</v>
      </c>
      <c r="D1716" s="6">
        <v>35</v>
      </c>
      <c r="E1716" s="6" t="s">
        <v>33</v>
      </c>
      <c r="F1716" s="6">
        <v>4</v>
      </c>
      <c r="G1716" s="13" t="s">
        <v>199</v>
      </c>
      <c r="H1716" s="3" t="s">
        <v>445</v>
      </c>
      <c r="I1716" s="2" t="str">
        <f>VLOOKUP(Table768[[#This Row],[CID]],ALY,2,FALSE)</f>
        <v>Purpose</v>
      </c>
    </row>
    <row r="1717" spans="1:9" x14ac:dyDescent="0.2">
      <c r="A1717" s="19" t="str">
        <f>Table768[[#This Row],[Test No.]]&amp;Table768[[#This Row],[Section]]&amp;Table768[[#This Row],[Q No.]]</f>
        <v>P43R36</v>
      </c>
      <c r="B1717" s="19"/>
      <c r="C1717" s="9" t="s">
        <v>107</v>
      </c>
      <c r="D1717" s="6">
        <v>36</v>
      </c>
      <c r="E1717" s="6" t="s">
        <v>33</v>
      </c>
      <c r="F1717" s="6">
        <v>4</v>
      </c>
      <c r="G1717" s="13" t="s">
        <v>199</v>
      </c>
      <c r="H1717" s="3" t="s">
        <v>443</v>
      </c>
      <c r="I1717" s="2" t="str">
        <f>VLOOKUP(Table768[[#This Row],[CID]],ALY,2,FALSE)</f>
        <v>Vocab-in-Context</v>
      </c>
    </row>
    <row r="1718" spans="1:9" x14ac:dyDescent="0.2">
      <c r="A1718" s="19" t="str">
        <f>Table768[[#This Row],[Test No.]]&amp;Table768[[#This Row],[Section]]&amp;Table768[[#This Row],[Q No.]]</f>
        <v>P43R37</v>
      </c>
      <c r="B1718" s="19"/>
      <c r="C1718" s="9" t="s">
        <v>107</v>
      </c>
      <c r="D1718" s="6">
        <v>37</v>
      </c>
      <c r="E1718" s="6" t="s">
        <v>33</v>
      </c>
      <c r="F1718" s="6">
        <v>4</v>
      </c>
      <c r="G1718" s="13" t="s">
        <v>199</v>
      </c>
      <c r="H1718" s="3" t="s">
        <v>463</v>
      </c>
      <c r="I1718" s="2" t="str">
        <f>VLOOKUP(Table768[[#This Row],[CID]],ALY,2,FALSE)</f>
        <v>Author's Method</v>
      </c>
    </row>
    <row r="1719" spans="1:9" x14ac:dyDescent="0.2">
      <c r="A1719" s="19" t="str">
        <f>Table768[[#This Row],[Test No.]]&amp;Table768[[#This Row],[Section]]&amp;Table768[[#This Row],[Q No.]]</f>
        <v>P43R38</v>
      </c>
      <c r="B1719" s="19"/>
      <c r="C1719" s="9" t="s">
        <v>107</v>
      </c>
      <c r="D1719" s="6">
        <v>38</v>
      </c>
      <c r="E1719" s="6" t="s">
        <v>33</v>
      </c>
      <c r="F1719" s="6">
        <v>4</v>
      </c>
      <c r="G1719" s="13" t="s">
        <v>199</v>
      </c>
      <c r="H1719" s="3" t="s">
        <v>444</v>
      </c>
      <c r="I1719" s="2" t="str">
        <f>VLOOKUP(Table768[[#This Row],[CID]],ALY,2,FALSE)</f>
        <v>PoV/Author's Attitude</v>
      </c>
    </row>
    <row r="1720" spans="1:9" x14ac:dyDescent="0.2">
      <c r="A1720" s="19" t="str">
        <f>Table768[[#This Row],[Test No.]]&amp;Table768[[#This Row],[Section]]&amp;Table768[[#This Row],[Q No.]]</f>
        <v>P43R39</v>
      </c>
      <c r="B1720" s="19"/>
      <c r="C1720" s="9" t="s">
        <v>107</v>
      </c>
      <c r="D1720" s="6">
        <v>39</v>
      </c>
      <c r="E1720" s="6" t="s">
        <v>33</v>
      </c>
      <c r="F1720" s="6">
        <v>4</v>
      </c>
      <c r="G1720" s="13" t="s">
        <v>199</v>
      </c>
      <c r="H1720" s="3" t="s">
        <v>441</v>
      </c>
      <c r="I1720" s="2" t="str">
        <f>VLOOKUP(Table768[[#This Row],[CID]],ALY,2,FALSE)</f>
        <v>Main Idea</v>
      </c>
    </row>
    <row r="1721" spans="1:9" x14ac:dyDescent="0.2">
      <c r="A1721" s="19" t="str">
        <f>Table768[[#This Row],[Test No.]]&amp;Table768[[#This Row],[Section]]&amp;Table768[[#This Row],[Q No.]]</f>
        <v>P43R40</v>
      </c>
      <c r="B1721" s="19"/>
      <c r="C1721" s="9" t="s">
        <v>107</v>
      </c>
      <c r="D1721" s="6">
        <v>40</v>
      </c>
      <c r="E1721" s="6" t="s">
        <v>33</v>
      </c>
      <c r="F1721" s="6">
        <v>4</v>
      </c>
      <c r="G1721" s="13" t="s">
        <v>199</v>
      </c>
      <c r="H1721" s="3" t="s">
        <v>445</v>
      </c>
      <c r="I1721" s="2" t="str">
        <f>VLOOKUP(Table768[[#This Row],[CID]],ALY,2,FALSE)</f>
        <v>Purpose</v>
      </c>
    </row>
    <row r="1722" spans="1:9" x14ac:dyDescent="0.2">
      <c r="A1722" s="19" t="str">
        <f>Table768[[#This Row],[Test No.]]&amp;Table768[[#This Row],[Section]]&amp;Table768[[#This Row],[Q No.]]</f>
        <v>P44R1</v>
      </c>
      <c r="B1722" s="19"/>
      <c r="C1722" s="9" t="s">
        <v>106</v>
      </c>
      <c r="D1722" s="6">
        <v>1</v>
      </c>
      <c r="E1722" s="6" t="s">
        <v>33</v>
      </c>
      <c r="F1722" s="6">
        <v>1</v>
      </c>
      <c r="G1722" s="13" t="s">
        <v>50</v>
      </c>
      <c r="H1722" s="3" t="s">
        <v>462</v>
      </c>
      <c r="I1722" s="2" t="str">
        <f>VLOOKUP(Table768[[#This Row],[CID]],ALY,2,FALSE)</f>
        <v>Author's Method</v>
      </c>
    </row>
    <row r="1723" spans="1:9" x14ac:dyDescent="0.2">
      <c r="A1723" s="19" t="str">
        <f>Table768[[#This Row],[Test No.]]&amp;Table768[[#This Row],[Section]]&amp;Table768[[#This Row],[Q No.]]</f>
        <v>P44R2</v>
      </c>
      <c r="B1723" s="19"/>
      <c r="C1723" s="9" t="s">
        <v>106</v>
      </c>
      <c r="D1723" s="6">
        <v>2</v>
      </c>
      <c r="E1723" s="6" t="s">
        <v>33</v>
      </c>
      <c r="F1723" s="6">
        <v>1</v>
      </c>
      <c r="G1723" s="13" t="s">
        <v>50</v>
      </c>
      <c r="H1723" s="3" t="s">
        <v>427</v>
      </c>
      <c r="I1723" s="2" t="str">
        <f>VLOOKUP(Table768[[#This Row],[CID]],ALY,2,FALSE)</f>
        <v>PoV/Author's Attitude</v>
      </c>
    </row>
    <row r="1724" spans="1:9" x14ac:dyDescent="0.2">
      <c r="A1724" s="19" t="str">
        <f>Table768[[#This Row],[Test No.]]&amp;Table768[[#This Row],[Section]]&amp;Table768[[#This Row],[Q No.]]</f>
        <v>P44R3</v>
      </c>
      <c r="B1724" s="19"/>
      <c r="C1724" s="9" t="s">
        <v>106</v>
      </c>
      <c r="D1724" s="6">
        <v>3</v>
      </c>
      <c r="E1724" s="6" t="s">
        <v>33</v>
      </c>
      <c r="F1724" s="6">
        <v>1</v>
      </c>
      <c r="G1724" s="13" t="s">
        <v>50</v>
      </c>
      <c r="H1724" s="3" t="s">
        <v>449</v>
      </c>
      <c r="I1724" s="2" t="str">
        <f>VLOOKUP(Table768[[#This Row],[CID]],ALY,2,FALSE)</f>
        <v>Main Idea</v>
      </c>
    </row>
    <row r="1725" spans="1:9" x14ac:dyDescent="0.2">
      <c r="A1725" s="19" t="str">
        <f>Table768[[#This Row],[Test No.]]&amp;Table768[[#This Row],[Section]]&amp;Table768[[#This Row],[Q No.]]</f>
        <v>P44R4</v>
      </c>
      <c r="B1725" s="19"/>
      <c r="C1725" s="9" t="s">
        <v>106</v>
      </c>
      <c r="D1725" s="6">
        <v>4</v>
      </c>
      <c r="E1725" s="6" t="s">
        <v>33</v>
      </c>
      <c r="F1725" s="6">
        <v>1</v>
      </c>
      <c r="G1725" s="13" t="s">
        <v>50</v>
      </c>
      <c r="H1725" s="3" t="s">
        <v>458</v>
      </c>
      <c r="I1725" s="2" t="str">
        <f>VLOOKUP(Table768[[#This Row],[CID]],ALY,2,FALSE)</f>
        <v>Sequence</v>
      </c>
    </row>
    <row r="1726" spans="1:9" x14ac:dyDescent="0.2">
      <c r="A1726" s="19" t="str">
        <f>Table768[[#This Row],[Test No.]]&amp;Table768[[#This Row],[Section]]&amp;Table768[[#This Row],[Q No.]]</f>
        <v>P44R5</v>
      </c>
      <c r="B1726" s="19"/>
      <c r="C1726" s="9" t="s">
        <v>106</v>
      </c>
      <c r="D1726" s="6">
        <v>5</v>
      </c>
      <c r="E1726" s="6" t="s">
        <v>33</v>
      </c>
      <c r="F1726" s="6">
        <v>1</v>
      </c>
      <c r="G1726" s="13" t="s">
        <v>50</v>
      </c>
      <c r="H1726" s="3" t="s">
        <v>426</v>
      </c>
      <c r="I1726" s="2" t="str">
        <f>VLOOKUP(Table768[[#This Row],[CID]],ALY,2,FALSE)</f>
        <v>Cause &amp; Effect</v>
      </c>
    </row>
    <row r="1727" spans="1:9" x14ac:dyDescent="0.2">
      <c r="A1727" s="19" t="str">
        <f>Table768[[#This Row],[Test No.]]&amp;Table768[[#This Row],[Section]]&amp;Table768[[#This Row],[Q No.]]</f>
        <v>P44R6</v>
      </c>
      <c r="B1727" s="19"/>
      <c r="C1727" s="9" t="s">
        <v>106</v>
      </c>
      <c r="D1727" s="6">
        <v>6</v>
      </c>
      <c r="E1727" s="6" t="s">
        <v>33</v>
      </c>
      <c r="F1727" s="6">
        <v>1</v>
      </c>
      <c r="G1727" s="13" t="s">
        <v>50</v>
      </c>
      <c r="H1727" s="3" t="s">
        <v>458</v>
      </c>
      <c r="I1727" s="2" t="str">
        <f>VLOOKUP(Table768[[#This Row],[CID]],ALY,2,FALSE)</f>
        <v>Sequence</v>
      </c>
    </row>
    <row r="1728" spans="1:9" x14ac:dyDescent="0.2">
      <c r="A1728" s="19" t="str">
        <f>Table768[[#This Row],[Test No.]]&amp;Table768[[#This Row],[Section]]&amp;Table768[[#This Row],[Q No.]]</f>
        <v>P44R7</v>
      </c>
      <c r="B1728" s="19"/>
      <c r="C1728" s="9" t="s">
        <v>106</v>
      </c>
      <c r="D1728" s="6">
        <v>7</v>
      </c>
      <c r="E1728" s="6" t="s">
        <v>33</v>
      </c>
      <c r="F1728" s="6">
        <v>1</v>
      </c>
      <c r="G1728" s="13" t="s">
        <v>50</v>
      </c>
      <c r="H1728" s="3" t="s">
        <v>455</v>
      </c>
      <c r="I1728" s="2" t="str">
        <f>VLOOKUP(Table768[[#This Row],[CID]],ALY,2,FALSE)</f>
        <v>Comparison &amp; Contrast</v>
      </c>
    </row>
    <row r="1729" spans="1:9" x14ac:dyDescent="0.2">
      <c r="A1729" s="19" t="str">
        <f>Table768[[#This Row],[Test No.]]&amp;Table768[[#This Row],[Section]]&amp;Table768[[#This Row],[Q No.]]</f>
        <v>P44R8</v>
      </c>
      <c r="B1729" s="19"/>
      <c r="C1729" s="9" t="s">
        <v>106</v>
      </c>
      <c r="D1729" s="6">
        <v>8</v>
      </c>
      <c r="E1729" s="6" t="s">
        <v>33</v>
      </c>
      <c r="F1729" s="6">
        <v>1</v>
      </c>
      <c r="G1729" s="13" t="s">
        <v>50</v>
      </c>
      <c r="H1729" s="3" t="s">
        <v>427</v>
      </c>
      <c r="I1729" s="2" t="str">
        <f>VLOOKUP(Table768[[#This Row],[CID]],ALY,2,FALSE)</f>
        <v>PoV/Author's Attitude</v>
      </c>
    </row>
    <row r="1730" spans="1:9" x14ac:dyDescent="0.2">
      <c r="A1730" s="19" t="str">
        <f>Table768[[#This Row],[Test No.]]&amp;Table768[[#This Row],[Section]]&amp;Table768[[#This Row],[Q No.]]</f>
        <v>P44R9</v>
      </c>
      <c r="B1730" s="19"/>
      <c r="C1730" s="9" t="s">
        <v>106</v>
      </c>
      <c r="D1730" s="6">
        <v>9</v>
      </c>
      <c r="E1730" s="6" t="s">
        <v>33</v>
      </c>
      <c r="F1730" s="6">
        <v>1</v>
      </c>
      <c r="G1730" s="13" t="s">
        <v>50</v>
      </c>
      <c r="H1730" s="3" t="s">
        <v>425</v>
      </c>
      <c r="I1730" s="2" t="str">
        <f>VLOOKUP(Table768[[#This Row],[CID]],ALY,2,FALSE)</f>
        <v>Detail</v>
      </c>
    </row>
    <row r="1731" spans="1:9" x14ac:dyDescent="0.2">
      <c r="A1731" s="19" t="str">
        <f>Table768[[#This Row],[Test No.]]&amp;Table768[[#This Row],[Section]]&amp;Table768[[#This Row],[Q No.]]</f>
        <v>P44R10</v>
      </c>
      <c r="B1731" s="19"/>
      <c r="C1731" s="9" t="s">
        <v>106</v>
      </c>
      <c r="D1731" s="6">
        <v>10</v>
      </c>
      <c r="E1731" s="6" t="s">
        <v>33</v>
      </c>
      <c r="F1731" s="6">
        <v>1</v>
      </c>
      <c r="G1731" s="13" t="s">
        <v>50</v>
      </c>
      <c r="H1731" s="3" t="s">
        <v>450</v>
      </c>
      <c r="I1731" s="2" t="str">
        <f>VLOOKUP(Table768[[#This Row],[CID]],ALY,2,FALSE)</f>
        <v>Vocab-in-Context</v>
      </c>
    </row>
    <row r="1732" spans="1:9" x14ac:dyDescent="0.2">
      <c r="A1732" s="19" t="str">
        <f>Table768[[#This Row],[Test No.]]&amp;Table768[[#This Row],[Section]]&amp;Table768[[#This Row],[Q No.]]</f>
        <v>P44R11</v>
      </c>
      <c r="B1732" s="19"/>
      <c r="C1732" s="9" t="s">
        <v>106</v>
      </c>
      <c r="D1732" s="6">
        <v>11</v>
      </c>
      <c r="E1732" s="6" t="s">
        <v>33</v>
      </c>
      <c r="F1732" s="6">
        <v>2</v>
      </c>
      <c r="G1732" s="13" t="s">
        <v>201</v>
      </c>
      <c r="H1732" s="3" t="s">
        <v>429</v>
      </c>
      <c r="I1732" s="2" t="str">
        <f>VLOOKUP(Table768[[#This Row],[CID]],ALY,2,FALSE)</f>
        <v>Author's Method</v>
      </c>
    </row>
    <row r="1733" spans="1:9" x14ac:dyDescent="0.2">
      <c r="A1733" s="19" t="str">
        <f>Table768[[#This Row],[Test No.]]&amp;Table768[[#This Row],[Section]]&amp;Table768[[#This Row],[Q No.]]</f>
        <v>P44R12</v>
      </c>
      <c r="B1733" s="19"/>
      <c r="C1733" s="9" t="s">
        <v>106</v>
      </c>
      <c r="D1733" s="6">
        <v>12</v>
      </c>
      <c r="E1733" s="6" t="s">
        <v>33</v>
      </c>
      <c r="F1733" s="6">
        <v>2</v>
      </c>
      <c r="G1733" s="13" t="s">
        <v>201</v>
      </c>
      <c r="H1733" s="3" t="s">
        <v>459</v>
      </c>
      <c r="I1733" s="2" t="str">
        <f>VLOOKUP(Table768[[#This Row],[CID]],ALY,2,FALSE)</f>
        <v>Cause &amp; Effect</v>
      </c>
    </row>
    <row r="1734" spans="1:9" x14ac:dyDescent="0.2">
      <c r="A1734" s="19" t="str">
        <f>Table768[[#This Row],[Test No.]]&amp;Table768[[#This Row],[Section]]&amp;Table768[[#This Row],[Q No.]]</f>
        <v>P44R13</v>
      </c>
      <c r="B1734" s="19"/>
      <c r="C1734" s="9" t="s">
        <v>106</v>
      </c>
      <c r="D1734" s="6">
        <v>13</v>
      </c>
      <c r="E1734" s="6" t="s">
        <v>33</v>
      </c>
      <c r="F1734" s="6">
        <v>2</v>
      </c>
      <c r="G1734" s="13" t="s">
        <v>201</v>
      </c>
      <c r="H1734" s="3" t="s">
        <v>434</v>
      </c>
      <c r="I1734" s="2" t="str">
        <f>VLOOKUP(Table768[[#This Row],[CID]],ALY,2,FALSE)</f>
        <v>Main Idea</v>
      </c>
    </row>
    <row r="1735" spans="1:9" x14ac:dyDescent="0.2">
      <c r="A1735" s="19" t="str">
        <f>Table768[[#This Row],[Test No.]]&amp;Table768[[#This Row],[Section]]&amp;Table768[[#This Row],[Q No.]]</f>
        <v>P44R14</v>
      </c>
      <c r="B1735" s="19"/>
      <c r="C1735" s="9" t="s">
        <v>106</v>
      </c>
      <c r="D1735" s="6">
        <v>14</v>
      </c>
      <c r="E1735" s="6" t="s">
        <v>33</v>
      </c>
      <c r="F1735" s="6">
        <v>2</v>
      </c>
      <c r="G1735" s="13" t="s">
        <v>201</v>
      </c>
      <c r="H1735" s="3" t="s">
        <v>434</v>
      </c>
      <c r="I1735" s="2" t="str">
        <f>VLOOKUP(Table768[[#This Row],[CID]],ALY,2,FALSE)</f>
        <v>Main Idea</v>
      </c>
    </row>
    <row r="1736" spans="1:9" x14ac:dyDescent="0.2">
      <c r="A1736" s="19" t="str">
        <f>Table768[[#This Row],[Test No.]]&amp;Table768[[#This Row],[Section]]&amp;Table768[[#This Row],[Q No.]]</f>
        <v>P44R15</v>
      </c>
      <c r="B1736" s="19"/>
      <c r="C1736" s="9" t="s">
        <v>106</v>
      </c>
      <c r="D1736" s="6">
        <v>15</v>
      </c>
      <c r="E1736" s="6" t="s">
        <v>33</v>
      </c>
      <c r="F1736" s="6">
        <v>2</v>
      </c>
      <c r="G1736" s="13" t="s">
        <v>201</v>
      </c>
      <c r="H1736" s="3" t="s">
        <v>432</v>
      </c>
      <c r="I1736" s="2" t="str">
        <f>VLOOKUP(Table768[[#This Row],[CID]],ALY,2,FALSE)</f>
        <v>PoV/Author's Attitude</v>
      </c>
    </row>
    <row r="1737" spans="1:9" x14ac:dyDescent="0.2">
      <c r="A1737" s="19" t="str">
        <f>Table768[[#This Row],[Test No.]]&amp;Table768[[#This Row],[Section]]&amp;Table768[[#This Row],[Q No.]]</f>
        <v>P44R16</v>
      </c>
      <c r="B1737" s="19"/>
      <c r="C1737" s="9" t="s">
        <v>106</v>
      </c>
      <c r="D1737" s="6">
        <v>16</v>
      </c>
      <c r="E1737" s="6" t="s">
        <v>33</v>
      </c>
      <c r="F1737" s="6">
        <v>2</v>
      </c>
      <c r="G1737" s="13" t="s">
        <v>201</v>
      </c>
      <c r="H1737" s="3" t="s">
        <v>459</v>
      </c>
      <c r="I1737" s="2" t="str">
        <f>VLOOKUP(Table768[[#This Row],[CID]],ALY,2,FALSE)</f>
        <v>Cause &amp; Effect</v>
      </c>
    </row>
    <row r="1738" spans="1:9" x14ac:dyDescent="0.2">
      <c r="A1738" s="19" t="str">
        <f>Table768[[#This Row],[Test No.]]&amp;Table768[[#This Row],[Section]]&amp;Table768[[#This Row],[Q No.]]</f>
        <v>P44R17</v>
      </c>
      <c r="B1738" s="19"/>
      <c r="C1738" s="9" t="s">
        <v>106</v>
      </c>
      <c r="D1738" s="6">
        <v>17</v>
      </c>
      <c r="E1738" s="6" t="s">
        <v>33</v>
      </c>
      <c r="F1738" s="6">
        <v>2</v>
      </c>
      <c r="G1738" s="13" t="s">
        <v>201</v>
      </c>
      <c r="H1738" s="3" t="s">
        <v>446</v>
      </c>
      <c r="I1738" s="2" t="str">
        <f>VLOOKUP(Table768[[#This Row],[CID]],ALY,2,FALSE)</f>
        <v>Inference</v>
      </c>
    </row>
    <row r="1739" spans="1:9" x14ac:dyDescent="0.2">
      <c r="A1739" s="19" t="str">
        <f>Table768[[#This Row],[Test No.]]&amp;Table768[[#This Row],[Section]]&amp;Table768[[#This Row],[Q No.]]</f>
        <v>P44R18</v>
      </c>
      <c r="B1739" s="19"/>
      <c r="C1739" s="9" t="s">
        <v>106</v>
      </c>
      <c r="D1739" s="6">
        <v>18</v>
      </c>
      <c r="E1739" s="6" t="s">
        <v>33</v>
      </c>
      <c r="F1739" s="6">
        <v>2</v>
      </c>
      <c r="G1739" s="13" t="s">
        <v>201</v>
      </c>
      <c r="H1739" s="3" t="s">
        <v>430</v>
      </c>
      <c r="I1739" s="2" t="str">
        <f>VLOOKUP(Table768[[#This Row],[CID]],ALY,2,FALSE)</f>
        <v>Detail</v>
      </c>
    </row>
    <row r="1740" spans="1:9" x14ac:dyDescent="0.2">
      <c r="A1740" s="19" t="str">
        <f>Table768[[#This Row],[Test No.]]&amp;Table768[[#This Row],[Section]]&amp;Table768[[#This Row],[Q No.]]</f>
        <v>P44R19</v>
      </c>
      <c r="B1740" s="19"/>
      <c r="C1740" s="9" t="s">
        <v>106</v>
      </c>
      <c r="D1740" s="6">
        <v>19</v>
      </c>
      <c r="E1740" s="6" t="s">
        <v>33</v>
      </c>
      <c r="F1740" s="6">
        <v>2</v>
      </c>
      <c r="G1740" s="13" t="s">
        <v>201</v>
      </c>
      <c r="H1740" s="3" t="s">
        <v>446</v>
      </c>
      <c r="I1740" s="2" t="str">
        <f>VLOOKUP(Table768[[#This Row],[CID]],ALY,2,FALSE)</f>
        <v>Inference</v>
      </c>
    </row>
    <row r="1741" spans="1:9" x14ac:dyDescent="0.2">
      <c r="A1741" s="19" t="str">
        <f>Table768[[#This Row],[Test No.]]&amp;Table768[[#This Row],[Section]]&amp;Table768[[#This Row],[Q No.]]</f>
        <v>P44R20</v>
      </c>
      <c r="B1741" s="19"/>
      <c r="C1741" s="9" t="s">
        <v>106</v>
      </c>
      <c r="D1741" s="6">
        <v>20</v>
      </c>
      <c r="E1741" s="6" t="s">
        <v>33</v>
      </c>
      <c r="F1741" s="6">
        <v>2</v>
      </c>
      <c r="G1741" s="13" t="s">
        <v>201</v>
      </c>
      <c r="H1741" s="3" t="s">
        <v>434</v>
      </c>
      <c r="I1741" s="2" t="str">
        <f>VLOOKUP(Table768[[#This Row],[CID]],ALY,2,FALSE)</f>
        <v>Main Idea</v>
      </c>
    </row>
    <row r="1742" spans="1:9" x14ac:dyDescent="0.2">
      <c r="A1742" s="19" t="str">
        <f>Table768[[#This Row],[Test No.]]&amp;Table768[[#This Row],[Section]]&amp;Table768[[#This Row],[Q No.]]</f>
        <v>P44R21</v>
      </c>
      <c r="B1742" s="19"/>
      <c r="C1742" s="9" t="s">
        <v>106</v>
      </c>
      <c r="D1742" s="6">
        <v>21</v>
      </c>
      <c r="E1742" s="6" t="s">
        <v>33</v>
      </c>
      <c r="F1742" s="6">
        <v>3</v>
      </c>
      <c r="G1742" s="13" t="s">
        <v>200</v>
      </c>
      <c r="H1742" s="3" t="s">
        <v>436</v>
      </c>
      <c r="I1742" s="2" t="str">
        <f>VLOOKUP(Table768[[#This Row],[CID]],ALY,2,FALSE)</f>
        <v>Purpose</v>
      </c>
    </row>
    <row r="1743" spans="1:9" x14ac:dyDescent="0.2">
      <c r="A1743" s="19" t="str">
        <f>Table768[[#This Row],[Test No.]]&amp;Table768[[#This Row],[Section]]&amp;Table768[[#This Row],[Q No.]]</f>
        <v>P44R22</v>
      </c>
      <c r="B1743" s="19"/>
      <c r="C1743" s="9" t="s">
        <v>106</v>
      </c>
      <c r="D1743" s="6">
        <v>22</v>
      </c>
      <c r="E1743" s="6" t="s">
        <v>33</v>
      </c>
      <c r="F1743" s="6">
        <v>3</v>
      </c>
      <c r="G1743" s="13" t="s">
        <v>200</v>
      </c>
      <c r="H1743" s="3" t="s">
        <v>437</v>
      </c>
      <c r="I1743" s="2" t="str">
        <f>VLOOKUP(Table768[[#This Row],[CID]],ALY,2,FALSE)</f>
        <v>Detail</v>
      </c>
    </row>
    <row r="1744" spans="1:9" x14ac:dyDescent="0.2">
      <c r="A1744" s="19" t="str">
        <f>Table768[[#This Row],[Test No.]]&amp;Table768[[#This Row],[Section]]&amp;Table768[[#This Row],[Q No.]]</f>
        <v>P44R23</v>
      </c>
      <c r="B1744" s="19"/>
      <c r="C1744" s="9" t="s">
        <v>106</v>
      </c>
      <c r="D1744" s="6">
        <v>23</v>
      </c>
      <c r="E1744" s="6" t="s">
        <v>33</v>
      </c>
      <c r="F1744" s="6">
        <v>3</v>
      </c>
      <c r="G1744" s="13" t="s">
        <v>200</v>
      </c>
      <c r="H1744" s="3" t="s">
        <v>435</v>
      </c>
      <c r="I1744" s="2" t="str">
        <f>VLOOKUP(Table768[[#This Row],[CID]],ALY,2,FALSE)</f>
        <v>PoV/Author's Attitude</v>
      </c>
    </row>
    <row r="1745" spans="1:9" x14ac:dyDescent="0.2">
      <c r="A1745" s="19" t="str">
        <f>Table768[[#This Row],[Test No.]]&amp;Table768[[#This Row],[Section]]&amp;Table768[[#This Row],[Q No.]]</f>
        <v>P44R24</v>
      </c>
      <c r="B1745" s="19"/>
      <c r="C1745" s="9" t="s">
        <v>106</v>
      </c>
      <c r="D1745" s="6">
        <v>24</v>
      </c>
      <c r="E1745" s="6" t="s">
        <v>33</v>
      </c>
      <c r="F1745" s="6">
        <v>3</v>
      </c>
      <c r="G1745" s="13" t="s">
        <v>200</v>
      </c>
      <c r="H1745" s="3" t="s">
        <v>436</v>
      </c>
      <c r="I1745" s="2" t="str">
        <f>VLOOKUP(Table768[[#This Row],[CID]],ALY,2,FALSE)</f>
        <v>Purpose</v>
      </c>
    </row>
    <row r="1746" spans="1:9" x14ac:dyDescent="0.2">
      <c r="A1746" s="19" t="str">
        <f>Table768[[#This Row],[Test No.]]&amp;Table768[[#This Row],[Section]]&amp;Table768[[#This Row],[Q No.]]</f>
        <v>P44R25</v>
      </c>
      <c r="B1746" s="19"/>
      <c r="C1746" s="9" t="s">
        <v>106</v>
      </c>
      <c r="D1746" s="6">
        <v>25</v>
      </c>
      <c r="E1746" s="6" t="s">
        <v>33</v>
      </c>
      <c r="F1746" s="6">
        <v>3</v>
      </c>
      <c r="G1746" s="13" t="s">
        <v>200</v>
      </c>
      <c r="H1746" s="3" t="s">
        <v>437</v>
      </c>
      <c r="I1746" s="2" t="str">
        <f>VLOOKUP(Table768[[#This Row],[CID]],ALY,2,FALSE)</f>
        <v>Detail</v>
      </c>
    </row>
    <row r="1747" spans="1:9" x14ac:dyDescent="0.2">
      <c r="A1747" s="19" t="str">
        <f>Table768[[#This Row],[Test No.]]&amp;Table768[[#This Row],[Section]]&amp;Table768[[#This Row],[Q No.]]</f>
        <v>P44R26</v>
      </c>
      <c r="B1747" s="19"/>
      <c r="C1747" s="9" t="s">
        <v>106</v>
      </c>
      <c r="D1747" s="6">
        <v>26</v>
      </c>
      <c r="E1747" s="6" t="s">
        <v>33</v>
      </c>
      <c r="F1747" s="6">
        <v>3</v>
      </c>
      <c r="G1747" s="13" t="s">
        <v>200</v>
      </c>
      <c r="H1747" s="3" t="s">
        <v>452</v>
      </c>
      <c r="I1747" s="2" t="str">
        <f>VLOOKUP(Table768[[#This Row],[CID]],ALY,2,FALSE)</f>
        <v>Cause &amp; Effect</v>
      </c>
    </row>
    <row r="1748" spans="1:9" x14ac:dyDescent="0.2">
      <c r="A1748" s="19" t="str">
        <f>Table768[[#This Row],[Test No.]]&amp;Table768[[#This Row],[Section]]&amp;Table768[[#This Row],[Q No.]]</f>
        <v>P44R27</v>
      </c>
      <c r="B1748" s="19"/>
      <c r="C1748" s="9" t="s">
        <v>106</v>
      </c>
      <c r="D1748" s="6">
        <v>27</v>
      </c>
      <c r="E1748" s="6" t="s">
        <v>33</v>
      </c>
      <c r="F1748" s="6">
        <v>3</v>
      </c>
      <c r="G1748" s="13" t="s">
        <v>200</v>
      </c>
      <c r="H1748" s="3" t="s">
        <v>438</v>
      </c>
      <c r="I1748" s="2" t="str">
        <f>VLOOKUP(Table768[[#This Row],[CID]],ALY,2,FALSE)</f>
        <v>Inference</v>
      </c>
    </row>
    <row r="1749" spans="1:9" x14ac:dyDescent="0.2">
      <c r="A1749" s="19" t="str">
        <f>Table768[[#This Row],[Test No.]]&amp;Table768[[#This Row],[Section]]&amp;Table768[[#This Row],[Q No.]]</f>
        <v>P44R28</v>
      </c>
      <c r="B1749" s="19"/>
      <c r="C1749" s="9" t="s">
        <v>106</v>
      </c>
      <c r="D1749" s="6">
        <v>28</v>
      </c>
      <c r="E1749" s="6" t="s">
        <v>33</v>
      </c>
      <c r="F1749" s="6">
        <v>3</v>
      </c>
      <c r="G1749" s="13" t="s">
        <v>200</v>
      </c>
      <c r="H1749" s="3" t="s">
        <v>452</v>
      </c>
      <c r="I1749" s="2" t="str">
        <f>VLOOKUP(Table768[[#This Row],[CID]],ALY,2,FALSE)</f>
        <v>Cause &amp; Effect</v>
      </c>
    </row>
    <row r="1750" spans="1:9" x14ac:dyDescent="0.2">
      <c r="A1750" s="19" t="str">
        <f>Table768[[#This Row],[Test No.]]&amp;Table768[[#This Row],[Section]]&amp;Table768[[#This Row],[Q No.]]</f>
        <v>P44R29</v>
      </c>
      <c r="B1750" s="19"/>
      <c r="C1750" s="9" t="s">
        <v>106</v>
      </c>
      <c r="D1750" s="6">
        <v>29</v>
      </c>
      <c r="E1750" s="6" t="s">
        <v>33</v>
      </c>
      <c r="F1750" s="6">
        <v>3</v>
      </c>
      <c r="G1750" s="13" t="s">
        <v>200</v>
      </c>
      <c r="H1750" s="3" t="s">
        <v>451</v>
      </c>
      <c r="I1750" s="2" t="str">
        <f>VLOOKUP(Table768[[#This Row],[CID]],ALY,2,FALSE)</f>
        <v>Main Idea</v>
      </c>
    </row>
    <row r="1751" spans="1:9" x14ac:dyDescent="0.2">
      <c r="A1751" s="19" t="str">
        <f>Table768[[#This Row],[Test No.]]&amp;Table768[[#This Row],[Section]]&amp;Table768[[#This Row],[Q No.]]</f>
        <v>P44R30</v>
      </c>
      <c r="B1751" s="19"/>
      <c r="C1751" s="9" t="s">
        <v>106</v>
      </c>
      <c r="D1751" s="6">
        <v>30</v>
      </c>
      <c r="E1751" s="6" t="s">
        <v>33</v>
      </c>
      <c r="F1751" s="6">
        <v>3</v>
      </c>
      <c r="G1751" s="13" t="s">
        <v>200</v>
      </c>
      <c r="H1751" s="12" t="s">
        <v>447</v>
      </c>
      <c r="I1751" s="2" t="str">
        <f>VLOOKUP(Table768[[#This Row],[CID]],ALY,2,FALSE)</f>
        <v>Author's Method</v>
      </c>
    </row>
    <row r="1752" spans="1:9" x14ac:dyDescent="0.2">
      <c r="A1752" s="19" t="str">
        <f>Table768[[#This Row],[Test No.]]&amp;Table768[[#This Row],[Section]]&amp;Table768[[#This Row],[Q No.]]</f>
        <v>P44R31</v>
      </c>
      <c r="B1752" s="19"/>
      <c r="C1752" s="9" t="s">
        <v>106</v>
      </c>
      <c r="D1752" s="6">
        <v>31</v>
      </c>
      <c r="E1752" s="6" t="s">
        <v>33</v>
      </c>
      <c r="F1752" s="6">
        <v>4</v>
      </c>
      <c r="G1752" s="13" t="s">
        <v>199</v>
      </c>
      <c r="H1752" s="3" t="s">
        <v>442</v>
      </c>
      <c r="I1752" s="2" t="str">
        <f>VLOOKUP(Table768[[#This Row],[CID]],ALY,2,FALSE)</f>
        <v>Detail</v>
      </c>
    </row>
    <row r="1753" spans="1:9" x14ac:dyDescent="0.2">
      <c r="A1753" s="19" t="str">
        <f>Table768[[#This Row],[Test No.]]&amp;Table768[[#This Row],[Section]]&amp;Table768[[#This Row],[Q No.]]</f>
        <v>P44R32</v>
      </c>
      <c r="B1753" s="19"/>
      <c r="C1753" s="9" t="s">
        <v>106</v>
      </c>
      <c r="D1753" s="6">
        <v>32</v>
      </c>
      <c r="E1753" s="6" t="s">
        <v>33</v>
      </c>
      <c r="F1753" s="6">
        <v>4</v>
      </c>
      <c r="G1753" s="13" t="s">
        <v>199</v>
      </c>
      <c r="H1753" s="3" t="s">
        <v>442</v>
      </c>
      <c r="I1753" s="2" t="str">
        <f>VLOOKUP(Table768[[#This Row],[CID]],ALY,2,FALSE)</f>
        <v>Detail</v>
      </c>
    </row>
    <row r="1754" spans="1:9" x14ac:dyDescent="0.2">
      <c r="A1754" s="19" t="str">
        <f>Table768[[#This Row],[Test No.]]&amp;Table768[[#This Row],[Section]]&amp;Table768[[#This Row],[Q No.]]</f>
        <v>P44R33</v>
      </c>
      <c r="B1754" s="19"/>
      <c r="C1754" s="9" t="s">
        <v>106</v>
      </c>
      <c r="D1754" s="6">
        <v>33</v>
      </c>
      <c r="E1754" s="6" t="s">
        <v>33</v>
      </c>
      <c r="F1754" s="6">
        <v>4</v>
      </c>
      <c r="G1754" s="13" t="s">
        <v>199</v>
      </c>
      <c r="H1754" s="3" t="s">
        <v>442</v>
      </c>
      <c r="I1754" s="2" t="str">
        <f>VLOOKUP(Table768[[#This Row],[CID]],ALY,2,FALSE)</f>
        <v>Detail</v>
      </c>
    </row>
    <row r="1755" spans="1:9" x14ac:dyDescent="0.2">
      <c r="A1755" s="19" t="str">
        <f>Table768[[#This Row],[Test No.]]&amp;Table768[[#This Row],[Section]]&amp;Table768[[#This Row],[Q No.]]</f>
        <v>P44R34</v>
      </c>
      <c r="B1755" s="19"/>
      <c r="C1755" s="9" t="s">
        <v>106</v>
      </c>
      <c r="D1755" s="6">
        <v>34</v>
      </c>
      <c r="E1755" s="6" t="s">
        <v>33</v>
      </c>
      <c r="F1755" s="6">
        <v>4</v>
      </c>
      <c r="G1755" s="13" t="s">
        <v>199</v>
      </c>
      <c r="H1755" s="3" t="s">
        <v>442</v>
      </c>
      <c r="I1755" s="10" t="str">
        <f>VLOOKUP(Table768[[#This Row],[CID]],ALY,2,FALSE)</f>
        <v>Detail</v>
      </c>
    </row>
    <row r="1756" spans="1:9" x14ac:dyDescent="0.2">
      <c r="A1756" s="19" t="str">
        <f>Table768[[#This Row],[Test No.]]&amp;Table768[[#This Row],[Section]]&amp;Table768[[#This Row],[Q No.]]</f>
        <v>P44R35</v>
      </c>
      <c r="B1756" s="19"/>
      <c r="C1756" s="9" t="s">
        <v>106</v>
      </c>
      <c r="D1756" s="6">
        <v>35</v>
      </c>
      <c r="E1756" s="6" t="s">
        <v>33</v>
      </c>
      <c r="F1756" s="6">
        <v>4</v>
      </c>
      <c r="G1756" s="13" t="s">
        <v>199</v>
      </c>
      <c r="H1756" s="3" t="s">
        <v>440</v>
      </c>
      <c r="I1756" s="10" t="str">
        <f>VLOOKUP(Table768[[#This Row],[CID]],ALY,2,FALSE)</f>
        <v>Inference</v>
      </c>
    </row>
    <row r="1757" spans="1:9" x14ac:dyDescent="0.2">
      <c r="A1757" s="19" t="str">
        <f>Table768[[#This Row],[Test No.]]&amp;Table768[[#This Row],[Section]]&amp;Table768[[#This Row],[Q No.]]</f>
        <v>P44R36</v>
      </c>
      <c r="B1757" s="19"/>
      <c r="C1757" s="9" t="s">
        <v>106</v>
      </c>
      <c r="D1757" s="6">
        <v>36</v>
      </c>
      <c r="E1757" s="6" t="s">
        <v>33</v>
      </c>
      <c r="F1757" s="6">
        <v>4</v>
      </c>
      <c r="G1757" s="13" t="s">
        <v>199</v>
      </c>
      <c r="H1757" s="3" t="s">
        <v>442</v>
      </c>
      <c r="I1757" s="10" t="str">
        <f>VLOOKUP(Table768[[#This Row],[CID]],ALY,2,FALSE)</f>
        <v>Detail</v>
      </c>
    </row>
    <row r="1758" spans="1:9" x14ac:dyDescent="0.2">
      <c r="A1758" s="19" t="str">
        <f>Table768[[#This Row],[Test No.]]&amp;Table768[[#This Row],[Section]]&amp;Table768[[#This Row],[Q No.]]</f>
        <v>P44R37</v>
      </c>
      <c r="B1758" s="19"/>
      <c r="C1758" s="9" t="s">
        <v>106</v>
      </c>
      <c r="D1758" s="6">
        <v>37</v>
      </c>
      <c r="E1758" s="6" t="s">
        <v>33</v>
      </c>
      <c r="F1758" s="6">
        <v>4</v>
      </c>
      <c r="G1758" s="13" t="s">
        <v>199</v>
      </c>
      <c r="H1758" s="3" t="s">
        <v>442</v>
      </c>
      <c r="I1758" s="2" t="str">
        <f>VLOOKUP(Table768[[#This Row],[CID]],ALY,2,FALSE)</f>
        <v>Detail</v>
      </c>
    </row>
    <row r="1759" spans="1:9" x14ac:dyDescent="0.2">
      <c r="A1759" s="19" t="str">
        <f>Table768[[#This Row],[Test No.]]&amp;Table768[[#This Row],[Section]]&amp;Table768[[#This Row],[Q No.]]</f>
        <v>P44R38</v>
      </c>
      <c r="B1759" s="19"/>
      <c r="C1759" s="9" t="s">
        <v>106</v>
      </c>
      <c r="D1759" s="6">
        <v>38</v>
      </c>
      <c r="E1759" s="6" t="s">
        <v>33</v>
      </c>
      <c r="F1759" s="6">
        <v>4</v>
      </c>
      <c r="G1759" s="13" t="s">
        <v>199</v>
      </c>
      <c r="H1759" s="3" t="s">
        <v>445</v>
      </c>
      <c r="I1759" s="2" t="str">
        <f>VLOOKUP(Table768[[#This Row],[CID]],ALY,2,FALSE)</f>
        <v>Purpose</v>
      </c>
    </row>
    <row r="1760" spans="1:9" x14ac:dyDescent="0.2">
      <c r="A1760" s="19" t="str">
        <f>Table768[[#This Row],[Test No.]]&amp;Table768[[#This Row],[Section]]&amp;Table768[[#This Row],[Q No.]]</f>
        <v>P44R39</v>
      </c>
      <c r="B1760" s="19"/>
      <c r="C1760" s="9" t="s">
        <v>106</v>
      </c>
      <c r="D1760" s="6">
        <v>39</v>
      </c>
      <c r="E1760" s="6" t="s">
        <v>33</v>
      </c>
      <c r="F1760" s="6">
        <v>4</v>
      </c>
      <c r="G1760" s="13" t="s">
        <v>199</v>
      </c>
      <c r="H1760" s="3" t="s">
        <v>441</v>
      </c>
      <c r="I1760" s="2" t="str">
        <f>VLOOKUP(Table768[[#This Row],[CID]],ALY,2,FALSE)</f>
        <v>Main Idea</v>
      </c>
    </row>
    <row r="1761" spans="1:9" x14ac:dyDescent="0.2">
      <c r="A1761" s="19" t="str">
        <f>Table768[[#This Row],[Test No.]]&amp;Table768[[#This Row],[Section]]&amp;Table768[[#This Row],[Q No.]]</f>
        <v>P44R40</v>
      </c>
      <c r="B1761" s="19"/>
      <c r="C1761" s="9" t="s">
        <v>106</v>
      </c>
      <c r="D1761" s="6">
        <v>40</v>
      </c>
      <c r="E1761" s="6" t="s">
        <v>33</v>
      </c>
      <c r="F1761" s="6">
        <v>4</v>
      </c>
      <c r="G1761" s="13" t="s">
        <v>199</v>
      </c>
      <c r="H1761" s="3" t="s">
        <v>442</v>
      </c>
      <c r="I1761" s="2" t="str">
        <f>VLOOKUP(Table768[[#This Row],[CID]],ALY,2,FALSE)</f>
        <v>Detail</v>
      </c>
    </row>
    <row r="1762" spans="1:9" x14ac:dyDescent="0.2">
      <c r="A1762" s="19" t="str">
        <f>Table768[[#This Row],[Test No.]]&amp;Table768[[#This Row],[Section]]&amp;Table768[[#This Row],[Q No.]]</f>
        <v>P45R1</v>
      </c>
      <c r="B1762" s="19"/>
      <c r="C1762" s="7" t="s">
        <v>105</v>
      </c>
      <c r="D1762" s="6">
        <v>1</v>
      </c>
      <c r="E1762" s="6" t="s">
        <v>33</v>
      </c>
      <c r="F1762" s="6">
        <v>1</v>
      </c>
      <c r="G1762" s="13" t="s">
        <v>50</v>
      </c>
      <c r="H1762" s="3" t="s">
        <v>449</v>
      </c>
      <c r="I1762" s="2" t="str">
        <f>VLOOKUP(Table768[[#This Row],[CID]],ALY,2,FALSE)</f>
        <v>Main Idea</v>
      </c>
    </row>
    <row r="1763" spans="1:9" x14ac:dyDescent="0.2">
      <c r="A1763" s="19" t="str">
        <f>Table768[[#This Row],[Test No.]]&amp;Table768[[#This Row],[Section]]&amp;Table768[[#This Row],[Q No.]]</f>
        <v>P45R2</v>
      </c>
      <c r="B1763" s="19"/>
      <c r="C1763" s="7" t="s">
        <v>105</v>
      </c>
      <c r="D1763" s="6">
        <v>2</v>
      </c>
      <c r="E1763" s="6" t="s">
        <v>33</v>
      </c>
      <c r="F1763" s="6">
        <v>1</v>
      </c>
      <c r="G1763" s="13" t="s">
        <v>50</v>
      </c>
      <c r="H1763" s="3" t="s">
        <v>427</v>
      </c>
      <c r="I1763" s="2" t="str">
        <f>VLOOKUP(Table768[[#This Row],[CID]],ALY,2,FALSE)</f>
        <v>PoV/Author's Attitude</v>
      </c>
    </row>
    <row r="1764" spans="1:9" x14ac:dyDescent="0.2">
      <c r="A1764" s="19" t="str">
        <f>Table768[[#This Row],[Test No.]]&amp;Table768[[#This Row],[Section]]&amp;Table768[[#This Row],[Q No.]]</f>
        <v>P45R3</v>
      </c>
      <c r="B1764" s="19"/>
      <c r="C1764" s="7" t="s">
        <v>105</v>
      </c>
      <c r="D1764" s="6">
        <v>3</v>
      </c>
      <c r="E1764" s="6" t="s">
        <v>33</v>
      </c>
      <c r="F1764" s="6">
        <v>1</v>
      </c>
      <c r="G1764" s="13" t="s">
        <v>50</v>
      </c>
      <c r="H1764" s="3" t="s">
        <v>424</v>
      </c>
      <c r="I1764" s="2" t="str">
        <f>VLOOKUP(Table768[[#This Row],[CID]],ALY,2,FALSE)</f>
        <v>Inference</v>
      </c>
    </row>
    <row r="1765" spans="1:9" x14ac:dyDescent="0.2">
      <c r="A1765" s="19" t="str">
        <f>Table768[[#This Row],[Test No.]]&amp;Table768[[#This Row],[Section]]&amp;Table768[[#This Row],[Q No.]]</f>
        <v>P45R4</v>
      </c>
      <c r="B1765" s="19"/>
      <c r="C1765" s="7" t="s">
        <v>105</v>
      </c>
      <c r="D1765" s="6">
        <v>4</v>
      </c>
      <c r="E1765" s="6" t="s">
        <v>33</v>
      </c>
      <c r="F1765" s="6">
        <v>1</v>
      </c>
      <c r="G1765" s="13" t="s">
        <v>50</v>
      </c>
      <c r="H1765" s="3" t="s">
        <v>450</v>
      </c>
      <c r="I1765" s="2" t="str">
        <f>VLOOKUP(Table768[[#This Row],[CID]],ALY,2,FALSE)</f>
        <v>Vocab-in-Context</v>
      </c>
    </row>
    <row r="1766" spans="1:9" x14ac:dyDescent="0.2">
      <c r="A1766" s="19" t="str">
        <f>Table768[[#This Row],[Test No.]]&amp;Table768[[#This Row],[Section]]&amp;Table768[[#This Row],[Q No.]]</f>
        <v>P45R5</v>
      </c>
      <c r="B1766" s="19"/>
      <c r="C1766" s="7" t="s">
        <v>105</v>
      </c>
      <c r="D1766" s="6">
        <v>5</v>
      </c>
      <c r="E1766" s="6" t="s">
        <v>33</v>
      </c>
      <c r="F1766" s="6">
        <v>1</v>
      </c>
      <c r="G1766" s="13" t="s">
        <v>50</v>
      </c>
      <c r="H1766" s="3" t="s">
        <v>427</v>
      </c>
      <c r="I1766" s="2" t="str">
        <f>VLOOKUP(Table768[[#This Row],[CID]],ALY,2,FALSE)</f>
        <v>PoV/Author's Attitude</v>
      </c>
    </row>
    <row r="1767" spans="1:9" x14ac:dyDescent="0.2">
      <c r="A1767" s="19" t="str">
        <f>Table768[[#This Row],[Test No.]]&amp;Table768[[#This Row],[Section]]&amp;Table768[[#This Row],[Q No.]]</f>
        <v>P45R6</v>
      </c>
      <c r="B1767" s="19"/>
      <c r="C1767" s="7" t="s">
        <v>105</v>
      </c>
      <c r="D1767" s="6">
        <v>6</v>
      </c>
      <c r="E1767" s="6" t="s">
        <v>33</v>
      </c>
      <c r="F1767" s="6">
        <v>1</v>
      </c>
      <c r="G1767" s="13" t="s">
        <v>50</v>
      </c>
      <c r="H1767" s="3" t="s">
        <v>425</v>
      </c>
      <c r="I1767" s="2" t="str">
        <f>VLOOKUP(Table768[[#This Row],[CID]],ALY,2,FALSE)</f>
        <v>Detail</v>
      </c>
    </row>
    <row r="1768" spans="1:9" x14ac:dyDescent="0.2">
      <c r="A1768" s="19" t="str">
        <f>Table768[[#This Row],[Test No.]]&amp;Table768[[#This Row],[Section]]&amp;Table768[[#This Row],[Q No.]]</f>
        <v>P45R7</v>
      </c>
      <c r="B1768" s="19"/>
      <c r="C1768" s="7" t="s">
        <v>105</v>
      </c>
      <c r="D1768" s="6">
        <v>7</v>
      </c>
      <c r="E1768" s="6" t="s">
        <v>33</v>
      </c>
      <c r="F1768" s="6">
        <v>1</v>
      </c>
      <c r="G1768" s="13" t="s">
        <v>50</v>
      </c>
      <c r="H1768" s="3" t="s">
        <v>426</v>
      </c>
      <c r="I1768" s="2" t="str">
        <f>VLOOKUP(Table768[[#This Row],[CID]],ALY,2,FALSE)</f>
        <v>Cause &amp; Effect</v>
      </c>
    </row>
    <row r="1769" spans="1:9" x14ac:dyDescent="0.2">
      <c r="A1769" s="19" t="str">
        <f>Table768[[#This Row],[Test No.]]&amp;Table768[[#This Row],[Section]]&amp;Table768[[#This Row],[Q No.]]</f>
        <v>P45R8</v>
      </c>
      <c r="B1769" s="19"/>
      <c r="C1769" s="7" t="s">
        <v>105</v>
      </c>
      <c r="D1769" s="6">
        <v>8</v>
      </c>
      <c r="E1769" s="6" t="s">
        <v>33</v>
      </c>
      <c r="F1769" s="6">
        <v>1</v>
      </c>
      <c r="G1769" s="13" t="s">
        <v>50</v>
      </c>
      <c r="H1769" s="3" t="s">
        <v>424</v>
      </c>
      <c r="I1769" s="2" t="str">
        <f>VLOOKUP(Table768[[#This Row],[CID]],ALY,2,FALSE)</f>
        <v>Inference</v>
      </c>
    </row>
    <row r="1770" spans="1:9" x14ac:dyDescent="0.2">
      <c r="A1770" s="19" t="str">
        <f>Table768[[#This Row],[Test No.]]&amp;Table768[[#This Row],[Section]]&amp;Table768[[#This Row],[Q No.]]</f>
        <v>P45R9</v>
      </c>
      <c r="B1770" s="19"/>
      <c r="C1770" s="7" t="s">
        <v>105</v>
      </c>
      <c r="D1770" s="6">
        <v>9</v>
      </c>
      <c r="E1770" s="6" t="s">
        <v>33</v>
      </c>
      <c r="F1770" s="6">
        <v>1</v>
      </c>
      <c r="G1770" s="13" t="s">
        <v>50</v>
      </c>
      <c r="H1770" s="3" t="s">
        <v>462</v>
      </c>
      <c r="I1770" s="2" t="str">
        <f>VLOOKUP(Table768[[#This Row],[CID]],ALY,2,FALSE)</f>
        <v>Author's Method</v>
      </c>
    </row>
    <row r="1771" spans="1:9" x14ac:dyDescent="0.2">
      <c r="A1771" s="19" t="str">
        <f>Table768[[#This Row],[Test No.]]&amp;Table768[[#This Row],[Section]]&amp;Table768[[#This Row],[Q No.]]</f>
        <v>P45R10</v>
      </c>
      <c r="B1771" s="19"/>
      <c r="C1771" s="7" t="s">
        <v>105</v>
      </c>
      <c r="D1771" s="6">
        <v>10</v>
      </c>
      <c r="E1771" s="6" t="s">
        <v>33</v>
      </c>
      <c r="F1771" s="6">
        <v>1</v>
      </c>
      <c r="G1771" s="13" t="s">
        <v>50</v>
      </c>
      <c r="H1771" s="3" t="s">
        <v>449</v>
      </c>
      <c r="I1771" s="2" t="str">
        <f>VLOOKUP(Table768[[#This Row],[CID]],ALY,2,FALSE)</f>
        <v>Main Idea</v>
      </c>
    </row>
    <row r="1772" spans="1:9" x14ac:dyDescent="0.2">
      <c r="A1772" s="19" t="str">
        <f>Table768[[#This Row],[Test No.]]&amp;Table768[[#This Row],[Section]]&amp;Table768[[#This Row],[Q No.]]</f>
        <v>P45R11</v>
      </c>
      <c r="B1772" s="19"/>
      <c r="C1772" s="7" t="s">
        <v>105</v>
      </c>
      <c r="D1772" s="6">
        <v>11</v>
      </c>
      <c r="E1772" s="6" t="s">
        <v>33</v>
      </c>
      <c r="F1772" s="6">
        <v>2</v>
      </c>
      <c r="G1772" s="13" t="s">
        <v>201</v>
      </c>
      <c r="H1772" s="3" t="s">
        <v>432</v>
      </c>
      <c r="I1772" s="2" t="str">
        <f>VLOOKUP(Table768[[#This Row],[CID]],ALY,2,FALSE)</f>
        <v>PoV/Author's Attitude</v>
      </c>
    </row>
    <row r="1773" spans="1:9" x14ac:dyDescent="0.2">
      <c r="A1773" s="19" t="str">
        <f>Table768[[#This Row],[Test No.]]&amp;Table768[[#This Row],[Section]]&amp;Table768[[#This Row],[Q No.]]</f>
        <v>P45R12</v>
      </c>
      <c r="B1773" s="19"/>
      <c r="C1773" s="7" t="s">
        <v>105</v>
      </c>
      <c r="D1773" s="6">
        <v>12</v>
      </c>
      <c r="E1773" s="6" t="s">
        <v>33</v>
      </c>
      <c r="F1773" s="6">
        <v>2</v>
      </c>
      <c r="G1773" s="13" t="s">
        <v>201</v>
      </c>
      <c r="H1773" s="3" t="s">
        <v>434</v>
      </c>
      <c r="I1773" s="2" t="str">
        <f>VLOOKUP(Table768[[#This Row],[CID]],ALY,2,FALSE)</f>
        <v>Main Idea</v>
      </c>
    </row>
    <row r="1774" spans="1:9" x14ac:dyDescent="0.2">
      <c r="A1774" s="19" t="str">
        <f>Table768[[#This Row],[Test No.]]&amp;Table768[[#This Row],[Section]]&amp;Table768[[#This Row],[Q No.]]</f>
        <v>P45R13</v>
      </c>
      <c r="B1774" s="19"/>
      <c r="C1774" s="7" t="s">
        <v>105</v>
      </c>
      <c r="D1774" s="6">
        <v>13</v>
      </c>
      <c r="E1774" s="6" t="s">
        <v>33</v>
      </c>
      <c r="F1774" s="6">
        <v>2</v>
      </c>
      <c r="G1774" s="13" t="s">
        <v>201</v>
      </c>
      <c r="H1774" s="3" t="s">
        <v>433</v>
      </c>
      <c r="I1774" s="2" t="str">
        <f>VLOOKUP(Table768[[#This Row],[CID]],ALY,2,FALSE)</f>
        <v>Purpose</v>
      </c>
    </row>
    <row r="1775" spans="1:9" x14ac:dyDescent="0.2">
      <c r="A1775" s="19" t="str">
        <f>Table768[[#This Row],[Test No.]]&amp;Table768[[#This Row],[Section]]&amp;Table768[[#This Row],[Q No.]]</f>
        <v>P45R14</v>
      </c>
      <c r="B1775" s="19"/>
      <c r="C1775" s="7" t="s">
        <v>105</v>
      </c>
      <c r="D1775" s="6">
        <v>14</v>
      </c>
      <c r="E1775" s="6" t="s">
        <v>33</v>
      </c>
      <c r="F1775" s="6">
        <v>2</v>
      </c>
      <c r="G1775" s="13" t="s">
        <v>201</v>
      </c>
      <c r="H1775" s="3" t="s">
        <v>446</v>
      </c>
      <c r="I1775" s="2" t="str">
        <f>VLOOKUP(Table768[[#This Row],[CID]],ALY,2,FALSE)</f>
        <v>Inference</v>
      </c>
    </row>
    <row r="1776" spans="1:9" x14ac:dyDescent="0.2">
      <c r="A1776" s="19" t="str">
        <f>Table768[[#This Row],[Test No.]]&amp;Table768[[#This Row],[Section]]&amp;Table768[[#This Row],[Q No.]]</f>
        <v>P45R15</v>
      </c>
      <c r="B1776" s="19"/>
      <c r="C1776" s="7" t="s">
        <v>105</v>
      </c>
      <c r="D1776" s="6">
        <v>15</v>
      </c>
      <c r="E1776" s="6" t="s">
        <v>33</v>
      </c>
      <c r="F1776" s="6">
        <v>2</v>
      </c>
      <c r="G1776" s="13" t="s">
        <v>201</v>
      </c>
      <c r="H1776" s="3" t="s">
        <v>432</v>
      </c>
      <c r="I1776" s="2" t="str">
        <f>VLOOKUP(Table768[[#This Row],[CID]],ALY,2,FALSE)</f>
        <v>PoV/Author's Attitude</v>
      </c>
    </row>
    <row r="1777" spans="1:9" x14ac:dyDescent="0.2">
      <c r="A1777" s="19" t="str">
        <f>Table768[[#This Row],[Test No.]]&amp;Table768[[#This Row],[Section]]&amp;Table768[[#This Row],[Q No.]]</f>
        <v>P45R16</v>
      </c>
      <c r="B1777" s="19"/>
      <c r="C1777" s="7" t="s">
        <v>105</v>
      </c>
      <c r="D1777" s="6">
        <v>16</v>
      </c>
      <c r="E1777" s="6" t="s">
        <v>33</v>
      </c>
      <c r="F1777" s="6">
        <v>2</v>
      </c>
      <c r="G1777" s="13" t="s">
        <v>201</v>
      </c>
      <c r="H1777" s="3" t="s">
        <v>429</v>
      </c>
      <c r="I1777" s="2" t="str">
        <f>VLOOKUP(Table768[[#This Row],[CID]],ALY,2,FALSE)</f>
        <v>Author's Method</v>
      </c>
    </row>
    <row r="1778" spans="1:9" x14ac:dyDescent="0.2">
      <c r="A1778" s="19" t="str">
        <f>Table768[[#This Row],[Test No.]]&amp;Table768[[#This Row],[Section]]&amp;Table768[[#This Row],[Q No.]]</f>
        <v>P45R17</v>
      </c>
      <c r="B1778" s="19"/>
      <c r="C1778" s="7" t="s">
        <v>105</v>
      </c>
      <c r="D1778" s="6">
        <v>17</v>
      </c>
      <c r="E1778" s="6" t="s">
        <v>33</v>
      </c>
      <c r="F1778" s="6">
        <v>2</v>
      </c>
      <c r="G1778" s="13" t="s">
        <v>201</v>
      </c>
      <c r="H1778" s="3" t="s">
        <v>430</v>
      </c>
      <c r="I1778" s="2" t="str">
        <f>VLOOKUP(Table768[[#This Row],[CID]],ALY,2,FALSE)</f>
        <v>Detail</v>
      </c>
    </row>
    <row r="1779" spans="1:9" x14ac:dyDescent="0.2">
      <c r="A1779" s="19" t="str">
        <f>Table768[[#This Row],[Test No.]]&amp;Table768[[#This Row],[Section]]&amp;Table768[[#This Row],[Q No.]]</f>
        <v>P45R18</v>
      </c>
      <c r="B1779" s="19"/>
      <c r="C1779" s="7" t="s">
        <v>105</v>
      </c>
      <c r="D1779" s="6">
        <v>18</v>
      </c>
      <c r="E1779" s="6" t="s">
        <v>33</v>
      </c>
      <c r="F1779" s="6">
        <v>2</v>
      </c>
      <c r="G1779" s="13" t="s">
        <v>201</v>
      </c>
      <c r="H1779" s="3" t="s">
        <v>431</v>
      </c>
      <c r="I1779" s="2" t="str">
        <f>VLOOKUP(Table768[[#This Row],[CID]],ALY,2,FALSE)</f>
        <v>Vocab-in-Context</v>
      </c>
    </row>
    <row r="1780" spans="1:9" x14ac:dyDescent="0.2">
      <c r="A1780" s="19" t="str">
        <f>Table768[[#This Row],[Test No.]]&amp;Table768[[#This Row],[Section]]&amp;Table768[[#This Row],[Q No.]]</f>
        <v>P45R19</v>
      </c>
      <c r="B1780" s="19"/>
      <c r="C1780" s="7" t="s">
        <v>105</v>
      </c>
      <c r="D1780" s="6">
        <v>19</v>
      </c>
      <c r="E1780" s="6" t="s">
        <v>33</v>
      </c>
      <c r="F1780" s="6">
        <v>2</v>
      </c>
      <c r="G1780" s="13" t="s">
        <v>201</v>
      </c>
      <c r="H1780" s="3" t="s">
        <v>434</v>
      </c>
      <c r="I1780" s="2" t="str">
        <f>VLOOKUP(Table768[[#This Row],[CID]],ALY,2,FALSE)</f>
        <v>Main Idea</v>
      </c>
    </row>
    <row r="1781" spans="1:9" x14ac:dyDescent="0.2">
      <c r="A1781" s="19" t="str">
        <f>Table768[[#This Row],[Test No.]]&amp;Table768[[#This Row],[Section]]&amp;Table768[[#This Row],[Q No.]]</f>
        <v>P45R20</v>
      </c>
      <c r="B1781" s="19"/>
      <c r="C1781" s="7" t="s">
        <v>105</v>
      </c>
      <c r="D1781" s="6">
        <v>20</v>
      </c>
      <c r="E1781" s="6" t="s">
        <v>33</v>
      </c>
      <c r="F1781" s="6">
        <v>2</v>
      </c>
      <c r="G1781" s="13" t="s">
        <v>201</v>
      </c>
      <c r="H1781" s="3" t="s">
        <v>432</v>
      </c>
      <c r="I1781" s="2" t="str">
        <f>VLOOKUP(Table768[[#This Row],[CID]],ALY,2,FALSE)</f>
        <v>PoV/Author's Attitude</v>
      </c>
    </row>
    <row r="1782" spans="1:9" x14ac:dyDescent="0.2">
      <c r="A1782" s="19" t="str">
        <f>Table768[[#This Row],[Test No.]]&amp;Table768[[#This Row],[Section]]&amp;Table768[[#This Row],[Q No.]]</f>
        <v>P45R21</v>
      </c>
      <c r="B1782" s="19"/>
      <c r="C1782" s="7" t="s">
        <v>105</v>
      </c>
      <c r="D1782" s="6">
        <v>21</v>
      </c>
      <c r="E1782" s="6" t="s">
        <v>33</v>
      </c>
      <c r="F1782" s="6">
        <v>3</v>
      </c>
      <c r="G1782" s="13" t="s">
        <v>200</v>
      </c>
      <c r="H1782" s="3" t="s">
        <v>451</v>
      </c>
      <c r="I1782" s="2" t="str">
        <f>VLOOKUP(Table768[[#This Row],[CID]],ALY,2,FALSE)</f>
        <v>Main Idea</v>
      </c>
    </row>
    <row r="1783" spans="1:9" x14ac:dyDescent="0.2">
      <c r="A1783" s="19" t="str">
        <f>Table768[[#This Row],[Test No.]]&amp;Table768[[#This Row],[Section]]&amp;Table768[[#This Row],[Q No.]]</f>
        <v>P45R22</v>
      </c>
      <c r="B1783" s="19"/>
      <c r="C1783" s="7" t="s">
        <v>105</v>
      </c>
      <c r="D1783" s="6">
        <v>22</v>
      </c>
      <c r="E1783" s="6" t="s">
        <v>33</v>
      </c>
      <c r="F1783" s="6">
        <v>3</v>
      </c>
      <c r="G1783" s="13" t="s">
        <v>200</v>
      </c>
      <c r="H1783" s="3" t="s">
        <v>437</v>
      </c>
      <c r="I1783" s="2" t="str">
        <f>VLOOKUP(Table768[[#This Row],[CID]],ALY,2,FALSE)</f>
        <v>Detail</v>
      </c>
    </row>
    <row r="1784" spans="1:9" x14ac:dyDescent="0.2">
      <c r="A1784" s="19" t="str">
        <f>Table768[[#This Row],[Test No.]]&amp;Table768[[#This Row],[Section]]&amp;Table768[[#This Row],[Q No.]]</f>
        <v>P45R23</v>
      </c>
      <c r="B1784" s="19"/>
      <c r="C1784" s="7" t="s">
        <v>105</v>
      </c>
      <c r="D1784" s="6">
        <v>23</v>
      </c>
      <c r="E1784" s="6" t="s">
        <v>33</v>
      </c>
      <c r="F1784" s="6">
        <v>3</v>
      </c>
      <c r="G1784" s="13" t="s">
        <v>200</v>
      </c>
      <c r="H1784" s="3" t="s">
        <v>451</v>
      </c>
      <c r="I1784" s="2" t="str">
        <f>VLOOKUP(Table768[[#This Row],[CID]],ALY,2,FALSE)</f>
        <v>Main Idea</v>
      </c>
    </row>
    <row r="1785" spans="1:9" x14ac:dyDescent="0.2">
      <c r="A1785" s="19" t="str">
        <f>Table768[[#This Row],[Test No.]]&amp;Table768[[#This Row],[Section]]&amp;Table768[[#This Row],[Q No.]]</f>
        <v>P45R24</v>
      </c>
      <c r="B1785" s="19"/>
      <c r="C1785" s="7" t="s">
        <v>105</v>
      </c>
      <c r="D1785" s="6">
        <v>24</v>
      </c>
      <c r="E1785" s="6" t="s">
        <v>33</v>
      </c>
      <c r="F1785" s="6">
        <v>3</v>
      </c>
      <c r="G1785" s="13" t="s">
        <v>200</v>
      </c>
      <c r="H1785" s="3" t="s">
        <v>435</v>
      </c>
      <c r="I1785" s="2" t="str">
        <f>VLOOKUP(Table768[[#This Row],[CID]],ALY,2,FALSE)</f>
        <v>PoV/Author's Attitude</v>
      </c>
    </row>
    <row r="1786" spans="1:9" x14ac:dyDescent="0.2">
      <c r="A1786" s="19" t="str">
        <f>Table768[[#This Row],[Test No.]]&amp;Table768[[#This Row],[Section]]&amp;Table768[[#This Row],[Q No.]]</f>
        <v>P45R25</v>
      </c>
      <c r="B1786" s="19"/>
      <c r="C1786" s="7" t="s">
        <v>105</v>
      </c>
      <c r="D1786" s="6">
        <v>25</v>
      </c>
      <c r="E1786" s="6" t="s">
        <v>33</v>
      </c>
      <c r="F1786" s="6">
        <v>3</v>
      </c>
      <c r="G1786" s="13" t="s">
        <v>200</v>
      </c>
      <c r="H1786" s="3" t="s">
        <v>460</v>
      </c>
      <c r="I1786" s="2" t="str">
        <f>VLOOKUP(Table768[[#This Row],[CID]],ALY,2,FALSE)</f>
        <v>Sequence</v>
      </c>
    </row>
    <row r="1787" spans="1:9" x14ac:dyDescent="0.2">
      <c r="A1787" s="19" t="str">
        <f>Table768[[#This Row],[Test No.]]&amp;Table768[[#This Row],[Section]]&amp;Table768[[#This Row],[Q No.]]</f>
        <v>P45R26</v>
      </c>
      <c r="B1787" s="19"/>
      <c r="C1787" s="7" t="s">
        <v>105</v>
      </c>
      <c r="D1787" s="6">
        <v>26</v>
      </c>
      <c r="E1787" s="6" t="s">
        <v>33</v>
      </c>
      <c r="F1787" s="6">
        <v>3</v>
      </c>
      <c r="G1787" s="13" t="s">
        <v>200</v>
      </c>
      <c r="H1787" s="3" t="s">
        <v>437</v>
      </c>
      <c r="I1787" s="2" t="str">
        <f>VLOOKUP(Table768[[#This Row],[CID]],ALY,2,FALSE)</f>
        <v>Detail</v>
      </c>
    </row>
    <row r="1788" spans="1:9" x14ac:dyDescent="0.2">
      <c r="A1788" s="19" t="str">
        <f>Table768[[#This Row],[Test No.]]&amp;Table768[[#This Row],[Section]]&amp;Table768[[#This Row],[Q No.]]</f>
        <v>P45R27</v>
      </c>
      <c r="B1788" s="19"/>
      <c r="C1788" s="7" t="s">
        <v>105</v>
      </c>
      <c r="D1788" s="6">
        <v>27</v>
      </c>
      <c r="E1788" s="6" t="s">
        <v>33</v>
      </c>
      <c r="F1788" s="6">
        <v>3</v>
      </c>
      <c r="G1788" s="13" t="s">
        <v>200</v>
      </c>
      <c r="H1788" s="3" t="s">
        <v>436</v>
      </c>
      <c r="I1788" s="2" t="str">
        <f>VLOOKUP(Table768[[#This Row],[CID]],ALY,2,FALSE)</f>
        <v>Purpose</v>
      </c>
    </row>
    <row r="1789" spans="1:9" x14ac:dyDescent="0.2">
      <c r="A1789" s="19" t="str">
        <f>Table768[[#This Row],[Test No.]]&amp;Table768[[#This Row],[Section]]&amp;Table768[[#This Row],[Q No.]]</f>
        <v>P45R28</v>
      </c>
      <c r="B1789" s="19"/>
      <c r="C1789" s="7" t="s">
        <v>105</v>
      </c>
      <c r="D1789" s="6">
        <v>28</v>
      </c>
      <c r="E1789" s="6" t="s">
        <v>33</v>
      </c>
      <c r="F1789" s="6">
        <v>3</v>
      </c>
      <c r="G1789" s="13" t="s">
        <v>200</v>
      </c>
      <c r="H1789" s="3" t="s">
        <v>436</v>
      </c>
      <c r="I1789" s="2" t="str">
        <f>VLOOKUP(Table768[[#This Row],[CID]],ALY,2,FALSE)</f>
        <v>Purpose</v>
      </c>
    </row>
    <row r="1790" spans="1:9" x14ac:dyDescent="0.2">
      <c r="A1790" s="19" t="str">
        <f>Table768[[#This Row],[Test No.]]&amp;Table768[[#This Row],[Section]]&amp;Table768[[#This Row],[Q No.]]</f>
        <v>P45R29</v>
      </c>
      <c r="B1790" s="19"/>
      <c r="C1790" s="7" t="s">
        <v>105</v>
      </c>
      <c r="D1790" s="6">
        <v>29</v>
      </c>
      <c r="E1790" s="6" t="s">
        <v>33</v>
      </c>
      <c r="F1790" s="6">
        <v>3</v>
      </c>
      <c r="G1790" s="13" t="s">
        <v>200</v>
      </c>
      <c r="H1790" s="3" t="s">
        <v>447</v>
      </c>
      <c r="I1790" s="2" t="str">
        <f>VLOOKUP(Table768[[#This Row],[CID]],ALY,2,FALSE)</f>
        <v>Author's Method</v>
      </c>
    </row>
    <row r="1791" spans="1:9" x14ac:dyDescent="0.2">
      <c r="A1791" s="19" t="str">
        <f>Table768[[#This Row],[Test No.]]&amp;Table768[[#This Row],[Section]]&amp;Table768[[#This Row],[Q No.]]</f>
        <v>P45R30</v>
      </c>
      <c r="B1791" s="19"/>
      <c r="C1791" s="7" t="s">
        <v>105</v>
      </c>
      <c r="D1791" s="6">
        <v>30</v>
      </c>
      <c r="E1791" s="6" t="s">
        <v>33</v>
      </c>
      <c r="F1791" s="6">
        <v>3</v>
      </c>
      <c r="G1791" s="13" t="s">
        <v>200</v>
      </c>
      <c r="H1791" s="3" t="s">
        <v>436</v>
      </c>
      <c r="I1791" s="2" t="str">
        <f>VLOOKUP(Table768[[#This Row],[CID]],ALY,2,FALSE)</f>
        <v>Purpose</v>
      </c>
    </row>
    <row r="1792" spans="1:9" x14ac:dyDescent="0.2">
      <c r="A1792" s="19" t="str">
        <f>Table768[[#This Row],[Test No.]]&amp;Table768[[#This Row],[Section]]&amp;Table768[[#This Row],[Q No.]]</f>
        <v>P45R31</v>
      </c>
      <c r="B1792" s="19"/>
      <c r="C1792" s="7" t="s">
        <v>105</v>
      </c>
      <c r="D1792" s="6">
        <v>31</v>
      </c>
      <c r="E1792" s="6" t="s">
        <v>33</v>
      </c>
      <c r="F1792" s="6">
        <v>4</v>
      </c>
      <c r="G1792" s="13" t="s">
        <v>199</v>
      </c>
      <c r="H1792" s="3" t="s">
        <v>442</v>
      </c>
      <c r="I1792" s="2" t="str">
        <f>VLOOKUP(Table768[[#This Row],[CID]],ALY,2,FALSE)</f>
        <v>Detail</v>
      </c>
    </row>
    <row r="1793" spans="1:9" x14ac:dyDescent="0.2">
      <c r="A1793" s="19" t="str">
        <f>Table768[[#This Row],[Test No.]]&amp;Table768[[#This Row],[Section]]&amp;Table768[[#This Row],[Q No.]]</f>
        <v>P45R32</v>
      </c>
      <c r="B1793" s="19"/>
      <c r="C1793" s="7" t="s">
        <v>105</v>
      </c>
      <c r="D1793" s="6">
        <v>32</v>
      </c>
      <c r="E1793" s="6" t="s">
        <v>33</v>
      </c>
      <c r="F1793" s="6">
        <v>4</v>
      </c>
      <c r="G1793" s="13" t="s">
        <v>199</v>
      </c>
      <c r="H1793" s="3" t="s">
        <v>453</v>
      </c>
      <c r="I1793" s="2" t="str">
        <f>VLOOKUP(Table768[[#This Row],[CID]],ALY,2,FALSE)</f>
        <v>Cause &amp; Effect</v>
      </c>
    </row>
    <row r="1794" spans="1:9" x14ac:dyDescent="0.2">
      <c r="A1794" s="19" t="str">
        <f>Table768[[#This Row],[Test No.]]&amp;Table768[[#This Row],[Section]]&amp;Table768[[#This Row],[Q No.]]</f>
        <v>P45R33</v>
      </c>
      <c r="B1794" s="19"/>
      <c r="C1794" s="7" t="s">
        <v>105</v>
      </c>
      <c r="D1794" s="6">
        <v>33</v>
      </c>
      <c r="E1794" s="6" t="s">
        <v>33</v>
      </c>
      <c r="F1794" s="6">
        <v>4</v>
      </c>
      <c r="G1794" s="13" t="s">
        <v>199</v>
      </c>
      <c r="H1794" s="3" t="s">
        <v>441</v>
      </c>
      <c r="I1794" s="2" t="str">
        <f>VLOOKUP(Table768[[#This Row],[CID]],ALY,2,FALSE)</f>
        <v>Main Idea</v>
      </c>
    </row>
    <row r="1795" spans="1:9" x14ac:dyDescent="0.2">
      <c r="A1795" s="19" t="str">
        <f>Table768[[#This Row],[Test No.]]&amp;Table768[[#This Row],[Section]]&amp;Table768[[#This Row],[Q No.]]</f>
        <v>P45R34</v>
      </c>
      <c r="B1795" s="19"/>
      <c r="C1795" s="7" t="s">
        <v>105</v>
      </c>
      <c r="D1795" s="6">
        <v>34</v>
      </c>
      <c r="E1795" s="6" t="s">
        <v>33</v>
      </c>
      <c r="F1795" s="6">
        <v>4</v>
      </c>
      <c r="G1795" s="13" t="s">
        <v>199</v>
      </c>
      <c r="H1795" s="3" t="s">
        <v>442</v>
      </c>
      <c r="I1795" s="10" t="str">
        <f>VLOOKUP(Table768[[#This Row],[CID]],ALY,2,FALSE)</f>
        <v>Detail</v>
      </c>
    </row>
    <row r="1796" spans="1:9" x14ac:dyDescent="0.2">
      <c r="A1796" s="19" t="str">
        <f>Table768[[#This Row],[Test No.]]&amp;Table768[[#This Row],[Section]]&amp;Table768[[#This Row],[Q No.]]</f>
        <v>P45R35</v>
      </c>
      <c r="B1796" s="19"/>
      <c r="C1796" s="7" t="s">
        <v>105</v>
      </c>
      <c r="D1796" s="6">
        <v>35</v>
      </c>
      <c r="E1796" s="6" t="s">
        <v>33</v>
      </c>
      <c r="F1796" s="6">
        <v>4</v>
      </c>
      <c r="G1796" s="13" t="s">
        <v>199</v>
      </c>
      <c r="H1796" s="3" t="s">
        <v>453</v>
      </c>
      <c r="I1796" s="2" t="str">
        <f>VLOOKUP(Table768[[#This Row],[CID]],ALY,2,FALSE)</f>
        <v>Cause &amp; Effect</v>
      </c>
    </row>
    <row r="1797" spans="1:9" x14ac:dyDescent="0.2">
      <c r="A1797" s="19" t="str">
        <f>Table768[[#This Row],[Test No.]]&amp;Table768[[#This Row],[Section]]&amp;Table768[[#This Row],[Q No.]]</f>
        <v>P45R36</v>
      </c>
      <c r="B1797" s="19"/>
      <c r="C1797" s="7" t="s">
        <v>105</v>
      </c>
      <c r="D1797" s="6">
        <v>36</v>
      </c>
      <c r="E1797" s="6" t="s">
        <v>33</v>
      </c>
      <c r="F1797" s="6">
        <v>4</v>
      </c>
      <c r="G1797" s="13" t="s">
        <v>199</v>
      </c>
      <c r="H1797" s="3" t="s">
        <v>442</v>
      </c>
      <c r="I1797" s="2" t="str">
        <f>VLOOKUP(Table768[[#This Row],[CID]],ALY,2,FALSE)</f>
        <v>Detail</v>
      </c>
    </row>
    <row r="1798" spans="1:9" x14ac:dyDescent="0.2">
      <c r="A1798" s="19" t="str">
        <f>Table768[[#This Row],[Test No.]]&amp;Table768[[#This Row],[Section]]&amp;Table768[[#This Row],[Q No.]]</f>
        <v>P45R37</v>
      </c>
      <c r="B1798" s="19"/>
      <c r="C1798" s="7" t="s">
        <v>105</v>
      </c>
      <c r="D1798" s="6">
        <v>37</v>
      </c>
      <c r="E1798" s="6" t="s">
        <v>33</v>
      </c>
      <c r="F1798" s="6">
        <v>4</v>
      </c>
      <c r="G1798" s="13" t="s">
        <v>199</v>
      </c>
      <c r="H1798" s="3" t="s">
        <v>442</v>
      </c>
      <c r="I1798" s="2" t="str">
        <f>VLOOKUP(Table768[[#This Row],[CID]],ALY,2,FALSE)</f>
        <v>Detail</v>
      </c>
    </row>
    <row r="1799" spans="1:9" x14ac:dyDescent="0.2">
      <c r="A1799" s="19" t="str">
        <f>Table768[[#This Row],[Test No.]]&amp;Table768[[#This Row],[Section]]&amp;Table768[[#This Row],[Q No.]]</f>
        <v>P45R38</v>
      </c>
      <c r="B1799" s="19"/>
      <c r="C1799" s="7" t="s">
        <v>105</v>
      </c>
      <c r="D1799" s="6">
        <v>38</v>
      </c>
      <c r="E1799" s="6" t="s">
        <v>33</v>
      </c>
      <c r="F1799" s="6">
        <v>4</v>
      </c>
      <c r="G1799" s="13" t="s">
        <v>199</v>
      </c>
      <c r="H1799" s="3" t="s">
        <v>443</v>
      </c>
      <c r="I1799" s="2" t="str">
        <f>VLOOKUP(Table768[[#This Row],[CID]],ALY,2,FALSE)</f>
        <v>Vocab-in-Context</v>
      </c>
    </row>
    <row r="1800" spans="1:9" x14ac:dyDescent="0.2">
      <c r="A1800" s="19" t="str">
        <f>Table768[[#This Row],[Test No.]]&amp;Table768[[#This Row],[Section]]&amp;Table768[[#This Row],[Q No.]]</f>
        <v>P45R39</v>
      </c>
      <c r="B1800" s="19"/>
      <c r="C1800" s="7" t="s">
        <v>105</v>
      </c>
      <c r="D1800" s="6">
        <v>39</v>
      </c>
      <c r="E1800" s="6" t="s">
        <v>33</v>
      </c>
      <c r="F1800" s="6">
        <v>4</v>
      </c>
      <c r="G1800" s="13" t="s">
        <v>199</v>
      </c>
      <c r="H1800" s="3" t="s">
        <v>442</v>
      </c>
      <c r="I1800" s="2" t="str">
        <f>VLOOKUP(Table768[[#This Row],[CID]],ALY,2,FALSE)</f>
        <v>Detail</v>
      </c>
    </row>
    <row r="1801" spans="1:9" x14ac:dyDescent="0.2">
      <c r="A1801" s="19" t="str">
        <f>Table768[[#This Row],[Test No.]]&amp;Table768[[#This Row],[Section]]&amp;Table768[[#This Row],[Q No.]]</f>
        <v>P45R40</v>
      </c>
      <c r="B1801" s="19"/>
      <c r="C1801" s="7" t="s">
        <v>105</v>
      </c>
      <c r="D1801" s="6">
        <v>40</v>
      </c>
      <c r="E1801" s="6" t="s">
        <v>33</v>
      </c>
      <c r="F1801" s="6">
        <v>4</v>
      </c>
      <c r="G1801" s="13" t="s">
        <v>199</v>
      </c>
      <c r="H1801" s="3" t="s">
        <v>444</v>
      </c>
      <c r="I1801" s="2" t="str">
        <f>VLOOKUP(Table768[[#This Row],[CID]],ALY,2,FALSE)</f>
        <v>PoV/Author's Attitude</v>
      </c>
    </row>
    <row r="1802" spans="1:9" x14ac:dyDescent="0.2">
      <c r="A1802" s="19" t="str">
        <f>Table768[[#This Row],[Test No.]]&amp;Table768[[#This Row],[Section]]&amp;Table768[[#This Row],[Q No.]]</f>
        <v>P46R1</v>
      </c>
      <c r="B1802" s="19"/>
      <c r="C1802" s="7" t="s">
        <v>104</v>
      </c>
      <c r="D1802" s="6">
        <v>1</v>
      </c>
      <c r="E1802" s="6" t="s">
        <v>33</v>
      </c>
      <c r="F1802" s="6">
        <v>1</v>
      </c>
      <c r="G1802" s="13" t="s">
        <v>50</v>
      </c>
      <c r="H1802" s="3" t="s">
        <v>424</v>
      </c>
      <c r="I1802" s="2" t="str">
        <f>VLOOKUP(Table768[[#This Row],[CID]],ALY,2,FALSE)</f>
        <v>Inference</v>
      </c>
    </row>
    <row r="1803" spans="1:9" x14ac:dyDescent="0.2">
      <c r="A1803" s="19" t="str">
        <f>Table768[[#This Row],[Test No.]]&amp;Table768[[#This Row],[Section]]&amp;Table768[[#This Row],[Q No.]]</f>
        <v>P46R2</v>
      </c>
      <c r="B1803" s="19"/>
      <c r="C1803" s="7" t="s">
        <v>104</v>
      </c>
      <c r="D1803" s="6">
        <v>2</v>
      </c>
      <c r="E1803" s="6" t="s">
        <v>33</v>
      </c>
      <c r="F1803" s="6">
        <v>1</v>
      </c>
      <c r="G1803" s="13" t="s">
        <v>50</v>
      </c>
      <c r="H1803" s="3" t="s">
        <v>425</v>
      </c>
      <c r="I1803" s="2" t="str">
        <f>VLOOKUP(Table768[[#This Row],[CID]],ALY,2,FALSE)</f>
        <v>Detail</v>
      </c>
    </row>
    <row r="1804" spans="1:9" x14ac:dyDescent="0.2">
      <c r="A1804" s="19" t="str">
        <f>Table768[[#This Row],[Test No.]]&amp;Table768[[#This Row],[Section]]&amp;Table768[[#This Row],[Q No.]]</f>
        <v>P46R3</v>
      </c>
      <c r="B1804" s="19"/>
      <c r="C1804" s="7" t="s">
        <v>104</v>
      </c>
      <c r="D1804" s="6">
        <v>3</v>
      </c>
      <c r="E1804" s="6" t="s">
        <v>33</v>
      </c>
      <c r="F1804" s="6">
        <v>1</v>
      </c>
      <c r="G1804" s="13" t="s">
        <v>50</v>
      </c>
      <c r="H1804" s="3" t="s">
        <v>462</v>
      </c>
      <c r="I1804" s="2" t="str">
        <f>VLOOKUP(Table768[[#This Row],[CID]],ALY,2,FALSE)</f>
        <v>Author's Method</v>
      </c>
    </row>
    <row r="1805" spans="1:9" x14ac:dyDescent="0.2">
      <c r="A1805" s="19" t="str">
        <f>Table768[[#This Row],[Test No.]]&amp;Table768[[#This Row],[Section]]&amp;Table768[[#This Row],[Q No.]]</f>
        <v>P46R4</v>
      </c>
      <c r="B1805" s="19"/>
      <c r="C1805" s="7" t="s">
        <v>104</v>
      </c>
      <c r="D1805" s="6">
        <v>4</v>
      </c>
      <c r="E1805" s="6" t="s">
        <v>33</v>
      </c>
      <c r="F1805" s="6">
        <v>1</v>
      </c>
      <c r="G1805" s="13" t="s">
        <v>50</v>
      </c>
      <c r="H1805" s="3" t="s">
        <v>424</v>
      </c>
      <c r="I1805" s="2" t="str">
        <f>VLOOKUP(Table768[[#This Row],[CID]],ALY,2,FALSE)</f>
        <v>Inference</v>
      </c>
    </row>
    <row r="1806" spans="1:9" x14ac:dyDescent="0.2">
      <c r="A1806" s="19" t="str">
        <f>Table768[[#This Row],[Test No.]]&amp;Table768[[#This Row],[Section]]&amp;Table768[[#This Row],[Q No.]]</f>
        <v>P46R5</v>
      </c>
      <c r="B1806" s="19"/>
      <c r="C1806" s="7" t="s">
        <v>104</v>
      </c>
      <c r="D1806" s="6">
        <v>5</v>
      </c>
      <c r="E1806" s="6" t="s">
        <v>33</v>
      </c>
      <c r="F1806" s="6">
        <v>1</v>
      </c>
      <c r="G1806" s="13" t="s">
        <v>50</v>
      </c>
      <c r="H1806" s="3" t="s">
        <v>427</v>
      </c>
      <c r="I1806" s="2" t="str">
        <f>VLOOKUP(Table768[[#This Row],[CID]],ALY,2,FALSE)</f>
        <v>PoV/Author's Attitude</v>
      </c>
    </row>
    <row r="1807" spans="1:9" x14ac:dyDescent="0.2">
      <c r="A1807" s="19" t="str">
        <f>Table768[[#This Row],[Test No.]]&amp;Table768[[#This Row],[Section]]&amp;Table768[[#This Row],[Q No.]]</f>
        <v>P46R6</v>
      </c>
      <c r="B1807" s="19"/>
      <c r="C1807" s="7" t="s">
        <v>104</v>
      </c>
      <c r="D1807" s="6">
        <v>6</v>
      </c>
      <c r="E1807" s="6" t="s">
        <v>33</v>
      </c>
      <c r="F1807" s="6">
        <v>1</v>
      </c>
      <c r="G1807" s="13" t="s">
        <v>50</v>
      </c>
      <c r="H1807" s="3" t="s">
        <v>427</v>
      </c>
      <c r="I1807" s="2" t="str">
        <f>VLOOKUP(Table768[[#This Row],[CID]],ALY,2,FALSE)</f>
        <v>PoV/Author's Attitude</v>
      </c>
    </row>
    <row r="1808" spans="1:9" x14ac:dyDescent="0.2">
      <c r="A1808" s="19" t="str">
        <f>Table768[[#This Row],[Test No.]]&amp;Table768[[#This Row],[Section]]&amp;Table768[[#This Row],[Q No.]]</f>
        <v>P46R7</v>
      </c>
      <c r="B1808" s="19"/>
      <c r="C1808" s="7" t="s">
        <v>104</v>
      </c>
      <c r="D1808" s="6">
        <v>7</v>
      </c>
      <c r="E1808" s="6" t="s">
        <v>33</v>
      </c>
      <c r="F1808" s="6">
        <v>1</v>
      </c>
      <c r="G1808" s="13" t="s">
        <v>50</v>
      </c>
      <c r="H1808" s="3" t="s">
        <v>425</v>
      </c>
      <c r="I1808" s="2" t="str">
        <f>VLOOKUP(Table768[[#This Row],[CID]],ALY,2,FALSE)</f>
        <v>Detail</v>
      </c>
    </row>
    <row r="1809" spans="1:9" x14ac:dyDescent="0.2">
      <c r="A1809" s="19" t="str">
        <f>Table768[[#This Row],[Test No.]]&amp;Table768[[#This Row],[Section]]&amp;Table768[[#This Row],[Q No.]]</f>
        <v>P46R8</v>
      </c>
      <c r="B1809" s="19"/>
      <c r="C1809" s="7" t="s">
        <v>104</v>
      </c>
      <c r="D1809" s="6">
        <v>8</v>
      </c>
      <c r="E1809" s="6" t="s">
        <v>33</v>
      </c>
      <c r="F1809" s="6">
        <v>1</v>
      </c>
      <c r="G1809" s="13" t="s">
        <v>50</v>
      </c>
      <c r="H1809" s="3" t="s">
        <v>450</v>
      </c>
      <c r="I1809" s="2" t="str">
        <f>VLOOKUP(Table768[[#This Row],[CID]],ALY,2,FALSE)</f>
        <v>Vocab-in-Context</v>
      </c>
    </row>
    <row r="1810" spans="1:9" x14ac:dyDescent="0.2">
      <c r="A1810" s="19" t="str">
        <f>Table768[[#This Row],[Test No.]]&amp;Table768[[#This Row],[Section]]&amp;Table768[[#This Row],[Q No.]]</f>
        <v>P46R9</v>
      </c>
      <c r="B1810" s="19"/>
      <c r="C1810" s="7" t="s">
        <v>104</v>
      </c>
      <c r="D1810" s="6">
        <v>9</v>
      </c>
      <c r="E1810" s="6" t="s">
        <v>33</v>
      </c>
      <c r="F1810" s="6">
        <v>1</v>
      </c>
      <c r="G1810" s="13" t="s">
        <v>50</v>
      </c>
      <c r="H1810" s="3" t="s">
        <v>462</v>
      </c>
      <c r="I1810" s="2" t="str">
        <f>VLOOKUP(Table768[[#This Row],[CID]],ALY,2,FALSE)</f>
        <v>Author's Method</v>
      </c>
    </row>
    <row r="1811" spans="1:9" x14ac:dyDescent="0.2">
      <c r="A1811" s="19" t="str">
        <f>Table768[[#This Row],[Test No.]]&amp;Table768[[#This Row],[Section]]&amp;Table768[[#This Row],[Q No.]]</f>
        <v>P46R10</v>
      </c>
      <c r="B1811" s="19"/>
      <c r="C1811" s="7" t="s">
        <v>104</v>
      </c>
      <c r="D1811" s="6">
        <v>10</v>
      </c>
      <c r="E1811" s="6" t="s">
        <v>33</v>
      </c>
      <c r="F1811" s="6">
        <v>1</v>
      </c>
      <c r="G1811" s="13" t="s">
        <v>50</v>
      </c>
      <c r="H1811" s="3" t="s">
        <v>426</v>
      </c>
      <c r="I1811" s="2" t="str">
        <f>VLOOKUP(Table768[[#This Row],[CID]],ALY,2,FALSE)</f>
        <v>Cause &amp; Effect</v>
      </c>
    </row>
    <row r="1812" spans="1:9" x14ac:dyDescent="0.2">
      <c r="A1812" s="19" t="str">
        <f>Table768[[#This Row],[Test No.]]&amp;Table768[[#This Row],[Section]]&amp;Table768[[#This Row],[Q No.]]</f>
        <v>P46R11</v>
      </c>
      <c r="B1812" s="19"/>
      <c r="C1812" s="7" t="s">
        <v>104</v>
      </c>
      <c r="D1812" s="6">
        <v>11</v>
      </c>
      <c r="E1812" s="6" t="s">
        <v>33</v>
      </c>
      <c r="F1812" s="6">
        <v>2</v>
      </c>
      <c r="G1812" s="13" t="s">
        <v>201</v>
      </c>
      <c r="H1812" s="3" t="s">
        <v>434</v>
      </c>
      <c r="I1812" s="2" t="str">
        <f>VLOOKUP(Table768[[#This Row],[CID]],ALY,2,FALSE)</f>
        <v>Main Idea</v>
      </c>
    </row>
    <row r="1813" spans="1:9" x14ac:dyDescent="0.2">
      <c r="A1813" s="19" t="str">
        <f>Table768[[#This Row],[Test No.]]&amp;Table768[[#This Row],[Section]]&amp;Table768[[#This Row],[Q No.]]</f>
        <v>P46R12</v>
      </c>
      <c r="B1813" s="19"/>
      <c r="C1813" s="7" t="s">
        <v>104</v>
      </c>
      <c r="D1813" s="6">
        <v>12</v>
      </c>
      <c r="E1813" s="6" t="s">
        <v>33</v>
      </c>
      <c r="F1813" s="6">
        <v>2</v>
      </c>
      <c r="G1813" s="13" t="s">
        <v>201</v>
      </c>
      <c r="H1813" s="3" t="s">
        <v>446</v>
      </c>
      <c r="I1813" s="2" t="str">
        <f>VLOOKUP(Table768[[#This Row],[CID]],ALY,2,FALSE)</f>
        <v>Inference</v>
      </c>
    </row>
    <row r="1814" spans="1:9" x14ac:dyDescent="0.2">
      <c r="A1814" s="19" t="str">
        <f>Table768[[#This Row],[Test No.]]&amp;Table768[[#This Row],[Section]]&amp;Table768[[#This Row],[Q No.]]</f>
        <v>P46R13</v>
      </c>
      <c r="B1814" s="19"/>
      <c r="C1814" s="7" t="s">
        <v>104</v>
      </c>
      <c r="D1814" s="6">
        <v>13</v>
      </c>
      <c r="E1814" s="6" t="s">
        <v>33</v>
      </c>
      <c r="F1814" s="6">
        <v>2</v>
      </c>
      <c r="G1814" s="13" t="s">
        <v>201</v>
      </c>
      <c r="H1814" s="3" t="s">
        <v>431</v>
      </c>
      <c r="I1814" s="2" t="str">
        <f>VLOOKUP(Table768[[#This Row],[CID]],ALY,2,FALSE)</f>
        <v>Vocab-in-Context</v>
      </c>
    </row>
    <row r="1815" spans="1:9" x14ac:dyDescent="0.2">
      <c r="A1815" s="19" t="str">
        <f>Table768[[#This Row],[Test No.]]&amp;Table768[[#This Row],[Section]]&amp;Table768[[#This Row],[Q No.]]</f>
        <v>P46R14</v>
      </c>
      <c r="B1815" s="19"/>
      <c r="C1815" s="7" t="s">
        <v>104</v>
      </c>
      <c r="D1815" s="6">
        <v>14</v>
      </c>
      <c r="E1815" s="6" t="s">
        <v>33</v>
      </c>
      <c r="F1815" s="6">
        <v>2</v>
      </c>
      <c r="G1815" s="13" t="s">
        <v>201</v>
      </c>
      <c r="H1815" s="3" t="s">
        <v>433</v>
      </c>
      <c r="I1815" s="2" t="str">
        <f>VLOOKUP(Table768[[#This Row],[CID]],ALY,2,FALSE)</f>
        <v>Purpose</v>
      </c>
    </row>
    <row r="1816" spans="1:9" x14ac:dyDescent="0.2">
      <c r="A1816" s="19" t="str">
        <f>Table768[[#This Row],[Test No.]]&amp;Table768[[#This Row],[Section]]&amp;Table768[[#This Row],[Q No.]]</f>
        <v>P46R15</v>
      </c>
      <c r="B1816" s="19"/>
      <c r="C1816" s="7" t="s">
        <v>104</v>
      </c>
      <c r="D1816" s="6">
        <v>15</v>
      </c>
      <c r="E1816" s="6" t="s">
        <v>33</v>
      </c>
      <c r="F1816" s="6">
        <v>2</v>
      </c>
      <c r="G1816" s="13" t="s">
        <v>201</v>
      </c>
      <c r="H1816" s="3" t="s">
        <v>429</v>
      </c>
      <c r="I1816" s="2" t="str">
        <f>VLOOKUP(Table768[[#This Row],[CID]],ALY,2,FALSE)</f>
        <v>Author's Method</v>
      </c>
    </row>
    <row r="1817" spans="1:9" x14ac:dyDescent="0.2">
      <c r="A1817" s="19" t="str">
        <f>Table768[[#This Row],[Test No.]]&amp;Table768[[#This Row],[Section]]&amp;Table768[[#This Row],[Q No.]]</f>
        <v>P46R16</v>
      </c>
      <c r="B1817" s="19"/>
      <c r="C1817" s="7" t="s">
        <v>104</v>
      </c>
      <c r="D1817" s="6">
        <v>16</v>
      </c>
      <c r="E1817" s="6" t="s">
        <v>33</v>
      </c>
      <c r="F1817" s="6">
        <v>2</v>
      </c>
      <c r="G1817" s="13" t="s">
        <v>201</v>
      </c>
      <c r="H1817" s="3" t="s">
        <v>434</v>
      </c>
      <c r="I1817" s="2" t="str">
        <f>VLOOKUP(Table768[[#This Row],[CID]],ALY,2,FALSE)</f>
        <v>Main Idea</v>
      </c>
    </row>
    <row r="1818" spans="1:9" x14ac:dyDescent="0.2">
      <c r="A1818" s="19" t="str">
        <f>Table768[[#This Row],[Test No.]]&amp;Table768[[#This Row],[Section]]&amp;Table768[[#This Row],[Q No.]]</f>
        <v>P46R17</v>
      </c>
      <c r="B1818" s="19"/>
      <c r="C1818" s="7" t="s">
        <v>104</v>
      </c>
      <c r="D1818" s="6">
        <v>17</v>
      </c>
      <c r="E1818" s="6" t="s">
        <v>33</v>
      </c>
      <c r="F1818" s="6">
        <v>2</v>
      </c>
      <c r="G1818" s="13" t="s">
        <v>201</v>
      </c>
      <c r="H1818" s="3" t="s">
        <v>434</v>
      </c>
      <c r="I1818" s="2" t="str">
        <f>VLOOKUP(Table768[[#This Row],[CID]],ALY,2,FALSE)</f>
        <v>Main Idea</v>
      </c>
    </row>
    <row r="1819" spans="1:9" x14ac:dyDescent="0.2">
      <c r="A1819" s="19" t="str">
        <f>Table768[[#This Row],[Test No.]]&amp;Table768[[#This Row],[Section]]&amp;Table768[[#This Row],[Q No.]]</f>
        <v>P46R18</v>
      </c>
      <c r="B1819" s="19"/>
      <c r="C1819" s="7" t="s">
        <v>104</v>
      </c>
      <c r="D1819" s="6">
        <v>18</v>
      </c>
      <c r="E1819" s="6" t="s">
        <v>33</v>
      </c>
      <c r="F1819" s="6">
        <v>2</v>
      </c>
      <c r="G1819" s="13" t="s">
        <v>201</v>
      </c>
      <c r="H1819" s="3" t="s">
        <v>430</v>
      </c>
      <c r="I1819" s="2" t="str">
        <f>VLOOKUP(Table768[[#This Row],[CID]],ALY,2,FALSE)</f>
        <v>Detail</v>
      </c>
    </row>
    <row r="1820" spans="1:9" x14ac:dyDescent="0.2">
      <c r="A1820" s="19" t="str">
        <f>Table768[[#This Row],[Test No.]]&amp;Table768[[#This Row],[Section]]&amp;Table768[[#This Row],[Q No.]]</f>
        <v>P46R19</v>
      </c>
      <c r="B1820" s="19"/>
      <c r="C1820" s="7" t="s">
        <v>104</v>
      </c>
      <c r="D1820" s="6">
        <v>19</v>
      </c>
      <c r="E1820" s="6" t="s">
        <v>33</v>
      </c>
      <c r="F1820" s="6">
        <v>2</v>
      </c>
      <c r="G1820" s="13" t="s">
        <v>201</v>
      </c>
      <c r="H1820" s="3" t="s">
        <v>431</v>
      </c>
      <c r="I1820" s="2" t="str">
        <f>VLOOKUP(Table768[[#This Row],[CID]],ALY,2,FALSE)</f>
        <v>Vocab-in-Context</v>
      </c>
    </row>
    <row r="1821" spans="1:9" x14ac:dyDescent="0.2">
      <c r="A1821" s="19" t="str">
        <f>Table768[[#This Row],[Test No.]]&amp;Table768[[#This Row],[Section]]&amp;Table768[[#This Row],[Q No.]]</f>
        <v>P46R20</v>
      </c>
      <c r="B1821" s="19"/>
      <c r="C1821" s="7" t="s">
        <v>104</v>
      </c>
      <c r="D1821" s="6">
        <v>20</v>
      </c>
      <c r="E1821" s="6" t="s">
        <v>33</v>
      </c>
      <c r="F1821" s="6">
        <v>2</v>
      </c>
      <c r="G1821" s="13" t="s">
        <v>201</v>
      </c>
      <c r="H1821" s="3" t="s">
        <v>433</v>
      </c>
      <c r="I1821" s="2" t="str">
        <f>VLOOKUP(Table768[[#This Row],[CID]],ALY,2,FALSE)</f>
        <v>Purpose</v>
      </c>
    </row>
    <row r="1822" spans="1:9" x14ac:dyDescent="0.2">
      <c r="A1822" s="19" t="str">
        <f>Table768[[#This Row],[Test No.]]&amp;Table768[[#This Row],[Section]]&amp;Table768[[#This Row],[Q No.]]</f>
        <v>P46R21</v>
      </c>
      <c r="B1822" s="19"/>
      <c r="C1822" s="7" t="s">
        <v>104</v>
      </c>
      <c r="D1822" s="6">
        <v>21</v>
      </c>
      <c r="E1822" s="6" t="s">
        <v>33</v>
      </c>
      <c r="F1822" s="6">
        <v>3</v>
      </c>
      <c r="G1822" s="13" t="s">
        <v>200</v>
      </c>
      <c r="H1822" s="3" t="s">
        <v>435</v>
      </c>
      <c r="I1822" s="2" t="str">
        <f>VLOOKUP(Table768[[#This Row],[CID]],ALY,2,FALSE)</f>
        <v>PoV/Author's Attitude</v>
      </c>
    </row>
    <row r="1823" spans="1:9" x14ac:dyDescent="0.2">
      <c r="A1823" s="19" t="str">
        <f>Table768[[#This Row],[Test No.]]&amp;Table768[[#This Row],[Section]]&amp;Table768[[#This Row],[Q No.]]</f>
        <v>P46R22</v>
      </c>
      <c r="B1823" s="19"/>
      <c r="C1823" s="7" t="s">
        <v>104</v>
      </c>
      <c r="D1823" s="6">
        <v>22</v>
      </c>
      <c r="E1823" s="6" t="s">
        <v>33</v>
      </c>
      <c r="F1823" s="6">
        <v>3</v>
      </c>
      <c r="G1823" s="13" t="s">
        <v>200</v>
      </c>
      <c r="H1823" s="3" t="s">
        <v>437</v>
      </c>
      <c r="I1823" s="2" t="str">
        <f>VLOOKUP(Table768[[#This Row],[CID]],ALY,2,FALSE)</f>
        <v>Detail</v>
      </c>
    </row>
    <row r="1824" spans="1:9" x14ac:dyDescent="0.2">
      <c r="A1824" s="19" t="str">
        <f>Table768[[#This Row],[Test No.]]&amp;Table768[[#This Row],[Section]]&amp;Table768[[#This Row],[Q No.]]</f>
        <v>P46R23</v>
      </c>
      <c r="B1824" s="19"/>
      <c r="C1824" s="7" t="s">
        <v>104</v>
      </c>
      <c r="D1824" s="6">
        <v>23</v>
      </c>
      <c r="E1824" s="6" t="s">
        <v>33</v>
      </c>
      <c r="F1824" s="6">
        <v>3</v>
      </c>
      <c r="G1824" s="13" t="s">
        <v>200</v>
      </c>
      <c r="H1824" s="3" t="s">
        <v>439</v>
      </c>
      <c r="I1824" s="2" t="str">
        <f>VLOOKUP(Table768[[#This Row],[CID]],ALY,2,FALSE)</f>
        <v>Vocab-in-Context</v>
      </c>
    </row>
    <row r="1825" spans="1:9" x14ac:dyDescent="0.2">
      <c r="A1825" s="19" t="str">
        <f>Table768[[#This Row],[Test No.]]&amp;Table768[[#This Row],[Section]]&amp;Table768[[#This Row],[Q No.]]</f>
        <v>P46R24</v>
      </c>
      <c r="B1825" s="19"/>
      <c r="C1825" s="7" t="s">
        <v>104</v>
      </c>
      <c r="D1825" s="6">
        <v>24</v>
      </c>
      <c r="E1825" s="6" t="s">
        <v>33</v>
      </c>
      <c r="F1825" s="6">
        <v>3</v>
      </c>
      <c r="G1825" s="13" t="s">
        <v>200</v>
      </c>
      <c r="H1825" s="3" t="s">
        <v>437</v>
      </c>
      <c r="I1825" s="2" t="str">
        <f>VLOOKUP(Table768[[#This Row],[CID]],ALY,2,FALSE)</f>
        <v>Detail</v>
      </c>
    </row>
    <row r="1826" spans="1:9" x14ac:dyDescent="0.2">
      <c r="A1826" s="19" t="str">
        <f>Table768[[#This Row],[Test No.]]&amp;Table768[[#This Row],[Section]]&amp;Table768[[#This Row],[Q No.]]</f>
        <v>P46R25</v>
      </c>
      <c r="B1826" s="19"/>
      <c r="C1826" s="7" t="s">
        <v>104</v>
      </c>
      <c r="D1826" s="6">
        <v>25</v>
      </c>
      <c r="E1826" s="6" t="s">
        <v>33</v>
      </c>
      <c r="F1826" s="6">
        <v>3</v>
      </c>
      <c r="G1826" s="13" t="s">
        <v>200</v>
      </c>
      <c r="H1826" s="3" t="s">
        <v>447</v>
      </c>
      <c r="I1826" s="2" t="str">
        <f>VLOOKUP(Table768[[#This Row],[CID]],ALY,2,FALSE)</f>
        <v>Author's Method</v>
      </c>
    </row>
    <row r="1827" spans="1:9" x14ac:dyDescent="0.2">
      <c r="A1827" s="19" t="str">
        <f>Table768[[#This Row],[Test No.]]&amp;Table768[[#This Row],[Section]]&amp;Table768[[#This Row],[Q No.]]</f>
        <v>P46R26</v>
      </c>
      <c r="B1827" s="19"/>
      <c r="C1827" s="7" t="s">
        <v>104</v>
      </c>
      <c r="D1827" s="6">
        <v>26</v>
      </c>
      <c r="E1827" s="6" t="s">
        <v>33</v>
      </c>
      <c r="F1827" s="6">
        <v>3</v>
      </c>
      <c r="G1827" s="13" t="s">
        <v>200</v>
      </c>
      <c r="H1827" s="3" t="s">
        <v>435</v>
      </c>
      <c r="I1827" s="2" t="str">
        <f>VLOOKUP(Table768[[#This Row],[CID]],ALY,2,FALSE)</f>
        <v>PoV/Author's Attitude</v>
      </c>
    </row>
    <row r="1828" spans="1:9" x14ac:dyDescent="0.2">
      <c r="A1828" s="19" t="str">
        <f>Table768[[#This Row],[Test No.]]&amp;Table768[[#This Row],[Section]]&amp;Table768[[#This Row],[Q No.]]</f>
        <v>P46R27</v>
      </c>
      <c r="B1828" s="19"/>
      <c r="C1828" s="7" t="s">
        <v>104</v>
      </c>
      <c r="D1828" s="6">
        <v>27</v>
      </c>
      <c r="E1828" s="6" t="s">
        <v>33</v>
      </c>
      <c r="F1828" s="6">
        <v>3</v>
      </c>
      <c r="G1828" s="13" t="s">
        <v>200</v>
      </c>
      <c r="H1828" s="3" t="s">
        <v>438</v>
      </c>
      <c r="I1828" s="2" t="str">
        <f>VLOOKUP(Table768[[#This Row],[CID]],ALY,2,FALSE)</f>
        <v>Inference</v>
      </c>
    </row>
    <row r="1829" spans="1:9" x14ac:dyDescent="0.2">
      <c r="A1829" s="19" t="str">
        <f>Table768[[#This Row],[Test No.]]&amp;Table768[[#This Row],[Section]]&amp;Table768[[#This Row],[Q No.]]</f>
        <v>P46R28</v>
      </c>
      <c r="B1829" s="19"/>
      <c r="C1829" s="7" t="s">
        <v>104</v>
      </c>
      <c r="D1829" s="6">
        <v>28</v>
      </c>
      <c r="E1829" s="6" t="s">
        <v>33</v>
      </c>
      <c r="F1829" s="6">
        <v>3</v>
      </c>
      <c r="G1829" s="13" t="s">
        <v>200</v>
      </c>
      <c r="H1829" s="3" t="s">
        <v>437</v>
      </c>
      <c r="I1829" s="2" t="str">
        <f>VLOOKUP(Table768[[#This Row],[CID]],ALY,2,FALSE)</f>
        <v>Detail</v>
      </c>
    </row>
    <row r="1830" spans="1:9" x14ac:dyDescent="0.2">
      <c r="A1830" s="19" t="str">
        <f>Table768[[#This Row],[Test No.]]&amp;Table768[[#This Row],[Section]]&amp;Table768[[#This Row],[Q No.]]</f>
        <v>P46R29</v>
      </c>
      <c r="B1830" s="19"/>
      <c r="C1830" s="7" t="s">
        <v>104</v>
      </c>
      <c r="D1830" s="6">
        <v>29</v>
      </c>
      <c r="E1830" s="6" t="s">
        <v>33</v>
      </c>
      <c r="F1830" s="6">
        <v>3</v>
      </c>
      <c r="G1830" s="13" t="s">
        <v>200</v>
      </c>
      <c r="H1830" s="3" t="s">
        <v>439</v>
      </c>
      <c r="I1830" s="2" t="str">
        <f>VLOOKUP(Table768[[#This Row],[CID]],ALY,2,FALSE)</f>
        <v>Vocab-in-Context</v>
      </c>
    </row>
    <row r="1831" spans="1:9" x14ac:dyDescent="0.2">
      <c r="A1831" s="19" t="str">
        <f>Table768[[#This Row],[Test No.]]&amp;Table768[[#This Row],[Section]]&amp;Table768[[#This Row],[Q No.]]</f>
        <v>P46R30</v>
      </c>
      <c r="B1831" s="19"/>
      <c r="C1831" s="7" t="s">
        <v>104</v>
      </c>
      <c r="D1831" s="6">
        <v>30</v>
      </c>
      <c r="E1831" s="6" t="s">
        <v>33</v>
      </c>
      <c r="F1831" s="6">
        <v>3</v>
      </c>
      <c r="G1831" s="13" t="s">
        <v>200</v>
      </c>
      <c r="H1831" s="3" t="s">
        <v>438</v>
      </c>
      <c r="I1831" s="2" t="str">
        <f>VLOOKUP(Table768[[#This Row],[CID]],ALY,2,FALSE)</f>
        <v>Inference</v>
      </c>
    </row>
    <row r="1832" spans="1:9" x14ac:dyDescent="0.2">
      <c r="A1832" s="19" t="str">
        <f>Table768[[#This Row],[Test No.]]&amp;Table768[[#This Row],[Section]]&amp;Table768[[#This Row],[Q No.]]</f>
        <v>P46R31</v>
      </c>
      <c r="B1832" s="19"/>
      <c r="C1832" s="7" t="s">
        <v>104</v>
      </c>
      <c r="D1832" s="6">
        <v>31</v>
      </c>
      <c r="E1832" s="6" t="s">
        <v>33</v>
      </c>
      <c r="F1832" s="6">
        <v>4</v>
      </c>
      <c r="G1832" s="13" t="s">
        <v>199</v>
      </c>
      <c r="H1832" s="3" t="s">
        <v>463</v>
      </c>
      <c r="I1832" s="2" t="str">
        <f>VLOOKUP(Table768[[#This Row],[CID]],ALY,2,FALSE)</f>
        <v>Author's Method</v>
      </c>
    </row>
    <row r="1833" spans="1:9" x14ac:dyDescent="0.2">
      <c r="A1833" s="19" t="str">
        <f>Table768[[#This Row],[Test No.]]&amp;Table768[[#This Row],[Section]]&amp;Table768[[#This Row],[Q No.]]</f>
        <v>P46R32</v>
      </c>
      <c r="B1833" s="19"/>
      <c r="C1833" s="7" t="s">
        <v>104</v>
      </c>
      <c r="D1833" s="6">
        <v>32</v>
      </c>
      <c r="E1833" s="6" t="s">
        <v>33</v>
      </c>
      <c r="F1833" s="6">
        <v>4</v>
      </c>
      <c r="G1833" s="13" t="s">
        <v>199</v>
      </c>
      <c r="H1833" s="3" t="s">
        <v>440</v>
      </c>
      <c r="I1833" s="2" t="str">
        <f>VLOOKUP(Table768[[#This Row],[CID]],ALY,2,FALSE)</f>
        <v>Inference</v>
      </c>
    </row>
    <row r="1834" spans="1:9" x14ac:dyDescent="0.2">
      <c r="A1834" s="19" t="str">
        <f>Table768[[#This Row],[Test No.]]&amp;Table768[[#This Row],[Section]]&amp;Table768[[#This Row],[Q No.]]</f>
        <v>P46R33</v>
      </c>
      <c r="B1834" s="19"/>
      <c r="C1834" s="7" t="s">
        <v>104</v>
      </c>
      <c r="D1834" s="6">
        <v>33</v>
      </c>
      <c r="E1834" s="6" t="s">
        <v>33</v>
      </c>
      <c r="F1834" s="6">
        <v>4</v>
      </c>
      <c r="G1834" s="13" t="s">
        <v>199</v>
      </c>
      <c r="H1834" s="3" t="s">
        <v>441</v>
      </c>
      <c r="I1834" s="2" t="str">
        <f>VLOOKUP(Table768[[#This Row],[CID]],ALY,2,FALSE)</f>
        <v>Main Idea</v>
      </c>
    </row>
    <row r="1835" spans="1:9" x14ac:dyDescent="0.2">
      <c r="A1835" s="19" t="str">
        <f>Table768[[#This Row],[Test No.]]&amp;Table768[[#This Row],[Section]]&amp;Table768[[#This Row],[Q No.]]</f>
        <v>P46R34</v>
      </c>
      <c r="B1835" s="19"/>
      <c r="C1835" s="7" t="s">
        <v>104</v>
      </c>
      <c r="D1835" s="6">
        <v>34</v>
      </c>
      <c r="E1835" s="6" t="s">
        <v>33</v>
      </c>
      <c r="F1835" s="6">
        <v>4</v>
      </c>
      <c r="G1835" s="13" t="s">
        <v>199</v>
      </c>
      <c r="H1835" s="3" t="s">
        <v>463</v>
      </c>
      <c r="I1835" s="10" t="str">
        <f>VLOOKUP(Table768[[#This Row],[CID]],ALY,2,FALSE)</f>
        <v>Author's Method</v>
      </c>
    </row>
    <row r="1836" spans="1:9" x14ac:dyDescent="0.2">
      <c r="A1836" s="19" t="str">
        <f>Table768[[#This Row],[Test No.]]&amp;Table768[[#This Row],[Section]]&amp;Table768[[#This Row],[Q No.]]</f>
        <v>P46R35</v>
      </c>
      <c r="B1836" s="19"/>
      <c r="C1836" s="7" t="s">
        <v>104</v>
      </c>
      <c r="D1836" s="6">
        <v>35</v>
      </c>
      <c r="E1836" s="6" t="s">
        <v>33</v>
      </c>
      <c r="F1836" s="6">
        <v>4</v>
      </c>
      <c r="G1836" s="13" t="s">
        <v>199</v>
      </c>
      <c r="H1836" s="3" t="s">
        <v>445</v>
      </c>
      <c r="I1836" s="2" t="str">
        <f>VLOOKUP(Table768[[#This Row],[CID]],ALY,2,FALSE)</f>
        <v>Purpose</v>
      </c>
    </row>
    <row r="1837" spans="1:9" x14ac:dyDescent="0.2">
      <c r="A1837" s="19" t="str">
        <f>Table768[[#This Row],[Test No.]]&amp;Table768[[#This Row],[Section]]&amp;Table768[[#This Row],[Q No.]]</f>
        <v>P46R36</v>
      </c>
      <c r="B1837" s="19"/>
      <c r="C1837" s="7" t="s">
        <v>104</v>
      </c>
      <c r="D1837" s="6">
        <v>36</v>
      </c>
      <c r="E1837" s="6" t="s">
        <v>33</v>
      </c>
      <c r="F1837" s="6">
        <v>4</v>
      </c>
      <c r="G1837" s="13" t="s">
        <v>199</v>
      </c>
      <c r="H1837" s="3" t="s">
        <v>442</v>
      </c>
      <c r="I1837" s="2" t="str">
        <f>VLOOKUP(Table768[[#This Row],[CID]],ALY,2,FALSE)</f>
        <v>Detail</v>
      </c>
    </row>
    <row r="1838" spans="1:9" x14ac:dyDescent="0.2">
      <c r="A1838" s="19" t="str">
        <f>Table768[[#This Row],[Test No.]]&amp;Table768[[#This Row],[Section]]&amp;Table768[[#This Row],[Q No.]]</f>
        <v>P46R37</v>
      </c>
      <c r="B1838" s="19"/>
      <c r="C1838" s="7" t="s">
        <v>104</v>
      </c>
      <c r="D1838" s="6">
        <v>37</v>
      </c>
      <c r="E1838" s="6" t="s">
        <v>33</v>
      </c>
      <c r="F1838" s="6">
        <v>4</v>
      </c>
      <c r="G1838" s="13" t="s">
        <v>199</v>
      </c>
      <c r="H1838" s="3" t="s">
        <v>443</v>
      </c>
      <c r="I1838" s="2" t="str">
        <f>VLOOKUP(Table768[[#This Row],[CID]],ALY,2,FALSE)</f>
        <v>Vocab-in-Context</v>
      </c>
    </row>
    <row r="1839" spans="1:9" x14ac:dyDescent="0.2">
      <c r="A1839" s="19" t="str">
        <f>Table768[[#This Row],[Test No.]]&amp;Table768[[#This Row],[Section]]&amp;Table768[[#This Row],[Q No.]]</f>
        <v>P46R38</v>
      </c>
      <c r="B1839" s="19"/>
      <c r="C1839" s="7" t="s">
        <v>104</v>
      </c>
      <c r="D1839" s="6">
        <v>38</v>
      </c>
      <c r="E1839" s="6" t="s">
        <v>33</v>
      </c>
      <c r="F1839" s="6">
        <v>4</v>
      </c>
      <c r="G1839" s="13" t="s">
        <v>199</v>
      </c>
      <c r="H1839" s="3" t="s">
        <v>453</v>
      </c>
      <c r="I1839" s="2" t="str">
        <f>VLOOKUP(Table768[[#This Row],[CID]],ALY,2,FALSE)</f>
        <v>Cause &amp; Effect</v>
      </c>
    </row>
    <row r="1840" spans="1:9" x14ac:dyDescent="0.2">
      <c r="A1840" s="19" t="str">
        <f>Table768[[#This Row],[Test No.]]&amp;Table768[[#This Row],[Section]]&amp;Table768[[#This Row],[Q No.]]</f>
        <v>P46R39</v>
      </c>
      <c r="B1840" s="19"/>
      <c r="C1840" s="7" t="s">
        <v>104</v>
      </c>
      <c r="D1840" s="6">
        <v>39</v>
      </c>
      <c r="E1840" s="6" t="s">
        <v>33</v>
      </c>
      <c r="F1840" s="6">
        <v>4</v>
      </c>
      <c r="G1840" s="13" t="s">
        <v>199</v>
      </c>
      <c r="H1840" s="3" t="s">
        <v>444</v>
      </c>
      <c r="I1840" s="2" t="str">
        <f>VLOOKUP(Table768[[#This Row],[CID]],ALY,2,FALSE)</f>
        <v>PoV/Author's Attitude</v>
      </c>
    </row>
    <row r="1841" spans="1:9" x14ac:dyDescent="0.2">
      <c r="A1841" s="19" t="str">
        <f>Table768[[#This Row],[Test No.]]&amp;Table768[[#This Row],[Section]]&amp;Table768[[#This Row],[Q No.]]</f>
        <v>P46R40</v>
      </c>
      <c r="B1841" s="19"/>
      <c r="C1841" s="7" t="s">
        <v>104</v>
      </c>
      <c r="D1841" s="6">
        <v>40</v>
      </c>
      <c r="E1841" s="6" t="s">
        <v>33</v>
      </c>
      <c r="F1841" s="6">
        <v>4</v>
      </c>
      <c r="G1841" s="13" t="s">
        <v>199</v>
      </c>
      <c r="H1841" s="3" t="s">
        <v>445</v>
      </c>
      <c r="I1841" s="2" t="str">
        <f>VLOOKUP(Table768[[#This Row],[CID]],ALY,2,FALSE)</f>
        <v>Purpose</v>
      </c>
    </row>
    <row r="1842" spans="1:9" x14ac:dyDescent="0.2">
      <c r="A1842" s="19" t="str">
        <f>Table768[[#This Row],[Test No.]]&amp;Table768[[#This Row],[Section]]&amp;Table768[[#This Row],[Q No.]]</f>
        <v>P47R1</v>
      </c>
      <c r="B1842" s="19"/>
      <c r="C1842" s="7" t="s">
        <v>103</v>
      </c>
      <c r="D1842" s="6">
        <v>1</v>
      </c>
      <c r="E1842" s="6" t="s">
        <v>33</v>
      </c>
      <c r="F1842" s="6">
        <v>1</v>
      </c>
      <c r="G1842" s="13" t="s">
        <v>50</v>
      </c>
      <c r="H1842" s="3" t="s">
        <v>425</v>
      </c>
      <c r="I1842" s="2" t="str">
        <f>VLOOKUP(Table768[[#This Row],[CID]],ALY,2,FALSE)</f>
        <v>Detail</v>
      </c>
    </row>
    <row r="1843" spans="1:9" x14ac:dyDescent="0.2">
      <c r="A1843" s="19" t="str">
        <f>Table768[[#This Row],[Test No.]]&amp;Table768[[#This Row],[Section]]&amp;Table768[[#This Row],[Q No.]]</f>
        <v>P47R2</v>
      </c>
      <c r="B1843" s="19"/>
      <c r="C1843" s="7" t="s">
        <v>103</v>
      </c>
      <c r="D1843" s="6">
        <v>2</v>
      </c>
      <c r="E1843" s="6" t="s">
        <v>33</v>
      </c>
      <c r="F1843" s="6">
        <v>1</v>
      </c>
      <c r="G1843" s="13" t="s">
        <v>50</v>
      </c>
      <c r="H1843" s="3" t="s">
        <v>458</v>
      </c>
      <c r="I1843" s="2" t="str">
        <f>VLOOKUP(Table768[[#This Row],[CID]],ALY,2,FALSE)</f>
        <v>Sequence</v>
      </c>
    </row>
    <row r="1844" spans="1:9" x14ac:dyDescent="0.2">
      <c r="A1844" s="19" t="str">
        <f>Table768[[#This Row],[Test No.]]&amp;Table768[[#This Row],[Section]]&amp;Table768[[#This Row],[Q No.]]</f>
        <v>P47R3</v>
      </c>
      <c r="B1844" s="19"/>
      <c r="C1844" s="7" t="s">
        <v>103</v>
      </c>
      <c r="D1844" s="6">
        <v>3</v>
      </c>
      <c r="E1844" s="6" t="s">
        <v>33</v>
      </c>
      <c r="F1844" s="6">
        <v>1</v>
      </c>
      <c r="G1844" s="13" t="s">
        <v>50</v>
      </c>
      <c r="H1844" s="3" t="s">
        <v>427</v>
      </c>
      <c r="I1844" s="2" t="str">
        <f>VLOOKUP(Table768[[#This Row],[CID]],ALY,2,FALSE)</f>
        <v>PoV/Author's Attitude</v>
      </c>
    </row>
    <row r="1845" spans="1:9" x14ac:dyDescent="0.2">
      <c r="A1845" s="19" t="str">
        <f>Table768[[#This Row],[Test No.]]&amp;Table768[[#This Row],[Section]]&amp;Table768[[#This Row],[Q No.]]</f>
        <v>P47R4</v>
      </c>
      <c r="B1845" s="19"/>
      <c r="C1845" s="7" t="s">
        <v>103</v>
      </c>
      <c r="D1845" s="6">
        <v>4</v>
      </c>
      <c r="E1845" s="6" t="s">
        <v>33</v>
      </c>
      <c r="F1845" s="6">
        <v>1</v>
      </c>
      <c r="G1845" s="13" t="s">
        <v>50</v>
      </c>
      <c r="H1845" s="3" t="s">
        <v>449</v>
      </c>
      <c r="I1845" s="2" t="str">
        <f>VLOOKUP(Table768[[#This Row],[CID]],ALY,2,FALSE)</f>
        <v>Main Idea</v>
      </c>
    </row>
    <row r="1846" spans="1:9" x14ac:dyDescent="0.2">
      <c r="A1846" s="19" t="str">
        <f>Table768[[#This Row],[Test No.]]&amp;Table768[[#This Row],[Section]]&amp;Table768[[#This Row],[Q No.]]</f>
        <v>P47R5</v>
      </c>
      <c r="B1846" s="19"/>
      <c r="C1846" s="7" t="s">
        <v>103</v>
      </c>
      <c r="D1846" s="6">
        <v>5</v>
      </c>
      <c r="E1846" s="6" t="s">
        <v>33</v>
      </c>
      <c r="F1846" s="6">
        <v>1</v>
      </c>
      <c r="G1846" s="13" t="s">
        <v>50</v>
      </c>
      <c r="H1846" s="3" t="s">
        <v>425</v>
      </c>
      <c r="I1846" s="2" t="str">
        <f>VLOOKUP(Table768[[#This Row],[CID]],ALY,2,FALSE)</f>
        <v>Detail</v>
      </c>
    </row>
    <row r="1847" spans="1:9" x14ac:dyDescent="0.2">
      <c r="A1847" s="19" t="str">
        <f>Table768[[#This Row],[Test No.]]&amp;Table768[[#This Row],[Section]]&amp;Table768[[#This Row],[Q No.]]</f>
        <v>P47R6</v>
      </c>
      <c r="B1847" s="19"/>
      <c r="C1847" s="7" t="s">
        <v>103</v>
      </c>
      <c r="D1847" s="6">
        <v>6</v>
      </c>
      <c r="E1847" s="6" t="s">
        <v>33</v>
      </c>
      <c r="F1847" s="6">
        <v>1</v>
      </c>
      <c r="G1847" s="13" t="s">
        <v>50</v>
      </c>
      <c r="H1847" s="3" t="s">
        <v>425</v>
      </c>
      <c r="I1847" s="2" t="str">
        <f>VLOOKUP(Table768[[#This Row],[CID]],ALY,2,FALSE)</f>
        <v>Detail</v>
      </c>
    </row>
    <row r="1848" spans="1:9" x14ac:dyDescent="0.2">
      <c r="A1848" s="19" t="str">
        <f>Table768[[#This Row],[Test No.]]&amp;Table768[[#This Row],[Section]]&amp;Table768[[#This Row],[Q No.]]</f>
        <v>P47R7</v>
      </c>
      <c r="B1848" s="19"/>
      <c r="C1848" s="7" t="s">
        <v>103</v>
      </c>
      <c r="D1848" s="6">
        <v>7</v>
      </c>
      <c r="E1848" s="6" t="s">
        <v>33</v>
      </c>
      <c r="F1848" s="6">
        <v>1</v>
      </c>
      <c r="G1848" s="13" t="s">
        <v>50</v>
      </c>
      <c r="H1848" s="3" t="s">
        <v>424</v>
      </c>
      <c r="I1848" s="2" t="str">
        <f>VLOOKUP(Table768[[#This Row],[CID]],ALY,2,FALSE)</f>
        <v>Inference</v>
      </c>
    </row>
    <row r="1849" spans="1:9" x14ac:dyDescent="0.2">
      <c r="A1849" s="19" t="str">
        <f>Table768[[#This Row],[Test No.]]&amp;Table768[[#This Row],[Section]]&amp;Table768[[#This Row],[Q No.]]</f>
        <v>P47R8</v>
      </c>
      <c r="B1849" s="19"/>
      <c r="C1849" s="7" t="s">
        <v>103</v>
      </c>
      <c r="D1849" s="6">
        <v>8</v>
      </c>
      <c r="E1849" s="6" t="s">
        <v>33</v>
      </c>
      <c r="F1849" s="6">
        <v>1</v>
      </c>
      <c r="G1849" s="13" t="s">
        <v>50</v>
      </c>
      <c r="H1849" s="3" t="s">
        <v>426</v>
      </c>
      <c r="I1849" s="2" t="str">
        <f>VLOOKUP(Table768[[#This Row],[CID]],ALY,2,FALSE)</f>
        <v>Cause &amp; Effect</v>
      </c>
    </row>
    <row r="1850" spans="1:9" x14ac:dyDescent="0.2">
      <c r="A1850" s="19" t="str">
        <f>Table768[[#This Row],[Test No.]]&amp;Table768[[#This Row],[Section]]&amp;Table768[[#This Row],[Q No.]]</f>
        <v>P47R9</v>
      </c>
      <c r="B1850" s="19"/>
      <c r="C1850" s="7" t="s">
        <v>103</v>
      </c>
      <c r="D1850" s="6">
        <v>9</v>
      </c>
      <c r="E1850" s="6" t="s">
        <v>33</v>
      </c>
      <c r="F1850" s="6">
        <v>1</v>
      </c>
      <c r="G1850" s="13" t="s">
        <v>50</v>
      </c>
      <c r="H1850" s="3" t="s">
        <v>426</v>
      </c>
      <c r="I1850" s="2" t="str">
        <f>VLOOKUP(Table768[[#This Row],[CID]],ALY,2,FALSE)</f>
        <v>Cause &amp; Effect</v>
      </c>
    </row>
    <row r="1851" spans="1:9" x14ac:dyDescent="0.2">
      <c r="A1851" s="19" t="str">
        <f>Table768[[#This Row],[Test No.]]&amp;Table768[[#This Row],[Section]]&amp;Table768[[#This Row],[Q No.]]</f>
        <v>P47R10</v>
      </c>
      <c r="B1851" s="19"/>
      <c r="C1851" s="7" t="s">
        <v>103</v>
      </c>
      <c r="D1851" s="6">
        <v>10</v>
      </c>
      <c r="E1851" s="6" t="s">
        <v>33</v>
      </c>
      <c r="F1851" s="6">
        <v>1</v>
      </c>
      <c r="G1851" s="13" t="s">
        <v>50</v>
      </c>
      <c r="H1851" s="3" t="s">
        <v>449</v>
      </c>
      <c r="I1851" s="2" t="str">
        <f>VLOOKUP(Table768[[#This Row],[CID]],ALY,2,FALSE)</f>
        <v>Main Idea</v>
      </c>
    </row>
    <row r="1852" spans="1:9" x14ac:dyDescent="0.2">
      <c r="A1852" s="19" t="str">
        <f>Table768[[#This Row],[Test No.]]&amp;Table768[[#This Row],[Section]]&amp;Table768[[#This Row],[Q No.]]</f>
        <v>P47R11</v>
      </c>
      <c r="B1852" s="19"/>
      <c r="C1852" s="7" t="s">
        <v>103</v>
      </c>
      <c r="D1852" s="6">
        <v>11</v>
      </c>
      <c r="E1852" s="6" t="s">
        <v>33</v>
      </c>
      <c r="F1852" s="6">
        <v>2</v>
      </c>
      <c r="G1852" s="13" t="s">
        <v>201</v>
      </c>
      <c r="H1852" s="3" t="s">
        <v>459</v>
      </c>
      <c r="I1852" s="2" t="str">
        <f>VLOOKUP(Table768[[#This Row],[CID]],ALY,2,FALSE)</f>
        <v>Cause &amp; Effect</v>
      </c>
    </row>
    <row r="1853" spans="1:9" x14ac:dyDescent="0.2">
      <c r="A1853" s="19" t="str">
        <f>Table768[[#This Row],[Test No.]]&amp;Table768[[#This Row],[Section]]&amp;Table768[[#This Row],[Q No.]]</f>
        <v>P47R12</v>
      </c>
      <c r="B1853" s="19"/>
      <c r="C1853" s="7" t="s">
        <v>103</v>
      </c>
      <c r="D1853" s="6">
        <v>12</v>
      </c>
      <c r="E1853" s="6" t="s">
        <v>33</v>
      </c>
      <c r="F1853" s="6">
        <v>2</v>
      </c>
      <c r="G1853" s="13" t="s">
        <v>201</v>
      </c>
      <c r="H1853" s="3" t="s">
        <v>431</v>
      </c>
      <c r="I1853" s="2" t="str">
        <f>VLOOKUP(Table768[[#This Row],[CID]],ALY,2,FALSE)</f>
        <v>Vocab-in-Context</v>
      </c>
    </row>
    <row r="1854" spans="1:9" x14ac:dyDescent="0.2">
      <c r="A1854" s="19" t="str">
        <f>Table768[[#This Row],[Test No.]]&amp;Table768[[#This Row],[Section]]&amp;Table768[[#This Row],[Q No.]]</f>
        <v>P47R13</v>
      </c>
      <c r="B1854" s="19"/>
      <c r="C1854" s="7" t="s">
        <v>103</v>
      </c>
      <c r="D1854" s="6">
        <v>13</v>
      </c>
      <c r="E1854" s="6" t="s">
        <v>33</v>
      </c>
      <c r="F1854" s="6">
        <v>2</v>
      </c>
      <c r="G1854" s="13" t="s">
        <v>201</v>
      </c>
      <c r="H1854" s="3" t="s">
        <v>459</v>
      </c>
      <c r="I1854" s="2" t="str">
        <f>VLOOKUP(Table768[[#This Row],[CID]],ALY,2,FALSE)</f>
        <v>Cause &amp; Effect</v>
      </c>
    </row>
    <row r="1855" spans="1:9" x14ac:dyDescent="0.2">
      <c r="A1855" s="19" t="str">
        <f>Table768[[#This Row],[Test No.]]&amp;Table768[[#This Row],[Section]]&amp;Table768[[#This Row],[Q No.]]</f>
        <v>P47R14</v>
      </c>
      <c r="B1855" s="19"/>
      <c r="C1855" s="7" t="s">
        <v>103</v>
      </c>
      <c r="D1855" s="6">
        <v>14</v>
      </c>
      <c r="E1855" s="6" t="s">
        <v>33</v>
      </c>
      <c r="F1855" s="6">
        <v>2</v>
      </c>
      <c r="G1855" s="13" t="s">
        <v>201</v>
      </c>
      <c r="H1855" s="3" t="s">
        <v>430</v>
      </c>
      <c r="I1855" s="2" t="str">
        <f>VLOOKUP(Table768[[#This Row],[CID]],ALY,2,FALSE)</f>
        <v>Detail</v>
      </c>
    </row>
    <row r="1856" spans="1:9" x14ac:dyDescent="0.2">
      <c r="A1856" s="19" t="str">
        <f>Table768[[#This Row],[Test No.]]&amp;Table768[[#This Row],[Section]]&amp;Table768[[#This Row],[Q No.]]</f>
        <v>P47R15</v>
      </c>
      <c r="B1856" s="19"/>
      <c r="C1856" s="7" t="s">
        <v>103</v>
      </c>
      <c r="D1856" s="6">
        <v>15</v>
      </c>
      <c r="E1856" s="6" t="s">
        <v>33</v>
      </c>
      <c r="F1856" s="6">
        <v>2</v>
      </c>
      <c r="G1856" s="13" t="s">
        <v>201</v>
      </c>
      <c r="H1856" s="3" t="s">
        <v>459</v>
      </c>
      <c r="I1856" s="2" t="str">
        <f>VLOOKUP(Table768[[#This Row],[CID]],ALY,2,FALSE)</f>
        <v>Cause &amp; Effect</v>
      </c>
    </row>
    <row r="1857" spans="1:9" x14ac:dyDescent="0.2">
      <c r="A1857" s="19" t="str">
        <f>Table768[[#This Row],[Test No.]]&amp;Table768[[#This Row],[Section]]&amp;Table768[[#This Row],[Q No.]]</f>
        <v>P47R16</v>
      </c>
      <c r="B1857" s="19"/>
      <c r="C1857" s="7" t="s">
        <v>103</v>
      </c>
      <c r="D1857" s="6">
        <v>16</v>
      </c>
      <c r="E1857" s="6" t="s">
        <v>33</v>
      </c>
      <c r="F1857" s="6">
        <v>2</v>
      </c>
      <c r="G1857" s="13" t="s">
        <v>201</v>
      </c>
      <c r="H1857" s="3" t="s">
        <v>446</v>
      </c>
      <c r="I1857" s="2" t="str">
        <f>VLOOKUP(Table768[[#This Row],[CID]],ALY,2,FALSE)</f>
        <v>Inference</v>
      </c>
    </row>
    <row r="1858" spans="1:9" x14ac:dyDescent="0.2">
      <c r="A1858" s="19" t="str">
        <f>Table768[[#This Row],[Test No.]]&amp;Table768[[#This Row],[Section]]&amp;Table768[[#This Row],[Q No.]]</f>
        <v>P47R17</v>
      </c>
      <c r="B1858" s="19"/>
      <c r="C1858" s="7" t="s">
        <v>103</v>
      </c>
      <c r="D1858" s="6">
        <v>17</v>
      </c>
      <c r="E1858" s="6" t="s">
        <v>33</v>
      </c>
      <c r="F1858" s="6">
        <v>2</v>
      </c>
      <c r="G1858" s="13" t="s">
        <v>201</v>
      </c>
      <c r="H1858" s="3" t="s">
        <v>446</v>
      </c>
      <c r="I1858" s="2" t="str">
        <f>VLOOKUP(Table768[[#This Row],[CID]],ALY,2,FALSE)</f>
        <v>Inference</v>
      </c>
    </row>
    <row r="1859" spans="1:9" x14ac:dyDescent="0.2">
      <c r="A1859" s="19" t="str">
        <f>Table768[[#This Row],[Test No.]]&amp;Table768[[#This Row],[Section]]&amp;Table768[[#This Row],[Q No.]]</f>
        <v>P47R18</v>
      </c>
      <c r="B1859" s="19"/>
      <c r="C1859" s="7" t="s">
        <v>103</v>
      </c>
      <c r="D1859" s="6">
        <v>18</v>
      </c>
      <c r="E1859" s="6" t="s">
        <v>33</v>
      </c>
      <c r="F1859" s="6">
        <v>2</v>
      </c>
      <c r="G1859" s="13" t="s">
        <v>201</v>
      </c>
      <c r="H1859" s="3" t="s">
        <v>432</v>
      </c>
      <c r="I1859" s="2" t="str">
        <f>VLOOKUP(Table768[[#This Row],[CID]],ALY,2,FALSE)</f>
        <v>PoV/Author's Attitude</v>
      </c>
    </row>
    <row r="1860" spans="1:9" x14ac:dyDescent="0.2">
      <c r="A1860" s="19" t="str">
        <f>Table768[[#This Row],[Test No.]]&amp;Table768[[#This Row],[Section]]&amp;Table768[[#This Row],[Q No.]]</f>
        <v>P47R19</v>
      </c>
      <c r="B1860" s="19"/>
      <c r="C1860" s="7" t="s">
        <v>103</v>
      </c>
      <c r="D1860" s="6">
        <v>19</v>
      </c>
      <c r="E1860" s="6" t="s">
        <v>33</v>
      </c>
      <c r="F1860" s="6">
        <v>2</v>
      </c>
      <c r="G1860" s="13" t="s">
        <v>201</v>
      </c>
      <c r="H1860" s="3" t="s">
        <v>430</v>
      </c>
      <c r="I1860" s="2" t="str">
        <f>VLOOKUP(Table768[[#This Row],[CID]],ALY,2,FALSE)</f>
        <v>Detail</v>
      </c>
    </row>
    <row r="1861" spans="1:9" x14ac:dyDescent="0.2">
      <c r="A1861" s="19" t="str">
        <f>Table768[[#This Row],[Test No.]]&amp;Table768[[#This Row],[Section]]&amp;Table768[[#This Row],[Q No.]]</f>
        <v>P47R20</v>
      </c>
      <c r="B1861" s="19"/>
      <c r="C1861" s="7" t="s">
        <v>103</v>
      </c>
      <c r="D1861" s="6">
        <v>20</v>
      </c>
      <c r="E1861" s="6" t="s">
        <v>33</v>
      </c>
      <c r="F1861" s="6">
        <v>2</v>
      </c>
      <c r="G1861" s="13" t="s">
        <v>201</v>
      </c>
      <c r="H1861" s="3" t="s">
        <v>429</v>
      </c>
      <c r="I1861" s="2" t="str">
        <f>VLOOKUP(Table768[[#This Row],[CID]],ALY,2,FALSE)</f>
        <v>Author's Method</v>
      </c>
    </row>
    <row r="1862" spans="1:9" x14ac:dyDescent="0.2">
      <c r="A1862" s="19" t="str">
        <f>Table768[[#This Row],[Test No.]]&amp;Table768[[#This Row],[Section]]&amp;Table768[[#This Row],[Q No.]]</f>
        <v>P47R21</v>
      </c>
      <c r="B1862" s="19"/>
      <c r="C1862" s="7" t="s">
        <v>103</v>
      </c>
      <c r="D1862" s="6">
        <v>21</v>
      </c>
      <c r="E1862" s="6" t="s">
        <v>33</v>
      </c>
      <c r="F1862" s="6">
        <v>3</v>
      </c>
      <c r="G1862" s="13" t="s">
        <v>200</v>
      </c>
      <c r="H1862" s="3" t="s">
        <v>439</v>
      </c>
      <c r="I1862" s="2" t="str">
        <f>VLOOKUP(Table768[[#This Row],[CID]],ALY,2,FALSE)</f>
        <v>Vocab-in-Context</v>
      </c>
    </row>
    <row r="1863" spans="1:9" x14ac:dyDescent="0.2">
      <c r="A1863" s="19" t="str">
        <f>Table768[[#This Row],[Test No.]]&amp;Table768[[#This Row],[Section]]&amp;Table768[[#This Row],[Q No.]]</f>
        <v>P47R22</v>
      </c>
      <c r="B1863" s="19"/>
      <c r="C1863" s="7" t="s">
        <v>103</v>
      </c>
      <c r="D1863" s="6">
        <v>22</v>
      </c>
      <c r="E1863" s="6" t="s">
        <v>33</v>
      </c>
      <c r="F1863" s="6">
        <v>3</v>
      </c>
      <c r="G1863" s="13" t="s">
        <v>200</v>
      </c>
      <c r="H1863" s="3" t="s">
        <v>437</v>
      </c>
      <c r="I1863" s="2" t="str">
        <f>VLOOKUP(Table768[[#This Row],[CID]],ALY,2,FALSE)</f>
        <v>Detail</v>
      </c>
    </row>
    <row r="1864" spans="1:9" x14ac:dyDescent="0.2">
      <c r="A1864" s="19" t="str">
        <f>Table768[[#This Row],[Test No.]]&amp;Table768[[#This Row],[Section]]&amp;Table768[[#This Row],[Q No.]]</f>
        <v>P47R23</v>
      </c>
      <c r="B1864" s="19"/>
      <c r="C1864" s="7" t="s">
        <v>103</v>
      </c>
      <c r="D1864" s="6">
        <v>23</v>
      </c>
      <c r="E1864" s="6" t="s">
        <v>33</v>
      </c>
      <c r="F1864" s="6">
        <v>3</v>
      </c>
      <c r="G1864" s="13" t="s">
        <v>200</v>
      </c>
      <c r="H1864" s="3" t="s">
        <v>438</v>
      </c>
      <c r="I1864" s="2" t="str">
        <f>VLOOKUP(Table768[[#This Row],[CID]],ALY,2,FALSE)</f>
        <v>Inference</v>
      </c>
    </row>
    <row r="1865" spans="1:9" x14ac:dyDescent="0.2">
      <c r="A1865" s="19" t="str">
        <f>Table768[[#This Row],[Test No.]]&amp;Table768[[#This Row],[Section]]&amp;Table768[[#This Row],[Q No.]]</f>
        <v>P47R24</v>
      </c>
      <c r="B1865" s="19"/>
      <c r="C1865" s="7" t="s">
        <v>103</v>
      </c>
      <c r="D1865" s="6">
        <v>24</v>
      </c>
      <c r="E1865" s="6" t="s">
        <v>33</v>
      </c>
      <c r="F1865" s="6">
        <v>3</v>
      </c>
      <c r="G1865" s="13" t="s">
        <v>200</v>
      </c>
      <c r="H1865" s="3" t="s">
        <v>437</v>
      </c>
      <c r="I1865" s="2" t="str">
        <f>VLOOKUP(Table768[[#This Row],[CID]],ALY,2,FALSE)</f>
        <v>Detail</v>
      </c>
    </row>
    <row r="1866" spans="1:9" x14ac:dyDescent="0.2">
      <c r="A1866" s="19" t="str">
        <f>Table768[[#This Row],[Test No.]]&amp;Table768[[#This Row],[Section]]&amp;Table768[[#This Row],[Q No.]]</f>
        <v>P47R25</v>
      </c>
      <c r="B1866" s="19"/>
      <c r="C1866" s="7" t="s">
        <v>103</v>
      </c>
      <c r="D1866" s="6">
        <v>25</v>
      </c>
      <c r="E1866" s="6" t="s">
        <v>33</v>
      </c>
      <c r="F1866" s="6">
        <v>3</v>
      </c>
      <c r="G1866" s="13" t="s">
        <v>200</v>
      </c>
      <c r="H1866" s="3" t="s">
        <v>437</v>
      </c>
      <c r="I1866" s="2" t="str">
        <f>VLOOKUP(Table768[[#This Row],[CID]],ALY,2,FALSE)</f>
        <v>Detail</v>
      </c>
    </row>
    <row r="1867" spans="1:9" x14ac:dyDescent="0.2">
      <c r="A1867" s="19" t="str">
        <f>Table768[[#This Row],[Test No.]]&amp;Table768[[#This Row],[Section]]&amp;Table768[[#This Row],[Q No.]]</f>
        <v>P47R26</v>
      </c>
      <c r="B1867" s="19"/>
      <c r="C1867" s="7" t="s">
        <v>103</v>
      </c>
      <c r="D1867" s="6">
        <v>26</v>
      </c>
      <c r="E1867" s="6" t="s">
        <v>33</v>
      </c>
      <c r="F1867" s="6">
        <v>3</v>
      </c>
      <c r="G1867" s="13" t="s">
        <v>200</v>
      </c>
      <c r="H1867" s="3" t="s">
        <v>436</v>
      </c>
      <c r="I1867" s="2" t="str">
        <f>VLOOKUP(Table768[[#This Row],[CID]],ALY,2,FALSE)</f>
        <v>Purpose</v>
      </c>
    </row>
    <row r="1868" spans="1:9" x14ac:dyDescent="0.2">
      <c r="A1868" s="19" t="str">
        <f>Table768[[#This Row],[Test No.]]&amp;Table768[[#This Row],[Section]]&amp;Table768[[#This Row],[Q No.]]</f>
        <v>P47R27</v>
      </c>
      <c r="B1868" s="19"/>
      <c r="C1868" s="7" t="s">
        <v>103</v>
      </c>
      <c r="D1868" s="6">
        <v>27</v>
      </c>
      <c r="E1868" s="6" t="s">
        <v>33</v>
      </c>
      <c r="F1868" s="6">
        <v>3</v>
      </c>
      <c r="G1868" s="13" t="s">
        <v>200</v>
      </c>
      <c r="H1868" s="3" t="s">
        <v>435</v>
      </c>
      <c r="I1868" s="2" t="str">
        <f>VLOOKUP(Table768[[#This Row],[CID]],ALY,2,FALSE)</f>
        <v>PoV/Author's Attitude</v>
      </c>
    </row>
    <row r="1869" spans="1:9" x14ac:dyDescent="0.2">
      <c r="A1869" s="19" t="str">
        <f>Table768[[#This Row],[Test No.]]&amp;Table768[[#This Row],[Section]]&amp;Table768[[#This Row],[Q No.]]</f>
        <v>P47R28</v>
      </c>
      <c r="B1869" s="19"/>
      <c r="C1869" s="7" t="s">
        <v>103</v>
      </c>
      <c r="D1869" s="6">
        <v>28</v>
      </c>
      <c r="E1869" s="6" t="s">
        <v>33</v>
      </c>
      <c r="F1869" s="6">
        <v>3</v>
      </c>
      <c r="G1869" s="13" t="s">
        <v>200</v>
      </c>
      <c r="H1869" s="3" t="s">
        <v>438</v>
      </c>
      <c r="I1869" s="2" t="str">
        <f>VLOOKUP(Table768[[#This Row],[CID]],ALY,2,FALSE)</f>
        <v>Inference</v>
      </c>
    </row>
    <row r="1870" spans="1:9" x14ac:dyDescent="0.2">
      <c r="A1870" s="19" t="str">
        <f>Table768[[#This Row],[Test No.]]&amp;Table768[[#This Row],[Section]]&amp;Table768[[#This Row],[Q No.]]</f>
        <v>P47R29</v>
      </c>
      <c r="B1870" s="19"/>
      <c r="C1870" s="7" t="s">
        <v>103</v>
      </c>
      <c r="D1870" s="6">
        <v>29</v>
      </c>
      <c r="E1870" s="6" t="s">
        <v>33</v>
      </c>
      <c r="F1870" s="6">
        <v>3</v>
      </c>
      <c r="G1870" s="13" t="s">
        <v>200</v>
      </c>
      <c r="H1870" s="3" t="s">
        <v>435</v>
      </c>
      <c r="I1870" s="2" t="str">
        <f>VLOOKUP(Table768[[#This Row],[CID]],ALY,2,FALSE)</f>
        <v>PoV/Author's Attitude</v>
      </c>
    </row>
    <row r="1871" spans="1:9" x14ac:dyDescent="0.2">
      <c r="A1871" s="19" t="str">
        <f>Table768[[#This Row],[Test No.]]&amp;Table768[[#This Row],[Section]]&amp;Table768[[#This Row],[Q No.]]</f>
        <v>P47R30</v>
      </c>
      <c r="B1871" s="19"/>
      <c r="C1871" s="7" t="s">
        <v>103</v>
      </c>
      <c r="D1871" s="6">
        <v>30</v>
      </c>
      <c r="E1871" s="6" t="s">
        <v>33</v>
      </c>
      <c r="F1871" s="6">
        <v>3</v>
      </c>
      <c r="G1871" s="13" t="s">
        <v>200</v>
      </c>
      <c r="H1871" s="3" t="s">
        <v>437</v>
      </c>
      <c r="I1871" s="2" t="str">
        <f>VLOOKUP(Table768[[#This Row],[CID]],ALY,2,FALSE)</f>
        <v>Detail</v>
      </c>
    </row>
    <row r="1872" spans="1:9" x14ac:dyDescent="0.2">
      <c r="A1872" s="19" t="str">
        <f>Table768[[#This Row],[Test No.]]&amp;Table768[[#This Row],[Section]]&amp;Table768[[#This Row],[Q No.]]</f>
        <v>P47R31</v>
      </c>
      <c r="B1872" s="19"/>
      <c r="C1872" s="7" t="s">
        <v>103</v>
      </c>
      <c r="D1872" s="6">
        <v>31</v>
      </c>
      <c r="E1872" s="6" t="s">
        <v>33</v>
      </c>
      <c r="F1872" s="6">
        <v>4</v>
      </c>
      <c r="G1872" s="13" t="s">
        <v>199</v>
      </c>
      <c r="H1872" s="3" t="s">
        <v>441</v>
      </c>
      <c r="I1872" s="2" t="str">
        <f>VLOOKUP(Table768[[#This Row],[CID]],ALY,2,FALSE)</f>
        <v>Main Idea</v>
      </c>
    </row>
    <row r="1873" spans="1:9" x14ac:dyDescent="0.2">
      <c r="A1873" s="19" t="str">
        <f>Table768[[#This Row],[Test No.]]&amp;Table768[[#This Row],[Section]]&amp;Table768[[#This Row],[Q No.]]</f>
        <v>P47R32</v>
      </c>
      <c r="B1873" s="19"/>
      <c r="C1873" s="7" t="s">
        <v>103</v>
      </c>
      <c r="D1873" s="6">
        <v>32</v>
      </c>
      <c r="E1873" s="6" t="s">
        <v>33</v>
      </c>
      <c r="F1873" s="6">
        <v>4</v>
      </c>
      <c r="G1873" s="13" t="s">
        <v>199</v>
      </c>
      <c r="H1873" s="3" t="s">
        <v>442</v>
      </c>
      <c r="I1873" s="2" t="str">
        <f>VLOOKUP(Table768[[#This Row],[CID]],ALY,2,FALSE)</f>
        <v>Detail</v>
      </c>
    </row>
    <row r="1874" spans="1:9" x14ac:dyDescent="0.2">
      <c r="A1874" s="19" t="str">
        <f>Table768[[#This Row],[Test No.]]&amp;Table768[[#This Row],[Section]]&amp;Table768[[#This Row],[Q No.]]</f>
        <v>P47R33</v>
      </c>
      <c r="B1874" s="19"/>
      <c r="C1874" s="7" t="s">
        <v>103</v>
      </c>
      <c r="D1874" s="6">
        <v>33</v>
      </c>
      <c r="E1874" s="6" t="s">
        <v>33</v>
      </c>
      <c r="F1874" s="6">
        <v>4</v>
      </c>
      <c r="G1874" s="13" t="s">
        <v>199</v>
      </c>
      <c r="H1874" s="3" t="s">
        <v>442</v>
      </c>
      <c r="I1874" s="2" t="str">
        <f>VLOOKUP(Table768[[#This Row],[CID]],ALY,2,FALSE)</f>
        <v>Detail</v>
      </c>
    </row>
    <row r="1875" spans="1:9" x14ac:dyDescent="0.2">
      <c r="A1875" s="19" t="str">
        <f>Table768[[#This Row],[Test No.]]&amp;Table768[[#This Row],[Section]]&amp;Table768[[#This Row],[Q No.]]</f>
        <v>P47R34</v>
      </c>
      <c r="B1875" s="19"/>
      <c r="C1875" s="7" t="s">
        <v>103</v>
      </c>
      <c r="D1875" s="6">
        <v>34</v>
      </c>
      <c r="E1875" s="6" t="s">
        <v>33</v>
      </c>
      <c r="F1875" s="6">
        <v>4</v>
      </c>
      <c r="G1875" s="13" t="s">
        <v>199</v>
      </c>
      <c r="H1875" s="3" t="s">
        <v>442</v>
      </c>
      <c r="I1875" s="2" t="str">
        <f>VLOOKUP(Table768[[#This Row],[CID]],ALY,2,FALSE)</f>
        <v>Detail</v>
      </c>
    </row>
    <row r="1876" spans="1:9" x14ac:dyDescent="0.2">
      <c r="A1876" s="19" t="str">
        <f>Table768[[#This Row],[Test No.]]&amp;Table768[[#This Row],[Section]]&amp;Table768[[#This Row],[Q No.]]</f>
        <v>P47R35</v>
      </c>
      <c r="B1876" s="19"/>
      <c r="C1876" s="7" t="s">
        <v>103</v>
      </c>
      <c r="D1876" s="6">
        <v>35</v>
      </c>
      <c r="E1876" s="6" t="s">
        <v>33</v>
      </c>
      <c r="F1876" s="6">
        <v>4</v>
      </c>
      <c r="G1876" s="13" t="s">
        <v>199</v>
      </c>
      <c r="H1876" s="3" t="s">
        <v>453</v>
      </c>
      <c r="I1876" s="2" t="str">
        <f>VLOOKUP(Table768[[#This Row],[CID]],ALY,2,FALSE)</f>
        <v>Cause &amp; Effect</v>
      </c>
    </row>
    <row r="1877" spans="1:9" x14ac:dyDescent="0.2">
      <c r="A1877" s="19" t="str">
        <f>Table768[[#This Row],[Test No.]]&amp;Table768[[#This Row],[Section]]&amp;Table768[[#This Row],[Q No.]]</f>
        <v>P47R36</v>
      </c>
      <c r="B1877" s="19"/>
      <c r="C1877" s="7" t="s">
        <v>103</v>
      </c>
      <c r="D1877" s="6">
        <v>36</v>
      </c>
      <c r="E1877" s="6" t="s">
        <v>33</v>
      </c>
      <c r="F1877" s="6">
        <v>4</v>
      </c>
      <c r="G1877" s="13" t="s">
        <v>199</v>
      </c>
      <c r="H1877" s="3" t="s">
        <v>440</v>
      </c>
      <c r="I1877" s="2" t="str">
        <f>VLOOKUP(Table768[[#This Row],[CID]],ALY,2,FALSE)</f>
        <v>Inference</v>
      </c>
    </row>
    <row r="1878" spans="1:9" x14ac:dyDescent="0.2">
      <c r="A1878" s="19" t="str">
        <f>Table768[[#This Row],[Test No.]]&amp;Table768[[#This Row],[Section]]&amp;Table768[[#This Row],[Q No.]]</f>
        <v>P47R37</v>
      </c>
      <c r="B1878" s="19"/>
      <c r="C1878" s="7" t="s">
        <v>103</v>
      </c>
      <c r="D1878" s="6">
        <v>37</v>
      </c>
      <c r="E1878" s="6" t="s">
        <v>33</v>
      </c>
      <c r="F1878" s="6">
        <v>4</v>
      </c>
      <c r="G1878" s="13" t="s">
        <v>199</v>
      </c>
      <c r="H1878" s="3" t="s">
        <v>440</v>
      </c>
      <c r="I1878" s="2" t="str">
        <f>VLOOKUP(Table768[[#This Row],[CID]],ALY,2,FALSE)</f>
        <v>Inference</v>
      </c>
    </row>
    <row r="1879" spans="1:9" x14ac:dyDescent="0.2">
      <c r="A1879" s="19" t="str">
        <f>Table768[[#This Row],[Test No.]]&amp;Table768[[#This Row],[Section]]&amp;Table768[[#This Row],[Q No.]]</f>
        <v>P47R38</v>
      </c>
      <c r="B1879" s="19"/>
      <c r="C1879" s="7" t="s">
        <v>103</v>
      </c>
      <c r="D1879" s="6">
        <v>38</v>
      </c>
      <c r="E1879" s="6" t="s">
        <v>33</v>
      </c>
      <c r="F1879" s="6">
        <v>4</v>
      </c>
      <c r="G1879" s="13" t="s">
        <v>199</v>
      </c>
      <c r="H1879" s="3" t="s">
        <v>440</v>
      </c>
      <c r="I1879" s="2" t="str">
        <f>VLOOKUP(Table768[[#This Row],[CID]],ALY,2,FALSE)</f>
        <v>Inference</v>
      </c>
    </row>
    <row r="1880" spans="1:9" x14ac:dyDescent="0.2">
      <c r="A1880" s="19" t="str">
        <f>Table768[[#This Row],[Test No.]]&amp;Table768[[#This Row],[Section]]&amp;Table768[[#This Row],[Q No.]]</f>
        <v>P47R39</v>
      </c>
      <c r="B1880" s="19"/>
      <c r="C1880" s="7" t="s">
        <v>103</v>
      </c>
      <c r="D1880" s="6">
        <v>39</v>
      </c>
      <c r="E1880" s="6" t="s">
        <v>33</v>
      </c>
      <c r="F1880" s="6">
        <v>4</v>
      </c>
      <c r="G1880" s="13" t="s">
        <v>199</v>
      </c>
      <c r="H1880" s="3" t="s">
        <v>442</v>
      </c>
      <c r="I1880" s="2" t="str">
        <f>VLOOKUP(Table768[[#This Row],[CID]],ALY,2,FALSE)</f>
        <v>Detail</v>
      </c>
    </row>
    <row r="1881" spans="1:9" x14ac:dyDescent="0.2">
      <c r="A1881" s="19" t="str">
        <f>Table768[[#This Row],[Test No.]]&amp;Table768[[#This Row],[Section]]&amp;Table768[[#This Row],[Q No.]]</f>
        <v>P47R40</v>
      </c>
      <c r="B1881" s="19"/>
      <c r="C1881" s="7" t="s">
        <v>103</v>
      </c>
      <c r="D1881" s="6">
        <v>40</v>
      </c>
      <c r="E1881" s="6" t="s">
        <v>33</v>
      </c>
      <c r="F1881" s="6">
        <v>4</v>
      </c>
      <c r="G1881" s="13" t="s">
        <v>199</v>
      </c>
      <c r="H1881" s="3" t="s">
        <v>453</v>
      </c>
      <c r="I1881" s="2" t="str">
        <f>VLOOKUP(Table768[[#This Row],[CID]],ALY,2,FALSE)</f>
        <v>Cause &amp; Effect</v>
      </c>
    </row>
    <row r="1882" spans="1:9" x14ac:dyDescent="0.2">
      <c r="A1882" s="19" t="str">
        <f>Table768[[#This Row],[Test No.]]&amp;Table768[[#This Row],[Section]]&amp;Table768[[#This Row],[Q No.]]</f>
        <v>P48R1</v>
      </c>
      <c r="B1882" s="19"/>
      <c r="C1882" s="7" t="s">
        <v>102</v>
      </c>
      <c r="D1882" s="6">
        <v>1</v>
      </c>
      <c r="E1882" s="6" t="s">
        <v>33</v>
      </c>
      <c r="F1882" s="6">
        <v>1</v>
      </c>
      <c r="G1882" s="13" t="s">
        <v>50</v>
      </c>
      <c r="H1882" s="3" t="s">
        <v>427</v>
      </c>
      <c r="I1882" s="2" t="str">
        <f>VLOOKUP(Table768[[#This Row],[CID]],ALY,2,FALSE)</f>
        <v>PoV/Author's Attitude</v>
      </c>
    </row>
    <row r="1883" spans="1:9" x14ac:dyDescent="0.2">
      <c r="A1883" s="19" t="str">
        <f>Table768[[#This Row],[Test No.]]&amp;Table768[[#This Row],[Section]]&amp;Table768[[#This Row],[Q No.]]</f>
        <v>P48R2</v>
      </c>
      <c r="B1883" s="19"/>
      <c r="C1883" s="7" t="s">
        <v>102</v>
      </c>
      <c r="D1883" s="6">
        <v>2</v>
      </c>
      <c r="E1883" s="6" t="s">
        <v>33</v>
      </c>
      <c r="F1883" s="6">
        <v>1</v>
      </c>
      <c r="G1883" s="13" t="s">
        <v>50</v>
      </c>
      <c r="H1883" s="3" t="s">
        <v>425</v>
      </c>
      <c r="I1883" s="2" t="str">
        <f>VLOOKUP(Table768[[#This Row],[CID]],ALY,2,FALSE)</f>
        <v>Detail</v>
      </c>
    </row>
    <row r="1884" spans="1:9" x14ac:dyDescent="0.2">
      <c r="A1884" s="19" t="str">
        <f>Table768[[#This Row],[Test No.]]&amp;Table768[[#This Row],[Section]]&amp;Table768[[#This Row],[Q No.]]</f>
        <v>P48R3</v>
      </c>
      <c r="B1884" s="19"/>
      <c r="C1884" s="7" t="s">
        <v>102</v>
      </c>
      <c r="D1884" s="6">
        <v>3</v>
      </c>
      <c r="E1884" s="6" t="s">
        <v>33</v>
      </c>
      <c r="F1884" s="6">
        <v>1</v>
      </c>
      <c r="G1884" s="13" t="s">
        <v>50</v>
      </c>
      <c r="H1884" s="3" t="s">
        <v>425</v>
      </c>
      <c r="I1884" s="2" t="str">
        <f>VLOOKUP(Table768[[#This Row],[CID]],ALY,2,FALSE)</f>
        <v>Detail</v>
      </c>
    </row>
    <row r="1885" spans="1:9" x14ac:dyDescent="0.2">
      <c r="A1885" s="19" t="str">
        <f>Table768[[#This Row],[Test No.]]&amp;Table768[[#This Row],[Section]]&amp;Table768[[#This Row],[Q No.]]</f>
        <v>P48R4</v>
      </c>
      <c r="B1885" s="19"/>
      <c r="C1885" s="7" t="s">
        <v>102</v>
      </c>
      <c r="D1885" s="6">
        <v>4</v>
      </c>
      <c r="E1885" s="6" t="s">
        <v>33</v>
      </c>
      <c r="F1885" s="6">
        <v>1</v>
      </c>
      <c r="G1885" s="13" t="s">
        <v>50</v>
      </c>
      <c r="H1885" s="3" t="s">
        <v>458</v>
      </c>
      <c r="I1885" s="2" t="str">
        <f>VLOOKUP(Table768[[#This Row],[CID]],ALY,2,FALSE)</f>
        <v>Sequence</v>
      </c>
    </row>
    <row r="1886" spans="1:9" x14ac:dyDescent="0.2">
      <c r="A1886" s="19" t="str">
        <f>Table768[[#This Row],[Test No.]]&amp;Table768[[#This Row],[Section]]&amp;Table768[[#This Row],[Q No.]]</f>
        <v>P48R5</v>
      </c>
      <c r="B1886" s="19"/>
      <c r="C1886" s="7" t="s">
        <v>102</v>
      </c>
      <c r="D1886" s="6">
        <v>5</v>
      </c>
      <c r="E1886" s="6" t="s">
        <v>33</v>
      </c>
      <c r="F1886" s="6">
        <v>1</v>
      </c>
      <c r="G1886" s="13" t="s">
        <v>50</v>
      </c>
      <c r="H1886" s="3" t="s">
        <v>427</v>
      </c>
      <c r="I1886" s="2" t="str">
        <f>VLOOKUP(Table768[[#This Row],[CID]],ALY,2,FALSE)</f>
        <v>PoV/Author's Attitude</v>
      </c>
    </row>
    <row r="1887" spans="1:9" x14ac:dyDescent="0.2">
      <c r="A1887" s="19" t="str">
        <f>Table768[[#This Row],[Test No.]]&amp;Table768[[#This Row],[Section]]&amp;Table768[[#This Row],[Q No.]]</f>
        <v>P48R6</v>
      </c>
      <c r="B1887" s="19"/>
      <c r="C1887" s="7" t="s">
        <v>102</v>
      </c>
      <c r="D1887" s="6">
        <v>6</v>
      </c>
      <c r="E1887" s="6" t="s">
        <v>33</v>
      </c>
      <c r="F1887" s="6">
        <v>1</v>
      </c>
      <c r="G1887" s="13" t="s">
        <v>50</v>
      </c>
      <c r="H1887" s="3" t="s">
        <v>427</v>
      </c>
      <c r="I1887" s="2" t="str">
        <f>VLOOKUP(Table768[[#This Row],[CID]],ALY,2,FALSE)</f>
        <v>PoV/Author's Attitude</v>
      </c>
    </row>
    <row r="1888" spans="1:9" x14ac:dyDescent="0.2">
      <c r="A1888" s="19" t="str">
        <f>Table768[[#This Row],[Test No.]]&amp;Table768[[#This Row],[Section]]&amp;Table768[[#This Row],[Q No.]]</f>
        <v>P48R7</v>
      </c>
      <c r="B1888" s="19"/>
      <c r="C1888" s="7" t="s">
        <v>102</v>
      </c>
      <c r="D1888" s="6">
        <v>7</v>
      </c>
      <c r="E1888" s="6" t="s">
        <v>33</v>
      </c>
      <c r="F1888" s="6">
        <v>1</v>
      </c>
      <c r="G1888" s="13" t="s">
        <v>50</v>
      </c>
      <c r="H1888" s="3" t="s">
        <v>427</v>
      </c>
      <c r="I1888" s="2" t="str">
        <f>VLOOKUP(Table768[[#This Row],[CID]],ALY,2,FALSE)</f>
        <v>PoV/Author's Attitude</v>
      </c>
    </row>
    <row r="1889" spans="1:9" x14ac:dyDescent="0.2">
      <c r="A1889" s="19" t="str">
        <f>Table768[[#This Row],[Test No.]]&amp;Table768[[#This Row],[Section]]&amp;Table768[[#This Row],[Q No.]]</f>
        <v>P48R8</v>
      </c>
      <c r="B1889" s="19"/>
      <c r="C1889" s="7" t="s">
        <v>102</v>
      </c>
      <c r="D1889" s="6">
        <v>8</v>
      </c>
      <c r="E1889" s="6" t="s">
        <v>33</v>
      </c>
      <c r="F1889" s="6">
        <v>1</v>
      </c>
      <c r="G1889" s="13" t="s">
        <v>50</v>
      </c>
      <c r="H1889" s="3" t="s">
        <v>426</v>
      </c>
      <c r="I1889" s="2" t="str">
        <f>VLOOKUP(Table768[[#This Row],[CID]],ALY,2,FALSE)</f>
        <v>Cause &amp; Effect</v>
      </c>
    </row>
    <row r="1890" spans="1:9" x14ac:dyDescent="0.2">
      <c r="A1890" s="19" t="str">
        <f>Table768[[#This Row],[Test No.]]&amp;Table768[[#This Row],[Section]]&amp;Table768[[#This Row],[Q No.]]</f>
        <v>P48R9</v>
      </c>
      <c r="B1890" s="19"/>
      <c r="C1890" s="7" t="s">
        <v>102</v>
      </c>
      <c r="D1890" s="6">
        <v>9</v>
      </c>
      <c r="E1890" s="6" t="s">
        <v>33</v>
      </c>
      <c r="F1890" s="6">
        <v>1</v>
      </c>
      <c r="G1890" s="13" t="s">
        <v>50</v>
      </c>
      <c r="H1890" s="3" t="s">
        <v>427</v>
      </c>
      <c r="I1890" s="2" t="str">
        <f>VLOOKUP(Table768[[#This Row],[CID]],ALY,2,FALSE)</f>
        <v>PoV/Author's Attitude</v>
      </c>
    </row>
    <row r="1891" spans="1:9" x14ac:dyDescent="0.2">
      <c r="A1891" s="19" t="str">
        <f>Table768[[#This Row],[Test No.]]&amp;Table768[[#This Row],[Section]]&amp;Table768[[#This Row],[Q No.]]</f>
        <v>P48R10</v>
      </c>
      <c r="B1891" s="19"/>
      <c r="C1891" s="7" t="s">
        <v>102</v>
      </c>
      <c r="D1891" s="6">
        <v>10</v>
      </c>
      <c r="E1891" s="6" t="s">
        <v>33</v>
      </c>
      <c r="F1891" s="6">
        <v>1</v>
      </c>
      <c r="G1891" s="13" t="s">
        <v>50</v>
      </c>
      <c r="H1891" s="3" t="s">
        <v>425</v>
      </c>
      <c r="I1891" s="2" t="str">
        <f>VLOOKUP(Table768[[#This Row],[CID]],ALY,2,FALSE)</f>
        <v>Detail</v>
      </c>
    </row>
    <row r="1892" spans="1:9" x14ac:dyDescent="0.2">
      <c r="A1892" s="19" t="str">
        <f>Table768[[#This Row],[Test No.]]&amp;Table768[[#This Row],[Section]]&amp;Table768[[#This Row],[Q No.]]</f>
        <v>P48R11</v>
      </c>
      <c r="B1892" s="19"/>
      <c r="C1892" s="7" t="s">
        <v>102</v>
      </c>
      <c r="D1892" s="6">
        <v>11</v>
      </c>
      <c r="E1892" s="6" t="s">
        <v>33</v>
      </c>
      <c r="F1892" s="6">
        <v>2</v>
      </c>
      <c r="G1892" s="13" t="s">
        <v>201</v>
      </c>
      <c r="H1892" s="3" t="s">
        <v>434</v>
      </c>
      <c r="I1892" s="2" t="str">
        <f>VLOOKUP(Table768[[#This Row],[CID]],ALY,2,FALSE)</f>
        <v>Main Idea</v>
      </c>
    </row>
    <row r="1893" spans="1:9" x14ac:dyDescent="0.2">
      <c r="A1893" s="19" t="str">
        <f>Table768[[#This Row],[Test No.]]&amp;Table768[[#This Row],[Section]]&amp;Table768[[#This Row],[Q No.]]</f>
        <v>P48R12</v>
      </c>
      <c r="B1893" s="19"/>
      <c r="C1893" s="7" t="s">
        <v>102</v>
      </c>
      <c r="D1893" s="6">
        <v>12</v>
      </c>
      <c r="E1893" s="6" t="s">
        <v>33</v>
      </c>
      <c r="F1893" s="6">
        <v>2</v>
      </c>
      <c r="G1893" s="13" t="s">
        <v>201</v>
      </c>
      <c r="H1893" s="3" t="s">
        <v>430</v>
      </c>
      <c r="I1893" s="2" t="str">
        <f>VLOOKUP(Table768[[#This Row],[CID]],ALY,2,FALSE)</f>
        <v>Detail</v>
      </c>
    </row>
    <row r="1894" spans="1:9" x14ac:dyDescent="0.2">
      <c r="A1894" s="19" t="str">
        <f>Table768[[#This Row],[Test No.]]&amp;Table768[[#This Row],[Section]]&amp;Table768[[#This Row],[Q No.]]</f>
        <v>P48R13</v>
      </c>
      <c r="B1894" s="19"/>
      <c r="C1894" s="7" t="s">
        <v>102</v>
      </c>
      <c r="D1894" s="6">
        <v>13</v>
      </c>
      <c r="E1894" s="6" t="s">
        <v>33</v>
      </c>
      <c r="F1894" s="6">
        <v>2</v>
      </c>
      <c r="G1894" s="13" t="s">
        <v>201</v>
      </c>
      <c r="H1894" s="3" t="s">
        <v>446</v>
      </c>
      <c r="I1894" s="2" t="str">
        <f>VLOOKUP(Table768[[#This Row],[CID]],ALY,2,FALSE)</f>
        <v>Inference</v>
      </c>
    </row>
    <row r="1895" spans="1:9" x14ac:dyDescent="0.2">
      <c r="A1895" s="19" t="str">
        <f>Table768[[#This Row],[Test No.]]&amp;Table768[[#This Row],[Section]]&amp;Table768[[#This Row],[Q No.]]</f>
        <v>P48R14</v>
      </c>
      <c r="B1895" s="19"/>
      <c r="C1895" s="7" t="s">
        <v>102</v>
      </c>
      <c r="D1895" s="6">
        <v>14</v>
      </c>
      <c r="E1895" s="6" t="s">
        <v>33</v>
      </c>
      <c r="F1895" s="6">
        <v>2</v>
      </c>
      <c r="G1895" s="13" t="s">
        <v>201</v>
      </c>
      <c r="H1895" s="3" t="s">
        <v>459</v>
      </c>
      <c r="I1895" s="2" t="str">
        <f>VLOOKUP(Table768[[#This Row],[CID]],ALY,2,FALSE)</f>
        <v>Cause &amp; Effect</v>
      </c>
    </row>
    <row r="1896" spans="1:9" x14ac:dyDescent="0.2">
      <c r="A1896" s="19" t="str">
        <f>Table768[[#This Row],[Test No.]]&amp;Table768[[#This Row],[Section]]&amp;Table768[[#This Row],[Q No.]]</f>
        <v>P48R15</v>
      </c>
      <c r="B1896" s="19"/>
      <c r="C1896" s="7" t="s">
        <v>102</v>
      </c>
      <c r="D1896" s="6">
        <v>15</v>
      </c>
      <c r="E1896" s="6" t="s">
        <v>33</v>
      </c>
      <c r="F1896" s="6">
        <v>2</v>
      </c>
      <c r="G1896" s="13" t="s">
        <v>201</v>
      </c>
      <c r="H1896" s="3" t="s">
        <v>456</v>
      </c>
      <c r="I1896" s="2" t="str">
        <f>VLOOKUP(Table768[[#This Row],[CID]],ALY,2,FALSE)</f>
        <v>Sequence</v>
      </c>
    </row>
    <row r="1897" spans="1:9" x14ac:dyDescent="0.2">
      <c r="A1897" s="19" t="str">
        <f>Table768[[#This Row],[Test No.]]&amp;Table768[[#This Row],[Section]]&amp;Table768[[#This Row],[Q No.]]</f>
        <v>P48R16</v>
      </c>
      <c r="B1897" s="19"/>
      <c r="C1897" s="7" t="s">
        <v>102</v>
      </c>
      <c r="D1897" s="6">
        <v>16</v>
      </c>
      <c r="E1897" s="6" t="s">
        <v>33</v>
      </c>
      <c r="F1897" s="6">
        <v>2</v>
      </c>
      <c r="G1897" s="13" t="s">
        <v>201</v>
      </c>
      <c r="H1897" s="3" t="s">
        <v>434</v>
      </c>
      <c r="I1897" s="2" t="str">
        <f>VLOOKUP(Table768[[#This Row],[CID]],ALY,2,FALSE)</f>
        <v>Main Idea</v>
      </c>
    </row>
    <row r="1898" spans="1:9" x14ac:dyDescent="0.2">
      <c r="A1898" s="19" t="str">
        <f>Table768[[#This Row],[Test No.]]&amp;Table768[[#This Row],[Section]]&amp;Table768[[#This Row],[Q No.]]</f>
        <v>P48R17</v>
      </c>
      <c r="B1898" s="19"/>
      <c r="C1898" s="7" t="s">
        <v>102</v>
      </c>
      <c r="D1898" s="6">
        <v>17</v>
      </c>
      <c r="E1898" s="6" t="s">
        <v>33</v>
      </c>
      <c r="F1898" s="6">
        <v>2</v>
      </c>
      <c r="G1898" s="13" t="s">
        <v>201</v>
      </c>
      <c r="H1898" s="3" t="s">
        <v>434</v>
      </c>
      <c r="I1898" s="2" t="str">
        <f>VLOOKUP(Table768[[#This Row],[CID]],ALY,2,FALSE)</f>
        <v>Main Idea</v>
      </c>
    </row>
    <row r="1899" spans="1:9" x14ac:dyDescent="0.2">
      <c r="A1899" s="19" t="str">
        <f>Table768[[#This Row],[Test No.]]&amp;Table768[[#This Row],[Section]]&amp;Table768[[#This Row],[Q No.]]</f>
        <v>P48R18</v>
      </c>
      <c r="B1899" s="19"/>
      <c r="C1899" s="7" t="s">
        <v>102</v>
      </c>
      <c r="D1899" s="6">
        <v>18</v>
      </c>
      <c r="E1899" s="6" t="s">
        <v>33</v>
      </c>
      <c r="F1899" s="6">
        <v>2</v>
      </c>
      <c r="G1899" s="13" t="s">
        <v>201</v>
      </c>
      <c r="H1899" s="3" t="s">
        <v>446</v>
      </c>
      <c r="I1899" s="2" t="str">
        <f>VLOOKUP(Table768[[#This Row],[CID]],ALY,2,FALSE)</f>
        <v>Inference</v>
      </c>
    </row>
    <row r="1900" spans="1:9" x14ac:dyDescent="0.2">
      <c r="A1900" s="19" t="str">
        <f>Table768[[#This Row],[Test No.]]&amp;Table768[[#This Row],[Section]]&amp;Table768[[#This Row],[Q No.]]</f>
        <v>P48R19</v>
      </c>
      <c r="B1900" s="19"/>
      <c r="C1900" s="7" t="s">
        <v>102</v>
      </c>
      <c r="D1900" s="6">
        <v>19</v>
      </c>
      <c r="E1900" s="6" t="s">
        <v>33</v>
      </c>
      <c r="F1900" s="6">
        <v>2</v>
      </c>
      <c r="G1900" s="13" t="s">
        <v>201</v>
      </c>
      <c r="H1900" s="3" t="s">
        <v>430</v>
      </c>
      <c r="I1900" s="2" t="str">
        <f>VLOOKUP(Table768[[#This Row],[CID]],ALY,2,FALSE)</f>
        <v>Detail</v>
      </c>
    </row>
    <row r="1901" spans="1:9" x14ac:dyDescent="0.2">
      <c r="A1901" s="19" t="str">
        <f>Table768[[#This Row],[Test No.]]&amp;Table768[[#This Row],[Section]]&amp;Table768[[#This Row],[Q No.]]</f>
        <v>P48R20</v>
      </c>
      <c r="B1901" s="19"/>
      <c r="C1901" s="7" t="s">
        <v>102</v>
      </c>
      <c r="D1901" s="6">
        <v>20</v>
      </c>
      <c r="E1901" s="6" t="s">
        <v>33</v>
      </c>
      <c r="F1901" s="6">
        <v>2</v>
      </c>
      <c r="G1901" s="13" t="s">
        <v>201</v>
      </c>
      <c r="H1901" s="3" t="s">
        <v>456</v>
      </c>
      <c r="I1901" s="2" t="str">
        <f>VLOOKUP(Table768[[#This Row],[CID]],ALY,2,FALSE)</f>
        <v>Sequence</v>
      </c>
    </row>
    <row r="1902" spans="1:9" x14ac:dyDescent="0.2">
      <c r="A1902" s="19" t="str">
        <f>Table768[[#This Row],[Test No.]]&amp;Table768[[#This Row],[Section]]&amp;Table768[[#This Row],[Q No.]]</f>
        <v>P48R21</v>
      </c>
      <c r="B1902" s="19"/>
      <c r="C1902" s="7" t="s">
        <v>102</v>
      </c>
      <c r="D1902" s="6">
        <v>21</v>
      </c>
      <c r="E1902" s="6" t="s">
        <v>33</v>
      </c>
      <c r="F1902" s="6">
        <v>3</v>
      </c>
      <c r="G1902" s="13" t="s">
        <v>200</v>
      </c>
      <c r="H1902" s="3" t="s">
        <v>437</v>
      </c>
      <c r="I1902" s="2" t="str">
        <f>VLOOKUP(Table768[[#This Row],[CID]],ALY,2,FALSE)</f>
        <v>Detail</v>
      </c>
    </row>
    <row r="1903" spans="1:9" x14ac:dyDescent="0.2">
      <c r="A1903" s="19" t="str">
        <f>Table768[[#This Row],[Test No.]]&amp;Table768[[#This Row],[Section]]&amp;Table768[[#This Row],[Q No.]]</f>
        <v>P48R22</v>
      </c>
      <c r="B1903" s="19"/>
      <c r="C1903" s="7" t="s">
        <v>102</v>
      </c>
      <c r="D1903" s="6">
        <v>22</v>
      </c>
      <c r="E1903" s="6" t="s">
        <v>33</v>
      </c>
      <c r="F1903" s="6">
        <v>3</v>
      </c>
      <c r="G1903" s="13" t="s">
        <v>200</v>
      </c>
      <c r="H1903" s="3" t="s">
        <v>437</v>
      </c>
      <c r="I1903" s="2" t="str">
        <f>VLOOKUP(Table768[[#This Row],[CID]],ALY,2,FALSE)</f>
        <v>Detail</v>
      </c>
    </row>
    <row r="1904" spans="1:9" x14ac:dyDescent="0.2">
      <c r="A1904" s="19" t="str">
        <f>Table768[[#This Row],[Test No.]]&amp;Table768[[#This Row],[Section]]&amp;Table768[[#This Row],[Q No.]]</f>
        <v>P48R23</v>
      </c>
      <c r="B1904" s="19"/>
      <c r="C1904" s="7" t="s">
        <v>102</v>
      </c>
      <c r="D1904" s="6">
        <v>23</v>
      </c>
      <c r="E1904" s="6" t="s">
        <v>33</v>
      </c>
      <c r="F1904" s="6">
        <v>3</v>
      </c>
      <c r="G1904" s="13" t="s">
        <v>200</v>
      </c>
      <c r="H1904" s="3" t="s">
        <v>452</v>
      </c>
      <c r="I1904" s="2" t="str">
        <f>VLOOKUP(Table768[[#This Row],[CID]],ALY,2,FALSE)</f>
        <v>Cause &amp; Effect</v>
      </c>
    </row>
    <row r="1905" spans="1:9" x14ac:dyDescent="0.2">
      <c r="A1905" s="19" t="str">
        <f>Table768[[#This Row],[Test No.]]&amp;Table768[[#This Row],[Section]]&amp;Table768[[#This Row],[Q No.]]</f>
        <v>P48R24</v>
      </c>
      <c r="B1905" s="19"/>
      <c r="C1905" s="7" t="s">
        <v>102</v>
      </c>
      <c r="D1905" s="6">
        <v>24</v>
      </c>
      <c r="E1905" s="6" t="s">
        <v>33</v>
      </c>
      <c r="F1905" s="6">
        <v>3</v>
      </c>
      <c r="G1905" s="13" t="s">
        <v>200</v>
      </c>
      <c r="H1905" s="3" t="s">
        <v>438</v>
      </c>
      <c r="I1905" s="2" t="str">
        <f>VLOOKUP(Table768[[#This Row],[CID]],ALY,2,FALSE)</f>
        <v>Inference</v>
      </c>
    </row>
    <row r="1906" spans="1:9" x14ac:dyDescent="0.2">
      <c r="A1906" s="19" t="str">
        <f>Table768[[#This Row],[Test No.]]&amp;Table768[[#This Row],[Section]]&amp;Table768[[#This Row],[Q No.]]</f>
        <v>P48R25</v>
      </c>
      <c r="B1906" s="19"/>
      <c r="C1906" s="7" t="s">
        <v>102</v>
      </c>
      <c r="D1906" s="6">
        <v>25</v>
      </c>
      <c r="E1906" s="6" t="s">
        <v>33</v>
      </c>
      <c r="F1906" s="6">
        <v>3</v>
      </c>
      <c r="G1906" s="13" t="s">
        <v>200</v>
      </c>
      <c r="H1906" s="3" t="s">
        <v>437</v>
      </c>
      <c r="I1906" s="2" t="str">
        <f>VLOOKUP(Table768[[#This Row],[CID]],ALY,2,FALSE)</f>
        <v>Detail</v>
      </c>
    </row>
    <row r="1907" spans="1:9" x14ac:dyDescent="0.2">
      <c r="A1907" s="19" t="str">
        <f>Table768[[#This Row],[Test No.]]&amp;Table768[[#This Row],[Section]]&amp;Table768[[#This Row],[Q No.]]</f>
        <v>P48R26</v>
      </c>
      <c r="B1907" s="19"/>
      <c r="C1907" s="7" t="s">
        <v>102</v>
      </c>
      <c r="D1907" s="6">
        <v>26</v>
      </c>
      <c r="E1907" s="6" t="s">
        <v>33</v>
      </c>
      <c r="F1907" s="6">
        <v>3</v>
      </c>
      <c r="G1907" s="13" t="s">
        <v>200</v>
      </c>
      <c r="H1907" s="3" t="s">
        <v>438</v>
      </c>
      <c r="I1907" s="2" t="str">
        <f>VLOOKUP(Table768[[#This Row],[CID]],ALY,2,FALSE)</f>
        <v>Inference</v>
      </c>
    </row>
    <row r="1908" spans="1:9" x14ac:dyDescent="0.2">
      <c r="A1908" s="19" t="str">
        <f>Table768[[#This Row],[Test No.]]&amp;Table768[[#This Row],[Section]]&amp;Table768[[#This Row],[Q No.]]</f>
        <v>P48R27</v>
      </c>
      <c r="B1908" s="19"/>
      <c r="C1908" s="7" t="s">
        <v>102</v>
      </c>
      <c r="D1908" s="6">
        <v>27</v>
      </c>
      <c r="E1908" s="6" t="s">
        <v>33</v>
      </c>
      <c r="F1908" s="6">
        <v>3</v>
      </c>
      <c r="G1908" s="13" t="s">
        <v>200</v>
      </c>
      <c r="H1908" s="3" t="s">
        <v>451</v>
      </c>
      <c r="I1908" s="2" t="str">
        <f>VLOOKUP(Table768[[#This Row],[CID]],ALY,2,FALSE)</f>
        <v>Main Idea</v>
      </c>
    </row>
    <row r="1909" spans="1:9" x14ac:dyDescent="0.2">
      <c r="A1909" s="19" t="str">
        <f>Table768[[#This Row],[Test No.]]&amp;Table768[[#This Row],[Section]]&amp;Table768[[#This Row],[Q No.]]</f>
        <v>P48R28</v>
      </c>
      <c r="B1909" s="19"/>
      <c r="C1909" s="7" t="s">
        <v>102</v>
      </c>
      <c r="D1909" s="6">
        <v>28</v>
      </c>
      <c r="E1909" s="6" t="s">
        <v>33</v>
      </c>
      <c r="F1909" s="6">
        <v>3</v>
      </c>
      <c r="G1909" s="13" t="s">
        <v>200</v>
      </c>
      <c r="H1909" s="3" t="s">
        <v>451</v>
      </c>
      <c r="I1909" s="2" t="str">
        <f>VLOOKUP(Table768[[#This Row],[CID]],ALY,2,FALSE)</f>
        <v>Main Idea</v>
      </c>
    </row>
    <row r="1910" spans="1:9" x14ac:dyDescent="0.2">
      <c r="A1910" s="19" t="str">
        <f>Table768[[#This Row],[Test No.]]&amp;Table768[[#This Row],[Section]]&amp;Table768[[#This Row],[Q No.]]</f>
        <v>P48R29</v>
      </c>
      <c r="B1910" s="19"/>
      <c r="C1910" s="7" t="s">
        <v>102</v>
      </c>
      <c r="D1910" s="6">
        <v>29</v>
      </c>
      <c r="E1910" s="6" t="s">
        <v>33</v>
      </c>
      <c r="F1910" s="6">
        <v>3</v>
      </c>
      <c r="G1910" s="13" t="s">
        <v>200</v>
      </c>
      <c r="H1910" s="3" t="s">
        <v>439</v>
      </c>
      <c r="I1910" s="2" t="str">
        <f>VLOOKUP(Table768[[#This Row],[CID]],ALY,2,FALSE)</f>
        <v>Vocab-in-Context</v>
      </c>
    </row>
    <row r="1911" spans="1:9" x14ac:dyDescent="0.2">
      <c r="A1911" s="19" t="str">
        <f>Table768[[#This Row],[Test No.]]&amp;Table768[[#This Row],[Section]]&amp;Table768[[#This Row],[Q No.]]</f>
        <v>P48R30</v>
      </c>
      <c r="B1911" s="19"/>
      <c r="C1911" s="7" t="s">
        <v>102</v>
      </c>
      <c r="D1911" s="6">
        <v>30</v>
      </c>
      <c r="E1911" s="6" t="s">
        <v>33</v>
      </c>
      <c r="F1911" s="6">
        <v>3</v>
      </c>
      <c r="G1911" s="13" t="s">
        <v>200</v>
      </c>
      <c r="H1911" s="3" t="s">
        <v>437</v>
      </c>
      <c r="I1911" s="2" t="str">
        <f>VLOOKUP(Table768[[#This Row],[CID]],ALY,2,FALSE)</f>
        <v>Detail</v>
      </c>
    </row>
    <row r="1912" spans="1:9" x14ac:dyDescent="0.2">
      <c r="A1912" s="19" t="str">
        <f>Table768[[#This Row],[Test No.]]&amp;Table768[[#This Row],[Section]]&amp;Table768[[#This Row],[Q No.]]</f>
        <v>P48R31</v>
      </c>
      <c r="B1912" s="19"/>
      <c r="C1912" s="7" t="s">
        <v>102</v>
      </c>
      <c r="D1912" s="6">
        <v>31</v>
      </c>
      <c r="E1912" s="6" t="s">
        <v>33</v>
      </c>
      <c r="F1912" s="6">
        <v>4</v>
      </c>
      <c r="G1912" s="13" t="s">
        <v>199</v>
      </c>
      <c r="H1912" s="3" t="s">
        <v>441</v>
      </c>
      <c r="I1912" s="2" t="str">
        <f>VLOOKUP(Table768[[#This Row],[CID]],ALY,2,FALSE)</f>
        <v>Main Idea</v>
      </c>
    </row>
    <row r="1913" spans="1:9" x14ac:dyDescent="0.2">
      <c r="A1913" s="19" t="str">
        <f>Table768[[#This Row],[Test No.]]&amp;Table768[[#This Row],[Section]]&amp;Table768[[#This Row],[Q No.]]</f>
        <v>P48R32</v>
      </c>
      <c r="B1913" s="19"/>
      <c r="C1913" s="7" t="s">
        <v>102</v>
      </c>
      <c r="D1913" s="6">
        <v>32</v>
      </c>
      <c r="E1913" s="6" t="s">
        <v>33</v>
      </c>
      <c r="F1913" s="6">
        <v>4</v>
      </c>
      <c r="G1913" s="13" t="s">
        <v>199</v>
      </c>
      <c r="H1913" s="3" t="s">
        <v>442</v>
      </c>
      <c r="I1913" s="2" t="str">
        <f>VLOOKUP(Table768[[#This Row],[CID]],ALY,2,FALSE)</f>
        <v>Detail</v>
      </c>
    </row>
    <row r="1914" spans="1:9" x14ac:dyDescent="0.2">
      <c r="A1914" s="19" t="str">
        <f>Table768[[#This Row],[Test No.]]&amp;Table768[[#This Row],[Section]]&amp;Table768[[#This Row],[Q No.]]</f>
        <v>P48R33</v>
      </c>
      <c r="B1914" s="19"/>
      <c r="C1914" s="7" t="s">
        <v>102</v>
      </c>
      <c r="D1914" s="6">
        <v>33</v>
      </c>
      <c r="E1914" s="6" t="s">
        <v>33</v>
      </c>
      <c r="F1914" s="6">
        <v>4</v>
      </c>
      <c r="G1914" s="13" t="s">
        <v>199</v>
      </c>
      <c r="H1914" s="3" t="s">
        <v>442</v>
      </c>
      <c r="I1914" s="2" t="str">
        <f>VLOOKUP(Table768[[#This Row],[CID]],ALY,2,FALSE)</f>
        <v>Detail</v>
      </c>
    </row>
    <row r="1915" spans="1:9" x14ac:dyDescent="0.2">
      <c r="A1915" s="19" t="str">
        <f>Table768[[#This Row],[Test No.]]&amp;Table768[[#This Row],[Section]]&amp;Table768[[#This Row],[Q No.]]</f>
        <v>P48R34</v>
      </c>
      <c r="B1915" s="19"/>
      <c r="C1915" s="7" t="s">
        <v>102</v>
      </c>
      <c r="D1915" s="6">
        <v>34</v>
      </c>
      <c r="E1915" s="6" t="s">
        <v>33</v>
      </c>
      <c r="F1915" s="6">
        <v>4</v>
      </c>
      <c r="G1915" s="13" t="s">
        <v>199</v>
      </c>
      <c r="H1915" s="3" t="s">
        <v>453</v>
      </c>
      <c r="I1915" s="2" t="str">
        <f>VLOOKUP(Table768[[#This Row],[CID]],ALY,2,FALSE)</f>
        <v>Cause &amp; Effect</v>
      </c>
    </row>
    <row r="1916" spans="1:9" x14ac:dyDescent="0.2">
      <c r="A1916" s="19" t="str">
        <f>Table768[[#This Row],[Test No.]]&amp;Table768[[#This Row],[Section]]&amp;Table768[[#This Row],[Q No.]]</f>
        <v>P48R35</v>
      </c>
      <c r="B1916" s="19"/>
      <c r="C1916" s="7" t="s">
        <v>102</v>
      </c>
      <c r="D1916" s="6">
        <v>35</v>
      </c>
      <c r="E1916" s="6" t="s">
        <v>33</v>
      </c>
      <c r="F1916" s="6">
        <v>4</v>
      </c>
      <c r="G1916" s="13" t="s">
        <v>199</v>
      </c>
      <c r="H1916" s="3" t="s">
        <v>453</v>
      </c>
      <c r="I1916" s="2" t="str">
        <f>VLOOKUP(Table768[[#This Row],[CID]],ALY,2,FALSE)</f>
        <v>Cause &amp; Effect</v>
      </c>
    </row>
    <row r="1917" spans="1:9" x14ac:dyDescent="0.2">
      <c r="A1917" s="19" t="str">
        <f>Table768[[#This Row],[Test No.]]&amp;Table768[[#This Row],[Section]]&amp;Table768[[#This Row],[Q No.]]</f>
        <v>P48R36</v>
      </c>
      <c r="B1917" s="19"/>
      <c r="C1917" s="7" t="s">
        <v>102</v>
      </c>
      <c r="D1917" s="6">
        <v>36</v>
      </c>
      <c r="E1917" s="6" t="s">
        <v>33</v>
      </c>
      <c r="F1917" s="6">
        <v>4</v>
      </c>
      <c r="G1917" s="13" t="s">
        <v>199</v>
      </c>
      <c r="H1917" s="3" t="s">
        <v>442</v>
      </c>
      <c r="I1917" s="2" t="str">
        <f>VLOOKUP(Table768[[#This Row],[CID]],ALY,2,FALSE)</f>
        <v>Detail</v>
      </c>
    </row>
    <row r="1918" spans="1:9" x14ac:dyDescent="0.2">
      <c r="A1918" s="19" t="str">
        <f>Table768[[#This Row],[Test No.]]&amp;Table768[[#This Row],[Section]]&amp;Table768[[#This Row],[Q No.]]</f>
        <v>P48R37</v>
      </c>
      <c r="B1918" s="19"/>
      <c r="C1918" s="7" t="s">
        <v>102</v>
      </c>
      <c r="D1918" s="6">
        <v>37</v>
      </c>
      <c r="E1918" s="6" t="s">
        <v>33</v>
      </c>
      <c r="F1918" s="6">
        <v>4</v>
      </c>
      <c r="G1918" s="13" t="s">
        <v>199</v>
      </c>
      <c r="H1918" s="3" t="s">
        <v>454</v>
      </c>
      <c r="I1918" s="2" t="str">
        <f>VLOOKUP(Table768[[#This Row],[CID]],ALY,2,FALSE)</f>
        <v>Comparison &amp; Contrast</v>
      </c>
    </row>
    <row r="1919" spans="1:9" x14ac:dyDescent="0.2">
      <c r="A1919" s="19" t="str">
        <f>Table768[[#This Row],[Test No.]]&amp;Table768[[#This Row],[Section]]&amp;Table768[[#This Row],[Q No.]]</f>
        <v>P48R38</v>
      </c>
      <c r="B1919" s="19"/>
      <c r="C1919" s="7" t="s">
        <v>102</v>
      </c>
      <c r="D1919" s="6">
        <v>38</v>
      </c>
      <c r="E1919" s="6" t="s">
        <v>33</v>
      </c>
      <c r="F1919" s="6">
        <v>4</v>
      </c>
      <c r="G1919" s="13" t="s">
        <v>199</v>
      </c>
      <c r="H1919" s="3" t="s">
        <v>453</v>
      </c>
      <c r="I1919" s="2" t="str">
        <f>VLOOKUP(Table768[[#This Row],[CID]],ALY,2,FALSE)</f>
        <v>Cause &amp; Effect</v>
      </c>
    </row>
    <row r="1920" spans="1:9" x14ac:dyDescent="0.2">
      <c r="A1920" s="19" t="str">
        <f>Table768[[#This Row],[Test No.]]&amp;Table768[[#This Row],[Section]]&amp;Table768[[#This Row],[Q No.]]</f>
        <v>P48R39</v>
      </c>
      <c r="B1920" s="19"/>
      <c r="C1920" s="7" t="s">
        <v>102</v>
      </c>
      <c r="D1920" s="6">
        <v>39</v>
      </c>
      <c r="E1920" s="6" t="s">
        <v>33</v>
      </c>
      <c r="F1920" s="6">
        <v>4</v>
      </c>
      <c r="G1920" s="13" t="s">
        <v>199</v>
      </c>
      <c r="H1920" s="3" t="s">
        <v>443</v>
      </c>
      <c r="I1920" s="2" t="str">
        <f>VLOOKUP(Table768[[#This Row],[CID]],ALY,2,FALSE)</f>
        <v>Vocab-in-Context</v>
      </c>
    </row>
    <row r="1921" spans="1:9" ht="16" thickBot="1" x14ac:dyDescent="0.25">
      <c r="A1921" s="19" t="str">
        <f>Table768[[#This Row],[Test No.]]&amp;Table768[[#This Row],[Section]]&amp;Table768[[#This Row],[Q No.]]</f>
        <v>P48R40</v>
      </c>
      <c r="B1921" s="19"/>
      <c r="C1921" s="7" t="s">
        <v>102</v>
      </c>
      <c r="D1921" s="6">
        <v>40</v>
      </c>
      <c r="E1921" s="6" t="s">
        <v>33</v>
      </c>
      <c r="F1921" s="6">
        <v>4</v>
      </c>
      <c r="G1921" s="13" t="s">
        <v>199</v>
      </c>
      <c r="H1921" s="3" t="s">
        <v>440</v>
      </c>
      <c r="I1921" s="2" t="str">
        <f>VLOOKUP(Table768[[#This Row],[CID]],ALY,2,FALSE)</f>
        <v>Inference</v>
      </c>
    </row>
    <row r="1922" spans="1:9" ht="16" thickBot="1" x14ac:dyDescent="0.25">
      <c r="A1922" s="19" t="str">
        <f>Table768[[#This Row],[Test No.]]&amp;Table768[[#This Row],[Section]]&amp;Table768[[#This Row],[Q No.]]</f>
        <v>R1R1</v>
      </c>
      <c r="B1922" s="19"/>
      <c r="C1922" s="7" t="s">
        <v>314</v>
      </c>
      <c r="D1922" s="6">
        <v>1</v>
      </c>
      <c r="E1922" s="6" t="s">
        <v>33</v>
      </c>
      <c r="F1922" s="6">
        <v>1</v>
      </c>
      <c r="G1922" s="13" t="s">
        <v>50</v>
      </c>
      <c r="H1922" s="17" t="s">
        <v>425</v>
      </c>
      <c r="I1922" s="2" t="str">
        <f>VLOOKUP(Table768[[#This Row],[CID]],ALY,2,FALSE)</f>
        <v>Detail</v>
      </c>
    </row>
    <row r="1923" spans="1:9" ht="16" thickBot="1" x14ac:dyDescent="0.25">
      <c r="A1923" s="19" t="str">
        <f>Table768[[#This Row],[Test No.]]&amp;Table768[[#This Row],[Section]]&amp;Table768[[#This Row],[Q No.]]</f>
        <v>R1R2</v>
      </c>
      <c r="B1923" s="19"/>
      <c r="C1923" s="7" t="s">
        <v>314</v>
      </c>
      <c r="D1923" s="6">
        <v>2</v>
      </c>
      <c r="E1923" s="6" t="s">
        <v>33</v>
      </c>
      <c r="F1923" s="6">
        <v>1</v>
      </c>
      <c r="G1923" s="13" t="s">
        <v>50</v>
      </c>
      <c r="H1923" s="17" t="s">
        <v>425</v>
      </c>
      <c r="I1923" s="2" t="str">
        <f>VLOOKUP(Table768[[#This Row],[CID]],ALY,2,FALSE)</f>
        <v>Detail</v>
      </c>
    </row>
    <row r="1924" spans="1:9" ht="16" thickBot="1" x14ac:dyDescent="0.25">
      <c r="A1924" s="19" t="str">
        <f>Table768[[#This Row],[Test No.]]&amp;Table768[[#This Row],[Section]]&amp;Table768[[#This Row],[Q No.]]</f>
        <v>R1R3</v>
      </c>
      <c r="B1924" s="19"/>
      <c r="C1924" s="7" t="s">
        <v>314</v>
      </c>
      <c r="D1924" s="6">
        <v>3</v>
      </c>
      <c r="E1924" s="6" t="s">
        <v>33</v>
      </c>
      <c r="F1924" s="6">
        <v>1</v>
      </c>
      <c r="G1924" s="13" t="s">
        <v>50</v>
      </c>
      <c r="H1924" s="17" t="s">
        <v>425</v>
      </c>
      <c r="I1924" s="2" t="str">
        <f>VLOOKUP(Table768[[#This Row],[CID]],ALY,2,FALSE)</f>
        <v>Detail</v>
      </c>
    </row>
    <row r="1925" spans="1:9" ht="16" thickBot="1" x14ac:dyDescent="0.25">
      <c r="A1925" s="19" t="str">
        <f>Table768[[#This Row],[Test No.]]&amp;Table768[[#This Row],[Section]]&amp;Table768[[#This Row],[Q No.]]</f>
        <v>R1R4</v>
      </c>
      <c r="B1925" s="19"/>
      <c r="C1925" s="7" t="s">
        <v>314</v>
      </c>
      <c r="D1925" s="6">
        <v>4</v>
      </c>
      <c r="E1925" s="6" t="s">
        <v>33</v>
      </c>
      <c r="F1925" s="6">
        <v>1</v>
      </c>
      <c r="G1925" s="13" t="s">
        <v>50</v>
      </c>
      <c r="H1925" s="17" t="s">
        <v>425</v>
      </c>
      <c r="I1925" s="2" t="str">
        <f>VLOOKUP(Table768[[#This Row],[CID]],ALY,2,FALSE)</f>
        <v>Detail</v>
      </c>
    </row>
    <row r="1926" spans="1:9" ht="16" thickBot="1" x14ac:dyDescent="0.25">
      <c r="A1926" s="19" t="str">
        <f>Table768[[#This Row],[Test No.]]&amp;Table768[[#This Row],[Section]]&amp;Table768[[#This Row],[Q No.]]</f>
        <v>R1R5</v>
      </c>
      <c r="B1926" s="19"/>
      <c r="C1926" s="7" t="s">
        <v>314</v>
      </c>
      <c r="D1926" s="6">
        <v>5</v>
      </c>
      <c r="E1926" s="6" t="s">
        <v>33</v>
      </c>
      <c r="F1926" s="6">
        <v>1</v>
      </c>
      <c r="G1926" s="13" t="s">
        <v>50</v>
      </c>
      <c r="H1926" s="17" t="s">
        <v>428</v>
      </c>
      <c r="I1926" s="2" t="str">
        <f>VLOOKUP(Table768[[#This Row],[CID]],ALY,2,FALSE)</f>
        <v>Purpose</v>
      </c>
    </row>
    <row r="1927" spans="1:9" ht="16" thickBot="1" x14ac:dyDescent="0.25">
      <c r="A1927" s="19" t="str">
        <f>Table768[[#This Row],[Test No.]]&amp;Table768[[#This Row],[Section]]&amp;Table768[[#This Row],[Q No.]]</f>
        <v>R1R6</v>
      </c>
      <c r="B1927" s="19"/>
      <c r="C1927" s="7" t="s">
        <v>314</v>
      </c>
      <c r="D1927" s="6">
        <v>6</v>
      </c>
      <c r="E1927" s="6" t="s">
        <v>33</v>
      </c>
      <c r="F1927" s="6">
        <v>1</v>
      </c>
      <c r="G1927" s="13" t="s">
        <v>50</v>
      </c>
      <c r="H1927" s="17" t="s">
        <v>450</v>
      </c>
      <c r="I1927" s="2" t="str">
        <f>VLOOKUP(Table768[[#This Row],[CID]],ALY,2,FALSE)</f>
        <v>Vocab-in-Context</v>
      </c>
    </row>
    <row r="1928" spans="1:9" ht="16" thickBot="1" x14ac:dyDescent="0.25">
      <c r="A1928" s="19" t="str">
        <f>Table768[[#This Row],[Test No.]]&amp;Table768[[#This Row],[Section]]&amp;Table768[[#This Row],[Q No.]]</f>
        <v>R1R7</v>
      </c>
      <c r="B1928" s="19"/>
      <c r="C1928" s="7" t="s">
        <v>314</v>
      </c>
      <c r="D1928" s="6">
        <v>7</v>
      </c>
      <c r="E1928" s="6" t="s">
        <v>33</v>
      </c>
      <c r="F1928" s="6">
        <v>1</v>
      </c>
      <c r="G1928" s="13" t="s">
        <v>50</v>
      </c>
      <c r="H1928" s="17" t="s">
        <v>425</v>
      </c>
      <c r="I1928" s="2" t="str">
        <f>VLOOKUP(Table768[[#This Row],[CID]],ALY,2,FALSE)</f>
        <v>Detail</v>
      </c>
    </row>
    <row r="1929" spans="1:9" ht="16" thickBot="1" x14ac:dyDescent="0.25">
      <c r="A1929" s="19" t="str">
        <f>Table768[[#This Row],[Test No.]]&amp;Table768[[#This Row],[Section]]&amp;Table768[[#This Row],[Q No.]]</f>
        <v>R1R8</v>
      </c>
      <c r="B1929" s="19"/>
      <c r="C1929" s="7" t="s">
        <v>314</v>
      </c>
      <c r="D1929" s="6">
        <v>8</v>
      </c>
      <c r="E1929" s="6" t="s">
        <v>33</v>
      </c>
      <c r="F1929" s="6">
        <v>1</v>
      </c>
      <c r="G1929" s="13" t="s">
        <v>50</v>
      </c>
      <c r="H1929" s="17" t="s">
        <v>425</v>
      </c>
      <c r="I1929" s="2" t="str">
        <f>VLOOKUP(Table768[[#This Row],[CID]],ALY,2,FALSE)</f>
        <v>Detail</v>
      </c>
    </row>
    <row r="1930" spans="1:9" ht="16" thickBot="1" x14ac:dyDescent="0.25">
      <c r="A1930" s="19" t="str">
        <f>Table768[[#This Row],[Test No.]]&amp;Table768[[#This Row],[Section]]&amp;Table768[[#This Row],[Q No.]]</f>
        <v>R1R9</v>
      </c>
      <c r="B1930" s="19"/>
      <c r="C1930" s="7" t="s">
        <v>314</v>
      </c>
      <c r="D1930" s="6">
        <v>9</v>
      </c>
      <c r="E1930" s="6" t="s">
        <v>33</v>
      </c>
      <c r="F1930" s="6">
        <v>1</v>
      </c>
      <c r="G1930" s="13" t="s">
        <v>50</v>
      </c>
      <c r="H1930" s="17" t="s">
        <v>424</v>
      </c>
      <c r="I1930" s="2" t="str">
        <f>VLOOKUP(Table768[[#This Row],[CID]],ALY,2,FALSE)</f>
        <v>Inference</v>
      </c>
    </row>
    <row r="1931" spans="1:9" ht="16" thickBot="1" x14ac:dyDescent="0.25">
      <c r="A1931" s="19" t="str">
        <f>Table768[[#This Row],[Test No.]]&amp;Table768[[#This Row],[Section]]&amp;Table768[[#This Row],[Q No.]]</f>
        <v>R1R10</v>
      </c>
      <c r="B1931" s="19"/>
      <c r="C1931" s="7" t="s">
        <v>314</v>
      </c>
      <c r="D1931" s="6">
        <v>10</v>
      </c>
      <c r="E1931" s="6" t="s">
        <v>33</v>
      </c>
      <c r="F1931" s="6">
        <v>1</v>
      </c>
      <c r="G1931" s="13" t="s">
        <v>50</v>
      </c>
      <c r="H1931" s="17" t="s">
        <v>425</v>
      </c>
      <c r="I1931" s="2" t="str">
        <f>VLOOKUP(Table768[[#This Row],[CID]],ALY,2,FALSE)</f>
        <v>Detail</v>
      </c>
    </row>
    <row r="1932" spans="1:9" ht="16" thickBot="1" x14ac:dyDescent="0.25">
      <c r="A1932" s="19" t="str">
        <f>Table768[[#This Row],[Test No.]]&amp;Table768[[#This Row],[Section]]&amp;Table768[[#This Row],[Q No.]]</f>
        <v>R1R11</v>
      </c>
      <c r="B1932" s="19"/>
      <c r="C1932" s="7" t="s">
        <v>314</v>
      </c>
      <c r="D1932" s="6">
        <v>11</v>
      </c>
      <c r="E1932" s="6" t="s">
        <v>33</v>
      </c>
      <c r="F1932" s="6">
        <v>2</v>
      </c>
      <c r="G1932" s="13" t="s">
        <v>201</v>
      </c>
      <c r="H1932" s="17" t="s">
        <v>430</v>
      </c>
      <c r="I1932" s="2" t="str">
        <f>VLOOKUP(Table768[[#This Row],[CID]],ALY,2,FALSE)</f>
        <v>Detail</v>
      </c>
    </row>
    <row r="1933" spans="1:9" ht="16" thickBot="1" x14ac:dyDescent="0.25">
      <c r="A1933" s="19" t="str">
        <f>Table768[[#This Row],[Test No.]]&amp;Table768[[#This Row],[Section]]&amp;Table768[[#This Row],[Q No.]]</f>
        <v>R1R12</v>
      </c>
      <c r="B1933" s="19"/>
      <c r="C1933" s="7" t="s">
        <v>314</v>
      </c>
      <c r="D1933" s="6">
        <v>12</v>
      </c>
      <c r="E1933" s="6" t="s">
        <v>33</v>
      </c>
      <c r="F1933" s="6">
        <v>2</v>
      </c>
      <c r="G1933" s="13" t="s">
        <v>201</v>
      </c>
      <c r="H1933" s="17" t="s">
        <v>430</v>
      </c>
      <c r="I1933" s="2" t="str">
        <f>VLOOKUP(Table768[[#This Row],[CID]],ALY,2,FALSE)</f>
        <v>Detail</v>
      </c>
    </row>
    <row r="1934" spans="1:9" ht="16" thickBot="1" x14ac:dyDescent="0.25">
      <c r="A1934" s="19" t="str">
        <f>Table768[[#This Row],[Test No.]]&amp;Table768[[#This Row],[Section]]&amp;Table768[[#This Row],[Q No.]]</f>
        <v>R1R13</v>
      </c>
      <c r="B1934" s="19"/>
      <c r="C1934" s="7" t="s">
        <v>314</v>
      </c>
      <c r="D1934" s="6">
        <v>13</v>
      </c>
      <c r="E1934" s="6" t="s">
        <v>33</v>
      </c>
      <c r="F1934" s="6">
        <v>2</v>
      </c>
      <c r="G1934" s="13" t="s">
        <v>201</v>
      </c>
      <c r="H1934" s="17" t="s">
        <v>430</v>
      </c>
      <c r="I1934" s="2" t="str">
        <f>VLOOKUP(Table768[[#This Row],[CID]],ALY,2,FALSE)</f>
        <v>Detail</v>
      </c>
    </row>
    <row r="1935" spans="1:9" ht="16" thickBot="1" x14ac:dyDescent="0.25">
      <c r="A1935" s="19" t="str">
        <f>Table768[[#This Row],[Test No.]]&amp;Table768[[#This Row],[Section]]&amp;Table768[[#This Row],[Q No.]]</f>
        <v>R1R14</v>
      </c>
      <c r="B1935" s="19"/>
      <c r="C1935" s="7" t="s">
        <v>314</v>
      </c>
      <c r="D1935" s="6">
        <v>14</v>
      </c>
      <c r="E1935" s="6" t="s">
        <v>33</v>
      </c>
      <c r="F1935" s="6">
        <v>2</v>
      </c>
      <c r="G1935" s="13" t="s">
        <v>201</v>
      </c>
      <c r="H1935" s="17" t="s">
        <v>433</v>
      </c>
      <c r="I1935" s="2" t="str">
        <f>VLOOKUP(Table768[[#This Row],[CID]],ALY,2,FALSE)</f>
        <v>Purpose</v>
      </c>
    </row>
    <row r="1936" spans="1:9" ht="16" thickBot="1" x14ac:dyDescent="0.25">
      <c r="A1936" s="19" t="str">
        <f>Table768[[#This Row],[Test No.]]&amp;Table768[[#This Row],[Section]]&amp;Table768[[#This Row],[Q No.]]</f>
        <v>R1R15</v>
      </c>
      <c r="B1936" s="19"/>
      <c r="C1936" s="7" t="s">
        <v>314</v>
      </c>
      <c r="D1936" s="6">
        <v>15</v>
      </c>
      <c r="E1936" s="6" t="s">
        <v>33</v>
      </c>
      <c r="F1936" s="6">
        <v>2</v>
      </c>
      <c r="G1936" s="13" t="s">
        <v>201</v>
      </c>
      <c r="H1936" s="17" t="s">
        <v>430</v>
      </c>
      <c r="I1936" s="2" t="str">
        <f>VLOOKUP(Table768[[#This Row],[CID]],ALY,2,FALSE)</f>
        <v>Detail</v>
      </c>
    </row>
    <row r="1937" spans="1:9" ht="16" thickBot="1" x14ac:dyDescent="0.25">
      <c r="A1937" s="19" t="str">
        <f>Table768[[#This Row],[Test No.]]&amp;Table768[[#This Row],[Section]]&amp;Table768[[#This Row],[Q No.]]</f>
        <v>R1R16</v>
      </c>
      <c r="B1937" s="19"/>
      <c r="C1937" s="7" t="s">
        <v>314</v>
      </c>
      <c r="D1937" s="6">
        <v>16</v>
      </c>
      <c r="E1937" s="6" t="s">
        <v>33</v>
      </c>
      <c r="F1937" s="6">
        <v>2</v>
      </c>
      <c r="G1937" s="13" t="s">
        <v>201</v>
      </c>
      <c r="H1937" s="17" t="s">
        <v>434</v>
      </c>
      <c r="I1937" s="2" t="str">
        <f>VLOOKUP(Table768[[#This Row],[CID]],ALY,2,FALSE)</f>
        <v>Main Idea</v>
      </c>
    </row>
    <row r="1938" spans="1:9" ht="16" thickBot="1" x14ac:dyDescent="0.25">
      <c r="A1938" s="19" t="str">
        <f>Table768[[#This Row],[Test No.]]&amp;Table768[[#This Row],[Section]]&amp;Table768[[#This Row],[Q No.]]</f>
        <v>R1R17</v>
      </c>
      <c r="B1938" s="19"/>
      <c r="C1938" s="7" t="s">
        <v>314</v>
      </c>
      <c r="D1938" s="6">
        <v>17</v>
      </c>
      <c r="E1938" s="6" t="s">
        <v>33</v>
      </c>
      <c r="F1938" s="6">
        <v>2</v>
      </c>
      <c r="G1938" s="13" t="s">
        <v>201</v>
      </c>
      <c r="H1938" s="17" t="s">
        <v>446</v>
      </c>
      <c r="I1938" s="2" t="str">
        <f>VLOOKUP(Table768[[#This Row],[CID]],ALY,2,FALSE)</f>
        <v>Inference</v>
      </c>
    </row>
    <row r="1939" spans="1:9" ht="16" thickBot="1" x14ac:dyDescent="0.25">
      <c r="A1939" s="19" t="str">
        <f>Table768[[#This Row],[Test No.]]&amp;Table768[[#This Row],[Section]]&amp;Table768[[#This Row],[Q No.]]</f>
        <v>R1R18</v>
      </c>
      <c r="B1939" s="19"/>
      <c r="C1939" s="7" t="s">
        <v>314</v>
      </c>
      <c r="D1939" s="6">
        <v>18</v>
      </c>
      <c r="E1939" s="6" t="s">
        <v>33</v>
      </c>
      <c r="F1939" s="6">
        <v>2</v>
      </c>
      <c r="G1939" s="13" t="s">
        <v>201</v>
      </c>
      <c r="H1939" s="17" t="s">
        <v>430</v>
      </c>
      <c r="I1939" s="2" t="str">
        <f>VLOOKUP(Table768[[#This Row],[CID]],ALY,2,FALSE)</f>
        <v>Detail</v>
      </c>
    </row>
    <row r="1940" spans="1:9" ht="16" thickBot="1" x14ac:dyDescent="0.25">
      <c r="A1940" s="19" t="str">
        <f>Table768[[#This Row],[Test No.]]&amp;Table768[[#This Row],[Section]]&amp;Table768[[#This Row],[Q No.]]</f>
        <v>R1R19</v>
      </c>
      <c r="B1940" s="19"/>
      <c r="C1940" s="7" t="s">
        <v>314</v>
      </c>
      <c r="D1940" s="6">
        <v>19</v>
      </c>
      <c r="E1940" s="6" t="s">
        <v>33</v>
      </c>
      <c r="F1940" s="6">
        <v>2</v>
      </c>
      <c r="G1940" s="13" t="s">
        <v>201</v>
      </c>
      <c r="H1940" s="17" t="s">
        <v>429</v>
      </c>
      <c r="I1940" s="2" t="str">
        <f>VLOOKUP(Table768[[#This Row],[CID]],ALY,2,FALSE)</f>
        <v>Author's Method</v>
      </c>
    </row>
    <row r="1941" spans="1:9" ht="16" thickBot="1" x14ac:dyDescent="0.25">
      <c r="A1941" s="19" t="str">
        <f>Table768[[#This Row],[Test No.]]&amp;Table768[[#This Row],[Section]]&amp;Table768[[#This Row],[Q No.]]</f>
        <v>R1R20</v>
      </c>
      <c r="B1941" s="19"/>
      <c r="C1941" s="7" t="s">
        <v>314</v>
      </c>
      <c r="D1941" s="6">
        <v>20</v>
      </c>
      <c r="E1941" s="6" t="s">
        <v>33</v>
      </c>
      <c r="F1941" s="6">
        <v>2</v>
      </c>
      <c r="G1941" s="13" t="s">
        <v>201</v>
      </c>
      <c r="H1941" s="17" t="s">
        <v>430</v>
      </c>
      <c r="I1941" s="2" t="str">
        <f>VLOOKUP(Table768[[#This Row],[CID]],ALY,2,FALSE)</f>
        <v>Detail</v>
      </c>
    </row>
    <row r="1942" spans="1:9" ht="16" thickBot="1" x14ac:dyDescent="0.25">
      <c r="A1942" s="19" t="str">
        <f>Table768[[#This Row],[Test No.]]&amp;Table768[[#This Row],[Section]]&amp;Table768[[#This Row],[Q No.]]</f>
        <v>R1R21</v>
      </c>
      <c r="B1942" s="19"/>
      <c r="C1942" s="7" t="s">
        <v>314</v>
      </c>
      <c r="D1942" s="6">
        <v>21</v>
      </c>
      <c r="E1942" s="6" t="s">
        <v>33</v>
      </c>
      <c r="F1942" s="6">
        <v>3</v>
      </c>
      <c r="G1942" s="13" t="s">
        <v>200</v>
      </c>
      <c r="H1942" s="17" t="s">
        <v>437</v>
      </c>
      <c r="I1942" s="2" t="str">
        <f>VLOOKUP(Table768[[#This Row],[CID]],ALY,2,FALSE)</f>
        <v>Detail</v>
      </c>
    </row>
    <row r="1943" spans="1:9" ht="16" thickBot="1" x14ac:dyDescent="0.25">
      <c r="A1943" s="19" t="str">
        <f>Table768[[#This Row],[Test No.]]&amp;Table768[[#This Row],[Section]]&amp;Table768[[#This Row],[Q No.]]</f>
        <v>R1R22</v>
      </c>
      <c r="B1943" s="19"/>
      <c r="C1943" s="7" t="s">
        <v>314</v>
      </c>
      <c r="D1943" s="6">
        <v>22</v>
      </c>
      <c r="E1943" s="6" t="s">
        <v>33</v>
      </c>
      <c r="F1943" s="6">
        <v>3</v>
      </c>
      <c r="G1943" s="13" t="s">
        <v>200</v>
      </c>
      <c r="H1943" s="17" t="s">
        <v>437</v>
      </c>
      <c r="I1943" s="2" t="str">
        <f>VLOOKUP(Table768[[#This Row],[CID]],ALY,2,FALSE)</f>
        <v>Detail</v>
      </c>
    </row>
    <row r="1944" spans="1:9" ht="16" thickBot="1" x14ac:dyDescent="0.25">
      <c r="A1944" s="19" t="str">
        <f>Table768[[#This Row],[Test No.]]&amp;Table768[[#This Row],[Section]]&amp;Table768[[#This Row],[Q No.]]</f>
        <v>R1R23</v>
      </c>
      <c r="B1944" s="19"/>
      <c r="C1944" s="7" t="s">
        <v>314</v>
      </c>
      <c r="D1944" s="6">
        <v>23</v>
      </c>
      <c r="E1944" s="6" t="s">
        <v>33</v>
      </c>
      <c r="F1944" s="6">
        <v>3</v>
      </c>
      <c r="G1944" s="13" t="s">
        <v>200</v>
      </c>
      <c r="H1944" s="17" t="s">
        <v>437</v>
      </c>
      <c r="I1944" s="2" t="str">
        <f>VLOOKUP(Table768[[#This Row],[CID]],ALY,2,FALSE)</f>
        <v>Detail</v>
      </c>
    </row>
    <row r="1945" spans="1:9" ht="16" thickBot="1" x14ac:dyDescent="0.25">
      <c r="A1945" s="19" t="str">
        <f>Table768[[#This Row],[Test No.]]&amp;Table768[[#This Row],[Section]]&amp;Table768[[#This Row],[Q No.]]</f>
        <v>R1R24</v>
      </c>
      <c r="B1945" s="19"/>
      <c r="C1945" s="7" t="s">
        <v>314</v>
      </c>
      <c r="D1945" s="6">
        <v>24</v>
      </c>
      <c r="E1945" s="6" t="s">
        <v>33</v>
      </c>
      <c r="F1945" s="6">
        <v>3</v>
      </c>
      <c r="G1945" s="13" t="s">
        <v>200</v>
      </c>
      <c r="H1945" s="17" t="s">
        <v>437</v>
      </c>
      <c r="I1945" s="2" t="str">
        <f>VLOOKUP(Table768[[#This Row],[CID]],ALY,2,FALSE)</f>
        <v>Detail</v>
      </c>
    </row>
    <row r="1946" spans="1:9" ht="16" thickBot="1" x14ac:dyDescent="0.25">
      <c r="A1946" s="19" t="str">
        <f>Table768[[#This Row],[Test No.]]&amp;Table768[[#This Row],[Section]]&amp;Table768[[#This Row],[Q No.]]</f>
        <v>R1R25</v>
      </c>
      <c r="B1946" s="19"/>
      <c r="C1946" s="7" t="s">
        <v>314</v>
      </c>
      <c r="D1946" s="6">
        <v>25</v>
      </c>
      <c r="E1946" s="6" t="s">
        <v>33</v>
      </c>
      <c r="F1946" s="6">
        <v>3</v>
      </c>
      <c r="G1946" s="13" t="s">
        <v>200</v>
      </c>
      <c r="H1946" s="17" t="s">
        <v>437</v>
      </c>
      <c r="I1946" s="2" t="str">
        <f>VLOOKUP(Table768[[#This Row],[CID]],ALY,2,FALSE)</f>
        <v>Detail</v>
      </c>
    </row>
    <row r="1947" spans="1:9" ht="16" thickBot="1" x14ac:dyDescent="0.25">
      <c r="A1947" s="19" t="str">
        <f>Table768[[#This Row],[Test No.]]&amp;Table768[[#This Row],[Section]]&amp;Table768[[#This Row],[Q No.]]</f>
        <v>R1R26</v>
      </c>
      <c r="B1947" s="19"/>
      <c r="C1947" s="7" t="s">
        <v>314</v>
      </c>
      <c r="D1947" s="6">
        <v>26</v>
      </c>
      <c r="E1947" s="6" t="s">
        <v>33</v>
      </c>
      <c r="F1947" s="6">
        <v>3</v>
      </c>
      <c r="G1947" s="13" t="s">
        <v>200</v>
      </c>
      <c r="H1947" s="17" t="s">
        <v>437</v>
      </c>
      <c r="I1947" s="2" t="str">
        <f>VLOOKUP(Table768[[#This Row],[CID]],ALY,2,FALSE)</f>
        <v>Detail</v>
      </c>
    </row>
    <row r="1948" spans="1:9" ht="16" thickBot="1" x14ac:dyDescent="0.25">
      <c r="A1948" s="19" t="str">
        <f>Table768[[#This Row],[Test No.]]&amp;Table768[[#This Row],[Section]]&amp;Table768[[#This Row],[Q No.]]</f>
        <v>R1R27</v>
      </c>
      <c r="B1948" s="19"/>
      <c r="C1948" s="7" t="s">
        <v>314</v>
      </c>
      <c r="D1948" s="6">
        <v>27</v>
      </c>
      <c r="E1948" s="6" t="s">
        <v>33</v>
      </c>
      <c r="F1948" s="6">
        <v>3</v>
      </c>
      <c r="G1948" s="13" t="s">
        <v>200</v>
      </c>
      <c r="H1948" s="17" t="s">
        <v>437</v>
      </c>
      <c r="I1948" s="2" t="str">
        <f>VLOOKUP(Table768[[#This Row],[CID]],ALY,2,FALSE)</f>
        <v>Detail</v>
      </c>
    </row>
    <row r="1949" spans="1:9" ht="16" thickBot="1" x14ac:dyDescent="0.25">
      <c r="A1949" s="19" t="str">
        <f>Table768[[#This Row],[Test No.]]&amp;Table768[[#This Row],[Section]]&amp;Table768[[#This Row],[Q No.]]</f>
        <v>R1R28</v>
      </c>
      <c r="B1949" s="19"/>
      <c r="C1949" s="7" t="s">
        <v>314</v>
      </c>
      <c r="D1949" s="6">
        <v>28</v>
      </c>
      <c r="E1949" s="6" t="s">
        <v>33</v>
      </c>
      <c r="F1949" s="6">
        <v>3</v>
      </c>
      <c r="G1949" s="13" t="s">
        <v>200</v>
      </c>
      <c r="H1949" s="17" t="s">
        <v>437</v>
      </c>
      <c r="I1949" s="2" t="str">
        <f>VLOOKUP(Table768[[#This Row],[CID]],ALY,2,FALSE)</f>
        <v>Detail</v>
      </c>
    </row>
    <row r="1950" spans="1:9" ht="16" thickBot="1" x14ac:dyDescent="0.25">
      <c r="A1950" s="19" t="str">
        <f>Table768[[#This Row],[Test No.]]&amp;Table768[[#This Row],[Section]]&amp;Table768[[#This Row],[Q No.]]</f>
        <v>R1R29</v>
      </c>
      <c r="B1950" s="19"/>
      <c r="C1950" s="7" t="s">
        <v>314</v>
      </c>
      <c r="D1950" s="6">
        <v>29</v>
      </c>
      <c r="E1950" s="6" t="s">
        <v>33</v>
      </c>
      <c r="F1950" s="6">
        <v>3</v>
      </c>
      <c r="G1950" s="13" t="s">
        <v>200</v>
      </c>
      <c r="H1950" s="17" t="s">
        <v>439</v>
      </c>
      <c r="I1950" s="2" t="str">
        <f>VLOOKUP(Table768[[#This Row],[CID]],ALY,2,FALSE)</f>
        <v>Vocab-in-Context</v>
      </c>
    </row>
    <row r="1951" spans="1:9" ht="16" thickBot="1" x14ac:dyDescent="0.25">
      <c r="A1951" s="19" t="str">
        <f>Table768[[#This Row],[Test No.]]&amp;Table768[[#This Row],[Section]]&amp;Table768[[#This Row],[Q No.]]</f>
        <v>R1R30</v>
      </c>
      <c r="B1951" s="19"/>
      <c r="C1951" s="7" t="s">
        <v>314</v>
      </c>
      <c r="D1951" s="6">
        <v>30</v>
      </c>
      <c r="E1951" s="6" t="s">
        <v>33</v>
      </c>
      <c r="F1951" s="6">
        <v>3</v>
      </c>
      <c r="G1951" s="13" t="s">
        <v>200</v>
      </c>
      <c r="H1951" s="17" t="s">
        <v>437</v>
      </c>
      <c r="I1951" s="2" t="str">
        <f>VLOOKUP(Table768[[#This Row],[CID]],ALY,2,FALSE)</f>
        <v>Detail</v>
      </c>
    </row>
    <row r="1952" spans="1:9" ht="16" thickBot="1" x14ac:dyDescent="0.25">
      <c r="A1952" s="19" t="str">
        <f>Table768[[#This Row],[Test No.]]&amp;Table768[[#This Row],[Section]]&amp;Table768[[#This Row],[Q No.]]</f>
        <v>R1R31</v>
      </c>
      <c r="B1952" s="19"/>
      <c r="C1952" s="7" t="s">
        <v>314</v>
      </c>
      <c r="D1952" s="6">
        <v>31</v>
      </c>
      <c r="E1952" s="6" t="s">
        <v>33</v>
      </c>
      <c r="F1952" s="6">
        <v>4</v>
      </c>
      <c r="G1952" s="13" t="s">
        <v>199</v>
      </c>
      <c r="H1952" s="17" t="s">
        <v>442</v>
      </c>
      <c r="I1952" s="2" t="str">
        <f>VLOOKUP(Table768[[#This Row],[CID]],ALY,2,FALSE)</f>
        <v>Detail</v>
      </c>
    </row>
    <row r="1953" spans="1:9" ht="16" thickBot="1" x14ac:dyDescent="0.25">
      <c r="A1953" s="19" t="str">
        <f>Table768[[#This Row],[Test No.]]&amp;Table768[[#This Row],[Section]]&amp;Table768[[#This Row],[Q No.]]</f>
        <v>R1R32</v>
      </c>
      <c r="B1953" s="19"/>
      <c r="C1953" s="7" t="s">
        <v>314</v>
      </c>
      <c r="D1953" s="6">
        <v>32</v>
      </c>
      <c r="E1953" s="6" t="s">
        <v>33</v>
      </c>
      <c r="F1953" s="6">
        <v>4</v>
      </c>
      <c r="G1953" s="13" t="s">
        <v>199</v>
      </c>
      <c r="H1953" s="17" t="s">
        <v>442</v>
      </c>
      <c r="I1953" s="2" t="str">
        <f>VLOOKUP(Table768[[#This Row],[CID]],ALY,2,FALSE)</f>
        <v>Detail</v>
      </c>
    </row>
    <row r="1954" spans="1:9" ht="16" thickBot="1" x14ac:dyDescent="0.25">
      <c r="A1954" s="19" t="str">
        <f>Table768[[#This Row],[Test No.]]&amp;Table768[[#This Row],[Section]]&amp;Table768[[#This Row],[Q No.]]</f>
        <v>R1R33</v>
      </c>
      <c r="B1954" s="19"/>
      <c r="C1954" s="7" t="s">
        <v>314</v>
      </c>
      <c r="D1954" s="6">
        <v>33</v>
      </c>
      <c r="E1954" s="6" t="s">
        <v>33</v>
      </c>
      <c r="F1954" s="6">
        <v>4</v>
      </c>
      <c r="G1954" s="13" t="s">
        <v>199</v>
      </c>
      <c r="H1954" s="17" t="s">
        <v>442</v>
      </c>
      <c r="I1954" s="2" t="str">
        <f>VLOOKUP(Table768[[#This Row],[CID]],ALY,2,FALSE)</f>
        <v>Detail</v>
      </c>
    </row>
    <row r="1955" spans="1:9" ht="16" thickBot="1" x14ac:dyDescent="0.25">
      <c r="A1955" s="19" t="str">
        <f>Table768[[#This Row],[Test No.]]&amp;Table768[[#This Row],[Section]]&amp;Table768[[#This Row],[Q No.]]</f>
        <v>R1R34</v>
      </c>
      <c r="B1955" s="19"/>
      <c r="C1955" s="7" t="s">
        <v>314</v>
      </c>
      <c r="D1955" s="6">
        <v>34</v>
      </c>
      <c r="E1955" s="6" t="s">
        <v>33</v>
      </c>
      <c r="F1955" s="6">
        <v>4</v>
      </c>
      <c r="G1955" s="13" t="s">
        <v>199</v>
      </c>
      <c r="H1955" s="17" t="s">
        <v>442</v>
      </c>
      <c r="I1955" s="2" t="str">
        <f>VLOOKUP(Table768[[#This Row],[CID]],ALY,2,FALSE)</f>
        <v>Detail</v>
      </c>
    </row>
    <row r="1956" spans="1:9" ht="16" thickBot="1" x14ac:dyDescent="0.25">
      <c r="A1956" s="19" t="str">
        <f>Table768[[#This Row],[Test No.]]&amp;Table768[[#This Row],[Section]]&amp;Table768[[#This Row],[Q No.]]</f>
        <v>R1R35</v>
      </c>
      <c r="B1956" s="19"/>
      <c r="C1956" s="7" t="s">
        <v>314</v>
      </c>
      <c r="D1956" s="6">
        <v>35</v>
      </c>
      <c r="E1956" s="6" t="s">
        <v>33</v>
      </c>
      <c r="F1956" s="6">
        <v>4</v>
      </c>
      <c r="G1956" s="13" t="s">
        <v>199</v>
      </c>
      <c r="H1956" s="17" t="s">
        <v>440</v>
      </c>
      <c r="I1956" s="2" t="str">
        <f>VLOOKUP(Table768[[#This Row],[CID]],ALY,2,FALSE)</f>
        <v>Inference</v>
      </c>
    </row>
    <row r="1957" spans="1:9" ht="16" thickBot="1" x14ac:dyDescent="0.25">
      <c r="A1957" s="19" t="str">
        <f>Table768[[#This Row],[Test No.]]&amp;Table768[[#This Row],[Section]]&amp;Table768[[#This Row],[Q No.]]</f>
        <v>R1R36</v>
      </c>
      <c r="B1957" s="19"/>
      <c r="C1957" s="7" t="s">
        <v>314</v>
      </c>
      <c r="D1957" s="6">
        <v>36</v>
      </c>
      <c r="E1957" s="6" t="s">
        <v>33</v>
      </c>
      <c r="F1957" s="6">
        <v>4</v>
      </c>
      <c r="G1957" s="13" t="s">
        <v>199</v>
      </c>
      <c r="H1957" s="17" t="s">
        <v>440</v>
      </c>
      <c r="I1957" s="2" t="str">
        <f>VLOOKUP(Table768[[#This Row],[CID]],ALY,2,FALSE)</f>
        <v>Inference</v>
      </c>
    </row>
    <row r="1958" spans="1:9" ht="16" thickBot="1" x14ac:dyDescent="0.25">
      <c r="A1958" s="19" t="str">
        <f>Table768[[#This Row],[Test No.]]&amp;Table768[[#This Row],[Section]]&amp;Table768[[#This Row],[Q No.]]</f>
        <v>R1R37</v>
      </c>
      <c r="B1958" s="19"/>
      <c r="C1958" s="7" t="s">
        <v>314</v>
      </c>
      <c r="D1958" s="6">
        <v>37</v>
      </c>
      <c r="E1958" s="6" t="s">
        <v>33</v>
      </c>
      <c r="F1958" s="6">
        <v>4</v>
      </c>
      <c r="G1958" s="13" t="s">
        <v>199</v>
      </c>
      <c r="H1958" s="17" t="s">
        <v>441</v>
      </c>
      <c r="I1958" s="2" t="str">
        <f>VLOOKUP(Table768[[#This Row],[CID]],ALY,2,FALSE)</f>
        <v>Main Idea</v>
      </c>
    </row>
    <row r="1959" spans="1:9" ht="16" thickBot="1" x14ac:dyDescent="0.25">
      <c r="A1959" s="19" t="str">
        <f>Table768[[#This Row],[Test No.]]&amp;Table768[[#This Row],[Section]]&amp;Table768[[#This Row],[Q No.]]</f>
        <v>R1R38</v>
      </c>
      <c r="B1959" s="19"/>
      <c r="C1959" s="7" t="s">
        <v>314</v>
      </c>
      <c r="D1959" s="6">
        <v>38</v>
      </c>
      <c r="E1959" s="6" t="s">
        <v>33</v>
      </c>
      <c r="F1959" s="6">
        <v>4</v>
      </c>
      <c r="G1959" s="13" t="s">
        <v>199</v>
      </c>
      <c r="H1959" s="17" t="s">
        <v>442</v>
      </c>
      <c r="I1959" s="2" t="str">
        <f>VLOOKUP(Table768[[#This Row],[CID]],ALY,2,FALSE)</f>
        <v>Detail</v>
      </c>
    </row>
    <row r="1960" spans="1:9" ht="16" thickBot="1" x14ac:dyDescent="0.25">
      <c r="A1960" s="19" t="str">
        <f>Table768[[#This Row],[Test No.]]&amp;Table768[[#This Row],[Section]]&amp;Table768[[#This Row],[Q No.]]</f>
        <v>R1R39</v>
      </c>
      <c r="B1960" s="19"/>
      <c r="C1960" s="7" t="s">
        <v>314</v>
      </c>
      <c r="D1960" s="6">
        <v>39</v>
      </c>
      <c r="E1960" s="6" t="s">
        <v>33</v>
      </c>
      <c r="F1960" s="6">
        <v>4</v>
      </c>
      <c r="G1960" s="13" t="s">
        <v>199</v>
      </c>
      <c r="H1960" s="17" t="s">
        <v>440</v>
      </c>
      <c r="I1960" s="2" t="str">
        <f>VLOOKUP(Table768[[#This Row],[CID]],ALY,2,FALSE)</f>
        <v>Inference</v>
      </c>
    </row>
    <row r="1961" spans="1:9" ht="16" thickBot="1" x14ac:dyDescent="0.25">
      <c r="A1961" s="19" t="str">
        <f>Table768[[#This Row],[Test No.]]&amp;Table768[[#This Row],[Section]]&amp;Table768[[#This Row],[Q No.]]</f>
        <v>R1R40</v>
      </c>
      <c r="B1961" s="19"/>
      <c r="C1961" s="7" t="s">
        <v>314</v>
      </c>
      <c r="D1961" s="6">
        <v>40</v>
      </c>
      <c r="E1961" s="6" t="s">
        <v>33</v>
      </c>
      <c r="F1961" s="6">
        <v>4</v>
      </c>
      <c r="G1961" s="13" t="s">
        <v>199</v>
      </c>
      <c r="H1961" s="17" t="s">
        <v>442</v>
      </c>
      <c r="I1961" s="2" t="str">
        <f>VLOOKUP(Table768[[#This Row],[CID]],ALY,2,FALSE)</f>
        <v>Detail</v>
      </c>
    </row>
    <row r="1962" spans="1:9" ht="16" thickBot="1" x14ac:dyDescent="0.25">
      <c r="A1962" s="19" t="str">
        <f>Table768[[#This Row],[Test No.]]&amp;Table768[[#This Row],[Section]]&amp;Table768[[#This Row],[Q No.]]</f>
        <v>R2R1</v>
      </c>
      <c r="B1962" s="19"/>
      <c r="C1962" s="15" t="s">
        <v>315</v>
      </c>
      <c r="D1962" s="6">
        <v>1</v>
      </c>
      <c r="E1962" s="6" t="s">
        <v>33</v>
      </c>
      <c r="F1962" s="6">
        <v>1</v>
      </c>
      <c r="G1962" s="13" t="s">
        <v>50</v>
      </c>
      <c r="H1962" s="17" t="s">
        <v>425</v>
      </c>
      <c r="I1962" s="2" t="str">
        <f>VLOOKUP(Table768[[#This Row],[CID]],ALY,2,FALSE)</f>
        <v>Detail</v>
      </c>
    </row>
    <row r="1963" spans="1:9" ht="16" thickBot="1" x14ac:dyDescent="0.25">
      <c r="A1963" s="19" t="str">
        <f>Table768[[#This Row],[Test No.]]&amp;Table768[[#This Row],[Section]]&amp;Table768[[#This Row],[Q No.]]</f>
        <v>R2R2</v>
      </c>
      <c r="B1963" s="19"/>
      <c r="C1963" s="15" t="s">
        <v>315</v>
      </c>
      <c r="D1963" s="6">
        <v>2</v>
      </c>
      <c r="E1963" s="6" t="s">
        <v>33</v>
      </c>
      <c r="F1963" s="6">
        <v>1</v>
      </c>
      <c r="G1963" s="13" t="s">
        <v>50</v>
      </c>
      <c r="H1963" s="17" t="s">
        <v>450</v>
      </c>
      <c r="I1963" s="2" t="str">
        <f>VLOOKUP(Table768[[#This Row],[CID]],ALY,2,FALSE)</f>
        <v>Vocab-in-Context</v>
      </c>
    </row>
    <row r="1964" spans="1:9" ht="16" thickBot="1" x14ac:dyDescent="0.25">
      <c r="A1964" s="19" t="str">
        <f>Table768[[#This Row],[Test No.]]&amp;Table768[[#This Row],[Section]]&amp;Table768[[#This Row],[Q No.]]</f>
        <v>R2R3</v>
      </c>
      <c r="B1964" s="19"/>
      <c r="C1964" s="15" t="s">
        <v>315</v>
      </c>
      <c r="D1964" s="6">
        <v>3</v>
      </c>
      <c r="E1964" s="6" t="s">
        <v>33</v>
      </c>
      <c r="F1964" s="6">
        <v>1</v>
      </c>
      <c r="G1964" s="13" t="s">
        <v>50</v>
      </c>
      <c r="H1964" s="17" t="s">
        <v>425</v>
      </c>
      <c r="I1964" s="2" t="str">
        <f>VLOOKUP(Table768[[#This Row],[CID]],ALY,2,FALSE)</f>
        <v>Detail</v>
      </c>
    </row>
    <row r="1965" spans="1:9" ht="16" thickBot="1" x14ac:dyDescent="0.25">
      <c r="A1965" s="19" t="str">
        <f>Table768[[#This Row],[Test No.]]&amp;Table768[[#This Row],[Section]]&amp;Table768[[#This Row],[Q No.]]</f>
        <v>R2R4</v>
      </c>
      <c r="B1965" s="19"/>
      <c r="C1965" s="15" t="s">
        <v>315</v>
      </c>
      <c r="D1965" s="6">
        <v>4</v>
      </c>
      <c r="E1965" s="6" t="s">
        <v>33</v>
      </c>
      <c r="F1965" s="6">
        <v>1</v>
      </c>
      <c r="G1965" s="13" t="s">
        <v>50</v>
      </c>
      <c r="H1965" s="17" t="s">
        <v>424</v>
      </c>
      <c r="I1965" s="2" t="str">
        <f>VLOOKUP(Table768[[#This Row],[CID]],ALY,2,FALSE)</f>
        <v>Inference</v>
      </c>
    </row>
    <row r="1966" spans="1:9" ht="16" thickBot="1" x14ac:dyDescent="0.25">
      <c r="A1966" s="19" t="str">
        <f>Table768[[#This Row],[Test No.]]&amp;Table768[[#This Row],[Section]]&amp;Table768[[#This Row],[Q No.]]</f>
        <v>R2R5</v>
      </c>
      <c r="B1966" s="19"/>
      <c r="C1966" s="15" t="s">
        <v>315</v>
      </c>
      <c r="D1966" s="6">
        <v>5</v>
      </c>
      <c r="E1966" s="6" t="s">
        <v>33</v>
      </c>
      <c r="F1966" s="6">
        <v>1</v>
      </c>
      <c r="G1966" s="13" t="s">
        <v>50</v>
      </c>
      <c r="H1966" s="17" t="s">
        <v>425</v>
      </c>
      <c r="I1966" s="2" t="str">
        <f>VLOOKUP(Table768[[#This Row],[CID]],ALY,2,FALSE)</f>
        <v>Detail</v>
      </c>
    </row>
    <row r="1967" spans="1:9" ht="16" thickBot="1" x14ac:dyDescent="0.25">
      <c r="A1967" s="19" t="str">
        <f>Table768[[#This Row],[Test No.]]&amp;Table768[[#This Row],[Section]]&amp;Table768[[#This Row],[Q No.]]</f>
        <v>R2R6</v>
      </c>
      <c r="B1967" s="19"/>
      <c r="C1967" s="15" t="s">
        <v>315</v>
      </c>
      <c r="D1967" s="6">
        <v>6</v>
      </c>
      <c r="E1967" s="6" t="s">
        <v>33</v>
      </c>
      <c r="F1967" s="6">
        <v>1</v>
      </c>
      <c r="G1967" s="13" t="s">
        <v>50</v>
      </c>
      <c r="H1967" s="17" t="s">
        <v>425</v>
      </c>
      <c r="I1967" s="2" t="str">
        <f>VLOOKUP(Table768[[#This Row],[CID]],ALY,2,FALSE)</f>
        <v>Detail</v>
      </c>
    </row>
    <row r="1968" spans="1:9" ht="16" thickBot="1" x14ac:dyDescent="0.25">
      <c r="A1968" s="19" t="str">
        <f>Table768[[#This Row],[Test No.]]&amp;Table768[[#This Row],[Section]]&amp;Table768[[#This Row],[Q No.]]</f>
        <v>R2R7</v>
      </c>
      <c r="B1968" s="19"/>
      <c r="C1968" s="15" t="s">
        <v>315</v>
      </c>
      <c r="D1968" s="6">
        <v>7</v>
      </c>
      <c r="E1968" s="6" t="s">
        <v>33</v>
      </c>
      <c r="F1968" s="6">
        <v>1</v>
      </c>
      <c r="G1968" s="13" t="s">
        <v>50</v>
      </c>
      <c r="H1968" s="17" t="s">
        <v>425</v>
      </c>
      <c r="I1968" s="2" t="str">
        <f>VLOOKUP(Table768[[#This Row],[CID]],ALY,2,FALSE)</f>
        <v>Detail</v>
      </c>
    </row>
    <row r="1969" spans="1:9" ht="16" thickBot="1" x14ac:dyDescent="0.25">
      <c r="A1969" s="19" t="str">
        <f>Table768[[#This Row],[Test No.]]&amp;Table768[[#This Row],[Section]]&amp;Table768[[#This Row],[Q No.]]</f>
        <v>R2R8</v>
      </c>
      <c r="B1969" s="19"/>
      <c r="C1969" s="15" t="s">
        <v>315</v>
      </c>
      <c r="D1969" s="6">
        <v>8</v>
      </c>
      <c r="E1969" s="6" t="s">
        <v>33</v>
      </c>
      <c r="F1969" s="6">
        <v>1</v>
      </c>
      <c r="G1969" s="13" t="s">
        <v>50</v>
      </c>
      <c r="H1969" s="17" t="s">
        <v>425</v>
      </c>
      <c r="I1969" s="2" t="str">
        <f>VLOOKUP(Table768[[#This Row],[CID]],ALY,2,FALSE)</f>
        <v>Detail</v>
      </c>
    </row>
    <row r="1970" spans="1:9" ht="16" thickBot="1" x14ac:dyDescent="0.25">
      <c r="A1970" s="19" t="str">
        <f>Table768[[#This Row],[Test No.]]&amp;Table768[[#This Row],[Section]]&amp;Table768[[#This Row],[Q No.]]</f>
        <v>R2R9</v>
      </c>
      <c r="B1970" s="19"/>
      <c r="C1970" s="15" t="s">
        <v>315</v>
      </c>
      <c r="D1970" s="6">
        <v>9</v>
      </c>
      <c r="E1970" s="6" t="s">
        <v>33</v>
      </c>
      <c r="F1970" s="6">
        <v>1</v>
      </c>
      <c r="G1970" s="13" t="s">
        <v>50</v>
      </c>
      <c r="H1970" s="17" t="s">
        <v>425</v>
      </c>
      <c r="I1970" s="2" t="str">
        <f>VLOOKUP(Table768[[#This Row],[CID]],ALY,2,FALSE)</f>
        <v>Detail</v>
      </c>
    </row>
    <row r="1971" spans="1:9" ht="16" thickBot="1" x14ac:dyDescent="0.25">
      <c r="A1971" s="19" t="str">
        <f>Table768[[#This Row],[Test No.]]&amp;Table768[[#This Row],[Section]]&amp;Table768[[#This Row],[Q No.]]</f>
        <v>R2R10</v>
      </c>
      <c r="B1971" s="19"/>
      <c r="C1971" s="15" t="s">
        <v>315</v>
      </c>
      <c r="D1971" s="6">
        <v>10</v>
      </c>
      <c r="E1971" s="6" t="s">
        <v>33</v>
      </c>
      <c r="F1971" s="6">
        <v>1</v>
      </c>
      <c r="G1971" s="13" t="s">
        <v>50</v>
      </c>
      <c r="H1971" s="17" t="s">
        <v>425</v>
      </c>
      <c r="I1971" s="2" t="str">
        <f>VLOOKUP(Table768[[#This Row],[CID]],ALY,2,FALSE)</f>
        <v>Detail</v>
      </c>
    </row>
    <row r="1972" spans="1:9" ht="16" thickBot="1" x14ac:dyDescent="0.25">
      <c r="A1972" s="19" t="str">
        <f>Table768[[#This Row],[Test No.]]&amp;Table768[[#This Row],[Section]]&amp;Table768[[#This Row],[Q No.]]</f>
        <v>R2R11</v>
      </c>
      <c r="B1972" s="19"/>
      <c r="C1972" s="15" t="s">
        <v>315</v>
      </c>
      <c r="D1972" s="6">
        <v>11</v>
      </c>
      <c r="E1972" s="6" t="s">
        <v>33</v>
      </c>
      <c r="F1972" s="6">
        <v>2</v>
      </c>
      <c r="G1972" s="13" t="s">
        <v>201</v>
      </c>
      <c r="H1972" s="17" t="s">
        <v>446</v>
      </c>
      <c r="I1972" s="2" t="str">
        <f>VLOOKUP(Table768[[#This Row],[CID]],ALY,2,FALSE)</f>
        <v>Inference</v>
      </c>
    </row>
    <row r="1973" spans="1:9" ht="16" thickBot="1" x14ac:dyDescent="0.25">
      <c r="A1973" s="19" t="str">
        <f>Table768[[#This Row],[Test No.]]&amp;Table768[[#This Row],[Section]]&amp;Table768[[#This Row],[Q No.]]</f>
        <v>R2R12</v>
      </c>
      <c r="B1973" s="19"/>
      <c r="C1973" s="15" t="s">
        <v>315</v>
      </c>
      <c r="D1973" s="6">
        <v>12</v>
      </c>
      <c r="E1973" s="6" t="s">
        <v>33</v>
      </c>
      <c r="F1973" s="6">
        <v>2</v>
      </c>
      <c r="G1973" s="13" t="s">
        <v>201</v>
      </c>
      <c r="H1973" s="17" t="s">
        <v>432</v>
      </c>
      <c r="I1973" s="2" t="str">
        <f>VLOOKUP(Table768[[#This Row],[CID]],ALY,2,FALSE)</f>
        <v>PoV/Author's Attitude</v>
      </c>
    </row>
    <row r="1974" spans="1:9" ht="16" thickBot="1" x14ac:dyDescent="0.25">
      <c r="A1974" s="19" t="str">
        <f>Table768[[#This Row],[Test No.]]&amp;Table768[[#This Row],[Section]]&amp;Table768[[#This Row],[Q No.]]</f>
        <v>R2R13</v>
      </c>
      <c r="B1974" s="19"/>
      <c r="C1974" s="15" t="s">
        <v>315</v>
      </c>
      <c r="D1974" s="6">
        <v>13</v>
      </c>
      <c r="E1974" s="6" t="s">
        <v>33</v>
      </c>
      <c r="F1974" s="6">
        <v>2</v>
      </c>
      <c r="G1974" s="13" t="s">
        <v>201</v>
      </c>
      <c r="H1974" s="17" t="s">
        <v>430</v>
      </c>
      <c r="I1974" s="2" t="str">
        <f>VLOOKUP(Table768[[#This Row],[CID]],ALY,2,FALSE)</f>
        <v>Detail</v>
      </c>
    </row>
    <row r="1975" spans="1:9" ht="16" thickBot="1" x14ac:dyDescent="0.25">
      <c r="A1975" s="19" t="str">
        <f>Table768[[#This Row],[Test No.]]&amp;Table768[[#This Row],[Section]]&amp;Table768[[#This Row],[Q No.]]</f>
        <v>R2R14</v>
      </c>
      <c r="B1975" s="19"/>
      <c r="C1975" s="15" t="s">
        <v>315</v>
      </c>
      <c r="D1975" s="6">
        <v>14</v>
      </c>
      <c r="E1975" s="6" t="s">
        <v>33</v>
      </c>
      <c r="F1975" s="6">
        <v>2</v>
      </c>
      <c r="G1975" s="13" t="s">
        <v>201</v>
      </c>
      <c r="H1975" s="17" t="s">
        <v>430</v>
      </c>
      <c r="I1975" s="2" t="str">
        <f>VLOOKUP(Table768[[#This Row],[CID]],ALY,2,FALSE)</f>
        <v>Detail</v>
      </c>
    </row>
    <row r="1976" spans="1:9" ht="16" thickBot="1" x14ac:dyDescent="0.25">
      <c r="A1976" s="19" t="str">
        <f>Table768[[#This Row],[Test No.]]&amp;Table768[[#This Row],[Section]]&amp;Table768[[#This Row],[Q No.]]</f>
        <v>R2R15</v>
      </c>
      <c r="B1976" s="19"/>
      <c r="C1976" s="15" t="s">
        <v>315</v>
      </c>
      <c r="D1976" s="6">
        <v>15</v>
      </c>
      <c r="E1976" s="6" t="s">
        <v>33</v>
      </c>
      <c r="F1976" s="6">
        <v>2</v>
      </c>
      <c r="G1976" s="13" t="s">
        <v>201</v>
      </c>
      <c r="H1976" s="17" t="s">
        <v>430</v>
      </c>
      <c r="I1976" s="2" t="str">
        <f>VLOOKUP(Table768[[#This Row],[CID]],ALY,2,FALSE)</f>
        <v>Detail</v>
      </c>
    </row>
    <row r="1977" spans="1:9" ht="16" thickBot="1" x14ac:dyDescent="0.25">
      <c r="A1977" s="19" t="str">
        <f>Table768[[#This Row],[Test No.]]&amp;Table768[[#This Row],[Section]]&amp;Table768[[#This Row],[Q No.]]</f>
        <v>R2R16</v>
      </c>
      <c r="B1977" s="19"/>
      <c r="C1977" s="15" t="s">
        <v>315</v>
      </c>
      <c r="D1977" s="6">
        <v>16</v>
      </c>
      <c r="E1977" s="6" t="s">
        <v>33</v>
      </c>
      <c r="F1977" s="6">
        <v>2</v>
      </c>
      <c r="G1977" s="13" t="s">
        <v>201</v>
      </c>
      <c r="H1977" s="17" t="s">
        <v>430</v>
      </c>
      <c r="I1977" s="2" t="str">
        <f>VLOOKUP(Table768[[#This Row],[CID]],ALY,2,FALSE)</f>
        <v>Detail</v>
      </c>
    </row>
    <row r="1978" spans="1:9" ht="16" thickBot="1" x14ac:dyDescent="0.25">
      <c r="A1978" s="19" t="str">
        <f>Table768[[#This Row],[Test No.]]&amp;Table768[[#This Row],[Section]]&amp;Table768[[#This Row],[Q No.]]</f>
        <v>R2R17</v>
      </c>
      <c r="B1978" s="19"/>
      <c r="C1978" s="15" t="s">
        <v>315</v>
      </c>
      <c r="D1978" s="6">
        <v>17</v>
      </c>
      <c r="E1978" s="6" t="s">
        <v>33</v>
      </c>
      <c r="F1978" s="6">
        <v>2</v>
      </c>
      <c r="G1978" s="13" t="s">
        <v>201</v>
      </c>
      <c r="H1978" s="17" t="s">
        <v>430</v>
      </c>
      <c r="I1978" s="2" t="str">
        <f>VLOOKUP(Table768[[#This Row],[CID]],ALY,2,FALSE)</f>
        <v>Detail</v>
      </c>
    </row>
    <row r="1979" spans="1:9" ht="16" thickBot="1" x14ac:dyDescent="0.25">
      <c r="A1979" s="19" t="str">
        <f>Table768[[#This Row],[Test No.]]&amp;Table768[[#This Row],[Section]]&amp;Table768[[#This Row],[Q No.]]</f>
        <v>R2R18</v>
      </c>
      <c r="B1979" s="19"/>
      <c r="C1979" s="15" t="s">
        <v>315</v>
      </c>
      <c r="D1979" s="6">
        <v>18</v>
      </c>
      <c r="E1979" s="6" t="s">
        <v>33</v>
      </c>
      <c r="F1979" s="6">
        <v>2</v>
      </c>
      <c r="G1979" s="13" t="s">
        <v>201</v>
      </c>
      <c r="H1979" s="17" t="s">
        <v>431</v>
      </c>
      <c r="I1979" s="2" t="str">
        <f>VLOOKUP(Table768[[#This Row],[CID]],ALY,2,FALSE)</f>
        <v>Vocab-in-Context</v>
      </c>
    </row>
    <row r="1980" spans="1:9" ht="16" thickBot="1" x14ac:dyDescent="0.25">
      <c r="A1980" s="19" t="str">
        <f>Table768[[#This Row],[Test No.]]&amp;Table768[[#This Row],[Section]]&amp;Table768[[#This Row],[Q No.]]</f>
        <v>R2R19</v>
      </c>
      <c r="B1980" s="19"/>
      <c r="C1980" s="15" t="s">
        <v>315</v>
      </c>
      <c r="D1980" s="6">
        <v>19</v>
      </c>
      <c r="E1980" s="6" t="s">
        <v>33</v>
      </c>
      <c r="F1980" s="6">
        <v>2</v>
      </c>
      <c r="G1980" s="13" t="s">
        <v>201</v>
      </c>
      <c r="H1980" s="17" t="s">
        <v>430</v>
      </c>
      <c r="I1980" s="2" t="str">
        <f>VLOOKUP(Table768[[#This Row],[CID]],ALY,2,FALSE)</f>
        <v>Detail</v>
      </c>
    </row>
    <row r="1981" spans="1:9" ht="16" thickBot="1" x14ac:dyDescent="0.25">
      <c r="A1981" s="19" t="str">
        <f>Table768[[#This Row],[Test No.]]&amp;Table768[[#This Row],[Section]]&amp;Table768[[#This Row],[Q No.]]</f>
        <v>R2R20</v>
      </c>
      <c r="B1981" s="19"/>
      <c r="C1981" s="15" t="s">
        <v>315</v>
      </c>
      <c r="D1981" s="6">
        <v>20</v>
      </c>
      <c r="E1981" s="6" t="s">
        <v>33</v>
      </c>
      <c r="F1981" s="6">
        <v>2</v>
      </c>
      <c r="G1981" s="13" t="s">
        <v>201</v>
      </c>
      <c r="H1981" s="17" t="s">
        <v>430</v>
      </c>
      <c r="I1981" s="2" t="str">
        <f>VLOOKUP(Table768[[#This Row],[CID]],ALY,2,FALSE)</f>
        <v>Detail</v>
      </c>
    </row>
    <row r="1982" spans="1:9" ht="16" thickBot="1" x14ac:dyDescent="0.25">
      <c r="A1982" s="19" t="str">
        <f>Table768[[#This Row],[Test No.]]&amp;Table768[[#This Row],[Section]]&amp;Table768[[#This Row],[Q No.]]</f>
        <v>R2R21</v>
      </c>
      <c r="B1982" s="19"/>
      <c r="C1982" s="15" t="s">
        <v>315</v>
      </c>
      <c r="D1982" s="6">
        <v>21</v>
      </c>
      <c r="E1982" s="6" t="s">
        <v>33</v>
      </c>
      <c r="F1982" s="6">
        <v>3</v>
      </c>
      <c r="G1982" s="13" t="s">
        <v>200</v>
      </c>
      <c r="H1982" s="17" t="s">
        <v>437</v>
      </c>
      <c r="I1982" s="2" t="str">
        <f>VLOOKUP(Table768[[#This Row],[CID]],ALY,2,FALSE)</f>
        <v>Detail</v>
      </c>
    </row>
    <row r="1983" spans="1:9" ht="16" thickBot="1" x14ac:dyDescent="0.25">
      <c r="A1983" s="19" t="str">
        <f>Table768[[#This Row],[Test No.]]&amp;Table768[[#This Row],[Section]]&amp;Table768[[#This Row],[Q No.]]</f>
        <v>R2R22</v>
      </c>
      <c r="B1983" s="19"/>
      <c r="C1983" s="15" t="s">
        <v>315</v>
      </c>
      <c r="D1983" s="6">
        <v>22</v>
      </c>
      <c r="E1983" s="6" t="s">
        <v>33</v>
      </c>
      <c r="F1983" s="6">
        <v>3</v>
      </c>
      <c r="G1983" s="13" t="s">
        <v>200</v>
      </c>
      <c r="H1983" s="17" t="s">
        <v>437</v>
      </c>
      <c r="I1983" s="2" t="str">
        <f>VLOOKUP(Table768[[#This Row],[CID]],ALY,2,FALSE)</f>
        <v>Detail</v>
      </c>
    </row>
    <row r="1984" spans="1:9" ht="16" thickBot="1" x14ac:dyDescent="0.25">
      <c r="A1984" s="19" t="str">
        <f>Table768[[#This Row],[Test No.]]&amp;Table768[[#This Row],[Section]]&amp;Table768[[#This Row],[Q No.]]</f>
        <v>R2R23</v>
      </c>
      <c r="B1984" s="19"/>
      <c r="C1984" s="15" t="s">
        <v>315</v>
      </c>
      <c r="D1984" s="6">
        <v>23</v>
      </c>
      <c r="E1984" s="6" t="s">
        <v>33</v>
      </c>
      <c r="F1984" s="6">
        <v>3</v>
      </c>
      <c r="G1984" s="13" t="s">
        <v>200</v>
      </c>
      <c r="H1984" s="17" t="s">
        <v>451</v>
      </c>
      <c r="I1984" s="2" t="str">
        <f>VLOOKUP(Table768[[#This Row],[CID]],ALY,2,FALSE)</f>
        <v>Main Idea</v>
      </c>
    </row>
    <row r="1985" spans="1:9" ht="16" thickBot="1" x14ac:dyDescent="0.25">
      <c r="A1985" s="19" t="str">
        <f>Table768[[#This Row],[Test No.]]&amp;Table768[[#This Row],[Section]]&amp;Table768[[#This Row],[Q No.]]</f>
        <v>R2R24</v>
      </c>
      <c r="B1985" s="19"/>
      <c r="C1985" s="15" t="s">
        <v>315</v>
      </c>
      <c r="D1985" s="6">
        <v>24</v>
      </c>
      <c r="E1985" s="6" t="s">
        <v>33</v>
      </c>
      <c r="F1985" s="6">
        <v>3</v>
      </c>
      <c r="G1985" s="13" t="s">
        <v>200</v>
      </c>
      <c r="H1985" s="17" t="s">
        <v>439</v>
      </c>
      <c r="I1985" s="2" t="str">
        <f>VLOOKUP(Table768[[#This Row],[CID]],ALY,2,FALSE)</f>
        <v>Vocab-in-Context</v>
      </c>
    </row>
    <row r="1986" spans="1:9" ht="16" thickBot="1" x14ac:dyDescent="0.25">
      <c r="A1986" s="19" t="str">
        <f>Table768[[#This Row],[Test No.]]&amp;Table768[[#This Row],[Section]]&amp;Table768[[#This Row],[Q No.]]</f>
        <v>R2R25</v>
      </c>
      <c r="B1986" s="19"/>
      <c r="C1986" s="15" t="s">
        <v>315</v>
      </c>
      <c r="D1986" s="6">
        <v>25</v>
      </c>
      <c r="E1986" s="6" t="s">
        <v>33</v>
      </c>
      <c r="F1986" s="6">
        <v>3</v>
      </c>
      <c r="G1986" s="13" t="s">
        <v>200</v>
      </c>
      <c r="H1986" s="17" t="s">
        <v>438</v>
      </c>
      <c r="I1986" s="2" t="str">
        <f>VLOOKUP(Table768[[#This Row],[CID]],ALY,2,FALSE)</f>
        <v>Inference</v>
      </c>
    </row>
    <row r="1987" spans="1:9" ht="16" thickBot="1" x14ac:dyDescent="0.25">
      <c r="A1987" s="19" t="str">
        <f>Table768[[#This Row],[Test No.]]&amp;Table768[[#This Row],[Section]]&amp;Table768[[#This Row],[Q No.]]</f>
        <v>R2R26</v>
      </c>
      <c r="B1987" s="19"/>
      <c r="C1987" s="15" t="s">
        <v>315</v>
      </c>
      <c r="D1987" s="6">
        <v>26</v>
      </c>
      <c r="E1987" s="6" t="s">
        <v>33</v>
      </c>
      <c r="F1987" s="6">
        <v>3</v>
      </c>
      <c r="G1987" s="13" t="s">
        <v>200</v>
      </c>
      <c r="H1987" s="17" t="s">
        <v>438</v>
      </c>
      <c r="I1987" s="2" t="str">
        <f>VLOOKUP(Table768[[#This Row],[CID]],ALY,2,FALSE)</f>
        <v>Inference</v>
      </c>
    </row>
    <row r="1988" spans="1:9" ht="16" thickBot="1" x14ac:dyDescent="0.25">
      <c r="A1988" s="19" t="str">
        <f>Table768[[#This Row],[Test No.]]&amp;Table768[[#This Row],[Section]]&amp;Table768[[#This Row],[Q No.]]</f>
        <v>R2R27</v>
      </c>
      <c r="B1988" s="19"/>
      <c r="C1988" s="15" t="s">
        <v>315</v>
      </c>
      <c r="D1988" s="6">
        <v>27</v>
      </c>
      <c r="E1988" s="6" t="s">
        <v>33</v>
      </c>
      <c r="F1988" s="6">
        <v>3</v>
      </c>
      <c r="G1988" s="13" t="s">
        <v>200</v>
      </c>
      <c r="H1988" s="17" t="s">
        <v>460</v>
      </c>
      <c r="I1988" s="2" t="str">
        <f>VLOOKUP(Table768[[#This Row],[CID]],ALY,2,FALSE)</f>
        <v>Sequence</v>
      </c>
    </row>
    <row r="1989" spans="1:9" ht="16" thickBot="1" x14ac:dyDescent="0.25">
      <c r="A1989" s="19" t="str">
        <f>Table768[[#This Row],[Test No.]]&amp;Table768[[#This Row],[Section]]&amp;Table768[[#This Row],[Q No.]]</f>
        <v>R2R28</v>
      </c>
      <c r="B1989" s="19"/>
      <c r="C1989" s="15" t="s">
        <v>315</v>
      </c>
      <c r="D1989" s="6">
        <v>28</v>
      </c>
      <c r="E1989" s="6" t="s">
        <v>33</v>
      </c>
      <c r="F1989" s="6">
        <v>3</v>
      </c>
      <c r="G1989" s="13" t="s">
        <v>200</v>
      </c>
      <c r="H1989" s="17" t="s">
        <v>437</v>
      </c>
      <c r="I1989" s="2" t="str">
        <f>VLOOKUP(Table768[[#This Row],[CID]],ALY,2,FALSE)</f>
        <v>Detail</v>
      </c>
    </row>
    <row r="1990" spans="1:9" ht="16" thickBot="1" x14ac:dyDescent="0.25">
      <c r="A1990" s="19" t="str">
        <f>Table768[[#This Row],[Test No.]]&amp;Table768[[#This Row],[Section]]&amp;Table768[[#This Row],[Q No.]]</f>
        <v>R2R29</v>
      </c>
      <c r="B1990" s="19"/>
      <c r="C1990" s="15" t="s">
        <v>315</v>
      </c>
      <c r="D1990" s="6">
        <v>29</v>
      </c>
      <c r="E1990" s="6" t="s">
        <v>33</v>
      </c>
      <c r="F1990" s="6">
        <v>3</v>
      </c>
      <c r="G1990" s="13" t="s">
        <v>200</v>
      </c>
      <c r="H1990" s="17" t="s">
        <v>437</v>
      </c>
      <c r="I1990" s="2" t="str">
        <f>VLOOKUP(Table768[[#This Row],[CID]],ALY,2,FALSE)</f>
        <v>Detail</v>
      </c>
    </row>
    <row r="1991" spans="1:9" ht="16" thickBot="1" x14ac:dyDescent="0.25">
      <c r="A1991" s="19" t="str">
        <f>Table768[[#This Row],[Test No.]]&amp;Table768[[#This Row],[Section]]&amp;Table768[[#This Row],[Q No.]]</f>
        <v>R2R30</v>
      </c>
      <c r="B1991" s="19"/>
      <c r="C1991" s="15" t="s">
        <v>315</v>
      </c>
      <c r="D1991" s="6">
        <v>30</v>
      </c>
      <c r="E1991" s="6" t="s">
        <v>33</v>
      </c>
      <c r="F1991" s="6">
        <v>3</v>
      </c>
      <c r="G1991" s="13" t="s">
        <v>200</v>
      </c>
      <c r="H1991" s="17" t="s">
        <v>437</v>
      </c>
      <c r="I1991" s="2" t="str">
        <f>VLOOKUP(Table768[[#This Row],[CID]],ALY,2,FALSE)</f>
        <v>Detail</v>
      </c>
    </row>
    <row r="1992" spans="1:9" ht="16" thickBot="1" x14ac:dyDescent="0.25">
      <c r="A1992" s="19" t="str">
        <f>Table768[[#This Row],[Test No.]]&amp;Table768[[#This Row],[Section]]&amp;Table768[[#This Row],[Q No.]]</f>
        <v>R2R31</v>
      </c>
      <c r="B1992" s="19"/>
      <c r="C1992" s="15" t="s">
        <v>315</v>
      </c>
      <c r="D1992" s="6">
        <v>31</v>
      </c>
      <c r="E1992" s="6" t="s">
        <v>33</v>
      </c>
      <c r="F1992" s="6">
        <v>4</v>
      </c>
      <c r="G1992" s="13" t="s">
        <v>199</v>
      </c>
      <c r="H1992" s="17" t="s">
        <v>442</v>
      </c>
      <c r="I1992" s="2" t="str">
        <f>VLOOKUP(Table768[[#This Row],[CID]],ALY,2,FALSE)</f>
        <v>Detail</v>
      </c>
    </row>
    <row r="1993" spans="1:9" ht="16" thickBot="1" x14ac:dyDescent="0.25">
      <c r="A1993" s="19" t="str">
        <f>Table768[[#This Row],[Test No.]]&amp;Table768[[#This Row],[Section]]&amp;Table768[[#This Row],[Q No.]]</f>
        <v>R2R32</v>
      </c>
      <c r="B1993" s="19"/>
      <c r="C1993" s="15" t="s">
        <v>315</v>
      </c>
      <c r="D1993" s="6">
        <v>32</v>
      </c>
      <c r="E1993" s="6" t="s">
        <v>33</v>
      </c>
      <c r="F1993" s="6">
        <v>4</v>
      </c>
      <c r="G1993" s="13" t="s">
        <v>199</v>
      </c>
      <c r="H1993" s="17" t="s">
        <v>442</v>
      </c>
      <c r="I1993" s="2" t="str">
        <f>VLOOKUP(Table768[[#This Row],[CID]],ALY,2,FALSE)</f>
        <v>Detail</v>
      </c>
    </row>
    <row r="1994" spans="1:9" ht="16" thickBot="1" x14ac:dyDescent="0.25">
      <c r="A1994" s="19" t="str">
        <f>Table768[[#This Row],[Test No.]]&amp;Table768[[#This Row],[Section]]&amp;Table768[[#This Row],[Q No.]]</f>
        <v>R2R33</v>
      </c>
      <c r="B1994" s="19"/>
      <c r="C1994" s="15" t="s">
        <v>315</v>
      </c>
      <c r="D1994" s="6">
        <v>33</v>
      </c>
      <c r="E1994" s="6" t="s">
        <v>33</v>
      </c>
      <c r="F1994" s="6">
        <v>4</v>
      </c>
      <c r="G1994" s="13" t="s">
        <v>199</v>
      </c>
      <c r="H1994" s="17" t="s">
        <v>442</v>
      </c>
      <c r="I1994" s="2" t="str">
        <f>VLOOKUP(Table768[[#This Row],[CID]],ALY,2,FALSE)</f>
        <v>Detail</v>
      </c>
    </row>
    <row r="1995" spans="1:9" ht="16" thickBot="1" x14ac:dyDescent="0.25">
      <c r="A1995" s="19" t="str">
        <f>Table768[[#This Row],[Test No.]]&amp;Table768[[#This Row],[Section]]&amp;Table768[[#This Row],[Q No.]]</f>
        <v>R2R34</v>
      </c>
      <c r="B1995" s="19"/>
      <c r="C1995" s="15" t="s">
        <v>315</v>
      </c>
      <c r="D1995" s="6">
        <v>34</v>
      </c>
      <c r="E1995" s="6" t="s">
        <v>33</v>
      </c>
      <c r="F1995" s="6">
        <v>4</v>
      </c>
      <c r="G1995" s="13" t="s">
        <v>199</v>
      </c>
      <c r="H1995" s="17" t="s">
        <v>442</v>
      </c>
      <c r="I1995" s="2" t="str">
        <f>VLOOKUP(Table768[[#This Row],[CID]],ALY,2,FALSE)</f>
        <v>Detail</v>
      </c>
    </row>
    <row r="1996" spans="1:9" ht="16" thickBot="1" x14ac:dyDescent="0.25">
      <c r="A1996" s="19" t="str">
        <f>Table768[[#This Row],[Test No.]]&amp;Table768[[#This Row],[Section]]&amp;Table768[[#This Row],[Q No.]]</f>
        <v>R2R35</v>
      </c>
      <c r="B1996" s="19"/>
      <c r="C1996" s="15" t="s">
        <v>315</v>
      </c>
      <c r="D1996" s="6">
        <v>35</v>
      </c>
      <c r="E1996" s="6" t="s">
        <v>33</v>
      </c>
      <c r="F1996" s="6">
        <v>4</v>
      </c>
      <c r="G1996" s="13" t="s">
        <v>199</v>
      </c>
      <c r="H1996" s="17" t="s">
        <v>442</v>
      </c>
      <c r="I1996" s="2" t="str">
        <f>VLOOKUP(Table768[[#This Row],[CID]],ALY,2,FALSE)</f>
        <v>Detail</v>
      </c>
    </row>
    <row r="1997" spans="1:9" ht="16" thickBot="1" x14ac:dyDescent="0.25">
      <c r="A1997" s="19" t="str">
        <f>Table768[[#This Row],[Test No.]]&amp;Table768[[#This Row],[Section]]&amp;Table768[[#This Row],[Q No.]]</f>
        <v>R2R36</v>
      </c>
      <c r="B1997" s="19"/>
      <c r="C1997" s="15" t="s">
        <v>315</v>
      </c>
      <c r="D1997" s="6">
        <v>36</v>
      </c>
      <c r="E1997" s="6" t="s">
        <v>33</v>
      </c>
      <c r="F1997" s="6">
        <v>4</v>
      </c>
      <c r="G1997" s="13" t="s">
        <v>199</v>
      </c>
      <c r="H1997" s="17" t="s">
        <v>442</v>
      </c>
      <c r="I1997" s="2" t="str">
        <f>VLOOKUP(Table768[[#This Row],[CID]],ALY,2,FALSE)</f>
        <v>Detail</v>
      </c>
    </row>
    <row r="1998" spans="1:9" ht="16" thickBot="1" x14ac:dyDescent="0.25">
      <c r="A1998" s="19" t="str">
        <f>Table768[[#This Row],[Test No.]]&amp;Table768[[#This Row],[Section]]&amp;Table768[[#This Row],[Q No.]]</f>
        <v>R2R37</v>
      </c>
      <c r="B1998" s="19"/>
      <c r="C1998" s="15" t="s">
        <v>315</v>
      </c>
      <c r="D1998" s="6">
        <v>37</v>
      </c>
      <c r="E1998" s="6" t="s">
        <v>33</v>
      </c>
      <c r="F1998" s="6">
        <v>4</v>
      </c>
      <c r="G1998" s="13" t="s">
        <v>199</v>
      </c>
      <c r="H1998" s="17" t="s">
        <v>443</v>
      </c>
      <c r="I1998" s="2" t="str">
        <f>VLOOKUP(Table768[[#This Row],[CID]],ALY,2,FALSE)</f>
        <v>Vocab-in-Context</v>
      </c>
    </row>
    <row r="1999" spans="1:9" ht="16" thickBot="1" x14ac:dyDescent="0.25">
      <c r="A1999" s="19" t="str">
        <f>Table768[[#This Row],[Test No.]]&amp;Table768[[#This Row],[Section]]&amp;Table768[[#This Row],[Q No.]]</f>
        <v>R2R38</v>
      </c>
      <c r="B1999" s="19"/>
      <c r="C1999" s="15" t="s">
        <v>315</v>
      </c>
      <c r="D1999" s="6">
        <v>38</v>
      </c>
      <c r="E1999" s="6" t="s">
        <v>33</v>
      </c>
      <c r="F1999" s="6">
        <v>4</v>
      </c>
      <c r="G1999" s="13" t="s">
        <v>199</v>
      </c>
      <c r="H1999" s="17" t="s">
        <v>442</v>
      </c>
      <c r="I1999" s="2" t="str">
        <f>VLOOKUP(Table768[[#This Row],[CID]],ALY,2,FALSE)</f>
        <v>Detail</v>
      </c>
    </row>
    <row r="2000" spans="1:9" ht="16" thickBot="1" x14ac:dyDescent="0.25">
      <c r="A2000" s="19" t="str">
        <f>Table768[[#This Row],[Test No.]]&amp;Table768[[#This Row],[Section]]&amp;Table768[[#This Row],[Q No.]]</f>
        <v>R2R39</v>
      </c>
      <c r="B2000" s="19"/>
      <c r="C2000" s="15" t="s">
        <v>315</v>
      </c>
      <c r="D2000" s="6">
        <v>39</v>
      </c>
      <c r="E2000" s="6" t="s">
        <v>33</v>
      </c>
      <c r="F2000" s="6">
        <v>4</v>
      </c>
      <c r="G2000" s="13" t="s">
        <v>199</v>
      </c>
      <c r="H2000" s="17" t="s">
        <v>442</v>
      </c>
      <c r="I2000" s="2" t="str">
        <f>VLOOKUP(Table768[[#This Row],[CID]],ALY,2,FALSE)</f>
        <v>Detail</v>
      </c>
    </row>
    <row r="2001" spans="1:9" ht="16" thickBot="1" x14ac:dyDescent="0.25">
      <c r="A2001" s="19" t="str">
        <f>Table768[[#This Row],[Test No.]]&amp;Table768[[#This Row],[Section]]&amp;Table768[[#This Row],[Q No.]]</f>
        <v>R2R40</v>
      </c>
      <c r="B2001" s="19"/>
      <c r="C2001" s="15" t="s">
        <v>315</v>
      </c>
      <c r="D2001" s="6">
        <v>40</v>
      </c>
      <c r="E2001" s="6" t="s">
        <v>33</v>
      </c>
      <c r="F2001" s="6">
        <v>4</v>
      </c>
      <c r="G2001" s="13" t="s">
        <v>199</v>
      </c>
      <c r="H2001" s="17" t="s">
        <v>461</v>
      </c>
      <c r="I2001" s="2" t="str">
        <f>VLOOKUP(Table768[[#This Row],[CID]],ALY,2,FALSE)</f>
        <v>Sequence</v>
      </c>
    </row>
    <row r="2002" spans="1:9" ht="16" thickBot="1" x14ac:dyDescent="0.25">
      <c r="A2002" s="19" t="str">
        <f>Table768[[#This Row],[Test No.]]&amp;Table768[[#This Row],[Section]]&amp;Table768[[#This Row],[Q No.]]</f>
        <v>R3R1</v>
      </c>
      <c r="B2002" s="19"/>
      <c r="C2002" s="15" t="s">
        <v>316</v>
      </c>
      <c r="D2002" s="6">
        <v>1</v>
      </c>
      <c r="E2002" s="6" t="s">
        <v>33</v>
      </c>
      <c r="F2002" s="6">
        <v>1</v>
      </c>
      <c r="G2002" s="13" t="s">
        <v>50</v>
      </c>
      <c r="H2002" s="17" t="s">
        <v>450</v>
      </c>
      <c r="I2002" s="2" t="str">
        <f>VLOOKUP(Table768[[#This Row],[CID]],ALY,2,FALSE)</f>
        <v>Vocab-in-Context</v>
      </c>
    </row>
    <row r="2003" spans="1:9" ht="16" thickBot="1" x14ac:dyDescent="0.25">
      <c r="A2003" s="19" t="str">
        <f>Table768[[#This Row],[Test No.]]&amp;Table768[[#This Row],[Section]]&amp;Table768[[#This Row],[Q No.]]</f>
        <v>R3R2</v>
      </c>
      <c r="B2003" s="19"/>
      <c r="C2003" s="15" t="s">
        <v>316</v>
      </c>
      <c r="D2003" s="6">
        <v>2</v>
      </c>
      <c r="E2003" s="6" t="s">
        <v>33</v>
      </c>
      <c r="F2003" s="6">
        <v>1</v>
      </c>
      <c r="G2003" s="13" t="s">
        <v>50</v>
      </c>
      <c r="H2003" s="17" t="s">
        <v>425</v>
      </c>
      <c r="I2003" s="2" t="str">
        <f>VLOOKUP(Table768[[#This Row],[CID]],ALY,2,FALSE)</f>
        <v>Detail</v>
      </c>
    </row>
    <row r="2004" spans="1:9" ht="16" thickBot="1" x14ac:dyDescent="0.25">
      <c r="A2004" s="19" t="str">
        <f>Table768[[#This Row],[Test No.]]&amp;Table768[[#This Row],[Section]]&amp;Table768[[#This Row],[Q No.]]</f>
        <v>R3R3</v>
      </c>
      <c r="B2004" s="19"/>
      <c r="C2004" s="15" t="s">
        <v>316</v>
      </c>
      <c r="D2004" s="6">
        <v>3</v>
      </c>
      <c r="E2004" s="6" t="s">
        <v>33</v>
      </c>
      <c r="F2004" s="6">
        <v>1</v>
      </c>
      <c r="G2004" s="13" t="s">
        <v>50</v>
      </c>
      <c r="H2004" s="17" t="s">
        <v>425</v>
      </c>
      <c r="I2004" s="2" t="str">
        <f>VLOOKUP(Table768[[#This Row],[CID]],ALY,2,FALSE)</f>
        <v>Detail</v>
      </c>
    </row>
    <row r="2005" spans="1:9" ht="16" thickBot="1" x14ac:dyDescent="0.25">
      <c r="A2005" s="19" t="str">
        <f>Table768[[#This Row],[Test No.]]&amp;Table768[[#This Row],[Section]]&amp;Table768[[#This Row],[Q No.]]</f>
        <v>R3R4</v>
      </c>
      <c r="B2005" s="19"/>
      <c r="C2005" s="15" t="s">
        <v>316</v>
      </c>
      <c r="D2005" s="6">
        <v>4</v>
      </c>
      <c r="E2005" s="6" t="s">
        <v>33</v>
      </c>
      <c r="F2005" s="6">
        <v>1</v>
      </c>
      <c r="G2005" s="13" t="s">
        <v>50</v>
      </c>
      <c r="H2005" s="17" t="s">
        <v>425</v>
      </c>
      <c r="I2005" s="2" t="str">
        <f>VLOOKUP(Table768[[#This Row],[CID]],ALY,2,FALSE)</f>
        <v>Detail</v>
      </c>
    </row>
    <row r="2006" spans="1:9" ht="16" thickBot="1" x14ac:dyDescent="0.25">
      <c r="A2006" s="19" t="str">
        <f>Table768[[#This Row],[Test No.]]&amp;Table768[[#This Row],[Section]]&amp;Table768[[#This Row],[Q No.]]</f>
        <v>R3R5</v>
      </c>
      <c r="B2006" s="19"/>
      <c r="C2006" s="15" t="s">
        <v>316</v>
      </c>
      <c r="D2006" s="6">
        <v>5</v>
      </c>
      <c r="E2006" s="6" t="s">
        <v>33</v>
      </c>
      <c r="F2006" s="6">
        <v>1</v>
      </c>
      <c r="G2006" s="13" t="s">
        <v>50</v>
      </c>
      <c r="H2006" s="17" t="s">
        <v>425</v>
      </c>
      <c r="I2006" s="2" t="str">
        <f>VLOOKUP(Table768[[#This Row],[CID]],ALY,2,FALSE)</f>
        <v>Detail</v>
      </c>
    </row>
    <row r="2007" spans="1:9" ht="16" thickBot="1" x14ac:dyDescent="0.25">
      <c r="A2007" s="19" t="str">
        <f>Table768[[#This Row],[Test No.]]&amp;Table768[[#This Row],[Section]]&amp;Table768[[#This Row],[Q No.]]</f>
        <v>R3R6</v>
      </c>
      <c r="B2007" s="19"/>
      <c r="C2007" s="15" t="s">
        <v>316</v>
      </c>
      <c r="D2007" s="6">
        <v>6</v>
      </c>
      <c r="E2007" s="6" t="s">
        <v>33</v>
      </c>
      <c r="F2007" s="6">
        <v>1</v>
      </c>
      <c r="G2007" s="13" t="s">
        <v>50</v>
      </c>
      <c r="H2007" s="17" t="s">
        <v>425</v>
      </c>
      <c r="I2007" s="2" t="str">
        <f>VLOOKUP(Table768[[#This Row],[CID]],ALY,2,FALSE)</f>
        <v>Detail</v>
      </c>
    </row>
    <row r="2008" spans="1:9" ht="16" thickBot="1" x14ac:dyDescent="0.25">
      <c r="A2008" s="19" t="str">
        <f>Table768[[#This Row],[Test No.]]&amp;Table768[[#This Row],[Section]]&amp;Table768[[#This Row],[Q No.]]</f>
        <v>R3R7</v>
      </c>
      <c r="B2008" s="19"/>
      <c r="C2008" s="15" t="s">
        <v>316</v>
      </c>
      <c r="D2008" s="6">
        <v>7</v>
      </c>
      <c r="E2008" s="6" t="s">
        <v>33</v>
      </c>
      <c r="F2008" s="6">
        <v>1</v>
      </c>
      <c r="G2008" s="13" t="s">
        <v>50</v>
      </c>
      <c r="H2008" s="17" t="s">
        <v>425</v>
      </c>
      <c r="I2008" s="2" t="str">
        <f>VLOOKUP(Table768[[#This Row],[CID]],ALY,2,FALSE)</f>
        <v>Detail</v>
      </c>
    </row>
    <row r="2009" spans="1:9" ht="16" thickBot="1" x14ac:dyDescent="0.25">
      <c r="A2009" s="19" t="str">
        <f>Table768[[#This Row],[Test No.]]&amp;Table768[[#This Row],[Section]]&amp;Table768[[#This Row],[Q No.]]</f>
        <v>R3R8</v>
      </c>
      <c r="B2009" s="19"/>
      <c r="C2009" s="15" t="s">
        <v>316</v>
      </c>
      <c r="D2009" s="6">
        <v>8</v>
      </c>
      <c r="E2009" s="6" t="s">
        <v>33</v>
      </c>
      <c r="F2009" s="6">
        <v>1</v>
      </c>
      <c r="G2009" s="13" t="s">
        <v>50</v>
      </c>
      <c r="H2009" s="17" t="s">
        <v>425</v>
      </c>
      <c r="I2009" s="2" t="str">
        <f>VLOOKUP(Table768[[#This Row],[CID]],ALY,2,FALSE)</f>
        <v>Detail</v>
      </c>
    </row>
    <row r="2010" spans="1:9" ht="16" thickBot="1" x14ac:dyDescent="0.25">
      <c r="A2010" s="19" t="str">
        <f>Table768[[#This Row],[Test No.]]&amp;Table768[[#This Row],[Section]]&amp;Table768[[#This Row],[Q No.]]</f>
        <v>R3R9</v>
      </c>
      <c r="B2010" s="19"/>
      <c r="C2010" s="15" t="s">
        <v>316</v>
      </c>
      <c r="D2010" s="6">
        <v>9</v>
      </c>
      <c r="E2010" s="6" t="s">
        <v>33</v>
      </c>
      <c r="F2010" s="6">
        <v>1</v>
      </c>
      <c r="G2010" s="13" t="s">
        <v>50</v>
      </c>
      <c r="H2010" s="17" t="s">
        <v>425</v>
      </c>
      <c r="I2010" s="2" t="str">
        <f>VLOOKUP(Table768[[#This Row],[CID]],ALY,2,FALSE)</f>
        <v>Detail</v>
      </c>
    </row>
    <row r="2011" spans="1:9" ht="16" thickBot="1" x14ac:dyDescent="0.25">
      <c r="A2011" s="19" t="str">
        <f>Table768[[#This Row],[Test No.]]&amp;Table768[[#This Row],[Section]]&amp;Table768[[#This Row],[Q No.]]</f>
        <v>R3R10</v>
      </c>
      <c r="B2011" s="19"/>
      <c r="C2011" s="15" t="s">
        <v>316</v>
      </c>
      <c r="D2011" s="6">
        <v>10</v>
      </c>
      <c r="E2011" s="6" t="s">
        <v>33</v>
      </c>
      <c r="F2011" s="6">
        <v>1</v>
      </c>
      <c r="G2011" s="13" t="s">
        <v>50</v>
      </c>
      <c r="H2011" s="17" t="s">
        <v>425</v>
      </c>
      <c r="I2011" s="2" t="str">
        <f>VLOOKUP(Table768[[#This Row],[CID]],ALY,2,FALSE)</f>
        <v>Detail</v>
      </c>
    </row>
    <row r="2012" spans="1:9" ht="16" thickBot="1" x14ac:dyDescent="0.25">
      <c r="A2012" s="19" t="str">
        <f>Table768[[#This Row],[Test No.]]&amp;Table768[[#This Row],[Section]]&amp;Table768[[#This Row],[Q No.]]</f>
        <v>R3R11</v>
      </c>
      <c r="B2012" s="19"/>
      <c r="C2012" s="15" t="s">
        <v>316</v>
      </c>
      <c r="D2012" s="6">
        <v>11</v>
      </c>
      <c r="E2012" s="6" t="s">
        <v>33</v>
      </c>
      <c r="F2012" s="6">
        <v>2</v>
      </c>
      <c r="G2012" s="13" t="s">
        <v>201</v>
      </c>
      <c r="H2012" s="17" t="s">
        <v>430</v>
      </c>
      <c r="I2012" s="2" t="str">
        <f>VLOOKUP(Table768[[#This Row],[CID]],ALY,2,FALSE)</f>
        <v>Detail</v>
      </c>
    </row>
    <row r="2013" spans="1:9" ht="16" thickBot="1" x14ac:dyDescent="0.25">
      <c r="A2013" s="19" t="str">
        <f>Table768[[#This Row],[Test No.]]&amp;Table768[[#This Row],[Section]]&amp;Table768[[#This Row],[Q No.]]</f>
        <v>R3R12</v>
      </c>
      <c r="B2013" s="19"/>
      <c r="C2013" s="15" t="s">
        <v>316</v>
      </c>
      <c r="D2013" s="6">
        <v>12</v>
      </c>
      <c r="E2013" s="6" t="s">
        <v>33</v>
      </c>
      <c r="F2013" s="6">
        <v>2</v>
      </c>
      <c r="G2013" s="13" t="s">
        <v>201</v>
      </c>
      <c r="H2013" s="17" t="s">
        <v>431</v>
      </c>
      <c r="I2013" s="2" t="str">
        <f>VLOOKUP(Table768[[#This Row],[CID]],ALY,2,FALSE)</f>
        <v>Vocab-in-Context</v>
      </c>
    </row>
    <row r="2014" spans="1:9" ht="16" thickBot="1" x14ac:dyDescent="0.25">
      <c r="A2014" s="19" t="str">
        <f>Table768[[#This Row],[Test No.]]&amp;Table768[[#This Row],[Section]]&amp;Table768[[#This Row],[Q No.]]</f>
        <v>R3R13</v>
      </c>
      <c r="B2014" s="19"/>
      <c r="C2014" s="15" t="s">
        <v>316</v>
      </c>
      <c r="D2014" s="6">
        <v>13</v>
      </c>
      <c r="E2014" s="6" t="s">
        <v>33</v>
      </c>
      <c r="F2014" s="6">
        <v>2</v>
      </c>
      <c r="G2014" s="13" t="s">
        <v>201</v>
      </c>
      <c r="H2014" s="17" t="s">
        <v>446</v>
      </c>
      <c r="I2014" s="2" t="str">
        <f>VLOOKUP(Table768[[#This Row],[CID]],ALY,2,FALSE)</f>
        <v>Inference</v>
      </c>
    </row>
    <row r="2015" spans="1:9" ht="16" thickBot="1" x14ac:dyDescent="0.25">
      <c r="A2015" s="19" t="str">
        <f>Table768[[#This Row],[Test No.]]&amp;Table768[[#This Row],[Section]]&amp;Table768[[#This Row],[Q No.]]</f>
        <v>R3R14</v>
      </c>
      <c r="B2015" s="19"/>
      <c r="C2015" s="15" t="s">
        <v>316</v>
      </c>
      <c r="D2015" s="6">
        <v>14</v>
      </c>
      <c r="E2015" s="6" t="s">
        <v>33</v>
      </c>
      <c r="F2015" s="6">
        <v>2</v>
      </c>
      <c r="G2015" s="13" t="s">
        <v>201</v>
      </c>
      <c r="H2015" s="17" t="s">
        <v>430</v>
      </c>
      <c r="I2015" s="2" t="str">
        <f>VLOOKUP(Table768[[#This Row],[CID]],ALY,2,FALSE)</f>
        <v>Detail</v>
      </c>
    </row>
    <row r="2016" spans="1:9" ht="16" thickBot="1" x14ac:dyDescent="0.25">
      <c r="A2016" s="19" t="str">
        <f>Table768[[#This Row],[Test No.]]&amp;Table768[[#This Row],[Section]]&amp;Table768[[#This Row],[Q No.]]</f>
        <v>R3R15</v>
      </c>
      <c r="B2016" s="19"/>
      <c r="C2016" s="15" t="s">
        <v>316</v>
      </c>
      <c r="D2016" s="6">
        <v>15</v>
      </c>
      <c r="E2016" s="6" t="s">
        <v>33</v>
      </c>
      <c r="F2016" s="6">
        <v>2</v>
      </c>
      <c r="G2016" s="13" t="s">
        <v>201</v>
      </c>
      <c r="H2016" s="17" t="s">
        <v>446</v>
      </c>
      <c r="I2016" s="2" t="str">
        <f>VLOOKUP(Table768[[#This Row],[CID]],ALY,2,FALSE)</f>
        <v>Inference</v>
      </c>
    </row>
    <row r="2017" spans="1:9" ht="16" thickBot="1" x14ac:dyDescent="0.25">
      <c r="A2017" s="19" t="str">
        <f>Table768[[#This Row],[Test No.]]&amp;Table768[[#This Row],[Section]]&amp;Table768[[#This Row],[Q No.]]</f>
        <v>R3R16</v>
      </c>
      <c r="B2017" s="19"/>
      <c r="C2017" s="15" t="s">
        <v>316</v>
      </c>
      <c r="D2017" s="6">
        <v>16</v>
      </c>
      <c r="E2017" s="6" t="s">
        <v>33</v>
      </c>
      <c r="F2017" s="6">
        <v>2</v>
      </c>
      <c r="G2017" s="13" t="s">
        <v>201</v>
      </c>
      <c r="H2017" s="17" t="s">
        <v>430</v>
      </c>
      <c r="I2017" s="2" t="str">
        <f>VLOOKUP(Table768[[#This Row],[CID]],ALY,2,FALSE)</f>
        <v>Detail</v>
      </c>
    </row>
    <row r="2018" spans="1:9" ht="16" thickBot="1" x14ac:dyDescent="0.25">
      <c r="A2018" s="19" t="str">
        <f>Table768[[#This Row],[Test No.]]&amp;Table768[[#This Row],[Section]]&amp;Table768[[#This Row],[Q No.]]</f>
        <v>R3R17</v>
      </c>
      <c r="B2018" s="19"/>
      <c r="C2018" s="15" t="s">
        <v>316</v>
      </c>
      <c r="D2018" s="6">
        <v>17</v>
      </c>
      <c r="E2018" s="6" t="s">
        <v>33</v>
      </c>
      <c r="F2018" s="6">
        <v>2</v>
      </c>
      <c r="G2018" s="13" t="s">
        <v>201</v>
      </c>
      <c r="H2018" s="17" t="s">
        <v>446</v>
      </c>
      <c r="I2018" s="2" t="str">
        <f>VLOOKUP(Table768[[#This Row],[CID]],ALY,2,FALSE)</f>
        <v>Inference</v>
      </c>
    </row>
    <row r="2019" spans="1:9" ht="16" thickBot="1" x14ac:dyDescent="0.25">
      <c r="A2019" s="19" t="str">
        <f>Table768[[#This Row],[Test No.]]&amp;Table768[[#This Row],[Section]]&amp;Table768[[#This Row],[Q No.]]</f>
        <v>R3R18</v>
      </c>
      <c r="B2019" s="19"/>
      <c r="C2019" s="15" t="s">
        <v>316</v>
      </c>
      <c r="D2019" s="6">
        <v>18</v>
      </c>
      <c r="E2019" s="6" t="s">
        <v>33</v>
      </c>
      <c r="F2019" s="6">
        <v>2</v>
      </c>
      <c r="G2019" s="13" t="s">
        <v>201</v>
      </c>
      <c r="H2019" s="17" t="s">
        <v>431</v>
      </c>
      <c r="I2019" s="2" t="str">
        <f>VLOOKUP(Table768[[#This Row],[CID]],ALY,2,FALSE)</f>
        <v>Vocab-in-Context</v>
      </c>
    </row>
    <row r="2020" spans="1:9" ht="16" thickBot="1" x14ac:dyDescent="0.25">
      <c r="A2020" s="19" t="str">
        <f>Table768[[#This Row],[Test No.]]&amp;Table768[[#This Row],[Section]]&amp;Table768[[#This Row],[Q No.]]</f>
        <v>R3R19</v>
      </c>
      <c r="B2020" s="19"/>
      <c r="C2020" s="15" t="s">
        <v>316</v>
      </c>
      <c r="D2020" s="6">
        <v>19</v>
      </c>
      <c r="E2020" s="6" t="s">
        <v>33</v>
      </c>
      <c r="F2020" s="6">
        <v>2</v>
      </c>
      <c r="G2020" s="13" t="s">
        <v>201</v>
      </c>
      <c r="H2020" s="17" t="s">
        <v>446</v>
      </c>
      <c r="I2020" s="2" t="str">
        <f>VLOOKUP(Table768[[#This Row],[CID]],ALY,2,FALSE)</f>
        <v>Inference</v>
      </c>
    </row>
    <row r="2021" spans="1:9" ht="16" thickBot="1" x14ac:dyDescent="0.25">
      <c r="A2021" s="19" t="str">
        <f>Table768[[#This Row],[Test No.]]&amp;Table768[[#This Row],[Section]]&amp;Table768[[#This Row],[Q No.]]</f>
        <v>R3R20</v>
      </c>
      <c r="B2021" s="19"/>
      <c r="C2021" s="15" t="s">
        <v>316</v>
      </c>
      <c r="D2021" s="6">
        <v>20</v>
      </c>
      <c r="E2021" s="6" t="s">
        <v>33</v>
      </c>
      <c r="F2021" s="6">
        <v>2</v>
      </c>
      <c r="G2021" s="13" t="s">
        <v>201</v>
      </c>
      <c r="H2021" s="17" t="s">
        <v>430</v>
      </c>
      <c r="I2021" s="2" t="str">
        <f>VLOOKUP(Table768[[#This Row],[CID]],ALY,2,FALSE)</f>
        <v>Detail</v>
      </c>
    </row>
    <row r="2022" spans="1:9" ht="16" thickBot="1" x14ac:dyDescent="0.25">
      <c r="A2022" s="19" t="str">
        <f>Table768[[#This Row],[Test No.]]&amp;Table768[[#This Row],[Section]]&amp;Table768[[#This Row],[Q No.]]</f>
        <v>R3R21</v>
      </c>
      <c r="B2022" s="19"/>
      <c r="C2022" s="15" t="s">
        <v>316</v>
      </c>
      <c r="D2022" s="6">
        <v>21</v>
      </c>
      <c r="E2022" s="6" t="s">
        <v>33</v>
      </c>
      <c r="F2022" s="6">
        <v>3</v>
      </c>
      <c r="G2022" s="13" t="s">
        <v>200</v>
      </c>
      <c r="H2022" s="17" t="s">
        <v>437</v>
      </c>
      <c r="I2022" s="2" t="str">
        <f>VLOOKUP(Table768[[#This Row],[CID]],ALY,2,FALSE)</f>
        <v>Detail</v>
      </c>
    </row>
    <row r="2023" spans="1:9" ht="16" thickBot="1" x14ac:dyDescent="0.25">
      <c r="A2023" s="19" t="str">
        <f>Table768[[#This Row],[Test No.]]&amp;Table768[[#This Row],[Section]]&amp;Table768[[#This Row],[Q No.]]</f>
        <v>R3R22</v>
      </c>
      <c r="B2023" s="19"/>
      <c r="C2023" s="15" t="s">
        <v>316</v>
      </c>
      <c r="D2023" s="6">
        <v>22</v>
      </c>
      <c r="E2023" s="6" t="s">
        <v>33</v>
      </c>
      <c r="F2023" s="6">
        <v>3</v>
      </c>
      <c r="G2023" s="13" t="s">
        <v>200</v>
      </c>
      <c r="H2023" s="17" t="s">
        <v>437</v>
      </c>
      <c r="I2023" s="2" t="str">
        <f>VLOOKUP(Table768[[#This Row],[CID]],ALY,2,FALSE)</f>
        <v>Detail</v>
      </c>
    </row>
    <row r="2024" spans="1:9" ht="16" thickBot="1" x14ac:dyDescent="0.25">
      <c r="A2024" s="19" t="str">
        <f>Table768[[#This Row],[Test No.]]&amp;Table768[[#This Row],[Section]]&amp;Table768[[#This Row],[Q No.]]</f>
        <v>R3R23</v>
      </c>
      <c r="B2024" s="19"/>
      <c r="C2024" s="15" t="s">
        <v>316</v>
      </c>
      <c r="D2024" s="6">
        <v>23</v>
      </c>
      <c r="E2024" s="6" t="s">
        <v>33</v>
      </c>
      <c r="F2024" s="6">
        <v>3</v>
      </c>
      <c r="G2024" s="13" t="s">
        <v>200</v>
      </c>
      <c r="H2024" s="17" t="s">
        <v>437</v>
      </c>
      <c r="I2024" s="2" t="str">
        <f>VLOOKUP(Table768[[#This Row],[CID]],ALY,2,FALSE)</f>
        <v>Detail</v>
      </c>
    </row>
    <row r="2025" spans="1:9" ht="16" thickBot="1" x14ac:dyDescent="0.25">
      <c r="A2025" s="19" t="str">
        <f>Table768[[#This Row],[Test No.]]&amp;Table768[[#This Row],[Section]]&amp;Table768[[#This Row],[Q No.]]</f>
        <v>R3R24</v>
      </c>
      <c r="B2025" s="19"/>
      <c r="C2025" s="15" t="s">
        <v>316</v>
      </c>
      <c r="D2025" s="6">
        <v>24</v>
      </c>
      <c r="E2025" s="6" t="s">
        <v>33</v>
      </c>
      <c r="F2025" s="6">
        <v>3</v>
      </c>
      <c r="G2025" s="13" t="s">
        <v>200</v>
      </c>
      <c r="H2025" s="17" t="s">
        <v>437</v>
      </c>
      <c r="I2025" s="2" t="str">
        <f>VLOOKUP(Table768[[#This Row],[CID]],ALY,2,FALSE)</f>
        <v>Detail</v>
      </c>
    </row>
    <row r="2026" spans="1:9" ht="16" thickBot="1" x14ac:dyDescent="0.25">
      <c r="A2026" s="19" t="str">
        <f>Table768[[#This Row],[Test No.]]&amp;Table768[[#This Row],[Section]]&amp;Table768[[#This Row],[Q No.]]</f>
        <v>R3R25</v>
      </c>
      <c r="B2026" s="19"/>
      <c r="C2026" s="15" t="s">
        <v>316</v>
      </c>
      <c r="D2026" s="6">
        <v>25</v>
      </c>
      <c r="E2026" s="6" t="s">
        <v>33</v>
      </c>
      <c r="F2026" s="6">
        <v>3</v>
      </c>
      <c r="G2026" s="13" t="s">
        <v>200</v>
      </c>
      <c r="H2026" s="17" t="s">
        <v>437</v>
      </c>
      <c r="I2026" s="2" t="str">
        <f>VLOOKUP(Table768[[#This Row],[CID]],ALY,2,FALSE)</f>
        <v>Detail</v>
      </c>
    </row>
    <row r="2027" spans="1:9" ht="16" thickBot="1" x14ac:dyDescent="0.25">
      <c r="A2027" s="19" t="str">
        <f>Table768[[#This Row],[Test No.]]&amp;Table768[[#This Row],[Section]]&amp;Table768[[#This Row],[Q No.]]</f>
        <v>R3R26</v>
      </c>
      <c r="B2027" s="19"/>
      <c r="C2027" s="15" t="s">
        <v>316</v>
      </c>
      <c r="D2027" s="6">
        <v>26</v>
      </c>
      <c r="E2027" s="6" t="s">
        <v>33</v>
      </c>
      <c r="F2027" s="6">
        <v>3</v>
      </c>
      <c r="G2027" s="13" t="s">
        <v>200</v>
      </c>
      <c r="H2027" s="17" t="s">
        <v>437</v>
      </c>
      <c r="I2027" s="2" t="str">
        <f>VLOOKUP(Table768[[#This Row],[CID]],ALY,2,FALSE)</f>
        <v>Detail</v>
      </c>
    </row>
    <row r="2028" spans="1:9" ht="16" thickBot="1" x14ac:dyDescent="0.25">
      <c r="A2028" s="19" t="str">
        <f>Table768[[#This Row],[Test No.]]&amp;Table768[[#This Row],[Section]]&amp;Table768[[#This Row],[Q No.]]</f>
        <v>R3R27</v>
      </c>
      <c r="B2028" s="19"/>
      <c r="C2028" s="15" t="s">
        <v>316</v>
      </c>
      <c r="D2028" s="6">
        <v>27</v>
      </c>
      <c r="E2028" s="6" t="s">
        <v>33</v>
      </c>
      <c r="F2028" s="6">
        <v>3</v>
      </c>
      <c r="G2028" s="13" t="s">
        <v>200</v>
      </c>
      <c r="H2028" s="17" t="s">
        <v>436</v>
      </c>
      <c r="I2028" s="2" t="str">
        <f>VLOOKUP(Table768[[#This Row],[CID]],ALY,2,FALSE)</f>
        <v>Purpose</v>
      </c>
    </row>
    <row r="2029" spans="1:9" ht="16" thickBot="1" x14ac:dyDescent="0.25">
      <c r="A2029" s="19" t="str">
        <f>Table768[[#This Row],[Test No.]]&amp;Table768[[#This Row],[Section]]&amp;Table768[[#This Row],[Q No.]]</f>
        <v>R3R28</v>
      </c>
      <c r="B2029" s="19"/>
      <c r="C2029" s="15" t="s">
        <v>316</v>
      </c>
      <c r="D2029" s="6">
        <v>28</v>
      </c>
      <c r="E2029" s="6" t="s">
        <v>33</v>
      </c>
      <c r="F2029" s="6">
        <v>3</v>
      </c>
      <c r="G2029" s="13" t="s">
        <v>200</v>
      </c>
      <c r="H2029" s="17" t="s">
        <v>437</v>
      </c>
      <c r="I2029" s="2" t="str">
        <f>VLOOKUP(Table768[[#This Row],[CID]],ALY,2,FALSE)</f>
        <v>Detail</v>
      </c>
    </row>
    <row r="2030" spans="1:9" ht="16" thickBot="1" x14ac:dyDescent="0.25">
      <c r="A2030" s="19" t="str">
        <f>Table768[[#This Row],[Test No.]]&amp;Table768[[#This Row],[Section]]&amp;Table768[[#This Row],[Q No.]]</f>
        <v>R3R29</v>
      </c>
      <c r="B2030" s="19"/>
      <c r="C2030" s="15" t="s">
        <v>316</v>
      </c>
      <c r="D2030" s="6">
        <v>29</v>
      </c>
      <c r="E2030" s="6" t="s">
        <v>33</v>
      </c>
      <c r="F2030" s="6">
        <v>3</v>
      </c>
      <c r="G2030" s="13" t="s">
        <v>200</v>
      </c>
      <c r="H2030" s="17" t="s">
        <v>437</v>
      </c>
      <c r="I2030" s="2" t="str">
        <f>VLOOKUP(Table768[[#This Row],[CID]],ALY,2,FALSE)</f>
        <v>Detail</v>
      </c>
    </row>
    <row r="2031" spans="1:9" ht="16" thickBot="1" x14ac:dyDescent="0.25">
      <c r="A2031" s="19" t="str">
        <f>Table768[[#This Row],[Test No.]]&amp;Table768[[#This Row],[Section]]&amp;Table768[[#This Row],[Q No.]]</f>
        <v>R3R30</v>
      </c>
      <c r="B2031" s="19"/>
      <c r="C2031" s="15" t="s">
        <v>316</v>
      </c>
      <c r="D2031" s="6">
        <v>30</v>
      </c>
      <c r="E2031" s="6" t="s">
        <v>33</v>
      </c>
      <c r="F2031" s="6">
        <v>3</v>
      </c>
      <c r="G2031" s="13" t="s">
        <v>200</v>
      </c>
      <c r="H2031" s="17" t="s">
        <v>437</v>
      </c>
      <c r="I2031" s="2" t="str">
        <f>VLOOKUP(Table768[[#This Row],[CID]],ALY,2,FALSE)</f>
        <v>Detail</v>
      </c>
    </row>
    <row r="2032" spans="1:9" ht="16" thickBot="1" x14ac:dyDescent="0.25">
      <c r="A2032" s="19" t="str">
        <f>Table768[[#This Row],[Test No.]]&amp;Table768[[#This Row],[Section]]&amp;Table768[[#This Row],[Q No.]]</f>
        <v>R3R31</v>
      </c>
      <c r="B2032" s="19"/>
      <c r="C2032" s="15" t="s">
        <v>316</v>
      </c>
      <c r="D2032" s="6">
        <v>31</v>
      </c>
      <c r="E2032" s="6" t="s">
        <v>33</v>
      </c>
      <c r="F2032" s="6">
        <v>4</v>
      </c>
      <c r="G2032" s="13" t="s">
        <v>199</v>
      </c>
      <c r="H2032" s="17" t="s">
        <v>442</v>
      </c>
      <c r="I2032" s="2" t="str">
        <f>VLOOKUP(Table768[[#This Row],[CID]],ALY,2,FALSE)</f>
        <v>Detail</v>
      </c>
    </row>
    <row r="2033" spans="1:9" ht="16" thickBot="1" x14ac:dyDescent="0.25">
      <c r="A2033" s="19" t="str">
        <f>Table768[[#This Row],[Test No.]]&amp;Table768[[#This Row],[Section]]&amp;Table768[[#This Row],[Q No.]]</f>
        <v>R3R32</v>
      </c>
      <c r="B2033" s="19"/>
      <c r="C2033" s="15" t="s">
        <v>316</v>
      </c>
      <c r="D2033" s="6">
        <v>32</v>
      </c>
      <c r="E2033" s="6" t="s">
        <v>33</v>
      </c>
      <c r="F2033" s="6">
        <v>4</v>
      </c>
      <c r="G2033" s="13" t="s">
        <v>199</v>
      </c>
      <c r="H2033" s="17" t="s">
        <v>442</v>
      </c>
      <c r="I2033" s="2" t="str">
        <f>VLOOKUP(Table768[[#This Row],[CID]],ALY,2,FALSE)</f>
        <v>Detail</v>
      </c>
    </row>
    <row r="2034" spans="1:9" ht="16" thickBot="1" x14ac:dyDescent="0.25">
      <c r="A2034" s="19" t="str">
        <f>Table768[[#This Row],[Test No.]]&amp;Table768[[#This Row],[Section]]&amp;Table768[[#This Row],[Q No.]]</f>
        <v>R3R33</v>
      </c>
      <c r="B2034" s="19"/>
      <c r="C2034" s="15" t="s">
        <v>316</v>
      </c>
      <c r="D2034" s="6">
        <v>33</v>
      </c>
      <c r="E2034" s="6" t="s">
        <v>33</v>
      </c>
      <c r="F2034" s="6">
        <v>4</v>
      </c>
      <c r="G2034" s="13" t="s">
        <v>199</v>
      </c>
      <c r="H2034" s="17" t="s">
        <v>443</v>
      </c>
      <c r="I2034" s="2" t="str">
        <f>VLOOKUP(Table768[[#This Row],[CID]],ALY,2,FALSE)</f>
        <v>Vocab-in-Context</v>
      </c>
    </row>
    <row r="2035" spans="1:9" ht="16" thickBot="1" x14ac:dyDescent="0.25">
      <c r="A2035" s="19" t="str">
        <f>Table768[[#This Row],[Test No.]]&amp;Table768[[#This Row],[Section]]&amp;Table768[[#This Row],[Q No.]]</f>
        <v>R3R34</v>
      </c>
      <c r="B2035" s="19"/>
      <c r="C2035" s="15" t="s">
        <v>316</v>
      </c>
      <c r="D2035" s="6">
        <v>34</v>
      </c>
      <c r="E2035" s="6" t="s">
        <v>33</v>
      </c>
      <c r="F2035" s="6">
        <v>4</v>
      </c>
      <c r="G2035" s="13" t="s">
        <v>199</v>
      </c>
      <c r="H2035" s="17" t="s">
        <v>442</v>
      </c>
      <c r="I2035" s="2" t="str">
        <f>VLOOKUP(Table768[[#This Row],[CID]],ALY,2,FALSE)</f>
        <v>Detail</v>
      </c>
    </row>
    <row r="2036" spans="1:9" ht="16" thickBot="1" x14ac:dyDescent="0.25">
      <c r="A2036" s="19" t="str">
        <f>Table768[[#This Row],[Test No.]]&amp;Table768[[#This Row],[Section]]&amp;Table768[[#This Row],[Q No.]]</f>
        <v>R3R35</v>
      </c>
      <c r="B2036" s="19"/>
      <c r="C2036" s="15" t="s">
        <v>316</v>
      </c>
      <c r="D2036" s="6">
        <v>35</v>
      </c>
      <c r="E2036" s="6" t="s">
        <v>33</v>
      </c>
      <c r="F2036" s="6">
        <v>4</v>
      </c>
      <c r="G2036" s="13" t="s">
        <v>199</v>
      </c>
      <c r="H2036" s="17" t="s">
        <v>444</v>
      </c>
      <c r="I2036" s="2" t="str">
        <f>VLOOKUP(Table768[[#This Row],[CID]],ALY,2,FALSE)</f>
        <v>PoV/Author's Attitude</v>
      </c>
    </row>
    <row r="2037" spans="1:9" ht="16" thickBot="1" x14ac:dyDescent="0.25">
      <c r="A2037" s="19" t="str">
        <f>Table768[[#This Row],[Test No.]]&amp;Table768[[#This Row],[Section]]&amp;Table768[[#This Row],[Q No.]]</f>
        <v>R3R36</v>
      </c>
      <c r="B2037" s="19"/>
      <c r="C2037" s="15" t="s">
        <v>316</v>
      </c>
      <c r="D2037" s="6">
        <v>36</v>
      </c>
      <c r="E2037" s="6" t="s">
        <v>33</v>
      </c>
      <c r="F2037" s="6">
        <v>4</v>
      </c>
      <c r="G2037" s="13" t="s">
        <v>199</v>
      </c>
      <c r="H2037" s="17" t="s">
        <v>442</v>
      </c>
      <c r="I2037" s="2" t="str">
        <f>VLOOKUP(Table768[[#This Row],[CID]],ALY,2,FALSE)</f>
        <v>Detail</v>
      </c>
    </row>
    <row r="2038" spans="1:9" ht="16" thickBot="1" x14ac:dyDescent="0.25">
      <c r="A2038" s="19" t="str">
        <f>Table768[[#This Row],[Test No.]]&amp;Table768[[#This Row],[Section]]&amp;Table768[[#This Row],[Q No.]]</f>
        <v>R3R37</v>
      </c>
      <c r="B2038" s="19"/>
      <c r="C2038" s="15" t="s">
        <v>316</v>
      </c>
      <c r="D2038" s="6">
        <v>37</v>
      </c>
      <c r="E2038" s="6" t="s">
        <v>33</v>
      </c>
      <c r="F2038" s="6">
        <v>4</v>
      </c>
      <c r="G2038" s="13" t="s">
        <v>199</v>
      </c>
      <c r="H2038" s="17" t="s">
        <v>442</v>
      </c>
      <c r="I2038" s="2" t="str">
        <f>VLOOKUP(Table768[[#This Row],[CID]],ALY,2,FALSE)</f>
        <v>Detail</v>
      </c>
    </row>
    <row r="2039" spans="1:9" ht="16" thickBot="1" x14ac:dyDescent="0.25">
      <c r="A2039" s="19" t="str">
        <f>Table768[[#This Row],[Test No.]]&amp;Table768[[#This Row],[Section]]&amp;Table768[[#This Row],[Q No.]]</f>
        <v>R3R38</v>
      </c>
      <c r="B2039" s="19"/>
      <c r="C2039" s="15" t="s">
        <v>316</v>
      </c>
      <c r="D2039" s="6">
        <v>38</v>
      </c>
      <c r="E2039" s="6" t="s">
        <v>33</v>
      </c>
      <c r="F2039" s="6">
        <v>4</v>
      </c>
      <c r="G2039" s="13" t="s">
        <v>199</v>
      </c>
      <c r="H2039" s="17" t="s">
        <v>442</v>
      </c>
      <c r="I2039" s="2" t="str">
        <f>VLOOKUP(Table768[[#This Row],[CID]],ALY,2,FALSE)</f>
        <v>Detail</v>
      </c>
    </row>
    <row r="2040" spans="1:9" ht="16" thickBot="1" x14ac:dyDescent="0.25">
      <c r="A2040" s="19" t="str">
        <f>Table768[[#This Row],[Test No.]]&amp;Table768[[#This Row],[Section]]&amp;Table768[[#This Row],[Q No.]]</f>
        <v>R3R39</v>
      </c>
      <c r="B2040" s="19"/>
      <c r="C2040" s="15" t="s">
        <v>316</v>
      </c>
      <c r="D2040" s="6">
        <v>39</v>
      </c>
      <c r="E2040" s="6" t="s">
        <v>33</v>
      </c>
      <c r="F2040" s="6">
        <v>4</v>
      </c>
      <c r="G2040" s="13" t="s">
        <v>199</v>
      </c>
      <c r="H2040" s="17" t="s">
        <v>442</v>
      </c>
      <c r="I2040" s="2" t="str">
        <f>VLOOKUP(Table768[[#This Row],[CID]],ALY,2,FALSE)</f>
        <v>Detail</v>
      </c>
    </row>
    <row r="2041" spans="1:9" ht="16" thickBot="1" x14ac:dyDescent="0.25">
      <c r="A2041" s="19" t="str">
        <f>Table768[[#This Row],[Test No.]]&amp;Table768[[#This Row],[Section]]&amp;Table768[[#This Row],[Q No.]]</f>
        <v>R3R40</v>
      </c>
      <c r="B2041" s="19"/>
      <c r="C2041" s="15" t="s">
        <v>316</v>
      </c>
      <c r="D2041" s="6">
        <v>40</v>
      </c>
      <c r="E2041" s="6" t="s">
        <v>33</v>
      </c>
      <c r="F2041" s="6">
        <v>4</v>
      </c>
      <c r="G2041" s="13" t="s">
        <v>199</v>
      </c>
      <c r="H2041" s="17" t="s">
        <v>442</v>
      </c>
      <c r="I2041" s="2" t="str">
        <f>VLOOKUP(Table768[[#This Row],[CID]],ALY,2,FALSE)</f>
        <v>Detail</v>
      </c>
    </row>
    <row r="2042" spans="1:9" ht="16" thickBot="1" x14ac:dyDescent="0.25">
      <c r="A2042" s="19" t="str">
        <f>Table768[[#This Row],[Test No.]]&amp;Table768[[#This Row],[Section]]&amp;Table768[[#This Row],[Q No.]]</f>
        <v>R4R1</v>
      </c>
      <c r="B2042" s="19"/>
      <c r="C2042" s="15" t="s">
        <v>317</v>
      </c>
      <c r="D2042" s="6">
        <v>1</v>
      </c>
      <c r="E2042" s="6" t="s">
        <v>33</v>
      </c>
      <c r="F2042" s="6">
        <v>1</v>
      </c>
      <c r="G2042" s="13" t="s">
        <v>50</v>
      </c>
      <c r="H2042" s="17" t="s">
        <v>425</v>
      </c>
      <c r="I2042" s="2" t="str">
        <f>VLOOKUP(Table768[[#This Row],[CID]],ALY,2,FALSE)</f>
        <v>Detail</v>
      </c>
    </row>
    <row r="2043" spans="1:9" ht="16" thickBot="1" x14ac:dyDescent="0.25">
      <c r="A2043" s="19" t="str">
        <f>Table768[[#This Row],[Test No.]]&amp;Table768[[#This Row],[Section]]&amp;Table768[[#This Row],[Q No.]]</f>
        <v>R4R2</v>
      </c>
      <c r="B2043" s="19"/>
      <c r="C2043" s="15" t="s">
        <v>317</v>
      </c>
      <c r="D2043" s="6">
        <v>2</v>
      </c>
      <c r="E2043" s="6" t="s">
        <v>33</v>
      </c>
      <c r="F2043" s="6">
        <v>1</v>
      </c>
      <c r="G2043" s="13" t="s">
        <v>50</v>
      </c>
      <c r="H2043" s="17" t="s">
        <v>424</v>
      </c>
      <c r="I2043" s="2" t="str">
        <f>VLOOKUP(Table768[[#This Row],[CID]],ALY,2,FALSE)</f>
        <v>Inference</v>
      </c>
    </row>
    <row r="2044" spans="1:9" ht="16" thickBot="1" x14ac:dyDescent="0.25">
      <c r="A2044" s="19" t="str">
        <f>Table768[[#This Row],[Test No.]]&amp;Table768[[#This Row],[Section]]&amp;Table768[[#This Row],[Q No.]]</f>
        <v>R4R3</v>
      </c>
      <c r="B2044" s="19"/>
      <c r="C2044" s="15" t="s">
        <v>317</v>
      </c>
      <c r="D2044" s="6">
        <v>3</v>
      </c>
      <c r="E2044" s="6" t="s">
        <v>33</v>
      </c>
      <c r="F2044" s="6">
        <v>1</v>
      </c>
      <c r="G2044" s="13" t="s">
        <v>50</v>
      </c>
      <c r="H2044" s="17" t="s">
        <v>425</v>
      </c>
      <c r="I2044" s="2" t="str">
        <f>VLOOKUP(Table768[[#This Row],[CID]],ALY,2,FALSE)</f>
        <v>Detail</v>
      </c>
    </row>
    <row r="2045" spans="1:9" ht="16" thickBot="1" x14ac:dyDescent="0.25">
      <c r="A2045" s="19" t="str">
        <f>Table768[[#This Row],[Test No.]]&amp;Table768[[#This Row],[Section]]&amp;Table768[[#This Row],[Q No.]]</f>
        <v>R4R4</v>
      </c>
      <c r="B2045" s="19"/>
      <c r="C2045" s="15" t="s">
        <v>317</v>
      </c>
      <c r="D2045" s="6">
        <v>4</v>
      </c>
      <c r="E2045" s="6" t="s">
        <v>33</v>
      </c>
      <c r="F2045" s="6">
        <v>1</v>
      </c>
      <c r="G2045" s="13" t="s">
        <v>50</v>
      </c>
      <c r="H2045" s="17" t="s">
        <v>424</v>
      </c>
      <c r="I2045" s="2" t="str">
        <f>VLOOKUP(Table768[[#This Row],[CID]],ALY,2,FALSE)</f>
        <v>Inference</v>
      </c>
    </row>
    <row r="2046" spans="1:9" ht="16" thickBot="1" x14ac:dyDescent="0.25">
      <c r="A2046" s="19" t="str">
        <f>Table768[[#This Row],[Test No.]]&amp;Table768[[#This Row],[Section]]&amp;Table768[[#This Row],[Q No.]]</f>
        <v>R4R5</v>
      </c>
      <c r="B2046" s="19"/>
      <c r="C2046" s="15" t="s">
        <v>317</v>
      </c>
      <c r="D2046" s="6">
        <v>5</v>
      </c>
      <c r="E2046" s="6" t="s">
        <v>33</v>
      </c>
      <c r="F2046" s="6">
        <v>1</v>
      </c>
      <c r="G2046" s="13" t="s">
        <v>50</v>
      </c>
      <c r="H2046" s="17" t="s">
        <v>425</v>
      </c>
      <c r="I2046" s="2" t="str">
        <f>VLOOKUP(Table768[[#This Row],[CID]],ALY,2,FALSE)</f>
        <v>Detail</v>
      </c>
    </row>
    <row r="2047" spans="1:9" ht="16" thickBot="1" x14ac:dyDescent="0.25">
      <c r="A2047" s="19" t="str">
        <f>Table768[[#This Row],[Test No.]]&amp;Table768[[#This Row],[Section]]&amp;Table768[[#This Row],[Q No.]]</f>
        <v>R4R6</v>
      </c>
      <c r="B2047" s="19"/>
      <c r="C2047" s="15" t="s">
        <v>317</v>
      </c>
      <c r="D2047" s="6">
        <v>6</v>
      </c>
      <c r="E2047" s="6" t="s">
        <v>33</v>
      </c>
      <c r="F2047" s="6">
        <v>1</v>
      </c>
      <c r="G2047" s="13" t="s">
        <v>50</v>
      </c>
      <c r="H2047" s="17" t="s">
        <v>425</v>
      </c>
      <c r="I2047" s="2" t="str">
        <f>VLOOKUP(Table768[[#This Row],[CID]],ALY,2,FALSE)</f>
        <v>Detail</v>
      </c>
    </row>
    <row r="2048" spans="1:9" ht="16" thickBot="1" x14ac:dyDescent="0.25">
      <c r="A2048" s="19" t="str">
        <f>Table768[[#This Row],[Test No.]]&amp;Table768[[#This Row],[Section]]&amp;Table768[[#This Row],[Q No.]]</f>
        <v>R4R7</v>
      </c>
      <c r="B2048" s="19"/>
      <c r="C2048" s="15" t="s">
        <v>317</v>
      </c>
      <c r="D2048" s="6">
        <v>7</v>
      </c>
      <c r="E2048" s="6" t="s">
        <v>33</v>
      </c>
      <c r="F2048" s="6">
        <v>1</v>
      </c>
      <c r="G2048" s="13" t="s">
        <v>50</v>
      </c>
      <c r="H2048" s="17" t="s">
        <v>424</v>
      </c>
      <c r="I2048" s="2" t="str">
        <f>VLOOKUP(Table768[[#This Row],[CID]],ALY,2,FALSE)</f>
        <v>Inference</v>
      </c>
    </row>
    <row r="2049" spans="1:9" ht="16" thickBot="1" x14ac:dyDescent="0.25">
      <c r="A2049" s="19" t="str">
        <f>Table768[[#This Row],[Test No.]]&amp;Table768[[#This Row],[Section]]&amp;Table768[[#This Row],[Q No.]]</f>
        <v>R4R8</v>
      </c>
      <c r="B2049" s="19"/>
      <c r="C2049" s="15" t="s">
        <v>317</v>
      </c>
      <c r="D2049" s="6">
        <v>8</v>
      </c>
      <c r="E2049" s="6" t="s">
        <v>33</v>
      </c>
      <c r="F2049" s="6">
        <v>1</v>
      </c>
      <c r="G2049" s="13" t="s">
        <v>50</v>
      </c>
      <c r="H2049" s="17" t="s">
        <v>425</v>
      </c>
      <c r="I2049" s="2" t="str">
        <f>VLOOKUP(Table768[[#This Row],[CID]],ALY,2,FALSE)</f>
        <v>Detail</v>
      </c>
    </row>
    <row r="2050" spans="1:9" ht="16" thickBot="1" x14ac:dyDescent="0.25">
      <c r="A2050" s="19" t="str">
        <f>Table768[[#This Row],[Test No.]]&amp;Table768[[#This Row],[Section]]&amp;Table768[[#This Row],[Q No.]]</f>
        <v>R4R9</v>
      </c>
      <c r="B2050" s="19"/>
      <c r="C2050" s="15" t="s">
        <v>317</v>
      </c>
      <c r="D2050" s="6">
        <v>9</v>
      </c>
      <c r="E2050" s="6" t="s">
        <v>33</v>
      </c>
      <c r="F2050" s="6">
        <v>1</v>
      </c>
      <c r="G2050" s="13" t="s">
        <v>50</v>
      </c>
      <c r="H2050" s="17" t="s">
        <v>424</v>
      </c>
      <c r="I2050" s="2" t="str">
        <f>VLOOKUP(Table768[[#This Row],[CID]],ALY,2,FALSE)</f>
        <v>Inference</v>
      </c>
    </row>
    <row r="2051" spans="1:9" ht="16" thickBot="1" x14ac:dyDescent="0.25">
      <c r="A2051" s="19" t="str">
        <f>Table768[[#This Row],[Test No.]]&amp;Table768[[#This Row],[Section]]&amp;Table768[[#This Row],[Q No.]]</f>
        <v>R4R10</v>
      </c>
      <c r="B2051" s="19"/>
      <c r="C2051" s="15" t="s">
        <v>317</v>
      </c>
      <c r="D2051" s="6">
        <v>10</v>
      </c>
      <c r="E2051" s="6" t="s">
        <v>33</v>
      </c>
      <c r="F2051" s="6">
        <v>1</v>
      </c>
      <c r="G2051" s="13" t="s">
        <v>50</v>
      </c>
      <c r="H2051" s="17" t="s">
        <v>425</v>
      </c>
      <c r="I2051" s="2" t="str">
        <f>VLOOKUP(Table768[[#This Row],[CID]],ALY,2,FALSE)</f>
        <v>Detail</v>
      </c>
    </row>
    <row r="2052" spans="1:9" ht="16" thickBot="1" x14ac:dyDescent="0.25">
      <c r="A2052" s="19" t="str">
        <f>Table768[[#This Row],[Test No.]]&amp;Table768[[#This Row],[Section]]&amp;Table768[[#This Row],[Q No.]]</f>
        <v>R4R11</v>
      </c>
      <c r="B2052" s="19"/>
      <c r="C2052" s="15" t="s">
        <v>317</v>
      </c>
      <c r="D2052" s="6">
        <v>11</v>
      </c>
      <c r="E2052" s="6" t="s">
        <v>33</v>
      </c>
      <c r="F2052" s="6">
        <v>2</v>
      </c>
      <c r="G2052" s="13" t="s">
        <v>201</v>
      </c>
      <c r="H2052" s="17" t="s">
        <v>430</v>
      </c>
      <c r="I2052" s="2" t="str">
        <f>VLOOKUP(Table768[[#This Row],[CID]],ALY,2,FALSE)</f>
        <v>Detail</v>
      </c>
    </row>
    <row r="2053" spans="1:9" ht="16" thickBot="1" x14ac:dyDescent="0.25">
      <c r="A2053" s="19" t="str">
        <f>Table768[[#This Row],[Test No.]]&amp;Table768[[#This Row],[Section]]&amp;Table768[[#This Row],[Q No.]]</f>
        <v>R4R12</v>
      </c>
      <c r="B2053" s="19"/>
      <c r="C2053" s="15" t="s">
        <v>317</v>
      </c>
      <c r="D2053" s="6">
        <v>12</v>
      </c>
      <c r="E2053" s="6" t="s">
        <v>33</v>
      </c>
      <c r="F2053" s="6">
        <v>2</v>
      </c>
      <c r="G2053" s="13" t="s">
        <v>201</v>
      </c>
      <c r="H2053" s="17" t="s">
        <v>430</v>
      </c>
      <c r="I2053" s="2" t="str">
        <f>VLOOKUP(Table768[[#This Row],[CID]],ALY,2,FALSE)</f>
        <v>Detail</v>
      </c>
    </row>
    <row r="2054" spans="1:9" ht="16" thickBot="1" x14ac:dyDescent="0.25">
      <c r="A2054" s="19" t="str">
        <f>Table768[[#This Row],[Test No.]]&amp;Table768[[#This Row],[Section]]&amp;Table768[[#This Row],[Q No.]]</f>
        <v>R4R13</v>
      </c>
      <c r="B2054" s="19"/>
      <c r="C2054" s="15" t="s">
        <v>317</v>
      </c>
      <c r="D2054" s="6">
        <v>13</v>
      </c>
      <c r="E2054" s="6" t="s">
        <v>33</v>
      </c>
      <c r="F2054" s="6">
        <v>2</v>
      </c>
      <c r="G2054" s="13" t="s">
        <v>201</v>
      </c>
      <c r="H2054" s="17" t="s">
        <v>430</v>
      </c>
      <c r="I2054" s="2" t="str">
        <f>VLOOKUP(Table768[[#This Row],[CID]],ALY,2,FALSE)</f>
        <v>Detail</v>
      </c>
    </row>
    <row r="2055" spans="1:9" ht="16" thickBot="1" x14ac:dyDescent="0.25">
      <c r="A2055" s="19" t="str">
        <f>Table768[[#This Row],[Test No.]]&amp;Table768[[#This Row],[Section]]&amp;Table768[[#This Row],[Q No.]]</f>
        <v>R4R14</v>
      </c>
      <c r="B2055" s="19"/>
      <c r="C2055" s="15" t="s">
        <v>317</v>
      </c>
      <c r="D2055" s="6">
        <v>14</v>
      </c>
      <c r="E2055" s="6" t="s">
        <v>33</v>
      </c>
      <c r="F2055" s="6">
        <v>2</v>
      </c>
      <c r="G2055" s="13" t="s">
        <v>201</v>
      </c>
      <c r="H2055" s="17" t="s">
        <v>430</v>
      </c>
      <c r="I2055" s="2" t="str">
        <f>VLOOKUP(Table768[[#This Row],[CID]],ALY,2,FALSE)</f>
        <v>Detail</v>
      </c>
    </row>
    <row r="2056" spans="1:9" ht="16" thickBot="1" x14ac:dyDescent="0.25">
      <c r="A2056" s="19" t="str">
        <f>Table768[[#This Row],[Test No.]]&amp;Table768[[#This Row],[Section]]&amp;Table768[[#This Row],[Q No.]]</f>
        <v>R4R15</v>
      </c>
      <c r="B2056" s="19"/>
      <c r="C2056" s="15" t="s">
        <v>317</v>
      </c>
      <c r="D2056" s="6">
        <v>15</v>
      </c>
      <c r="E2056" s="6" t="s">
        <v>33</v>
      </c>
      <c r="F2056" s="6">
        <v>2</v>
      </c>
      <c r="G2056" s="13" t="s">
        <v>201</v>
      </c>
      <c r="H2056" s="17" t="s">
        <v>431</v>
      </c>
      <c r="I2056" s="2" t="str">
        <f>VLOOKUP(Table768[[#This Row],[CID]],ALY,2,FALSE)</f>
        <v>Vocab-in-Context</v>
      </c>
    </row>
    <row r="2057" spans="1:9" ht="16" thickBot="1" x14ac:dyDescent="0.25">
      <c r="A2057" s="19" t="str">
        <f>Table768[[#This Row],[Test No.]]&amp;Table768[[#This Row],[Section]]&amp;Table768[[#This Row],[Q No.]]</f>
        <v>R4R16</v>
      </c>
      <c r="B2057" s="19"/>
      <c r="C2057" s="15" t="s">
        <v>317</v>
      </c>
      <c r="D2057" s="6">
        <v>16</v>
      </c>
      <c r="E2057" s="6" t="s">
        <v>33</v>
      </c>
      <c r="F2057" s="6">
        <v>2</v>
      </c>
      <c r="G2057" s="13" t="s">
        <v>201</v>
      </c>
      <c r="H2057" s="17" t="s">
        <v>430</v>
      </c>
      <c r="I2057" s="2" t="str">
        <f>VLOOKUP(Table768[[#This Row],[CID]],ALY,2,FALSE)</f>
        <v>Detail</v>
      </c>
    </row>
    <row r="2058" spans="1:9" ht="16" thickBot="1" x14ac:dyDescent="0.25">
      <c r="A2058" s="19" t="str">
        <f>Table768[[#This Row],[Test No.]]&amp;Table768[[#This Row],[Section]]&amp;Table768[[#This Row],[Q No.]]</f>
        <v>R4R17</v>
      </c>
      <c r="B2058" s="19"/>
      <c r="C2058" s="15" t="s">
        <v>317</v>
      </c>
      <c r="D2058" s="6">
        <v>17</v>
      </c>
      <c r="E2058" s="6" t="s">
        <v>33</v>
      </c>
      <c r="F2058" s="6">
        <v>2</v>
      </c>
      <c r="G2058" s="13" t="s">
        <v>201</v>
      </c>
      <c r="H2058" s="17" t="s">
        <v>446</v>
      </c>
      <c r="I2058" s="2" t="str">
        <f>VLOOKUP(Table768[[#This Row],[CID]],ALY,2,FALSE)</f>
        <v>Inference</v>
      </c>
    </row>
    <row r="2059" spans="1:9" ht="16" thickBot="1" x14ac:dyDescent="0.25">
      <c r="A2059" s="19" t="str">
        <f>Table768[[#This Row],[Test No.]]&amp;Table768[[#This Row],[Section]]&amp;Table768[[#This Row],[Q No.]]</f>
        <v>R4R18</v>
      </c>
      <c r="B2059" s="19"/>
      <c r="C2059" s="15" t="s">
        <v>317</v>
      </c>
      <c r="D2059" s="6">
        <v>18</v>
      </c>
      <c r="E2059" s="6" t="s">
        <v>33</v>
      </c>
      <c r="F2059" s="6">
        <v>2</v>
      </c>
      <c r="G2059" s="13" t="s">
        <v>201</v>
      </c>
      <c r="H2059" s="17" t="s">
        <v>430</v>
      </c>
      <c r="I2059" s="2" t="str">
        <f>VLOOKUP(Table768[[#This Row],[CID]],ALY,2,FALSE)</f>
        <v>Detail</v>
      </c>
    </row>
    <row r="2060" spans="1:9" ht="16" thickBot="1" x14ac:dyDescent="0.25">
      <c r="A2060" s="19" t="str">
        <f>Table768[[#This Row],[Test No.]]&amp;Table768[[#This Row],[Section]]&amp;Table768[[#This Row],[Q No.]]</f>
        <v>R4R19</v>
      </c>
      <c r="B2060" s="19"/>
      <c r="C2060" s="15" t="s">
        <v>317</v>
      </c>
      <c r="D2060" s="6">
        <v>19</v>
      </c>
      <c r="E2060" s="6" t="s">
        <v>33</v>
      </c>
      <c r="F2060" s="6">
        <v>2</v>
      </c>
      <c r="G2060" s="13" t="s">
        <v>201</v>
      </c>
      <c r="H2060" s="17" t="s">
        <v>430</v>
      </c>
      <c r="I2060" s="2" t="str">
        <f>VLOOKUP(Table768[[#This Row],[CID]],ALY,2,FALSE)</f>
        <v>Detail</v>
      </c>
    </row>
    <row r="2061" spans="1:9" ht="16" thickBot="1" x14ac:dyDescent="0.25">
      <c r="A2061" s="19" t="str">
        <f>Table768[[#This Row],[Test No.]]&amp;Table768[[#This Row],[Section]]&amp;Table768[[#This Row],[Q No.]]</f>
        <v>R4R20</v>
      </c>
      <c r="B2061" s="19"/>
      <c r="C2061" s="15" t="s">
        <v>317</v>
      </c>
      <c r="D2061" s="6">
        <v>20</v>
      </c>
      <c r="E2061" s="6" t="s">
        <v>33</v>
      </c>
      <c r="F2061" s="6">
        <v>2</v>
      </c>
      <c r="G2061" s="13" t="s">
        <v>201</v>
      </c>
      <c r="H2061" s="17" t="s">
        <v>430</v>
      </c>
      <c r="I2061" s="2" t="str">
        <f>VLOOKUP(Table768[[#This Row],[CID]],ALY,2,FALSE)</f>
        <v>Detail</v>
      </c>
    </row>
    <row r="2062" spans="1:9" ht="16" thickBot="1" x14ac:dyDescent="0.25">
      <c r="A2062" s="19" t="str">
        <f>Table768[[#This Row],[Test No.]]&amp;Table768[[#This Row],[Section]]&amp;Table768[[#This Row],[Q No.]]</f>
        <v>R4R21</v>
      </c>
      <c r="B2062" s="19"/>
      <c r="C2062" s="15" t="s">
        <v>317</v>
      </c>
      <c r="D2062" s="6">
        <v>21</v>
      </c>
      <c r="E2062" s="6" t="s">
        <v>33</v>
      </c>
      <c r="F2062" s="6">
        <v>3</v>
      </c>
      <c r="G2062" s="13" t="s">
        <v>200</v>
      </c>
      <c r="H2062" s="17" t="s">
        <v>437</v>
      </c>
      <c r="I2062" s="2" t="str">
        <f>VLOOKUP(Table768[[#This Row],[CID]],ALY,2,FALSE)</f>
        <v>Detail</v>
      </c>
    </row>
    <row r="2063" spans="1:9" ht="16" thickBot="1" x14ac:dyDescent="0.25">
      <c r="A2063" s="19" t="str">
        <f>Table768[[#This Row],[Test No.]]&amp;Table768[[#This Row],[Section]]&amp;Table768[[#This Row],[Q No.]]</f>
        <v>R4R22</v>
      </c>
      <c r="B2063" s="19"/>
      <c r="C2063" s="15" t="s">
        <v>317</v>
      </c>
      <c r="D2063" s="6">
        <v>22</v>
      </c>
      <c r="E2063" s="6" t="s">
        <v>33</v>
      </c>
      <c r="F2063" s="6">
        <v>3</v>
      </c>
      <c r="G2063" s="13" t="s">
        <v>200</v>
      </c>
      <c r="H2063" s="17" t="s">
        <v>438</v>
      </c>
      <c r="I2063" s="2" t="str">
        <f>VLOOKUP(Table768[[#This Row],[CID]],ALY,2,FALSE)</f>
        <v>Inference</v>
      </c>
    </row>
    <row r="2064" spans="1:9" ht="16" thickBot="1" x14ac:dyDescent="0.25">
      <c r="A2064" s="19" t="str">
        <f>Table768[[#This Row],[Test No.]]&amp;Table768[[#This Row],[Section]]&amp;Table768[[#This Row],[Q No.]]</f>
        <v>R4R23</v>
      </c>
      <c r="B2064" s="19"/>
      <c r="C2064" s="15" t="s">
        <v>317</v>
      </c>
      <c r="D2064" s="6">
        <v>23</v>
      </c>
      <c r="E2064" s="6" t="s">
        <v>33</v>
      </c>
      <c r="F2064" s="6">
        <v>3</v>
      </c>
      <c r="G2064" s="13" t="s">
        <v>200</v>
      </c>
      <c r="H2064" s="17" t="s">
        <v>437</v>
      </c>
      <c r="I2064" s="2" t="str">
        <f>VLOOKUP(Table768[[#This Row],[CID]],ALY,2,FALSE)</f>
        <v>Detail</v>
      </c>
    </row>
    <row r="2065" spans="1:9" ht="16" thickBot="1" x14ac:dyDescent="0.25">
      <c r="A2065" s="19" t="str">
        <f>Table768[[#This Row],[Test No.]]&amp;Table768[[#This Row],[Section]]&amp;Table768[[#This Row],[Q No.]]</f>
        <v>R4R24</v>
      </c>
      <c r="B2065" s="19"/>
      <c r="C2065" s="15" t="s">
        <v>317</v>
      </c>
      <c r="D2065" s="6">
        <v>24</v>
      </c>
      <c r="E2065" s="6" t="s">
        <v>33</v>
      </c>
      <c r="F2065" s="6">
        <v>3</v>
      </c>
      <c r="G2065" s="13" t="s">
        <v>200</v>
      </c>
      <c r="H2065" s="17" t="s">
        <v>439</v>
      </c>
      <c r="I2065" s="2" t="str">
        <f>VLOOKUP(Table768[[#This Row],[CID]],ALY,2,FALSE)</f>
        <v>Vocab-in-Context</v>
      </c>
    </row>
    <row r="2066" spans="1:9" ht="16" thickBot="1" x14ac:dyDescent="0.25">
      <c r="A2066" s="19" t="str">
        <f>Table768[[#This Row],[Test No.]]&amp;Table768[[#This Row],[Section]]&amp;Table768[[#This Row],[Q No.]]</f>
        <v>R4R25</v>
      </c>
      <c r="B2066" s="19"/>
      <c r="C2066" s="15" t="s">
        <v>317</v>
      </c>
      <c r="D2066" s="6">
        <v>25</v>
      </c>
      <c r="E2066" s="6" t="s">
        <v>33</v>
      </c>
      <c r="F2066" s="6">
        <v>3</v>
      </c>
      <c r="G2066" s="13" t="s">
        <v>200</v>
      </c>
      <c r="H2066" s="17" t="s">
        <v>437</v>
      </c>
      <c r="I2066" s="2" t="str">
        <f>VLOOKUP(Table768[[#This Row],[CID]],ALY,2,FALSE)</f>
        <v>Detail</v>
      </c>
    </row>
    <row r="2067" spans="1:9" ht="16" thickBot="1" x14ac:dyDescent="0.25">
      <c r="A2067" s="19" t="str">
        <f>Table768[[#This Row],[Test No.]]&amp;Table768[[#This Row],[Section]]&amp;Table768[[#This Row],[Q No.]]</f>
        <v>R4R26</v>
      </c>
      <c r="B2067" s="19"/>
      <c r="C2067" s="15" t="s">
        <v>317</v>
      </c>
      <c r="D2067" s="6">
        <v>26</v>
      </c>
      <c r="E2067" s="6" t="s">
        <v>33</v>
      </c>
      <c r="F2067" s="6">
        <v>3</v>
      </c>
      <c r="G2067" s="13" t="s">
        <v>200</v>
      </c>
      <c r="H2067" s="17" t="s">
        <v>439</v>
      </c>
      <c r="I2067" s="2" t="str">
        <f>VLOOKUP(Table768[[#This Row],[CID]],ALY,2,FALSE)</f>
        <v>Vocab-in-Context</v>
      </c>
    </row>
    <row r="2068" spans="1:9" ht="16" thickBot="1" x14ac:dyDescent="0.25">
      <c r="A2068" s="19" t="str">
        <f>Table768[[#This Row],[Test No.]]&amp;Table768[[#This Row],[Section]]&amp;Table768[[#This Row],[Q No.]]</f>
        <v>R4R27</v>
      </c>
      <c r="B2068" s="19"/>
      <c r="C2068" s="15" t="s">
        <v>317</v>
      </c>
      <c r="D2068" s="6">
        <v>27</v>
      </c>
      <c r="E2068" s="6" t="s">
        <v>33</v>
      </c>
      <c r="F2068" s="6">
        <v>3</v>
      </c>
      <c r="G2068" s="13" t="s">
        <v>200</v>
      </c>
      <c r="H2068" s="17" t="s">
        <v>438</v>
      </c>
      <c r="I2068" s="2" t="str">
        <f>VLOOKUP(Table768[[#This Row],[CID]],ALY,2,FALSE)</f>
        <v>Inference</v>
      </c>
    </row>
    <row r="2069" spans="1:9" ht="16" thickBot="1" x14ac:dyDescent="0.25">
      <c r="A2069" s="19" t="str">
        <f>Table768[[#This Row],[Test No.]]&amp;Table768[[#This Row],[Section]]&amp;Table768[[#This Row],[Q No.]]</f>
        <v>R4R28</v>
      </c>
      <c r="B2069" s="19"/>
      <c r="C2069" s="15" t="s">
        <v>317</v>
      </c>
      <c r="D2069" s="6">
        <v>28</v>
      </c>
      <c r="E2069" s="6" t="s">
        <v>33</v>
      </c>
      <c r="F2069" s="6">
        <v>3</v>
      </c>
      <c r="G2069" s="13" t="s">
        <v>200</v>
      </c>
      <c r="H2069" s="17" t="s">
        <v>437</v>
      </c>
      <c r="I2069" s="2" t="str">
        <f>VLOOKUP(Table768[[#This Row],[CID]],ALY,2,FALSE)</f>
        <v>Detail</v>
      </c>
    </row>
    <row r="2070" spans="1:9" ht="16" thickBot="1" x14ac:dyDescent="0.25">
      <c r="A2070" s="19" t="str">
        <f>Table768[[#This Row],[Test No.]]&amp;Table768[[#This Row],[Section]]&amp;Table768[[#This Row],[Q No.]]</f>
        <v>R4R29</v>
      </c>
      <c r="B2070" s="19"/>
      <c r="C2070" s="15" t="s">
        <v>317</v>
      </c>
      <c r="D2070" s="6">
        <v>29</v>
      </c>
      <c r="E2070" s="6" t="s">
        <v>33</v>
      </c>
      <c r="F2070" s="6">
        <v>3</v>
      </c>
      <c r="G2070" s="13" t="s">
        <v>200</v>
      </c>
      <c r="H2070" s="17" t="s">
        <v>437</v>
      </c>
      <c r="I2070" s="2" t="str">
        <f>VLOOKUP(Table768[[#This Row],[CID]],ALY,2,FALSE)</f>
        <v>Detail</v>
      </c>
    </row>
    <row r="2071" spans="1:9" ht="16" thickBot="1" x14ac:dyDescent="0.25">
      <c r="A2071" s="19" t="str">
        <f>Table768[[#This Row],[Test No.]]&amp;Table768[[#This Row],[Section]]&amp;Table768[[#This Row],[Q No.]]</f>
        <v>R4R30</v>
      </c>
      <c r="B2071" s="19"/>
      <c r="C2071" s="15" t="s">
        <v>317</v>
      </c>
      <c r="D2071" s="6">
        <v>30</v>
      </c>
      <c r="E2071" s="6" t="s">
        <v>33</v>
      </c>
      <c r="F2071" s="6">
        <v>3</v>
      </c>
      <c r="G2071" s="13" t="s">
        <v>200</v>
      </c>
      <c r="H2071" s="17" t="s">
        <v>438</v>
      </c>
      <c r="I2071" s="2" t="str">
        <f>VLOOKUP(Table768[[#This Row],[CID]],ALY,2,FALSE)</f>
        <v>Inference</v>
      </c>
    </row>
    <row r="2072" spans="1:9" ht="16" thickBot="1" x14ac:dyDescent="0.25">
      <c r="A2072" s="19" t="str">
        <f>Table768[[#This Row],[Test No.]]&amp;Table768[[#This Row],[Section]]&amp;Table768[[#This Row],[Q No.]]</f>
        <v>R4R31</v>
      </c>
      <c r="B2072" s="19"/>
      <c r="C2072" s="15" t="s">
        <v>317</v>
      </c>
      <c r="D2072" s="6">
        <v>31</v>
      </c>
      <c r="E2072" s="6" t="s">
        <v>33</v>
      </c>
      <c r="F2072" s="6">
        <v>4</v>
      </c>
      <c r="G2072" s="13" t="s">
        <v>199</v>
      </c>
      <c r="H2072" s="17" t="s">
        <v>445</v>
      </c>
      <c r="I2072" s="2" t="str">
        <f>VLOOKUP(Table768[[#This Row],[CID]],ALY,2,FALSE)</f>
        <v>Purpose</v>
      </c>
    </row>
    <row r="2073" spans="1:9" ht="16" thickBot="1" x14ac:dyDescent="0.25">
      <c r="A2073" s="19" t="str">
        <f>Table768[[#This Row],[Test No.]]&amp;Table768[[#This Row],[Section]]&amp;Table768[[#This Row],[Q No.]]</f>
        <v>R4R32</v>
      </c>
      <c r="B2073" s="19"/>
      <c r="C2073" s="15" t="s">
        <v>317</v>
      </c>
      <c r="D2073" s="6">
        <v>32</v>
      </c>
      <c r="E2073" s="6" t="s">
        <v>33</v>
      </c>
      <c r="F2073" s="6">
        <v>4</v>
      </c>
      <c r="G2073" s="13" t="s">
        <v>199</v>
      </c>
      <c r="H2073" s="17" t="s">
        <v>445</v>
      </c>
      <c r="I2073" s="2" t="str">
        <f>VLOOKUP(Table768[[#This Row],[CID]],ALY,2,FALSE)</f>
        <v>Purpose</v>
      </c>
    </row>
    <row r="2074" spans="1:9" ht="16" thickBot="1" x14ac:dyDescent="0.25">
      <c r="A2074" s="19" t="str">
        <f>Table768[[#This Row],[Test No.]]&amp;Table768[[#This Row],[Section]]&amp;Table768[[#This Row],[Q No.]]</f>
        <v>R4R33</v>
      </c>
      <c r="B2074" s="19"/>
      <c r="C2074" s="15" t="s">
        <v>317</v>
      </c>
      <c r="D2074" s="6">
        <v>33</v>
      </c>
      <c r="E2074" s="6" t="s">
        <v>33</v>
      </c>
      <c r="F2074" s="6">
        <v>4</v>
      </c>
      <c r="G2074" s="13" t="s">
        <v>199</v>
      </c>
      <c r="H2074" s="17" t="s">
        <v>442</v>
      </c>
      <c r="I2074" s="2" t="str">
        <f>VLOOKUP(Table768[[#This Row],[CID]],ALY,2,FALSE)</f>
        <v>Detail</v>
      </c>
    </row>
    <row r="2075" spans="1:9" ht="16" thickBot="1" x14ac:dyDescent="0.25">
      <c r="A2075" s="19" t="str">
        <f>Table768[[#This Row],[Test No.]]&amp;Table768[[#This Row],[Section]]&amp;Table768[[#This Row],[Q No.]]</f>
        <v>R4R34</v>
      </c>
      <c r="B2075" s="19"/>
      <c r="C2075" s="15" t="s">
        <v>317</v>
      </c>
      <c r="D2075" s="6">
        <v>34</v>
      </c>
      <c r="E2075" s="6" t="s">
        <v>33</v>
      </c>
      <c r="F2075" s="6">
        <v>4</v>
      </c>
      <c r="G2075" s="13" t="s">
        <v>199</v>
      </c>
      <c r="H2075" s="17" t="s">
        <v>442</v>
      </c>
      <c r="I2075" s="2" t="str">
        <f>VLOOKUP(Table768[[#This Row],[CID]],ALY,2,FALSE)</f>
        <v>Detail</v>
      </c>
    </row>
    <row r="2076" spans="1:9" ht="16" thickBot="1" x14ac:dyDescent="0.25">
      <c r="A2076" s="19" t="str">
        <f>Table768[[#This Row],[Test No.]]&amp;Table768[[#This Row],[Section]]&amp;Table768[[#This Row],[Q No.]]</f>
        <v>R4R35</v>
      </c>
      <c r="B2076" s="19"/>
      <c r="C2076" s="15" t="s">
        <v>317</v>
      </c>
      <c r="D2076" s="6">
        <v>35</v>
      </c>
      <c r="E2076" s="6" t="s">
        <v>33</v>
      </c>
      <c r="F2076" s="6">
        <v>4</v>
      </c>
      <c r="G2076" s="13" t="s">
        <v>199</v>
      </c>
      <c r="H2076" s="17" t="s">
        <v>440</v>
      </c>
      <c r="I2076" s="2" t="str">
        <f>VLOOKUP(Table768[[#This Row],[CID]],ALY,2,FALSE)</f>
        <v>Inference</v>
      </c>
    </row>
    <row r="2077" spans="1:9" ht="16" thickBot="1" x14ac:dyDescent="0.25">
      <c r="A2077" s="19" t="str">
        <f>Table768[[#This Row],[Test No.]]&amp;Table768[[#This Row],[Section]]&amp;Table768[[#This Row],[Q No.]]</f>
        <v>R4R36</v>
      </c>
      <c r="B2077" s="19"/>
      <c r="C2077" s="15" t="s">
        <v>317</v>
      </c>
      <c r="D2077" s="6">
        <v>36</v>
      </c>
      <c r="E2077" s="6" t="s">
        <v>33</v>
      </c>
      <c r="F2077" s="6">
        <v>4</v>
      </c>
      <c r="G2077" s="13" t="s">
        <v>199</v>
      </c>
      <c r="H2077" s="17" t="s">
        <v>442</v>
      </c>
      <c r="I2077" s="2" t="str">
        <f>VLOOKUP(Table768[[#This Row],[CID]],ALY,2,FALSE)</f>
        <v>Detail</v>
      </c>
    </row>
    <row r="2078" spans="1:9" ht="16" thickBot="1" x14ac:dyDescent="0.25">
      <c r="A2078" s="19" t="str">
        <f>Table768[[#This Row],[Test No.]]&amp;Table768[[#This Row],[Section]]&amp;Table768[[#This Row],[Q No.]]</f>
        <v>R4R37</v>
      </c>
      <c r="B2078" s="19"/>
      <c r="C2078" s="15" t="s">
        <v>317</v>
      </c>
      <c r="D2078" s="6">
        <v>37</v>
      </c>
      <c r="E2078" s="6" t="s">
        <v>33</v>
      </c>
      <c r="F2078" s="6">
        <v>4</v>
      </c>
      <c r="G2078" s="13" t="s">
        <v>199</v>
      </c>
      <c r="H2078" s="17" t="s">
        <v>442</v>
      </c>
      <c r="I2078" s="2" t="str">
        <f>VLOOKUP(Table768[[#This Row],[CID]],ALY,2,FALSE)</f>
        <v>Detail</v>
      </c>
    </row>
    <row r="2079" spans="1:9" ht="16" thickBot="1" x14ac:dyDescent="0.25">
      <c r="A2079" s="19" t="str">
        <f>Table768[[#This Row],[Test No.]]&amp;Table768[[#This Row],[Section]]&amp;Table768[[#This Row],[Q No.]]</f>
        <v>R4R38</v>
      </c>
      <c r="B2079" s="19"/>
      <c r="C2079" s="15" t="s">
        <v>317</v>
      </c>
      <c r="D2079" s="6">
        <v>38</v>
      </c>
      <c r="E2079" s="6" t="s">
        <v>33</v>
      </c>
      <c r="F2079" s="6">
        <v>4</v>
      </c>
      <c r="G2079" s="13" t="s">
        <v>199</v>
      </c>
      <c r="H2079" s="17" t="s">
        <v>442</v>
      </c>
      <c r="I2079" s="2" t="str">
        <f>VLOOKUP(Table768[[#This Row],[CID]],ALY,2,FALSE)</f>
        <v>Detail</v>
      </c>
    </row>
    <row r="2080" spans="1:9" ht="16" thickBot="1" x14ac:dyDescent="0.25">
      <c r="A2080" s="19" t="str">
        <f>Table768[[#This Row],[Test No.]]&amp;Table768[[#This Row],[Section]]&amp;Table768[[#This Row],[Q No.]]</f>
        <v>R4R39</v>
      </c>
      <c r="B2080" s="19"/>
      <c r="C2080" s="15" t="s">
        <v>317</v>
      </c>
      <c r="D2080" s="6">
        <v>39</v>
      </c>
      <c r="E2080" s="6" t="s">
        <v>33</v>
      </c>
      <c r="F2080" s="6">
        <v>4</v>
      </c>
      <c r="G2080" s="13" t="s">
        <v>199</v>
      </c>
      <c r="H2080" s="17" t="s">
        <v>442</v>
      </c>
      <c r="I2080" s="2" t="str">
        <f>VLOOKUP(Table768[[#This Row],[CID]],ALY,2,FALSE)</f>
        <v>Detail</v>
      </c>
    </row>
    <row r="2081" spans="1:9" ht="16" thickBot="1" x14ac:dyDescent="0.25">
      <c r="A2081" s="19" t="str">
        <f>Table768[[#This Row],[Test No.]]&amp;Table768[[#This Row],[Section]]&amp;Table768[[#This Row],[Q No.]]</f>
        <v>R4R40</v>
      </c>
      <c r="B2081" s="19"/>
      <c r="C2081" s="15" t="s">
        <v>317</v>
      </c>
      <c r="D2081" s="6">
        <v>40</v>
      </c>
      <c r="E2081" s="6" t="s">
        <v>33</v>
      </c>
      <c r="F2081" s="6">
        <v>4</v>
      </c>
      <c r="G2081" s="13" t="s">
        <v>199</v>
      </c>
      <c r="H2081" s="17" t="s">
        <v>442</v>
      </c>
      <c r="I2081" s="2" t="str">
        <f>VLOOKUP(Table768[[#This Row],[CID]],ALY,2,FALSE)</f>
        <v>Detail</v>
      </c>
    </row>
    <row r="2082" spans="1:9" ht="16" thickBot="1" x14ac:dyDescent="0.25">
      <c r="A2082" s="19" t="str">
        <f>Table768[[#This Row],[Test No.]]&amp;Table768[[#This Row],[Section]]&amp;Table768[[#This Row],[Q No.]]</f>
        <v>R5R1</v>
      </c>
      <c r="B2082" s="19"/>
      <c r="C2082" s="15" t="s">
        <v>318</v>
      </c>
      <c r="D2082" s="6">
        <v>1</v>
      </c>
      <c r="E2082" s="6" t="s">
        <v>33</v>
      </c>
      <c r="F2082" s="6">
        <v>1</v>
      </c>
      <c r="G2082" s="13" t="s">
        <v>50</v>
      </c>
      <c r="H2082" s="17" t="s">
        <v>427</v>
      </c>
      <c r="I2082" s="2" t="str">
        <f>VLOOKUP(Table768[[#This Row],[CID]],ALY,2,FALSE)</f>
        <v>PoV/Author's Attitude</v>
      </c>
    </row>
    <row r="2083" spans="1:9" ht="16" thickBot="1" x14ac:dyDescent="0.25">
      <c r="A2083" s="19" t="str">
        <f>Table768[[#This Row],[Test No.]]&amp;Table768[[#This Row],[Section]]&amp;Table768[[#This Row],[Q No.]]</f>
        <v>R5R2</v>
      </c>
      <c r="B2083" s="19"/>
      <c r="C2083" s="15" t="s">
        <v>318</v>
      </c>
      <c r="D2083" s="6">
        <v>2</v>
      </c>
      <c r="E2083" s="6" t="s">
        <v>33</v>
      </c>
      <c r="F2083" s="6">
        <v>1</v>
      </c>
      <c r="G2083" s="13" t="s">
        <v>50</v>
      </c>
      <c r="H2083" s="17" t="s">
        <v>462</v>
      </c>
      <c r="I2083" s="2" t="str">
        <f>VLOOKUP(Table768[[#This Row],[CID]],ALY,2,FALSE)</f>
        <v>Author's Method</v>
      </c>
    </row>
    <row r="2084" spans="1:9" ht="16" thickBot="1" x14ac:dyDescent="0.25">
      <c r="A2084" s="19" t="str">
        <f>Table768[[#This Row],[Test No.]]&amp;Table768[[#This Row],[Section]]&amp;Table768[[#This Row],[Q No.]]</f>
        <v>R5R3</v>
      </c>
      <c r="B2084" s="19"/>
      <c r="C2084" s="15" t="s">
        <v>318</v>
      </c>
      <c r="D2084" s="6">
        <v>3</v>
      </c>
      <c r="E2084" s="6" t="s">
        <v>33</v>
      </c>
      <c r="F2084" s="6">
        <v>1</v>
      </c>
      <c r="G2084" s="13" t="s">
        <v>50</v>
      </c>
      <c r="H2084" s="17" t="s">
        <v>425</v>
      </c>
      <c r="I2084" s="2" t="str">
        <f>VLOOKUP(Table768[[#This Row],[CID]],ALY,2,FALSE)</f>
        <v>Detail</v>
      </c>
    </row>
    <row r="2085" spans="1:9" ht="16" thickBot="1" x14ac:dyDescent="0.25">
      <c r="A2085" s="19" t="str">
        <f>Table768[[#This Row],[Test No.]]&amp;Table768[[#This Row],[Section]]&amp;Table768[[#This Row],[Q No.]]</f>
        <v>R5R4</v>
      </c>
      <c r="B2085" s="19"/>
      <c r="C2085" s="15" t="s">
        <v>318</v>
      </c>
      <c r="D2085" s="6">
        <v>4</v>
      </c>
      <c r="E2085" s="6" t="s">
        <v>33</v>
      </c>
      <c r="F2085" s="6">
        <v>1</v>
      </c>
      <c r="G2085" s="13" t="s">
        <v>50</v>
      </c>
      <c r="H2085" s="17" t="s">
        <v>425</v>
      </c>
      <c r="I2085" s="2" t="str">
        <f>VLOOKUP(Table768[[#This Row],[CID]],ALY,2,FALSE)</f>
        <v>Detail</v>
      </c>
    </row>
    <row r="2086" spans="1:9" ht="16" thickBot="1" x14ac:dyDescent="0.25">
      <c r="A2086" s="19" t="str">
        <f>Table768[[#This Row],[Test No.]]&amp;Table768[[#This Row],[Section]]&amp;Table768[[#This Row],[Q No.]]</f>
        <v>R5R5</v>
      </c>
      <c r="B2086" s="19"/>
      <c r="C2086" s="15" t="s">
        <v>318</v>
      </c>
      <c r="D2086" s="6">
        <v>5</v>
      </c>
      <c r="E2086" s="6" t="s">
        <v>33</v>
      </c>
      <c r="F2086" s="6">
        <v>1</v>
      </c>
      <c r="G2086" s="13" t="s">
        <v>50</v>
      </c>
      <c r="H2086" s="17" t="s">
        <v>425</v>
      </c>
      <c r="I2086" s="2" t="str">
        <f>VLOOKUP(Table768[[#This Row],[CID]],ALY,2,FALSE)</f>
        <v>Detail</v>
      </c>
    </row>
    <row r="2087" spans="1:9" ht="16" thickBot="1" x14ac:dyDescent="0.25">
      <c r="A2087" s="19" t="str">
        <f>Table768[[#This Row],[Test No.]]&amp;Table768[[#This Row],[Section]]&amp;Table768[[#This Row],[Q No.]]</f>
        <v>R5R6</v>
      </c>
      <c r="B2087" s="19"/>
      <c r="C2087" s="15" t="s">
        <v>318</v>
      </c>
      <c r="D2087" s="6">
        <v>6</v>
      </c>
      <c r="E2087" s="6" t="s">
        <v>33</v>
      </c>
      <c r="F2087" s="6">
        <v>1</v>
      </c>
      <c r="G2087" s="13" t="s">
        <v>50</v>
      </c>
      <c r="H2087" s="17" t="s">
        <v>425</v>
      </c>
      <c r="I2087" s="2" t="str">
        <f>VLOOKUP(Table768[[#This Row],[CID]],ALY,2,FALSE)</f>
        <v>Detail</v>
      </c>
    </row>
    <row r="2088" spans="1:9" ht="16" thickBot="1" x14ac:dyDescent="0.25">
      <c r="A2088" s="19" t="str">
        <f>Table768[[#This Row],[Test No.]]&amp;Table768[[#This Row],[Section]]&amp;Table768[[#This Row],[Q No.]]</f>
        <v>R5R7</v>
      </c>
      <c r="B2088" s="19"/>
      <c r="C2088" s="15" t="s">
        <v>318</v>
      </c>
      <c r="D2088" s="6">
        <v>7</v>
      </c>
      <c r="E2088" s="6" t="s">
        <v>33</v>
      </c>
      <c r="F2088" s="6">
        <v>1</v>
      </c>
      <c r="G2088" s="13" t="s">
        <v>50</v>
      </c>
      <c r="H2088" s="17" t="s">
        <v>425</v>
      </c>
      <c r="I2088" s="2" t="str">
        <f>VLOOKUP(Table768[[#This Row],[CID]],ALY,2,FALSE)</f>
        <v>Detail</v>
      </c>
    </row>
    <row r="2089" spans="1:9" ht="16" thickBot="1" x14ac:dyDescent="0.25">
      <c r="A2089" s="19" t="str">
        <f>Table768[[#This Row],[Test No.]]&amp;Table768[[#This Row],[Section]]&amp;Table768[[#This Row],[Q No.]]</f>
        <v>R5R8</v>
      </c>
      <c r="B2089" s="19"/>
      <c r="C2089" s="15" t="s">
        <v>318</v>
      </c>
      <c r="D2089" s="6">
        <v>8</v>
      </c>
      <c r="E2089" s="6" t="s">
        <v>33</v>
      </c>
      <c r="F2089" s="6">
        <v>1</v>
      </c>
      <c r="G2089" s="13" t="s">
        <v>50</v>
      </c>
      <c r="H2089" s="17" t="s">
        <v>424</v>
      </c>
      <c r="I2089" s="2" t="str">
        <f>VLOOKUP(Table768[[#This Row],[CID]],ALY,2,FALSE)</f>
        <v>Inference</v>
      </c>
    </row>
    <row r="2090" spans="1:9" ht="16" thickBot="1" x14ac:dyDescent="0.25">
      <c r="A2090" s="19" t="str">
        <f>Table768[[#This Row],[Test No.]]&amp;Table768[[#This Row],[Section]]&amp;Table768[[#This Row],[Q No.]]</f>
        <v>R5R9</v>
      </c>
      <c r="B2090" s="19"/>
      <c r="C2090" s="15" t="s">
        <v>318</v>
      </c>
      <c r="D2090" s="6">
        <v>9</v>
      </c>
      <c r="E2090" s="6" t="s">
        <v>33</v>
      </c>
      <c r="F2090" s="6">
        <v>1</v>
      </c>
      <c r="G2090" s="13" t="s">
        <v>50</v>
      </c>
      <c r="H2090" s="17" t="s">
        <v>424</v>
      </c>
      <c r="I2090" s="2" t="str">
        <f>VLOOKUP(Table768[[#This Row],[CID]],ALY,2,FALSE)</f>
        <v>Inference</v>
      </c>
    </row>
    <row r="2091" spans="1:9" ht="16" thickBot="1" x14ac:dyDescent="0.25">
      <c r="A2091" s="19" t="str">
        <f>Table768[[#This Row],[Test No.]]&amp;Table768[[#This Row],[Section]]&amp;Table768[[#This Row],[Q No.]]</f>
        <v>R5R10</v>
      </c>
      <c r="B2091" s="19"/>
      <c r="C2091" s="15" t="s">
        <v>318</v>
      </c>
      <c r="D2091" s="6">
        <v>10</v>
      </c>
      <c r="E2091" s="6" t="s">
        <v>33</v>
      </c>
      <c r="F2091" s="6">
        <v>1</v>
      </c>
      <c r="G2091" s="13" t="s">
        <v>50</v>
      </c>
      <c r="H2091" s="17" t="s">
        <v>427</v>
      </c>
      <c r="I2091" s="2" t="str">
        <f>VLOOKUP(Table768[[#This Row],[CID]],ALY,2,FALSE)</f>
        <v>PoV/Author's Attitude</v>
      </c>
    </row>
    <row r="2092" spans="1:9" ht="16" thickBot="1" x14ac:dyDescent="0.25">
      <c r="A2092" s="19" t="str">
        <f>Table768[[#This Row],[Test No.]]&amp;Table768[[#This Row],[Section]]&amp;Table768[[#This Row],[Q No.]]</f>
        <v>R5R11</v>
      </c>
      <c r="B2092" s="19"/>
      <c r="C2092" s="15" t="s">
        <v>318</v>
      </c>
      <c r="D2092" s="6">
        <v>11</v>
      </c>
      <c r="E2092" s="6" t="s">
        <v>33</v>
      </c>
      <c r="F2092" s="6">
        <v>2</v>
      </c>
      <c r="G2092" s="13" t="s">
        <v>201</v>
      </c>
      <c r="H2092" s="17" t="s">
        <v>433</v>
      </c>
      <c r="I2092" s="2" t="str">
        <f>VLOOKUP(Table768[[#This Row],[CID]],ALY,2,FALSE)</f>
        <v>Purpose</v>
      </c>
    </row>
    <row r="2093" spans="1:9" ht="16" thickBot="1" x14ac:dyDescent="0.25">
      <c r="A2093" s="19" t="str">
        <f>Table768[[#This Row],[Test No.]]&amp;Table768[[#This Row],[Section]]&amp;Table768[[#This Row],[Q No.]]</f>
        <v>R5R12</v>
      </c>
      <c r="B2093" s="19"/>
      <c r="C2093" s="15" t="s">
        <v>318</v>
      </c>
      <c r="D2093" s="6">
        <v>12</v>
      </c>
      <c r="E2093" s="6" t="s">
        <v>33</v>
      </c>
      <c r="F2093" s="6">
        <v>2</v>
      </c>
      <c r="G2093" s="13" t="s">
        <v>201</v>
      </c>
      <c r="H2093" s="17" t="s">
        <v>433</v>
      </c>
      <c r="I2093" s="2" t="str">
        <f>VLOOKUP(Table768[[#This Row],[CID]],ALY,2,FALSE)</f>
        <v>Purpose</v>
      </c>
    </row>
    <row r="2094" spans="1:9" ht="16" thickBot="1" x14ac:dyDescent="0.25">
      <c r="A2094" s="19" t="str">
        <f>Table768[[#This Row],[Test No.]]&amp;Table768[[#This Row],[Section]]&amp;Table768[[#This Row],[Q No.]]</f>
        <v>R5R13</v>
      </c>
      <c r="B2094" s="19"/>
      <c r="C2094" s="15" t="s">
        <v>318</v>
      </c>
      <c r="D2094" s="6">
        <v>13</v>
      </c>
      <c r="E2094" s="6" t="s">
        <v>33</v>
      </c>
      <c r="F2094" s="6">
        <v>2</v>
      </c>
      <c r="G2094" s="13" t="s">
        <v>201</v>
      </c>
      <c r="H2094" s="17" t="s">
        <v>446</v>
      </c>
      <c r="I2094" s="2" t="str">
        <f>VLOOKUP(Table768[[#This Row],[CID]],ALY,2,FALSE)</f>
        <v>Inference</v>
      </c>
    </row>
    <row r="2095" spans="1:9" ht="16" thickBot="1" x14ac:dyDescent="0.25">
      <c r="A2095" s="19" t="str">
        <f>Table768[[#This Row],[Test No.]]&amp;Table768[[#This Row],[Section]]&amp;Table768[[#This Row],[Q No.]]</f>
        <v>R5R14</v>
      </c>
      <c r="B2095" s="19"/>
      <c r="C2095" s="15" t="s">
        <v>318</v>
      </c>
      <c r="D2095" s="6">
        <v>14</v>
      </c>
      <c r="E2095" s="6" t="s">
        <v>33</v>
      </c>
      <c r="F2095" s="6">
        <v>2</v>
      </c>
      <c r="G2095" s="13" t="s">
        <v>201</v>
      </c>
      <c r="H2095" s="17" t="s">
        <v>433</v>
      </c>
      <c r="I2095" s="2" t="str">
        <f>VLOOKUP(Table768[[#This Row],[CID]],ALY,2,FALSE)</f>
        <v>Purpose</v>
      </c>
    </row>
    <row r="2096" spans="1:9" ht="16" thickBot="1" x14ac:dyDescent="0.25">
      <c r="A2096" s="19" t="str">
        <f>Table768[[#This Row],[Test No.]]&amp;Table768[[#This Row],[Section]]&amp;Table768[[#This Row],[Q No.]]</f>
        <v>R5R15</v>
      </c>
      <c r="B2096" s="19"/>
      <c r="C2096" s="15" t="s">
        <v>318</v>
      </c>
      <c r="D2096" s="6">
        <v>15</v>
      </c>
      <c r="E2096" s="6" t="s">
        <v>33</v>
      </c>
      <c r="F2096" s="6">
        <v>2</v>
      </c>
      <c r="G2096" s="13" t="s">
        <v>201</v>
      </c>
      <c r="H2096" s="17" t="s">
        <v>430</v>
      </c>
      <c r="I2096" s="2" t="str">
        <f>VLOOKUP(Table768[[#This Row],[CID]],ALY,2,FALSE)</f>
        <v>Detail</v>
      </c>
    </row>
    <row r="2097" spans="1:9" ht="16" thickBot="1" x14ac:dyDescent="0.25">
      <c r="A2097" s="19" t="str">
        <f>Table768[[#This Row],[Test No.]]&amp;Table768[[#This Row],[Section]]&amp;Table768[[#This Row],[Q No.]]</f>
        <v>R5R16</v>
      </c>
      <c r="B2097" s="19"/>
      <c r="C2097" s="15" t="s">
        <v>318</v>
      </c>
      <c r="D2097" s="6">
        <v>16</v>
      </c>
      <c r="E2097" s="6" t="s">
        <v>33</v>
      </c>
      <c r="F2097" s="6">
        <v>2</v>
      </c>
      <c r="G2097" s="13" t="s">
        <v>201</v>
      </c>
      <c r="H2097" s="17" t="s">
        <v>430</v>
      </c>
      <c r="I2097" s="2" t="str">
        <f>VLOOKUP(Table768[[#This Row],[CID]],ALY,2,FALSE)</f>
        <v>Detail</v>
      </c>
    </row>
    <row r="2098" spans="1:9" ht="16" thickBot="1" x14ac:dyDescent="0.25">
      <c r="A2098" s="19" t="str">
        <f>Table768[[#This Row],[Test No.]]&amp;Table768[[#This Row],[Section]]&amp;Table768[[#This Row],[Q No.]]</f>
        <v>R5R17</v>
      </c>
      <c r="B2098" s="19"/>
      <c r="C2098" s="15" t="s">
        <v>318</v>
      </c>
      <c r="D2098" s="6">
        <v>17</v>
      </c>
      <c r="E2098" s="6" t="s">
        <v>33</v>
      </c>
      <c r="F2098" s="6">
        <v>2</v>
      </c>
      <c r="G2098" s="13" t="s">
        <v>201</v>
      </c>
      <c r="H2098" s="17" t="s">
        <v>430</v>
      </c>
      <c r="I2098" s="2" t="str">
        <f>VLOOKUP(Table768[[#This Row],[CID]],ALY,2,FALSE)</f>
        <v>Detail</v>
      </c>
    </row>
    <row r="2099" spans="1:9" ht="16" thickBot="1" x14ac:dyDescent="0.25">
      <c r="A2099" s="19" t="str">
        <f>Table768[[#This Row],[Test No.]]&amp;Table768[[#This Row],[Section]]&amp;Table768[[#This Row],[Q No.]]</f>
        <v>R5R18</v>
      </c>
      <c r="B2099" s="19"/>
      <c r="C2099" s="15" t="s">
        <v>318</v>
      </c>
      <c r="D2099" s="6">
        <v>18</v>
      </c>
      <c r="E2099" s="6" t="s">
        <v>33</v>
      </c>
      <c r="F2099" s="6">
        <v>2</v>
      </c>
      <c r="G2099" s="13" t="s">
        <v>201</v>
      </c>
      <c r="H2099" s="17" t="s">
        <v>430</v>
      </c>
      <c r="I2099" s="2" t="str">
        <f>VLOOKUP(Table768[[#This Row],[CID]],ALY,2,FALSE)</f>
        <v>Detail</v>
      </c>
    </row>
    <row r="2100" spans="1:9" ht="16" thickBot="1" x14ac:dyDescent="0.25">
      <c r="A2100" s="19" t="str">
        <f>Table768[[#This Row],[Test No.]]&amp;Table768[[#This Row],[Section]]&amp;Table768[[#This Row],[Q No.]]</f>
        <v>R5R19</v>
      </c>
      <c r="B2100" s="19"/>
      <c r="C2100" s="15" t="s">
        <v>318</v>
      </c>
      <c r="D2100" s="6">
        <v>19</v>
      </c>
      <c r="E2100" s="6" t="s">
        <v>33</v>
      </c>
      <c r="F2100" s="6">
        <v>2</v>
      </c>
      <c r="G2100" s="13" t="s">
        <v>201</v>
      </c>
      <c r="H2100" s="17" t="s">
        <v>430</v>
      </c>
      <c r="I2100" s="2" t="str">
        <f>VLOOKUP(Table768[[#This Row],[CID]],ALY,2,FALSE)</f>
        <v>Detail</v>
      </c>
    </row>
    <row r="2101" spans="1:9" ht="16" thickBot="1" x14ac:dyDescent="0.25">
      <c r="A2101" s="19" t="str">
        <f>Table768[[#This Row],[Test No.]]&amp;Table768[[#This Row],[Section]]&amp;Table768[[#This Row],[Q No.]]</f>
        <v>R5R20</v>
      </c>
      <c r="B2101" s="19"/>
      <c r="C2101" s="15" t="s">
        <v>318</v>
      </c>
      <c r="D2101" s="6">
        <v>20</v>
      </c>
      <c r="E2101" s="6" t="s">
        <v>33</v>
      </c>
      <c r="F2101" s="6">
        <v>2</v>
      </c>
      <c r="G2101" s="13" t="s">
        <v>201</v>
      </c>
      <c r="H2101" s="17" t="s">
        <v>430</v>
      </c>
      <c r="I2101" s="2" t="str">
        <f>VLOOKUP(Table768[[#This Row],[CID]],ALY,2,FALSE)</f>
        <v>Detail</v>
      </c>
    </row>
    <row r="2102" spans="1:9" ht="16" thickBot="1" x14ac:dyDescent="0.25">
      <c r="A2102" s="19" t="str">
        <f>Table768[[#This Row],[Test No.]]&amp;Table768[[#This Row],[Section]]&amp;Table768[[#This Row],[Q No.]]</f>
        <v>R5R21</v>
      </c>
      <c r="B2102" s="19"/>
      <c r="C2102" s="15" t="s">
        <v>318</v>
      </c>
      <c r="D2102" s="6">
        <v>21</v>
      </c>
      <c r="E2102" s="6" t="s">
        <v>33</v>
      </c>
      <c r="F2102" s="6">
        <v>3</v>
      </c>
      <c r="G2102" s="13" t="s">
        <v>200</v>
      </c>
      <c r="H2102" s="17" t="s">
        <v>437</v>
      </c>
      <c r="I2102" s="2" t="str">
        <f>VLOOKUP(Table768[[#This Row],[CID]],ALY,2,FALSE)</f>
        <v>Detail</v>
      </c>
    </row>
    <row r="2103" spans="1:9" ht="16" thickBot="1" x14ac:dyDescent="0.25">
      <c r="A2103" s="19" t="str">
        <f>Table768[[#This Row],[Test No.]]&amp;Table768[[#This Row],[Section]]&amp;Table768[[#This Row],[Q No.]]</f>
        <v>R5R22</v>
      </c>
      <c r="B2103" s="19"/>
      <c r="C2103" s="15" t="s">
        <v>318</v>
      </c>
      <c r="D2103" s="6">
        <v>22</v>
      </c>
      <c r="E2103" s="6" t="s">
        <v>33</v>
      </c>
      <c r="F2103" s="6">
        <v>3</v>
      </c>
      <c r="G2103" s="13" t="s">
        <v>200</v>
      </c>
      <c r="H2103" s="17" t="s">
        <v>438</v>
      </c>
      <c r="I2103" s="2" t="str">
        <f>VLOOKUP(Table768[[#This Row],[CID]],ALY,2,FALSE)</f>
        <v>Inference</v>
      </c>
    </row>
    <row r="2104" spans="1:9" ht="16" thickBot="1" x14ac:dyDescent="0.25">
      <c r="A2104" s="19" t="str">
        <f>Table768[[#This Row],[Test No.]]&amp;Table768[[#This Row],[Section]]&amp;Table768[[#This Row],[Q No.]]</f>
        <v>R5R23</v>
      </c>
      <c r="B2104" s="19"/>
      <c r="C2104" s="15" t="s">
        <v>318</v>
      </c>
      <c r="D2104" s="6">
        <v>23</v>
      </c>
      <c r="E2104" s="6" t="s">
        <v>33</v>
      </c>
      <c r="F2104" s="6">
        <v>3</v>
      </c>
      <c r="G2104" s="13" t="s">
        <v>200</v>
      </c>
      <c r="H2104" s="17" t="s">
        <v>438</v>
      </c>
      <c r="I2104" s="2" t="str">
        <f>VLOOKUP(Table768[[#This Row],[CID]],ALY,2,FALSE)</f>
        <v>Inference</v>
      </c>
    </row>
    <row r="2105" spans="1:9" ht="16" thickBot="1" x14ac:dyDescent="0.25">
      <c r="A2105" s="19" t="str">
        <f>Table768[[#This Row],[Test No.]]&amp;Table768[[#This Row],[Section]]&amp;Table768[[#This Row],[Q No.]]</f>
        <v>R5R24</v>
      </c>
      <c r="B2105" s="19"/>
      <c r="C2105" s="15" t="s">
        <v>318</v>
      </c>
      <c r="D2105" s="6">
        <v>24</v>
      </c>
      <c r="E2105" s="6" t="s">
        <v>33</v>
      </c>
      <c r="F2105" s="6">
        <v>3</v>
      </c>
      <c r="G2105" s="13" t="s">
        <v>200</v>
      </c>
      <c r="H2105" s="17" t="s">
        <v>437</v>
      </c>
      <c r="I2105" s="2" t="str">
        <f>VLOOKUP(Table768[[#This Row],[CID]],ALY,2,FALSE)</f>
        <v>Detail</v>
      </c>
    </row>
    <row r="2106" spans="1:9" ht="16" thickBot="1" x14ac:dyDescent="0.25">
      <c r="A2106" s="19" t="str">
        <f>Table768[[#This Row],[Test No.]]&amp;Table768[[#This Row],[Section]]&amp;Table768[[#This Row],[Q No.]]</f>
        <v>R5R25</v>
      </c>
      <c r="B2106" s="19"/>
      <c r="C2106" s="15" t="s">
        <v>318</v>
      </c>
      <c r="D2106" s="6">
        <v>25</v>
      </c>
      <c r="E2106" s="6" t="s">
        <v>33</v>
      </c>
      <c r="F2106" s="6">
        <v>3</v>
      </c>
      <c r="G2106" s="13" t="s">
        <v>200</v>
      </c>
      <c r="H2106" s="17" t="s">
        <v>438</v>
      </c>
      <c r="I2106" s="2" t="str">
        <f>VLOOKUP(Table768[[#This Row],[CID]],ALY,2,FALSE)</f>
        <v>Inference</v>
      </c>
    </row>
    <row r="2107" spans="1:9" ht="16" thickBot="1" x14ac:dyDescent="0.25">
      <c r="A2107" s="19" t="str">
        <f>Table768[[#This Row],[Test No.]]&amp;Table768[[#This Row],[Section]]&amp;Table768[[#This Row],[Q No.]]</f>
        <v>R5R26</v>
      </c>
      <c r="B2107" s="19"/>
      <c r="C2107" s="15" t="s">
        <v>318</v>
      </c>
      <c r="D2107" s="6">
        <v>26</v>
      </c>
      <c r="E2107" s="6" t="s">
        <v>33</v>
      </c>
      <c r="F2107" s="6">
        <v>3</v>
      </c>
      <c r="G2107" s="13" t="s">
        <v>200</v>
      </c>
      <c r="H2107" s="17" t="s">
        <v>437</v>
      </c>
      <c r="I2107" s="2" t="str">
        <f>VLOOKUP(Table768[[#This Row],[CID]],ALY,2,FALSE)</f>
        <v>Detail</v>
      </c>
    </row>
    <row r="2108" spans="1:9" ht="16" thickBot="1" x14ac:dyDescent="0.25">
      <c r="A2108" s="19" t="str">
        <f>Table768[[#This Row],[Test No.]]&amp;Table768[[#This Row],[Section]]&amp;Table768[[#This Row],[Q No.]]</f>
        <v>R5R27</v>
      </c>
      <c r="B2108" s="19"/>
      <c r="C2108" s="15" t="s">
        <v>318</v>
      </c>
      <c r="D2108" s="6">
        <v>27</v>
      </c>
      <c r="E2108" s="6" t="s">
        <v>33</v>
      </c>
      <c r="F2108" s="6">
        <v>3</v>
      </c>
      <c r="G2108" s="13" t="s">
        <v>200</v>
      </c>
      <c r="H2108" s="17" t="s">
        <v>437</v>
      </c>
      <c r="I2108" s="2" t="str">
        <f>VLOOKUP(Table768[[#This Row],[CID]],ALY,2,FALSE)</f>
        <v>Detail</v>
      </c>
    </row>
    <row r="2109" spans="1:9" ht="16" thickBot="1" x14ac:dyDescent="0.25">
      <c r="A2109" s="19" t="str">
        <f>Table768[[#This Row],[Test No.]]&amp;Table768[[#This Row],[Section]]&amp;Table768[[#This Row],[Q No.]]</f>
        <v>R5R28</v>
      </c>
      <c r="B2109" s="19"/>
      <c r="C2109" s="15" t="s">
        <v>318</v>
      </c>
      <c r="D2109" s="6">
        <v>28</v>
      </c>
      <c r="E2109" s="6" t="s">
        <v>33</v>
      </c>
      <c r="F2109" s="6">
        <v>3</v>
      </c>
      <c r="G2109" s="13" t="s">
        <v>200</v>
      </c>
      <c r="H2109" s="17" t="s">
        <v>437</v>
      </c>
      <c r="I2109" s="2" t="str">
        <f>VLOOKUP(Table768[[#This Row],[CID]],ALY,2,FALSE)</f>
        <v>Detail</v>
      </c>
    </row>
    <row r="2110" spans="1:9" ht="16" thickBot="1" x14ac:dyDescent="0.25">
      <c r="A2110" s="19" t="str">
        <f>Table768[[#This Row],[Test No.]]&amp;Table768[[#This Row],[Section]]&amp;Table768[[#This Row],[Q No.]]</f>
        <v>R5R29</v>
      </c>
      <c r="B2110" s="19"/>
      <c r="C2110" s="15" t="s">
        <v>318</v>
      </c>
      <c r="D2110" s="6">
        <v>29</v>
      </c>
      <c r="E2110" s="6" t="s">
        <v>33</v>
      </c>
      <c r="F2110" s="6">
        <v>3</v>
      </c>
      <c r="G2110" s="13" t="s">
        <v>200</v>
      </c>
      <c r="H2110" s="17" t="s">
        <v>437</v>
      </c>
      <c r="I2110" s="2" t="str">
        <f>VLOOKUP(Table768[[#This Row],[CID]],ALY,2,FALSE)</f>
        <v>Detail</v>
      </c>
    </row>
    <row r="2111" spans="1:9" ht="16" thickBot="1" x14ac:dyDescent="0.25">
      <c r="A2111" s="19" t="str">
        <f>Table768[[#This Row],[Test No.]]&amp;Table768[[#This Row],[Section]]&amp;Table768[[#This Row],[Q No.]]</f>
        <v>R5R30</v>
      </c>
      <c r="B2111" s="19"/>
      <c r="C2111" s="15" t="s">
        <v>318</v>
      </c>
      <c r="D2111" s="6">
        <v>30</v>
      </c>
      <c r="E2111" s="6" t="s">
        <v>33</v>
      </c>
      <c r="F2111" s="6">
        <v>3</v>
      </c>
      <c r="G2111" s="13" t="s">
        <v>200</v>
      </c>
      <c r="H2111" s="17" t="s">
        <v>437</v>
      </c>
      <c r="I2111" s="2" t="str">
        <f>VLOOKUP(Table768[[#This Row],[CID]],ALY,2,FALSE)</f>
        <v>Detail</v>
      </c>
    </row>
    <row r="2112" spans="1:9" ht="16" thickBot="1" x14ac:dyDescent="0.25">
      <c r="A2112" s="19" t="str">
        <f>Table768[[#This Row],[Test No.]]&amp;Table768[[#This Row],[Section]]&amp;Table768[[#This Row],[Q No.]]</f>
        <v>R5R31</v>
      </c>
      <c r="B2112" s="19"/>
      <c r="C2112" s="15" t="s">
        <v>318</v>
      </c>
      <c r="D2112" s="6">
        <v>31</v>
      </c>
      <c r="E2112" s="6" t="s">
        <v>33</v>
      </c>
      <c r="F2112" s="6">
        <v>4</v>
      </c>
      <c r="G2112" s="13" t="s">
        <v>199</v>
      </c>
      <c r="H2112" s="17" t="s">
        <v>445</v>
      </c>
      <c r="I2112" s="2" t="str">
        <f>VLOOKUP(Table768[[#This Row],[CID]],ALY,2,FALSE)</f>
        <v>Purpose</v>
      </c>
    </row>
    <row r="2113" spans="1:9" ht="16" thickBot="1" x14ac:dyDescent="0.25">
      <c r="A2113" s="19" t="str">
        <f>Table768[[#This Row],[Test No.]]&amp;Table768[[#This Row],[Section]]&amp;Table768[[#This Row],[Q No.]]</f>
        <v>R5R32</v>
      </c>
      <c r="B2113" s="19"/>
      <c r="C2113" s="15" t="s">
        <v>318</v>
      </c>
      <c r="D2113" s="6">
        <v>32</v>
      </c>
      <c r="E2113" s="6" t="s">
        <v>33</v>
      </c>
      <c r="F2113" s="6">
        <v>4</v>
      </c>
      <c r="G2113" s="13" t="s">
        <v>199</v>
      </c>
      <c r="H2113" s="17" t="s">
        <v>445</v>
      </c>
      <c r="I2113" s="2" t="str">
        <f>VLOOKUP(Table768[[#This Row],[CID]],ALY,2,FALSE)</f>
        <v>Purpose</v>
      </c>
    </row>
    <row r="2114" spans="1:9" ht="16" thickBot="1" x14ac:dyDescent="0.25">
      <c r="A2114" s="19" t="str">
        <f>Table768[[#This Row],[Test No.]]&amp;Table768[[#This Row],[Section]]&amp;Table768[[#This Row],[Q No.]]</f>
        <v>R5R33</v>
      </c>
      <c r="B2114" s="19"/>
      <c r="C2114" s="15" t="s">
        <v>318</v>
      </c>
      <c r="D2114" s="6">
        <v>33</v>
      </c>
      <c r="E2114" s="6" t="s">
        <v>33</v>
      </c>
      <c r="F2114" s="6">
        <v>4</v>
      </c>
      <c r="G2114" s="13" t="s">
        <v>199</v>
      </c>
      <c r="H2114" s="17" t="s">
        <v>442</v>
      </c>
      <c r="I2114" s="2" t="str">
        <f>VLOOKUP(Table768[[#This Row],[CID]],ALY,2,FALSE)</f>
        <v>Detail</v>
      </c>
    </row>
    <row r="2115" spans="1:9" ht="16" thickBot="1" x14ac:dyDescent="0.25">
      <c r="A2115" s="19" t="str">
        <f>Table768[[#This Row],[Test No.]]&amp;Table768[[#This Row],[Section]]&amp;Table768[[#This Row],[Q No.]]</f>
        <v>R5R34</v>
      </c>
      <c r="B2115" s="19"/>
      <c r="C2115" s="15" t="s">
        <v>318</v>
      </c>
      <c r="D2115" s="6">
        <v>34</v>
      </c>
      <c r="E2115" s="6" t="s">
        <v>33</v>
      </c>
      <c r="F2115" s="6">
        <v>4</v>
      </c>
      <c r="G2115" s="13" t="s">
        <v>199</v>
      </c>
      <c r="H2115" s="17" t="s">
        <v>443</v>
      </c>
      <c r="I2115" s="2" t="str">
        <f>VLOOKUP(Table768[[#This Row],[CID]],ALY,2,FALSE)</f>
        <v>Vocab-in-Context</v>
      </c>
    </row>
    <row r="2116" spans="1:9" ht="16" thickBot="1" x14ac:dyDescent="0.25">
      <c r="A2116" s="19" t="str">
        <f>Table768[[#This Row],[Test No.]]&amp;Table768[[#This Row],[Section]]&amp;Table768[[#This Row],[Q No.]]</f>
        <v>R5R35</v>
      </c>
      <c r="B2116" s="19"/>
      <c r="C2116" s="15" t="s">
        <v>318</v>
      </c>
      <c r="D2116" s="6">
        <v>35</v>
      </c>
      <c r="E2116" s="6" t="s">
        <v>33</v>
      </c>
      <c r="F2116" s="6">
        <v>4</v>
      </c>
      <c r="G2116" s="13" t="s">
        <v>199</v>
      </c>
      <c r="H2116" s="17" t="s">
        <v>445</v>
      </c>
      <c r="I2116" s="2" t="str">
        <f>VLOOKUP(Table768[[#This Row],[CID]],ALY,2,FALSE)</f>
        <v>Purpose</v>
      </c>
    </row>
    <row r="2117" spans="1:9" ht="16" thickBot="1" x14ac:dyDescent="0.25">
      <c r="A2117" s="19" t="str">
        <f>Table768[[#This Row],[Test No.]]&amp;Table768[[#This Row],[Section]]&amp;Table768[[#This Row],[Q No.]]</f>
        <v>R5R36</v>
      </c>
      <c r="B2117" s="19"/>
      <c r="C2117" s="15" t="s">
        <v>318</v>
      </c>
      <c r="D2117" s="6">
        <v>36</v>
      </c>
      <c r="E2117" s="6" t="s">
        <v>33</v>
      </c>
      <c r="F2117" s="6">
        <v>4</v>
      </c>
      <c r="G2117" s="13" t="s">
        <v>199</v>
      </c>
      <c r="H2117" s="17" t="s">
        <v>442</v>
      </c>
      <c r="I2117" s="2" t="str">
        <f>VLOOKUP(Table768[[#This Row],[CID]],ALY,2,FALSE)</f>
        <v>Detail</v>
      </c>
    </row>
    <row r="2118" spans="1:9" ht="16" thickBot="1" x14ac:dyDescent="0.25">
      <c r="A2118" s="19" t="str">
        <f>Table768[[#This Row],[Test No.]]&amp;Table768[[#This Row],[Section]]&amp;Table768[[#This Row],[Q No.]]</f>
        <v>R5R37</v>
      </c>
      <c r="B2118" s="19"/>
      <c r="C2118" s="15" t="s">
        <v>318</v>
      </c>
      <c r="D2118" s="6">
        <v>37</v>
      </c>
      <c r="E2118" s="6" t="s">
        <v>33</v>
      </c>
      <c r="F2118" s="6">
        <v>4</v>
      </c>
      <c r="G2118" s="13" t="s">
        <v>199</v>
      </c>
      <c r="H2118" s="17" t="s">
        <v>442</v>
      </c>
      <c r="I2118" s="2" t="str">
        <f>VLOOKUP(Table768[[#This Row],[CID]],ALY,2,FALSE)</f>
        <v>Detail</v>
      </c>
    </row>
    <row r="2119" spans="1:9" ht="16" thickBot="1" x14ac:dyDescent="0.25">
      <c r="A2119" s="19" t="str">
        <f>Table768[[#This Row],[Test No.]]&amp;Table768[[#This Row],[Section]]&amp;Table768[[#This Row],[Q No.]]</f>
        <v>R5R38</v>
      </c>
      <c r="B2119" s="19"/>
      <c r="C2119" s="15" t="s">
        <v>318</v>
      </c>
      <c r="D2119" s="6">
        <v>38</v>
      </c>
      <c r="E2119" s="6" t="s">
        <v>33</v>
      </c>
      <c r="F2119" s="6">
        <v>4</v>
      </c>
      <c r="G2119" s="13" t="s">
        <v>199</v>
      </c>
      <c r="H2119" s="17" t="s">
        <v>442</v>
      </c>
      <c r="I2119" s="2" t="str">
        <f>VLOOKUP(Table768[[#This Row],[CID]],ALY,2,FALSE)</f>
        <v>Detail</v>
      </c>
    </row>
    <row r="2120" spans="1:9" ht="16" thickBot="1" x14ac:dyDescent="0.25">
      <c r="A2120" s="19" t="str">
        <f>Table768[[#This Row],[Test No.]]&amp;Table768[[#This Row],[Section]]&amp;Table768[[#This Row],[Q No.]]</f>
        <v>R5R39</v>
      </c>
      <c r="B2120" s="19"/>
      <c r="C2120" s="15" t="s">
        <v>318</v>
      </c>
      <c r="D2120" s="6">
        <v>39</v>
      </c>
      <c r="E2120" s="6" t="s">
        <v>33</v>
      </c>
      <c r="F2120" s="6">
        <v>4</v>
      </c>
      <c r="G2120" s="13" t="s">
        <v>199</v>
      </c>
      <c r="H2120" s="17" t="s">
        <v>443</v>
      </c>
      <c r="I2120" s="2" t="str">
        <f>VLOOKUP(Table768[[#This Row],[CID]],ALY,2,FALSE)</f>
        <v>Vocab-in-Context</v>
      </c>
    </row>
    <row r="2121" spans="1:9" ht="16" thickBot="1" x14ac:dyDescent="0.25">
      <c r="A2121" s="19" t="str">
        <f>Table768[[#This Row],[Test No.]]&amp;Table768[[#This Row],[Section]]&amp;Table768[[#This Row],[Q No.]]</f>
        <v>R5R40</v>
      </c>
      <c r="B2121" s="19"/>
      <c r="C2121" s="15" t="s">
        <v>318</v>
      </c>
      <c r="D2121" s="6">
        <v>40</v>
      </c>
      <c r="E2121" s="6" t="s">
        <v>33</v>
      </c>
      <c r="F2121" s="6">
        <v>4</v>
      </c>
      <c r="G2121" s="13" t="s">
        <v>199</v>
      </c>
      <c r="H2121" s="17" t="s">
        <v>443</v>
      </c>
      <c r="I2121" s="2" t="str">
        <f>VLOOKUP(Table768[[#This Row],[CID]],ALY,2,FALSE)</f>
        <v>Vocab-in-Context</v>
      </c>
    </row>
    <row r="2122" spans="1:9" ht="16" thickBot="1" x14ac:dyDescent="0.25">
      <c r="A2122" s="19" t="str">
        <f>Table768[[#This Row],[Test No.]]&amp;Table768[[#This Row],[Section]]&amp;Table768[[#This Row],[Q No.]]</f>
        <v>R6R1</v>
      </c>
      <c r="B2122" s="19"/>
      <c r="C2122" s="15" t="s">
        <v>319</v>
      </c>
      <c r="D2122" s="6">
        <v>1</v>
      </c>
      <c r="E2122" s="6" t="s">
        <v>33</v>
      </c>
      <c r="F2122" s="6">
        <v>1</v>
      </c>
      <c r="G2122" s="13" t="s">
        <v>50</v>
      </c>
      <c r="H2122" s="17" t="s">
        <v>449</v>
      </c>
      <c r="I2122" s="2" t="str">
        <f>VLOOKUP(Table768[[#This Row],[CID]],ALY,2,FALSE)</f>
        <v>Main Idea</v>
      </c>
    </row>
    <row r="2123" spans="1:9" ht="16" thickBot="1" x14ac:dyDescent="0.25">
      <c r="A2123" s="19" t="str">
        <f>Table768[[#This Row],[Test No.]]&amp;Table768[[#This Row],[Section]]&amp;Table768[[#This Row],[Q No.]]</f>
        <v>R6R2</v>
      </c>
      <c r="B2123" s="19"/>
      <c r="C2123" s="15" t="s">
        <v>319</v>
      </c>
      <c r="D2123" s="6">
        <v>2</v>
      </c>
      <c r="E2123" s="6" t="s">
        <v>33</v>
      </c>
      <c r="F2123" s="6">
        <v>1</v>
      </c>
      <c r="G2123" s="13" t="s">
        <v>50</v>
      </c>
      <c r="H2123" s="17" t="s">
        <v>425</v>
      </c>
      <c r="I2123" s="2" t="str">
        <f>VLOOKUP(Table768[[#This Row],[CID]],ALY,2,FALSE)</f>
        <v>Detail</v>
      </c>
    </row>
    <row r="2124" spans="1:9" ht="16" thickBot="1" x14ac:dyDescent="0.25">
      <c r="A2124" s="19" t="str">
        <f>Table768[[#This Row],[Test No.]]&amp;Table768[[#This Row],[Section]]&amp;Table768[[#This Row],[Q No.]]</f>
        <v>R6R3</v>
      </c>
      <c r="B2124" s="19"/>
      <c r="C2124" s="15" t="s">
        <v>319</v>
      </c>
      <c r="D2124" s="6">
        <v>3</v>
      </c>
      <c r="E2124" s="6" t="s">
        <v>33</v>
      </c>
      <c r="F2124" s="6">
        <v>1</v>
      </c>
      <c r="G2124" s="13" t="s">
        <v>50</v>
      </c>
      <c r="H2124" s="17" t="s">
        <v>425</v>
      </c>
      <c r="I2124" s="2" t="str">
        <f>VLOOKUP(Table768[[#This Row],[CID]],ALY,2,FALSE)</f>
        <v>Detail</v>
      </c>
    </row>
    <row r="2125" spans="1:9" ht="16" thickBot="1" x14ac:dyDescent="0.25">
      <c r="A2125" s="19" t="str">
        <f>Table768[[#This Row],[Test No.]]&amp;Table768[[#This Row],[Section]]&amp;Table768[[#This Row],[Q No.]]</f>
        <v>R6R4</v>
      </c>
      <c r="B2125" s="19"/>
      <c r="C2125" s="15" t="s">
        <v>319</v>
      </c>
      <c r="D2125" s="6">
        <v>4</v>
      </c>
      <c r="E2125" s="6" t="s">
        <v>33</v>
      </c>
      <c r="F2125" s="6">
        <v>1</v>
      </c>
      <c r="G2125" s="13" t="s">
        <v>50</v>
      </c>
      <c r="H2125" s="17" t="s">
        <v>427</v>
      </c>
      <c r="I2125" s="2" t="str">
        <f>VLOOKUP(Table768[[#This Row],[CID]],ALY,2,FALSE)</f>
        <v>PoV/Author's Attitude</v>
      </c>
    </row>
    <row r="2126" spans="1:9" ht="16" thickBot="1" x14ac:dyDescent="0.25">
      <c r="A2126" s="19" t="str">
        <f>Table768[[#This Row],[Test No.]]&amp;Table768[[#This Row],[Section]]&amp;Table768[[#This Row],[Q No.]]</f>
        <v>R6R5</v>
      </c>
      <c r="B2126" s="19"/>
      <c r="C2126" s="15" t="s">
        <v>319</v>
      </c>
      <c r="D2126" s="6">
        <v>5</v>
      </c>
      <c r="E2126" s="6" t="s">
        <v>33</v>
      </c>
      <c r="F2126" s="6">
        <v>1</v>
      </c>
      <c r="G2126" s="13" t="s">
        <v>50</v>
      </c>
      <c r="H2126" s="17" t="s">
        <v>425</v>
      </c>
      <c r="I2126" s="2" t="str">
        <f>VLOOKUP(Table768[[#This Row],[CID]],ALY,2,FALSE)</f>
        <v>Detail</v>
      </c>
    </row>
    <row r="2127" spans="1:9" ht="16" thickBot="1" x14ac:dyDescent="0.25">
      <c r="A2127" s="19" t="str">
        <f>Table768[[#This Row],[Test No.]]&amp;Table768[[#This Row],[Section]]&amp;Table768[[#This Row],[Q No.]]</f>
        <v>R6R6</v>
      </c>
      <c r="B2127" s="19"/>
      <c r="C2127" s="15" t="s">
        <v>319</v>
      </c>
      <c r="D2127" s="6">
        <v>6</v>
      </c>
      <c r="E2127" s="6" t="s">
        <v>33</v>
      </c>
      <c r="F2127" s="6">
        <v>1</v>
      </c>
      <c r="G2127" s="13" t="s">
        <v>50</v>
      </c>
      <c r="H2127" s="17" t="s">
        <v>425</v>
      </c>
      <c r="I2127" s="2" t="str">
        <f>VLOOKUP(Table768[[#This Row],[CID]],ALY,2,FALSE)</f>
        <v>Detail</v>
      </c>
    </row>
    <row r="2128" spans="1:9" ht="16" thickBot="1" x14ac:dyDescent="0.25">
      <c r="A2128" s="19" t="str">
        <f>Table768[[#This Row],[Test No.]]&amp;Table768[[#This Row],[Section]]&amp;Table768[[#This Row],[Q No.]]</f>
        <v>R6R7</v>
      </c>
      <c r="B2128" s="19"/>
      <c r="C2128" s="15" t="s">
        <v>319</v>
      </c>
      <c r="D2128" s="6">
        <v>7</v>
      </c>
      <c r="E2128" s="6" t="s">
        <v>33</v>
      </c>
      <c r="F2128" s="6">
        <v>1</v>
      </c>
      <c r="G2128" s="13" t="s">
        <v>50</v>
      </c>
      <c r="H2128" s="17" t="s">
        <v>450</v>
      </c>
      <c r="I2128" s="2" t="str">
        <f>VLOOKUP(Table768[[#This Row],[CID]],ALY,2,FALSE)</f>
        <v>Vocab-in-Context</v>
      </c>
    </row>
    <row r="2129" spans="1:9" ht="16" thickBot="1" x14ac:dyDescent="0.25">
      <c r="A2129" s="19" t="str">
        <f>Table768[[#This Row],[Test No.]]&amp;Table768[[#This Row],[Section]]&amp;Table768[[#This Row],[Q No.]]</f>
        <v>R6R8</v>
      </c>
      <c r="B2129" s="19"/>
      <c r="C2129" s="15" t="s">
        <v>319</v>
      </c>
      <c r="D2129" s="6">
        <v>8</v>
      </c>
      <c r="E2129" s="6" t="s">
        <v>33</v>
      </c>
      <c r="F2129" s="6">
        <v>1</v>
      </c>
      <c r="G2129" s="13" t="s">
        <v>50</v>
      </c>
      <c r="H2129" s="17" t="s">
        <v>425</v>
      </c>
      <c r="I2129" s="2" t="str">
        <f>VLOOKUP(Table768[[#This Row],[CID]],ALY,2,FALSE)</f>
        <v>Detail</v>
      </c>
    </row>
    <row r="2130" spans="1:9" ht="16" thickBot="1" x14ac:dyDescent="0.25">
      <c r="A2130" s="19" t="str">
        <f>Table768[[#This Row],[Test No.]]&amp;Table768[[#This Row],[Section]]&amp;Table768[[#This Row],[Q No.]]</f>
        <v>R6R9</v>
      </c>
      <c r="B2130" s="19"/>
      <c r="C2130" s="15" t="s">
        <v>319</v>
      </c>
      <c r="D2130" s="6">
        <v>9</v>
      </c>
      <c r="E2130" s="6" t="s">
        <v>33</v>
      </c>
      <c r="F2130" s="6">
        <v>1</v>
      </c>
      <c r="G2130" s="13" t="s">
        <v>50</v>
      </c>
      <c r="H2130" s="17" t="s">
        <v>425</v>
      </c>
      <c r="I2130" s="2" t="str">
        <f>VLOOKUP(Table768[[#This Row],[CID]],ALY,2,FALSE)</f>
        <v>Detail</v>
      </c>
    </row>
    <row r="2131" spans="1:9" ht="16" thickBot="1" x14ac:dyDescent="0.25">
      <c r="A2131" s="19" t="str">
        <f>Table768[[#This Row],[Test No.]]&amp;Table768[[#This Row],[Section]]&amp;Table768[[#This Row],[Q No.]]</f>
        <v>R6R10</v>
      </c>
      <c r="B2131" s="19"/>
      <c r="C2131" s="15" t="s">
        <v>319</v>
      </c>
      <c r="D2131" s="6">
        <v>10</v>
      </c>
      <c r="E2131" s="6" t="s">
        <v>33</v>
      </c>
      <c r="F2131" s="6">
        <v>1</v>
      </c>
      <c r="G2131" s="13" t="s">
        <v>50</v>
      </c>
      <c r="H2131" s="17" t="s">
        <v>450</v>
      </c>
      <c r="I2131" s="2" t="str">
        <f>VLOOKUP(Table768[[#This Row],[CID]],ALY,2,FALSE)</f>
        <v>Vocab-in-Context</v>
      </c>
    </row>
    <row r="2132" spans="1:9" ht="16" thickBot="1" x14ac:dyDescent="0.25">
      <c r="A2132" s="19" t="str">
        <f>Table768[[#This Row],[Test No.]]&amp;Table768[[#This Row],[Section]]&amp;Table768[[#This Row],[Q No.]]</f>
        <v>R6R11</v>
      </c>
      <c r="B2132" s="19"/>
      <c r="C2132" s="15" t="s">
        <v>319</v>
      </c>
      <c r="D2132" s="6">
        <v>11</v>
      </c>
      <c r="E2132" s="6" t="s">
        <v>33</v>
      </c>
      <c r="F2132" s="6">
        <v>2</v>
      </c>
      <c r="G2132" s="13" t="s">
        <v>201</v>
      </c>
      <c r="H2132" s="17" t="s">
        <v>430</v>
      </c>
      <c r="I2132" s="2" t="str">
        <f>VLOOKUP(Table768[[#This Row],[CID]],ALY,2,FALSE)</f>
        <v>Detail</v>
      </c>
    </row>
    <row r="2133" spans="1:9" ht="16" thickBot="1" x14ac:dyDescent="0.25">
      <c r="A2133" s="19" t="str">
        <f>Table768[[#This Row],[Test No.]]&amp;Table768[[#This Row],[Section]]&amp;Table768[[#This Row],[Q No.]]</f>
        <v>R6R12</v>
      </c>
      <c r="B2133" s="19"/>
      <c r="C2133" s="15" t="s">
        <v>319</v>
      </c>
      <c r="D2133" s="6">
        <v>12</v>
      </c>
      <c r="E2133" s="6" t="s">
        <v>33</v>
      </c>
      <c r="F2133" s="6">
        <v>2</v>
      </c>
      <c r="G2133" s="13" t="s">
        <v>201</v>
      </c>
      <c r="H2133" s="17" t="s">
        <v>430</v>
      </c>
      <c r="I2133" s="2" t="str">
        <f>VLOOKUP(Table768[[#This Row],[CID]],ALY,2,FALSE)</f>
        <v>Detail</v>
      </c>
    </row>
    <row r="2134" spans="1:9" ht="16" thickBot="1" x14ac:dyDescent="0.25">
      <c r="A2134" s="19" t="str">
        <f>Table768[[#This Row],[Test No.]]&amp;Table768[[#This Row],[Section]]&amp;Table768[[#This Row],[Q No.]]</f>
        <v>R6R13</v>
      </c>
      <c r="B2134" s="19"/>
      <c r="C2134" s="15" t="s">
        <v>319</v>
      </c>
      <c r="D2134" s="6">
        <v>13</v>
      </c>
      <c r="E2134" s="6" t="s">
        <v>33</v>
      </c>
      <c r="F2134" s="6">
        <v>2</v>
      </c>
      <c r="G2134" s="13" t="s">
        <v>201</v>
      </c>
      <c r="H2134" s="17" t="s">
        <v>434</v>
      </c>
      <c r="I2134" s="2" t="str">
        <f>VLOOKUP(Table768[[#This Row],[CID]],ALY,2,FALSE)</f>
        <v>Main Idea</v>
      </c>
    </row>
    <row r="2135" spans="1:9" ht="16" thickBot="1" x14ac:dyDescent="0.25">
      <c r="A2135" s="19" t="str">
        <f>Table768[[#This Row],[Test No.]]&amp;Table768[[#This Row],[Section]]&amp;Table768[[#This Row],[Q No.]]</f>
        <v>R6R14</v>
      </c>
      <c r="B2135" s="19"/>
      <c r="C2135" s="15" t="s">
        <v>319</v>
      </c>
      <c r="D2135" s="6">
        <v>14</v>
      </c>
      <c r="E2135" s="6" t="s">
        <v>33</v>
      </c>
      <c r="F2135" s="6">
        <v>2</v>
      </c>
      <c r="G2135" s="13" t="s">
        <v>201</v>
      </c>
      <c r="H2135" s="17" t="s">
        <v>434</v>
      </c>
      <c r="I2135" s="2" t="str">
        <f>VLOOKUP(Table768[[#This Row],[CID]],ALY,2,FALSE)</f>
        <v>Main Idea</v>
      </c>
    </row>
    <row r="2136" spans="1:9" ht="16" thickBot="1" x14ac:dyDescent="0.25">
      <c r="A2136" s="19" t="str">
        <f>Table768[[#This Row],[Test No.]]&amp;Table768[[#This Row],[Section]]&amp;Table768[[#This Row],[Q No.]]</f>
        <v>R6R15</v>
      </c>
      <c r="B2136" s="19"/>
      <c r="C2136" s="15" t="s">
        <v>319</v>
      </c>
      <c r="D2136" s="6">
        <v>15</v>
      </c>
      <c r="E2136" s="6" t="s">
        <v>33</v>
      </c>
      <c r="F2136" s="6">
        <v>2</v>
      </c>
      <c r="G2136" s="13" t="s">
        <v>201</v>
      </c>
      <c r="H2136" s="17" t="s">
        <v>431</v>
      </c>
      <c r="I2136" s="2" t="str">
        <f>VLOOKUP(Table768[[#This Row],[CID]],ALY,2,FALSE)</f>
        <v>Vocab-in-Context</v>
      </c>
    </row>
    <row r="2137" spans="1:9" ht="16" thickBot="1" x14ac:dyDescent="0.25">
      <c r="A2137" s="19" t="str">
        <f>Table768[[#This Row],[Test No.]]&amp;Table768[[#This Row],[Section]]&amp;Table768[[#This Row],[Q No.]]</f>
        <v>R6R16</v>
      </c>
      <c r="B2137" s="19"/>
      <c r="C2137" s="15" t="s">
        <v>319</v>
      </c>
      <c r="D2137" s="6">
        <v>16</v>
      </c>
      <c r="E2137" s="6" t="s">
        <v>33</v>
      </c>
      <c r="F2137" s="6">
        <v>2</v>
      </c>
      <c r="G2137" s="13" t="s">
        <v>201</v>
      </c>
      <c r="H2137" s="17" t="s">
        <v>430</v>
      </c>
      <c r="I2137" s="2" t="str">
        <f>VLOOKUP(Table768[[#This Row],[CID]],ALY,2,FALSE)</f>
        <v>Detail</v>
      </c>
    </row>
    <row r="2138" spans="1:9" ht="16" thickBot="1" x14ac:dyDescent="0.25">
      <c r="A2138" s="19" t="str">
        <f>Table768[[#This Row],[Test No.]]&amp;Table768[[#This Row],[Section]]&amp;Table768[[#This Row],[Q No.]]</f>
        <v>R6R17</v>
      </c>
      <c r="B2138" s="19"/>
      <c r="C2138" s="15" t="s">
        <v>319</v>
      </c>
      <c r="D2138" s="6">
        <v>17</v>
      </c>
      <c r="E2138" s="6" t="s">
        <v>33</v>
      </c>
      <c r="F2138" s="6">
        <v>2</v>
      </c>
      <c r="G2138" s="13" t="s">
        <v>201</v>
      </c>
      <c r="H2138" s="17" t="s">
        <v>431</v>
      </c>
      <c r="I2138" s="2" t="str">
        <f>VLOOKUP(Table768[[#This Row],[CID]],ALY,2,FALSE)</f>
        <v>Vocab-in-Context</v>
      </c>
    </row>
    <row r="2139" spans="1:9" ht="16" thickBot="1" x14ac:dyDescent="0.25">
      <c r="A2139" s="19" t="str">
        <f>Table768[[#This Row],[Test No.]]&amp;Table768[[#This Row],[Section]]&amp;Table768[[#This Row],[Q No.]]</f>
        <v>R6R18</v>
      </c>
      <c r="B2139" s="19"/>
      <c r="C2139" s="15" t="s">
        <v>319</v>
      </c>
      <c r="D2139" s="6">
        <v>18</v>
      </c>
      <c r="E2139" s="6" t="s">
        <v>33</v>
      </c>
      <c r="F2139" s="6">
        <v>2</v>
      </c>
      <c r="G2139" s="13" t="s">
        <v>201</v>
      </c>
      <c r="H2139" s="17" t="s">
        <v>434</v>
      </c>
      <c r="I2139" s="2" t="str">
        <f>VLOOKUP(Table768[[#This Row],[CID]],ALY,2,FALSE)</f>
        <v>Main Idea</v>
      </c>
    </row>
    <row r="2140" spans="1:9" ht="16" thickBot="1" x14ac:dyDescent="0.25">
      <c r="A2140" s="19" t="str">
        <f>Table768[[#This Row],[Test No.]]&amp;Table768[[#This Row],[Section]]&amp;Table768[[#This Row],[Q No.]]</f>
        <v>R6R19</v>
      </c>
      <c r="B2140" s="19"/>
      <c r="C2140" s="15" t="s">
        <v>319</v>
      </c>
      <c r="D2140" s="6">
        <v>19</v>
      </c>
      <c r="E2140" s="6" t="s">
        <v>33</v>
      </c>
      <c r="F2140" s="6">
        <v>2</v>
      </c>
      <c r="G2140" s="13" t="s">
        <v>201</v>
      </c>
      <c r="H2140" s="17" t="s">
        <v>430</v>
      </c>
      <c r="I2140" s="2" t="str">
        <f>VLOOKUP(Table768[[#This Row],[CID]],ALY,2,FALSE)</f>
        <v>Detail</v>
      </c>
    </row>
    <row r="2141" spans="1:9" ht="16" thickBot="1" x14ac:dyDescent="0.25">
      <c r="A2141" s="19" t="str">
        <f>Table768[[#This Row],[Test No.]]&amp;Table768[[#This Row],[Section]]&amp;Table768[[#This Row],[Q No.]]</f>
        <v>R6R20</v>
      </c>
      <c r="B2141" s="19"/>
      <c r="C2141" s="15" t="s">
        <v>319</v>
      </c>
      <c r="D2141" s="6">
        <v>20</v>
      </c>
      <c r="E2141" s="6" t="s">
        <v>33</v>
      </c>
      <c r="F2141" s="6">
        <v>2</v>
      </c>
      <c r="G2141" s="13" t="s">
        <v>201</v>
      </c>
      <c r="H2141" s="17" t="s">
        <v>430</v>
      </c>
      <c r="I2141" s="2" t="str">
        <f>VLOOKUP(Table768[[#This Row],[CID]],ALY,2,FALSE)</f>
        <v>Detail</v>
      </c>
    </row>
    <row r="2142" spans="1:9" ht="16" thickBot="1" x14ac:dyDescent="0.25">
      <c r="A2142" s="19" t="str">
        <f>Table768[[#This Row],[Test No.]]&amp;Table768[[#This Row],[Section]]&amp;Table768[[#This Row],[Q No.]]</f>
        <v>R6R21</v>
      </c>
      <c r="B2142" s="19"/>
      <c r="C2142" s="15" t="s">
        <v>319</v>
      </c>
      <c r="D2142" s="6">
        <v>21</v>
      </c>
      <c r="E2142" s="6" t="s">
        <v>33</v>
      </c>
      <c r="F2142" s="6">
        <v>3</v>
      </c>
      <c r="G2142" s="13" t="s">
        <v>200</v>
      </c>
      <c r="H2142" s="17" t="s">
        <v>437</v>
      </c>
      <c r="I2142" s="2" t="str">
        <f>VLOOKUP(Table768[[#This Row],[CID]],ALY,2,FALSE)</f>
        <v>Detail</v>
      </c>
    </row>
    <row r="2143" spans="1:9" ht="16" thickBot="1" x14ac:dyDescent="0.25">
      <c r="A2143" s="19" t="str">
        <f>Table768[[#This Row],[Test No.]]&amp;Table768[[#This Row],[Section]]&amp;Table768[[#This Row],[Q No.]]</f>
        <v>R6R22</v>
      </c>
      <c r="B2143" s="19"/>
      <c r="C2143" s="15" t="s">
        <v>319</v>
      </c>
      <c r="D2143" s="6">
        <v>22</v>
      </c>
      <c r="E2143" s="6" t="s">
        <v>33</v>
      </c>
      <c r="F2143" s="6">
        <v>3</v>
      </c>
      <c r="G2143" s="13" t="s">
        <v>200</v>
      </c>
      <c r="H2143" s="17" t="s">
        <v>437</v>
      </c>
      <c r="I2143" s="2" t="str">
        <f>VLOOKUP(Table768[[#This Row],[CID]],ALY,2,FALSE)</f>
        <v>Detail</v>
      </c>
    </row>
    <row r="2144" spans="1:9" ht="16" thickBot="1" x14ac:dyDescent="0.25">
      <c r="A2144" s="19" t="str">
        <f>Table768[[#This Row],[Test No.]]&amp;Table768[[#This Row],[Section]]&amp;Table768[[#This Row],[Q No.]]</f>
        <v>R6R23</v>
      </c>
      <c r="B2144" s="19"/>
      <c r="C2144" s="15" t="s">
        <v>319</v>
      </c>
      <c r="D2144" s="6">
        <v>23</v>
      </c>
      <c r="E2144" s="6" t="s">
        <v>33</v>
      </c>
      <c r="F2144" s="6">
        <v>3</v>
      </c>
      <c r="G2144" s="13" t="s">
        <v>200</v>
      </c>
      <c r="H2144" s="17" t="s">
        <v>438</v>
      </c>
      <c r="I2144" s="2" t="str">
        <f>VLOOKUP(Table768[[#This Row],[CID]],ALY,2,FALSE)</f>
        <v>Inference</v>
      </c>
    </row>
    <row r="2145" spans="1:9" ht="16" thickBot="1" x14ac:dyDescent="0.25">
      <c r="A2145" s="19" t="str">
        <f>Table768[[#This Row],[Test No.]]&amp;Table768[[#This Row],[Section]]&amp;Table768[[#This Row],[Q No.]]</f>
        <v>R6R24</v>
      </c>
      <c r="B2145" s="19"/>
      <c r="C2145" s="15" t="s">
        <v>319</v>
      </c>
      <c r="D2145" s="6">
        <v>24</v>
      </c>
      <c r="E2145" s="6" t="s">
        <v>33</v>
      </c>
      <c r="F2145" s="6">
        <v>3</v>
      </c>
      <c r="G2145" s="13" t="s">
        <v>200</v>
      </c>
      <c r="H2145" s="17" t="s">
        <v>437</v>
      </c>
      <c r="I2145" s="2" t="str">
        <f>VLOOKUP(Table768[[#This Row],[CID]],ALY,2,FALSE)</f>
        <v>Detail</v>
      </c>
    </row>
    <row r="2146" spans="1:9" ht="16" thickBot="1" x14ac:dyDescent="0.25">
      <c r="A2146" s="19" t="str">
        <f>Table768[[#This Row],[Test No.]]&amp;Table768[[#This Row],[Section]]&amp;Table768[[#This Row],[Q No.]]</f>
        <v>R6R25</v>
      </c>
      <c r="B2146" s="19"/>
      <c r="C2146" s="15" t="s">
        <v>319</v>
      </c>
      <c r="D2146" s="6">
        <v>25</v>
      </c>
      <c r="E2146" s="6" t="s">
        <v>33</v>
      </c>
      <c r="F2146" s="6">
        <v>3</v>
      </c>
      <c r="G2146" s="13" t="s">
        <v>200</v>
      </c>
      <c r="H2146" s="17" t="s">
        <v>437</v>
      </c>
      <c r="I2146" s="2" t="str">
        <f>VLOOKUP(Table768[[#This Row],[CID]],ALY,2,FALSE)</f>
        <v>Detail</v>
      </c>
    </row>
    <row r="2147" spans="1:9" ht="16" thickBot="1" x14ac:dyDescent="0.25">
      <c r="A2147" s="19" t="str">
        <f>Table768[[#This Row],[Test No.]]&amp;Table768[[#This Row],[Section]]&amp;Table768[[#This Row],[Q No.]]</f>
        <v>R6R26</v>
      </c>
      <c r="B2147" s="19"/>
      <c r="C2147" s="15" t="s">
        <v>319</v>
      </c>
      <c r="D2147" s="6">
        <v>26</v>
      </c>
      <c r="E2147" s="6" t="s">
        <v>33</v>
      </c>
      <c r="F2147" s="6">
        <v>3</v>
      </c>
      <c r="G2147" s="13" t="s">
        <v>200</v>
      </c>
      <c r="H2147" s="17" t="s">
        <v>436</v>
      </c>
      <c r="I2147" s="2" t="str">
        <f>VLOOKUP(Table768[[#This Row],[CID]],ALY,2,FALSE)</f>
        <v>Purpose</v>
      </c>
    </row>
    <row r="2148" spans="1:9" ht="16" thickBot="1" x14ac:dyDescent="0.25">
      <c r="A2148" s="19" t="str">
        <f>Table768[[#This Row],[Test No.]]&amp;Table768[[#This Row],[Section]]&amp;Table768[[#This Row],[Q No.]]</f>
        <v>R6R27</v>
      </c>
      <c r="B2148" s="19"/>
      <c r="C2148" s="15" t="s">
        <v>319</v>
      </c>
      <c r="D2148" s="6">
        <v>27</v>
      </c>
      <c r="E2148" s="6" t="s">
        <v>33</v>
      </c>
      <c r="F2148" s="6">
        <v>3</v>
      </c>
      <c r="G2148" s="13" t="s">
        <v>200</v>
      </c>
      <c r="H2148" s="17" t="s">
        <v>437</v>
      </c>
      <c r="I2148" s="2" t="str">
        <f>VLOOKUP(Table768[[#This Row],[CID]],ALY,2,FALSE)</f>
        <v>Detail</v>
      </c>
    </row>
    <row r="2149" spans="1:9" ht="16" thickBot="1" x14ac:dyDescent="0.25">
      <c r="A2149" s="19" t="str">
        <f>Table768[[#This Row],[Test No.]]&amp;Table768[[#This Row],[Section]]&amp;Table768[[#This Row],[Q No.]]</f>
        <v>R6R28</v>
      </c>
      <c r="B2149" s="19"/>
      <c r="C2149" s="15" t="s">
        <v>319</v>
      </c>
      <c r="D2149" s="6">
        <v>28</v>
      </c>
      <c r="E2149" s="6" t="s">
        <v>33</v>
      </c>
      <c r="F2149" s="6">
        <v>3</v>
      </c>
      <c r="G2149" s="13" t="s">
        <v>200</v>
      </c>
      <c r="H2149" s="17" t="s">
        <v>437</v>
      </c>
      <c r="I2149" s="2" t="str">
        <f>VLOOKUP(Table768[[#This Row],[CID]],ALY,2,FALSE)</f>
        <v>Detail</v>
      </c>
    </row>
    <row r="2150" spans="1:9" ht="16" thickBot="1" x14ac:dyDescent="0.25">
      <c r="A2150" s="19" t="str">
        <f>Table768[[#This Row],[Test No.]]&amp;Table768[[#This Row],[Section]]&amp;Table768[[#This Row],[Q No.]]</f>
        <v>R6R29</v>
      </c>
      <c r="B2150" s="19"/>
      <c r="C2150" s="15" t="s">
        <v>319</v>
      </c>
      <c r="D2150" s="6">
        <v>29</v>
      </c>
      <c r="E2150" s="6" t="s">
        <v>33</v>
      </c>
      <c r="F2150" s="6">
        <v>3</v>
      </c>
      <c r="G2150" s="13" t="s">
        <v>200</v>
      </c>
      <c r="H2150" s="17" t="s">
        <v>437</v>
      </c>
      <c r="I2150" s="2" t="str">
        <f>VLOOKUP(Table768[[#This Row],[CID]],ALY,2,FALSE)</f>
        <v>Detail</v>
      </c>
    </row>
    <row r="2151" spans="1:9" ht="16" thickBot="1" x14ac:dyDescent="0.25">
      <c r="A2151" s="19" t="str">
        <f>Table768[[#This Row],[Test No.]]&amp;Table768[[#This Row],[Section]]&amp;Table768[[#This Row],[Q No.]]</f>
        <v>R6R30</v>
      </c>
      <c r="B2151" s="19"/>
      <c r="C2151" s="15" t="s">
        <v>319</v>
      </c>
      <c r="D2151" s="6">
        <v>30</v>
      </c>
      <c r="E2151" s="6" t="s">
        <v>33</v>
      </c>
      <c r="F2151" s="6">
        <v>3</v>
      </c>
      <c r="G2151" s="13" t="s">
        <v>200</v>
      </c>
      <c r="H2151" s="17" t="s">
        <v>436</v>
      </c>
      <c r="I2151" s="2" t="str">
        <f>VLOOKUP(Table768[[#This Row],[CID]],ALY,2,FALSE)</f>
        <v>Purpose</v>
      </c>
    </row>
    <row r="2152" spans="1:9" ht="16" thickBot="1" x14ac:dyDescent="0.25">
      <c r="A2152" s="19" t="str">
        <f>Table768[[#This Row],[Test No.]]&amp;Table768[[#This Row],[Section]]&amp;Table768[[#This Row],[Q No.]]</f>
        <v>R6R31</v>
      </c>
      <c r="B2152" s="19"/>
      <c r="C2152" s="15" t="s">
        <v>319</v>
      </c>
      <c r="D2152" s="6">
        <v>31</v>
      </c>
      <c r="E2152" s="6" t="s">
        <v>33</v>
      </c>
      <c r="F2152" s="6">
        <v>4</v>
      </c>
      <c r="G2152" s="13" t="s">
        <v>199</v>
      </c>
      <c r="H2152" s="17" t="s">
        <v>442</v>
      </c>
      <c r="I2152" s="2" t="str">
        <f>VLOOKUP(Table768[[#This Row],[CID]],ALY,2,FALSE)</f>
        <v>Detail</v>
      </c>
    </row>
    <row r="2153" spans="1:9" ht="16" thickBot="1" x14ac:dyDescent="0.25">
      <c r="A2153" s="19" t="str">
        <f>Table768[[#This Row],[Test No.]]&amp;Table768[[#This Row],[Section]]&amp;Table768[[#This Row],[Q No.]]</f>
        <v>R6R32</v>
      </c>
      <c r="B2153" s="19"/>
      <c r="C2153" s="15" t="s">
        <v>319</v>
      </c>
      <c r="D2153" s="6">
        <v>32</v>
      </c>
      <c r="E2153" s="6" t="s">
        <v>33</v>
      </c>
      <c r="F2153" s="6">
        <v>4</v>
      </c>
      <c r="G2153" s="13" t="s">
        <v>199</v>
      </c>
      <c r="H2153" s="17" t="s">
        <v>442</v>
      </c>
      <c r="I2153" s="2" t="str">
        <f>VLOOKUP(Table768[[#This Row],[CID]],ALY,2,FALSE)</f>
        <v>Detail</v>
      </c>
    </row>
    <row r="2154" spans="1:9" ht="16" thickBot="1" x14ac:dyDescent="0.25">
      <c r="A2154" s="19" t="str">
        <f>Table768[[#This Row],[Test No.]]&amp;Table768[[#This Row],[Section]]&amp;Table768[[#This Row],[Q No.]]</f>
        <v>R6R33</v>
      </c>
      <c r="B2154" s="19"/>
      <c r="C2154" s="15" t="s">
        <v>319</v>
      </c>
      <c r="D2154" s="6">
        <v>33</v>
      </c>
      <c r="E2154" s="6" t="s">
        <v>33</v>
      </c>
      <c r="F2154" s="6">
        <v>4</v>
      </c>
      <c r="G2154" s="13" t="s">
        <v>199</v>
      </c>
      <c r="H2154" s="17" t="s">
        <v>445</v>
      </c>
      <c r="I2154" s="2" t="str">
        <f>VLOOKUP(Table768[[#This Row],[CID]],ALY,2,FALSE)</f>
        <v>Purpose</v>
      </c>
    </row>
    <row r="2155" spans="1:9" ht="16" thickBot="1" x14ac:dyDescent="0.25">
      <c r="A2155" s="19" t="str">
        <f>Table768[[#This Row],[Test No.]]&amp;Table768[[#This Row],[Section]]&amp;Table768[[#This Row],[Q No.]]</f>
        <v>R6R34</v>
      </c>
      <c r="B2155" s="19"/>
      <c r="C2155" s="15" t="s">
        <v>319</v>
      </c>
      <c r="D2155" s="6">
        <v>34</v>
      </c>
      <c r="E2155" s="6" t="s">
        <v>33</v>
      </c>
      <c r="F2155" s="6">
        <v>4</v>
      </c>
      <c r="G2155" s="13" t="s">
        <v>199</v>
      </c>
      <c r="H2155" s="17" t="s">
        <v>442</v>
      </c>
      <c r="I2155" s="2" t="str">
        <f>VLOOKUP(Table768[[#This Row],[CID]],ALY,2,FALSE)</f>
        <v>Detail</v>
      </c>
    </row>
    <row r="2156" spans="1:9" ht="16" thickBot="1" x14ac:dyDescent="0.25">
      <c r="A2156" s="19" t="str">
        <f>Table768[[#This Row],[Test No.]]&amp;Table768[[#This Row],[Section]]&amp;Table768[[#This Row],[Q No.]]</f>
        <v>R6R35</v>
      </c>
      <c r="B2156" s="19"/>
      <c r="C2156" s="15" t="s">
        <v>319</v>
      </c>
      <c r="D2156" s="6">
        <v>35</v>
      </c>
      <c r="E2156" s="6" t="s">
        <v>33</v>
      </c>
      <c r="F2156" s="6">
        <v>4</v>
      </c>
      <c r="G2156" s="13" t="s">
        <v>199</v>
      </c>
      <c r="H2156" s="17" t="s">
        <v>442</v>
      </c>
      <c r="I2156" s="2" t="str">
        <f>VLOOKUP(Table768[[#This Row],[CID]],ALY,2,FALSE)</f>
        <v>Detail</v>
      </c>
    </row>
    <row r="2157" spans="1:9" ht="16" thickBot="1" x14ac:dyDescent="0.25">
      <c r="A2157" s="19" t="str">
        <f>Table768[[#This Row],[Test No.]]&amp;Table768[[#This Row],[Section]]&amp;Table768[[#This Row],[Q No.]]</f>
        <v>R6R36</v>
      </c>
      <c r="B2157" s="19"/>
      <c r="C2157" s="15" t="s">
        <v>319</v>
      </c>
      <c r="D2157" s="6">
        <v>36</v>
      </c>
      <c r="E2157" s="6" t="s">
        <v>33</v>
      </c>
      <c r="F2157" s="6">
        <v>4</v>
      </c>
      <c r="G2157" s="13" t="s">
        <v>199</v>
      </c>
      <c r="H2157" s="17" t="s">
        <v>443</v>
      </c>
      <c r="I2157" s="2" t="str">
        <f>VLOOKUP(Table768[[#This Row],[CID]],ALY,2,FALSE)</f>
        <v>Vocab-in-Context</v>
      </c>
    </row>
    <row r="2158" spans="1:9" ht="16" thickBot="1" x14ac:dyDescent="0.25">
      <c r="A2158" s="19" t="str">
        <f>Table768[[#This Row],[Test No.]]&amp;Table768[[#This Row],[Section]]&amp;Table768[[#This Row],[Q No.]]</f>
        <v>R6R37</v>
      </c>
      <c r="B2158" s="19"/>
      <c r="C2158" s="15" t="s">
        <v>319</v>
      </c>
      <c r="D2158" s="6">
        <v>37</v>
      </c>
      <c r="E2158" s="6" t="s">
        <v>33</v>
      </c>
      <c r="F2158" s="6">
        <v>4</v>
      </c>
      <c r="G2158" s="13" t="s">
        <v>199</v>
      </c>
      <c r="H2158" s="17" t="s">
        <v>442</v>
      </c>
      <c r="I2158" s="2" t="str">
        <f>VLOOKUP(Table768[[#This Row],[CID]],ALY,2,FALSE)</f>
        <v>Detail</v>
      </c>
    </row>
    <row r="2159" spans="1:9" ht="16" thickBot="1" x14ac:dyDescent="0.25">
      <c r="A2159" s="19" t="str">
        <f>Table768[[#This Row],[Test No.]]&amp;Table768[[#This Row],[Section]]&amp;Table768[[#This Row],[Q No.]]</f>
        <v>R6R38</v>
      </c>
      <c r="B2159" s="19"/>
      <c r="C2159" s="15" t="s">
        <v>319</v>
      </c>
      <c r="D2159" s="6">
        <v>38</v>
      </c>
      <c r="E2159" s="6" t="s">
        <v>33</v>
      </c>
      <c r="F2159" s="6">
        <v>4</v>
      </c>
      <c r="G2159" s="13" t="s">
        <v>199</v>
      </c>
      <c r="H2159" s="17" t="s">
        <v>442</v>
      </c>
      <c r="I2159" s="2" t="str">
        <f>VLOOKUP(Table768[[#This Row],[CID]],ALY,2,FALSE)</f>
        <v>Detail</v>
      </c>
    </row>
    <row r="2160" spans="1:9" ht="16" thickBot="1" x14ac:dyDescent="0.25">
      <c r="A2160" s="19" t="str">
        <f>Table768[[#This Row],[Test No.]]&amp;Table768[[#This Row],[Section]]&amp;Table768[[#This Row],[Q No.]]</f>
        <v>R6R39</v>
      </c>
      <c r="B2160" s="19"/>
      <c r="C2160" s="15" t="s">
        <v>319</v>
      </c>
      <c r="D2160" s="6">
        <v>39</v>
      </c>
      <c r="E2160" s="6" t="s">
        <v>33</v>
      </c>
      <c r="F2160" s="6">
        <v>4</v>
      </c>
      <c r="G2160" s="13" t="s">
        <v>199</v>
      </c>
      <c r="H2160" s="17" t="s">
        <v>442</v>
      </c>
      <c r="I2160" s="2" t="str">
        <f>VLOOKUP(Table768[[#This Row],[CID]],ALY,2,FALSE)</f>
        <v>Detail</v>
      </c>
    </row>
    <row r="2161" spans="1:9" ht="16" thickBot="1" x14ac:dyDescent="0.25">
      <c r="A2161" s="19" t="str">
        <f>Table768[[#This Row],[Test No.]]&amp;Table768[[#This Row],[Section]]&amp;Table768[[#This Row],[Q No.]]</f>
        <v>R6R40</v>
      </c>
      <c r="B2161" s="19"/>
      <c r="C2161" s="15" t="s">
        <v>319</v>
      </c>
      <c r="D2161" s="6">
        <v>40</v>
      </c>
      <c r="E2161" s="6" t="s">
        <v>33</v>
      </c>
      <c r="F2161" s="6">
        <v>4</v>
      </c>
      <c r="G2161" s="13" t="s">
        <v>199</v>
      </c>
      <c r="H2161" s="17" t="s">
        <v>442</v>
      </c>
      <c r="I2161" s="2" t="str">
        <f>VLOOKUP(Table768[[#This Row],[CID]],ALY,2,FALSE)</f>
        <v>Detail</v>
      </c>
    </row>
    <row r="2162" spans="1:9" ht="16" thickBot="1" x14ac:dyDescent="0.25">
      <c r="A2162" s="19" t="str">
        <f>Table768[[#This Row],[Test No.]]&amp;Table768[[#This Row],[Section]]&amp;Table768[[#This Row],[Q No.]]</f>
        <v>R7R1</v>
      </c>
      <c r="B2162" s="19"/>
      <c r="C2162" s="15" t="s">
        <v>320</v>
      </c>
      <c r="D2162" s="6">
        <v>1</v>
      </c>
      <c r="E2162" s="6" t="s">
        <v>33</v>
      </c>
      <c r="F2162" s="6">
        <v>1</v>
      </c>
      <c r="G2162" s="13" t="s">
        <v>50</v>
      </c>
      <c r="H2162" s="25" t="s">
        <v>449</v>
      </c>
      <c r="I2162" s="2" t="str">
        <f>VLOOKUP(Table768[[#This Row],[CID]],ALY,2,FALSE)</f>
        <v>Main Idea</v>
      </c>
    </row>
    <row r="2163" spans="1:9" ht="16" thickBot="1" x14ac:dyDescent="0.25">
      <c r="A2163" s="19" t="str">
        <f>Table768[[#This Row],[Test No.]]&amp;Table768[[#This Row],[Section]]&amp;Table768[[#This Row],[Q No.]]</f>
        <v>R7R2</v>
      </c>
      <c r="B2163" s="19"/>
      <c r="C2163" s="15" t="s">
        <v>320</v>
      </c>
      <c r="D2163" s="17">
        <v>2</v>
      </c>
      <c r="E2163" s="6" t="s">
        <v>33</v>
      </c>
      <c r="F2163" s="6">
        <v>1</v>
      </c>
      <c r="G2163" s="13" t="s">
        <v>50</v>
      </c>
      <c r="H2163" s="17" t="s">
        <v>427</v>
      </c>
      <c r="I2163" s="2" t="str">
        <f>VLOOKUP(Table768[[#This Row],[CID]],ALY,2,FALSE)</f>
        <v>PoV/Author's Attitude</v>
      </c>
    </row>
    <row r="2164" spans="1:9" ht="16" thickBot="1" x14ac:dyDescent="0.25">
      <c r="A2164" s="19" t="str">
        <f>Table768[[#This Row],[Test No.]]&amp;Table768[[#This Row],[Section]]&amp;Table768[[#This Row],[Q No.]]</f>
        <v>R7R3</v>
      </c>
      <c r="B2164" s="19"/>
      <c r="C2164" s="15" t="s">
        <v>320</v>
      </c>
      <c r="D2164" s="17">
        <v>3</v>
      </c>
      <c r="E2164" s="6" t="s">
        <v>33</v>
      </c>
      <c r="F2164" s="6">
        <v>1</v>
      </c>
      <c r="G2164" s="13" t="s">
        <v>50</v>
      </c>
      <c r="H2164" s="17" t="s">
        <v>425</v>
      </c>
      <c r="I2164" s="2" t="str">
        <f>VLOOKUP(Table768[[#This Row],[CID]],ALY,2,FALSE)</f>
        <v>Detail</v>
      </c>
    </row>
    <row r="2165" spans="1:9" ht="16" thickBot="1" x14ac:dyDescent="0.25">
      <c r="A2165" s="19" t="str">
        <f>Table768[[#This Row],[Test No.]]&amp;Table768[[#This Row],[Section]]&amp;Table768[[#This Row],[Q No.]]</f>
        <v>R7R4</v>
      </c>
      <c r="B2165" s="19"/>
      <c r="C2165" s="15" t="s">
        <v>320</v>
      </c>
      <c r="D2165" s="17">
        <v>4</v>
      </c>
      <c r="E2165" s="6" t="s">
        <v>33</v>
      </c>
      <c r="F2165" s="6">
        <v>1</v>
      </c>
      <c r="G2165" s="13" t="s">
        <v>50</v>
      </c>
      <c r="H2165" s="17" t="s">
        <v>424</v>
      </c>
      <c r="I2165" s="2" t="str">
        <f>VLOOKUP(Table768[[#This Row],[CID]],ALY,2,FALSE)</f>
        <v>Inference</v>
      </c>
    </row>
    <row r="2166" spans="1:9" ht="16" thickBot="1" x14ac:dyDescent="0.25">
      <c r="A2166" s="19" t="str">
        <f>Table768[[#This Row],[Test No.]]&amp;Table768[[#This Row],[Section]]&amp;Table768[[#This Row],[Q No.]]</f>
        <v>R7R5</v>
      </c>
      <c r="B2166" s="19"/>
      <c r="C2166" s="15" t="s">
        <v>320</v>
      </c>
      <c r="D2166" s="17">
        <v>5</v>
      </c>
      <c r="E2166" s="6" t="s">
        <v>33</v>
      </c>
      <c r="F2166" s="6">
        <v>1</v>
      </c>
      <c r="G2166" s="13" t="s">
        <v>50</v>
      </c>
      <c r="H2166" s="17" t="s">
        <v>424</v>
      </c>
      <c r="I2166" s="2" t="str">
        <f>VLOOKUP(Table768[[#This Row],[CID]],ALY,2,FALSE)</f>
        <v>Inference</v>
      </c>
    </row>
    <row r="2167" spans="1:9" ht="16" thickBot="1" x14ac:dyDescent="0.25">
      <c r="A2167" s="19" t="str">
        <f>Table768[[#This Row],[Test No.]]&amp;Table768[[#This Row],[Section]]&amp;Table768[[#This Row],[Q No.]]</f>
        <v>R7R6</v>
      </c>
      <c r="B2167" s="19"/>
      <c r="C2167" s="15" t="s">
        <v>320</v>
      </c>
      <c r="D2167" s="17">
        <v>6</v>
      </c>
      <c r="E2167" s="6" t="s">
        <v>33</v>
      </c>
      <c r="F2167" s="6">
        <v>1</v>
      </c>
      <c r="G2167" s="13" t="s">
        <v>50</v>
      </c>
      <c r="H2167" s="17" t="s">
        <v>425</v>
      </c>
      <c r="I2167" s="2" t="str">
        <f>VLOOKUP(Table768[[#This Row],[CID]],ALY,2,FALSE)</f>
        <v>Detail</v>
      </c>
    </row>
    <row r="2168" spans="1:9" ht="16" thickBot="1" x14ac:dyDescent="0.25">
      <c r="A2168" s="19" t="str">
        <f>Table768[[#This Row],[Test No.]]&amp;Table768[[#This Row],[Section]]&amp;Table768[[#This Row],[Q No.]]</f>
        <v>R7R7</v>
      </c>
      <c r="B2168" s="19"/>
      <c r="C2168" s="15" t="s">
        <v>320</v>
      </c>
      <c r="D2168" s="17">
        <v>7</v>
      </c>
      <c r="E2168" s="6" t="s">
        <v>33</v>
      </c>
      <c r="F2168" s="6">
        <v>1</v>
      </c>
      <c r="G2168" s="13" t="s">
        <v>50</v>
      </c>
      <c r="H2168" s="17" t="s">
        <v>425</v>
      </c>
      <c r="I2168" s="2" t="str">
        <f>VLOOKUP(Table768[[#This Row],[CID]],ALY,2,FALSE)</f>
        <v>Detail</v>
      </c>
    </row>
    <row r="2169" spans="1:9" ht="16" thickBot="1" x14ac:dyDescent="0.25">
      <c r="A2169" s="19" t="str">
        <f>Table768[[#This Row],[Test No.]]&amp;Table768[[#This Row],[Section]]&amp;Table768[[#This Row],[Q No.]]</f>
        <v>R7R8</v>
      </c>
      <c r="B2169" s="19"/>
      <c r="C2169" s="15" t="s">
        <v>320</v>
      </c>
      <c r="D2169" s="17">
        <v>8</v>
      </c>
      <c r="E2169" s="6" t="s">
        <v>33</v>
      </c>
      <c r="F2169" s="6">
        <v>1</v>
      </c>
      <c r="G2169" s="13" t="s">
        <v>50</v>
      </c>
      <c r="H2169" s="17" t="s">
        <v>424</v>
      </c>
      <c r="I2169" s="2" t="str">
        <f>VLOOKUP(Table768[[#This Row],[CID]],ALY,2,FALSE)</f>
        <v>Inference</v>
      </c>
    </row>
    <row r="2170" spans="1:9" ht="16" thickBot="1" x14ac:dyDescent="0.25">
      <c r="A2170" s="19" t="str">
        <f>Table768[[#This Row],[Test No.]]&amp;Table768[[#This Row],[Section]]&amp;Table768[[#This Row],[Q No.]]</f>
        <v>R7R9</v>
      </c>
      <c r="B2170" s="19"/>
      <c r="C2170" s="15" t="s">
        <v>320</v>
      </c>
      <c r="D2170" s="17">
        <v>9</v>
      </c>
      <c r="E2170" s="6" t="s">
        <v>33</v>
      </c>
      <c r="F2170" s="6">
        <v>1</v>
      </c>
      <c r="G2170" s="13" t="s">
        <v>50</v>
      </c>
      <c r="H2170" s="17" t="s">
        <v>450</v>
      </c>
      <c r="I2170" s="2" t="str">
        <f>VLOOKUP(Table768[[#This Row],[CID]],ALY,2,FALSE)</f>
        <v>Vocab-in-Context</v>
      </c>
    </row>
    <row r="2171" spans="1:9" ht="16" thickBot="1" x14ac:dyDescent="0.25">
      <c r="A2171" s="19" t="str">
        <f>Table768[[#This Row],[Test No.]]&amp;Table768[[#This Row],[Section]]&amp;Table768[[#This Row],[Q No.]]</f>
        <v>R7R10</v>
      </c>
      <c r="B2171" s="19"/>
      <c r="C2171" s="15" t="s">
        <v>320</v>
      </c>
      <c r="D2171" s="17">
        <v>10</v>
      </c>
      <c r="E2171" s="6" t="s">
        <v>33</v>
      </c>
      <c r="F2171" s="6">
        <v>1</v>
      </c>
      <c r="G2171" s="13" t="s">
        <v>50</v>
      </c>
      <c r="H2171" s="17" t="s">
        <v>424</v>
      </c>
      <c r="I2171" s="2" t="str">
        <f>VLOOKUP(Table768[[#This Row],[CID]],ALY,2,FALSE)</f>
        <v>Inference</v>
      </c>
    </row>
    <row r="2172" spans="1:9" ht="16" thickBot="1" x14ac:dyDescent="0.25">
      <c r="A2172" s="19" t="str">
        <f>Table768[[#This Row],[Test No.]]&amp;Table768[[#This Row],[Section]]&amp;Table768[[#This Row],[Q No.]]</f>
        <v>R7R11</v>
      </c>
      <c r="B2172" s="19"/>
      <c r="C2172" s="15" t="s">
        <v>320</v>
      </c>
      <c r="D2172" s="17">
        <v>11</v>
      </c>
      <c r="E2172" s="6" t="s">
        <v>33</v>
      </c>
      <c r="F2172" s="6">
        <v>2</v>
      </c>
      <c r="G2172" s="13" t="s">
        <v>201</v>
      </c>
      <c r="H2172" s="17" t="s">
        <v>430</v>
      </c>
      <c r="I2172" s="2" t="str">
        <f>VLOOKUP(Table768[[#This Row],[CID]],ALY,2,FALSE)</f>
        <v>Detail</v>
      </c>
    </row>
    <row r="2173" spans="1:9" ht="16" thickBot="1" x14ac:dyDescent="0.25">
      <c r="A2173" s="19" t="str">
        <f>Table768[[#This Row],[Test No.]]&amp;Table768[[#This Row],[Section]]&amp;Table768[[#This Row],[Q No.]]</f>
        <v>R7R12</v>
      </c>
      <c r="B2173" s="19"/>
      <c r="C2173" s="15" t="s">
        <v>320</v>
      </c>
      <c r="D2173" s="17">
        <v>12</v>
      </c>
      <c r="E2173" s="6" t="s">
        <v>33</v>
      </c>
      <c r="F2173" s="6">
        <v>2</v>
      </c>
      <c r="G2173" s="13" t="s">
        <v>201</v>
      </c>
      <c r="H2173" s="17" t="s">
        <v>446</v>
      </c>
      <c r="I2173" s="2" t="str">
        <f>VLOOKUP(Table768[[#This Row],[CID]],ALY,2,FALSE)</f>
        <v>Inference</v>
      </c>
    </row>
    <row r="2174" spans="1:9" ht="16" thickBot="1" x14ac:dyDescent="0.25">
      <c r="A2174" s="19" t="str">
        <f>Table768[[#This Row],[Test No.]]&amp;Table768[[#This Row],[Section]]&amp;Table768[[#This Row],[Q No.]]</f>
        <v>R7R13</v>
      </c>
      <c r="B2174" s="19"/>
      <c r="C2174" s="15" t="s">
        <v>320</v>
      </c>
      <c r="D2174" s="17">
        <v>13</v>
      </c>
      <c r="E2174" s="6" t="s">
        <v>33</v>
      </c>
      <c r="F2174" s="6">
        <v>2</v>
      </c>
      <c r="G2174" s="13" t="s">
        <v>201</v>
      </c>
      <c r="H2174" s="17" t="s">
        <v>446</v>
      </c>
      <c r="I2174" s="2" t="str">
        <f>VLOOKUP(Table768[[#This Row],[CID]],ALY,2,FALSE)</f>
        <v>Inference</v>
      </c>
    </row>
    <row r="2175" spans="1:9" ht="16" thickBot="1" x14ac:dyDescent="0.25">
      <c r="A2175" s="19" t="str">
        <f>Table768[[#This Row],[Test No.]]&amp;Table768[[#This Row],[Section]]&amp;Table768[[#This Row],[Q No.]]</f>
        <v>R7R14</v>
      </c>
      <c r="B2175" s="19"/>
      <c r="C2175" s="15" t="s">
        <v>320</v>
      </c>
      <c r="D2175" s="17">
        <v>14</v>
      </c>
      <c r="E2175" s="6" t="s">
        <v>33</v>
      </c>
      <c r="F2175" s="6">
        <v>2</v>
      </c>
      <c r="G2175" s="13" t="s">
        <v>201</v>
      </c>
      <c r="H2175" s="17" t="s">
        <v>430</v>
      </c>
      <c r="I2175" s="2" t="str">
        <f>VLOOKUP(Table768[[#This Row],[CID]],ALY,2,FALSE)</f>
        <v>Detail</v>
      </c>
    </row>
    <row r="2176" spans="1:9" ht="16" thickBot="1" x14ac:dyDescent="0.25">
      <c r="A2176" s="19" t="str">
        <f>Table768[[#This Row],[Test No.]]&amp;Table768[[#This Row],[Section]]&amp;Table768[[#This Row],[Q No.]]</f>
        <v>R7R15</v>
      </c>
      <c r="B2176" s="19"/>
      <c r="C2176" s="15" t="s">
        <v>320</v>
      </c>
      <c r="D2176" s="17">
        <v>15</v>
      </c>
      <c r="E2176" s="6" t="s">
        <v>33</v>
      </c>
      <c r="F2176" s="6">
        <v>2</v>
      </c>
      <c r="G2176" s="13" t="s">
        <v>201</v>
      </c>
      <c r="H2176" s="17" t="s">
        <v>434</v>
      </c>
      <c r="I2176" s="2" t="str">
        <f>VLOOKUP(Table768[[#This Row],[CID]],ALY,2,FALSE)</f>
        <v>Main Idea</v>
      </c>
    </row>
    <row r="2177" spans="1:9" ht="16" thickBot="1" x14ac:dyDescent="0.25">
      <c r="A2177" s="19" t="str">
        <f>Table768[[#This Row],[Test No.]]&amp;Table768[[#This Row],[Section]]&amp;Table768[[#This Row],[Q No.]]</f>
        <v>R7R16</v>
      </c>
      <c r="B2177" s="19"/>
      <c r="C2177" s="15" t="s">
        <v>320</v>
      </c>
      <c r="D2177" s="17">
        <v>16</v>
      </c>
      <c r="E2177" s="6" t="s">
        <v>33</v>
      </c>
      <c r="F2177" s="6">
        <v>2</v>
      </c>
      <c r="G2177" s="13" t="s">
        <v>201</v>
      </c>
      <c r="H2177" s="17" t="s">
        <v>430</v>
      </c>
      <c r="I2177" s="2" t="str">
        <f>VLOOKUP(Table768[[#This Row],[CID]],ALY,2,FALSE)</f>
        <v>Detail</v>
      </c>
    </row>
    <row r="2178" spans="1:9" ht="16" thickBot="1" x14ac:dyDescent="0.25">
      <c r="A2178" s="19" t="str">
        <f>Table768[[#This Row],[Test No.]]&amp;Table768[[#This Row],[Section]]&amp;Table768[[#This Row],[Q No.]]</f>
        <v>R7R17</v>
      </c>
      <c r="B2178" s="19"/>
      <c r="C2178" s="15" t="s">
        <v>320</v>
      </c>
      <c r="D2178" s="17">
        <v>17</v>
      </c>
      <c r="E2178" s="6" t="s">
        <v>33</v>
      </c>
      <c r="F2178" s="6">
        <v>2</v>
      </c>
      <c r="G2178" s="13" t="s">
        <v>201</v>
      </c>
      <c r="H2178" s="17" t="s">
        <v>446</v>
      </c>
      <c r="I2178" s="2" t="str">
        <f>VLOOKUP(Table768[[#This Row],[CID]],ALY,2,FALSE)</f>
        <v>Inference</v>
      </c>
    </row>
    <row r="2179" spans="1:9" ht="16" thickBot="1" x14ac:dyDescent="0.25">
      <c r="A2179" s="19" t="str">
        <f>Table768[[#This Row],[Test No.]]&amp;Table768[[#This Row],[Section]]&amp;Table768[[#This Row],[Q No.]]</f>
        <v>R7R18</v>
      </c>
      <c r="B2179" s="19"/>
      <c r="C2179" s="15" t="s">
        <v>320</v>
      </c>
      <c r="D2179" s="17">
        <v>18</v>
      </c>
      <c r="E2179" s="6" t="s">
        <v>33</v>
      </c>
      <c r="F2179" s="6">
        <v>2</v>
      </c>
      <c r="G2179" s="13" t="s">
        <v>201</v>
      </c>
      <c r="H2179" s="17" t="s">
        <v>430</v>
      </c>
      <c r="I2179" s="2" t="str">
        <f>VLOOKUP(Table768[[#This Row],[CID]],ALY,2,FALSE)</f>
        <v>Detail</v>
      </c>
    </row>
    <row r="2180" spans="1:9" ht="16" thickBot="1" x14ac:dyDescent="0.25">
      <c r="A2180" s="19" t="str">
        <f>Table768[[#This Row],[Test No.]]&amp;Table768[[#This Row],[Section]]&amp;Table768[[#This Row],[Q No.]]</f>
        <v>R7R19</v>
      </c>
      <c r="B2180" s="19"/>
      <c r="C2180" s="15" t="s">
        <v>320</v>
      </c>
      <c r="D2180" s="17">
        <v>19</v>
      </c>
      <c r="E2180" s="6" t="s">
        <v>33</v>
      </c>
      <c r="F2180" s="6">
        <v>2</v>
      </c>
      <c r="G2180" s="13" t="s">
        <v>201</v>
      </c>
      <c r="H2180" s="17" t="s">
        <v>430</v>
      </c>
      <c r="I2180" s="2" t="str">
        <f>VLOOKUP(Table768[[#This Row],[CID]],ALY,2,FALSE)</f>
        <v>Detail</v>
      </c>
    </row>
    <row r="2181" spans="1:9" ht="16" thickBot="1" x14ac:dyDescent="0.25">
      <c r="A2181" s="19" t="str">
        <f>Table768[[#This Row],[Test No.]]&amp;Table768[[#This Row],[Section]]&amp;Table768[[#This Row],[Q No.]]</f>
        <v>R7R20</v>
      </c>
      <c r="B2181" s="19"/>
      <c r="C2181" s="15" t="s">
        <v>320</v>
      </c>
      <c r="D2181" s="17">
        <v>20</v>
      </c>
      <c r="E2181" s="6" t="s">
        <v>33</v>
      </c>
      <c r="F2181" s="6">
        <v>2</v>
      </c>
      <c r="G2181" s="13" t="s">
        <v>201</v>
      </c>
      <c r="H2181" s="17" t="s">
        <v>430</v>
      </c>
      <c r="I2181" s="2" t="str">
        <f>VLOOKUP(Table768[[#This Row],[CID]],ALY,2,FALSE)</f>
        <v>Detail</v>
      </c>
    </row>
    <row r="2182" spans="1:9" ht="16" thickBot="1" x14ac:dyDescent="0.25">
      <c r="A2182" s="19" t="str">
        <f>Table768[[#This Row],[Test No.]]&amp;Table768[[#This Row],[Section]]&amp;Table768[[#This Row],[Q No.]]</f>
        <v>R7R21</v>
      </c>
      <c r="B2182" s="19"/>
      <c r="C2182" s="15" t="s">
        <v>320</v>
      </c>
      <c r="D2182" s="17">
        <v>21</v>
      </c>
      <c r="E2182" s="6" t="s">
        <v>33</v>
      </c>
      <c r="F2182" s="6">
        <v>3</v>
      </c>
      <c r="G2182" s="13" t="s">
        <v>200</v>
      </c>
      <c r="H2182" s="17" t="s">
        <v>437</v>
      </c>
      <c r="I2182" s="2" t="str">
        <f>VLOOKUP(Table768[[#This Row],[CID]],ALY,2,FALSE)</f>
        <v>Detail</v>
      </c>
    </row>
    <row r="2183" spans="1:9" ht="16" thickBot="1" x14ac:dyDescent="0.25">
      <c r="A2183" s="19" t="str">
        <f>Table768[[#This Row],[Test No.]]&amp;Table768[[#This Row],[Section]]&amp;Table768[[#This Row],[Q No.]]</f>
        <v>R7R22</v>
      </c>
      <c r="B2183" s="19"/>
      <c r="C2183" s="15" t="s">
        <v>320</v>
      </c>
      <c r="D2183" s="17">
        <v>22</v>
      </c>
      <c r="E2183" s="6" t="s">
        <v>33</v>
      </c>
      <c r="F2183" s="6">
        <v>3</v>
      </c>
      <c r="G2183" s="13" t="s">
        <v>200</v>
      </c>
      <c r="H2183" s="17" t="s">
        <v>435</v>
      </c>
      <c r="I2183" s="2" t="str">
        <f>VLOOKUP(Table768[[#This Row],[CID]],ALY,2,FALSE)</f>
        <v>PoV/Author's Attitude</v>
      </c>
    </row>
    <row r="2184" spans="1:9" ht="16" thickBot="1" x14ac:dyDescent="0.25">
      <c r="A2184" s="19" t="str">
        <f>Table768[[#This Row],[Test No.]]&amp;Table768[[#This Row],[Section]]&amp;Table768[[#This Row],[Q No.]]</f>
        <v>R7R23</v>
      </c>
      <c r="B2184" s="19"/>
      <c r="C2184" s="15" t="s">
        <v>320</v>
      </c>
      <c r="D2184" s="17">
        <v>23</v>
      </c>
      <c r="E2184" s="6" t="s">
        <v>33</v>
      </c>
      <c r="F2184" s="6">
        <v>3</v>
      </c>
      <c r="G2184" s="13" t="s">
        <v>200</v>
      </c>
      <c r="H2184" s="17" t="s">
        <v>437</v>
      </c>
      <c r="I2184" s="2" t="str">
        <f>VLOOKUP(Table768[[#This Row],[CID]],ALY,2,FALSE)</f>
        <v>Detail</v>
      </c>
    </row>
    <row r="2185" spans="1:9" ht="16" thickBot="1" x14ac:dyDescent="0.25">
      <c r="A2185" s="19" t="str">
        <f>Table768[[#This Row],[Test No.]]&amp;Table768[[#This Row],[Section]]&amp;Table768[[#This Row],[Q No.]]</f>
        <v>R7R24</v>
      </c>
      <c r="B2185" s="19"/>
      <c r="C2185" s="15" t="s">
        <v>320</v>
      </c>
      <c r="D2185" s="17">
        <v>24</v>
      </c>
      <c r="E2185" s="6" t="s">
        <v>33</v>
      </c>
      <c r="F2185" s="6">
        <v>3</v>
      </c>
      <c r="G2185" s="13" t="s">
        <v>200</v>
      </c>
      <c r="H2185" s="17" t="s">
        <v>439</v>
      </c>
      <c r="I2185" s="2" t="str">
        <f>VLOOKUP(Table768[[#This Row],[CID]],ALY,2,FALSE)</f>
        <v>Vocab-in-Context</v>
      </c>
    </row>
    <row r="2186" spans="1:9" ht="16" thickBot="1" x14ac:dyDescent="0.25">
      <c r="A2186" s="19" t="str">
        <f>Table768[[#This Row],[Test No.]]&amp;Table768[[#This Row],[Section]]&amp;Table768[[#This Row],[Q No.]]</f>
        <v>R7R25</v>
      </c>
      <c r="B2186" s="19"/>
      <c r="C2186" s="15" t="s">
        <v>320</v>
      </c>
      <c r="D2186" s="17">
        <v>25</v>
      </c>
      <c r="E2186" s="6" t="s">
        <v>33</v>
      </c>
      <c r="F2186" s="6">
        <v>3</v>
      </c>
      <c r="G2186" s="13" t="s">
        <v>200</v>
      </c>
      <c r="H2186" s="17" t="s">
        <v>437</v>
      </c>
      <c r="I2186" s="2" t="str">
        <f>VLOOKUP(Table768[[#This Row],[CID]],ALY,2,FALSE)</f>
        <v>Detail</v>
      </c>
    </row>
    <row r="2187" spans="1:9" ht="16" thickBot="1" x14ac:dyDescent="0.25">
      <c r="A2187" s="19" t="str">
        <f>Table768[[#This Row],[Test No.]]&amp;Table768[[#This Row],[Section]]&amp;Table768[[#This Row],[Q No.]]</f>
        <v>R7R26</v>
      </c>
      <c r="B2187" s="19"/>
      <c r="C2187" s="15" t="s">
        <v>320</v>
      </c>
      <c r="D2187" s="17">
        <v>26</v>
      </c>
      <c r="E2187" s="6" t="s">
        <v>33</v>
      </c>
      <c r="F2187" s="6">
        <v>3</v>
      </c>
      <c r="G2187" s="13" t="s">
        <v>200</v>
      </c>
      <c r="H2187" s="17" t="s">
        <v>437</v>
      </c>
      <c r="I2187" s="2" t="str">
        <f>VLOOKUP(Table768[[#This Row],[CID]],ALY,2,FALSE)</f>
        <v>Detail</v>
      </c>
    </row>
    <row r="2188" spans="1:9" ht="16" thickBot="1" x14ac:dyDescent="0.25">
      <c r="A2188" s="19" t="str">
        <f>Table768[[#This Row],[Test No.]]&amp;Table768[[#This Row],[Section]]&amp;Table768[[#This Row],[Q No.]]</f>
        <v>R7R27</v>
      </c>
      <c r="B2188" s="19"/>
      <c r="C2188" s="15" t="s">
        <v>320</v>
      </c>
      <c r="D2188" s="17">
        <v>27</v>
      </c>
      <c r="E2188" s="6" t="s">
        <v>33</v>
      </c>
      <c r="F2188" s="6">
        <v>3</v>
      </c>
      <c r="G2188" s="13" t="s">
        <v>200</v>
      </c>
      <c r="H2188" s="17" t="s">
        <v>438</v>
      </c>
      <c r="I2188" s="2" t="str">
        <f>VLOOKUP(Table768[[#This Row],[CID]],ALY,2,FALSE)</f>
        <v>Inference</v>
      </c>
    </row>
    <row r="2189" spans="1:9" ht="16" thickBot="1" x14ac:dyDescent="0.25">
      <c r="A2189" s="19" t="str">
        <f>Table768[[#This Row],[Test No.]]&amp;Table768[[#This Row],[Section]]&amp;Table768[[#This Row],[Q No.]]</f>
        <v>R7R28</v>
      </c>
      <c r="B2189" s="19"/>
      <c r="C2189" s="15" t="s">
        <v>320</v>
      </c>
      <c r="D2189" s="17">
        <v>28</v>
      </c>
      <c r="E2189" s="6" t="s">
        <v>33</v>
      </c>
      <c r="F2189" s="6">
        <v>3</v>
      </c>
      <c r="G2189" s="13" t="s">
        <v>200</v>
      </c>
      <c r="H2189" s="17" t="s">
        <v>438</v>
      </c>
      <c r="I2189" s="2" t="str">
        <f>VLOOKUP(Table768[[#This Row],[CID]],ALY,2,FALSE)</f>
        <v>Inference</v>
      </c>
    </row>
    <row r="2190" spans="1:9" ht="16" thickBot="1" x14ac:dyDescent="0.25">
      <c r="A2190" s="19" t="str">
        <f>Table768[[#This Row],[Test No.]]&amp;Table768[[#This Row],[Section]]&amp;Table768[[#This Row],[Q No.]]</f>
        <v>R7R29</v>
      </c>
      <c r="B2190" s="19"/>
      <c r="C2190" s="15" t="s">
        <v>320</v>
      </c>
      <c r="D2190" s="17">
        <v>29</v>
      </c>
      <c r="E2190" s="6" t="s">
        <v>33</v>
      </c>
      <c r="F2190" s="6">
        <v>3</v>
      </c>
      <c r="G2190" s="13" t="s">
        <v>200</v>
      </c>
      <c r="H2190" s="17" t="s">
        <v>437</v>
      </c>
      <c r="I2190" s="2" t="str">
        <f>VLOOKUP(Table768[[#This Row],[CID]],ALY,2,FALSE)</f>
        <v>Detail</v>
      </c>
    </row>
    <row r="2191" spans="1:9" ht="16" thickBot="1" x14ac:dyDescent="0.25">
      <c r="A2191" s="19" t="str">
        <f>Table768[[#This Row],[Test No.]]&amp;Table768[[#This Row],[Section]]&amp;Table768[[#This Row],[Q No.]]</f>
        <v>R7R30</v>
      </c>
      <c r="B2191" s="19"/>
      <c r="C2191" s="15" t="s">
        <v>320</v>
      </c>
      <c r="D2191" s="17">
        <v>30</v>
      </c>
      <c r="E2191" s="6" t="s">
        <v>33</v>
      </c>
      <c r="F2191" s="6">
        <v>3</v>
      </c>
      <c r="G2191" s="13" t="s">
        <v>200</v>
      </c>
      <c r="H2191" s="17" t="s">
        <v>437</v>
      </c>
      <c r="I2191" s="2" t="str">
        <f>VLOOKUP(Table768[[#This Row],[CID]],ALY,2,FALSE)</f>
        <v>Detail</v>
      </c>
    </row>
    <row r="2192" spans="1:9" ht="16" thickBot="1" x14ac:dyDescent="0.25">
      <c r="A2192" s="19" t="str">
        <f>Table768[[#This Row],[Test No.]]&amp;Table768[[#This Row],[Section]]&amp;Table768[[#This Row],[Q No.]]</f>
        <v>R7R31</v>
      </c>
      <c r="B2192" s="19"/>
      <c r="C2192" s="15" t="s">
        <v>320</v>
      </c>
      <c r="D2192" s="17">
        <v>31</v>
      </c>
      <c r="E2192" s="6" t="s">
        <v>33</v>
      </c>
      <c r="F2192" s="6">
        <v>4</v>
      </c>
      <c r="G2192" s="13" t="s">
        <v>199</v>
      </c>
      <c r="H2192" s="17" t="s">
        <v>445</v>
      </c>
      <c r="I2192" s="2" t="str">
        <f>VLOOKUP(Table768[[#This Row],[CID]],ALY,2,FALSE)</f>
        <v>Purpose</v>
      </c>
    </row>
    <row r="2193" spans="1:9" ht="16" thickBot="1" x14ac:dyDescent="0.25">
      <c r="A2193" s="19" t="str">
        <f>Table768[[#This Row],[Test No.]]&amp;Table768[[#This Row],[Section]]&amp;Table768[[#This Row],[Q No.]]</f>
        <v>R7R32</v>
      </c>
      <c r="B2193" s="19"/>
      <c r="C2193" s="15" t="s">
        <v>320</v>
      </c>
      <c r="D2193" s="17">
        <v>32</v>
      </c>
      <c r="E2193" s="6" t="s">
        <v>33</v>
      </c>
      <c r="F2193" s="6">
        <v>4</v>
      </c>
      <c r="G2193" s="13" t="s">
        <v>199</v>
      </c>
      <c r="H2193" s="17" t="s">
        <v>441</v>
      </c>
      <c r="I2193" s="2" t="str">
        <f>VLOOKUP(Table768[[#This Row],[CID]],ALY,2,FALSE)</f>
        <v>Main Idea</v>
      </c>
    </row>
    <row r="2194" spans="1:9" ht="16" thickBot="1" x14ac:dyDescent="0.25">
      <c r="A2194" s="19" t="str">
        <f>Table768[[#This Row],[Test No.]]&amp;Table768[[#This Row],[Section]]&amp;Table768[[#This Row],[Q No.]]</f>
        <v>R7R33</v>
      </c>
      <c r="B2194" s="19"/>
      <c r="C2194" s="15" t="s">
        <v>320</v>
      </c>
      <c r="D2194" s="17">
        <v>33</v>
      </c>
      <c r="E2194" s="6" t="s">
        <v>33</v>
      </c>
      <c r="F2194" s="6">
        <v>4</v>
      </c>
      <c r="G2194" s="13" t="s">
        <v>199</v>
      </c>
      <c r="H2194" s="17" t="s">
        <v>440</v>
      </c>
      <c r="I2194" s="2" t="str">
        <f>VLOOKUP(Table768[[#This Row],[CID]],ALY,2,FALSE)</f>
        <v>Inference</v>
      </c>
    </row>
    <row r="2195" spans="1:9" ht="16" thickBot="1" x14ac:dyDescent="0.25">
      <c r="A2195" s="19" t="str">
        <f>Table768[[#This Row],[Test No.]]&amp;Table768[[#This Row],[Section]]&amp;Table768[[#This Row],[Q No.]]</f>
        <v>R7R34</v>
      </c>
      <c r="B2195" s="19"/>
      <c r="C2195" s="15" t="s">
        <v>320</v>
      </c>
      <c r="D2195" s="17">
        <v>34</v>
      </c>
      <c r="E2195" s="6" t="s">
        <v>33</v>
      </c>
      <c r="F2195" s="6">
        <v>4</v>
      </c>
      <c r="G2195" s="13" t="s">
        <v>199</v>
      </c>
      <c r="H2195" s="17" t="s">
        <v>442</v>
      </c>
      <c r="I2195" s="2" t="str">
        <f>VLOOKUP(Table768[[#This Row],[CID]],ALY,2,FALSE)</f>
        <v>Detail</v>
      </c>
    </row>
    <row r="2196" spans="1:9" ht="16" thickBot="1" x14ac:dyDescent="0.25">
      <c r="A2196" s="19" t="str">
        <f>Table768[[#This Row],[Test No.]]&amp;Table768[[#This Row],[Section]]&amp;Table768[[#This Row],[Q No.]]</f>
        <v>R7R35</v>
      </c>
      <c r="B2196" s="19"/>
      <c r="C2196" s="15" t="s">
        <v>320</v>
      </c>
      <c r="D2196" s="17">
        <v>35</v>
      </c>
      <c r="E2196" s="6" t="s">
        <v>33</v>
      </c>
      <c r="F2196" s="6">
        <v>4</v>
      </c>
      <c r="G2196" s="13" t="s">
        <v>199</v>
      </c>
      <c r="H2196" s="17" t="s">
        <v>440</v>
      </c>
      <c r="I2196" s="2" t="str">
        <f>VLOOKUP(Table768[[#This Row],[CID]],ALY,2,FALSE)</f>
        <v>Inference</v>
      </c>
    </row>
    <row r="2197" spans="1:9" ht="16" thickBot="1" x14ac:dyDescent="0.25">
      <c r="A2197" s="19" t="str">
        <f>Table768[[#This Row],[Test No.]]&amp;Table768[[#This Row],[Section]]&amp;Table768[[#This Row],[Q No.]]</f>
        <v>R7R36</v>
      </c>
      <c r="B2197" s="19"/>
      <c r="C2197" s="15" t="s">
        <v>320</v>
      </c>
      <c r="D2197" s="17">
        <v>36</v>
      </c>
      <c r="E2197" s="6" t="s">
        <v>33</v>
      </c>
      <c r="F2197" s="6">
        <v>4</v>
      </c>
      <c r="G2197" s="13" t="s">
        <v>199</v>
      </c>
      <c r="H2197" s="17" t="s">
        <v>445</v>
      </c>
      <c r="I2197" s="2" t="str">
        <f>VLOOKUP(Table768[[#This Row],[CID]],ALY,2,FALSE)</f>
        <v>Purpose</v>
      </c>
    </row>
    <row r="2198" spans="1:9" ht="16" thickBot="1" x14ac:dyDescent="0.25">
      <c r="A2198" s="19" t="str">
        <f>Table768[[#This Row],[Test No.]]&amp;Table768[[#This Row],[Section]]&amp;Table768[[#This Row],[Q No.]]</f>
        <v>R7R37</v>
      </c>
      <c r="B2198" s="19"/>
      <c r="C2198" s="15" t="s">
        <v>320</v>
      </c>
      <c r="D2198" s="17">
        <v>37</v>
      </c>
      <c r="E2198" s="6" t="s">
        <v>33</v>
      </c>
      <c r="F2198" s="6">
        <v>4</v>
      </c>
      <c r="G2198" s="13" t="s">
        <v>199</v>
      </c>
      <c r="H2198" s="17" t="s">
        <v>442</v>
      </c>
      <c r="I2198" s="2" t="str">
        <f>VLOOKUP(Table768[[#This Row],[CID]],ALY,2,FALSE)</f>
        <v>Detail</v>
      </c>
    </row>
    <row r="2199" spans="1:9" ht="16" thickBot="1" x14ac:dyDescent="0.25">
      <c r="A2199" s="19" t="str">
        <f>Table768[[#This Row],[Test No.]]&amp;Table768[[#This Row],[Section]]&amp;Table768[[#This Row],[Q No.]]</f>
        <v>R7R38</v>
      </c>
      <c r="B2199" s="19"/>
      <c r="C2199" s="15" t="s">
        <v>320</v>
      </c>
      <c r="D2199" s="17">
        <v>38</v>
      </c>
      <c r="E2199" s="6" t="s">
        <v>33</v>
      </c>
      <c r="F2199" s="6">
        <v>4</v>
      </c>
      <c r="G2199" s="13" t="s">
        <v>199</v>
      </c>
      <c r="H2199" s="17" t="s">
        <v>442</v>
      </c>
      <c r="I2199" s="2" t="str">
        <f>VLOOKUP(Table768[[#This Row],[CID]],ALY,2,FALSE)</f>
        <v>Detail</v>
      </c>
    </row>
    <row r="2200" spans="1:9" ht="16" thickBot="1" x14ac:dyDescent="0.25">
      <c r="A2200" s="19" t="str">
        <f>Table768[[#This Row],[Test No.]]&amp;Table768[[#This Row],[Section]]&amp;Table768[[#This Row],[Q No.]]</f>
        <v>R7R39</v>
      </c>
      <c r="B2200" s="19"/>
      <c r="C2200" s="15" t="s">
        <v>320</v>
      </c>
      <c r="D2200" s="17">
        <v>39</v>
      </c>
      <c r="E2200" s="6" t="s">
        <v>33</v>
      </c>
      <c r="F2200" s="6">
        <v>4</v>
      </c>
      <c r="G2200" s="13" t="s">
        <v>199</v>
      </c>
      <c r="H2200" s="17" t="s">
        <v>442</v>
      </c>
      <c r="I2200" s="2" t="str">
        <f>VLOOKUP(Table768[[#This Row],[CID]],ALY,2,FALSE)</f>
        <v>Detail</v>
      </c>
    </row>
    <row r="2201" spans="1:9" ht="16" thickBot="1" x14ac:dyDescent="0.25">
      <c r="A2201" s="19" t="str">
        <f>Table768[[#This Row],[Test No.]]&amp;Table768[[#This Row],[Section]]&amp;Table768[[#This Row],[Q No.]]</f>
        <v>R7R40</v>
      </c>
      <c r="B2201" s="19"/>
      <c r="C2201" s="15" t="s">
        <v>320</v>
      </c>
      <c r="D2201" s="17">
        <v>40</v>
      </c>
      <c r="E2201" s="6" t="s">
        <v>33</v>
      </c>
      <c r="F2201" s="6">
        <v>4</v>
      </c>
      <c r="G2201" s="13" t="s">
        <v>199</v>
      </c>
      <c r="H2201" s="17" t="s">
        <v>443</v>
      </c>
      <c r="I2201" s="2" t="str">
        <f>VLOOKUP(Table768[[#This Row],[CID]],ALY,2,FALSE)</f>
        <v>Vocab-in-Context</v>
      </c>
    </row>
    <row r="2202" spans="1:9" ht="16" thickBot="1" x14ac:dyDescent="0.25">
      <c r="A2202" s="19" t="str">
        <f>Table768[[#This Row],[Test No.]]&amp;Table768[[#This Row],[Section]]&amp;Table768[[#This Row],[Q No.]]</f>
        <v>R8R1</v>
      </c>
      <c r="B2202" s="19"/>
      <c r="C2202" s="15" t="s">
        <v>321</v>
      </c>
      <c r="D2202" s="17">
        <v>1</v>
      </c>
      <c r="E2202" s="6" t="s">
        <v>33</v>
      </c>
      <c r="F2202" s="6">
        <v>1</v>
      </c>
      <c r="G2202" s="13" t="s">
        <v>50</v>
      </c>
      <c r="H2202" s="17" t="s">
        <v>427</v>
      </c>
      <c r="I2202" s="2" t="str">
        <f>VLOOKUP(Table768[[#This Row],[CID]],ALY,2,FALSE)</f>
        <v>PoV/Author's Attitude</v>
      </c>
    </row>
    <row r="2203" spans="1:9" ht="16" thickBot="1" x14ac:dyDescent="0.25">
      <c r="A2203" s="19" t="str">
        <f>Table768[[#This Row],[Test No.]]&amp;Table768[[#This Row],[Section]]&amp;Table768[[#This Row],[Q No.]]</f>
        <v>R8R2</v>
      </c>
      <c r="B2203" s="19"/>
      <c r="C2203" s="15" t="s">
        <v>321</v>
      </c>
      <c r="D2203" s="17">
        <v>2</v>
      </c>
      <c r="E2203" s="6" t="s">
        <v>33</v>
      </c>
      <c r="F2203" s="6">
        <v>1</v>
      </c>
      <c r="G2203" s="13" t="s">
        <v>50</v>
      </c>
      <c r="H2203" s="17" t="s">
        <v>425</v>
      </c>
      <c r="I2203" s="2" t="str">
        <f>VLOOKUP(Table768[[#This Row],[CID]],ALY,2,FALSE)</f>
        <v>Detail</v>
      </c>
    </row>
    <row r="2204" spans="1:9" ht="16" thickBot="1" x14ac:dyDescent="0.25">
      <c r="A2204" s="19" t="str">
        <f>Table768[[#This Row],[Test No.]]&amp;Table768[[#This Row],[Section]]&amp;Table768[[#This Row],[Q No.]]</f>
        <v>R8R3</v>
      </c>
      <c r="B2204" s="19"/>
      <c r="C2204" s="15" t="s">
        <v>321</v>
      </c>
      <c r="D2204" s="17">
        <v>3</v>
      </c>
      <c r="E2204" s="6" t="s">
        <v>33</v>
      </c>
      <c r="F2204" s="6">
        <v>1</v>
      </c>
      <c r="G2204" s="13" t="s">
        <v>50</v>
      </c>
      <c r="H2204" s="17" t="s">
        <v>425</v>
      </c>
      <c r="I2204" s="2" t="str">
        <f>VLOOKUP(Table768[[#This Row],[CID]],ALY,2,FALSE)</f>
        <v>Detail</v>
      </c>
    </row>
    <row r="2205" spans="1:9" ht="16" thickBot="1" x14ac:dyDescent="0.25">
      <c r="A2205" s="19" t="str">
        <f>Table768[[#This Row],[Test No.]]&amp;Table768[[#This Row],[Section]]&amp;Table768[[#This Row],[Q No.]]</f>
        <v>R8R4</v>
      </c>
      <c r="B2205" s="19"/>
      <c r="C2205" s="15" t="s">
        <v>321</v>
      </c>
      <c r="D2205" s="17">
        <v>4</v>
      </c>
      <c r="E2205" s="6" t="s">
        <v>33</v>
      </c>
      <c r="F2205" s="6">
        <v>1</v>
      </c>
      <c r="G2205" s="13" t="s">
        <v>50</v>
      </c>
      <c r="H2205" s="17" t="s">
        <v>425</v>
      </c>
      <c r="I2205" s="2" t="str">
        <f>VLOOKUP(Table768[[#This Row],[CID]],ALY,2,FALSE)</f>
        <v>Detail</v>
      </c>
    </row>
    <row r="2206" spans="1:9" ht="16" thickBot="1" x14ac:dyDescent="0.25">
      <c r="A2206" s="19" t="str">
        <f>Table768[[#This Row],[Test No.]]&amp;Table768[[#This Row],[Section]]&amp;Table768[[#This Row],[Q No.]]</f>
        <v>R8R5</v>
      </c>
      <c r="B2206" s="19"/>
      <c r="C2206" s="15" t="s">
        <v>321</v>
      </c>
      <c r="D2206" s="17">
        <v>5</v>
      </c>
      <c r="E2206" s="6" t="s">
        <v>33</v>
      </c>
      <c r="F2206" s="6">
        <v>1</v>
      </c>
      <c r="G2206" s="13" t="s">
        <v>50</v>
      </c>
      <c r="H2206" s="17" t="s">
        <v>425</v>
      </c>
      <c r="I2206" s="2" t="str">
        <f>VLOOKUP(Table768[[#This Row],[CID]],ALY,2,FALSE)</f>
        <v>Detail</v>
      </c>
    </row>
    <row r="2207" spans="1:9" ht="16" thickBot="1" x14ac:dyDescent="0.25">
      <c r="A2207" s="19" t="str">
        <f>Table768[[#This Row],[Test No.]]&amp;Table768[[#This Row],[Section]]&amp;Table768[[#This Row],[Q No.]]</f>
        <v>R8R6</v>
      </c>
      <c r="B2207" s="19"/>
      <c r="C2207" s="15" t="s">
        <v>321</v>
      </c>
      <c r="D2207" s="17">
        <v>6</v>
      </c>
      <c r="E2207" s="6" t="s">
        <v>33</v>
      </c>
      <c r="F2207" s="6">
        <v>1</v>
      </c>
      <c r="G2207" s="13" t="s">
        <v>50</v>
      </c>
      <c r="H2207" s="17" t="s">
        <v>425</v>
      </c>
      <c r="I2207" s="2" t="str">
        <f>VLOOKUP(Table768[[#This Row],[CID]],ALY,2,FALSE)</f>
        <v>Detail</v>
      </c>
    </row>
    <row r="2208" spans="1:9" ht="16" thickBot="1" x14ac:dyDescent="0.25">
      <c r="A2208" s="19" t="str">
        <f>Table768[[#This Row],[Test No.]]&amp;Table768[[#This Row],[Section]]&amp;Table768[[#This Row],[Q No.]]</f>
        <v>R8R7</v>
      </c>
      <c r="B2208" s="19"/>
      <c r="C2208" s="15" t="s">
        <v>321</v>
      </c>
      <c r="D2208" s="17">
        <v>7</v>
      </c>
      <c r="E2208" s="6" t="s">
        <v>33</v>
      </c>
      <c r="F2208" s="6">
        <v>1</v>
      </c>
      <c r="G2208" s="13" t="s">
        <v>50</v>
      </c>
      <c r="H2208" s="17" t="s">
        <v>425</v>
      </c>
      <c r="I2208" s="2" t="str">
        <f>VLOOKUP(Table768[[#This Row],[CID]],ALY,2,FALSE)</f>
        <v>Detail</v>
      </c>
    </row>
    <row r="2209" spans="1:9" ht="16" thickBot="1" x14ac:dyDescent="0.25">
      <c r="A2209" s="19" t="str">
        <f>Table768[[#This Row],[Test No.]]&amp;Table768[[#This Row],[Section]]&amp;Table768[[#This Row],[Q No.]]</f>
        <v>R8R8</v>
      </c>
      <c r="B2209" s="19"/>
      <c r="C2209" s="15" t="s">
        <v>321</v>
      </c>
      <c r="D2209" s="17">
        <v>8</v>
      </c>
      <c r="E2209" s="6" t="s">
        <v>33</v>
      </c>
      <c r="F2209" s="6">
        <v>1</v>
      </c>
      <c r="G2209" s="13" t="s">
        <v>50</v>
      </c>
      <c r="H2209" s="17" t="s">
        <v>424</v>
      </c>
      <c r="I2209" s="2" t="str">
        <f>VLOOKUP(Table768[[#This Row],[CID]],ALY,2,FALSE)</f>
        <v>Inference</v>
      </c>
    </row>
    <row r="2210" spans="1:9" ht="16" thickBot="1" x14ac:dyDescent="0.25">
      <c r="A2210" s="19" t="str">
        <f>Table768[[#This Row],[Test No.]]&amp;Table768[[#This Row],[Section]]&amp;Table768[[#This Row],[Q No.]]</f>
        <v>R8R9</v>
      </c>
      <c r="B2210" s="19"/>
      <c r="C2210" s="15" t="s">
        <v>321</v>
      </c>
      <c r="D2210" s="17">
        <v>9</v>
      </c>
      <c r="E2210" s="6" t="s">
        <v>33</v>
      </c>
      <c r="F2210" s="6">
        <v>1</v>
      </c>
      <c r="G2210" s="13" t="s">
        <v>50</v>
      </c>
      <c r="H2210" s="17" t="s">
        <v>425</v>
      </c>
      <c r="I2210" s="2" t="str">
        <f>VLOOKUP(Table768[[#This Row],[CID]],ALY,2,FALSE)</f>
        <v>Detail</v>
      </c>
    </row>
    <row r="2211" spans="1:9" ht="16" thickBot="1" x14ac:dyDescent="0.25">
      <c r="A2211" s="19" t="str">
        <f>Table768[[#This Row],[Test No.]]&amp;Table768[[#This Row],[Section]]&amp;Table768[[#This Row],[Q No.]]</f>
        <v>R8R10</v>
      </c>
      <c r="B2211" s="19"/>
      <c r="C2211" s="15" t="s">
        <v>321</v>
      </c>
      <c r="D2211" s="17">
        <v>10</v>
      </c>
      <c r="E2211" s="6" t="s">
        <v>33</v>
      </c>
      <c r="F2211" s="6">
        <v>1</v>
      </c>
      <c r="G2211" s="13" t="s">
        <v>50</v>
      </c>
      <c r="H2211" s="17" t="s">
        <v>425</v>
      </c>
      <c r="I2211" s="2" t="str">
        <f>VLOOKUP(Table768[[#This Row],[CID]],ALY,2,FALSE)</f>
        <v>Detail</v>
      </c>
    </row>
    <row r="2212" spans="1:9" ht="16" thickBot="1" x14ac:dyDescent="0.25">
      <c r="A2212" s="19" t="str">
        <f>Table768[[#This Row],[Test No.]]&amp;Table768[[#This Row],[Section]]&amp;Table768[[#This Row],[Q No.]]</f>
        <v>R8R11</v>
      </c>
      <c r="B2212" s="19"/>
      <c r="C2212" s="15" t="s">
        <v>321</v>
      </c>
      <c r="D2212" s="17">
        <v>11</v>
      </c>
      <c r="E2212" s="6" t="s">
        <v>33</v>
      </c>
      <c r="F2212" s="6">
        <v>2</v>
      </c>
      <c r="G2212" s="13" t="s">
        <v>201</v>
      </c>
      <c r="H2212" s="17" t="s">
        <v>434</v>
      </c>
      <c r="I2212" s="2" t="str">
        <f>VLOOKUP(Table768[[#This Row],[CID]],ALY,2,FALSE)</f>
        <v>Main Idea</v>
      </c>
    </row>
    <row r="2213" spans="1:9" ht="16" thickBot="1" x14ac:dyDescent="0.25">
      <c r="A2213" s="19" t="str">
        <f>Table768[[#This Row],[Test No.]]&amp;Table768[[#This Row],[Section]]&amp;Table768[[#This Row],[Q No.]]</f>
        <v>R8R12</v>
      </c>
      <c r="B2213" s="19"/>
      <c r="C2213" s="15" t="s">
        <v>321</v>
      </c>
      <c r="D2213" s="17">
        <v>12</v>
      </c>
      <c r="E2213" s="6" t="s">
        <v>33</v>
      </c>
      <c r="F2213" s="6">
        <v>2</v>
      </c>
      <c r="G2213" s="13" t="s">
        <v>201</v>
      </c>
      <c r="H2213" s="17" t="s">
        <v>446</v>
      </c>
      <c r="I2213" s="2" t="str">
        <f>VLOOKUP(Table768[[#This Row],[CID]],ALY,2,FALSE)</f>
        <v>Inference</v>
      </c>
    </row>
    <row r="2214" spans="1:9" ht="16" thickBot="1" x14ac:dyDescent="0.25">
      <c r="A2214" s="19" t="str">
        <f>Table768[[#This Row],[Test No.]]&amp;Table768[[#This Row],[Section]]&amp;Table768[[#This Row],[Q No.]]</f>
        <v>R8R13</v>
      </c>
      <c r="B2214" s="19"/>
      <c r="C2214" s="15" t="s">
        <v>321</v>
      </c>
      <c r="D2214" s="17">
        <v>13</v>
      </c>
      <c r="E2214" s="6" t="s">
        <v>33</v>
      </c>
      <c r="F2214" s="6">
        <v>2</v>
      </c>
      <c r="G2214" s="13" t="s">
        <v>201</v>
      </c>
      <c r="H2214" s="17" t="s">
        <v>433</v>
      </c>
      <c r="I2214" s="2" t="str">
        <f>VLOOKUP(Table768[[#This Row],[CID]],ALY,2,FALSE)</f>
        <v>Purpose</v>
      </c>
    </row>
    <row r="2215" spans="1:9" ht="16" thickBot="1" x14ac:dyDescent="0.25">
      <c r="A2215" s="19" t="str">
        <f>Table768[[#This Row],[Test No.]]&amp;Table768[[#This Row],[Section]]&amp;Table768[[#This Row],[Q No.]]</f>
        <v>R8R14</v>
      </c>
      <c r="B2215" s="19"/>
      <c r="C2215" s="15" t="s">
        <v>321</v>
      </c>
      <c r="D2215" s="17">
        <v>14</v>
      </c>
      <c r="E2215" s="6" t="s">
        <v>33</v>
      </c>
      <c r="F2215" s="6">
        <v>2</v>
      </c>
      <c r="G2215" s="13" t="s">
        <v>201</v>
      </c>
      <c r="H2215" s="17" t="s">
        <v>434</v>
      </c>
      <c r="I2215" s="2" t="str">
        <f>VLOOKUP(Table768[[#This Row],[CID]],ALY,2,FALSE)</f>
        <v>Main Idea</v>
      </c>
    </row>
    <row r="2216" spans="1:9" ht="16" thickBot="1" x14ac:dyDescent="0.25">
      <c r="A2216" s="19" t="str">
        <f>Table768[[#This Row],[Test No.]]&amp;Table768[[#This Row],[Section]]&amp;Table768[[#This Row],[Q No.]]</f>
        <v>R8R15</v>
      </c>
      <c r="B2216" s="19"/>
      <c r="C2216" s="15" t="s">
        <v>321</v>
      </c>
      <c r="D2216" s="17">
        <v>15</v>
      </c>
      <c r="E2216" s="6" t="s">
        <v>33</v>
      </c>
      <c r="F2216" s="6">
        <v>2</v>
      </c>
      <c r="G2216" s="13" t="s">
        <v>201</v>
      </c>
      <c r="H2216" s="17" t="s">
        <v>430</v>
      </c>
      <c r="I2216" s="2" t="str">
        <f>VLOOKUP(Table768[[#This Row],[CID]],ALY,2,FALSE)</f>
        <v>Detail</v>
      </c>
    </row>
    <row r="2217" spans="1:9" ht="16" thickBot="1" x14ac:dyDescent="0.25">
      <c r="A2217" s="19" t="str">
        <f>Table768[[#This Row],[Test No.]]&amp;Table768[[#This Row],[Section]]&amp;Table768[[#This Row],[Q No.]]</f>
        <v>R8R16</v>
      </c>
      <c r="B2217" s="19"/>
      <c r="C2217" s="15" t="s">
        <v>321</v>
      </c>
      <c r="D2217" s="17">
        <v>16</v>
      </c>
      <c r="E2217" s="6" t="s">
        <v>33</v>
      </c>
      <c r="F2217" s="6">
        <v>2</v>
      </c>
      <c r="G2217" s="13" t="s">
        <v>201</v>
      </c>
      <c r="H2217" s="17" t="s">
        <v>430</v>
      </c>
      <c r="I2217" s="2" t="str">
        <f>VLOOKUP(Table768[[#This Row],[CID]],ALY,2,FALSE)</f>
        <v>Detail</v>
      </c>
    </row>
    <row r="2218" spans="1:9" ht="16" thickBot="1" x14ac:dyDescent="0.25">
      <c r="A2218" s="19" t="str">
        <f>Table768[[#This Row],[Test No.]]&amp;Table768[[#This Row],[Section]]&amp;Table768[[#This Row],[Q No.]]</f>
        <v>R8R17</v>
      </c>
      <c r="B2218" s="19"/>
      <c r="C2218" s="15" t="s">
        <v>321</v>
      </c>
      <c r="D2218" s="17">
        <v>17</v>
      </c>
      <c r="E2218" s="6" t="s">
        <v>33</v>
      </c>
      <c r="F2218" s="6">
        <v>2</v>
      </c>
      <c r="G2218" s="13" t="s">
        <v>201</v>
      </c>
      <c r="H2218" s="17" t="s">
        <v>446</v>
      </c>
      <c r="I2218" s="2" t="str">
        <f>VLOOKUP(Table768[[#This Row],[CID]],ALY,2,FALSE)</f>
        <v>Inference</v>
      </c>
    </row>
    <row r="2219" spans="1:9" ht="16" thickBot="1" x14ac:dyDescent="0.25">
      <c r="A2219" s="19" t="str">
        <f>Table768[[#This Row],[Test No.]]&amp;Table768[[#This Row],[Section]]&amp;Table768[[#This Row],[Q No.]]</f>
        <v>R8R18</v>
      </c>
      <c r="B2219" s="19"/>
      <c r="C2219" s="15" t="s">
        <v>321</v>
      </c>
      <c r="D2219" s="17">
        <v>18</v>
      </c>
      <c r="E2219" s="6" t="s">
        <v>33</v>
      </c>
      <c r="F2219" s="6">
        <v>2</v>
      </c>
      <c r="G2219" s="13" t="s">
        <v>201</v>
      </c>
      <c r="H2219" s="17" t="s">
        <v>431</v>
      </c>
      <c r="I2219" s="2" t="str">
        <f>VLOOKUP(Table768[[#This Row],[CID]],ALY,2,FALSE)</f>
        <v>Vocab-in-Context</v>
      </c>
    </row>
    <row r="2220" spans="1:9" ht="16" thickBot="1" x14ac:dyDescent="0.25">
      <c r="A2220" s="19" t="str">
        <f>Table768[[#This Row],[Test No.]]&amp;Table768[[#This Row],[Section]]&amp;Table768[[#This Row],[Q No.]]</f>
        <v>R8R19</v>
      </c>
      <c r="B2220" s="19"/>
      <c r="C2220" s="15" t="s">
        <v>321</v>
      </c>
      <c r="D2220" s="17">
        <v>19</v>
      </c>
      <c r="E2220" s="6" t="s">
        <v>33</v>
      </c>
      <c r="F2220" s="6">
        <v>2</v>
      </c>
      <c r="G2220" s="13" t="s">
        <v>201</v>
      </c>
      <c r="H2220" s="17" t="s">
        <v>446</v>
      </c>
      <c r="I2220" s="2" t="str">
        <f>VLOOKUP(Table768[[#This Row],[CID]],ALY,2,FALSE)</f>
        <v>Inference</v>
      </c>
    </row>
    <row r="2221" spans="1:9" ht="16" thickBot="1" x14ac:dyDescent="0.25">
      <c r="A2221" s="19" t="str">
        <f>Table768[[#This Row],[Test No.]]&amp;Table768[[#This Row],[Section]]&amp;Table768[[#This Row],[Q No.]]</f>
        <v>R8R20</v>
      </c>
      <c r="B2221" s="19"/>
      <c r="C2221" s="15" t="s">
        <v>321</v>
      </c>
      <c r="D2221" s="17">
        <v>20</v>
      </c>
      <c r="E2221" s="6" t="s">
        <v>33</v>
      </c>
      <c r="F2221" s="6">
        <v>2</v>
      </c>
      <c r="G2221" s="13" t="s">
        <v>201</v>
      </c>
      <c r="H2221" s="17" t="s">
        <v>430</v>
      </c>
      <c r="I2221" s="2" t="str">
        <f>VLOOKUP(Table768[[#This Row],[CID]],ALY,2,FALSE)</f>
        <v>Detail</v>
      </c>
    </row>
    <row r="2222" spans="1:9" ht="16" thickBot="1" x14ac:dyDescent="0.25">
      <c r="A2222" s="19" t="str">
        <f>Table768[[#This Row],[Test No.]]&amp;Table768[[#This Row],[Section]]&amp;Table768[[#This Row],[Q No.]]</f>
        <v>R8R21</v>
      </c>
      <c r="B2222" s="19"/>
      <c r="C2222" s="15" t="s">
        <v>321</v>
      </c>
      <c r="D2222" s="17">
        <v>21</v>
      </c>
      <c r="E2222" s="6" t="s">
        <v>33</v>
      </c>
      <c r="F2222" s="6">
        <v>3</v>
      </c>
      <c r="G2222" s="13" t="s">
        <v>200</v>
      </c>
      <c r="H2222" s="17" t="s">
        <v>437</v>
      </c>
      <c r="I2222" s="2" t="str">
        <f>VLOOKUP(Table768[[#This Row],[CID]],ALY,2,FALSE)</f>
        <v>Detail</v>
      </c>
    </row>
    <row r="2223" spans="1:9" ht="16" thickBot="1" x14ac:dyDescent="0.25">
      <c r="A2223" s="19" t="str">
        <f>Table768[[#This Row],[Test No.]]&amp;Table768[[#This Row],[Section]]&amp;Table768[[#This Row],[Q No.]]</f>
        <v>R8R22</v>
      </c>
      <c r="B2223" s="19"/>
      <c r="C2223" s="15" t="s">
        <v>321</v>
      </c>
      <c r="D2223" s="17">
        <v>22</v>
      </c>
      <c r="E2223" s="6" t="s">
        <v>33</v>
      </c>
      <c r="F2223" s="6">
        <v>3</v>
      </c>
      <c r="G2223" s="13" t="s">
        <v>200</v>
      </c>
      <c r="H2223" s="17" t="s">
        <v>438</v>
      </c>
      <c r="I2223" s="2" t="str">
        <f>VLOOKUP(Table768[[#This Row],[CID]],ALY,2,FALSE)</f>
        <v>Inference</v>
      </c>
    </row>
    <row r="2224" spans="1:9" ht="16" thickBot="1" x14ac:dyDescent="0.25">
      <c r="A2224" s="19" t="str">
        <f>Table768[[#This Row],[Test No.]]&amp;Table768[[#This Row],[Section]]&amp;Table768[[#This Row],[Q No.]]</f>
        <v>R8R23</v>
      </c>
      <c r="B2224" s="19"/>
      <c r="C2224" s="15" t="s">
        <v>321</v>
      </c>
      <c r="D2224" s="17">
        <v>23</v>
      </c>
      <c r="E2224" s="6" t="s">
        <v>33</v>
      </c>
      <c r="F2224" s="6">
        <v>3</v>
      </c>
      <c r="G2224" s="13" t="s">
        <v>200</v>
      </c>
      <c r="H2224" s="17" t="s">
        <v>436</v>
      </c>
      <c r="I2224" s="2" t="str">
        <f>VLOOKUP(Table768[[#This Row],[CID]],ALY,2,FALSE)</f>
        <v>Purpose</v>
      </c>
    </row>
    <row r="2225" spans="1:9" ht="16" thickBot="1" x14ac:dyDescent="0.25">
      <c r="A2225" s="19" t="str">
        <f>Table768[[#This Row],[Test No.]]&amp;Table768[[#This Row],[Section]]&amp;Table768[[#This Row],[Q No.]]</f>
        <v>R8R24</v>
      </c>
      <c r="B2225" s="19"/>
      <c r="C2225" s="15" t="s">
        <v>321</v>
      </c>
      <c r="D2225" s="17">
        <v>24</v>
      </c>
      <c r="E2225" s="6" t="s">
        <v>33</v>
      </c>
      <c r="F2225" s="6">
        <v>3</v>
      </c>
      <c r="G2225" s="13" t="s">
        <v>200</v>
      </c>
      <c r="H2225" s="17" t="s">
        <v>437</v>
      </c>
      <c r="I2225" s="2" t="str">
        <f>VLOOKUP(Table768[[#This Row],[CID]],ALY,2,FALSE)</f>
        <v>Detail</v>
      </c>
    </row>
    <row r="2226" spans="1:9" ht="16" thickBot="1" x14ac:dyDescent="0.25">
      <c r="A2226" s="19" t="str">
        <f>Table768[[#This Row],[Test No.]]&amp;Table768[[#This Row],[Section]]&amp;Table768[[#This Row],[Q No.]]</f>
        <v>R8R25</v>
      </c>
      <c r="B2226" s="19"/>
      <c r="C2226" s="15" t="s">
        <v>321</v>
      </c>
      <c r="D2226" s="17">
        <v>25</v>
      </c>
      <c r="E2226" s="6" t="s">
        <v>33</v>
      </c>
      <c r="F2226" s="6">
        <v>3</v>
      </c>
      <c r="G2226" s="13" t="s">
        <v>200</v>
      </c>
      <c r="H2226" s="17" t="s">
        <v>437</v>
      </c>
      <c r="I2226" s="2" t="str">
        <f>VLOOKUP(Table768[[#This Row],[CID]],ALY,2,FALSE)</f>
        <v>Detail</v>
      </c>
    </row>
    <row r="2227" spans="1:9" ht="16" thickBot="1" x14ac:dyDescent="0.25">
      <c r="A2227" s="19" t="str">
        <f>Table768[[#This Row],[Test No.]]&amp;Table768[[#This Row],[Section]]&amp;Table768[[#This Row],[Q No.]]</f>
        <v>R8R26</v>
      </c>
      <c r="B2227" s="19"/>
      <c r="C2227" s="15" t="s">
        <v>321</v>
      </c>
      <c r="D2227" s="17">
        <v>26</v>
      </c>
      <c r="E2227" s="6" t="s">
        <v>33</v>
      </c>
      <c r="F2227" s="6">
        <v>3</v>
      </c>
      <c r="G2227" s="13" t="s">
        <v>200</v>
      </c>
      <c r="H2227" s="17" t="s">
        <v>438</v>
      </c>
      <c r="I2227" s="2" t="str">
        <f>VLOOKUP(Table768[[#This Row],[CID]],ALY,2,FALSE)</f>
        <v>Inference</v>
      </c>
    </row>
    <row r="2228" spans="1:9" ht="16" thickBot="1" x14ac:dyDescent="0.25">
      <c r="A2228" s="19" t="str">
        <f>Table768[[#This Row],[Test No.]]&amp;Table768[[#This Row],[Section]]&amp;Table768[[#This Row],[Q No.]]</f>
        <v>R8R27</v>
      </c>
      <c r="B2228" s="19"/>
      <c r="C2228" s="15" t="s">
        <v>321</v>
      </c>
      <c r="D2228" s="17">
        <v>27</v>
      </c>
      <c r="E2228" s="6" t="s">
        <v>33</v>
      </c>
      <c r="F2228" s="6">
        <v>3</v>
      </c>
      <c r="G2228" s="13" t="s">
        <v>200</v>
      </c>
      <c r="H2228" s="17" t="s">
        <v>437</v>
      </c>
      <c r="I2228" s="2" t="str">
        <f>VLOOKUP(Table768[[#This Row],[CID]],ALY,2,FALSE)</f>
        <v>Detail</v>
      </c>
    </row>
    <row r="2229" spans="1:9" ht="16" thickBot="1" x14ac:dyDescent="0.25">
      <c r="A2229" s="19" t="str">
        <f>Table768[[#This Row],[Test No.]]&amp;Table768[[#This Row],[Section]]&amp;Table768[[#This Row],[Q No.]]</f>
        <v>R8R28</v>
      </c>
      <c r="B2229" s="19"/>
      <c r="C2229" s="15" t="s">
        <v>321</v>
      </c>
      <c r="D2229" s="17">
        <v>28</v>
      </c>
      <c r="E2229" s="6" t="s">
        <v>33</v>
      </c>
      <c r="F2229" s="6">
        <v>3</v>
      </c>
      <c r="G2229" s="13" t="s">
        <v>200</v>
      </c>
      <c r="H2229" s="17" t="s">
        <v>437</v>
      </c>
      <c r="I2229" s="2" t="str">
        <f>VLOOKUP(Table768[[#This Row],[CID]],ALY,2,FALSE)</f>
        <v>Detail</v>
      </c>
    </row>
    <row r="2230" spans="1:9" ht="16" thickBot="1" x14ac:dyDescent="0.25">
      <c r="A2230" s="19" t="str">
        <f>Table768[[#This Row],[Test No.]]&amp;Table768[[#This Row],[Section]]&amp;Table768[[#This Row],[Q No.]]</f>
        <v>R8R29</v>
      </c>
      <c r="B2230" s="19"/>
      <c r="C2230" s="15" t="s">
        <v>321</v>
      </c>
      <c r="D2230" s="17">
        <v>29</v>
      </c>
      <c r="E2230" s="6" t="s">
        <v>33</v>
      </c>
      <c r="F2230" s="6">
        <v>3</v>
      </c>
      <c r="G2230" s="13" t="s">
        <v>200</v>
      </c>
      <c r="H2230" s="17" t="s">
        <v>438</v>
      </c>
      <c r="I2230" s="2" t="str">
        <f>VLOOKUP(Table768[[#This Row],[CID]],ALY,2,FALSE)</f>
        <v>Inference</v>
      </c>
    </row>
    <row r="2231" spans="1:9" ht="16" thickBot="1" x14ac:dyDescent="0.25">
      <c r="A2231" s="19" t="str">
        <f>Table768[[#This Row],[Test No.]]&amp;Table768[[#This Row],[Section]]&amp;Table768[[#This Row],[Q No.]]</f>
        <v>R8R30</v>
      </c>
      <c r="B2231" s="19"/>
      <c r="C2231" s="15" t="s">
        <v>321</v>
      </c>
      <c r="D2231" s="17">
        <v>30</v>
      </c>
      <c r="E2231" s="6" t="s">
        <v>33</v>
      </c>
      <c r="F2231" s="6">
        <v>3</v>
      </c>
      <c r="G2231" s="13" t="s">
        <v>200</v>
      </c>
      <c r="H2231" s="17" t="s">
        <v>437</v>
      </c>
      <c r="I2231" s="2" t="str">
        <f>VLOOKUP(Table768[[#This Row],[CID]],ALY,2,FALSE)</f>
        <v>Detail</v>
      </c>
    </row>
    <row r="2232" spans="1:9" ht="16" thickBot="1" x14ac:dyDescent="0.25">
      <c r="A2232" s="19" t="str">
        <f>Table768[[#This Row],[Test No.]]&amp;Table768[[#This Row],[Section]]&amp;Table768[[#This Row],[Q No.]]</f>
        <v>R8R31</v>
      </c>
      <c r="B2232" s="19"/>
      <c r="C2232" s="15" t="s">
        <v>321</v>
      </c>
      <c r="D2232" s="17">
        <v>31</v>
      </c>
      <c r="E2232" s="6" t="s">
        <v>33</v>
      </c>
      <c r="F2232" s="6">
        <v>4</v>
      </c>
      <c r="G2232" s="13" t="s">
        <v>199</v>
      </c>
      <c r="H2232" s="17" t="s">
        <v>445</v>
      </c>
      <c r="I2232" s="2" t="str">
        <f>VLOOKUP(Table768[[#This Row],[CID]],ALY,2,FALSE)</f>
        <v>Purpose</v>
      </c>
    </row>
    <row r="2233" spans="1:9" ht="16" thickBot="1" x14ac:dyDescent="0.25">
      <c r="A2233" s="19" t="str">
        <f>Table768[[#This Row],[Test No.]]&amp;Table768[[#This Row],[Section]]&amp;Table768[[#This Row],[Q No.]]</f>
        <v>R8R32</v>
      </c>
      <c r="B2233" s="19"/>
      <c r="C2233" s="15" t="s">
        <v>321</v>
      </c>
      <c r="D2233" s="17">
        <v>32</v>
      </c>
      <c r="E2233" s="6" t="s">
        <v>33</v>
      </c>
      <c r="F2233" s="6">
        <v>4</v>
      </c>
      <c r="G2233" s="13" t="s">
        <v>199</v>
      </c>
      <c r="H2233" s="17" t="s">
        <v>442</v>
      </c>
      <c r="I2233" s="2" t="str">
        <f>VLOOKUP(Table768[[#This Row],[CID]],ALY,2,FALSE)</f>
        <v>Detail</v>
      </c>
    </row>
    <row r="2234" spans="1:9" ht="16" thickBot="1" x14ac:dyDescent="0.25">
      <c r="A2234" s="19" t="str">
        <f>Table768[[#This Row],[Test No.]]&amp;Table768[[#This Row],[Section]]&amp;Table768[[#This Row],[Q No.]]</f>
        <v>R8R33</v>
      </c>
      <c r="B2234" s="19"/>
      <c r="C2234" s="15" t="s">
        <v>321</v>
      </c>
      <c r="D2234" s="17">
        <v>33</v>
      </c>
      <c r="E2234" s="6" t="s">
        <v>33</v>
      </c>
      <c r="F2234" s="6">
        <v>4</v>
      </c>
      <c r="G2234" s="13" t="s">
        <v>199</v>
      </c>
      <c r="H2234" s="17" t="s">
        <v>445</v>
      </c>
      <c r="I2234" s="2" t="str">
        <f>VLOOKUP(Table768[[#This Row],[CID]],ALY,2,FALSE)</f>
        <v>Purpose</v>
      </c>
    </row>
    <row r="2235" spans="1:9" ht="16" thickBot="1" x14ac:dyDescent="0.25">
      <c r="A2235" s="19" t="str">
        <f>Table768[[#This Row],[Test No.]]&amp;Table768[[#This Row],[Section]]&amp;Table768[[#This Row],[Q No.]]</f>
        <v>R8R34</v>
      </c>
      <c r="B2235" s="19"/>
      <c r="C2235" s="15" t="s">
        <v>321</v>
      </c>
      <c r="D2235" s="17">
        <v>34</v>
      </c>
      <c r="E2235" s="6" t="s">
        <v>33</v>
      </c>
      <c r="F2235" s="6">
        <v>4</v>
      </c>
      <c r="G2235" s="13" t="s">
        <v>199</v>
      </c>
      <c r="H2235" s="17" t="s">
        <v>442</v>
      </c>
      <c r="I2235" s="2" t="str">
        <f>VLOOKUP(Table768[[#This Row],[CID]],ALY,2,FALSE)</f>
        <v>Detail</v>
      </c>
    </row>
    <row r="2236" spans="1:9" ht="16" thickBot="1" x14ac:dyDescent="0.25">
      <c r="A2236" s="19" t="str">
        <f>Table768[[#This Row],[Test No.]]&amp;Table768[[#This Row],[Section]]&amp;Table768[[#This Row],[Q No.]]</f>
        <v>R8R35</v>
      </c>
      <c r="B2236" s="19"/>
      <c r="C2236" s="15" t="s">
        <v>321</v>
      </c>
      <c r="D2236" s="17">
        <v>35</v>
      </c>
      <c r="E2236" s="6" t="s">
        <v>33</v>
      </c>
      <c r="F2236" s="6">
        <v>4</v>
      </c>
      <c r="G2236" s="13" t="s">
        <v>199</v>
      </c>
      <c r="H2236" s="17" t="s">
        <v>442</v>
      </c>
      <c r="I2236" s="2" t="str">
        <f>VLOOKUP(Table768[[#This Row],[CID]],ALY,2,FALSE)</f>
        <v>Detail</v>
      </c>
    </row>
    <row r="2237" spans="1:9" ht="16" thickBot="1" x14ac:dyDescent="0.25">
      <c r="A2237" s="19" t="str">
        <f>Table768[[#This Row],[Test No.]]&amp;Table768[[#This Row],[Section]]&amp;Table768[[#This Row],[Q No.]]</f>
        <v>R8R36</v>
      </c>
      <c r="B2237" s="19"/>
      <c r="C2237" s="15" t="s">
        <v>321</v>
      </c>
      <c r="D2237" s="17">
        <v>36</v>
      </c>
      <c r="E2237" s="6" t="s">
        <v>33</v>
      </c>
      <c r="F2237" s="6">
        <v>4</v>
      </c>
      <c r="G2237" s="13" t="s">
        <v>199</v>
      </c>
      <c r="H2237" s="17" t="s">
        <v>442</v>
      </c>
      <c r="I2237" s="2" t="str">
        <f>VLOOKUP(Table768[[#This Row],[CID]],ALY,2,FALSE)</f>
        <v>Detail</v>
      </c>
    </row>
    <row r="2238" spans="1:9" ht="16" thickBot="1" x14ac:dyDescent="0.25">
      <c r="A2238" s="19" t="str">
        <f>Table768[[#This Row],[Test No.]]&amp;Table768[[#This Row],[Section]]&amp;Table768[[#This Row],[Q No.]]</f>
        <v>R8R37</v>
      </c>
      <c r="B2238" s="19"/>
      <c r="C2238" s="15" t="s">
        <v>321</v>
      </c>
      <c r="D2238" s="17">
        <v>37</v>
      </c>
      <c r="E2238" s="6" t="s">
        <v>33</v>
      </c>
      <c r="F2238" s="6">
        <v>4</v>
      </c>
      <c r="G2238" s="13" t="s">
        <v>199</v>
      </c>
      <c r="H2238" s="17" t="s">
        <v>442</v>
      </c>
      <c r="I2238" s="2" t="str">
        <f>VLOOKUP(Table768[[#This Row],[CID]],ALY,2,FALSE)</f>
        <v>Detail</v>
      </c>
    </row>
    <row r="2239" spans="1:9" ht="16" thickBot="1" x14ac:dyDescent="0.25">
      <c r="A2239" s="19" t="str">
        <f>Table768[[#This Row],[Test No.]]&amp;Table768[[#This Row],[Section]]&amp;Table768[[#This Row],[Q No.]]</f>
        <v>R8R38</v>
      </c>
      <c r="B2239" s="19"/>
      <c r="C2239" s="15" t="s">
        <v>321</v>
      </c>
      <c r="D2239" s="17">
        <v>38</v>
      </c>
      <c r="E2239" s="6" t="s">
        <v>33</v>
      </c>
      <c r="F2239" s="6">
        <v>4</v>
      </c>
      <c r="G2239" s="13" t="s">
        <v>199</v>
      </c>
      <c r="H2239" s="17" t="s">
        <v>442</v>
      </c>
      <c r="I2239" s="2" t="str">
        <f>VLOOKUP(Table768[[#This Row],[CID]],ALY,2,FALSE)</f>
        <v>Detail</v>
      </c>
    </row>
    <row r="2240" spans="1:9" ht="16" thickBot="1" x14ac:dyDescent="0.25">
      <c r="A2240" s="19" t="str">
        <f>Table768[[#This Row],[Test No.]]&amp;Table768[[#This Row],[Section]]&amp;Table768[[#This Row],[Q No.]]</f>
        <v>R8R39</v>
      </c>
      <c r="B2240" s="19"/>
      <c r="C2240" s="15" t="s">
        <v>321</v>
      </c>
      <c r="D2240" s="17">
        <v>39</v>
      </c>
      <c r="E2240" s="6" t="s">
        <v>33</v>
      </c>
      <c r="F2240" s="6">
        <v>4</v>
      </c>
      <c r="G2240" s="13" t="s">
        <v>199</v>
      </c>
      <c r="H2240" s="17" t="s">
        <v>442</v>
      </c>
      <c r="I2240" s="2" t="str">
        <f>VLOOKUP(Table768[[#This Row],[CID]],ALY,2,FALSE)</f>
        <v>Detail</v>
      </c>
    </row>
    <row r="2241" spans="1:9" ht="16" thickBot="1" x14ac:dyDescent="0.25">
      <c r="A2241" s="19" t="str">
        <f>Table768[[#This Row],[Test No.]]&amp;Table768[[#This Row],[Section]]&amp;Table768[[#This Row],[Q No.]]</f>
        <v>R8R40</v>
      </c>
      <c r="B2241" s="19"/>
      <c r="C2241" s="15" t="s">
        <v>321</v>
      </c>
      <c r="D2241" s="17">
        <v>40</v>
      </c>
      <c r="E2241" s="6" t="s">
        <v>33</v>
      </c>
      <c r="F2241" s="6">
        <v>4</v>
      </c>
      <c r="G2241" s="13" t="s">
        <v>199</v>
      </c>
      <c r="H2241" s="17" t="s">
        <v>442</v>
      </c>
      <c r="I2241" s="2" t="str">
        <f>VLOOKUP(Table768[[#This Row],[CID]],ALY,2,FALSE)</f>
        <v>Detail</v>
      </c>
    </row>
    <row r="2242" spans="1:9" ht="16" thickBot="1" x14ac:dyDescent="0.25">
      <c r="A2242" s="19" t="str">
        <f>Table768[[#This Row],[Test No.]]&amp;Table768[[#This Row],[Section]]&amp;Table768[[#This Row],[Q No.]]</f>
        <v>R9R1</v>
      </c>
      <c r="B2242" s="19"/>
      <c r="C2242" s="7" t="s">
        <v>322</v>
      </c>
      <c r="D2242" s="17">
        <v>1</v>
      </c>
      <c r="E2242" s="6" t="s">
        <v>33</v>
      </c>
      <c r="F2242" s="6">
        <v>1</v>
      </c>
      <c r="G2242" s="13" t="s">
        <v>50</v>
      </c>
      <c r="H2242" s="17" t="s">
        <v>424</v>
      </c>
      <c r="I2242" s="2" t="str">
        <f>VLOOKUP(Table768[[#This Row],[CID]],ALY,2,FALSE)</f>
        <v>Inference</v>
      </c>
    </row>
    <row r="2243" spans="1:9" ht="16" thickBot="1" x14ac:dyDescent="0.25">
      <c r="A2243" s="19" t="str">
        <f>Table768[[#This Row],[Test No.]]&amp;Table768[[#This Row],[Section]]&amp;Table768[[#This Row],[Q No.]]</f>
        <v>R9R2</v>
      </c>
      <c r="B2243" s="19"/>
      <c r="C2243" s="7" t="s">
        <v>322</v>
      </c>
      <c r="D2243" s="17">
        <v>2</v>
      </c>
      <c r="E2243" s="6" t="s">
        <v>33</v>
      </c>
      <c r="F2243" s="6">
        <v>1</v>
      </c>
      <c r="G2243" s="13" t="s">
        <v>50</v>
      </c>
      <c r="H2243" s="17" t="s">
        <v>424</v>
      </c>
      <c r="I2243" s="2" t="str">
        <f>VLOOKUP(Table768[[#This Row],[CID]],ALY,2,FALSE)</f>
        <v>Inference</v>
      </c>
    </row>
    <row r="2244" spans="1:9" ht="16" thickBot="1" x14ac:dyDescent="0.25">
      <c r="A2244" s="19" t="str">
        <f>Table768[[#This Row],[Test No.]]&amp;Table768[[#This Row],[Section]]&amp;Table768[[#This Row],[Q No.]]</f>
        <v>R9R3</v>
      </c>
      <c r="B2244" s="19"/>
      <c r="C2244" s="7" t="s">
        <v>322</v>
      </c>
      <c r="D2244" s="17">
        <v>3</v>
      </c>
      <c r="E2244" s="6" t="s">
        <v>33</v>
      </c>
      <c r="F2244" s="6">
        <v>1</v>
      </c>
      <c r="G2244" s="13" t="s">
        <v>50</v>
      </c>
      <c r="H2244" s="17" t="s">
        <v>425</v>
      </c>
      <c r="I2244" s="2" t="str">
        <f>VLOOKUP(Table768[[#This Row],[CID]],ALY,2,FALSE)</f>
        <v>Detail</v>
      </c>
    </row>
    <row r="2245" spans="1:9" ht="16" thickBot="1" x14ac:dyDescent="0.25">
      <c r="A2245" s="19" t="str">
        <f>Table768[[#This Row],[Test No.]]&amp;Table768[[#This Row],[Section]]&amp;Table768[[#This Row],[Q No.]]</f>
        <v>R9R4</v>
      </c>
      <c r="B2245" s="19"/>
      <c r="C2245" s="7" t="s">
        <v>322</v>
      </c>
      <c r="D2245" s="17">
        <v>4</v>
      </c>
      <c r="E2245" s="6" t="s">
        <v>33</v>
      </c>
      <c r="F2245" s="6">
        <v>1</v>
      </c>
      <c r="G2245" s="13" t="s">
        <v>50</v>
      </c>
      <c r="H2245" s="17" t="s">
        <v>425</v>
      </c>
      <c r="I2245" s="2" t="str">
        <f>VLOOKUP(Table768[[#This Row],[CID]],ALY,2,FALSE)</f>
        <v>Detail</v>
      </c>
    </row>
    <row r="2246" spans="1:9" ht="16" thickBot="1" x14ac:dyDescent="0.25">
      <c r="A2246" s="19" t="str">
        <f>Table768[[#This Row],[Test No.]]&amp;Table768[[#This Row],[Section]]&amp;Table768[[#This Row],[Q No.]]</f>
        <v>R9R5</v>
      </c>
      <c r="B2246" s="19"/>
      <c r="C2246" s="7" t="s">
        <v>322</v>
      </c>
      <c r="D2246" s="17">
        <v>5</v>
      </c>
      <c r="E2246" s="6" t="s">
        <v>33</v>
      </c>
      <c r="F2246" s="6">
        <v>1</v>
      </c>
      <c r="G2246" s="13" t="s">
        <v>50</v>
      </c>
      <c r="H2246" s="17" t="s">
        <v>425</v>
      </c>
      <c r="I2246" s="2" t="str">
        <f>VLOOKUP(Table768[[#This Row],[CID]],ALY,2,FALSE)</f>
        <v>Detail</v>
      </c>
    </row>
    <row r="2247" spans="1:9" ht="16" thickBot="1" x14ac:dyDescent="0.25">
      <c r="A2247" s="19" t="str">
        <f>Table768[[#This Row],[Test No.]]&amp;Table768[[#This Row],[Section]]&amp;Table768[[#This Row],[Q No.]]</f>
        <v>R9R6</v>
      </c>
      <c r="B2247" s="19"/>
      <c r="C2247" s="7" t="s">
        <v>322</v>
      </c>
      <c r="D2247" s="17">
        <v>6</v>
      </c>
      <c r="E2247" s="6" t="s">
        <v>33</v>
      </c>
      <c r="F2247" s="6">
        <v>1</v>
      </c>
      <c r="G2247" s="13" t="s">
        <v>50</v>
      </c>
      <c r="H2247" s="17" t="s">
        <v>425</v>
      </c>
      <c r="I2247" s="2" t="str">
        <f>VLOOKUP(Table768[[#This Row],[CID]],ALY,2,FALSE)</f>
        <v>Detail</v>
      </c>
    </row>
    <row r="2248" spans="1:9" ht="16" thickBot="1" x14ac:dyDescent="0.25">
      <c r="A2248" s="19" t="str">
        <f>Table768[[#This Row],[Test No.]]&amp;Table768[[#This Row],[Section]]&amp;Table768[[#This Row],[Q No.]]</f>
        <v>R9R7</v>
      </c>
      <c r="B2248" s="19"/>
      <c r="C2248" s="7" t="s">
        <v>322</v>
      </c>
      <c r="D2248" s="17">
        <v>7</v>
      </c>
      <c r="E2248" s="6" t="s">
        <v>33</v>
      </c>
      <c r="F2248" s="6">
        <v>1</v>
      </c>
      <c r="G2248" s="13" t="s">
        <v>50</v>
      </c>
      <c r="H2248" s="17" t="s">
        <v>425</v>
      </c>
      <c r="I2248" s="2" t="str">
        <f>VLOOKUP(Table768[[#This Row],[CID]],ALY,2,FALSE)</f>
        <v>Detail</v>
      </c>
    </row>
    <row r="2249" spans="1:9" ht="16" thickBot="1" x14ac:dyDescent="0.25">
      <c r="A2249" s="19" t="str">
        <f>Table768[[#This Row],[Test No.]]&amp;Table768[[#This Row],[Section]]&amp;Table768[[#This Row],[Q No.]]</f>
        <v>R9R8</v>
      </c>
      <c r="B2249" s="19"/>
      <c r="C2249" s="7" t="s">
        <v>322</v>
      </c>
      <c r="D2249" s="17">
        <v>8</v>
      </c>
      <c r="E2249" s="6" t="s">
        <v>33</v>
      </c>
      <c r="F2249" s="6">
        <v>1</v>
      </c>
      <c r="G2249" s="13" t="s">
        <v>50</v>
      </c>
      <c r="H2249" s="17" t="s">
        <v>424</v>
      </c>
      <c r="I2249" s="2" t="str">
        <f>VLOOKUP(Table768[[#This Row],[CID]],ALY,2,FALSE)</f>
        <v>Inference</v>
      </c>
    </row>
    <row r="2250" spans="1:9" ht="16" thickBot="1" x14ac:dyDescent="0.25">
      <c r="A2250" s="19" t="str">
        <f>Table768[[#This Row],[Test No.]]&amp;Table768[[#This Row],[Section]]&amp;Table768[[#This Row],[Q No.]]</f>
        <v>R9R9</v>
      </c>
      <c r="B2250" s="19"/>
      <c r="C2250" s="7" t="s">
        <v>322</v>
      </c>
      <c r="D2250" s="17">
        <v>9</v>
      </c>
      <c r="E2250" s="6" t="s">
        <v>33</v>
      </c>
      <c r="F2250" s="6">
        <v>1</v>
      </c>
      <c r="G2250" s="13" t="s">
        <v>50</v>
      </c>
      <c r="H2250" s="17" t="s">
        <v>424</v>
      </c>
      <c r="I2250" s="2" t="str">
        <f>VLOOKUP(Table768[[#This Row],[CID]],ALY,2,FALSE)</f>
        <v>Inference</v>
      </c>
    </row>
    <row r="2251" spans="1:9" ht="16" thickBot="1" x14ac:dyDescent="0.25">
      <c r="A2251" s="19" t="str">
        <f>Table768[[#This Row],[Test No.]]&amp;Table768[[#This Row],[Section]]&amp;Table768[[#This Row],[Q No.]]</f>
        <v>R9R10</v>
      </c>
      <c r="B2251" s="19"/>
      <c r="C2251" s="7" t="s">
        <v>322</v>
      </c>
      <c r="D2251" s="17">
        <v>10</v>
      </c>
      <c r="E2251" s="6" t="s">
        <v>33</v>
      </c>
      <c r="F2251" s="6">
        <v>1</v>
      </c>
      <c r="G2251" s="13" t="s">
        <v>50</v>
      </c>
      <c r="H2251" s="17" t="s">
        <v>424</v>
      </c>
      <c r="I2251" s="2" t="str">
        <f>VLOOKUP(Table768[[#This Row],[CID]],ALY,2,FALSE)</f>
        <v>Inference</v>
      </c>
    </row>
    <row r="2252" spans="1:9" ht="16" thickBot="1" x14ac:dyDescent="0.25">
      <c r="A2252" s="19" t="str">
        <f>Table768[[#This Row],[Test No.]]&amp;Table768[[#This Row],[Section]]&amp;Table768[[#This Row],[Q No.]]</f>
        <v>R9R11</v>
      </c>
      <c r="B2252" s="19"/>
      <c r="C2252" s="7" t="s">
        <v>322</v>
      </c>
      <c r="D2252" s="17">
        <v>11</v>
      </c>
      <c r="E2252" s="6" t="s">
        <v>33</v>
      </c>
      <c r="F2252" s="6">
        <v>2</v>
      </c>
      <c r="G2252" s="13" t="s">
        <v>201</v>
      </c>
      <c r="H2252" s="17" t="s">
        <v>430</v>
      </c>
      <c r="I2252" s="2" t="str">
        <f>VLOOKUP(Table768[[#This Row],[CID]],ALY,2,FALSE)</f>
        <v>Detail</v>
      </c>
    </row>
    <row r="2253" spans="1:9" ht="16" thickBot="1" x14ac:dyDescent="0.25">
      <c r="A2253" s="19" t="str">
        <f>Table768[[#This Row],[Test No.]]&amp;Table768[[#This Row],[Section]]&amp;Table768[[#This Row],[Q No.]]</f>
        <v>R9R12</v>
      </c>
      <c r="B2253" s="19"/>
      <c r="C2253" s="7" t="s">
        <v>322</v>
      </c>
      <c r="D2253" s="17">
        <v>12</v>
      </c>
      <c r="E2253" s="6" t="s">
        <v>33</v>
      </c>
      <c r="F2253" s="6">
        <v>2</v>
      </c>
      <c r="G2253" s="13" t="s">
        <v>201</v>
      </c>
      <c r="H2253" s="17" t="s">
        <v>446</v>
      </c>
      <c r="I2253" s="2" t="str">
        <f>VLOOKUP(Table768[[#This Row],[CID]],ALY,2,FALSE)</f>
        <v>Inference</v>
      </c>
    </row>
    <row r="2254" spans="1:9" ht="16" thickBot="1" x14ac:dyDescent="0.25">
      <c r="A2254" s="19" t="str">
        <f>Table768[[#This Row],[Test No.]]&amp;Table768[[#This Row],[Section]]&amp;Table768[[#This Row],[Q No.]]</f>
        <v>R9R13</v>
      </c>
      <c r="B2254" s="19"/>
      <c r="C2254" s="7" t="s">
        <v>322</v>
      </c>
      <c r="D2254" s="17">
        <v>13</v>
      </c>
      <c r="E2254" s="6" t="s">
        <v>33</v>
      </c>
      <c r="F2254" s="6">
        <v>2</v>
      </c>
      <c r="G2254" s="13" t="s">
        <v>201</v>
      </c>
      <c r="H2254" s="17" t="s">
        <v>430</v>
      </c>
      <c r="I2254" s="2" t="str">
        <f>VLOOKUP(Table768[[#This Row],[CID]],ALY,2,FALSE)</f>
        <v>Detail</v>
      </c>
    </row>
    <row r="2255" spans="1:9" ht="16" thickBot="1" x14ac:dyDescent="0.25">
      <c r="A2255" s="19" t="str">
        <f>Table768[[#This Row],[Test No.]]&amp;Table768[[#This Row],[Section]]&amp;Table768[[#This Row],[Q No.]]</f>
        <v>R9R14</v>
      </c>
      <c r="B2255" s="19"/>
      <c r="C2255" s="7" t="s">
        <v>322</v>
      </c>
      <c r="D2255" s="17">
        <v>14</v>
      </c>
      <c r="E2255" s="6" t="s">
        <v>33</v>
      </c>
      <c r="F2255" s="6">
        <v>2</v>
      </c>
      <c r="G2255" s="13" t="s">
        <v>201</v>
      </c>
      <c r="H2255" s="17" t="s">
        <v>430</v>
      </c>
      <c r="I2255" s="2" t="str">
        <f>VLOOKUP(Table768[[#This Row],[CID]],ALY,2,FALSE)</f>
        <v>Detail</v>
      </c>
    </row>
    <row r="2256" spans="1:9" ht="16" thickBot="1" x14ac:dyDescent="0.25">
      <c r="A2256" s="19" t="str">
        <f>Table768[[#This Row],[Test No.]]&amp;Table768[[#This Row],[Section]]&amp;Table768[[#This Row],[Q No.]]</f>
        <v>R9R15</v>
      </c>
      <c r="B2256" s="19"/>
      <c r="C2256" s="7" t="s">
        <v>322</v>
      </c>
      <c r="D2256" s="17">
        <v>15</v>
      </c>
      <c r="E2256" s="6" t="s">
        <v>33</v>
      </c>
      <c r="F2256" s="6">
        <v>2</v>
      </c>
      <c r="G2256" s="13" t="s">
        <v>201</v>
      </c>
      <c r="H2256" s="17" t="s">
        <v>430</v>
      </c>
      <c r="I2256" s="2" t="str">
        <f>VLOOKUP(Table768[[#This Row],[CID]],ALY,2,FALSE)</f>
        <v>Detail</v>
      </c>
    </row>
    <row r="2257" spans="1:9" ht="16" thickBot="1" x14ac:dyDescent="0.25">
      <c r="A2257" s="19" t="str">
        <f>Table768[[#This Row],[Test No.]]&amp;Table768[[#This Row],[Section]]&amp;Table768[[#This Row],[Q No.]]</f>
        <v>R9R16</v>
      </c>
      <c r="B2257" s="19"/>
      <c r="C2257" s="7" t="s">
        <v>322</v>
      </c>
      <c r="D2257" s="17">
        <v>16</v>
      </c>
      <c r="E2257" s="6" t="s">
        <v>33</v>
      </c>
      <c r="F2257" s="6">
        <v>2</v>
      </c>
      <c r="G2257" s="13" t="s">
        <v>201</v>
      </c>
      <c r="H2257" s="17" t="s">
        <v>434</v>
      </c>
      <c r="I2257" s="2" t="str">
        <f>VLOOKUP(Table768[[#This Row],[CID]],ALY,2,FALSE)</f>
        <v>Main Idea</v>
      </c>
    </row>
    <row r="2258" spans="1:9" ht="16" thickBot="1" x14ac:dyDescent="0.25">
      <c r="A2258" s="19" t="str">
        <f>Table768[[#This Row],[Test No.]]&amp;Table768[[#This Row],[Section]]&amp;Table768[[#This Row],[Q No.]]</f>
        <v>R9R17</v>
      </c>
      <c r="B2258" s="19"/>
      <c r="C2258" s="7" t="s">
        <v>322</v>
      </c>
      <c r="D2258" s="17">
        <v>17</v>
      </c>
      <c r="E2258" s="6" t="s">
        <v>33</v>
      </c>
      <c r="F2258" s="6">
        <v>2</v>
      </c>
      <c r="G2258" s="13" t="s">
        <v>201</v>
      </c>
      <c r="H2258" s="17" t="s">
        <v>433</v>
      </c>
      <c r="I2258" s="2" t="str">
        <f>VLOOKUP(Table768[[#This Row],[CID]],ALY,2,FALSE)</f>
        <v>Purpose</v>
      </c>
    </row>
    <row r="2259" spans="1:9" ht="16" thickBot="1" x14ac:dyDescent="0.25">
      <c r="A2259" s="19" t="str">
        <f>Table768[[#This Row],[Test No.]]&amp;Table768[[#This Row],[Section]]&amp;Table768[[#This Row],[Q No.]]</f>
        <v>R9R18</v>
      </c>
      <c r="B2259" s="19"/>
      <c r="C2259" s="7" t="s">
        <v>322</v>
      </c>
      <c r="D2259" s="17">
        <v>18</v>
      </c>
      <c r="E2259" s="6" t="s">
        <v>33</v>
      </c>
      <c r="F2259" s="6">
        <v>2</v>
      </c>
      <c r="G2259" s="13" t="s">
        <v>201</v>
      </c>
      <c r="H2259" s="17" t="s">
        <v>430</v>
      </c>
      <c r="I2259" s="2" t="str">
        <f>VLOOKUP(Table768[[#This Row],[CID]],ALY,2,FALSE)</f>
        <v>Detail</v>
      </c>
    </row>
    <row r="2260" spans="1:9" ht="16" thickBot="1" x14ac:dyDescent="0.25">
      <c r="A2260" s="19" t="str">
        <f>Table768[[#This Row],[Test No.]]&amp;Table768[[#This Row],[Section]]&amp;Table768[[#This Row],[Q No.]]</f>
        <v>R9R19</v>
      </c>
      <c r="B2260" s="19"/>
      <c r="C2260" s="7" t="s">
        <v>322</v>
      </c>
      <c r="D2260" s="17">
        <v>19</v>
      </c>
      <c r="E2260" s="6" t="s">
        <v>33</v>
      </c>
      <c r="F2260" s="6">
        <v>2</v>
      </c>
      <c r="G2260" s="13" t="s">
        <v>201</v>
      </c>
      <c r="H2260" s="17" t="s">
        <v>430</v>
      </c>
      <c r="I2260" s="2" t="str">
        <f>VLOOKUP(Table768[[#This Row],[CID]],ALY,2,FALSE)</f>
        <v>Detail</v>
      </c>
    </row>
    <row r="2261" spans="1:9" ht="16" thickBot="1" x14ac:dyDescent="0.25">
      <c r="A2261" s="19" t="str">
        <f>Table768[[#This Row],[Test No.]]&amp;Table768[[#This Row],[Section]]&amp;Table768[[#This Row],[Q No.]]</f>
        <v>R9R20</v>
      </c>
      <c r="B2261" s="19"/>
      <c r="C2261" s="7" t="s">
        <v>322</v>
      </c>
      <c r="D2261" s="17">
        <v>20</v>
      </c>
      <c r="E2261" s="6" t="s">
        <v>33</v>
      </c>
      <c r="F2261" s="6">
        <v>2</v>
      </c>
      <c r="G2261" s="13" t="s">
        <v>201</v>
      </c>
      <c r="H2261" s="17" t="s">
        <v>430</v>
      </c>
      <c r="I2261" s="2" t="str">
        <f>VLOOKUP(Table768[[#This Row],[CID]],ALY,2,FALSE)</f>
        <v>Detail</v>
      </c>
    </row>
    <row r="2262" spans="1:9" ht="16" thickBot="1" x14ac:dyDescent="0.25">
      <c r="A2262" s="19" t="str">
        <f>Table768[[#This Row],[Test No.]]&amp;Table768[[#This Row],[Section]]&amp;Table768[[#This Row],[Q No.]]</f>
        <v>R9R21</v>
      </c>
      <c r="B2262" s="19"/>
      <c r="C2262" s="7" t="s">
        <v>322</v>
      </c>
      <c r="D2262" s="17">
        <v>21</v>
      </c>
      <c r="E2262" s="6" t="s">
        <v>33</v>
      </c>
      <c r="F2262" s="6">
        <v>3</v>
      </c>
      <c r="G2262" s="13" t="s">
        <v>200</v>
      </c>
      <c r="H2262" s="17" t="s">
        <v>438</v>
      </c>
      <c r="I2262" s="2" t="str">
        <f>VLOOKUP(Table768[[#This Row],[CID]],ALY,2,FALSE)</f>
        <v>Inference</v>
      </c>
    </row>
    <row r="2263" spans="1:9" ht="16" thickBot="1" x14ac:dyDescent="0.25">
      <c r="A2263" s="19" t="str">
        <f>Table768[[#This Row],[Test No.]]&amp;Table768[[#This Row],[Section]]&amp;Table768[[#This Row],[Q No.]]</f>
        <v>R9R22</v>
      </c>
      <c r="B2263" s="19"/>
      <c r="C2263" s="7" t="s">
        <v>322</v>
      </c>
      <c r="D2263" s="17">
        <v>22</v>
      </c>
      <c r="E2263" s="6" t="s">
        <v>33</v>
      </c>
      <c r="F2263" s="6">
        <v>3</v>
      </c>
      <c r="G2263" s="13" t="s">
        <v>200</v>
      </c>
      <c r="H2263" s="17" t="s">
        <v>436</v>
      </c>
      <c r="I2263" s="2" t="str">
        <f>VLOOKUP(Table768[[#This Row],[CID]],ALY,2,FALSE)</f>
        <v>Purpose</v>
      </c>
    </row>
    <row r="2264" spans="1:9" ht="16" thickBot="1" x14ac:dyDescent="0.25">
      <c r="A2264" s="19" t="str">
        <f>Table768[[#This Row],[Test No.]]&amp;Table768[[#This Row],[Section]]&amp;Table768[[#This Row],[Q No.]]</f>
        <v>R9R23</v>
      </c>
      <c r="B2264" s="19"/>
      <c r="C2264" s="7" t="s">
        <v>322</v>
      </c>
      <c r="D2264" s="17">
        <v>23</v>
      </c>
      <c r="E2264" s="6" t="s">
        <v>33</v>
      </c>
      <c r="F2264" s="6">
        <v>3</v>
      </c>
      <c r="G2264" s="13" t="s">
        <v>200</v>
      </c>
      <c r="H2264" s="17" t="s">
        <v>438</v>
      </c>
      <c r="I2264" s="2" t="str">
        <f>VLOOKUP(Table768[[#This Row],[CID]],ALY,2,FALSE)</f>
        <v>Inference</v>
      </c>
    </row>
    <row r="2265" spans="1:9" ht="16" thickBot="1" x14ac:dyDescent="0.25">
      <c r="A2265" s="19" t="str">
        <f>Table768[[#This Row],[Test No.]]&amp;Table768[[#This Row],[Section]]&amp;Table768[[#This Row],[Q No.]]</f>
        <v>R9R24</v>
      </c>
      <c r="B2265" s="19"/>
      <c r="C2265" s="7" t="s">
        <v>322</v>
      </c>
      <c r="D2265" s="17">
        <v>24</v>
      </c>
      <c r="E2265" s="6" t="s">
        <v>33</v>
      </c>
      <c r="F2265" s="6">
        <v>3</v>
      </c>
      <c r="G2265" s="13" t="s">
        <v>200</v>
      </c>
      <c r="H2265" s="17" t="s">
        <v>438</v>
      </c>
      <c r="I2265" s="2" t="str">
        <f>VLOOKUP(Table768[[#This Row],[CID]],ALY,2,FALSE)</f>
        <v>Inference</v>
      </c>
    </row>
    <row r="2266" spans="1:9" ht="16" thickBot="1" x14ac:dyDescent="0.25">
      <c r="A2266" s="19" t="str">
        <f>Table768[[#This Row],[Test No.]]&amp;Table768[[#This Row],[Section]]&amp;Table768[[#This Row],[Q No.]]</f>
        <v>R9R25</v>
      </c>
      <c r="B2266" s="19"/>
      <c r="C2266" s="7" t="s">
        <v>322</v>
      </c>
      <c r="D2266" s="17">
        <v>25</v>
      </c>
      <c r="E2266" s="6" t="s">
        <v>33</v>
      </c>
      <c r="F2266" s="6">
        <v>3</v>
      </c>
      <c r="G2266" s="13" t="s">
        <v>200</v>
      </c>
      <c r="H2266" s="17" t="s">
        <v>437</v>
      </c>
      <c r="I2266" s="2" t="str">
        <f>VLOOKUP(Table768[[#This Row],[CID]],ALY,2,FALSE)</f>
        <v>Detail</v>
      </c>
    </row>
    <row r="2267" spans="1:9" ht="16" thickBot="1" x14ac:dyDescent="0.25">
      <c r="A2267" s="19" t="str">
        <f>Table768[[#This Row],[Test No.]]&amp;Table768[[#This Row],[Section]]&amp;Table768[[#This Row],[Q No.]]</f>
        <v>R9R26</v>
      </c>
      <c r="B2267" s="19"/>
      <c r="C2267" s="7" t="s">
        <v>322</v>
      </c>
      <c r="D2267" s="17">
        <v>26</v>
      </c>
      <c r="E2267" s="6" t="s">
        <v>33</v>
      </c>
      <c r="F2267" s="6">
        <v>3</v>
      </c>
      <c r="G2267" s="13" t="s">
        <v>200</v>
      </c>
      <c r="H2267" s="17" t="s">
        <v>437</v>
      </c>
      <c r="I2267" s="2" t="str">
        <f>VLOOKUP(Table768[[#This Row],[CID]],ALY,2,FALSE)</f>
        <v>Detail</v>
      </c>
    </row>
    <row r="2268" spans="1:9" ht="16" thickBot="1" x14ac:dyDescent="0.25">
      <c r="A2268" s="19" t="str">
        <f>Table768[[#This Row],[Test No.]]&amp;Table768[[#This Row],[Section]]&amp;Table768[[#This Row],[Q No.]]</f>
        <v>R9R27</v>
      </c>
      <c r="B2268" s="19"/>
      <c r="C2268" s="7" t="s">
        <v>322</v>
      </c>
      <c r="D2268" s="17">
        <v>27</v>
      </c>
      <c r="E2268" s="6" t="s">
        <v>33</v>
      </c>
      <c r="F2268" s="6">
        <v>3</v>
      </c>
      <c r="G2268" s="13" t="s">
        <v>200</v>
      </c>
      <c r="H2268" s="17" t="s">
        <v>437</v>
      </c>
      <c r="I2268" s="2" t="str">
        <f>VLOOKUP(Table768[[#This Row],[CID]],ALY,2,FALSE)</f>
        <v>Detail</v>
      </c>
    </row>
    <row r="2269" spans="1:9" ht="16" thickBot="1" x14ac:dyDescent="0.25">
      <c r="A2269" s="19" t="str">
        <f>Table768[[#This Row],[Test No.]]&amp;Table768[[#This Row],[Section]]&amp;Table768[[#This Row],[Q No.]]</f>
        <v>R9R28</v>
      </c>
      <c r="B2269" s="19"/>
      <c r="C2269" s="7" t="s">
        <v>322</v>
      </c>
      <c r="D2269" s="17">
        <v>28</v>
      </c>
      <c r="E2269" s="6" t="s">
        <v>33</v>
      </c>
      <c r="F2269" s="6">
        <v>3</v>
      </c>
      <c r="G2269" s="13" t="s">
        <v>200</v>
      </c>
      <c r="H2269" s="17" t="s">
        <v>437</v>
      </c>
      <c r="I2269" s="2" t="str">
        <f>VLOOKUP(Table768[[#This Row],[CID]],ALY,2,FALSE)</f>
        <v>Detail</v>
      </c>
    </row>
    <row r="2270" spans="1:9" ht="16" thickBot="1" x14ac:dyDescent="0.25">
      <c r="A2270" s="19" t="str">
        <f>Table768[[#This Row],[Test No.]]&amp;Table768[[#This Row],[Section]]&amp;Table768[[#This Row],[Q No.]]</f>
        <v>R9R29</v>
      </c>
      <c r="B2270" s="19"/>
      <c r="C2270" s="7" t="s">
        <v>322</v>
      </c>
      <c r="D2270" s="17">
        <v>29</v>
      </c>
      <c r="E2270" s="6" t="s">
        <v>33</v>
      </c>
      <c r="F2270" s="6">
        <v>3</v>
      </c>
      <c r="G2270" s="13" t="s">
        <v>200</v>
      </c>
      <c r="H2270" s="17" t="s">
        <v>437</v>
      </c>
      <c r="I2270" s="2" t="str">
        <f>VLOOKUP(Table768[[#This Row],[CID]],ALY,2,FALSE)</f>
        <v>Detail</v>
      </c>
    </row>
    <row r="2271" spans="1:9" ht="16" thickBot="1" x14ac:dyDescent="0.25">
      <c r="A2271" s="19" t="str">
        <f>Table768[[#This Row],[Test No.]]&amp;Table768[[#This Row],[Section]]&amp;Table768[[#This Row],[Q No.]]</f>
        <v>R9R30</v>
      </c>
      <c r="B2271" s="19"/>
      <c r="C2271" s="7" t="s">
        <v>322</v>
      </c>
      <c r="D2271" s="17">
        <v>30</v>
      </c>
      <c r="E2271" s="6" t="s">
        <v>33</v>
      </c>
      <c r="F2271" s="6">
        <v>3</v>
      </c>
      <c r="G2271" s="13" t="s">
        <v>200</v>
      </c>
      <c r="H2271" s="17" t="s">
        <v>437</v>
      </c>
      <c r="I2271" s="2" t="str">
        <f>VLOOKUP(Table768[[#This Row],[CID]],ALY,2,FALSE)</f>
        <v>Detail</v>
      </c>
    </row>
    <row r="2272" spans="1:9" ht="16" thickBot="1" x14ac:dyDescent="0.25">
      <c r="A2272" s="19" t="str">
        <f>Table768[[#This Row],[Test No.]]&amp;Table768[[#This Row],[Section]]&amp;Table768[[#This Row],[Q No.]]</f>
        <v>R9R31</v>
      </c>
      <c r="B2272" s="19"/>
      <c r="C2272" s="7" t="s">
        <v>322</v>
      </c>
      <c r="D2272" s="17">
        <v>31</v>
      </c>
      <c r="E2272" s="6" t="s">
        <v>33</v>
      </c>
      <c r="F2272" s="6">
        <v>4</v>
      </c>
      <c r="G2272" s="13" t="s">
        <v>199</v>
      </c>
      <c r="H2272" s="17" t="s">
        <v>445</v>
      </c>
      <c r="I2272" s="2" t="str">
        <f>VLOOKUP(Table768[[#This Row],[CID]],ALY,2,FALSE)</f>
        <v>Purpose</v>
      </c>
    </row>
    <row r="2273" spans="1:9" ht="16" thickBot="1" x14ac:dyDescent="0.25">
      <c r="A2273" s="19" t="str">
        <f>Table768[[#This Row],[Test No.]]&amp;Table768[[#This Row],[Section]]&amp;Table768[[#This Row],[Q No.]]</f>
        <v>R9R32</v>
      </c>
      <c r="B2273" s="19"/>
      <c r="C2273" s="7" t="s">
        <v>322</v>
      </c>
      <c r="D2273" s="17">
        <v>32</v>
      </c>
      <c r="E2273" s="6" t="s">
        <v>33</v>
      </c>
      <c r="F2273" s="6">
        <v>4</v>
      </c>
      <c r="G2273" s="13" t="s">
        <v>199</v>
      </c>
      <c r="H2273" s="17" t="s">
        <v>442</v>
      </c>
      <c r="I2273" s="2" t="str">
        <f>VLOOKUP(Table768[[#This Row],[CID]],ALY,2,FALSE)</f>
        <v>Detail</v>
      </c>
    </row>
    <row r="2274" spans="1:9" ht="16" thickBot="1" x14ac:dyDescent="0.25">
      <c r="A2274" s="19" t="str">
        <f>Table768[[#This Row],[Test No.]]&amp;Table768[[#This Row],[Section]]&amp;Table768[[#This Row],[Q No.]]</f>
        <v>R9R33</v>
      </c>
      <c r="B2274" s="19"/>
      <c r="C2274" s="7" t="s">
        <v>322</v>
      </c>
      <c r="D2274" s="17">
        <v>33</v>
      </c>
      <c r="E2274" s="6" t="s">
        <v>33</v>
      </c>
      <c r="F2274" s="6">
        <v>4</v>
      </c>
      <c r="G2274" s="13" t="s">
        <v>199</v>
      </c>
      <c r="H2274" s="17" t="s">
        <v>442</v>
      </c>
      <c r="I2274" s="2" t="str">
        <f>VLOOKUP(Table768[[#This Row],[CID]],ALY,2,FALSE)</f>
        <v>Detail</v>
      </c>
    </row>
    <row r="2275" spans="1:9" ht="16" thickBot="1" x14ac:dyDescent="0.25">
      <c r="A2275" s="19" t="str">
        <f>Table768[[#This Row],[Test No.]]&amp;Table768[[#This Row],[Section]]&amp;Table768[[#This Row],[Q No.]]</f>
        <v>R9R34</v>
      </c>
      <c r="B2275" s="19"/>
      <c r="C2275" s="7" t="s">
        <v>322</v>
      </c>
      <c r="D2275" s="17">
        <v>34</v>
      </c>
      <c r="E2275" s="6" t="s">
        <v>33</v>
      </c>
      <c r="F2275" s="6">
        <v>4</v>
      </c>
      <c r="G2275" s="13" t="s">
        <v>199</v>
      </c>
      <c r="H2275" s="17" t="s">
        <v>442</v>
      </c>
      <c r="I2275" s="2" t="str">
        <f>VLOOKUP(Table768[[#This Row],[CID]],ALY,2,FALSE)</f>
        <v>Detail</v>
      </c>
    </row>
    <row r="2276" spans="1:9" ht="16" thickBot="1" x14ac:dyDescent="0.25">
      <c r="A2276" s="19" t="str">
        <f>Table768[[#This Row],[Test No.]]&amp;Table768[[#This Row],[Section]]&amp;Table768[[#This Row],[Q No.]]</f>
        <v>R9R35</v>
      </c>
      <c r="B2276" s="19"/>
      <c r="C2276" s="7" t="s">
        <v>322</v>
      </c>
      <c r="D2276" s="17">
        <v>35</v>
      </c>
      <c r="E2276" s="6" t="s">
        <v>33</v>
      </c>
      <c r="F2276" s="6">
        <v>4</v>
      </c>
      <c r="G2276" s="13" t="s">
        <v>199</v>
      </c>
      <c r="H2276" s="17" t="s">
        <v>445</v>
      </c>
      <c r="I2276" s="2" t="str">
        <f>VLOOKUP(Table768[[#This Row],[CID]],ALY,2,FALSE)</f>
        <v>Purpose</v>
      </c>
    </row>
    <row r="2277" spans="1:9" ht="16" thickBot="1" x14ac:dyDescent="0.25">
      <c r="A2277" s="19" t="str">
        <f>Table768[[#This Row],[Test No.]]&amp;Table768[[#This Row],[Section]]&amp;Table768[[#This Row],[Q No.]]</f>
        <v>R9R36</v>
      </c>
      <c r="B2277" s="19"/>
      <c r="C2277" s="7" t="s">
        <v>322</v>
      </c>
      <c r="D2277" s="17">
        <v>36</v>
      </c>
      <c r="E2277" s="6" t="s">
        <v>33</v>
      </c>
      <c r="F2277" s="6">
        <v>4</v>
      </c>
      <c r="G2277" s="13" t="s">
        <v>199</v>
      </c>
      <c r="H2277" s="17" t="s">
        <v>442</v>
      </c>
      <c r="I2277" s="2" t="str">
        <f>VLOOKUP(Table768[[#This Row],[CID]],ALY,2,FALSE)</f>
        <v>Detail</v>
      </c>
    </row>
    <row r="2278" spans="1:9" ht="16" thickBot="1" x14ac:dyDescent="0.25">
      <c r="A2278" s="19" t="str">
        <f>Table768[[#This Row],[Test No.]]&amp;Table768[[#This Row],[Section]]&amp;Table768[[#This Row],[Q No.]]</f>
        <v>R9R37</v>
      </c>
      <c r="B2278" s="19"/>
      <c r="C2278" s="7" t="s">
        <v>322</v>
      </c>
      <c r="D2278" s="17">
        <v>37</v>
      </c>
      <c r="E2278" s="6" t="s">
        <v>33</v>
      </c>
      <c r="F2278" s="6">
        <v>4</v>
      </c>
      <c r="G2278" s="13" t="s">
        <v>199</v>
      </c>
      <c r="H2278" s="17" t="s">
        <v>445</v>
      </c>
      <c r="I2278" s="2" t="str">
        <f>VLOOKUP(Table768[[#This Row],[CID]],ALY,2,FALSE)</f>
        <v>Purpose</v>
      </c>
    </row>
    <row r="2279" spans="1:9" ht="16" thickBot="1" x14ac:dyDescent="0.25">
      <c r="A2279" s="19" t="str">
        <f>Table768[[#This Row],[Test No.]]&amp;Table768[[#This Row],[Section]]&amp;Table768[[#This Row],[Q No.]]</f>
        <v>R9R38</v>
      </c>
      <c r="B2279" s="19"/>
      <c r="C2279" s="7" t="s">
        <v>322</v>
      </c>
      <c r="D2279" s="17">
        <v>38</v>
      </c>
      <c r="E2279" s="6" t="s">
        <v>33</v>
      </c>
      <c r="F2279" s="6">
        <v>4</v>
      </c>
      <c r="G2279" s="13" t="s">
        <v>199</v>
      </c>
      <c r="H2279" s="17" t="s">
        <v>440</v>
      </c>
      <c r="I2279" s="2" t="str">
        <f>VLOOKUP(Table768[[#This Row],[CID]],ALY,2,FALSE)</f>
        <v>Inference</v>
      </c>
    </row>
    <row r="2280" spans="1:9" ht="16" thickBot="1" x14ac:dyDescent="0.25">
      <c r="A2280" s="19" t="str">
        <f>Table768[[#This Row],[Test No.]]&amp;Table768[[#This Row],[Section]]&amp;Table768[[#This Row],[Q No.]]</f>
        <v>R9R39</v>
      </c>
      <c r="B2280" s="19"/>
      <c r="C2280" s="7" t="s">
        <v>322</v>
      </c>
      <c r="D2280" s="17">
        <v>39</v>
      </c>
      <c r="E2280" s="6" t="s">
        <v>33</v>
      </c>
      <c r="F2280" s="6">
        <v>4</v>
      </c>
      <c r="G2280" s="13" t="s">
        <v>199</v>
      </c>
      <c r="H2280" s="17" t="s">
        <v>440</v>
      </c>
      <c r="I2280" s="2" t="str">
        <f>VLOOKUP(Table768[[#This Row],[CID]],ALY,2,FALSE)</f>
        <v>Inference</v>
      </c>
    </row>
    <row r="2281" spans="1:9" ht="16" thickBot="1" x14ac:dyDescent="0.25">
      <c r="A2281" s="19" t="str">
        <f>Table768[[#This Row],[Test No.]]&amp;Table768[[#This Row],[Section]]&amp;Table768[[#This Row],[Q No.]]</f>
        <v>R9R40</v>
      </c>
      <c r="B2281" s="19"/>
      <c r="C2281" s="7" t="s">
        <v>322</v>
      </c>
      <c r="D2281" s="17">
        <v>40</v>
      </c>
      <c r="E2281" s="6" t="s">
        <v>33</v>
      </c>
      <c r="F2281" s="6">
        <v>4</v>
      </c>
      <c r="G2281" s="13" t="s">
        <v>199</v>
      </c>
      <c r="H2281" s="17" t="s">
        <v>442</v>
      </c>
      <c r="I2281" s="2" t="str">
        <f>VLOOKUP(Table768[[#This Row],[CID]],ALY,2,FALSE)</f>
        <v>Detail</v>
      </c>
    </row>
    <row r="2282" spans="1:9" ht="16" thickBot="1" x14ac:dyDescent="0.25">
      <c r="A2282" s="19" t="str">
        <f>Table768[[#This Row],[Test No.]]&amp;Table768[[#This Row],[Section]]&amp;Table768[[#This Row],[Q No.]]</f>
        <v>R10R1</v>
      </c>
      <c r="B2282" s="19"/>
      <c r="C2282" s="7" t="s">
        <v>101</v>
      </c>
      <c r="D2282" s="17">
        <v>1</v>
      </c>
      <c r="E2282" s="6" t="s">
        <v>33</v>
      </c>
      <c r="F2282" s="6">
        <v>1</v>
      </c>
      <c r="G2282" s="13" t="s">
        <v>50</v>
      </c>
      <c r="H2282" s="17" t="s">
        <v>425</v>
      </c>
      <c r="I2282" s="2" t="str">
        <f>VLOOKUP(Table768[[#This Row],[CID]],ALY,2,FALSE)</f>
        <v>Detail</v>
      </c>
    </row>
    <row r="2283" spans="1:9" ht="16" thickBot="1" x14ac:dyDescent="0.25">
      <c r="A2283" s="19" t="str">
        <f>Table768[[#This Row],[Test No.]]&amp;Table768[[#This Row],[Section]]&amp;Table768[[#This Row],[Q No.]]</f>
        <v>R10R2</v>
      </c>
      <c r="B2283" s="19"/>
      <c r="C2283" s="7" t="s">
        <v>101</v>
      </c>
      <c r="D2283" s="17">
        <v>2</v>
      </c>
      <c r="E2283" s="6" t="s">
        <v>33</v>
      </c>
      <c r="F2283" s="6">
        <v>1</v>
      </c>
      <c r="G2283" s="13" t="s">
        <v>50</v>
      </c>
      <c r="H2283" s="17" t="s">
        <v>425</v>
      </c>
      <c r="I2283" s="2" t="str">
        <f>VLOOKUP(Table768[[#This Row],[CID]],ALY,2,FALSE)</f>
        <v>Detail</v>
      </c>
    </row>
    <row r="2284" spans="1:9" ht="16" thickBot="1" x14ac:dyDescent="0.25">
      <c r="A2284" s="19" t="str">
        <f>Table768[[#This Row],[Test No.]]&amp;Table768[[#This Row],[Section]]&amp;Table768[[#This Row],[Q No.]]</f>
        <v>R10R3</v>
      </c>
      <c r="B2284" s="19"/>
      <c r="C2284" s="7" t="s">
        <v>101</v>
      </c>
      <c r="D2284" s="17">
        <v>3</v>
      </c>
      <c r="E2284" s="6" t="s">
        <v>33</v>
      </c>
      <c r="F2284" s="6">
        <v>1</v>
      </c>
      <c r="G2284" s="13" t="s">
        <v>50</v>
      </c>
      <c r="H2284" s="17" t="s">
        <v>425</v>
      </c>
      <c r="I2284" s="2" t="str">
        <f>VLOOKUP(Table768[[#This Row],[CID]],ALY,2,FALSE)</f>
        <v>Detail</v>
      </c>
    </row>
    <row r="2285" spans="1:9" ht="16" thickBot="1" x14ac:dyDescent="0.25">
      <c r="A2285" s="19" t="str">
        <f>Table768[[#This Row],[Test No.]]&amp;Table768[[#This Row],[Section]]&amp;Table768[[#This Row],[Q No.]]</f>
        <v>R10R4</v>
      </c>
      <c r="B2285" s="19"/>
      <c r="C2285" s="7" t="s">
        <v>101</v>
      </c>
      <c r="D2285" s="17">
        <v>4</v>
      </c>
      <c r="E2285" s="6" t="s">
        <v>33</v>
      </c>
      <c r="F2285" s="6">
        <v>1</v>
      </c>
      <c r="G2285" s="13" t="s">
        <v>50</v>
      </c>
      <c r="H2285" s="17" t="s">
        <v>425</v>
      </c>
      <c r="I2285" s="2" t="str">
        <f>VLOOKUP(Table768[[#This Row],[CID]],ALY,2,FALSE)</f>
        <v>Detail</v>
      </c>
    </row>
    <row r="2286" spans="1:9" ht="16" thickBot="1" x14ac:dyDescent="0.25">
      <c r="A2286" s="19" t="str">
        <f>Table768[[#This Row],[Test No.]]&amp;Table768[[#This Row],[Section]]&amp;Table768[[#This Row],[Q No.]]</f>
        <v>R10R5</v>
      </c>
      <c r="B2286" s="19"/>
      <c r="C2286" s="7" t="s">
        <v>101</v>
      </c>
      <c r="D2286" s="17">
        <v>5</v>
      </c>
      <c r="E2286" s="6" t="s">
        <v>33</v>
      </c>
      <c r="F2286" s="6">
        <v>1</v>
      </c>
      <c r="G2286" s="13" t="s">
        <v>50</v>
      </c>
      <c r="H2286" s="17" t="s">
        <v>424</v>
      </c>
      <c r="I2286" s="2" t="str">
        <f>VLOOKUP(Table768[[#This Row],[CID]],ALY,2,FALSE)</f>
        <v>Inference</v>
      </c>
    </row>
    <row r="2287" spans="1:9" ht="16" thickBot="1" x14ac:dyDescent="0.25">
      <c r="A2287" s="19" t="str">
        <f>Table768[[#This Row],[Test No.]]&amp;Table768[[#This Row],[Section]]&amp;Table768[[#This Row],[Q No.]]</f>
        <v>R10R6</v>
      </c>
      <c r="B2287" s="19"/>
      <c r="C2287" s="7" t="s">
        <v>101</v>
      </c>
      <c r="D2287" s="17">
        <v>6</v>
      </c>
      <c r="E2287" s="6" t="s">
        <v>33</v>
      </c>
      <c r="F2287" s="6">
        <v>1</v>
      </c>
      <c r="G2287" s="13" t="s">
        <v>50</v>
      </c>
      <c r="H2287" s="17" t="s">
        <v>425</v>
      </c>
      <c r="I2287" s="2" t="str">
        <f>VLOOKUP(Table768[[#This Row],[CID]],ALY,2,FALSE)</f>
        <v>Detail</v>
      </c>
    </row>
    <row r="2288" spans="1:9" ht="16" thickBot="1" x14ac:dyDescent="0.25">
      <c r="A2288" s="19" t="str">
        <f>Table768[[#This Row],[Test No.]]&amp;Table768[[#This Row],[Section]]&amp;Table768[[#This Row],[Q No.]]</f>
        <v>R10R7</v>
      </c>
      <c r="B2288" s="19"/>
      <c r="C2288" s="7" t="s">
        <v>101</v>
      </c>
      <c r="D2288" s="17">
        <v>7</v>
      </c>
      <c r="E2288" s="6" t="s">
        <v>33</v>
      </c>
      <c r="F2288" s="6">
        <v>1</v>
      </c>
      <c r="G2288" s="13" t="s">
        <v>50</v>
      </c>
      <c r="H2288" s="17" t="s">
        <v>425</v>
      </c>
      <c r="I2288" s="2" t="str">
        <f>VLOOKUP(Table768[[#This Row],[CID]],ALY,2,FALSE)</f>
        <v>Detail</v>
      </c>
    </row>
    <row r="2289" spans="1:9" ht="16" thickBot="1" x14ac:dyDescent="0.25">
      <c r="A2289" s="19" t="str">
        <f>Table768[[#This Row],[Test No.]]&amp;Table768[[#This Row],[Section]]&amp;Table768[[#This Row],[Q No.]]</f>
        <v>R10R8</v>
      </c>
      <c r="B2289" s="19"/>
      <c r="C2289" s="7" t="s">
        <v>101</v>
      </c>
      <c r="D2289" s="17">
        <v>8</v>
      </c>
      <c r="E2289" s="6" t="s">
        <v>33</v>
      </c>
      <c r="F2289" s="6">
        <v>1</v>
      </c>
      <c r="G2289" s="13" t="s">
        <v>50</v>
      </c>
      <c r="H2289" s="17" t="s">
        <v>424</v>
      </c>
      <c r="I2289" s="2" t="str">
        <f>VLOOKUP(Table768[[#This Row],[CID]],ALY,2,FALSE)</f>
        <v>Inference</v>
      </c>
    </row>
    <row r="2290" spans="1:9" ht="16" thickBot="1" x14ac:dyDescent="0.25">
      <c r="A2290" s="19" t="str">
        <f>Table768[[#This Row],[Test No.]]&amp;Table768[[#This Row],[Section]]&amp;Table768[[#This Row],[Q No.]]</f>
        <v>R10R9</v>
      </c>
      <c r="B2290" s="19"/>
      <c r="C2290" s="7" t="s">
        <v>101</v>
      </c>
      <c r="D2290" s="17">
        <v>9</v>
      </c>
      <c r="E2290" s="6" t="s">
        <v>33</v>
      </c>
      <c r="F2290" s="6">
        <v>1</v>
      </c>
      <c r="G2290" s="13" t="s">
        <v>50</v>
      </c>
      <c r="H2290" s="17" t="s">
        <v>450</v>
      </c>
      <c r="I2290" s="2" t="str">
        <f>VLOOKUP(Table768[[#This Row],[CID]],ALY,2,FALSE)</f>
        <v>Vocab-in-Context</v>
      </c>
    </row>
    <row r="2291" spans="1:9" ht="16" thickBot="1" x14ac:dyDescent="0.25">
      <c r="A2291" s="19" t="str">
        <f>Table768[[#This Row],[Test No.]]&amp;Table768[[#This Row],[Section]]&amp;Table768[[#This Row],[Q No.]]</f>
        <v>R10R10</v>
      </c>
      <c r="B2291" s="19"/>
      <c r="C2291" s="7" t="s">
        <v>101</v>
      </c>
      <c r="D2291" s="17">
        <v>10</v>
      </c>
      <c r="E2291" s="6" t="s">
        <v>33</v>
      </c>
      <c r="F2291" s="6">
        <v>1</v>
      </c>
      <c r="G2291" s="13" t="s">
        <v>50</v>
      </c>
      <c r="H2291" s="17" t="s">
        <v>425</v>
      </c>
      <c r="I2291" s="2" t="str">
        <f>VLOOKUP(Table768[[#This Row],[CID]],ALY,2,FALSE)</f>
        <v>Detail</v>
      </c>
    </row>
    <row r="2292" spans="1:9" ht="16" thickBot="1" x14ac:dyDescent="0.25">
      <c r="A2292" s="19" t="str">
        <f>Table768[[#This Row],[Test No.]]&amp;Table768[[#This Row],[Section]]&amp;Table768[[#This Row],[Q No.]]</f>
        <v>R10R11</v>
      </c>
      <c r="B2292" s="19"/>
      <c r="C2292" s="7" t="s">
        <v>101</v>
      </c>
      <c r="D2292" s="17">
        <v>11</v>
      </c>
      <c r="E2292" s="6" t="s">
        <v>33</v>
      </c>
      <c r="F2292" s="6">
        <v>2</v>
      </c>
      <c r="G2292" s="13" t="s">
        <v>201</v>
      </c>
      <c r="H2292" s="17" t="s">
        <v>430</v>
      </c>
      <c r="I2292" s="2" t="str">
        <f>VLOOKUP(Table768[[#This Row],[CID]],ALY,2,FALSE)</f>
        <v>Detail</v>
      </c>
    </row>
    <row r="2293" spans="1:9" ht="16" thickBot="1" x14ac:dyDescent="0.25">
      <c r="A2293" s="19" t="str">
        <f>Table768[[#This Row],[Test No.]]&amp;Table768[[#This Row],[Section]]&amp;Table768[[#This Row],[Q No.]]</f>
        <v>R10R12</v>
      </c>
      <c r="B2293" s="19"/>
      <c r="C2293" s="7" t="s">
        <v>101</v>
      </c>
      <c r="D2293" s="17">
        <v>12</v>
      </c>
      <c r="E2293" s="6" t="s">
        <v>33</v>
      </c>
      <c r="F2293" s="6">
        <v>2</v>
      </c>
      <c r="G2293" s="13" t="s">
        <v>201</v>
      </c>
      <c r="H2293" s="17" t="s">
        <v>446</v>
      </c>
      <c r="I2293" s="2" t="str">
        <f>VLOOKUP(Table768[[#This Row],[CID]],ALY,2,FALSE)</f>
        <v>Inference</v>
      </c>
    </row>
    <row r="2294" spans="1:9" ht="16" thickBot="1" x14ac:dyDescent="0.25">
      <c r="A2294" s="19" t="str">
        <f>Table768[[#This Row],[Test No.]]&amp;Table768[[#This Row],[Section]]&amp;Table768[[#This Row],[Q No.]]</f>
        <v>R10R13</v>
      </c>
      <c r="B2294" s="19"/>
      <c r="C2294" s="7" t="s">
        <v>101</v>
      </c>
      <c r="D2294" s="17">
        <v>13</v>
      </c>
      <c r="E2294" s="6" t="s">
        <v>33</v>
      </c>
      <c r="F2294" s="6">
        <v>2</v>
      </c>
      <c r="G2294" s="13" t="s">
        <v>201</v>
      </c>
      <c r="H2294" s="17" t="s">
        <v>446</v>
      </c>
      <c r="I2294" s="2" t="str">
        <f>VLOOKUP(Table768[[#This Row],[CID]],ALY,2,FALSE)</f>
        <v>Inference</v>
      </c>
    </row>
    <row r="2295" spans="1:9" ht="16" thickBot="1" x14ac:dyDescent="0.25">
      <c r="A2295" s="19" t="str">
        <f>Table768[[#This Row],[Test No.]]&amp;Table768[[#This Row],[Section]]&amp;Table768[[#This Row],[Q No.]]</f>
        <v>R10R14</v>
      </c>
      <c r="B2295" s="19"/>
      <c r="C2295" s="7" t="s">
        <v>101</v>
      </c>
      <c r="D2295" s="17">
        <v>14</v>
      </c>
      <c r="E2295" s="6" t="s">
        <v>33</v>
      </c>
      <c r="F2295" s="6">
        <v>2</v>
      </c>
      <c r="G2295" s="13" t="s">
        <v>201</v>
      </c>
      <c r="H2295" s="17" t="s">
        <v>430</v>
      </c>
      <c r="I2295" s="2" t="str">
        <f>VLOOKUP(Table768[[#This Row],[CID]],ALY,2,FALSE)</f>
        <v>Detail</v>
      </c>
    </row>
    <row r="2296" spans="1:9" ht="16" thickBot="1" x14ac:dyDescent="0.25">
      <c r="A2296" s="19" t="str">
        <f>Table768[[#This Row],[Test No.]]&amp;Table768[[#This Row],[Section]]&amp;Table768[[#This Row],[Q No.]]</f>
        <v>R10R15</v>
      </c>
      <c r="B2296" s="19"/>
      <c r="C2296" s="7" t="s">
        <v>101</v>
      </c>
      <c r="D2296" s="17">
        <v>15</v>
      </c>
      <c r="E2296" s="6" t="s">
        <v>33</v>
      </c>
      <c r="F2296" s="6">
        <v>2</v>
      </c>
      <c r="G2296" s="13" t="s">
        <v>201</v>
      </c>
      <c r="H2296" s="17" t="s">
        <v>430</v>
      </c>
      <c r="I2296" s="2" t="str">
        <f>VLOOKUP(Table768[[#This Row],[CID]],ALY,2,FALSE)</f>
        <v>Detail</v>
      </c>
    </row>
    <row r="2297" spans="1:9" ht="16" thickBot="1" x14ac:dyDescent="0.25">
      <c r="A2297" s="19" t="str">
        <f>Table768[[#This Row],[Test No.]]&amp;Table768[[#This Row],[Section]]&amp;Table768[[#This Row],[Q No.]]</f>
        <v>R10R16</v>
      </c>
      <c r="B2297" s="19"/>
      <c r="C2297" s="7" t="s">
        <v>101</v>
      </c>
      <c r="D2297" s="17">
        <v>16</v>
      </c>
      <c r="E2297" s="6" t="s">
        <v>33</v>
      </c>
      <c r="F2297" s="6">
        <v>2</v>
      </c>
      <c r="G2297" s="13" t="s">
        <v>201</v>
      </c>
      <c r="H2297" s="17" t="s">
        <v>430</v>
      </c>
      <c r="I2297" s="2" t="str">
        <f>VLOOKUP(Table768[[#This Row],[CID]],ALY,2,FALSE)</f>
        <v>Detail</v>
      </c>
    </row>
    <row r="2298" spans="1:9" ht="16" thickBot="1" x14ac:dyDescent="0.25">
      <c r="A2298" s="19" t="str">
        <f>Table768[[#This Row],[Test No.]]&amp;Table768[[#This Row],[Section]]&amp;Table768[[#This Row],[Q No.]]</f>
        <v>R10R17</v>
      </c>
      <c r="B2298" s="19"/>
      <c r="C2298" s="7" t="s">
        <v>101</v>
      </c>
      <c r="D2298" s="17">
        <v>17</v>
      </c>
      <c r="E2298" s="6" t="s">
        <v>33</v>
      </c>
      <c r="F2298" s="6">
        <v>2</v>
      </c>
      <c r="G2298" s="13" t="s">
        <v>201</v>
      </c>
      <c r="H2298" s="17" t="s">
        <v>434</v>
      </c>
      <c r="I2298" s="2" t="str">
        <f>VLOOKUP(Table768[[#This Row],[CID]],ALY,2,FALSE)</f>
        <v>Main Idea</v>
      </c>
    </row>
    <row r="2299" spans="1:9" ht="16" thickBot="1" x14ac:dyDescent="0.25">
      <c r="A2299" s="19" t="str">
        <f>Table768[[#This Row],[Test No.]]&amp;Table768[[#This Row],[Section]]&amp;Table768[[#This Row],[Q No.]]</f>
        <v>R10R18</v>
      </c>
      <c r="B2299" s="19"/>
      <c r="C2299" s="7" t="s">
        <v>101</v>
      </c>
      <c r="D2299" s="17">
        <v>18</v>
      </c>
      <c r="E2299" s="6" t="s">
        <v>33</v>
      </c>
      <c r="F2299" s="6">
        <v>2</v>
      </c>
      <c r="G2299" s="13" t="s">
        <v>201</v>
      </c>
      <c r="H2299" s="17" t="s">
        <v>430</v>
      </c>
      <c r="I2299" s="2" t="str">
        <f>VLOOKUP(Table768[[#This Row],[CID]],ALY,2,FALSE)</f>
        <v>Detail</v>
      </c>
    </row>
    <row r="2300" spans="1:9" ht="16" thickBot="1" x14ac:dyDescent="0.25">
      <c r="A2300" s="19" t="str">
        <f>Table768[[#This Row],[Test No.]]&amp;Table768[[#This Row],[Section]]&amp;Table768[[#This Row],[Q No.]]</f>
        <v>R10R19</v>
      </c>
      <c r="B2300" s="19"/>
      <c r="C2300" s="7" t="s">
        <v>101</v>
      </c>
      <c r="D2300" s="17">
        <v>19</v>
      </c>
      <c r="E2300" s="6" t="s">
        <v>33</v>
      </c>
      <c r="F2300" s="6">
        <v>2</v>
      </c>
      <c r="G2300" s="13" t="s">
        <v>201</v>
      </c>
      <c r="H2300" s="17" t="s">
        <v>430</v>
      </c>
      <c r="I2300" s="2" t="str">
        <f>VLOOKUP(Table768[[#This Row],[CID]],ALY,2,FALSE)</f>
        <v>Detail</v>
      </c>
    </row>
    <row r="2301" spans="1:9" ht="16" thickBot="1" x14ac:dyDescent="0.25">
      <c r="A2301" s="19" t="str">
        <f>Table768[[#This Row],[Test No.]]&amp;Table768[[#This Row],[Section]]&amp;Table768[[#This Row],[Q No.]]</f>
        <v>R10R20</v>
      </c>
      <c r="B2301" s="19"/>
      <c r="C2301" s="7" t="s">
        <v>101</v>
      </c>
      <c r="D2301" s="17">
        <v>20</v>
      </c>
      <c r="E2301" s="6" t="s">
        <v>33</v>
      </c>
      <c r="F2301" s="6">
        <v>2</v>
      </c>
      <c r="G2301" s="13" t="s">
        <v>201</v>
      </c>
      <c r="H2301" s="17" t="s">
        <v>430</v>
      </c>
      <c r="I2301" s="2" t="str">
        <f>VLOOKUP(Table768[[#This Row],[CID]],ALY,2,FALSE)</f>
        <v>Detail</v>
      </c>
    </row>
    <row r="2302" spans="1:9" ht="16" thickBot="1" x14ac:dyDescent="0.25">
      <c r="A2302" s="19" t="str">
        <f>Table768[[#This Row],[Test No.]]&amp;Table768[[#This Row],[Section]]&amp;Table768[[#This Row],[Q No.]]</f>
        <v>R10R21</v>
      </c>
      <c r="B2302" s="19"/>
      <c r="C2302" s="7" t="s">
        <v>101</v>
      </c>
      <c r="D2302" s="17">
        <v>21</v>
      </c>
      <c r="E2302" s="6" t="s">
        <v>33</v>
      </c>
      <c r="F2302" s="6">
        <v>3</v>
      </c>
      <c r="G2302" s="13" t="s">
        <v>200</v>
      </c>
      <c r="H2302" s="17" t="s">
        <v>435</v>
      </c>
      <c r="I2302" s="2" t="str">
        <f>VLOOKUP(Table768[[#This Row],[CID]],ALY,2,FALSE)</f>
        <v>PoV/Author's Attitude</v>
      </c>
    </row>
    <row r="2303" spans="1:9" ht="16" thickBot="1" x14ac:dyDescent="0.25">
      <c r="A2303" s="19" t="str">
        <f>Table768[[#This Row],[Test No.]]&amp;Table768[[#This Row],[Section]]&amp;Table768[[#This Row],[Q No.]]</f>
        <v>R10R22</v>
      </c>
      <c r="B2303" s="19"/>
      <c r="C2303" s="7" t="s">
        <v>101</v>
      </c>
      <c r="D2303" s="17">
        <v>22</v>
      </c>
      <c r="E2303" s="6" t="s">
        <v>33</v>
      </c>
      <c r="F2303" s="6">
        <v>3</v>
      </c>
      <c r="G2303" s="13" t="s">
        <v>200</v>
      </c>
      <c r="H2303" s="17" t="s">
        <v>437</v>
      </c>
      <c r="I2303" s="2" t="str">
        <f>VLOOKUP(Table768[[#This Row],[CID]],ALY,2,FALSE)</f>
        <v>Detail</v>
      </c>
    </row>
    <row r="2304" spans="1:9" ht="16" thickBot="1" x14ac:dyDescent="0.25">
      <c r="A2304" s="19" t="str">
        <f>Table768[[#This Row],[Test No.]]&amp;Table768[[#This Row],[Section]]&amp;Table768[[#This Row],[Q No.]]</f>
        <v>R10R23</v>
      </c>
      <c r="B2304" s="19"/>
      <c r="C2304" s="7" t="s">
        <v>101</v>
      </c>
      <c r="D2304" s="17">
        <v>23</v>
      </c>
      <c r="E2304" s="6" t="s">
        <v>33</v>
      </c>
      <c r="F2304" s="6">
        <v>3</v>
      </c>
      <c r="G2304" s="13" t="s">
        <v>200</v>
      </c>
      <c r="H2304" s="17" t="s">
        <v>437</v>
      </c>
      <c r="I2304" s="2" t="str">
        <f>VLOOKUP(Table768[[#This Row],[CID]],ALY,2,FALSE)</f>
        <v>Detail</v>
      </c>
    </row>
    <row r="2305" spans="1:9" ht="16" thickBot="1" x14ac:dyDescent="0.25">
      <c r="A2305" s="19" t="str">
        <f>Table768[[#This Row],[Test No.]]&amp;Table768[[#This Row],[Section]]&amp;Table768[[#This Row],[Q No.]]</f>
        <v>R10R24</v>
      </c>
      <c r="B2305" s="19"/>
      <c r="C2305" s="7" t="s">
        <v>101</v>
      </c>
      <c r="D2305" s="17">
        <v>24</v>
      </c>
      <c r="E2305" s="6" t="s">
        <v>33</v>
      </c>
      <c r="F2305" s="6">
        <v>3</v>
      </c>
      <c r="G2305" s="13" t="s">
        <v>200</v>
      </c>
      <c r="H2305" s="17" t="s">
        <v>437</v>
      </c>
      <c r="I2305" s="2" t="str">
        <f>VLOOKUP(Table768[[#This Row],[CID]],ALY,2,FALSE)</f>
        <v>Detail</v>
      </c>
    </row>
    <row r="2306" spans="1:9" ht="16" thickBot="1" x14ac:dyDescent="0.25">
      <c r="A2306" s="19" t="str">
        <f>Table768[[#This Row],[Test No.]]&amp;Table768[[#This Row],[Section]]&amp;Table768[[#This Row],[Q No.]]</f>
        <v>R10R25</v>
      </c>
      <c r="B2306" s="19"/>
      <c r="C2306" s="7" t="s">
        <v>101</v>
      </c>
      <c r="D2306" s="17">
        <v>25</v>
      </c>
      <c r="E2306" s="6" t="s">
        <v>33</v>
      </c>
      <c r="F2306" s="6">
        <v>3</v>
      </c>
      <c r="G2306" s="13" t="s">
        <v>200</v>
      </c>
      <c r="H2306" s="17" t="s">
        <v>437</v>
      </c>
      <c r="I2306" s="2" t="str">
        <f>VLOOKUP(Table768[[#This Row],[CID]],ALY,2,FALSE)</f>
        <v>Detail</v>
      </c>
    </row>
    <row r="2307" spans="1:9" ht="16" thickBot="1" x14ac:dyDescent="0.25">
      <c r="A2307" s="19" t="str">
        <f>Table768[[#This Row],[Test No.]]&amp;Table768[[#This Row],[Section]]&amp;Table768[[#This Row],[Q No.]]</f>
        <v>R10R26</v>
      </c>
      <c r="B2307" s="19"/>
      <c r="C2307" s="7" t="s">
        <v>101</v>
      </c>
      <c r="D2307" s="17">
        <v>26</v>
      </c>
      <c r="E2307" s="6" t="s">
        <v>33</v>
      </c>
      <c r="F2307" s="6">
        <v>3</v>
      </c>
      <c r="G2307" s="13" t="s">
        <v>200</v>
      </c>
      <c r="H2307" s="17" t="s">
        <v>438</v>
      </c>
      <c r="I2307" s="2" t="str">
        <f>VLOOKUP(Table768[[#This Row],[CID]],ALY,2,FALSE)</f>
        <v>Inference</v>
      </c>
    </row>
    <row r="2308" spans="1:9" ht="16" thickBot="1" x14ac:dyDescent="0.25">
      <c r="A2308" s="19" t="str">
        <f>Table768[[#This Row],[Test No.]]&amp;Table768[[#This Row],[Section]]&amp;Table768[[#This Row],[Q No.]]</f>
        <v>R10R27</v>
      </c>
      <c r="B2308" s="19"/>
      <c r="C2308" s="7" t="s">
        <v>101</v>
      </c>
      <c r="D2308" s="17">
        <v>27</v>
      </c>
      <c r="E2308" s="6" t="s">
        <v>33</v>
      </c>
      <c r="F2308" s="6">
        <v>3</v>
      </c>
      <c r="G2308" s="13" t="s">
        <v>200</v>
      </c>
      <c r="H2308" s="17" t="s">
        <v>437</v>
      </c>
      <c r="I2308" s="2" t="str">
        <f>VLOOKUP(Table768[[#This Row],[CID]],ALY,2,FALSE)</f>
        <v>Detail</v>
      </c>
    </row>
    <row r="2309" spans="1:9" ht="16" thickBot="1" x14ac:dyDescent="0.25">
      <c r="A2309" s="19" t="str">
        <f>Table768[[#This Row],[Test No.]]&amp;Table768[[#This Row],[Section]]&amp;Table768[[#This Row],[Q No.]]</f>
        <v>R10R28</v>
      </c>
      <c r="B2309" s="19"/>
      <c r="C2309" s="7" t="s">
        <v>101</v>
      </c>
      <c r="D2309" s="17">
        <v>28</v>
      </c>
      <c r="E2309" s="6" t="s">
        <v>33</v>
      </c>
      <c r="F2309" s="6">
        <v>3</v>
      </c>
      <c r="G2309" s="13" t="s">
        <v>200</v>
      </c>
      <c r="H2309" s="17" t="s">
        <v>439</v>
      </c>
      <c r="I2309" s="2" t="str">
        <f>VLOOKUP(Table768[[#This Row],[CID]],ALY,2,FALSE)</f>
        <v>Vocab-in-Context</v>
      </c>
    </row>
    <row r="2310" spans="1:9" ht="16" thickBot="1" x14ac:dyDescent="0.25">
      <c r="A2310" s="19" t="str">
        <f>Table768[[#This Row],[Test No.]]&amp;Table768[[#This Row],[Section]]&amp;Table768[[#This Row],[Q No.]]</f>
        <v>R10R29</v>
      </c>
      <c r="B2310" s="19"/>
      <c r="C2310" s="7" t="s">
        <v>101</v>
      </c>
      <c r="D2310" s="17">
        <v>29</v>
      </c>
      <c r="E2310" s="6" t="s">
        <v>33</v>
      </c>
      <c r="F2310" s="6">
        <v>3</v>
      </c>
      <c r="G2310" s="13" t="s">
        <v>200</v>
      </c>
      <c r="H2310" s="17" t="s">
        <v>439</v>
      </c>
      <c r="I2310" s="2" t="str">
        <f>VLOOKUP(Table768[[#This Row],[CID]],ALY,2,FALSE)</f>
        <v>Vocab-in-Context</v>
      </c>
    </row>
    <row r="2311" spans="1:9" ht="16" thickBot="1" x14ac:dyDescent="0.25">
      <c r="A2311" s="19" t="str">
        <f>Table768[[#This Row],[Test No.]]&amp;Table768[[#This Row],[Section]]&amp;Table768[[#This Row],[Q No.]]</f>
        <v>R10R30</v>
      </c>
      <c r="B2311" s="19"/>
      <c r="C2311" s="7" t="s">
        <v>101</v>
      </c>
      <c r="D2311" s="17">
        <v>30</v>
      </c>
      <c r="E2311" s="6" t="s">
        <v>33</v>
      </c>
      <c r="F2311" s="6">
        <v>3</v>
      </c>
      <c r="G2311" s="13" t="s">
        <v>200</v>
      </c>
      <c r="H2311" s="17" t="s">
        <v>439</v>
      </c>
      <c r="I2311" s="2" t="str">
        <f>VLOOKUP(Table768[[#This Row],[CID]],ALY,2,FALSE)</f>
        <v>Vocab-in-Context</v>
      </c>
    </row>
    <row r="2312" spans="1:9" ht="16" thickBot="1" x14ac:dyDescent="0.25">
      <c r="A2312" s="19" t="str">
        <f>Table768[[#This Row],[Test No.]]&amp;Table768[[#This Row],[Section]]&amp;Table768[[#This Row],[Q No.]]</f>
        <v>R10R31</v>
      </c>
      <c r="B2312" s="19"/>
      <c r="C2312" s="7" t="s">
        <v>101</v>
      </c>
      <c r="D2312" s="17">
        <v>31</v>
      </c>
      <c r="E2312" s="6" t="s">
        <v>33</v>
      </c>
      <c r="F2312" s="6">
        <v>4</v>
      </c>
      <c r="G2312" s="13" t="s">
        <v>199</v>
      </c>
      <c r="H2312" s="17" t="s">
        <v>445</v>
      </c>
      <c r="I2312" s="2" t="str">
        <f>VLOOKUP(Table768[[#This Row],[CID]],ALY,2,FALSE)</f>
        <v>Purpose</v>
      </c>
    </row>
    <row r="2313" spans="1:9" ht="16" thickBot="1" x14ac:dyDescent="0.25">
      <c r="A2313" s="19" t="str">
        <f>Table768[[#This Row],[Test No.]]&amp;Table768[[#This Row],[Section]]&amp;Table768[[#This Row],[Q No.]]</f>
        <v>R10R32</v>
      </c>
      <c r="B2313" s="19"/>
      <c r="C2313" s="7" t="s">
        <v>101</v>
      </c>
      <c r="D2313" s="17">
        <v>32</v>
      </c>
      <c r="E2313" s="6" t="s">
        <v>33</v>
      </c>
      <c r="F2313" s="6">
        <v>4</v>
      </c>
      <c r="G2313" s="13" t="s">
        <v>199</v>
      </c>
      <c r="H2313" s="17" t="s">
        <v>440</v>
      </c>
      <c r="I2313" s="2" t="str">
        <f>VLOOKUP(Table768[[#This Row],[CID]],ALY,2,FALSE)</f>
        <v>Inference</v>
      </c>
    </row>
    <row r="2314" spans="1:9" ht="16" thickBot="1" x14ac:dyDescent="0.25">
      <c r="A2314" s="19" t="str">
        <f>Table768[[#This Row],[Test No.]]&amp;Table768[[#This Row],[Section]]&amp;Table768[[#This Row],[Q No.]]</f>
        <v>R10R33</v>
      </c>
      <c r="B2314" s="19"/>
      <c r="C2314" s="7" t="s">
        <v>101</v>
      </c>
      <c r="D2314" s="17">
        <v>33</v>
      </c>
      <c r="E2314" s="6" t="s">
        <v>33</v>
      </c>
      <c r="F2314" s="6">
        <v>4</v>
      </c>
      <c r="G2314" s="13" t="s">
        <v>199</v>
      </c>
      <c r="H2314" s="17" t="s">
        <v>442</v>
      </c>
      <c r="I2314" s="2" t="str">
        <f>VLOOKUP(Table768[[#This Row],[CID]],ALY,2,FALSE)</f>
        <v>Detail</v>
      </c>
    </row>
    <row r="2315" spans="1:9" ht="16" thickBot="1" x14ac:dyDescent="0.25">
      <c r="A2315" s="19" t="str">
        <f>Table768[[#This Row],[Test No.]]&amp;Table768[[#This Row],[Section]]&amp;Table768[[#This Row],[Q No.]]</f>
        <v>R10R34</v>
      </c>
      <c r="B2315" s="19"/>
      <c r="C2315" s="7" t="s">
        <v>101</v>
      </c>
      <c r="D2315" s="17">
        <v>34</v>
      </c>
      <c r="E2315" s="6" t="s">
        <v>33</v>
      </c>
      <c r="F2315" s="6">
        <v>4</v>
      </c>
      <c r="G2315" s="13" t="s">
        <v>199</v>
      </c>
      <c r="H2315" s="17" t="s">
        <v>463</v>
      </c>
      <c r="I2315" s="2" t="str">
        <f>VLOOKUP(Table768[[#This Row],[CID]],ALY,2,FALSE)</f>
        <v>Author's Method</v>
      </c>
    </row>
    <row r="2316" spans="1:9" ht="16" thickBot="1" x14ac:dyDescent="0.25">
      <c r="A2316" s="19" t="str">
        <f>Table768[[#This Row],[Test No.]]&amp;Table768[[#This Row],[Section]]&amp;Table768[[#This Row],[Q No.]]</f>
        <v>R10R35</v>
      </c>
      <c r="B2316" s="19"/>
      <c r="C2316" s="7" t="s">
        <v>101</v>
      </c>
      <c r="D2316" s="17">
        <v>35</v>
      </c>
      <c r="E2316" s="6" t="s">
        <v>33</v>
      </c>
      <c r="F2316" s="6">
        <v>4</v>
      </c>
      <c r="G2316" s="13" t="s">
        <v>199</v>
      </c>
      <c r="H2316" s="17" t="s">
        <v>442</v>
      </c>
      <c r="I2316" s="2" t="str">
        <f>VLOOKUP(Table768[[#This Row],[CID]],ALY,2,FALSE)</f>
        <v>Detail</v>
      </c>
    </row>
    <row r="2317" spans="1:9" ht="16" thickBot="1" x14ac:dyDescent="0.25">
      <c r="A2317" s="19" t="str">
        <f>Table768[[#This Row],[Test No.]]&amp;Table768[[#This Row],[Section]]&amp;Table768[[#This Row],[Q No.]]</f>
        <v>R10R36</v>
      </c>
      <c r="B2317" s="19"/>
      <c r="C2317" s="7" t="s">
        <v>101</v>
      </c>
      <c r="D2317" s="17">
        <v>36</v>
      </c>
      <c r="E2317" s="6" t="s">
        <v>33</v>
      </c>
      <c r="F2317" s="6">
        <v>4</v>
      </c>
      <c r="G2317" s="13" t="s">
        <v>199</v>
      </c>
      <c r="H2317" s="17" t="s">
        <v>445</v>
      </c>
      <c r="I2317" s="2" t="str">
        <f>VLOOKUP(Table768[[#This Row],[CID]],ALY,2,FALSE)</f>
        <v>Purpose</v>
      </c>
    </row>
    <row r="2318" spans="1:9" ht="16" thickBot="1" x14ac:dyDescent="0.25">
      <c r="A2318" s="19" t="str">
        <f>Table768[[#This Row],[Test No.]]&amp;Table768[[#This Row],[Section]]&amp;Table768[[#This Row],[Q No.]]</f>
        <v>R10R37</v>
      </c>
      <c r="B2318" s="19"/>
      <c r="C2318" s="7" t="s">
        <v>101</v>
      </c>
      <c r="D2318" s="17">
        <v>37</v>
      </c>
      <c r="E2318" s="6" t="s">
        <v>33</v>
      </c>
      <c r="F2318" s="6">
        <v>4</v>
      </c>
      <c r="G2318" s="13" t="s">
        <v>199</v>
      </c>
      <c r="H2318" s="17" t="s">
        <v>442</v>
      </c>
      <c r="I2318" s="2" t="str">
        <f>VLOOKUP(Table768[[#This Row],[CID]],ALY,2,FALSE)</f>
        <v>Detail</v>
      </c>
    </row>
    <row r="2319" spans="1:9" ht="16" thickBot="1" x14ac:dyDescent="0.25">
      <c r="A2319" s="19" t="str">
        <f>Table768[[#This Row],[Test No.]]&amp;Table768[[#This Row],[Section]]&amp;Table768[[#This Row],[Q No.]]</f>
        <v>R10R38</v>
      </c>
      <c r="B2319" s="19"/>
      <c r="C2319" s="7" t="s">
        <v>101</v>
      </c>
      <c r="D2319" s="17">
        <v>38</v>
      </c>
      <c r="E2319" s="6" t="s">
        <v>33</v>
      </c>
      <c r="F2319" s="6">
        <v>4</v>
      </c>
      <c r="G2319" s="13" t="s">
        <v>199</v>
      </c>
      <c r="H2319" s="17" t="s">
        <v>442</v>
      </c>
      <c r="I2319" s="2" t="str">
        <f>VLOOKUP(Table768[[#This Row],[CID]],ALY,2,FALSE)</f>
        <v>Detail</v>
      </c>
    </row>
    <row r="2320" spans="1:9" ht="16" thickBot="1" x14ac:dyDescent="0.25">
      <c r="A2320" s="19" t="str">
        <f>Table768[[#This Row],[Test No.]]&amp;Table768[[#This Row],[Section]]&amp;Table768[[#This Row],[Q No.]]</f>
        <v>R10R39</v>
      </c>
      <c r="B2320" s="19"/>
      <c r="C2320" s="7" t="s">
        <v>101</v>
      </c>
      <c r="D2320" s="17">
        <v>39</v>
      </c>
      <c r="E2320" s="6" t="s">
        <v>33</v>
      </c>
      <c r="F2320" s="6">
        <v>4</v>
      </c>
      <c r="G2320" s="13" t="s">
        <v>199</v>
      </c>
      <c r="H2320" s="17" t="s">
        <v>442</v>
      </c>
      <c r="I2320" s="2" t="str">
        <f>VLOOKUP(Table768[[#This Row],[CID]],ALY,2,FALSE)</f>
        <v>Detail</v>
      </c>
    </row>
    <row r="2321" spans="1:9" ht="16" thickBot="1" x14ac:dyDescent="0.25">
      <c r="A2321" s="19" t="str">
        <f>Table768[[#This Row],[Test No.]]&amp;Table768[[#This Row],[Section]]&amp;Table768[[#This Row],[Q No.]]</f>
        <v>R10R40</v>
      </c>
      <c r="B2321" s="19"/>
      <c r="C2321" s="7" t="s">
        <v>101</v>
      </c>
      <c r="D2321" s="17">
        <v>40</v>
      </c>
      <c r="E2321" s="6" t="s">
        <v>33</v>
      </c>
      <c r="F2321" s="6">
        <v>4</v>
      </c>
      <c r="G2321" s="13" t="s">
        <v>199</v>
      </c>
      <c r="H2321" s="17" t="s">
        <v>442</v>
      </c>
      <c r="I2321" s="2" t="str">
        <f>VLOOKUP(Table768[[#This Row],[CID]],ALY,2,FALSE)</f>
        <v>Detail</v>
      </c>
    </row>
    <row r="2322" spans="1:9" ht="16" thickBot="1" x14ac:dyDescent="0.25">
      <c r="A2322" s="19" t="str">
        <f>Table768[[#This Row],[Test No.]]&amp;Table768[[#This Row],[Section]]&amp;Table768[[#This Row],[Q No.]]</f>
        <v>R11R1</v>
      </c>
      <c r="B2322" s="19"/>
      <c r="C2322" s="7" t="s">
        <v>100</v>
      </c>
      <c r="D2322" s="17">
        <v>1</v>
      </c>
      <c r="E2322" s="6" t="s">
        <v>33</v>
      </c>
      <c r="F2322" s="6">
        <v>1</v>
      </c>
      <c r="G2322" s="13" t="s">
        <v>50</v>
      </c>
      <c r="H2322" s="17" t="s">
        <v>425</v>
      </c>
      <c r="I2322" s="2" t="str">
        <f>VLOOKUP(Table768[[#This Row],[CID]],ALY,2,FALSE)</f>
        <v>Detail</v>
      </c>
    </row>
    <row r="2323" spans="1:9" ht="16" thickBot="1" x14ac:dyDescent="0.25">
      <c r="A2323" s="19" t="str">
        <f>Table768[[#This Row],[Test No.]]&amp;Table768[[#This Row],[Section]]&amp;Table768[[#This Row],[Q No.]]</f>
        <v>R11R2</v>
      </c>
      <c r="B2323" s="19"/>
      <c r="C2323" s="7" t="s">
        <v>100</v>
      </c>
      <c r="D2323" s="17">
        <v>2</v>
      </c>
      <c r="E2323" s="6" t="s">
        <v>33</v>
      </c>
      <c r="F2323" s="6">
        <v>1</v>
      </c>
      <c r="G2323" s="13" t="s">
        <v>50</v>
      </c>
      <c r="H2323" s="17" t="s">
        <v>425</v>
      </c>
      <c r="I2323" s="2" t="str">
        <f>VLOOKUP(Table768[[#This Row],[CID]],ALY,2,FALSE)</f>
        <v>Detail</v>
      </c>
    </row>
    <row r="2324" spans="1:9" ht="16" thickBot="1" x14ac:dyDescent="0.25">
      <c r="A2324" s="19" t="str">
        <f>Table768[[#This Row],[Test No.]]&amp;Table768[[#This Row],[Section]]&amp;Table768[[#This Row],[Q No.]]</f>
        <v>R11R3</v>
      </c>
      <c r="B2324" s="19"/>
      <c r="C2324" s="7" t="s">
        <v>100</v>
      </c>
      <c r="D2324" s="17">
        <v>3</v>
      </c>
      <c r="E2324" s="6" t="s">
        <v>33</v>
      </c>
      <c r="F2324" s="6">
        <v>1</v>
      </c>
      <c r="G2324" s="13" t="s">
        <v>50</v>
      </c>
      <c r="H2324" s="17" t="s">
        <v>425</v>
      </c>
      <c r="I2324" s="2" t="str">
        <f>VLOOKUP(Table768[[#This Row],[CID]],ALY,2,FALSE)</f>
        <v>Detail</v>
      </c>
    </row>
    <row r="2325" spans="1:9" ht="16" thickBot="1" x14ac:dyDescent="0.25">
      <c r="A2325" s="19" t="str">
        <f>Table768[[#This Row],[Test No.]]&amp;Table768[[#This Row],[Section]]&amp;Table768[[#This Row],[Q No.]]</f>
        <v>R11R4</v>
      </c>
      <c r="B2325" s="19"/>
      <c r="C2325" s="7" t="s">
        <v>100</v>
      </c>
      <c r="D2325" s="17">
        <v>4</v>
      </c>
      <c r="E2325" s="6" t="s">
        <v>33</v>
      </c>
      <c r="F2325" s="6">
        <v>1</v>
      </c>
      <c r="G2325" s="13" t="s">
        <v>50</v>
      </c>
      <c r="H2325" s="17" t="s">
        <v>427</v>
      </c>
      <c r="I2325" s="2" t="str">
        <f>VLOOKUP(Table768[[#This Row],[CID]],ALY,2,FALSE)</f>
        <v>PoV/Author's Attitude</v>
      </c>
    </row>
    <row r="2326" spans="1:9" ht="16" thickBot="1" x14ac:dyDescent="0.25">
      <c r="A2326" s="19" t="str">
        <f>Table768[[#This Row],[Test No.]]&amp;Table768[[#This Row],[Section]]&amp;Table768[[#This Row],[Q No.]]</f>
        <v>R11R5</v>
      </c>
      <c r="B2326" s="19"/>
      <c r="C2326" s="7" t="s">
        <v>100</v>
      </c>
      <c r="D2326" s="17">
        <v>5</v>
      </c>
      <c r="E2326" s="6" t="s">
        <v>33</v>
      </c>
      <c r="F2326" s="6">
        <v>1</v>
      </c>
      <c r="G2326" s="13" t="s">
        <v>50</v>
      </c>
      <c r="H2326" s="17" t="s">
        <v>424</v>
      </c>
      <c r="I2326" s="2" t="str">
        <f>VLOOKUP(Table768[[#This Row],[CID]],ALY,2,FALSE)</f>
        <v>Inference</v>
      </c>
    </row>
    <row r="2327" spans="1:9" ht="16" thickBot="1" x14ac:dyDescent="0.25">
      <c r="A2327" s="19" t="str">
        <f>Table768[[#This Row],[Test No.]]&amp;Table768[[#This Row],[Section]]&amp;Table768[[#This Row],[Q No.]]</f>
        <v>R11R6</v>
      </c>
      <c r="B2327" s="19"/>
      <c r="C2327" s="7" t="s">
        <v>100</v>
      </c>
      <c r="D2327" s="17">
        <v>6</v>
      </c>
      <c r="E2327" s="6" t="s">
        <v>33</v>
      </c>
      <c r="F2327" s="6">
        <v>1</v>
      </c>
      <c r="G2327" s="13" t="s">
        <v>50</v>
      </c>
      <c r="H2327" s="17" t="s">
        <v>425</v>
      </c>
      <c r="I2327" s="2" t="str">
        <f>VLOOKUP(Table768[[#This Row],[CID]],ALY,2,FALSE)</f>
        <v>Detail</v>
      </c>
    </row>
    <row r="2328" spans="1:9" ht="16" thickBot="1" x14ac:dyDescent="0.25">
      <c r="A2328" s="19" t="str">
        <f>Table768[[#This Row],[Test No.]]&amp;Table768[[#This Row],[Section]]&amp;Table768[[#This Row],[Q No.]]</f>
        <v>R11R7</v>
      </c>
      <c r="B2328" s="19"/>
      <c r="C2328" s="7" t="s">
        <v>100</v>
      </c>
      <c r="D2328" s="17">
        <v>7</v>
      </c>
      <c r="E2328" s="6" t="s">
        <v>33</v>
      </c>
      <c r="F2328" s="6">
        <v>1</v>
      </c>
      <c r="G2328" s="13" t="s">
        <v>50</v>
      </c>
      <c r="H2328" s="17" t="s">
        <v>428</v>
      </c>
      <c r="I2328" s="2" t="str">
        <f>VLOOKUP(Table768[[#This Row],[CID]],ALY,2,FALSE)</f>
        <v>Purpose</v>
      </c>
    </row>
    <row r="2329" spans="1:9" ht="16" thickBot="1" x14ac:dyDescent="0.25">
      <c r="A2329" s="19" t="str">
        <f>Table768[[#This Row],[Test No.]]&amp;Table768[[#This Row],[Section]]&amp;Table768[[#This Row],[Q No.]]</f>
        <v>R11R8</v>
      </c>
      <c r="B2329" s="19"/>
      <c r="C2329" s="7" t="s">
        <v>100</v>
      </c>
      <c r="D2329" s="17">
        <v>8</v>
      </c>
      <c r="E2329" s="6" t="s">
        <v>33</v>
      </c>
      <c r="F2329" s="6">
        <v>1</v>
      </c>
      <c r="G2329" s="13" t="s">
        <v>50</v>
      </c>
      <c r="H2329" s="17" t="s">
        <v>425</v>
      </c>
      <c r="I2329" s="2" t="str">
        <f>VLOOKUP(Table768[[#This Row],[CID]],ALY,2,FALSE)</f>
        <v>Detail</v>
      </c>
    </row>
    <row r="2330" spans="1:9" ht="16" thickBot="1" x14ac:dyDescent="0.25">
      <c r="A2330" s="19" t="str">
        <f>Table768[[#This Row],[Test No.]]&amp;Table768[[#This Row],[Section]]&amp;Table768[[#This Row],[Q No.]]</f>
        <v>R11R9</v>
      </c>
      <c r="B2330" s="19"/>
      <c r="C2330" s="7" t="s">
        <v>100</v>
      </c>
      <c r="D2330" s="17">
        <v>9</v>
      </c>
      <c r="E2330" s="6" t="s">
        <v>33</v>
      </c>
      <c r="F2330" s="6">
        <v>1</v>
      </c>
      <c r="G2330" s="13" t="s">
        <v>50</v>
      </c>
      <c r="H2330" s="17" t="s">
        <v>450</v>
      </c>
      <c r="I2330" s="2" t="str">
        <f>VLOOKUP(Table768[[#This Row],[CID]],ALY,2,FALSE)</f>
        <v>Vocab-in-Context</v>
      </c>
    </row>
    <row r="2331" spans="1:9" ht="16" thickBot="1" x14ac:dyDescent="0.25">
      <c r="A2331" s="19" t="str">
        <f>Table768[[#This Row],[Test No.]]&amp;Table768[[#This Row],[Section]]&amp;Table768[[#This Row],[Q No.]]</f>
        <v>R11R10</v>
      </c>
      <c r="B2331" s="19"/>
      <c r="C2331" s="7" t="s">
        <v>100</v>
      </c>
      <c r="D2331" s="17">
        <v>10</v>
      </c>
      <c r="E2331" s="6" t="s">
        <v>33</v>
      </c>
      <c r="F2331" s="6">
        <v>1</v>
      </c>
      <c r="G2331" s="13" t="s">
        <v>50</v>
      </c>
      <c r="H2331" s="17" t="s">
        <v>425</v>
      </c>
      <c r="I2331" s="2" t="str">
        <f>VLOOKUP(Table768[[#This Row],[CID]],ALY,2,FALSE)</f>
        <v>Detail</v>
      </c>
    </row>
    <row r="2332" spans="1:9" ht="16" thickBot="1" x14ac:dyDescent="0.25">
      <c r="A2332" s="19" t="str">
        <f>Table768[[#This Row],[Test No.]]&amp;Table768[[#This Row],[Section]]&amp;Table768[[#This Row],[Q No.]]</f>
        <v>R11R11</v>
      </c>
      <c r="B2332" s="19"/>
      <c r="C2332" s="7" t="s">
        <v>100</v>
      </c>
      <c r="D2332" s="17">
        <v>11</v>
      </c>
      <c r="E2332" s="6" t="s">
        <v>33</v>
      </c>
      <c r="F2332" s="6">
        <v>2</v>
      </c>
      <c r="G2332" s="13" t="s">
        <v>201</v>
      </c>
      <c r="H2332" s="17" t="s">
        <v>434</v>
      </c>
      <c r="I2332" s="2" t="str">
        <f>VLOOKUP(Table768[[#This Row],[CID]],ALY,2,FALSE)</f>
        <v>Main Idea</v>
      </c>
    </row>
    <row r="2333" spans="1:9" ht="16" thickBot="1" x14ac:dyDescent="0.25">
      <c r="A2333" s="19" t="str">
        <f>Table768[[#This Row],[Test No.]]&amp;Table768[[#This Row],[Section]]&amp;Table768[[#This Row],[Q No.]]</f>
        <v>R11R12</v>
      </c>
      <c r="B2333" s="19"/>
      <c r="C2333" s="7" t="s">
        <v>100</v>
      </c>
      <c r="D2333" s="17">
        <v>12</v>
      </c>
      <c r="E2333" s="6" t="s">
        <v>33</v>
      </c>
      <c r="F2333" s="6">
        <v>2</v>
      </c>
      <c r="G2333" s="13" t="s">
        <v>201</v>
      </c>
      <c r="H2333" s="17" t="s">
        <v>434</v>
      </c>
      <c r="I2333" s="2" t="str">
        <f>VLOOKUP(Table768[[#This Row],[CID]],ALY,2,FALSE)</f>
        <v>Main Idea</v>
      </c>
    </row>
    <row r="2334" spans="1:9" ht="16" thickBot="1" x14ac:dyDescent="0.25">
      <c r="A2334" s="19" t="str">
        <f>Table768[[#This Row],[Test No.]]&amp;Table768[[#This Row],[Section]]&amp;Table768[[#This Row],[Q No.]]</f>
        <v>R11R13</v>
      </c>
      <c r="B2334" s="19"/>
      <c r="C2334" s="7" t="s">
        <v>100</v>
      </c>
      <c r="D2334" s="17">
        <v>13</v>
      </c>
      <c r="E2334" s="6" t="s">
        <v>33</v>
      </c>
      <c r="F2334" s="6">
        <v>2</v>
      </c>
      <c r="G2334" s="13" t="s">
        <v>201</v>
      </c>
      <c r="H2334" s="17" t="s">
        <v>431</v>
      </c>
      <c r="I2334" s="2" t="str">
        <f>VLOOKUP(Table768[[#This Row],[CID]],ALY,2,FALSE)</f>
        <v>Vocab-in-Context</v>
      </c>
    </row>
    <row r="2335" spans="1:9" ht="16" thickBot="1" x14ac:dyDescent="0.25">
      <c r="A2335" s="19" t="str">
        <f>Table768[[#This Row],[Test No.]]&amp;Table768[[#This Row],[Section]]&amp;Table768[[#This Row],[Q No.]]</f>
        <v>R11R14</v>
      </c>
      <c r="B2335" s="19"/>
      <c r="C2335" s="7" t="s">
        <v>100</v>
      </c>
      <c r="D2335" s="17">
        <v>14</v>
      </c>
      <c r="E2335" s="6" t="s">
        <v>33</v>
      </c>
      <c r="F2335" s="6">
        <v>2</v>
      </c>
      <c r="G2335" s="13" t="s">
        <v>201</v>
      </c>
      <c r="H2335" s="17" t="s">
        <v>430</v>
      </c>
      <c r="I2335" s="2" t="str">
        <f>VLOOKUP(Table768[[#This Row],[CID]],ALY,2,FALSE)</f>
        <v>Detail</v>
      </c>
    </row>
    <row r="2336" spans="1:9" ht="16" thickBot="1" x14ac:dyDescent="0.25">
      <c r="A2336" s="19" t="str">
        <f>Table768[[#This Row],[Test No.]]&amp;Table768[[#This Row],[Section]]&amp;Table768[[#This Row],[Q No.]]</f>
        <v>R11R15</v>
      </c>
      <c r="B2336" s="19"/>
      <c r="C2336" s="7" t="s">
        <v>100</v>
      </c>
      <c r="D2336" s="17">
        <v>15</v>
      </c>
      <c r="E2336" s="6" t="s">
        <v>33</v>
      </c>
      <c r="F2336" s="6">
        <v>2</v>
      </c>
      <c r="G2336" s="13" t="s">
        <v>201</v>
      </c>
      <c r="H2336" s="17" t="s">
        <v>430</v>
      </c>
      <c r="I2336" s="2" t="str">
        <f>VLOOKUP(Table768[[#This Row],[CID]],ALY,2,FALSE)</f>
        <v>Detail</v>
      </c>
    </row>
    <row r="2337" spans="1:9" ht="16" thickBot="1" x14ac:dyDescent="0.25">
      <c r="A2337" s="19" t="str">
        <f>Table768[[#This Row],[Test No.]]&amp;Table768[[#This Row],[Section]]&amp;Table768[[#This Row],[Q No.]]</f>
        <v>R11R16</v>
      </c>
      <c r="B2337" s="19"/>
      <c r="C2337" s="7" t="s">
        <v>100</v>
      </c>
      <c r="D2337" s="17">
        <v>16</v>
      </c>
      <c r="E2337" s="6" t="s">
        <v>33</v>
      </c>
      <c r="F2337" s="6">
        <v>2</v>
      </c>
      <c r="G2337" s="13" t="s">
        <v>201</v>
      </c>
      <c r="H2337" s="17" t="s">
        <v>430</v>
      </c>
      <c r="I2337" s="2" t="str">
        <f>VLOOKUP(Table768[[#This Row],[CID]],ALY,2,FALSE)</f>
        <v>Detail</v>
      </c>
    </row>
    <row r="2338" spans="1:9" ht="16" thickBot="1" x14ac:dyDescent="0.25">
      <c r="A2338" s="19" t="str">
        <f>Table768[[#This Row],[Test No.]]&amp;Table768[[#This Row],[Section]]&amp;Table768[[#This Row],[Q No.]]</f>
        <v>R11R17</v>
      </c>
      <c r="B2338" s="19"/>
      <c r="C2338" s="7" t="s">
        <v>100</v>
      </c>
      <c r="D2338" s="17">
        <v>17</v>
      </c>
      <c r="E2338" s="6" t="s">
        <v>33</v>
      </c>
      <c r="F2338" s="6">
        <v>2</v>
      </c>
      <c r="G2338" s="13" t="s">
        <v>201</v>
      </c>
      <c r="H2338" s="17" t="s">
        <v>430</v>
      </c>
      <c r="I2338" s="2" t="str">
        <f>VLOOKUP(Table768[[#This Row],[CID]],ALY,2,FALSE)</f>
        <v>Detail</v>
      </c>
    </row>
    <row r="2339" spans="1:9" ht="16" thickBot="1" x14ac:dyDescent="0.25">
      <c r="A2339" s="19" t="str">
        <f>Table768[[#This Row],[Test No.]]&amp;Table768[[#This Row],[Section]]&amp;Table768[[#This Row],[Q No.]]</f>
        <v>R11R18</v>
      </c>
      <c r="B2339" s="19"/>
      <c r="C2339" s="7" t="s">
        <v>100</v>
      </c>
      <c r="D2339" s="17">
        <v>18</v>
      </c>
      <c r="E2339" s="6" t="s">
        <v>33</v>
      </c>
      <c r="F2339" s="6">
        <v>2</v>
      </c>
      <c r="G2339" s="13" t="s">
        <v>201</v>
      </c>
      <c r="H2339" s="17" t="s">
        <v>430</v>
      </c>
      <c r="I2339" s="2" t="str">
        <f>VLOOKUP(Table768[[#This Row],[CID]],ALY,2,FALSE)</f>
        <v>Detail</v>
      </c>
    </row>
    <row r="2340" spans="1:9" ht="16" thickBot="1" x14ac:dyDescent="0.25">
      <c r="A2340" s="19" t="str">
        <f>Table768[[#This Row],[Test No.]]&amp;Table768[[#This Row],[Section]]&amp;Table768[[#This Row],[Q No.]]</f>
        <v>R11R19</v>
      </c>
      <c r="B2340" s="19"/>
      <c r="C2340" s="7" t="s">
        <v>100</v>
      </c>
      <c r="D2340" s="17">
        <v>19</v>
      </c>
      <c r="E2340" s="6" t="s">
        <v>33</v>
      </c>
      <c r="F2340" s="6">
        <v>2</v>
      </c>
      <c r="G2340" s="13" t="s">
        <v>201</v>
      </c>
      <c r="H2340" s="17" t="s">
        <v>430</v>
      </c>
      <c r="I2340" s="2" t="str">
        <f>VLOOKUP(Table768[[#This Row],[CID]],ALY,2,FALSE)</f>
        <v>Detail</v>
      </c>
    </row>
    <row r="2341" spans="1:9" ht="16" thickBot="1" x14ac:dyDescent="0.25">
      <c r="A2341" s="19" t="str">
        <f>Table768[[#This Row],[Test No.]]&amp;Table768[[#This Row],[Section]]&amp;Table768[[#This Row],[Q No.]]</f>
        <v>R11R20</v>
      </c>
      <c r="B2341" s="19"/>
      <c r="C2341" s="7" t="s">
        <v>100</v>
      </c>
      <c r="D2341" s="17">
        <v>20</v>
      </c>
      <c r="E2341" s="6" t="s">
        <v>33</v>
      </c>
      <c r="F2341" s="6">
        <v>2</v>
      </c>
      <c r="G2341" s="13" t="s">
        <v>201</v>
      </c>
      <c r="H2341" s="17" t="s">
        <v>430</v>
      </c>
      <c r="I2341" s="2" t="str">
        <f>VLOOKUP(Table768[[#This Row],[CID]],ALY,2,FALSE)</f>
        <v>Detail</v>
      </c>
    </row>
    <row r="2342" spans="1:9" ht="16" thickBot="1" x14ac:dyDescent="0.25">
      <c r="A2342" s="19" t="str">
        <f>Table768[[#This Row],[Test No.]]&amp;Table768[[#This Row],[Section]]&amp;Table768[[#This Row],[Q No.]]</f>
        <v>R11R21</v>
      </c>
      <c r="B2342" s="19"/>
      <c r="C2342" s="7" t="s">
        <v>100</v>
      </c>
      <c r="D2342" s="17">
        <v>21</v>
      </c>
      <c r="E2342" s="6" t="s">
        <v>33</v>
      </c>
      <c r="F2342" s="6">
        <v>3</v>
      </c>
      <c r="G2342" s="13" t="s">
        <v>200</v>
      </c>
      <c r="H2342" s="17" t="s">
        <v>437</v>
      </c>
      <c r="I2342" s="2" t="str">
        <f>VLOOKUP(Table768[[#This Row],[CID]],ALY,2,FALSE)</f>
        <v>Detail</v>
      </c>
    </row>
    <row r="2343" spans="1:9" ht="16" thickBot="1" x14ac:dyDescent="0.25">
      <c r="A2343" s="19" t="str">
        <f>Table768[[#This Row],[Test No.]]&amp;Table768[[#This Row],[Section]]&amp;Table768[[#This Row],[Q No.]]</f>
        <v>R11R22</v>
      </c>
      <c r="B2343" s="19"/>
      <c r="C2343" s="7" t="s">
        <v>100</v>
      </c>
      <c r="D2343" s="17">
        <v>22</v>
      </c>
      <c r="E2343" s="6" t="s">
        <v>33</v>
      </c>
      <c r="F2343" s="6">
        <v>3</v>
      </c>
      <c r="G2343" s="13" t="s">
        <v>200</v>
      </c>
      <c r="H2343" s="17" t="s">
        <v>438</v>
      </c>
      <c r="I2343" s="2" t="str">
        <f>VLOOKUP(Table768[[#This Row],[CID]],ALY,2,FALSE)</f>
        <v>Inference</v>
      </c>
    </row>
    <row r="2344" spans="1:9" ht="16" thickBot="1" x14ac:dyDescent="0.25">
      <c r="A2344" s="19" t="str">
        <f>Table768[[#This Row],[Test No.]]&amp;Table768[[#This Row],[Section]]&amp;Table768[[#This Row],[Q No.]]</f>
        <v>R11R23</v>
      </c>
      <c r="B2344" s="19"/>
      <c r="C2344" s="7" t="s">
        <v>100</v>
      </c>
      <c r="D2344" s="17">
        <v>23</v>
      </c>
      <c r="E2344" s="6" t="s">
        <v>33</v>
      </c>
      <c r="F2344" s="6">
        <v>3</v>
      </c>
      <c r="G2344" s="13" t="s">
        <v>200</v>
      </c>
      <c r="H2344" s="17" t="s">
        <v>437</v>
      </c>
      <c r="I2344" s="2" t="str">
        <f>VLOOKUP(Table768[[#This Row],[CID]],ALY,2,FALSE)</f>
        <v>Detail</v>
      </c>
    </row>
    <row r="2345" spans="1:9" ht="16" thickBot="1" x14ac:dyDescent="0.25">
      <c r="A2345" s="19" t="str">
        <f>Table768[[#This Row],[Test No.]]&amp;Table768[[#This Row],[Section]]&amp;Table768[[#This Row],[Q No.]]</f>
        <v>R11R24</v>
      </c>
      <c r="B2345" s="19"/>
      <c r="C2345" s="7" t="s">
        <v>100</v>
      </c>
      <c r="D2345" s="17">
        <v>24</v>
      </c>
      <c r="E2345" s="6" t="s">
        <v>33</v>
      </c>
      <c r="F2345" s="6">
        <v>3</v>
      </c>
      <c r="G2345" s="13" t="s">
        <v>200</v>
      </c>
      <c r="H2345" s="17" t="s">
        <v>439</v>
      </c>
      <c r="I2345" s="2" t="str">
        <f>VLOOKUP(Table768[[#This Row],[CID]],ALY,2,FALSE)</f>
        <v>Vocab-in-Context</v>
      </c>
    </row>
    <row r="2346" spans="1:9" ht="16" thickBot="1" x14ac:dyDescent="0.25">
      <c r="A2346" s="19" t="str">
        <f>Table768[[#This Row],[Test No.]]&amp;Table768[[#This Row],[Section]]&amp;Table768[[#This Row],[Q No.]]</f>
        <v>R11R25</v>
      </c>
      <c r="B2346" s="19"/>
      <c r="C2346" s="7" t="s">
        <v>100</v>
      </c>
      <c r="D2346" s="17">
        <v>25</v>
      </c>
      <c r="E2346" s="6" t="s">
        <v>33</v>
      </c>
      <c r="F2346" s="6">
        <v>3</v>
      </c>
      <c r="G2346" s="13" t="s">
        <v>200</v>
      </c>
      <c r="H2346" s="17" t="s">
        <v>437</v>
      </c>
      <c r="I2346" s="2" t="str">
        <f>VLOOKUP(Table768[[#This Row],[CID]],ALY,2,FALSE)</f>
        <v>Detail</v>
      </c>
    </row>
    <row r="2347" spans="1:9" ht="16" thickBot="1" x14ac:dyDescent="0.25">
      <c r="A2347" s="19" t="str">
        <f>Table768[[#This Row],[Test No.]]&amp;Table768[[#This Row],[Section]]&amp;Table768[[#This Row],[Q No.]]</f>
        <v>R11R26</v>
      </c>
      <c r="B2347" s="19"/>
      <c r="C2347" s="7" t="s">
        <v>100</v>
      </c>
      <c r="D2347" s="17">
        <v>26</v>
      </c>
      <c r="E2347" s="6" t="s">
        <v>33</v>
      </c>
      <c r="F2347" s="6">
        <v>3</v>
      </c>
      <c r="G2347" s="13" t="s">
        <v>200</v>
      </c>
      <c r="H2347" s="17" t="s">
        <v>437</v>
      </c>
      <c r="I2347" s="2" t="str">
        <f>VLOOKUP(Table768[[#This Row],[CID]],ALY,2,FALSE)</f>
        <v>Detail</v>
      </c>
    </row>
    <row r="2348" spans="1:9" ht="16" thickBot="1" x14ac:dyDescent="0.25">
      <c r="A2348" s="19" t="str">
        <f>Table768[[#This Row],[Test No.]]&amp;Table768[[#This Row],[Section]]&amp;Table768[[#This Row],[Q No.]]</f>
        <v>R11R27</v>
      </c>
      <c r="B2348" s="19"/>
      <c r="C2348" s="7" t="s">
        <v>100</v>
      </c>
      <c r="D2348" s="17">
        <v>27</v>
      </c>
      <c r="E2348" s="6" t="s">
        <v>33</v>
      </c>
      <c r="F2348" s="6">
        <v>3</v>
      </c>
      <c r="G2348" s="13" t="s">
        <v>200</v>
      </c>
      <c r="H2348" s="17" t="s">
        <v>437</v>
      </c>
      <c r="I2348" s="2" t="str">
        <f>VLOOKUP(Table768[[#This Row],[CID]],ALY,2,FALSE)</f>
        <v>Detail</v>
      </c>
    </row>
    <row r="2349" spans="1:9" ht="16" thickBot="1" x14ac:dyDescent="0.25">
      <c r="A2349" s="19" t="str">
        <f>Table768[[#This Row],[Test No.]]&amp;Table768[[#This Row],[Section]]&amp;Table768[[#This Row],[Q No.]]</f>
        <v>R11R28</v>
      </c>
      <c r="B2349" s="19"/>
      <c r="C2349" s="7" t="s">
        <v>100</v>
      </c>
      <c r="D2349" s="17">
        <v>28</v>
      </c>
      <c r="E2349" s="6" t="s">
        <v>33</v>
      </c>
      <c r="F2349" s="6">
        <v>3</v>
      </c>
      <c r="G2349" s="13" t="s">
        <v>200</v>
      </c>
      <c r="H2349" s="17" t="s">
        <v>437</v>
      </c>
      <c r="I2349" s="2" t="str">
        <f>VLOOKUP(Table768[[#This Row],[CID]],ALY,2,FALSE)</f>
        <v>Detail</v>
      </c>
    </row>
    <row r="2350" spans="1:9" ht="16" thickBot="1" x14ac:dyDescent="0.25">
      <c r="A2350" s="19" t="str">
        <f>Table768[[#This Row],[Test No.]]&amp;Table768[[#This Row],[Section]]&amp;Table768[[#This Row],[Q No.]]</f>
        <v>R11R29</v>
      </c>
      <c r="B2350" s="19"/>
      <c r="C2350" s="7" t="s">
        <v>100</v>
      </c>
      <c r="D2350" s="17">
        <v>29</v>
      </c>
      <c r="E2350" s="6" t="s">
        <v>33</v>
      </c>
      <c r="F2350" s="6">
        <v>3</v>
      </c>
      <c r="G2350" s="13" t="s">
        <v>200</v>
      </c>
      <c r="H2350" s="17" t="s">
        <v>438</v>
      </c>
      <c r="I2350" s="2" t="str">
        <f>VLOOKUP(Table768[[#This Row],[CID]],ALY,2,FALSE)</f>
        <v>Inference</v>
      </c>
    </row>
    <row r="2351" spans="1:9" ht="16" thickBot="1" x14ac:dyDescent="0.25">
      <c r="A2351" s="19" t="str">
        <f>Table768[[#This Row],[Test No.]]&amp;Table768[[#This Row],[Section]]&amp;Table768[[#This Row],[Q No.]]</f>
        <v>R11R30</v>
      </c>
      <c r="B2351" s="19"/>
      <c r="C2351" s="7" t="s">
        <v>100</v>
      </c>
      <c r="D2351" s="17">
        <v>30</v>
      </c>
      <c r="E2351" s="6" t="s">
        <v>33</v>
      </c>
      <c r="F2351" s="6">
        <v>3</v>
      </c>
      <c r="G2351" s="13" t="s">
        <v>200</v>
      </c>
      <c r="H2351" s="17" t="s">
        <v>438</v>
      </c>
      <c r="I2351" s="2" t="str">
        <f>VLOOKUP(Table768[[#This Row],[CID]],ALY,2,FALSE)</f>
        <v>Inference</v>
      </c>
    </row>
    <row r="2352" spans="1:9" ht="16" thickBot="1" x14ac:dyDescent="0.25">
      <c r="A2352" s="19" t="str">
        <f>Table768[[#This Row],[Test No.]]&amp;Table768[[#This Row],[Section]]&amp;Table768[[#This Row],[Q No.]]</f>
        <v>R11R31</v>
      </c>
      <c r="B2352" s="19"/>
      <c r="C2352" s="7" t="s">
        <v>100</v>
      </c>
      <c r="D2352" s="17">
        <v>31</v>
      </c>
      <c r="E2352" s="6" t="s">
        <v>33</v>
      </c>
      <c r="F2352" s="6">
        <v>4</v>
      </c>
      <c r="G2352" s="13" t="s">
        <v>199</v>
      </c>
      <c r="H2352" s="17" t="s">
        <v>442</v>
      </c>
      <c r="I2352" s="2" t="str">
        <f>VLOOKUP(Table768[[#This Row],[CID]],ALY,2,FALSE)</f>
        <v>Detail</v>
      </c>
    </row>
    <row r="2353" spans="1:9" ht="16" thickBot="1" x14ac:dyDescent="0.25">
      <c r="A2353" s="19" t="str">
        <f>Table768[[#This Row],[Test No.]]&amp;Table768[[#This Row],[Section]]&amp;Table768[[#This Row],[Q No.]]</f>
        <v>R11R32</v>
      </c>
      <c r="B2353" s="19"/>
      <c r="C2353" s="7" t="s">
        <v>100</v>
      </c>
      <c r="D2353" s="17">
        <v>32</v>
      </c>
      <c r="E2353" s="6" t="s">
        <v>33</v>
      </c>
      <c r="F2353" s="6">
        <v>4</v>
      </c>
      <c r="G2353" s="13" t="s">
        <v>199</v>
      </c>
      <c r="H2353" s="17" t="s">
        <v>440</v>
      </c>
      <c r="I2353" s="2" t="str">
        <f>VLOOKUP(Table768[[#This Row],[CID]],ALY,2,FALSE)</f>
        <v>Inference</v>
      </c>
    </row>
    <row r="2354" spans="1:9" ht="16" thickBot="1" x14ac:dyDescent="0.25">
      <c r="A2354" s="19" t="str">
        <f>Table768[[#This Row],[Test No.]]&amp;Table768[[#This Row],[Section]]&amp;Table768[[#This Row],[Q No.]]</f>
        <v>R11R33</v>
      </c>
      <c r="B2354" s="19"/>
      <c r="C2354" s="7" t="s">
        <v>100</v>
      </c>
      <c r="D2354" s="17">
        <v>33</v>
      </c>
      <c r="E2354" s="6" t="s">
        <v>33</v>
      </c>
      <c r="F2354" s="6">
        <v>4</v>
      </c>
      <c r="G2354" s="13" t="s">
        <v>199</v>
      </c>
      <c r="H2354" s="17" t="s">
        <v>445</v>
      </c>
      <c r="I2354" s="2" t="str">
        <f>VLOOKUP(Table768[[#This Row],[CID]],ALY,2,FALSE)</f>
        <v>Purpose</v>
      </c>
    </row>
    <row r="2355" spans="1:9" ht="16" thickBot="1" x14ac:dyDescent="0.25">
      <c r="A2355" s="19" t="str">
        <f>Table768[[#This Row],[Test No.]]&amp;Table768[[#This Row],[Section]]&amp;Table768[[#This Row],[Q No.]]</f>
        <v>R11R34</v>
      </c>
      <c r="B2355" s="19"/>
      <c r="C2355" s="7" t="s">
        <v>100</v>
      </c>
      <c r="D2355" s="17">
        <v>34</v>
      </c>
      <c r="E2355" s="6" t="s">
        <v>33</v>
      </c>
      <c r="F2355" s="6">
        <v>4</v>
      </c>
      <c r="G2355" s="13" t="s">
        <v>199</v>
      </c>
      <c r="H2355" s="17" t="s">
        <v>442</v>
      </c>
      <c r="I2355" s="2" t="str">
        <f>VLOOKUP(Table768[[#This Row],[CID]],ALY,2,FALSE)</f>
        <v>Detail</v>
      </c>
    </row>
    <row r="2356" spans="1:9" ht="16" thickBot="1" x14ac:dyDescent="0.25">
      <c r="A2356" s="19" t="str">
        <f>Table768[[#This Row],[Test No.]]&amp;Table768[[#This Row],[Section]]&amp;Table768[[#This Row],[Q No.]]</f>
        <v>R11R35</v>
      </c>
      <c r="B2356" s="19"/>
      <c r="C2356" s="7" t="s">
        <v>100</v>
      </c>
      <c r="D2356" s="17">
        <v>35</v>
      </c>
      <c r="E2356" s="6" t="s">
        <v>33</v>
      </c>
      <c r="F2356" s="6">
        <v>4</v>
      </c>
      <c r="G2356" s="13" t="s">
        <v>199</v>
      </c>
      <c r="H2356" s="17" t="s">
        <v>443</v>
      </c>
      <c r="I2356" s="2" t="str">
        <f>VLOOKUP(Table768[[#This Row],[CID]],ALY,2,FALSE)</f>
        <v>Vocab-in-Context</v>
      </c>
    </row>
    <row r="2357" spans="1:9" ht="16" thickBot="1" x14ac:dyDescent="0.25">
      <c r="A2357" s="19" t="str">
        <f>Table768[[#This Row],[Test No.]]&amp;Table768[[#This Row],[Section]]&amp;Table768[[#This Row],[Q No.]]</f>
        <v>R11R36</v>
      </c>
      <c r="B2357" s="19"/>
      <c r="C2357" s="7" t="s">
        <v>100</v>
      </c>
      <c r="D2357" s="17">
        <v>36</v>
      </c>
      <c r="E2357" s="6" t="s">
        <v>33</v>
      </c>
      <c r="F2357" s="6">
        <v>4</v>
      </c>
      <c r="G2357" s="13" t="s">
        <v>199</v>
      </c>
      <c r="H2357" s="17" t="s">
        <v>442</v>
      </c>
      <c r="I2357" s="2" t="str">
        <f>VLOOKUP(Table768[[#This Row],[CID]],ALY,2,FALSE)</f>
        <v>Detail</v>
      </c>
    </row>
    <row r="2358" spans="1:9" ht="16" thickBot="1" x14ac:dyDescent="0.25">
      <c r="A2358" s="19" t="str">
        <f>Table768[[#This Row],[Test No.]]&amp;Table768[[#This Row],[Section]]&amp;Table768[[#This Row],[Q No.]]</f>
        <v>R11R37</v>
      </c>
      <c r="B2358" s="19"/>
      <c r="C2358" s="7" t="s">
        <v>100</v>
      </c>
      <c r="D2358" s="17">
        <v>37</v>
      </c>
      <c r="E2358" s="6" t="s">
        <v>33</v>
      </c>
      <c r="F2358" s="6">
        <v>4</v>
      </c>
      <c r="G2358" s="13" t="s">
        <v>199</v>
      </c>
      <c r="H2358" s="17" t="s">
        <v>442</v>
      </c>
      <c r="I2358" s="2" t="str">
        <f>VLOOKUP(Table768[[#This Row],[CID]],ALY,2,FALSE)</f>
        <v>Detail</v>
      </c>
    </row>
    <row r="2359" spans="1:9" ht="16" thickBot="1" x14ac:dyDescent="0.25">
      <c r="A2359" s="19" t="str">
        <f>Table768[[#This Row],[Test No.]]&amp;Table768[[#This Row],[Section]]&amp;Table768[[#This Row],[Q No.]]</f>
        <v>R11R38</v>
      </c>
      <c r="B2359" s="19"/>
      <c r="C2359" s="7" t="s">
        <v>100</v>
      </c>
      <c r="D2359" s="17">
        <v>38</v>
      </c>
      <c r="E2359" s="6" t="s">
        <v>33</v>
      </c>
      <c r="F2359" s="6">
        <v>4</v>
      </c>
      <c r="G2359" s="13" t="s">
        <v>199</v>
      </c>
      <c r="H2359" s="17" t="s">
        <v>442</v>
      </c>
      <c r="I2359" s="2" t="str">
        <f>VLOOKUP(Table768[[#This Row],[CID]],ALY,2,FALSE)</f>
        <v>Detail</v>
      </c>
    </row>
    <row r="2360" spans="1:9" ht="16" thickBot="1" x14ac:dyDescent="0.25">
      <c r="A2360" s="19" t="str">
        <f>Table768[[#This Row],[Test No.]]&amp;Table768[[#This Row],[Section]]&amp;Table768[[#This Row],[Q No.]]</f>
        <v>R11R39</v>
      </c>
      <c r="B2360" s="19"/>
      <c r="C2360" s="7" t="s">
        <v>100</v>
      </c>
      <c r="D2360" s="17">
        <v>39</v>
      </c>
      <c r="E2360" s="6" t="s">
        <v>33</v>
      </c>
      <c r="F2360" s="6">
        <v>4</v>
      </c>
      <c r="G2360" s="13" t="s">
        <v>199</v>
      </c>
      <c r="H2360" s="17" t="s">
        <v>443</v>
      </c>
      <c r="I2360" s="2" t="str">
        <f>VLOOKUP(Table768[[#This Row],[CID]],ALY,2,FALSE)</f>
        <v>Vocab-in-Context</v>
      </c>
    </row>
    <row r="2361" spans="1:9" ht="16" thickBot="1" x14ac:dyDescent="0.25">
      <c r="A2361" s="19" t="str">
        <f>Table768[[#This Row],[Test No.]]&amp;Table768[[#This Row],[Section]]&amp;Table768[[#This Row],[Q No.]]</f>
        <v>R11R40</v>
      </c>
      <c r="B2361" s="19"/>
      <c r="C2361" s="7" t="s">
        <v>100</v>
      </c>
      <c r="D2361" s="17">
        <v>40</v>
      </c>
      <c r="E2361" s="6" t="s">
        <v>33</v>
      </c>
      <c r="F2361" s="6">
        <v>4</v>
      </c>
      <c r="G2361" s="13" t="s">
        <v>199</v>
      </c>
      <c r="H2361" s="17" t="s">
        <v>442</v>
      </c>
      <c r="I2361" s="2" t="str">
        <f>VLOOKUP(Table768[[#This Row],[CID]],ALY,2,FALSE)</f>
        <v>Detail</v>
      </c>
    </row>
    <row r="2362" spans="1:9" ht="16" thickBot="1" x14ac:dyDescent="0.25">
      <c r="A2362" s="19" t="str">
        <f>Table768[[#This Row],[Test No.]]&amp;Table768[[#This Row],[Section]]&amp;Table768[[#This Row],[Q No.]]</f>
        <v>R12R1</v>
      </c>
      <c r="B2362" s="19"/>
      <c r="C2362" s="7" t="s">
        <v>99</v>
      </c>
      <c r="D2362" s="17">
        <v>1</v>
      </c>
      <c r="E2362" s="6" t="s">
        <v>33</v>
      </c>
      <c r="F2362" s="6">
        <v>1</v>
      </c>
      <c r="G2362" s="13" t="s">
        <v>50</v>
      </c>
      <c r="H2362" s="17" t="s">
        <v>425</v>
      </c>
      <c r="I2362" s="2" t="str">
        <f>VLOOKUP(Table768[[#This Row],[CID]],ALY,2,FALSE)</f>
        <v>Detail</v>
      </c>
    </row>
    <row r="2363" spans="1:9" ht="16" thickBot="1" x14ac:dyDescent="0.25">
      <c r="A2363" s="19" t="str">
        <f>Table768[[#This Row],[Test No.]]&amp;Table768[[#This Row],[Section]]&amp;Table768[[#This Row],[Q No.]]</f>
        <v>R12R2</v>
      </c>
      <c r="B2363" s="19"/>
      <c r="C2363" s="7" t="s">
        <v>99</v>
      </c>
      <c r="D2363" s="17">
        <v>2</v>
      </c>
      <c r="E2363" s="6" t="s">
        <v>33</v>
      </c>
      <c r="F2363" s="6">
        <v>1</v>
      </c>
      <c r="G2363" s="13" t="s">
        <v>50</v>
      </c>
      <c r="H2363" s="17" t="s">
        <v>425</v>
      </c>
      <c r="I2363" s="2" t="str">
        <f>VLOOKUP(Table768[[#This Row],[CID]],ALY,2,FALSE)</f>
        <v>Detail</v>
      </c>
    </row>
    <row r="2364" spans="1:9" ht="16" thickBot="1" x14ac:dyDescent="0.25">
      <c r="A2364" s="19" t="str">
        <f>Table768[[#This Row],[Test No.]]&amp;Table768[[#This Row],[Section]]&amp;Table768[[#This Row],[Q No.]]</f>
        <v>R12R3</v>
      </c>
      <c r="B2364" s="19"/>
      <c r="C2364" s="7" t="s">
        <v>99</v>
      </c>
      <c r="D2364" s="17">
        <v>3</v>
      </c>
      <c r="E2364" s="6" t="s">
        <v>33</v>
      </c>
      <c r="F2364" s="6">
        <v>1</v>
      </c>
      <c r="G2364" s="13" t="s">
        <v>50</v>
      </c>
      <c r="H2364" s="17" t="s">
        <v>425</v>
      </c>
      <c r="I2364" s="2" t="str">
        <f>VLOOKUP(Table768[[#This Row],[CID]],ALY,2,FALSE)</f>
        <v>Detail</v>
      </c>
    </row>
    <row r="2365" spans="1:9" ht="16" thickBot="1" x14ac:dyDescent="0.25">
      <c r="A2365" s="19" t="str">
        <f>Table768[[#This Row],[Test No.]]&amp;Table768[[#This Row],[Section]]&amp;Table768[[#This Row],[Q No.]]</f>
        <v>R12R4</v>
      </c>
      <c r="B2365" s="19"/>
      <c r="C2365" s="7" t="s">
        <v>99</v>
      </c>
      <c r="D2365" s="17">
        <v>4</v>
      </c>
      <c r="E2365" s="6" t="s">
        <v>33</v>
      </c>
      <c r="F2365" s="6">
        <v>1</v>
      </c>
      <c r="G2365" s="13" t="s">
        <v>50</v>
      </c>
      <c r="H2365" s="17" t="s">
        <v>428</v>
      </c>
      <c r="I2365" s="2" t="str">
        <f>VLOOKUP(Table768[[#This Row],[CID]],ALY,2,FALSE)</f>
        <v>Purpose</v>
      </c>
    </row>
    <row r="2366" spans="1:9" ht="16" thickBot="1" x14ac:dyDescent="0.25">
      <c r="A2366" s="19" t="str">
        <f>Table768[[#This Row],[Test No.]]&amp;Table768[[#This Row],[Section]]&amp;Table768[[#This Row],[Q No.]]</f>
        <v>R12R5</v>
      </c>
      <c r="B2366" s="19"/>
      <c r="C2366" s="7" t="s">
        <v>99</v>
      </c>
      <c r="D2366" s="17">
        <v>5</v>
      </c>
      <c r="E2366" s="6" t="s">
        <v>33</v>
      </c>
      <c r="F2366" s="6">
        <v>1</v>
      </c>
      <c r="G2366" s="13" t="s">
        <v>50</v>
      </c>
      <c r="H2366" s="17" t="s">
        <v>424</v>
      </c>
      <c r="I2366" s="2" t="str">
        <f>VLOOKUP(Table768[[#This Row],[CID]],ALY,2,FALSE)</f>
        <v>Inference</v>
      </c>
    </row>
    <row r="2367" spans="1:9" ht="16" thickBot="1" x14ac:dyDescent="0.25">
      <c r="A2367" s="19" t="str">
        <f>Table768[[#This Row],[Test No.]]&amp;Table768[[#This Row],[Section]]&amp;Table768[[#This Row],[Q No.]]</f>
        <v>R12R6</v>
      </c>
      <c r="B2367" s="19"/>
      <c r="C2367" s="7" t="s">
        <v>99</v>
      </c>
      <c r="D2367" s="17">
        <v>6</v>
      </c>
      <c r="E2367" s="6" t="s">
        <v>33</v>
      </c>
      <c r="F2367" s="6">
        <v>1</v>
      </c>
      <c r="G2367" s="13" t="s">
        <v>50</v>
      </c>
      <c r="H2367" s="17" t="s">
        <v>425</v>
      </c>
      <c r="I2367" s="2" t="str">
        <f>VLOOKUP(Table768[[#This Row],[CID]],ALY,2,FALSE)</f>
        <v>Detail</v>
      </c>
    </row>
    <row r="2368" spans="1:9" ht="16" thickBot="1" x14ac:dyDescent="0.25">
      <c r="A2368" s="19" t="str">
        <f>Table768[[#This Row],[Test No.]]&amp;Table768[[#This Row],[Section]]&amp;Table768[[#This Row],[Q No.]]</f>
        <v>R12R7</v>
      </c>
      <c r="B2368" s="19"/>
      <c r="C2368" s="7" t="s">
        <v>99</v>
      </c>
      <c r="D2368" s="17">
        <v>7</v>
      </c>
      <c r="E2368" s="6" t="s">
        <v>33</v>
      </c>
      <c r="F2368" s="6">
        <v>1</v>
      </c>
      <c r="G2368" s="13" t="s">
        <v>50</v>
      </c>
      <c r="H2368" s="17" t="s">
        <v>424</v>
      </c>
      <c r="I2368" s="2" t="str">
        <f>VLOOKUP(Table768[[#This Row],[CID]],ALY,2,FALSE)</f>
        <v>Inference</v>
      </c>
    </row>
    <row r="2369" spans="1:9" ht="16" thickBot="1" x14ac:dyDescent="0.25">
      <c r="A2369" s="19" t="str">
        <f>Table768[[#This Row],[Test No.]]&amp;Table768[[#This Row],[Section]]&amp;Table768[[#This Row],[Q No.]]</f>
        <v>R12R8</v>
      </c>
      <c r="B2369" s="19"/>
      <c r="C2369" s="7" t="s">
        <v>99</v>
      </c>
      <c r="D2369" s="17">
        <v>8</v>
      </c>
      <c r="E2369" s="6" t="s">
        <v>33</v>
      </c>
      <c r="F2369" s="6">
        <v>1</v>
      </c>
      <c r="G2369" s="13" t="s">
        <v>50</v>
      </c>
      <c r="H2369" s="17" t="s">
        <v>425</v>
      </c>
      <c r="I2369" s="2" t="str">
        <f>VLOOKUP(Table768[[#This Row],[CID]],ALY,2,FALSE)</f>
        <v>Detail</v>
      </c>
    </row>
    <row r="2370" spans="1:9" ht="16" thickBot="1" x14ac:dyDescent="0.25">
      <c r="A2370" s="19" t="str">
        <f>Table768[[#This Row],[Test No.]]&amp;Table768[[#This Row],[Section]]&amp;Table768[[#This Row],[Q No.]]</f>
        <v>R12R9</v>
      </c>
      <c r="B2370" s="19"/>
      <c r="C2370" s="7" t="s">
        <v>99</v>
      </c>
      <c r="D2370" s="17">
        <v>9</v>
      </c>
      <c r="E2370" s="6" t="s">
        <v>33</v>
      </c>
      <c r="F2370" s="6">
        <v>1</v>
      </c>
      <c r="G2370" s="13" t="s">
        <v>50</v>
      </c>
      <c r="H2370" s="17" t="s">
        <v>425</v>
      </c>
      <c r="I2370" s="2" t="str">
        <f>VLOOKUP(Table768[[#This Row],[CID]],ALY,2,FALSE)</f>
        <v>Detail</v>
      </c>
    </row>
    <row r="2371" spans="1:9" ht="16" thickBot="1" x14ac:dyDescent="0.25">
      <c r="A2371" s="19" t="str">
        <f>Table768[[#This Row],[Test No.]]&amp;Table768[[#This Row],[Section]]&amp;Table768[[#This Row],[Q No.]]</f>
        <v>R12R10</v>
      </c>
      <c r="B2371" s="19"/>
      <c r="C2371" s="7" t="s">
        <v>99</v>
      </c>
      <c r="D2371" s="17">
        <v>10</v>
      </c>
      <c r="E2371" s="6" t="s">
        <v>33</v>
      </c>
      <c r="F2371" s="6">
        <v>1</v>
      </c>
      <c r="G2371" s="13" t="s">
        <v>50</v>
      </c>
      <c r="H2371" s="17" t="s">
        <v>425</v>
      </c>
      <c r="I2371" s="2" t="str">
        <f>VLOOKUP(Table768[[#This Row],[CID]],ALY,2,FALSE)</f>
        <v>Detail</v>
      </c>
    </row>
    <row r="2372" spans="1:9" ht="16" thickBot="1" x14ac:dyDescent="0.25">
      <c r="A2372" s="19" t="str">
        <f>Table768[[#This Row],[Test No.]]&amp;Table768[[#This Row],[Section]]&amp;Table768[[#This Row],[Q No.]]</f>
        <v>R12R11</v>
      </c>
      <c r="B2372" s="19"/>
      <c r="C2372" s="7" t="s">
        <v>99</v>
      </c>
      <c r="D2372" s="17">
        <v>11</v>
      </c>
      <c r="E2372" s="6" t="s">
        <v>33</v>
      </c>
      <c r="F2372" s="6">
        <v>2</v>
      </c>
      <c r="G2372" s="13" t="s">
        <v>201</v>
      </c>
      <c r="H2372" s="17" t="s">
        <v>430</v>
      </c>
      <c r="I2372" s="2" t="str">
        <f>VLOOKUP(Table768[[#This Row],[CID]],ALY,2,FALSE)</f>
        <v>Detail</v>
      </c>
    </row>
    <row r="2373" spans="1:9" ht="16" thickBot="1" x14ac:dyDescent="0.25">
      <c r="A2373" s="19" t="str">
        <f>Table768[[#This Row],[Test No.]]&amp;Table768[[#This Row],[Section]]&amp;Table768[[#This Row],[Q No.]]</f>
        <v>R12R12</v>
      </c>
      <c r="B2373" s="19"/>
      <c r="C2373" s="7" t="s">
        <v>99</v>
      </c>
      <c r="D2373" s="17">
        <v>12</v>
      </c>
      <c r="E2373" s="6" t="s">
        <v>33</v>
      </c>
      <c r="F2373" s="6">
        <v>2</v>
      </c>
      <c r="G2373" s="13" t="s">
        <v>201</v>
      </c>
      <c r="H2373" s="17" t="s">
        <v>430</v>
      </c>
      <c r="I2373" s="2" t="str">
        <f>VLOOKUP(Table768[[#This Row],[CID]],ALY,2,FALSE)</f>
        <v>Detail</v>
      </c>
    </row>
    <row r="2374" spans="1:9" ht="16" thickBot="1" x14ac:dyDescent="0.25">
      <c r="A2374" s="19" t="str">
        <f>Table768[[#This Row],[Test No.]]&amp;Table768[[#This Row],[Section]]&amp;Table768[[#This Row],[Q No.]]</f>
        <v>R12R13</v>
      </c>
      <c r="B2374" s="19"/>
      <c r="C2374" s="7" t="s">
        <v>99</v>
      </c>
      <c r="D2374" s="17">
        <v>13</v>
      </c>
      <c r="E2374" s="6" t="s">
        <v>33</v>
      </c>
      <c r="F2374" s="6">
        <v>2</v>
      </c>
      <c r="G2374" s="13" t="s">
        <v>201</v>
      </c>
      <c r="H2374" s="17" t="s">
        <v>430</v>
      </c>
      <c r="I2374" s="2" t="str">
        <f>VLOOKUP(Table768[[#This Row],[CID]],ALY,2,FALSE)</f>
        <v>Detail</v>
      </c>
    </row>
    <row r="2375" spans="1:9" ht="16" thickBot="1" x14ac:dyDescent="0.25">
      <c r="A2375" s="19" t="str">
        <f>Table768[[#This Row],[Test No.]]&amp;Table768[[#This Row],[Section]]&amp;Table768[[#This Row],[Q No.]]</f>
        <v>R12R14</v>
      </c>
      <c r="B2375" s="19"/>
      <c r="C2375" s="7" t="s">
        <v>99</v>
      </c>
      <c r="D2375" s="17">
        <v>14</v>
      </c>
      <c r="E2375" s="6" t="s">
        <v>33</v>
      </c>
      <c r="F2375" s="6">
        <v>2</v>
      </c>
      <c r="G2375" s="13" t="s">
        <v>201</v>
      </c>
      <c r="H2375" s="17" t="s">
        <v>430</v>
      </c>
      <c r="I2375" s="2" t="str">
        <f>VLOOKUP(Table768[[#This Row],[CID]],ALY,2,FALSE)</f>
        <v>Detail</v>
      </c>
    </row>
    <row r="2376" spans="1:9" ht="16" thickBot="1" x14ac:dyDescent="0.25">
      <c r="A2376" s="19" t="str">
        <f>Table768[[#This Row],[Test No.]]&amp;Table768[[#This Row],[Section]]&amp;Table768[[#This Row],[Q No.]]</f>
        <v>R12R15</v>
      </c>
      <c r="B2376" s="19"/>
      <c r="C2376" s="7" t="s">
        <v>99</v>
      </c>
      <c r="D2376" s="17">
        <v>15</v>
      </c>
      <c r="E2376" s="6" t="s">
        <v>33</v>
      </c>
      <c r="F2376" s="6">
        <v>2</v>
      </c>
      <c r="G2376" s="13" t="s">
        <v>201</v>
      </c>
      <c r="H2376" s="17" t="s">
        <v>446</v>
      </c>
      <c r="I2376" s="2" t="str">
        <f>VLOOKUP(Table768[[#This Row],[CID]],ALY,2,FALSE)</f>
        <v>Inference</v>
      </c>
    </row>
    <row r="2377" spans="1:9" ht="16" thickBot="1" x14ac:dyDescent="0.25">
      <c r="A2377" s="19" t="str">
        <f>Table768[[#This Row],[Test No.]]&amp;Table768[[#This Row],[Section]]&amp;Table768[[#This Row],[Q No.]]</f>
        <v>R12R16</v>
      </c>
      <c r="B2377" s="19"/>
      <c r="C2377" s="7" t="s">
        <v>99</v>
      </c>
      <c r="D2377" s="17">
        <v>16</v>
      </c>
      <c r="E2377" s="6" t="s">
        <v>33</v>
      </c>
      <c r="F2377" s="6">
        <v>2</v>
      </c>
      <c r="G2377" s="13" t="s">
        <v>201</v>
      </c>
      <c r="H2377" s="17" t="s">
        <v>446</v>
      </c>
      <c r="I2377" s="2" t="str">
        <f>VLOOKUP(Table768[[#This Row],[CID]],ALY,2,FALSE)</f>
        <v>Inference</v>
      </c>
    </row>
    <row r="2378" spans="1:9" ht="16" thickBot="1" x14ac:dyDescent="0.25">
      <c r="A2378" s="19" t="str">
        <f>Table768[[#This Row],[Test No.]]&amp;Table768[[#This Row],[Section]]&amp;Table768[[#This Row],[Q No.]]</f>
        <v>R12R17</v>
      </c>
      <c r="B2378" s="19"/>
      <c r="C2378" s="7" t="s">
        <v>99</v>
      </c>
      <c r="D2378" s="17">
        <v>17</v>
      </c>
      <c r="E2378" s="6" t="s">
        <v>33</v>
      </c>
      <c r="F2378" s="6">
        <v>2</v>
      </c>
      <c r="G2378" s="13" t="s">
        <v>201</v>
      </c>
      <c r="H2378" s="17" t="s">
        <v>433</v>
      </c>
      <c r="I2378" s="2" t="str">
        <f>VLOOKUP(Table768[[#This Row],[CID]],ALY,2,FALSE)</f>
        <v>Purpose</v>
      </c>
    </row>
    <row r="2379" spans="1:9" ht="16" thickBot="1" x14ac:dyDescent="0.25">
      <c r="A2379" s="19" t="str">
        <f>Table768[[#This Row],[Test No.]]&amp;Table768[[#This Row],[Section]]&amp;Table768[[#This Row],[Q No.]]</f>
        <v>R12R18</v>
      </c>
      <c r="B2379" s="19"/>
      <c r="C2379" s="7" t="s">
        <v>99</v>
      </c>
      <c r="D2379" s="17">
        <v>18</v>
      </c>
      <c r="E2379" s="6" t="s">
        <v>33</v>
      </c>
      <c r="F2379" s="6">
        <v>2</v>
      </c>
      <c r="G2379" s="13" t="s">
        <v>201</v>
      </c>
      <c r="H2379" s="17" t="s">
        <v>430</v>
      </c>
      <c r="I2379" s="2" t="str">
        <f>VLOOKUP(Table768[[#This Row],[CID]],ALY,2,FALSE)</f>
        <v>Detail</v>
      </c>
    </row>
    <row r="2380" spans="1:9" ht="16" thickBot="1" x14ac:dyDescent="0.25">
      <c r="A2380" s="19" t="str">
        <f>Table768[[#This Row],[Test No.]]&amp;Table768[[#This Row],[Section]]&amp;Table768[[#This Row],[Q No.]]</f>
        <v>R12R19</v>
      </c>
      <c r="B2380" s="19"/>
      <c r="C2380" s="7" t="s">
        <v>99</v>
      </c>
      <c r="D2380" s="17">
        <v>19</v>
      </c>
      <c r="E2380" s="6" t="s">
        <v>33</v>
      </c>
      <c r="F2380" s="6">
        <v>2</v>
      </c>
      <c r="G2380" s="13" t="s">
        <v>201</v>
      </c>
      <c r="H2380" s="17" t="s">
        <v>430</v>
      </c>
      <c r="I2380" s="2" t="str">
        <f>VLOOKUP(Table768[[#This Row],[CID]],ALY,2,FALSE)</f>
        <v>Detail</v>
      </c>
    </row>
    <row r="2381" spans="1:9" ht="16" thickBot="1" x14ac:dyDescent="0.25">
      <c r="A2381" s="19" t="str">
        <f>Table768[[#This Row],[Test No.]]&amp;Table768[[#This Row],[Section]]&amp;Table768[[#This Row],[Q No.]]</f>
        <v>R12R20</v>
      </c>
      <c r="B2381" s="19"/>
      <c r="C2381" s="7" t="s">
        <v>99</v>
      </c>
      <c r="D2381" s="17">
        <v>20</v>
      </c>
      <c r="E2381" s="6" t="s">
        <v>33</v>
      </c>
      <c r="F2381" s="6">
        <v>2</v>
      </c>
      <c r="G2381" s="13" t="s">
        <v>201</v>
      </c>
      <c r="H2381" s="17" t="s">
        <v>430</v>
      </c>
      <c r="I2381" s="2" t="str">
        <f>VLOOKUP(Table768[[#This Row],[CID]],ALY,2,FALSE)</f>
        <v>Detail</v>
      </c>
    </row>
    <row r="2382" spans="1:9" ht="16" thickBot="1" x14ac:dyDescent="0.25">
      <c r="A2382" s="19" t="str">
        <f>Table768[[#This Row],[Test No.]]&amp;Table768[[#This Row],[Section]]&amp;Table768[[#This Row],[Q No.]]</f>
        <v>R12R21</v>
      </c>
      <c r="B2382" s="19"/>
      <c r="C2382" s="7" t="s">
        <v>99</v>
      </c>
      <c r="D2382" s="17">
        <v>21</v>
      </c>
      <c r="E2382" s="6" t="s">
        <v>33</v>
      </c>
      <c r="F2382" s="6">
        <v>3</v>
      </c>
      <c r="G2382" s="13" t="s">
        <v>200</v>
      </c>
      <c r="H2382" s="17" t="s">
        <v>437</v>
      </c>
      <c r="I2382" s="2" t="str">
        <f>VLOOKUP(Table768[[#This Row],[CID]],ALY,2,FALSE)</f>
        <v>Detail</v>
      </c>
    </row>
    <row r="2383" spans="1:9" ht="16" thickBot="1" x14ac:dyDescent="0.25">
      <c r="A2383" s="19" t="str">
        <f>Table768[[#This Row],[Test No.]]&amp;Table768[[#This Row],[Section]]&amp;Table768[[#This Row],[Q No.]]</f>
        <v>R12R22</v>
      </c>
      <c r="B2383" s="19"/>
      <c r="C2383" s="7" t="s">
        <v>99</v>
      </c>
      <c r="D2383" s="17">
        <v>22</v>
      </c>
      <c r="E2383" s="6" t="s">
        <v>33</v>
      </c>
      <c r="F2383" s="6">
        <v>3</v>
      </c>
      <c r="G2383" s="13" t="s">
        <v>200</v>
      </c>
      <c r="H2383" s="17" t="s">
        <v>437</v>
      </c>
      <c r="I2383" s="2" t="str">
        <f>VLOOKUP(Table768[[#This Row],[CID]],ALY,2,FALSE)</f>
        <v>Detail</v>
      </c>
    </row>
    <row r="2384" spans="1:9" ht="16" thickBot="1" x14ac:dyDescent="0.25">
      <c r="A2384" s="19" t="str">
        <f>Table768[[#This Row],[Test No.]]&amp;Table768[[#This Row],[Section]]&amp;Table768[[#This Row],[Q No.]]</f>
        <v>R12R23</v>
      </c>
      <c r="B2384" s="19"/>
      <c r="C2384" s="7" t="s">
        <v>99</v>
      </c>
      <c r="D2384" s="17">
        <v>23</v>
      </c>
      <c r="E2384" s="6" t="s">
        <v>33</v>
      </c>
      <c r="F2384" s="6">
        <v>3</v>
      </c>
      <c r="G2384" s="13" t="s">
        <v>200</v>
      </c>
      <c r="H2384" s="17" t="s">
        <v>447</v>
      </c>
      <c r="I2384" s="2" t="str">
        <f>VLOOKUP(Table768[[#This Row],[CID]],ALY,2,FALSE)</f>
        <v>Author's Method</v>
      </c>
    </row>
    <row r="2385" spans="1:9" ht="16" thickBot="1" x14ac:dyDescent="0.25">
      <c r="A2385" s="19" t="str">
        <f>Table768[[#This Row],[Test No.]]&amp;Table768[[#This Row],[Section]]&amp;Table768[[#This Row],[Q No.]]</f>
        <v>R12R24</v>
      </c>
      <c r="B2385" s="19"/>
      <c r="C2385" s="7" t="s">
        <v>99</v>
      </c>
      <c r="D2385" s="17">
        <v>24</v>
      </c>
      <c r="E2385" s="6" t="s">
        <v>33</v>
      </c>
      <c r="F2385" s="6">
        <v>3</v>
      </c>
      <c r="G2385" s="13" t="s">
        <v>200</v>
      </c>
      <c r="H2385" s="17" t="s">
        <v>437</v>
      </c>
      <c r="I2385" s="2" t="str">
        <f>VLOOKUP(Table768[[#This Row],[CID]],ALY,2,FALSE)</f>
        <v>Detail</v>
      </c>
    </row>
    <row r="2386" spans="1:9" ht="16" thickBot="1" x14ac:dyDescent="0.25">
      <c r="A2386" s="19" t="str">
        <f>Table768[[#This Row],[Test No.]]&amp;Table768[[#This Row],[Section]]&amp;Table768[[#This Row],[Q No.]]</f>
        <v>R12R25</v>
      </c>
      <c r="B2386" s="19"/>
      <c r="C2386" s="7" t="s">
        <v>99</v>
      </c>
      <c r="D2386" s="17">
        <v>25</v>
      </c>
      <c r="E2386" s="6" t="s">
        <v>33</v>
      </c>
      <c r="F2386" s="6">
        <v>3</v>
      </c>
      <c r="G2386" s="13" t="s">
        <v>200</v>
      </c>
      <c r="H2386" s="17" t="s">
        <v>438</v>
      </c>
      <c r="I2386" s="2" t="str">
        <f>VLOOKUP(Table768[[#This Row],[CID]],ALY,2,FALSE)</f>
        <v>Inference</v>
      </c>
    </row>
    <row r="2387" spans="1:9" ht="16" thickBot="1" x14ac:dyDescent="0.25">
      <c r="A2387" s="19" t="str">
        <f>Table768[[#This Row],[Test No.]]&amp;Table768[[#This Row],[Section]]&amp;Table768[[#This Row],[Q No.]]</f>
        <v>R12R26</v>
      </c>
      <c r="B2387" s="19"/>
      <c r="C2387" s="7" t="s">
        <v>99</v>
      </c>
      <c r="D2387" s="17">
        <v>26</v>
      </c>
      <c r="E2387" s="6" t="s">
        <v>33</v>
      </c>
      <c r="F2387" s="6">
        <v>3</v>
      </c>
      <c r="G2387" s="13" t="s">
        <v>200</v>
      </c>
      <c r="H2387" s="17" t="s">
        <v>438</v>
      </c>
      <c r="I2387" s="2" t="str">
        <f>VLOOKUP(Table768[[#This Row],[CID]],ALY,2,FALSE)</f>
        <v>Inference</v>
      </c>
    </row>
    <row r="2388" spans="1:9" ht="16" thickBot="1" x14ac:dyDescent="0.25">
      <c r="A2388" s="19" t="str">
        <f>Table768[[#This Row],[Test No.]]&amp;Table768[[#This Row],[Section]]&amp;Table768[[#This Row],[Q No.]]</f>
        <v>R12R27</v>
      </c>
      <c r="B2388" s="19"/>
      <c r="C2388" s="7" t="s">
        <v>99</v>
      </c>
      <c r="D2388" s="17">
        <v>27</v>
      </c>
      <c r="E2388" s="6" t="s">
        <v>33</v>
      </c>
      <c r="F2388" s="6">
        <v>3</v>
      </c>
      <c r="G2388" s="13" t="s">
        <v>200</v>
      </c>
      <c r="H2388" s="17" t="s">
        <v>439</v>
      </c>
      <c r="I2388" s="2" t="str">
        <f>VLOOKUP(Table768[[#This Row],[CID]],ALY,2,FALSE)</f>
        <v>Vocab-in-Context</v>
      </c>
    </row>
    <row r="2389" spans="1:9" ht="16" thickBot="1" x14ac:dyDescent="0.25">
      <c r="A2389" s="19" t="str">
        <f>Table768[[#This Row],[Test No.]]&amp;Table768[[#This Row],[Section]]&amp;Table768[[#This Row],[Q No.]]</f>
        <v>R12R28</v>
      </c>
      <c r="B2389" s="19"/>
      <c r="C2389" s="7" t="s">
        <v>99</v>
      </c>
      <c r="D2389" s="17">
        <v>28</v>
      </c>
      <c r="E2389" s="6" t="s">
        <v>33</v>
      </c>
      <c r="F2389" s="6">
        <v>3</v>
      </c>
      <c r="G2389" s="13" t="s">
        <v>200</v>
      </c>
      <c r="H2389" s="17" t="s">
        <v>436</v>
      </c>
      <c r="I2389" s="2" t="str">
        <f>VLOOKUP(Table768[[#This Row],[CID]],ALY,2,FALSE)</f>
        <v>Purpose</v>
      </c>
    </row>
    <row r="2390" spans="1:9" ht="16" thickBot="1" x14ac:dyDescent="0.25">
      <c r="A2390" s="19" t="str">
        <f>Table768[[#This Row],[Test No.]]&amp;Table768[[#This Row],[Section]]&amp;Table768[[#This Row],[Q No.]]</f>
        <v>R12R29</v>
      </c>
      <c r="B2390" s="19"/>
      <c r="C2390" s="7" t="s">
        <v>99</v>
      </c>
      <c r="D2390" s="17">
        <v>29</v>
      </c>
      <c r="E2390" s="6" t="s">
        <v>33</v>
      </c>
      <c r="F2390" s="6">
        <v>3</v>
      </c>
      <c r="G2390" s="13" t="s">
        <v>200</v>
      </c>
      <c r="H2390" s="17" t="s">
        <v>437</v>
      </c>
      <c r="I2390" s="2" t="str">
        <f>VLOOKUP(Table768[[#This Row],[CID]],ALY,2,FALSE)</f>
        <v>Detail</v>
      </c>
    </row>
    <row r="2391" spans="1:9" ht="16" thickBot="1" x14ac:dyDescent="0.25">
      <c r="A2391" s="19" t="str">
        <f>Table768[[#This Row],[Test No.]]&amp;Table768[[#This Row],[Section]]&amp;Table768[[#This Row],[Q No.]]</f>
        <v>R12R30</v>
      </c>
      <c r="B2391" s="19"/>
      <c r="C2391" s="7" t="s">
        <v>99</v>
      </c>
      <c r="D2391" s="17">
        <v>30</v>
      </c>
      <c r="E2391" s="6" t="s">
        <v>33</v>
      </c>
      <c r="F2391" s="6">
        <v>3</v>
      </c>
      <c r="G2391" s="13" t="s">
        <v>200</v>
      </c>
      <c r="H2391" s="17" t="s">
        <v>437</v>
      </c>
      <c r="I2391" s="2" t="str">
        <f>VLOOKUP(Table768[[#This Row],[CID]],ALY,2,FALSE)</f>
        <v>Detail</v>
      </c>
    </row>
    <row r="2392" spans="1:9" ht="16" thickBot="1" x14ac:dyDescent="0.25">
      <c r="A2392" s="19" t="str">
        <f>Table768[[#This Row],[Test No.]]&amp;Table768[[#This Row],[Section]]&amp;Table768[[#This Row],[Q No.]]</f>
        <v>R12R31</v>
      </c>
      <c r="B2392" s="19"/>
      <c r="C2392" s="7" t="s">
        <v>99</v>
      </c>
      <c r="D2392" s="17">
        <v>31</v>
      </c>
      <c r="E2392" s="6" t="s">
        <v>33</v>
      </c>
      <c r="F2392" s="6">
        <v>4</v>
      </c>
      <c r="G2392" s="13" t="s">
        <v>199</v>
      </c>
      <c r="H2392" s="17" t="s">
        <v>442</v>
      </c>
      <c r="I2392" s="2" t="str">
        <f>VLOOKUP(Table768[[#This Row],[CID]],ALY,2,FALSE)</f>
        <v>Detail</v>
      </c>
    </row>
    <row r="2393" spans="1:9" ht="16" thickBot="1" x14ac:dyDescent="0.25">
      <c r="A2393" s="19" t="str">
        <f>Table768[[#This Row],[Test No.]]&amp;Table768[[#This Row],[Section]]&amp;Table768[[#This Row],[Q No.]]</f>
        <v>R12R32</v>
      </c>
      <c r="B2393" s="19"/>
      <c r="C2393" s="7" t="s">
        <v>99</v>
      </c>
      <c r="D2393" s="17">
        <v>32</v>
      </c>
      <c r="E2393" s="6" t="s">
        <v>33</v>
      </c>
      <c r="F2393" s="6">
        <v>4</v>
      </c>
      <c r="G2393" s="13" t="s">
        <v>199</v>
      </c>
      <c r="H2393" s="17" t="s">
        <v>442</v>
      </c>
      <c r="I2393" s="2" t="str">
        <f>VLOOKUP(Table768[[#This Row],[CID]],ALY,2,FALSE)</f>
        <v>Detail</v>
      </c>
    </row>
    <row r="2394" spans="1:9" ht="16" thickBot="1" x14ac:dyDescent="0.25">
      <c r="A2394" s="19" t="str">
        <f>Table768[[#This Row],[Test No.]]&amp;Table768[[#This Row],[Section]]&amp;Table768[[#This Row],[Q No.]]</f>
        <v>R12R33</v>
      </c>
      <c r="B2394" s="19"/>
      <c r="C2394" s="7" t="s">
        <v>99</v>
      </c>
      <c r="D2394" s="17">
        <v>33</v>
      </c>
      <c r="E2394" s="6" t="s">
        <v>33</v>
      </c>
      <c r="F2394" s="6">
        <v>4</v>
      </c>
      <c r="G2394" s="13" t="s">
        <v>199</v>
      </c>
      <c r="H2394" s="17" t="s">
        <v>442</v>
      </c>
      <c r="I2394" s="2" t="str">
        <f>VLOOKUP(Table768[[#This Row],[CID]],ALY,2,FALSE)</f>
        <v>Detail</v>
      </c>
    </row>
    <row r="2395" spans="1:9" ht="16" thickBot="1" x14ac:dyDescent="0.25">
      <c r="A2395" s="19" t="str">
        <f>Table768[[#This Row],[Test No.]]&amp;Table768[[#This Row],[Section]]&amp;Table768[[#This Row],[Q No.]]</f>
        <v>R12R34</v>
      </c>
      <c r="B2395" s="19"/>
      <c r="C2395" s="7" t="s">
        <v>99</v>
      </c>
      <c r="D2395" s="17">
        <v>34</v>
      </c>
      <c r="E2395" s="6" t="s">
        <v>33</v>
      </c>
      <c r="F2395" s="6">
        <v>4</v>
      </c>
      <c r="G2395" s="13" t="s">
        <v>199</v>
      </c>
      <c r="H2395" s="17" t="s">
        <v>445</v>
      </c>
      <c r="I2395" s="2" t="str">
        <f>VLOOKUP(Table768[[#This Row],[CID]],ALY,2,FALSE)</f>
        <v>Purpose</v>
      </c>
    </row>
    <row r="2396" spans="1:9" ht="16" thickBot="1" x14ac:dyDescent="0.25">
      <c r="A2396" s="19" t="str">
        <f>Table768[[#This Row],[Test No.]]&amp;Table768[[#This Row],[Section]]&amp;Table768[[#This Row],[Q No.]]</f>
        <v>R12R35</v>
      </c>
      <c r="B2396" s="19"/>
      <c r="C2396" s="7" t="s">
        <v>99</v>
      </c>
      <c r="D2396" s="17">
        <v>35</v>
      </c>
      <c r="E2396" s="6" t="s">
        <v>33</v>
      </c>
      <c r="F2396" s="6">
        <v>4</v>
      </c>
      <c r="G2396" s="13" t="s">
        <v>199</v>
      </c>
      <c r="H2396" s="17" t="s">
        <v>442</v>
      </c>
      <c r="I2396" s="2" t="str">
        <f>VLOOKUP(Table768[[#This Row],[CID]],ALY,2,FALSE)</f>
        <v>Detail</v>
      </c>
    </row>
    <row r="2397" spans="1:9" ht="16" thickBot="1" x14ac:dyDescent="0.25">
      <c r="A2397" s="19" t="str">
        <f>Table768[[#This Row],[Test No.]]&amp;Table768[[#This Row],[Section]]&amp;Table768[[#This Row],[Q No.]]</f>
        <v>R12R36</v>
      </c>
      <c r="B2397" s="19"/>
      <c r="C2397" s="7" t="s">
        <v>99</v>
      </c>
      <c r="D2397" s="17">
        <v>36</v>
      </c>
      <c r="E2397" s="6" t="s">
        <v>33</v>
      </c>
      <c r="F2397" s="6">
        <v>4</v>
      </c>
      <c r="G2397" s="13" t="s">
        <v>199</v>
      </c>
      <c r="H2397" s="17" t="s">
        <v>445</v>
      </c>
      <c r="I2397" s="2" t="str">
        <f>VLOOKUP(Table768[[#This Row],[CID]],ALY,2,FALSE)</f>
        <v>Purpose</v>
      </c>
    </row>
    <row r="2398" spans="1:9" ht="16" thickBot="1" x14ac:dyDescent="0.25">
      <c r="A2398" s="19" t="str">
        <f>Table768[[#This Row],[Test No.]]&amp;Table768[[#This Row],[Section]]&amp;Table768[[#This Row],[Q No.]]</f>
        <v>R12R37</v>
      </c>
      <c r="B2398" s="19"/>
      <c r="C2398" s="7" t="s">
        <v>99</v>
      </c>
      <c r="D2398" s="17">
        <v>37</v>
      </c>
      <c r="E2398" s="6" t="s">
        <v>33</v>
      </c>
      <c r="F2398" s="6">
        <v>4</v>
      </c>
      <c r="G2398" s="13" t="s">
        <v>199</v>
      </c>
      <c r="H2398" s="17" t="s">
        <v>440</v>
      </c>
      <c r="I2398" s="2" t="str">
        <f>VLOOKUP(Table768[[#This Row],[CID]],ALY,2,FALSE)</f>
        <v>Inference</v>
      </c>
    </row>
    <row r="2399" spans="1:9" ht="16" thickBot="1" x14ac:dyDescent="0.25">
      <c r="A2399" s="19" t="str">
        <f>Table768[[#This Row],[Test No.]]&amp;Table768[[#This Row],[Section]]&amp;Table768[[#This Row],[Q No.]]</f>
        <v>R12R38</v>
      </c>
      <c r="B2399" s="19"/>
      <c r="C2399" s="7" t="s">
        <v>99</v>
      </c>
      <c r="D2399" s="17">
        <v>38</v>
      </c>
      <c r="E2399" s="6" t="s">
        <v>33</v>
      </c>
      <c r="F2399" s="6">
        <v>4</v>
      </c>
      <c r="G2399" s="13" t="s">
        <v>199</v>
      </c>
      <c r="H2399" s="17" t="s">
        <v>445</v>
      </c>
      <c r="I2399" s="2" t="str">
        <f>VLOOKUP(Table768[[#This Row],[CID]],ALY,2,FALSE)</f>
        <v>Purpose</v>
      </c>
    </row>
    <row r="2400" spans="1:9" ht="16" thickBot="1" x14ac:dyDescent="0.25">
      <c r="A2400" s="19" t="str">
        <f>Table768[[#This Row],[Test No.]]&amp;Table768[[#This Row],[Section]]&amp;Table768[[#This Row],[Q No.]]</f>
        <v>R12R39</v>
      </c>
      <c r="B2400" s="19"/>
      <c r="C2400" s="7" t="s">
        <v>99</v>
      </c>
      <c r="D2400" s="17">
        <v>39</v>
      </c>
      <c r="E2400" s="6" t="s">
        <v>33</v>
      </c>
      <c r="F2400" s="6">
        <v>4</v>
      </c>
      <c r="G2400" s="13" t="s">
        <v>199</v>
      </c>
      <c r="H2400" s="17" t="s">
        <v>443</v>
      </c>
      <c r="I2400" s="2" t="str">
        <f>VLOOKUP(Table768[[#This Row],[CID]],ALY,2,FALSE)</f>
        <v>Vocab-in-Context</v>
      </c>
    </row>
    <row r="2401" spans="1:9" ht="16" thickBot="1" x14ac:dyDescent="0.25">
      <c r="A2401" s="19" t="str">
        <f>Table768[[#This Row],[Test No.]]&amp;Table768[[#This Row],[Section]]&amp;Table768[[#This Row],[Q No.]]</f>
        <v>R12R40</v>
      </c>
      <c r="B2401" s="19"/>
      <c r="C2401" s="7" t="s">
        <v>99</v>
      </c>
      <c r="D2401" s="17">
        <v>40</v>
      </c>
      <c r="E2401" s="6" t="s">
        <v>33</v>
      </c>
      <c r="F2401" s="6">
        <v>4</v>
      </c>
      <c r="G2401" s="13" t="s">
        <v>199</v>
      </c>
      <c r="H2401" s="17" t="s">
        <v>440</v>
      </c>
      <c r="I2401" s="2" t="str">
        <f>VLOOKUP(Table768[[#This Row],[CID]],ALY,2,FALSE)</f>
        <v>Inference</v>
      </c>
    </row>
    <row r="2402" spans="1:9" ht="16" thickBot="1" x14ac:dyDescent="0.25">
      <c r="A2402" s="19" t="str">
        <f>Table768[[#This Row],[Test No.]]&amp;Table768[[#This Row],[Section]]&amp;Table768[[#This Row],[Q No.]]</f>
        <v>R13R1</v>
      </c>
      <c r="B2402" s="19"/>
      <c r="C2402" s="7" t="s">
        <v>98</v>
      </c>
      <c r="D2402" s="17">
        <v>1</v>
      </c>
      <c r="E2402" s="6" t="s">
        <v>33</v>
      </c>
      <c r="F2402" s="6">
        <v>1</v>
      </c>
      <c r="G2402" s="13" t="s">
        <v>50</v>
      </c>
      <c r="H2402" s="17" t="s">
        <v>425</v>
      </c>
      <c r="I2402" s="2" t="str">
        <f>VLOOKUP(Table768[[#This Row],[CID]],ALY,2,FALSE)</f>
        <v>Detail</v>
      </c>
    </row>
    <row r="2403" spans="1:9" ht="16" thickBot="1" x14ac:dyDescent="0.25">
      <c r="A2403" s="19" t="str">
        <f>Table768[[#This Row],[Test No.]]&amp;Table768[[#This Row],[Section]]&amp;Table768[[#This Row],[Q No.]]</f>
        <v>R13R2</v>
      </c>
      <c r="B2403" s="19"/>
      <c r="C2403" s="7" t="s">
        <v>98</v>
      </c>
      <c r="D2403" s="17">
        <v>2</v>
      </c>
      <c r="E2403" s="6" t="s">
        <v>33</v>
      </c>
      <c r="F2403" s="6">
        <v>1</v>
      </c>
      <c r="G2403" s="13" t="s">
        <v>50</v>
      </c>
      <c r="H2403" s="17" t="s">
        <v>458</v>
      </c>
      <c r="I2403" s="2" t="str">
        <f>VLOOKUP(Table768[[#This Row],[CID]],ALY,2,FALSE)</f>
        <v>Sequence</v>
      </c>
    </row>
    <row r="2404" spans="1:9" ht="16" thickBot="1" x14ac:dyDescent="0.25">
      <c r="A2404" s="19" t="str">
        <f>Table768[[#This Row],[Test No.]]&amp;Table768[[#This Row],[Section]]&amp;Table768[[#This Row],[Q No.]]</f>
        <v>R13R3</v>
      </c>
      <c r="B2404" s="19"/>
      <c r="C2404" s="7" t="s">
        <v>98</v>
      </c>
      <c r="D2404" s="17">
        <v>3</v>
      </c>
      <c r="E2404" s="6" t="s">
        <v>33</v>
      </c>
      <c r="F2404" s="6">
        <v>1</v>
      </c>
      <c r="G2404" s="13" t="s">
        <v>50</v>
      </c>
      <c r="H2404" s="17" t="s">
        <v>425</v>
      </c>
      <c r="I2404" s="2" t="str">
        <f>VLOOKUP(Table768[[#This Row],[CID]],ALY,2,FALSE)</f>
        <v>Detail</v>
      </c>
    </row>
    <row r="2405" spans="1:9" ht="16" thickBot="1" x14ac:dyDescent="0.25">
      <c r="A2405" s="19" t="str">
        <f>Table768[[#This Row],[Test No.]]&amp;Table768[[#This Row],[Section]]&amp;Table768[[#This Row],[Q No.]]</f>
        <v>R13R4</v>
      </c>
      <c r="B2405" s="19"/>
      <c r="C2405" s="7" t="s">
        <v>98</v>
      </c>
      <c r="D2405" s="17">
        <v>4</v>
      </c>
      <c r="E2405" s="6" t="s">
        <v>33</v>
      </c>
      <c r="F2405" s="6">
        <v>1</v>
      </c>
      <c r="G2405" s="13" t="s">
        <v>50</v>
      </c>
      <c r="H2405" s="17" t="s">
        <v>425</v>
      </c>
      <c r="I2405" s="2" t="str">
        <f>VLOOKUP(Table768[[#This Row],[CID]],ALY,2,FALSE)</f>
        <v>Detail</v>
      </c>
    </row>
    <row r="2406" spans="1:9" ht="16" thickBot="1" x14ac:dyDescent="0.25">
      <c r="A2406" s="19" t="str">
        <f>Table768[[#This Row],[Test No.]]&amp;Table768[[#This Row],[Section]]&amp;Table768[[#This Row],[Q No.]]</f>
        <v>R13R5</v>
      </c>
      <c r="B2406" s="19"/>
      <c r="C2406" s="7" t="s">
        <v>98</v>
      </c>
      <c r="D2406" s="17">
        <v>5</v>
      </c>
      <c r="E2406" s="6" t="s">
        <v>33</v>
      </c>
      <c r="F2406" s="6">
        <v>1</v>
      </c>
      <c r="G2406" s="13" t="s">
        <v>50</v>
      </c>
      <c r="H2406" s="17" t="s">
        <v>425</v>
      </c>
      <c r="I2406" s="2" t="str">
        <f>VLOOKUP(Table768[[#This Row],[CID]],ALY,2,FALSE)</f>
        <v>Detail</v>
      </c>
    </row>
    <row r="2407" spans="1:9" ht="16" thickBot="1" x14ac:dyDescent="0.25">
      <c r="A2407" s="19" t="str">
        <f>Table768[[#This Row],[Test No.]]&amp;Table768[[#This Row],[Section]]&amp;Table768[[#This Row],[Q No.]]</f>
        <v>R13R6</v>
      </c>
      <c r="B2407" s="19"/>
      <c r="C2407" s="7" t="s">
        <v>98</v>
      </c>
      <c r="D2407" s="17">
        <v>6</v>
      </c>
      <c r="E2407" s="6" t="s">
        <v>33</v>
      </c>
      <c r="F2407" s="6">
        <v>1</v>
      </c>
      <c r="G2407" s="13" t="s">
        <v>50</v>
      </c>
      <c r="H2407" s="17" t="s">
        <v>425</v>
      </c>
      <c r="I2407" s="2" t="str">
        <f>VLOOKUP(Table768[[#This Row],[CID]],ALY,2,FALSE)</f>
        <v>Detail</v>
      </c>
    </row>
    <row r="2408" spans="1:9" ht="16" thickBot="1" x14ac:dyDescent="0.25">
      <c r="A2408" s="19" t="str">
        <f>Table768[[#This Row],[Test No.]]&amp;Table768[[#This Row],[Section]]&amp;Table768[[#This Row],[Q No.]]</f>
        <v>R13R7</v>
      </c>
      <c r="B2408" s="19"/>
      <c r="C2408" s="7" t="s">
        <v>98</v>
      </c>
      <c r="D2408" s="17">
        <v>7</v>
      </c>
      <c r="E2408" s="6" t="s">
        <v>33</v>
      </c>
      <c r="F2408" s="6">
        <v>1</v>
      </c>
      <c r="G2408" s="13" t="s">
        <v>50</v>
      </c>
      <c r="H2408" s="17" t="s">
        <v>424</v>
      </c>
      <c r="I2408" s="2" t="str">
        <f>VLOOKUP(Table768[[#This Row],[CID]],ALY,2,FALSE)</f>
        <v>Inference</v>
      </c>
    </row>
    <row r="2409" spans="1:9" ht="16" thickBot="1" x14ac:dyDescent="0.25">
      <c r="A2409" s="19" t="str">
        <f>Table768[[#This Row],[Test No.]]&amp;Table768[[#This Row],[Section]]&amp;Table768[[#This Row],[Q No.]]</f>
        <v>R13R8</v>
      </c>
      <c r="B2409" s="19"/>
      <c r="C2409" s="7" t="s">
        <v>98</v>
      </c>
      <c r="D2409" s="17">
        <v>8</v>
      </c>
      <c r="E2409" s="6" t="s">
        <v>33</v>
      </c>
      <c r="F2409" s="6">
        <v>1</v>
      </c>
      <c r="G2409" s="13" t="s">
        <v>50</v>
      </c>
      <c r="H2409" s="17" t="s">
        <v>425</v>
      </c>
      <c r="I2409" s="2" t="str">
        <f>VLOOKUP(Table768[[#This Row],[CID]],ALY,2,FALSE)</f>
        <v>Detail</v>
      </c>
    </row>
    <row r="2410" spans="1:9" ht="16" thickBot="1" x14ac:dyDescent="0.25">
      <c r="A2410" s="19" t="str">
        <f>Table768[[#This Row],[Test No.]]&amp;Table768[[#This Row],[Section]]&amp;Table768[[#This Row],[Q No.]]</f>
        <v>R13R9</v>
      </c>
      <c r="B2410" s="19"/>
      <c r="C2410" s="7" t="s">
        <v>98</v>
      </c>
      <c r="D2410" s="17">
        <v>9</v>
      </c>
      <c r="E2410" s="6" t="s">
        <v>33</v>
      </c>
      <c r="F2410" s="6">
        <v>1</v>
      </c>
      <c r="G2410" s="13" t="s">
        <v>50</v>
      </c>
      <c r="H2410" s="17" t="s">
        <v>425</v>
      </c>
      <c r="I2410" s="2" t="str">
        <f>VLOOKUP(Table768[[#This Row],[CID]],ALY,2,FALSE)</f>
        <v>Detail</v>
      </c>
    </row>
    <row r="2411" spans="1:9" ht="16" thickBot="1" x14ac:dyDescent="0.25">
      <c r="A2411" s="19" t="str">
        <f>Table768[[#This Row],[Test No.]]&amp;Table768[[#This Row],[Section]]&amp;Table768[[#This Row],[Q No.]]</f>
        <v>R13R10</v>
      </c>
      <c r="B2411" s="19"/>
      <c r="C2411" s="7" t="s">
        <v>98</v>
      </c>
      <c r="D2411" s="17">
        <v>10</v>
      </c>
      <c r="E2411" s="6" t="s">
        <v>33</v>
      </c>
      <c r="F2411" s="6">
        <v>1</v>
      </c>
      <c r="G2411" s="13" t="s">
        <v>50</v>
      </c>
      <c r="H2411" s="17" t="s">
        <v>450</v>
      </c>
      <c r="I2411" s="2" t="str">
        <f>VLOOKUP(Table768[[#This Row],[CID]],ALY,2,FALSE)</f>
        <v>Vocab-in-Context</v>
      </c>
    </row>
    <row r="2412" spans="1:9" ht="16" thickBot="1" x14ac:dyDescent="0.25">
      <c r="A2412" s="19" t="str">
        <f>Table768[[#This Row],[Test No.]]&amp;Table768[[#This Row],[Section]]&amp;Table768[[#This Row],[Q No.]]</f>
        <v>R13R11</v>
      </c>
      <c r="B2412" s="19"/>
      <c r="C2412" s="7" t="s">
        <v>98</v>
      </c>
      <c r="D2412" s="17">
        <v>11</v>
      </c>
      <c r="E2412" s="6" t="s">
        <v>33</v>
      </c>
      <c r="F2412" s="6">
        <v>2</v>
      </c>
      <c r="G2412" s="13" t="s">
        <v>201</v>
      </c>
      <c r="H2412" s="17" t="s">
        <v>430</v>
      </c>
      <c r="I2412" s="2" t="str">
        <f>VLOOKUP(Table768[[#This Row],[CID]],ALY,2,FALSE)</f>
        <v>Detail</v>
      </c>
    </row>
    <row r="2413" spans="1:9" ht="16" thickBot="1" x14ac:dyDescent="0.25">
      <c r="A2413" s="19" t="str">
        <f>Table768[[#This Row],[Test No.]]&amp;Table768[[#This Row],[Section]]&amp;Table768[[#This Row],[Q No.]]</f>
        <v>R13R12</v>
      </c>
      <c r="B2413" s="19"/>
      <c r="C2413" s="7" t="s">
        <v>98</v>
      </c>
      <c r="D2413" s="17">
        <v>12</v>
      </c>
      <c r="E2413" s="6" t="s">
        <v>33</v>
      </c>
      <c r="F2413" s="6">
        <v>2</v>
      </c>
      <c r="G2413" s="13" t="s">
        <v>201</v>
      </c>
      <c r="H2413" s="17" t="s">
        <v>434</v>
      </c>
      <c r="I2413" s="2" t="str">
        <f>VLOOKUP(Table768[[#This Row],[CID]],ALY,2,FALSE)</f>
        <v>Main Idea</v>
      </c>
    </row>
    <row r="2414" spans="1:9" ht="16" thickBot="1" x14ac:dyDescent="0.25">
      <c r="A2414" s="19" t="str">
        <f>Table768[[#This Row],[Test No.]]&amp;Table768[[#This Row],[Section]]&amp;Table768[[#This Row],[Q No.]]</f>
        <v>R13R13</v>
      </c>
      <c r="B2414" s="19"/>
      <c r="C2414" s="7" t="s">
        <v>98</v>
      </c>
      <c r="D2414" s="17">
        <v>13</v>
      </c>
      <c r="E2414" s="6" t="s">
        <v>33</v>
      </c>
      <c r="F2414" s="6">
        <v>2</v>
      </c>
      <c r="G2414" s="13" t="s">
        <v>201</v>
      </c>
      <c r="H2414" s="17" t="s">
        <v>431</v>
      </c>
      <c r="I2414" s="2" t="str">
        <f>VLOOKUP(Table768[[#This Row],[CID]],ALY,2,FALSE)</f>
        <v>Vocab-in-Context</v>
      </c>
    </row>
    <row r="2415" spans="1:9" ht="16" thickBot="1" x14ac:dyDescent="0.25">
      <c r="A2415" s="19" t="str">
        <f>Table768[[#This Row],[Test No.]]&amp;Table768[[#This Row],[Section]]&amp;Table768[[#This Row],[Q No.]]</f>
        <v>R13R14</v>
      </c>
      <c r="B2415" s="19"/>
      <c r="C2415" s="7" t="s">
        <v>98</v>
      </c>
      <c r="D2415" s="17">
        <v>14</v>
      </c>
      <c r="E2415" s="6" t="s">
        <v>33</v>
      </c>
      <c r="F2415" s="6">
        <v>2</v>
      </c>
      <c r="G2415" s="13" t="s">
        <v>201</v>
      </c>
      <c r="H2415" s="17" t="s">
        <v>446</v>
      </c>
      <c r="I2415" s="2" t="str">
        <f>VLOOKUP(Table768[[#This Row],[CID]],ALY,2,FALSE)</f>
        <v>Inference</v>
      </c>
    </row>
    <row r="2416" spans="1:9" ht="16" thickBot="1" x14ac:dyDescent="0.25">
      <c r="A2416" s="19" t="str">
        <f>Table768[[#This Row],[Test No.]]&amp;Table768[[#This Row],[Section]]&amp;Table768[[#This Row],[Q No.]]</f>
        <v>R13R15</v>
      </c>
      <c r="B2416" s="19"/>
      <c r="C2416" s="7" t="s">
        <v>98</v>
      </c>
      <c r="D2416" s="17">
        <v>15</v>
      </c>
      <c r="E2416" s="6" t="s">
        <v>33</v>
      </c>
      <c r="F2416" s="6">
        <v>2</v>
      </c>
      <c r="G2416" s="13" t="s">
        <v>201</v>
      </c>
      <c r="H2416" s="17" t="s">
        <v>433</v>
      </c>
      <c r="I2416" s="2" t="str">
        <f>VLOOKUP(Table768[[#This Row],[CID]],ALY,2,FALSE)</f>
        <v>Purpose</v>
      </c>
    </row>
    <row r="2417" spans="1:9" ht="16" thickBot="1" x14ac:dyDescent="0.25">
      <c r="A2417" s="19" t="str">
        <f>Table768[[#This Row],[Test No.]]&amp;Table768[[#This Row],[Section]]&amp;Table768[[#This Row],[Q No.]]</f>
        <v>R13R16</v>
      </c>
      <c r="B2417" s="19"/>
      <c r="C2417" s="7" t="s">
        <v>98</v>
      </c>
      <c r="D2417" s="17">
        <v>16</v>
      </c>
      <c r="E2417" s="6" t="s">
        <v>33</v>
      </c>
      <c r="F2417" s="6">
        <v>2</v>
      </c>
      <c r="G2417" s="13" t="s">
        <v>201</v>
      </c>
      <c r="H2417" s="17" t="s">
        <v>430</v>
      </c>
      <c r="I2417" s="2" t="str">
        <f>VLOOKUP(Table768[[#This Row],[CID]],ALY,2,FALSE)</f>
        <v>Detail</v>
      </c>
    </row>
    <row r="2418" spans="1:9" ht="16" thickBot="1" x14ac:dyDescent="0.25">
      <c r="A2418" s="19" t="str">
        <f>Table768[[#This Row],[Test No.]]&amp;Table768[[#This Row],[Section]]&amp;Table768[[#This Row],[Q No.]]</f>
        <v>R13R17</v>
      </c>
      <c r="B2418" s="19"/>
      <c r="C2418" s="7" t="s">
        <v>98</v>
      </c>
      <c r="D2418" s="17">
        <v>17</v>
      </c>
      <c r="E2418" s="6" t="s">
        <v>33</v>
      </c>
      <c r="F2418" s="6">
        <v>2</v>
      </c>
      <c r="G2418" s="13" t="s">
        <v>201</v>
      </c>
      <c r="H2418" s="17" t="s">
        <v>430</v>
      </c>
      <c r="I2418" s="2" t="str">
        <f>VLOOKUP(Table768[[#This Row],[CID]],ALY,2,FALSE)</f>
        <v>Detail</v>
      </c>
    </row>
    <row r="2419" spans="1:9" ht="16" thickBot="1" x14ac:dyDescent="0.25">
      <c r="A2419" s="19" t="str">
        <f>Table768[[#This Row],[Test No.]]&amp;Table768[[#This Row],[Section]]&amp;Table768[[#This Row],[Q No.]]</f>
        <v>R13R18</v>
      </c>
      <c r="B2419" s="19"/>
      <c r="C2419" s="7" t="s">
        <v>98</v>
      </c>
      <c r="D2419" s="17">
        <v>18</v>
      </c>
      <c r="E2419" s="6" t="s">
        <v>33</v>
      </c>
      <c r="F2419" s="6">
        <v>2</v>
      </c>
      <c r="G2419" s="13" t="s">
        <v>201</v>
      </c>
      <c r="H2419" s="17" t="s">
        <v>433</v>
      </c>
      <c r="I2419" s="2" t="str">
        <f>VLOOKUP(Table768[[#This Row],[CID]],ALY,2,FALSE)</f>
        <v>Purpose</v>
      </c>
    </row>
    <row r="2420" spans="1:9" ht="16" thickBot="1" x14ac:dyDescent="0.25">
      <c r="A2420" s="19" t="str">
        <f>Table768[[#This Row],[Test No.]]&amp;Table768[[#This Row],[Section]]&amp;Table768[[#This Row],[Q No.]]</f>
        <v>R13R19</v>
      </c>
      <c r="B2420" s="19"/>
      <c r="C2420" s="7" t="s">
        <v>98</v>
      </c>
      <c r="D2420" s="17">
        <v>19</v>
      </c>
      <c r="E2420" s="6" t="s">
        <v>33</v>
      </c>
      <c r="F2420" s="6">
        <v>2</v>
      </c>
      <c r="G2420" s="13" t="s">
        <v>201</v>
      </c>
      <c r="H2420" s="17" t="s">
        <v>446</v>
      </c>
      <c r="I2420" s="2" t="str">
        <f>VLOOKUP(Table768[[#This Row],[CID]],ALY,2,FALSE)</f>
        <v>Inference</v>
      </c>
    </row>
    <row r="2421" spans="1:9" ht="16" thickBot="1" x14ac:dyDescent="0.25">
      <c r="A2421" s="19" t="str">
        <f>Table768[[#This Row],[Test No.]]&amp;Table768[[#This Row],[Section]]&amp;Table768[[#This Row],[Q No.]]</f>
        <v>R13R20</v>
      </c>
      <c r="B2421" s="19"/>
      <c r="C2421" s="7" t="s">
        <v>98</v>
      </c>
      <c r="D2421" s="17">
        <v>20</v>
      </c>
      <c r="E2421" s="6" t="s">
        <v>33</v>
      </c>
      <c r="F2421" s="6">
        <v>2</v>
      </c>
      <c r="G2421" s="13" t="s">
        <v>201</v>
      </c>
      <c r="H2421" s="17" t="s">
        <v>430</v>
      </c>
      <c r="I2421" s="2" t="str">
        <f>VLOOKUP(Table768[[#This Row],[CID]],ALY,2,FALSE)</f>
        <v>Detail</v>
      </c>
    </row>
    <row r="2422" spans="1:9" ht="16" thickBot="1" x14ac:dyDescent="0.25">
      <c r="A2422" s="19" t="str">
        <f>Table768[[#This Row],[Test No.]]&amp;Table768[[#This Row],[Section]]&amp;Table768[[#This Row],[Q No.]]</f>
        <v>R13R21</v>
      </c>
      <c r="B2422" s="19"/>
      <c r="C2422" s="7" t="s">
        <v>98</v>
      </c>
      <c r="D2422" s="17">
        <v>21</v>
      </c>
      <c r="E2422" s="6" t="s">
        <v>33</v>
      </c>
      <c r="F2422" s="6">
        <v>3</v>
      </c>
      <c r="G2422" s="13" t="s">
        <v>200</v>
      </c>
      <c r="H2422" s="17" t="s">
        <v>438</v>
      </c>
      <c r="I2422" s="2" t="str">
        <f>VLOOKUP(Table768[[#This Row],[CID]],ALY,2,FALSE)</f>
        <v>Inference</v>
      </c>
    </row>
    <row r="2423" spans="1:9" ht="16" thickBot="1" x14ac:dyDescent="0.25">
      <c r="A2423" s="19" t="str">
        <f>Table768[[#This Row],[Test No.]]&amp;Table768[[#This Row],[Section]]&amp;Table768[[#This Row],[Q No.]]</f>
        <v>R13R22</v>
      </c>
      <c r="B2423" s="19"/>
      <c r="C2423" s="7" t="s">
        <v>98</v>
      </c>
      <c r="D2423" s="17">
        <v>22</v>
      </c>
      <c r="E2423" s="6" t="s">
        <v>33</v>
      </c>
      <c r="F2423" s="6">
        <v>3</v>
      </c>
      <c r="G2423" s="13" t="s">
        <v>200</v>
      </c>
      <c r="H2423" s="17" t="s">
        <v>437</v>
      </c>
      <c r="I2423" s="2" t="str">
        <f>VLOOKUP(Table768[[#This Row],[CID]],ALY,2,FALSE)</f>
        <v>Detail</v>
      </c>
    </row>
    <row r="2424" spans="1:9" ht="16" thickBot="1" x14ac:dyDescent="0.25">
      <c r="A2424" s="19" t="str">
        <f>Table768[[#This Row],[Test No.]]&amp;Table768[[#This Row],[Section]]&amp;Table768[[#This Row],[Q No.]]</f>
        <v>R13R23</v>
      </c>
      <c r="B2424" s="19"/>
      <c r="C2424" s="7" t="s">
        <v>98</v>
      </c>
      <c r="D2424" s="17">
        <v>23</v>
      </c>
      <c r="E2424" s="6" t="s">
        <v>33</v>
      </c>
      <c r="F2424" s="6">
        <v>3</v>
      </c>
      <c r="G2424" s="13" t="s">
        <v>200</v>
      </c>
      <c r="H2424" s="17" t="s">
        <v>437</v>
      </c>
      <c r="I2424" s="2" t="str">
        <f>VLOOKUP(Table768[[#This Row],[CID]],ALY,2,FALSE)</f>
        <v>Detail</v>
      </c>
    </row>
    <row r="2425" spans="1:9" ht="16" thickBot="1" x14ac:dyDescent="0.25">
      <c r="A2425" s="19" t="str">
        <f>Table768[[#This Row],[Test No.]]&amp;Table768[[#This Row],[Section]]&amp;Table768[[#This Row],[Q No.]]</f>
        <v>R13R24</v>
      </c>
      <c r="B2425" s="19"/>
      <c r="C2425" s="7" t="s">
        <v>98</v>
      </c>
      <c r="D2425" s="17">
        <v>24</v>
      </c>
      <c r="E2425" s="6" t="s">
        <v>33</v>
      </c>
      <c r="F2425" s="6">
        <v>3</v>
      </c>
      <c r="G2425" s="13" t="s">
        <v>200</v>
      </c>
      <c r="H2425" s="17" t="s">
        <v>436</v>
      </c>
      <c r="I2425" s="2" t="str">
        <f>VLOOKUP(Table768[[#This Row],[CID]],ALY,2,FALSE)</f>
        <v>Purpose</v>
      </c>
    </row>
    <row r="2426" spans="1:9" ht="16" thickBot="1" x14ac:dyDescent="0.25">
      <c r="A2426" s="19" t="str">
        <f>Table768[[#This Row],[Test No.]]&amp;Table768[[#This Row],[Section]]&amp;Table768[[#This Row],[Q No.]]</f>
        <v>R13R25</v>
      </c>
      <c r="B2426" s="19"/>
      <c r="C2426" s="7" t="s">
        <v>98</v>
      </c>
      <c r="D2426" s="17">
        <v>25</v>
      </c>
      <c r="E2426" s="6" t="s">
        <v>33</v>
      </c>
      <c r="F2426" s="6">
        <v>3</v>
      </c>
      <c r="G2426" s="13" t="s">
        <v>200</v>
      </c>
      <c r="H2426" s="17" t="s">
        <v>437</v>
      </c>
      <c r="I2426" s="2" t="str">
        <f>VLOOKUP(Table768[[#This Row],[CID]],ALY,2,FALSE)</f>
        <v>Detail</v>
      </c>
    </row>
    <row r="2427" spans="1:9" ht="16" thickBot="1" x14ac:dyDescent="0.25">
      <c r="A2427" s="19" t="str">
        <f>Table768[[#This Row],[Test No.]]&amp;Table768[[#This Row],[Section]]&amp;Table768[[#This Row],[Q No.]]</f>
        <v>R13R26</v>
      </c>
      <c r="B2427" s="19"/>
      <c r="C2427" s="7" t="s">
        <v>98</v>
      </c>
      <c r="D2427" s="17">
        <v>26</v>
      </c>
      <c r="E2427" s="6" t="s">
        <v>33</v>
      </c>
      <c r="F2427" s="6">
        <v>3</v>
      </c>
      <c r="G2427" s="13" t="s">
        <v>200</v>
      </c>
      <c r="H2427" s="17" t="s">
        <v>439</v>
      </c>
      <c r="I2427" s="2" t="str">
        <f>VLOOKUP(Table768[[#This Row],[CID]],ALY,2,FALSE)</f>
        <v>Vocab-in-Context</v>
      </c>
    </row>
    <row r="2428" spans="1:9" ht="16" thickBot="1" x14ac:dyDescent="0.25">
      <c r="A2428" s="19" t="str">
        <f>Table768[[#This Row],[Test No.]]&amp;Table768[[#This Row],[Section]]&amp;Table768[[#This Row],[Q No.]]</f>
        <v>R13R27</v>
      </c>
      <c r="B2428" s="19"/>
      <c r="C2428" s="7" t="s">
        <v>98</v>
      </c>
      <c r="D2428" s="17">
        <v>27</v>
      </c>
      <c r="E2428" s="6" t="s">
        <v>33</v>
      </c>
      <c r="F2428" s="6">
        <v>3</v>
      </c>
      <c r="G2428" s="13" t="s">
        <v>200</v>
      </c>
      <c r="H2428" s="17" t="s">
        <v>437</v>
      </c>
      <c r="I2428" s="2" t="str">
        <f>VLOOKUP(Table768[[#This Row],[CID]],ALY,2,FALSE)</f>
        <v>Detail</v>
      </c>
    </row>
    <row r="2429" spans="1:9" ht="16" thickBot="1" x14ac:dyDescent="0.25">
      <c r="A2429" s="19" t="str">
        <f>Table768[[#This Row],[Test No.]]&amp;Table768[[#This Row],[Section]]&amp;Table768[[#This Row],[Q No.]]</f>
        <v>R13R28</v>
      </c>
      <c r="B2429" s="19"/>
      <c r="C2429" s="7" t="s">
        <v>98</v>
      </c>
      <c r="D2429" s="17">
        <v>28</v>
      </c>
      <c r="E2429" s="6" t="s">
        <v>33</v>
      </c>
      <c r="F2429" s="6">
        <v>3</v>
      </c>
      <c r="G2429" s="13" t="s">
        <v>200</v>
      </c>
      <c r="H2429" s="17" t="s">
        <v>437</v>
      </c>
      <c r="I2429" s="2" t="str">
        <f>VLOOKUP(Table768[[#This Row],[CID]],ALY,2,FALSE)</f>
        <v>Detail</v>
      </c>
    </row>
    <row r="2430" spans="1:9" ht="16" thickBot="1" x14ac:dyDescent="0.25">
      <c r="A2430" s="19" t="str">
        <f>Table768[[#This Row],[Test No.]]&amp;Table768[[#This Row],[Section]]&amp;Table768[[#This Row],[Q No.]]</f>
        <v>R13R29</v>
      </c>
      <c r="B2430" s="19"/>
      <c r="C2430" s="7" t="s">
        <v>98</v>
      </c>
      <c r="D2430" s="17">
        <v>29</v>
      </c>
      <c r="E2430" s="6" t="s">
        <v>33</v>
      </c>
      <c r="F2430" s="6">
        <v>3</v>
      </c>
      <c r="G2430" s="13" t="s">
        <v>200</v>
      </c>
      <c r="H2430" s="17" t="s">
        <v>438</v>
      </c>
      <c r="I2430" s="2" t="str">
        <f>VLOOKUP(Table768[[#This Row],[CID]],ALY,2,FALSE)</f>
        <v>Inference</v>
      </c>
    </row>
    <row r="2431" spans="1:9" ht="16" thickBot="1" x14ac:dyDescent="0.25">
      <c r="A2431" s="19" t="str">
        <f>Table768[[#This Row],[Test No.]]&amp;Table768[[#This Row],[Section]]&amp;Table768[[#This Row],[Q No.]]</f>
        <v>R13R30</v>
      </c>
      <c r="B2431" s="19"/>
      <c r="C2431" s="7" t="s">
        <v>98</v>
      </c>
      <c r="D2431" s="17">
        <v>30</v>
      </c>
      <c r="E2431" s="6" t="s">
        <v>33</v>
      </c>
      <c r="F2431" s="6">
        <v>3</v>
      </c>
      <c r="G2431" s="13" t="s">
        <v>200</v>
      </c>
      <c r="H2431" s="17" t="s">
        <v>438</v>
      </c>
      <c r="I2431" s="2" t="str">
        <f>VLOOKUP(Table768[[#This Row],[CID]],ALY,2,FALSE)</f>
        <v>Inference</v>
      </c>
    </row>
    <row r="2432" spans="1:9" ht="16" thickBot="1" x14ac:dyDescent="0.25">
      <c r="A2432" s="19" t="str">
        <f>Table768[[#This Row],[Test No.]]&amp;Table768[[#This Row],[Section]]&amp;Table768[[#This Row],[Q No.]]</f>
        <v>R13R31</v>
      </c>
      <c r="B2432" s="19"/>
      <c r="C2432" s="7" t="s">
        <v>98</v>
      </c>
      <c r="D2432" s="17">
        <v>31</v>
      </c>
      <c r="E2432" s="6" t="s">
        <v>33</v>
      </c>
      <c r="F2432" s="6">
        <v>4</v>
      </c>
      <c r="G2432" s="13" t="s">
        <v>199</v>
      </c>
      <c r="H2432" s="17" t="s">
        <v>444</v>
      </c>
      <c r="I2432" s="2" t="str">
        <f>VLOOKUP(Table768[[#This Row],[CID]],ALY,2,FALSE)</f>
        <v>PoV/Author's Attitude</v>
      </c>
    </row>
    <row r="2433" spans="1:9" ht="16" thickBot="1" x14ac:dyDescent="0.25">
      <c r="A2433" s="19" t="str">
        <f>Table768[[#This Row],[Test No.]]&amp;Table768[[#This Row],[Section]]&amp;Table768[[#This Row],[Q No.]]</f>
        <v>R13R32</v>
      </c>
      <c r="B2433" s="19"/>
      <c r="C2433" s="7" t="s">
        <v>98</v>
      </c>
      <c r="D2433" s="17">
        <v>32</v>
      </c>
      <c r="E2433" s="6" t="s">
        <v>33</v>
      </c>
      <c r="F2433" s="6">
        <v>4</v>
      </c>
      <c r="G2433" s="13" t="s">
        <v>199</v>
      </c>
      <c r="H2433" s="17" t="s">
        <v>442</v>
      </c>
      <c r="I2433" s="2" t="str">
        <f>VLOOKUP(Table768[[#This Row],[CID]],ALY,2,FALSE)</f>
        <v>Detail</v>
      </c>
    </row>
    <row r="2434" spans="1:9" ht="16" thickBot="1" x14ac:dyDescent="0.25">
      <c r="A2434" s="19" t="str">
        <f>Table768[[#This Row],[Test No.]]&amp;Table768[[#This Row],[Section]]&amp;Table768[[#This Row],[Q No.]]</f>
        <v>R13R33</v>
      </c>
      <c r="B2434" s="19"/>
      <c r="C2434" s="7" t="s">
        <v>98</v>
      </c>
      <c r="D2434" s="17">
        <v>33</v>
      </c>
      <c r="E2434" s="6" t="s">
        <v>33</v>
      </c>
      <c r="F2434" s="6">
        <v>4</v>
      </c>
      <c r="G2434" s="13" t="s">
        <v>199</v>
      </c>
      <c r="H2434" s="17" t="s">
        <v>442</v>
      </c>
      <c r="I2434" s="2" t="str">
        <f>VLOOKUP(Table768[[#This Row],[CID]],ALY,2,FALSE)</f>
        <v>Detail</v>
      </c>
    </row>
    <row r="2435" spans="1:9" ht="16" thickBot="1" x14ac:dyDescent="0.25">
      <c r="A2435" s="19" t="str">
        <f>Table768[[#This Row],[Test No.]]&amp;Table768[[#This Row],[Section]]&amp;Table768[[#This Row],[Q No.]]</f>
        <v>R13R34</v>
      </c>
      <c r="B2435" s="19"/>
      <c r="C2435" s="7" t="s">
        <v>98</v>
      </c>
      <c r="D2435" s="17">
        <v>34</v>
      </c>
      <c r="E2435" s="6" t="s">
        <v>33</v>
      </c>
      <c r="F2435" s="6">
        <v>4</v>
      </c>
      <c r="G2435" s="13" t="s">
        <v>199</v>
      </c>
      <c r="H2435" s="17" t="s">
        <v>441</v>
      </c>
      <c r="I2435" s="2" t="str">
        <f>VLOOKUP(Table768[[#This Row],[CID]],ALY,2,FALSE)</f>
        <v>Main Idea</v>
      </c>
    </row>
    <row r="2436" spans="1:9" ht="16" thickBot="1" x14ac:dyDescent="0.25">
      <c r="A2436" s="19" t="str">
        <f>Table768[[#This Row],[Test No.]]&amp;Table768[[#This Row],[Section]]&amp;Table768[[#This Row],[Q No.]]</f>
        <v>R13R35</v>
      </c>
      <c r="B2436" s="19"/>
      <c r="C2436" s="7" t="s">
        <v>98</v>
      </c>
      <c r="D2436" s="17">
        <v>35</v>
      </c>
      <c r="E2436" s="6" t="s">
        <v>33</v>
      </c>
      <c r="F2436" s="6">
        <v>4</v>
      </c>
      <c r="G2436" s="13" t="s">
        <v>199</v>
      </c>
      <c r="H2436" s="17" t="s">
        <v>442</v>
      </c>
      <c r="I2436" s="2" t="str">
        <f>VLOOKUP(Table768[[#This Row],[CID]],ALY,2,FALSE)</f>
        <v>Detail</v>
      </c>
    </row>
    <row r="2437" spans="1:9" ht="16" thickBot="1" x14ac:dyDescent="0.25">
      <c r="A2437" s="19" t="str">
        <f>Table768[[#This Row],[Test No.]]&amp;Table768[[#This Row],[Section]]&amp;Table768[[#This Row],[Q No.]]</f>
        <v>R13R36</v>
      </c>
      <c r="B2437" s="19"/>
      <c r="C2437" s="7" t="s">
        <v>98</v>
      </c>
      <c r="D2437" s="17">
        <v>36</v>
      </c>
      <c r="E2437" s="6" t="s">
        <v>33</v>
      </c>
      <c r="F2437" s="6">
        <v>4</v>
      </c>
      <c r="G2437" s="13" t="s">
        <v>199</v>
      </c>
      <c r="H2437" s="17" t="s">
        <v>442</v>
      </c>
      <c r="I2437" s="2" t="str">
        <f>VLOOKUP(Table768[[#This Row],[CID]],ALY,2,FALSE)</f>
        <v>Detail</v>
      </c>
    </row>
    <row r="2438" spans="1:9" ht="16" thickBot="1" x14ac:dyDescent="0.25">
      <c r="A2438" s="19" t="str">
        <f>Table768[[#This Row],[Test No.]]&amp;Table768[[#This Row],[Section]]&amp;Table768[[#This Row],[Q No.]]</f>
        <v>R13R37</v>
      </c>
      <c r="B2438" s="19"/>
      <c r="C2438" s="7" t="s">
        <v>98</v>
      </c>
      <c r="D2438" s="17">
        <v>37</v>
      </c>
      <c r="E2438" s="6" t="s">
        <v>33</v>
      </c>
      <c r="F2438" s="6">
        <v>4</v>
      </c>
      <c r="G2438" s="13" t="s">
        <v>199</v>
      </c>
      <c r="H2438" s="17" t="s">
        <v>443</v>
      </c>
      <c r="I2438" s="2" t="str">
        <f>VLOOKUP(Table768[[#This Row],[CID]],ALY,2,FALSE)</f>
        <v>Vocab-in-Context</v>
      </c>
    </row>
    <row r="2439" spans="1:9" ht="16" thickBot="1" x14ac:dyDescent="0.25">
      <c r="A2439" s="19" t="str">
        <f>Table768[[#This Row],[Test No.]]&amp;Table768[[#This Row],[Section]]&amp;Table768[[#This Row],[Q No.]]</f>
        <v>R13R38</v>
      </c>
      <c r="B2439" s="19"/>
      <c r="C2439" s="7" t="s">
        <v>98</v>
      </c>
      <c r="D2439" s="17">
        <v>38</v>
      </c>
      <c r="E2439" s="6" t="s">
        <v>33</v>
      </c>
      <c r="F2439" s="6">
        <v>4</v>
      </c>
      <c r="G2439" s="13" t="s">
        <v>199</v>
      </c>
      <c r="H2439" s="17" t="s">
        <v>442</v>
      </c>
      <c r="I2439" s="2" t="str">
        <f>VLOOKUP(Table768[[#This Row],[CID]],ALY,2,FALSE)</f>
        <v>Detail</v>
      </c>
    </row>
    <row r="2440" spans="1:9" ht="16" thickBot="1" x14ac:dyDescent="0.25">
      <c r="A2440" s="19" t="str">
        <f>Table768[[#This Row],[Test No.]]&amp;Table768[[#This Row],[Section]]&amp;Table768[[#This Row],[Q No.]]</f>
        <v>R13R39</v>
      </c>
      <c r="B2440" s="19"/>
      <c r="C2440" s="7" t="s">
        <v>98</v>
      </c>
      <c r="D2440" s="17">
        <v>39</v>
      </c>
      <c r="E2440" s="6" t="s">
        <v>33</v>
      </c>
      <c r="F2440" s="6">
        <v>4</v>
      </c>
      <c r="G2440" s="13" t="s">
        <v>199</v>
      </c>
      <c r="H2440" s="17" t="s">
        <v>440</v>
      </c>
      <c r="I2440" s="2" t="str">
        <f>VLOOKUP(Table768[[#This Row],[CID]],ALY,2,FALSE)</f>
        <v>Inference</v>
      </c>
    </row>
    <row r="2441" spans="1:9" ht="16" thickBot="1" x14ac:dyDescent="0.25">
      <c r="A2441" s="19" t="str">
        <f>Table768[[#This Row],[Test No.]]&amp;Table768[[#This Row],[Section]]&amp;Table768[[#This Row],[Q No.]]</f>
        <v>R13R40</v>
      </c>
      <c r="B2441" s="19"/>
      <c r="C2441" s="7" t="s">
        <v>98</v>
      </c>
      <c r="D2441" s="17">
        <v>40</v>
      </c>
      <c r="E2441" s="6" t="s">
        <v>33</v>
      </c>
      <c r="F2441" s="6">
        <v>4</v>
      </c>
      <c r="G2441" s="13" t="s">
        <v>199</v>
      </c>
      <c r="H2441" s="17" t="s">
        <v>442</v>
      </c>
      <c r="I2441" s="2" t="str">
        <f>VLOOKUP(Table768[[#This Row],[CID]],ALY,2,FALSE)</f>
        <v>Detail</v>
      </c>
    </row>
    <row r="2442" spans="1:9" ht="16" thickBot="1" x14ac:dyDescent="0.25">
      <c r="A2442" s="19" t="str">
        <f>Table768[[#This Row],[Test No.]]&amp;Table768[[#This Row],[Section]]&amp;Table768[[#This Row],[Q No.]]</f>
        <v>R14R1</v>
      </c>
      <c r="B2442" s="19"/>
      <c r="C2442" s="7" t="s">
        <v>97</v>
      </c>
      <c r="D2442" s="17">
        <v>1</v>
      </c>
      <c r="E2442" s="6" t="s">
        <v>33</v>
      </c>
      <c r="F2442" s="6">
        <v>1</v>
      </c>
      <c r="G2442" s="13" t="s">
        <v>50</v>
      </c>
      <c r="H2442" s="17" t="s">
        <v>427</v>
      </c>
      <c r="I2442" s="2" t="str">
        <f>VLOOKUP(Table768[[#This Row],[CID]],ALY,2,FALSE)</f>
        <v>PoV/Author's Attitude</v>
      </c>
    </row>
    <row r="2443" spans="1:9" ht="16" thickBot="1" x14ac:dyDescent="0.25">
      <c r="A2443" s="19" t="str">
        <f>Table768[[#This Row],[Test No.]]&amp;Table768[[#This Row],[Section]]&amp;Table768[[#This Row],[Q No.]]</f>
        <v>R14R2</v>
      </c>
      <c r="B2443" s="19"/>
      <c r="C2443" s="7" t="s">
        <v>97</v>
      </c>
      <c r="D2443" s="17">
        <v>2</v>
      </c>
      <c r="E2443" s="6" t="s">
        <v>33</v>
      </c>
      <c r="F2443" s="6">
        <v>1</v>
      </c>
      <c r="G2443" s="13" t="s">
        <v>50</v>
      </c>
      <c r="H2443" s="17" t="s">
        <v>428</v>
      </c>
      <c r="I2443" s="2" t="str">
        <f>VLOOKUP(Table768[[#This Row],[CID]],ALY,2,FALSE)</f>
        <v>Purpose</v>
      </c>
    </row>
    <row r="2444" spans="1:9" ht="16" thickBot="1" x14ac:dyDescent="0.25">
      <c r="A2444" s="19" t="str">
        <f>Table768[[#This Row],[Test No.]]&amp;Table768[[#This Row],[Section]]&amp;Table768[[#This Row],[Q No.]]</f>
        <v>R14R3</v>
      </c>
      <c r="B2444" s="19"/>
      <c r="C2444" s="7" t="s">
        <v>97</v>
      </c>
      <c r="D2444" s="17">
        <v>3</v>
      </c>
      <c r="E2444" s="6" t="s">
        <v>33</v>
      </c>
      <c r="F2444" s="6">
        <v>1</v>
      </c>
      <c r="G2444" s="13" t="s">
        <v>50</v>
      </c>
      <c r="H2444" s="17" t="s">
        <v>425</v>
      </c>
      <c r="I2444" s="2" t="str">
        <f>VLOOKUP(Table768[[#This Row],[CID]],ALY,2,FALSE)</f>
        <v>Detail</v>
      </c>
    </row>
    <row r="2445" spans="1:9" ht="16" thickBot="1" x14ac:dyDescent="0.25">
      <c r="A2445" s="19" t="str">
        <f>Table768[[#This Row],[Test No.]]&amp;Table768[[#This Row],[Section]]&amp;Table768[[#This Row],[Q No.]]</f>
        <v>R14R4</v>
      </c>
      <c r="B2445" s="19"/>
      <c r="C2445" s="7" t="s">
        <v>97</v>
      </c>
      <c r="D2445" s="17">
        <v>4</v>
      </c>
      <c r="E2445" s="6" t="s">
        <v>33</v>
      </c>
      <c r="F2445" s="6">
        <v>1</v>
      </c>
      <c r="G2445" s="13" t="s">
        <v>50</v>
      </c>
      <c r="H2445" s="17" t="s">
        <v>425</v>
      </c>
      <c r="I2445" s="2" t="str">
        <f>VLOOKUP(Table768[[#This Row],[CID]],ALY,2,FALSE)</f>
        <v>Detail</v>
      </c>
    </row>
    <row r="2446" spans="1:9" ht="16" thickBot="1" x14ac:dyDescent="0.25">
      <c r="A2446" s="19" t="str">
        <f>Table768[[#This Row],[Test No.]]&amp;Table768[[#This Row],[Section]]&amp;Table768[[#This Row],[Q No.]]</f>
        <v>R14R5</v>
      </c>
      <c r="B2446" s="19"/>
      <c r="C2446" s="7" t="s">
        <v>97</v>
      </c>
      <c r="D2446" s="17">
        <v>5</v>
      </c>
      <c r="E2446" s="6" t="s">
        <v>33</v>
      </c>
      <c r="F2446" s="6">
        <v>1</v>
      </c>
      <c r="G2446" s="13" t="s">
        <v>50</v>
      </c>
      <c r="H2446" s="17" t="s">
        <v>425</v>
      </c>
      <c r="I2446" s="2" t="str">
        <f>VLOOKUP(Table768[[#This Row],[CID]],ALY,2,FALSE)</f>
        <v>Detail</v>
      </c>
    </row>
    <row r="2447" spans="1:9" ht="16" thickBot="1" x14ac:dyDescent="0.25">
      <c r="A2447" s="19" t="str">
        <f>Table768[[#This Row],[Test No.]]&amp;Table768[[#This Row],[Section]]&amp;Table768[[#This Row],[Q No.]]</f>
        <v>R14R6</v>
      </c>
      <c r="B2447" s="19"/>
      <c r="C2447" s="7" t="s">
        <v>97</v>
      </c>
      <c r="D2447" s="17">
        <v>6</v>
      </c>
      <c r="E2447" s="6" t="s">
        <v>33</v>
      </c>
      <c r="F2447" s="6">
        <v>1</v>
      </c>
      <c r="G2447" s="13" t="s">
        <v>50</v>
      </c>
      <c r="H2447" s="17" t="s">
        <v>425</v>
      </c>
      <c r="I2447" s="2" t="str">
        <f>VLOOKUP(Table768[[#This Row],[CID]],ALY,2,FALSE)</f>
        <v>Detail</v>
      </c>
    </row>
    <row r="2448" spans="1:9" ht="16" thickBot="1" x14ac:dyDescent="0.25">
      <c r="A2448" s="19" t="str">
        <f>Table768[[#This Row],[Test No.]]&amp;Table768[[#This Row],[Section]]&amp;Table768[[#This Row],[Q No.]]</f>
        <v>R14R7</v>
      </c>
      <c r="B2448" s="19"/>
      <c r="C2448" s="7" t="s">
        <v>97</v>
      </c>
      <c r="D2448" s="17">
        <v>7</v>
      </c>
      <c r="E2448" s="6" t="s">
        <v>33</v>
      </c>
      <c r="F2448" s="6">
        <v>1</v>
      </c>
      <c r="G2448" s="13" t="s">
        <v>50</v>
      </c>
      <c r="H2448" s="17" t="s">
        <v>425</v>
      </c>
      <c r="I2448" s="2" t="str">
        <f>VLOOKUP(Table768[[#This Row],[CID]],ALY,2,FALSE)</f>
        <v>Detail</v>
      </c>
    </row>
    <row r="2449" spans="1:9" ht="16" thickBot="1" x14ac:dyDescent="0.25">
      <c r="A2449" s="19" t="str">
        <f>Table768[[#This Row],[Test No.]]&amp;Table768[[#This Row],[Section]]&amp;Table768[[#This Row],[Q No.]]</f>
        <v>R14R8</v>
      </c>
      <c r="B2449" s="19"/>
      <c r="C2449" s="7" t="s">
        <v>97</v>
      </c>
      <c r="D2449" s="17">
        <v>8</v>
      </c>
      <c r="E2449" s="6" t="s">
        <v>33</v>
      </c>
      <c r="F2449" s="6">
        <v>1</v>
      </c>
      <c r="G2449" s="13" t="s">
        <v>50</v>
      </c>
      <c r="H2449" s="17" t="s">
        <v>425</v>
      </c>
      <c r="I2449" s="2" t="str">
        <f>VLOOKUP(Table768[[#This Row],[CID]],ALY,2,FALSE)</f>
        <v>Detail</v>
      </c>
    </row>
    <row r="2450" spans="1:9" ht="16" thickBot="1" x14ac:dyDescent="0.25">
      <c r="A2450" s="19" t="str">
        <f>Table768[[#This Row],[Test No.]]&amp;Table768[[#This Row],[Section]]&amp;Table768[[#This Row],[Q No.]]</f>
        <v>R14R9</v>
      </c>
      <c r="B2450" s="19"/>
      <c r="C2450" s="7" t="s">
        <v>97</v>
      </c>
      <c r="D2450" s="17">
        <v>9</v>
      </c>
      <c r="E2450" s="6" t="s">
        <v>33</v>
      </c>
      <c r="F2450" s="6">
        <v>1</v>
      </c>
      <c r="G2450" s="13" t="s">
        <v>50</v>
      </c>
      <c r="H2450" s="17" t="s">
        <v>425</v>
      </c>
      <c r="I2450" s="2" t="str">
        <f>VLOOKUP(Table768[[#This Row],[CID]],ALY,2,FALSE)</f>
        <v>Detail</v>
      </c>
    </row>
    <row r="2451" spans="1:9" ht="16" thickBot="1" x14ac:dyDescent="0.25">
      <c r="A2451" s="19" t="str">
        <f>Table768[[#This Row],[Test No.]]&amp;Table768[[#This Row],[Section]]&amp;Table768[[#This Row],[Q No.]]</f>
        <v>R14R10</v>
      </c>
      <c r="B2451" s="19"/>
      <c r="C2451" s="7" t="s">
        <v>97</v>
      </c>
      <c r="D2451" s="17">
        <v>10</v>
      </c>
      <c r="E2451" s="6" t="s">
        <v>33</v>
      </c>
      <c r="F2451" s="6">
        <v>1</v>
      </c>
      <c r="G2451" s="13" t="s">
        <v>50</v>
      </c>
      <c r="H2451" s="17" t="s">
        <v>425</v>
      </c>
      <c r="I2451" s="2" t="str">
        <f>VLOOKUP(Table768[[#This Row],[CID]],ALY,2,FALSE)</f>
        <v>Detail</v>
      </c>
    </row>
    <row r="2452" spans="1:9" ht="16" thickBot="1" x14ac:dyDescent="0.25">
      <c r="A2452" s="19" t="str">
        <f>Table768[[#This Row],[Test No.]]&amp;Table768[[#This Row],[Section]]&amp;Table768[[#This Row],[Q No.]]</f>
        <v>R14R11</v>
      </c>
      <c r="B2452" s="19"/>
      <c r="C2452" s="7" t="s">
        <v>97</v>
      </c>
      <c r="D2452" s="17">
        <v>11</v>
      </c>
      <c r="E2452" s="6" t="s">
        <v>33</v>
      </c>
      <c r="F2452" s="6">
        <v>2</v>
      </c>
      <c r="G2452" s="13" t="s">
        <v>201</v>
      </c>
      <c r="H2452" s="17" t="s">
        <v>430</v>
      </c>
      <c r="I2452" s="2" t="str">
        <f>VLOOKUP(Table768[[#This Row],[CID]],ALY,2,FALSE)</f>
        <v>Detail</v>
      </c>
    </row>
    <row r="2453" spans="1:9" ht="16" thickBot="1" x14ac:dyDescent="0.25">
      <c r="A2453" s="19" t="str">
        <f>Table768[[#This Row],[Test No.]]&amp;Table768[[#This Row],[Section]]&amp;Table768[[#This Row],[Q No.]]</f>
        <v>R14R12</v>
      </c>
      <c r="B2453" s="19"/>
      <c r="C2453" s="7" t="s">
        <v>97</v>
      </c>
      <c r="D2453" s="17">
        <v>12</v>
      </c>
      <c r="E2453" s="6" t="s">
        <v>33</v>
      </c>
      <c r="F2453" s="6">
        <v>2</v>
      </c>
      <c r="G2453" s="13" t="s">
        <v>201</v>
      </c>
      <c r="H2453" s="17" t="s">
        <v>430</v>
      </c>
      <c r="I2453" s="2" t="str">
        <f>VLOOKUP(Table768[[#This Row],[CID]],ALY,2,FALSE)</f>
        <v>Detail</v>
      </c>
    </row>
    <row r="2454" spans="1:9" ht="16" thickBot="1" x14ac:dyDescent="0.25">
      <c r="A2454" s="19" t="str">
        <f>Table768[[#This Row],[Test No.]]&amp;Table768[[#This Row],[Section]]&amp;Table768[[#This Row],[Q No.]]</f>
        <v>R14R13</v>
      </c>
      <c r="B2454" s="19"/>
      <c r="C2454" s="7" t="s">
        <v>97</v>
      </c>
      <c r="D2454" s="17">
        <v>13</v>
      </c>
      <c r="E2454" s="6" t="s">
        <v>33</v>
      </c>
      <c r="F2454" s="6">
        <v>2</v>
      </c>
      <c r="G2454" s="13" t="s">
        <v>201</v>
      </c>
      <c r="H2454" s="17" t="s">
        <v>430</v>
      </c>
      <c r="I2454" s="2" t="str">
        <f>VLOOKUP(Table768[[#This Row],[CID]],ALY,2,FALSE)</f>
        <v>Detail</v>
      </c>
    </row>
    <row r="2455" spans="1:9" ht="16" thickBot="1" x14ac:dyDescent="0.25">
      <c r="A2455" s="19" t="str">
        <f>Table768[[#This Row],[Test No.]]&amp;Table768[[#This Row],[Section]]&amp;Table768[[#This Row],[Q No.]]</f>
        <v>R14R14</v>
      </c>
      <c r="B2455" s="19"/>
      <c r="C2455" s="7" t="s">
        <v>97</v>
      </c>
      <c r="D2455" s="17">
        <v>14</v>
      </c>
      <c r="E2455" s="6" t="s">
        <v>33</v>
      </c>
      <c r="F2455" s="6">
        <v>2</v>
      </c>
      <c r="G2455" s="13" t="s">
        <v>201</v>
      </c>
      <c r="H2455" s="17" t="s">
        <v>430</v>
      </c>
      <c r="I2455" s="2" t="str">
        <f>VLOOKUP(Table768[[#This Row],[CID]],ALY,2,FALSE)</f>
        <v>Detail</v>
      </c>
    </row>
    <row r="2456" spans="1:9" ht="16" thickBot="1" x14ac:dyDescent="0.25">
      <c r="A2456" s="19" t="str">
        <f>Table768[[#This Row],[Test No.]]&amp;Table768[[#This Row],[Section]]&amp;Table768[[#This Row],[Q No.]]</f>
        <v>R14R15</v>
      </c>
      <c r="B2456" s="19"/>
      <c r="C2456" s="7" t="s">
        <v>97</v>
      </c>
      <c r="D2456" s="17">
        <v>15</v>
      </c>
      <c r="E2456" s="6" t="s">
        <v>33</v>
      </c>
      <c r="F2456" s="6">
        <v>2</v>
      </c>
      <c r="G2456" s="13" t="s">
        <v>201</v>
      </c>
      <c r="H2456" s="17" t="s">
        <v>430</v>
      </c>
      <c r="I2456" s="2" t="str">
        <f>VLOOKUP(Table768[[#This Row],[CID]],ALY,2,FALSE)</f>
        <v>Detail</v>
      </c>
    </row>
    <row r="2457" spans="1:9" ht="16" thickBot="1" x14ac:dyDescent="0.25">
      <c r="A2457" s="19" t="str">
        <f>Table768[[#This Row],[Test No.]]&amp;Table768[[#This Row],[Section]]&amp;Table768[[#This Row],[Q No.]]</f>
        <v>R14R16</v>
      </c>
      <c r="B2457" s="19"/>
      <c r="C2457" s="7" t="s">
        <v>97</v>
      </c>
      <c r="D2457" s="17">
        <v>16</v>
      </c>
      <c r="E2457" s="6" t="s">
        <v>33</v>
      </c>
      <c r="F2457" s="6">
        <v>2</v>
      </c>
      <c r="G2457" s="13" t="s">
        <v>201</v>
      </c>
      <c r="H2457" s="17" t="s">
        <v>430</v>
      </c>
      <c r="I2457" s="2" t="str">
        <f>VLOOKUP(Table768[[#This Row],[CID]],ALY,2,FALSE)</f>
        <v>Detail</v>
      </c>
    </row>
    <row r="2458" spans="1:9" ht="16" thickBot="1" x14ac:dyDescent="0.25">
      <c r="A2458" s="19" t="str">
        <f>Table768[[#This Row],[Test No.]]&amp;Table768[[#This Row],[Section]]&amp;Table768[[#This Row],[Q No.]]</f>
        <v>R14R17</v>
      </c>
      <c r="B2458" s="19"/>
      <c r="C2458" s="7" t="s">
        <v>97</v>
      </c>
      <c r="D2458" s="17">
        <v>17</v>
      </c>
      <c r="E2458" s="6" t="s">
        <v>33</v>
      </c>
      <c r="F2458" s="6">
        <v>2</v>
      </c>
      <c r="G2458" s="13" t="s">
        <v>201</v>
      </c>
      <c r="H2458" s="17" t="s">
        <v>433</v>
      </c>
      <c r="I2458" s="2" t="str">
        <f>VLOOKUP(Table768[[#This Row],[CID]],ALY,2,FALSE)</f>
        <v>Purpose</v>
      </c>
    </row>
    <row r="2459" spans="1:9" ht="16" thickBot="1" x14ac:dyDescent="0.25">
      <c r="A2459" s="19" t="str">
        <f>Table768[[#This Row],[Test No.]]&amp;Table768[[#This Row],[Section]]&amp;Table768[[#This Row],[Q No.]]</f>
        <v>R14R18</v>
      </c>
      <c r="B2459" s="19"/>
      <c r="C2459" s="7" t="s">
        <v>97</v>
      </c>
      <c r="D2459" s="17">
        <v>18</v>
      </c>
      <c r="E2459" s="6" t="s">
        <v>33</v>
      </c>
      <c r="F2459" s="6">
        <v>2</v>
      </c>
      <c r="G2459" s="13" t="s">
        <v>201</v>
      </c>
      <c r="H2459" s="17" t="s">
        <v>430</v>
      </c>
      <c r="I2459" s="2" t="str">
        <f>VLOOKUP(Table768[[#This Row],[CID]],ALY,2,FALSE)</f>
        <v>Detail</v>
      </c>
    </row>
    <row r="2460" spans="1:9" ht="16" thickBot="1" x14ac:dyDescent="0.25">
      <c r="A2460" s="19" t="str">
        <f>Table768[[#This Row],[Test No.]]&amp;Table768[[#This Row],[Section]]&amp;Table768[[#This Row],[Q No.]]</f>
        <v>R14R19</v>
      </c>
      <c r="B2460" s="19"/>
      <c r="C2460" s="7" t="s">
        <v>97</v>
      </c>
      <c r="D2460" s="17">
        <v>19</v>
      </c>
      <c r="E2460" s="6" t="s">
        <v>33</v>
      </c>
      <c r="F2460" s="6">
        <v>2</v>
      </c>
      <c r="G2460" s="13" t="s">
        <v>201</v>
      </c>
      <c r="H2460" s="17" t="s">
        <v>430</v>
      </c>
      <c r="I2460" s="2" t="str">
        <f>VLOOKUP(Table768[[#This Row],[CID]],ALY,2,FALSE)</f>
        <v>Detail</v>
      </c>
    </row>
    <row r="2461" spans="1:9" ht="16" thickBot="1" x14ac:dyDescent="0.25">
      <c r="A2461" s="19" t="str">
        <f>Table768[[#This Row],[Test No.]]&amp;Table768[[#This Row],[Section]]&amp;Table768[[#This Row],[Q No.]]</f>
        <v>R14R20</v>
      </c>
      <c r="B2461" s="19"/>
      <c r="C2461" s="7" t="s">
        <v>97</v>
      </c>
      <c r="D2461" s="17">
        <v>20</v>
      </c>
      <c r="E2461" s="6" t="s">
        <v>33</v>
      </c>
      <c r="F2461" s="6">
        <v>2</v>
      </c>
      <c r="G2461" s="13" t="s">
        <v>201</v>
      </c>
      <c r="H2461" s="17" t="s">
        <v>430</v>
      </c>
      <c r="I2461" s="2" t="str">
        <f>VLOOKUP(Table768[[#This Row],[CID]],ALY,2,FALSE)</f>
        <v>Detail</v>
      </c>
    </row>
    <row r="2462" spans="1:9" ht="16" thickBot="1" x14ac:dyDescent="0.25">
      <c r="A2462" s="19" t="str">
        <f>Table768[[#This Row],[Test No.]]&amp;Table768[[#This Row],[Section]]&amp;Table768[[#This Row],[Q No.]]</f>
        <v>R14R21</v>
      </c>
      <c r="B2462" s="19"/>
      <c r="C2462" s="7" t="s">
        <v>97</v>
      </c>
      <c r="D2462" s="17">
        <v>21</v>
      </c>
      <c r="E2462" s="6" t="s">
        <v>33</v>
      </c>
      <c r="F2462" s="6">
        <v>3</v>
      </c>
      <c r="G2462" s="13" t="s">
        <v>200</v>
      </c>
      <c r="H2462" s="17" t="s">
        <v>435</v>
      </c>
      <c r="I2462" s="2" t="str">
        <f>VLOOKUP(Table768[[#This Row],[CID]],ALY,2,FALSE)</f>
        <v>PoV/Author's Attitude</v>
      </c>
    </row>
    <row r="2463" spans="1:9" ht="16" thickBot="1" x14ac:dyDescent="0.25">
      <c r="A2463" s="19" t="str">
        <f>Table768[[#This Row],[Test No.]]&amp;Table768[[#This Row],[Section]]&amp;Table768[[#This Row],[Q No.]]</f>
        <v>R14R22</v>
      </c>
      <c r="B2463" s="19"/>
      <c r="C2463" s="7" t="s">
        <v>97</v>
      </c>
      <c r="D2463" s="17">
        <v>22</v>
      </c>
      <c r="E2463" s="6" t="s">
        <v>33</v>
      </c>
      <c r="F2463" s="6">
        <v>3</v>
      </c>
      <c r="G2463" s="13" t="s">
        <v>200</v>
      </c>
      <c r="H2463" s="17" t="s">
        <v>437</v>
      </c>
      <c r="I2463" s="2" t="str">
        <f>VLOOKUP(Table768[[#This Row],[CID]],ALY,2,FALSE)</f>
        <v>Detail</v>
      </c>
    </row>
    <row r="2464" spans="1:9" ht="16" thickBot="1" x14ac:dyDescent="0.25">
      <c r="A2464" s="19" t="str">
        <f>Table768[[#This Row],[Test No.]]&amp;Table768[[#This Row],[Section]]&amp;Table768[[#This Row],[Q No.]]</f>
        <v>R14R23</v>
      </c>
      <c r="B2464" s="19"/>
      <c r="C2464" s="7" t="s">
        <v>97</v>
      </c>
      <c r="D2464" s="17">
        <v>23</v>
      </c>
      <c r="E2464" s="6" t="s">
        <v>33</v>
      </c>
      <c r="F2464" s="6">
        <v>3</v>
      </c>
      <c r="G2464" s="13" t="s">
        <v>200</v>
      </c>
      <c r="H2464" s="17" t="s">
        <v>438</v>
      </c>
      <c r="I2464" s="2" t="str">
        <f>VLOOKUP(Table768[[#This Row],[CID]],ALY,2,FALSE)</f>
        <v>Inference</v>
      </c>
    </row>
    <row r="2465" spans="1:9" ht="16" thickBot="1" x14ac:dyDescent="0.25">
      <c r="A2465" s="19" t="str">
        <f>Table768[[#This Row],[Test No.]]&amp;Table768[[#This Row],[Section]]&amp;Table768[[#This Row],[Q No.]]</f>
        <v>R14R24</v>
      </c>
      <c r="B2465" s="19"/>
      <c r="C2465" s="7" t="s">
        <v>97</v>
      </c>
      <c r="D2465" s="17">
        <v>24</v>
      </c>
      <c r="E2465" s="6" t="s">
        <v>33</v>
      </c>
      <c r="F2465" s="6">
        <v>3</v>
      </c>
      <c r="G2465" s="13" t="s">
        <v>200</v>
      </c>
      <c r="H2465" s="17" t="s">
        <v>437</v>
      </c>
      <c r="I2465" s="2" t="str">
        <f>VLOOKUP(Table768[[#This Row],[CID]],ALY,2,FALSE)</f>
        <v>Detail</v>
      </c>
    </row>
    <row r="2466" spans="1:9" ht="16" thickBot="1" x14ac:dyDescent="0.25">
      <c r="A2466" s="19" t="str">
        <f>Table768[[#This Row],[Test No.]]&amp;Table768[[#This Row],[Section]]&amp;Table768[[#This Row],[Q No.]]</f>
        <v>R14R25</v>
      </c>
      <c r="B2466" s="19"/>
      <c r="C2466" s="7" t="s">
        <v>97</v>
      </c>
      <c r="D2466" s="17">
        <v>25</v>
      </c>
      <c r="E2466" s="6" t="s">
        <v>33</v>
      </c>
      <c r="F2466" s="6">
        <v>3</v>
      </c>
      <c r="G2466" s="13" t="s">
        <v>200</v>
      </c>
      <c r="H2466" s="17" t="s">
        <v>437</v>
      </c>
      <c r="I2466" s="2" t="str">
        <f>VLOOKUP(Table768[[#This Row],[CID]],ALY,2,FALSE)</f>
        <v>Detail</v>
      </c>
    </row>
    <row r="2467" spans="1:9" ht="16" thickBot="1" x14ac:dyDescent="0.25">
      <c r="A2467" s="19" t="str">
        <f>Table768[[#This Row],[Test No.]]&amp;Table768[[#This Row],[Section]]&amp;Table768[[#This Row],[Q No.]]</f>
        <v>R14R26</v>
      </c>
      <c r="B2467" s="19"/>
      <c r="C2467" s="7" t="s">
        <v>97</v>
      </c>
      <c r="D2467" s="17">
        <v>26</v>
      </c>
      <c r="E2467" s="6" t="s">
        <v>33</v>
      </c>
      <c r="F2467" s="6">
        <v>3</v>
      </c>
      <c r="G2467" s="13" t="s">
        <v>200</v>
      </c>
      <c r="H2467" s="17" t="s">
        <v>439</v>
      </c>
      <c r="I2467" s="2" t="str">
        <f>VLOOKUP(Table768[[#This Row],[CID]],ALY,2,FALSE)</f>
        <v>Vocab-in-Context</v>
      </c>
    </row>
    <row r="2468" spans="1:9" ht="16" thickBot="1" x14ac:dyDescent="0.25">
      <c r="A2468" s="19" t="str">
        <f>Table768[[#This Row],[Test No.]]&amp;Table768[[#This Row],[Section]]&amp;Table768[[#This Row],[Q No.]]</f>
        <v>R14R27</v>
      </c>
      <c r="B2468" s="19"/>
      <c r="C2468" s="7" t="s">
        <v>97</v>
      </c>
      <c r="D2468" s="17">
        <v>27</v>
      </c>
      <c r="E2468" s="6" t="s">
        <v>33</v>
      </c>
      <c r="F2468" s="6">
        <v>3</v>
      </c>
      <c r="G2468" s="13" t="s">
        <v>200</v>
      </c>
      <c r="H2468" s="17" t="s">
        <v>438</v>
      </c>
      <c r="I2468" s="2" t="str">
        <f>VLOOKUP(Table768[[#This Row],[CID]],ALY,2,FALSE)</f>
        <v>Inference</v>
      </c>
    </row>
    <row r="2469" spans="1:9" ht="16" thickBot="1" x14ac:dyDescent="0.25">
      <c r="A2469" s="19" t="str">
        <f>Table768[[#This Row],[Test No.]]&amp;Table768[[#This Row],[Section]]&amp;Table768[[#This Row],[Q No.]]</f>
        <v>R14R28</v>
      </c>
      <c r="B2469" s="19"/>
      <c r="C2469" s="7" t="s">
        <v>97</v>
      </c>
      <c r="D2469" s="17">
        <v>28</v>
      </c>
      <c r="E2469" s="6" t="s">
        <v>33</v>
      </c>
      <c r="F2469" s="6">
        <v>3</v>
      </c>
      <c r="G2469" s="13" t="s">
        <v>200</v>
      </c>
      <c r="H2469" s="17" t="s">
        <v>439</v>
      </c>
      <c r="I2469" s="2" t="str">
        <f>VLOOKUP(Table768[[#This Row],[CID]],ALY,2,FALSE)</f>
        <v>Vocab-in-Context</v>
      </c>
    </row>
    <row r="2470" spans="1:9" ht="16" thickBot="1" x14ac:dyDescent="0.25">
      <c r="A2470" s="19" t="str">
        <f>Table768[[#This Row],[Test No.]]&amp;Table768[[#This Row],[Section]]&amp;Table768[[#This Row],[Q No.]]</f>
        <v>R14R29</v>
      </c>
      <c r="B2470" s="19"/>
      <c r="C2470" s="7" t="s">
        <v>97</v>
      </c>
      <c r="D2470" s="17">
        <v>29</v>
      </c>
      <c r="E2470" s="6" t="s">
        <v>33</v>
      </c>
      <c r="F2470" s="6">
        <v>3</v>
      </c>
      <c r="G2470" s="13" t="s">
        <v>200</v>
      </c>
      <c r="H2470" s="17" t="s">
        <v>437</v>
      </c>
      <c r="I2470" s="2" t="str">
        <f>VLOOKUP(Table768[[#This Row],[CID]],ALY,2,FALSE)</f>
        <v>Detail</v>
      </c>
    </row>
    <row r="2471" spans="1:9" ht="16" thickBot="1" x14ac:dyDescent="0.25">
      <c r="A2471" s="19" t="str">
        <f>Table768[[#This Row],[Test No.]]&amp;Table768[[#This Row],[Section]]&amp;Table768[[#This Row],[Q No.]]</f>
        <v>R14R30</v>
      </c>
      <c r="B2471" s="19"/>
      <c r="C2471" s="7" t="s">
        <v>97</v>
      </c>
      <c r="D2471" s="17">
        <v>30</v>
      </c>
      <c r="E2471" s="6" t="s">
        <v>33</v>
      </c>
      <c r="F2471" s="6">
        <v>3</v>
      </c>
      <c r="G2471" s="13" t="s">
        <v>200</v>
      </c>
      <c r="H2471" s="17" t="s">
        <v>437</v>
      </c>
      <c r="I2471" s="2" t="str">
        <f>VLOOKUP(Table768[[#This Row],[CID]],ALY,2,FALSE)</f>
        <v>Detail</v>
      </c>
    </row>
    <row r="2472" spans="1:9" ht="16" thickBot="1" x14ac:dyDescent="0.25">
      <c r="A2472" s="19" t="str">
        <f>Table768[[#This Row],[Test No.]]&amp;Table768[[#This Row],[Section]]&amp;Table768[[#This Row],[Q No.]]</f>
        <v>R14R31</v>
      </c>
      <c r="B2472" s="19"/>
      <c r="C2472" s="7" t="s">
        <v>97</v>
      </c>
      <c r="D2472" s="17">
        <v>31</v>
      </c>
      <c r="E2472" s="6" t="s">
        <v>33</v>
      </c>
      <c r="F2472" s="6">
        <v>4</v>
      </c>
      <c r="G2472" s="13" t="s">
        <v>199</v>
      </c>
      <c r="H2472" s="17" t="s">
        <v>454</v>
      </c>
      <c r="I2472" s="2" t="str">
        <f>VLOOKUP(Table768[[#This Row],[CID]],ALY,2,FALSE)</f>
        <v>Comparison &amp; Contrast</v>
      </c>
    </row>
    <row r="2473" spans="1:9" ht="16" thickBot="1" x14ac:dyDescent="0.25">
      <c r="A2473" s="19" t="str">
        <f>Table768[[#This Row],[Test No.]]&amp;Table768[[#This Row],[Section]]&amp;Table768[[#This Row],[Q No.]]</f>
        <v>R14R32</v>
      </c>
      <c r="B2473" s="19"/>
      <c r="C2473" s="7" t="s">
        <v>97</v>
      </c>
      <c r="D2473" s="17">
        <v>32</v>
      </c>
      <c r="E2473" s="6" t="s">
        <v>33</v>
      </c>
      <c r="F2473" s="6">
        <v>4</v>
      </c>
      <c r="G2473" s="13" t="s">
        <v>199</v>
      </c>
      <c r="H2473" s="17" t="s">
        <v>442</v>
      </c>
      <c r="I2473" s="2" t="str">
        <f>VLOOKUP(Table768[[#This Row],[CID]],ALY,2,FALSE)</f>
        <v>Detail</v>
      </c>
    </row>
    <row r="2474" spans="1:9" ht="16" thickBot="1" x14ac:dyDescent="0.25">
      <c r="A2474" s="19" t="str">
        <f>Table768[[#This Row],[Test No.]]&amp;Table768[[#This Row],[Section]]&amp;Table768[[#This Row],[Q No.]]</f>
        <v>R14R33</v>
      </c>
      <c r="B2474" s="19"/>
      <c r="C2474" s="7" t="s">
        <v>97</v>
      </c>
      <c r="D2474" s="17">
        <v>33</v>
      </c>
      <c r="E2474" s="6" t="s">
        <v>33</v>
      </c>
      <c r="F2474" s="6">
        <v>4</v>
      </c>
      <c r="G2474" s="13" t="s">
        <v>199</v>
      </c>
      <c r="H2474" s="17" t="s">
        <v>440</v>
      </c>
      <c r="I2474" s="2" t="str">
        <f>VLOOKUP(Table768[[#This Row],[CID]],ALY,2,FALSE)</f>
        <v>Inference</v>
      </c>
    </row>
    <row r="2475" spans="1:9" ht="16" thickBot="1" x14ac:dyDescent="0.25">
      <c r="A2475" s="19" t="str">
        <f>Table768[[#This Row],[Test No.]]&amp;Table768[[#This Row],[Section]]&amp;Table768[[#This Row],[Q No.]]</f>
        <v>R14R34</v>
      </c>
      <c r="B2475" s="19"/>
      <c r="C2475" s="7" t="s">
        <v>97</v>
      </c>
      <c r="D2475" s="17">
        <v>34</v>
      </c>
      <c r="E2475" s="6" t="s">
        <v>33</v>
      </c>
      <c r="F2475" s="6">
        <v>4</v>
      </c>
      <c r="G2475" s="13" t="s">
        <v>199</v>
      </c>
      <c r="H2475" s="17" t="s">
        <v>445</v>
      </c>
      <c r="I2475" s="2" t="str">
        <f>VLOOKUP(Table768[[#This Row],[CID]],ALY,2,FALSE)</f>
        <v>Purpose</v>
      </c>
    </row>
    <row r="2476" spans="1:9" ht="16" thickBot="1" x14ac:dyDescent="0.25">
      <c r="A2476" s="19" t="str">
        <f>Table768[[#This Row],[Test No.]]&amp;Table768[[#This Row],[Section]]&amp;Table768[[#This Row],[Q No.]]</f>
        <v>R14R35</v>
      </c>
      <c r="B2476" s="19"/>
      <c r="C2476" s="7" t="s">
        <v>97</v>
      </c>
      <c r="D2476" s="17">
        <v>35</v>
      </c>
      <c r="E2476" s="6" t="s">
        <v>33</v>
      </c>
      <c r="F2476" s="6">
        <v>4</v>
      </c>
      <c r="G2476" s="13" t="s">
        <v>199</v>
      </c>
      <c r="H2476" s="17" t="s">
        <v>443</v>
      </c>
      <c r="I2476" s="2" t="str">
        <f>VLOOKUP(Table768[[#This Row],[CID]],ALY,2,FALSE)</f>
        <v>Vocab-in-Context</v>
      </c>
    </row>
    <row r="2477" spans="1:9" ht="16" thickBot="1" x14ac:dyDescent="0.25">
      <c r="A2477" s="19" t="str">
        <f>Table768[[#This Row],[Test No.]]&amp;Table768[[#This Row],[Section]]&amp;Table768[[#This Row],[Q No.]]</f>
        <v>R14R36</v>
      </c>
      <c r="B2477" s="19"/>
      <c r="C2477" s="7" t="s">
        <v>97</v>
      </c>
      <c r="D2477" s="17">
        <v>36</v>
      </c>
      <c r="E2477" s="6" t="s">
        <v>33</v>
      </c>
      <c r="F2477" s="6">
        <v>4</v>
      </c>
      <c r="G2477" s="13" t="s">
        <v>199</v>
      </c>
      <c r="H2477" s="17" t="s">
        <v>442</v>
      </c>
      <c r="I2477" s="2" t="str">
        <f>VLOOKUP(Table768[[#This Row],[CID]],ALY,2,FALSE)</f>
        <v>Detail</v>
      </c>
    </row>
    <row r="2478" spans="1:9" ht="16" thickBot="1" x14ac:dyDescent="0.25">
      <c r="A2478" s="19" t="str">
        <f>Table768[[#This Row],[Test No.]]&amp;Table768[[#This Row],[Section]]&amp;Table768[[#This Row],[Q No.]]</f>
        <v>R14R37</v>
      </c>
      <c r="B2478" s="19"/>
      <c r="C2478" s="7" t="s">
        <v>97</v>
      </c>
      <c r="D2478" s="17">
        <v>37</v>
      </c>
      <c r="E2478" s="6" t="s">
        <v>33</v>
      </c>
      <c r="F2478" s="6">
        <v>4</v>
      </c>
      <c r="G2478" s="13" t="s">
        <v>199</v>
      </c>
      <c r="H2478" s="17" t="s">
        <v>442</v>
      </c>
      <c r="I2478" s="2" t="str">
        <f>VLOOKUP(Table768[[#This Row],[CID]],ALY,2,FALSE)</f>
        <v>Detail</v>
      </c>
    </row>
    <row r="2479" spans="1:9" ht="16" thickBot="1" x14ac:dyDescent="0.25">
      <c r="A2479" s="19" t="str">
        <f>Table768[[#This Row],[Test No.]]&amp;Table768[[#This Row],[Section]]&amp;Table768[[#This Row],[Q No.]]</f>
        <v>R14R38</v>
      </c>
      <c r="B2479" s="19"/>
      <c r="C2479" s="7" t="s">
        <v>97</v>
      </c>
      <c r="D2479" s="17">
        <v>38</v>
      </c>
      <c r="E2479" s="6" t="s">
        <v>33</v>
      </c>
      <c r="F2479" s="6">
        <v>4</v>
      </c>
      <c r="G2479" s="13" t="s">
        <v>199</v>
      </c>
      <c r="H2479" s="17" t="s">
        <v>463</v>
      </c>
      <c r="I2479" s="2" t="str">
        <f>VLOOKUP(Table768[[#This Row],[CID]],ALY,2,FALSE)</f>
        <v>Author's Method</v>
      </c>
    </row>
    <row r="2480" spans="1:9" ht="16" thickBot="1" x14ac:dyDescent="0.25">
      <c r="A2480" s="19" t="str">
        <f>Table768[[#This Row],[Test No.]]&amp;Table768[[#This Row],[Section]]&amp;Table768[[#This Row],[Q No.]]</f>
        <v>R14R39</v>
      </c>
      <c r="B2480" s="19"/>
      <c r="C2480" s="7" t="s">
        <v>97</v>
      </c>
      <c r="D2480" s="17">
        <v>39</v>
      </c>
      <c r="E2480" s="6" t="s">
        <v>33</v>
      </c>
      <c r="F2480" s="6">
        <v>4</v>
      </c>
      <c r="G2480" s="13" t="s">
        <v>199</v>
      </c>
      <c r="H2480" s="17" t="s">
        <v>443</v>
      </c>
      <c r="I2480" s="2" t="str">
        <f>VLOOKUP(Table768[[#This Row],[CID]],ALY,2,FALSE)</f>
        <v>Vocab-in-Context</v>
      </c>
    </row>
    <row r="2481" spans="1:9" ht="16" thickBot="1" x14ac:dyDescent="0.25">
      <c r="A2481" s="19" t="str">
        <f>Table768[[#This Row],[Test No.]]&amp;Table768[[#This Row],[Section]]&amp;Table768[[#This Row],[Q No.]]</f>
        <v>R14R40</v>
      </c>
      <c r="B2481" s="19"/>
      <c r="C2481" s="7" t="s">
        <v>97</v>
      </c>
      <c r="D2481" s="17">
        <v>40</v>
      </c>
      <c r="E2481" s="6" t="s">
        <v>33</v>
      </c>
      <c r="F2481" s="6">
        <v>4</v>
      </c>
      <c r="G2481" s="13" t="s">
        <v>199</v>
      </c>
      <c r="H2481" s="17" t="s">
        <v>442</v>
      </c>
      <c r="I2481" s="2" t="str">
        <f>VLOOKUP(Table768[[#This Row],[CID]],ALY,2,FALSE)</f>
        <v>Detail</v>
      </c>
    </row>
    <row r="2482" spans="1:9" ht="16" thickBot="1" x14ac:dyDescent="0.25">
      <c r="A2482" s="19" t="str">
        <f>Table768[[#This Row],[Test No.]]&amp;Table768[[#This Row],[Section]]&amp;Table768[[#This Row],[Q No.]]</f>
        <v>R15R1</v>
      </c>
      <c r="B2482" s="19"/>
      <c r="C2482" s="7" t="s">
        <v>96</v>
      </c>
      <c r="D2482" s="17">
        <v>1</v>
      </c>
      <c r="E2482" s="6" t="s">
        <v>33</v>
      </c>
      <c r="F2482" s="6">
        <v>1</v>
      </c>
      <c r="G2482" s="13" t="s">
        <v>50</v>
      </c>
      <c r="H2482" s="17" t="s">
        <v>425</v>
      </c>
      <c r="I2482" s="2" t="str">
        <f>VLOOKUP(Table768[[#This Row],[CID]],ALY,2,FALSE)</f>
        <v>Detail</v>
      </c>
    </row>
    <row r="2483" spans="1:9" ht="16" thickBot="1" x14ac:dyDescent="0.25">
      <c r="A2483" s="19" t="str">
        <f>Table768[[#This Row],[Test No.]]&amp;Table768[[#This Row],[Section]]&amp;Table768[[#This Row],[Q No.]]</f>
        <v>R15R2</v>
      </c>
      <c r="B2483" s="19"/>
      <c r="C2483" s="7" t="s">
        <v>96</v>
      </c>
      <c r="D2483" s="17">
        <v>2</v>
      </c>
      <c r="E2483" s="6" t="s">
        <v>33</v>
      </c>
      <c r="F2483" s="6">
        <v>1</v>
      </c>
      <c r="G2483" s="13" t="s">
        <v>50</v>
      </c>
      <c r="H2483" s="17" t="s">
        <v>425</v>
      </c>
      <c r="I2483" s="2" t="str">
        <f>VLOOKUP(Table768[[#This Row],[CID]],ALY,2,FALSE)</f>
        <v>Detail</v>
      </c>
    </row>
    <row r="2484" spans="1:9" ht="16" thickBot="1" x14ac:dyDescent="0.25">
      <c r="A2484" s="19" t="str">
        <f>Table768[[#This Row],[Test No.]]&amp;Table768[[#This Row],[Section]]&amp;Table768[[#This Row],[Q No.]]</f>
        <v>R15R3</v>
      </c>
      <c r="B2484" s="19"/>
      <c r="C2484" s="7" t="s">
        <v>96</v>
      </c>
      <c r="D2484" s="17">
        <v>3</v>
      </c>
      <c r="E2484" s="6" t="s">
        <v>33</v>
      </c>
      <c r="F2484" s="6">
        <v>1</v>
      </c>
      <c r="G2484" s="13" t="s">
        <v>50</v>
      </c>
      <c r="H2484" s="17" t="s">
        <v>425</v>
      </c>
      <c r="I2484" s="2" t="str">
        <f>VLOOKUP(Table768[[#This Row],[CID]],ALY,2,FALSE)</f>
        <v>Detail</v>
      </c>
    </row>
    <row r="2485" spans="1:9" ht="16" thickBot="1" x14ac:dyDescent="0.25">
      <c r="A2485" s="19" t="str">
        <f>Table768[[#This Row],[Test No.]]&amp;Table768[[#This Row],[Section]]&amp;Table768[[#This Row],[Q No.]]</f>
        <v>R15R4</v>
      </c>
      <c r="B2485" s="19"/>
      <c r="C2485" s="7" t="s">
        <v>96</v>
      </c>
      <c r="D2485" s="17">
        <v>4</v>
      </c>
      <c r="E2485" s="6" t="s">
        <v>33</v>
      </c>
      <c r="F2485" s="6">
        <v>1</v>
      </c>
      <c r="G2485" s="13" t="s">
        <v>50</v>
      </c>
      <c r="H2485" s="17" t="s">
        <v>425</v>
      </c>
      <c r="I2485" s="2" t="str">
        <f>VLOOKUP(Table768[[#This Row],[CID]],ALY,2,FALSE)</f>
        <v>Detail</v>
      </c>
    </row>
    <row r="2486" spans="1:9" ht="16" thickBot="1" x14ac:dyDescent="0.25">
      <c r="A2486" s="19" t="str">
        <f>Table768[[#This Row],[Test No.]]&amp;Table768[[#This Row],[Section]]&amp;Table768[[#This Row],[Q No.]]</f>
        <v>R15R5</v>
      </c>
      <c r="B2486" s="19"/>
      <c r="C2486" s="7" t="s">
        <v>96</v>
      </c>
      <c r="D2486" s="17">
        <v>5</v>
      </c>
      <c r="E2486" s="6" t="s">
        <v>33</v>
      </c>
      <c r="F2486" s="6">
        <v>1</v>
      </c>
      <c r="G2486" s="13" t="s">
        <v>50</v>
      </c>
      <c r="H2486" s="17" t="s">
        <v>425</v>
      </c>
      <c r="I2486" s="2" t="str">
        <f>VLOOKUP(Table768[[#This Row],[CID]],ALY,2,FALSE)</f>
        <v>Detail</v>
      </c>
    </row>
    <row r="2487" spans="1:9" ht="16" thickBot="1" x14ac:dyDescent="0.25">
      <c r="A2487" s="19" t="str">
        <f>Table768[[#This Row],[Test No.]]&amp;Table768[[#This Row],[Section]]&amp;Table768[[#This Row],[Q No.]]</f>
        <v>R15R6</v>
      </c>
      <c r="B2487" s="19"/>
      <c r="C2487" s="7" t="s">
        <v>96</v>
      </c>
      <c r="D2487" s="17">
        <v>6</v>
      </c>
      <c r="E2487" s="6" t="s">
        <v>33</v>
      </c>
      <c r="F2487" s="6">
        <v>1</v>
      </c>
      <c r="G2487" s="13" t="s">
        <v>50</v>
      </c>
      <c r="H2487" s="17" t="s">
        <v>425</v>
      </c>
      <c r="I2487" s="2" t="str">
        <f>VLOOKUP(Table768[[#This Row],[CID]],ALY,2,FALSE)</f>
        <v>Detail</v>
      </c>
    </row>
    <row r="2488" spans="1:9" ht="16" thickBot="1" x14ac:dyDescent="0.25">
      <c r="A2488" s="19" t="str">
        <f>Table768[[#This Row],[Test No.]]&amp;Table768[[#This Row],[Section]]&amp;Table768[[#This Row],[Q No.]]</f>
        <v>R15R7</v>
      </c>
      <c r="B2488" s="19"/>
      <c r="C2488" s="7" t="s">
        <v>96</v>
      </c>
      <c r="D2488" s="17">
        <v>7</v>
      </c>
      <c r="E2488" s="6" t="s">
        <v>33</v>
      </c>
      <c r="F2488" s="6">
        <v>1</v>
      </c>
      <c r="G2488" s="13" t="s">
        <v>50</v>
      </c>
      <c r="H2488" s="17" t="s">
        <v>424</v>
      </c>
      <c r="I2488" s="2" t="str">
        <f>VLOOKUP(Table768[[#This Row],[CID]],ALY,2,FALSE)</f>
        <v>Inference</v>
      </c>
    </row>
    <row r="2489" spans="1:9" ht="16" thickBot="1" x14ac:dyDescent="0.25">
      <c r="A2489" s="19" t="str">
        <f>Table768[[#This Row],[Test No.]]&amp;Table768[[#This Row],[Section]]&amp;Table768[[#This Row],[Q No.]]</f>
        <v>R15R8</v>
      </c>
      <c r="B2489" s="19"/>
      <c r="C2489" s="7" t="s">
        <v>96</v>
      </c>
      <c r="D2489" s="17">
        <v>8</v>
      </c>
      <c r="E2489" s="6" t="s">
        <v>33</v>
      </c>
      <c r="F2489" s="6">
        <v>1</v>
      </c>
      <c r="G2489" s="13" t="s">
        <v>50</v>
      </c>
      <c r="H2489" s="17" t="s">
        <v>428</v>
      </c>
      <c r="I2489" s="2" t="str">
        <f>VLOOKUP(Table768[[#This Row],[CID]],ALY,2,FALSE)</f>
        <v>Purpose</v>
      </c>
    </row>
    <row r="2490" spans="1:9" ht="16" thickBot="1" x14ac:dyDescent="0.25">
      <c r="A2490" s="19" t="str">
        <f>Table768[[#This Row],[Test No.]]&amp;Table768[[#This Row],[Section]]&amp;Table768[[#This Row],[Q No.]]</f>
        <v>R15R9</v>
      </c>
      <c r="B2490" s="19"/>
      <c r="C2490" s="7" t="s">
        <v>96</v>
      </c>
      <c r="D2490" s="17">
        <v>9</v>
      </c>
      <c r="E2490" s="6" t="s">
        <v>33</v>
      </c>
      <c r="F2490" s="6">
        <v>1</v>
      </c>
      <c r="G2490" s="13" t="s">
        <v>50</v>
      </c>
      <c r="H2490" s="17" t="s">
        <v>425</v>
      </c>
      <c r="I2490" s="2" t="str">
        <f>VLOOKUP(Table768[[#This Row],[CID]],ALY,2,FALSE)</f>
        <v>Detail</v>
      </c>
    </row>
    <row r="2491" spans="1:9" ht="16" thickBot="1" x14ac:dyDescent="0.25">
      <c r="A2491" s="19" t="str">
        <f>Table768[[#This Row],[Test No.]]&amp;Table768[[#This Row],[Section]]&amp;Table768[[#This Row],[Q No.]]</f>
        <v>R15R10</v>
      </c>
      <c r="B2491" s="19"/>
      <c r="C2491" s="7" t="s">
        <v>96</v>
      </c>
      <c r="D2491" s="17">
        <v>10</v>
      </c>
      <c r="E2491" s="6" t="s">
        <v>33</v>
      </c>
      <c r="F2491" s="6">
        <v>1</v>
      </c>
      <c r="G2491" s="13" t="s">
        <v>50</v>
      </c>
      <c r="H2491" s="17" t="s">
        <v>425</v>
      </c>
      <c r="I2491" s="2" t="str">
        <f>VLOOKUP(Table768[[#This Row],[CID]],ALY,2,FALSE)</f>
        <v>Detail</v>
      </c>
    </row>
    <row r="2492" spans="1:9" ht="16" thickBot="1" x14ac:dyDescent="0.25">
      <c r="A2492" s="19" t="str">
        <f>Table768[[#This Row],[Test No.]]&amp;Table768[[#This Row],[Section]]&amp;Table768[[#This Row],[Q No.]]</f>
        <v>R15R11</v>
      </c>
      <c r="B2492" s="19"/>
      <c r="C2492" s="7" t="s">
        <v>96</v>
      </c>
      <c r="D2492" s="17">
        <v>11</v>
      </c>
      <c r="E2492" s="6" t="s">
        <v>33</v>
      </c>
      <c r="F2492" s="6">
        <v>2</v>
      </c>
      <c r="G2492" s="13" t="s">
        <v>201</v>
      </c>
      <c r="H2492" s="17" t="s">
        <v>430</v>
      </c>
      <c r="I2492" s="2" t="str">
        <f>VLOOKUP(Table768[[#This Row],[CID]],ALY,2,FALSE)</f>
        <v>Detail</v>
      </c>
    </row>
    <row r="2493" spans="1:9" ht="16" thickBot="1" x14ac:dyDescent="0.25">
      <c r="A2493" s="19" t="str">
        <f>Table768[[#This Row],[Test No.]]&amp;Table768[[#This Row],[Section]]&amp;Table768[[#This Row],[Q No.]]</f>
        <v>R15R12</v>
      </c>
      <c r="B2493" s="19"/>
      <c r="C2493" s="7" t="s">
        <v>96</v>
      </c>
      <c r="D2493" s="17">
        <v>12</v>
      </c>
      <c r="E2493" s="6" t="s">
        <v>33</v>
      </c>
      <c r="F2493" s="6">
        <v>2</v>
      </c>
      <c r="G2493" s="13" t="s">
        <v>201</v>
      </c>
      <c r="H2493" s="17" t="s">
        <v>446</v>
      </c>
      <c r="I2493" s="2" t="str">
        <f>VLOOKUP(Table768[[#This Row],[CID]],ALY,2,FALSE)</f>
        <v>Inference</v>
      </c>
    </row>
    <row r="2494" spans="1:9" ht="16" thickBot="1" x14ac:dyDescent="0.25">
      <c r="A2494" s="19" t="str">
        <f>Table768[[#This Row],[Test No.]]&amp;Table768[[#This Row],[Section]]&amp;Table768[[#This Row],[Q No.]]</f>
        <v>R15R13</v>
      </c>
      <c r="B2494" s="19"/>
      <c r="C2494" s="7" t="s">
        <v>96</v>
      </c>
      <c r="D2494" s="17">
        <v>13</v>
      </c>
      <c r="E2494" s="6" t="s">
        <v>33</v>
      </c>
      <c r="F2494" s="6">
        <v>2</v>
      </c>
      <c r="G2494" s="13" t="s">
        <v>201</v>
      </c>
      <c r="H2494" s="17" t="s">
        <v>430</v>
      </c>
      <c r="I2494" s="2" t="str">
        <f>VLOOKUP(Table768[[#This Row],[CID]],ALY,2,FALSE)</f>
        <v>Detail</v>
      </c>
    </row>
    <row r="2495" spans="1:9" ht="16" thickBot="1" x14ac:dyDescent="0.25">
      <c r="A2495" s="19" t="str">
        <f>Table768[[#This Row],[Test No.]]&amp;Table768[[#This Row],[Section]]&amp;Table768[[#This Row],[Q No.]]</f>
        <v>R15R14</v>
      </c>
      <c r="B2495" s="19"/>
      <c r="C2495" s="7" t="s">
        <v>96</v>
      </c>
      <c r="D2495" s="17">
        <v>14</v>
      </c>
      <c r="E2495" s="6" t="s">
        <v>33</v>
      </c>
      <c r="F2495" s="6">
        <v>2</v>
      </c>
      <c r="G2495" s="13" t="s">
        <v>201</v>
      </c>
      <c r="H2495" s="17" t="s">
        <v>430</v>
      </c>
      <c r="I2495" s="2" t="str">
        <f>VLOOKUP(Table768[[#This Row],[CID]],ALY,2,FALSE)</f>
        <v>Detail</v>
      </c>
    </row>
    <row r="2496" spans="1:9" ht="16" thickBot="1" x14ac:dyDescent="0.25">
      <c r="A2496" s="19" t="str">
        <f>Table768[[#This Row],[Test No.]]&amp;Table768[[#This Row],[Section]]&amp;Table768[[#This Row],[Q No.]]</f>
        <v>R15R15</v>
      </c>
      <c r="B2496" s="19"/>
      <c r="C2496" s="7" t="s">
        <v>96</v>
      </c>
      <c r="D2496" s="17">
        <v>15</v>
      </c>
      <c r="E2496" s="6" t="s">
        <v>33</v>
      </c>
      <c r="F2496" s="6">
        <v>2</v>
      </c>
      <c r="G2496" s="13" t="s">
        <v>201</v>
      </c>
      <c r="H2496" s="17" t="s">
        <v>430</v>
      </c>
      <c r="I2496" s="2" t="str">
        <f>VLOOKUP(Table768[[#This Row],[CID]],ALY,2,FALSE)</f>
        <v>Detail</v>
      </c>
    </row>
    <row r="2497" spans="1:9" ht="16" thickBot="1" x14ac:dyDescent="0.25">
      <c r="A2497" s="19" t="str">
        <f>Table768[[#This Row],[Test No.]]&amp;Table768[[#This Row],[Section]]&amp;Table768[[#This Row],[Q No.]]</f>
        <v>R15R16</v>
      </c>
      <c r="B2497" s="19"/>
      <c r="C2497" s="7" t="s">
        <v>96</v>
      </c>
      <c r="D2497" s="17">
        <v>16</v>
      </c>
      <c r="E2497" s="6" t="s">
        <v>33</v>
      </c>
      <c r="F2497" s="6">
        <v>2</v>
      </c>
      <c r="G2497" s="13" t="s">
        <v>201</v>
      </c>
      <c r="H2497" s="17" t="s">
        <v>430</v>
      </c>
      <c r="I2497" s="2" t="str">
        <f>VLOOKUP(Table768[[#This Row],[CID]],ALY,2,FALSE)</f>
        <v>Detail</v>
      </c>
    </row>
    <row r="2498" spans="1:9" ht="16" thickBot="1" x14ac:dyDescent="0.25">
      <c r="A2498" s="19" t="str">
        <f>Table768[[#This Row],[Test No.]]&amp;Table768[[#This Row],[Section]]&amp;Table768[[#This Row],[Q No.]]</f>
        <v>R15R17</v>
      </c>
      <c r="B2498" s="19"/>
      <c r="C2498" s="7" t="s">
        <v>96</v>
      </c>
      <c r="D2498" s="17">
        <v>17</v>
      </c>
      <c r="E2498" s="6" t="s">
        <v>33</v>
      </c>
      <c r="F2498" s="6">
        <v>2</v>
      </c>
      <c r="G2498" s="13" t="s">
        <v>201</v>
      </c>
      <c r="H2498" s="17" t="s">
        <v>430</v>
      </c>
      <c r="I2498" s="2" t="str">
        <f>VLOOKUP(Table768[[#This Row],[CID]],ALY,2,FALSE)</f>
        <v>Detail</v>
      </c>
    </row>
    <row r="2499" spans="1:9" ht="16" thickBot="1" x14ac:dyDescent="0.25">
      <c r="A2499" s="19" t="str">
        <f>Table768[[#This Row],[Test No.]]&amp;Table768[[#This Row],[Section]]&amp;Table768[[#This Row],[Q No.]]</f>
        <v>R15R18</v>
      </c>
      <c r="B2499" s="19"/>
      <c r="C2499" s="7" t="s">
        <v>96</v>
      </c>
      <c r="D2499" s="17">
        <v>18</v>
      </c>
      <c r="E2499" s="6" t="s">
        <v>33</v>
      </c>
      <c r="F2499" s="6">
        <v>2</v>
      </c>
      <c r="G2499" s="13" t="s">
        <v>201</v>
      </c>
      <c r="H2499" s="17" t="s">
        <v>446</v>
      </c>
      <c r="I2499" s="2" t="str">
        <f>VLOOKUP(Table768[[#This Row],[CID]],ALY,2,FALSE)</f>
        <v>Inference</v>
      </c>
    </row>
    <row r="2500" spans="1:9" ht="16" thickBot="1" x14ac:dyDescent="0.25">
      <c r="A2500" s="19" t="str">
        <f>Table768[[#This Row],[Test No.]]&amp;Table768[[#This Row],[Section]]&amp;Table768[[#This Row],[Q No.]]</f>
        <v>R15R19</v>
      </c>
      <c r="B2500" s="19"/>
      <c r="C2500" s="7" t="s">
        <v>96</v>
      </c>
      <c r="D2500" s="17">
        <v>19</v>
      </c>
      <c r="E2500" s="6" t="s">
        <v>33</v>
      </c>
      <c r="F2500" s="6">
        <v>2</v>
      </c>
      <c r="G2500" s="13" t="s">
        <v>201</v>
      </c>
      <c r="H2500" s="17" t="s">
        <v>430</v>
      </c>
      <c r="I2500" s="2" t="str">
        <f>VLOOKUP(Table768[[#This Row],[CID]],ALY,2,FALSE)</f>
        <v>Detail</v>
      </c>
    </row>
    <row r="2501" spans="1:9" ht="16" thickBot="1" x14ac:dyDescent="0.25">
      <c r="A2501" s="19" t="str">
        <f>Table768[[#This Row],[Test No.]]&amp;Table768[[#This Row],[Section]]&amp;Table768[[#This Row],[Q No.]]</f>
        <v>R15R20</v>
      </c>
      <c r="B2501" s="19"/>
      <c r="C2501" s="7" t="s">
        <v>96</v>
      </c>
      <c r="D2501" s="17">
        <v>20</v>
      </c>
      <c r="E2501" s="6" t="s">
        <v>33</v>
      </c>
      <c r="F2501" s="6">
        <v>2</v>
      </c>
      <c r="G2501" s="13" t="s">
        <v>201</v>
      </c>
      <c r="H2501" s="17" t="s">
        <v>446</v>
      </c>
      <c r="I2501" s="2" t="str">
        <f>VLOOKUP(Table768[[#This Row],[CID]],ALY,2,FALSE)</f>
        <v>Inference</v>
      </c>
    </row>
    <row r="2502" spans="1:9" ht="16" thickBot="1" x14ac:dyDescent="0.25">
      <c r="A2502" s="19" t="str">
        <f>Table768[[#This Row],[Test No.]]&amp;Table768[[#This Row],[Section]]&amp;Table768[[#This Row],[Q No.]]</f>
        <v>R15R21</v>
      </c>
      <c r="B2502" s="19"/>
      <c r="C2502" s="7" t="s">
        <v>96</v>
      </c>
      <c r="D2502" s="17">
        <v>21</v>
      </c>
      <c r="E2502" s="6" t="s">
        <v>33</v>
      </c>
      <c r="F2502" s="6">
        <v>3</v>
      </c>
      <c r="G2502" s="13" t="s">
        <v>200</v>
      </c>
      <c r="H2502" s="17" t="s">
        <v>452</v>
      </c>
      <c r="I2502" s="2" t="str">
        <f>VLOOKUP(Table768[[#This Row],[CID]],ALY,2,FALSE)</f>
        <v>Cause &amp; Effect</v>
      </c>
    </row>
    <row r="2503" spans="1:9" ht="16" thickBot="1" x14ac:dyDescent="0.25">
      <c r="A2503" s="19" t="str">
        <f>Table768[[#This Row],[Test No.]]&amp;Table768[[#This Row],[Section]]&amp;Table768[[#This Row],[Q No.]]</f>
        <v>R15R22</v>
      </c>
      <c r="B2503" s="19"/>
      <c r="C2503" s="7" t="s">
        <v>96</v>
      </c>
      <c r="D2503" s="17">
        <v>22</v>
      </c>
      <c r="E2503" s="6" t="s">
        <v>33</v>
      </c>
      <c r="F2503" s="6">
        <v>3</v>
      </c>
      <c r="G2503" s="13" t="s">
        <v>200</v>
      </c>
      <c r="H2503" s="17" t="s">
        <v>437</v>
      </c>
      <c r="I2503" s="2" t="str">
        <f>VLOOKUP(Table768[[#This Row],[CID]],ALY,2,FALSE)</f>
        <v>Detail</v>
      </c>
    </row>
    <row r="2504" spans="1:9" ht="16" thickBot="1" x14ac:dyDescent="0.25">
      <c r="A2504" s="19" t="str">
        <f>Table768[[#This Row],[Test No.]]&amp;Table768[[#This Row],[Section]]&amp;Table768[[#This Row],[Q No.]]</f>
        <v>R15R23</v>
      </c>
      <c r="B2504" s="19"/>
      <c r="C2504" s="7" t="s">
        <v>96</v>
      </c>
      <c r="D2504" s="17">
        <v>23</v>
      </c>
      <c r="E2504" s="6" t="s">
        <v>33</v>
      </c>
      <c r="F2504" s="6">
        <v>3</v>
      </c>
      <c r="G2504" s="13" t="s">
        <v>200</v>
      </c>
      <c r="H2504" s="17" t="s">
        <v>438</v>
      </c>
      <c r="I2504" s="2" t="str">
        <f>VLOOKUP(Table768[[#This Row],[CID]],ALY,2,FALSE)</f>
        <v>Inference</v>
      </c>
    </row>
    <row r="2505" spans="1:9" ht="16" thickBot="1" x14ac:dyDescent="0.25">
      <c r="A2505" s="19" t="str">
        <f>Table768[[#This Row],[Test No.]]&amp;Table768[[#This Row],[Section]]&amp;Table768[[#This Row],[Q No.]]</f>
        <v>R15R24</v>
      </c>
      <c r="B2505" s="19"/>
      <c r="C2505" s="7" t="s">
        <v>96</v>
      </c>
      <c r="D2505" s="17">
        <v>24</v>
      </c>
      <c r="E2505" s="6" t="s">
        <v>33</v>
      </c>
      <c r="F2505" s="6">
        <v>3</v>
      </c>
      <c r="G2505" s="13" t="s">
        <v>200</v>
      </c>
      <c r="H2505" s="17" t="s">
        <v>437</v>
      </c>
      <c r="I2505" s="2" t="str">
        <f>VLOOKUP(Table768[[#This Row],[CID]],ALY,2,FALSE)</f>
        <v>Detail</v>
      </c>
    </row>
    <row r="2506" spans="1:9" ht="16" thickBot="1" x14ac:dyDescent="0.25">
      <c r="A2506" s="19" t="str">
        <f>Table768[[#This Row],[Test No.]]&amp;Table768[[#This Row],[Section]]&amp;Table768[[#This Row],[Q No.]]</f>
        <v>R15R25</v>
      </c>
      <c r="B2506" s="19"/>
      <c r="C2506" s="7" t="s">
        <v>96</v>
      </c>
      <c r="D2506" s="17">
        <v>25</v>
      </c>
      <c r="E2506" s="6" t="s">
        <v>33</v>
      </c>
      <c r="F2506" s="6">
        <v>3</v>
      </c>
      <c r="G2506" s="13" t="s">
        <v>200</v>
      </c>
      <c r="H2506" s="17" t="s">
        <v>439</v>
      </c>
      <c r="I2506" s="2" t="str">
        <f>VLOOKUP(Table768[[#This Row],[CID]],ALY,2,FALSE)</f>
        <v>Vocab-in-Context</v>
      </c>
    </row>
    <row r="2507" spans="1:9" ht="16" thickBot="1" x14ac:dyDescent="0.25">
      <c r="A2507" s="19" t="str">
        <f>Table768[[#This Row],[Test No.]]&amp;Table768[[#This Row],[Section]]&amp;Table768[[#This Row],[Q No.]]</f>
        <v>R15R26</v>
      </c>
      <c r="B2507" s="19"/>
      <c r="C2507" s="7" t="s">
        <v>96</v>
      </c>
      <c r="D2507" s="17">
        <v>26</v>
      </c>
      <c r="E2507" s="6" t="s">
        <v>33</v>
      </c>
      <c r="F2507" s="6">
        <v>3</v>
      </c>
      <c r="G2507" s="13" t="s">
        <v>200</v>
      </c>
      <c r="H2507" s="17" t="s">
        <v>438</v>
      </c>
      <c r="I2507" s="2" t="str">
        <f>VLOOKUP(Table768[[#This Row],[CID]],ALY,2,FALSE)</f>
        <v>Inference</v>
      </c>
    </row>
    <row r="2508" spans="1:9" ht="16" thickBot="1" x14ac:dyDescent="0.25">
      <c r="A2508" s="19" t="str">
        <f>Table768[[#This Row],[Test No.]]&amp;Table768[[#This Row],[Section]]&amp;Table768[[#This Row],[Q No.]]</f>
        <v>R15R27</v>
      </c>
      <c r="B2508" s="19"/>
      <c r="C2508" s="7" t="s">
        <v>96</v>
      </c>
      <c r="D2508" s="17">
        <v>27</v>
      </c>
      <c r="E2508" s="6" t="s">
        <v>33</v>
      </c>
      <c r="F2508" s="6">
        <v>3</v>
      </c>
      <c r="G2508" s="13" t="s">
        <v>200</v>
      </c>
      <c r="H2508" s="17" t="s">
        <v>439</v>
      </c>
      <c r="I2508" s="2" t="str">
        <f>VLOOKUP(Table768[[#This Row],[CID]],ALY,2,FALSE)</f>
        <v>Vocab-in-Context</v>
      </c>
    </row>
    <row r="2509" spans="1:9" ht="16" thickBot="1" x14ac:dyDescent="0.25">
      <c r="A2509" s="19" t="str">
        <f>Table768[[#This Row],[Test No.]]&amp;Table768[[#This Row],[Section]]&amp;Table768[[#This Row],[Q No.]]</f>
        <v>R15R28</v>
      </c>
      <c r="B2509" s="19"/>
      <c r="C2509" s="7" t="s">
        <v>96</v>
      </c>
      <c r="D2509" s="17">
        <v>28</v>
      </c>
      <c r="E2509" s="6" t="s">
        <v>33</v>
      </c>
      <c r="F2509" s="6">
        <v>3</v>
      </c>
      <c r="G2509" s="13" t="s">
        <v>200</v>
      </c>
      <c r="H2509" s="17" t="s">
        <v>437</v>
      </c>
      <c r="I2509" s="2" t="str">
        <f>VLOOKUP(Table768[[#This Row],[CID]],ALY,2,FALSE)</f>
        <v>Detail</v>
      </c>
    </row>
    <row r="2510" spans="1:9" ht="16" thickBot="1" x14ac:dyDescent="0.25">
      <c r="A2510" s="19" t="str">
        <f>Table768[[#This Row],[Test No.]]&amp;Table768[[#This Row],[Section]]&amp;Table768[[#This Row],[Q No.]]</f>
        <v>R15R29</v>
      </c>
      <c r="B2510" s="19"/>
      <c r="C2510" s="7" t="s">
        <v>96</v>
      </c>
      <c r="D2510" s="17">
        <v>29</v>
      </c>
      <c r="E2510" s="6" t="s">
        <v>33</v>
      </c>
      <c r="F2510" s="6">
        <v>3</v>
      </c>
      <c r="G2510" s="13" t="s">
        <v>200</v>
      </c>
      <c r="H2510" s="17" t="s">
        <v>437</v>
      </c>
      <c r="I2510" s="2" t="str">
        <f>VLOOKUP(Table768[[#This Row],[CID]],ALY,2,FALSE)</f>
        <v>Detail</v>
      </c>
    </row>
    <row r="2511" spans="1:9" ht="16" thickBot="1" x14ac:dyDescent="0.25">
      <c r="A2511" s="19" t="str">
        <f>Table768[[#This Row],[Test No.]]&amp;Table768[[#This Row],[Section]]&amp;Table768[[#This Row],[Q No.]]</f>
        <v>R15R30</v>
      </c>
      <c r="B2511" s="19"/>
      <c r="C2511" s="7" t="s">
        <v>96</v>
      </c>
      <c r="D2511" s="17">
        <v>30</v>
      </c>
      <c r="E2511" s="6" t="s">
        <v>33</v>
      </c>
      <c r="F2511" s="6">
        <v>3</v>
      </c>
      <c r="G2511" s="13" t="s">
        <v>200</v>
      </c>
      <c r="H2511" s="17" t="s">
        <v>437</v>
      </c>
      <c r="I2511" s="2" t="str">
        <f>VLOOKUP(Table768[[#This Row],[CID]],ALY,2,FALSE)</f>
        <v>Detail</v>
      </c>
    </row>
    <row r="2512" spans="1:9" ht="16" thickBot="1" x14ac:dyDescent="0.25">
      <c r="A2512" s="19" t="str">
        <f>Table768[[#This Row],[Test No.]]&amp;Table768[[#This Row],[Section]]&amp;Table768[[#This Row],[Q No.]]</f>
        <v>R15R31</v>
      </c>
      <c r="B2512" s="19"/>
      <c r="C2512" s="7" t="s">
        <v>96</v>
      </c>
      <c r="D2512" s="17">
        <v>31</v>
      </c>
      <c r="E2512" s="6" t="s">
        <v>33</v>
      </c>
      <c r="F2512" s="6">
        <v>4</v>
      </c>
      <c r="G2512" s="13" t="s">
        <v>199</v>
      </c>
      <c r="H2512" s="17" t="s">
        <v>445</v>
      </c>
      <c r="I2512" s="2" t="str">
        <f>VLOOKUP(Table768[[#This Row],[CID]],ALY,2,FALSE)</f>
        <v>Purpose</v>
      </c>
    </row>
    <row r="2513" spans="1:9" ht="16" thickBot="1" x14ac:dyDescent="0.25">
      <c r="A2513" s="19" t="str">
        <f>Table768[[#This Row],[Test No.]]&amp;Table768[[#This Row],[Section]]&amp;Table768[[#This Row],[Q No.]]</f>
        <v>R15R32</v>
      </c>
      <c r="B2513" s="19"/>
      <c r="C2513" s="7" t="s">
        <v>96</v>
      </c>
      <c r="D2513" s="17">
        <v>32</v>
      </c>
      <c r="E2513" s="6" t="s">
        <v>33</v>
      </c>
      <c r="F2513" s="6">
        <v>4</v>
      </c>
      <c r="G2513" s="13" t="s">
        <v>199</v>
      </c>
      <c r="H2513" s="17" t="s">
        <v>444</v>
      </c>
      <c r="I2513" s="2" t="str">
        <f>VLOOKUP(Table768[[#This Row],[CID]],ALY,2,FALSE)</f>
        <v>PoV/Author's Attitude</v>
      </c>
    </row>
    <row r="2514" spans="1:9" ht="16" thickBot="1" x14ac:dyDescent="0.25">
      <c r="A2514" s="19" t="str">
        <f>Table768[[#This Row],[Test No.]]&amp;Table768[[#This Row],[Section]]&amp;Table768[[#This Row],[Q No.]]</f>
        <v>R15R33</v>
      </c>
      <c r="B2514" s="19"/>
      <c r="C2514" s="7" t="s">
        <v>96</v>
      </c>
      <c r="D2514" s="17">
        <v>33</v>
      </c>
      <c r="E2514" s="6" t="s">
        <v>33</v>
      </c>
      <c r="F2514" s="6">
        <v>4</v>
      </c>
      <c r="G2514" s="13" t="s">
        <v>199</v>
      </c>
      <c r="H2514" s="17" t="s">
        <v>442</v>
      </c>
      <c r="I2514" s="2" t="str">
        <f>VLOOKUP(Table768[[#This Row],[CID]],ALY,2,FALSE)</f>
        <v>Detail</v>
      </c>
    </row>
    <row r="2515" spans="1:9" ht="16" thickBot="1" x14ac:dyDescent="0.25">
      <c r="A2515" s="19" t="str">
        <f>Table768[[#This Row],[Test No.]]&amp;Table768[[#This Row],[Section]]&amp;Table768[[#This Row],[Q No.]]</f>
        <v>R15R34</v>
      </c>
      <c r="B2515" s="19"/>
      <c r="C2515" s="7" t="s">
        <v>96</v>
      </c>
      <c r="D2515" s="17">
        <v>34</v>
      </c>
      <c r="E2515" s="6" t="s">
        <v>33</v>
      </c>
      <c r="F2515" s="6">
        <v>4</v>
      </c>
      <c r="G2515" s="13" t="s">
        <v>199</v>
      </c>
      <c r="H2515" s="17" t="s">
        <v>442</v>
      </c>
      <c r="I2515" s="2" t="str">
        <f>VLOOKUP(Table768[[#This Row],[CID]],ALY,2,FALSE)</f>
        <v>Detail</v>
      </c>
    </row>
    <row r="2516" spans="1:9" ht="16" thickBot="1" x14ac:dyDescent="0.25">
      <c r="A2516" s="19" t="str">
        <f>Table768[[#This Row],[Test No.]]&amp;Table768[[#This Row],[Section]]&amp;Table768[[#This Row],[Q No.]]</f>
        <v>R15R35</v>
      </c>
      <c r="B2516" s="19"/>
      <c r="C2516" s="7" t="s">
        <v>96</v>
      </c>
      <c r="D2516" s="17">
        <v>35</v>
      </c>
      <c r="E2516" s="6" t="s">
        <v>33</v>
      </c>
      <c r="F2516" s="6">
        <v>4</v>
      </c>
      <c r="G2516" s="13" t="s">
        <v>199</v>
      </c>
      <c r="H2516" s="17" t="s">
        <v>440</v>
      </c>
      <c r="I2516" s="2" t="str">
        <f>VLOOKUP(Table768[[#This Row],[CID]],ALY,2,FALSE)</f>
        <v>Inference</v>
      </c>
    </row>
    <row r="2517" spans="1:9" ht="16" thickBot="1" x14ac:dyDescent="0.25">
      <c r="A2517" s="19" t="str">
        <f>Table768[[#This Row],[Test No.]]&amp;Table768[[#This Row],[Section]]&amp;Table768[[#This Row],[Q No.]]</f>
        <v>R15R36</v>
      </c>
      <c r="B2517" s="19"/>
      <c r="C2517" s="7" t="s">
        <v>96</v>
      </c>
      <c r="D2517" s="17">
        <v>36</v>
      </c>
      <c r="E2517" s="6" t="s">
        <v>33</v>
      </c>
      <c r="F2517" s="6">
        <v>4</v>
      </c>
      <c r="G2517" s="13" t="s">
        <v>199</v>
      </c>
      <c r="H2517" s="17" t="s">
        <v>440</v>
      </c>
      <c r="I2517" s="2" t="str">
        <f>VLOOKUP(Table768[[#This Row],[CID]],ALY,2,FALSE)</f>
        <v>Inference</v>
      </c>
    </row>
    <row r="2518" spans="1:9" ht="16" thickBot="1" x14ac:dyDescent="0.25">
      <c r="A2518" s="19" t="str">
        <f>Table768[[#This Row],[Test No.]]&amp;Table768[[#This Row],[Section]]&amp;Table768[[#This Row],[Q No.]]</f>
        <v>R15R37</v>
      </c>
      <c r="B2518" s="19"/>
      <c r="C2518" s="7" t="s">
        <v>96</v>
      </c>
      <c r="D2518" s="17">
        <v>37</v>
      </c>
      <c r="E2518" s="6" t="s">
        <v>33</v>
      </c>
      <c r="F2518" s="6">
        <v>4</v>
      </c>
      <c r="G2518" s="13" t="s">
        <v>199</v>
      </c>
      <c r="H2518" s="17" t="s">
        <v>442</v>
      </c>
      <c r="I2518" s="2" t="str">
        <f>VLOOKUP(Table768[[#This Row],[CID]],ALY,2,FALSE)</f>
        <v>Detail</v>
      </c>
    </row>
    <row r="2519" spans="1:9" ht="16" thickBot="1" x14ac:dyDescent="0.25">
      <c r="A2519" s="19" t="str">
        <f>Table768[[#This Row],[Test No.]]&amp;Table768[[#This Row],[Section]]&amp;Table768[[#This Row],[Q No.]]</f>
        <v>R15R38</v>
      </c>
      <c r="B2519" s="19"/>
      <c r="C2519" s="7" t="s">
        <v>96</v>
      </c>
      <c r="D2519" s="17">
        <v>38</v>
      </c>
      <c r="E2519" s="6" t="s">
        <v>33</v>
      </c>
      <c r="F2519" s="6">
        <v>4</v>
      </c>
      <c r="G2519" s="13" t="s">
        <v>199</v>
      </c>
      <c r="H2519" s="17" t="s">
        <v>445</v>
      </c>
      <c r="I2519" s="2" t="str">
        <f>VLOOKUP(Table768[[#This Row],[CID]],ALY,2,FALSE)</f>
        <v>Purpose</v>
      </c>
    </row>
    <row r="2520" spans="1:9" ht="16" thickBot="1" x14ac:dyDescent="0.25">
      <c r="A2520" s="19" t="str">
        <f>Table768[[#This Row],[Test No.]]&amp;Table768[[#This Row],[Section]]&amp;Table768[[#This Row],[Q No.]]</f>
        <v>R15R39</v>
      </c>
      <c r="B2520" s="19"/>
      <c r="C2520" s="7" t="s">
        <v>96</v>
      </c>
      <c r="D2520" s="17">
        <v>39</v>
      </c>
      <c r="E2520" s="6" t="s">
        <v>33</v>
      </c>
      <c r="F2520" s="6">
        <v>4</v>
      </c>
      <c r="G2520" s="13" t="s">
        <v>199</v>
      </c>
      <c r="H2520" s="17" t="s">
        <v>442</v>
      </c>
      <c r="I2520" s="2" t="str">
        <f>VLOOKUP(Table768[[#This Row],[CID]],ALY,2,FALSE)</f>
        <v>Detail</v>
      </c>
    </row>
    <row r="2521" spans="1:9" ht="16" thickBot="1" x14ac:dyDescent="0.25">
      <c r="A2521" s="19" t="str">
        <f>Table768[[#This Row],[Test No.]]&amp;Table768[[#This Row],[Section]]&amp;Table768[[#This Row],[Q No.]]</f>
        <v>R15R40</v>
      </c>
      <c r="B2521" s="19"/>
      <c r="C2521" s="7" t="s">
        <v>96</v>
      </c>
      <c r="D2521" s="17">
        <v>40</v>
      </c>
      <c r="E2521" s="6" t="s">
        <v>33</v>
      </c>
      <c r="F2521" s="6">
        <v>4</v>
      </c>
      <c r="G2521" s="13" t="s">
        <v>199</v>
      </c>
      <c r="H2521" s="17" t="s">
        <v>442</v>
      </c>
      <c r="I2521" s="2" t="str">
        <f>VLOOKUP(Table768[[#This Row],[CID]],ALY,2,FALSE)</f>
        <v>Detail</v>
      </c>
    </row>
    <row r="2522" spans="1:9" ht="16" thickBot="1" x14ac:dyDescent="0.25">
      <c r="A2522" s="19" t="str">
        <f>Table768[[#This Row],[Test No.]]&amp;Table768[[#This Row],[Section]]&amp;Table768[[#This Row],[Q No.]]</f>
        <v>R16R1</v>
      </c>
      <c r="B2522" s="19"/>
      <c r="C2522" s="7" t="s">
        <v>95</v>
      </c>
      <c r="D2522" s="17">
        <v>1</v>
      </c>
      <c r="E2522" s="6" t="s">
        <v>33</v>
      </c>
      <c r="F2522" s="6">
        <v>1</v>
      </c>
      <c r="G2522" s="13" t="s">
        <v>50</v>
      </c>
      <c r="H2522" s="17" t="s">
        <v>425</v>
      </c>
      <c r="I2522" s="2" t="str">
        <f>VLOOKUP(Table768[[#This Row],[CID]],ALY,2,FALSE)</f>
        <v>Detail</v>
      </c>
    </row>
    <row r="2523" spans="1:9" ht="16" thickBot="1" x14ac:dyDescent="0.25">
      <c r="A2523" s="19" t="str">
        <f>Table768[[#This Row],[Test No.]]&amp;Table768[[#This Row],[Section]]&amp;Table768[[#This Row],[Q No.]]</f>
        <v>R16R2</v>
      </c>
      <c r="B2523" s="19"/>
      <c r="C2523" s="7" t="s">
        <v>95</v>
      </c>
      <c r="D2523" s="17">
        <v>2</v>
      </c>
      <c r="E2523" s="6" t="s">
        <v>33</v>
      </c>
      <c r="F2523" s="6">
        <v>1</v>
      </c>
      <c r="G2523" s="13" t="s">
        <v>50</v>
      </c>
      <c r="H2523" s="17" t="s">
        <v>427</v>
      </c>
      <c r="I2523" s="2" t="str">
        <f>VLOOKUP(Table768[[#This Row],[CID]],ALY,2,FALSE)</f>
        <v>PoV/Author's Attitude</v>
      </c>
    </row>
    <row r="2524" spans="1:9" ht="16" thickBot="1" x14ac:dyDescent="0.25">
      <c r="A2524" s="19" t="str">
        <f>Table768[[#This Row],[Test No.]]&amp;Table768[[#This Row],[Section]]&amp;Table768[[#This Row],[Q No.]]</f>
        <v>R16R3</v>
      </c>
      <c r="B2524" s="19"/>
      <c r="C2524" s="7" t="s">
        <v>95</v>
      </c>
      <c r="D2524" s="17">
        <v>3</v>
      </c>
      <c r="E2524" s="6" t="s">
        <v>33</v>
      </c>
      <c r="F2524" s="6">
        <v>1</v>
      </c>
      <c r="G2524" s="13" t="s">
        <v>50</v>
      </c>
      <c r="H2524" s="17" t="s">
        <v>425</v>
      </c>
      <c r="I2524" s="2" t="str">
        <f>VLOOKUP(Table768[[#This Row],[CID]],ALY,2,FALSE)</f>
        <v>Detail</v>
      </c>
    </row>
    <row r="2525" spans="1:9" ht="16" thickBot="1" x14ac:dyDescent="0.25">
      <c r="A2525" s="19" t="str">
        <f>Table768[[#This Row],[Test No.]]&amp;Table768[[#This Row],[Section]]&amp;Table768[[#This Row],[Q No.]]</f>
        <v>R16R4</v>
      </c>
      <c r="B2525" s="19"/>
      <c r="C2525" s="7" t="s">
        <v>95</v>
      </c>
      <c r="D2525" s="17">
        <v>4</v>
      </c>
      <c r="E2525" s="6" t="s">
        <v>33</v>
      </c>
      <c r="F2525" s="6">
        <v>1</v>
      </c>
      <c r="G2525" s="13" t="s">
        <v>50</v>
      </c>
      <c r="H2525" s="17" t="s">
        <v>425</v>
      </c>
      <c r="I2525" s="2" t="str">
        <f>VLOOKUP(Table768[[#This Row],[CID]],ALY,2,FALSE)</f>
        <v>Detail</v>
      </c>
    </row>
    <row r="2526" spans="1:9" ht="16" thickBot="1" x14ac:dyDescent="0.25">
      <c r="A2526" s="19" t="str">
        <f>Table768[[#This Row],[Test No.]]&amp;Table768[[#This Row],[Section]]&amp;Table768[[#This Row],[Q No.]]</f>
        <v>R16R5</v>
      </c>
      <c r="B2526" s="19"/>
      <c r="C2526" s="7" t="s">
        <v>95</v>
      </c>
      <c r="D2526" s="17">
        <v>5</v>
      </c>
      <c r="E2526" s="6" t="s">
        <v>33</v>
      </c>
      <c r="F2526" s="6">
        <v>1</v>
      </c>
      <c r="G2526" s="13" t="s">
        <v>50</v>
      </c>
      <c r="H2526" s="17" t="s">
        <v>428</v>
      </c>
      <c r="I2526" s="2" t="str">
        <f>VLOOKUP(Table768[[#This Row],[CID]],ALY,2,FALSE)</f>
        <v>Purpose</v>
      </c>
    </row>
    <row r="2527" spans="1:9" ht="16" thickBot="1" x14ac:dyDescent="0.25">
      <c r="A2527" s="19" t="str">
        <f>Table768[[#This Row],[Test No.]]&amp;Table768[[#This Row],[Section]]&amp;Table768[[#This Row],[Q No.]]</f>
        <v>R16R6</v>
      </c>
      <c r="B2527" s="19"/>
      <c r="C2527" s="7" t="s">
        <v>95</v>
      </c>
      <c r="D2527" s="17">
        <v>6</v>
      </c>
      <c r="E2527" s="6" t="s">
        <v>33</v>
      </c>
      <c r="F2527" s="6">
        <v>1</v>
      </c>
      <c r="G2527" s="13" t="s">
        <v>50</v>
      </c>
      <c r="H2527" s="17" t="s">
        <v>425</v>
      </c>
      <c r="I2527" s="2" t="str">
        <f>VLOOKUP(Table768[[#This Row],[CID]],ALY,2,FALSE)</f>
        <v>Detail</v>
      </c>
    </row>
    <row r="2528" spans="1:9" ht="16" thickBot="1" x14ac:dyDescent="0.25">
      <c r="A2528" s="19" t="str">
        <f>Table768[[#This Row],[Test No.]]&amp;Table768[[#This Row],[Section]]&amp;Table768[[#This Row],[Q No.]]</f>
        <v>R16R7</v>
      </c>
      <c r="B2528" s="19"/>
      <c r="C2528" s="7" t="s">
        <v>95</v>
      </c>
      <c r="D2528" s="17">
        <v>7</v>
      </c>
      <c r="E2528" s="6" t="s">
        <v>33</v>
      </c>
      <c r="F2528" s="6">
        <v>1</v>
      </c>
      <c r="G2528" s="13" t="s">
        <v>50</v>
      </c>
      <c r="H2528" s="17" t="s">
        <v>450</v>
      </c>
      <c r="I2528" s="2" t="str">
        <f>VLOOKUP(Table768[[#This Row],[CID]],ALY,2,FALSE)</f>
        <v>Vocab-in-Context</v>
      </c>
    </row>
    <row r="2529" spans="1:9" ht="16" thickBot="1" x14ac:dyDescent="0.25">
      <c r="A2529" s="19" t="str">
        <f>Table768[[#This Row],[Test No.]]&amp;Table768[[#This Row],[Section]]&amp;Table768[[#This Row],[Q No.]]</f>
        <v>R16R8</v>
      </c>
      <c r="B2529" s="19"/>
      <c r="C2529" s="7" t="s">
        <v>95</v>
      </c>
      <c r="D2529" s="17">
        <v>8</v>
      </c>
      <c r="E2529" s="6" t="s">
        <v>33</v>
      </c>
      <c r="F2529" s="6">
        <v>1</v>
      </c>
      <c r="G2529" s="13" t="s">
        <v>50</v>
      </c>
      <c r="H2529" s="17" t="s">
        <v>450</v>
      </c>
      <c r="I2529" s="2" t="str">
        <f>VLOOKUP(Table768[[#This Row],[CID]],ALY,2,FALSE)</f>
        <v>Vocab-in-Context</v>
      </c>
    </row>
    <row r="2530" spans="1:9" ht="16" thickBot="1" x14ac:dyDescent="0.25">
      <c r="A2530" s="19" t="str">
        <f>Table768[[#This Row],[Test No.]]&amp;Table768[[#This Row],[Section]]&amp;Table768[[#This Row],[Q No.]]</f>
        <v>R16R9</v>
      </c>
      <c r="B2530" s="19"/>
      <c r="C2530" s="7" t="s">
        <v>95</v>
      </c>
      <c r="D2530" s="17">
        <v>9</v>
      </c>
      <c r="E2530" s="6" t="s">
        <v>33</v>
      </c>
      <c r="F2530" s="6">
        <v>1</v>
      </c>
      <c r="G2530" s="13" t="s">
        <v>50</v>
      </c>
      <c r="H2530" s="17" t="s">
        <v>425</v>
      </c>
      <c r="I2530" s="2" t="str">
        <f>VLOOKUP(Table768[[#This Row],[CID]],ALY,2,FALSE)</f>
        <v>Detail</v>
      </c>
    </row>
    <row r="2531" spans="1:9" ht="16" thickBot="1" x14ac:dyDescent="0.25">
      <c r="A2531" s="19" t="str">
        <f>Table768[[#This Row],[Test No.]]&amp;Table768[[#This Row],[Section]]&amp;Table768[[#This Row],[Q No.]]</f>
        <v>R16R10</v>
      </c>
      <c r="B2531" s="19"/>
      <c r="C2531" s="7" t="s">
        <v>95</v>
      </c>
      <c r="D2531" s="17">
        <v>10</v>
      </c>
      <c r="E2531" s="6" t="s">
        <v>33</v>
      </c>
      <c r="F2531" s="6">
        <v>1</v>
      </c>
      <c r="G2531" s="13" t="s">
        <v>50</v>
      </c>
      <c r="H2531" s="17" t="s">
        <v>428</v>
      </c>
      <c r="I2531" s="2" t="str">
        <f>VLOOKUP(Table768[[#This Row],[CID]],ALY,2,FALSE)</f>
        <v>Purpose</v>
      </c>
    </row>
    <row r="2532" spans="1:9" ht="16" thickBot="1" x14ac:dyDescent="0.25">
      <c r="A2532" s="19" t="str">
        <f>Table768[[#This Row],[Test No.]]&amp;Table768[[#This Row],[Section]]&amp;Table768[[#This Row],[Q No.]]</f>
        <v>R16R11</v>
      </c>
      <c r="B2532" s="19"/>
      <c r="C2532" s="7" t="s">
        <v>95</v>
      </c>
      <c r="D2532" s="17">
        <v>11</v>
      </c>
      <c r="E2532" s="6" t="s">
        <v>33</v>
      </c>
      <c r="F2532" s="6">
        <v>2</v>
      </c>
      <c r="G2532" s="13" t="s">
        <v>201</v>
      </c>
      <c r="H2532" s="17" t="s">
        <v>430</v>
      </c>
      <c r="I2532" s="2" t="str">
        <f>VLOOKUP(Table768[[#This Row],[CID]],ALY,2,FALSE)</f>
        <v>Detail</v>
      </c>
    </row>
    <row r="2533" spans="1:9" ht="16" thickBot="1" x14ac:dyDescent="0.25">
      <c r="A2533" s="19" t="str">
        <f>Table768[[#This Row],[Test No.]]&amp;Table768[[#This Row],[Section]]&amp;Table768[[#This Row],[Q No.]]</f>
        <v>R16R12</v>
      </c>
      <c r="B2533" s="19"/>
      <c r="C2533" s="7" t="s">
        <v>95</v>
      </c>
      <c r="D2533" s="17">
        <v>12</v>
      </c>
      <c r="E2533" s="6" t="s">
        <v>33</v>
      </c>
      <c r="F2533" s="6">
        <v>2</v>
      </c>
      <c r="G2533" s="13" t="s">
        <v>201</v>
      </c>
      <c r="H2533" s="17" t="s">
        <v>433</v>
      </c>
      <c r="I2533" s="2" t="str">
        <f>VLOOKUP(Table768[[#This Row],[CID]],ALY,2,FALSE)</f>
        <v>Purpose</v>
      </c>
    </row>
    <row r="2534" spans="1:9" ht="16" thickBot="1" x14ac:dyDescent="0.25">
      <c r="A2534" s="19" t="str">
        <f>Table768[[#This Row],[Test No.]]&amp;Table768[[#This Row],[Section]]&amp;Table768[[#This Row],[Q No.]]</f>
        <v>R16R13</v>
      </c>
      <c r="B2534" s="19"/>
      <c r="C2534" s="7" t="s">
        <v>95</v>
      </c>
      <c r="D2534" s="17">
        <v>13</v>
      </c>
      <c r="E2534" s="6" t="s">
        <v>33</v>
      </c>
      <c r="F2534" s="6">
        <v>2</v>
      </c>
      <c r="G2534" s="13" t="s">
        <v>201</v>
      </c>
      <c r="H2534" s="17" t="s">
        <v>430</v>
      </c>
      <c r="I2534" s="2" t="str">
        <f>VLOOKUP(Table768[[#This Row],[CID]],ALY,2,FALSE)</f>
        <v>Detail</v>
      </c>
    </row>
    <row r="2535" spans="1:9" ht="16" thickBot="1" x14ac:dyDescent="0.25">
      <c r="A2535" s="19" t="str">
        <f>Table768[[#This Row],[Test No.]]&amp;Table768[[#This Row],[Section]]&amp;Table768[[#This Row],[Q No.]]</f>
        <v>R16R14</v>
      </c>
      <c r="B2535" s="19"/>
      <c r="C2535" s="7" t="s">
        <v>95</v>
      </c>
      <c r="D2535" s="17">
        <v>14</v>
      </c>
      <c r="E2535" s="6" t="s">
        <v>33</v>
      </c>
      <c r="F2535" s="6">
        <v>2</v>
      </c>
      <c r="G2535" s="13" t="s">
        <v>201</v>
      </c>
      <c r="H2535" s="17" t="s">
        <v>430</v>
      </c>
      <c r="I2535" s="2" t="str">
        <f>VLOOKUP(Table768[[#This Row],[CID]],ALY,2,FALSE)</f>
        <v>Detail</v>
      </c>
    </row>
    <row r="2536" spans="1:9" ht="16" thickBot="1" x14ac:dyDescent="0.25">
      <c r="A2536" s="19" t="str">
        <f>Table768[[#This Row],[Test No.]]&amp;Table768[[#This Row],[Section]]&amp;Table768[[#This Row],[Q No.]]</f>
        <v>R16R15</v>
      </c>
      <c r="B2536" s="19"/>
      <c r="C2536" s="7" t="s">
        <v>95</v>
      </c>
      <c r="D2536" s="17">
        <v>15</v>
      </c>
      <c r="E2536" s="6" t="s">
        <v>33</v>
      </c>
      <c r="F2536" s="6">
        <v>2</v>
      </c>
      <c r="G2536" s="13" t="s">
        <v>201</v>
      </c>
      <c r="H2536" s="17" t="s">
        <v>446</v>
      </c>
      <c r="I2536" s="2" t="str">
        <f>VLOOKUP(Table768[[#This Row],[CID]],ALY,2,FALSE)</f>
        <v>Inference</v>
      </c>
    </row>
    <row r="2537" spans="1:9" ht="16" thickBot="1" x14ac:dyDescent="0.25">
      <c r="A2537" s="19" t="str">
        <f>Table768[[#This Row],[Test No.]]&amp;Table768[[#This Row],[Section]]&amp;Table768[[#This Row],[Q No.]]</f>
        <v>R16R16</v>
      </c>
      <c r="B2537" s="19"/>
      <c r="C2537" s="7" t="s">
        <v>95</v>
      </c>
      <c r="D2537" s="17">
        <v>16</v>
      </c>
      <c r="E2537" s="6" t="s">
        <v>33</v>
      </c>
      <c r="F2537" s="6">
        <v>2</v>
      </c>
      <c r="G2537" s="13" t="s">
        <v>201</v>
      </c>
      <c r="H2537" s="17" t="s">
        <v>446</v>
      </c>
      <c r="I2537" s="2" t="str">
        <f>VLOOKUP(Table768[[#This Row],[CID]],ALY,2,FALSE)</f>
        <v>Inference</v>
      </c>
    </row>
    <row r="2538" spans="1:9" ht="16" thickBot="1" x14ac:dyDescent="0.25">
      <c r="A2538" s="19" t="str">
        <f>Table768[[#This Row],[Test No.]]&amp;Table768[[#This Row],[Section]]&amp;Table768[[#This Row],[Q No.]]</f>
        <v>R16R17</v>
      </c>
      <c r="B2538" s="19"/>
      <c r="C2538" s="7" t="s">
        <v>95</v>
      </c>
      <c r="D2538" s="17">
        <v>17</v>
      </c>
      <c r="E2538" s="6" t="s">
        <v>33</v>
      </c>
      <c r="F2538" s="6">
        <v>2</v>
      </c>
      <c r="G2538" s="13" t="s">
        <v>201</v>
      </c>
      <c r="H2538" s="17" t="s">
        <v>431</v>
      </c>
      <c r="I2538" s="2" t="str">
        <f>VLOOKUP(Table768[[#This Row],[CID]],ALY,2,FALSE)</f>
        <v>Vocab-in-Context</v>
      </c>
    </row>
    <row r="2539" spans="1:9" ht="16" thickBot="1" x14ac:dyDescent="0.25">
      <c r="A2539" s="19" t="str">
        <f>Table768[[#This Row],[Test No.]]&amp;Table768[[#This Row],[Section]]&amp;Table768[[#This Row],[Q No.]]</f>
        <v>R16R18</v>
      </c>
      <c r="B2539" s="19"/>
      <c r="C2539" s="7" t="s">
        <v>95</v>
      </c>
      <c r="D2539" s="17">
        <v>18</v>
      </c>
      <c r="E2539" s="6" t="s">
        <v>33</v>
      </c>
      <c r="F2539" s="6">
        <v>2</v>
      </c>
      <c r="G2539" s="13" t="s">
        <v>201</v>
      </c>
      <c r="H2539" s="17" t="s">
        <v>430</v>
      </c>
      <c r="I2539" s="2" t="str">
        <f>VLOOKUP(Table768[[#This Row],[CID]],ALY,2,FALSE)</f>
        <v>Detail</v>
      </c>
    </row>
    <row r="2540" spans="1:9" ht="16" thickBot="1" x14ac:dyDescent="0.25">
      <c r="A2540" s="19" t="str">
        <f>Table768[[#This Row],[Test No.]]&amp;Table768[[#This Row],[Section]]&amp;Table768[[#This Row],[Q No.]]</f>
        <v>R16R19</v>
      </c>
      <c r="B2540" s="19"/>
      <c r="C2540" s="7" t="s">
        <v>95</v>
      </c>
      <c r="D2540" s="17">
        <v>19</v>
      </c>
      <c r="E2540" s="6" t="s">
        <v>33</v>
      </c>
      <c r="F2540" s="6">
        <v>2</v>
      </c>
      <c r="G2540" s="13" t="s">
        <v>201</v>
      </c>
      <c r="H2540" s="17" t="s">
        <v>430</v>
      </c>
      <c r="I2540" s="2" t="str">
        <f>VLOOKUP(Table768[[#This Row],[CID]],ALY,2,FALSE)</f>
        <v>Detail</v>
      </c>
    </row>
    <row r="2541" spans="1:9" ht="16" thickBot="1" x14ac:dyDescent="0.25">
      <c r="A2541" s="19" t="str">
        <f>Table768[[#This Row],[Test No.]]&amp;Table768[[#This Row],[Section]]&amp;Table768[[#This Row],[Q No.]]</f>
        <v>R16R20</v>
      </c>
      <c r="B2541" s="19"/>
      <c r="C2541" s="7" t="s">
        <v>95</v>
      </c>
      <c r="D2541" s="17">
        <v>20</v>
      </c>
      <c r="E2541" s="6" t="s">
        <v>33</v>
      </c>
      <c r="F2541" s="6">
        <v>2</v>
      </c>
      <c r="G2541" s="13" t="s">
        <v>201</v>
      </c>
      <c r="H2541" s="17" t="s">
        <v>430</v>
      </c>
      <c r="I2541" s="2" t="str">
        <f>VLOOKUP(Table768[[#This Row],[CID]],ALY,2,FALSE)</f>
        <v>Detail</v>
      </c>
    </row>
    <row r="2542" spans="1:9" ht="16" thickBot="1" x14ac:dyDescent="0.25">
      <c r="A2542" s="19" t="str">
        <f>Table768[[#This Row],[Test No.]]&amp;Table768[[#This Row],[Section]]&amp;Table768[[#This Row],[Q No.]]</f>
        <v>R16R21</v>
      </c>
      <c r="B2542" s="19"/>
      <c r="C2542" s="7" t="s">
        <v>95</v>
      </c>
      <c r="D2542" s="17">
        <v>21</v>
      </c>
      <c r="E2542" s="6" t="s">
        <v>33</v>
      </c>
      <c r="F2542" s="6">
        <v>3</v>
      </c>
      <c r="G2542" s="13" t="s">
        <v>200</v>
      </c>
      <c r="H2542" s="17" t="s">
        <v>437</v>
      </c>
      <c r="I2542" s="2" t="str">
        <f>VLOOKUP(Table768[[#This Row],[CID]],ALY,2,FALSE)</f>
        <v>Detail</v>
      </c>
    </row>
    <row r="2543" spans="1:9" ht="16" thickBot="1" x14ac:dyDescent="0.25">
      <c r="A2543" s="19" t="str">
        <f>Table768[[#This Row],[Test No.]]&amp;Table768[[#This Row],[Section]]&amp;Table768[[#This Row],[Q No.]]</f>
        <v>R16R22</v>
      </c>
      <c r="B2543" s="19"/>
      <c r="C2543" s="7" t="s">
        <v>95</v>
      </c>
      <c r="D2543" s="17">
        <v>22</v>
      </c>
      <c r="E2543" s="6" t="s">
        <v>33</v>
      </c>
      <c r="F2543" s="6">
        <v>3</v>
      </c>
      <c r="G2543" s="13" t="s">
        <v>200</v>
      </c>
      <c r="H2543" s="17" t="s">
        <v>437</v>
      </c>
      <c r="I2543" s="2" t="str">
        <f>VLOOKUP(Table768[[#This Row],[CID]],ALY,2,FALSE)</f>
        <v>Detail</v>
      </c>
    </row>
    <row r="2544" spans="1:9" ht="16" thickBot="1" x14ac:dyDescent="0.25">
      <c r="A2544" s="19" t="str">
        <f>Table768[[#This Row],[Test No.]]&amp;Table768[[#This Row],[Section]]&amp;Table768[[#This Row],[Q No.]]</f>
        <v>R16R23</v>
      </c>
      <c r="B2544" s="19"/>
      <c r="C2544" s="7" t="s">
        <v>95</v>
      </c>
      <c r="D2544" s="17">
        <v>23</v>
      </c>
      <c r="E2544" s="6" t="s">
        <v>33</v>
      </c>
      <c r="F2544" s="6">
        <v>3</v>
      </c>
      <c r="G2544" s="13" t="s">
        <v>200</v>
      </c>
      <c r="H2544" s="17" t="s">
        <v>437</v>
      </c>
      <c r="I2544" s="2" t="str">
        <f>VLOOKUP(Table768[[#This Row],[CID]],ALY,2,FALSE)</f>
        <v>Detail</v>
      </c>
    </row>
    <row r="2545" spans="1:9" ht="16" thickBot="1" x14ac:dyDescent="0.25">
      <c r="A2545" s="19" t="str">
        <f>Table768[[#This Row],[Test No.]]&amp;Table768[[#This Row],[Section]]&amp;Table768[[#This Row],[Q No.]]</f>
        <v>R16R24</v>
      </c>
      <c r="B2545" s="19"/>
      <c r="C2545" s="7" t="s">
        <v>95</v>
      </c>
      <c r="D2545" s="17">
        <v>24</v>
      </c>
      <c r="E2545" s="6" t="s">
        <v>33</v>
      </c>
      <c r="F2545" s="6">
        <v>3</v>
      </c>
      <c r="G2545" s="13" t="s">
        <v>200</v>
      </c>
      <c r="H2545" s="17" t="s">
        <v>438</v>
      </c>
      <c r="I2545" s="2" t="str">
        <f>VLOOKUP(Table768[[#This Row],[CID]],ALY,2,FALSE)</f>
        <v>Inference</v>
      </c>
    </row>
    <row r="2546" spans="1:9" ht="16" thickBot="1" x14ac:dyDescent="0.25">
      <c r="A2546" s="19" t="str">
        <f>Table768[[#This Row],[Test No.]]&amp;Table768[[#This Row],[Section]]&amp;Table768[[#This Row],[Q No.]]</f>
        <v>R16R25</v>
      </c>
      <c r="B2546" s="19"/>
      <c r="C2546" s="7" t="s">
        <v>95</v>
      </c>
      <c r="D2546" s="17">
        <v>25</v>
      </c>
      <c r="E2546" s="6" t="s">
        <v>33</v>
      </c>
      <c r="F2546" s="6">
        <v>3</v>
      </c>
      <c r="G2546" s="13" t="s">
        <v>200</v>
      </c>
      <c r="H2546" s="17" t="s">
        <v>438</v>
      </c>
      <c r="I2546" s="2" t="str">
        <f>VLOOKUP(Table768[[#This Row],[CID]],ALY,2,FALSE)</f>
        <v>Inference</v>
      </c>
    </row>
    <row r="2547" spans="1:9" ht="16" thickBot="1" x14ac:dyDescent="0.25">
      <c r="A2547" s="19" t="str">
        <f>Table768[[#This Row],[Test No.]]&amp;Table768[[#This Row],[Section]]&amp;Table768[[#This Row],[Q No.]]</f>
        <v>R16R26</v>
      </c>
      <c r="B2547" s="19"/>
      <c r="C2547" s="7" t="s">
        <v>95</v>
      </c>
      <c r="D2547" s="17">
        <v>26</v>
      </c>
      <c r="E2547" s="6" t="s">
        <v>33</v>
      </c>
      <c r="F2547" s="6">
        <v>3</v>
      </c>
      <c r="G2547" s="13" t="s">
        <v>200</v>
      </c>
      <c r="H2547" s="17" t="s">
        <v>437</v>
      </c>
      <c r="I2547" s="2" t="str">
        <f>VLOOKUP(Table768[[#This Row],[CID]],ALY,2,FALSE)</f>
        <v>Detail</v>
      </c>
    </row>
    <row r="2548" spans="1:9" ht="16" thickBot="1" x14ac:dyDescent="0.25">
      <c r="A2548" s="19" t="str">
        <f>Table768[[#This Row],[Test No.]]&amp;Table768[[#This Row],[Section]]&amp;Table768[[#This Row],[Q No.]]</f>
        <v>R16R27</v>
      </c>
      <c r="B2548" s="19"/>
      <c r="C2548" s="7" t="s">
        <v>95</v>
      </c>
      <c r="D2548" s="17">
        <v>27</v>
      </c>
      <c r="E2548" s="6" t="s">
        <v>33</v>
      </c>
      <c r="F2548" s="6">
        <v>3</v>
      </c>
      <c r="G2548" s="13" t="s">
        <v>200</v>
      </c>
      <c r="H2548" s="17" t="s">
        <v>437</v>
      </c>
      <c r="I2548" s="2" t="str">
        <f>VLOOKUP(Table768[[#This Row],[CID]],ALY,2,FALSE)</f>
        <v>Detail</v>
      </c>
    </row>
    <row r="2549" spans="1:9" ht="16" thickBot="1" x14ac:dyDescent="0.25">
      <c r="A2549" s="19" t="str">
        <f>Table768[[#This Row],[Test No.]]&amp;Table768[[#This Row],[Section]]&amp;Table768[[#This Row],[Q No.]]</f>
        <v>R16R28</v>
      </c>
      <c r="B2549" s="19"/>
      <c r="C2549" s="7" t="s">
        <v>95</v>
      </c>
      <c r="D2549" s="17">
        <v>28</v>
      </c>
      <c r="E2549" s="6" t="s">
        <v>33</v>
      </c>
      <c r="F2549" s="6">
        <v>3</v>
      </c>
      <c r="G2549" s="13" t="s">
        <v>200</v>
      </c>
      <c r="H2549" s="17" t="s">
        <v>438</v>
      </c>
      <c r="I2549" s="2" t="str">
        <f>VLOOKUP(Table768[[#This Row],[CID]],ALY,2,FALSE)</f>
        <v>Inference</v>
      </c>
    </row>
    <row r="2550" spans="1:9" ht="16" thickBot="1" x14ac:dyDescent="0.25">
      <c r="A2550" s="19" t="str">
        <f>Table768[[#This Row],[Test No.]]&amp;Table768[[#This Row],[Section]]&amp;Table768[[#This Row],[Q No.]]</f>
        <v>R16R29</v>
      </c>
      <c r="B2550" s="19"/>
      <c r="C2550" s="7" t="s">
        <v>95</v>
      </c>
      <c r="D2550" s="17">
        <v>29</v>
      </c>
      <c r="E2550" s="6" t="s">
        <v>33</v>
      </c>
      <c r="F2550" s="6">
        <v>3</v>
      </c>
      <c r="G2550" s="13" t="s">
        <v>200</v>
      </c>
      <c r="H2550" s="17" t="s">
        <v>438</v>
      </c>
      <c r="I2550" s="2" t="str">
        <f>VLOOKUP(Table768[[#This Row],[CID]],ALY,2,FALSE)</f>
        <v>Inference</v>
      </c>
    </row>
    <row r="2551" spans="1:9" ht="16" thickBot="1" x14ac:dyDescent="0.25">
      <c r="A2551" s="19" t="str">
        <f>Table768[[#This Row],[Test No.]]&amp;Table768[[#This Row],[Section]]&amp;Table768[[#This Row],[Q No.]]</f>
        <v>R16R30</v>
      </c>
      <c r="B2551" s="19"/>
      <c r="C2551" s="7" t="s">
        <v>95</v>
      </c>
      <c r="D2551" s="17">
        <v>30</v>
      </c>
      <c r="E2551" s="6" t="s">
        <v>33</v>
      </c>
      <c r="F2551" s="6">
        <v>3</v>
      </c>
      <c r="G2551" s="13" t="s">
        <v>200</v>
      </c>
      <c r="H2551" s="17" t="s">
        <v>437</v>
      </c>
      <c r="I2551" s="2" t="str">
        <f>VLOOKUP(Table768[[#This Row],[CID]],ALY,2,FALSE)</f>
        <v>Detail</v>
      </c>
    </row>
    <row r="2552" spans="1:9" ht="16" thickBot="1" x14ac:dyDescent="0.25">
      <c r="A2552" s="19" t="str">
        <f>Table768[[#This Row],[Test No.]]&amp;Table768[[#This Row],[Section]]&amp;Table768[[#This Row],[Q No.]]</f>
        <v>R16R31</v>
      </c>
      <c r="B2552" s="19"/>
      <c r="C2552" s="7" t="s">
        <v>95</v>
      </c>
      <c r="D2552" s="17">
        <v>31</v>
      </c>
      <c r="E2552" s="6" t="s">
        <v>33</v>
      </c>
      <c r="F2552" s="6">
        <v>4</v>
      </c>
      <c r="G2552" s="13" t="s">
        <v>199</v>
      </c>
      <c r="H2552" s="17" t="s">
        <v>442</v>
      </c>
      <c r="I2552" s="2" t="str">
        <f>VLOOKUP(Table768[[#This Row],[CID]],ALY,2,FALSE)</f>
        <v>Detail</v>
      </c>
    </row>
    <row r="2553" spans="1:9" ht="16" thickBot="1" x14ac:dyDescent="0.25">
      <c r="A2553" s="19" t="str">
        <f>Table768[[#This Row],[Test No.]]&amp;Table768[[#This Row],[Section]]&amp;Table768[[#This Row],[Q No.]]</f>
        <v>R16R32</v>
      </c>
      <c r="B2553" s="19"/>
      <c r="C2553" s="7" t="s">
        <v>95</v>
      </c>
      <c r="D2553" s="17">
        <v>32</v>
      </c>
      <c r="E2553" s="6" t="s">
        <v>33</v>
      </c>
      <c r="F2553" s="6">
        <v>4</v>
      </c>
      <c r="G2553" s="13" t="s">
        <v>199</v>
      </c>
      <c r="H2553" s="17" t="s">
        <v>441</v>
      </c>
      <c r="I2553" s="2" t="str">
        <f>VLOOKUP(Table768[[#This Row],[CID]],ALY,2,FALSE)</f>
        <v>Main Idea</v>
      </c>
    </row>
    <row r="2554" spans="1:9" ht="16" thickBot="1" x14ac:dyDescent="0.25">
      <c r="A2554" s="19" t="str">
        <f>Table768[[#This Row],[Test No.]]&amp;Table768[[#This Row],[Section]]&amp;Table768[[#This Row],[Q No.]]</f>
        <v>R16R33</v>
      </c>
      <c r="B2554" s="19"/>
      <c r="C2554" s="7" t="s">
        <v>95</v>
      </c>
      <c r="D2554" s="17">
        <v>33</v>
      </c>
      <c r="E2554" s="6" t="s">
        <v>33</v>
      </c>
      <c r="F2554" s="6">
        <v>4</v>
      </c>
      <c r="G2554" s="13" t="s">
        <v>199</v>
      </c>
      <c r="H2554" s="17" t="s">
        <v>442</v>
      </c>
      <c r="I2554" s="2" t="str">
        <f>VLOOKUP(Table768[[#This Row],[CID]],ALY,2,FALSE)</f>
        <v>Detail</v>
      </c>
    </row>
    <row r="2555" spans="1:9" ht="16" thickBot="1" x14ac:dyDescent="0.25">
      <c r="A2555" s="19" t="str">
        <f>Table768[[#This Row],[Test No.]]&amp;Table768[[#This Row],[Section]]&amp;Table768[[#This Row],[Q No.]]</f>
        <v>R16R34</v>
      </c>
      <c r="B2555" s="19"/>
      <c r="C2555" s="7" t="s">
        <v>95</v>
      </c>
      <c r="D2555" s="17">
        <v>34</v>
      </c>
      <c r="E2555" s="6" t="s">
        <v>33</v>
      </c>
      <c r="F2555" s="6">
        <v>4</v>
      </c>
      <c r="G2555" s="13" t="s">
        <v>199</v>
      </c>
      <c r="H2555" s="17" t="s">
        <v>442</v>
      </c>
      <c r="I2555" s="2" t="str">
        <f>VLOOKUP(Table768[[#This Row],[CID]],ALY,2,FALSE)</f>
        <v>Detail</v>
      </c>
    </row>
    <row r="2556" spans="1:9" ht="16" thickBot="1" x14ac:dyDescent="0.25">
      <c r="A2556" s="19" t="str">
        <f>Table768[[#This Row],[Test No.]]&amp;Table768[[#This Row],[Section]]&amp;Table768[[#This Row],[Q No.]]</f>
        <v>R16R35</v>
      </c>
      <c r="B2556" s="19"/>
      <c r="C2556" s="7" t="s">
        <v>95</v>
      </c>
      <c r="D2556" s="17">
        <v>35</v>
      </c>
      <c r="E2556" s="6" t="s">
        <v>33</v>
      </c>
      <c r="F2556" s="6">
        <v>4</v>
      </c>
      <c r="G2556" s="13" t="s">
        <v>199</v>
      </c>
      <c r="H2556" s="17" t="s">
        <v>442</v>
      </c>
      <c r="I2556" s="2" t="str">
        <f>VLOOKUP(Table768[[#This Row],[CID]],ALY,2,FALSE)</f>
        <v>Detail</v>
      </c>
    </row>
    <row r="2557" spans="1:9" ht="16" thickBot="1" x14ac:dyDescent="0.25">
      <c r="A2557" s="19" t="str">
        <f>Table768[[#This Row],[Test No.]]&amp;Table768[[#This Row],[Section]]&amp;Table768[[#This Row],[Q No.]]</f>
        <v>R16R36</v>
      </c>
      <c r="B2557" s="19"/>
      <c r="C2557" s="7" t="s">
        <v>95</v>
      </c>
      <c r="D2557" s="17">
        <v>36</v>
      </c>
      <c r="E2557" s="6" t="s">
        <v>33</v>
      </c>
      <c r="F2557" s="6">
        <v>4</v>
      </c>
      <c r="G2557" s="13" t="s">
        <v>199</v>
      </c>
      <c r="H2557" s="17" t="s">
        <v>442</v>
      </c>
      <c r="I2557" s="2" t="str">
        <f>VLOOKUP(Table768[[#This Row],[CID]],ALY,2,FALSE)</f>
        <v>Detail</v>
      </c>
    </row>
    <row r="2558" spans="1:9" ht="16" thickBot="1" x14ac:dyDescent="0.25">
      <c r="A2558" s="19" t="str">
        <f>Table768[[#This Row],[Test No.]]&amp;Table768[[#This Row],[Section]]&amp;Table768[[#This Row],[Q No.]]</f>
        <v>R16R37</v>
      </c>
      <c r="B2558" s="19"/>
      <c r="C2558" s="7" t="s">
        <v>95</v>
      </c>
      <c r="D2558" s="17">
        <v>37</v>
      </c>
      <c r="E2558" s="6" t="s">
        <v>33</v>
      </c>
      <c r="F2558" s="6">
        <v>4</v>
      </c>
      <c r="G2558" s="13" t="s">
        <v>199</v>
      </c>
      <c r="H2558" s="17" t="s">
        <v>442</v>
      </c>
      <c r="I2558" s="2" t="str">
        <f>VLOOKUP(Table768[[#This Row],[CID]],ALY,2,FALSE)</f>
        <v>Detail</v>
      </c>
    </row>
    <row r="2559" spans="1:9" ht="16" thickBot="1" x14ac:dyDescent="0.25">
      <c r="A2559" s="19" t="str">
        <f>Table768[[#This Row],[Test No.]]&amp;Table768[[#This Row],[Section]]&amp;Table768[[#This Row],[Q No.]]</f>
        <v>R16R38</v>
      </c>
      <c r="B2559" s="19"/>
      <c r="C2559" s="7" t="s">
        <v>95</v>
      </c>
      <c r="D2559" s="17">
        <v>38</v>
      </c>
      <c r="E2559" s="6" t="s">
        <v>33</v>
      </c>
      <c r="F2559" s="6">
        <v>4</v>
      </c>
      <c r="G2559" s="13" t="s">
        <v>199</v>
      </c>
      <c r="H2559" s="17" t="s">
        <v>442</v>
      </c>
      <c r="I2559" s="2" t="str">
        <f>VLOOKUP(Table768[[#This Row],[CID]],ALY,2,FALSE)</f>
        <v>Detail</v>
      </c>
    </row>
    <row r="2560" spans="1:9" ht="16" thickBot="1" x14ac:dyDescent="0.25">
      <c r="A2560" s="19" t="str">
        <f>Table768[[#This Row],[Test No.]]&amp;Table768[[#This Row],[Section]]&amp;Table768[[#This Row],[Q No.]]</f>
        <v>R16R39</v>
      </c>
      <c r="B2560" s="19"/>
      <c r="C2560" s="7" t="s">
        <v>95</v>
      </c>
      <c r="D2560" s="17">
        <v>39</v>
      </c>
      <c r="E2560" s="6" t="s">
        <v>33</v>
      </c>
      <c r="F2560" s="6">
        <v>4</v>
      </c>
      <c r="G2560" s="13" t="s">
        <v>199</v>
      </c>
      <c r="H2560" s="17" t="s">
        <v>442</v>
      </c>
      <c r="I2560" s="2" t="str">
        <f>VLOOKUP(Table768[[#This Row],[CID]],ALY,2,FALSE)</f>
        <v>Detail</v>
      </c>
    </row>
    <row r="2561" spans="1:9" ht="16" thickBot="1" x14ac:dyDescent="0.25">
      <c r="A2561" s="19" t="str">
        <f>Table768[[#This Row],[Test No.]]&amp;Table768[[#This Row],[Section]]&amp;Table768[[#This Row],[Q No.]]</f>
        <v>R16R40</v>
      </c>
      <c r="B2561" s="19"/>
      <c r="C2561" s="7" t="s">
        <v>95</v>
      </c>
      <c r="D2561" s="17">
        <v>40</v>
      </c>
      <c r="E2561" s="6" t="s">
        <v>33</v>
      </c>
      <c r="F2561" s="6">
        <v>4</v>
      </c>
      <c r="G2561" s="13" t="s">
        <v>199</v>
      </c>
      <c r="H2561" s="17" t="s">
        <v>442</v>
      </c>
      <c r="I2561" s="2" t="str">
        <f>VLOOKUP(Table768[[#This Row],[CID]],ALY,2,FALSE)</f>
        <v>Detail</v>
      </c>
    </row>
    <row r="2562" spans="1:9" ht="16" thickBot="1" x14ac:dyDescent="0.25">
      <c r="A2562" s="19" t="str">
        <f>Table768[[#This Row],[Test No.]]&amp;Table768[[#This Row],[Section]]&amp;Table768[[#This Row],[Q No.]]</f>
        <v>R17R1</v>
      </c>
      <c r="B2562" s="19"/>
      <c r="C2562" s="7" t="s">
        <v>94</v>
      </c>
      <c r="D2562" s="17">
        <v>1</v>
      </c>
      <c r="E2562" s="6" t="s">
        <v>33</v>
      </c>
      <c r="F2562" s="6">
        <v>1</v>
      </c>
      <c r="G2562" s="13" t="s">
        <v>50</v>
      </c>
      <c r="H2562" s="17" t="s">
        <v>425</v>
      </c>
      <c r="I2562" s="2" t="str">
        <f>VLOOKUP(Table768[[#This Row],[CID]],ALY,2,FALSE)</f>
        <v>Detail</v>
      </c>
    </row>
    <row r="2563" spans="1:9" ht="16" thickBot="1" x14ac:dyDescent="0.25">
      <c r="A2563" s="19" t="str">
        <f>Table768[[#This Row],[Test No.]]&amp;Table768[[#This Row],[Section]]&amp;Table768[[#This Row],[Q No.]]</f>
        <v>R17R2</v>
      </c>
      <c r="B2563" s="19"/>
      <c r="C2563" s="7" t="s">
        <v>94</v>
      </c>
      <c r="D2563" s="17">
        <v>2</v>
      </c>
      <c r="E2563" s="6" t="s">
        <v>33</v>
      </c>
      <c r="F2563" s="6">
        <v>1</v>
      </c>
      <c r="G2563" s="13" t="s">
        <v>50</v>
      </c>
      <c r="H2563" s="17" t="s">
        <v>425</v>
      </c>
      <c r="I2563" s="2" t="str">
        <f>VLOOKUP(Table768[[#This Row],[CID]],ALY,2,FALSE)</f>
        <v>Detail</v>
      </c>
    </row>
    <row r="2564" spans="1:9" ht="16" thickBot="1" x14ac:dyDescent="0.25">
      <c r="A2564" s="19" t="str">
        <f>Table768[[#This Row],[Test No.]]&amp;Table768[[#This Row],[Section]]&amp;Table768[[#This Row],[Q No.]]</f>
        <v>R17R3</v>
      </c>
      <c r="B2564" s="19"/>
      <c r="C2564" s="7" t="s">
        <v>94</v>
      </c>
      <c r="D2564" s="17">
        <v>3</v>
      </c>
      <c r="E2564" s="6" t="s">
        <v>33</v>
      </c>
      <c r="F2564" s="6">
        <v>1</v>
      </c>
      <c r="G2564" s="13" t="s">
        <v>50</v>
      </c>
      <c r="H2564" s="17" t="s">
        <v>425</v>
      </c>
      <c r="I2564" s="2" t="str">
        <f>VLOOKUP(Table768[[#This Row],[CID]],ALY,2,FALSE)</f>
        <v>Detail</v>
      </c>
    </row>
    <row r="2565" spans="1:9" ht="16" thickBot="1" x14ac:dyDescent="0.25">
      <c r="A2565" s="19" t="str">
        <f>Table768[[#This Row],[Test No.]]&amp;Table768[[#This Row],[Section]]&amp;Table768[[#This Row],[Q No.]]</f>
        <v>R17R4</v>
      </c>
      <c r="B2565" s="19"/>
      <c r="C2565" s="7" t="s">
        <v>94</v>
      </c>
      <c r="D2565" s="17">
        <v>4</v>
      </c>
      <c r="E2565" s="6" t="s">
        <v>33</v>
      </c>
      <c r="F2565" s="6">
        <v>1</v>
      </c>
      <c r="G2565" s="13" t="s">
        <v>50</v>
      </c>
      <c r="H2565" s="17" t="s">
        <v>425</v>
      </c>
      <c r="I2565" s="2" t="str">
        <f>VLOOKUP(Table768[[#This Row],[CID]],ALY,2,FALSE)</f>
        <v>Detail</v>
      </c>
    </row>
    <row r="2566" spans="1:9" ht="16" thickBot="1" x14ac:dyDescent="0.25">
      <c r="A2566" s="19" t="str">
        <f>Table768[[#This Row],[Test No.]]&amp;Table768[[#This Row],[Section]]&amp;Table768[[#This Row],[Q No.]]</f>
        <v>R17R5</v>
      </c>
      <c r="B2566" s="19"/>
      <c r="C2566" s="7" t="s">
        <v>94</v>
      </c>
      <c r="D2566" s="17">
        <v>5</v>
      </c>
      <c r="E2566" s="6" t="s">
        <v>33</v>
      </c>
      <c r="F2566" s="6">
        <v>1</v>
      </c>
      <c r="G2566" s="13" t="s">
        <v>50</v>
      </c>
      <c r="H2566" s="17" t="s">
        <v>425</v>
      </c>
      <c r="I2566" s="2" t="str">
        <f>VLOOKUP(Table768[[#This Row],[CID]],ALY,2,FALSE)</f>
        <v>Detail</v>
      </c>
    </row>
    <row r="2567" spans="1:9" ht="16" thickBot="1" x14ac:dyDescent="0.25">
      <c r="A2567" s="19" t="str">
        <f>Table768[[#This Row],[Test No.]]&amp;Table768[[#This Row],[Section]]&amp;Table768[[#This Row],[Q No.]]</f>
        <v>R17R6</v>
      </c>
      <c r="B2567" s="19"/>
      <c r="C2567" s="7" t="s">
        <v>94</v>
      </c>
      <c r="D2567" s="17">
        <v>6</v>
      </c>
      <c r="E2567" s="6" t="s">
        <v>33</v>
      </c>
      <c r="F2567" s="6">
        <v>1</v>
      </c>
      <c r="G2567" s="13" t="s">
        <v>50</v>
      </c>
      <c r="H2567" s="17" t="s">
        <v>425</v>
      </c>
      <c r="I2567" s="2" t="str">
        <f>VLOOKUP(Table768[[#This Row],[CID]],ALY,2,FALSE)</f>
        <v>Detail</v>
      </c>
    </row>
    <row r="2568" spans="1:9" ht="16" thickBot="1" x14ac:dyDescent="0.25">
      <c r="A2568" s="19" t="str">
        <f>Table768[[#This Row],[Test No.]]&amp;Table768[[#This Row],[Section]]&amp;Table768[[#This Row],[Q No.]]</f>
        <v>R17R7</v>
      </c>
      <c r="B2568" s="19"/>
      <c r="C2568" s="7" t="s">
        <v>94</v>
      </c>
      <c r="D2568" s="17">
        <v>7</v>
      </c>
      <c r="E2568" s="6" t="s">
        <v>33</v>
      </c>
      <c r="F2568" s="6">
        <v>1</v>
      </c>
      <c r="G2568" s="13" t="s">
        <v>50</v>
      </c>
      <c r="H2568" s="17" t="s">
        <v>424</v>
      </c>
      <c r="I2568" s="2" t="str">
        <f>VLOOKUP(Table768[[#This Row],[CID]],ALY,2,FALSE)</f>
        <v>Inference</v>
      </c>
    </row>
    <row r="2569" spans="1:9" ht="16" thickBot="1" x14ac:dyDescent="0.25">
      <c r="A2569" s="19" t="str">
        <f>Table768[[#This Row],[Test No.]]&amp;Table768[[#This Row],[Section]]&amp;Table768[[#This Row],[Q No.]]</f>
        <v>R17R8</v>
      </c>
      <c r="B2569" s="19"/>
      <c r="C2569" s="7" t="s">
        <v>94</v>
      </c>
      <c r="D2569" s="17">
        <v>8</v>
      </c>
      <c r="E2569" s="6" t="s">
        <v>33</v>
      </c>
      <c r="F2569" s="6">
        <v>1</v>
      </c>
      <c r="G2569" s="13" t="s">
        <v>50</v>
      </c>
      <c r="H2569" s="17" t="s">
        <v>424</v>
      </c>
      <c r="I2569" s="2" t="str">
        <f>VLOOKUP(Table768[[#This Row],[CID]],ALY,2,FALSE)</f>
        <v>Inference</v>
      </c>
    </row>
    <row r="2570" spans="1:9" ht="16" thickBot="1" x14ac:dyDescent="0.25">
      <c r="A2570" s="19" t="str">
        <f>Table768[[#This Row],[Test No.]]&amp;Table768[[#This Row],[Section]]&amp;Table768[[#This Row],[Q No.]]</f>
        <v>R17R9</v>
      </c>
      <c r="B2570" s="19"/>
      <c r="C2570" s="7" t="s">
        <v>94</v>
      </c>
      <c r="D2570" s="17">
        <v>9</v>
      </c>
      <c r="E2570" s="6" t="s">
        <v>33</v>
      </c>
      <c r="F2570" s="6">
        <v>1</v>
      </c>
      <c r="G2570" s="13" t="s">
        <v>50</v>
      </c>
      <c r="H2570" s="17" t="s">
        <v>424</v>
      </c>
      <c r="I2570" s="2" t="str">
        <f>VLOOKUP(Table768[[#This Row],[CID]],ALY,2,FALSE)</f>
        <v>Inference</v>
      </c>
    </row>
    <row r="2571" spans="1:9" ht="16" thickBot="1" x14ac:dyDescent="0.25">
      <c r="A2571" s="19" t="str">
        <f>Table768[[#This Row],[Test No.]]&amp;Table768[[#This Row],[Section]]&amp;Table768[[#This Row],[Q No.]]</f>
        <v>R17R10</v>
      </c>
      <c r="B2571" s="19"/>
      <c r="C2571" s="7" t="s">
        <v>94</v>
      </c>
      <c r="D2571" s="17">
        <v>10</v>
      </c>
      <c r="E2571" s="6" t="s">
        <v>33</v>
      </c>
      <c r="F2571" s="6">
        <v>1</v>
      </c>
      <c r="G2571" s="13" t="s">
        <v>50</v>
      </c>
      <c r="H2571" s="17" t="s">
        <v>425</v>
      </c>
      <c r="I2571" s="2" t="str">
        <f>VLOOKUP(Table768[[#This Row],[CID]],ALY,2,FALSE)</f>
        <v>Detail</v>
      </c>
    </row>
    <row r="2572" spans="1:9" ht="16" thickBot="1" x14ac:dyDescent="0.25">
      <c r="A2572" s="19" t="str">
        <f>Table768[[#This Row],[Test No.]]&amp;Table768[[#This Row],[Section]]&amp;Table768[[#This Row],[Q No.]]</f>
        <v>R17R11</v>
      </c>
      <c r="B2572" s="19"/>
      <c r="C2572" s="7" t="s">
        <v>94</v>
      </c>
      <c r="D2572" s="17">
        <v>11</v>
      </c>
      <c r="E2572" s="6" t="s">
        <v>33</v>
      </c>
      <c r="F2572" s="6">
        <v>2</v>
      </c>
      <c r="G2572" s="13" t="s">
        <v>201</v>
      </c>
      <c r="H2572" s="17" t="s">
        <v>433</v>
      </c>
      <c r="I2572" s="2" t="str">
        <f>VLOOKUP(Table768[[#This Row],[CID]],ALY,2,FALSE)</f>
        <v>Purpose</v>
      </c>
    </row>
    <row r="2573" spans="1:9" ht="16" thickBot="1" x14ac:dyDescent="0.25">
      <c r="A2573" s="19" t="str">
        <f>Table768[[#This Row],[Test No.]]&amp;Table768[[#This Row],[Section]]&amp;Table768[[#This Row],[Q No.]]</f>
        <v>R17R12</v>
      </c>
      <c r="B2573" s="19"/>
      <c r="C2573" s="7" t="s">
        <v>94</v>
      </c>
      <c r="D2573" s="17">
        <v>12</v>
      </c>
      <c r="E2573" s="6" t="s">
        <v>33</v>
      </c>
      <c r="F2573" s="6">
        <v>2</v>
      </c>
      <c r="G2573" s="13" t="s">
        <v>201</v>
      </c>
      <c r="H2573" s="17" t="s">
        <v>446</v>
      </c>
      <c r="I2573" s="2" t="str">
        <f>VLOOKUP(Table768[[#This Row],[CID]],ALY,2,FALSE)</f>
        <v>Inference</v>
      </c>
    </row>
    <row r="2574" spans="1:9" ht="16" thickBot="1" x14ac:dyDescent="0.25">
      <c r="A2574" s="19" t="str">
        <f>Table768[[#This Row],[Test No.]]&amp;Table768[[#This Row],[Section]]&amp;Table768[[#This Row],[Q No.]]</f>
        <v>R17R13</v>
      </c>
      <c r="B2574" s="19"/>
      <c r="C2574" s="7" t="s">
        <v>94</v>
      </c>
      <c r="D2574" s="17">
        <v>13</v>
      </c>
      <c r="E2574" s="6" t="s">
        <v>33</v>
      </c>
      <c r="F2574" s="6">
        <v>2</v>
      </c>
      <c r="G2574" s="13" t="s">
        <v>201</v>
      </c>
      <c r="H2574" s="17" t="s">
        <v>430</v>
      </c>
      <c r="I2574" s="2" t="str">
        <f>VLOOKUP(Table768[[#This Row],[CID]],ALY,2,FALSE)</f>
        <v>Detail</v>
      </c>
    </row>
    <row r="2575" spans="1:9" ht="16" thickBot="1" x14ac:dyDescent="0.25">
      <c r="A2575" s="19" t="str">
        <f>Table768[[#This Row],[Test No.]]&amp;Table768[[#This Row],[Section]]&amp;Table768[[#This Row],[Q No.]]</f>
        <v>R17R14</v>
      </c>
      <c r="B2575" s="19"/>
      <c r="C2575" s="7" t="s">
        <v>94</v>
      </c>
      <c r="D2575" s="17">
        <v>14</v>
      </c>
      <c r="E2575" s="6" t="s">
        <v>33</v>
      </c>
      <c r="F2575" s="6">
        <v>2</v>
      </c>
      <c r="G2575" s="13" t="s">
        <v>201</v>
      </c>
      <c r="H2575" s="17" t="s">
        <v>430</v>
      </c>
      <c r="I2575" s="2" t="str">
        <f>VLOOKUP(Table768[[#This Row],[CID]],ALY,2,FALSE)</f>
        <v>Detail</v>
      </c>
    </row>
    <row r="2576" spans="1:9" ht="16" thickBot="1" x14ac:dyDescent="0.25">
      <c r="A2576" s="19" t="str">
        <f>Table768[[#This Row],[Test No.]]&amp;Table768[[#This Row],[Section]]&amp;Table768[[#This Row],[Q No.]]</f>
        <v>R17R15</v>
      </c>
      <c r="B2576" s="19"/>
      <c r="C2576" s="7" t="s">
        <v>94</v>
      </c>
      <c r="D2576" s="17">
        <v>15</v>
      </c>
      <c r="E2576" s="6" t="s">
        <v>33</v>
      </c>
      <c r="F2576" s="6">
        <v>2</v>
      </c>
      <c r="G2576" s="13" t="s">
        <v>201</v>
      </c>
      <c r="H2576" s="17" t="s">
        <v>430</v>
      </c>
      <c r="I2576" s="2" t="str">
        <f>VLOOKUP(Table768[[#This Row],[CID]],ALY,2,FALSE)</f>
        <v>Detail</v>
      </c>
    </row>
    <row r="2577" spans="1:9" ht="16" thickBot="1" x14ac:dyDescent="0.25">
      <c r="A2577" s="19" t="str">
        <f>Table768[[#This Row],[Test No.]]&amp;Table768[[#This Row],[Section]]&amp;Table768[[#This Row],[Q No.]]</f>
        <v>R17R16</v>
      </c>
      <c r="B2577" s="19"/>
      <c r="C2577" s="7" t="s">
        <v>94</v>
      </c>
      <c r="D2577" s="17">
        <v>16</v>
      </c>
      <c r="E2577" s="6" t="s">
        <v>33</v>
      </c>
      <c r="F2577" s="6">
        <v>2</v>
      </c>
      <c r="G2577" s="13" t="s">
        <v>201</v>
      </c>
      <c r="H2577" s="17" t="s">
        <v>430</v>
      </c>
      <c r="I2577" s="2" t="str">
        <f>VLOOKUP(Table768[[#This Row],[CID]],ALY,2,FALSE)</f>
        <v>Detail</v>
      </c>
    </row>
    <row r="2578" spans="1:9" ht="16" thickBot="1" x14ac:dyDescent="0.25">
      <c r="A2578" s="19" t="str">
        <f>Table768[[#This Row],[Test No.]]&amp;Table768[[#This Row],[Section]]&amp;Table768[[#This Row],[Q No.]]</f>
        <v>R17R17</v>
      </c>
      <c r="B2578" s="19"/>
      <c r="C2578" s="7" t="s">
        <v>94</v>
      </c>
      <c r="D2578" s="17">
        <v>17</v>
      </c>
      <c r="E2578" s="6" t="s">
        <v>33</v>
      </c>
      <c r="F2578" s="6">
        <v>2</v>
      </c>
      <c r="G2578" s="13" t="s">
        <v>201</v>
      </c>
      <c r="H2578" s="17" t="s">
        <v>431</v>
      </c>
      <c r="I2578" s="2" t="str">
        <f>VLOOKUP(Table768[[#This Row],[CID]],ALY,2,FALSE)</f>
        <v>Vocab-in-Context</v>
      </c>
    </row>
    <row r="2579" spans="1:9" ht="16" thickBot="1" x14ac:dyDescent="0.25">
      <c r="A2579" s="19" t="str">
        <f>Table768[[#This Row],[Test No.]]&amp;Table768[[#This Row],[Section]]&amp;Table768[[#This Row],[Q No.]]</f>
        <v>R17R18</v>
      </c>
      <c r="B2579" s="19"/>
      <c r="C2579" s="7" t="s">
        <v>94</v>
      </c>
      <c r="D2579" s="17">
        <v>18</v>
      </c>
      <c r="E2579" s="6" t="s">
        <v>33</v>
      </c>
      <c r="F2579" s="6">
        <v>2</v>
      </c>
      <c r="G2579" s="13" t="s">
        <v>201</v>
      </c>
      <c r="H2579" s="17" t="s">
        <v>434</v>
      </c>
      <c r="I2579" s="2" t="str">
        <f>VLOOKUP(Table768[[#This Row],[CID]],ALY,2,FALSE)</f>
        <v>Main Idea</v>
      </c>
    </row>
    <row r="2580" spans="1:9" ht="16" thickBot="1" x14ac:dyDescent="0.25">
      <c r="A2580" s="19" t="str">
        <f>Table768[[#This Row],[Test No.]]&amp;Table768[[#This Row],[Section]]&amp;Table768[[#This Row],[Q No.]]</f>
        <v>R17R19</v>
      </c>
      <c r="B2580" s="19"/>
      <c r="C2580" s="7" t="s">
        <v>94</v>
      </c>
      <c r="D2580" s="17">
        <v>19</v>
      </c>
      <c r="E2580" s="6" t="s">
        <v>33</v>
      </c>
      <c r="F2580" s="6">
        <v>2</v>
      </c>
      <c r="G2580" s="13" t="s">
        <v>201</v>
      </c>
      <c r="H2580" s="17" t="s">
        <v>430</v>
      </c>
      <c r="I2580" s="2" t="str">
        <f>VLOOKUP(Table768[[#This Row],[CID]],ALY,2,FALSE)</f>
        <v>Detail</v>
      </c>
    </row>
    <row r="2581" spans="1:9" ht="16" thickBot="1" x14ac:dyDescent="0.25">
      <c r="A2581" s="19" t="str">
        <f>Table768[[#This Row],[Test No.]]&amp;Table768[[#This Row],[Section]]&amp;Table768[[#This Row],[Q No.]]</f>
        <v>R17R20</v>
      </c>
      <c r="B2581" s="19"/>
      <c r="C2581" s="7" t="s">
        <v>94</v>
      </c>
      <c r="D2581" s="17">
        <v>20</v>
      </c>
      <c r="E2581" s="6" t="s">
        <v>33</v>
      </c>
      <c r="F2581" s="6">
        <v>2</v>
      </c>
      <c r="G2581" s="13" t="s">
        <v>201</v>
      </c>
      <c r="H2581" s="17" t="s">
        <v>430</v>
      </c>
      <c r="I2581" s="2" t="str">
        <f>VLOOKUP(Table768[[#This Row],[CID]],ALY,2,FALSE)</f>
        <v>Detail</v>
      </c>
    </row>
    <row r="2582" spans="1:9" ht="16" thickBot="1" x14ac:dyDescent="0.25">
      <c r="A2582" s="19" t="str">
        <f>Table768[[#This Row],[Test No.]]&amp;Table768[[#This Row],[Section]]&amp;Table768[[#This Row],[Q No.]]</f>
        <v>R17R21</v>
      </c>
      <c r="B2582" s="19"/>
      <c r="C2582" s="7" t="s">
        <v>94</v>
      </c>
      <c r="D2582" s="17">
        <v>21</v>
      </c>
      <c r="E2582" s="6" t="s">
        <v>33</v>
      </c>
      <c r="F2582" s="6">
        <v>3</v>
      </c>
      <c r="G2582" s="13" t="s">
        <v>200</v>
      </c>
      <c r="H2582" s="17" t="s">
        <v>437</v>
      </c>
      <c r="I2582" s="2" t="str">
        <f>VLOOKUP(Table768[[#This Row],[CID]],ALY,2,FALSE)</f>
        <v>Detail</v>
      </c>
    </row>
    <row r="2583" spans="1:9" ht="16" thickBot="1" x14ac:dyDescent="0.25">
      <c r="A2583" s="19" t="str">
        <f>Table768[[#This Row],[Test No.]]&amp;Table768[[#This Row],[Section]]&amp;Table768[[#This Row],[Q No.]]</f>
        <v>R17R22</v>
      </c>
      <c r="B2583" s="19"/>
      <c r="C2583" s="7" t="s">
        <v>94</v>
      </c>
      <c r="D2583" s="17">
        <v>22</v>
      </c>
      <c r="E2583" s="6" t="s">
        <v>33</v>
      </c>
      <c r="F2583" s="6">
        <v>3</v>
      </c>
      <c r="G2583" s="13" t="s">
        <v>200</v>
      </c>
      <c r="H2583" s="17" t="s">
        <v>437</v>
      </c>
      <c r="I2583" s="2" t="str">
        <f>VLOOKUP(Table768[[#This Row],[CID]],ALY,2,FALSE)</f>
        <v>Detail</v>
      </c>
    </row>
    <row r="2584" spans="1:9" ht="16" thickBot="1" x14ac:dyDescent="0.25">
      <c r="A2584" s="19" t="str">
        <f>Table768[[#This Row],[Test No.]]&amp;Table768[[#This Row],[Section]]&amp;Table768[[#This Row],[Q No.]]</f>
        <v>R17R23</v>
      </c>
      <c r="B2584" s="19"/>
      <c r="C2584" s="7" t="s">
        <v>94</v>
      </c>
      <c r="D2584" s="17">
        <v>23</v>
      </c>
      <c r="E2584" s="6" t="s">
        <v>33</v>
      </c>
      <c r="F2584" s="6">
        <v>3</v>
      </c>
      <c r="G2584" s="13" t="s">
        <v>200</v>
      </c>
      <c r="H2584" s="17" t="s">
        <v>437</v>
      </c>
      <c r="I2584" s="2" t="str">
        <f>VLOOKUP(Table768[[#This Row],[CID]],ALY,2,FALSE)</f>
        <v>Detail</v>
      </c>
    </row>
    <row r="2585" spans="1:9" ht="16" thickBot="1" x14ac:dyDescent="0.25">
      <c r="A2585" s="19" t="str">
        <f>Table768[[#This Row],[Test No.]]&amp;Table768[[#This Row],[Section]]&amp;Table768[[#This Row],[Q No.]]</f>
        <v>R17R24</v>
      </c>
      <c r="B2585" s="19"/>
      <c r="C2585" s="7" t="s">
        <v>94</v>
      </c>
      <c r="D2585" s="17">
        <v>24</v>
      </c>
      <c r="E2585" s="6" t="s">
        <v>33</v>
      </c>
      <c r="F2585" s="6">
        <v>3</v>
      </c>
      <c r="G2585" s="13" t="s">
        <v>200</v>
      </c>
      <c r="H2585" s="17" t="s">
        <v>437</v>
      </c>
      <c r="I2585" s="2" t="str">
        <f>VLOOKUP(Table768[[#This Row],[CID]],ALY,2,FALSE)</f>
        <v>Detail</v>
      </c>
    </row>
    <row r="2586" spans="1:9" ht="16" thickBot="1" x14ac:dyDescent="0.25">
      <c r="A2586" s="19" t="str">
        <f>Table768[[#This Row],[Test No.]]&amp;Table768[[#This Row],[Section]]&amp;Table768[[#This Row],[Q No.]]</f>
        <v>R17R25</v>
      </c>
      <c r="B2586" s="19"/>
      <c r="C2586" s="7" t="s">
        <v>94</v>
      </c>
      <c r="D2586" s="17">
        <v>25</v>
      </c>
      <c r="E2586" s="6" t="s">
        <v>33</v>
      </c>
      <c r="F2586" s="6">
        <v>3</v>
      </c>
      <c r="G2586" s="13" t="s">
        <v>200</v>
      </c>
      <c r="H2586" s="17" t="s">
        <v>438</v>
      </c>
      <c r="I2586" s="2" t="str">
        <f>VLOOKUP(Table768[[#This Row],[CID]],ALY,2,FALSE)</f>
        <v>Inference</v>
      </c>
    </row>
    <row r="2587" spans="1:9" ht="16" thickBot="1" x14ac:dyDescent="0.25">
      <c r="A2587" s="19" t="str">
        <f>Table768[[#This Row],[Test No.]]&amp;Table768[[#This Row],[Section]]&amp;Table768[[#This Row],[Q No.]]</f>
        <v>R17R26</v>
      </c>
      <c r="B2587" s="19"/>
      <c r="C2587" s="7" t="s">
        <v>94</v>
      </c>
      <c r="D2587" s="17">
        <v>26</v>
      </c>
      <c r="E2587" s="6" t="s">
        <v>33</v>
      </c>
      <c r="F2587" s="6">
        <v>3</v>
      </c>
      <c r="G2587" s="13" t="s">
        <v>200</v>
      </c>
      <c r="H2587" s="17" t="s">
        <v>438</v>
      </c>
      <c r="I2587" s="2" t="str">
        <f>VLOOKUP(Table768[[#This Row],[CID]],ALY,2,FALSE)</f>
        <v>Inference</v>
      </c>
    </row>
    <row r="2588" spans="1:9" ht="16" thickBot="1" x14ac:dyDescent="0.25">
      <c r="A2588" s="19" t="str">
        <f>Table768[[#This Row],[Test No.]]&amp;Table768[[#This Row],[Section]]&amp;Table768[[#This Row],[Q No.]]</f>
        <v>R17R27</v>
      </c>
      <c r="B2588" s="19"/>
      <c r="C2588" s="7" t="s">
        <v>94</v>
      </c>
      <c r="D2588" s="17">
        <v>27</v>
      </c>
      <c r="E2588" s="6" t="s">
        <v>33</v>
      </c>
      <c r="F2588" s="6">
        <v>3</v>
      </c>
      <c r="G2588" s="13" t="s">
        <v>200</v>
      </c>
      <c r="H2588" s="17" t="s">
        <v>439</v>
      </c>
      <c r="I2588" s="2" t="str">
        <f>VLOOKUP(Table768[[#This Row],[CID]],ALY,2,FALSE)</f>
        <v>Vocab-in-Context</v>
      </c>
    </row>
    <row r="2589" spans="1:9" ht="16" thickBot="1" x14ac:dyDescent="0.25">
      <c r="A2589" s="19" t="str">
        <f>Table768[[#This Row],[Test No.]]&amp;Table768[[#This Row],[Section]]&amp;Table768[[#This Row],[Q No.]]</f>
        <v>R17R28</v>
      </c>
      <c r="B2589" s="19"/>
      <c r="C2589" s="7" t="s">
        <v>94</v>
      </c>
      <c r="D2589" s="17">
        <v>28</v>
      </c>
      <c r="E2589" s="6" t="s">
        <v>33</v>
      </c>
      <c r="F2589" s="6">
        <v>3</v>
      </c>
      <c r="G2589" s="13" t="s">
        <v>200</v>
      </c>
      <c r="H2589" s="17" t="s">
        <v>437</v>
      </c>
      <c r="I2589" s="2" t="str">
        <f>VLOOKUP(Table768[[#This Row],[CID]],ALY,2,FALSE)</f>
        <v>Detail</v>
      </c>
    </row>
    <row r="2590" spans="1:9" ht="16" thickBot="1" x14ac:dyDescent="0.25">
      <c r="A2590" s="19" t="str">
        <f>Table768[[#This Row],[Test No.]]&amp;Table768[[#This Row],[Section]]&amp;Table768[[#This Row],[Q No.]]</f>
        <v>R17R29</v>
      </c>
      <c r="B2590" s="19"/>
      <c r="C2590" s="7" t="s">
        <v>94</v>
      </c>
      <c r="D2590" s="17">
        <v>29</v>
      </c>
      <c r="E2590" s="6" t="s">
        <v>33</v>
      </c>
      <c r="F2590" s="6">
        <v>3</v>
      </c>
      <c r="G2590" s="13" t="s">
        <v>200</v>
      </c>
      <c r="H2590" s="17" t="s">
        <v>437</v>
      </c>
      <c r="I2590" s="2" t="str">
        <f>VLOOKUP(Table768[[#This Row],[CID]],ALY,2,FALSE)</f>
        <v>Detail</v>
      </c>
    </row>
    <row r="2591" spans="1:9" ht="16" thickBot="1" x14ac:dyDescent="0.25">
      <c r="A2591" s="19" t="str">
        <f>Table768[[#This Row],[Test No.]]&amp;Table768[[#This Row],[Section]]&amp;Table768[[#This Row],[Q No.]]</f>
        <v>R17R30</v>
      </c>
      <c r="B2591" s="19"/>
      <c r="C2591" s="7" t="s">
        <v>94</v>
      </c>
      <c r="D2591" s="17">
        <v>30</v>
      </c>
      <c r="E2591" s="6" t="s">
        <v>33</v>
      </c>
      <c r="F2591" s="6">
        <v>3</v>
      </c>
      <c r="G2591" s="13" t="s">
        <v>200</v>
      </c>
      <c r="H2591" s="17" t="s">
        <v>437</v>
      </c>
      <c r="I2591" s="2" t="str">
        <f>VLOOKUP(Table768[[#This Row],[CID]],ALY,2,FALSE)</f>
        <v>Detail</v>
      </c>
    </row>
    <row r="2592" spans="1:9" ht="16" thickBot="1" x14ac:dyDescent="0.25">
      <c r="A2592" s="19" t="str">
        <f>Table768[[#This Row],[Test No.]]&amp;Table768[[#This Row],[Section]]&amp;Table768[[#This Row],[Q No.]]</f>
        <v>R17R31</v>
      </c>
      <c r="B2592" s="19"/>
      <c r="C2592" s="7" t="s">
        <v>94</v>
      </c>
      <c r="D2592" s="17">
        <v>31</v>
      </c>
      <c r="E2592" s="6" t="s">
        <v>33</v>
      </c>
      <c r="F2592" s="6">
        <v>4</v>
      </c>
      <c r="G2592" s="13" t="s">
        <v>199</v>
      </c>
      <c r="H2592" s="17" t="s">
        <v>442</v>
      </c>
      <c r="I2592" s="2" t="str">
        <f>VLOOKUP(Table768[[#This Row],[CID]],ALY,2,FALSE)</f>
        <v>Detail</v>
      </c>
    </row>
    <row r="2593" spans="1:9" ht="16" thickBot="1" x14ac:dyDescent="0.25">
      <c r="A2593" s="19" t="str">
        <f>Table768[[#This Row],[Test No.]]&amp;Table768[[#This Row],[Section]]&amp;Table768[[#This Row],[Q No.]]</f>
        <v>R17R32</v>
      </c>
      <c r="B2593" s="19"/>
      <c r="C2593" s="7" t="s">
        <v>94</v>
      </c>
      <c r="D2593" s="17">
        <v>32</v>
      </c>
      <c r="E2593" s="6" t="s">
        <v>33</v>
      </c>
      <c r="F2593" s="6">
        <v>4</v>
      </c>
      <c r="G2593" s="13" t="s">
        <v>199</v>
      </c>
      <c r="H2593" s="17" t="s">
        <v>440</v>
      </c>
      <c r="I2593" s="2" t="str">
        <f>VLOOKUP(Table768[[#This Row],[CID]],ALY,2,FALSE)</f>
        <v>Inference</v>
      </c>
    </row>
    <row r="2594" spans="1:9" ht="16" thickBot="1" x14ac:dyDescent="0.25">
      <c r="A2594" s="19" t="str">
        <f>Table768[[#This Row],[Test No.]]&amp;Table768[[#This Row],[Section]]&amp;Table768[[#This Row],[Q No.]]</f>
        <v>R17R33</v>
      </c>
      <c r="B2594" s="19"/>
      <c r="C2594" s="7" t="s">
        <v>94</v>
      </c>
      <c r="D2594" s="17">
        <v>33</v>
      </c>
      <c r="E2594" s="6" t="s">
        <v>33</v>
      </c>
      <c r="F2594" s="6">
        <v>4</v>
      </c>
      <c r="G2594" s="13" t="s">
        <v>199</v>
      </c>
      <c r="H2594" s="17" t="s">
        <v>442</v>
      </c>
      <c r="I2594" s="2" t="str">
        <f>VLOOKUP(Table768[[#This Row],[CID]],ALY,2,FALSE)</f>
        <v>Detail</v>
      </c>
    </row>
    <row r="2595" spans="1:9" ht="16" thickBot="1" x14ac:dyDescent="0.25">
      <c r="A2595" s="19" t="str">
        <f>Table768[[#This Row],[Test No.]]&amp;Table768[[#This Row],[Section]]&amp;Table768[[#This Row],[Q No.]]</f>
        <v>R17R34</v>
      </c>
      <c r="B2595" s="19"/>
      <c r="C2595" s="7" t="s">
        <v>94</v>
      </c>
      <c r="D2595" s="17">
        <v>34</v>
      </c>
      <c r="E2595" s="6" t="s">
        <v>33</v>
      </c>
      <c r="F2595" s="6">
        <v>4</v>
      </c>
      <c r="G2595" s="13" t="s">
        <v>199</v>
      </c>
      <c r="H2595" s="17" t="s">
        <v>440</v>
      </c>
      <c r="I2595" s="2" t="str">
        <f>VLOOKUP(Table768[[#This Row],[CID]],ALY,2,FALSE)</f>
        <v>Inference</v>
      </c>
    </row>
    <row r="2596" spans="1:9" ht="16" thickBot="1" x14ac:dyDescent="0.25">
      <c r="A2596" s="19" t="str">
        <f>Table768[[#This Row],[Test No.]]&amp;Table768[[#This Row],[Section]]&amp;Table768[[#This Row],[Q No.]]</f>
        <v>R17R35</v>
      </c>
      <c r="B2596" s="19"/>
      <c r="C2596" s="7" t="s">
        <v>94</v>
      </c>
      <c r="D2596" s="17">
        <v>35</v>
      </c>
      <c r="E2596" s="6" t="s">
        <v>33</v>
      </c>
      <c r="F2596" s="6">
        <v>4</v>
      </c>
      <c r="G2596" s="13" t="s">
        <v>199</v>
      </c>
      <c r="H2596" s="17" t="s">
        <v>442</v>
      </c>
      <c r="I2596" s="2" t="str">
        <f>VLOOKUP(Table768[[#This Row],[CID]],ALY,2,FALSE)</f>
        <v>Detail</v>
      </c>
    </row>
    <row r="2597" spans="1:9" ht="16" thickBot="1" x14ac:dyDescent="0.25">
      <c r="A2597" s="19" t="str">
        <f>Table768[[#This Row],[Test No.]]&amp;Table768[[#This Row],[Section]]&amp;Table768[[#This Row],[Q No.]]</f>
        <v>R17R36</v>
      </c>
      <c r="B2597" s="19"/>
      <c r="C2597" s="7" t="s">
        <v>94</v>
      </c>
      <c r="D2597" s="17">
        <v>36</v>
      </c>
      <c r="E2597" s="6" t="s">
        <v>33</v>
      </c>
      <c r="F2597" s="6">
        <v>4</v>
      </c>
      <c r="G2597" s="13" t="s">
        <v>199</v>
      </c>
      <c r="H2597" s="17" t="s">
        <v>440</v>
      </c>
      <c r="I2597" s="2" t="str">
        <f>VLOOKUP(Table768[[#This Row],[CID]],ALY,2,FALSE)</f>
        <v>Inference</v>
      </c>
    </row>
    <row r="2598" spans="1:9" ht="16" thickBot="1" x14ac:dyDescent="0.25">
      <c r="A2598" s="19" t="str">
        <f>Table768[[#This Row],[Test No.]]&amp;Table768[[#This Row],[Section]]&amp;Table768[[#This Row],[Q No.]]</f>
        <v>R17R37</v>
      </c>
      <c r="B2598" s="19"/>
      <c r="C2598" s="7" t="s">
        <v>94</v>
      </c>
      <c r="D2598" s="17">
        <v>37</v>
      </c>
      <c r="E2598" s="6" t="s">
        <v>33</v>
      </c>
      <c r="F2598" s="6">
        <v>4</v>
      </c>
      <c r="G2598" s="13" t="s">
        <v>199</v>
      </c>
      <c r="H2598" s="17" t="s">
        <v>440</v>
      </c>
      <c r="I2598" s="2" t="str">
        <f>VLOOKUP(Table768[[#This Row],[CID]],ALY,2,FALSE)</f>
        <v>Inference</v>
      </c>
    </row>
    <row r="2599" spans="1:9" ht="16" thickBot="1" x14ac:dyDescent="0.25">
      <c r="A2599" s="19" t="str">
        <f>Table768[[#This Row],[Test No.]]&amp;Table768[[#This Row],[Section]]&amp;Table768[[#This Row],[Q No.]]</f>
        <v>R17R38</v>
      </c>
      <c r="B2599" s="19"/>
      <c r="C2599" s="7" t="s">
        <v>94</v>
      </c>
      <c r="D2599" s="17">
        <v>38</v>
      </c>
      <c r="E2599" s="6" t="s">
        <v>33</v>
      </c>
      <c r="F2599" s="6">
        <v>4</v>
      </c>
      <c r="G2599" s="13" t="s">
        <v>199</v>
      </c>
      <c r="H2599" s="17" t="s">
        <v>442</v>
      </c>
      <c r="I2599" s="2" t="str">
        <f>VLOOKUP(Table768[[#This Row],[CID]],ALY,2,FALSE)</f>
        <v>Detail</v>
      </c>
    </row>
    <row r="2600" spans="1:9" ht="16" thickBot="1" x14ac:dyDescent="0.25">
      <c r="A2600" s="19" t="str">
        <f>Table768[[#This Row],[Test No.]]&amp;Table768[[#This Row],[Section]]&amp;Table768[[#This Row],[Q No.]]</f>
        <v>R17R39</v>
      </c>
      <c r="B2600" s="19"/>
      <c r="C2600" s="7" t="s">
        <v>94</v>
      </c>
      <c r="D2600" s="17">
        <v>39</v>
      </c>
      <c r="E2600" s="6" t="s">
        <v>33</v>
      </c>
      <c r="F2600" s="6">
        <v>4</v>
      </c>
      <c r="G2600" s="13" t="s">
        <v>199</v>
      </c>
      <c r="H2600" s="17" t="s">
        <v>442</v>
      </c>
      <c r="I2600" s="2" t="str">
        <f>VLOOKUP(Table768[[#This Row],[CID]],ALY,2,FALSE)</f>
        <v>Detail</v>
      </c>
    </row>
    <row r="2601" spans="1:9" ht="16" thickBot="1" x14ac:dyDescent="0.25">
      <c r="A2601" s="19" t="str">
        <f>Table768[[#This Row],[Test No.]]&amp;Table768[[#This Row],[Section]]&amp;Table768[[#This Row],[Q No.]]</f>
        <v>R17R40</v>
      </c>
      <c r="B2601" s="19"/>
      <c r="C2601" s="7" t="s">
        <v>94</v>
      </c>
      <c r="D2601" s="17">
        <v>40</v>
      </c>
      <c r="E2601" s="6" t="s">
        <v>33</v>
      </c>
      <c r="F2601" s="6">
        <v>4</v>
      </c>
      <c r="G2601" s="13" t="s">
        <v>199</v>
      </c>
      <c r="H2601" s="17" t="s">
        <v>442</v>
      </c>
      <c r="I2601" s="2" t="str">
        <f>VLOOKUP(Table768[[#This Row],[CID]],ALY,2,FALSE)</f>
        <v>Detail</v>
      </c>
    </row>
    <row r="2602" spans="1:9" ht="16" thickBot="1" x14ac:dyDescent="0.25">
      <c r="A2602" s="19" t="str">
        <f>Table768[[#This Row],[Test No.]]&amp;Table768[[#This Row],[Section]]&amp;Table768[[#This Row],[Q No.]]</f>
        <v>R18R1</v>
      </c>
      <c r="B2602" s="19"/>
      <c r="C2602" s="7" t="s">
        <v>93</v>
      </c>
      <c r="D2602" s="17">
        <v>1</v>
      </c>
      <c r="E2602" s="6" t="s">
        <v>33</v>
      </c>
      <c r="F2602" s="6">
        <v>1</v>
      </c>
      <c r="G2602" s="13" t="s">
        <v>50</v>
      </c>
      <c r="H2602" s="17" t="s">
        <v>425</v>
      </c>
      <c r="I2602" s="2" t="str">
        <f>VLOOKUP(Table768[[#This Row],[CID]],ALY,2,FALSE)</f>
        <v>Detail</v>
      </c>
    </row>
    <row r="2603" spans="1:9" ht="16" thickBot="1" x14ac:dyDescent="0.25">
      <c r="A2603" s="19" t="str">
        <f>Table768[[#This Row],[Test No.]]&amp;Table768[[#This Row],[Section]]&amp;Table768[[#This Row],[Q No.]]</f>
        <v>R18R2</v>
      </c>
      <c r="B2603" s="19"/>
      <c r="C2603" s="7" t="s">
        <v>93</v>
      </c>
      <c r="D2603" s="17">
        <v>2</v>
      </c>
      <c r="E2603" s="6" t="s">
        <v>33</v>
      </c>
      <c r="F2603" s="6">
        <v>1</v>
      </c>
      <c r="G2603" s="13" t="s">
        <v>50</v>
      </c>
      <c r="H2603" s="17" t="s">
        <v>425</v>
      </c>
      <c r="I2603" s="2" t="str">
        <f>VLOOKUP(Table768[[#This Row],[CID]],ALY,2,FALSE)</f>
        <v>Detail</v>
      </c>
    </row>
    <row r="2604" spans="1:9" ht="16" thickBot="1" x14ac:dyDescent="0.25">
      <c r="A2604" s="19" t="str">
        <f>Table768[[#This Row],[Test No.]]&amp;Table768[[#This Row],[Section]]&amp;Table768[[#This Row],[Q No.]]</f>
        <v>R18R3</v>
      </c>
      <c r="B2604" s="19"/>
      <c r="C2604" s="7" t="s">
        <v>93</v>
      </c>
      <c r="D2604" s="17">
        <v>3</v>
      </c>
      <c r="E2604" s="6" t="s">
        <v>33</v>
      </c>
      <c r="F2604" s="6">
        <v>1</v>
      </c>
      <c r="G2604" s="13" t="s">
        <v>50</v>
      </c>
      <c r="H2604" s="17" t="s">
        <v>424</v>
      </c>
      <c r="I2604" s="2" t="str">
        <f>VLOOKUP(Table768[[#This Row],[CID]],ALY,2,FALSE)</f>
        <v>Inference</v>
      </c>
    </row>
    <row r="2605" spans="1:9" ht="16" thickBot="1" x14ac:dyDescent="0.25">
      <c r="A2605" s="19" t="str">
        <f>Table768[[#This Row],[Test No.]]&amp;Table768[[#This Row],[Section]]&amp;Table768[[#This Row],[Q No.]]</f>
        <v>R18R4</v>
      </c>
      <c r="B2605" s="19"/>
      <c r="C2605" s="7" t="s">
        <v>93</v>
      </c>
      <c r="D2605" s="17">
        <v>4</v>
      </c>
      <c r="E2605" s="6" t="s">
        <v>33</v>
      </c>
      <c r="F2605" s="6">
        <v>1</v>
      </c>
      <c r="G2605" s="13" t="s">
        <v>50</v>
      </c>
      <c r="H2605" s="17" t="s">
        <v>425</v>
      </c>
      <c r="I2605" s="2" t="str">
        <f>VLOOKUP(Table768[[#This Row],[CID]],ALY,2,FALSE)</f>
        <v>Detail</v>
      </c>
    </row>
    <row r="2606" spans="1:9" ht="16" thickBot="1" x14ac:dyDescent="0.25">
      <c r="A2606" s="19" t="str">
        <f>Table768[[#This Row],[Test No.]]&amp;Table768[[#This Row],[Section]]&amp;Table768[[#This Row],[Q No.]]</f>
        <v>R18R5</v>
      </c>
      <c r="B2606" s="19"/>
      <c r="C2606" s="7" t="s">
        <v>93</v>
      </c>
      <c r="D2606" s="17">
        <v>5</v>
      </c>
      <c r="E2606" s="6" t="s">
        <v>33</v>
      </c>
      <c r="F2606" s="6">
        <v>1</v>
      </c>
      <c r="G2606" s="13" t="s">
        <v>50</v>
      </c>
      <c r="H2606" s="17" t="s">
        <v>428</v>
      </c>
      <c r="I2606" s="2" t="str">
        <f>VLOOKUP(Table768[[#This Row],[CID]],ALY,2,FALSE)</f>
        <v>Purpose</v>
      </c>
    </row>
    <row r="2607" spans="1:9" ht="16" thickBot="1" x14ac:dyDescent="0.25">
      <c r="A2607" s="19" t="str">
        <f>Table768[[#This Row],[Test No.]]&amp;Table768[[#This Row],[Section]]&amp;Table768[[#This Row],[Q No.]]</f>
        <v>R18R6</v>
      </c>
      <c r="B2607" s="19"/>
      <c r="C2607" s="7" t="s">
        <v>93</v>
      </c>
      <c r="D2607" s="17">
        <v>6</v>
      </c>
      <c r="E2607" s="6" t="s">
        <v>33</v>
      </c>
      <c r="F2607" s="6">
        <v>1</v>
      </c>
      <c r="G2607" s="13" t="s">
        <v>50</v>
      </c>
      <c r="H2607" s="17" t="s">
        <v>427</v>
      </c>
      <c r="I2607" s="2" t="str">
        <f>VLOOKUP(Table768[[#This Row],[CID]],ALY,2,FALSE)</f>
        <v>PoV/Author's Attitude</v>
      </c>
    </row>
    <row r="2608" spans="1:9" ht="16" thickBot="1" x14ac:dyDescent="0.25">
      <c r="A2608" s="19" t="str">
        <f>Table768[[#This Row],[Test No.]]&amp;Table768[[#This Row],[Section]]&amp;Table768[[#This Row],[Q No.]]</f>
        <v>R18R7</v>
      </c>
      <c r="B2608" s="19"/>
      <c r="C2608" s="7" t="s">
        <v>93</v>
      </c>
      <c r="D2608" s="17">
        <v>7</v>
      </c>
      <c r="E2608" s="6" t="s">
        <v>33</v>
      </c>
      <c r="F2608" s="6">
        <v>1</v>
      </c>
      <c r="G2608" s="13" t="s">
        <v>50</v>
      </c>
      <c r="H2608" s="17" t="s">
        <v>425</v>
      </c>
      <c r="I2608" s="2" t="str">
        <f>VLOOKUP(Table768[[#This Row],[CID]],ALY,2,FALSE)</f>
        <v>Detail</v>
      </c>
    </row>
    <row r="2609" spans="1:9" ht="16" thickBot="1" x14ac:dyDescent="0.25">
      <c r="A2609" s="19" t="str">
        <f>Table768[[#This Row],[Test No.]]&amp;Table768[[#This Row],[Section]]&amp;Table768[[#This Row],[Q No.]]</f>
        <v>R18R8</v>
      </c>
      <c r="B2609" s="19"/>
      <c r="C2609" s="7" t="s">
        <v>93</v>
      </c>
      <c r="D2609" s="17">
        <v>8</v>
      </c>
      <c r="E2609" s="6" t="s">
        <v>33</v>
      </c>
      <c r="F2609" s="6">
        <v>1</v>
      </c>
      <c r="G2609" s="13" t="s">
        <v>50</v>
      </c>
      <c r="H2609" s="17" t="s">
        <v>424</v>
      </c>
      <c r="I2609" s="2" t="str">
        <f>VLOOKUP(Table768[[#This Row],[CID]],ALY,2,FALSE)</f>
        <v>Inference</v>
      </c>
    </row>
    <row r="2610" spans="1:9" ht="16" thickBot="1" x14ac:dyDescent="0.25">
      <c r="A2610" s="19" t="str">
        <f>Table768[[#This Row],[Test No.]]&amp;Table768[[#This Row],[Section]]&amp;Table768[[#This Row],[Q No.]]</f>
        <v>R18R9</v>
      </c>
      <c r="B2610" s="19"/>
      <c r="C2610" s="7" t="s">
        <v>93</v>
      </c>
      <c r="D2610" s="17">
        <v>9</v>
      </c>
      <c r="E2610" s="6" t="s">
        <v>33</v>
      </c>
      <c r="F2610" s="6">
        <v>1</v>
      </c>
      <c r="G2610" s="13" t="s">
        <v>50</v>
      </c>
      <c r="H2610" s="17" t="s">
        <v>425</v>
      </c>
      <c r="I2610" s="2" t="str">
        <f>VLOOKUP(Table768[[#This Row],[CID]],ALY,2,FALSE)</f>
        <v>Detail</v>
      </c>
    </row>
    <row r="2611" spans="1:9" ht="16" thickBot="1" x14ac:dyDescent="0.25">
      <c r="A2611" s="19" t="str">
        <f>Table768[[#This Row],[Test No.]]&amp;Table768[[#This Row],[Section]]&amp;Table768[[#This Row],[Q No.]]</f>
        <v>R18R10</v>
      </c>
      <c r="B2611" s="19"/>
      <c r="C2611" s="7" t="s">
        <v>93</v>
      </c>
      <c r="D2611" s="17">
        <v>10</v>
      </c>
      <c r="E2611" s="6" t="s">
        <v>33</v>
      </c>
      <c r="F2611" s="6">
        <v>1</v>
      </c>
      <c r="G2611" s="13" t="s">
        <v>50</v>
      </c>
      <c r="H2611" s="17" t="s">
        <v>424</v>
      </c>
      <c r="I2611" s="2" t="str">
        <f>VLOOKUP(Table768[[#This Row],[CID]],ALY,2,FALSE)</f>
        <v>Inference</v>
      </c>
    </row>
    <row r="2612" spans="1:9" ht="16" thickBot="1" x14ac:dyDescent="0.25">
      <c r="A2612" s="19" t="str">
        <f>Table768[[#This Row],[Test No.]]&amp;Table768[[#This Row],[Section]]&amp;Table768[[#This Row],[Q No.]]</f>
        <v>R18R11</v>
      </c>
      <c r="B2612" s="19"/>
      <c r="C2612" s="7" t="s">
        <v>93</v>
      </c>
      <c r="D2612" s="17">
        <v>11</v>
      </c>
      <c r="E2612" s="6" t="s">
        <v>33</v>
      </c>
      <c r="F2612" s="6">
        <v>2</v>
      </c>
      <c r="G2612" s="13" t="s">
        <v>201</v>
      </c>
      <c r="H2612" s="17" t="s">
        <v>430</v>
      </c>
      <c r="I2612" s="2" t="str">
        <f>VLOOKUP(Table768[[#This Row],[CID]],ALY,2,FALSE)</f>
        <v>Detail</v>
      </c>
    </row>
    <row r="2613" spans="1:9" ht="16" thickBot="1" x14ac:dyDescent="0.25">
      <c r="A2613" s="19" t="str">
        <f>Table768[[#This Row],[Test No.]]&amp;Table768[[#This Row],[Section]]&amp;Table768[[#This Row],[Q No.]]</f>
        <v>R18R12</v>
      </c>
      <c r="B2613" s="19"/>
      <c r="C2613" s="7" t="s">
        <v>93</v>
      </c>
      <c r="D2613" s="17">
        <v>12</v>
      </c>
      <c r="E2613" s="6" t="s">
        <v>33</v>
      </c>
      <c r="F2613" s="6">
        <v>2</v>
      </c>
      <c r="G2613" s="13" t="s">
        <v>201</v>
      </c>
      <c r="H2613" s="17" t="s">
        <v>430</v>
      </c>
      <c r="I2613" s="2" t="str">
        <f>VLOOKUP(Table768[[#This Row],[CID]],ALY,2,FALSE)</f>
        <v>Detail</v>
      </c>
    </row>
    <row r="2614" spans="1:9" ht="16" thickBot="1" x14ac:dyDescent="0.25">
      <c r="A2614" s="19" t="str">
        <f>Table768[[#This Row],[Test No.]]&amp;Table768[[#This Row],[Section]]&amp;Table768[[#This Row],[Q No.]]</f>
        <v>R18R13</v>
      </c>
      <c r="B2614" s="19"/>
      <c r="C2614" s="7" t="s">
        <v>93</v>
      </c>
      <c r="D2614" s="17">
        <v>13</v>
      </c>
      <c r="E2614" s="6" t="s">
        <v>33</v>
      </c>
      <c r="F2614" s="6">
        <v>2</v>
      </c>
      <c r="G2614" s="13" t="s">
        <v>201</v>
      </c>
      <c r="H2614" s="17" t="s">
        <v>430</v>
      </c>
      <c r="I2614" s="2" t="str">
        <f>VLOOKUP(Table768[[#This Row],[CID]],ALY,2,FALSE)</f>
        <v>Detail</v>
      </c>
    </row>
    <row r="2615" spans="1:9" ht="16" thickBot="1" x14ac:dyDescent="0.25">
      <c r="A2615" s="19" t="str">
        <f>Table768[[#This Row],[Test No.]]&amp;Table768[[#This Row],[Section]]&amp;Table768[[#This Row],[Q No.]]</f>
        <v>R18R14</v>
      </c>
      <c r="B2615" s="19"/>
      <c r="C2615" s="7" t="s">
        <v>93</v>
      </c>
      <c r="D2615" s="17">
        <v>14</v>
      </c>
      <c r="E2615" s="6" t="s">
        <v>33</v>
      </c>
      <c r="F2615" s="6">
        <v>2</v>
      </c>
      <c r="G2615" s="13" t="s">
        <v>201</v>
      </c>
      <c r="H2615" s="17" t="s">
        <v>430</v>
      </c>
      <c r="I2615" s="2" t="str">
        <f>VLOOKUP(Table768[[#This Row],[CID]],ALY,2,FALSE)</f>
        <v>Detail</v>
      </c>
    </row>
    <row r="2616" spans="1:9" ht="16" thickBot="1" x14ac:dyDescent="0.25">
      <c r="A2616" s="19" t="str">
        <f>Table768[[#This Row],[Test No.]]&amp;Table768[[#This Row],[Section]]&amp;Table768[[#This Row],[Q No.]]</f>
        <v>R18R15</v>
      </c>
      <c r="B2616" s="19"/>
      <c r="C2616" s="7" t="s">
        <v>93</v>
      </c>
      <c r="D2616" s="17">
        <v>15</v>
      </c>
      <c r="E2616" s="6" t="s">
        <v>33</v>
      </c>
      <c r="F2616" s="6">
        <v>2</v>
      </c>
      <c r="G2616" s="13" t="s">
        <v>201</v>
      </c>
      <c r="H2616" s="17" t="s">
        <v>430</v>
      </c>
      <c r="I2616" s="2" t="str">
        <f>VLOOKUP(Table768[[#This Row],[CID]],ALY,2,FALSE)</f>
        <v>Detail</v>
      </c>
    </row>
    <row r="2617" spans="1:9" ht="16" thickBot="1" x14ac:dyDescent="0.25">
      <c r="A2617" s="19" t="str">
        <f>Table768[[#This Row],[Test No.]]&amp;Table768[[#This Row],[Section]]&amp;Table768[[#This Row],[Q No.]]</f>
        <v>R18R16</v>
      </c>
      <c r="B2617" s="19"/>
      <c r="C2617" s="7" t="s">
        <v>93</v>
      </c>
      <c r="D2617" s="17">
        <v>16</v>
      </c>
      <c r="E2617" s="6" t="s">
        <v>33</v>
      </c>
      <c r="F2617" s="6">
        <v>2</v>
      </c>
      <c r="G2617" s="13" t="s">
        <v>201</v>
      </c>
      <c r="H2617" s="17" t="s">
        <v>446</v>
      </c>
      <c r="I2617" s="2" t="str">
        <f>VLOOKUP(Table768[[#This Row],[CID]],ALY,2,FALSE)</f>
        <v>Inference</v>
      </c>
    </row>
    <row r="2618" spans="1:9" ht="16" thickBot="1" x14ac:dyDescent="0.25">
      <c r="A2618" s="19" t="str">
        <f>Table768[[#This Row],[Test No.]]&amp;Table768[[#This Row],[Section]]&amp;Table768[[#This Row],[Q No.]]</f>
        <v>R18R17</v>
      </c>
      <c r="B2618" s="19"/>
      <c r="C2618" s="7" t="s">
        <v>93</v>
      </c>
      <c r="D2618" s="17">
        <v>17</v>
      </c>
      <c r="E2618" s="6" t="s">
        <v>33</v>
      </c>
      <c r="F2618" s="6">
        <v>2</v>
      </c>
      <c r="G2618" s="13" t="s">
        <v>201</v>
      </c>
      <c r="H2618" s="17" t="s">
        <v>430</v>
      </c>
      <c r="I2618" s="2" t="str">
        <f>VLOOKUP(Table768[[#This Row],[CID]],ALY,2,FALSE)</f>
        <v>Detail</v>
      </c>
    </row>
    <row r="2619" spans="1:9" ht="16" thickBot="1" x14ac:dyDescent="0.25">
      <c r="A2619" s="19" t="str">
        <f>Table768[[#This Row],[Test No.]]&amp;Table768[[#This Row],[Section]]&amp;Table768[[#This Row],[Q No.]]</f>
        <v>R18R18</v>
      </c>
      <c r="B2619" s="19"/>
      <c r="C2619" s="7" t="s">
        <v>93</v>
      </c>
      <c r="D2619" s="17">
        <v>18</v>
      </c>
      <c r="E2619" s="6" t="s">
        <v>33</v>
      </c>
      <c r="F2619" s="6">
        <v>2</v>
      </c>
      <c r="G2619" s="13" t="s">
        <v>201</v>
      </c>
      <c r="H2619" s="17" t="s">
        <v>446</v>
      </c>
      <c r="I2619" s="2" t="str">
        <f>VLOOKUP(Table768[[#This Row],[CID]],ALY,2,FALSE)</f>
        <v>Inference</v>
      </c>
    </row>
    <row r="2620" spans="1:9" ht="16" thickBot="1" x14ac:dyDescent="0.25">
      <c r="A2620" s="19" t="str">
        <f>Table768[[#This Row],[Test No.]]&amp;Table768[[#This Row],[Section]]&amp;Table768[[#This Row],[Q No.]]</f>
        <v>R18R19</v>
      </c>
      <c r="B2620" s="19"/>
      <c r="C2620" s="7" t="s">
        <v>93</v>
      </c>
      <c r="D2620" s="17">
        <v>19</v>
      </c>
      <c r="E2620" s="6" t="s">
        <v>33</v>
      </c>
      <c r="F2620" s="6">
        <v>2</v>
      </c>
      <c r="G2620" s="13" t="s">
        <v>201</v>
      </c>
      <c r="H2620" s="17" t="s">
        <v>430</v>
      </c>
      <c r="I2620" s="2" t="str">
        <f>VLOOKUP(Table768[[#This Row],[CID]],ALY,2,FALSE)</f>
        <v>Detail</v>
      </c>
    </row>
    <row r="2621" spans="1:9" ht="16" thickBot="1" x14ac:dyDescent="0.25">
      <c r="A2621" s="19" t="str">
        <f>Table768[[#This Row],[Test No.]]&amp;Table768[[#This Row],[Section]]&amp;Table768[[#This Row],[Q No.]]</f>
        <v>R18R20</v>
      </c>
      <c r="B2621" s="19"/>
      <c r="C2621" s="7" t="s">
        <v>93</v>
      </c>
      <c r="D2621" s="17">
        <v>20</v>
      </c>
      <c r="E2621" s="6" t="s">
        <v>33</v>
      </c>
      <c r="F2621" s="6">
        <v>2</v>
      </c>
      <c r="G2621" s="13" t="s">
        <v>201</v>
      </c>
      <c r="H2621" s="17" t="s">
        <v>430</v>
      </c>
      <c r="I2621" s="2" t="str">
        <f>VLOOKUP(Table768[[#This Row],[CID]],ALY,2,FALSE)</f>
        <v>Detail</v>
      </c>
    </row>
    <row r="2622" spans="1:9" ht="16" thickBot="1" x14ac:dyDescent="0.25">
      <c r="A2622" s="19" t="str">
        <f>Table768[[#This Row],[Test No.]]&amp;Table768[[#This Row],[Section]]&amp;Table768[[#This Row],[Q No.]]</f>
        <v>R18R21</v>
      </c>
      <c r="B2622" s="19"/>
      <c r="C2622" s="7" t="s">
        <v>93</v>
      </c>
      <c r="D2622" s="17">
        <v>21</v>
      </c>
      <c r="E2622" s="6" t="s">
        <v>33</v>
      </c>
      <c r="F2622" s="6">
        <v>3</v>
      </c>
      <c r="G2622" s="13" t="s">
        <v>200</v>
      </c>
      <c r="H2622" s="17" t="s">
        <v>437</v>
      </c>
      <c r="I2622" s="2" t="str">
        <f>VLOOKUP(Table768[[#This Row],[CID]],ALY,2,FALSE)</f>
        <v>Detail</v>
      </c>
    </row>
    <row r="2623" spans="1:9" ht="16" thickBot="1" x14ac:dyDescent="0.25">
      <c r="A2623" s="19" t="str">
        <f>Table768[[#This Row],[Test No.]]&amp;Table768[[#This Row],[Section]]&amp;Table768[[#This Row],[Q No.]]</f>
        <v>R18R22</v>
      </c>
      <c r="B2623" s="19"/>
      <c r="C2623" s="7" t="s">
        <v>93</v>
      </c>
      <c r="D2623" s="17">
        <v>22</v>
      </c>
      <c r="E2623" s="6" t="s">
        <v>33</v>
      </c>
      <c r="F2623" s="6">
        <v>3</v>
      </c>
      <c r="G2623" s="13" t="s">
        <v>200</v>
      </c>
      <c r="H2623" s="17" t="s">
        <v>436</v>
      </c>
      <c r="I2623" s="2" t="str">
        <f>VLOOKUP(Table768[[#This Row],[CID]],ALY,2,FALSE)</f>
        <v>Purpose</v>
      </c>
    </row>
    <row r="2624" spans="1:9" ht="16" thickBot="1" x14ac:dyDescent="0.25">
      <c r="A2624" s="19" t="str">
        <f>Table768[[#This Row],[Test No.]]&amp;Table768[[#This Row],[Section]]&amp;Table768[[#This Row],[Q No.]]</f>
        <v>R18R23</v>
      </c>
      <c r="B2624" s="19"/>
      <c r="C2624" s="7" t="s">
        <v>93</v>
      </c>
      <c r="D2624" s="17">
        <v>23</v>
      </c>
      <c r="E2624" s="6" t="s">
        <v>33</v>
      </c>
      <c r="F2624" s="6">
        <v>3</v>
      </c>
      <c r="G2624" s="13" t="s">
        <v>200</v>
      </c>
      <c r="H2624" s="17" t="s">
        <v>438</v>
      </c>
      <c r="I2624" s="2" t="str">
        <f>VLOOKUP(Table768[[#This Row],[CID]],ALY,2,FALSE)</f>
        <v>Inference</v>
      </c>
    </row>
    <row r="2625" spans="1:9" ht="16" thickBot="1" x14ac:dyDescent="0.25">
      <c r="A2625" s="19" t="str">
        <f>Table768[[#This Row],[Test No.]]&amp;Table768[[#This Row],[Section]]&amp;Table768[[#This Row],[Q No.]]</f>
        <v>R18R24</v>
      </c>
      <c r="B2625" s="19"/>
      <c r="C2625" s="7" t="s">
        <v>93</v>
      </c>
      <c r="D2625" s="17">
        <v>24</v>
      </c>
      <c r="E2625" s="6" t="s">
        <v>33</v>
      </c>
      <c r="F2625" s="6">
        <v>3</v>
      </c>
      <c r="G2625" s="13" t="s">
        <v>200</v>
      </c>
      <c r="H2625" s="17" t="s">
        <v>437</v>
      </c>
      <c r="I2625" s="2" t="str">
        <f>VLOOKUP(Table768[[#This Row],[CID]],ALY,2,FALSE)</f>
        <v>Detail</v>
      </c>
    </row>
    <row r="2626" spans="1:9" ht="16" thickBot="1" x14ac:dyDescent="0.25">
      <c r="A2626" s="19" t="str">
        <f>Table768[[#This Row],[Test No.]]&amp;Table768[[#This Row],[Section]]&amp;Table768[[#This Row],[Q No.]]</f>
        <v>R18R25</v>
      </c>
      <c r="B2626" s="19"/>
      <c r="C2626" s="7" t="s">
        <v>93</v>
      </c>
      <c r="D2626" s="17">
        <v>25</v>
      </c>
      <c r="E2626" s="6" t="s">
        <v>33</v>
      </c>
      <c r="F2626" s="6">
        <v>3</v>
      </c>
      <c r="G2626" s="13" t="s">
        <v>200</v>
      </c>
      <c r="H2626" s="17" t="s">
        <v>439</v>
      </c>
      <c r="I2626" s="2" t="str">
        <f>VLOOKUP(Table768[[#This Row],[CID]],ALY,2,FALSE)</f>
        <v>Vocab-in-Context</v>
      </c>
    </row>
    <row r="2627" spans="1:9" ht="16" thickBot="1" x14ac:dyDescent="0.25">
      <c r="A2627" s="19" t="str">
        <f>Table768[[#This Row],[Test No.]]&amp;Table768[[#This Row],[Section]]&amp;Table768[[#This Row],[Q No.]]</f>
        <v>R18R26</v>
      </c>
      <c r="B2627" s="19"/>
      <c r="C2627" s="7" t="s">
        <v>93</v>
      </c>
      <c r="D2627" s="17">
        <v>26</v>
      </c>
      <c r="E2627" s="6" t="s">
        <v>33</v>
      </c>
      <c r="F2627" s="6">
        <v>3</v>
      </c>
      <c r="G2627" s="13" t="s">
        <v>200</v>
      </c>
      <c r="H2627" s="17" t="s">
        <v>436</v>
      </c>
      <c r="I2627" s="2" t="str">
        <f>VLOOKUP(Table768[[#This Row],[CID]],ALY,2,FALSE)</f>
        <v>Purpose</v>
      </c>
    </row>
    <row r="2628" spans="1:9" ht="16" thickBot="1" x14ac:dyDescent="0.25">
      <c r="A2628" s="19" t="str">
        <f>Table768[[#This Row],[Test No.]]&amp;Table768[[#This Row],[Section]]&amp;Table768[[#This Row],[Q No.]]</f>
        <v>R18R27</v>
      </c>
      <c r="B2628" s="19"/>
      <c r="C2628" s="7" t="s">
        <v>93</v>
      </c>
      <c r="D2628" s="17">
        <v>27</v>
      </c>
      <c r="E2628" s="6" t="s">
        <v>33</v>
      </c>
      <c r="F2628" s="6">
        <v>3</v>
      </c>
      <c r="G2628" s="13" t="s">
        <v>200</v>
      </c>
      <c r="H2628" s="17" t="s">
        <v>437</v>
      </c>
      <c r="I2628" s="2" t="str">
        <f>VLOOKUP(Table768[[#This Row],[CID]],ALY,2,FALSE)</f>
        <v>Detail</v>
      </c>
    </row>
    <row r="2629" spans="1:9" ht="16" thickBot="1" x14ac:dyDescent="0.25">
      <c r="A2629" s="19" t="str">
        <f>Table768[[#This Row],[Test No.]]&amp;Table768[[#This Row],[Section]]&amp;Table768[[#This Row],[Q No.]]</f>
        <v>R18R28</v>
      </c>
      <c r="B2629" s="19"/>
      <c r="C2629" s="7" t="s">
        <v>93</v>
      </c>
      <c r="D2629" s="17">
        <v>28</v>
      </c>
      <c r="E2629" s="6" t="s">
        <v>33</v>
      </c>
      <c r="F2629" s="6">
        <v>3</v>
      </c>
      <c r="G2629" s="13" t="s">
        <v>200</v>
      </c>
      <c r="H2629" s="17" t="s">
        <v>437</v>
      </c>
      <c r="I2629" s="2" t="str">
        <f>VLOOKUP(Table768[[#This Row],[CID]],ALY,2,FALSE)</f>
        <v>Detail</v>
      </c>
    </row>
    <row r="2630" spans="1:9" ht="16" thickBot="1" x14ac:dyDescent="0.25">
      <c r="A2630" s="19" t="str">
        <f>Table768[[#This Row],[Test No.]]&amp;Table768[[#This Row],[Section]]&amp;Table768[[#This Row],[Q No.]]</f>
        <v>R18R29</v>
      </c>
      <c r="B2630" s="19"/>
      <c r="C2630" s="7" t="s">
        <v>93</v>
      </c>
      <c r="D2630" s="17">
        <v>29</v>
      </c>
      <c r="E2630" s="6" t="s">
        <v>33</v>
      </c>
      <c r="F2630" s="6">
        <v>3</v>
      </c>
      <c r="G2630" s="13" t="s">
        <v>200</v>
      </c>
      <c r="H2630" s="17" t="s">
        <v>437</v>
      </c>
      <c r="I2630" s="2" t="str">
        <f>VLOOKUP(Table768[[#This Row],[CID]],ALY,2,FALSE)</f>
        <v>Detail</v>
      </c>
    </row>
    <row r="2631" spans="1:9" ht="16" thickBot="1" x14ac:dyDescent="0.25">
      <c r="A2631" s="19" t="str">
        <f>Table768[[#This Row],[Test No.]]&amp;Table768[[#This Row],[Section]]&amp;Table768[[#This Row],[Q No.]]</f>
        <v>R18R30</v>
      </c>
      <c r="B2631" s="19"/>
      <c r="C2631" s="7" t="s">
        <v>93</v>
      </c>
      <c r="D2631" s="17">
        <v>30</v>
      </c>
      <c r="E2631" s="6" t="s">
        <v>33</v>
      </c>
      <c r="F2631" s="6">
        <v>3</v>
      </c>
      <c r="G2631" s="13" t="s">
        <v>200</v>
      </c>
      <c r="H2631" s="17" t="s">
        <v>436</v>
      </c>
      <c r="I2631" s="2" t="str">
        <f>VLOOKUP(Table768[[#This Row],[CID]],ALY,2,FALSE)</f>
        <v>Purpose</v>
      </c>
    </row>
    <row r="2632" spans="1:9" ht="16" thickBot="1" x14ac:dyDescent="0.25">
      <c r="A2632" s="19" t="str">
        <f>Table768[[#This Row],[Test No.]]&amp;Table768[[#This Row],[Section]]&amp;Table768[[#This Row],[Q No.]]</f>
        <v>R18R31</v>
      </c>
      <c r="B2632" s="19"/>
      <c r="C2632" s="7" t="s">
        <v>93</v>
      </c>
      <c r="D2632" s="17">
        <v>31</v>
      </c>
      <c r="E2632" s="6" t="s">
        <v>33</v>
      </c>
      <c r="F2632" s="6">
        <v>4</v>
      </c>
      <c r="G2632" s="13" t="s">
        <v>199</v>
      </c>
      <c r="H2632" s="17" t="s">
        <v>440</v>
      </c>
      <c r="I2632" s="2" t="str">
        <f>VLOOKUP(Table768[[#This Row],[CID]],ALY,2,FALSE)</f>
        <v>Inference</v>
      </c>
    </row>
    <row r="2633" spans="1:9" ht="16" thickBot="1" x14ac:dyDescent="0.25">
      <c r="A2633" s="19" t="str">
        <f>Table768[[#This Row],[Test No.]]&amp;Table768[[#This Row],[Section]]&amp;Table768[[#This Row],[Q No.]]</f>
        <v>R18R32</v>
      </c>
      <c r="B2633" s="19"/>
      <c r="C2633" s="7" t="s">
        <v>93</v>
      </c>
      <c r="D2633" s="17">
        <v>32</v>
      </c>
      <c r="E2633" s="6" t="s">
        <v>33</v>
      </c>
      <c r="F2633" s="6">
        <v>4</v>
      </c>
      <c r="G2633" s="13" t="s">
        <v>199</v>
      </c>
      <c r="H2633" s="17" t="s">
        <v>442</v>
      </c>
      <c r="I2633" s="2" t="str">
        <f>VLOOKUP(Table768[[#This Row],[CID]],ALY,2,FALSE)</f>
        <v>Detail</v>
      </c>
    </row>
    <row r="2634" spans="1:9" ht="16" thickBot="1" x14ac:dyDescent="0.25">
      <c r="A2634" s="19" t="str">
        <f>Table768[[#This Row],[Test No.]]&amp;Table768[[#This Row],[Section]]&amp;Table768[[#This Row],[Q No.]]</f>
        <v>R18R33</v>
      </c>
      <c r="B2634" s="19"/>
      <c r="C2634" s="7" t="s">
        <v>93</v>
      </c>
      <c r="D2634" s="17">
        <v>33</v>
      </c>
      <c r="E2634" s="6" t="s">
        <v>33</v>
      </c>
      <c r="F2634" s="6">
        <v>4</v>
      </c>
      <c r="G2634" s="13" t="s">
        <v>199</v>
      </c>
      <c r="H2634" s="17" t="s">
        <v>441</v>
      </c>
      <c r="I2634" s="2" t="str">
        <f>VLOOKUP(Table768[[#This Row],[CID]],ALY,2,FALSE)</f>
        <v>Main Idea</v>
      </c>
    </row>
    <row r="2635" spans="1:9" ht="16" thickBot="1" x14ac:dyDescent="0.25">
      <c r="A2635" s="19" t="str">
        <f>Table768[[#This Row],[Test No.]]&amp;Table768[[#This Row],[Section]]&amp;Table768[[#This Row],[Q No.]]</f>
        <v>R18R34</v>
      </c>
      <c r="B2635" s="19"/>
      <c r="C2635" s="7" t="s">
        <v>93</v>
      </c>
      <c r="D2635" s="17">
        <v>34</v>
      </c>
      <c r="E2635" s="6" t="s">
        <v>33</v>
      </c>
      <c r="F2635" s="6">
        <v>4</v>
      </c>
      <c r="G2635" s="13" t="s">
        <v>199</v>
      </c>
      <c r="H2635" s="17" t="s">
        <v>441</v>
      </c>
      <c r="I2635" s="2" t="str">
        <f>VLOOKUP(Table768[[#This Row],[CID]],ALY,2,FALSE)</f>
        <v>Main Idea</v>
      </c>
    </row>
    <row r="2636" spans="1:9" ht="16" thickBot="1" x14ac:dyDescent="0.25">
      <c r="A2636" s="19" t="str">
        <f>Table768[[#This Row],[Test No.]]&amp;Table768[[#This Row],[Section]]&amp;Table768[[#This Row],[Q No.]]</f>
        <v>R18R35</v>
      </c>
      <c r="B2636" s="19"/>
      <c r="C2636" s="7" t="s">
        <v>93</v>
      </c>
      <c r="D2636" s="17">
        <v>35</v>
      </c>
      <c r="E2636" s="6" t="s">
        <v>33</v>
      </c>
      <c r="F2636" s="6">
        <v>4</v>
      </c>
      <c r="G2636" s="13" t="s">
        <v>199</v>
      </c>
      <c r="H2636" s="17" t="s">
        <v>453</v>
      </c>
      <c r="I2636" s="2" t="str">
        <f>VLOOKUP(Table768[[#This Row],[CID]],ALY,2,FALSE)</f>
        <v>Cause &amp; Effect</v>
      </c>
    </row>
    <row r="2637" spans="1:9" ht="16" thickBot="1" x14ac:dyDescent="0.25">
      <c r="A2637" s="19" t="str">
        <f>Table768[[#This Row],[Test No.]]&amp;Table768[[#This Row],[Section]]&amp;Table768[[#This Row],[Q No.]]</f>
        <v>R18R36</v>
      </c>
      <c r="B2637" s="19"/>
      <c r="C2637" s="7" t="s">
        <v>93</v>
      </c>
      <c r="D2637" s="17">
        <v>36</v>
      </c>
      <c r="E2637" s="6" t="s">
        <v>33</v>
      </c>
      <c r="F2637" s="6">
        <v>4</v>
      </c>
      <c r="G2637" s="13" t="s">
        <v>199</v>
      </c>
      <c r="H2637" s="17" t="s">
        <v>445</v>
      </c>
      <c r="I2637" s="2" t="str">
        <f>VLOOKUP(Table768[[#This Row],[CID]],ALY,2,FALSE)</f>
        <v>Purpose</v>
      </c>
    </row>
    <row r="2638" spans="1:9" ht="16" thickBot="1" x14ac:dyDescent="0.25">
      <c r="A2638" s="19" t="str">
        <f>Table768[[#This Row],[Test No.]]&amp;Table768[[#This Row],[Section]]&amp;Table768[[#This Row],[Q No.]]</f>
        <v>R18R37</v>
      </c>
      <c r="B2638" s="19"/>
      <c r="C2638" s="7" t="s">
        <v>93</v>
      </c>
      <c r="D2638" s="17">
        <v>37</v>
      </c>
      <c r="E2638" s="6" t="s">
        <v>33</v>
      </c>
      <c r="F2638" s="6">
        <v>4</v>
      </c>
      <c r="G2638" s="13" t="s">
        <v>199</v>
      </c>
      <c r="H2638" s="17" t="s">
        <v>442</v>
      </c>
      <c r="I2638" s="2" t="str">
        <f>VLOOKUP(Table768[[#This Row],[CID]],ALY,2,FALSE)</f>
        <v>Detail</v>
      </c>
    </row>
    <row r="2639" spans="1:9" ht="16" thickBot="1" x14ac:dyDescent="0.25">
      <c r="A2639" s="19" t="str">
        <f>Table768[[#This Row],[Test No.]]&amp;Table768[[#This Row],[Section]]&amp;Table768[[#This Row],[Q No.]]</f>
        <v>R18R38</v>
      </c>
      <c r="B2639" s="19"/>
      <c r="C2639" s="7" t="s">
        <v>93</v>
      </c>
      <c r="D2639" s="17">
        <v>38</v>
      </c>
      <c r="E2639" s="6" t="s">
        <v>33</v>
      </c>
      <c r="F2639" s="6">
        <v>4</v>
      </c>
      <c r="G2639" s="13" t="s">
        <v>199</v>
      </c>
      <c r="H2639" s="17" t="s">
        <v>442</v>
      </c>
      <c r="I2639" s="2" t="str">
        <f>VLOOKUP(Table768[[#This Row],[CID]],ALY,2,FALSE)</f>
        <v>Detail</v>
      </c>
    </row>
    <row r="2640" spans="1:9" ht="16" thickBot="1" x14ac:dyDescent="0.25">
      <c r="A2640" s="19" t="str">
        <f>Table768[[#This Row],[Test No.]]&amp;Table768[[#This Row],[Section]]&amp;Table768[[#This Row],[Q No.]]</f>
        <v>R18R39</v>
      </c>
      <c r="B2640" s="19"/>
      <c r="C2640" s="7" t="s">
        <v>93</v>
      </c>
      <c r="D2640" s="17">
        <v>39</v>
      </c>
      <c r="E2640" s="6" t="s">
        <v>33</v>
      </c>
      <c r="F2640" s="6">
        <v>4</v>
      </c>
      <c r="G2640" s="13" t="s">
        <v>199</v>
      </c>
      <c r="H2640" s="17" t="s">
        <v>442</v>
      </c>
      <c r="I2640" s="2" t="str">
        <f>VLOOKUP(Table768[[#This Row],[CID]],ALY,2,FALSE)</f>
        <v>Detail</v>
      </c>
    </row>
    <row r="2641" spans="1:9" ht="16" thickBot="1" x14ac:dyDescent="0.25">
      <c r="A2641" s="19" t="str">
        <f>Table768[[#This Row],[Test No.]]&amp;Table768[[#This Row],[Section]]&amp;Table768[[#This Row],[Q No.]]</f>
        <v>R18R40</v>
      </c>
      <c r="B2641" s="19"/>
      <c r="C2641" s="7" t="s">
        <v>93</v>
      </c>
      <c r="D2641" s="17">
        <v>40</v>
      </c>
      <c r="E2641" s="6" t="s">
        <v>33</v>
      </c>
      <c r="F2641" s="6">
        <v>4</v>
      </c>
      <c r="G2641" s="13" t="s">
        <v>199</v>
      </c>
      <c r="H2641" s="17" t="s">
        <v>443</v>
      </c>
      <c r="I2641" s="2" t="str">
        <f>VLOOKUP(Table768[[#This Row],[CID]],ALY,2,FALSE)</f>
        <v>Vocab-in-Context</v>
      </c>
    </row>
    <row r="2642" spans="1:9" ht="16" thickBot="1" x14ac:dyDescent="0.25">
      <c r="A2642" s="8" t="str">
        <f>Table768[[#This Row],[Test No.]]&amp;Table768[[#This Row],[Section]]&amp;Table768[[#This Row],[Q No.]]</f>
        <v>R19R1</v>
      </c>
      <c r="B2642" s="8"/>
      <c r="C2642" s="9" t="s">
        <v>92</v>
      </c>
      <c r="D2642" s="6">
        <v>1</v>
      </c>
      <c r="E2642" s="6" t="s">
        <v>33</v>
      </c>
      <c r="F2642" s="6">
        <v>1</v>
      </c>
      <c r="G2642" s="13" t="s">
        <v>50</v>
      </c>
      <c r="H2642" s="17" t="s">
        <v>425</v>
      </c>
      <c r="I2642" s="10" t="str">
        <f>VLOOKUP(Table768[[#This Row],[CID]],ALY,2,FALSE)</f>
        <v>Detail</v>
      </c>
    </row>
    <row r="2643" spans="1:9" ht="16" thickBot="1" x14ac:dyDescent="0.25">
      <c r="A2643" s="8" t="str">
        <f>Table768[[#This Row],[Test No.]]&amp;Table768[[#This Row],[Section]]&amp;Table768[[#This Row],[Q No.]]</f>
        <v>R19R2</v>
      </c>
      <c r="B2643" s="8"/>
      <c r="C2643" s="9" t="s">
        <v>92</v>
      </c>
      <c r="D2643" s="6">
        <v>2</v>
      </c>
      <c r="E2643" s="6" t="s">
        <v>33</v>
      </c>
      <c r="F2643" s="6">
        <v>1</v>
      </c>
      <c r="G2643" s="13" t="s">
        <v>50</v>
      </c>
      <c r="H2643" s="17" t="s">
        <v>425</v>
      </c>
      <c r="I2643" s="2" t="str">
        <f>VLOOKUP(Table768[[#This Row],[CID]],ALY,2,FALSE)</f>
        <v>Detail</v>
      </c>
    </row>
    <row r="2644" spans="1:9" ht="16" thickBot="1" x14ac:dyDescent="0.25">
      <c r="A2644" s="8" t="str">
        <f>Table768[[#This Row],[Test No.]]&amp;Table768[[#This Row],[Section]]&amp;Table768[[#This Row],[Q No.]]</f>
        <v>R19R3</v>
      </c>
      <c r="B2644" s="8"/>
      <c r="C2644" s="9" t="s">
        <v>92</v>
      </c>
      <c r="D2644" s="6">
        <v>3</v>
      </c>
      <c r="E2644" s="6" t="s">
        <v>33</v>
      </c>
      <c r="F2644" s="6">
        <v>1</v>
      </c>
      <c r="G2644" s="13" t="s">
        <v>50</v>
      </c>
      <c r="H2644" s="17" t="s">
        <v>424</v>
      </c>
      <c r="I2644" s="2" t="str">
        <f>VLOOKUP(Table768[[#This Row],[CID]],ALY,2,FALSE)</f>
        <v>Inference</v>
      </c>
    </row>
    <row r="2645" spans="1:9" ht="16" thickBot="1" x14ac:dyDescent="0.25">
      <c r="A2645" s="8" t="str">
        <f>Table768[[#This Row],[Test No.]]&amp;Table768[[#This Row],[Section]]&amp;Table768[[#This Row],[Q No.]]</f>
        <v>R19R4</v>
      </c>
      <c r="B2645" s="8"/>
      <c r="C2645" s="9" t="s">
        <v>92</v>
      </c>
      <c r="D2645" s="6">
        <v>4</v>
      </c>
      <c r="E2645" s="6" t="s">
        <v>33</v>
      </c>
      <c r="F2645" s="6">
        <v>1</v>
      </c>
      <c r="G2645" s="13" t="s">
        <v>50</v>
      </c>
      <c r="H2645" s="17" t="s">
        <v>425</v>
      </c>
      <c r="I2645" s="2" t="str">
        <f>VLOOKUP(Table768[[#This Row],[CID]],ALY,2,FALSE)</f>
        <v>Detail</v>
      </c>
    </row>
    <row r="2646" spans="1:9" ht="16" thickBot="1" x14ac:dyDescent="0.25">
      <c r="A2646" s="8" t="str">
        <f>Table768[[#This Row],[Test No.]]&amp;Table768[[#This Row],[Section]]&amp;Table768[[#This Row],[Q No.]]</f>
        <v>R19R5</v>
      </c>
      <c r="B2646" s="8"/>
      <c r="C2646" s="9" t="s">
        <v>92</v>
      </c>
      <c r="D2646" s="6">
        <v>5</v>
      </c>
      <c r="E2646" s="6" t="s">
        <v>33</v>
      </c>
      <c r="F2646" s="6">
        <v>1</v>
      </c>
      <c r="G2646" s="13" t="s">
        <v>50</v>
      </c>
      <c r="H2646" s="17" t="s">
        <v>428</v>
      </c>
      <c r="I2646" s="2" t="str">
        <f>VLOOKUP(Table768[[#This Row],[CID]],ALY,2,FALSE)</f>
        <v>Purpose</v>
      </c>
    </row>
    <row r="2647" spans="1:9" ht="16" thickBot="1" x14ac:dyDescent="0.25">
      <c r="A2647" s="8" t="str">
        <f>Table768[[#This Row],[Test No.]]&amp;Table768[[#This Row],[Section]]&amp;Table768[[#This Row],[Q No.]]</f>
        <v>R19R6</v>
      </c>
      <c r="B2647" s="8"/>
      <c r="C2647" s="9" t="s">
        <v>92</v>
      </c>
      <c r="D2647" s="6">
        <v>6</v>
      </c>
      <c r="E2647" s="6" t="s">
        <v>33</v>
      </c>
      <c r="F2647" s="6">
        <v>1</v>
      </c>
      <c r="G2647" s="13" t="s">
        <v>50</v>
      </c>
      <c r="H2647" s="17" t="s">
        <v>425</v>
      </c>
      <c r="I2647" s="2" t="str">
        <f>VLOOKUP(Table768[[#This Row],[CID]],ALY,2,FALSE)</f>
        <v>Detail</v>
      </c>
    </row>
    <row r="2648" spans="1:9" ht="16" thickBot="1" x14ac:dyDescent="0.25">
      <c r="A2648" s="8" t="str">
        <f>Table768[[#This Row],[Test No.]]&amp;Table768[[#This Row],[Section]]&amp;Table768[[#This Row],[Q No.]]</f>
        <v>R19R7</v>
      </c>
      <c r="B2648" s="8"/>
      <c r="C2648" s="9" t="s">
        <v>92</v>
      </c>
      <c r="D2648" s="6">
        <v>7</v>
      </c>
      <c r="E2648" s="6" t="s">
        <v>33</v>
      </c>
      <c r="F2648" s="6">
        <v>1</v>
      </c>
      <c r="G2648" s="13" t="s">
        <v>50</v>
      </c>
      <c r="H2648" s="17" t="s">
        <v>425</v>
      </c>
      <c r="I2648" s="2" t="str">
        <f>VLOOKUP(Table768[[#This Row],[CID]],ALY,2,FALSE)</f>
        <v>Detail</v>
      </c>
    </row>
    <row r="2649" spans="1:9" ht="16" thickBot="1" x14ac:dyDescent="0.25">
      <c r="A2649" s="8" t="str">
        <f>Table768[[#This Row],[Test No.]]&amp;Table768[[#This Row],[Section]]&amp;Table768[[#This Row],[Q No.]]</f>
        <v>R19R8</v>
      </c>
      <c r="B2649" s="8"/>
      <c r="C2649" s="9" t="s">
        <v>92</v>
      </c>
      <c r="D2649" s="6">
        <v>8</v>
      </c>
      <c r="E2649" s="6" t="s">
        <v>33</v>
      </c>
      <c r="F2649" s="6">
        <v>1</v>
      </c>
      <c r="G2649" s="13" t="s">
        <v>50</v>
      </c>
      <c r="H2649" s="17" t="s">
        <v>425</v>
      </c>
      <c r="I2649" s="2" t="str">
        <f>VLOOKUP(Table768[[#This Row],[CID]],ALY,2,FALSE)</f>
        <v>Detail</v>
      </c>
    </row>
    <row r="2650" spans="1:9" ht="16" thickBot="1" x14ac:dyDescent="0.25">
      <c r="A2650" s="8" t="str">
        <f>Table768[[#This Row],[Test No.]]&amp;Table768[[#This Row],[Section]]&amp;Table768[[#This Row],[Q No.]]</f>
        <v>R19R9</v>
      </c>
      <c r="B2650" s="8"/>
      <c r="C2650" s="9" t="s">
        <v>92</v>
      </c>
      <c r="D2650" s="6">
        <v>9</v>
      </c>
      <c r="E2650" s="6" t="s">
        <v>33</v>
      </c>
      <c r="F2650" s="6">
        <v>1</v>
      </c>
      <c r="G2650" s="13" t="s">
        <v>50</v>
      </c>
      <c r="H2650" s="17" t="s">
        <v>450</v>
      </c>
      <c r="I2650" s="2" t="str">
        <f>VLOOKUP(Table768[[#This Row],[CID]],ALY,2,FALSE)</f>
        <v>Vocab-in-Context</v>
      </c>
    </row>
    <row r="2651" spans="1:9" ht="16" thickBot="1" x14ac:dyDescent="0.25">
      <c r="A2651" s="8" t="str">
        <f>Table768[[#This Row],[Test No.]]&amp;Table768[[#This Row],[Section]]&amp;Table768[[#This Row],[Q No.]]</f>
        <v>R19R10</v>
      </c>
      <c r="B2651" s="8"/>
      <c r="C2651" s="9" t="s">
        <v>92</v>
      </c>
      <c r="D2651" s="6">
        <v>10</v>
      </c>
      <c r="E2651" s="6" t="s">
        <v>33</v>
      </c>
      <c r="F2651" s="6">
        <v>1</v>
      </c>
      <c r="G2651" s="13" t="s">
        <v>50</v>
      </c>
      <c r="H2651" s="17" t="s">
        <v>425</v>
      </c>
      <c r="I2651" s="2" t="str">
        <f>VLOOKUP(Table768[[#This Row],[CID]],ALY,2,FALSE)</f>
        <v>Detail</v>
      </c>
    </row>
    <row r="2652" spans="1:9" ht="16" thickBot="1" x14ac:dyDescent="0.25">
      <c r="A2652" s="8" t="str">
        <f>Table768[[#This Row],[Test No.]]&amp;Table768[[#This Row],[Section]]&amp;Table768[[#This Row],[Q No.]]</f>
        <v>R19R11</v>
      </c>
      <c r="B2652" s="8"/>
      <c r="C2652" s="9" t="s">
        <v>92</v>
      </c>
      <c r="D2652" s="6">
        <v>11</v>
      </c>
      <c r="E2652" s="6" t="s">
        <v>33</v>
      </c>
      <c r="F2652" s="6">
        <v>2</v>
      </c>
      <c r="G2652" s="13" t="s">
        <v>201</v>
      </c>
      <c r="H2652" s="17" t="s">
        <v>430</v>
      </c>
      <c r="I2652" s="2" t="str">
        <f>VLOOKUP(Table768[[#This Row],[CID]],ALY,2,FALSE)</f>
        <v>Detail</v>
      </c>
    </row>
    <row r="2653" spans="1:9" ht="16" thickBot="1" x14ac:dyDescent="0.25">
      <c r="A2653" s="8" t="str">
        <f>Table768[[#This Row],[Test No.]]&amp;Table768[[#This Row],[Section]]&amp;Table768[[#This Row],[Q No.]]</f>
        <v>R19R12</v>
      </c>
      <c r="B2653" s="8"/>
      <c r="C2653" s="9" t="s">
        <v>92</v>
      </c>
      <c r="D2653" s="6">
        <v>12</v>
      </c>
      <c r="E2653" s="6" t="s">
        <v>33</v>
      </c>
      <c r="F2653" s="6">
        <v>2</v>
      </c>
      <c r="G2653" s="13" t="s">
        <v>201</v>
      </c>
      <c r="H2653" s="17" t="s">
        <v>434</v>
      </c>
      <c r="I2653" s="2" t="str">
        <f>VLOOKUP(Table768[[#This Row],[CID]],ALY,2,FALSE)</f>
        <v>Main Idea</v>
      </c>
    </row>
    <row r="2654" spans="1:9" ht="16" thickBot="1" x14ac:dyDescent="0.25">
      <c r="A2654" s="8" t="str">
        <f>Table768[[#This Row],[Test No.]]&amp;Table768[[#This Row],[Section]]&amp;Table768[[#This Row],[Q No.]]</f>
        <v>R19R13</v>
      </c>
      <c r="B2654" s="8"/>
      <c r="C2654" s="9" t="s">
        <v>92</v>
      </c>
      <c r="D2654" s="6">
        <v>13</v>
      </c>
      <c r="E2654" s="6" t="s">
        <v>33</v>
      </c>
      <c r="F2654" s="6">
        <v>2</v>
      </c>
      <c r="G2654" s="13" t="s">
        <v>201</v>
      </c>
      <c r="H2654" s="17" t="s">
        <v>433</v>
      </c>
      <c r="I2654" s="2" t="str">
        <f>VLOOKUP(Table768[[#This Row],[CID]],ALY,2,FALSE)</f>
        <v>Purpose</v>
      </c>
    </row>
    <row r="2655" spans="1:9" ht="16" thickBot="1" x14ac:dyDescent="0.25">
      <c r="A2655" s="8" t="str">
        <f>Table768[[#This Row],[Test No.]]&amp;Table768[[#This Row],[Section]]&amp;Table768[[#This Row],[Q No.]]</f>
        <v>R19R14</v>
      </c>
      <c r="B2655" s="8"/>
      <c r="C2655" s="9" t="s">
        <v>92</v>
      </c>
      <c r="D2655" s="6">
        <v>14</v>
      </c>
      <c r="E2655" s="6" t="s">
        <v>33</v>
      </c>
      <c r="F2655" s="6">
        <v>2</v>
      </c>
      <c r="G2655" s="13" t="s">
        <v>201</v>
      </c>
      <c r="H2655" s="17" t="s">
        <v>430</v>
      </c>
      <c r="I2655" s="2" t="str">
        <f>VLOOKUP(Table768[[#This Row],[CID]],ALY,2,FALSE)</f>
        <v>Detail</v>
      </c>
    </row>
    <row r="2656" spans="1:9" ht="16" thickBot="1" x14ac:dyDescent="0.25">
      <c r="A2656" s="8" t="str">
        <f>Table768[[#This Row],[Test No.]]&amp;Table768[[#This Row],[Section]]&amp;Table768[[#This Row],[Q No.]]</f>
        <v>R19R15</v>
      </c>
      <c r="B2656" s="8"/>
      <c r="C2656" s="9" t="s">
        <v>92</v>
      </c>
      <c r="D2656" s="6">
        <v>15</v>
      </c>
      <c r="E2656" s="6" t="s">
        <v>33</v>
      </c>
      <c r="F2656" s="6">
        <v>2</v>
      </c>
      <c r="G2656" s="13" t="s">
        <v>201</v>
      </c>
      <c r="H2656" s="17" t="s">
        <v>446</v>
      </c>
      <c r="I2656" s="2" t="str">
        <f>VLOOKUP(Table768[[#This Row],[CID]],ALY,2,FALSE)</f>
        <v>Inference</v>
      </c>
    </row>
    <row r="2657" spans="1:9" ht="16" thickBot="1" x14ac:dyDescent="0.25">
      <c r="A2657" s="8" t="str">
        <f>Table768[[#This Row],[Test No.]]&amp;Table768[[#This Row],[Section]]&amp;Table768[[#This Row],[Q No.]]</f>
        <v>R19R16</v>
      </c>
      <c r="B2657" s="8"/>
      <c r="C2657" s="9" t="s">
        <v>92</v>
      </c>
      <c r="D2657" s="6">
        <v>16</v>
      </c>
      <c r="E2657" s="6" t="s">
        <v>33</v>
      </c>
      <c r="F2657" s="6">
        <v>2</v>
      </c>
      <c r="G2657" s="13" t="s">
        <v>201</v>
      </c>
      <c r="H2657" s="17" t="s">
        <v>433</v>
      </c>
      <c r="I2657" s="2" t="str">
        <f>VLOOKUP(Table768[[#This Row],[CID]],ALY,2,FALSE)</f>
        <v>Purpose</v>
      </c>
    </row>
    <row r="2658" spans="1:9" ht="16" thickBot="1" x14ac:dyDescent="0.25">
      <c r="A2658" s="8" t="str">
        <f>Table768[[#This Row],[Test No.]]&amp;Table768[[#This Row],[Section]]&amp;Table768[[#This Row],[Q No.]]</f>
        <v>R19R17</v>
      </c>
      <c r="B2658" s="8"/>
      <c r="C2658" s="9" t="s">
        <v>92</v>
      </c>
      <c r="D2658" s="6">
        <v>17</v>
      </c>
      <c r="E2658" s="6" t="s">
        <v>33</v>
      </c>
      <c r="F2658" s="6">
        <v>2</v>
      </c>
      <c r="G2658" s="13" t="s">
        <v>201</v>
      </c>
      <c r="H2658" s="17" t="s">
        <v>430</v>
      </c>
      <c r="I2658" s="2" t="str">
        <f>VLOOKUP(Table768[[#This Row],[CID]],ALY,2,FALSE)</f>
        <v>Detail</v>
      </c>
    </row>
    <row r="2659" spans="1:9" ht="16" thickBot="1" x14ac:dyDescent="0.25">
      <c r="A2659" s="8" t="str">
        <f>Table768[[#This Row],[Test No.]]&amp;Table768[[#This Row],[Section]]&amp;Table768[[#This Row],[Q No.]]</f>
        <v>R19R18</v>
      </c>
      <c r="B2659" s="8"/>
      <c r="C2659" s="9" t="s">
        <v>92</v>
      </c>
      <c r="D2659" s="6">
        <v>18</v>
      </c>
      <c r="E2659" s="6" t="s">
        <v>33</v>
      </c>
      <c r="F2659" s="6">
        <v>2</v>
      </c>
      <c r="G2659" s="13" t="s">
        <v>201</v>
      </c>
      <c r="H2659" s="17" t="s">
        <v>430</v>
      </c>
      <c r="I2659" s="2" t="str">
        <f>VLOOKUP(Table768[[#This Row],[CID]],ALY,2,FALSE)</f>
        <v>Detail</v>
      </c>
    </row>
    <row r="2660" spans="1:9" ht="16" thickBot="1" x14ac:dyDescent="0.25">
      <c r="A2660" s="8" t="str">
        <f>Table768[[#This Row],[Test No.]]&amp;Table768[[#This Row],[Section]]&amp;Table768[[#This Row],[Q No.]]</f>
        <v>R19R19</v>
      </c>
      <c r="B2660" s="8"/>
      <c r="C2660" s="9" t="s">
        <v>92</v>
      </c>
      <c r="D2660" s="6">
        <v>19</v>
      </c>
      <c r="E2660" s="6" t="s">
        <v>33</v>
      </c>
      <c r="F2660" s="6">
        <v>2</v>
      </c>
      <c r="G2660" s="13" t="s">
        <v>201</v>
      </c>
      <c r="H2660" s="17" t="s">
        <v>430</v>
      </c>
      <c r="I2660" s="2" t="str">
        <f>VLOOKUP(Table768[[#This Row],[CID]],ALY,2,FALSE)</f>
        <v>Detail</v>
      </c>
    </row>
    <row r="2661" spans="1:9" ht="16" thickBot="1" x14ac:dyDescent="0.25">
      <c r="A2661" s="8" t="str">
        <f>Table768[[#This Row],[Test No.]]&amp;Table768[[#This Row],[Section]]&amp;Table768[[#This Row],[Q No.]]</f>
        <v>R19R20</v>
      </c>
      <c r="B2661" s="8"/>
      <c r="C2661" s="9" t="s">
        <v>92</v>
      </c>
      <c r="D2661" s="6">
        <v>20</v>
      </c>
      <c r="E2661" s="6" t="s">
        <v>33</v>
      </c>
      <c r="F2661" s="6">
        <v>2</v>
      </c>
      <c r="G2661" s="13" t="s">
        <v>201</v>
      </c>
      <c r="H2661" s="17" t="s">
        <v>430</v>
      </c>
      <c r="I2661" s="2" t="str">
        <f>VLOOKUP(Table768[[#This Row],[CID]],ALY,2,FALSE)</f>
        <v>Detail</v>
      </c>
    </row>
    <row r="2662" spans="1:9" ht="16" thickBot="1" x14ac:dyDescent="0.25">
      <c r="A2662" s="8" t="str">
        <f>Table768[[#This Row],[Test No.]]&amp;Table768[[#This Row],[Section]]&amp;Table768[[#This Row],[Q No.]]</f>
        <v>R19R21</v>
      </c>
      <c r="B2662" s="8"/>
      <c r="C2662" s="9" t="s">
        <v>92</v>
      </c>
      <c r="D2662" s="6">
        <v>21</v>
      </c>
      <c r="E2662" s="6" t="s">
        <v>33</v>
      </c>
      <c r="F2662" s="6">
        <v>3</v>
      </c>
      <c r="G2662" s="13" t="s">
        <v>200</v>
      </c>
      <c r="H2662" s="17" t="s">
        <v>451</v>
      </c>
      <c r="I2662" s="2" t="str">
        <f>VLOOKUP(Table768[[#This Row],[CID]],ALY,2,FALSE)</f>
        <v>Main Idea</v>
      </c>
    </row>
    <row r="2663" spans="1:9" ht="16" thickBot="1" x14ac:dyDescent="0.25">
      <c r="A2663" s="8" t="str">
        <f>Table768[[#This Row],[Test No.]]&amp;Table768[[#This Row],[Section]]&amp;Table768[[#This Row],[Q No.]]</f>
        <v>R19R22</v>
      </c>
      <c r="B2663" s="8"/>
      <c r="C2663" s="9" t="s">
        <v>92</v>
      </c>
      <c r="D2663" s="6">
        <v>22</v>
      </c>
      <c r="E2663" s="6" t="s">
        <v>33</v>
      </c>
      <c r="F2663" s="6">
        <v>3</v>
      </c>
      <c r="G2663" s="13" t="s">
        <v>200</v>
      </c>
      <c r="H2663" s="17" t="s">
        <v>437</v>
      </c>
      <c r="I2663" s="2" t="str">
        <f>VLOOKUP(Table768[[#This Row],[CID]],ALY,2,FALSE)</f>
        <v>Detail</v>
      </c>
    </row>
    <row r="2664" spans="1:9" ht="16" thickBot="1" x14ac:dyDescent="0.25">
      <c r="A2664" s="8" t="str">
        <f>Table768[[#This Row],[Test No.]]&amp;Table768[[#This Row],[Section]]&amp;Table768[[#This Row],[Q No.]]</f>
        <v>R19R23</v>
      </c>
      <c r="B2664" s="8"/>
      <c r="C2664" s="9" t="s">
        <v>92</v>
      </c>
      <c r="D2664" s="6">
        <v>23</v>
      </c>
      <c r="E2664" s="6" t="s">
        <v>33</v>
      </c>
      <c r="F2664" s="6">
        <v>3</v>
      </c>
      <c r="G2664" s="13" t="s">
        <v>200</v>
      </c>
      <c r="H2664" s="17" t="s">
        <v>437</v>
      </c>
      <c r="I2664" s="2" t="str">
        <f>VLOOKUP(Table768[[#This Row],[CID]],ALY,2,FALSE)</f>
        <v>Detail</v>
      </c>
    </row>
    <row r="2665" spans="1:9" ht="16" thickBot="1" x14ac:dyDescent="0.25">
      <c r="A2665" s="8" t="str">
        <f>Table768[[#This Row],[Test No.]]&amp;Table768[[#This Row],[Section]]&amp;Table768[[#This Row],[Q No.]]</f>
        <v>R19R24</v>
      </c>
      <c r="B2665" s="8"/>
      <c r="C2665" s="9" t="s">
        <v>92</v>
      </c>
      <c r="D2665" s="6">
        <v>24</v>
      </c>
      <c r="E2665" s="6" t="s">
        <v>33</v>
      </c>
      <c r="F2665" s="6">
        <v>3</v>
      </c>
      <c r="G2665" s="13" t="s">
        <v>200</v>
      </c>
      <c r="H2665" s="17" t="s">
        <v>436</v>
      </c>
      <c r="I2665" s="2" t="str">
        <f>VLOOKUP(Table768[[#This Row],[CID]],ALY,2,FALSE)</f>
        <v>Purpose</v>
      </c>
    </row>
    <row r="2666" spans="1:9" ht="16" thickBot="1" x14ac:dyDescent="0.25">
      <c r="A2666" s="8" t="str">
        <f>Table768[[#This Row],[Test No.]]&amp;Table768[[#This Row],[Section]]&amp;Table768[[#This Row],[Q No.]]</f>
        <v>R19R25</v>
      </c>
      <c r="B2666" s="8"/>
      <c r="C2666" s="9" t="s">
        <v>92</v>
      </c>
      <c r="D2666" s="6">
        <v>25</v>
      </c>
      <c r="E2666" s="6" t="s">
        <v>33</v>
      </c>
      <c r="F2666" s="6">
        <v>3</v>
      </c>
      <c r="G2666" s="13" t="s">
        <v>200</v>
      </c>
      <c r="H2666" s="17" t="s">
        <v>437</v>
      </c>
      <c r="I2666" s="2" t="str">
        <f>VLOOKUP(Table768[[#This Row],[CID]],ALY,2,FALSE)</f>
        <v>Detail</v>
      </c>
    </row>
    <row r="2667" spans="1:9" ht="16" thickBot="1" x14ac:dyDescent="0.25">
      <c r="A2667" s="8" t="str">
        <f>Table768[[#This Row],[Test No.]]&amp;Table768[[#This Row],[Section]]&amp;Table768[[#This Row],[Q No.]]</f>
        <v>R19R26</v>
      </c>
      <c r="B2667" s="8"/>
      <c r="C2667" s="9" t="s">
        <v>92</v>
      </c>
      <c r="D2667" s="6">
        <v>26</v>
      </c>
      <c r="E2667" s="6" t="s">
        <v>33</v>
      </c>
      <c r="F2667" s="6">
        <v>3</v>
      </c>
      <c r="G2667" s="13" t="s">
        <v>200</v>
      </c>
      <c r="H2667" s="17" t="s">
        <v>437</v>
      </c>
      <c r="I2667" s="2" t="str">
        <f>VLOOKUP(Table768[[#This Row],[CID]],ALY,2,FALSE)</f>
        <v>Detail</v>
      </c>
    </row>
    <row r="2668" spans="1:9" ht="16" thickBot="1" x14ac:dyDescent="0.25">
      <c r="A2668" s="8" t="str">
        <f>Table768[[#This Row],[Test No.]]&amp;Table768[[#This Row],[Section]]&amp;Table768[[#This Row],[Q No.]]</f>
        <v>R19R27</v>
      </c>
      <c r="B2668" s="8"/>
      <c r="C2668" s="9" t="s">
        <v>92</v>
      </c>
      <c r="D2668" s="6">
        <v>27</v>
      </c>
      <c r="E2668" s="6" t="s">
        <v>33</v>
      </c>
      <c r="F2668" s="6">
        <v>3</v>
      </c>
      <c r="G2668" s="13" t="s">
        <v>200</v>
      </c>
      <c r="H2668" s="17" t="s">
        <v>451</v>
      </c>
      <c r="I2668" s="2" t="str">
        <f>VLOOKUP(Table768[[#This Row],[CID]],ALY,2,FALSE)</f>
        <v>Main Idea</v>
      </c>
    </row>
    <row r="2669" spans="1:9" ht="16" thickBot="1" x14ac:dyDescent="0.25">
      <c r="A2669" s="8" t="str">
        <f>Table768[[#This Row],[Test No.]]&amp;Table768[[#This Row],[Section]]&amp;Table768[[#This Row],[Q No.]]</f>
        <v>R19R28</v>
      </c>
      <c r="B2669" s="8"/>
      <c r="C2669" s="9" t="s">
        <v>92</v>
      </c>
      <c r="D2669" s="6">
        <v>28</v>
      </c>
      <c r="E2669" s="6" t="s">
        <v>33</v>
      </c>
      <c r="F2669" s="6">
        <v>3</v>
      </c>
      <c r="G2669" s="13" t="s">
        <v>200</v>
      </c>
      <c r="H2669" s="17" t="s">
        <v>437</v>
      </c>
      <c r="I2669" s="2" t="str">
        <f>VLOOKUP(Table768[[#This Row],[CID]],ALY,2,FALSE)</f>
        <v>Detail</v>
      </c>
    </row>
    <row r="2670" spans="1:9" ht="16" thickBot="1" x14ac:dyDescent="0.25">
      <c r="A2670" s="8" t="str">
        <f>Table768[[#This Row],[Test No.]]&amp;Table768[[#This Row],[Section]]&amp;Table768[[#This Row],[Q No.]]</f>
        <v>R19R29</v>
      </c>
      <c r="B2670" s="8"/>
      <c r="C2670" s="9" t="s">
        <v>92</v>
      </c>
      <c r="D2670" s="6">
        <v>29</v>
      </c>
      <c r="E2670" s="6" t="s">
        <v>33</v>
      </c>
      <c r="F2670" s="6">
        <v>3</v>
      </c>
      <c r="G2670" s="13" t="s">
        <v>200</v>
      </c>
      <c r="H2670" s="17" t="s">
        <v>438</v>
      </c>
      <c r="I2670" s="2" t="str">
        <f>VLOOKUP(Table768[[#This Row],[CID]],ALY,2,FALSE)</f>
        <v>Inference</v>
      </c>
    </row>
    <row r="2671" spans="1:9" ht="16" thickBot="1" x14ac:dyDescent="0.25">
      <c r="A2671" s="8" t="str">
        <f>Table768[[#This Row],[Test No.]]&amp;Table768[[#This Row],[Section]]&amp;Table768[[#This Row],[Q No.]]</f>
        <v>R19R30</v>
      </c>
      <c r="B2671" s="8"/>
      <c r="C2671" s="9" t="s">
        <v>92</v>
      </c>
      <c r="D2671" s="6">
        <v>30</v>
      </c>
      <c r="E2671" s="6" t="s">
        <v>33</v>
      </c>
      <c r="F2671" s="6">
        <v>3</v>
      </c>
      <c r="G2671" s="13" t="s">
        <v>200</v>
      </c>
      <c r="H2671" s="17" t="s">
        <v>437</v>
      </c>
      <c r="I2671" s="2" t="str">
        <f>VLOOKUP(Table768[[#This Row],[CID]],ALY,2,FALSE)</f>
        <v>Detail</v>
      </c>
    </row>
    <row r="2672" spans="1:9" ht="16" thickBot="1" x14ac:dyDescent="0.25">
      <c r="A2672" s="8" t="str">
        <f>Table768[[#This Row],[Test No.]]&amp;Table768[[#This Row],[Section]]&amp;Table768[[#This Row],[Q No.]]</f>
        <v>R19R31</v>
      </c>
      <c r="B2672" s="8"/>
      <c r="C2672" s="9" t="s">
        <v>92</v>
      </c>
      <c r="D2672" s="6">
        <v>31</v>
      </c>
      <c r="E2672" s="6" t="s">
        <v>33</v>
      </c>
      <c r="F2672" s="6">
        <v>4</v>
      </c>
      <c r="G2672" s="13" t="s">
        <v>199</v>
      </c>
      <c r="H2672" s="17" t="s">
        <v>442</v>
      </c>
      <c r="I2672" s="2" t="str">
        <f>VLOOKUP(Table768[[#This Row],[CID]],ALY,2,FALSE)</f>
        <v>Detail</v>
      </c>
    </row>
    <row r="2673" spans="1:9" ht="16" thickBot="1" x14ac:dyDescent="0.25">
      <c r="A2673" s="8" t="str">
        <f>Table768[[#This Row],[Test No.]]&amp;Table768[[#This Row],[Section]]&amp;Table768[[#This Row],[Q No.]]</f>
        <v>R19R32</v>
      </c>
      <c r="B2673" s="8"/>
      <c r="C2673" s="9" t="s">
        <v>92</v>
      </c>
      <c r="D2673" s="6">
        <v>32</v>
      </c>
      <c r="E2673" s="6" t="s">
        <v>33</v>
      </c>
      <c r="F2673" s="6">
        <v>4</v>
      </c>
      <c r="G2673" s="13" t="s">
        <v>199</v>
      </c>
      <c r="H2673" s="17" t="s">
        <v>442</v>
      </c>
      <c r="I2673" s="2" t="str">
        <f>VLOOKUP(Table768[[#This Row],[CID]],ALY,2,FALSE)</f>
        <v>Detail</v>
      </c>
    </row>
    <row r="2674" spans="1:9" ht="16" thickBot="1" x14ac:dyDescent="0.25">
      <c r="A2674" s="8" t="str">
        <f>Table768[[#This Row],[Test No.]]&amp;Table768[[#This Row],[Section]]&amp;Table768[[#This Row],[Q No.]]</f>
        <v>R19R33</v>
      </c>
      <c r="B2674" s="8"/>
      <c r="C2674" s="9" t="s">
        <v>92</v>
      </c>
      <c r="D2674" s="6">
        <v>33</v>
      </c>
      <c r="E2674" s="6" t="s">
        <v>33</v>
      </c>
      <c r="F2674" s="6">
        <v>4</v>
      </c>
      <c r="G2674" s="13" t="s">
        <v>199</v>
      </c>
      <c r="H2674" s="17" t="s">
        <v>442</v>
      </c>
      <c r="I2674" s="2" t="str">
        <f>VLOOKUP(Table768[[#This Row],[CID]],ALY,2,FALSE)</f>
        <v>Detail</v>
      </c>
    </row>
    <row r="2675" spans="1:9" ht="16" thickBot="1" x14ac:dyDescent="0.25">
      <c r="A2675" s="8" t="str">
        <f>Table768[[#This Row],[Test No.]]&amp;Table768[[#This Row],[Section]]&amp;Table768[[#This Row],[Q No.]]</f>
        <v>R19R34</v>
      </c>
      <c r="B2675" s="8"/>
      <c r="C2675" s="9" t="s">
        <v>92</v>
      </c>
      <c r="D2675" s="6">
        <v>34</v>
      </c>
      <c r="E2675" s="6" t="s">
        <v>33</v>
      </c>
      <c r="F2675" s="6">
        <v>4</v>
      </c>
      <c r="G2675" s="13" t="s">
        <v>199</v>
      </c>
      <c r="H2675" s="17" t="s">
        <v>442</v>
      </c>
      <c r="I2675" s="2" t="str">
        <f>VLOOKUP(Table768[[#This Row],[CID]],ALY,2,FALSE)</f>
        <v>Detail</v>
      </c>
    </row>
    <row r="2676" spans="1:9" ht="16" thickBot="1" x14ac:dyDescent="0.25">
      <c r="A2676" s="8" t="str">
        <f>Table768[[#This Row],[Test No.]]&amp;Table768[[#This Row],[Section]]&amp;Table768[[#This Row],[Q No.]]</f>
        <v>R19R35</v>
      </c>
      <c r="B2676" s="8"/>
      <c r="C2676" s="9" t="s">
        <v>92</v>
      </c>
      <c r="D2676" s="6">
        <v>35</v>
      </c>
      <c r="E2676" s="6" t="s">
        <v>33</v>
      </c>
      <c r="F2676" s="6">
        <v>4</v>
      </c>
      <c r="G2676" s="13" t="s">
        <v>199</v>
      </c>
      <c r="H2676" s="17" t="s">
        <v>442</v>
      </c>
      <c r="I2676" s="2" t="str">
        <f>VLOOKUP(Table768[[#This Row],[CID]],ALY,2,FALSE)</f>
        <v>Detail</v>
      </c>
    </row>
    <row r="2677" spans="1:9" ht="16" thickBot="1" x14ac:dyDescent="0.25">
      <c r="A2677" s="8" t="str">
        <f>Table768[[#This Row],[Test No.]]&amp;Table768[[#This Row],[Section]]&amp;Table768[[#This Row],[Q No.]]</f>
        <v>R19R36</v>
      </c>
      <c r="B2677" s="8"/>
      <c r="C2677" s="9" t="s">
        <v>92</v>
      </c>
      <c r="D2677" s="6">
        <v>36</v>
      </c>
      <c r="E2677" s="6" t="s">
        <v>33</v>
      </c>
      <c r="F2677" s="6">
        <v>4</v>
      </c>
      <c r="G2677" s="13" t="s">
        <v>199</v>
      </c>
      <c r="H2677" s="17" t="s">
        <v>442</v>
      </c>
      <c r="I2677" s="2" t="str">
        <f>VLOOKUP(Table768[[#This Row],[CID]],ALY,2,FALSE)</f>
        <v>Detail</v>
      </c>
    </row>
    <row r="2678" spans="1:9" ht="16" thickBot="1" x14ac:dyDescent="0.25">
      <c r="A2678" s="8" t="str">
        <f>Table768[[#This Row],[Test No.]]&amp;Table768[[#This Row],[Section]]&amp;Table768[[#This Row],[Q No.]]</f>
        <v>R19R37</v>
      </c>
      <c r="B2678" s="8"/>
      <c r="C2678" s="9" t="s">
        <v>92</v>
      </c>
      <c r="D2678" s="6">
        <v>37</v>
      </c>
      <c r="E2678" s="6" t="s">
        <v>33</v>
      </c>
      <c r="F2678" s="6">
        <v>4</v>
      </c>
      <c r="G2678" s="13" t="s">
        <v>199</v>
      </c>
      <c r="H2678" s="17" t="s">
        <v>442</v>
      </c>
      <c r="I2678" s="2" t="str">
        <f>VLOOKUP(Table768[[#This Row],[CID]],ALY,2,FALSE)</f>
        <v>Detail</v>
      </c>
    </row>
    <row r="2679" spans="1:9" ht="16" thickBot="1" x14ac:dyDescent="0.25">
      <c r="A2679" s="8" t="str">
        <f>Table768[[#This Row],[Test No.]]&amp;Table768[[#This Row],[Section]]&amp;Table768[[#This Row],[Q No.]]</f>
        <v>R19R38</v>
      </c>
      <c r="B2679" s="8"/>
      <c r="C2679" s="9" t="s">
        <v>92</v>
      </c>
      <c r="D2679" s="6">
        <v>38</v>
      </c>
      <c r="E2679" s="6" t="s">
        <v>33</v>
      </c>
      <c r="F2679" s="6">
        <v>4</v>
      </c>
      <c r="G2679" s="13" t="s">
        <v>199</v>
      </c>
      <c r="H2679" s="17" t="s">
        <v>443</v>
      </c>
      <c r="I2679" s="2" t="str">
        <f>VLOOKUP(Table768[[#This Row],[CID]],ALY,2,FALSE)</f>
        <v>Vocab-in-Context</v>
      </c>
    </row>
    <row r="2680" spans="1:9" ht="16" thickBot="1" x14ac:dyDescent="0.25">
      <c r="A2680" s="8" t="str">
        <f>Table768[[#This Row],[Test No.]]&amp;Table768[[#This Row],[Section]]&amp;Table768[[#This Row],[Q No.]]</f>
        <v>R19R39</v>
      </c>
      <c r="B2680" s="8"/>
      <c r="C2680" s="9" t="s">
        <v>92</v>
      </c>
      <c r="D2680" s="6">
        <v>39</v>
      </c>
      <c r="E2680" s="6" t="s">
        <v>33</v>
      </c>
      <c r="F2680" s="6">
        <v>4</v>
      </c>
      <c r="G2680" s="13" t="s">
        <v>199</v>
      </c>
      <c r="H2680" s="17" t="s">
        <v>442</v>
      </c>
      <c r="I2680" s="2" t="str">
        <f>VLOOKUP(Table768[[#This Row],[CID]],ALY,2,FALSE)</f>
        <v>Detail</v>
      </c>
    </row>
    <row r="2681" spans="1:9" ht="16" thickBot="1" x14ac:dyDescent="0.25">
      <c r="A2681" s="8" t="str">
        <f>Table768[[#This Row],[Test No.]]&amp;Table768[[#This Row],[Section]]&amp;Table768[[#This Row],[Q No.]]</f>
        <v>R19R40</v>
      </c>
      <c r="B2681" s="8"/>
      <c r="C2681" s="9" t="s">
        <v>92</v>
      </c>
      <c r="D2681" s="6">
        <v>40</v>
      </c>
      <c r="E2681" s="6" t="s">
        <v>33</v>
      </c>
      <c r="F2681" s="6">
        <v>4</v>
      </c>
      <c r="G2681" s="13" t="s">
        <v>199</v>
      </c>
      <c r="H2681" s="17" t="s">
        <v>442</v>
      </c>
      <c r="I2681" s="2" t="str">
        <f>VLOOKUP(Table768[[#This Row],[CID]],ALY,2,FALSE)</f>
        <v>Detail</v>
      </c>
    </row>
    <row r="2682" spans="1:9" ht="16" thickBot="1" x14ac:dyDescent="0.25">
      <c r="A2682" s="8" t="str">
        <f>Table768[[#This Row],[Test No.]]&amp;Table768[[#This Row],[Section]]&amp;Table768[[#This Row],[Q No.]]</f>
        <v>R20R1</v>
      </c>
      <c r="B2682" s="8"/>
      <c r="C2682" s="7" t="s">
        <v>91</v>
      </c>
      <c r="D2682" s="17">
        <v>1</v>
      </c>
      <c r="E2682" s="6" t="s">
        <v>33</v>
      </c>
      <c r="F2682" s="6">
        <v>1</v>
      </c>
      <c r="G2682" s="13" t="s">
        <v>50</v>
      </c>
      <c r="H2682" s="17" t="s">
        <v>425</v>
      </c>
      <c r="I2682" s="2" t="str">
        <f>VLOOKUP(Table768[[#This Row],[CID]],ALY,2,FALSE)</f>
        <v>Detail</v>
      </c>
    </row>
    <row r="2683" spans="1:9" ht="16" thickBot="1" x14ac:dyDescent="0.25">
      <c r="A2683" s="8" t="str">
        <f>Table768[[#This Row],[Test No.]]&amp;Table768[[#This Row],[Section]]&amp;Table768[[#This Row],[Q No.]]</f>
        <v>R20R2</v>
      </c>
      <c r="B2683" s="8"/>
      <c r="C2683" s="7" t="s">
        <v>91</v>
      </c>
      <c r="D2683" s="17">
        <v>2</v>
      </c>
      <c r="E2683" s="6" t="s">
        <v>33</v>
      </c>
      <c r="F2683" s="6">
        <v>1</v>
      </c>
      <c r="G2683" s="13" t="s">
        <v>50</v>
      </c>
      <c r="H2683" s="17" t="s">
        <v>428</v>
      </c>
      <c r="I2683" s="2" t="str">
        <f>VLOOKUP(Table768[[#This Row],[CID]],ALY,2,FALSE)</f>
        <v>Purpose</v>
      </c>
    </row>
    <row r="2684" spans="1:9" ht="16" thickBot="1" x14ac:dyDescent="0.25">
      <c r="A2684" s="8" t="str">
        <f>Table768[[#This Row],[Test No.]]&amp;Table768[[#This Row],[Section]]&amp;Table768[[#This Row],[Q No.]]</f>
        <v>R20R3</v>
      </c>
      <c r="B2684" s="8"/>
      <c r="C2684" s="7" t="s">
        <v>91</v>
      </c>
      <c r="D2684" s="17">
        <v>3</v>
      </c>
      <c r="E2684" s="6" t="s">
        <v>33</v>
      </c>
      <c r="F2684" s="6">
        <v>1</v>
      </c>
      <c r="G2684" s="13" t="s">
        <v>50</v>
      </c>
      <c r="H2684" s="17" t="s">
        <v>428</v>
      </c>
      <c r="I2684" s="2" t="str">
        <f>VLOOKUP(Table768[[#This Row],[CID]],ALY,2,FALSE)</f>
        <v>Purpose</v>
      </c>
    </row>
    <row r="2685" spans="1:9" ht="16" thickBot="1" x14ac:dyDescent="0.25">
      <c r="A2685" s="8" t="str">
        <f>Table768[[#This Row],[Test No.]]&amp;Table768[[#This Row],[Section]]&amp;Table768[[#This Row],[Q No.]]</f>
        <v>R20R4</v>
      </c>
      <c r="B2685" s="8"/>
      <c r="C2685" s="7" t="s">
        <v>91</v>
      </c>
      <c r="D2685" s="17">
        <v>4</v>
      </c>
      <c r="E2685" s="6" t="s">
        <v>33</v>
      </c>
      <c r="F2685" s="6">
        <v>1</v>
      </c>
      <c r="G2685" s="13" t="s">
        <v>50</v>
      </c>
      <c r="H2685" s="17" t="s">
        <v>424</v>
      </c>
      <c r="I2685" s="2" t="str">
        <f>VLOOKUP(Table768[[#This Row],[CID]],ALY,2,FALSE)</f>
        <v>Inference</v>
      </c>
    </row>
    <row r="2686" spans="1:9" ht="16" thickBot="1" x14ac:dyDescent="0.25">
      <c r="A2686" s="8" t="str">
        <f>Table768[[#This Row],[Test No.]]&amp;Table768[[#This Row],[Section]]&amp;Table768[[#This Row],[Q No.]]</f>
        <v>R20R5</v>
      </c>
      <c r="B2686" s="8"/>
      <c r="C2686" s="7" t="s">
        <v>91</v>
      </c>
      <c r="D2686" s="17">
        <v>5</v>
      </c>
      <c r="E2686" s="6" t="s">
        <v>33</v>
      </c>
      <c r="F2686" s="6">
        <v>1</v>
      </c>
      <c r="G2686" s="13" t="s">
        <v>50</v>
      </c>
      <c r="H2686" s="17" t="s">
        <v>425</v>
      </c>
      <c r="I2686" s="2" t="str">
        <f>VLOOKUP(Table768[[#This Row],[CID]],ALY,2,FALSE)</f>
        <v>Detail</v>
      </c>
    </row>
    <row r="2687" spans="1:9" ht="16" thickBot="1" x14ac:dyDescent="0.25">
      <c r="A2687" s="8" t="str">
        <f>Table768[[#This Row],[Test No.]]&amp;Table768[[#This Row],[Section]]&amp;Table768[[#This Row],[Q No.]]</f>
        <v>R20R6</v>
      </c>
      <c r="B2687" s="8"/>
      <c r="C2687" s="7" t="s">
        <v>91</v>
      </c>
      <c r="D2687" s="17">
        <v>6</v>
      </c>
      <c r="E2687" s="6" t="s">
        <v>33</v>
      </c>
      <c r="F2687" s="6">
        <v>1</v>
      </c>
      <c r="G2687" s="13" t="s">
        <v>50</v>
      </c>
      <c r="H2687" s="17" t="s">
        <v>450</v>
      </c>
      <c r="I2687" s="2" t="str">
        <f>VLOOKUP(Table768[[#This Row],[CID]],ALY,2,FALSE)</f>
        <v>Vocab-in-Context</v>
      </c>
    </row>
    <row r="2688" spans="1:9" ht="16" thickBot="1" x14ac:dyDescent="0.25">
      <c r="A2688" s="8" t="str">
        <f>Table768[[#This Row],[Test No.]]&amp;Table768[[#This Row],[Section]]&amp;Table768[[#This Row],[Q No.]]</f>
        <v>R20R7</v>
      </c>
      <c r="B2688" s="8"/>
      <c r="C2688" s="7" t="s">
        <v>91</v>
      </c>
      <c r="D2688" s="17">
        <v>7</v>
      </c>
      <c r="E2688" s="6" t="s">
        <v>33</v>
      </c>
      <c r="F2688" s="6">
        <v>1</v>
      </c>
      <c r="G2688" s="13" t="s">
        <v>50</v>
      </c>
      <c r="H2688" s="17" t="s">
        <v>425</v>
      </c>
      <c r="I2688" s="2" t="str">
        <f>VLOOKUP(Table768[[#This Row],[CID]],ALY,2,FALSE)</f>
        <v>Detail</v>
      </c>
    </row>
    <row r="2689" spans="1:9" ht="16" thickBot="1" x14ac:dyDescent="0.25">
      <c r="A2689" s="8" t="str">
        <f>Table768[[#This Row],[Test No.]]&amp;Table768[[#This Row],[Section]]&amp;Table768[[#This Row],[Q No.]]</f>
        <v>R20R8</v>
      </c>
      <c r="B2689" s="8"/>
      <c r="C2689" s="7" t="s">
        <v>91</v>
      </c>
      <c r="D2689" s="17">
        <v>8</v>
      </c>
      <c r="E2689" s="6" t="s">
        <v>33</v>
      </c>
      <c r="F2689" s="6">
        <v>1</v>
      </c>
      <c r="G2689" s="13" t="s">
        <v>50</v>
      </c>
      <c r="H2689" s="17" t="s">
        <v>450</v>
      </c>
      <c r="I2689" s="2" t="str">
        <f>VLOOKUP(Table768[[#This Row],[CID]],ALY,2,FALSE)</f>
        <v>Vocab-in-Context</v>
      </c>
    </row>
    <row r="2690" spans="1:9" ht="16" thickBot="1" x14ac:dyDescent="0.25">
      <c r="A2690" s="8" t="str">
        <f>Table768[[#This Row],[Test No.]]&amp;Table768[[#This Row],[Section]]&amp;Table768[[#This Row],[Q No.]]</f>
        <v>R20R9</v>
      </c>
      <c r="B2690" s="8"/>
      <c r="C2690" s="7" t="s">
        <v>91</v>
      </c>
      <c r="D2690" s="17">
        <v>9</v>
      </c>
      <c r="E2690" s="6" t="s">
        <v>33</v>
      </c>
      <c r="F2690" s="6">
        <v>1</v>
      </c>
      <c r="G2690" s="13" t="s">
        <v>50</v>
      </c>
      <c r="H2690" s="17" t="s">
        <v>425</v>
      </c>
      <c r="I2690" s="2" t="str">
        <f>VLOOKUP(Table768[[#This Row],[CID]],ALY,2,FALSE)</f>
        <v>Detail</v>
      </c>
    </row>
    <row r="2691" spans="1:9" ht="16" thickBot="1" x14ac:dyDescent="0.25">
      <c r="A2691" s="8" t="str">
        <f>Table768[[#This Row],[Test No.]]&amp;Table768[[#This Row],[Section]]&amp;Table768[[#This Row],[Q No.]]</f>
        <v>R20R10</v>
      </c>
      <c r="B2691" s="8"/>
      <c r="C2691" s="7" t="s">
        <v>91</v>
      </c>
      <c r="D2691" s="17">
        <v>10</v>
      </c>
      <c r="E2691" s="6" t="s">
        <v>33</v>
      </c>
      <c r="F2691" s="6">
        <v>1</v>
      </c>
      <c r="G2691" s="13" t="s">
        <v>50</v>
      </c>
      <c r="H2691" s="17" t="s">
        <v>450</v>
      </c>
      <c r="I2691" s="2" t="str">
        <f>VLOOKUP(Table768[[#This Row],[CID]],ALY,2,FALSE)</f>
        <v>Vocab-in-Context</v>
      </c>
    </row>
    <row r="2692" spans="1:9" ht="16" thickBot="1" x14ac:dyDescent="0.25">
      <c r="A2692" s="8" t="str">
        <f>Table768[[#This Row],[Test No.]]&amp;Table768[[#This Row],[Section]]&amp;Table768[[#This Row],[Q No.]]</f>
        <v>R20R11</v>
      </c>
      <c r="B2692" s="8"/>
      <c r="C2692" s="7" t="s">
        <v>91</v>
      </c>
      <c r="D2692" s="17">
        <v>11</v>
      </c>
      <c r="E2692" s="6" t="s">
        <v>33</v>
      </c>
      <c r="F2692" s="6">
        <v>2</v>
      </c>
      <c r="G2692" s="13" t="s">
        <v>201</v>
      </c>
      <c r="H2692" s="17" t="s">
        <v>433</v>
      </c>
      <c r="I2692" s="2" t="str">
        <f>VLOOKUP(Table768[[#This Row],[CID]],ALY,2,FALSE)</f>
        <v>Purpose</v>
      </c>
    </row>
    <row r="2693" spans="1:9" ht="16" thickBot="1" x14ac:dyDescent="0.25">
      <c r="A2693" s="8" t="str">
        <f>Table768[[#This Row],[Test No.]]&amp;Table768[[#This Row],[Section]]&amp;Table768[[#This Row],[Q No.]]</f>
        <v>R20R12</v>
      </c>
      <c r="B2693" s="8"/>
      <c r="C2693" s="7" t="s">
        <v>91</v>
      </c>
      <c r="D2693" s="17">
        <v>12</v>
      </c>
      <c r="E2693" s="6" t="s">
        <v>33</v>
      </c>
      <c r="F2693" s="6">
        <v>2</v>
      </c>
      <c r="G2693" s="13" t="s">
        <v>201</v>
      </c>
      <c r="H2693" s="17" t="s">
        <v>446</v>
      </c>
      <c r="I2693" s="2" t="str">
        <f>VLOOKUP(Table768[[#This Row],[CID]],ALY,2,FALSE)</f>
        <v>Inference</v>
      </c>
    </row>
    <row r="2694" spans="1:9" ht="16" thickBot="1" x14ac:dyDescent="0.25">
      <c r="A2694" s="8" t="str">
        <f>Table768[[#This Row],[Test No.]]&amp;Table768[[#This Row],[Section]]&amp;Table768[[#This Row],[Q No.]]</f>
        <v>R20R13</v>
      </c>
      <c r="B2694" s="8"/>
      <c r="C2694" s="7" t="s">
        <v>91</v>
      </c>
      <c r="D2694" s="17">
        <v>13</v>
      </c>
      <c r="E2694" s="6" t="s">
        <v>33</v>
      </c>
      <c r="F2694" s="6">
        <v>2</v>
      </c>
      <c r="G2694" s="13" t="s">
        <v>201</v>
      </c>
      <c r="H2694" s="17" t="s">
        <v>430</v>
      </c>
      <c r="I2694" s="2" t="str">
        <f>VLOOKUP(Table768[[#This Row],[CID]],ALY,2,FALSE)</f>
        <v>Detail</v>
      </c>
    </row>
    <row r="2695" spans="1:9" ht="16" thickBot="1" x14ac:dyDescent="0.25">
      <c r="A2695" s="8" t="str">
        <f>Table768[[#This Row],[Test No.]]&amp;Table768[[#This Row],[Section]]&amp;Table768[[#This Row],[Q No.]]</f>
        <v>R20R14</v>
      </c>
      <c r="B2695" s="8"/>
      <c r="C2695" s="7" t="s">
        <v>91</v>
      </c>
      <c r="D2695" s="17">
        <v>14</v>
      </c>
      <c r="E2695" s="6" t="s">
        <v>33</v>
      </c>
      <c r="F2695" s="6">
        <v>2</v>
      </c>
      <c r="G2695" s="13" t="s">
        <v>201</v>
      </c>
      <c r="H2695" s="17" t="s">
        <v>430</v>
      </c>
      <c r="I2695" s="2" t="str">
        <f>VLOOKUP(Table768[[#This Row],[CID]],ALY,2,FALSE)</f>
        <v>Detail</v>
      </c>
    </row>
    <row r="2696" spans="1:9" ht="16" thickBot="1" x14ac:dyDescent="0.25">
      <c r="A2696" s="8" t="str">
        <f>Table768[[#This Row],[Test No.]]&amp;Table768[[#This Row],[Section]]&amp;Table768[[#This Row],[Q No.]]</f>
        <v>R20R15</v>
      </c>
      <c r="B2696" s="8"/>
      <c r="C2696" s="7" t="s">
        <v>91</v>
      </c>
      <c r="D2696" s="17">
        <v>15</v>
      </c>
      <c r="E2696" s="6" t="s">
        <v>33</v>
      </c>
      <c r="F2696" s="6">
        <v>2</v>
      </c>
      <c r="G2696" s="13" t="s">
        <v>201</v>
      </c>
      <c r="H2696" s="17" t="s">
        <v>430</v>
      </c>
      <c r="I2696" s="2" t="str">
        <f>VLOOKUP(Table768[[#This Row],[CID]],ALY,2,FALSE)</f>
        <v>Detail</v>
      </c>
    </row>
    <row r="2697" spans="1:9" ht="16" thickBot="1" x14ac:dyDescent="0.25">
      <c r="A2697" s="8" t="str">
        <f>Table768[[#This Row],[Test No.]]&amp;Table768[[#This Row],[Section]]&amp;Table768[[#This Row],[Q No.]]</f>
        <v>R20R16</v>
      </c>
      <c r="B2697" s="8"/>
      <c r="C2697" s="7" t="s">
        <v>91</v>
      </c>
      <c r="D2697" s="17">
        <v>16</v>
      </c>
      <c r="E2697" s="6" t="s">
        <v>33</v>
      </c>
      <c r="F2697" s="6">
        <v>2</v>
      </c>
      <c r="G2697" s="13" t="s">
        <v>201</v>
      </c>
      <c r="H2697" s="17" t="s">
        <v>430</v>
      </c>
      <c r="I2697" s="2" t="str">
        <f>VLOOKUP(Table768[[#This Row],[CID]],ALY,2,FALSE)</f>
        <v>Detail</v>
      </c>
    </row>
    <row r="2698" spans="1:9" ht="16" thickBot="1" x14ac:dyDescent="0.25">
      <c r="A2698" s="8" t="str">
        <f>Table768[[#This Row],[Test No.]]&amp;Table768[[#This Row],[Section]]&amp;Table768[[#This Row],[Q No.]]</f>
        <v>R20R17</v>
      </c>
      <c r="B2698" s="8"/>
      <c r="C2698" s="7" t="s">
        <v>91</v>
      </c>
      <c r="D2698" s="17">
        <v>17</v>
      </c>
      <c r="E2698" s="6" t="s">
        <v>33</v>
      </c>
      <c r="F2698" s="6">
        <v>2</v>
      </c>
      <c r="G2698" s="13" t="s">
        <v>201</v>
      </c>
      <c r="H2698" s="17" t="s">
        <v>430</v>
      </c>
      <c r="I2698" s="2" t="str">
        <f>VLOOKUP(Table768[[#This Row],[CID]],ALY,2,FALSE)</f>
        <v>Detail</v>
      </c>
    </row>
    <row r="2699" spans="1:9" ht="16" thickBot="1" x14ac:dyDescent="0.25">
      <c r="A2699" s="8" t="str">
        <f>Table768[[#This Row],[Test No.]]&amp;Table768[[#This Row],[Section]]&amp;Table768[[#This Row],[Q No.]]</f>
        <v>R20R18</v>
      </c>
      <c r="B2699" s="8"/>
      <c r="C2699" s="7" t="s">
        <v>91</v>
      </c>
      <c r="D2699" s="17">
        <v>18</v>
      </c>
      <c r="E2699" s="6" t="s">
        <v>33</v>
      </c>
      <c r="F2699" s="6">
        <v>2</v>
      </c>
      <c r="G2699" s="13" t="s">
        <v>201</v>
      </c>
      <c r="H2699" s="17" t="s">
        <v>446</v>
      </c>
      <c r="I2699" s="2" t="str">
        <f>VLOOKUP(Table768[[#This Row],[CID]],ALY,2,FALSE)</f>
        <v>Inference</v>
      </c>
    </row>
    <row r="2700" spans="1:9" ht="16" thickBot="1" x14ac:dyDescent="0.25">
      <c r="A2700" s="8" t="str">
        <f>Table768[[#This Row],[Test No.]]&amp;Table768[[#This Row],[Section]]&amp;Table768[[#This Row],[Q No.]]</f>
        <v>R20R19</v>
      </c>
      <c r="B2700" s="8"/>
      <c r="C2700" s="7" t="s">
        <v>91</v>
      </c>
      <c r="D2700" s="17">
        <v>19</v>
      </c>
      <c r="E2700" s="6" t="s">
        <v>33</v>
      </c>
      <c r="F2700" s="6">
        <v>2</v>
      </c>
      <c r="G2700" s="13" t="s">
        <v>201</v>
      </c>
      <c r="H2700" s="17" t="s">
        <v>431</v>
      </c>
      <c r="I2700" s="2" t="str">
        <f>VLOOKUP(Table768[[#This Row],[CID]],ALY,2,FALSE)</f>
        <v>Vocab-in-Context</v>
      </c>
    </row>
    <row r="2701" spans="1:9" ht="16" thickBot="1" x14ac:dyDescent="0.25">
      <c r="A2701" s="8" t="str">
        <f>Table768[[#This Row],[Test No.]]&amp;Table768[[#This Row],[Section]]&amp;Table768[[#This Row],[Q No.]]</f>
        <v>R20R20</v>
      </c>
      <c r="B2701" s="8"/>
      <c r="C2701" s="7" t="s">
        <v>91</v>
      </c>
      <c r="D2701" s="17">
        <v>20</v>
      </c>
      <c r="E2701" s="6" t="s">
        <v>33</v>
      </c>
      <c r="F2701" s="6">
        <v>2</v>
      </c>
      <c r="G2701" s="13" t="s">
        <v>201</v>
      </c>
      <c r="H2701" s="17" t="s">
        <v>430</v>
      </c>
      <c r="I2701" s="2" t="str">
        <f>VLOOKUP(Table768[[#This Row],[CID]],ALY,2,FALSE)</f>
        <v>Detail</v>
      </c>
    </row>
    <row r="2702" spans="1:9" ht="16" thickBot="1" x14ac:dyDescent="0.25">
      <c r="A2702" s="8" t="str">
        <f>Table768[[#This Row],[Test No.]]&amp;Table768[[#This Row],[Section]]&amp;Table768[[#This Row],[Q No.]]</f>
        <v>R20R21</v>
      </c>
      <c r="B2702" s="8"/>
      <c r="C2702" s="7" t="s">
        <v>91</v>
      </c>
      <c r="D2702" s="17">
        <v>21</v>
      </c>
      <c r="E2702" s="6" t="s">
        <v>33</v>
      </c>
      <c r="F2702" s="6">
        <v>3</v>
      </c>
      <c r="G2702" s="13" t="s">
        <v>200</v>
      </c>
      <c r="H2702" s="17" t="s">
        <v>451</v>
      </c>
      <c r="I2702" s="2" t="str">
        <f>VLOOKUP(Table768[[#This Row],[CID]],ALY,2,FALSE)</f>
        <v>Main Idea</v>
      </c>
    </row>
    <row r="2703" spans="1:9" ht="16" thickBot="1" x14ac:dyDescent="0.25">
      <c r="A2703" s="8" t="str">
        <f>Table768[[#This Row],[Test No.]]&amp;Table768[[#This Row],[Section]]&amp;Table768[[#This Row],[Q No.]]</f>
        <v>R20R22</v>
      </c>
      <c r="B2703" s="8"/>
      <c r="C2703" s="7" t="s">
        <v>91</v>
      </c>
      <c r="D2703" s="17">
        <v>22</v>
      </c>
      <c r="E2703" s="6" t="s">
        <v>33</v>
      </c>
      <c r="F2703" s="6">
        <v>3</v>
      </c>
      <c r="G2703" s="13" t="s">
        <v>200</v>
      </c>
      <c r="H2703" s="17" t="s">
        <v>438</v>
      </c>
      <c r="I2703" s="2" t="str">
        <f>VLOOKUP(Table768[[#This Row],[CID]],ALY,2,FALSE)</f>
        <v>Inference</v>
      </c>
    </row>
    <row r="2704" spans="1:9" ht="16" thickBot="1" x14ac:dyDescent="0.25">
      <c r="A2704" s="8" t="str">
        <f>Table768[[#This Row],[Test No.]]&amp;Table768[[#This Row],[Section]]&amp;Table768[[#This Row],[Q No.]]</f>
        <v>R20R23</v>
      </c>
      <c r="B2704" s="8"/>
      <c r="C2704" s="7" t="s">
        <v>91</v>
      </c>
      <c r="D2704" s="17">
        <v>23</v>
      </c>
      <c r="E2704" s="6" t="s">
        <v>33</v>
      </c>
      <c r="F2704" s="6">
        <v>3</v>
      </c>
      <c r="G2704" s="13" t="s">
        <v>200</v>
      </c>
      <c r="H2704" s="17" t="s">
        <v>438</v>
      </c>
      <c r="I2704" s="2" t="str">
        <f>VLOOKUP(Table768[[#This Row],[CID]],ALY,2,FALSE)</f>
        <v>Inference</v>
      </c>
    </row>
    <row r="2705" spans="1:9" ht="16" thickBot="1" x14ac:dyDescent="0.25">
      <c r="A2705" s="8" t="str">
        <f>Table768[[#This Row],[Test No.]]&amp;Table768[[#This Row],[Section]]&amp;Table768[[#This Row],[Q No.]]</f>
        <v>R20R24</v>
      </c>
      <c r="B2705" s="8"/>
      <c r="C2705" s="7" t="s">
        <v>91</v>
      </c>
      <c r="D2705" s="17">
        <v>24</v>
      </c>
      <c r="E2705" s="6" t="s">
        <v>33</v>
      </c>
      <c r="F2705" s="6">
        <v>3</v>
      </c>
      <c r="G2705" s="13" t="s">
        <v>200</v>
      </c>
      <c r="H2705" s="17" t="s">
        <v>438</v>
      </c>
      <c r="I2705" s="2" t="str">
        <f>VLOOKUP(Table768[[#This Row],[CID]],ALY,2,FALSE)</f>
        <v>Inference</v>
      </c>
    </row>
    <row r="2706" spans="1:9" ht="16" thickBot="1" x14ac:dyDescent="0.25">
      <c r="A2706" s="8" t="str">
        <f>Table768[[#This Row],[Test No.]]&amp;Table768[[#This Row],[Section]]&amp;Table768[[#This Row],[Q No.]]</f>
        <v>R20R25</v>
      </c>
      <c r="B2706" s="8"/>
      <c r="C2706" s="7" t="s">
        <v>91</v>
      </c>
      <c r="D2706" s="17">
        <v>25</v>
      </c>
      <c r="E2706" s="6" t="s">
        <v>33</v>
      </c>
      <c r="F2706" s="6">
        <v>3</v>
      </c>
      <c r="G2706" s="13" t="s">
        <v>200</v>
      </c>
      <c r="H2706" s="17" t="s">
        <v>439</v>
      </c>
      <c r="I2706" s="2" t="str">
        <f>VLOOKUP(Table768[[#This Row],[CID]],ALY,2,FALSE)</f>
        <v>Vocab-in-Context</v>
      </c>
    </row>
    <row r="2707" spans="1:9" ht="16" thickBot="1" x14ac:dyDescent="0.25">
      <c r="A2707" s="8" t="str">
        <f>Table768[[#This Row],[Test No.]]&amp;Table768[[#This Row],[Section]]&amp;Table768[[#This Row],[Q No.]]</f>
        <v>R20R26</v>
      </c>
      <c r="B2707" s="8"/>
      <c r="C2707" s="7" t="s">
        <v>91</v>
      </c>
      <c r="D2707" s="17">
        <v>26</v>
      </c>
      <c r="E2707" s="6" t="s">
        <v>33</v>
      </c>
      <c r="F2707" s="6">
        <v>3</v>
      </c>
      <c r="G2707" s="13" t="s">
        <v>200</v>
      </c>
      <c r="H2707" s="17" t="s">
        <v>439</v>
      </c>
      <c r="I2707" s="2" t="str">
        <f>VLOOKUP(Table768[[#This Row],[CID]],ALY,2,FALSE)</f>
        <v>Vocab-in-Context</v>
      </c>
    </row>
    <row r="2708" spans="1:9" ht="16" thickBot="1" x14ac:dyDescent="0.25">
      <c r="A2708" s="8" t="str">
        <f>Table768[[#This Row],[Test No.]]&amp;Table768[[#This Row],[Section]]&amp;Table768[[#This Row],[Q No.]]</f>
        <v>R20R27</v>
      </c>
      <c r="B2708" s="8"/>
      <c r="C2708" s="7" t="s">
        <v>91</v>
      </c>
      <c r="D2708" s="17">
        <v>27</v>
      </c>
      <c r="E2708" s="6" t="s">
        <v>33</v>
      </c>
      <c r="F2708" s="6">
        <v>3</v>
      </c>
      <c r="G2708" s="13" t="s">
        <v>200</v>
      </c>
      <c r="H2708" s="17" t="s">
        <v>437</v>
      </c>
      <c r="I2708" s="2" t="str">
        <f>VLOOKUP(Table768[[#This Row],[CID]],ALY,2,FALSE)</f>
        <v>Detail</v>
      </c>
    </row>
    <row r="2709" spans="1:9" ht="16" thickBot="1" x14ac:dyDescent="0.25">
      <c r="A2709" s="8" t="str">
        <f>Table768[[#This Row],[Test No.]]&amp;Table768[[#This Row],[Section]]&amp;Table768[[#This Row],[Q No.]]</f>
        <v>R20R28</v>
      </c>
      <c r="B2709" s="8"/>
      <c r="C2709" s="7" t="s">
        <v>91</v>
      </c>
      <c r="D2709" s="17">
        <v>28</v>
      </c>
      <c r="E2709" s="6" t="s">
        <v>33</v>
      </c>
      <c r="F2709" s="6">
        <v>3</v>
      </c>
      <c r="G2709" s="13" t="s">
        <v>200</v>
      </c>
      <c r="H2709" s="17" t="s">
        <v>437</v>
      </c>
      <c r="I2709" s="2" t="str">
        <f>VLOOKUP(Table768[[#This Row],[CID]],ALY,2,FALSE)</f>
        <v>Detail</v>
      </c>
    </row>
    <row r="2710" spans="1:9" ht="16" thickBot="1" x14ac:dyDescent="0.25">
      <c r="A2710" s="8" t="str">
        <f>Table768[[#This Row],[Test No.]]&amp;Table768[[#This Row],[Section]]&amp;Table768[[#This Row],[Q No.]]</f>
        <v>R20R29</v>
      </c>
      <c r="B2710" s="8"/>
      <c r="C2710" s="7" t="s">
        <v>91</v>
      </c>
      <c r="D2710" s="17">
        <v>29</v>
      </c>
      <c r="E2710" s="6" t="s">
        <v>33</v>
      </c>
      <c r="F2710" s="6">
        <v>3</v>
      </c>
      <c r="G2710" s="13" t="s">
        <v>200</v>
      </c>
      <c r="H2710" s="17" t="s">
        <v>437</v>
      </c>
      <c r="I2710" s="2" t="str">
        <f>VLOOKUP(Table768[[#This Row],[CID]],ALY,2,FALSE)</f>
        <v>Detail</v>
      </c>
    </row>
    <row r="2711" spans="1:9" ht="16" thickBot="1" x14ac:dyDescent="0.25">
      <c r="A2711" s="8" t="str">
        <f>Table768[[#This Row],[Test No.]]&amp;Table768[[#This Row],[Section]]&amp;Table768[[#This Row],[Q No.]]</f>
        <v>R20R30</v>
      </c>
      <c r="B2711" s="8"/>
      <c r="C2711" s="7" t="s">
        <v>91</v>
      </c>
      <c r="D2711" s="17">
        <v>30</v>
      </c>
      <c r="E2711" s="6" t="s">
        <v>33</v>
      </c>
      <c r="F2711" s="6">
        <v>3</v>
      </c>
      <c r="G2711" s="13" t="s">
        <v>200</v>
      </c>
      <c r="H2711" s="17" t="s">
        <v>437</v>
      </c>
      <c r="I2711" s="2" t="str">
        <f>VLOOKUP(Table768[[#This Row],[CID]],ALY,2,FALSE)</f>
        <v>Detail</v>
      </c>
    </row>
    <row r="2712" spans="1:9" ht="16" thickBot="1" x14ac:dyDescent="0.25">
      <c r="A2712" s="8" t="str">
        <f>Table768[[#This Row],[Test No.]]&amp;Table768[[#This Row],[Section]]&amp;Table768[[#This Row],[Q No.]]</f>
        <v>R20R31</v>
      </c>
      <c r="B2712" s="8"/>
      <c r="C2712" s="7" t="s">
        <v>91</v>
      </c>
      <c r="D2712" s="17">
        <v>31</v>
      </c>
      <c r="E2712" s="6" t="s">
        <v>33</v>
      </c>
      <c r="F2712" s="6">
        <v>4</v>
      </c>
      <c r="G2712" s="13" t="s">
        <v>199</v>
      </c>
      <c r="H2712" s="17" t="s">
        <v>441</v>
      </c>
      <c r="I2712" s="2" t="str">
        <f>VLOOKUP(Table768[[#This Row],[CID]],ALY,2,FALSE)</f>
        <v>Main Idea</v>
      </c>
    </row>
    <row r="2713" spans="1:9" ht="16" thickBot="1" x14ac:dyDescent="0.25">
      <c r="A2713" s="8" t="str">
        <f>Table768[[#This Row],[Test No.]]&amp;Table768[[#This Row],[Section]]&amp;Table768[[#This Row],[Q No.]]</f>
        <v>R20R32</v>
      </c>
      <c r="B2713" s="8"/>
      <c r="C2713" s="7" t="s">
        <v>91</v>
      </c>
      <c r="D2713" s="17">
        <v>32</v>
      </c>
      <c r="E2713" s="6" t="s">
        <v>33</v>
      </c>
      <c r="F2713" s="6">
        <v>4</v>
      </c>
      <c r="G2713" s="13" t="s">
        <v>199</v>
      </c>
      <c r="H2713" s="17" t="s">
        <v>442</v>
      </c>
      <c r="I2713" s="2" t="str">
        <f>VLOOKUP(Table768[[#This Row],[CID]],ALY,2,FALSE)</f>
        <v>Detail</v>
      </c>
    </row>
    <row r="2714" spans="1:9" ht="16" thickBot="1" x14ac:dyDescent="0.25">
      <c r="A2714" s="8" t="str">
        <f>Table768[[#This Row],[Test No.]]&amp;Table768[[#This Row],[Section]]&amp;Table768[[#This Row],[Q No.]]</f>
        <v>R20R33</v>
      </c>
      <c r="B2714" s="8"/>
      <c r="C2714" s="7" t="s">
        <v>91</v>
      </c>
      <c r="D2714" s="17">
        <v>33</v>
      </c>
      <c r="E2714" s="6" t="s">
        <v>33</v>
      </c>
      <c r="F2714" s="6">
        <v>4</v>
      </c>
      <c r="G2714" s="13" t="s">
        <v>199</v>
      </c>
      <c r="H2714" s="17" t="s">
        <v>442</v>
      </c>
      <c r="I2714" s="2" t="str">
        <f>VLOOKUP(Table768[[#This Row],[CID]],ALY,2,FALSE)</f>
        <v>Detail</v>
      </c>
    </row>
    <row r="2715" spans="1:9" ht="16" thickBot="1" x14ac:dyDescent="0.25">
      <c r="A2715" s="8" t="str">
        <f>Table768[[#This Row],[Test No.]]&amp;Table768[[#This Row],[Section]]&amp;Table768[[#This Row],[Q No.]]</f>
        <v>R20R34</v>
      </c>
      <c r="B2715" s="8"/>
      <c r="C2715" s="7" t="s">
        <v>91</v>
      </c>
      <c r="D2715" s="17">
        <v>34</v>
      </c>
      <c r="E2715" s="6" t="s">
        <v>33</v>
      </c>
      <c r="F2715" s="6">
        <v>4</v>
      </c>
      <c r="G2715" s="13" t="s">
        <v>199</v>
      </c>
      <c r="H2715" s="17" t="s">
        <v>442</v>
      </c>
      <c r="I2715" s="2" t="str">
        <f>VLOOKUP(Table768[[#This Row],[CID]],ALY,2,FALSE)</f>
        <v>Detail</v>
      </c>
    </row>
    <row r="2716" spans="1:9" ht="16" thickBot="1" x14ac:dyDescent="0.25">
      <c r="A2716" s="8" t="str">
        <f>Table768[[#This Row],[Test No.]]&amp;Table768[[#This Row],[Section]]&amp;Table768[[#This Row],[Q No.]]</f>
        <v>R20R35</v>
      </c>
      <c r="B2716" s="8"/>
      <c r="C2716" s="7" t="s">
        <v>91</v>
      </c>
      <c r="D2716" s="17">
        <v>35</v>
      </c>
      <c r="E2716" s="6" t="s">
        <v>33</v>
      </c>
      <c r="F2716" s="6">
        <v>4</v>
      </c>
      <c r="G2716" s="13" t="s">
        <v>199</v>
      </c>
      <c r="H2716" s="17" t="s">
        <v>445</v>
      </c>
      <c r="I2716" s="2" t="str">
        <f>VLOOKUP(Table768[[#This Row],[CID]],ALY,2,FALSE)</f>
        <v>Purpose</v>
      </c>
    </row>
    <row r="2717" spans="1:9" ht="16" thickBot="1" x14ac:dyDescent="0.25">
      <c r="A2717" s="8" t="str">
        <f>Table768[[#This Row],[Test No.]]&amp;Table768[[#This Row],[Section]]&amp;Table768[[#This Row],[Q No.]]</f>
        <v>R20R36</v>
      </c>
      <c r="B2717" s="8"/>
      <c r="C2717" s="7" t="s">
        <v>91</v>
      </c>
      <c r="D2717" s="17">
        <v>36</v>
      </c>
      <c r="E2717" s="6" t="s">
        <v>33</v>
      </c>
      <c r="F2717" s="6">
        <v>4</v>
      </c>
      <c r="G2717" s="13" t="s">
        <v>199</v>
      </c>
      <c r="H2717" s="17" t="s">
        <v>442</v>
      </c>
      <c r="I2717" s="2" t="str">
        <f>VLOOKUP(Table768[[#This Row],[CID]],ALY,2,FALSE)</f>
        <v>Detail</v>
      </c>
    </row>
    <row r="2718" spans="1:9" ht="16" thickBot="1" x14ac:dyDescent="0.25">
      <c r="A2718" s="8" t="str">
        <f>Table768[[#This Row],[Test No.]]&amp;Table768[[#This Row],[Section]]&amp;Table768[[#This Row],[Q No.]]</f>
        <v>R20R37</v>
      </c>
      <c r="B2718" s="8"/>
      <c r="C2718" s="7" t="s">
        <v>91</v>
      </c>
      <c r="D2718" s="17">
        <v>37</v>
      </c>
      <c r="E2718" s="6" t="s">
        <v>33</v>
      </c>
      <c r="F2718" s="6">
        <v>4</v>
      </c>
      <c r="G2718" s="13" t="s">
        <v>199</v>
      </c>
      <c r="H2718" s="17" t="s">
        <v>443</v>
      </c>
      <c r="I2718" s="2" t="str">
        <f>VLOOKUP(Table768[[#This Row],[CID]],ALY,2,FALSE)</f>
        <v>Vocab-in-Context</v>
      </c>
    </row>
    <row r="2719" spans="1:9" ht="16" thickBot="1" x14ac:dyDescent="0.25">
      <c r="A2719" s="8" t="str">
        <f>Table768[[#This Row],[Test No.]]&amp;Table768[[#This Row],[Section]]&amp;Table768[[#This Row],[Q No.]]</f>
        <v>R20R38</v>
      </c>
      <c r="B2719" s="8"/>
      <c r="C2719" s="7" t="s">
        <v>91</v>
      </c>
      <c r="D2719" s="17">
        <v>38</v>
      </c>
      <c r="E2719" s="6" t="s">
        <v>33</v>
      </c>
      <c r="F2719" s="6">
        <v>4</v>
      </c>
      <c r="G2719" s="13" t="s">
        <v>199</v>
      </c>
      <c r="H2719" s="17" t="s">
        <v>442</v>
      </c>
      <c r="I2719" s="2" t="str">
        <f>VLOOKUP(Table768[[#This Row],[CID]],ALY,2,FALSE)</f>
        <v>Detail</v>
      </c>
    </row>
    <row r="2720" spans="1:9" ht="16" thickBot="1" x14ac:dyDescent="0.25">
      <c r="A2720" s="8" t="str">
        <f>Table768[[#This Row],[Test No.]]&amp;Table768[[#This Row],[Section]]&amp;Table768[[#This Row],[Q No.]]</f>
        <v>R20R39</v>
      </c>
      <c r="B2720" s="8"/>
      <c r="C2720" s="7" t="s">
        <v>91</v>
      </c>
      <c r="D2720" s="17">
        <v>39</v>
      </c>
      <c r="E2720" s="6" t="s">
        <v>33</v>
      </c>
      <c r="F2720" s="6">
        <v>4</v>
      </c>
      <c r="G2720" s="13" t="s">
        <v>199</v>
      </c>
      <c r="H2720" s="17" t="s">
        <v>440</v>
      </c>
      <c r="I2720" s="2" t="str">
        <f>VLOOKUP(Table768[[#This Row],[CID]],ALY,2,FALSE)</f>
        <v>Inference</v>
      </c>
    </row>
    <row r="2721" spans="1:9" ht="16" thickBot="1" x14ac:dyDescent="0.25">
      <c r="A2721" s="8" t="str">
        <f>Table768[[#This Row],[Test No.]]&amp;Table768[[#This Row],[Section]]&amp;Table768[[#This Row],[Q No.]]</f>
        <v>R20R40</v>
      </c>
      <c r="B2721" s="8"/>
      <c r="C2721" s="7" t="s">
        <v>91</v>
      </c>
      <c r="D2721" s="17">
        <v>40</v>
      </c>
      <c r="E2721" s="6" t="s">
        <v>33</v>
      </c>
      <c r="F2721" s="6">
        <v>4</v>
      </c>
      <c r="G2721" s="13" t="s">
        <v>199</v>
      </c>
      <c r="H2721" s="17" t="s">
        <v>442</v>
      </c>
      <c r="I2721" s="2" t="str">
        <f>VLOOKUP(Table768[[#This Row],[CID]],ALY,2,FALSE)</f>
        <v>Detail</v>
      </c>
    </row>
    <row r="2722" spans="1:9" ht="16" thickBot="1" x14ac:dyDescent="0.25">
      <c r="A2722" s="8" t="str">
        <f>Table768[[#This Row],[Test No.]]&amp;Table768[[#This Row],[Section]]&amp;Table768[[#This Row],[Q No.]]</f>
        <v>R21R1</v>
      </c>
      <c r="B2722" s="8"/>
      <c r="C2722" s="7" t="s">
        <v>90</v>
      </c>
      <c r="D2722" s="17">
        <v>1</v>
      </c>
      <c r="E2722" s="6" t="s">
        <v>33</v>
      </c>
      <c r="F2722" s="6">
        <v>1</v>
      </c>
      <c r="G2722" s="13" t="s">
        <v>50</v>
      </c>
      <c r="H2722" s="17" t="s">
        <v>427</v>
      </c>
      <c r="I2722" s="2" t="str">
        <f>VLOOKUP(Table768[[#This Row],[CID]],ALY,2,FALSE)</f>
        <v>PoV/Author's Attitude</v>
      </c>
    </row>
    <row r="2723" spans="1:9" ht="16" thickBot="1" x14ac:dyDescent="0.25">
      <c r="A2723" s="8" t="str">
        <f>Table768[[#This Row],[Test No.]]&amp;Table768[[#This Row],[Section]]&amp;Table768[[#This Row],[Q No.]]</f>
        <v>R21R2</v>
      </c>
      <c r="B2723" s="8"/>
      <c r="C2723" s="7" t="s">
        <v>90</v>
      </c>
      <c r="D2723" s="17">
        <v>2</v>
      </c>
      <c r="E2723" s="6" t="s">
        <v>33</v>
      </c>
      <c r="F2723" s="6">
        <v>1</v>
      </c>
      <c r="G2723" s="13" t="s">
        <v>50</v>
      </c>
      <c r="H2723" s="17" t="s">
        <v>425</v>
      </c>
      <c r="I2723" s="2" t="str">
        <f>VLOOKUP(Table768[[#This Row],[CID]],ALY,2,FALSE)</f>
        <v>Detail</v>
      </c>
    </row>
    <row r="2724" spans="1:9" ht="16" thickBot="1" x14ac:dyDescent="0.25">
      <c r="A2724" s="8" t="str">
        <f>Table768[[#This Row],[Test No.]]&amp;Table768[[#This Row],[Section]]&amp;Table768[[#This Row],[Q No.]]</f>
        <v>R21R3</v>
      </c>
      <c r="B2724" s="8"/>
      <c r="C2724" s="7" t="s">
        <v>90</v>
      </c>
      <c r="D2724" s="17">
        <v>3</v>
      </c>
      <c r="E2724" s="6" t="s">
        <v>33</v>
      </c>
      <c r="F2724" s="6">
        <v>1</v>
      </c>
      <c r="G2724" s="13" t="s">
        <v>50</v>
      </c>
      <c r="H2724" s="17" t="s">
        <v>425</v>
      </c>
      <c r="I2724" s="2" t="str">
        <f>VLOOKUP(Table768[[#This Row],[CID]],ALY,2,FALSE)</f>
        <v>Detail</v>
      </c>
    </row>
    <row r="2725" spans="1:9" ht="16" thickBot="1" x14ac:dyDescent="0.25">
      <c r="A2725" s="8" t="str">
        <f>Table768[[#This Row],[Test No.]]&amp;Table768[[#This Row],[Section]]&amp;Table768[[#This Row],[Q No.]]</f>
        <v>R21R4</v>
      </c>
      <c r="B2725" s="8"/>
      <c r="C2725" s="7" t="s">
        <v>90</v>
      </c>
      <c r="D2725" s="17">
        <v>4</v>
      </c>
      <c r="E2725" s="6" t="s">
        <v>33</v>
      </c>
      <c r="F2725" s="6">
        <v>1</v>
      </c>
      <c r="G2725" s="13" t="s">
        <v>50</v>
      </c>
      <c r="H2725" s="17" t="s">
        <v>449</v>
      </c>
      <c r="I2725" s="2" t="str">
        <f>VLOOKUP(Table768[[#This Row],[CID]],ALY,2,FALSE)</f>
        <v>Main Idea</v>
      </c>
    </row>
    <row r="2726" spans="1:9" ht="16" thickBot="1" x14ac:dyDescent="0.25">
      <c r="A2726" s="8" t="str">
        <f>Table768[[#This Row],[Test No.]]&amp;Table768[[#This Row],[Section]]&amp;Table768[[#This Row],[Q No.]]</f>
        <v>R21R5</v>
      </c>
      <c r="B2726" s="8"/>
      <c r="C2726" s="7" t="s">
        <v>90</v>
      </c>
      <c r="D2726" s="17">
        <v>5</v>
      </c>
      <c r="E2726" s="6" t="s">
        <v>33</v>
      </c>
      <c r="F2726" s="6">
        <v>1</v>
      </c>
      <c r="G2726" s="13" t="s">
        <v>50</v>
      </c>
      <c r="H2726" s="17" t="s">
        <v>425</v>
      </c>
      <c r="I2726" s="2" t="str">
        <f>VLOOKUP(Table768[[#This Row],[CID]],ALY,2,FALSE)</f>
        <v>Detail</v>
      </c>
    </row>
    <row r="2727" spans="1:9" ht="16" thickBot="1" x14ac:dyDescent="0.25">
      <c r="A2727" s="8" t="str">
        <f>Table768[[#This Row],[Test No.]]&amp;Table768[[#This Row],[Section]]&amp;Table768[[#This Row],[Q No.]]</f>
        <v>R21R6</v>
      </c>
      <c r="B2727" s="8"/>
      <c r="C2727" s="7" t="s">
        <v>90</v>
      </c>
      <c r="D2727" s="17">
        <v>6</v>
      </c>
      <c r="E2727" s="6" t="s">
        <v>33</v>
      </c>
      <c r="F2727" s="6">
        <v>1</v>
      </c>
      <c r="G2727" s="13" t="s">
        <v>50</v>
      </c>
      <c r="H2727" s="17" t="s">
        <v>425</v>
      </c>
      <c r="I2727" s="2" t="str">
        <f>VLOOKUP(Table768[[#This Row],[CID]],ALY,2,FALSE)</f>
        <v>Detail</v>
      </c>
    </row>
    <row r="2728" spans="1:9" ht="16" thickBot="1" x14ac:dyDescent="0.25">
      <c r="A2728" s="8" t="str">
        <f>Table768[[#This Row],[Test No.]]&amp;Table768[[#This Row],[Section]]&amp;Table768[[#This Row],[Q No.]]</f>
        <v>R21R7</v>
      </c>
      <c r="B2728" s="8"/>
      <c r="C2728" s="7" t="s">
        <v>90</v>
      </c>
      <c r="D2728" s="17">
        <v>7</v>
      </c>
      <c r="E2728" s="6" t="s">
        <v>33</v>
      </c>
      <c r="F2728" s="6">
        <v>1</v>
      </c>
      <c r="G2728" s="13" t="s">
        <v>50</v>
      </c>
      <c r="H2728" s="17" t="s">
        <v>425</v>
      </c>
      <c r="I2728" s="2" t="str">
        <f>VLOOKUP(Table768[[#This Row],[CID]],ALY,2,FALSE)</f>
        <v>Detail</v>
      </c>
    </row>
    <row r="2729" spans="1:9" ht="16" thickBot="1" x14ac:dyDescent="0.25">
      <c r="A2729" s="8" t="str">
        <f>Table768[[#This Row],[Test No.]]&amp;Table768[[#This Row],[Section]]&amp;Table768[[#This Row],[Q No.]]</f>
        <v>R21R8</v>
      </c>
      <c r="B2729" s="8"/>
      <c r="C2729" s="7" t="s">
        <v>90</v>
      </c>
      <c r="D2729" s="17">
        <v>8</v>
      </c>
      <c r="E2729" s="6" t="s">
        <v>33</v>
      </c>
      <c r="F2729" s="6">
        <v>1</v>
      </c>
      <c r="G2729" s="13" t="s">
        <v>50</v>
      </c>
      <c r="H2729" s="17" t="s">
        <v>425</v>
      </c>
      <c r="I2729" s="2" t="str">
        <f>VLOOKUP(Table768[[#This Row],[CID]],ALY,2,FALSE)</f>
        <v>Detail</v>
      </c>
    </row>
    <row r="2730" spans="1:9" ht="16" thickBot="1" x14ac:dyDescent="0.25">
      <c r="A2730" s="8" t="str">
        <f>Table768[[#This Row],[Test No.]]&amp;Table768[[#This Row],[Section]]&amp;Table768[[#This Row],[Q No.]]</f>
        <v>R21R9</v>
      </c>
      <c r="B2730" s="8"/>
      <c r="C2730" s="7" t="s">
        <v>90</v>
      </c>
      <c r="D2730" s="17">
        <v>9</v>
      </c>
      <c r="E2730" s="6" t="s">
        <v>33</v>
      </c>
      <c r="F2730" s="6">
        <v>1</v>
      </c>
      <c r="G2730" s="13" t="s">
        <v>50</v>
      </c>
      <c r="H2730" s="17" t="s">
        <v>425</v>
      </c>
      <c r="I2730" s="2" t="str">
        <f>VLOOKUP(Table768[[#This Row],[CID]],ALY,2,FALSE)</f>
        <v>Detail</v>
      </c>
    </row>
    <row r="2731" spans="1:9" ht="16" thickBot="1" x14ac:dyDescent="0.25">
      <c r="A2731" s="8" t="str">
        <f>Table768[[#This Row],[Test No.]]&amp;Table768[[#This Row],[Section]]&amp;Table768[[#This Row],[Q No.]]</f>
        <v>R21R10</v>
      </c>
      <c r="B2731" s="8"/>
      <c r="C2731" s="7" t="s">
        <v>90</v>
      </c>
      <c r="D2731" s="17">
        <v>10</v>
      </c>
      <c r="E2731" s="6" t="s">
        <v>33</v>
      </c>
      <c r="F2731" s="6">
        <v>1</v>
      </c>
      <c r="G2731" s="13" t="s">
        <v>50</v>
      </c>
      <c r="H2731" s="17" t="s">
        <v>425</v>
      </c>
      <c r="I2731" s="2" t="str">
        <f>VLOOKUP(Table768[[#This Row],[CID]],ALY,2,FALSE)</f>
        <v>Detail</v>
      </c>
    </row>
    <row r="2732" spans="1:9" ht="16" thickBot="1" x14ac:dyDescent="0.25">
      <c r="A2732" s="8" t="str">
        <f>Table768[[#This Row],[Test No.]]&amp;Table768[[#This Row],[Section]]&amp;Table768[[#This Row],[Q No.]]</f>
        <v>R21R11</v>
      </c>
      <c r="B2732" s="8"/>
      <c r="C2732" s="7" t="s">
        <v>90</v>
      </c>
      <c r="D2732" s="17">
        <v>11</v>
      </c>
      <c r="E2732" s="6" t="s">
        <v>33</v>
      </c>
      <c r="F2732" s="6">
        <v>2</v>
      </c>
      <c r="G2732" s="13" t="s">
        <v>201</v>
      </c>
      <c r="H2732" s="17" t="s">
        <v>430</v>
      </c>
      <c r="I2732" s="2" t="str">
        <f>VLOOKUP(Table768[[#This Row],[CID]],ALY,2,FALSE)</f>
        <v>Detail</v>
      </c>
    </row>
    <row r="2733" spans="1:9" ht="16" thickBot="1" x14ac:dyDescent="0.25">
      <c r="A2733" s="8" t="str">
        <f>Table768[[#This Row],[Test No.]]&amp;Table768[[#This Row],[Section]]&amp;Table768[[#This Row],[Q No.]]</f>
        <v>R21R12</v>
      </c>
      <c r="B2733" s="8"/>
      <c r="C2733" s="7" t="s">
        <v>90</v>
      </c>
      <c r="D2733" s="17">
        <v>12</v>
      </c>
      <c r="E2733" s="6" t="s">
        <v>33</v>
      </c>
      <c r="F2733" s="6">
        <v>2</v>
      </c>
      <c r="G2733" s="13" t="s">
        <v>201</v>
      </c>
      <c r="H2733" s="17" t="s">
        <v>430</v>
      </c>
      <c r="I2733" s="2" t="str">
        <f>VLOOKUP(Table768[[#This Row],[CID]],ALY,2,FALSE)</f>
        <v>Detail</v>
      </c>
    </row>
    <row r="2734" spans="1:9" ht="16" thickBot="1" x14ac:dyDescent="0.25">
      <c r="A2734" s="8" t="str">
        <f>Table768[[#This Row],[Test No.]]&amp;Table768[[#This Row],[Section]]&amp;Table768[[#This Row],[Q No.]]</f>
        <v>R21R13</v>
      </c>
      <c r="B2734" s="8"/>
      <c r="C2734" s="7" t="s">
        <v>90</v>
      </c>
      <c r="D2734" s="17">
        <v>13</v>
      </c>
      <c r="E2734" s="6" t="s">
        <v>33</v>
      </c>
      <c r="F2734" s="6">
        <v>2</v>
      </c>
      <c r="G2734" s="13" t="s">
        <v>201</v>
      </c>
      <c r="H2734" s="17" t="s">
        <v>430</v>
      </c>
      <c r="I2734" s="2" t="str">
        <f>VLOOKUP(Table768[[#This Row],[CID]],ALY,2,FALSE)</f>
        <v>Detail</v>
      </c>
    </row>
    <row r="2735" spans="1:9" ht="16" thickBot="1" x14ac:dyDescent="0.25">
      <c r="A2735" s="8" t="str">
        <f>Table768[[#This Row],[Test No.]]&amp;Table768[[#This Row],[Section]]&amp;Table768[[#This Row],[Q No.]]</f>
        <v>R21R14</v>
      </c>
      <c r="B2735" s="8"/>
      <c r="C2735" s="7" t="s">
        <v>90</v>
      </c>
      <c r="D2735" s="17">
        <v>14</v>
      </c>
      <c r="E2735" s="6" t="s">
        <v>33</v>
      </c>
      <c r="F2735" s="6">
        <v>2</v>
      </c>
      <c r="G2735" s="13" t="s">
        <v>201</v>
      </c>
      <c r="H2735" s="17" t="s">
        <v>430</v>
      </c>
      <c r="I2735" s="2" t="str">
        <f>VLOOKUP(Table768[[#This Row],[CID]],ALY,2,FALSE)</f>
        <v>Detail</v>
      </c>
    </row>
    <row r="2736" spans="1:9" ht="16" thickBot="1" x14ac:dyDescent="0.25">
      <c r="A2736" s="8" t="str">
        <f>Table768[[#This Row],[Test No.]]&amp;Table768[[#This Row],[Section]]&amp;Table768[[#This Row],[Q No.]]</f>
        <v>R21R15</v>
      </c>
      <c r="B2736" s="8"/>
      <c r="C2736" s="7" t="s">
        <v>90</v>
      </c>
      <c r="D2736" s="17">
        <v>15</v>
      </c>
      <c r="E2736" s="6" t="s">
        <v>33</v>
      </c>
      <c r="F2736" s="6">
        <v>2</v>
      </c>
      <c r="G2736" s="13" t="s">
        <v>201</v>
      </c>
      <c r="H2736" s="17" t="s">
        <v>430</v>
      </c>
      <c r="I2736" s="2" t="str">
        <f>VLOOKUP(Table768[[#This Row],[CID]],ALY,2,FALSE)</f>
        <v>Detail</v>
      </c>
    </row>
    <row r="2737" spans="1:9" ht="16" thickBot="1" x14ac:dyDescent="0.25">
      <c r="A2737" s="8" t="str">
        <f>Table768[[#This Row],[Test No.]]&amp;Table768[[#This Row],[Section]]&amp;Table768[[#This Row],[Q No.]]</f>
        <v>R21R16</v>
      </c>
      <c r="B2737" s="8"/>
      <c r="C2737" s="7" t="s">
        <v>90</v>
      </c>
      <c r="D2737" s="17">
        <v>16</v>
      </c>
      <c r="E2737" s="6" t="s">
        <v>33</v>
      </c>
      <c r="F2737" s="6">
        <v>2</v>
      </c>
      <c r="G2737" s="13" t="s">
        <v>201</v>
      </c>
      <c r="H2737" s="17" t="s">
        <v>430</v>
      </c>
      <c r="I2737" s="2" t="str">
        <f>VLOOKUP(Table768[[#This Row],[CID]],ALY,2,FALSE)</f>
        <v>Detail</v>
      </c>
    </row>
    <row r="2738" spans="1:9" ht="16" thickBot="1" x14ac:dyDescent="0.25">
      <c r="A2738" s="8" t="str">
        <f>Table768[[#This Row],[Test No.]]&amp;Table768[[#This Row],[Section]]&amp;Table768[[#This Row],[Q No.]]</f>
        <v>R21R17</v>
      </c>
      <c r="B2738" s="8"/>
      <c r="C2738" s="7" t="s">
        <v>90</v>
      </c>
      <c r="D2738" s="17">
        <v>17</v>
      </c>
      <c r="E2738" s="6" t="s">
        <v>33</v>
      </c>
      <c r="F2738" s="6">
        <v>2</v>
      </c>
      <c r="G2738" s="13" t="s">
        <v>201</v>
      </c>
      <c r="H2738" s="17" t="s">
        <v>430</v>
      </c>
      <c r="I2738" s="2" t="str">
        <f>VLOOKUP(Table768[[#This Row],[CID]],ALY,2,FALSE)</f>
        <v>Detail</v>
      </c>
    </row>
    <row r="2739" spans="1:9" ht="16" thickBot="1" x14ac:dyDescent="0.25">
      <c r="A2739" s="8" t="str">
        <f>Table768[[#This Row],[Test No.]]&amp;Table768[[#This Row],[Section]]&amp;Table768[[#This Row],[Q No.]]</f>
        <v>R21R18</v>
      </c>
      <c r="B2739" s="8"/>
      <c r="C2739" s="7" t="s">
        <v>90</v>
      </c>
      <c r="D2739" s="17">
        <v>18</v>
      </c>
      <c r="E2739" s="6" t="s">
        <v>33</v>
      </c>
      <c r="F2739" s="6">
        <v>2</v>
      </c>
      <c r="G2739" s="13" t="s">
        <v>201</v>
      </c>
      <c r="H2739" s="17" t="s">
        <v>430</v>
      </c>
      <c r="I2739" s="2" t="str">
        <f>VLOOKUP(Table768[[#This Row],[CID]],ALY,2,FALSE)</f>
        <v>Detail</v>
      </c>
    </row>
    <row r="2740" spans="1:9" ht="16" thickBot="1" x14ac:dyDescent="0.25">
      <c r="A2740" s="8" t="str">
        <f>Table768[[#This Row],[Test No.]]&amp;Table768[[#This Row],[Section]]&amp;Table768[[#This Row],[Q No.]]</f>
        <v>R21R19</v>
      </c>
      <c r="B2740" s="8"/>
      <c r="C2740" s="7" t="s">
        <v>90</v>
      </c>
      <c r="D2740" s="17">
        <v>19</v>
      </c>
      <c r="E2740" s="6" t="s">
        <v>33</v>
      </c>
      <c r="F2740" s="6">
        <v>2</v>
      </c>
      <c r="G2740" s="13" t="s">
        <v>201</v>
      </c>
      <c r="H2740" s="17" t="s">
        <v>433</v>
      </c>
      <c r="I2740" s="2" t="str">
        <f>VLOOKUP(Table768[[#This Row],[CID]],ALY,2,FALSE)</f>
        <v>Purpose</v>
      </c>
    </row>
    <row r="2741" spans="1:9" ht="16" thickBot="1" x14ac:dyDescent="0.25">
      <c r="A2741" s="8" t="str">
        <f>Table768[[#This Row],[Test No.]]&amp;Table768[[#This Row],[Section]]&amp;Table768[[#This Row],[Q No.]]</f>
        <v>R21R20</v>
      </c>
      <c r="B2741" s="8"/>
      <c r="C2741" s="7" t="s">
        <v>90</v>
      </c>
      <c r="D2741" s="17">
        <v>20</v>
      </c>
      <c r="E2741" s="6" t="s">
        <v>33</v>
      </c>
      <c r="F2741" s="6">
        <v>2</v>
      </c>
      <c r="G2741" s="13" t="s">
        <v>201</v>
      </c>
      <c r="H2741" s="17" t="s">
        <v>457</v>
      </c>
      <c r="I2741" s="2" t="str">
        <f>VLOOKUP(Table768[[#This Row],[CID]],ALY,2,FALSE)</f>
        <v>Comparison &amp; Contrast</v>
      </c>
    </row>
    <row r="2742" spans="1:9" ht="16" thickBot="1" x14ac:dyDescent="0.25">
      <c r="A2742" s="8" t="str">
        <f>Table768[[#This Row],[Test No.]]&amp;Table768[[#This Row],[Section]]&amp;Table768[[#This Row],[Q No.]]</f>
        <v>R21R21</v>
      </c>
      <c r="B2742" s="8"/>
      <c r="C2742" s="7" t="s">
        <v>90</v>
      </c>
      <c r="D2742" s="17">
        <v>21</v>
      </c>
      <c r="E2742" s="6" t="s">
        <v>33</v>
      </c>
      <c r="F2742" s="6">
        <v>3</v>
      </c>
      <c r="G2742" s="13" t="s">
        <v>200</v>
      </c>
      <c r="H2742" s="17" t="s">
        <v>435</v>
      </c>
      <c r="I2742" s="2" t="str">
        <f>VLOOKUP(Table768[[#This Row],[CID]],ALY,2,FALSE)</f>
        <v>PoV/Author's Attitude</v>
      </c>
    </row>
    <row r="2743" spans="1:9" ht="16" thickBot="1" x14ac:dyDescent="0.25">
      <c r="A2743" s="8" t="str">
        <f>Table768[[#This Row],[Test No.]]&amp;Table768[[#This Row],[Section]]&amp;Table768[[#This Row],[Q No.]]</f>
        <v>R21R22</v>
      </c>
      <c r="B2743" s="8"/>
      <c r="C2743" s="7" t="s">
        <v>90</v>
      </c>
      <c r="D2743" s="17">
        <v>22</v>
      </c>
      <c r="E2743" s="6" t="s">
        <v>33</v>
      </c>
      <c r="F2743" s="6">
        <v>3</v>
      </c>
      <c r="G2743" s="13" t="s">
        <v>200</v>
      </c>
      <c r="H2743" s="17" t="s">
        <v>460</v>
      </c>
      <c r="I2743" s="2" t="str">
        <f>VLOOKUP(Table768[[#This Row],[CID]],ALY,2,FALSE)</f>
        <v>Sequence</v>
      </c>
    </row>
    <row r="2744" spans="1:9" ht="16" thickBot="1" x14ac:dyDescent="0.25">
      <c r="A2744" s="8" t="str">
        <f>Table768[[#This Row],[Test No.]]&amp;Table768[[#This Row],[Section]]&amp;Table768[[#This Row],[Q No.]]</f>
        <v>R21R23</v>
      </c>
      <c r="B2744" s="8"/>
      <c r="C2744" s="7" t="s">
        <v>90</v>
      </c>
      <c r="D2744" s="17">
        <v>23</v>
      </c>
      <c r="E2744" s="6" t="s">
        <v>33</v>
      </c>
      <c r="F2744" s="6">
        <v>3</v>
      </c>
      <c r="G2744" s="13" t="s">
        <v>200</v>
      </c>
      <c r="H2744" s="17" t="s">
        <v>437</v>
      </c>
      <c r="I2744" s="2" t="str">
        <f>VLOOKUP(Table768[[#This Row],[CID]],ALY,2,FALSE)</f>
        <v>Detail</v>
      </c>
    </row>
    <row r="2745" spans="1:9" ht="16" thickBot="1" x14ac:dyDescent="0.25">
      <c r="A2745" s="8" t="str">
        <f>Table768[[#This Row],[Test No.]]&amp;Table768[[#This Row],[Section]]&amp;Table768[[#This Row],[Q No.]]</f>
        <v>R21R24</v>
      </c>
      <c r="B2745" s="8"/>
      <c r="C2745" s="7" t="s">
        <v>90</v>
      </c>
      <c r="D2745" s="17">
        <v>24</v>
      </c>
      <c r="E2745" s="6" t="s">
        <v>33</v>
      </c>
      <c r="F2745" s="6">
        <v>3</v>
      </c>
      <c r="G2745" s="13" t="s">
        <v>200</v>
      </c>
      <c r="H2745" s="17" t="s">
        <v>437</v>
      </c>
      <c r="I2745" s="2" t="str">
        <f>VLOOKUP(Table768[[#This Row],[CID]],ALY,2,FALSE)</f>
        <v>Detail</v>
      </c>
    </row>
    <row r="2746" spans="1:9" ht="16" thickBot="1" x14ac:dyDescent="0.25">
      <c r="A2746" s="8" t="str">
        <f>Table768[[#This Row],[Test No.]]&amp;Table768[[#This Row],[Section]]&amp;Table768[[#This Row],[Q No.]]</f>
        <v>R21R25</v>
      </c>
      <c r="B2746" s="8"/>
      <c r="C2746" s="7" t="s">
        <v>90</v>
      </c>
      <c r="D2746" s="17">
        <v>25</v>
      </c>
      <c r="E2746" s="6" t="s">
        <v>33</v>
      </c>
      <c r="F2746" s="6">
        <v>3</v>
      </c>
      <c r="G2746" s="13" t="s">
        <v>200</v>
      </c>
      <c r="H2746" s="17" t="s">
        <v>438</v>
      </c>
      <c r="I2746" s="2" t="str">
        <f>VLOOKUP(Table768[[#This Row],[CID]],ALY,2,FALSE)</f>
        <v>Inference</v>
      </c>
    </row>
    <row r="2747" spans="1:9" ht="16" thickBot="1" x14ac:dyDescent="0.25">
      <c r="A2747" s="8" t="str">
        <f>Table768[[#This Row],[Test No.]]&amp;Table768[[#This Row],[Section]]&amp;Table768[[#This Row],[Q No.]]</f>
        <v>R21R26</v>
      </c>
      <c r="B2747" s="8"/>
      <c r="C2747" s="7" t="s">
        <v>90</v>
      </c>
      <c r="D2747" s="17">
        <v>26</v>
      </c>
      <c r="E2747" s="6" t="s">
        <v>33</v>
      </c>
      <c r="F2747" s="6">
        <v>3</v>
      </c>
      <c r="G2747" s="13" t="s">
        <v>200</v>
      </c>
      <c r="H2747" s="17" t="s">
        <v>437</v>
      </c>
      <c r="I2747" s="2" t="str">
        <f>VLOOKUP(Table768[[#This Row],[CID]],ALY,2,FALSE)</f>
        <v>Detail</v>
      </c>
    </row>
    <row r="2748" spans="1:9" ht="16" thickBot="1" x14ac:dyDescent="0.25">
      <c r="A2748" s="8" t="str">
        <f>Table768[[#This Row],[Test No.]]&amp;Table768[[#This Row],[Section]]&amp;Table768[[#This Row],[Q No.]]</f>
        <v>R21R27</v>
      </c>
      <c r="B2748" s="8"/>
      <c r="C2748" s="7" t="s">
        <v>90</v>
      </c>
      <c r="D2748" s="17">
        <v>27</v>
      </c>
      <c r="E2748" s="6" t="s">
        <v>33</v>
      </c>
      <c r="F2748" s="6">
        <v>3</v>
      </c>
      <c r="G2748" s="13" t="s">
        <v>200</v>
      </c>
      <c r="H2748" s="17" t="s">
        <v>439</v>
      </c>
      <c r="I2748" s="2" t="str">
        <f>VLOOKUP(Table768[[#This Row],[CID]],ALY,2,FALSE)</f>
        <v>Vocab-in-Context</v>
      </c>
    </row>
    <row r="2749" spans="1:9" ht="16" thickBot="1" x14ac:dyDescent="0.25">
      <c r="A2749" s="8" t="str">
        <f>Table768[[#This Row],[Test No.]]&amp;Table768[[#This Row],[Section]]&amp;Table768[[#This Row],[Q No.]]</f>
        <v>R21R28</v>
      </c>
      <c r="B2749" s="8"/>
      <c r="C2749" s="7" t="s">
        <v>90</v>
      </c>
      <c r="D2749" s="17">
        <v>28</v>
      </c>
      <c r="E2749" s="6" t="s">
        <v>33</v>
      </c>
      <c r="F2749" s="6">
        <v>3</v>
      </c>
      <c r="G2749" s="13" t="s">
        <v>200</v>
      </c>
      <c r="H2749" s="17" t="s">
        <v>437</v>
      </c>
      <c r="I2749" s="2" t="str">
        <f>VLOOKUP(Table768[[#This Row],[CID]],ALY,2,FALSE)</f>
        <v>Detail</v>
      </c>
    </row>
    <row r="2750" spans="1:9" ht="16" thickBot="1" x14ac:dyDescent="0.25">
      <c r="A2750" s="8" t="str">
        <f>Table768[[#This Row],[Test No.]]&amp;Table768[[#This Row],[Section]]&amp;Table768[[#This Row],[Q No.]]</f>
        <v>R21R29</v>
      </c>
      <c r="B2750" s="8"/>
      <c r="C2750" s="7" t="s">
        <v>90</v>
      </c>
      <c r="D2750" s="17">
        <v>29</v>
      </c>
      <c r="E2750" s="6" t="s">
        <v>33</v>
      </c>
      <c r="F2750" s="6">
        <v>3</v>
      </c>
      <c r="G2750" s="13" t="s">
        <v>200</v>
      </c>
      <c r="H2750" s="17" t="s">
        <v>437</v>
      </c>
      <c r="I2750" s="2" t="str">
        <f>VLOOKUP(Table768[[#This Row],[CID]],ALY,2,FALSE)</f>
        <v>Detail</v>
      </c>
    </row>
    <row r="2751" spans="1:9" ht="16" thickBot="1" x14ac:dyDescent="0.25">
      <c r="A2751" s="8" t="str">
        <f>Table768[[#This Row],[Test No.]]&amp;Table768[[#This Row],[Section]]&amp;Table768[[#This Row],[Q No.]]</f>
        <v>R21R30</v>
      </c>
      <c r="B2751" s="8"/>
      <c r="C2751" s="7" t="s">
        <v>90</v>
      </c>
      <c r="D2751" s="17">
        <v>30</v>
      </c>
      <c r="E2751" s="6" t="s">
        <v>33</v>
      </c>
      <c r="F2751" s="6">
        <v>3</v>
      </c>
      <c r="G2751" s="13" t="s">
        <v>200</v>
      </c>
      <c r="H2751" s="17" t="s">
        <v>438</v>
      </c>
      <c r="I2751" s="2" t="str">
        <f>VLOOKUP(Table768[[#This Row],[CID]],ALY,2,FALSE)</f>
        <v>Inference</v>
      </c>
    </row>
    <row r="2752" spans="1:9" ht="16" thickBot="1" x14ac:dyDescent="0.25">
      <c r="A2752" s="8" t="str">
        <f>Table768[[#This Row],[Test No.]]&amp;Table768[[#This Row],[Section]]&amp;Table768[[#This Row],[Q No.]]</f>
        <v>R21R31</v>
      </c>
      <c r="B2752" s="8"/>
      <c r="C2752" s="7" t="s">
        <v>90</v>
      </c>
      <c r="D2752" s="17">
        <v>31</v>
      </c>
      <c r="E2752" s="6" t="s">
        <v>33</v>
      </c>
      <c r="F2752" s="6">
        <v>4</v>
      </c>
      <c r="G2752" s="13" t="s">
        <v>199</v>
      </c>
      <c r="H2752" s="17" t="s">
        <v>444</v>
      </c>
      <c r="I2752" s="2" t="str">
        <f>VLOOKUP(Table768[[#This Row],[CID]],ALY,2,FALSE)</f>
        <v>PoV/Author's Attitude</v>
      </c>
    </row>
    <row r="2753" spans="1:9" ht="16" thickBot="1" x14ac:dyDescent="0.25">
      <c r="A2753" s="8" t="str">
        <f>Table768[[#This Row],[Test No.]]&amp;Table768[[#This Row],[Section]]&amp;Table768[[#This Row],[Q No.]]</f>
        <v>R21R32</v>
      </c>
      <c r="B2753" s="8"/>
      <c r="C2753" s="7" t="s">
        <v>90</v>
      </c>
      <c r="D2753" s="17">
        <v>32</v>
      </c>
      <c r="E2753" s="6" t="s">
        <v>33</v>
      </c>
      <c r="F2753" s="6">
        <v>4</v>
      </c>
      <c r="G2753" s="13" t="s">
        <v>199</v>
      </c>
      <c r="H2753" s="17" t="s">
        <v>445</v>
      </c>
      <c r="I2753" s="2" t="str">
        <f>VLOOKUP(Table768[[#This Row],[CID]],ALY,2,FALSE)</f>
        <v>Purpose</v>
      </c>
    </row>
    <row r="2754" spans="1:9" ht="16" thickBot="1" x14ac:dyDescent="0.25">
      <c r="A2754" s="8" t="str">
        <f>Table768[[#This Row],[Test No.]]&amp;Table768[[#This Row],[Section]]&amp;Table768[[#This Row],[Q No.]]</f>
        <v>R21R33</v>
      </c>
      <c r="B2754" s="8"/>
      <c r="C2754" s="7" t="s">
        <v>90</v>
      </c>
      <c r="D2754" s="17">
        <v>33</v>
      </c>
      <c r="E2754" s="6" t="s">
        <v>33</v>
      </c>
      <c r="F2754" s="6">
        <v>4</v>
      </c>
      <c r="G2754" s="13" t="s">
        <v>199</v>
      </c>
      <c r="H2754" s="17" t="s">
        <v>445</v>
      </c>
      <c r="I2754" s="2" t="str">
        <f>VLOOKUP(Table768[[#This Row],[CID]],ALY,2,FALSE)</f>
        <v>Purpose</v>
      </c>
    </row>
    <row r="2755" spans="1:9" ht="16" thickBot="1" x14ac:dyDescent="0.25">
      <c r="A2755" s="8" t="str">
        <f>Table768[[#This Row],[Test No.]]&amp;Table768[[#This Row],[Section]]&amp;Table768[[#This Row],[Q No.]]</f>
        <v>R21R34</v>
      </c>
      <c r="B2755" s="8"/>
      <c r="C2755" s="7" t="s">
        <v>90</v>
      </c>
      <c r="D2755" s="17">
        <v>34</v>
      </c>
      <c r="E2755" s="6" t="s">
        <v>33</v>
      </c>
      <c r="F2755" s="6">
        <v>4</v>
      </c>
      <c r="G2755" s="13" t="s">
        <v>199</v>
      </c>
      <c r="H2755" s="17" t="s">
        <v>442</v>
      </c>
      <c r="I2755" s="2" t="str">
        <f>VLOOKUP(Table768[[#This Row],[CID]],ALY,2,FALSE)</f>
        <v>Detail</v>
      </c>
    </row>
    <row r="2756" spans="1:9" ht="16" thickBot="1" x14ac:dyDescent="0.25">
      <c r="A2756" s="8" t="str">
        <f>Table768[[#This Row],[Test No.]]&amp;Table768[[#This Row],[Section]]&amp;Table768[[#This Row],[Q No.]]</f>
        <v>R21R35</v>
      </c>
      <c r="B2756" s="8"/>
      <c r="C2756" s="7" t="s">
        <v>90</v>
      </c>
      <c r="D2756" s="17">
        <v>35</v>
      </c>
      <c r="E2756" s="6" t="s">
        <v>33</v>
      </c>
      <c r="F2756" s="6">
        <v>4</v>
      </c>
      <c r="G2756" s="13" t="s">
        <v>199</v>
      </c>
      <c r="H2756" s="17" t="s">
        <v>442</v>
      </c>
      <c r="I2756" s="2" t="str">
        <f>VLOOKUP(Table768[[#This Row],[CID]],ALY,2,FALSE)</f>
        <v>Detail</v>
      </c>
    </row>
    <row r="2757" spans="1:9" ht="16" thickBot="1" x14ac:dyDescent="0.25">
      <c r="A2757" s="8" t="str">
        <f>Table768[[#This Row],[Test No.]]&amp;Table768[[#This Row],[Section]]&amp;Table768[[#This Row],[Q No.]]</f>
        <v>R21R36</v>
      </c>
      <c r="B2757" s="8"/>
      <c r="C2757" s="7" t="s">
        <v>90</v>
      </c>
      <c r="D2757" s="17">
        <v>36</v>
      </c>
      <c r="E2757" s="6" t="s">
        <v>33</v>
      </c>
      <c r="F2757" s="6">
        <v>4</v>
      </c>
      <c r="G2757" s="13" t="s">
        <v>199</v>
      </c>
      <c r="H2757" s="17" t="s">
        <v>442</v>
      </c>
      <c r="I2757" s="2" t="str">
        <f>VLOOKUP(Table768[[#This Row],[CID]],ALY,2,FALSE)</f>
        <v>Detail</v>
      </c>
    </row>
    <row r="2758" spans="1:9" ht="16" thickBot="1" x14ac:dyDescent="0.25">
      <c r="A2758" s="8" t="str">
        <f>Table768[[#This Row],[Test No.]]&amp;Table768[[#This Row],[Section]]&amp;Table768[[#This Row],[Q No.]]</f>
        <v>R21R37</v>
      </c>
      <c r="B2758" s="8"/>
      <c r="C2758" s="7" t="s">
        <v>90</v>
      </c>
      <c r="D2758" s="17">
        <v>37</v>
      </c>
      <c r="E2758" s="6" t="s">
        <v>33</v>
      </c>
      <c r="F2758" s="6">
        <v>4</v>
      </c>
      <c r="G2758" s="13" t="s">
        <v>199</v>
      </c>
      <c r="H2758" s="17" t="s">
        <v>443</v>
      </c>
      <c r="I2758" s="2" t="str">
        <f>VLOOKUP(Table768[[#This Row],[CID]],ALY,2,FALSE)</f>
        <v>Vocab-in-Context</v>
      </c>
    </row>
    <row r="2759" spans="1:9" ht="16" thickBot="1" x14ac:dyDescent="0.25">
      <c r="A2759" s="8" t="str">
        <f>Table768[[#This Row],[Test No.]]&amp;Table768[[#This Row],[Section]]&amp;Table768[[#This Row],[Q No.]]</f>
        <v>R21R38</v>
      </c>
      <c r="B2759" s="8"/>
      <c r="C2759" s="7" t="s">
        <v>90</v>
      </c>
      <c r="D2759" s="17">
        <v>38</v>
      </c>
      <c r="E2759" s="6" t="s">
        <v>33</v>
      </c>
      <c r="F2759" s="6">
        <v>4</v>
      </c>
      <c r="G2759" s="13" t="s">
        <v>199</v>
      </c>
      <c r="H2759" s="17" t="s">
        <v>443</v>
      </c>
      <c r="I2759" s="2" t="str">
        <f>VLOOKUP(Table768[[#This Row],[CID]],ALY,2,FALSE)</f>
        <v>Vocab-in-Context</v>
      </c>
    </row>
    <row r="2760" spans="1:9" ht="16" thickBot="1" x14ac:dyDescent="0.25">
      <c r="A2760" s="8" t="str">
        <f>Table768[[#This Row],[Test No.]]&amp;Table768[[#This Row],[Section]]&amp;Table768[[#This Row],[Q No.]]</f>
        <v>R21R39</v>
      </c>
      <c r="B2760" s="8"/>
      <c r="C2760" s="7" t="s">
        <v>90</v>
      </c>
      <c r="D2760" s="17">
        <v>39</v>
      </c>
      <c r="E2760" s="6" t="s">
        <v>33</v>
      </c>
      <c r="F2760" s="6">
        <v>4</v>
      </c>
      <c r="G2760" s="13" t="s">
        <v>199</v>
      </c>
      <c r="H2760" s="17" t="s">
        <v>442</v>
      </c>
      <c r="I2760" s="2" t="str">
        <f>VLOOKUP(Table768[[#This Row],[CID]],ALY,2,FALSE)</f>
        <v>Detail</v>
      </c>
    </row>
    <row r="2761" spans="1:9" ht="16" thickBot="1" x14ac:dyDescent="0.25">
      <c r="A2761" s="8" t="str">
        <f>Table768[[#This Row],[Test No.]]&amp;Table768[[#This Row],[Section]]&amp;Table768[[#This Row],[Q No.]]</f>
        <v>R21R40</v>
      </c>
      <c r="B2761" s="8"/>
      <c r="C2761" s="7" t="s">
        <v>90</v>
      </c>
      <c r="D2761" s="17">
        <v>40</v>
      </c>
      <c r="E2761" s="6" t="s">
        <v>33</v>
      </c>
      <c r="F2761" s="6">
        <v>4</v>
      </c>
      <c r="G2761" s="13" t="s">
        <v>199</v>
      </c>
      <c r="H2761" s="17" t="s">
        <v>440</v>
      </c>
      <c r="I2761" s="2" t="str">
        <f>VLOOKUP(Table768[[#This Row],[CID]],ALY,2,FALSE)</f>
        <v>Inference</v>
      </c>
    </row>
    <row r="2762" spans="1:9" ht="16" thickBot="1" x14ac:dyDescent="0.25">
      <c r="A2762" s="8" t="str">
        <f>Table768[[#This Row],[Test No.]]&amp;Table768[[#This Row],[Section]]&amp;Table768[[#This Row],[Q No.]]</f>
        <v>R22R1</v>
      </c>
      <c r="B2762" s="8"/>
      <c r="C2762" s="7" t="s">
        <v>89</v>
      </c>
      <c r="D2762" s="17">
        <v>1</v>
      </c>
      <c r="E2762" s="6" t="s">
        <v>33</v>
      </c>
      <c r="F2762" s="6">
        <v>1</v>
      </c>
      <c r="G2762" s="13" t="s">
        <v>50</v>
      </c>
      <c r="H2762" s="17" t="s">
        <v>425</v>
      </c>
      <c r="I2762" s="2" t="str">
        <f>VLOOKUP(Table768[[#This Row],[CID]],ALY,2,FALSE)</f>
        <v>Detail</v>
      </c>
    </row>
    <row r="2763" spans="1:9" ht="16" thickBot="1" x14ac:dyDescent="0.25">
      <c r="A2763" s="8" t="str">
        <f>Table768[[#This Row],[Test No.]]&amp;Table768[[#This Row],[Section]]&amp;Table768[[#This Row],[Q No.]]</f>
        <v>R22R2</v>
      </c>
      <c r="B2763" s="8"/>
      <c r="C2763" s="7" t="s">
        <v>89</v>
      </c>
      <c r="D2763" s="17">
        <v>2</v>
      </c>
      <c r="E2763" s="6" t="s">
        <v>33</v>
      </c>
      <c r="F2763" s="6">
        <v>1</v>
      </c>
      <c r="G2763" s="13" t="s">
        <v>50</v>
      </c>
      <c r="H2763" s="17" t="s">
        <v>425</v>
      </c>
      <c r="I2763" s="2" t="str">
        <f>VLOOKUP(Table768[[#This Row],[CID]],ALY,2,FALSE)</f>
        <v>Detail</v>
      </c>
    </row>
    <row r="2764" spans="1:9" ht="16" thickBot="1" x14ac:dyDescent="0.25">
      <c r="A2764" s="8" t="str">
        <f>Table768[[#This Row],[Test No.]]&amp;Table768[[#This Row],[Section]]&amp;Table768[[#This Row],[Q No.]]</f>
        <v>R22R3</v>
      </c>
      <c r="B2764" s="8"/>
      <c r="C2764" s="7" t="s">
        <v>89</v>
      </c>
      <c r="D2764" s="17">
        <v>3</v>
      </c>
      <c r="E2764" s="6" t="s">
        <v>33</v>
      </c>
      <c r="F2764" s="6">
        <v>1</v>
      </c>
      <c r="G2764" s="13" t="s">
        <v>50</v>
      </c>
      <c r="H2764" s="17" t="s">
        <v>425</v>
      </c>
      <c r="I2764" s="2" t="str">
        <f>VLOOKUP(Table768[[#This Row],[CID]],ALY,2,FALSE)</f>
        <v>Detail</v>
      </c>
    </row>
    <row r="2765" spans="1:9" ht="16" thickBot="1" x14ac:dyDescent="0.25">
      <c r="A2765" s="8" t="str">
        <f>Table768[[#This Row],[Test No.]]&amp;Table768[[#This Row],[Section]]&amp;Table768[[#This Row],[Q No.]]</f>
        <v>R22R4</v>
      </c>
      <c r="B2765" s="8"/>
      <c r="C2765" s="7" t="s">
        <v>89</v>
      </c>
      <c r="D2765" s="17">
        <v>4</v>
      </c>
      <c r="E2765" s="6" t="s">
        <v>33</v>
      </c>
      <c r="F2765" s="6">
        <v>1</v>
      </c>
      <c r="G2765" s="13" t="s">
        <v>50</v>
      </c>
      <c r="H2765" s="17" t="s">
        <v>425</v>
      </c>
      <c r="I2765" s="2" t="str">
        <f>VLOOKUP(Table768[[#This Row],[CID]],ALY,2,FALSE)</f>
        <v>Detail</v>
      </c>
    </row>
    <row r="2766" spans="1:9" ht="16" thickBot="1" x14ac:dyDescent="0.25">
      <c r="A2766" s="8" t="str">
        <f>Table768[[#This Row],[Test No.]]&amp;Table768[[#This Row],[Section]]&amp;Table768[[#This Row],[Q No.]]</f>
        <v>R22R5</v>
      </c>
      <c r="B2766" s="8"/>
      <c r="C2766" s="7" t="s">
        <v>89</v>
      </c>
      <c r="D2766" s="17">
        <v>5</v>
      </c>
      <c r="E2766" s="6" t="s">
        <v>33</v>
      </c>
      <c r="F2766" s="6">
        <v>1</v>
      </c>
      <c r="G2766" s="13" t="s">
        <v>50</v>
      </c>
      <c r="H2766" s="17" t="s">
        <v>425</v>
      </c>
      <c r="I2766" s="2" t="str">
        <f>VLOOKUP(Table768[[#This Row],[CID]],ALY,2,FALSE)</f>
        <v>Detail</v>
      </c>
    </row>
    <row r="2767" spans="1:9" ht="16" thickBot="1" x14ac:dyDescent="0.25">
      <c r="A2767" s="8" t="str">
        <f>Table768[[#This Row],[Test No.]]&amp;Table768[[#This Row],[Section]]&amp;Table768[[#This Row],[Q No.]]</f>
        <v>R22R6</v>
      </c>
      <c r="B2767" s="8"/>
      <c r="C2767" s="7" t="s">
        <v>89</v>
      </c>
      <c r="D2767" s="17">
        <v>6</v>
      </c>
      <c r="E2767" s="6" t="s">
        <v>33</v>
      </c>
      <c r="F2767" s="6">
        <v>1</v>
      </c>
      <c r="G2767" s="13" t="s">
        <v>50</v>
      </c>
      <c r="H2767" s="17" t="s">
        <v>425</v>
      </c>
      <c r="I2767" s="2" t="str">
        <f>VLOOKUP(Table768[[#This Row],[CID]],ALY,2,FALSE)</f>
        <v>Detail</v>
      </c>
    </row>
    <row r="2768" spans="1:9" ht="16" thickBot="1" x14ac:dyDescent="0.25">
      <c r="A2768" s="8" t="str">
        <f>Table768[[#This Row],[Test No.]]&amp;Table768[[#This Row],[Section]]&amp;Table768[[#This Row],[Q No.]]</f>
        <v>R22R7</v>
      </c>
      <c r="B2768" s="8"/>
      <c r="C2768" s="7" t="s">
        <v>89</v>
      </c>
      <c r="D2768" s="17">
        <v>7</v>
      </c>
      <c r="E2768" s="6" t="s">
        <v>33</v>
      </c>
      <c r="F2768" s="6">
        <v>1</v>
      </c>
      <c r="G2768" s="13" t="s">
        <v>50</v>
      </c>
      <c r="H2768" s="17" t="s">
        <v>425</v>
      </c>
      <c r="I2768" s="2" t="str">
        <f>VLOOKUP(Table768[[#This Row],[CID]],ALY,2,FALSE)</f>
        <v>Detail</v>
      </c>
    </row>
    <row r="2769" spans="1:9" ht="16" thickBot="1" x14ac:dyDescent="0.25">
      <c r="A2769" s="8" t="str">
        <f>Table768[[#This Row],[Test No.]]&amp;Table768[[#This Row],[Section]]&amp;Table768[[#This Row],[Q No.]]</f>
        <v>R22R8</v>
      </c>
      <c r="B2769" s="8"/>
      <c r="C2769" s="7" t="s">
        <v>89</v>
      </c>
      <c r="D2769" s="17">
        <v>8</v>
      </c>
      <c r="E2769" s="6" t="s">
        <v>33</v>
      </c>
      <c r="F2769" s="6">
        <v>1</v>
      </c>
      <c r="G2769" s="13" t="s">
        <v>50</v>
      </c>
      <c r="H2769" s="17" t="s">
        <v>424</v>
      </c>
      <c r="I2769" s="2" t="str">
        <f>VLOOKUP(Table768[[#This Row],[CID]],ALY,2,FALSE)</f>
        <v>Inference</v>
      </c>
    </row>
    <row r="2770" spans="1:9" ht="16" thickBot="1" x14ac:dyDescent="0.25">
      <c r="A2770" s="8" t="str">
        <f>Table768[[#This Row],[Test No.]]&amp;Table768[[#This Row],[Section]]&amp;Table768[[#This Row],[Q No.]]</f>
        <v>R22R9</v>
      </c>
      <c r="B2770" s="8"/>
      <c r="C2770" s="7" t="s">
        <v>89</v>
      </c>
      <c r="D2770" s="17">
        <v>9</v>
      </c>
      <c r="E2770" s="6" t="s">
        <v>33</v>
      </c>
      <c r="F2770" s="6">
        <v>1</v>
      </c>
      <c r="G2770" s="13" t="s">
        <v>50</v>
      </c>
      <c r="H2770" s="17" t="s">
        <v>425</v>
      </c>
      <c r="I2770" s="2" t="str">
        <f>VLOOKUP(Table768[[#This Row],[CID]],ALY,2,FALSE)</f>
        <v>Detail</v>
      </c>
    </row>
    <row r="2771" spans="1:9" ht="16" thickBot="1" x14ac:dyDescent="0.25">
      <c r="A2771" s="8" t="str">
        <f>Table768[[#This Row],[Test No.]]&amp;Table768[[#This Row],[Section]]&amp;Table768[[#This Row],[Q No.]]</f>
        <v>R22R10</v>
      </c>
      <c r="B2771" s="8"/>
      <c r="C2771" s="7" t="s">
        <v>89</v>
      </c>
      <c r="D2771" s="17">
        <v>10</v>
      </c>
      <c r="E2771" s="6" t="s">
        <v>33</v>
      </c>
      <c r="F2771" s="6">
        <v>1</v>
      </c>
      <c r="G2771" s="13" t="s">
        <v>50</v>
      </c>
      <c r="H2771" s="17" t="s">
        <v>425</v>
      </c>
      <c r="I2771" s="2" t="str">
        <f>VLOOKUP(Table768[[#This Row],[CID]],ALY,2,FALSE)</f>
        <v>Detail</v>
      </c>
    </row>
    <row r="2772" spans="1:9" ht="16" thickBot="1" x14ac:dyDescent="0.25">
      <c r="A2772" s="8" t="str">
        <f>Table768[[#This Row],[Test No.]]&amp;Table768[[#This Row],[Section]]&amp;Table768[[#This Row],[Q No.]]</f>
        <v>R22R11</v>
      </c>
      <c r="B2772" s="8"/>
      <c r="C2772" s="7" t="s">
        <v>89</v>
      </c>
      <c r="D2772" s="17">
        <v>11</v>
      </c>
      <c r="E2772" s="6" t="s">
        <v>33</v>
      </c>
      <c r="F2772" s="6">
        <v>2</v>
      </c>
      <c r="G2772" s="13" t="s">
        <v>201</v>
      </c>
      <c r="H2772" s="17" t="s">
        <v>433</v>
      </c>
      <c r="I2772" s="2" t="str">
        <f>VLOOKUP(Table768[[#This Row],[CID]],ALY,2,FALSE)</f>
        <v>Purpose</v>
      </c>
    </row>
    <row r="2773" spans="1:9" ht="16" thickBot="1" x14ac:dyDescent="0.25">
      <c r="A2773" s="8" t="str">
        <f>Table768[[#This Row],[Test No.]]&amp;Table768[[#This Row],[Section]]&amp;Table768[[#This Row],[Q No.]]</f>
        <v>R22R12</v>
      </c>
      <c r="B2773" s="8"/>
      <c r="C2773" s="7" t="s">
        <v>89</v>
      </c>
      <c r="D2773" s="17">
        <v>12</v>
      </c>
      <c r="E2773" s="6" t="s">
        <v>33</v>
      </c>
      <c r="F2773" s="6">
        <v>2</v>
      </c>
      <c r="G2773" s="13" t="s">
        <v>201</v>
      </c>
      <c r="H2773" s="17" t="s">
        <v>433</v>
      </c>
      <c r="I2773" s="2" t="str">
        <f>VLOOKUP(Table768[[#This Row],[CID]],ALY,2,FALSE)</f>
        <v>Purpose</v>
      </c>
    </row>
    <row r="2774" spans="1:9" ht="16" thickBot="1" x14ac:dyDescent="0.25">
      <c r="A2774" s="8" t="str">
        <f>Table768[[#This Row],[Test No.]]&amp;Table768[[#This Row],[Section]]&amp;Table768[[#This Row],[Q No.]]</f>
        <v>R22R13</v>
      </c>
      <c r="B2774" s="8"/>
      <c r="C2774" s="7" t="s">
        <v>89</v>
      </c>
      <c r="D2774" s="17">
        <v>13</v>
      </c>
      <c r="E2774" s="6" t="s">
        <v>33</v>
      </c>
      <c r="F2774" s="6">
        <v>2</v>
      </c>
      <c r="G2774" s="13" t="s">
        <v>201</v>
      </c>
      <c r="H2774" s="17" t="s">
        <v>446</v>
      </c>
      <c r="I2774" s="2" t="str">
        <f>VLOOKUP(Table768[[#This Row],[CID]],ALY,2,FALSE)</f>
        <v>Inference</v>
      </c>
    </row>
    <row r="2775" spans="1:9" ht="16" thickBot="1" x14ac:dyDescent="0.25">
      <c r="A2775" s="8" t="str">
        <f>Table768[[#This Row],[Test No.]]&amp;Table768[[#This Row],[Section]]&amp;Table768[[#This Row],[Q No.]]</f>
        <v>R22R14</v>
      </c>
      <c r="B2775" s="8"/>
      <c r="C2775" s="7" t="s">
        <v>89</v>
      </c>
      <c r="D2775" s="17">
        <v>14</v>
      </c>
      <c r="E2775" s="6" t="s">
        <v>33</v>
      </c>
      <c r="F2775" s="6">
        <v>2</v>
      </c>
      <c r="G2775" s="13" t="s">
        <v>201</v>
      </c>
      <c r="H2775" s="17" t="s">
        <v>430</v>
      </c>
      <c r="I2775" s="2" t="str">
        <f>VLOOKUP(Table768[[#This Row],[CID]],ALY,2,FALSE)</f>
        <v>Detail</v>
      </c>
    </row>
    <row r="2776" spans="1:9" ht="16" thickBot="1" x14ac:dyDescent="0.25">
      <c r="A2776" s="8" t="str">
        <f>Table768[[#This Row],[Test No.]]&amp;Table768[[#This Row],[Section]]&amp;Table768[[#This Row],[Q No.]]</f>
        <v>R22R15</v>
      </c>
      <c r="B2776" s="8"/>
      <c r="C2776" s="7" t="s">
        <v>89</v>
      </c>
      <c r="D2776" s="17">
        <v>15</v>
      </c>
      <c r="E2776" s="6" t="s">
        <v>33</v>
      </c>
      <c r="F2776" s="6">
        <v>2</v>
      </c>
      <c r="G2776" s="13" t="s">
        <v>201</v>
      </c>
      <c r="H2776" s="17" t="s">
        <v>430</v>
      </c>
      <c r="I2776" s="2" t="str">
        <f>VLOOKUP(Table768[[#This Row],[CID]],ALY,2,FALSE)</f>
        <v>Detail</v>
      </c>
    </row>
    <row r="2777" spans="1:9" ht="16" thickBot="1" x14ac:dyDescent="0.25">
      <c r="A2777" s="8" t="str">
        <f>Table768[[#This Row],[Test No.]]&amp;Table768[[#This Row],[Section]]&amp;Table768[[#This Row],[Q No.]]</f>
        <v>R22R16</v>
      </c>
      <c r="B2777" s="8"/>
      <c r="C2777" s="7" t="s">
        <v>89</v>
      </c>
      <c r="D2777" s="17">
        <v>16</v>
      </c>
      <c r="E2777" s="6" t="s">
        <v>33</v>
      </c>
      <c r="F2777" s="6">
        <v>2</v>
      </c>
      <c r="G2777" s="13" t="s">
        <v>201</v>
      </c>
      <c r="H2777" s="17" t="s">
        <v>431</v>
      </c>
      <c r="I2777" s="2" t="str">
        <f>VLOOKUP(Table768[[#This Row],[CID]],ALY,2,FALSE)</f>
        <v>Vocab-in-Context</v>
      </c>
    </row>
    <row r="2778" spans="1:9" ht="16" thickBot="1" x14ac:dyDescent="0.25">
      <c r="A2778" s="8" t="str">
        <f>Table768[[#This Row],[Test No.]]&amp;Table768[[#This Row],[Section]]&amp;Table768[[#This Row],[Q No.]]</f>
        <v>R22R17</v>
      </c>
      <c r="B2778" s="8"/>
      <c r="C2778" s="7" t="s">
        <v>89</v>
      </c>
      <c r="D2778" s="17">
        <v>17</v>
      </c>
      <c r="E2778" s="6" t="s">
        <v>33</v>
      </c>
      <c r="F2778" s="6">
        <v>2</v>
      </c>
      <c r="G2778" s="13" t="s">
        <v>201</v>
      </c>
      <c r="H2778" s="17" t="s">
        <v>446</v>
      </c>
      <c r="I2778" s="2" t="str">
        <f>VLOOKUP(Table768[[#This Row],[CID]],ALY,2,FALSE)</f>
        <v>Inference</v>
      </c>
    </row>
    <row r="2779" spans="1:9" ht="16" thickBot="1" x14ac:dyDescent="0.25">
      <c r="A2779" s="8" t="str">
        <f>Table768[[#This Row],[Test No.]]&amp;Table768[[#This Row],[Section]]&amp;Table768[[#This Row],[Q No.]]</f>
        <v>R22R18</v>
      </c>
      <c r="B2779" s="8"/>
      <c r="C2779" s="7" t="s">
        <v>89</v>
      </c>
      <c r="D2779" s="17">
        <v>18</v>
      </c>
      <c r="E2779" s="6" t="s">
        <v>33</v>
      </c>
      <c r="F2779" s="6">
        <v>2</v>
      </c>
      <c r="G2779" s="13" t="s">
        <v>201</v>
      </c>
      <c r="H2779" s="17" t="s">
        <v>430</v>
      </c>
      <c r="I2779" s="2" t="str">
        <f>VLOOKUP(Table768[[#This Row],[CID]],ALY,2,FALSE)</f>
        <v>Detail</v>
      </c>
    </row>
    <row r="2780" spans="1:9" ht="16" thickBot="1" x14ac:dyDescent="0.25">
      <c r="A2780" s="8" t="str">
        <f>Table768[[#This Row],[Test No.]]&amp;Table768[[#This Row],[Section]]&amp;Table768[[#This Row],[Q No.]]</f>
        <v>R22R19</v>
      </c>
      <c r="B2780" s="8"/>
      <c r="C2780" s="7" t="s">
        <v>89</v>
      </c>
      <c r="D2780" s="17">
        <v>19</v>
      </c>
      <c r="E2780" s="6" t="s">
        <v>33</v>
      </c>
      <c r="F2780" s="6">
        <v>2</v>
      </c>
      <c r="G2780" s="13" t="s">
        <v>201</v>
      </c>
      <c r="H2780" s="17" t="s">
        <v>430</v>
      </c>
      <c r="I2780" s="2" t="str">
        <f>VLOOKUP(Table768[[#This Row],[CID]],ALY,2,FALSE)</f>
        <v>Detail</v>
      </c>
    </row>
    <row r="2781" spans="1:9" ht="16" thickBot="1" x14ac:dyDescent="0.25">
      <c r="A2781" s="8" t="str">
        <f>Table768[[#This Row],[Test No.]]&amp;Table768[[#This Row],[Section]]&amp;Table768[[#This Row],[Q No.]]</f>
        <v>R22R20</v>
      </c>
      <c r="B2781" s="8"/>
      <c r="C2781" s="7" t="s">
        <v>89</v>
      </c>
      <c r="D2781" s="17">
        <v>20</v>
      </c>
      <c r="E2781" s="6" t="s">
        <v>33</v>
      </c>
      <c r="F2781" s="6">
        <v>2</v>
      </c>
      <c r="G2781" s="13" t="s">
        <v>201</v>
      </c>
      <c r="H2781" s="17" t="s">
        <v>430</v>
      </c>
      <c r="I2781" s="2" t="str">
        <f>VLOOKUP(Table768[[#This Row],[CID]],ALY,2,FALSE)</f>
        <v>Detail</v>
      </c>
    </row>
    <row r="2782" spans="1:9" ht="16" thickBot="1" x14ac:dyDescent="0.25">
      <c r="A2782" s="8" t="str">
        <f>Table768[[#This Row],[Test No.]]&amp;Table768[[#This Row],[Section]]&amp;Table768[[#This Row],[Q No.]]</f>
        <v>R22R21</v>
      </c>
      <c r="B2782" s="8"/>
      <c r="C2782" s="7" t="s">
        <v>89</v>
      </c>
      <c r="D2782" s="17">
        <v>21</v>
      </c>
      <c r="E2782" s="6" t="s">
        <v>33</v>
      </c>
      <c r="F2782" s="6">
        <v>3</v>
      </c>
      <c r="G2782" s="13" t="s">
        <v>200</v>
      </c>
      <c r="H2782" s="17" t="s">
        <v>451</v>
      </c>
      <c r="I2782" s="2" t="str">
        <f>VLOOKUP(Table768[[#This Row],[CID]],ALY,2,FALSE)</f>
        <v>Main Idea</v>
      </c>
    </row>
    <row r="2783" spans="1:9" ht="16" thickBot="1" x14ac:dyDescent="0.25">
      <c r="A2783" s="8" t="str">
        <f>Table768[[#This Row],[Test No.]]&amp;Table768[[#This Row],[Section]]&amp;Table768[[#This Row],[Q No.]]</f>
        <v>R22R22</v>
      </c>
      <c r="B2783" s="8"/>
      <c r="C2783" s="7" t="s">
        <v>89</v>
      </c>
      <c r="D2783" s="17">
        <v>22</v>
      </c>
      <c r="E2783" s="6" t="s">
        <v>33</v>
      </c>
      <c r="F2783" s="6">
        <v>3</v>
      </c>
      <c r="G2783" s="13" t="s">
        <v>200</v>
      </c>
      <c r="H2783" s="17" t="s">
        <v>437</v>
      </c>
      <c r="I2783" s="2" t="str">
        <f>VLOOKUP(Table768[[#This Row],[CID]],ALY,2,FALSE)</f>
        <v>Detail</v>
      </c>
    </row>
    <row r="2784" spans="1:9" ht="16" thickBot="1" x14ac:dyDescent="0.25">
      <c r="A2784" s="8" t="str">
        <f>Table768[[#This Row],[Test No.]]&amp;Table768[[#This Row],[Section]]&amp;Table768[[#This Row],[Q No.]]</f>
        <v>R22R23</v>
      </c>
      <c r="B2784" s="8"/>
      <c r="C2784" s="7" t="s">
        <v>89</v>
      </c>
      <c r="D2784" s="17">
        <v>23</v>
      </c>
      <c r="E2784" s="6" t="s">
        <v>33</v>
      </c>
      <c r="F2784" s="6">
        <v>3</v>
      </c>
      <c r="G2784" s="13" t="s">
        <v>200</v>
      </c>
      <c r="H2784" s="17" t="s">
        <v>438</v>
      </c>
      <c r="I2784" s="2" t="str">
        <f>VLOOKUP(Table768[[#This Row],[CID]],ALY,2,FALSE)</f>
        <v>Inference</v>
      </c>
    </row>
    <row r="2785" spans="1:9" ht="16" thickBot="1" x14ac:dyDescent="0.25">
      <c r="A2785" s="8" t="str">
        <f>Table768[[#This Row],[Test No.]]&amp;Table768[[#This Row],[Section]]&amp;Table768[[#This Row],[Q No.]]</f>
        <v>R22R24</v>
      </c>
      <c r="B2785" s="8"/>
      <c r="C2785" s="7" t="s">
        <v>89</v>
      </c>
      <c r="D2785" s="17">
        <v>24</v>
      </c>
      <c r="E2785" s="6" t="s">
        <v>33</v>
      </c>
      <c r="F2785" s="6">
        <v>3</v>
      </c>
      <c r="G2785" s="13" t="s">
        <v>200</v>
      </c>
      <c r="H2785" s="17" t="s">
        <v>436</v>
      </c>
      <c r="I2785" s="2" t="str">
        <f>VLOOKUP(Table768[[#This Row],[CID]],ALY,2,FALSE)</f>
        <v>Purpose</v>
      </c>
    </row>
    <row r="2786" spans="1:9" ht="16" thickBot="1" x14ac:dyDescent="0.25">
      <c r="A2786" s="8" t="str">
        <f>Table768[[#This Row],[Test No.]]&amp;Table768[[#This Row],[Section]]&amp;Table768[[#This Row],[Q No.]]</f>
        <v>R22R25</v>
      </c>
      <c r="B2786" s="8"/>
      <c r="C2786" s="7" t="s">
        <v>89</v>
      </c>
      <c r="D2786" s="17">
        <v>25</v>
      </c>
      <c r="E2786" s="6" t="s">
        <v>33</v>
      </c>
      <c r="F2786" s="6">
        <v>3</v>
      </c>
      <c r="G2786" s="13" t="s">
        <v>200</v>
      </c>
      <c r="H2786" s="17" t="s">
        <v>437</v>
      </c>
      <c r="I2786" s="2" t="str">
        <f>VLOOKUP(Table768[[#This Row],[CID]],ALY,2,FALSE)</f>
        <v>Detail</v>
      </c>
    </row>
    <row r="2787" spans="1:9" ht="16" thickBot="1" x14ac:dyDescent="0.25">
      <c r="A2787" s="8" t="str">
        <f>Table768[[#This Row],[Test No.]]&amp;Table768[[#This Row],[Section]]&amp;Table768[[#This Row],[Q No.]]</f>
        <v>R22R26</v>
      </c>
      <c r="B2787" s="8"/>
      <c r="C2787" s="7" t="s">
        <v>89</v>
      </c>
      <c r="D2787" s="17">
        <v>26</v>
      </c>
      <c r="E2787" s="6" t="s">
        <v>33</v>
      </c>
      <c r="F2787" s="6">
        <v>3</v>
      </c>
      <c r="G2787" s="13" t="s">
        <v>200</v>
      </c>
      <c r="H2787" s="17" t="s">
        <v>436</v>
      </c>
      <c r="I2787" s="2" t="str">
        <f>VLOOKUP(Table768[[#This Row],[CID]],ALY,2,FALSE)</f>
        <v>Purpose</v>
      </c>
    </row>
    <row r="2788" spans="1:9" ht="16" thickBot="1" x14ac:dyDescent="0.25">
      <c r="A2788" s="8" t="str">
        <f>Table768[[#This Row],[Test No.]]&amp;Table768[[#This Row],[Section]]&amp;Table768[[#This Row],[Q No.]]</f>
        <v>R22R27</v>
      </c>
      <c r="B2788" s="8"/>
      <c r="C2788" s="7" t="s">
        <v>89</v>
      </c>
      <c r="D2788" s="17">
        <v>27</v>
      </c>
      <c r="E2788" s="6" t="s">
        <v>33</v>
      </c>
      <c r="F2788" s="6">
        <v>3</v>
      </c>
      <c r="G2788" s="13" t="s">
        <v>200</v>
      </c>
      <c r="H2788" s="17" t="s">
        <v>437</v>
      </c>
      <c r="I2788" s="2" t="str">
        <f>VLOOKUP(Table768[[#This Row],[CID]],ALY,2,FALSE)</f>
        <v>Detail</v>
      </c>
    </row>
    <row r="2789" spans="1:9" ht="16" thickBot="1" x14ac:dyDescent="0.25">
      <c r="A2789" s="8" t="str">
        <f>Table768[[#This Row],[Test No.]]&amp;Table768[[#This Row],[Section]]&amp;Table768[[#This Row],[Q No.]]</f>
        <v>R22R28</v>
      </c>
      <c r="B2789" s="8"/>
      <c r="C2789" s="7" t="s">
        <v>89</v>
      </c>
      <c r="D2789" s="17">
        <v>28</v>
      </c>
      <c r="E2789" s="6" t="s">
        <v>33</v>
      </c>
      <c r="F2789" s="6">
        <v>3</v>
      </c>
      <c r="G2789" s="13" t="s">
        <v>200</v>
      </c>
      <c r="H2789" s="17" t="s">
        <v>437</v>
      </c>
      <c r="I2789" s="2" t="str">
        <f>VLOOKUP(Table768[[#This Row],[CID]],ALY,2,FALSE)</f>
        <v>Detail</v>
      </c>
    </row>
    <row r="2790" spans="1:9" ht="16" thickBot="1" x14ac:dyDescent="0.25">
      <c r="A2790" s="8" t="str">
        <f>Table768[[#This Row],[Test No.]]&amp;Table768[[#This Row],[Section]]&amp;Table768[[#This Row],[Q No.]]</f>
        <v>R22R29</v>
      </c>
      <c r="B2790" s="8"/>
      <c r="C2790" s="7" t="s">
        <v>89</v>
      </c>
      <c r="D2790" s="17">
        <v>29</v>
      </c>
      <c r="E2790" s="6" t="s">
        <v>33</v>
      </c>
      <c r="F2790" s="6">
        <v>3</v>
      </c>
      <c r="G2790" s="13" t="s">
        <v>200</v>
      </c>
      <c r="H2790" s="17" t="s">
        <v>437</v>
      </c>
      <c r="I2790" s="2" t="str">
        <f>VLOOKUP(Table768[[#This Row],[CID]],ALY,2,FALSE)</f>
        <v>Detail</v>
      </c>
    </row>
    <row r="2791" spans="1:9" ht="16" thickBot="1" x14ac:dyDescent="0.25">
      <c r="A2791" s="8" t="str">
        <f>Table768[[#This Row],[Test No.]]&amp;Table768[[#This Row],[Section]]&amp;Table768[[#This Row],[Q No.]]</f>
        <v>R22R30</v>
      </c>
      <c r="B2791" s="8"/>
      <c r="C2791" s="7" t="s">
        <v>89</v>
      </c>
      <c r="D2791" s="17">
        <v>30</v>
      </c>
      <c r="E2791" s="6" t="s">
        <v>33</v>
      </c>
      <c r="F2791" s="6">
        <v>3</v>
      </c>
      <c r="G2791" s="13" t="s">
        <v>200</v>
      </c>
      <c r="H2791" s="17" t="s">
        <v>437</v>
      </c>
      <c r="I2791" s="2" t="str">
        <f>VLOOKUP(Table768[[#This Row],[CID]],ALY,2,FALSE)</f>
        <v>Detail</v>
      </c>
    </row>
    <row r="2792" spans="1:9" ht="16" thickBot="1" x14ac:dyDescent="0.25">
      <c r="A2792" s="8" t="str">
        <f>Table768[[#This Row],[Test No.]]&amp;Table768[[#This Row],[Section]]&amp;Table768[[#This Row],[Q No.]]</f>
        <v>R22R31</v>
      </c>
      <c r="B2792" s="8"/>
      <c r="C2792" s="7" t="s">
        <v>89</v>
      </c>
      <c r="D2792" s="17">
        <v>31</v>
      </c>
      <c r="E2792" s="6" t="s">
        <v>33</v>
      </c>
      <c r="F2792" s="6">
        <v>4</v>
      </c>
      <c r="G2792" s="13" t="s">
        <v>199</v>
      </c>
      <c r="H2792" s="17" t="s">
        <v>445</v>
      </c>
      <c r="I2792" s="2" t="str">
        <f>VLOOKUP(Table768[[#This Row],[CID]],ALY,2,FALSE)</f>
        <v>Purpose</v>
      </c>
    </row>
    <row r="2793" spans="1:9" ht="16" thickBot="1" x14ac:dyDescent="0.25">
      <c r="A2793" s="8" t="str">
        <f>Table768[[#This Row],[Test No.]]&amp;Table768[[#This Row],[Section]]&amp;Table768[[#This Row],[Q No.]]</f>
        <v>R22R32</v>
      </c>
      <c r="B2793" s="8"/>
      <c r="C2793" s="7" t="s">
        <v>89</v>
      </c>
      <c r="D2793" s="17">
        <v>32</v>
      </c>
      <c r="E2793" s="6" t="s">
        <v>33</v>
      </c>
      <c r="F2793" s="6">
        <v>4</v>
      </c>
      <c r="G2793" s="13" t="s">
        <v>199</v>
      </c>
      <c r="H2793" s="17" t="s">
        <v>441</v>
      </c>
      <c r="I2793" s="2" t="str">
        <f>VLOOKUP(Table768[[#This Row],[CID]],ALY,2,FALSE)</f>
        <v>Main Idea</v>
      </c>
    </row>
    <row r="2794" spans="1:9" ht="16" thickBot="1" x14ac:dyDescent="0.25">
      <c r="A2794" s="8" t="str">
        <f>Table768[[#This Row],[Test No.]]&amp;Table768[[#This Row],[Section]]&amp;Table768[[#This Row],[Q No.]]</f>
        <v>R22R33</v>
      </c>
      <c r="B2794" s="8"/>
      <c r="C2794" s="7" t="s">
        <v>89</v>
      </c>
      <c r="D2794" s="17">
        <v>33</v>
      </c>
      <c r="E2794" s="6" t="s">
        <v>33</v>
      </c>
      <c r="F2794" s="6">
        <v>4</v>
      </c>
      <c r="G2794" s="13" t="s">
        <v>199</v>
      </c>
      <c r="H2794" s="17" t="s">
        <v>442</v>
      </c>
      <c r="I2794" s="2" t="str">
        <f>VLOOKUP(Table768[[#This Row],[CID]],ALY,2,FALSE)</f>
        <v>Detail</v>
      </c>
    </row>
    <row r="2795" spans="1:9" ht="16" thickBot="1" x14ac:dyDescent="0.25">
      <c r="A2795" s="8" t="str">
        <f>Table768[[#This Row],[Test No.]]&amp;Table768[[#This Row],[Section]]&amp;Table768[[#This Row],[Q No.]]</f>
        <v>R22R34</v>
      </c>
      <c r="B2795" s="8"/>
      <c r="C2795" s="7" t="s">
        <v>89</v>
      </c>
      <c r="D2795" s="17">
        <v>34</v>
      </c>
      <c r="E2795" s="6" t="s">
        <v>33</v>
      </c>
      <c r="F2795" s="6">
        <v>4</v>
      </c>
      <c r="G2795" s="13" t="s">
        <v>199</v>
      </c>
      <c r="H2795" s="17" t="s">
        <v>442</v>
      </c>
      <c r="I2795" s="2" t="str">
        <f>VLOOKUP(Table768[[#This Row],[CID]],ALY,2,FALSE)</f>
        <v>Detail</v>
      </c>
    </row>
    <row r="2796" spans="1:9" ht="16" thickBot="1" x14ac:dyDescent="0.25">
      <c r="A2796" s="8" t="str">
        <f>Table768[[#This Row],[Test No.]]&amp;Table768[[#This Row],[Section]]&amp;Table768[[#This Row],[Q No.]]</f>
        <v>R22R35</v>
      </c>
      <c r="B2796" s="8"/>
      <c r="C2796" s="7" t="s">
        <v>89</v>
      </c>
      <c r="D2796" s="17">
        <v>35</v>
      </c>
      <c r="E2796" s="6" t="s">
        <v>33</v>
      </c>
      <c r="F2796" s="6">
        <v>4</v>
      </c>
      <c r="G2796" s="13" t="s">
        <v>199</v>
      </c>
      <c r="H2796" s="17" t="s">
        <v>442</v>
      </c>
      <c r="I2796" s="2" t="str">
        <f>VLOOKUP(Table768[[#This Row],[CID]],ALY,2,FALSE)</f>
        <v>Detail</v>
      </c>
    </row>
    <row r="2797" spans="1:9" ht="16" thickBot="1" x14ac:dyDescent="0.25">
      <c r="A2797" s="8" t="str">
        <f>Table768[[#This Row],[Test No.]]&amp;Table768[[#This Row],[Section]]&amp;Table768[[#This Row],[Q No.]]</f>
        <v>R22R36</v>
      </c>
      <c r="B2797" s="8"/>
      <c r="C2797" s="7" t="s">
        <v>89</v>
      </c>
      <c r="D2797" s="17">
        <v>36</v>
      </c>
      <c r="E2797" s="6" t="s">
        <v>33</v>
      </c>
      <c r="F2797" s="6">
        <v>4</v>
      </c>
      <c r="G2797" s="13" t="s">
        <v>199</v>
      </c>
      <c r="H2797" s="17" t="s">
        <v>442</v>
      </c>
      <c r="I2797" s="2" t="str">
        <f>VLOOKUP(Table768[[#This Row],[CID]],ALY,2,FALSE)</f>
        <v>Detail</v>
      </c>
    </row>
    <row r="2798" spans="1:9" ht="16" thickBot="1" x14ac:dyDescent="0.25">
      <c r="A2798" s="8" t="str">
        <f>Table768[[#This Row],[Test No.]]&amp;Table768[[#This Row],[Section]]&amp;Table768[[#This Row],[Q No.]]</f>
        <v>R22R37</v>
      </c>
      <c r="B2798" s="8"/>
      <c r="C2798" s="7" t="s">
        <v>89</v>
      </c>
      <c r="D2798" s="17">
        <v>37</v>
      </c>
      <c r="E2798" s="6" t="s">
        <v>33</v>
      </c>
      <c r="F2798" s="6">
        <v>4</v>
      </c>
      <c r="G2798" s="13" t="s">
        <v>199</v>
      </c>
      <c r="H2798" s="17" t="s">
        <v>442</v>
      </c>
      <c r="I2798" s="2" t="str">
        <f>VLOOKUP(Table768[[#This Row],[CID]],ALY,2,FALSE)</f>
        <v>Detail</v>
      </c>
    </row>
    <row r="2799" spans="1:9" ht="16" thickBot="1" x14ac:dyDescent="0.25">
      <c r="A2799" s="8" t="str">
        <f>Table768[[#This Row],[Test No.]]&amp;Table768[[#This Row],[Section]]&amp;Table768[[#This Row],[Q No.]]</f>
        <v>R22R38</v>
      </c>
      <c r="B2799" s="8"/>
      <c r="C2799" s="7" t="s">
        <v>89</v>
      </c>
      <c r="D2799" s="17">
        <v>38</v>
      </c>
      <c r="E2799" s="6" t="s">
        <v>33</v>
      </c>
      <c r="F2799" s="6">
        <v>4</v>
      </c>
      <c r="G2799" s="13" t="s">
        <v>199</v>
      </c>
      <c r="H2799" s="17" t="s">
        <v>443</v>
      </c>
      <c r="I2799" s="2" t="str">
        <f>VLOOKUP(Table768[[#This Row],[CID]],ALY,2,FALSE)</f>
        <v>Vocab-in-Context</v>
      </c>
    </row>
    <row r="2800" spans="1:9" ht="16" thickBot="1" x14ac:dyDescent="0.25">
      <c r="A2800" s="8" t="str">
        <f>Table768[[#This Row],[Test No.]]&amp;Table768[[#This Row],[Section]]&amp;Table768[[#This Row],[Q No.]]</f>
        <v>R22R39</v>
      </c>
      <c r="B2800" s="8"/>
      <c r="C2800" s="7" t="s">
        <v>89</v>
      </c>
      <c r="D2800" s="17">
        <v>39</v>
      </c>
      <c r="E2800" s="6" t="s">
        <v>33</v>
      </c>
      <c r="F2800" s="6">
        <v>4</v>
      </c>
      <c r="G2800" s="13" t="s">
        <v>199</v>
      </c>
      <c r="H2800" s="17" t="s">
        <v>442</v>
      </c>
      <c r="I2800" s="2" t="str">
        <f>VLOOKUP(Table768[[#This Row],[CID]],ALY,2,FALSE)</f>
        <v>Detail</v>
      </c>
    </row>
    <row r="2801" spans="1:9" ht="16" thickBot="1" x14ac:dyDescent="0.25">
      <c r="A2801" s="8" t="str">
        <f>Table768[[#This Row],[Test No.]]&amp;Table768[[#This Row],[Section]]&amp;Table768[[#This Row],[Q No.]]</f>
        <v>R22R40</v>
      </c>
      <c r="B2801" s="8"/>
      <c r="C2801" s="7" t="s">
        <v>89</v>
      </c>
      <c r="D2801" s="17">
        <v>40</v>
      </c>
      <c r="E2801" s="6" t="s">
        <v>33</v>
      </c>
      <c r="F2801" s="6">
        <v>4</v>
      </c>
      <c r="G2801" s="13" t="s">
        <v>199</v>
      </c>
      <c r="H2801" s="17" t="s">
        <v>442</v>
      </c>
      <c r="I2801" s="2" t="str">
        <f>VLOOKUP(Table768[[#This Row],[CID]],ALY,2,FALSE)</f>
        <v>Detail</v>
      </c>
    </row>
    <row r="2802" spans="1:9" ht="16" thickBot="1" x14ac:dyDescent="0.25">
      <c r="A2802" s="8" t="str">
        <f>Table768[[#This Row],[Test No.]]&amp;Table768[[#This Row],[Section]]&amp;Table768[[#This Row],[Q No.]]</f>
        <v>R23R1</v>
      </c>
      <c r="B2802" s="8"/>
      <c r="C2802" s="7" t="s">
        <v>88</v>
      </c>
      <c r="D2802" s="17">
        <v>1</v>
      </c>
      <c r="E2802" s="6" t="s">
        <v>33</v>
      </c>
      <c r="F2802" s="6">
        <v>1</v>
      </c>
      <c r="G2802" s="13" t="s">
        <v>50</v>
      </c>
      <c r="H2802" s="17" t="s">
        <v>424</v>
      </c>
      <c r="I2802" s="2" t="str">
        <f>VLOOKUP(Table768[[#This Row],[CID]],ALY,2,FALSE)</f>
        <v>Inference</v>
      </c>
    </row>
    <row r="2803" spans="1:9" ht="16" thickBot="1" x14ac:dyDescent="0.25">
      <c r="A2803" s="8" t="str">
        <f>Table768[[#This Row],[Test No.]]&amp;Table768[[#This Row],[Section]]&amp;Table768[[#This Row],[Q No.]]</f>
        <v>R23R2</v>
      </c>
      <c r="B2803" s="8"/>
      <c r="C2803" s="7" t="s">
        <v>88</v>
      </c>
      <c r="D2803" s="17">
        <v>2</v>
      </c>
      <c r="E2803" s="6" t="s">
        <v>33</v>
      </c>
      <c r="F2803" s="6">
        <v>1</v>
      </c>
      <c r="G2803" s="13" t="s">
        <v>50</v>
      </c>
      <c r="H2803" s="17" t="s">
        <v>425</v>
      </c>
      <c r="I2803" s="2" t="str">
        <f>VLOOKUP(Table768[[#This Row],[CID]],ALY,2,FALSE)</f>
        <v>Detail</v>
      </c>
    </row>
    <row r="2804" spans="1:9" ht="16" thickBot="1" x14ac:dyDescent="0.25">
      <c r="A2804" s="8" t="str">
        <f>Table768[[#This Row],[Test No.]]&amp;Table768[[#This Row],[Section]]&amp;Table768[[#This Row],[Q No.]]</f>
        <v>R23R3</v>
      </c>
      <c r="B2804" s="8"/>
      <c r="C2804" s="7" t="s">
        <v>88</v>
      </c>
      <c r="D2804" s="17">
        <v>3</v>
      </c>
      <c r="E2804" s="6" t="s">
        <v>33</v>
      </c>
      <c r="F2804" s="6">
        <v>1</v>
      </c>
      <c r="G2804" s="13" t="s">
        <v>50</v>
      </c>
      <c r="H2804" s="17" t="s">
        <v>428</v>
      </c>
      <c r="I2804" s="2" t="str">
        <f>VLOOKUP(Table768[[#This Row],[CID]],ALY,2,FALSE)</f>
        <v>Purpose</v>
      </c>
    </row>
    <row r="2805" spans="1:9" ht="16" thickBot="1" x14ac:dyDescent="0.25">
      <c r="A2805" s="8" t="str">
        <f>Table768[[#This Row],[Test No.]]&amp;Table768[[#This Row],[Section]]&amp;Table768[[#This Row],[Q No.]]</f>
        <v>R23R4</v>
      </c>
      <c r="B2805" s="8"/>
      <c r="C2805" s="7" t="s">
        <v>88</v>
      </c>
      <c r="D2805" s="17">
        <v>4</v>
      </c>
      <c r="E2805" s="6" t="s">
        <v>33</v>
      </c>
      <c r="F2805" s="6">
        <v>1</v>
      </c>
      <c r="G2805" s="13" t="s">
        <v>50</v>
      </c>
      <c r="H2805" s="17" t="s">
        <v>425</v>
      </c>
      <c r="I2805" s="2" t="str">
        <f>VLOOKUP(Table768[[#This Row],[CID]],ALY,2,FALSE)</f>
        <v>Detail</v>
      </c>
    </row>
    <row r="2806" spans="1:9" ht="16" thickBot="1" x14ac:dyDescent="0.25">
      <c r="A2806" s="8" t="str">
        <f>Table768[[#This Row],[Test No.]]&amp;Table768[[#This Row],[Section]]&amp;Table768[[#This Row],[Q No.]]</f>
        <v>R23R5</v>
      </c>
      <c r="B2806" s="8"/>
      <c r="C2806" s="7" t="s">
        <v>88</v>
      </c>
      <c r="D2806" s="17">
        <v>5</v>
      </c>
      <c r="E2806" s="6" t="s">
        <v>33</v>
      </c>
      <c r="F2806" s="6">
        <v>1</v>
      </c>
      <c r="G2806" s="13" t="s">
        <v>50</v>
      </c>
      <c r="H2806" s="17" t="s">
        <v>425</v>
      </c>
      <c r="I2806" s="2" t="str">
        <f>VLOOKUP(Table768[[#This Row],[CID]],ALY,2,FALSE)</f>
        <v>Detail</v>
      </c>
    </row>
    <row r="2807" spans="1:9" ht="16" thickBot="1" x14ac:dyDescent="0.25">
      <c r="A2807" s="8" t="str">
        <f>Table768[[#This Row],[Test No.]]&amp;Table768[[#This Row],[Section]]&amp;Table768[[#This Row],[Q No.]]</f>
        <v>R23R6</v>
      </c>
      <c r="B2807" s="8"/>
      <c r="C2807" s="7" t="s">
        <v>88</v>
      </c>
      <c r="D2807" s="17">
        <v>6</v>
      </c>
      <c r="E2807" s="6" t="s">
        <v>33</v>
      </c>
      <c r="F2807" s="6">
        <v>1</v>
      </c>
      <c r="G2807" s="13" t="s">
        <v>50</v>
      </c>
      <c r="H2807" s="17" t="s">
        <v>425</v>
      </c>
      <c r="I2807" s="2" t="str">
        <f>VLOOKUP(Table768[[#This Row],[CID]],ALY,2,FALSE)</f>
        <v>Detail</v>
      </c>
    </row>
    <row r="2808" spans="1:9" ht="16" thickBot="1" x14ac:dyDescent="0.25">
      <c r="A2808" s="8" t="str">
        <f>Table768[[#This Row],[Test No.]]&amp;Table768[[#This Row],[Section]]&amp;Table768[[#This Row],[Q No.]]</f>
        <v>R23R7</v>
      </c>
      <c r="B2808" s="8"/>
      <c r="C2808" s="7" t="s">
        <v>88</v>
      </c>
      <c r="D2808" s="17">
        <v>7</v>
      </c>
      <c r="E2808" s="6" t="s">
        <v>33</v>
      </c>
      <c r="F2808" s="6">
        <v>1</v>
      </c>
      <c r="G2808" s="13" t="s">
        <v>50</v>
      </c>
      <c r="H2808" s="17" t="s">
        <v>425</v>
      </c>
      <c r="I2808" s="2" t="str">
        <f>VLOOKUP(Table768[[#This Row],[CID]],ALY,2,FALSE)</f>
        <v>Detail</v>
      </c>
    </row>
    <row r="2809" spans="1:9" ht="16" thickBot="1" x14ac:dyDescent="0.25">
      <c r="A2809" s="8" t="str">
        <f>Table768[[#This Row],[Test No.]]&amp;Table768[[#This Row],[Section]]&amp;Table768[[#This Row],[Q No.]]</f>
        <v>R23R8</v>
      </c>
      <c r="B2809" s="8"/>
      <c r="C2809" s="7" t="s">
        <v>88</v>
      </c>
      <c r="D2809" s="17">
        <v>8</v>
      </c>
      <c r="E2809" s="6" t="s">
        <v>33</v>
      </c>
      <c r="F2809" s="6">
        <v>1</v>
      </c>
      <c r="G2809" s="13" t="s">
        <v>50</v>
      </c>
      <c r="H2809" s="17" t="s">
        <v>424</v>
      </c>
      <c r="I2809" s="2" t="str">
        <f>VLOOKUP(Table768[[#This Row],[CID]],ALY,2,FALSE)</f>
        <v>Inference</v>
      </c>
    </row>
    <row r="2810" spans="1:9" ht="16" thickBot="1" x14ac:dyDescent="0.25">
      <c r="A2810" s="8" t="str">
        <f>Table768[[#This Row],[Test No.]]&amp;Table768[[#This Row],[Section]]&amp;Table768[[#This Row],[Q No.]]</f>
        <v>R23R9</v>
      </c>
      <c r="B2810" s="8"/>
      <c r="C2810" s="7" t="s">
        <v>88</v>
      </c>
      <c r="D2810" s="17">
        <v>9</v>
      </c>
      <c r="E2810" s="6" t="s">
        <v>33</v>
      </c>
      <c r="F2810" s="6">
        <v>1</v>
      </c>
      <c r="G2810" s="13" t="s">
        <v>50</v>
      </c>
      <c r="H2810" s="17" t="s">
        <v>450</v>
      </c>
      <c r="I2810" s="2" t="str">
        <f>VLOOKUP(Table768[[#This Row],[CID]],ALY,2,FALSE)</f>
        <v>Vocab-in-Context</v>
      </c>
    </row>
    <row r="2811" spans="1:9" ht="16" thickBot="1" x14ac:dyDescent="0.25">
      <c r="A2811" s="8" t="str">
        <f>Table768[[#This Row],[Test No.]]&amp;Table768[[#This Row],[Section]]&amp;Table768[[#This Row],[Q No.]]</f>
        <v>R23R10</v>
      </c>
      <c r="B2811" s="8"/>
      <c r="C2811" s="7" t="s">
        <v>88</v>
      </c>
      <c r="D2811" s="17">
        <v>10</v>
      </c>
      <c r="E2811" s="6" t="s">
        <v>33</v>
      </c>
      <c r="F2811" s="6">
        <v>1</v>
      </c>
      <c r="G2811" s="13" t="s">
        <v>50</v>
      </c>
      <c r="H2811" s="17" t="s">
        <v>425</v>
      </c>
      <c r="I2811" s="2" t="str">
        <f>VLOOKUP(Table768[[#This Row],[CID]],ALY,2,FALSE)</f>
        <v>Detail</v>
      </c>
    </row>
    <row r="2812" spans="1:9" ht="16" thickBot="1" x14ac:dyDescent="0.25">
      <c r="A2812" s="8" t="str">
        <f>Table768[[#This Row],[Test No.]]&amp;Table768[[#This Row],[Section]]&amp;Table768[[#This Row],[Q No.]]</f>
        <v>R23R11</v>
      </c>
      <c r="B2812" s="8"/>
      <c r="C2812" s="7" t="s">
        <v>88</v>
      </c>
      <c r="D2812" s="17">
        <v>11</v>
      </c>
      <c r="E2812" s="6" t="s">
        <v>33</v>
      </c>
      <c r="F2812" s="6">
        <v>2</v>
      </c>
      <c r="G2812" s="13" t="s">
        <v>201</v>
      </c>
      <c r="H2812" s="17" t="s">
        <v>434</v>
      </c>
      <c r="I2812" s="2" t="str">
        <f>VLOOKUP(Table768[[#This Row],[CID]],ALY,2,FALSE)</f>
        <v>Main Idea</v>
      </c>
    </row>
    <row r="2813" spans="1:9" ht="16" thickBot="1" x14ac:dyDescent="0.25">
      <c r="A2813" s="8" t="str">
        <f>Table768[[#This Row],[Test No.]]&amp;Table768[[#This Row],[Section]]&amp;Table768[[#This Row],[Q No.]]</f>
        <v>R23R12</v>
      </c>
      <c r="B2813" s="8"/>
      <c r="C2813" s="7" t="s">
        <v>88</v>
      </c>
      <c r="D2813" s="17">
        <v>12</v>
      </c>
      <c r="E2813" s="6" t="s">
        <v>33</v>
      </c>
      <c r="F2813" s="6">
        <v>2</v>
      </c>
      <c r="G2813" s="13" t="s">
        <v>201</v>
      </c>
      <c r="H2813" s="17" t="s">
        <v>432</v>
      </c>
      <c r="I2813" s="2" t="str">
        <f>VLOOKUP(Table768[[#This Row],[CID]],ALY,2,FALSE)</f>
        <v>PoV/Author's Attitude</v>
      </c>
    </row>
    <row r="2814" spans="1:9" ht="16" thickBot="1" x14ac:dyDescent="0.25">
      <c r="A2814" s="8" t="str">
        <f>Table768[[#This Row],[Test No.]]&amp;Table768[[#This Row],[Section]]&amp;Table768[[#This Row],[Q No.]]</f>
        <v>R23R13</v>
      </c>
      <c r="B2814" s="8"/>
      <c r="C2814" s="7" t="s">
        <v>88</v>
      </c>
      <c r="D2814" s="17">
        <v>13</v>
      </c>
      <c r="E2814" s="6" t="s">
        <v>33</v>
      </c>
      <c r="F2814" s="6">
        <v>2</v>
      </c>
      <c r="G2814" s="13" t="s">
        <v>201</v>
      </c>
      <c r="H2814" s="17" t="s">
        <v>434</v>
      </c>
      <c r="I2814" s="2" t="str">
        <f>VLOOKUP(Table768[[#This Row],[CID]],ALY,2,FALSE)</f>
        <v>Main Idea</v>
      </c>
    </row>
    <row r="2815" spans="1:9" ht="16" thickBot="1" x14ac:dyDescent="0.25">
      <c r="A2815" s="8" t="str">
        <f>Table768[[#This Row],[Test No.]]&amp;Table768[[#This Row],[Section]]&amp;Table768[[#This Row],[Q No.]]</f>
        <v>R23R14</v>
      </c>
      <c r="B2815" s="8"/>
      <c r="C2815" s="7" t="s">
        <v>88</v>
      </c>
      <c r="D2815" s="17">
        <v>14</v>
      </c>
      <c r="E2815" s="6" t="s">
        <v>33</v>
      </c>
      <c r="F2815" s="6">
        <v>2</v>
      </c>
      <c r="G2815" s="13" t="s">
        <v>201</v>
      </c>
      <c r="H2815" s="17" t="s">
        <v>430</v>
      </c>
      <c r="I2815" s="2" t="str">
        <f>VLOOKUP(Table768[[#This Row],[CID]],ALY,2,FALSE)</f>
        <v>Detail</v>
      </c>
    </row>
    <row r="2816" spans="1:9" ht="16" thickBot="1" x14ac:dyDescent="0.25">
      <c r="A2816" s="8" t="str">
        <f>Table768[[#This Row],[Test No.]]&amp;Table768[[#This Row],[Section]]&amp;Table768[[#This Row],[Q No.]]</f>
        <v>R23R15</v>
      </c>
      <c r="B2816" s="8"/>
      <c r="C2816" s="7" t="s">
        <v>88</v>
      </c>
      <c r="D2816" s="17">
        <v>15</v>
      </c>
      <c r="E2816" s="6" t="s">
        <v>33</v>
      </c>
      <c r="F2816" s="6">
        <v>2</v>
      </c>
      <c r="G2816" s="13" t="s">
        <v>201</v>
      </c>
      <c r="H2816" s="17" t="s">
        <v>430</v>
      </c>
      <c r="I2816" s="2" t="str">
        <f>VLOOKUP(Table768[[#This Row],[CID]],ALY,2,FALSE)</f>
        <v>Detail</v>
      </c>
    </row>
    <row r="2817" spans="1:9" ht="16" thickBot="1" x14ac:dyDescent="0.25">
      <c r="A2817" s="8" t="str">
        <f>Table768[[#This Row],[Test No.]]&amp;Table768[[#This Row],[Section]]&amp;Table768[[#This Row],[Q No.]]</f>
        <v>R23R16</v>
      </c>
      <c r="B2817" s="8"/>
      <c r="C2817" s="7" t="s">
        <v>88</v>
      </c>
      <c r="D2817" s="17">
        <v>16</v>
      </c>
      <c r="E2817" s="6" t="s">
        <v>33</v>
      </c>
      <c r="F2817" s="6">
        <v>2</v>
      </c>
      <c r="G2817" s="13" t="s">
        <v>201</v>
      </c>
      <c r="H2817" s="17" t="s">
        <v>430</v>
      </c>
      <c r="I2817" s="2" t="str">
        <f>VLOOKUP(Table768[[#This Row],[CID]],ALY,2,FALSE)</f>
        <v>Detail</v>
      </c>
    </row>
    <row r="2818" spans="1:9" ht="16" thickBot="1" x14ac:dyDescent="0.25">
      <c r="A2818" s="8" t="str">
        <f>Table768[[#This Row],[Test No.]]&amp;Table768[[#This Row],[Section]]&amp;Table768[[#This Row],[Q No.]]</f>
        <v>R23R17</v>
      </c>
      <c r="B2818" s="8"/>
      <c r="C2818" s="7" t="s">
        <v>88</v>
      </c>
      <c r="D2818" s="17">
        <v>17</v>
      </c>
      <c r="E2818" s="6" t="s">
        <v>33</v>
      </c>
      <c r="F2818" s="6">
        <v>2</v>
      </c>
      <c r="G2818" s="13" t="s">
        <v>201</v>
      </c>
      <c r="H2818" s="17" t="s">
        <v>446</v>
      </c>
      <c r="I2818" s="2" t="str">
        <f>VLOOKUP(Table768[[#This Row],[CID]],ALY,2,FALSE)</f>
        <v>Inference</v>
      </c>
    </row>
    <row r="2819" spans="1:9" ht="16" thickBot="1" x14ac:dyDescent="0.25">
      <c r="A2819" s="8" t="str">
        <f>Table768[[#This Row],[Test No.]]&amp;Table768[[#This Row],[Section]]&amp;Table768[[#This Row],[Q No.]]</f>
        <v>R23R18</v>
      </c>
      <c r="B2819" s="8"/>
      <c r="C2819" s="7" t="s">
        <v>88</v>
      </c>
      <c r="D2819" s="17">
        <v>18</v>
      </c>
      <c r="E2819" s="6" t="s">
        <v>33</v>
      </c>
      <c r="F2819" s="6">
        <v>2</v>
      </c>
      <c r="G2819" s="13" t="s">
        <v>201</v>
      </c>
      <c r="H2819" s="17" t="s">
        <v>430</v>
      </c>
      <c r="I2819" s="2" t="str">
        <f>VLOOKUP(Table768[[#This Row],[CID]],ALY,2,FALSE)</f>
        <v>Detail</v>
      </c>
    </row>
    <row r="2820" spans="1:9" ht="16" thickBot="1" x14ac:dyDescent="0.25">
      <c r="A2820" s="8" t="str">
        <f>Table768[[#This Row],[Test No.]]&amp;Table768[[#This Row],[Section]]&amp;Table768[[#This Row],[Q No.]]</f>
        <v>R23R19</v>
      </c>
      <c r="B2820" s="8"/>
      <c r="C2820" s="7" t="s">
        <v>88</v>
      </c>
      <c r="D2820" s="17">
        <v>19</v>
      </c>
      <c r="E2820" s="6" t="s">
        <v>33</v>
      </c>
      <c r="F2820" s="6">
        <v>2</v>
      </c>
      <c r="G2820" s="13" t="s">
        <v>201</v>
      </c>
      <c r="H2820" s="17" t="s">
        <v>430</v>
      </c>
      <c r="I2820" s="2" t="str">
        <f>VLOOKUP(Table768[[#This Row],[CID]],ALY,2,FALSE)</f>
        <v>Detail</v>
      </c>
    </row>
    <row r="2821" spans="1:9" ht="16" thickBot="1" x14ac:dyDescent="0.25">
      <c r="A2821" s="8" t="str">
        <f>Table768[[#This Row],[Test No.]]&amp;Table768[[#This Row],[Section]]&amp;Table768[[#This Row],[Q No.]]</f>
        <v>R23R20</v>
      </c>
      <c r="B2821" s="8"/>
      <c r="C2821" s="7" t="s">
        <v>88</v>
      </c>
      <c r="D2821" s="17">
        <v>20</v>
      </c>
      <c r="E2821" s="6" t="s">
        <v>33</v>
      </c>
      <c r="F2821" s="6">
        <v>2</v>
      </c>
      <c r="G2821" s="13" t="s">
        <v>201</v>
      </c>
      <c r="H2821" s="17" t="s">
        <v>430</v>
      </c>
      <c r="I2821" s="2" t="str">
        <f>VLOOKUP(Table768[[#This Row],[CID]],ALY,2,FALSE)</f>
        <v>Detail</v>
      </c>
    </row>
    <row r="2822" spans="1:9" ht="16" thickBot="1" x14ac:dyDescent="0.25">
      <c r="A2822" s="8" t="str">
        <f>Table768[[#This Row],[Test No.]]&amp;Table768[[#This Row],[Section]]&amp;Table768[[#This Row],[Q No.]]</f>
        <v>R23R21</v>
      </c>
      <c r="B2822" s="8"/>
      <c r="C2822" s="7" t="s">
        <v>88</v>
      </c>
      <c r="D2822" s="17">
        <v>21</v>
      </c>
      <c r="E2822" s="6" t="s">
        <v>33</v>
      </c>
      <c r="F2822" s="6">
        <v>3</v>
      </c>
      <c r="G2822" s="13" t="s">
        <v>200</v>
      </c>
      <c r="H2822" s="17" t="s">
        <v>436</v>
      </c>
      <c r="I2822" s="2" t="str">
        <f>VLOOKUP(Table768[[#This Row],[CID]],ALY,2,FALSE)</f>
        <v>Purpose</v>
      </c>
    </row>
    <row r="2823" spans="1:9" ht="16" thickBot="1" x14ac:dyDescent="0.25">
      <c r="A2823" s="8" t="str">
        <f>Table768[[#This Row],[Test No.]]&amp;Table768[[#This Row],[Section]]&amp;Table768[[#This Row],[Q No.]]</f>
        <v>R23R22</v>
      </c>
      <c r="B2823" s="8"/>
      <c r="C2823" s="7" t="s">
        <v>88</v>
      </c>
      <c r="D2823" s="17">
        <v>22</v>
      </c>
      <c r="E2823" s="6" t="s">
        <v>33</v>
      </c>
      <c r="F2823" s="6">
        <v>3</v>
      </c>
      <c r="G2823" s="13" t="s">
        <v>200</v>
      </c>
      <c r="H2823" s="17" t="s">
        <v>437</v>
      </c>
      <c r="I2823" s="2" t="str">
        <f>VLOOKUP(Table768[[#This Row],[CID]],ALY,2,FALSE)</f>
        <v>Detail</v>
      </c>
    </row>
    <row r="2824" spans="1:9" ht="16" thickBot="1" x14ac:dyDescent="0.25">
      <c r="A2824" s="8" t="str">
        <f>Table768[[#This Row],[Test No.]]&amp;Table768[[#This Row],[Section]]&amp;Table768[[#This Row],[Q No.]]</f>
        <v>R23R23</v>
      </c>
      <c r="B2824" s="8"/>
      <c r="C2824" s="7" t="s">
        <v>88</v>
      </c>
      <c r="D2824" s="17">
        <v>23</v>
      </c>
      <c r="E2824" s="6" t="s">
        <v>33</v>
      </c>
      <c r="F2824" s="6">
        <v>3</v>
      </c>
      <c r="G2824" s="13" t="s">
        <v>200</v>
      </c>
      <c r="H2824" s="17" t="s">
        <v>437</v>
      </c>
      <c r="I2824" s="2" t="str">
        <f>VLOOKUP(Table768[[#This Row],[CID]],ALY,2,FALSE)</f>
        <v>Detail</v>
      </c>
    </row>
    <row r="2825" spans="1:9" ht="16" thickBot="1" x14ac:dyDescent="0.25">
      <c r="A2825" s="8" t="str">
        <f>Table768[[#This Row],[Test No.]]&amp;Table768[[#This Row],[Section]]&amp;Table768[[#This Row],[Q No.]]</f>
        <v>R23R24</v>
      </c>
      <c r="B2825" s="8"/>
      <c r="C2825" s="7" t="s">
        <v>88</v>
      </c>
      <c r="D2825" s="17">
        <v>24</v>
      </c>
      <c r="E2825" s="6" t="s">
        <v>33</v>
      </c>
      <c r="F2825" s="6">
        <v>3</v>
      </c>
      <c r="G2825" s="13" t="s">
        <v>200</v>
      </c>
      <c r="H2825" s="17" t="s">
        <v>437</v>
      </c>
      <c r="I2825" s="2" t="str">
        <f>VLOOKUP(Table768[[#This Row],[CID]],ALY,2,FALSE)</f>
        <v>Detail</v>
      </c>
    </row>
    <row r="2826" spans="1:9" ht="16" thickBot="1" x14ac:dyDescent="0.25">
      <c r="A2826" s="8" t="str">
        <f>Table768[[#This Row],[Test No.]]&amp;Table768[[#This Row],[Section]]&amp;Table768[[#This Row],[Q No.]]</f>
        <v>R23R25</v>
      </c>
      <c r="B2826" s="8"/>
      <c r="C2826" s="7" t="s">
        <v>88</v>
      </c>
      <c r="D2826" s="17">
        <v>25</v>
      </c>
      <c r="E2826" s="6" t="s">
        <v>33</v>
      </c>
      <c r="F2826" s="6">
        <v>3</v>
      </c>
      <c r="G2826" s="13" t="s">
        <v>200</v>
      </c>
      <c r="H2826" s="17" t="s">
        <v>438</v>
      </c>
      <c r="I2826" s="2" t="str">
        <f>VLOOKUP(Table768[[#This Row],[CID]],ALY,2,FALSE)</f>
        <v>Inference</v>
      </c>
    </row>
    <row r="2827" spans="1:9" ht="16" thickBot="1" x14ac:dyDescent="0.25">
      <c r="A2827" s="8" t="str">
        <f>Table768[[#This Row],[Test No.]]&amp;Table768[[#This Row],[Section]]&amp;Table768[[#This Row],[Q No.]]</f>
        <v>R23R26</v>
      </c>
      <c r="B2827" s="8"/>
      <c r="C2827" s="7" t="s">
        <v>88</v>
      </c>
      <c r="D2827" s="17">
        <v>26</v>
      </c>
      <c r="E2827" s="6" t="s">
        <v>33</v>
      </c>
      <c r="F2827" s="6">
        <v>3</v>
      </c>
      <c r="G2827" s="13" t="s">
        <v>200</v>
      </c>
      <c r="H2827" s="17" t="s">
        <v>435</v>
      </c>
      <c r="I2827" s="2" t="str">
        <f>VLOOKUP(Table768[[#This Row],[CID]],ALY,2,FALSE)</f>
        <v>PoV/Author's Attitude</v>
      </c>
    </row>
    <row r="2828" spans="1:9" ht="16" thickBot="1" x14ac:dyDescent="0.25">
      <c r="A2828" s="8" t="str">
        <f>Table768[[#This Row],[Test No.]]&amp;Table768[[#This Row],[Section]]&amp;Table768[[#This Row],[Q No.]]</f>
        <v>R23R27</v>
      </c>
      <c r="B2828" s="8"/>
      <c r="C2828" s="7" t="s">
        <v>88</v>
      </c>
      <c r="D2828" s="17">
        <v>27</v>
      </c>
      <c r="E2828" s="6" t="s">
        <v>33</v>
      </c>
      <c r="F2828" s="6">
        <v>3</v>
      </c>
      <c r="G2828" s="13" t="s">
        <v>200</v>
      </c>
      <c r="H2828" s="17" t="s">
        <v>437</v>
      </c>
      <c r="I2828" s="2" t="str">
        <f>VLOOKUP(Table768[[#This Row],[CID]],ALY,2,FALSE)</f>
        <v>Detail</v>
      </c>
    </row>
    <row r="2829" spans="1:9" ht="16" thickBot="1" x14ac:dyDescent="0.25">
      <c r="A2829" s="8" t="str">
        <f>Table768[[#This Row],[Test No.]]&amp;Table768[[#This Row],[Section]]&amp;Table768[[#This Row],[Q No.]]</f>
        <v>R23R28</v>
      </c>
      <c r="B2829" s="8"/>
      <c r="C2829" s="7" t="s">
        <v>88</v>
      </c>
      <c r="D2829" s="17">
        <v>28</v>
      </c>
      <c r="E2829" s="6" t="s">
        <v>33</v>
      </c>
      <c r="F2829" s="6">
        <v>3</v>
      </c>
      <c r="G2829" s="13" t="s">
        <v>200</v>
      </c>
      <c r="H2829" s="17" t="s">
        <v>438</v>
      </c>
      <c r="I2829" s="2" t="str">
        <f>VLOOKUP(Table768[[#This Row],[CID]],ALY,2,FALSE)</f>
        <v>Inference</v>
      </c>
    </row>
    <row r="2830" spans="1:9" ht="16" thickBot="1" x14ac:dyDescent="0.25">
      <c r="A2830" s="8" t="str">
        <f>Table768[[#This Row],[Test No.]]&amp;Table768[[#This Row],[Section]]&amp;Table768[[#This Row],[Q No.]]</f>
        <v>R23R29</v>
      </c>
      <c r="B2830" s="8"/>
      <c r="C2830" s="7" t="s">
        <v>88</v>
      </c>
      <c r="D2830" s="17">
        <v>29</v>
      </c>
      <c r="E2830" s="6" t="s">
        <v>33</v>
      </c>
      <c r="F2830" s="6">
        <v>3</v>
      </c>
      <c r="G2830" s="13" t="s">
        <v>200</v>
      </c>
      <c r="H2830" s="17" t="s">
        <v>437</v>
      </c>
      <c r="I2830" s="2" t="str">
        <f>VLOOKUP(Table768[[#This Row],[CID]],ALY,2,FALSE)</f>
        <v>Detail</v>
      </c>
    </row>
    <row r="2831" spans="1:9" ht="16" thickBot="1" x14ac:dyDescent="0.25">
      <c r="A2831" s="8" t="str">
        <f>Table768[[#This Row],[Test No.]]&amp;Table768[[#This Row],[Section]]&amp;Table768[[#This Row],[Q No.]]</f>
        <v>R23R30</v>
      </c>
      <c r="B2831" s="8"/>
      <c r="C2831" s="7" t="s">
        <v>88</v>
      </c>
      <c r="D2831" s="17">
        <v>30</v>
      </c>
      <c r="E2831" s="6" t="s">
        <v>33</v>
      </c>
      <c r="F2831" s="6">
        <v>3</v>
      </c>
      <c r="G2831" s="13" t="s">
        <v>200</v>
      </c>
      <c r="H2831" s="17" t="s">
        <v>439</v>
      </c>
      <c r="I2831" s="2" t="str">
        <f>VLOOKUP(Table768[[#This Row],[CID]],ALY,2,FALSE)</f>
        <v>Vocab-in-Context</v>
      </c>
    </row>
    <row r="2832" spans="1:9" ht="16" thickBot="1" x14ac:dyDescent="0.25">
      <c r="A2832" s="8" t="str">
        <f>Table768[[#This Row],[Test No.]]&amp;Table768[[#This Row],[Section]]&amp;Table768[[#This Row],[Q No.]]</f>
        <v>R23R31</v>
      </c>
      <c r="B2832" s="8"/>
      <c r="C2832" s="7" t="s">
        <v>88</v>
      </c>
      <c r="D2832" s="17">
        <v>31</v>
      </c>
      <c r="E2832" s="6" t="s">
        <v>33</v>
      </c>
      <c r="F2832" s="6">
        <v>4</v>
      </c>
      <c r="G2832" s="13" t="s">
        <v>199</v>
      </c>
      <c r="H2832" s="17" t="s">
        <v>442</v>
      </c>
      <c r="I2832" s="2" t="str">
        <f>VLOOKUP(Table768[[#This Row],[CID]],ALY,2,FALSE)</f>
        <v>Detail</v>
      </c>
    </row>
    <row r="2833" spans="1:9" ht="16" thickBot="1" x14ac:dyDescent="0.25">
      <c r="A2833" s="8" t="str">
        <f>Table768[[#This Row],[Test No.]]&amp;Table768[[#This Row],[Section]]&amp;Table768[[#This Row],[Q No.]]</f>
        <v>R23R32</v>
      </c>
      <c r="B2833" s="8"/>
      <c r="C2833" s="7" t="s">
        <v>88</v>
      </c>
      <c r="D2833" s="17">
        <v>32</v>
      </c>
      <c r="E2833" s="6" t="s">
        <v>33</v>
      </c>
      <c r="F2833" s="6">
        <v>4</v>
      </c>
      <c r="G2833" s="13" t="s">
        <v>199</v>
      </c>
      <c r="H2833" s="17" t="s">
        <v>445</v>
      </c>
      <c r="I2833" s="2" t="str">
        <f>VLOOKUP(Table768[[#This Row],[CID]],ALY,2,FALSE)</f>
        <v>Purpose</v>
      </c>
    </row>
    <row r="2834" spans="1:9" ht="16" thickBot="1" x14ac:dyDescent="0.25">
      <c r="A2834" s="8" t="str">
        <f>Table768[[#This Row],[Test No.]]&amp;Table768[[#This Row],[Section]]&amp;Table768[[#This Row],[Q No.]]</f>
        <v>R23R33</v>
      </c>
      <c r="B2834" s="8"/>
      <c r="C2834" s="7" t="s">
        <v>88</v>
      </c>
      <c r="D2834" s="17">
        <v>33</v>
      </c>
      <c r="E2834" s="6" t="s">
        <v>33</v>
      </c>
      <c r="F2834" s="6">
        <v>4</v>
      </c>
      <c r="G2834" s="13" t="s">
        <v>199</v>
      </c>
      <c r="H2834" s="17" t="s">
        <v>442</v>
      </c>
      <c r="I2834" s="2" t="str">
        <f>VLOOKUP(Table768[[#This Row],[CID]],ALY,2,FALSE)</f>
        <v>Detail</v>
      </c>
    </row>
    <row r="2835" spans="1:9" ht="16" thickBot="1" x14ac:dyDescent="0.25">
      <c r="A2835" s="8" t="str">
        <f>Table768[[#This Row],[Test No.]]&amp;Table768[[#This Row],[Section]]&amp;Table768[[#This Row],[Q No.]]</f>
        <v>R23R34</v>
      </c>
      <c r="B2835" s="8"/>
      <c r="C2835" s="7" t="s">
        <v>88</v>
      </c>
      <c r="D2835" s="17">
        <v>34</v>
      </c>
      <c r="E2835" s="6" t="s">
        <v>33</v>
      </c>
      <c r="F2835" s="6">
        <v>4</v>
      </c>
      <c r="G2835" s="13" t="s">
        <v>199</v>
      </c>
      <c r="H2835" s="17" t="s">
        <v>445</v>
      </c>
      <c r="I2835" s="2" t="str">
        <f>VLOOKUP(Table768[[#This Row],[CID]],ALY,2,FALSE)</f>
        <v>Purpose</v>
      </c>
    </row>
    <row r="2836" spans="1:9" ht="16" thickBot="1" x14ac:dyDescent="0.25">
      <c r="A2836" s="8" t="str">
        <f>Table768[[#This Row],[Test No.]]&amp;Table768[[#This Row],[Section]]&amp;Table768[[#This Row],[Q No.]]</f>
        <v>R23R35</v>
      </c>
      <c r="B2836" s="8"/>
      <c r="C2836" s="7" t="s">
        <v>88</v>
      </c>
      <c r="D2836" s="17">
        <v>35</v>
      </c>
      <c r="E2836" s="6" t="s">
        <v>33</v>
      </c>
      <c r="F2836" s="6">
        <v>4</v>
      </c>
      <c r="G2836" s="13" t="s">
        <v>199</v>
      </c>
      <c r="H2836" s="17" t="s">
        <v>440</v>
      </c>
      <c r="I2836" s="2" t="str">
        <f>VLOOKUP(Table768[[#This Row],[CID]],ALY,2,FALSE)</f>
        <v>Inference</v>
      </c>
    </row>
    <row r="2837" spans="1:9" ht="16" thickBot="1" x14ac:dyDescent="0.25">
      <c r="A2837" s="8" t="str">
        <f>Table768[[#This Row],[Test No.]]&amp;Table768[[#This Row],[Section]]&amp;Table768[[#This Row],[Q No.]]</f>
        <v>R23R36</v>
      </c>
      <c r="B2837" s="8"/>
      <c r="C2837" s="7" t="s">
        <v>88</v>
      </c>
      <c r="D2837" s="17">
        <v>36</v>
      </c>
      <c r="E2837" s="6" t="s">
        <v>33</v>
      </c>
      <c r="F2837" s="6">
        <v>4</v>
      </c>
      <c r="G2837" s="13" t="s">
        <v>199</v>
      </c>
      <c r="H2837" s="17" t="s">
        <v>442</v>
      </c>
      <c r="I2837" s="2" t="str">
        <f>VLOOKUP(Table768[[#This Row],[CID]],ALY,2,FALSE)</f>
        <v>Detail</v>
      </c>
    </row>
    <row r="2838" spans="1:9" ht="16" thickBot="1" x14ac:dyDescent="0.25">
      <c r="A2838" s="8" t="str">
        <f>Table768[[#This Row],[Test No.]]&amp;Table768[[#This Row],[Section]]&amp;Table768[[#This Row],[Q No.]]</f>
        <v>R23R37</v>
      </c>
      <c r="B2838" s="8"/>
      <c r="C2838" s="7" t="s">
        <v>88</v>
      </c>
      <c r="D2838" s="17">
        <v>37</v>
      </c>
      <c r="E2838" s="6" t="s">
        <v>33</v>
      </c>
      <c r="F2838" s="6">
        <v>4</v>
      </c>
      <c r="G2838" s="13" t="s">
        <v>199</v>
      </c>
      <c r="H2838" s="17" t="s">
        <v>443</v>
      </c>
      <c r="I2838" s="2" t="str">
        <f>VLOOKUP(Table768[[#This Row],[CID]],ALY,2,FALSE)</f>
        <v>Vocab-in-Context</v>
      </c>
    </row>
    <row r="2839" spans="1:9" ht="16" thickBot="1" x14ac:dyDescent="0.25">
      <c r="A2839" s="8" t="str">
        <f>Table768[[#This Row],[Test No.]]&amp;Table768[[#This Row],[Section]]&amp;Table768[[#This Row],[Q No.]]</f>
        <v>R23R38</v>
      </c>
      <c r="B2839" s="8"/>
      <c r="C2839" s="7" t="s">
        <v>88</v>
      </c>
      <c r="D2839" s="17">
        <v>38</v>
      </c>
      <c r="E2839" s="6" t="s">
        <v>33</v>
      </c>
      <c r="F2839" s="6">
        <v>4</v>
      </c>
      <c r="G2839" s="13" t="s">
        <v>199</v>
      </c>
      <c r="H2839" s="17" t="s">
        <v>445</v>
      </c>
      <c r="I2839" s="2" t="str">
        <f>VLOOKUP(Table768[[#This Row],[CID]],ALY,2,FALSE)</f>
        <v>Purpose</v>
      </c>
    </row>
    <row r="2840" spans="1:9" ht="16" thickBot="1" x14ac:dyDescent="0.25">
      <c r="A2840" s="8" t="str">
        <f>Table768[[#This Row],[Test No.]]&amp;Table768[[#This Row],[Section]]&amp;Table768[[#This Row],[Q No.]]</f>
        <v>R23R39</v>
      </c>
      <c r="B2840" s="8"/>
      <c r="C2840" s="7" t="s">
        <v>88</v>
      </c>
      <c r="D2840" s="17">
        <v>39</v>
      </c>
      <c r="E2840" s="6" t="s">
        <v>33</v>
      </c>
      <c r="F2840" s="6">
        <v>4</v>
      </c>
      <c r="G2840" s="13" t="s">
        <v>199</v>
      </c>
      <c r="H2840" s="17" t="s">
        <v>443</v>
      </c>
      <c r="I2840" s="2" t="str">
        <f>VLOOKUP(Table768[[#This Row],[CID]],ALY,2,FALSE)</f>
        <v>Vocab-in-Context</v>
      </c>
    </row>
    <row r="2841" spans="1:9" ht="16" thickBot="1" x14ac:dyDescent="0.25">
      <c r="A2841" s="8" t="str">
        <f>Table768[[#This Row],[Test No.]]&amp;Table768[[#This Row],[Section]]&amp;Table768[[#This Row],[Q No.]]</f>
        <v>R23R40</v>
      </c>
      <c r="B2841" s="8"/>
      <c r="C2841" s="7" t="s">
        <v>88</v>
      </c>
      <c r="D2841" s="17">
        <v>40</v>
      </c>
      <c r="E2841" s="6" t="s">
        <v>33</v>
      </c>
      <c r="F2841" s="6">
        <v>4</v>
      </c>
      <c r="G2841" s="13" t="s">
        <v>199</v>
      </c>
      <c r="H2841" s="17" t="s">
        <v>440</v>
      </c>
      <c r="I2841" s="2" t="str">
        <f>VLOOKUP(Table768[[#This Row],[CID]],ALY,2,FALSE)</f>
        <v>Inference</v>
      </c>
    </row>
    <row r="2842" spans="1:9" ht="16" thickBot="1" x14ac:dyDescent="0.25">
      <c r="A2842" s="8" t="str">
        <f>Table768[[#This Row],[Test No.]]&amp;Table768[[#This Row],[Section]]&amp;Table768[[#This Row],[Q No.]]</f>
        <v>R24R1</v>
      </c>
      <c r="B2842" s="8"/>
      <c r="C2842" s="7" t="s">
        <v>87</v>
      </c>
      <c r="D2842" s="17">
        <v>1</v>
      </c>
      <c r="E2842" s="6" t="s">
        <v>33</v>
      </c>
      <c r="F2842" s="6">
        <v>1</v>
      </c>
      <c r="G2842" s="13" t="s">
        <v>50</v>
      </c>
      <c r="H2842" s="17" t="s">
        <v>427</v>
      </c>
      <c r="I2842" s="2" t="str">
        <f>VLOOKUP(Table768[[#This Row],[CID]],ALY,2,FALSE)</f>
        <v>PoV/Author's Attitude</v>
      </c>
    </row>
    <row r="2843" spans="1:9" ht="16" thickBot="1" x14ac:dyDescent="0.25">
      <c r="A2843" s="8" t="str">
        <f>Table768[[#This Row],[Test No.]]&amp;Table768[[#This Row],[Section]]&amp;Table768[[#This Row],[Q No.]]</f>
        <v>R24R2</v>
      </c>
      <c r="B2843" s="8"/>
      <c r="C2843" s="7" t="s">
        <v>87</v>
      </c>
      <c r="D2843" s="17">
        <v>2</v>
      </c>
      <c r="E2843" s="6" t="s">
        <v>33</v>
      </c>
      <c r="F2843" s="6">
        <v>1</v>
      </c>
      <c r="G2843" s="13" t="s">
        <v>50</v>
      </c>
      <c r="H2843" s="17" t="s">
        <v>425</v>
      </c>
      <c r="I2843" s="2" t="str">
        <f>VLOOKUP(Table768[[#This Row],[CID]],ALY,2,FALSE)</f>
        <v>Detail</v>
      </c>
    </row>
    <row r="2844" spans="1:9" ht="16" thickBot="1" x14ac:dyDescent="0.25">
      <c r="A2844" s="8" t="str">
        <f>Table768[[#This Row],[Test No.]]&amp;Table768[[#This Row],[Section]]&amp;Table768[[#This Row],[Q No.]]</f>
        <v>R24R3</v>
      </c>
      <c r="B2844" s="8"/>
      <c r="C2844" s="7" t="s">
        <v>87</v>
      </c>
      <c r="D2844" s="17">
        <v>3</v>
      </c>
      <c r="E2844" s="6" t="s">
        <v>33</v>
      </c>
      <c r="F2844" s="6">
        <v>1</v>
      </c>
      <c r="G2844" s="13" t="s">
        <v>50</v>
      </c>
      <c r="H2844" s="17" t="s">
        <v>425</v>
      </c>
      <c r="I2844" s="2" t="str">
        <f>VLOOKUP(Table768[[#This Row],[CID]],ALY,2,FALSE)</f>
        <v>Detail</v>
      </c>
    </row>
    <row r="2845" spans="1:9" ht="16" thickBot="1" x14ac:dyDescent="0.25">
      <c r="A2845" s="8" t="str">
        <f>Table768[[#This Row],[Test No.]]&amp;Table768[[#This Row],[Section]]&amp;Table768[[#This Row],[Q No.]]</f>
        <v>R24R4</v>
      </c>
      <c r="B2845" s="8"/>
      <c r="C2845" s="7" t="s">
        <v>87</v>
      </c>
      <c r="D2845" s="17">
        <v>4</v>
      </c>
      <c r="E2845" s="6" t="s">
        <v>33</v>
      </c>
      <c r="F2845" s="6">
        <v>1</v>
      </c>
      <c r="G2845" s="13" t="s">
        <v>50</v>
      </c>
      <c r="H2845" s="17" t="s">
        <v>424</v>
      </c>
      <c r="I2845" s="2" t="str">
        <f>VLOOKUP(Table768[[#This Row],[CID]],ALY,2,FALSE)</f>
        <v>Inference</v>
      </c>
    </row>
    <row r="2846" spans="1:9" ht="16" thickBot="1" x14ac:dyDescent="0.25">
      <c r="A2846" s="8" t="str">
        <f>Table768[[#This Row],[Test No.]]&amp;Table768[[#This Row],[Section]]&amp;Table768[[#This Row],[Q No.]]</f>
        <v>R24R5</v>
      </c>
      <c r="B2846" s="8"/>
      <c r="C2846" s="7" t="s">
        <v>87</v>
      </c>
      <c r="D2846" s="17">
        <v>5</v>
      </c>
      <c r="E2846" s="6" t="s">
        <v>33</v>
      </c>
      <c r="F2846" s="6">
        <v>1</v>
      </c>
      <c r="G2846" s="13" t="s">
        <v>50</v>
      </c>
      <c r="H2846" s="17" t="s">
        <v>428</v>
      </c>
      <c r="I2846" s="2" t="str">
        <f>VLOOKUP(Table768[[#This Row],[CID]],ALY,2,FALSE)</f>
        <v>Purpose</v>
      </c>
    </row>
    <row r="2847" spans="1:9" ht="16" thickBot="1" x14ac:dyDescent="0.25">
      <c r="A2847" s="8" t="str">
        <f>Table768[[#This Row],[Test No.]]&amp;Table768[[#This Row],[Section]]&amp;Table768[[#This Row],[Q No.]]</f>
        <v>R24R6</v>
      </c>
      <c r="B2847" s="8"/>
      <c r="C2847" s="7" t="s">
        <v>87</v>
      </c>
      <c r="D2847" s="17">
        <v>6</v>
      </c>
      <c r="E2847" s="6" t="s">
        <v>33</v>
      </c>
      <c r="F2847" s="6">
        <v>1</v>
      </c>
      <c r="G2847" s="13" t="s">
        <v>50</v>
      </c>
      <c r="H2847" s="17" t="s">
        <v>424</v>
      </c>
      <c r="I2847" s="2" t="str">
        <f>VLOOKUP(Table768[[#This Row],[CID]],ALY,2,FALSE)</f>
        <v>Inference</v>
      </c>
    </row>
    <row r="2848" spans="1:9" ht="16" thickBot="1" x14ac:dyDescent="0.25">
      <c r="A2848" s="8" t="str">
        <f>Table768[[#This Row],[Test No.]]&amp;Table768[[#This Row],[Section]]&amp;Table768[[#This Row],[Q No.]]</f>
        <v>R24R7</v>
      </c>
      <c r="B2848" s="8"/>
      <c r="C2848" s="7" t="s">
        <v>87</v>
      </c>
      <c r="D2848" s="17">
        <v>7</v>
      </c>
      <c r="E2848" s="6" t="s">
        <v>33</v>
      </c>
      <c r="F2848" s="6">
        <v>1</v>
      </c>
      <c r="G2848" s="13" t="s">
        <v>50</v>
      </c>
      <c r="H2848" s="17" t="s">
        <v>425</v>
      </c>
      <c r="I2848" s="2" t="str">
        <f>VLOOKUP(Table768[[#This Row],[CID]],ALY,2,FALSE)</f>
        <v>Detail</v>
      </c>
    </row>
    <row r="2849" spans="1:9" ht="16" thickBot="1" x14ac:dyDescent="0.25">
      <c r="A2849" s="8" t="str">
        <f>Table768[[#This Row],[Test No.]]&amp;Table768[[#This Row],[Section]]&amp;Table768[[#This Row],[Q No.]]</f>
        <v>R24R8</v>
      </c>
      <c r="B2849" s="8"/>
      <c r="C2849" s="7" t="s">
        <v>87</v>
      </c>
      <c r="D2849" s="17">
        <v>8</v>
      </c>
      <c r="E2849" s="6" t="s">
        <v>33</v>
      </c>
      <c r="F2849" s="6">
        <v>1</v>
      </c>
      <c r="G2849" s="13" t="s">
        <v>50</v>
      </c>
      <c r="H2849" s="17" t="s">
        <v>425</v>
      </c>
      <c r="I2849" s="2" t="str">
        <f>VLOOKUP(Table768[[#This Row],[CID]],ALY,2,FALSE)</f>
        <v>Detail</v>
      </c>
    </row>
    <row r="2850" spans="1:9" ht="16" thickBot="1" x14ac:dyDescent="0.25">
      <c r="A2850" s="8" t="str">
        <f>Table768[[#This Row],[Test No.]]&amp;Table768[[#This Row],[Section]]&amp;Table768[[#This Row],[Q No.]]</f>
        <v>R24R9</v>
      </c>
      <c r="B2850" s="8"/>
      <c r="C2850" s="7" t="s">
        <v>87</v>
      </c>
      <c r="D2850" s="17">
        <v>9</v>
      </c>
      <c r="E2850" s="6" t="s">
        <v>33</v>
      </c>
      <c r="F2850" s="6">
        <v>1</v>
      </c>
      <c r="G2850" s="13" t="s">
        <v>50</v>
      </c>
      <c r="H2850" s="17" t="s">
        <v>425</v>
      </c>
      <c r="I2850" s="2" t="str">
        <f>VLOOKUP(Table768[[#This Row],[CID]],ALY,2,FALSE)</f>
        <v>Detail</v>
      </c>
    </row>
    <row r="2851" spans="1:9" ht="16" thickBot="1" x14ac:dyDescent="0.25">
      <c r="A2851" s="8" t="str">
        <f>Table768[[#This Row],[Test No.]]&amp;Table768[[#This Row],[Section]]&amp;Table768[[#This Row],[Q No.]]</f>
        <v>R24R10</v>
      </c>
      <c r="B2851" s="8"/>
      <c r="C2851" s="7" t="s">
        <v>87</v>
      </c>
      <c r="D2851" s="17">
        <v>10</v>
      </c>
      <c r="E2851" s="6" t="s">
        <v>33</v>
      </c>
      <c r="F2851" s="6">
        <v>1</v>
      </c>
      <c r="G2851" s="13" t="s">
        <v>50</v>
      </c>
      <c r="H2851" s="17" t="s">
        <v>425</v>
      </c>
      <c r="I2851" s="2" t="str">
        <f>VLOOKUP(Table768[[#This Row],[CID]],ALY,2,FALSE)</f>
        <v>Detail</v>
      </c>
    </row>
    <row r="2852" spans="1:9" ht="16" thickBot="1" x14ac:dyDescent="0.25">
      <c r="A2852" s="8" t="str">
        <f>Table768[[#This Row],[Test No.]]&amp;Table768[[#This Row],[Section]]&amp;Table768[[#This Row],[Q No.]]</f>
        <v>R24R11</v>
      </c>
      <c r="B2852" s="8"/>
      <c r="C2852" s="7" t="s">
        <v>87</v>
      </c>
      <c r="D2852" s="17">
        <v>11</v>
      </c>
      <c r="E2852" s="6" t="s">
        <v>33</v>
      </c>
      <c r="F2852" s="6">
        <v>2</v>
      </c>
      <c r="G2852" s="13" t="s">
        <v>201</v>
      </c>
      <c r="H2852" s="17" t="s">
        <v>432</v>
      </c>
      <c r="I2852" s="2" t="str">
        <f>VLOOKUP(Table768[[#This Row],[CID]],ALY,2,FALSE)</f>
        <v>PoV/Author's Attitude</v>
      </c>
    </row>
    <row r="2853" spans="1:9" ht="16" thickBot="1" x14ac:dyDescent="0.25">
      <c r="A2853" s="8" t="str">
        <f>Table768[[#This Row],[Test No.]]&amp;Table768[[#This Row],[Section]]&amp;Table768[[#This Row],[Q No.]]</f>
        <v>R24R12</v>
      </c>
      <c r="B2853" s="8"/>
      <c r="C2853" s="7" t="s">
        <v>87</v>
      </c>
      <c r="D2853" s="17">
        <v>12</v>
      </c>
      <c r="E2853" s="6" t="s">
        <v>33</v>
      </c>
      <c r="F2853" s="6">
        <v>2</v>
      </c>
      <c r="G2853" s="13" t="s">
        <v>201</v>
      </c>
      <c r="H2853" s="17" t="s">
        <v>430</v>
      </c>
      <c r="I2853" s="2" t="str">
        <f>VLOOKUP(Table768[[#This Row],[CID]],ALY,2,FALSE)</f>
        <v>Detail</v>
      </c>
    </row>
    <row r="2854" spans="1:9" ht="16" thickBot="1" x14ac:dyDescent="0.25">
      <c r="A2854" s="8" t="str">
        <f>Table768[[#This Row],[Test No.]]&amp;Table768[[#This Row],[Section]]&amp;Table768[[#This Row],[Q No.]]</f>
        <v>R24R13</v>
      </c>
      <c r="B2854" s="8"/>
      <c r="C2854" s="7" t="s">
        <v>87</v>
      </c>
      <c r="D2854" s="17">
        <v>13</v>
      </c>
      <c r="E2854" s="6" t="s">
        <v>33</v>
      </c>
      <c r="F2854" s="6">
        <v>2</v>
      </c>
      <c r="G2854" s="13" t="s">
        <v>201</v>
      </c>
      <c r="H2854" s="17" t="s">
        <v>430</v>
      </c>
      <c r="I2854" s="2" t="str">
        <f>VLOOKUP(Table768[[#This Row],[CID]],ALY,2,FALSE)</f>
        <v>Detail</v>
      </c>
    </row>
    <row r="2855" spans="1:9" ht="16" thickBot="1" x14ac:dyDescent="0.25">
      <c r="A2855" s="8" t="str">
        <f>Table768[[#This Row],[Test No.]]&amp;Table768[[#This Row],[Section]]&amp;Table768[[#This Row],[Q No.]]</f>
        <v>R24R14</v>
      </c>
      <c r="B2855" s="8"/>
      <c r="C2855" s="7" t="s">
        <v>87</v>
      </c>
      <c r="D2855" s="17">
        <v>14</v>
      </c>
      <c r="E2855" s="6" t="s">
        <v>33</v>
      </c>
      <c r="F2855" s="6">
        <v>2</v>
      </c>
      <c r="G2855" s="13" t="s">
        <v>201</v>
      </c>
      <c r="H2855" s="17" t="s">
        <v>433</v>
      </c>
      <c r="I2855" s="2" t="str">
        <f>VLOOKUP(Table768[[#This Row],[CID]],ALY,2,FALSE)</f>
        <v>Purpose</v>
      </c>
    </row>
    <row r="2856" spans="1:9" ht="16" thickBot="1" x14ac:dyDescent="0.25">
      <c r="A2856" s="8" t="str">
        <f>Table768[[#This Row],[Test No.]]&amp;Table768[[#This Row],[Section]]&amp;Table768[[#This Row],[Q No.]]</f>
        <v>R24R15</v>
      </c>
      <c r="B2856" s="8"/>
      <c r="C2856" s="7" t="s">
        <v>87</v>
      </c>
      <c r="D2856" s="17">
        <v>15</v>
      </c>
      <c r="E2856" s="6" t="s">
        <v>33</v>
      </c>
      <c r="F2856" s="6">
        <v>2</v>
      </c>
      <c r="G2856" s="13" t="s">
        <v>201</v>
      </c>
      <c r="H2856" s="17" t="s">
        <v>433</v>
      </c>
      <c r="I2856" s="2" t="str">
        <f>VLOOKUP(Table768[[#This Row],[CID]],ALY,2,FALSE)</f>
        <v>Purpose</v>
      </c>
    </row>
    <row r="2857" spans="1:9" ht="16" thickBot="1" x14ac:dyDescent="0.25">
      <c r="A2857" s="8" t="str">
        <f>Table768[[#This Row],[Test No.]]&amp;Table768[[#This Row],[Section]]&amp;Table768[[#This Row],[Q No.]]</f>
        <v>R24R16</v>
      </c>
      <c r="B2857" s="8"/>
      <c r="C2857" s="7" t="s">
        <v>87</v>
      </c>
      <c r="D2857" s="17">
        <v>16</v>
      </c>
      <c r="E2857" s="6" t="s">
        <v>33</v>
      </c>
      <c r="F2857" s="6">
        <v>2</v>
      </c>
      <c r="G2857" s="13" t="s">
        <v>201</v>
      </c>
      <c r="H2857" s="17" t="s">
        <v>431</v>
      </c>
      <c r="I2857" s="2" t="str">
        <f>VLOOKUP(Table768[[#This Row],[CID]],ALY,2,FALSE)</f>
        <v>Vocab-in-Context</v>
      </c>
    </row>
    <row r="2858" spans="1:9" ht="16" thickBot="1" x14ac:dyDescent="0.25">
      <c r="A2858" s="8" t="str">
        <f>Table768[[#This Row],[Test No.]]&amp;Table768[[#This Row],[Section]]&amp;Table768[[#This Row],[Q No.]]</f>
        <v>R24R17</v>
      </c>
      <c r="B2858" s="8"/>
      <c r="C2858" s="7" t="s">
        <v>87</v>
      </c>
      <c r="D2858" s="17">
        <v>17</v>
      </c>
      <c r="E2858" s="6" t="s">
        <v>33</v>
      </c>
      <c r="F2858" s="6">
        <v>2</v>
      </c>
      <c r="G2858" s="13" t="s">
        <v>201</v>
      </c>
      <c r="H2858" s="17" t="s">
        <v>430</v>
      </c>
      <c r="I2858" s="2" t="str">
        <f>VLOOKUP(Table768[[#This Row],[CID]],ALY,2,FALSE)</f>
        <v>Detail</v>
      </c>
    </row>
    <row r="2859" spans="1:9" ht="16" thickBot="1" x14ac:dyDescent="0.25">
      <c r="A2859" s="8" t="str">
        <f>Table768[[#This Row],[Test No.]]&amp;Table768[[#This Row],[Section]]&amp;Table768[[#This Row],[Q No.]]</f>
        <v>R24R18</v>
      </c>
      <c r="B2859" s="8"/>
      <c r="C2859" s="7" t="s">
        <v>87</v>
      </c>
      <c r="D2859" s="17">
        <v>18</v>
      </c>
      <c r="E2859" s="6" t="s">
        <v>33</v>
      </c>
      <c r="F2859" s="6">
        <v>2</v>
      </c>
      <c r="G2859" s="13" t="s">
        <v>201</v>
      </c>
      <c r="H2859" s="17" t="s">
        <v>430</v>
      </c>
      <c r="I2859" s="2" t="str">
        <f>VLOOKUP(Table768[[#This Row],[CID]],ALY,2,FALSE)</f>
        <v>Detail</v>
      </c>
    </row>
    <row r="2860" spans="1:9" ht="16" thickBot="1" x14ac:dyDescent="0.25">
      <c r="A2860" s="8" t="str">
        <f>Table768[[#This Row],[Test No.]]&amp;Table768[[#This Row],[Section]]&amp;Table768[[#This Row],[Q No.]]</f>
        <v>R24R19</v>
      </c>
      <c r="B2860" s="8"/>
      <c r="C2860" s="7" t="s">
        <v>87</v>
      </c>
      <c r="D2860" s="17">
        <v>19</v>
      </c>
      <c r="E2860" s="6" t="s">
        <v>33</v>
      </c>
      <c r="F2860" s="6">
        <v>2</v>
      </c>
      <c r="G2860" s="13" t="s">
        <v>201</v>
      </c>
      <c r="H2860" s="17" t="s">
        <v>430</v>
      </c>
      <c r="I2860" s="2" t="str">
        <f>VLOOKUP(Table768[[#This Row],[CID]],ALY,2,FALSE)</f>
        <v>Detail</v>
      </c>
    </row>
    <row r="2861" spans="1:9" ht="16" thickBot="1" x14ac:dyDescent="0.25">
      <c r="A2861" s="8" t="str">
        <f>Table768[[#This Row],[Test No.]]&amp;Table768[[#This Row],[Section]]&amp;Table768[[#This Row],[Q No.]]</f>
        <v>R24R20</v>
      </c>
      <c r="B2861" s="8"/>
      <c r="C2861" s="7" t="s">
        <v>87</v>
      </c>
      <c r="D2861" s="17">
        <v>20</v>
      </c>
      <c r="E2861" s="6" t="s">
        <v>33</v>
      </c>
      <c r="F2861" s="6">
        <v>2</v>
      </c>
      <c r="G2861" s="13" t="s">
        <v>201</v>
      </c>
      <c r="H2861" s="17" t="s">
        <v>446</v>
      </c>
      <c r="I2861" s="2" t="str">
        <f>VLOOKUP(Table768[[#This Row],[CID]],ALY,2,FALSE)</f>
        <v>Inference</v>
      </c>
    </row>
    <row r="2862" spans="1:9" ht="16" thickBot="1" x14ac:dyDescent="0.25">
      <c r="A2862" s="8" t="str">
        <f>Table768[[#This Row],[Test No.]]&amp;Table768[[#This Row],[Section]]&amp;Table768[[#This Row],[Q No.]]</f>
        <v>R24R21</v>
      </c>
      <c r="B2862" s="8"/>
      <c r="C2862" s="7" t="s">
        <v>87</v>
      </c>
      <c r="D2862" s="17">
        <v>21</v>
      </c>
      <c r="E2862" s="6" t="s">
        <v>33</v>
      </c>
      <c r="F2862" s="6">
        <v>3</v>
      </c>
      <c r="G2862" s="13" t="s">
        <v>200</v>
      </c>
      <c r="H2862" s="17" t="s">
        <v>438</v>
      </c>
      <c r="I2862" s="2" t="str">
        <f>VLOOKUP(Table768[[#This Row],[CID]],ALY,2,FALSE)</f>
        <v>Inference</v>
      </c>
    </row>
    <row r="2863" spans="1:9" ht="16" thickBot="1" x14ac:dyDescent="0.25">
      <c r="A2863" s="8" t="str">
        <f>Table768[[#This Row],[Test No.]]&amp;Table768[[#This Row],[Section]]&amp;Table768[[#This Row],[Q No.]]</f>
        <v>R24R22</v>
      </c>
      <c r="B2863" s="8"/>
      <c r="C2863" s="7" t="s">
        <v>87</v>
      </c>
      <c r="D2863" s="17">
        <v>22</v>
      </c>
      <c r="E2863" s="6" t="s">
        <v>33</v>
      </c>
      <c r="F2863" s="6">
        <v>3</v>
      </c>
      <c r="G2863" s="13" t="s">
        <v>200</v>
      </c>
      <c r="H2863" s="17" t="s">
        <v>436</v>
      </c>
      <c r="I2863" s="2" t="str">
        <f>VLOOKUP(Table768[[#This Row],[CID]],ALY,2,FALSE)</f>
        <v>Purpose</v>
      </c>
    </row>
    <row r="2864" spans="1:9" ht="16" thickBot="1" x14ac:dyDescent="0.25">
      <c r="A2864" s="8" t="str">
        <f>Table768[[#This Row],[Test No.]]&amp;Table768[[#This Row],[Section]]&amp;Table768[[#This Row],[Q No.]]</f>
        <v>R24R23</v>
      </c>
      <c r="B2864" s="8"/>
      <c r="C2864" s="7" t="s">
        <v>87</v>
      </c>
      <c r="D2864" s="17">
        <v>23</v>
      </c>
      <c r="E2864" s="6" t="s">
        <v>33</v>
      </c>
      <c r="F2864" s="6">
        <v>3</v>
      </c>
      <c r="G2864" s="13" t="s">
        <v>200</v>
      </c>
      <c r="H2864" s="17" t="s">
        <v>438</v>
      </c>
      <c r="I2864" s="2" t="str">
        <f>VLOOKUP(Table768[[#This Row],[CID]],ALY,2,FALSE)</f>
        <v>Inference</v>
      </c>
    </row>
    <row r="2865" spans="1:9" ht="16" thickBot="1" x14ac:dyDescent="0.25">
      <c r="A2865" s="8" t="str">
        <f>Table768[[#This Row],[Test No.]]&amp;Table768[[#This Row],[Section]]&amp;Table768[[#This Row],[Q No.]]</f>
        <v>R24R24</v>
      </c>
      <c r="B2865" s="8"/>
      <c r="C2865" s="7" t="s">
        <v>87</v>
      </c>
      <c r="D2865" s="17">
        <v>24</v>
      </c>
      <c r="E2865" s="6" t="s">
        <v>33</v>
      </c>
      <c r="F2865" s="6">
        <v>3</v>
      </c>
      <c r="G2865" s="13" t="s">
        <v>200</v>
      </c>
      <c r="H2865" s="17" t="s">
        <v>437</v>
      </c>
      <c r="I2865" s="2" t="str">
        <f>VLOOKUP(Table768[[#This Row],[CID]],ALY,2,FALSE)</f>
        <v>Detail</v>
      </c>
    </row>
    <row r="2866" spans="1:9" ht="16" thickBot="1" x14ac:dyDescent="0.25">
      <c r="A2866" s="8" t="str">
        <f>Table768[[#This Row],[Test No.]]&amp;Table768[[#This Row],[Section]]&amp;Table768[[#This Row],[Q No.]]</f>
        <v>R24R25</v>
      </c>
      <c r="B2866" s="8"/>
      <c r="C2866" s="7" t="s">
        <v>87</v>
      </c>
      <c r="D2866" s="17">
        <v>25</v>
      </c>
      <c r="E2866" s="6" t="s">
        <v>33</v>
      </c>
      <c r="F2866" s="6">
        <v>3</v>
      </c>
      <c r="G2866" s="13" t="s">
        <v>200</v>
      </c>
      <c r="H2866" s="17" t="s">
        <v>437</v>
      </c>
      <c r="I2866" s="2" t="str">
        <f>VLOOKUP(Table768[[#This Row],[CID]],ALY,2,FALSE)</f>
        <v>Detail</v>
      </c>
    </row>
    <row r="2867" spans="1:9" ht="16" thickBot="1" x14ac:dyDescent="0.25">
      <c r="A2867" s="8" t="str">
        <f>Table768[[#This Row],[Test No.]]&amp;Table768[[#This Row],[Section]]&amp;Table768[[#This Row],[Q No.]]</f>
        <v>R24R26</v>
      </c>
      <c r="B2867" s="8"/>
      <c r="C2867" s="7" t="s">
        <v>87</v>
      </c>
      <c r="D2867" s="17">
        <v>26</v>
      </c>
      <c r="E2867" s="6" t="s">
        <v>33</v>
      </c>
      <c r="F2867" s="6">
        <v>3</v>
      </c>
      <c r="G2867" s="13" t="s">
        <v>200</v>
      </c>
      <c r="H2867" s="17" t="s">
        <v>439</v>
      </c>
      <c r="I2867" s="2" t="str">
        <f>VLOOKUP(Table768[[#This Row],[CID]],ALY,2,FALSE)</f>
        <v>Vocab-in-Context</v>
      </c>
    </row>
    <row r="2868" spans="1:9" ht="16" thickBot="1" x14ac:dyDescent="0.25">
      <c r="A2868" s="8" t="str">
        <f>Table768[[#This Row],[Test No.]]&amp;Table768[[#This Row],[Section]]&amp;Table768[[#This Row],[Q No.]]</f>
        <v>R24R27</v>
      </c>
      <c r="B2868" s="8"/>
      <c r="C2868" s="7" t="s">
        <v>87</v>
      </c>
      <c r="D2868" s="17">
        <v>27</v>
      </c>
      <c r="E2868" s="6" t="s">
        <v>33</v>
      </c>
      <c r="F2868" s="6">
        <v>3</v>
      </c>
      <c r="G2868" s="13" t="s">
        <v>200</v>
      </c>
      <c r="H2868" s="17" t="s">
        <v>437</v>
      </c>
      <c r="I2868" s="2" t="str">
        <f>VLOOKUP(Table768[[#This Row],[CID]],ALY,2,FALSE)</f>
        <v>Detail</v>
      </c>
    </row>
    <row r="2869" spans="1:9" ht="16" thickBot="1" x14ac:dyDescent="0.25">
      <c r="A2869" s="8" t="str">
        <f>Table768[[#This Row],[Test No.]]&amp;Table768[[#This Row],[Section]]&amp;Table768[[#This Row],[Q No.]]</f>
        <v>R24R28</v>
      </c>
      <c r="B2869" s="8"/>
      <c r="C2869" s="7" t="s">
        <v>87</v>
      </c>
      <c r="D2869" s="17">
        <v>28</v>
      </c>
      <c r="E2869" s="6" t="s">
        <v>33</v>
      </c>
      <c r="F2869" s="6">
        <v>3</v>
      </c>
      <c r="G2869" s="13" t="s">
        <v>200</v>
      </c>
      <c r="H2869" s="17" t="s">
        <v>437</v>
      </c>
      <c r="I2869" s="2" t="str">
        <f>VLOOKUP(Table768[[#This Row],[CID]],ALY,2,FALSE)</f>
        <v>Detail</v>
      </c>
    </row>
    <row r="2870" spans="1:9" ht="16" thickBot="1" x14ac:dyDescent="0.25">
      <c r="A2870" s="8" t="str">
        <f>Table768[[#This Row],[Test No.]]&amp;Table768[[#This Row],[Section]]&amp;Table768[[#This Row],[Q No.]]</f>
        <v>R24R29</v>
      </c>
      <c r="B2870" s="8"/>
      <c r="C2870" s="7" t="s">
        <v>87</v>
      </c>
      <c r="D2870" s="17">
        <v>29</v>
      </c>
      <c r="E2870" s="6" t="s">
        <v>33</v>
      </c>
      <c r="F2870" s="6">
        <v>3</v>
      </c>
      <c r="G2870" s="13" t="s">
        <v>200</v>
      </c>
      <c r="H2870" s="17" t="s">
        <v>437</v>
      </c>
      <c r="I2870" s="2" t="str">
        <f>VLOOKUP(Table768[[#This Row],[CID]],ALY,2,FALSE)</f>
        <v>Detail</v>
      </c>
    </row>
    <row r="2871" spans="1:9" ht="16" thickBot="1" x14ac:dyDescent="0.25">
      <c r="A2871" s="8" t="str">
        <f>Table768[[#This Row],[Test No.]]&amp;Table768[[#This Row],[Section]]&amp;Table768[[#This Row],[Q No.]]</f>
        <v>R24R30</v>
      </c>
      <c r="B2871" s="8"/>
      <c r="C2871" s="7" t="s">
        <v>87</v>
      </c>
      <c r="D2871" s="17">
        <v>30</v>
      </c>
      <c r="E2871" s="6" t="s">
        <v>33</v>
      </c>
      <c r="F2871" s="6">
        <v>3</v>
      </c>
      <c r="G2871" s="13" t="s">
        <v>200</v>
      </c>
      <c r="H2871" s="17" t="s">
        <v>437</v>
      </c>
      <c r="I2871" s="2" t="str">
        <f>VLOOKUP(Table768[[#This Row],[CID]],ALY,2,FALSE)</f>
        <v>Detail</v>
      </c>
    </row>
    <row r="2872" spans="1:9" ht="16" thickBot="1" x14ac:dyDescent="0.25">
      <c r="A2872" s="8" t="str">
        <f>Table768[[#This Row],[Test No.]]&amp;Table768[[#This Row],[Section]]&amp;Table768[[#This Row],[Q No.]]</f>
        <v>R24R31</v>
      </c>
      <c r="B2872" s="8"/>
      <c r="C2872" s="7" t="s">
        <v>87</v>
      </c>
      <c r="D2872" s="17">
        <v>31</v>
      </c>
      <c r="E2872" s="6" t="s">
        <v>33</v>
      </c>
      <c r="F2872" s="6">
        <v>4</v>
      </c>
      <c r="G2872" s="13" t="s">
        <v>199</v>
      </c>
      <c r="H2872" s="17" t="s">
        <v>442</v>
      </c>
      <c r="I2872" s="2" t="str">
        <f>VLOOKUP(Table768[[#This Row],[CID]],ALY,2,FALSE)</f>
        <v>Detail</v>
      </c>
    </row>
    <row r="2873" spans="1:9" ht="16" thickBot="1" x14ac:dyDescent="0.25">
      <c r="A2873" s="8" t="str">
        <f>Table768[[#This Row],[Test No.]]&amp;Table768[[#This Row],[Section]]&amp;Table768[[#This Row],[Q No.]]</f>
        <v>R24R32</v>
      </c>
      <c r="B2873" s="8"/>
      <c r="C2873" s="7" t="s">
        <v>87</v>
      </c>
      <c r="D2873" s="17">
        <v>32</v>
      </c>
      <c r="E2873" s="6" t="s">
        <v>33</v>
      </c>
      <c r="F2873" s="6">
        <v>4</v>
      </c>
      <c r="G2873" s="13" t="s">
        <v>199</v>
      </c>
      <c r="H2873" s="17" t="s">
        <v>442</v>
      </c>
      <c r="I2873" s="2" t="str">
        <f>VLOOKUP(Table768[[#This Row],[CID]],ALY,2,FALSE)</f>
        <v>Detail</v>
      </c>
    </row>
    <row r="2874" spans="1:9" ht="16" thickBot="1" x14ac:dyDescent="0.25">
      <c r="A2874" s="8" t="str">
        <f>Table768[[#This Row],[Test No.]]&amp;Table768[[#This Row],[Section]]&amp;Table768[[#This Row],[Q No.]]</f>
        <v>R24R33</v>
      </c>
      <c r="B2874" s="8"/>
      <c r="C2874" s="7" t="s">
        <v>87</v>
      </c>
      <c r="D2874" s="17">
        <v>33</v>
      </c>
      <c r="E2874" s="6" t="s">
        <v>33</v>
      </c>
      <c r="F2874" s="6">
        <v>4</v>
      </c>
      <c r="G2874" s="13" t="s">
        <v>199</v>
      </c>
      <c r="H2874" s="17" t="s">
        <v>442</v>
      </c>
      <c r="I2874" s="2" t="str">
        <f>VLOOKUP(Table768[[#This Row],[CID]],ALY,2,FALSE)</f>
        <v>Detail</v>
      </c>
    </row>
    <row r="2875" spans="1:9" ht="16" thickBot="1" x14ac:dyDescent="0.25">
      <c r="A2875" s="8" t="str">
        <f>Table768[[#This Row],[Test No.]]&amp;Table768[[#This Row],[Section]]&amp;Table768[[#This Row],[Q No.]]</f>
        <v>R24R34</v>
      </c>
      <c r="B2875" s="8"/>
      <c r="C2875" s="7" t="s">
        <v>87</v>
      </c>
      <c r="D2875" s="17">
        <v>34</v>
      </c>
      <c r="E2875" s="6" t="s">
        <v>33</v>
      </c>
      <c r="F2875" s="6">
        <v>4</v>
      </c>
      <c r="G2875" s="13" t="s">
        <v>199</v>
      </c>
      <c r="H2875" s="17" t="s">
        <v>442</v>
      </c>
      <c r="I2875" s="2" t="str">
        <f>VLOOKUP(Table768[[#This Row],[CID]],ALY,2,FALSE)</f>
        <v>Detail</v>
      </c>
    </row>
    <row r="2876" spans="1:9" ht="16" thickBot="1" x14ac:dyDescent="0.25">
      <c r="A2876" s="8" t="str">
        <f>Table768[[#This Row],[Test No.]]&amp;Table768[[#This Row],[Section]]&amp;Table768[[#This Row],[Q No.]]</f>
        <v>R24R35</v>
      </c>
      <c r="B2876" s="8"/>
      <c r="C2876" s="7" t="s">
        <v>87</v>
      </c>
      <c r="D2876" s="17">
        <v>35</v>
      </c>
      <c r="E2876" s="6" t="s">
        <v>33</v>
      </c>
      <c r="F2876" s="6">
        <v>4</v>
      </c>
      <c r="G2876" s="13" t="s">
        <v>199</v>
      </c>
      <c r="H2876" s="17" t="s">
        <v>442</v>
      </c>
      <c r="I2876" s="2" t="str">
        <f>VLOOKUP(Table768[[#This Row],[CID]],ALY,2,FALSE)</f>
        <v>Detail</v>
      </c>
    </row>
    <row r="2877" spans="1:9" ht="16" thickBot="1" x14ac:dyDescent="0.25">
      <c r="A2877" s="8" t="str">
        <f>Table768[[#This Row],[Test No.]]&amp;Table768[[#This Row],[Section]]&amp;Table768[[#This Row],[Q No.]]</f>
        <v>R24R36</v>
      </c>
      <c r="B2877" s="8"/>
      <c r="C2877" s="7" t="s">
        <v>87</v>
      </c>
      <c r="D2877" s="17">
        <v>36</v>
      </c>
      <c r="E2877" s="6" t="s">
        <v>33</v>
      </c>
      <c r="F2877" s="6">
        <v>4</v>
      </c>
      <c r="G2877" s="13" t="s">
        <v>199</v>
      </c>
      <c r="H2877" s="17" t="s">
        <v>442</v>
      </c>
      <c r="I2877" s="2" t="str">
        <f>VLOOKUP(Table768[[#This Row],[CID]],ALY,2,FALSE)</f>
        <v>Detail</v>
      </c>
    </row>
    <row r="2878" spans="1:9" ht="16" thickBot="1" x14ac:dyDescent="0.25">
      <c r="A2878" s="8" t="str">
        <f>Table768[[#This Row],[Test No.]]&amp;Table768[[#This Row],[Section]]&amp;Table768[[#This Row],[Q No.]]</f>
        <v>R24R37</v>
      </c>
      <c r="B2878" s="8"/>
      <c r="C2878" s="7" t="s">
        <v>87</v>
      </c>
      <c r="D2878" s="17">
        <v>37</v>
      </c>
      <c r="E2878" s="6" t="s">
        <v>33</v>
      </c>
      <c r="F2878" s="6">
        <v>4</v>
      </c>
      <c r="G2878" s="13" t="s">
        <v>199</v>
      </c>
      <c r="H2878" s="17" t="s">
        <v>442</v>
      </c>
      <c r="I2878" s="2" t="str">
        <f>VLOOKUP(Table768[[#This Row],[CID]],ALY,2,FALSE)</f>
        <v>Detail</v>
      </c>
    </row>
    <row r="2879" spans="1:9" ht="16" thickBot="1" x14ac:dyDescent="0.25">
      <c r="A2879" s="8" t="str">
        <f>Table768[[#This Row],[Test No.]]&amp;Table768[[#This Row],[Section]]&amp;Table768[[#This Row],[Q No.]]</f>
        <v>R24R38</v>
      </c>
      <c r="B2879" s="8"/>
      <c r="C2879" s="7" t="s">
        <v>87</v>
      </c>
      <c r="D2879" s="17">
        <v>38</v>
      </c>
      <c r="E2879" s="6" t="s">
        <v>33</v>
      </c>
      <c r="F2879" s="6">
        <v>4</v>
      </c>
      <c r="G2879" s="13" t="s">
        <v>199</v>
      </c>
      <c r="H2879" s="17" t="s">
        <v>442</v>
      </c>
      <c r="I2879" s="2" t="str">
        <f>VLOOKUP(Table768[[#This Row],[CID]],ALY,2,FALSE)</f>
        <v>Detail</v>
      </c>
    </row>
    <row r="2880" spans="1:9" ht="16" thickBot="1" x14ac:dyDescent="0.25">
      <c r="A2880" s="8" t="str">
        <f>Table768[[#This Row],[Test No.]]&amp;Table768[[#This Row],[Section]]&amp;Table768[[#This Row],[Q No.]]</f>
        <v>R24R39</v>
      </c>
      <c r="B2880" s="8"/>
      <c r="C2880" s="7" t="s">
        <v>87</v>
      </c>
      <c r="D2880" s="17">
        <v>39</v>
      </c>
      <c r="E2880" s="6" t="s">
        <v>33</v>
      </c>
      <c r="F2880" s="6">
        <v>4</v>
      </c>
      <c r="G2880" s="13" t="s">
        <v>199</v>
      </c>
      <c r="H2880" s="17" t="s">
        <v>442</v>
      </c>
      <c r="I2880" s="2" t="str">
        <f>VLOOKUP(Table768[[#This Row],[CID]],ALY,2,FALSE)</f>
        <v>Detail</v>
      </c>
    </row>
    <row r="2881" spans="1:9" ht="16" thickBot="1" x14ac:dyDescent="0.25">
      <c r="A2881" s="8" t="str">
        <f>Table768[[#This Row],[Test No.]]&amp;Table768[[#This Row],[Section]]&amp;Table768[[#This Row],[Q No.]]</f>
        <v>R24R40</v>
      </c>
      <c r="B2881" s="8"/>
      <c r="C2881" s="7" t="s">
        <v>87</v>
      </c>
      <c r="D2881" s="17">
        <v>40</v>
      </c>
      <c r="E2881" s="6" t="s">
        <v>33</v>
      </c>
      <c r="F2881" s="6">
        <v>4</v>
      </c>
      <c r="G2881" s="13" t="s">
        <v>199</v>
      </c>
      <c r="H2881" s="17" t="s">
        <v>442</v>
      </c>
      <c r="I2881" s="2" t="str">
        <f>VLOOKUP(Table768[[#This Row],[CID]],ALY,2,FALSE)</f>
        <v>Detail</v>
      </c>
    </row>
    <row r="2882" spans="1:9" ht="16" thickBot="1" x14ac:dyDescent="0.25">
      <c r="A2882" s="8" t="str">
        <f>Table768[[#This Row],[Test No.]]&amp;Table768[[#This Row],[Section]]&amp;Table768[[#This Row],[Q No.]]</f>
        <v>R25R1</v>
      </c>
      <c r="B2882" s="8"/>
      <c r="C2882" s="7" t="s">
        <v>86</v>
      </c>
      <c r="D2882" s="17">
        <v>1</v>
      </c>
      <c r="E2882" s="6" t="s">
        <v>33</v>
      </c>
      <c r="F2882" s="6">
        <v>1</v>
      </c>
      <c r="G2882" s="13" t="s">
        <v>50</v>
      </c>
      <c r="H2882" s="17" t="s">
        <v>462</v>
      </c>
      <c r="I2882" s="2" t="str">
        <f>VLOOKUP(Table768[[#This Row],[CID]],ALY,2,FALSE)</f>
        <v>Author's Method</v>
      </c>
    </row>
    <row r="2883" spans="1:9" ht="16" thickBot="1" x14ac:dyDescent="0.25">
      <c r="A2883" s="8" t="str">
        <f>Table768[[#This Row],[Test No.]]&amp;Table768[[#This Row],[Section]]&amp;Table768[[#This Row],[Q No.]]</f>
        <v>R25R2</v>
      </c>
      <c r="B2883" s="8"/>
      <c r="C2883" s="7" t="s">
        <v>86</v>
      </c>
      <c r="D2883" s="17">
        <v>2</v>
      </c>
      <c r="E2883" s="6" t="s">
        <v>33</v>
      </c>
      <c r="F2883" s="6">
        <v>1</v>
      </c>
      <c r="G2883" s="13" t="s">
        <v>50</v>
      </c>
      <c r="H2883" s="17" t="s">
        <v>425</v>
      </c>
      <c r="I2883" s="2" t="str">
        <f>VLOOKUP(Table768[[#This Row],[CID]],ALY,2,FALSE)</f>
        <v>Detail</v>
      </c>
    </row>
    <row r="2884" spans="1:9" ht="16" thickBot="1" x14ac:dyDescent="0.25">
      <c r="A2884" s="8" t="str">
        <f>Table768[[#This Row],[Test No.]]&amp;Table768[[#This Row],[Section]]&amp;Table768[[#This Row],[Q No.]]</f>
        <v>R25R3</v>
      </c>
      <c r="B2884" s="8"/>
      <c r="C2884" s="7" t="s">
        <v>86</v>
      </c>
      <c r="D2884" s="17">
        <v>3</v>
      </c>
      <c r="E2884" s="6" t="s">
        <v>33</v>
      </c>
      <c r="F2884" s="6">
        <v>1</v>
      </c>
      <c r="G2884" s="13" t="s">
        <v>50</v>
      </c>
      <c r="H2884" s="17" t="s">
        <v>425</v>
      </c>
      <c r="I2884" s="2" t="str">
        <f>VLOOKUP(Table768[[#This Row],[CID]],ALY,2,FALSE)</f>
        <v>Detail</v>
      </c>
    </row>
    <row r="2885" spans="1:9" ht="16" thickBot="1" x14ac:dyDescent="0.25">
      <c r="A2885" s="8" t="str">
        <f>Table768[[#This Row],[Test No.]]&amp;Table768[[#This Row],[Section]]&amp;Table768[[#This Row],[Q No.]]</f>
        <v>R25R4</v>
      </c>
      <c r="B2885" s="8"/>
      <c r="C2885" s="7" t="s">
        <v>86</v>
      </c>
      <c r="D2885" s="17">
        <v>4</v>
      </c>
      <c r="E2885" s="6" t="s">
        <v>33</v>
      </c>
      <c r="F2885" s="6">
        <v>1</v>
      </c>
      <c r="G2885" s="13" t="s">
        <v>50</v>
      </c>
      <c r="H2885" s="17" t="s">
        <v>425</v>
      </c>
      <c r="I2885" s="2" t="str">
        <f>VLOOKUP(Table768[[#This Row],[CID]],ALY,2,FALSE)</f>
        <v>Detail</v>
      </c>
    </row>
    <row r="2886" spans="1:9" ht="16" thickBot="1" x14ac:dyDescent="0.25">
      <c r="A2886" s="8" t="str">
        <f>Table768[[#This Row],[Test No.]]&amp;Table768[[#This Row],[Section]]&amp;Table768[[#This Row],[Q No.]]</f>
        <v>R25R5</v>
      </c>
      <c r="B2886" s="8"/>
      <c r="C2886" s="7" t="s">
        <v>86</v>
      </c>
      <c r="D2886" s="17">
        <v>5</v>
      </c>
      <c r="E2886" s="6" t="s">
        <v>33</v>
      </c>
      <c r="F2886" s="6">
        <v>1</v>
      </c>
      <c r="G2886" s="13" t="s">
        <v>50</v>
      </c>
      <c r="H2886" s="17" t="s">
        <v>425</v>
      </c>
      <c r="I2886" s="2" t="str">
        <f>VLOOKUP(Table768[[#This Row],[CID]],ALY,2,FALSE)</f>
        <v>Detail</v>
      </c>
    </row>
    <row r="2887" spans="1:9" ht="16" thickBot="1" x14ac:dyDescent="0.25">
      <c r="A2887" s="8" t="str">
        <f>Table768[[#This Row],[Test No.]]&amp;Table768[[#This Row],[Section]]&amp;Table768[[#This Row],[Q No.]]</f>
        <v>R25R6</v>
      </c>
      <c r="B2887" s="8"/>
      <c r="C2887" s="7" t="s">
        <v>86</v>
      </c>
      <c r="D2887" s="17">
        <v>6</v>
      </c>
      <c r="E2887" s="6" t="s">
        <v>33</v>
      </c>
      <c r="F2887" s="6">
        <v>1</v>
      </c>
      <c r="G2887" s="13" t="s">
        <v>50</v>
      </c>
      <c r="H2887" s="17" t="s">
        <v>425</v>
      </c>
      <c r="I2887" s="2" t="str">
        <f>VLOOKUP(Table768[[#This Row],[CID]],ALY,2,FALSE)</f>
        <v>Detail</v>
      </c>
    </row>
    <row r="2888" spans="1:9" ht="16" thickBot="1" x14ac:dyDescent="0.25">
      <c r="A2888" s="8" t="str">
        <f>Table768[[#This Row],[Test No.]]&amp;Table768[[#This Row],[Section]]&amp;Table768[[#This Row],[Q No.]]</f>
        <v>R25R7</v>
      </c>
      <c r="B2888" s="8"/>
      <c r="C2888" s="7" t="s">
        <v>86</v>
      </c>
      <c r="D2888" s="17">
        <v>7</v>
      </c>
      <c r="E2888" s="6" t="s">
        <v>33</v>
      </c>
      <c r="F2888" s="6">
        <v>1</v>
      </c>
      <c r="G2888" s="13" t="s">
        <v>50</v>
      </c>
      <c r="H2888" s="17" t="s">
        <v>424</v>
      </c>
      <c r="I2888" s="2" t="str">
        <f>VLOOKUP(Table768[[#This Row],[CID]],ALY,2,FALSE)</f>
        <v>Inference</v>
      </c>
    </row>
    <row r="2889" spans="1:9" ht="16" thickBot="1" x14ac:dyDescent="0.25">
      <c r="A2889" s="8" t="str">
        <f>Table768[[#This Row],[Test No.]]&amp;Table768[[#This Row],[Section]]&amp;Table768[[#This Row],[Q No.]]</f>
        <v>R25R8</v>
      </c>
      <c r="B2889" s="8"/>
      <c r="C2889" s="7" t="s">
        <v>86</v>
      </c>
      <c r="D2889" s="17">
        <v>8</v>
      </c>
      <c r="E2889" s="6" t="s">
        <v>33</v>
      </c>
      <c r="F2889" s="6">
        <v>1</v>
      </c>
      <c r="G2889" s="13" t="s">
        <v>50</v>
      </c>
      <c r="H2889" s="17" t="s">
        <v>425</v>
      </c>
      <c r="I2889" s="2" t="str">
        <f>VLOOKUP(Table768[[#This Row],[CID]],ALY,2,FALSE)</f>
        <v>Detail</v>
      </c>
    </row>
    <row r="2890" spans="1:9" ht="16" thickBot="1" x14ac:dyDescent="0.25">
      <c r="A2890" s="8" t="str">
        <f>Table768[[#This Row],[Test No.]]&amp;Table768[[#This Row],[Section]]&amp;Table768[[#This Row],[Q No.]]</f>
        <v>R25R9</v>
      </c>
      <c r="B2890" s="8"/>
      <c r="C2890" s="7" t="s">
        <v>86</v>
      </c>
      <c r="D2890" s="17">
        <v>9</v>
      </c>
      <c r="E2890" s="6" t="s">
        <v>33</v>
      </c>
      <c r="F2890" s="6">
        <v>1</v>
      </c>
      <c r="G2890" s="13" t="s">
        <v>50</v>
      </c>
      <c r="H2890" s="17" t="s">
        <v>425</v>
      </c>
      <c r="I2890" s="2" t="str">
        <f>VLOOKUP(Table768[[#This Row],[CID]],ALY,2,FALSE)</f>
        <v>Detail</v>
      </c>
    </row>
    <row r="2891" spans="1:9" ht="16" thickBot="1" x14ac:dyDescent="0.25">
      <c r="A2891" s="8" t="str">
        <f>Table768[[#This Row],[Test No.]]&amp;Table768[[#This Row],[Section]]&amp;Table768[[#This Row],[Q No.]]</f>
        <v>R25R10</v>
      </c>
      <c r="B2891" s="8"/>
      <c r="C2891" s="7" t="s">
        <v>86</v>
      </c>
      <c r="D2891" s="17">
        <v>10</v>
      </c>
      <c r="E2891" s="6" t="s">
        <v>33</v>
      </c>
      <c r="F2891" s="6">
        <v>1</v>
      </c>
      <c r="G2891" s="13" t="s">
        <v>50</v>
      </c>
      <c r="H2891" s="17" t="s">
        <v>425</v>
      </c>
      <c r="I2891" s="2" t="str">
        <f>VLOOKUP(Table768[[#This Row],[CID]],ALY,2,FALSE)</f>
        <v>Detail</v>
      </c>
    </row>
    <row r="2892" spans="1:9" ht="16" thickBot="1" x14ac:dyDescent="0.25">
      <c r="A2892" s="8" t="str">
        <f>Table768[[#This Row],[Test No.]]&amp;Table768[[#This Row],[Section]]&amp;Table768[[#This Row],[Q No.]]</f>
        <v>R25R11</v>
      </c>
      <c r="B2892" s="8"/>
      <c r="C2892" s="7" t="s">
        <v>86</v>
      </c>
      <c r="D2892" s="17">
        <v>11</v>
      </c>
      <c r="E2892" s="6" t="s">
        <v>33</v>
      </c>
      <c r="F2892" s="6">
        <v>2</v>
      </c>
      <c r="G2892" s="13" t="s">
        <v>201</v>
      </c>
      <c r="H2892" s="17" t="s">
        <v>430</v>
      </c>
      <c r="I2892" s="2" t="str">
        <f>VLOOKUP(Table768[[#This Row],[CID]],ALY,2,FALSE)</f>
        <v>Detail</v>
      </c>
    </row>
    <row r="2893" spans="1:9" ht="16" thickBot="1" x14ac:dyDescent="0.25">
      <c r="A2893" s="8" t="str">
        <f>Table768[[#This Row],[Test No.]]&amp;Table768[[#This Row],[Section]]&amp;Table768[[#This Row],[Q No.]]</f>
        <v>R25R12</v>
      </c>
      <c r="B2893" s="8"/>
      <c r="C2893" s="7" t="s">
        <v>86</v>
      </c>
      <c r="D2893" s="17">
        <v>12</v>
      </c>
      <c r="E2893" s="6" t="s">
        <v>33</v>
      </c>
      <c r="F2893" s="6">
        <v>2</v>
      </c>
      <c r="G2893" s="13" t="s">
        <v>201</v>
      </c>
      <c r="H2893" s="17" t="s">
        <v>431</v>
      </c>
      <c r="I2893" s="2" t="str">
        <f>VLOOKUP(Table768[[#This Row],[CID]],ALY,2,FALSE)</f>
        <v>Vocab-in-Context</v>
      </c>
    </row>
    <row r="2894" spans="1:9" ht="16" thickBot="1" x14ac:dyDescent="0.25">
      <c r="A2894" s="8" t="str">
        <f>Table768[[#This Row],[Test No.]]&amp;Table768[[#This Row],[Section]]&amp;Table768[[#This Row],[Q No.]]</f>
        <v>R25R13</v>
      </c>
      <c r="B2894" s="8"/>
      <c r="C2894" s="7" t="s">
        <v>86</v>
      </c>
      <c r="D2894" s="17">
        <v>13</v>
      </c>
      <c r="E2894" s="6" t="s">
        <v>33</v>
      </c>
      <c r="F2894" s="6">
        <v>2</v>
      </c>
      <c r="G2894" s="13" t="s">
        <v>201</v>
      </c>
      <c r="H2894" s="17" t="s">
        <v>433</v>
      </c>
      <c r="I2894" s="2" t="str">
        <f>VLOOKUP(Table768[[#This Row],[CID]],ALY,2,FALSE)</f>
        <v>Purpose</v>
      </c>
    </row>
    <row r="2895" spans="1:9" ht="16" thickBot="1" x14ac:dyDescent="0.25">
      <c r="A2895" s="8" t="str">
        <f>Table768[[#This Row],[Test No.]]&amp;Table768[[#This Row],[Section]]&amp;Table768[[#This Row],[Q No.]]</f>
        <v>R25R14</v>
      </c>
      <c r="B2895" s="8"/>
      <c r="C2895" s="7" t="s">
        <v>86</v>
      </c>
      <c r="D2895" s="17">
        <v>14</v>
      </c>
      <c r="E2895" s="6" t="s">
        <v>33</v>
      </c>
      <c r="F2895" s="6">
        <v>2</v>
      </c>
      <c r="G2895" s="13" t="s">
        <v>201</v>
      </c>
      <c r="H2895" s="17" t="s">
        <v>430</v>
      </c>
      <c r="I2895" s="2" t="str">
        <f>VLOOKUP(Table768[[#This Row],[CID]],ALY,2,FALSE)</f>
        <v>Detail</v>
      </c>
    </row>
    <row r="2896" spans="1:9" ht="16" thickBot="1" x14ac:dyDescent="0.25">
      <c r="A2896" s="8" t="str">
        <f>Table768[[#This Row],[Test No.]]&amp;Table768[[#This Row],[Section]]&amp;Table768[[#This Row],[Q No.]]</f>
        <v>R25R15</v>
      </c>
      <c r="B2896" s="8"/>
      <c r="C2896" s="7" t="s">
        <v>86</v>
      </c>
      <c r="D2896" s="17">
        <v>15</v>
      </c>
      <c r="E2896" s="6" t="s">
        <v>33</v>
      </c>
      <c r="F2896" s="6">
        <v>2</v>
      </c>
      <c r="G2896" s="13" t="s">
        <v>201</v>
      </c>
      <c r="H2896" s="17" t="s">
        <v>433</v>
      </c>
      <c r="I2896" s="2" t="str">
        <f>VLOOKUP(Table768[[#This Row],[CID]],ALY,2,FALSE)</f>
        <v>Purpose</v>
      </c>
    </row>
    <row r="2897" spans="1:9" ht="16" thickBot="1" x14ac:dyDescent="0.25">
      <c r="A2897" s="8" t="str">
        <f>Table768[[#This Row],[Test No.]]&amp;Table768[[#This Row],[Section]]&amp;Table768[[#This Row],[Q No.]]</f>
        <v>R25R16</v>
      </c>
      <c r="B2897" s="8"/>
      <c r="C2897" s="7" t="s">
        <v>86</v>
      </c>
      <c r="D2897" s="17">
        <v>16</v>
      </c>
      <c r="E2897" s="6" t="s">
        <v>33</v>
      </c>
      <c r="F2897" s="6">
        <v>2</v>
      </c>
      <c r="G2897" s="13" t="s">
        <v>201</v>
      </c>
      <c r="H2897" s="17" t="s">
        <v>446</v>
      </c>
      <c r="I2897" s="2" t="str">
        <f>VLOOKUP(Table768[[#This Row],[CID]],ALY,2,FALSE)</f>
        <v>Inference</v>
      </c>
    </row>
    <row r="2898" spans="1:9" ht="16" thickBot="1" x14ac:dyDescent="0.25">
      <c r="A2898" s="8" t="str">
        <f>Table768[[#This Row],[Test No.]]&amp;Table768[[#This Row],[Section]]&amp;Table768[[#This Row],[Q No.]]</f>
        <v>R25R17</v>
      </c>
      <c r="B2898" s="8"/>
      <c r="C2898" s="7" t="s">
        <v>86</v>
      </c>
      <c r="D2898" s="17">
        <v>17</v>
      </c>
      <c r="E2898" s="6" t="s">
        <v>33</v>
      </c>
      <c r="F2898" s="6">
        <v>2</v>
      </c>
      <c r="G2898" s="13" t="s">
        <v>201</v>
      </c>
      <c r="H2898" s="17" t="s">
        <v>430</v>
      </c>
      <c r="I2898" s="2" t="str">
        <f>VLOOKUP(Table768[[#This Row],[CID]],ALY,2,FALSE)</f>
        <v>Detail</v>
      </c>
    </row>
    <row r="2899" spans="1:9" ht="16" thickBot="1" x14ac:dyDescent="0.25">
      <c r="A2899" s="8" t="str">
        <f>Table768[[#This Row],[Test No.]]&amp;Table768[[#This Row],[Section]]&amp;Table768[[#This Row],[Q No.]]</f>
        <v>R25R18</v>
      </c>
      <c r="B2899" s="8"/>
      <c r="C2899" s="7" t="s">
        <v>86</v>
      </c>
      <c r="D2899" s="17">
        <v>18</v>
      </c>
      <c r="E2899" s="6" t="s">
        <v>33</v>
      </c>
      <c r="F2899" s="6">
        <v>2</v>
      </c>
      <c r="G2899" s="13" t="s">
        <v>201</v>
      </c>
      <c r="H2899" s="17" t="s">
        <v>430</v>
      </c>
      <c r="I2899" s="2" t="str">
        <f>VLOOKUP(Table768[[#This Row],[CID]],ALY,2,FALSE)</f>
        <v>Detail</v>
      </c>
    </row>
    <row r="2900" spans="1:9" ht="16" thickBot="1" x14ac:dyDescent="0.25">
      <c r="A2900" s="8" t="str">
        <f>Table768[[#This Row],[Test No.]]&amp;Table768[[#This Row],[Section]]&amp;Table768[[#This Row],[Q No.]]</f>
        <v>R25R19</v>
      </c>
      <c r="B2900" s="8"/>
      <c r="C2900" s="7" t="s">
        <v>86</v>
      </c>
      <c r="D2900" s="17">
        <v>19</v>
      </c>
      <c r="E2900" s="6" t="s">
        <v>33</v>
      </c>
      <c r="F2900" s="6">
        <v>2</v>
      </c>
      <c r="G2900" s="13" t="s">
        <v>201</v>
      </c>
      <c r="H2900" s="17" t="s">
        <v>430</v>
      </c>
      <c r="I2900" s="2" t="str">
        <f>VLOOKUP(Table768[[#This Row],[CID]],ALY,2,FALSE)</f>
        <v>Detail</v>
      </c>
    </row>
    <row r="2901" spans="1:9" ht="16" thickBot="1" x14ac:dyDescent="0.25">
      <c r="A2901" s="8" t="str">
        <f>Table768[[#This Row],[Test No.]]&amp;Table768[[#This Row],[Section]]&amp;Table768[[#This Row],[Q No.]]</f>
        <v>R25R20</v>
      </c>
      <c r="B2901" s="8"/>
      <c r="C2901" s="7" t="s">
        <v>86</v>
      </c>
      <c r="D2901" s="17">
        <v>20</v>
      </c>
      <c r="E2901" s="6" t="s">
        <v>33</v>
      </c>
      <c r="F2901" s="6">
        <v>2</v>
      </c>
      <c r="G2901" s="13" t="s">
        <v>201</v>
      </c>
      <c r="H2901" s="17" t="s">
        <v>446</v>
      </c>
      <c r="I2901" s="2" t="str">
        <f>VLOOKUP(Table768[[#This Row],[CID]],ALY,2,FALSE)</f>
        <v>Inference</v>
      </c>
    </row>
    <row r="2902" spans="1:9" ht="16" thickBot="1" x14ac:dyDescent="0.25">
      <c r="A2902" s="8" t="str">
        <f>Table768[[#This Row],[Test No.]]&amp;Table768[[#This Row],[Section]]&amp;Table768[[#This Row],[Q No.]]</f>
        <v>R25R21</v>
      </c>
      <c r="B2902" s="8"/>
      <c r="C2902" s="7" t="s">
        <v>86</v>
      </c>
      <c r="D2902" s="17">
        <v>21</v>
      </c>
      <c r="E2902" s="6" t="s">
        <v>33</v>
      </c>
      <c r="F2902" s="6">
        <v>3</v>
      </c>
      <c r="G2902" s="13" t="s">
        <v>200</v>
      </c>
      <c r="H2902" s="17" t="s">
        <v>435</v>
      </c>
      <c r="I2902" s="2" t="str">
        <f>VLOOKUP(Table768[[#This Row],[CID]],ALY,2,FALSE)</f>
        <v>PoV/Author's Attitude</v>
      </c>
    </row>
    <row r="2903" spans="1:9" ht="16" thickBot="1" x14ac:dyDescent="0.25">
      <c r="A2903" s="8" t="str">
        <f>Table768[[#This Row],[Test No.]]&amp;Table768[[#This Row],[Section]]&amp;Table768[[#This Row],[Q No.]]</f>
        <v>R25R22</v>
      </c>
      <c r="B2903" s="8"/>
      <c r="C2903" s="7" t="s">
        <v>86</v>
      </c>
      <c r="D2903" s="17">
        <v>22</v>
      </c>
      <c r="E2903" s="6" t="s">
        <v>33</v>
      </c>
      <c r="F2903" s="6">
        <v>3</v>
      </c>
      <c r="G2903" s="13" t="s">
        <v>200</v>
      </c>
      <c r="H2903" s="17" t="s">
        <v>437</v>
      </c>
      <c r="I2903" s="2" t="str">
        <f>VLOOKUP(Table768[[#This Row],[CID]],ALY,2,FALSE)</f>
        <v>Detail</v>
      </c>
    </row>
    <row r="2904" spans="1:9" ht="16" thickBot="1" x14ac:dyDescent="0.25">
      <c r="A2904" s="8" t="str">
        <f>Table768[[#This Row],[Test No.]]&amp;Table768[[#This Row],[Section]]&amp;Table768[[#This Row],[Q No.]]</f>
        <v>R25R23</v>
      </c>
      <c r="B2904" s="8"/>
      <c r="C2904" s="7" t="s">
        <v>86</v>
      </c>
      <c r="D2904" s="17">
        <v>23</v>
      </c>
      <c r="E2904" s="6" t="s">
        <v>33</v>
      </c>
      <c r="F2904" s="6">
        <v>3</v>
      </c>
      <c r="G2904" s="13" t="s">
        <v>200</v>
      </c>
      <c r="H2904" s="17" t="s">
        <v>436</v>
      </c>
      <c r="I2904" s="2" t="str">
        <f>VLOOKUP(Table768[[#This Row],[CID]],ALY,2,FALSE)</f>
        <v>Purpose</v>
      </c>
    </row>
    <row r="2905" spans="1:9" ht="16" thickBot="1" x14ac:dyDescent="0.25">
      <c r="A2905" s="8" t="str">
        <f>Table768[[#This Row],[Test No.]]&amp;Table768[[#This Row],[Section]]&amp;Table768[[#This Row],[Q No.]]</f>
        <v>R25R24</v>
      </c>
      <c r="B2905" s="8"/>
      <c r="C2905" s="7" t="s">
        <v>86</v>
      </c>
      <c r="D2905" s="17">
        <v>24</v>
      </c>
      <c r="E2905" s="6" t="s">
        <v>33</v>
      </c>
      <c r="F2905" s="6">
        <v>3</v>
      </c>
      <c r="G2905" s="13" t="s">
        <v>200</v>
      </c>
      <c r="H2905" s="17" t="s">
        <v>436</v>
      </c>
      <c r="I2905" s="2" t="str">
        <f>VLOOKUP(Table768[[#This Row],[CID]],ALY,2,FALSE)</f>
        <v>Purpose</v>
      </c>
    </row>
    <row r="2906" spans="1:9" ht="16" thickBot="1" x14ac:dyDescent="0.25">
      <c r="A2906" s="8" t="str">
        <f>Table768[[#This Row],[Test No.]]&amp;Table768[[#This Row],[Section]]&amp;Table768[[#This Row],[Q No.]]</f>
        <v>R25R25</v>
      </c>
      <c r="B2906" s="8"/>
      <c r="C2906" s="7" t="s">
        <v>86</v>
      </c>
      <c r="D2906" s="17">
        <v>25</v>
      </c>
      <c r="E2906" s="6" t="s">
        <v>33</v>
      </c>
      <c r="F2906" s="6">
        <v>3</v>
      </c>
      <c r="G2906" s="13" t="s">
        <v>200</v>
      </c>
      <c r="H2906" s="17" t="s">
        <v>438</v>
      </c>
      <c r="I2906" s="2" t="str">
        <f>VLOOKUP(Table768[[#This Row],[CID]],ALY,2,FALSE)</f>
        <v>Inference</v>
      </c>
    </row>
    <row r="2907" spans="1:9" ht="16" thickBot="1" x14ac:dyDescent="0.25">
      <c r="A2907" s="8" t="str">
        <f>Table768[[#This Row],[Test No.]]&amp;Table768[[#This Row],[Section]]&amp;Table768[[#This Row],[Q No.]]</f>
        <v>R25R26</v>
      </c>
      <c r="B2907" s="8"/>
      <c r="C2907" s="7" t="s">
        <v>86</v>
      </c>
      <c r="D2907" s="17">
        <v>26</v>
      </c>
      <c r="E2907" s="6" t="s">
        <v>33</v>
      </c>
      <c r="F2907" s="6">
        <v>3</v>
      </c>
      <c r="G2907" s="13" t="s">
        <v>200</v>
      </c>
      <c r="H2907" s="17" t="s">
        <v>437</v>
      </c>
      <c r="I2907" s="2" t="str">
        <f>VLOOKUP(Table768[[#This Row],[CID]],ALY,2,FALSE)</f>
        <v>Detail</v>
      </c>
    </row>
    <row r="2908" spans="1:9" ht="16" thickBot="1" x14ac:dyDescent="0.25">
      <c r="A2908" s="8" t="str">
        <f>Table768[[#This Row],[Test No.]]&amp;Table768[[#This Row],[Section]]&amp;Table768[[#This Row],[Q No.]]</f>
        <v>R25R27</v>
      </c>
      <c r="B2908" s="8"/>
      <c r="C2908" s="7" t="s">
        <v>86</v>
      </c>
      <c r="D2908" s="17">
        <v>27</v>
      </c>
      <c r="E2908" s="6" t="s">
        <v>33</v>
      </c>
      <c r="F2908" s="6">
        <v>3</v>
      </c>
      <c r="G2908" s="13" t="s">
        <v>200</v>
      </c>
      <c r="H2908" s="17" t="s">
        <v>437</v>
      </c>
      <c r="I2908" s="2" t="str">
        <f>VLOOKUP(Table768[[#This Row],[CID]],ALY,2,FALSE)</f>
        <v>Detail</v>
      </c>
    </row>
    <row r="2909" spans="1:9" ht="16" thickBot="1" x14ac:dyDescent="0.25">
      <c r="A2909" s="8" t="str">
        <f>Table768[[#This Row],[Test No.]]&amp;Table768[[#This Row],[Section]]&amp;Table768[[#This Row],[Q No.]]</f>
        <v>R25R28</v>
      </c>
      <c r="B2909" s="8"/>
      <c r="C2909" s="7" t="s">
        <v>86</v>
      </c>
      <c r="D2909" s="17">
        <v>28</v>
      </c>
      <c r="E2909" s="6" t="s">
        <v>33</v>
      </c>
      <c r="F2909" s="6">
        <v>3</v>
      </c>
      <c r="G2909" s="13" t="s">
        <v>200</v>
      </c>
      <c r="H2909" s="17" t="s">
        <v>437</v>
      </c>
      <c r="I2909" s="2" t="str">
        <f>VLOOKUP(Table768[[#This Row],[CID]],ALY,2,FALSE)</f>
        <v>Detail</v>
      </c>
    </row>
    <row r="2910" spans="1:9" ht="16" thickBot="1" x14ac:dyDescent="0.25">
      <c r="A2910" s="8" t="str">
        <f>Table768[[#This Row],[Test No.]]&amp;Table768[[#This Row],[Section]]&amp;Table768[[#This Row],[Q No.]]</f>
        <v>R25R29</v>
      </c>
      <c r="B2910" s="8"/>
      <c r="C2910" s="7" t="s">
        <v>86</v>
      </c>
      <c r="D2910" s="17">
        <v>29</v>
      </c>
      <c r="E2910" s="6" t="s">
        <v>33</v>
      </c>
      <c r="F2910" s="6">
        <v>3</v>
      </c>
      <c r="G2910" s="13" t="s">
        <v>200</v>
      </c>
      <c r="H2910" s="17" t="s">
        <v>437</v>
      </c>
      <c r="I2910" s="2" t="str">
        <f>VLOOKUP(Table768[[#This Row],[CID]],ALY,2,FALSE)</f>
        <v>Detail</v>
      </c>
    </row>
    <row r="2911" spans="1:9" ht="16" thickBot="1" x14ac:dyDescent="0.25">
      <c r="A2911" s="8" t="str">
        <f>Table768[[#This Row],[Test No.]]&amp;Table768[[#This Row],[Section]]&amp;Table768[[#This Row],[Q No.]]</f>
        <v>R25R30</v>
      </c>
      <c r="B2911" s="8"/>
      <c r="C2911" s="7" t="s">
        <v>86</v>
      </c>
      <c r="D2911" s="17">
        <v>30</v>
      </c>
      <c r="E2911" s="6" t="s">
        <v>33</v>
      </c>
      <c r="F2911" s="6">
        <v>3</v>
      </c>
      <c r="G2911" s="13" t="s">
        <v>200</v>
      </c>
      <c r="H2911" s="17" t="s">
        <v>437</v>
      </c>
      <c r="I2911" s="2" t="str">
        <f>VLOOKUP(Table768[[#This Row],[CID]],ALY,2,FALSE)</f>
        <v>Detail</v>
      </c>
    </row>
    <row r="2912" spans="1:9" ht="16" thickBot="1" x14ac:dyDescent="0.25">
      <c r="A2912" s="8" t="str">
        <f>Table768[[#This Row],[Test No.]]&amp;Table768[[#This Row],[Section]]&amp;Table768[[#This Row],[Q No.]]</f>
        <v>R25R31</v>
      </c>
      <c r="B2912" s="8"/>
      <c r="C2912" s="7" t="s">
        <v>86</v>
      </c>
      <c r="D2912" s="17">
        <v>31</v>
      </c>
      <c r="E2912" s="6" t="s">
        <v>33</v>
      </c>
      <c r="F2912" s="6">
        <v>4</v>
      </c>
      <c r="G2912" s="13" t="s">
        <v>199</v>
      </c>
      <c r="H2912" s="17" t="s">
        <v>463</v>
      </c>
      <c r="I2912" s="2" t="str">
        <f>VLOOKUP(Table768[[#This Row],[CID]],ALY,2,FALSE)</f>
        <v>Author's Method</v>
      </c>
    </row>
    <row r="2913" spans="1:9" ht="16" thickBot="1" x14ac:dyDescent="0.25">
      <c r="A2913" s="8" t="str">
        <f>Table768[[#This Row],[Test No.]]&amp;Table768[[#This Row],[Section]]&amp;Table768[[#This Row],[Q No.]]</f>
        <v>R25R32</v>
      </c>
      <c r="B2913" s="8"/>
      <c r="C2913" s="7" t="s">
        <v>86</v>
      </c>
      <c r="D2913" s="17">
        <v>32</v>
      </c>
      <c r="E2913" s="6" t="s">
        <v>33</v>
      </c>
      <c r="F2913" s="6">
        <v>4</v>
      </c>
      <c r="G2913" s="13" t="s">
        <v>199</v>
      </c>
      <c r="H2913" s="17" t="s">
        <v>443</v>
      </c>
      <c r="I2913" s="2" t="str">
        <f>VLOOKUP(Table768[[#This Row],[CID]],ALY,2,FALSE)</f>
        <v>Vocab-in-Context</v>
      </c>
    </row>
    <row r="2914" spans="1:9" ht="16" thickBot="1" x14ac:dyDescent="0.25">
      <c r="A2914" s="8" t="str">
        <f>Table768[[#This Row],[Test No.]]&amp;Table768[[#This Row],[Section]]&amp;Table768[[#This Row],[Q No.]]</f>
        <v>R25R33</v>
      </c>
      <c r="B2914" s="8"/>
      <c r="C2914" s="7" t="s">
        <v>86</v>
      </c>
      <c r="D2914" s="17">
        <v>33</v>
      </c>
      <c r="E2914" s="6" t="s">
        <v>33</v>
      </c>
      <c r="F2914" s="6">
        <v>4</v>
      </c>
      <c r="G2914" s="13" t="s">
        <v>199</v>
      </c>
      <c r="H2914" s="17" t="s">
        <v>442</v>
      </c>
      <c r="I2914" s="2" t="str">
        <f>VLOOKUP(Table768[[#This Row],[CID]],ALY,2,FALSE)</f>
        <v>Detail</v>
      </c>
    </row>
    <row r="2915" spans="1:9" ht="16" thickBot="1" x14ac:dyDescent="0.25">
      <c r="A2915" s="8" t="str">
        <f>Table768[[#This Row],[Test No.]]&amp;Table768[[#This Row],[Section]]&amp;Table768[[#This Row],[Q No.]]</f>
        <v>R25R34</v>
      </c>
      <c r="B2915" s="8"/>
      <c r="C2915" s="7" t="s">
        <v>86</v>
      </c>
      <c r="D2915" s="17">
        <v>34</v>
      </c>
      <c r="E2915" s="6" t="s">
        <v>33</v>
      </c>
      <c r="F2915" s="6">
        <v>4</v>
      </c>
      <c r="G2915" s="13" t="s">
        <v>199</v>
      </c>
      <c r="H2915" s="17" t="s">
        <v>463</v>
      </c>
      <c r="I2915" s="2" t="str">
        <f>VLOOKUP(Table768[[#This Row],[CID]],ALY,2,FALSE)</f>
        <v>Author's Method</v>
      </c>
    </row>
    <row r="2916" spans="1:9" ht="16" thickBot="1" x14ac:dyDescent="0.25">
      <c r="A2916" s="8" t="str">
        <f>Table768[[#This Row],[Test No.]]&amp;Table768[[#This Row],[Section]]&amp;Table768[[#This Row],[Q No.]]</f>
        <v>R25R35</v>
      </c>
      <c r="B2916" s="8"/>
      <c r="C2916" s="7" t="s">
        <v>86</v>
      </c>
      <c r="D2916" s="17">
        <v>35</v>
      </c>
      <c r="E2916" s="6" t="s">
        <v>33</v>
      </c>
      <c r="F2916" s="6">
        <v>4</v>
      </c>
      <c r="G2916" s="13" t="s">
        <v>199</v>
      </c>
      <c r="H2916" s="17" t="s">
        <v>440</v>
      </c>
      <c r="I2916" s="2" t="str">
        <f>VLOOKUP(Table768[[#This Row],[CID]],ALY,2,FALSE)</f>
        <v>Inference</v>
      </c>
    </row>
    <row r="2917" spans="1:9" ht="16" thickBot="1" x14ac:dyDescent="0.25">
      <c r="A2917" s="8" t="str">
        <f>Table768[[#This Row],[Test No.]]&amp;Table768[[#This Row],[Section]]&amp;Table768[[#This Row],[Q No.]]</f>
        <v>R25R36</v>
      </c>
      <c r="B2917" s="8"/>
      <c r="C2917" s="7" t="s">
        <v>86</v>
      </c>
      <c r="D2917" s="17">
        <v>36</v>
      </c>
      <c r="E2917" s="6" t="s">
        <v>33</v>
      </c>
      <c r="F2917" s="6">
        <v>4</v>
      </c>
      <c r="G2917" s="13" t="s">
        <v>199</v>
      </c>
      <c r="H2917" s="17" t="s">
        <v>440</v>
      </c>
      <c r="I2917" s="2" t="str">
        <f>VLOOKUP(Table768[[#This Row],[CID]],ALY,2,FALSE)</f>
        <v>Inference</v>
      </c>
    </row>
    <row r="2918" spans="1:9" ht="16" thickBot="1" x14ac:dyDescent="0.25">
      <c r="A2918" s="8" t="str">
        <f>Table768[[#This Row],[Test No.]]&amp;Table768[[#This Row],[Section]]&amp;Table768[[#This Row],[Q No.]]</f>
        <v>R25R37</v>
      </c>
      <c r="B2918" s="8"/>
      <c r="C2918" s="7" t="s">
        <v>86</v>
      </c>
      <c r="D2918" s="17">
        <v>37</v>
      </c>
      <c r="E2918" s="6" t="s">
        <v>33</v>
      </c>
      <c r="F2918" s="6">
        <v>4</v>
      </c>
      <c r="G2918" s="13" t="s">
        <v>199</v>
      </c>
      <c r="H2918" s="17" t="s">
        <v>442</v>
      </c>
      <c r="I2918" s="2" t="str">
        <f>VLOOKUP(Table768[[#This Row],[CID]],ALY,2,FALSE)</f>
        <v>Detail</v>
      </c>
    </row>
    <row r="2919" spans="1:9" ht="16" thickBot="1" x14ac:dyDescent="0.25">
      <c r="A2919" s="8" t="str">
        <f>Table768[[#This Row],[Test No.]]&amp;Table768[[#This Row],[Section]]&amp;Table768[[#This Row],[Q No.]]</f>
        <v>R25R38</v>
      </c>
      <c r="B2919" s="8"/>
      <c r="C2919" s="7" t="s">
        <v>86</v>
      </c>
      <c r="D2919" s="17">
        <v>38</v>
      </c>
      <c r="E2919" s="6" t="s">
        <v>33</v>
      </c>
      <c r="F2919" s="6">
        <v>4</v>
      </c>
      <c r="G2919" s="13" t="s">
        <v>199</v>
      </c>
      <c r="H2919" s="17" t="s">
        <v>442</v>
      </c>
      <c r="I2919" s="2" t="str">
        <f>VLOOKUP(Table768[[#This Row],[CID]],ALY,2,FALSE)</f>
        <v>Detail</v>
      </c>
    </row>
    <row r="2920" spans="1:9" ht="16" thickBot="1" x14ac:dyDescent="0.25">
      <c r="A2920" s="8" t="str">
        <f>Table768[[#This Row],[Test No.]]&amp;Table768[[#This Row],[Section]]&amp;Table768[[#This Row],[Q No.]]</f>
        <v>R25R39</v>
      </c>
      <c r="B2920" s="8"/>
      <c r="C2920" s="7" t="s">
        <v>86</v>
      </c>
      <c r="D2920" s="17">
        <v>39</v>
      </c>
      <c r="E2920" s="6" t="s">
        <v>33</v>
      </c>
      <c r="F2920" s="6">
        <v>4</v>
      </c>
      <c r="G2920" s="13" t="s">
        <v>199</v>
      </c>
      <c r="H2920" s="17" t="s">
        <v>442</v>
      </c>
      <c r="I2920" s="2" t="str">
        <f>VLOOKUP(Table768[[#This Row],[CID]],ALY,2,FALSE)</f>
        <v>Detail</v>
      </c>
    </row>
    <row r="2921" spans="1:9" ht="16" thickBot="1" x14ac:dyDescent="0.25">
      <c r="A2921" s="8" t="str">
        <f>Table768[[#This Row],[Test No.]]&amp;Table768[[#This Row],[Section]]&amp;Table768[[#This Row],[Q No.]]</f>
        <v>R25R40</v>
      </c>
      <c r="B2921" s="8"/>
      <c r="C2921" s="7" t="s">
        <v>86</v>
      </c>
      <c r="D2921" s="17">
        <v>40</v>
      </c>
      <c r="E2921" s="6" t="s">
        <v>33</v>
      </c>
      <c r="F2921" s="6">
        <v>4</v>
      </c>
      <c r="G2921" s="13" t="s">
        <v>199</v>
      </c>
      <c r="H2921" s="17" t="s">
        <v>442</v>
      </c>
      <c r="I2921" s="2" t="str">
        <f>VLOOKUP(Table768[[#This Row],[CID]],ALY,2,FALSE)</f>
        <v>Detail</v>
      </c>
    </row>
    <row r="2922" spans="1:9" ht="16" thickBot="1" x14ac:dyDescent="0.25">
      <c r="A2922" s="8" t="str">
        <f>Table768[[#This Row],[Test No.]]&amp;Table768[[#This Row],[Section]]&amp;Table768[[#This Row],[Q No.]]</f>
        <v>R26R1</v>
      </c>
      <c r="B2922" s="8"/>
      <c r="C2922" s="7" t="s">
        <v>85</v>
      </c>
      <c r="D2922" s="17">
        <v>1</v>
      </c>
      <c r="E2922" s="6" t="s">
        <v>33</v>
      </c>
      <c r="F2922" s="6">
        <v>1</v>
      </c>
      <c r="G2922" s="13" t="s">
        <v>50</v>
      </c>
      <c r="H2922" s="17" t="s">
        <v>425</v>
      </c>
      <c r="I2922" s="2" t="str">
        <f>VLOOKUP(Table768[[#This Row],[CID]],ALY,2,FALSE)</f>
        <v>Detail</v>
      </c>
    </row>
    <row r="2923" spans="1:9" ht="16" thickBot="1" x14ac:dyDescent="0.25">
      <c r="A2923" s="8" t="str">
        <f>Table768[[#This Row],[Test No.]]&amp;Table768[[#This Row],[Section]]&amp;Table768[[#This Row],[Q No.]]</f>
        <v>R26R2</v>
      </c>
      <c r="B2923" s="8"/>
      <c r="C2923" s="7" t="s">
        <v>85</v>
      </c>
      <c r="D2923" s="17">
        <v>2</v>
      </c>
      <c r="E2923" s="6" t="s">
        <v>33</v>
      </c>
      <c r="F2923" s="6">
        <v>1</v>
      </c>
      <c r="G2923" s="13" t="s">
        <v>50</v>
      </c>
      <c r="H2923" s="17" t="s">
        <v>425</v>
      </c>
      <c r="I2923" s="2" t="str">
        <f>VLOOKUP(Table768[[#This Row],[CID]],ALY,2,FALSE)</f>
        <v>Detail</v>
      </c>
    </row>
    <row r="2924" spans="1:9" ht="16" thickBot="1" x14ac:dyDescent="0.25">
      <c r="A2924" s="8" t="str">
        <f>Table768[[#This Row],[Test No.]]&amp;Table768[[#This Row],[Section]]&amp;Table768[[#This Row],[Q No.]]</f>
        <v>R26R3</v>
      </c>
      <c r="B2924" s="8"/>
      <c r="C2924" s="7" t="s">
        <v>85</v>
      </c>
      <c r="D2924" s="17">
        <v>3</v>
      </c>
      <c r="E2924" s="6" t="s">
        <v>33</v>
      </c>
      <c r="F2924" s="6">
        <v>1</v>
      </c>
      <c r="G2924" s="13" t="s">
        <v>50</v>
      </c>
      <c r="H2924" s="17" t="s">
        <v>425</v>
      </c>
      <c r="I2924" s="2" t="str">
        <f>VLOOKUP(Table768[[#This Row],[CID]],ALY,2,FALSE)</f>
        <v>Detail</v>
      </c>
    </row>
    <row r="2925" spans="1:9" ht="16" thickBot="1" x14ac:dyDescent="0.25">
      <c r="A2925" s="8" t="str">
        <f>Table768[[#This Row],[Test No.]]&amp;Table768[[#This Row],[Section]]&amp;Table768[[#This Row],[Q No.]]</f>
        <v>R26R4</v>
      </c>
      <c r="B2925" s="8"/>
      <c r="C2925" s="7" t="s">
        <v>85</v>
      </c>
      <c r="D2925" s="17">
        <v>4</v>
      </c>
      <c r="E2925" s="6" t="s">
        <v>33</v>
      </c>
      <c r="F2925" s="6">
        <v>1</v>
      </c>
      <c r="G2925" s="13" t="s">
        <v>50</v>
      </c>
      <c r="H2925" s="17" t="s">
        <v>425</v>
      </c>
      <c r="I2925" s="2" t="str">
        <f>VLOOKUP(Table768[[#This Row],[CID]],ALY,2,FALSE)</f>
        <v>Detail</v>
      </c>
    </row>
    <row r="2926" spans="1:9" ht="16" thickBot="1" x14ac:dyDescent="0.25">
      <c r="A2926" s="8" t="str">
        <f>Table768[[#This Row],[Test No.]]&amp;Table768[[#This Row],[Section]]&amp;Table768[[#This Row],[Q No.]]</f>
        <v>R26R5</v>
      </c>
      <c r="B2926" s="8"/>
      <c r="C2926" s="7" t="s">
        <v>85</v>
      </c>
      <c r="D2926" s="17">
        <v>5</v>
      </c>
      <c r="E2926" s="6" t="s">
        <v>33</v>
      </c>
      <c r="F2926" s="6">
        <v>1</v>
      </c>
      <c r="G2926" s="13" t="s">
        <v>50</v>
      </c>
      <c r="H2926" s="17" t="s">
        <v>450</v>
      </c>
      <c r="I2926" s="2" t="str">
        <f>VLOOKUP(Table768[[#This Row],[CID]],ALY,2,FALSE)</f>
        <v>Vocab-in-Context</v>
      </c>
    </row>
    <row r="2927" spans="1:9" ht="16" thickBot="1" x14ac:dyDescent="0.25">
      <c r="A2927" s="8" t="str">
        <f>Table768[[#This Row],[Test No.]]&amp;Table768[[#This Row],[Section]]&amp;Table768[[#This Row],[Q No.]]</f>
        <v>R26R6</v>
      </c>
      <c r="B2927" s="8"/>
      <c r="C2927" s="7" t="s">
        <v>85</v>
      </c>
      <c r="D2927" s="17">
        <v>6</v>
      </c>
      <c r="E2927" s="6" t="s">
        <v>33</v>
      </c>
      <c r="F2927" s="6">
        <v>1</v>
      </c>
      <c r="G2927" s="13" t="s">
        <v>50</v>
      </c>
      <c r="H2927" s="17" t="s">
        <v>425</v>
      </c>
      <c r="I2927" s="2" t="str">
        <f>VLOOKUP(Table768[[#This Row],[CID]],ALY,2,FALSE)</f>
        <v>Detail</v>
      </c>
    </row>
    <row r="2928" spans="1:9" ht="16" thickBot="1" x14ac:dyDescent="0.25">
      <c r="A2928" s="8" t="str">
        <f>Table768[[#This Row],[Test No.]]&amp;Table768[[#This Row],[Section]]&amp;Table768[[#This Row],[Q No.]]</f>
        <v>R26R7</v>
      </c>
      <c r="B2928" s="8"/>
      <c r="C2928" s="7" t="s">
        <v>85</v>
      </c>
      <c r="D2928" s="17">
        <v>7</v>
      </c>
      <c r="E2928" s="6" t="s">
        <v>33</v>
      </c>
      <c r="F2928" s="6">
        <v>1</v>
      </c>
      <c r="G2928" s="13" t="s">
        <v>50</v>
      </c>
      <c r="H2928" s="17" t="s">
        <v>425</v>
      </c>
      <c r="I2928" s="2" t="str">
        <f>VLOOKUP(Table768[[#This Row],[CID]],ALY,2,FALSE)</f>
        <v>Detail</v>
      </c>
    </row>
    <row r="2929" spans="1:9" ht="16" thickBot="1" x14ac:dyDescent="0.25">
      <c r="A2929" s="8" t="str">
        <f>Table768[[#This Row],[Test No.]]&amp;Table768[[#This Row],[Section]]&amp;Table768[[#This Row],[Q No.]]</f>
        <v>R26R8</v>
      </c>
      <c r="B2929" s="8"/>
      <c r="C2929" s="7" t="s">
        <v>85</v>
      </c>
      <c r="D2929" s="17">
        <v>8</v>
      </c>
      <c r="E2929" s="6" t="s">
        <v>33</v>
      </c>
      <c r="F2929" s="6">
        <v>1</v>
      </c>
      <c r="G2929" s="13" t="s">
        <v>50</v>
      </c>
      <c r="H2929" s="17" t="s">
        <v>425</v>
      </c>
      <c r="I2929" s="2" t="str">
        <f>VLOOKUP(Table768[[#This Row],[CID]],ALY,2,FALSE)</f>
        <v>Detail</v>
      </c>
    </row>
    <row r="2930" spans="1:9" ht="16" thickBot="1" x14ac:dyDescent="0.25">
      <c r="A2930" s="8" t="str">
        <f>Table768[[#This Row],[Test No.]]&amp;Table768[[#This Row],[Section]]&amp;Table768[[#This Row],[Q No.]]</f>
        <v>R26R9</v>
      </c>
      <c r="B2930" s="8"/>
      <c r="C2930" s="7" t="s">
        <v>85</v>
      </c>
      <c r="D2930" s="17">
        <v>9</v>
      </c>
      <c r="E2930" s="6" t="s">
        <v>33</v>
      </c>
      <c r="F2930" s="6">
        <v>1</v>
      </c>
      <c r="G2930" s="13" t="s">
        <v>50</v>
      </c>
      <c r="H2930" s="17" t="s">
        <v>425</v>
      </c>
      <c r="I2930" s="2" t="str">
        <f>VLOOKUP(Table768[[#This Row],[CID]],ALY,2,FALSE)</f>
        <v>Detail</v>
      </c>
    </row>
    <row r="2931" spans="1:9" ht="16" thickBot="1" x14ac:dyDescent="0.25">
      <c r="A2931" s="8" t="str">
        <f>Table768[[#This Row],[Test No.]]&amp;Table768[[#This Row],[Section]]&amp;Table768[[#This Row],[Q No.]]</f>
        <v>R26R10</v>
      </c>
      <c r="B2931" s="8"/>
      <c r="C2931" s="7" t="s">
        <v>85</v>
      </c>
      <c r="D2931" s="17">
        <v>10</v>
      </c>
      <c r="E2931" s="6" t="s">
        <v>33</v>
      </c>
      <c r="F2931" s="6">
        <v>1</v>
      </c>
      <c r="G2931" s="13" t="s">
        <v>50</v>
      </c>
      <c r="H2931" s="17" t="s">
        <v>450</v>
      </c>
      <c r="I2931" s="2" t="str">
        <f>VLOOKUP(Table768[[#This Row],[CID]],ALY,2,FALSE)</f>
        <v>Vocab-in-Context</v>
      </c>
    </row>
    <row r="2932" spans="1:9" ht="16" thickBot="1" x14ac:dyDescent="0.25">
      <c r="A2932" s="8" t="str">
        <f>Table768[[#This Row],[Test No.]]&amp;Table768[[#This Row],[Section]]&amp;Table768[[#This Row],[Q No.]]</f>
        <v>R26R11</v>
      </c>
      <c r="B2932" s="8"/>
      <c r="C2932" s="7" t="s">
        <v>85</v>
      </c>
      <c r="D2932" s="17">
        <v>11</v>
      </c>
      <c r="E2932" s="6" t="s">
        <v>33</v>
      </c>
      <c r="F2932" s="6">
        <v>2</v>
      </c>
      <c r="G2932" s="13" t="s">
        <v>201</v>
      </c>
      <c r="H2932" s="17" t="s">
        <v>430</v>
      </c>
      <c r="I2932" s="2" t="str">
        <f>VLOOKUP(Table768[[#This Row],[CID]],ALY,2,FALSE)</f>
        <v>Detail</v>
      </c>
    </row>
    <row r="2933" spans="1:9" ht="16" thickBot="1" x14ac:dyDescent="0.25">
      <c r="A2933" s="8" t="str">
        <f>Table768[[#This Row],[Test No.]]&amp;Table768[[#This Row],[Section]]&amp;Table768[[#This Row],[Q No.]]</f>
        <v>R26R12</v>
      </c>
      <c r="B2933" s="8"/>
      <c r="C2933" s="7" t="s">
        <v>85</v>
      </c>
      <c r="D2933" s="17">
        <v>12</v>
      </c>
      <c r="E2933" s="6" t="s">
        <v>33</v>
      </c>
      <c r="F2933" s="6">
        <v>2</v>
      </c>
      <c r="G2933" s="13" t="s">
        <v>201</v>
      </c>
      <c r="H2933" s="17" t="s">
        <v>430</v>
      </c>
      <c r="I2933" s="2" t="str">
        <f>VLOOKUP(Table768[[#This Row],[CID]],ALY,2,FALSE)</f>
        <v>Detail</v>
      </c>
    </row>
    <row r="2934" spans="1:9" ht="16" thickBot="1" x14ac:dyDescent="0.25">
      <c r="A2934" s="8" t="str">
        <f>Table768[[#This Row],[Test No.]]&amp;Table768[[#This Row],[Section]]&amp;Table768[[#This Row],[Q No.]]</f>
        <v>R26R13</v>
      </c>
      <c r="B2934" s="8"/>
      <c r="C2934" s="7" t="s">
        <v>85</v>
      </c>
      <c r="D2934" s="17">
        <v>13</v>
      </c>
      <c r="E2934" s="6" t="s">
        <v>33</v>
      </c>
      <c r="F2934" s="6">
        <v>2</v>
      </c>
      <c r="G2934" s="13" t="s">
        <v>201</v>
      </c>
      <c r="H2934" s="17" t="s">
        <v>430</v>
      </c>
      <c r="I2934" s="2" t="str">
        <f>VLOOKUP(Table768[[#This Row],[CID]],ALY,2,FALSE)</f>
        <v>Detail</v>
      </c>
    </row>
    <row r="2935" spans="1:9" ht="16" thickBot="1" x14ac:dyDescent="0.25">
      <c r="A2935" s="8" t="str">
        <f>Table768[[#This Row],[Test No.]]&amp;Table768[[#This Row],[Section]]&amp;Table768[[#This Row],[Q No.]]</f>
        <v>R26R14</v>
      </c>
      <c r="B2935" s="8"/>
      <c r="C2935" s="7" t="s">
        <v>85</v>
      </c>
      <c r="D2935" s="17">
        <v>14</v>
      </c>
      <c r="E2935" s="6" t="s">
        <v>33</v>
      </c>
      <c r="F2935" s="6">
        <v>2</v>
      </c>
      <c r="G2935" s="13" t="s">
        <v>201</v>
      </c>
      <c r="H2935" s="17" t="s">
        <v>430</v>
      </c>
      <c r="I2935" s="2" t="str">
        <f>VLOOKUP(Table768[[#This Row],[CID]],ALY,2,FALSE)</f>
        <v>Detail</v>
      </c>
    </row>
    <row r="2936" spans="1:9" ht="16" thickBot="1" x14ac:dyDescent="0.25">
      <c r="A2936" s="8" t="str">
        <f>Table768[[#This Row],[Test No.]]&amp;Table768[[#This Row],[Section]]&amp;Table768[[#This Row],[Q No.]]</f>
        <v>R26R15</v>
      </c>
      <c r="B2936" s="8"/>
      <c r="C2936" s="7" t="s">
        <v>85</v>
      </c>
      <c r="D2936" s="17">
        <v>15</v>
      </c>
      <c r="E2936" s="6" t="s">
        <v>33</v>
      </c>
      <c r="F2936" s="6">
        <v>2</v>
      </c>
      <c r="G2936" s="13" t="s">
        <v>201</v>
      </c>
      <c r="H2936" s="17" t="s">
        <v>430</v>
      </c>
      <c r="I2936" s="2" t="str">
        <f>VLOOKUP(Table768[[#This Row],[CID]],ALY,2,FALSE)</f>
        <v>Detail</v>
      </c>
    </row>
    <row r="2937" spans="1:9" ht="16" thickBot="1" x14ac:dyDescent="0.25">
      <c r="A2937" s="8" t="str">
        <f>Table768[[#This Row],[Test No.]]&amp;Table768[[#This Row],[Section]]&amp;Table768[[#This Row],[Q No.]]</f>
        <v>R26R16</v>
      </c>
      <c r="B2937" s="8"/>
      <c r="C2937" s="7" t="s">
        <v>85</v>
      </c>
      <c r="D2937" s="17">
        <v>16</v>
      </c>
      <c r="E2937" s="6" t="s">
        <v>33</v>
      </c>
      <c r="F2937" s="6">
        <v>2</v>
      </c>
      <c r="G2937" s="13" t="s">
        <v>201</v>
      </c>
      <c r="H2937" s="17" t="s">
        <v>430</v>
      </c>
      <c r="I2937" s="2" t="str">
        <f>VLOOKUP(Table768[[#This Row],[CID]],ALY,2,FALSE)</f>
        <v>Detail</v>
      </c>
    </row>
    <row r="2938" spans="1:9" ht="16" thickBot="1" x14ac:dyDescent="0.25">
      <c r="A2938" s="8" t="str">
        <f>Table768[[#This Row],[Test No.]]&amp;Table768[[#This Row],[Section]]&amp;Table768[[#This Row],[Q No.]]</f>
        <v>R26R17</v>
      </c>
      <c r="B2938" s="8"/>
      <c r="C2938" s="7" t="s">
        <v>85</v>
      </c>
      <c r="D2938" s="17">
        <v>17</v>
      </c>
      <c r="E2938" s="6" t="s">
        <v>33</v>
      </c>
      <c r="F2938" s="6">
        <v>2</v>
      </c>
      <c r="G2938" s="13" t="s">
        <v>201</v>
      </c>
      <c r="H2938" s="17" t="s">
        <v>430</v>
      </c>
      <c r="I2938" s="2" t="str">
        <f>VLOOKUP(Table768[[#This Row],[CID]],ALY,2,FALSE)</f>
        <v>Detail</v>
      </c>
    </row>
    <row r="2939" spans="1:9" ht="16" thickBot="1" x14ac:dyDescent="0.25">
      <c r="A2939" s="8" t="str">
        <f>Table768[[#This Row],[Test No.]]&amp;Table768[[#This Row],[Section]]&amp;Table768[[#This Row],[Q No.]]</f>
        <v>R26R18</v>
      </c>
      <c r="B2939" s="8"/>
      <c r="C2939" s="7" t="s">
        <v>85</v>
      </c>
      <c r="D2939" s="17">
        <v>18</v>
      </c>
      <c r="E2939" s="6" t="s">
        <v>33</v>
      </c>
      <c r="F2939" s="6">
        <v>2</v>
      </c>
      <c r="G2939" s="13" t="s">
        <v>201</v>
      </c>
      <c r="H2939" s="17" t="s">
        <v>430</v>
      </c>
      <c r="I2939" s="2" t="str">
        <f>VLOOKUP(Table768[[#This Row],[CID]],ALY,2,FALSE)</f>
        <v>Detail</v>
      </c>
    </row>
    <row r="2940" spans="1:9" ht="16" thickBot="1" x14ac:dyDescent="0.25">
      <c r="A2940" s="8" t="str">
        <f>Table768[[#This Row],[Test No.]]&amp;Table768[[#This Row],[Section]]&amp;Table768[[#This Row],[Q No.]]</f>
        <v>R26R19</v>
      </c>
      <c r="B2940" s="8"/>
      <c r="C2940" s="7" t="s">
        <v>85</v>
      </c>
      <c r="D2940" s="17">
        <v>19</v>
      </c>
      <c r="E2940" s="6" t="s">
        <v>33</v>
      </c>
      <c r="F2940" s="6">
        <v>2</v>
      </c>
      <c r="G2940" s="13" t="s">
        <v>201</v>
      </c>
      <c r="H2940" s="17" t="s">
        <v>430</v>
      </c>
      <c r="I2940" s="2" t="str">
        <f>VLOOKUP(Table768[[#This Row],[CID]],ALY,2,FALSE)</f>
        <v>Detail</v>
      </c>
    </row>
    <row r="2941" spans="1:9" ht="16" thickBot="1" x14ac:dyDescent="0.25">
      <c r="A2941" s="8" t="str">
        <f>Table768[[#This Row],[Test No.]]&amp;Table768[[#This Row],[Section]]&amp;Table768[[#This Row],[Q No.]]</f>
        <v>R26R20</v>
      </c>
      <c r="B2941" s="8"/>
      <c r="C2941" s="7" t="s">
        <v>85</v>
      </c>
      <c r="D2941" s="17">
        <v>20</v>
      </c>
      <c r="E2941" s="6" t="s">
        <v>33</v>
      </c>
      <c r="F2941" s="6">
        <v>2</v>
      </c>
      <c r="G2941" s="13" t="s">
        <v>201</v>
      </c>
      <c r="H2941" s="17" t="s">
        <v>430</v>
      </c>
      <c r="I2941" s="2" t="str">
        <f>VLOOKUP(Table768[[#This Row],[CID]],ALY,2,FALSE)</f>
        <v>Detail</v>
      </c>
    </row>
    <row r="2942" spans="1:9" ht="16" thickBot="1" x14ac:dyDescent="0.25">
      <c r="A2942" s="8" t="str">
        <f>Table768[[#This Row],[Test No.]]&amp;Table768[[#This Row],[Section]]&amp;Table768[[#This Row],[Q No.]]</f>
        <v>R26R21</v>
      </c>
      <c r="B2942" s="8"/>
      <c r="C2942" s="7" t="s">
        <v>85</v>
      </c>
      <c r="D2942" s="17">
        <v>21</v>
      </c>
      <c r="E2942" s="6" t="s">
        <v>33</v>
      </c>
      <c r="F2942" s="6">
        <v>3</v>
      </c>
      <c r="G2942" s="13" t="s">
        <v>200</v>
      </c>
      <c r="H2942" s="17" t="s">
        <v>451</v>
      </c>
      <c r="I2942" s="2" t="str">
        <f>VLOOKUP(Table768[[#This Row],[CID]],ALY,2,FALSE)</f>
        <v>Main Idea</v>
      </c>
    </row>
    <row r="2943" spans="1:9" ht="16" thickBot="1" x14ac:dyDescent="0.25">
      <c r="A2943" s="8" t="str">
        <f>Table768[[#This Row],[Test No.]]&amp;Table768[[#This Row],[Section]]&amp;Table768[[#This Row],[Q No.]]</f>
        <v>R26R22</v>
      </c>
      <c r="B2943" s="8"/>
      <c r="C2943" s="7" t="s">
        <v>85</v>
      </c>
      <c r="D2943" s="17">
        <v>22</v>
      </c>
      <c r="E2943" s="6" t="s">
        <v>33</v>
      </c>
      <c r="F2943" s="6">
        <v>3</v>
      </c>
      <c r="G2943" s="13" t="s">
        <v>200</v>
      </c>
      <c r="H2943" s="17" t="s">
        <v>438</v>
      </c>
      <c r="I2943" s="2" t="str">
        <f>VLOOKUP(Table768[[#This Row],[CID]],ALY,2,FALSE)</f>
        <v>Inference</v>
      </c>
    </row>
    <row r="2944" spans="1:9" ht="16" thickBot="1" x14ac:dyDescent="0.25">
      <c r="A2944" s="8" t="str">
        <f>Table768[[#This Row],[Test No.]]&amp;Table768[[#This Row],[Section]]&amp;Table768[[#This Row],[Q No.]]</f>
        <v>R26R23</v>
      </c>
      <c r="B2944" s="8"/>
      <c r="C2944" s="7" t="s">
        <v>85</v>
      </c>
      <c r="D2944" s="17">
        <v>23</v>
      </c>
      <c r="E2944" s="6" t="s">
        <v>33</v>
      </c>
      <c r="F2944" s="6">
        <v>3</v>
      </c>
      <c r="G2944" s="13" t="s">
        <v>200</v>
      </c>
      <c r="H2944" s="17" t="s">
        <v>447</v>
      </c>
      <c r="I2944" s="2" t="str">
        <f>VLOOKUP(Table768[[#This Row],[CID]],ALY,2,FALSE)</f>
        <v>Author's Method</v>
      </c>
    </row>
    <row r="2945" spans="1:9" ht="16" thickBot="1" x14ac:dyDescent="0.25">
      <c r="A2945" s="8" t="str">
        <f>Table768[[#This Row],[Test No.]]&amp;Table768[[#This Row],[Section]]&amp;Table768[[#This Row],[Q No.]]</f>
        <v>R26R24</v>
      </c>
      <c r="B2945" s="8"/>
      <c r="C2945" s="7" t="s">
        <v>85</v>
      </c>
      <c r="D2945" s="17">
        <v>24</v>
      </c>
      <c r="E2945" s="6" t="s">
        <v>33</v>
      </c>
      <c r="F2945" s="6">
        <v>3</v>
      </c>
      <c r="G2945" s="13" t="s">
        <v>200</v>
      </c>
      <c r="H2945" s="17" t="s">
        <v>438</v>
      </c>
      <c r="I2945" s="2" t="str">
        <f>VLOOKUP(Table768[[#This Row],[CID]],ALY,2,FALSE)</f>
        <v>Inference</v>
      </c>
    </row>
    <row r="2946" spans="1:9" ht="16" thickBot="1" x14ac:dyDescent="0.25">
      <c r="A2946" s="8" t="str">
        <f>Table768[[#This Row],[Test No.]]&amp;Table768[[#This Row],[Section]]&amp;Table768[[#This Row],[Q No.]]</f>
        <v>R26R25</v>
      </c>
      <c r="B2946" s="8"/>
      <c r="C2946" s="7" t="s">
        <v>85</v>
      </c>
      <c r="D2946" s="17">
        <v>25</v>
      </c>
      <c r="E2946" s="6" t="s">
        <v>33</v>
      </c>
      <c r="F2946" s="6">
        <v>3</v>
      </c>
      <c r="G2946" s="13" t="s">
        <v>200</v>
      </c>
      <c r="H2946" s="17" t="s">
        <v>437</v>
      </c>
      <c r="I2946" s="2" t="str">
        <f>VLOOKUP(Table768[[#This Row],[CID]],ALY,2,FALSE)</f>
        <v>Detail</v>
      </c>
    </row>
    <row r="2947" spans="1:9" ht="16" thickBot="1" x14ac:dyDescent="0.25">
      <c r="A2947" s="8" t="str">
        <f>Table768[[#This Row],[Test No.]]&amp;Table768[[#This Row],[Section]]&amp;Table768[[#This Row],[Q No.]]</f>
        <v>R26R26</v>
      </c>
      <c r="B2947" s="8"/>
      <c r="C2947" s="7" t="s">
        <v>85</v>
      </c>
      <c r="D2947" s="17">
        <v>26</v>
      </c>
      <c r="E2947" s="6" t="s">
        <v>33</v>
      </c>
      <c r="F2947" s="6">
        <v>3</v>
      </c>
      <c r="G2947" s="13" t="s">
        <v>200</v>
      </c>
      <c r="H2947" s="17" t="s">
        <v>437</v>
      </c>
      <c r="I2947" s="2" t="str">
        <f>VLOOKUP(Table768[[#This Row],[CID]],ALY,2,FALSE)</f>
        <v>Detail</v>
      </c>
    </row>
    <row r="2948" spans="1:9" ht="16" thickBot="1" x14ac:dyDescent="0.25">
      <c r="A2948" s="8" t="str">
        <f>Table768[[#This Row],[Test No.]]&amp;Table768[[#This Row],[Section]]&amp;Table768[[#This Row],[Q No.]]</f>
        <v>R26R27</v>
      </c>
      <c r="B2948" s="8"/>
      <c r="C2948" s="7" t="s">
        <v>85</v>
      </c>
      <c r="D2948" s="17">
        <v>27</v>
      </c>
      <c r="E2948" s="6" t="s">
        <v>33</v>
      </c>
      <c r="F2948" s="6">
        <v>3</v>
      </c>
      <c r="G2948" s="13" t="s">
        <v>200</v>
      </c>
      <c r="H2948" s="17" t="s">
        <v>437</v>
      </c>
      <c r="I2948" s="2" t="str">
        <f>VLOOKUP(Table768[[#This Row],[CID]],ALY,2,FALSE)</f>
        <v>Detail</v>
      </c>
    </row>
    <row r="2949" spans="1:9" ht="16" thickBot="1" x14ac:dyDescent="0.25">
      <c r="A2949" s="8" t="str">
        <f>Table768[[#This Row],[Test No.]]&amp;Table768[[#This Row],[Section]]&amp;Table768[[#This Row],[Q No.]]</f>
        <v>R26R28</v>
      </c>
      <c r="B2949" s="8"/>
      <c r="C2949" s="7" t="s">
        <v>85</v>
      </c>
      <c r="D2949" s="17">
        <v>28</v>
      </c>
      <c r="E2949" s="6" t="s">
        <v>33</v>
      </c>
      <c r="F2949" s="6">
        <v>3</v>
      </c>
      <c r="G2949" s="13" t="s">
        <v>200</v>
      </c>
      <c r="H2949" s="17" t="s">
        <v>438</v>
      </c>
      <c r="I2949" s="2" t="str">
        <f>VLOOKUP(Table768[[#This Row],[CID]],ALY,2,FALSE)</f>
        <v>Inference</v>
      </c>
    </row>
    <row r="2950" spans="1:9" ht="16" thickBot="1" x14ac:dyDescent="0.25">
      <c r="A2950" s="8" t="str">
        <f>Table768[[#This Row],[Test No.]]&amp;Table768[[#This Row],[Section]]&amp;Table768[[#This Row],[Q No.]]</f>
        <v>R26R29</v>
      </c>
      <c r="B2950" s="8"/>
      <c r="C2950" s="7" t="s">
        <v>85</v>
      </c>
      <c r="D2950" s="17">
        <v>29</v>
      </c>
      <c r="E2950" s="6" t="s">
        <v>33</v>
      </c>
      <c r="F2950" s="6">
        <v>3</v>
      </c>
      <c r="G2950" s="13" t="s">
        <v>200</v>
      </c>
      <c r="H2950" s="17" t="s">
        <v>438</v>
      </c>
      <c r="I2950" s="2" t="str">
        <f>VLOOKUP(Table768[[#This Row],[CID]],ALY,2,FALSE)</f>
        <v>Inference</v>
      </c>
    </row>
    <row r="2951" spans="1:9" ht="16" thickBot="1" x14ac:dyDescent="0.25">
      <c r="A2951" s="8" t="str">
        <f>Table768[[#This Row],[Test No.]]&amp;Table768[[#This Row],[Section]]&amp;Table768[[#This Row],[Q No.]]</f>
        <v>R26R30</v>
      </c>
      <c r="B2951" s="8"/>
      <c r="C2951" s="7" t="s">
        <v>85</v>
      </c>
      <c r="D2951" s="17">
        <v>30</v>
      </c>
      <c r="E2951" s="6" t="s">
        <v>33</v>
      </c>
      <c r="F2951" s="6">
        <v>3</v>
      </c>
      <c r="G2951" s="13" t="s">
        <v>200</v>
      </c>
      <c r="H2951" s="17" t="s">
        <v>437</v>
      </c>
      <c r="I2951" s="2" t="str">
        <f>VLOOKUP(Table768[[#This Row],[CID]],ALY,2,FALSE)</f>
        <v>Detail</v>
      </c>
    </row>
    <row r="2952" spans="1:9" ht="16" thickBot="1" x14ac:dyDescent="0.25">
      <c r="A2952" s="8" t="str">
        <f>Table768[[#This Row],[Test No.]]&amp;Table768[[#This Row],[Section]]&amp;Table768[[#This Row],[Q No.]]</f>
        <v>R26R31</v>
      </c>
      <c r="B2952" s="8"/>
      <c r="C2952" s="7" t="s">
        <v>85</v>
      </c>
      <c r="D2952" s="17">
        <v>31</v>
      </c>
      <c r="E2952" s="6" t="s">
        <v>33</v>
      </c>
      <c r="F2952" s="6">
        <v>4</v>
      </c>
      <c r="G2952" s="13" t="s">
        <v>199</v>
      </c>
      <c r="H2952" s="17" t="s">
        <v>442</v>
      </c>
      <c r="I2952" s="2" t="str">
        <f>VLOOKUP(Table768[[#This Row],[CID]],ALY,2,FALSE)</f>
        <v>Detail</v>
      </c>
    </row>
    <row r="2953" spans="1:9" ht="16" thickBot="1" x14ac:dyDescent="0.25">
      <c r="A2953" s="8" t="str">
        <f>Table768[[#This Row],[Test No.]]&amp;Table768[[#This Row],[Section]]&amp;Table768[[#This Row],[Q No.]]</f>
        <v>R26R32</v>
      </c>
      <c r="B2953" s="8"/>
      <c r="C2953" s="7" t="s">
        <v>85</v>
      </c>
      <c r="D2953" s="17">
        <v>32</v>
      </c>
      <c r="E2953" s="6" t="s">
        <v>33</v>
      </c>
      <c r="F2953" s="6">
        <v>4</v>
      </c>
      <c r="G2953" s="13" t="s">
        <v>199</v>
      </c>
      <c r="H2953" s="17" t="s">
        <v>444</v>
      </c>
      <c r="I2953" s="2" t="str">
        <f>VLOOKUP(Table768[[#This Row],[CID]],ALY,2,FALSE)</f>
        <v>PoV/Author's Attitude</v>
      </c>
    </row>
    <row r="2954" spans="1:9" ht="16" thickBot="1" x14ac:dyDescent="0.25">
      <c r="A2954" s="8" t="str">
        <f>Table768[[#This Row],[Test No.]]&amp;Table768[[#This Row],[Section]]&amp;Table768[[#This Row],[Q No.]]</f>
        <v>R26R33</v>
      </c>
      <c r="B2954" s="8"/>
      <c r="C2954" s="7" t="s">
        <v>85</v>
      </c>
      <c r="D2954" s="17">
        <v>33</v>
      </c>
      <c r="E2954" s="6" t="s">
        <v>33</v>
      </c>
      <c r="F2954" s="6">
        <v>4</v>
      </c>
      <c r="G2954" s="13" t="s">
        <v>199</v>
      </c>
      <c r="H2954" s="17" t="s">
        <v>442</v>
      </c>
      <c r="I2954" s="2" t="str">
        <f>VLOOKUP(Table768[[#This Row],[CID]],ALY,2,FALSE)</f>
        <v>Detail</v>
      </c>
    </row>
    <row r="2955" spans="1:9" ht="16" thickBot="1" x14ac:dyDescent="0.25">
      <c r="A2955" s="8" t="str">
        <f>Table768[[#This Row],[Test No.]]&amp;Table768[[#This Row],[Section]]&amp;Table768[[#This Row],[Q No.]]</f>
        <v>R26R34</v>
      </c>
      <c r="B2955" s="8"/>
      <c r="C2955" s="7" t="s">
        <v>85</v>
      </c>
      <c r="D2955" s="17">
        <v>34</v>
      </c>
      <c r="E2955" s="6" t="s">
        <v>33</v>
      </c>
      <c r="F2955" s="6">
        <v>4</v>
      </c>
      <c r="G2955" s="13" t="s">
        <v>199</v>
      </c>
      <c r="H2955" s="17" t="s">
        <v>442</v>
      </c>
      <c r="I2955" s="2" t="str">
        <f>VLOOKUP(Table768[[#This Row],[CID]],ALY,2,FALSE)</f>
        <v>Detail</v>
      </c>
    </row>
    <row r="2956" spans="1:9" ht="16" thickBot="1" x14ac:dyDescent="0.25">
      <c r="A2956" s="8" t="str">
        <f>Table768[[#This Row],[Test No.]]&amp;Table768[[#This Row],[Section]]&amp;Table768[[#This Row],[Q No.]]</f>
        <v>R26R35</v>
      </c>
      <c r="B2956" s="8"/>
      <c r="C2956" s="7" t="s">
        <v>85</v>
      </c>
      <c r="D2956" s="17">
        <v>35</v>
      </c>
      <c r="E2956" s="6" t="s">
        <v>33</v>
      </c>
      <c r="F2956" s="6">
        <v>4</v>
      </c>
      <c r="G2956" s="13" t="s">
        <v>199</v>
      </c>
      <c r="H2956" s="17" t="s">
        <v>440</v>
      </c>
      <c r="I2956" s="2" t="str">
        <f>VLOOKUP(Table768[[#This Row],[CID]],ALY,2,FALSE)</f>
        <v>Inference</v>
      </c>
    </row>
    <row r="2957" spans="1:9" ht="16" thickBot="1" x14ac:dyDescent="0.25">
      <c r="A2957" s="8" t="str">
        <f>Table768[[#This Row],[Test No.]]&amp;Table768[[#This Row],[Section]]&amp;Table768[[#This Row],[Q No.]]</f>
        <v>R26R36</v>
      </c>
      <c r="B2957" s="8"/>
      <c r="C2957" s="7" t="s">
        <v>85</v>
      </c>
      <c r="D2957" s="17">
        <v>36</v>
      </c>
      <c r="E2957" s="6" t="s">
        <v>33</v>
      </c>
      <c r="F2957" s="6">
        <v>4</v>
      </c>
      <c r="G2957" s="13" t="s">
        <v>199</v>
      </c>
      <c r="H2957" s="17" t="s">
        <v>442</v>
      </c>
      <c r="I2957" s="2" t="str">
        <f>VLOOKUP(Table768[[#This Row],[CID]],ALY,2,FALSE)</f>
        <v>Detail</v>
      </c>
    </row>
    <row r="2958" spans="1:9" ht="16" thickBot="1" x14ac:dyDescent="0.25">
      <c r="A2958" s="8" t="str">
        <f>Table768[[#This Row],[Test No.]]&amp;Table768[[#This Row],[Section]]&amp;Table768[[#This Row],[Q No.]]</f>
        <v>R26R37</v>
      </c>
      <c r="B2958" s="8"/>
      <c r="C2958" s="7" t="s">
        <v>85</v>
      </c>
      <c r="D2958" s="17">
        <v>37</v>
      </c>
      <c r="E2958" s="6" t="s">
        <v>33</v>
      </c>
      <c r="F2958" s="6">
        <v>4</v>
      </c>
      <c r="G2958" s="13" t="s">
        <v>199</v>
      </c>
      <c r="H2958" s="17" t="s">
        <v>441</v>
      </c>
      <c r="I2958" s="2" t="str">
        <f>VLOOKUP(Table768[[#This Row],[CID]],ALY,2,FALSE)</f>
        <v>Main Idea</v>
      </c>
    </row>
    <row r="2959" spans="1:9" ht="16" thickBot="1" x14ac:dyDescent="0.25">
      <c r="A2959" s="8" t="str">
        <f>Table768[[#This Row],[Test No.]]&amp;Table768[[#This Row],[Section]]&amp;Table768[[#This Row],[Q No.]]</f>
        <v>R26R38</v>
      </c>
      <c r="B2959" s="8"/>
      <c r="C2959" s="7" t="s">
        <v>85</v>
      </c>
      <c r="D2959" s="17">
        <v>38</v>
      </c>
      <c r="E2959" s="6" t="s">
        <v>33</v>
      </c>
      <c r="F2959" s="6">
        <v>4</v>
      </c>
      <c r="G2959" s="13" t="s">
        <v>199</v>
      </c>
      <c r="H2959" s="17" t="s">
        <v>442</v>
      </c>
      <c r="I2959" s="2" t="str">
        <f>VLOOKUP(Table768[[#This Row],[CID]],ALY,2,FALSE)</f>
        <v>Detail</v>
      </c>
    </row>
    <row r="2960" spans="1:9" ht="16" thickBot="1" x14ac:dyDescent="0.25">
      <c r="A2960" s="8" t="str">
        <f>Table768[[#This Row],[Test No.]]&amp;Table768[[#This Row],[Section]]&amp;Table768[[#This Row],[Q No.]]</f>
        <v>R26R39</v>
      </c>
      <c r="B2960" s="8"/>
      <c r="C2960" s="7" t="s">
        <v>85</v>
      </c>
      <c r="D2960" s="17">
        <v>39</v>
      </c>
      <c r="E2960" s="6" t="s">
        <v>33</v>
      </c>
      <c r="F2960" s="6">
        <v>4</v>
      </c>
      <c r="G2960" s="13" t="s">
        <v>199</v>
      </c>
      <c r="H2960" s="17" t="s">
        <v>440</v>
      </c>
      <c r="I2960" s="2" t="str">
        <f>VLOOKUP(Table768[[#This Row],[CID]],ALY,2,FALSE)</f>
        <v>Inference</v>
      </c>
    </row>
    <row r="2961" spans="1:9" ht="16" thickBot="1" x14ac:dyDescent="0.25">
      <c r="A2961" s="8" t="str">
        <f>Table768[[#This Row],[Test No.]]&amp;Table768[[#This Row],[Section]]&amp;Table768[[#This Row],[Q No.]]</f>
        <v>R26R40</v>
      </c>
      <c r="B2961" s="8"/>
      <c r="C2961" s="7" t="s">
        <v>85</v>
      </c>
      <c r="D2961" s="17">
        <v>40</v>
      </c>
      <c r="E2961" s="6" t="s">
        <v>33</v>
      </c>
      <c r="F2961" s="6">
        <v>4</v>
      </c>
      <c r="G2961" s="13" t="s">
        <v>199</v>
      </c>
      <c r="H2961" s="17" t="s">
        <v>442</v>
      </c>
      <c r="I2961" s="2" t="str">
        <f>VLOOKUP(Table768[[#This Row],[CID]],ALY,2,FALSE)</f>
        <v>Detail</v>
      </c>
    </row>
    <row r="2962" spans="1:9" ht="16" thickBot="1" x14ac:dyDescent="0.25">
      <c r="A2962" s="8" t="str">
        <f>Table768[[#This Row],[Test No.]]&amp;Table768[[#This Row],[Section]]&amp;Table768[[#This Row],[Q No.]]</f>
        <v>R27R1</v>
      </c>
      <c r="B2962" s="8"/>
      <c r="C2962" s="7" t="s">
        <v>84</v>
      </c>
      <c r="D2962" s="17">
        <v>1</v>
      </c>
      <c r="E2962" s="6" t="s">
        <v>33</v>
      </c>
      <c r="F2962" s="6">
        <v>1</v>
      </c>
      <c r="G2962" s="13" t="s">
        <v>50</v>
      </c>
      <c r="H2962" s="17" t="s">
        <v>425</v>
      </c>
      <c r="I2962" s="2" t="str">
        <f>VLOOKUP(Table768[[#This Row],[CID]],ALY,2,FALSE)</f>
        <v>Detail</v>
      </c>
    </row>
    <row r="2963" spans="1:9" ht="16" thickBot="1" x14ac:dyDescent="0.25">
      <c r="A2963" s="8" t="str">
        <f>Table768[[#This Row],[Test No.]]&amp;Table768[[#This Row],[Section]]&amp;Table768[[#This Row],[Q No.]]</f>
        <v>R27R2</v>
      </c>
      <c r="B2963" s="8"/>
      <c r="C2963" s="7" t="s">
        <v>84</v>
      </c>
      <c r="D2963" s="17">
        <v>2</v>
      </c>
      <c r="E2963" s="6" t="s">
        <v>33</v>
      </c>
      <c r="F2963" s="6">
        <v>1</v>
      </c>
      <c r="G2963" s="13" t="s">
        <v>50</v>
      </c>
      <c r="H2963" s="17" t="s">
        <v>428</v>
      </c>
      <c r="I2963" s="2" t="str">
        <f>VLOOKUP(Table768[[#This Row],[CID]],ALY,2,FALSE)</f>
        <v>Purpose</v>
      </c>
    </row>
    <row r="2964" spans="1:9" ht="16" thickBot="1" x14ac:dyDescent="0.25">
      <c r="A2964" s="8" t="str">
        <f>Table768[[#This Row],[Test No.]]&amp;Table768[[#This Row],[Section]]&amp;Table768[[#This Row],[Q No.]]</f>
        <v>R27R3</v>
      </c>
      <c r="B2964" s="8"/>
      <c r="C2964" s="7" t="s">
        <v>84</v>
      </c>
      <c r="D2964" s="17">
        <v>3</v>
      </c>
      <c r="E2964" s="6" t="s">
        <v>33</v>
      </c>
      <c r="F2964" s="6">
        <v>1</v>
      </c>
      <c r="G2964" s="13" t="s">
        <v>50</v>
      </c>
      <c r="H2964" s="17" t="s">
        <v>425</v>
      </c>
      <c r="I2964" s="2" t="str">
        <f>VLOOKUP(Table768[[#This Row],[CID]],ALY,2,FALSE)</f>
        <v>Detail</v>
      </c>
    </row>
    <row r="2965" spans="1:9" ht="16" thickBot="1" x14ac:dyDescent="0.25">
      <c r="A2965" s="8" t="str">
        <f>Table768[[#This Row],[Test No.]]&amp;Table768[[#This Row],[Section]]&amp;Table768[[#This Row],[Q No.]]</f>
        <v>R27R4</v>
      </c>
      <c r="B2965" s="8"/>
      <c r="C2965" s="7" t="s">
        <v>84</v>
      </c>
      <c r="D2965" s="17">
        <v>4</v>
      </c>
      <c r="E2965" s="6" t="s">
        <v>33</v>
      </c>
      <c r="F2965" s="6">
        <v>1</v>
      </c>
      <c r="G2965" s="13" t="s">
        <v>50</v>
      </c>
      <c r="H2965" s="17" t="s">
        <v>425</v>
      </c>
      <c r="I2965" s="2" t="str">
        <f>VLOOKUP(Table768[[#This Row],[CID]],ALY,2,FALSE)</f>
        <v>Detail</v>
      </c>
    </row>
    <row r="2966" spans="1:9" ht="16" thickBot="1" x14ac:dyDescent="0.25">
      <c r="A2966" s="8" t="str">
        <f>Table768[[#This Row],[Test No.]]&amp;Table768[[#This Row],[Section]]&amp;Table768[[#This Row],[Q No.]]</f>
        <v>R27R5</v>
      </c>
      <c r="B2966" s="8"/>
      <c r="C2966" s="7" t="s">
        <v>84</v>
      </c>
      <c r="D2966" s="17">
        <v>5</v>
      </c>
      <c r="E2966" s="6" t="s">
        <v>33</v>
      </c>
      <c r="F2966" s="6">
        <v>1</v>
      </c>
      <c r="G2966" s="13" t="s">
        <v>50</v>
      </c>
      <c r="H2966" s="17" t="s">
        <v>425</v>
      </c>
      <c r="I2966" s="2" t="str">
        <f>VLOOKUP(Table768[[#This Row],[CID]],ALY,2,FALSE)</f>
        <v>Detail</v>
      </c>
    </row>
    <row r="2967" spans="1:9" ht="16" thickBot="1" x14ac:dyDescent="0.25">
      <c r="A2967" s="8" t="str">
        <f>Table768[[#This Row],[Test No.]]&amp;Table768[[#This Row],[Section]]&amp;Table768[[#This Row],[Q No.]]</f>
        <v>R27R6</v>
      </c>
      <c r="B2967" s="8"/>
      <c r="C2967" s="7" t="s">
        <v>84</v>
      </c>
      <c r="D2967" s="17">
        <v>6</v>
      </c>
      <c r="E2967" s="6" t="s">
        <v>33</v>
      </c>
      <c r="F2967" s="6">
        <v>1</v>
      </c>
      <c r="G2967" s="13" t="s">
        <v>50</v>
      </c>
      <c r="H2967" s="17" t="s">
        <v>425</v>
      </c>
      <c r="I2967" s="2" t="str">
        <f>VLOOKUP(Table768[[#This Row],[CID]],ALY,2,FALSE)</f>
        <v>Detail</v>
      </c>
    </row>
    <row r="2968" spans="1:9" ht="16" thickBot="1" x14ac:dyDescent="0.25">
      <c r="A2968" s="8" t="str">
        <f>Table768[[#This Row],[Test No.]]&amp;Table768[[#This Row],[Section]]&amp;Table768[[#This Row],[Q No.]]</f>
        <v>R27R7</v>
      </c>
      <c r="B2968" s="8"/>
      <c r="C2968" s="7" t="s">
        <v>84</v>
      </c>
      <c r="D2968" s="17">
        <v>7</v>
      </c>
      <c r="E2968" s="6" t="s">
        <v>33</v>
      </c>
      <c r="F2968" s="6">
        <v>1</v>
      </c>
      <c r="G2968" s="13" t="s">
        <v>50</v>
      </c>
      <c r="H2968" s="17" t="s">
        <v>425</v>
      </c>
      <c r="I2968" s="2" t="str">
        <f>VLOOKUP(Table768[[#This Row],[CID]],ALY,2,FALSE)</f>
        <v>Detail</v>
      </c>
    </row>
    <row r="2969" spans="1:9" ht="16" thickBot="1" x14ac:dyDescent="0.25">
      <c r="A2969" s="8" t="str">
        <f>Table768[[#This Row],[Test No.]]&amp;Table768[[#This Row],[Section]]&amp;Table768[[#This Row],[Q No.]]</f>
        <v>R27R8</v>
      </c>
      <c r="B2969" s="8"/>
      <c r="C2969" s="7" t="s">
        <v>84</v>
      </c>
      <c r="D2969" s="17">
        <v>8</v>
      </c>
      <c r="E2969" s="6" t="s">
        <v>33</v>
      </c>
      <c r="F2969" s="6">
        <v>1</v>
      </c>
      <c r="G2969" s="13" t="s">
        <v>50</v>
      </c>
      <c r="H2969" s="17" t="s">
        <v>425</v>
      </c>
      <c r="I2969" s="2" t="str">
        <f>VLOOKUP(Table768[[#This Row],[CID]],ALY,2,FALSE)</f>
        <v>Detail</v>
      </c>
    </row>
    <row r="2970" spans="1:9" ht="16" thickBot="1" x14ac:dyDescent="0.25">
      <c r="A2970" s="8" t="str">
        <f>Table768[[#This Row],[Test No.]]&amp;Table768[[#This Row],[Section]]&amp;Table768[[#This Row],[Q No.]]</f>
        <v>R27R9</v>
      </c>
      <c r="B2970" s="8"/>
      <c r="C2970" s="7" t="s">
        <v>84</v>
      </c>
      <c r="D2970" s="17">
        <v>9</v>
      </c>
      <c r="E2970" s="6" t="s">
        <v>33</v>
      </c>
      <c r="F2970" s="6">
        <v>1</v>
      </c>
      <c r="G2970" s="13" t="s">
        <v>50</v>
      </c>
      <c r="H2970" s="17" t="s">
        <v>425</v>
      </c>
      <c r="I2970" s="2" t="str">
        <f>VLOOKUP(Table768[[#This Row],[CID]],ALY,2,FALSE)</f>
        <v>Detail</v>
      </c>
    </row>
    <row r="2971" spans="1:9" ht="16" thickBot="1" x14ac:dyDescent="0.25">
      <c r="A2971" s="8" t="str">
        <f>Table768[[#This Row],[Test No.]]&amp;Table768[[#This Row],[Section]]&amp;Table768[[#This Row],[Q No.]]</f>
        <v>R27R10</v>
      </c>
      <c r="B2971" s="8"/>
      <c r="C2971" s="7" t="s">
        <v>84</v>
      </c>
      <c r="D2971" s="17">
        <v>10</v>
      </c>
      <c r="E2971" s="6" t="s">
        <v>33</v>
      </c>
      <c r="F2971" s="6">
        <v>1</v>
      </c>
      <c r="G2971" s="13" t="s">
        <v>50</v>
      </c>
      <c r="H2971" s="17" t="s">
        <v>425</v>
      </c>
      <c r="I2971" s="2" t="str">
        <f>VLOOKUP(Table768[[#This Row],[CID]],ALY,2,FALSE)</f>
        <v>Detail</v>
      </c>
    </row>
    <row r="2972" spans="1:9" ht="16" thickBot="1" x14ac:dyDescent="0.25">
      <c r="A2972" s="8" t="str">
        <f>Table768[[#This Row],[Test No.]]&amp;Table768[[#This Row],[Section]]&amp;Table768[[#This Row],[Q No.]]</f>
        <v>R27R11</v>
      </c>
      <c r="B2972" s="8"/>
      <c r="C2972" s="7" t="s">
        <v>84</v>
      </c>
      <c r="D2972" s="17">
        <v>11</v>
      </c>
      <c r="E2972" s="6" t="s">
        <v>33</v>
      </c>
      <c r="F2972" s="6">
        <v>2</v>
      </c>
      <c r="G2972" s="13" t="s">
        <v>201</v>
      </c>
      <c r="H2972" s="17" t="s">
        <v>430</v>
      </c>
      <c r="I2972" s="2" t="str">
        <f>VLOOKUP(Table768[[#This Row],[CID]],ALY,2,FALSE)</f>
        <v>Detail</v>
      </c>
    </row>
    <row r="2973" spans="1:9" ht="16" thickBot="1" x14ac:dyDescent="0.25">
      <c r="A2973" s="8" t="str">
        <f>Table768[[#This Row],[Test No.]]&amp;Table768[[#This Row],[Section]]&amp;Table768[[#This Row],[Q No.]]</f>
        <v>R27R12</v>
      </c>
      <c r="B2973" s="8"/>
      <c r="C2973" s="7" t="s">
        <v>84</v>
      </c>
      <c r="D2973" s="17">
        <v>12</v>
      </c>
      <c r="E2973" s="6" t="s">
        <v>33</v>
      </c>
      <c r="F2973" s="6">
        <v>2</v>
      </c>
      <c r="G2973" s="13" t="s">
        <v>201</v>
      </c>
      <c r="H2973" s="17" t="s">
        <v>430</v>
      </c>
      <c r="I2973" s="2" t="str">
        <f>VLOOKUP(Table768[[#This Row],[CID]],ALY,2,FALSE)</f>
        <v>Detail</v>
      </c>
    </row>
    <row r="2974" spans="1:9" ht="16" thickBot="1" x14ac:dyDescent="0.25">
      <c r="A2974" s="8" t="str">
        <f>Table768[[#This Row],[Test No.]]&amp;Table768[[#This Row],[Section]]&amp;Table768[[#This Row],[Q No.]]</f>
        <v>R27R13</v>
      </c>
      <c r="B2974" s="8"/>
      <c r="C2974" s="7" t="s">
        <v>84</v>
      </c>
      <c r="D2974" s="17">
        <v>13</v>
      </c>
      <c r="E2974" s="6" t="s">
        <v>33</v>
      </c>
      <c r="F2974" s="6">
        <v>2</v>
      </c>
      <c r="G2974" s="13" t="s">
        <v>201</v>
      </c>
      <c r="H2974" s="17" t="s">
        <v>430</v>
      </c>
      <c r="I2974" s="2" t="str">
        <f>VLOOKUP(Table768[[#This Row],[CID]],ALY,2,FALSE)</f>
        <v>Detail</v>
      </c>
    </row>
    <row r="2975" spans="1:9" ht="16" thickBot="1" x14ac:dyDescent="0.25">
      <c r="A2975" s="8" t="str">
        <f>Table768[[#This Row],[Test No.]]&amp;Table768[[#This Row],[Section]]&amp;Table768[[#This Row],[Q No.]]</f>
        <v>R27R14</v>
      </c>
      <c r="B2975" s="8"/>
      <c r="C2975" s="7" t="s">
        <v>84</v>
      </c>
      <c r="D2975" s="17">
        <v>14</v>
      </c>
      <c r="E2975" s="6" t="s">
        <v>33</v>
      </c>
      <c r="F2975" s="6">
        <v>2</v>
      </c>
      <c r="G2975" s="13" t="s">
        <v>201</v>
      </c>
      <c r="H2975" s="17" t="s">
        <v>430</v>
      </c>
      <c r="I2975" s="2" t="str">
        <f>VLOOKUP(Table768[[#This Row],[CID]],ALY,2,FALSE)</f>
        <v>Detail</v>
      </c>
    </row>
    <row r="2976" spans="1:9" ht="16" thickBot="1" x14ac:dyDescent="0.25">
      <c r="A2976" s="8" t="str">
        <f>Table768[[#This Row],[Test No.]]&amp;Table768[[#This Row],[Section]]&amp;Table768[[#This Row],[Q No.]]</f>
        <v>R27R15</v>
      </c>
      <c r="B2976" s="8"/>
      <c r="C2976" s="7" t="s">
        <v>84</v>
      </c>
      <c r="D2976" s="17">
        <v>15</v>
      </c>
      <c r="E2976" s="6" t="s">
        <v>33</v>
      </c>
      <c r="F2976" s="6">
        <v>2</v>
      </c>
      <c r="G2976" s="13" t="s">
        <v>201</v>
      </c>
      <c r="H2976" s="17" t="s">
        <v>430</v>
      </c>
      <c r="I2976" s="2" t="str">
        <f>VLOOKUP(Table768[[#This Row],[CID]],ALY,2,FALSE)</f>
        <v>Detail</v>
      </c>
    </row>
    <row r="2977" spans="1:9" ht="16" thickBot="1" x14ac:dyDescent="0.25">
      <c r="A2977" s="8" t="str">
        <f>Table768[[#This Row],[Test No.]]&amp;Table768[[#This Row],[Section]]&amp;Table768[[#This Row],[Q No.]]</f>
        <v>R27R16</v>
      </c>
      <c r="B2977" s="8"/>
      <c r="C2977" s="7" t="s">
        <v>84</v>
      </c>
      <c r="D2977" s="17">
        <v>16</v>
      </c>
      <c r="E2977" s="6" t="s">
        <v>33</v>
      </c>
      <c r="F2977" s="6">
        <v>2</v>
      </c>
      <c r="G2977" s="13" t="s">
        <v>201</v>
      </c>
      <c r="H2977" s="17" t="s">
        <v>430</v>
      </c>
      <c r="I2977" s="2" t="str">
        <f>VLOOKUP(Table768[[#This Row],[CID]],ALY,2,FALSE)</f>
        <v>Detail</v>
      </c>
    </row>
    <row r="2978" spans="1:9" ht="16" thickBot="1" x14ac:dyDescent="0.25">
      <c r="A2978" s="8" t="str">
        <f>Table768[[#This Row],[Test No.]]&amp;Table768[[#This Row],[Section]]&amp;Table768[[#This Row],[Q No.]]</f>
        <v>R27R17</v>
      </c>
      <c r="B2978" s="8"/>
      <c r="C2978" s="7" t="s">
        <v>84</v>
      </c>
      <c r="D2978" s="17">
        <v>17</v>
      </c>
      <c r="E2978" s="6" t="s">
        <v>33</v>
      </c>
      <c r="F2978" s="6">
        <v>2</v>
      </c>
      <c r="G2978" s="13" t="s">
        <v>201</v>
      </c>
      <c r="H2978" s="17" t="s">
        <v>430</v>
      </c>
      <c r="I2978" s="2" t="str">
        <f>VLOOKUP(Table768[[#This Row],[CID]],ALY,2,FALSE)</f>
        <v>Detail</v>
      </c>
    </row>
    <row r="2979" spans="1:9" ht="16" thickBot="1" x14ac:dyDescent="0.25">
      <c r="A2979" s="8" t="str">
        <f>Table768[[#This Row],[Test No.]]&amp;Table768[[#This Row],[Section]]&amp;Table768[[#This Row],[Q No.]]</f>
        <v>R27R18</v>
      </c>
      <c r="B2979" s="8"/>
      <c r="C2979" s="7" t="s">
        <v>84</v>
      </c>
      <c r="D2979" s="17">
        <v>18</v>
      </c>
      <c r="E2979" s="6" t="s">
        <v>33</v>
      </c>
      <c r="F2979" s="6">
        <v>2</v>
      </c>
      <c r="G2979" s="13" t="s">
        <v>201</v>
      </c>
      <c r="H2979" s="17" t="s">
        <v>446</v>
      </c>
      <c r="I2979" s="2" t="str">
        <f>VLOOKUP(Table768[[#This Row],[CID]],ALY,2,FALSE)</f>
        <v>Inference</v>
      </c>
    </row>
    <row r="2980" spans="1:9" ht="16" thickBot="1" x14ac:dyDescent="0.25">
      <c r="A2980" s="8" t="str">
        <f>Table768[[#This Row],[Test No.]]&amp;Table768[[#This Row],[Section]]&amp;Table768[[#This Row],[Q No.]]</f>
        <v>R27R19</v>
      </c>
      <c r="B2980" s="8"/>
      <c r="C2980" s="7" t="s">
        <v>84</v>
      </c>
      <c r="D2980" s="17">
        <v>19</v>
      </c>
      <c r="E2980" s="6" t="s">
        <v>33</v>
      </c>
      <c r="F2980" s="6">
        <v>2</v>
      </c>
      <c r="G2980" s="13" t="s">
        <v>201</v>
      </c>
      <c r="H2980" s="17" t="s">
        <v>430</v>
      </c>
      <c r="I2980" s="2" t="str">
        <f>VLOOKUP(Table768[[#This Row],[CID]],ALY,2,FALSE)</f>
        <v>Detail</v>
      </c>
    </row>
    <row r="2981" spans="1:9" ht="16" thickBot="1" x14ac:dyDescent="0.25">
      <c r="A2981" s="8" t="str">
        <f>Table768[[#This Row],[Test No.]]&amp;Table768[[#This Row],[Section]]&amp;Table768[[#This Row],[Q No.]]</f>
        <v>R27R20</v>
      </c>
      <c r="B2981" s="8"/>
      <c r="C2981" s="7" t="s">
        <v>84</v>
      </c>
      <c r="D2981" s="17">
        <v>20</v>
      </c>
      <c r="E2981" s="6" t="s">
        <v>33</v>
      </c>
      <c r="F2981" s="6">
        <v>2</v>
      </c>
      <c r="G2981" s="13" t="s">
        <v>201</v>
      </c>
      <c r="H2981" s="17" t="s">
        <v>433</v>
      </c>
      <c r="I2981" s="2" t="str">
        <f>VLOOKUP(Table768[[#This Row],[CID]],ALY,2,FALSE)</f>
        <v>Purpose</v>
      </c>
    </row>
    <row r="2982" spans="1:9" ht="16" thickBot="1" x14ac:dyDescent="0.25">
      <c r="A2982" s="8" t="str">
        <f>Table768[[#This Row],[Test No.]]&amp;Table768[[#This Row],[Section]]&amp;Table768[[#This Row],[Q No.]]</f>
        <v>R27R21</v>
      </c>
      <c r="B2982" s="8"/>
      <c r="C2982" s="7" t="s">
        <v>84</v>
      </c>
      <c r="D2982" s="17">
        <v>21</v>
      </c>
      <c r="E2982" s="6" t="s">
        <v>33</v>
      </c>
      <c r="F2982" s="6">
        <v>3</v>
      </c>
      <c r="G2982" s="13" t="s">
        <v>200</v>
      </c>
      <c r="H2982" s="17" t="s">
        <v>436</v>
      </c>
      <c r="I2982" s="2" t="str">
        <f>VLOOKUP(Table768[[#This Row],[CID]],ALY,2,FALSE)</f>
        <v>Purpose</v>
      </c>
    </row>
    <row r="2983" spans="1:9" ht="16" thickBot="1" x14ac:dyDescent="0.25">
      <c r="A2983" s="8" t="str">
        <f>Table768[[#This Row],[Test No.]]&amp;Table768[[#This Row],[Section]]&amp;Table768[[#This Row],[Q No.]]</f>
        <v>R27R22</v>
      </c>
      <c r="B2983" s="8"/>
      <c r="C2983" s="7" t="s">
        <v>84</v>
      </c>
      <c r="D2983" s="17">
        <v>22</v>
      </c>
      <c r="E2983" s="6" t="s">
        <v>33</v>
      </c>
      <c r="F2983" s="6">
        <v>3</v>
      </c>
      <c r="G2983" s="13" t="s">
        <v>200</v>
      </c>
      <c r="H2983" s="17" t="s">
        <v>447</v>
      </c>
      <c r="I2983" s="2" t="str">
        <f>VLOOKUP(Table768[[#This Row],[CID]],ALY,2,FALSE)</f>
        <v>Author's Method</v>
      </c>
    </row>
    <row r="2984" spans="1:9" ht="16" thickBot="1" x14ac:dyDescent="0.25">
      <c r="A2984" s="8" t="str">
        <f>Table768[[#This Row],[Test No.]]&amp;Table768[[#This Row],[Section]]&amp;Table768[[#This Row],[Q No.]]</f>
        <v>R27R23</v>
      </c>
      <c r="B2984" s="8"/>
      <c r="C2984" s="7" t="s">
        <v>84</v>
      </c>
      <c r="D2984" s="17">
        <v>23</v>
      </c>
      <c r="E2984" s="6" t="s">
        <v>33</v>
      </c>
      <c r="F2984" s="6">
        <v>3</v>
      </c>
      <c r="G2984" s="13" t="s">
        <v>200</v>
      </c>
      <c r="H2984" s="17" t="s">
        <v>438</v>
      </c>
      <c r="I2984" s="2" t="str">
        <f>VLOOKUP(Table768[[#This Row],[CID]],ALY,2,FALSE)</f>
        <v>Inference</v>
      </c>
    </row>
    <row r="2985" spans="1:9" ht="16" thickBot="1" x14ac:dyDescent="0.25">
      <c r="A2985" s="8" t="str">
        <f>Table768[[#This Row],[Test No.]]&amp;Table768[[#This Row],[Section]]&amp;Table768[[#This Row],[Q No.]]</f>
        <v>R27R24</v>
      </c>
      <c r="B2985" s="8"/>
      <c r="C2985" s="7" t="s">
        <v>84</v>
      </c>
      <c r="D2985" s="17">
        <v>24</v>
      </c>
      <c r="E2985" s="6" t="s">
        <v>33</v>
      </c>
      <c r="F2985" s="6">
        <v>3</v>
      </c>
      <c r="G2985" s="13" t="s">
        <v>200</v>
      </c>
      <c r="H2985" s="17" t="s">
        <v>437</v>
      </c>
      <c r="I2985" s="2" t="str">
        <f>VLOOKUP(Table768[[#This Row],[CID]],ALY,2,FALSE)</f>
        <v>Detail</v>
      </c>
    </row>
    <row r="2986" spans="1:9" ht="16" thickBot="1" x14ac:dyDescent="0.25">
      <c r="A2986" s="8" t="str">
        <f>Table768[[#This Row],[Test No.]]&amp;Table768[[#This Row],[Section]]&amp;Table768[[#This Row],[Q No.]]</f>
        <v>R27R25</v>
      </c>
      <c r="B2986" s="8"/>
      <c r="C2986" s="7" t="s">
        <v>84</v>
      </c>
      <c r="D2986" s="17">
        <v>25</v>
      </c>
      <c r="E2986" s="6" t="s">
        <v>33</v>
      </c>
      <c r="F2986" s="6">
        <v>3</v>
      </c>
      <c r="G2986" s="13" t="s">
        <v>200</v>
      </c>
      <c r="H2986" s="17" t="s">
        <v>437</v>
      </c>
      <c r="I2986" s="2" t="str">
        <f>VLOOKUP(Table768[[#This Row],[CID]],ALY,2,FALSE)</f>
        <v>Detail</v>
      </c>
    </row>
    <row r="2987" spans="1:9" ht="16" thickBot="1" x14ac:dyDescent="0.25">
      <c r="A2987" s="8" t="str">
        <f>Table768[[#This Row],[Test No.]]&amp;Table768[[#This Row],[Section]]&amp;Table768[[#This Row],[Q No.]]</f>
        <v>R27R26</v>
      </c>
      <c r="B2987" s="8"/>
      <c r="C2987" s="7" t="s">
        <v>84</v>
      </c>
      <c r="D2987" s="17">
        <v>26</v>
      </c>
      <c r="E2987" s="6" t="s">
        <v>33</v>
      </c>
      <c r="F2987" s="6">
        <v>3</v>
      </c>
      <c r="G2987" s="13" t="s">
        <v>200</v>
      </c>
      <c r="H2987" s="17" t="s">
        <v>436</v>
      </c>
      <c r="I2987" s="2" t="str">
        <f>VLOOKUP(Table768[[#This Row],[CID]],ALY,2,FALSE)</f>
        <v>Purpose</v>
      </c>
    </row>
    <row r="2988" spans="1:9" ht="16" thickBot="1" x14ac:dyDescent="0.25">
      <c r="A2988" s="8" t="str">
        <f>Table768[[#This Row],[Test No.]]&amp;Table768[[#This Row],[Section]]&amp;Table768[[#This Row],[Q No.]]</f>
        <v>R27R27</v>
      </c>
      <c r="B2988" s="8"/>
      <c r="C2988" s="7" t="s">
        <v>84</v>
      </c>
      <c r="D2988" s="17">
        <v>27</v>
      </c>
      <c r="E2988" s="6" t="s">
        <v>33</v>
      </c>
      <c r="F2988" s="6">
        <v>3</v>
      </c>
      <c r="G2988" s="13" t="s">
        <v>200</v>
      </c>
      <c r="H2988" s="17" t="s">
        <v>438</v>
      </c>
      <c r="I2988" s="2" t="str">
        <f>VLOOKUP(Table768[[#This Row],[CID]],ALY,2,FALSE)</f>
        <v>Inference</v>
      </c>
    </row>
    <row r="2989" spans="1:9" ht="16" thickBot="1" x14ac:dyDescent="0.25">
      <c r="A2989" s="8" t="str">
        <f>Table768[[#This Row],[Test No.]]&amp;Table768[[#This Row],[Section]]&amp;Table768[[#This Row],[Q No.]]</f>
        <v>R27R28</v>
      </c>
      <c r="B2989" s="8"/>
      <c r="C2989" s="7" t="s">
        <v>84</v>
      </c>
      <c r="D2989" s="17">
        <v>28</v>
      </c>
      <c r="E2989" s="6" t="s">
        <v>33</v>
      </c>
      <c r="F2989" s="6">
        <v>3</v>
      </c>
      <c r="G2989" s="13" t="s">
        <v>200</v>
      </c>
      <c r="H2989" s="17" t="s">
        <v>437</v>
      </c>
      <c r="I2989" s="2" t="str">
        <f>VLOOKUP(Table768[[#This Row],[CID]],ALY,2,FALSE)</f>
        <v>Detail</v>
      </c>
    </row>
    <row r="2990" spans="1:9" ht="16" thickBot="1" x14ac:dyDescent="0.25">
      <c r="A2990" s="8" t="str">
        <f>Table768[[#This Row],[Test No.]]&amp;Table768[[#This Row],[Section]]&amp;Table768[[#This Row],[Q No.]]</f>
        <v>R27R29</v>
      </c>
      <c r="B2990" s="8"/>
      <c r="C2990" s="7" t="s">
        <v>84</v>
      </c>
      <c r="D2990" s="17">
        <v>29</v>
      </c>
      <c r="E2990" s="6" t="s">
        <v>33</v>
      </c>
      <c r="F2990" s="6">
        <v>3</v>
      </c>
      <c r="G2990" s="13" t="s">
        <v>200</v>
      </c>
      <c r="H2990" s="17" t="s">
        <v>437</v>
      </c>
      <c r="I2990" s="2" t="str">
        <f>VLOOKUP(Table768[[#This Row],[CID]],ALY,2,FALSE)</f>
        <v>Detail</v>
      </c>
    </row>
    <row r="2991" spans="1:9" ht="16" thickBot="1" x14ac:dyDescent="0.25">
      <c r="A2991" s="8" t="str">
        <f>Table768[[#This Row],[Test No.]]&amp;Table768[[#This Row],[Section]]&amp;Table768[[#This Row],[Q No.]]</f>
        <v>R27R30</v>
      </c>
      <c r="B2991" s="8"/>
      <c r="C2991" s="7" t="s">
        <v>84</v>
      </c>
      <c r="D2991" s="17">
        <v>30</v>
      </c>
      <c r="E2991" s="6" t="s">
        <v>33</v>
      </c>
      <c r="F2991" s="6">
        <v>3</v>
      </c>
      <c r="G2991" s="13" t="s">
        <v>200</v>
      </c>
      <c r="H2991" s="17" t="s">
        <v>436</v>
      </c>
      <c r="I2991" s="2" t="str">
        <f>VLOOKUP(Table768[[#This Row],[CID]],ALY,2,FALSE)</f>
        <v>Purpose</v>
      </c>
    </row>
    <row r="2992" spans="1:9" ht="16" thickBot="1" x14ac:dyDescent="0.25">
      <c r="A2992" s="8" t="str">
        <f>Table768[[#This Row],[Test No.]]&amp;Table768[[#This Row],[Section]]&amp;Table768[[#This Row],[Q No.]]</f>
        <v>R27R31</v>
      </c>
      <c r="B2992" s="8"/>
      <c r="C2992" s="7" t="s">
        <v>84</v>
      </c>
      <c r="D2992" s="17">
        <v>31</v>
      </c>
      <c r="E2992" s="6" t="s">
        <v>33</v>
      </c>
      <c r="F2992" s="6">
        <v>4</v>
      </c>
      <c r="G2992" s="13" t="s">
        <v>199</v>
      </c>
      <c r="H2992" s="17" t="s">
        <v>441</v>
      </c>
      <c r="I2992" s="2" t="str">
        <f>VLOOKUP(Table768[[#This Row],[CID]],ALY,2,FALSE)</f>
        <v>Main Idea</v>
      </c>
    </row>
    <row r="2993" spans="1:9" ht="16" thickBot="1" x14ac:dyDescent="0.25">
      <c r="A2993" s="8" t="str">
        <f>Table768[[#This Row],[Test No.]]&amp;Table768[[#This Row],[Section]]&amp;Table768[[#This Row],[Q No.]]</f>
        <v>R27R32</v>
      </c>
      <c r="B2993" s="8"/>
      <c r="C2993" s="7" t="s">
        <v>84</v>
      </c>
      <c r="D2993" s="17">
        <v>32</v>
      </c>
      <c r="E2993" s="6" t="s">
        <v>33</v>
      </c>
      <c r="F2993" s="6">
        <v>4</v>
      </c>
      <c r="G2993" s="13" t="s">
        <v>199</v>
      </c>
      <c r="H2993" s="17" t="s">
        <v>442</v>
      </c>
      <c r="I2993" s="2" t="str">
        <f>VLOOKUP(Table768[[#This Row],[CID]],ALY,2,FALSE)</f>
        <v>Detail</v>
      </c>
    </row>
    <row r="2994" spans="1:9" ht="16" thickBot="1" x14ac:dyDescent="0.25">
      <c r="A2994" s="8" t="str">
        <f>Table768[[#This Row],[Test No.]]&amp;Table768[[#This Row],[Section]]&amp;Table768[[#This Row],[Q No.]]</f>
        <v>R27R33</v>
      </c>
      <c r="B2994" s="8"/>
      <c r="C2994" s="7" t="s">
        <v>84</v>
      </c>
      <c r="D2994" s="17">
        <v>33</v>
      </c>
      <c r="E2994" s="6" t="s">
        <v>33</v>
      </c>
      <c r="F2994" s="6">
        <v>4</v>
      </c>
      <c r="G2994" s="13" t="s">
        <v>199</v>
      </c>
      <c r="H2994" s="17" t="s">
        <v>442</v>
      </c>
      <c r="I2994" s="2" t="str">
        <f>VLOOKUP(Table768[[#This Row],[CID]],ALY,2,FALSE)</f>
        <v>Detail</v>
      </c>
    </row>
    <row r="2995" spans="1:9" ht="16" thickBot="1" x14ac:dyDescent="0.25">
      <c r="A2995" s="8" t="str">
        <f>Table768[[#This Row],[Test No.]]&amp;Table768[[#This Row],[Section]]&amp;Table768[[#This Row],[Q No.]]</f>
        <v>R27R34</v>
      </c>
      <c r="B2995" s="8"/>
      <c r="C2995" s="7" t="s">
        <v>84</v>
      </c>
      <c r="D2995" s="17">
        <v>34</v>
      </c>
      <c r="E2995" s="6" t="s">
        <v>33</v>
      </c>
      <c r="F2995" s="6">
        <v>4</v>
      </c>
      <c r="G2995" s="13" t="s">
        <v>199</v>
      </c>
      <c r="H2995" s="17" t="s">
        <v>454</v>
      </c>
      <c r="I2995" s="2" t="str">
        <f>VLOOKUP(Table768[[#This Row],[CID]],ALY,2,FALSE)</f>
        <v>Comparison &amp; Contrast</v>
      </c>
    </row>
    <row r="2996" spans="1:9" ht="16" thickBot="1" x14ac:dyDescent="0.25">
      <c r="A2996" s="8" t="str">
        <f>Table768[[#This Row],[Test No.]]&amp;Table768[[#This Row],[Section]]&amp;Table768[[#This Row],[Q No.]]</f>
        <v>R27R35</v>
      </c>
      <c r="B2996" s="8"/>
      <c r="C2996" s="7" t="s">
        <v>84</v>
      </c>
      <c r="D2996" s="17">
        <v>35</v>
      </c>
      <c r="E2996" s="6" t="s">
        <v>33</v>
      </c>
      <c r="F2996" s="6">
        <v>4</v>
      </c>
      <c r="G2996" s="13" t="s">
        <v>199</v>
      </c>
      <c r="H2996" s="17" t="s">
        <v>440</v>
      </c>
      <c r="I2996" s="2" t="str">
        <f>VLOOKUP(Table768[[#This Row],[CID]],ALY,2,FALSE)</f>
        <v>Inference</v>
      </c>
    </row>
    <row r="2997" spans="1:9" ht="16" thickBot="1" x14ac:dyDescent="0.25">
      <c r="A2997" s="8" t="str">
        <f>Table768[[#This Row],[Test No.]]&amp;Table768[[#This Row],[Section]]&amp;Table768[[#This Row],[Q No.]]</f>
        <v>R27R36</v>
      </c>
      <c r="B2997" s="8"/>
      <c r="C2997" s="7" t="s">
        <v>84</v>
      </c>
      <c r="D2997" s="17">
        <v>36</v>
      </c>
      <c r="E2997" s="6" t="s">
        <v>33</v>
      </c>
      <c r="F2997" s="6">
        <v>4</v>
      </c>
      <c r="G2997" s="13" t="s">
        <v>199</v>
      </c>
      <c r="H2997" s="17" t="s">
        <v>442</v>
      </c>
      <c r="I2997" s="2" t="str">
        <f>VLOOKUP(Table768[[#This Row],[CID]],ALY,2,FALSE)</f>
        <v>Detail</v>
      </c>
    </row>
    <row r="2998" spans="1:9" ht="16" thickBot="1" x14ac:dyDescent="0.25">
      <c r="A2998" s="8" t="str">
        <f>Table768[[#This Row],[Test No.]]&amp;Table768[[#This Row],[Section]]&amp;Table768[[#This Row],[Q No.]]</f>
        <v>R27R37</v>
      </c>
      <c r="B2998" s="8"/>
      <c r="C2998" s="7" t="s">
        <v>84</v>
      </c>
      <c r="D2998" s="17">
        <v>37</v>
      </c>
      <c r="E2998" s="6" t="s">
        <v>33</v>
      </c>
      <c r="F2998" s="6">
        <v>4</v>
      </c>
      <c r="G2998" s="13" t="s">
        <v>199</v>
      </c>
      <c r="H2998" s="17" t="s">
        <v>443</v>
      </c>
      <c r="I2998" s="2" t="str">
        <f>VLOOKUP(Table768[[#This Row],[CID]],ALY,2,FALSE)</f>
        <v>Vocab-in-Context</v>
      </c>
    </row>
    <row r="2999" spans="1:9" ht="16" thickBot="1" x14ac:dyDescent="0.25">
      <c r="A2999" s="8" t="str">
        <f>Table768[[#This Row],[Test No.]]&amp;Table768[[#This Row],[Section]]&amp;Table768[[#This Row],[Q No.]]</f>
        <v>R27R38</v>
      </c>
      <c r="B2999" s="8"/>
      <c r="C2999" s="7" t="s">
        <v>84</v>
      </c>
      <c r="D2999" s="17">
        <v>38</v>
      </c>
      <c r="E2999" s="6" t="s">
        <v>33</v>
      </c>
      <c r="F2999" s="6">
        <v>4</v>
      </c>
      <c r="G2999" s="13" t="s">
        <v>199</v>
      </c>
      <c r="H2999" s="17" t="s">
        <v>441</v>
      </c>
      <c r="I2999" s="2" t="str">
        <f>VLOOKUP(Table768[[#This Row],[CID]],ALY,2,FALSE)</f>
        <v>Main Idea</v>
      </c>
    </row>
    <row r="3000" spans="1:9" ht="16" thickBot="1" x14ac:dyDescent="0.25">
      <c r="A3000" s="8" t="str">
        <f>Table768[[#This Row],[Test No.]]&amp;Table768[[#This Row],[Section]]&amp;Table768[[#This Row],[Q No.]]</f>
        <v>R27R39</v>
      </c>
      <c r="B3000" s="8"/>
      <c r="C3000" s="7" t="s">
        <v>84</v>
      </c>
      <c r="D3000" s="17">
        <v>39</v>
      </c>
      <c r="E3000" s="6" t="s">
        <v>33</v>
      </c>
      <c r="F3000" s="6">
        <v>4</v>
      </c>
      <c r="G3000" s="13" t="s">
        <v>199</v>
      </c>
      <c r="H3000" s="17" t="s">
        <v>442</v>
      </c>
      <c r="I3000" s="2" t="str">
        <f>VLOOKUP(Table768[[#This Row],[CID]],ALY,2,FALSE)</f>
        <v>Detail</v>
      </c>
    </row>
    <row r="3001" spans="1:9" ht="16" thickBot="1" x14ac:dyDescent="0.25">
      <c r="A3001" s="8" t="str">
        <f>Table768[[#This Row],[Test No.]]&amp;Table768[[#This Row],[Section]]&amp;Table768[[#This Row],[Q No.]]</f>
        <v>R27R40</v>
      </c>
      <c r="B3001" s="8"/>
      <c r="C3001" s="7" t="s">
        <v>84</v>
      </c>
      <c r="D3001" s="17">
        <v>40</v>
      </c>
      <c r="E3001" s="6" t="s">
        <v>33</v>
      </c>
      <c r="F3001" s="6">
        <v>4</v>
      </c>
      <c r="G3001" s="13" t="s">
        <v>199</v>
      </c>
      <c r="H3001" s="17" t="s">
        <v>454</v>
      </c>
      <c r="I3001" s="2" t="str">
        <f>VLOOKUP(Table768[[#This Row],[CID]],ALY,2,FALSE)</f>
        <v>Comparison &amp; Contrast</v>
      </c>
    </row>
    <row r="3002" spans="1:9" ht="16" thickBot="1" x14ac:dyDescent="0.25">
      <c r="A3002" s="8" t="str">
        <f>Table768[[#This Row],[Test No.]]&amp;Table768[[#This Row],[Section]]&amp;Table768[[#This Row],[Q No.]]</f>
        <v>R28R1</v>
      </c>
      <c r="B3002" s="8"/>
      <c r="C3002" s="7" t="s">
        <v>83</v>
      </c>
      <c r="D3002" s="17">
        <v>1</v>
      </c>
      <c r="E3002" s="6" t="s">
        <v>33</v>
      </c>
      <c r="F3002" s="6">
        <v>1</v>
      </c>
      <c r="G3002" s="13" t="s">
        <v>50</v>
      </c>
      <c r="H3002" s="17" t="s">
        <v>425</v>
      </c>
      <c r="I3002" s="2" t="str">
        <f>VLOOKUP(Table768[[#This Row],[CID]],ALY,2,FALSE)</f>
        <v>Detail</v>
      </c>
    </row>
    <row r="3003" spans="1:9" ht="16" thickBot="1" x14ac:dyDescent="0.25">
      <c r="A3003" s="8" t="str">
        <f>Table768[[#This Row],[Test No.]]&amp;Table768[[#This Row],[Section]]&amp;Table768[[#This Row],[Q No.]]</f>
        <v>R28R2</v>
      </c>
      <c r="B3003" s="8"/>
      <c r="C3003" s="7" t="s">
        <v>83</v>
      </c>
      <c r="D3003" s="17">
        <v>2</v>
      </c>
      <c r="E3003" s="6" t="s">
        <v>33</v>
      </c>
      <c r="F3003" s="6">
        <v>1</v>
      </c>
      <c r="G3003" s="13" t="s">
        <v>50</v>
      </c>
      <c r="H3003" s="17" t="s">
        <v>424</v>
      </c>
      <c r="I3003" s="2" t="str">
        <f>VLOOKUP(Table768[[#This Row],[CID]],ALY,2,FALSE)</f>
        <v>Inference</v>
      </c>
    </row>
    <row r="3004" spans="1:9" ht="16" thickBot="1" x14ac:dyDescent="0.25">
      <c r="A3004" s="8" t="str">
        <f>Table768[[#This Row],[Test No.]]&amp;Table768[[#This Row],[Section]]&amp;Table768[[#This Row],[Q No.]]</f>
        <v>R28R3</v>
      </c>
      <c r="B3004" s="8"/>
      <c r="C3004" s="7" t="s">
        <v>83</v>
      </c>
      <c r="D3004" s="17">
        <v>3</v>
      </c>
      <c r="E3004" s="6" t="s">
        <v>33</v>
      </c>
      <c r="F3004" s="6">
        <v>1</v>
      </c>
      <c r="G3004" s="13" t="s">
        <v>50</v>
      </c>
      <c r="H3004" s="17" t="s">
        <v>425</v>
      </c>
      <c r="I3004" s="2" t="str">
        <f>VLOOKUP(Table768[[#This Row],[CID]],ALY,2,FALSE)</f>
        <v>Detail</v>
      </c>
    </row>
    <row r="3005" spans="1:9" ht="16" thickBot="1" x14ac:dyDescent="0.25">
      <c r="A3005" s="8" t="str">
        <f>Table768[[#This Row],[Test No.]]&amp;Table768[[#This Row],[Section]]&amp;Table768[[#This Row],[Q No.]]</f>
        <v>R28R4</v>
      </c>
      <c r="B3005" s="8"/>
      <c r="C3005" s="7" t="s">
        <v>83</v>
      </c>
      <c r="D3005" s="17">
        <v>4</v>
      </c>
      <c r="E3005" s="6" t="s">
        <v>33</v>
      </c>
      <c r="F3005" s="6">
        <v>1</v>
      </c>
      <c r="G3005" s="13" t="s">
        <v>50</v>
      </c>
      <c r="H3005" s="17" t="s">
        <v>425</v>
      </c>
      <c r="I3005" s="2" t="str">
        <f>VLOOKUP(Table768[[#This Row],[CID]],ALY,2,FALSE)</f>
        <v>Detail</v>
      </c>
    </row>
    <row r="3006" spans="1:9" ht="16" thickBot="1" x14ac:dyDescent="0.25">
      <c r="A3006" s="8" t="str">
        <f>Table768[[#This Row],[Test No.]]&amp;Table768[[#This Row],[Section]]&amp;Table768[[#This Row],[Q No.]]</f>
        <v>R28R5</v>
      </c>
      <c r="B3006" s="8"/>
      <c r="C3006" s="7" t="s">
        <v>83</v>
      </c>
      <c r="D3006" s="17">
        <v>5</v>
      </c>
      <c r="E3006" s="6" t="s">
        <v>33</v>
      </c>
      <c r="F3006" s="6">
        <v>1</v>
      </c>
      <c r="G3006" s="13" t="s">
        <v>50</v>
      </c>
      <c r="H3006" s="17" t="s">
        <v>425</v>
      </c>
      <c r="I3006" s="2" t="str">
        <f>VLOOKUP(Table768[[#This Row],[CID]],ALY,2,FALSE)</f>
        <v>Detail</v>
      </c>
    </row>
    <row r="3007" spans="1:9" ht="16" thickBot="1" x14ac:dyDescent="0.25">
      <c r="A3007" s="8" t="str">
        <f>Table768[[#This Row],[Test No.]]&amp;Table768[[#This Row],[Section]]&amp;Table768[[#This Row],[Q No.]]</f>
        <v>R28R6</v>
      </c>
      <c r="B3007" s="8"/>
      <c r="C3007" s="7" t="s">
        <v>83</v>
      </c>
      <c r="D3007" s="17">
        <v>6</v>
      </c>
      <c r="E3007" s="6" t="s">
        <v>33</v>
      </c>
      <c r="F3007" s="6">
        <v>1</v>
      </c>
      <c r="G3007" s="13" t="s">
        <v>50</v>
      </c>
      <c r="H3007" s="17" t="s">
        <v>450</v>
      </c>
      <c r="I3007" s="2" t="str">
        <f>VLOOKUP(Table768[[#This Row],[CID]],ALY,2,FALSE)</f>
        <v>Vocab-in-Context</v>
      </c>
    </row>
    <row r="3008" spans="1:9" ht="16" thickBot="1" x14ac:dyDescent="0.25">
      <c r="A3008" s="8" t="str">
        <f>Table768[[#This Row],[Test No.]]&amp;Table768[[#This Row],[Section]]&amp;Table768[[#This Row],[Q No.]]</f>
        <v>R28R7</v>
      </c>
      <c r="B3008" s="8"/>
      <c r="C3008" s="7" t="s">
        <v>83</v>
      </c>
      <c r="D3008" s="17">
        <v>7</v>
      </c>
      <c r="E3008" s="6" t="s">
        <v>33</v>
      </c>
      <c r="F3008" s="6">
        <v>1</v>
      </c>
      <c r="G3008" s="13" t="s">
        <v>50</v>
      </c>
      <c r="H3008" s="17" t="s">
        <v>425</v>
      </c>
      <c r="I3008" s="2" t="str">
        <f>VLOOKUP(Table768[[#This Row],[CID]],ALY,2,FALSE)</f>
        <v>Detail</v>
      </c>
    </row>
    <row r="3009" spans="1:9" ht="16" thickBot="1" x14ac:dyDescent="0.25">
      <c r="A3009" s="8" t="str">
        <f>Table768[[#This Row],[Test No.]]&amp;Table768[[#This Row],[Section]]&amp;Table768[[#This Row],[Q No.]]</f>
        <v>R28R8</v>
      </c>
      <c r="B3009" s="8"/>
      <c r="C3009" s="7" t="s">
        <v>83</v>
      </c>
      <c r="D3009" s="17">
        <v>8</v>
      </c>
      <c r="E3009" s="6" t="s">
        <v>33</v>
      </c>
      <c r="F3009" s="6">
        <v>1</v>
      </c>
      <c r="G3009" s="13" t="s">
        <v>50</v>
      </c>
      <c r="H3009" s="17" t="s">
        <v>425</v>
      </c>
      <c r="I3009" s="2" t="str">
        <f>VLOOKUP(Table768[[#This Row],[CID]],ALY,2,FALSE)</f>
        <v>Detail</v>
      </c>
    </row>
    <row r="3010" spans="1:9" ht="16" thickBot="1" x14ac:dyDescent="0.25">
      <c r="A3010" s="8" t="str">
        <f>Table768[[#This Row],[Test No.]]&amp;Table768[[#This Row],[Section]]&amp;Table768[[#This Row],[Q No.]]</f>
        <v>R28R9</v>
      </c>
      <c r="B3010" s="8"/>
      <c r="C3010" s="7" t="s">
        <v>83</v>
      </c>
      <c r="D3010" s="17">
        <v>9</v>
      </c>
      <c r="E3010" s="6" t="s">
        <v>33</v>
      </c>
      <c r="F3010" s="6">
        <v>1</v>
      </c>
      <c r="G3010" s="13" t="s">
        <v>50</v>
      </c>
      <c r="H3010" s="17" t="s">
        <v>424</v>
      </c>
      <c r="I3010" s="2" t="str">
        <f>VLOOKUP(Table768[[#This Row],[CID]],ALY,2,FALSE)</f>
        <v>Inference</v>
      </c>
    </row>
    <row r="3011" spans="1:9" ht="16" thickBot="1" x14ac:dyDescent="0.25">
      <c r="A3011" s="8" t="str">
        <f>Table768[[#This Row],[Test No.]]&amp;Table768[[#This Row],[Section]]&amp;Table768[[#This Row],[Q No.]]</f>
        <v>R28R10</v>
      </c>
      <c r="B3011" s="8"/>
      <c r="C3011" s="7" t="s">
        <v>83</v>
      </c>
      <c r="D3011" s="17">
        <v>10</v>
      </c>
      <c r="E3011" s="6" t="s">
        <v>33</v>
      </c>
      <c r="F3011" s="6">
        <v>1</v>
      </c>
      <c r="G3011" s="13" t="s">
        <v>50</v>
      </c>
      <c r="H3011" s="17" t="s">
        <v>424</v>
      </c>
      <c r="I3011" s="2" t="str">
        <f>VLOOKUP(Table768[[#This Row],[CID]],ALY,2,FALSE)</f>
        <v>Inference</v>
      </c>
    </row>
    <row r="3012" spans="1:9" ht="16" thickBot="1" x14ac:dyDescent="0.25">
      <c r="A3012" s="8" t="str">
        <f>Table768[[#This Row],[Test No.]]&amp;Table768[[#This Row],[Section]]&amp;Table768[[#This Row],[Q No.]]</f>
        <v>R28R11</v>
      </c>
      <c r="B3012" s="8"/>
      <c r="C3012" s="7" t="s">
        <v>83</v>
      </c>
      <c r="D3012" s="17">
        <v>11</v>
      </c>
      <c r="E3012" s="6" t="s">
        <v>33</v>
      </c>
      <c r="F3012" s="6">
        <v>2</v>
      </c>
      <c r="G3012" s="13" t="s">
        <v>201</v>
      </c>
      <c r="H3012" s="17" t="s">
        <v>446</v>
      </c>
      <c r="I3012" s="2" t="str">
        <f>VLOOKUP(Table768[[#This Row],[CID]],ALY,2,FALSE)</f>
        <v>Inference</v>
      </c>
    </row>
    <row r="3013" spans="1:9" ht="16" thickBot="1" x14ac:dyDescent="0.25">
      <c r="A3013" s="8" t="str">
        <f>Table768[[#This Row],[Test No.]]&amp;Table768[[#This Row],[Section]]&amp;Table768[[#This Row],[Q No.]]</f>
        <v>R28R12</v>
      </c>
      <c r="B3013" s="8"/>
      <c r="C3013" s="7" t="s">
        <v>83</v>
      </c>
      <c r="D3013" s="17">
        <v>12</v>
      </c>
      <c r="E3013" s="6" t="s">
        <v>33</v>
      </c>
      <c r="F3013" s="6">
        <v>2</v>
      </c>
      <c r="G3013" s="13" t="s">
        <v>201</v>
      </c>
      <c r="H3013" s="17" t="s">
        <v>430</v>
      </c>
      <c r="I3013" s="2" t="str">
        <f>VLOOKUP(Table768[[#This Row],[CID]],ALY,2,FALSE)</f>
        <v>Detail</v>
      </c>
    </row>
    <row r="3014" spans="1:9" ht="16" thickBot="1" x14ac:dyDescent="0.25">
      <c r="A3014" s="8" t="str">
        <f>Table768[[#This Row],[Test No.]]&amp;Table768[[#This Row],[Section]]&amp;Table768[[#This Row],[Q No.]]</f>
        <v>R28R13</v>
      </c>
      <c r="B3014" s="8"/>
      <c r="C3014" s="7" t="s">
        <v>83</v>
      </c>
      <c r="D3014" s="17">
        <v>13</v>
      </c>
      <c r="E3014" s="6" t="s">
        <v>33</v>
      </c>
      <c r="F3014" s="6">
        <v>2</v>
      </c>
      <c r="G3014" s="13" t="s">
        <v>201</v>
      </c>
      <c r="H3014" s="17" t="s">
        <v>434</v>
      </c>
      <c r="I3014" s="2" t="str">
        <f>VLOOKUP(Table768[[#This Row],[CID]],ALY,2,FALSE)</f>
        <v>Main Idea</v>
      </c>
    </row>
    <row r="3015" spans="1:9" ht="16" thickBot="1" x14ac:dyDescent="0.25">
      <c r="A3015" s="8" t="str">
        <f>Table768[[#This Row],[Test No.]]&amp;Table768[[#This Row],[Section]]&amp;Table768[[#This Row],[Q No.]]</f>
        <v>R28R14</v>
      </c>
      <c r="B3015" s="8"/>
      <c r="C3015" s="7" t="s">
        <v>83</v>
      </c>
      <c r="D3015" s="17">
        <v>14</v>
      </c>
      <c r="E3015" s="6" t="s">
        <v>33</v>
      </c>
      <c r="F3015" s="6">
        <v>2</v>
      </c>
      <c r="G3015" s="13" t="s">
        <v>201</v>
      </c>
      <c r="H3015" s="17" t="s">
        <v>430</v>
      </c>
      <c r="I3015" s="2" t="str">
        <f>VLOOKUP(Table768[[#This Row],[CID]],ALY,2,FALSE)</f>
        <v>Detail</v>
      </c>
    </row>
    <row r="3016" spans="1:9" ht="16" thickBot="1" x14ac:dyDescent="0.25">
      <c r="A3016" s="8" t="str">
        <f>Table768[[#This Row],[Test No.]]&amp;Table768[[#This Row],[Section]]&amp;Table768[[#This Row],[Q No.]]</f>
        <v>R28R15</v>
      </c>
      <c r="B3016" s="8"/>
      <c r="C3016" s="7" t="s">
        <v>83</v>
      </c>
      <c r="D3016" s="17">
        <v>15</v>
      </c>
      <c r="E3016" s="6" t="s">
        <v>33</v>
      </c>
      <c r="F3016" s="6">
        <v>2</v>
      </c>
      <c r="G3016" s="13" t="s">
        <v>201</v>
      </c>
      <c r="H3016" s="17" t="s">
        <v>430</v>
      </c>
      <c r="I3016" s="2" t="str">
        <f>VLOOKUP(Table768[[#This Row],[CID]],ALY,2,FALSE)</f>
        <v>Detail</v>
      </c>
    </row>
    <row r="3017" spans="1:9" ht="16" thickBot="1" x14ac:dyDescent="0.25">
      <c r="A3017" s="8" t="str">
        <f>Table768[[#This Row],[Test No.]]&amp;Table768[[#This Row],[Section]]&amp;Table768[[#This Row],[Q No.]]</f>
        <v>R28R16</v>
      </c>
      <c r="B3017" s="8"/>
      <c r="C3017" s="7" t="s">
        <v>83</v>
      </c>
      <c r="D3017" s="17">
        <v>16</v>
      </c>
      <c r="E3017" s="6" t="s">
        <v>33</v>
      </c>
      <c r="F3017" s="6">
        <v>2</v>
      </c>
      <c r="G3017" s="13" t="s">
        <v>201</v>
      </c>
      <c r="H3017" s="17" t="s">
        <v>457</v>
      </c>
      <c r="I3017" s="2" t="str">
        <f>VLOOKUP(Table768[[#This Row],[CID]],ALY,2,FALSE)</f>
        <v>Comparison &amp; Contrast</v>
      </c>
    </row>
    <row r="3018" spans="1:9" ht="16" thickBot="1" x14ac:dyDescent="0.25">
      <c r="A3018" s="8" t="str">
        <f>Table768[[#This Row],[Test No.]]&amp;Table768[[#This Row],[Section]]&amp;Table768[[#This Row],[Q No.]]</f>
        <v>R28R17</v>
      </c>
      <c r="B3018" s="8"/>
      <c r="C3018" s="7" t="s">
        <v>83</v>
      </c>
      <c r="D3018" s="17">
        <v>17</v>
      </c>
      <c r="E3018" s="6" t="s">
        <v>33</v>
      </c>
      <c r="F3018" s="6">
        <v>2</v>
      </c>
      <c r="G3018" s="13" t="s">
        <v>201</v>
      </c>
      <c r="H3018" s="17" t="s">
        <v>430</v>
      </c>
      <c r="I3018" s="2" t="str">
        <f>VLOOKUP(Table768[[#This Row],[CID]],ALY,2,FALSE)</f>
        <v>Detail</v>
      </c>
    </row>
    <row r="3019" spans="1:9" ht="16" thickBot="1" x14ac:dyDescent="0.25">
      <c r="A3019" s="8" t="str">
        <f>Table768[[#This Row],[Test No.]]&amp;Table768[[#This Row],[Section]]&amp;Table768[[#This Row],[Q No.]]</f>
        <v>R28R18</v>
      </c>
      <c r="B3019" s="8"/>
      <c r="C3019" s="7" t="s">
        <v>83</v>
      </c>
      <c r="D3019" s="17">
        <v>18</v>
      </c>
      <c r="E3019" s="6" t="s">
        <v>33</v>
      </c>
      <c r="F3019" s="6">
        <v>2</v>
      </c>
      <c r="G3019" s="13" t="s">
        <v>201</v>
      </c>
      <c r="H3019" s="17" t="s">
        <v>430</v>
      </c>
      <c r="I3019" s="2" t="str">
        <f>VLOOKUP(Table768[[#This Row],[CID]],ALY,2,FALSE)</f>
        <v>Detail</v>
      </c>
    </row>
    <row r="3020" spans="1:9" ht="16" thickBot="1" x14ac:dyDescent="0.25">
      <c r="A3020" s="8" t="str">
        <f>Table768[[#This Row],[Test No.]]&amp;Table768[[#This Row],[Section]]&amp;Table768[[#This Row],[Q No.]]</f>
        <v>R28R19</v>
      </c>
      <c r="B3020" s="8"/>
      <c r="C3020" s="7" t="s">
        <v>83</v>
      </c>
      <c r="D3020" s="17">
        <v>19</v>
      </c>
      <c r="E3020" s="6" t="s">
        <v>33</v>
      </c>
      <c r="F3020" s="6">
        <v>2</v>
      </c>
      <c r="G3020" s="13" t="s">
        <v>201</v>
      </c>
      <c r="H3020" s="17" t="s">
        <v>430</v>
      </c>
      <c r="I3020" s="2" t="str">
        <f>VLOOKUP(Table768[[#This Row],[CID]],ALY,2,FALSE)</f>
        <v>Detail</v>
      </c>
    </row>
    <row r="3021" spans="1:9" ht="16" thickBot="1" x14ac:dyDescent="0.25">
      <c r="A3021" s="8" t="str">
        <f>Table768[[#This Row],[Test No.]]&amp;Table768[[#This Row],[Section]]&amp;Table768[[#This Row],[Q No.]]</f>
        <v>R28R20</v>
      </c>
      <c r="B3021" s="8"/>
      <c r="C3021" s="7" t="s">
        <v>83</v>
      </c>
      <c r="D3021" s="17">
        <v>20</v>
      </c>
      <c r="E3021" s="6" t="s">
        <v>33</v>
      </c>
      <c r="F3021" s="6">
        <v>2</v>
      </c>
      <c r="G3021" s="13" t="s">
        <v>201</v>
      </c>
      <c r="H3021" s="17" t="s">
        <v>430</v>
      </c>
      <c r="I3021" s="2" t="str">
        <f>VLOOKUP(Table768[[#This Row],[CID]],ALY,2,FALSE)</f>
        <v>Detail</v>
      </c>
    </row>
    <row r="3022" spans="1:9" ht="16" thickBot="1" x14ac:dyDescent="0.25">
      <c r="A3022" s="8" t="str">
        <f>Table768[[#This Row],[Test No.]]&amp;Table768[[#This Row],[Section]]&amp;Table768[[#This Row],[Q No.]]</f>
        <v>R28R21</v>
      </c>
      <c r="B3022" s="8"/>
      <c r="C3022" s="7" t="s">
        <v>83</v>
      </c>
      <c r="D3022" s="17">
        <v>21</v>
      </c>
      <c r="E3022" s="6" t="s">
        <v>33</v>
      </c>
      <c r="F3022" s="6">
        <v>3</v>
      </c>
      <c r="G3022" s="13" t="s">
        <v>200</v>
      </c>
      <c r="H3022" s="17" t="s">
        <v>435</v>
      </c>
      <c r="I3022" s="2" t="str">
        <f>VLOOKUP(Table768[[#This Row],[CID]],ALY,2,FALSE)</f>
        <v>PoV/Author's Attitude</v>
      </c>
    </row>
    <row r="3023" spans="1:9" ht="16" thickBot="1" x14ac:dyDescent="0.25">
      <c r="A3023" s="8" t="str">
        <f>Table768[[#This Row],[Test No.]]&amp;Table768[[#This Row],[Section]]&amp;Table768[[#This Row],[Q No.]]</f>
        <v>R28R22</v>
      </c>
      <c r="B3023" s="8"/>
      <c r="C3023" s="7" t="s">
        <v>83</v>
      </c>
      <c r="D3023" s="17">
        <v>22</v>
      </c>
      <c r="E3023" s="6" t="s">
        <v>33</v>
      </c>
      <c r="F3023" s="6">
        <v>3</v>
      </c>
      <c r="G3023" s="13" t="s">
        <v>200</v>
      </c>
      <c r="H3023" s="17" t="s">
        <v>437</v>
      </c>
      <c r="I3023" s="2" t="str">
        <f>VLOOKUP(Table768[[#This Row],[CID]],ALY,2,FALSE)</f>
        <v>Detail</v>
      </c>
    </row>
    <row r="3024" spans="1:9" ht="16" thickBot="1" x14ac:dyDescent="0.25">
      <c r="A3024" s="8" t="str">
        <f>Table768[[#This Row],[Test No.]]&amp;Table768[[#This Row],[Section]]&amp;Table768[[#This Row],[Q No.]]</f>
        <v>R28R23</v>
      </c>
      <c r="B3024" s="8"/>
      <c r="C3024" s="7" t="s">
        <v>83</v>
      </c>
      <c r="D3024" s="17">
        <v>23</v>
      </c>
      <c r="E3024" s="6" t="s">
        <v>33</v>
      </c>
      <c r="F3024" s="6">
        <v>3</v>
      </c>
      <c r="G3024" s="13" t="s">
        <v>200</v>
      </c>
      <c r="H3024" s="17" t="s">
        <v>448</v>
      </c>
      <c r="I3024" s="2" t="str">
        <f>VLOOKUP(Table768[[#This Row],[CID]],ALY,2,FALSE)</f>
        <v>Comparison &amp; Contrast</v>
      </c>
    </row>
    <row r="3025" spans="1:9" ht="16" thickBot="1" x14ac:dyDescent="0.25">
      <c r="A3025" s="8" t="str">
        <f>Table768[[#This Row],[Test No.]]&amp;Table768[[#This Row],[Section]]&amp;Table768[[#This Row],[Q No.]]</f>
        <v>R28R24</v>
      </c>
      <c r="B3025" s="8"/>
      <c r="C3025" s="7" t="s">
        <v>83</v>
      </c>
      <c r="D3025" s="17">
        <v>24</v>
      </c>
      <c r="E3025" s="6" t="s">
        <v>33</v>
      </c>
      <c r="F3025" s="6">
        <v>3</v>
      </c>
      <c r="G3025" s="13" t="s">
        <v>200</v>
      </c>
      <c r="H3025" s="17" t="s">
        <v>438</v>
      </c>
      <c r="I3025" s="2" t="str">
        <f>VLOOKUP(Table768[[#This Row],[CID]],ALY,2,FALSE)</f>
        <v>Inference</v>
      </c>
    </row>
    <row r="3026" spans="1:9" ht="16" thickBot="1" x14ac:dyDescent="0.25">
      <c r="A3026" s="8" t="str">
        <f>Table768[[#This Row],[Test No.]]&amp;Table768[[#This Row],[Section]]&amp;Table768[[#This Row],[Q No.]]</f>
        <v>R28R25</v>
      </c>
      <c r="B3026" s="8"/>
      <c r="C3026" s="7" t="s">
        <v>83</v>
      </c>
      <c r="D3026" s="17">
        <v>25</v>
      </c>
      <c r="E3026" s="6" t="s">
        <v>33</v>
      </c>
      <c r="F3026" s="6">
        <v>3</v>
      </c>
      <c r="G3026" s="13" t="s">
        <v>200</v>
      </c>
      <c r="H3026" s="17" t="s">
        <v>437</v>
      </c>
      <c r="I3026" s="2" t="str">
        <f>VLOOKUP(Table768[[#This Row],[CID]],ALY,2,FALSE)</f>
        <v>Detail</v>
      </c>
    </row>
    <row r="3027" spans="1:9" ht="16" thickBot="1" x14ac:dyDescent="0.25">
      <c r="A3027" s="8" t="str">
        <f>Table768[[#This Row],[Test No.]]&amp;Table768[[#This Row],[Section]]&amp;Table768[[#This Row],[Q No.]]</f>
        <v>R28R26</v>
      </c>
      <c r="B3027" s="8"/>
      <c r="C3027" s="7" t="s">
        <v>83</v>
      </c>
      <c r="D3027" s="17">
        <v>26</v>
      </c>
      <c r="E3027" s="6" t="s">
        <v>33</v>
      </c>
      <c r="F3027" s="6">
        <v>3</v>
      </c>
      <c r="G3027" s="13" t="s">
        <v>200</v>
      </c>
      <c r="H3027" s="17" t="s">
        <v>437</v>
      </c>
      <c r="I3027" s="2" t="str">
        <f>VLOOKUP(Table768[[#This Row],[CID]],ALY,2,FALSE)</f>
        <v>Detail</v>
      </c>
    </row>
    <row r="3028" spans="1:9" ht="16" thickBot="1" x14ac:dyDescent="0.25">
      <c r="A3028" s="8" t="str">
        <f>Table768[[#This Row],[Test No.]]&amp;Table768[[#This Row],[Section]]&amp;Table768[[#This Row],[Q No.]]</f>
        <v>R28R27</v>
      </c>
      <c r="B3028" s="8"/>
      <c r="C3028" s="7" t="s">
        <v>83</v>
      </c>
      <c r="D3028" s="17">
        <v>27</v>
      </c>
      <c r="E3028" s="6" t="s">
        <v>33</v>
      </c>
      <c r="F3028" s="6">
        <v>3</v>
      </c>
      <c r="G3028" s="13" t="s">
        <v>200</v>
      </c>
      <c r="H3028" s="17" t="s">
        <v>438</v>
      </c>
      <c r="I3028" s="2" t="str">
        <f>VLOOKUP(Table768[[#This Row],[CID]],ALY,2,FALSE)</f>
        <v>Inference</v>
      </c>
    </row>
    <row r="3029" spans="1:9" ht="16" thickBot="1" x14ac:dyDescent="0.25">
      <c r="A3029" s="8" t="str">
        <f>Table768[[#This Row],[Test No.]]&amp;Table768[[#This Row],[Section]]&amp;Table768[[#This Row],[Q No.]]</f>
        <v>R28R28</v>
      </c>
      <c r="B3029" s="8"/>
      <c r="C3029" s="7" t="s">
        <v>83</v>
      </c>
      <c r="D3029" s="17">
        <v>28</v>
      </c>
      <c r="E3029" s="6" t="s">
        <v>33</v>
      </c>
      <c r="F3029" s="6">
        <v>3</v>
      </c>
      <c r="G3029" s="13" t="s">
        <v>200</v>
      </c>
      <c r="H3029" s="17" t="s">
        <v>437</v>
      </c>
      <c r="I3029" s="2" t="str">
        <f>VLOOKUP(Table768[[#This Row],[CID]],ALY,2,FALSE)</f>
        <v>Detail</v>
      </c>
    </row>
    <row r="3030" spans="1:9" ht="16" thickBot="1" x14ac:dyDescent="0.25">
      <c r="A3030" s="8" t="str">
        <f>Table768[[#This Row],[Test No.]]&amp;Table768[[#This Row],[Section]]&amp;Table768[[#This Row],[Q No.]]</f>
        <v>R28R29</v>
      </c>
      <c r="B3030" s="8"/>
      <c r="C3030" s="7" t="s">
        <v>83</v>
      </c>
      <c r="D3030" s="17">
        <v>29</v>
      </c>
      <c r="E3030" s="6" t="s">
        <v>33</v>
      </c>
      <c r="F3030" s="6">
        <v>3</v>
      </c>
      <c r="G3030" s="13" t="s">
        <v>200</v>
      </c>
      <c r="H3030" s="17" t="s">
        <v>437</v>
      </c>
      <c r="I3030" s="2" t="str">
        <f>VLOOKUP(Table768[[#This Row],[CID]],ALY,2,FALSE)</f>
        <v>Detail</v>
      </c>
    </row>
    <row r="3031" spans="1:9" ht="16" thickBot="1" x14ac:dyDescent="0.25">
      <c r="A3031" s="8" t="str">
        <f>Table768[[#This Row],[Test No.]]&amp;Table768[[#This Row],[Section]]&amp;Table768[[#This Row],[Q No.]]</f>
        <v>R28R30</v>
      </c>
      <c r="B3031" s="8"/>
      <c r="C3031" s="7" t="s">
        <v>83</v>
      </c>
      <c r="D3031" s="17">
        <v>30</v>
      </c>
      <c r="E3031" s="6" t="s">
        <v>33</v>
      </c>
      <c r="F3031" s="6">
        <v>3</v>
      </c>
      <c r="G3031" s="13" t="s">
        <v>200</v>
      </c>
      <c r="H3031" s="17" t="s">
        <v>437</v>
      </c>
      <c r="I3031" s="2" t="str">
        <f>VLOOKUP(Table768[[#This Row],[CID]],ALY,2,FALSE)</f>
        <v>Detail</v>
      </c>
    </row>
    <row r="3032" spans="1:9" ht="16" thickBot="1" x14ac:dyDescent="0.25">
      <c r="A3032" s="8" t="str">
        <f>Table768[[#This Row],[Test No.]]&amp;Table768[[#This Row],[Section]]&amp;Table768[[#This Row],[Q No.]]</f>
        <v>R28R31</v>
      </c>
      <c r="B3032" s="8"/>
      <c r="C3032" s="7" t="s">
        <v>83</v>
      </c>
      <c r="D3032" s="17">
        <v>31</v>
      </c>
      <c r="E3032" s="6" t="s">
        <v>33</v>
      </c>
      <c r="F3032" s="6">
        <v>4</v>
      </c>
      <c r="G3032" s="13" t="s">
        <v>199</v>
      </c>
      <c r="H3032" s="17" t="s">
        <v>442</v>
      </c>
      <c r="I3032" s="2" t="str">
        <f>VLOOKUP(Table768[[#This Row],[CID]],ALY,2,FALSE)</f>
        <v>Detail</v>
      </c>
    </row>
    <row r="3033" spans="1:9" ht="16" thickBot="1" x14ac:dyDescent="0.25">
      <c r="A3033" s="8" t="str">
        <f>Table768[[#This Row],[Test No.]]&amp;Table768[[#This Row],[Section]]&amp;Table768[[#This Row],[Q No.]]</f>
        <v>R28R32</v>
      </c>
      <c r="B3033" s="8"/>
      <c r="C3033" s="7" t="s">
        <v>83</v>
      </c>
      <c r="D3033" s="17">
        <v>32</v>
      </c>
      <c r="E3033" s="6" t="s">
        <v>33</v>
      </c>
      <c r="F3033" s="6">
        <v>4</v>
      </c>
      <c r="G3033" s="13" t="s">
        <v>199</v>
      </c>
      <c r="H3033" s="17" t="s">
        <v>442</v>
      </c>
      <c r="I3033" s="2" t="str">
        <f>VLOOKUP(Table768[[#This Row],[CID]],ALY,2,FALSE)</f>
        <v>Detail</v>
      </c>
    </row>
    <row r="3034" spans="1:9" ht="16" thickBot="1" x14ac:dyDescent="0.25">
      <c r="A3034" s="8" t="str">
        <f>Table768[[#This Row],[Test No.]]&amp;Table768[[#This Row],[Section]]&amp;Table768[[#This Row],[Q No.]]</f>
        <v>R28R33</v>
      </c>
      <c r="B3034" s="8"/>
      <c r="C3034" s="7" t="s">
        <v>83</v>
      </c>
      <c r="D3034" s="17">
        <v>33</v>
      </c>
      <c r="E3034" s="6" t="s">
        <v>33</v>
      </c>
      <c r="F3034" s="6">
        <v>4</v>
      </c>
      <c r="G3034" s="13" t="s">
        <v>199</v>
      </c>
      <c r="H3034" s="17" t="s">
        <v>440</v>
      </c>
      <c r="I3034" s="2" t="str">
        <f>VLOOKUP(Table768[[#This Row],[CID]],ALY,2,FALSE)</f>
        <v>Inference</v>
      </c>
    </row>
    <row r="3035" spans="1:9" ht="16" thickBot="1" x14ac:dyDescent="0.25">
      <c r="A3035" s="8" t="str">
        <f>Table768[[#This Row],[Test No.]]&amp;Table768[[#This Row],[Section]]&amp;Table768[[#This Row],[Q No.]]</f>
        <v>R28R34</v>
      </c>
      <c r="B3035" s="8"/>
      <c r="C3035" s="7" t="s">
        <v>83</v>
      </c>
      <c r="D3035" s="17">
        <v>34</v>
      </c>
      <c r="E3035" s="6" t="s">
        <v>33</v>
      </c>
      <c r="F3035" s="6">
        <v>4</v>
      </c>
      <c r="G3035" s="13" t="s">
        <v>199</v>
      </c>
      <c r="H3035" s="17" t="s">
        <v>440</v>
      </c>
      <c r="I3035" s="2" t="str">
        <f>VLOOKUP(Table768[[#This Row],[CID]],ALY,2,FALSE)</f>
        <v>Inference</v>
      </c>
    </row>
    <row r="3036" spans="1:9" ht="16" thickBot="1" x14ac:dyDescent="0.25">
      <c r="A3036" s="8" t="str">
        <f>Table768[[#This Row],[Test No.]]&amp;Table768[[#This Row],[Section]]&amp;Table768[[#This Row],[Q No.]]</f>
        <v>R28R35</v>
      </c>
      <c r="B3036" s="8"/>
      <c r="C3036" s="7" t="s">
        <v>83</v>
      </c>
      <c r="D3036" s="17">
        <v>35</v>
      </c>
      <c r="E3036" s="6" t="s">
        <v>33</v>
      </c>
      <c r="F3036" s="6">
        <v>4</v>
      </c>
      <c r="G3036" s="13" t="s">
        <v>199</v>
      </c>
      <c r="H3036" s="17" t="s">
        <v>442</v>
      </c>
      <c r="I3036" s="2" t="str">
        <f>VLOOKUP(Table768[[#This Row],[CID]],ALY,2,FALSE)</f>
        <v>Detail</v>
      </c>
    </row>
    <row r="3037" spans="1:9" ht="16" thickBot="1" x14ac:dyDescent="0.25">
      <c r="A3037" s="8" t="str">
        <f>Table768[[#This Row],[Test No.]]&amp;Table768[[#This Row],[Section]]&amp;Table768[[#This Row],[Q No.]]</f>
        <v>R28R36</v>
      </c>
      <c r="B3037" s="8"/>
      <c r="C3037" s="7" t="s">
        <v>83</v>
      </c>
      <c r="D3037" s="17">
        <v>36</v>
      </c>
      <c r="E3037" s="6" t="s">
        <v>33</v>
      </c>
      <c r="F3037" s="6">
        <v>4</v>
      </c>
      <c r="G3037" s="13" t="s">
        <v>199</v>
      </c>
      <c r="H3037" s="17" t="s">
        <v>442</v>
      </c>
      <c r="I3037" s="2" t="str">
        <f>VLOOKUP(Table768[[#This Row],[CID]],ALY,2,FALSE)</f>
        <v>Detail</v>
      </c>
    </row>
    <row r="3038" spans="1:9" ht="16" thickBot="1" x14ac:dyDescent="0.25">
      <c r="A3038" s="8" t="str">
        <f>Table768[[#This Row],[Test No.]]&amp;Table768[[#This Row],[Section]]&amp;Table768[[#This Row],[Q No.]]</f>
        <v>R28R37</v>
      </c>
      <c r="B3038" s="8"/>
      <c r="C3038" s="7" t="s">
        <v>83</v>
      </c>
      <c r="D3038" s="17">
        <v>37</v>
      </c>
      <c r="E3038" s="6" t="s">
        <v>33</v>
      </c>
      <c r="F3038" s="6">
        <v>4</v>
      </c>
      <c r="G3038" s="13" t="s">
        <v>199</v>
      </c>
      <c r="H3038" s="17" t="s">
        <v>442</v>
      </c>
      <c r="I3038" s="2" t="str">
        <f>VLOOKUP(Table768[[#This Row],[CID]],ALY,2,FALSE)</f>
        <v>Detail</v>
      </c>
    </row>
    <row r="3039" spans="1:9" ht="16" thickBot="1" x14ac:dyDescent="0.25">
      <c r="A3039" s="8" t="str">
        <f>Table768[[#This Row],[Test No.]]&amp;Table768[[#This Row],[Section]]&amp;Table768[[#This Row],[Q No.]]</f>
        <v>R28R38</v>
      </c>
      <c r="B3039" s="8"/>
      <c r="C3039" s="7" t="s">
        <v>83</v>
      </c>
      <c r="D3039" s="17">
        <v>38</v>
      </c>
      <c r="E3039" s="6" t="s">
        <v>33</v>
      </c>
      <c r="F3039" s="6">
        <v>4</v>
      </c>
      <c r="G3039" s="13" t="s">
        <v>199</v>
      </c>
      <c r="H3039" s="17" t="s">
        <v>442</v>
      </c>
      <c r="I3039" s="2" t="str">
        <f>VLOOKUP(Table768[[#This Row],[CID]],ALY,2,FALSE)</f>
        <v>Detail</v>
      </c>
    </row>
    <row r="3040" spans="1:9" ht="16" thickBot="1" x14ac:dyDescent="0.25">
      <c r="A3040" s="8" t="str">
        <f>Table768[[#This Row],[Test No.]]&amp;Table768[[#This Row],[Section]]&amp;Table768[[#This Row],[Q No.]]</f>
        <v>R28R39</v>
      </c>
      <c r="B3040" s="8"/>
      <c r="C3040" s="7" t="s">
        <v>83</v>
      </c>
      <c r="D3040" s="17">
        <v>39</v>
      </c>
      <c r="E3040" s="6" t="s">
        <v>33</v>
      </c>
      <c r="F3040" s="6">
        <v>4</v>
      </c>
      <c r="G3040" s="13" t="s">
        <v>199</v>
      </c>
      <c r="H3040" s="17" t="s">
        <v>442</v>
      </c>
      <c r="I3040" s="2" t="str">
        <f>VLOOKUP(Table768[[#This Row],[CID]],ALY,2,FALSE)</f>
        <v>Detail</v>
      </c>
    </row>
    <row r="3041" spans="1:9" ht="16" thickBot="1" x14ac:dyDescent="0.25">
      <c r="A3041" s="8" t="str">
        <f>Table768[[#This Row],[Test No.]]&amp;Table768[[#This Row],[Section]]&amp;Table768[[#This Row],[Q No.]]</f>
        <v>R28R40</v>
      </c>
      <c r="B3041" s="8"/>
      <c r="C3041" s="7" t="s">
        <v>83</v>
      </c>
      <c r="D3041" s="17">
        <v>40</v>
      </c>
      <c r="E3041" s="6" t="s">
        <v>33</v>
      </c>
      <c r="F3041" s="6">
        <v>4</v>
      </c>
      <c r="G3041" s="13" t="s">
        <v>199</v>
      </c>
      <c r="H3041" s="17" t="s">
        <v>442</v>
      </c>
      <c r="I3041" s="2" t="str">
        <f>VLOOKUP(Table768[[#This Row],[CID]],ALY,2,FALSE)</f>
        <v>Detail</v>
      </c>
    </row>
    <row r="3042" spans="1:9" ht="16" thickBot="1" x14ac:dyDescent="0.25">
      <c r="A3042" s="8" t="str">
        <f>Table768[[#This Row],[Test No.]]&amp;Table768[[#This Row],[Section]]&amp;Table768[[#This Row],[Q No.]]</f>
        <v>R29R1</v>
      </c>
      <c r="B3042" s="8"/>
      <c r="C3042" s="7" t="s">
        <v>82</v>
      </c>
      <c r="D3042" s="17">
        <v>1</v>
      </c>
      <c r="E3042" s="6" t="s">
        <v>33</v>
      </c>
      <c r="F3042" s="6">
        <v>1</v>
      </c>
      <c r="G3042" s="13" t="s">
        <v>50</v>
      </c>
      <c r="H3042" s="17" t="s">
        <v>427</v>
      </c>
      <c r="I3042" s="2" t="str">
        <f>VLOOKUP(Table768[[#This Row],[CID]],ALY,2,FALSE)</f>
        <v>PoV/Author's Attitude</v>
      </c>
    </row>
    <row r="3043" spans="1:9" ht="16" thickBot="1" x14ac:dyDescent="0.25">
      <c r="A3043" s="8" t="str">
        <f>Table768[[#This Row],[Test No.]]&amp;Table768[[#This Row],[Section]]&amp;Table768[[#This Row],[Q No.]]</f>
        <v>R29R2</v>
      </c>
      <c r="B3043" s="8"/>
      <c r="C3043" s="7" t="s">
        <v>82</v>
      </c>
      <c r="D3043" s="17">
        <v>2</v>
      </c>
      <c r="E3043" s="6" t="s">
        <v>33</v>
      </c>
      <c r="F3043" s="6">
        <v>1</v>
      </c>
      <c r="G3043" s="13" t="s">
        <v>50</v>
      </c>
      <c r="H3043" s="17" t="s">
        <v>425</v>
      </c>
      <c r="I3043" s="2" t="str">
        <f>VLOOKUP(Table768[[#This Row],[CID]],ALY,2,FALSE)</f>
        <v>Detail</v>
      </c>
    </row>
    <row r="3044" spans="1:9" ht="16" thickBot="1" x14ac:dyDescent="0.25">
      <c r="A3044" s="8" t="str">
        <f>Table768[[#This Row],[Test No.]]&amp;Table768[[#This Row],[Section]]&amp;Table768[[#This Row],[Q No.]]</f>
        <v>R29R3</v>
      </c>
      <c r="B3044" s="8"/>
      <c r="C3044" s="7" t="s">
        <v>82</v>
      </c>
      <c r="D3044" s="17">
        <v>3</v>
      </c>
      <c r="E3044" s="6" t="s">
        <v>33</v>
      </c>
      <c r="F3044" s="6">
        <v>1</v>
      </c>
      <c r="G3044" s="13" t="s">
        <v>50</v>
      </c>
      <c r="H3044" s="17" t="s">
        <v>425</v>
      </c>
      <c r="I3044" s="2" t="str">
        <f>VLOOKUP(Table768[[#This Row],[CID]],ALY,2,FALSE)</f>
        <v>Detail</v>
      </c>
    </row>
    <row r="3045" spans="1:9" ht="16" thickBot="1" x14ac:dyDescent="0.25">
      <c r="A3045" s="8" t="str">
        <f>Table768[[#This Row],[Test No.]]&amp;Table768[[#This Row],[Section]]&amp;Table768[[#This Row],[Q No.]]</f>
        <v>R29R4</v>
      </c>
      <c r="B3045" s="8"/>
      <c r="C3045" s="7" t="s">
        <v>82</v>
      </c>
      <c r="D3045" s="17">
        <v>4</v>
      </c>
      <c r="E3045" s="6" t="s">
        <v>33</v>
      </c>
      <c r="F3045" s="6">
        <v>1</v>
      </c>
      <c r="G3045" s="13" t="s">
        <v>50</v>
      </c>
      <c r="H3045" s="17" t="s">
        <v>428</v>
      </c>
      <c r="I3045" s="2" t="str">
        <f>VLOOKUP(Table768[[#This Row],[CID]],ALY,2,FALSE)</f>
        <v>Purpose</v>
      </c>
    </row>
    <row r="3046" spans="1:9" ht="16" thickBot="1" x14ac:dyDescent="0.25">
      <c r="A3046" s="8" t="str">
        <f>Table768[[#This Row],[Test No.]]&amp;Table768[[#This Row],[Section]]&amp;Table768[[#This Row],[Q No.]]</f>
        <v>R29R5</v>
      </c>
      <c r="B3046" s="8"/>
      <c r="C3046" s="7" t="s">
        <v>82</v>
      </c>
      <c r="D3046" s="17">
        <v>5</v>
      </c>
      <c r="E3046" s="6" t="s">
        <v>33</v>
      </c>
      <c r="F3046" s="6">
        <v>1</v>
      </c>
      <c r="G3046" s="13" t="s">
        <v>50</v>
      </c>
      <c r="H3046" s="17" t="s">
        <v>425</v>
      </c>
      <c r="I3046" s="2" t="str">
        <f>VLOOKUP(Table768[[#This Row],[CID]],ALY,2,FALSE)</f>
        <v>Detail</v>
      </c>
    </row>
    <row r="3047" spans="1:9" ht="16" thickBot="1" x14ac:dyDescent="0.25">
      <c r="A3047" s="8" t="str">
        <f>Table768[[#This Row],[Test No.]]&amp;Table768[[#This Row],[Section]]&amp;Table768[[#This Row],[Q No.]]</f>
        <v>R29R6</v>
      </c>
      <c r="B3047" s="8"/>
      <c r="C3047" s="7" t="s">
        <v>82</v>
      </c>
      <c r="D3047" s="17">
        <v>6</v>
      </c>
      <c r="E3047" s="6" t="s">
        <v>33</v>
      </c>
      <c r="F3047" s="6">
        <v>1</v>
      </c>
      <c r="G3047" s="13" t="s">
        <v>50</v>
      </c>
      <c r="H3047" s="17" t="s">
        <v>425</v>
      </c>
      <c r="I3047" s="2" t="str">
        <f>VLOOKUP(Table768[[#This Row],[CID]],ALY,2,FALSE)</f>
        <v>Detail</v>
      </c>
    </row>
    <row r="3048" spans="1:9" ht="16" thickBot="1" x14ac:dyDescent="0.25">
      <c r="A3048" s="8" t="str">
        <f>Table768[[#This Row],[Test No.]]&amp;Table768[[#This Row],[Section]]&amp;Table768[[#This Row],[Q No.]]</f>
        <v>R29R7</v>
      </c>
      <c r="B3048" s="8"/>
      <c r="C3048" s="7" t="s">
        <v>82</v>
      </c>
      <c r="D3048" s="17">
        <v>7</v>
      </c>
      <c r="E3048" s="6" t="s">
        <v>33</v>
      </c>
      <c r="F3048" s="6">
        <v>1</v>
      </c>
      <c r="G3048" s="13" t="s">
        <v>50</v>
      </c>
      <c r="H3048" s="17" t="s">
        <v>424</v>
      </c>
      <c r="I3048" s="2" t="str">
        <f>VLOOKUP(Table768[[#This Row],[CID]],ALY,2,FALSE)</f>
        <v>Inference</v>
      </c>
    </row>
    <row r="3049" spans="1:9" ht="16" thickBot="1" x14ac:dyDescent="0.25">
      <c r="A3049" s="8" t="str">
        <f>Table768[[#This Row],[Test No.]]&amp;Table768[[#This Row],[Section]]&amp;Table768[[#This Row],[Q No.]]</f>
        <v>R29R8</v>
      </c>
      <c r="B3049" s="8"/>
      <c r="C3049" s="7" t="s">
        <v>82</v>
      </c>
      <c r="D3049" s="17">
        <v>8</v>
      </c>
      <c r="E3049" s="6" t="s">
        <v>33</v>
      </c>
      <c r="F3049" s="6">
        <v>1</v>
      </c>
      <c r="G3049" s="13" t="s">
        <v>50</v>
      </c>
      <c r="H3049" s="17" t="s">
        <v>425</v>
      </c>
      <c r="I3049" s="2" t="str">
        <f>VLOOKUP(Table768[[#This Row],[CID]],ALY,2,FALSE)</f>
        <v>Detail</v>
      </c>
    </row>
    <row r="3050" spans="1:9" ht="16" thickBot="1" x14ac:dyDescent="0.25">
      <c r="A3050" s="8" t="str">
        <f>Table768[[#This Row],[Test No.]]&amp;Table768[[#This Row],[Section]]&amp;Table768[[#This Row],[Q No.]]</f>
        <v>R29R9</v>
      </c>
      <c r="B3050" s="8"/>
      <c r="C3050" s="7" t="s">
        <v>82</v>
      </c>
      <c r="D3050" s="17">
        <v>9</v>
      </c>
      <c r="E3050" s="6" t="s">
        <v>33</v>
      </c>
      <c r="F3050" s="6">
        <v>1</v>
      </c>
      <c r="G3050" s="13" t="s">
        <v>50</v>
      </c>
      <c r="H3050" s="17" t="s">
        <v>425</v>
      </c>
      <c r="I3050" s="2" t="str">
        <f>VLOOKUP(Table768[[#This Row],[CID]],ALY,2,FALSE)</f>
        <v>Detail</v>
      </c>
    </row>
    <row r="3051" spans="1:9" ht="16" thickBot="1" x14ac:dyDescent="0.25">
      <c r="A3051" s="8" t="str">
        <f>Table768[[#This Row],[Test No.]]&amp;Table768[[#This Row],[Section]]&amp;Table768[[#This Row],[Q No.]]</f>
        <v>R29R10</v>
      </c>
      <c r="B3051" s="8"/>
      <c r="C3051" s="7" t="s">
        <v>82</v>
      </c>
      <c r="D3051" s="17">
        <v>10</v>
      </c>
      <c r="E3051" s="6" t="s">
        <v>33</v>
      </c>
      <c r="F3051" s="6">
        <v>1</v>
      </c>
      <c r="G3051" s="13" t="s">
        <v>50</v>
      </c>
      <c r="H3051" s="17" t="s">
        <v>425</v>
      </c>
      <c r="I3051" s="2" t="str">
        <f>VLOOKUP(Table768[[#This Row],[CID]],ALY,2,FALSE)</f>
        <v>Detail</v>
      </c>
    </row>
    <row r="3052" spans="1:9" ht="16" thickBot="1" x14ac:dyDescent="0.25">
      <c r="A3052" s="8" t="str">
        <f>Table768[[#This Row],[Test No.]]&amp;Table768[[#This Row],[Section]]&amp;Table768[[#This Row],[Q No.]]</f>
        <v>R29R11</v>
      </c>
      <c r="B3052" s="8"/>
      <c r="C3052" s="7" t="s">
        <v>82</v>
      </c>
      <c r="D3052" s="17">
        <v>11</v>
      </c>
      <c r="E3052" s="6" t="s">
        <v>33</v>
      </c>
      <c r="F3052" s="6">
        <v>2</v>
      </c>
      <c r="G3052" s="13" t="s">
        <v>201</v>
      </c>
      <c r="H3052" s="17" t="s">
        <v>433</v>
      </c>
      <c r="I3052" s="2" t="str">
        <f>VLOOKUP(Table768[[#This Row],[CID]],ALY,2,FALSE)</f>
        <v>Purpose</v>
      </c>
    </row>
    <row r="3053" spans="1:9" ht="16" thickBot="1" x14ac:dyDescent="0.25">
      <c r="A3053" s="8" t="str">
        <f>Table768[[#This Row],[Test No.]]&amp;Table768[[#This Row],[Section]]&amp;Table768[[#This Row],[Q No.]]</f>
        <v>R29R12</v>
      </c>
      <c r="B3053" s="8"/>
      <c r="C3053" s="7" t="s">
        <v>82</v>
      </c>
      <c r="D3053" s="17">
        <v>12</v>
      </c>
      <c r="E3053" s="6" t="s">
        <v>33</v>
      </c>
      <c r="F3053" s="6">
        <v>2</v>
      </c>
      <c r="G3053" s="13" t="s">
        <v>201</v>
      </c>
      <c r="H3053" s="17" t="s">
        <v>430</v>
      </c>
      <c r="I3053" s="2" t="str">
        <f>VLOOKUP(Table768[[#This Row],[CID]],ALY,2,FALSE)</f>
        <v>Detail</v>
      </c>
    </row>
    <row r="3054" spans="1:9" ht="16" thickBot="1" x14ac:dyDescent="0.25">
      <c r="A3054" s="8" t="str">
        <f>Table768[[#This Row],[Test No.]]&amp;Table768[[#This Row],[Section]]&amp;Table768[[#This Row],[Q No.]]</f>
        <v>R29R13</v>
      </c>
      <c r="B3054" s="8"/>
      <c r="C3054" s="7" t="s">
        <v>82</v>
      </c>
      <c r="D3054" s="17">
        <v>13</v>
      </c>
      <c r="E3054" s="6" t="s">
        <v>33</v>
      </c>
      <c r="F3054" s="6">
        <v>2</v>
      </c>
      <c r="G3054" s="13" t="s">
        <v>201</v>
      </c>
      <c r="H3054" s="17" t="s">
        <v>430</v>
      </c>
      <c r="I3054" s="2" t="str">
        <f>VLOOKUP(Table768[[#This Row],[CID]],ALY,2,FALSE)</f>
        <v>Detail</v>
      </c>
    </row>
    <row r="3055" spans="1:9" ht="16" thickBot="1" x14ac:dyDescent="0.25">
      <c r="A3055" s="8" t="str">
        <f>Table768[[#This Row],[Test No.]]&amp;Table768[[#This Row],[Section]]&amp;Table768[[#This Row],[Q No.]]</f>
        <v>R29R14</v>
      </c>
      <c r="B3055" s="8"/>
      <c r="C3055" s="7" t="s">
        <v>82</v>
      </c>
      <c r="D3055" s="17">
        <v>14</v>
      </c>
      <c r="E3055" s="6" t="s">
        <v>33</v>
      </c>
      <c r="F3055" s="6">
        <v>2</v>
      </c>
      <c r="G3055" s="13" t="s">
        <v>201</v>
      </c>
      <c r="H3055" s="17" t="s">
        <v>430</v>
      </c>
      <c r="I3055" s="2" t="str">
        <f>VLOOKUP(Table768[[#This Row],[CID]],ALY,2,FALSE)</f>
        <v>Detail</v>
      </c>
    </row>
    <row r="3056" spans="1:9" ht="16" thickBot="1" x14ac:dyDescent="0.25">
      <c r="A3056" s="8" t="str">
        <f>Table768[[#This Row],[Test No.]]&amp;Table768[[#This Row],[Section]]&amp;Table768[[#This Row],[Q No.]]</f>
        <v>R29R15</v>
      </c>
      <c r="B3056" s="8"/>
      <c r="C3056" s="7" t="s">
        <v>82</v>
      </c>
      <c r="D3056" s="17">
        <v>15</v>
      </c>
      <c r="E3056" s="6" t="s">
        <v>33</v>
      </c>
      <c r="F3056" s="6">
        <v>2</v>
      </c>
      <c r="G3056" s="13" t="s">
        <v>201</v>
      </c>
      <c r="H3056" s="17" t="s">
        <v>433</v>
      </c>
      <c r="I3056" s="2" t="str">
        <f>VLOOKUP(Table768[[#This Row],[CID]],ALY,2,FALSE)</f>
        <v>Purpose</v>
      </c>
    </row>
    <row r="3057" spans="1:9" ht="16" thickBot="1" x14ac:dyDescent="0.25">
      <c r="A3057" s="8" t="str">
        <f>Table768[[#This Row],[Test No.]]&amp;Table768[[#This Row],[Section]]&amp;Table768[[#This Row],[Q No.]]</f>
        <v>R29R16</v>
      </c>
      <c r="B3057" s="8"/>
      <c r="C3057" s="7" t="s">
        <v>82</v>
      </c>
      <c r="D3057" s="17">
        <v>16</v>
      </c>
      <c r="E3057" s="6" t="s">
        <v>33</v>
      </c>
      <c r="F3057" s="6">
        <v>2</v>
      </c>
      <c r="G3057" s="13" t="s">
        <v>201</v>
      </c>
      <c r="H3057" s="17" t="s">
        <v>430</v>
      </c>
      <c r="I3057" s="2" t="str">
        <f>VLOOKUP(Table768[[#This Row],[CID]],ALY,2,FALSE)</f>
        <v>Detail</v>
      </c>
    </row>
    <row r="3058" spans="1:9" ht="16" thickBot="1" x14ac:dyDescent="0.25">
      <c r="A3058" s="8" t="str">
        <f>Table768[[#This Row],[Test No.]]&amp;Table768[[#This Row],[Section]]&amp;Table768[[#This Row],[Q No.]]</f>
        <v>R29R17</v>
      </c>
      <c r="B3058" s="8"/>
      <c r="C3058" s="7" t="s">
        <v>82</v>
      </c>
      <c r="D3058" s="17">
        <v>17</v>
      </c>
      <c r="E3058" s="6" t="s">
        <v>33</v>
      </c>
      <c r="F3058" s="6">
        <v>2</v>
      </c>
      <c r="G3058" s="13" t="s">
        <v>201</v>
      </c>
      <c r="H3058" s="17" t="s">
        <v>430</v>
      </c>
      <c r="I3058" s="2" t="str">
        <f>VLOOKUP(Table768[[#This Row],[CID]],ALY,2,FALSE)</f>
        <v>Detail</v>
      </c>
    </row>
    <row r="3059" spans="1:9" ht="16" thickBot="1" x14ac:dyDescent="0.25">
      <c r="A3059" s="8" t="str">
        <f>Table768[[#This Row],[Test No.]]&amp;Table768[[#This Row],[Section]]&amp;Table768[[#This Row],[Q No.]]</f>
        <v>R29R18</v>
      </c>
      <c r="B3059" s="8"/>
      <c r="C3059" s="7" t="s">
        <v>82</v>
      </c>
      <c r="D3059" s="17">
        <v>18</v>
      </c>
      <c r="E3059" s="6" t="s">
        <v>33</v>
      </c>
      <c r="F3059" s="6">
        <v>2</v>
      </c>
      <c r="G3059" s="13" t="s">
        <v>201</v>
      </c>
      <c r="H3059" s="17" t="s">
        <v>430</v>
      </c>
      <c r="I3059" s="2" t="str">
        <f>VLOOKUP(Table768[[#This Row],[CID]],ALY,2,FALSE)</f>
        <v>Detail</v>
      </c>
    </row>
    <row r="3060" spans="1:9" ht="16" thickBot="1" x14ac:dyDescent="0.25">
      <c r="A3060" s="8" t="str">
        <f>Table768[[#This Row],[Test No.]]&amp;Table768[[#This Row],[Section]]&amp;Table768[[#This Row],[Q No.]]</f>
        <v>R29R19</v>
      </c>
      <c r="B3060" s="8"/>
      <c r="C3060" s="7" t="s">
        <v>82</v>
      </c>
      <c r="D3060" s="17">
        <v>19</v>
      </c>
      <c r="E3060" s="6" t="s">
        <v>33</v>
      </c>
      <c r="F3060" s="6">
        <v>2</v>
      </c>
      <c r="G3060" s="13" t="s">
        <v>201</v>
      </c>
      <c r="H3060" s="17" t="s">
        <v>430</v>
      </c>
      <c r="I3060" s="2" t="str">
        <f>VLOOKUP(Table768[[#This Row],[CID]],ALY,2,FALSE)</f>
        <v>Detail</v>
      </c>
    </row>
    <row r="3061" spans="1:9" ht="16" thickBot="1" x14ac:dyDescent="0.25">
      <c r="A3061" s="8" t="str">
        <f>Table768[[#This Row],[Test No.]]&amp;Table768[[#This Row],[Section]]&amp;Table768[[#This Row],[Q No.]]</f>
        <v>R29R20</v>
      </c>
      <c r="B3061" s="8"/>
      <c r="C3061" s="7" t="s">
        <v>82</v>
      </c>
      <c r="D3061" s="17">
        <v>20</v>
      </c>
      <c r="E3061" s="6" t="s">
        <v>33</v>
      </c>
      <c r="F3061" s="6">
        <v>2</v>
      </c>
      <c r="G3061" s="13" t="s">
        <v>201</v>
      </c>
      <c r="H3061" s="17" t="s">
        <v>430</v>
      </c>
      <c r="I3061" s="2" t="str">
        <f>VLOOKUP(Table768[[#This Row],[CID]],ALY,2,FALSE)</f>
        <v>Detail</v>
      </c>
    </row>
    <row r="3062" spans="1:9" ht="16" thickBot="1" x14ac:dyDescent="0.25">
      <c r="A3062" s="8" t="str">
        <f>Table768[[#This Row],[Test No.]]&amp;Table768[[#This Row],[Section]]&amp;Table768[[#This Row],[Q No.]]</f>
        <v>R29R21</v>
      </c>
      <c r="B3062" s="8"/>
      <c r="C3062" s="7" t="s">
        <v>82</v>
      </c>
      <c r="D3062" s="17">
        <v>21</v>
      </c>
      <c r="E3062" s="6" t="s">
        <v>33</v>
      </c>
      <c r="F3062" s="6">
        <v>3</v>
      </c>
      <c r="G3062" s="13" t="s">
        <v>200</v>
      </c>
      <c r="H3062" s="17" t="s">
        <v>437</v>
      </c>
      <c r="I3062" s="2" t="str">
        <f>VLOOKUP(Table768[[#This Row],[CID]],ALY,2,FALSE)</f>
        <v>Detail</v>
      </c>
    </row>
    <row r="3063" spans="1:9" ht="16" thickBot="1" x14ac:dyDescent="0.25">
      <c r="A3063" s="8" t="str">
        <f>Table768[[#This Row],[Test No.]]&amp;Table768[[#This Row],[Section]]&amp;Table768[[#This Row],[Q No.]]</f>
        <v>R29R22</v>
      </c>
      <c r="B3063" s="8"/>
      <c r="C3063" s="7" t="s">
        <v>82</v>
      </c>
      <c r="D3063" s="17">
        <v>22</v>
      </c>
      <c r="E3063" s="6" t="s">
        <v>33</v>
      </c>
      <c r="F3063" s="6">
        <v>3</v>
      </c>
      <c r="G3063" s="13" t="s">
        <v>200</v>
      </c>
      <c r="H3063" s="17" t="s">
        <v>438</v>
      </c>
      <c r="I3063" s="2" t="str">
        <f>VLOOKUP(Table768[[#This Row],[CID]],ALY,2,FALSE)</f>
        <v>Inference</v>
      </c>
    </row>
    <row r="3064" spans="1:9" ht="16" thickBot="1" x14ac:dyDescent="0.25">
      <c r="A3064" s="8" t="str">
        <f>Table768[[#This Row],[Test No.]]&amp;Table768[[#This Row],[Section]]&amp;Table768[[#This Row],[Q No.]]</f>
        <v>R29R23</v>
      </c>
      <c r="B3064" s="8"/>
      <c r="C3064" s="7" t="s">
        <v>82</v>
      </c>
      <c r="D3064" s="17">
        <v>23</v>
      </c>
      <c r="E3064" s="6" t="s">
        <v>33</v>
      </c>
      <c r="F3064" s="6">
        <v>3</v>
      </c>
      <c r="G3064" s="13" t="s">
        <v>200</v>
      </c>
      <c r="H3064" s="17" t="s">
        <v>438</v>
      </c>
      <c r="I3064" s="2" t="str">
        <f>VLOOKUP(Table768[[#This Row],[CID]],ALY,2,FALSE)</f>
        <v>Inference</v>
      </c>
    </row>
    <row r="3065" spans="1:9" ht="16" thickBot="1" x14ac:dyDescent="0.25">
      <c r="A3065" s="8" t="str">
        <f>Table768[[#This Row],[Test No.]]&amp;Table768[[#This Row],[Section]]&amp;Table768[[#This Row],[Q No.]]</f>
        <v>R29R24</v>
      </c>
      <c r="B3065" s="8"/>
      <c r="C3065" s="7" t="s">
        <v>82</v>
      </c>
      <c r="D3065" s="17">
        <v>24</v>
      </c>
      <c r="E3065" s="6" t="s">
        <v>33</v>
      </c>
      <c r="F3065" s="6">
        <v>3</v>
      </c>
      <c r="G3065" s="13" t="s">
        <v>200</v>
      </c>
      <c r="H3065" s="17" t="s">
        <v>437</v>
      </c>
      <c r="I3065" s="2" t="str">
        <f>VLOOKUP(Table768[[#This Row],[CID]],ALY,2,FALSE)</f>
        <v>Detail</v>
      </c>
    </row>
    <row r="3066" spans="1:9" ht="16" thickBot="1" x14ac:dyDescent="0.25">
      <c r="A3066" s="8" t="str">
        <f>Table768[[#This Row],[Test No.]]&amp;Table768[[#This Row],[Section]]&amp;Table768[[#This Row],[Q No.]]</f>
        <v>R29R25</v>
      </c>
      <c r="B3066" s="8"/>
      <c r="C3066" s="7" t="s">
        <v>82</v>
      </c>
      <c r="D3066" s="17">
        <v>25</v>
      </c>
      <c r="E3066" s="6" t="s">
        <v>33</v>
      </c>
      <c r="F3066" s="6">
        <v>3</v>
      </c>
      <c r="G3066" s="13" t="s">
        <v>200</v>
      </c>
      <c r="H3066" s="17" t="s">
        <v>437</v>
      </c>
      <c r="I3066" s="2" t="str">
        <f>VLOOKUP(Table768[[#This Row],[CID]],ALY,2,FALSE)</f>
        <v>Detail</v>
      </c>
    </row>
    <row r="3067" spans="1:9" ht="16" thickBot="1" x14ac:dyDescent="0.25">
      <c r="A3067" s="8" t="str">
        <f>Table768[[#This Row],[Test No.]]&amp;Table768[[#This Row],[Section]]&amp;Table768[[#This Row],[Q No.]]</f>
        <v>R29R26</v>
      </c>
      <c r="B3067" s="8"/>
      <c r="C3067" s="7" t="s">
        <v>82</v>
      </c>
      <c r="D3067" s="17">
        <v>26</v>
      </c>
      <c r="E3067" s="6" t="s">
        <v>33</v>
      </c>
      <c r="F3067" s="6">
        <v>3</v>
      </c>
      <c r="G3067" s="13" t="s">
        <v>200</v>
      </c>
      <c r="H3067" s="17" t="s">
        <v>437</v>
      </c>
      <c r="I3067" s="2" t="str">
        <f>VLOOKUP(Table768[[#This Row],[CID]],ALY,2,FALSE)</f>
        <v>Detail</v>
      </c>
    </row>
    <row r="3068" spans="1:9" ht="16" thickBot="1" x14ac:dyDescent="0.25">
      <c r="A3068" s="8" t="str">
        <f>Table768[[#This Row],[Test No.]]&amp;Table768[[#This Row],[Section]]&amp;Table768[[#This Row],[Q No.]]</f>
        <v>R29R27</v>
      </c>
      <c r="B3068" s="8"/>
      <c r="C3068" s="7" t="s">
        <v>82</v>
      </c>
      <c r="D3068" s="17">
        <v>27</v>
      </c>
      <c r="E3068" s="6" t="s">
        <v>33</v>
      </c>
      <c r="F3068" s="6">
        <v>3</v>
      </c>
      <c r="G3068" s="13" t="s">
        <v>200</v>
      </c>
      <c r="H3068" s="17" t="s">
        <v>437</v>
      </c>
      <c r="I3068" s="2" t="str">
        <f>VLOOKUP(Table768[[#This Row],[CID]],ALY,2,FALSE)</f>
        <v>Detail</v>
      </c>
    </row>
    <row r="3069" spans="1:9" ht="16" thickBot="1" x14ac:dyDescent="0.25">
      <c r="A3069" s="8" t="str">
        <f>Table768[[#This Row],[Test No.]]&amp;Table768[[#This Row],[Section]]&amp;Table768[[#This Row],[Q No.]]</f>
        <v>R29R28</v>
      </c>
      <c r="B3069" s="8"/>
      <c r="C3069" s="7" t="s">
        <v>82</v>
      </c>
      <c r="D3069" s="17">
        <v>28</v>
      </c>
      <c r="E3069" s="6" t="s">
        <v>33</v>
      </c>
      <c r="F3069" s="6">
        <v>3</v>
      </c>
      <c r="G3069" s="13" t="s">
        <v>200</v>
      </c>
      <c r="H3069" s="17" t="s">
        <v>437</v>
      </c>
      <c r="I3069" s="2" t="str">
        <f>VLOOKUP(Table768[[#This Row],[CID]],ALY,2,FALSE)</f>
        <v>Detail</v>
      </c>
    </row>
    <row r="3070" spans="1:9" ht="16" thickBot="1" x14ac:dyDescent="0.25">
      <c r="A3070" s="8" t="str">
        <f>Table768[[#This Row],[Test No.]]&amp;Table768[[#This Row],[Section]]&amp;Table768[[#This Row],[Q No.]]</f>
        <v>R29R29</v>
      </c>
      <c r="B3070" s="8"/>
      <c r="C3070" s="7" t="s">
        <v>82</v>
      </c>
      <c r="D3070" s="17">
        <v>29</v>
      </c>
      <c r="E3070" s="6" t="s">
        <v>33</v>
      </c>
      <c r="F3070" s="6">
        <v>3</v>
      </c>
      <c r="G3070" s="13" t="s">
        <v>200</v>
      </c>
      <c r="H3070" s="17" t="s">
        <v>437</v>
      </c>
      <c r="I3070" s="2" t="str">
        <f>VLOOKUP(Table768[[#This Row],[CID]],ALY,2,FALSE)</f>
        <v>Detail</v>
      </c>
    </row>
    <row r="3071" spans="1:9" ht="16" thickBot="1" x14ac:dyDescent="0.25">
      <c r="A3071" s="8" t="str">
        <f>Table768[[#This Row],[Test No.]]&amp;Table768[[#This Row],[Section]]&amp;Table768[[#This Row],[Q No.]]</f>
        <v>R29R30</v>
      </c>
      <c r="B3071" s="8"/>
      <c r="C3071" s="7" t="s">
        <v>82</v>
      </c>
      <c r="D3071" s="17">
        <v>30</v>
      </c>
      <c r="E3071" s="6" t="s">
        <v>33</v>
      </c>
      <c r="F3071" s="6">
        <v>3</v>
      </c>
      <c r="G3071" s="13" t="s">
        <v>200</v>
      </c>
      <c r="H3071" s="17" t="s">
        <v>437</v>
      </c>
      <c r="I3071" s="2" t="str">
        <f>VLOOKUP(Table768[[#This Row],[CID]],ALY,2,FALSE)</f>
        <v>Detail</v>
      </c>
    </row>
    <row r="3072" spans="1:9" ht="16" thickBot="1" x14ac:dyDescent="0.25">
      <c r="A3072" s="8" t="str">
        <f>Table768[[#This Row],[Test No.]]&amp;Table768[[#This Row],[Section]]&amp;Table768[[#This Row],[Q No.]]</f>
        <v>R29R31</v>
      </c>
      <c r="B3072" s="8"/>
      <c r="C3072" s="7" t="s">
        <v>82</v>
      </c>
      <c r="D3072" s="17">
        <v>31</v>
      </c>
      <c r="E3072" s="6" t="s">
        <v>33</v>
      </c>
      <c r="F3072" s="6">
        <v>4</v>
      </c>
      <c r="G3072" s="13" t="s">
        <v>199</v>
      </c>
      <c r="H3072" s="17" t="s">
        <v>441</v>
      </c>
      <c r="I3072" s="2" t="str">
        <f>VLOOKUP(Table768[[#This Row],[CID]],ALY,2,FALSE)</f>
        <v>Main Idea</v>
      </c>
    </row>
    <row r="3073" spans="1:9" ht="16" thickBot="1" x14ac:dyDescent="0.25">
      <c r="A3073" s="8" t="str">
        <f>Table768[[#This Row],[Test No.]]&amp;Table768[[#This Row],[Section]]&amp;Table768[[#This Row],[Q No.]]</f>
        <v>R29R32</v>
      </c>
      <c r="B3073" s="8"/>
      <c r="C3073" s="7" t="s">
        <v>82</v>
      </c>
      <c r="D3073" s="17">
        <v>32</v>
      </c>
      <c r="E3073" s="6" t="s">
        <v>33</v>
      </c>
      <c r="F3073" s="6">
        <v>4</v>
      </c>
      <c r="G3073" s="13" t="s">
        <v>199</v>
      </c>
      <c r="H3073" s="17" t="s">
        <v>442</v>
      </c>
      <c r="I3073" s="2" t="str">
        <f>VLOOKUP(Table768[[#This Row],[CID]],ALY,2,FALSE)</f>
        <v>Detail</v>
      </c>
    </row>
    <row r="3074" spans="1:9" ht="16" thickBot="1" x14ac:dyDescent="0.25">
      <c r="A3074" s="8" t="str">
        <f>Table768[[#This Row],[Test No.]]&amp;Table768[[#This Row],[Section]]&amp;Table768[[#This Row],[Q No.]]</f>
        <v>R29R33</v>
      </c>
      <c r="B3074" s="8"/>
      <c r="C3074" s="7" t="s">
        <v>82</v>
      </c>
      <c r="D3074" s="17">
        <v>33</v>
      </c>
      <c r="E3074" s="6" t="s">
        <v>33</v>
      </c>
      <c r="F3074" s="6">
        <v>4</v>
      </c>
      <c r="G3074" s="13" t="s">
        <v>199</v>
      </c>
      <c r="H3074" s="17" t="s">
        <v>442</v>
      </c>
      <c r="I3074" s="2" t="str">
        <f>VLOOKUP(Table768[[#This Row],[CID]],ALY,2,FALSE)</f>
        <v>Detail</v>
      </c>
    </row>
    <row r="3075" spans="1:9" ht="16" thickBot="1" x14ac:dyDescent="0.25">
      <c r="A3075" s="8" t="str">
        <f>Table768[[#This Row],[Test No.]]&amp;Table768[[#This Row],[Section]]&amp;Table768[[#This Row],[Q No.]]</f>
        <v>R29R34</v>
      </c>
      <c r="B3075" s="8"/>
      <c r="C3075" s="7" t="s">
        <v>82</v>
      </c>
      <c r="D3075" s="17">
        <v>34</v>
      </c>
      <c r="E3075" s="6" t="s">
        <v>33</v>
      </c>
      <c r="F3075" s="6">
        <v>4</v>
      </c>
      <c r="G3075" s="13" t="s">
        <v>199</v>
      </c>
      <c r="H3075" s="17" t="s">
        <v>442</v>
      </c>
      <c r="I3075" s="2" t="str">
        <f>VLOOKUP(Table768[[#This Row],[CID]],ALY,2,FALSE)</f>
        <v>Detail</v>
      </c>
    </row>
    <row r="3076" spans="1:9" ht="16" thickBot="1" x14ac:dyDescent="0.25">
      <c r="A3076" s="8" t="str">
        <f>Table768[[#This Row],[Test No.]]&amp;Table768[[#This Row],[Section]]&amp;Table768[[#This Row],[Q No.]]</f>
        <v>R29R35</v>
      </c>
      <c r="B3076" s="8"/>
      <c r="C3076" s="7" t="s">
        <v>82</v>
      </c>
      <c r="D3076" s="17">
        <v>35</v>
      </c>
      <c r="E3076" s="6" t="s">
        <v>33</v>
      </c>
      <c r="F3076" s="6">
        <v>4</v>
      </c>
      <c r="G3076" s="13" t="s">
        <v>199</v>
      </c>
      <c r="H3076" s="17" t="s">
        <v>445</v>
      </c>
      <c r="I3076" s="2" t="str">
        <f>VLOOKUP(Table768[[#This Row],[CID]],ALY,2,FALSE)</f>
        <v>Purpose</v>
      </c>
    </row>
    <row r="3077" spans="1:9" ht="16" thickBot="1" x14ac:dyDescent="0.25">
      <c r="A3077" s="8" t="str">
        <f>Table768[[#This Row],[Test No.]]&amp;Table768[[#This Row],[Section]]&amp;Table768[[#This Row],[Q No.]]</f>
        <v>R29R36</v>
      </c>
      <c r="B3077" s="8"/>
      <c r="C3077" s="7" t="s">
        <v>82</v>
      </c>
      <c r="D3077" s="17">
        <v>36</v>
      </c>
      <c r="E3077" s="6" t="s">
        <v>33</v>
      </c>
      <c r="F3077" s="6">
        <v>4</v>
      </c>
      <c r="G3077" s="13" t="s">
        <v>199</v>
      </c>
      <c r="H3077" s="17" t="s">
        <v>442</v>
      </c>
      <c r="I3077" s="2" t="str">
        <f>VLOOKUP(Table768[[#This Row],[CID]],ALY,2,FALSE)</f>
        <v>Detail</v>
      </c>
    </row>
    <row r="3078" spans="1:9" ht="16" thickBot="1" x14ac:dyDescent="0.25">
      <c r="A3078" s="8" t="str">
        <f>Table768[[#This Row],[Test No.]]&amp;Table768[[#This Row],[Section]]&amp;Table768[[#This Row],[Q No.]]</f>
        <v>R29R37</v>
      </c>
      <c r="B3078" s="8"/>
      <c r="C3078" s="7" t="s">
        <v>82</v>
      </c>
      <c r="D3078" s="17">
        <v>37</v>
      </c>
      <c r="E3078" s="6" t="s">
        <v>33</v>
      </c>
      <c r="F3078" s="6">
        <v>4</v>
      </c>
      <c r="G3078" s="13" t="s">
        <v>199</v>
      </c>
      <c r="H3078" s="17" t="s">
        <v>442</v>
      </c>
      <c r="I3078" s="2" t="str">
        <f>VLOOKUP(Table768[[#This Row],[CID]],ALY,2,FALSE)</f>
        <v>Detail</v>
      </c>
    </row>
    <row r="3079" spans="1:9" ht="16" thickBot="1" x14ac:dyDescent="0.25">
      <c r="A3079" s="8" t="str">
        <f>Table768[[#This Row],[Test No.]]&amp;Table768[[#This Row],[Section]]&amp;Table768[[#This Row],[Q No.]]</f>
        <v>R29R38</v>
      </c>
      <c r="B3079" s="8"/>
      <c r="C3079" s="7" t="s">
        <v>82</v>
      </c>
      <c r="D3079" s="17">
        <v>38</v>
      </c>
      <c r="E3079" s="6" t="s">
        <v>33</v>
      </c>
      <c r="F3079" s="6">
        <v>4</v>
      </c>
      <c r="G3079" s="13" t="s">
        <v>199</v>
      </c>
      <c r="H3079" s="17" t="s">
        <v>442</v>
      </c>
      <c r="I3079" s="2" t="str">
        <f>VLOOKUP(Table768[[#This Row],[CID]],ALY,2,FALSE)</f>
        <v>Detail</v>
      </c>
    </row>
    <row r="3080" spans="1:9" ht="16" thickBot="1" x14ac:dyDescent="0.25">
      <c r="A3080" s="8" t="str">
        <f>Table768[[#This Row],[Test No.]]&amp;Table768[[#This Row],[Section]]&amp;Table768[[#This Row],[Q No.]]</f>
        <v>R29R39</v>
      </c>
      <c r="B3080" s="8"/>
      <c r="C3080" s="7" t="s">
        <v>82</v>
      </c>
      <c r="D3080" s="17">
        <v>39</v>
      </c>
      <c r="E3080" s="6" t="s">
        <v>33</v>
      </c>
      <c r="F3080" s="6">
        <v>4</v>
      </c>
      <c r="G3080" s="13" t="s">
        <v>199</v>
      </c>
      <c r="H3080" s="17" t="s">
        <v>442</v>
      </c>
      <c r="I3080" s="2" t="str">
        <f>VLOOKUP(Table768[[#This Row],[CID]],ALY,2,FALSE)</f>
        <v>Detail</v>
      </c>
    </row>
    <row r="3081" spans="1:9" ht="16" thickBot="1" x14ac:dyDescent="0.25">
      <c r="A3081" s="8" t="str">
        <f>Table768[[#This Row],[Test No.]]&amp;Table768[[#This Row],[Section]]&amp;Table768[[#This Row],[Q No.]]</f>
        <v>R29R40</v>
      </c>
      <c r="B3081" s="8"/>
      <c r="C3081" s="7" t="s">
        <v>82</v>
      </c>
      <c r="D3081" s="17">
        <v>40</v>
      </c>
      <c r="E3081" s="6" t="s">
        <v>33</v>
      </c>
      <c r="F3081" s="6">
        <v>4</v>
      </c>
      <c r="G3081" s="13" t="s">
        <v>199</v>
      </c>
      <c r="H3081" s="17" t="s">
        <v>442</v>
      </c>
      <c r="I3081" s="2" t="str">
        <f>VLOOKUP(Table768[[#This Row],[CID]],ALY,2,FALSE)</f>
        <v>Detail</v>
      </c>
    </row>
    <row r="3082" spans="1:9" ht="16" thickBot="1" x14ac:dyDescent="0.25">
      <c r="A3082" s="8" t="str">
        <f>Table768[[#This Row],[Test No.]]&amp;Table768[[#This Row],[Section]]&amp;Table768[[#This Row],[Q No.]]</f>
        <v>R30R1</v>
      </c>
      <c r="B3082" s="8"/>
      <c r="C3082" s="7" t="s">
        <v>81</v>
      </c>
      <c r="D3082" s="17">
        <v>1</v>
      </c>
      <c r="E3082" s="6" t="s">
        <v>33</v>
      </c>
      <c r="F3082" s="6">
        <v>1</v>
      </c>
      <c r="G3082" s="13" t="s">
        <v>50</v>
      </c>
      <c r="H3082" s="17" t="s">
        <v>424</v>
      </c>
      <c r="I3082" s="2" t="str">
        <f>VLOOKUP(Table768[[#This Row],[CID]],ALY,2,FALSE)</f>
        <v>Inference</v>
      </c>
    </row>
    <row r="3083" spans="1:9" ht="16" thickBot="1" x14ac:dyDescent="0.25">
      <c r="A3083" s="8" t="str">
        <f>Table768[[#This Row],[Test No.]]&amp;Table768[[#This Row],[Section]]&amp;Table768[[#This Row],[Q No.]]</f>
        <v>R30R2</v>
      </c>
      <c r="B3083" s="8"/>
      <c r="C3083" s="7" t="s">
        <v>81</v>
      </c>
      <c r="D3083" s="17">
        <v>2</v>
      </c>
      <c r="E3083" s="6" t="s">
        <v>33</v>
      </c>
      <c r="F3083" s="6">
        <v>1</v>
      </c>
      <c r="G3083" s="13" t="s">
        <v>50</v>
      </c>
      <c r="H3083" s="17" t="s">
        <v>455</v>
      </c>
      <c r="I3083" s="2" t="str">
        <f>VLOOKUP(Table768[[#This Row],[CID]],ALY,2,FALSE)</f>
        <v>Comparison &amp; Contrast</v>
      </c>
    </row>
    <row r="3084" spans="1:9" ht="16" thickBot="1" x14ac:dyDescent="0.25">
      <c r="A3084" s="8" t="str">
        <f>Table768[[#This Row],[Test No.]]&amp;Table768[[#This Row],[Section]]&amp;Table768[[#This Row],[Q No.]]</f>
        <v>R30R3</v>
      </c>
      <c r="B3084" s="8"/>
      <c r="C3084" s="7" t="s">
        <v>81</v>
      </c>
      <c r="D3084" s="17">
        <v>3</v>
      </c>
      <c r="E3084" s="6" t="s">
        <v>33</v>
      </c>
      <c r="F3084" s="6">
        <v>1</v>
      </c>
      <c r="G3084" s="13" t="s">
        <v>50</v>
      </c>
      <c r="H3084" s="17" t="s">
        <v>425</v>
      </c>
      <c r="I3084" s="2" t="str">
        <f>VLOOKUP(Table768[[#This Row],[CID]],ALY,2,FALSE)</f>
        <v>Detail</v>
      </c>
    </row>
    <row r="3085" spans="1:9" ht="16" thickBot="1" x14ac:dyDescent="0.25">
      <c r="A3085" s="8" t="str">
        <f>Table768[[#This Row],[Test No.]]&amp;Table768[[#This Row],[Section]]&amp;Table768[[#This Row],[Q No.]]</f>
        <v>R30R4</v>
      </c>
      <c r="B3085" s="8"/>
      <c r="C3085" s="7" t="s">
        <v>81</v>
      </c>
      <c r="D3085" s="17">
        <v>4</v>
      </c>
      <c r="E3085" s="6" t="s">
        <v>33</v>
      </c>
      <c r="F3085" s="6">
        <v>1</v>
      </c>
      <c r="G3085" s="13" t="s">
        <v>50</v>
      </c>
      <c r="H3085" s="17" t="s">
        <v>428</v>
      </c>
      <c r="I3085" s="2" t="str">
        <f>VLOOKUP(Table768[[#This Row],[CID]],ALY,2,FALSE)</f>
        <v>Purpose</v>
      </c>
    </row>
    <row r="3086" spans="1:9" ht="16" thickBot="1" x14ac:dyDescent="0.25">
      <c r="A3086" s="8" t="str">
        <f>Table768[[#This Row],[Test No.]]&amp;Table768[[#This Row],[Section]]&amp;Table768[[#This Row],[Q No.]]</f>
        <v>R30R5</v>
      </c>
      <c r="B3086" s="8"/>
      <c r="C3086" s="7" t="s">
        <v>81</v>
      </c>
      <c r="D3086" s="17">
        <v>5</v>
      </c>
      <c r="E3086" s="6" t="s">
        <v>33</v>
      </c>
      <c r="F3086" s="6">
        <v>1</v>
      </c>
      <c r="G3086" s="13" t="s">
        <v>50</v>
      </c>
      <c r="H3086" s="17" t="s">
        <v>424</v>
      </c>
      <c r="I3086" s="2" t="str">
        <f>VLOOKUP(Table768[[#This Row],[CID]],ALY,2,FALSE)</f>
        <v>Inference</v>
      </c>
    </row>
    <row r="3087" spans="1:9" ht="16" thickBot="1" x14ac:dyDescent="0.25">
      <c r="A3087" s="8" t="str">
        <f>Table768[[#This Row],[Test No.]]&amp;Table768[[#This Row],[Section]]&amp;Table768[[#This Row],[Q No.]]</f>
        <v>R30R6</v>
      </c>
      <c r="B3087" s="8"/>
      <c r="C3087" s="7" t="s">
        <v>81</v>
      </c>
      <c r="D3087" s="17">
        <v>6</v>
      </c>
      <c r="E3087" s="6" t="s">
        <v>33</v>
      </c>
      <c r="F3087" s="6">
        <v>1</v>
      </c>
      <c r="G3087" s="13" t="s">
        <v>50</v>
      </c>
      <c r="H3087" s="17" t="s">
        <v>425</v>
      </c>
      <c r="I3087" s="2" t="str">
        <f>VLOOKUP(Table768[[#This Row],[CID]],ALY,2,FALSE)</f>
        <v>Detail</v>
      </c>
    </row>
    <row r="3088" spans="1:9" ht="16" thickBot="1" x14ac:dyDescent="0.25">
      <c r="A3088" s="8" t="str">
        <f>Table768[[#This Row],[Test No.]]&amp;Table768[[#This Row],[Section]]&amp;Table768[[#This Row],[Q No.]]</f>
        <v>R30R7</v>
      </c>
      <c r="B3088" s="8"/>
      <c r="C3088" s="7" t="s">
        <v>81</v>
      </c>
      <c r="D3088" s="17">
        <v>7</v>
      </c>
      <c r="E3088" s="6" t="s">
        <v>33</v>
      </c>
      <c r="F3088" s="6">
        <v>1</v>
      </c>
      <c r="G3088" s="13" t="s">
        <v>50</v>
      </c>
      <c r="H3088" s="17" t="s">
        <v>425</v>
      </c>
      <c r="I3088" s="2" t="str">
        <f>VLOOKUP(Table768[[#This Row],[CID]],ALY,2,FALSE)</f>
        <v>Detail</v>
      </c>
    </row>
    <row r="3089" spans="1:9" ht="16" thickBot="1" x14ac:dyDescent="0.25">
      <c r="A3089" s="8" t="str">
        <f>Table768[[#This Row],[Test No.]]&amp;Table768[[#This Row],[Section]]&amp;Table768[[#This Row],[Q No.]]</f>
        <v>R30R8</v>
      </c>
      <c r="B3089" s="8"/>
      <c r="C3089" s="7" t="s">
        <v>81</v>
      </c>
      <c r="D3089" s="17">
        <v>8</v>
      </c>
      <c r="E3089" s="6" t="s">
        <v>33</v>
      </c>
      <c r="F3089" s="6">
        <v>1</v>
      </c>
      <c r="G3089" s="13" t="s">
        <v>50</v>
      </c>
      <c r="H3089" s="17" t="s">
        <v>425</v>
      </c>
      <c r="I3089" s="2" t="str">
        <f>VLOOKUP(Table768[[#This Row],[CID]],ALY,2,FALSE)</f>
        <v>Detail</v>
      </c>
    </row>
    <row r="3090" spans="1:9" ht="16" thickBot="1" x14ac:dyDescent="0.25">
      <c r="A3090" s="8" t="str">
        <f>Table768[[#This Row],[Test No.]]&amp;Table768[[#This Row],[Section]]&amp;Table768[[#This Row],[Q No.]]</f>
        <v>R30R9</v>
      </c>
      <c r="B3090" s="8"/>
      <c r="C3090" s="7" t="s">
        <v>81</v>
      </c>
      <c r="D3090" s="17">
        <v>9</v>
      </c>
      <c r="E3090" s="6" t="s">
        <v>33</v>
      </c>
      <c r="F3090" s="6">
        <v>1</v>
      </c>
      <c r="G3090" s="13" t="s">
        <v>50</v>
      </c>
      <c r="H3090" s="17" t="s">
        <v>450</v>
      </c>
      <c r="I3090" s="2" t="str">
        <f>VLOOKUP(Table768[[#This Row],[CID]],ALY,2,FALSE)</f>
        <v>Vocab-in-Context</v>
      </c>
    </row>
    <row r="3091" spans="1:9" ht="16" thickBot="1" x14ac:dyDescent="0.25">
      <c r="A3091" s="8" t="str">
        <f>Table768[[#This Row],[Test No.]]&amp;Table768[[#This Row],[Section]]&amp;Table768[[#This Row],[Q No.]]</f>
        <v>R30R10</v>
      </c>
      <c r="B3091" s="8"/>
      <c r="C3091" s="7" t="s">
        <v>81</v>
      </c>
      <c r="D3091" s="17">
        <v>10</v>
      </c>
      <c r="E3091" s="6" t="s">
        <v>33</v>
      </c>
      <c r="F3091" s="6">
        <v>1</v>
      </c>
      <c r="G3091" s="13" t="s">
        <v>50</v>
      </c>
      <c r="H3091" s="17" t="s">
        <v>425</v>
      </c>
      <c r="I3091" s="2" t="str">
        <f>VLOOKUP(Table768[[#This Row],[CID]],ALY,2,FALSE)</f>
        <v>Detail</v>
      </c>
    </row>
    <row r="3092" spans="1:9" ht="16" thickBot="1" x14ac:dyDescent="0.25">
      <c r="A3092" s="8" t="str">
        <f>Table768[[#This Row],[Test No.]]&amp;Table768[[#This Row],[Section]]&amp;Table768[[#This Row],[Q No.]]</f>
        <v>R30R11</v>
      </c>
      <c r="B3092" s="8"/>
      <c r="C3092" s="7" t="s">
        <v>81</v>
      </c>
      <c r="D3092" s="17">
        <v>11</v>
      </c>
      <c r="E3092" s="6" t="s">
        <v>33</v>
      </c>
      <c r="F3092" s="6">
        <v>2</v>
      </c>
      <c r="G3092" s="13" t="s">
        <v>201</v>
      </c>
      <c r="H3092" s="17" t="s">
        <v>433</v>
      </c>
      <c r="I3092" s="2" t="str">
        <f>VLOOKUP(Table768[[#This Row],[CID]],ALY,2,FALSE)</f>
        <v>Purpose</v>
      </c>
    </row>
    <row r="3093" spans="1:9" ht="16" thickBot="1" x14ac:dyDescent="0.25">
      <c r="A3093" s="8" t="str">
        <f>Table768[[#This Row],[Test No.]]&amp;Table768[[#This Row],[Section]]&amp;Table768[[#This Row],[Q No.]]</f>
        <v>R30R12</v>
      </c>
      <c r="B3093" s="8"/>
      <c r="C3093" s="7" t="s">
        <v>81</v>
      </c>
      <c r="D3093" s="17">
        <v>12</v>
      </c>
      <c r="E3093" s="6" t="s">
        <v>33</v>
      </c>
      <c r="F3093" s="6">
        <v>2</v>
      </c>
      <c r="G3093" s="13" t="s">
        <v>201</v>
      </c>
      <c r="H3093" s="17" t="s">
        <v>430</v>
      </c>
      <c r="I3093" s="2" t="str">
        <f>VLOOKUP(Table768[[#This Row],[CID]],ALY,2,FALSE)</f>
        <v>Detail</v>
      </c>
    </row>
    <row r="3094" spans="1:9" ht="16" thickBot="1" x14ac:dyDescent="0.25">
      <c r="A3094" s="8" t="str">
        <f>Table768[[#This Row],[Test No.]]&amp;Table768[[#This Row],[Section]]&amp;Table768[[#This Row],[Q No.]]</f>
        <v>R30R13</v>
      </c>
      <c r="B3094" s="8"/>
      <c r="C3094" s="7" t="s">
        <v>81</v>
      </c>
      <c r="D3094" s="17">
        <v>13</v>
      </c>
      <c r="E3094" s="6" t="s">
        <v>33</v>
      </c>
      <c r="F3094" s="6">
        <v>2</v>
      </c>
      <c r="G3094" s="13" t="s">
        <v>201</v>
      </c>
      <c r="H3094" s="17" t="s">
        <v>430</v>
      </c>
      <c r="I3094" s="2" t="str">
        <f>VLOOKUP(Table768[[#This Row],[CID]],ALY,2,FALSE)</f>
        <v>Detail</v>
      </c>
    </row>
    <row r="3095" spans="1:9" ht="16" thickBot="1" x14ac:dyDescent="0.25">
      <c r="A3095" s="8" t="str">
        <f>Table768[[#This Row],[Test No.]]&amp;Table768[[#This Row],[Section]]&amp;Table768[[#This Row],[Q No.]]</f>
        <v>R30R14</v>
      </c>
      <c r="B3095" s="8"/>
      <c r="C3095" s="7" t="s">
        <v>81</v>
      </c>
      <c r="D3095" s="17">
        <v>14</v>
      </c>
      <c r="E3095" s="6" t="s">
        <v>33</v>
      </c>
      <c r="F3095" s="6">
        <v>2</v>
      </c>
      <c r="G3095" s="13" t="s">
        <v>201</v>
      </c>
      <c r="H3095" s="17" t="s">
        <v>446</v>
      </c>
      <c r="I3095" s="2" t="str">
        <f>VLOOKUP(Table768[[#This Row],[CID]],ALY,2,FALSE)</f>
        <v>Inference</v>
      </c>
    </row>
    <row r="3096" spans="1:9" ht="16" thickBot="1" x14ac:dyDescent="0.25">
      <c r="A3096" s="8" t="str">
        <f>Table768[[#This Row],[Test No.]]&amp;Table768[[#This Row],[Section]]&amp;Table768[[#This Row],[Q No.]]</f>
        <v>R30R15</v>
      </c>
      <c r="B3096" s="8"/>
      <c r="C3096" s="7" t="s">
        <v>81</v>
      </c>
      <c r="D3096" s="17">
        <v>15</v>
      </c>
      <c r="E3096" s="6" t="s">
        <v>33</v>
      </c>
      <c r="F3096" s="6">
        <v>2</v>
      </c>
      <c r="G3096" s="13" t="s">
        <v>201</v>
      </c>
      <c r="H3096" s="17" t="s">
        <v>446</v>
      </c>
      <c r="I3096" s="2" t="str">
        <f>VLOOKUP(Table768[[#This Row],[CID]],ALY,2,FALSE)</f>
        <v>Inference</v>
      </c>
    </row>
    <row r="3097" spans="1:9" ht="16" thickBot="1" x14ac:dyDescent="0.25">
      <c r="A3097" s="8" t="str">
        <f>Table768[[#This Row],[Test No.]]&amp;Table768[[#This Row],[Section]]&amp;Table768[[#This Row],[Q No.]]</f>
        <v>R30R16</v>
      </c>
      <c r="B3097" s="8"/>
      <c r="C3097" s="7" t="s">
        <v>81</v>
      </c>
      <c r="D3097" s="17">
        <v>16</v>
      </c>
      <c r="E3097" s="6" t="s">
        <v>33</v>
      </c>
      <c r="F3097" s="6">
        <v>2</v>
      </c>
      <c r="G3097" s="13" t="s">
        <v>201</v>
      </c>
      <c r="H3097" s="17" t="s">
        <v>431</v>
      </c>
      <c r="I3097" s="2" t="str">
        <f>VLOOKUP(Table768[[#This Row],[CID]],ALY,2,FALSE)</f>
        <v>Vocab-in-Context</v>
      </c>
    </row>
    <row r="3098" spans="1:9" ht="16" thickBot="1" x14ac:dyDescent="0.25">
      <c r="A3098" s="8" t="str">
        <f>Table768[[#This Row],[Test No.]]&amp;Table768[[#This Row],[Section]]&amp;Table768[[#This Row],[Q No.]]</f>
        <v>R30R17</v>
      </c>
      <c r="B3098" s="8"/>
      <c r="C3098" s="7" t="s">
        <v>81</v>
      </c>
      <c r="D3098" s="17">
        <v>17</v>
      </c>
      <c r="E3098" s="6" t="s">
        <v>33</v>
      </c>
      <c r="F3098" s="6">
        <v>2</v>
      </c>
      <c r="G3098" s="13" t="s">
        <v>201</v>
      </c>
      <c r="H3098" s="17" t="s">
        <v>431</v>
      </c>
      <c r="I3098" s="2" t="str">
        <f>VLOOKUP(Table768[[#This Row],[CID]],ALY,2,FALSE)</f>
        <v>Vocab-in-Context</v>
      </c>
    </row>
    <row r="3099" spans="1:9" ht="16" thickBot="1" x14ac:dyDescent="0.25">
      <c r="A3099" s="8" t="str">
        <f>Table768[[#This Row],[Test No.]]&amp;Table768[[#This Row],[Section]]&amp;Table768[[#This Row],[Q No.]]</f>
        <v>R30R18</v>
      </c>
      <c r="B3099" s="8"/>
      <c r="C3099" s="7" t="s">
        <v>81</v>
      </c>
      <c r="D3099" s="17">
        <v>18</v>
      </c>
      <c r="E3099" s="6" t="s">
        <v>33</v>
      </c>
      <c r="F3099" s="6">
        <v>2</v>
      </c>
      <c r="G3099" s="13" t="s">
        <v>201</v>
      </c>
      <c r="H3099" s="17" t="s">
        <v>446</v>
      </c>
      <c r="I3099" s="2" t="str">
        <f>VLOOKUP(Table768[[#This Row],[CID]],ALY,2,FALSE)</f>
        <v>Inference</v>
      </c>
    </row>
    <row r="3100" spans="1:9" ht="16" thickBot="1" x14ac:dyDescent="0.25">
      <c r="A3100" s="8" t="str">
        <f>Table768[[#This Row],[Test No.]]&amp;Table768[[#This Row],[Section]]&amp;Table768[[#This Row],[Q No.]]</f>
        <v>R30R19</v>
      </c>
      <c r="B3100" s="8"/>
      <c r="C3100" s="7" t="s">
        <v>81</v>
      </c>
      <c r="D3100" s="17">
        <v>19</v>
      </c>
      <c r="E3100" s="6" t="s">
        <v>33</v>
      </c>
      <c r="F3100" s="6">
        <v>2</v>
      </c>
      <c r="G3100" s="13" t="s">
        <v>201</v>
      </c>
      <c r="H3100" s="17" t="s">
        <v>430</v>
      </c>
      <c r="I3100" s="2" t="str">
        <f>VLOOKUP(Table768[[#This Row],[CID]],ALY,2,FALSE)</f>
        <v>Detail</v>
      </c>
    </row>
    <row r="3101" spans="1:9" ht="16" thickBot="1" x14ac:dyDescent="0.25">
      <c r="A3101" s="8" t="str">
        <f>Table768[[#This Row],[Test No.]]&amp;Table768[[#This Row],[Section]]&amp;Table768[[#This Row],[Q No.]]</f>
        <v>R30R20</v>
      </c>
      <c r="B3101" s="8"/>
      <c r="C3101" s="7" t="s">
        <v>81</v>
      </c>
      <c r="D3101" s="17">
        <v>20</v>
      </c>
      <c r="E3101" s="6" t="s">
        <v>33</v>
      </c>
      <c r="F3101" s="6">
        <v>2</v>
      </c>
      <c r="G3101" s="13" t="s">
        <v>201</v>
      </c>
      <c r="H3101" s="17" t="s">
        <v>431</v>
      </c>
      <c r="I3101" s="2" t="str">
        <f>VLOOKUP(Table768[[#This Row],[CID]],ALY,2,FALSE)</f>
        <v>Vocab-in-Context</v>
      </c>
    </row>
    <row r="3102" spans="1:9" ht="16" thickBot="1" x14ac:dyDescent="0.25">
      <c r="A3102" s="8" t="str">
        <f>Table768[[#This Row],[Test No.]]&amp;Table768[[#This Row],[Section]]&amp;Table768[[#This Row],[Q No.]]</f>
        <v>R30R21</v>
      </c>
      <c r="B3102" s="8"/>
      <c r="C3102" s="7" t="s">
        <v>81</v>
      </c>
      <c r="D3102" s="17">
        <v>21</v>
      </c>
      <c r="E3102" s="6" t="s">
        <v>33</v>
      </c>
      <c r="F3102" s="6">
        <v>3</v>
      </c>
      <c r="G3102" s="13" t="s">
        <v>200</v>
      </c>
      <c r="H3102" s="17" t="s">
        <v>436</v>
      </c>
      <c r="I3102" s="2" t="str">
        <f>VLOOKUP(Table768[[#This Row],[CID]],ALY,2,FALSE)</f>
        <v>Purpose</v>
      </c>
    </row>
    <row r="3103" spans="1:9" ht="16" thickBot="1" x14ac:dyDescent="0.25">
      <c r="A3103" s="8" t="str">
        <f>Table768[[#This Row],[Test No.]]&amp;Table768[[#This Row],[Section]]&amp;Table768[[#This Row],[Q No.]]</f>
        <v>R30R22</v>
      </c>
      <c r="B3103" s="8"/>
      <c r="C3103" s="7" t="s">
        <v>81</v>
      </c>
      <c r="D3103" s="17">
        <v>22</v>
      </c>
      <c r="E3103" s="6" t="s">
        <v>33</v>
      </c>
      <c r="F3103" s="6">
        <v>3</v>
      </c>
      <c r="G3103" s="13" t="s">
        <v>200</v>
      </c>
      <c r="H3103" s="17" t="s">
        <v>437</v>
      </c>
      <c r="I3103" s="2" t="str">
        <f>VLOOKUP(Table768[[#This Row],[CID]],ALY,2,FALSE)</f>
        <v>Detail</v>
      </c>
    </row>
    <row r="3104" spans="1:9" ht="16" thickBot="1" x14ac:dyDescent="0.25">
      <c r="A3104" s="8" t="str">
        <f>Table768[[#This Row],[Test No.]]&amp;Table768[[#This Row],[Section]]&amp;Table768[[#This Row],[Q No.]]</f>
        <v>R30R23</v>
      </c>
      <c r="B3104" s="8"/>
      <c r="C3104" s="7" t="s">
        <v>81</v>
      </c>
      <c r="D3104" s="17">
        <v>23</v>
      </c>
      <c r="E3104" s="6" t="s">
        <v>33</v>
      </c>
      <c r="F3104" s="6">
        <v>3</v>
      </c>
      <c r="G3104" s="13" t="s">
        <v>200</v>
      </c>
      <c r="H3104" s="17" t="s">
        <v>436</v>
      </c>
      <c r="I3104" s="2" t="str">
        <f>VLOOKUP(Table768[[#This Row],[CID]],ALY,2,FALSE)</f>
        <v>Purpose</v>
      </c>
    </row>
    <row r="3105" spans="1:9" ht="16" thickBot="1" x14ac:dyDescent="0.25">
      <c r="A3105" s="8" t="str">
        <f>Table768[[#This Row],[Test No.]]&amp;Table768[[#This Row],[Section]]&amp;Table768[[#This Row],[Q No.]]</f>
        <v>R30R24</v>
      </c>
      <c r="B3105" s="8"/>
      <c r="C3105" s="7" t="s">
        <v>81</v>
      </c>
      <c r="D3105" s="17">
        <v>24</v>
      </c>
      <c r="E3105" s="6" t="s">
        <v>33</v>
      </c>
      <c r="F3105" s="6">
        <v>3</v>
      </c>
      <c r="G3105" s="13" t="s">
        <v>200</v>
      </c>
      <c r="H3105" s="17" t="s">
        <v>437</v>
      </c>
      <c r="I3105" s="2" t="str">
        <f>VLOOKUP(Table768[[#This Row],[CID]],ALY,2,FALSE)</f>
        <v>Detail</v>
      </c>
    </row>
    <row r="3106" spans="1:9" ht="16" thickBot="1" x14ac:dyDescent="0.25">
      <c r="A3106" s="8" t="str">
        <f>Table768[[#This Row],[Test No.]]&amp;Table768[[#This Row],[Section]]&amp;Table768[[#This Row],[Q No.]]</f>
        <v>R30R25</v>
      </c>
      <c r="B3106" s="8"/>
      <c r="C3106" s="7" t="s">
        <v>81</v>
      </c>
      <c r="D3106" s="17">
        <v>25</v>
      </c>
      <c r="E3106" s="6" t="s">
        <v>33</v>
      </c>
      <c r="F3106" s="6">
        <v>3</v>
      </c>
      <c r="G3106" s="13" t="s">
        <v>200</v>
      </c>
      <c r="H3106" s="17" t="s">
        <v>437</v>
      </c>
      <c r="I3106" s="2" t="str">
        <f>VLOOKUP(Table768[[#This Row],[CID]],ALY,2,FALSE)</f>
        <v>Detail</v>
      </c>
    </row>
    <row r="3107" spans="1:9" ht="16" thickBot="1" x14ac:dyDescent="0.25">
      <c r="A3107" s="8" t="str">
        <f>Table768[[#This Row],[Test No.]]&amp;Table768[[#This Row],[Section]]&amp;Table768[[#This Row],[Q No.]]</f>
        <v>R30R26</v>
      </c>
      <c r="B3107" s="8"/>
      <c r="C3107" s="7" t="s">
        <v>81</v>
      </c>
      <c r="D3107" s="17">
        <v>26</v>
      </c>
      <c r="E3107" s="6" t="s">
        <v>33</v>
      </c>
      <c r="F3107" s="6">
        <v>3</v>
      </c>
      <c r="G3107" s="13" t="s">
        <v>200</v>
      </c>
      <c r="H3107" s="17" t="s">
        <v>436</v>
      </c>
      <c r="I3107" s="2" t="str">
        <f>VLOOKUP(Table768[[#This Row],[CID]],ALY,2,FALSE)</f>
        <v>Purpose</v>
      </c>
    </row>
    <row r="3108" spans="1:9" ht="16" thickBot="1" x14ac:dyDescent="0.25">
      <c r="A3108" s="8" t="str">
        <f>Table768[[#This Row],[Test No.]]&amp;Table768[[#This Row],[Section]]&amp;Table768[[#This Row],[Q No.]]</f>
        <v>R30R27</v>
      </c>
      <c r="B3108" s="8"/>
      <c r="C3108" s="7" t="s">
        <v>81</v>
      </c>
      <c r="D3108" s="17">
        <v>27</v>
      </c>
      <c r="E3108" s="6" t="s">
        <v>33</v>
      </c>
      <c r="F3108" s="6">
        <v>3</v>
      </c>
      <c r="G3108" s="13" t="s">
        <v>200</v>
      </c>
      <c r="H3108" s="17" t="s">
        <v>437</v>
      </c>
      <c r="I3108" s="2" t="str">
        <f>VLOOKUP(Table768[[#This Row],[CID]],ALY,2,FALSE)</f>
        <v>Detail</v>
      </c>
    </row>
    <row r="3109" spans="1:9" ht="16" thickBot="1" x14ac:dyDescent="0.25">
      <c r="A3109" s="8" t="str">
        <f>Table768[[#This Row],[Test No.]]&amp;Table768[[#This Row],[Section]]&amp;Table768[[#This Row],[Q No.]]</f>
        <v>R30R28</v>
      </c>
      <c r="B3109" s="8"/>
      <c r="C3109" s="7" t="s">
        <v>81</v>
      </c>
      <c r="D3109" s="17">
        <v>28</v>
      </c>
      <c r="E3109" s="6" t="s">
        <v>33</v>
      </c>
      <c r="F3109" s="6">
        <v>3</v>
      </c>
      <c r="G3109" s="13" t="s">
        <v>200</v>
      </c>
      <c r="H3109" s="17" t="s">
        <v>437</v>
      </c>
      <c r="I3109" s="2" t="str">
        <f>VLOOKUP(Table768[[#This Row],[CID]],ALY,2,FALSE)</f>
        <v>Detail</v>
      </c>
    </row>
    <row r="3110" spans="1:9" ht="16" thickBot="1" x14ac:dyDescent="0.25">
      <c r="A3110" s="8" t="str">
        <f>Table768[[#This Row],[Test No.]]&amp;Table768[[#This Row],[Section]]&amp;Table768[[#This Row],[Q No.]]</f>
        <v>R30R29</v>
      </c>
      <c r="B3110" s="8"/>
      <c r="C3110" s="7" t="s">
        <v>81</v>
      </c>
      <c r="D3110" s="17">
        <v>29</v>
      </c>
      <c r="E3110" s="6" t="s">
        <v>33</v>
      </c>
      <c r="F3110" s="6">
        <v>3</v>
      </c>
      <c r="G3110" s="13" t="s">
        <v>200</v>
      </c>
      <c r="H3110" s="17" t="s">
        <v>437</v>
      </c>
      <c r="I3110" s="2" t="str">
        <f>VLOOKUP(Table768[[#This Row],[CID]],ALY,2,FALSE)</f>
        <v>Detail</v>
      </c>
    </row>
    <row r="3111" spans="1:9" ht="16" thickBot="1" x14ac:dyDescent="0.25">
      <c r="A3111" s="8" t="str">
        <f>Table768[[#This Row],[Test No.]]&amp;Table768[[#This Row],[Section]]&amp;Table768[[#This Row],[Q No.]]</f>
        <v>R30R30</v>
      </c>
      <c r="B3111" s="8"/>
      <c r="C3111" s="7" t="s">
        <v>81</v>
      </c>
      <c r="D3111" s="17">
        <v>30</v>
      </c>
      <c r="E3111" s="6" t="s">
        <v>33</v>
      </c>
      <c r="F3111" s="6">
        <v>3</v>
      </c>
      <c r="G3111" s="13" t="s">
        <v>200</v>
      </c>
      <c r="H3111" s="17" t="s">
        <v>436</v>
      </c>
      <c r="I3111" s="2" t="str">
        <f>VLOOKUP(Table768[[#This Row],[CID]],ALY,2,FALSE)</f>
        <v>Purpose</v>
      </c>
    </row>
    <row r="3112" spans="1:9" ht="16" thickBot="1" x14ac:dyDescent="0.25">
      <c r="A3112" s="8" t="str">
        <f>Table768[[#This Row],[Test No.]]&amp;Table768[[#This Row],[Section]]&amp;Table768[[#This Row],[Q No.]]</f>
        <v>R30R31</v>
      </c>
      <c r="B3112" s="8"/>
      <c r="C3112" s="7" t="s">
        <v>81</v>
      </c>
      <c r="D3112" s="17">
        <v>31</v>
      </c>
      <c r="E3112" s="6" t="s">
        <v>33</v>
      </c>
      <c r="F3112" s="6">
        <v>4</v>
      </c>
      <c r="G3112" s="13" t="s">
        <v>199</v>
      </c>
      <c r="H3112" s="17" t="s">
        <v>445</v>
      </c>
      <c r="I3112" s="2" t="str">
        <f>VLOOKUP(Table768[[#This Row],[CID]],ALY,2,FALSE)</f>
        <v>Purpose</v>
      </c>
    </row>
    <row r="3113" spans="1:9" ht="16" thickBot="1" x14ac:dyDescent="0.25">
      <c r="A3113" s="8" t="str">
        <f>Table768[[#This Row],[Test No.]]&amp;Table768[[#This Row],[Section]]&amp;Table768[[#This Row],[Q No.]]</f>
        <v>R30R32</v>
      </c>
      <c r="B3113" s="8"/>
      <c r="C3113" s="7" t="s">
        <v>81</v>
      </c>
      <c r="D3113" s="17">
        <v>32</v>
      </c>
      <c r="E3113" s="6" t="s">
        <v>33</v>
      </c>
      <c r="F3113" s="6">
        <v>4</v>
      </c>
      <c r="G3113" s="13" t="s">
        <v>199</v>
      </c>
      <c r="H3113" s="17" t="s">
        <v>442</v>
      </c>
      <c r="I3113" s="2" t="str">
        <f>VLOOKUP(Table768[[#This Row],[CID]],ALY,2,FALSE)</f>
        <v>Detail</v>
      </c>
    </row>
    <row r="3114" spans="1:9" ht="16" thickBot="1" x14ac:dyDescent="0.25">
      <c r="A3114" s="8" t="str">
        <f>Table768[[#This Row],[Test No.]]&amp;Table768[[#This Row],[Section]]&amp;Table768[[#This Row],[Q No.]]</f>
        <v>R30R33</v>
      </c>
      <c r="B3114" s="8"/>
      <c r="C3114" s="7" t="s">
        <v>81</v>
      </c>
      <c r="D3114" s="17">
        <v>33</v>
      </c>
      <c r="E3114" s="6" t="s">
        <v>33</v>
      </c>
      <c r="F3114" s="6">
        <v>4</v>
      </c>
      <c r="G3114" s="13" t="s">
        <v>199</v>
      </c>
      <c r="H3114" s="17" t="s">
        <v>442</v>
      </c>
      <c r="I3114" s="2" t="str">
        <f>VLOOKUP(Table768[[#This Row],[CID]],ALY,2,FALSE)</f>
        <v>Detail</v>
      </c>
    </row>
    <row r="3115" spans="1:9" ht="16" thickBot="1" x14ac:dyDescent="0.25">
      <c r="A3115" s="8" t="str">
        <f>Table768[[#This Row],[Test No.]]&amp;Table768[[#This Row],[Section]]&amp;Table768[[#This Row],[Q No.]]</f>
        <v>R30R34</v>
      </c>
      <c r="B3115" s="8"/>
      <c r="C3115" s="7" t="s">
        <v>81</v>
      </c>
      <c r="D3115" s="17">
        <v>34</v>
      </c>
      <c r="E3115" s="6" t="s">
        <v>33</v>
      </c>
      <c r="F3115" s="6">
        <v>4</v>
      </c>
      <c r="G3115" s="13" t="s">
        <v>199</v>
      </c>
      <c r="H3115" s="17" t="s">
        <v>442</v>
      </c>
      <c r="I3115" s="2" t="str">
        <f>VLOOKUP(Table768[[#This Row],[CID]],ALY,2,FALSE)</f>
        <v>Detail</v>
      </c>
    </row>
    <row r="3116" spans="1:9" ht="16" thickBot="1" x14ac:dyDescent="0.25">
      <c r="A3116" s="8" t="str">
        <f>Table768[[#This Row],[Test No.]]&amp;Table768[[#This Row],[Section]]&amp;Table768[[#This Row],[Q No.]]</f>
        <v>R30R35</v>
      </c>
      <c r="B3116" s="8"/>
      <c r="C3116" s="7" t="s">
        <v>81</v>
      </c>
      <c r="D3116" s="17">
        <v>35</v>
      </c>
      <c r="E3116" s="6" t="s">
        <v>33</v>
      </c>
      <c r="F3116" s="6">
        <v>4</v>
      </c>
      <c r="G3116" s="13" t="s">
        <v>199</v>
      </c>
      <c r="H3116" s="17" t="s">
        <v>442</v>
      </c>
      <c r="I3116" s="2" t="str">
        <f>VLOOKUP(Table768[[#This Row],[CID]],ALY,2,FALSE)</f>
        <v>Detail</v>
      </c>
    </row>
    <row r="3117" spans="1:9" ht="16" thickBot="1" x14ac:dyDescent="0.25">
      <c r="A3117" s="8" t="str">
        <f>Table768[[#This Row],[Test No.]]&amp;Table768[[#This Row],[Section]]&amp;Table768[[#This Row],[Q No.]]</f>
        <v>R30R36</v>
      </c>
      <c r="B3117" s="8"/>
      <c r="C3117" s="7" t="s">
        <v>81</v>
      </c>
      <c r="D3117" s="17">
        <v>36</v>
      </c>
      <c r="E3117" s="6" t="s">
        <v>33</v>
      </c>
      <c r="F3117" s="6">
        <v>4</v>
      </c>
      <c r="G3117" s="13" t="s">
        <v>199</v>
      </c>
      <c r="H3117" s="17" t="s">
        <v>442</v>
      </c>
      <c r="I3117" s="2" t="str">
        <f>VLOOKUP(Table768[[#This Row],[CID]],ALY,2,FALSE)</f>
        <v>Detail</v>
      </c>
    </row>
    <row r="3118" spans="1:9" ht="16" thickBot="1" x14ac:dyDescent="0.25">
      <c r="A3118" s="8" t="str">
        <f>Table768[[#This Row],[Test No.]]&amp;Table768[[#This Row],[Section]]&amp;Table768[[#This Row],[Q No.]]</f>
        <v>R30R37</v>
      </c>
      <c r="B3118" s="8"/>
      <c r="C3118" s="7" t="s">
        <v>81</v>
      </c>
      <c r="D3118" s="17">
        <v>37</v>
      </c>
      <c r="E3118" s="6" t="s">
        <v>33</v>
      </c>
      <c r="F3118" s="6">
        <v>4</v>
      </c>
      <c r="G3118" s="13" t="s">
        <v>199</v>
      </c>
      <c r="H3118" s="17" t="s">
        <v>442</v>
      </c>
      <c r="I3118" s="2" t="str">
        <f>VLOOKUP(Table768[[#This Row],[CID]],ALY,2,FALSE)</f>
        <v>Detail</v>
      </c>
    </row>
    <row r="3119" spans="1:9" ht="16" thickBot="1" x14ac:dyDescent="0.25">
      <c r="A3119" s="8" t="str">
        <f>Table768[[#This Row],[Test No.]]&amp;Table768[[#This Row],[Section]]&amp;Table768[[#This Row],[Q No.]]</f>
        <v>R30R38</v>
      </c>
      <c r="B3119" s="8"/>
      <c r="C3119" s="7" t="s">
        <v>81</v>
      </c>
      <c r="D3119" s="17">
        <v>38</v>
      </c>
      <c r="E3119" s="6" t="s">
        <v>33</v>
      </c>
      <c r="F3119" s="6">
        <v>4</v>
      </c>
      <c r="G3119" s="13" t="s">
        <v>199</v>
      </c>
      <c r="H3119" s="17" t="s">
        <v>442</v>
      </c>
      <c r="I3119" s="2" t="str">
        <f>VLOOKUP(Table768[[#This Row],[CID]],ALY,2,FALSE)</f>
        <v>Detail</v>
      </c>
    </row>
    <row r="3120" spans="1:9" ht="16" thickBot="1" x14ac:dyDescent="0.25">
      <c r="A3120" s="8" t="str">
        <f>Table768[[#This Row],[Test No.]]&amp;Table768[[#This Row],[Section]]&amp;Table768[[#This Row],[Q No.]]</f>
        <v>R30R39</v>
      </c>
      <c r="B3120" s="8"/>
      <c r="C3120" s="7" t="s">
        <v>81</v>
      </c>
      <c r="D3120" s="17">
        <v>39</v>
      </c>
      <c r="E3120" s="6" t="s">
        <v>33</v>
      </c>
      <c r="F3120" s="6">
        <v>4</v>
      </c>
      <c r="G3120" s="13" t="s">
        <v>199</v>
      </c>
      <c r="H3120" s="17" t="s">
        <v>443</v>
      </c>
      <c r="I3120" s="2" t="str">
        <f>VLOOKUP(Table768[[#This Row],[CID]],ALY,2,FALSE)</f>
        <v>Vocab-in-Context</v>
      </c>
    </row>
    <row r="3121" spans="1:9" ht="16" thickBot="1" x14ac:dyDescent="0.25">
      <c r="A3121" s="8" t="str">
        <f>Table768[[#This Row],[Test No.]]&amp;Table768[[#This Row],[Section]]&amp;Table768[[#This Row],[Q No.]]</f>
        <v>R30R40</v>
      </c>
      <c r="B3121" s="8"/>
      <c r="C3121" s="7" t="s">
        <v>81</v>
      </c>
      <c r="D3121" s="17">
        <v>40</v>
      </c>
      <c r="E3121" s="6" t="s">
        <v>33</v>
      </c>
      <c r="F3121" s="6">
        <v>4</v>
      </c>
      <c r="G3121" s="13" t="s">
        <v>199</v>
      </c>
      <c r="H3121" s="17" t="s">
        <v>440</v>
      </c>
      <c r="I3121" s="2" t="str">
        <f>VLOOKUP(Table768[[#This Row],[CID]],ALY,2,FALSE)</f>
        <v>Inference</v>
      </c>
    </row>
    <row r="3122" spans="1:9" ht="16" thickBot="1" x14ac:dyDescent="0.25">
      <c r="A3122" s="8" t="str">
        <f>Table768[[#This Row],[Test No.]]&amp;Table768[[#This Row],[Section]]&amp;Table768[[#This Row],[Q No.]]</f>
        <v>R31R1</v>
      </c>
      <c r="B3122" s="8"/>
      <c r="C3122" s="7" t="s">
        <v>80</v>
      </c>
      <c r="D3122" s="17">
        <v>1</v>
      </c>
      <c r="E3122" s="6" t="s">
        <v>33</v>
      </c>
      <c r="F3122" s="6">
        <v>1</v>
      </c>
      <c r="G3122" s="13" t="s">
        <v>50</v>
      </c>
      <c r="H3122" s="17" t="s">
        <v>425</v>
      </c>
      <c r="I3122" s="2" t="str">
        <f>VLOOKUP(Table768[[#This Row],[CID]],ALY,2,FALSE)</f>
        <v>Detail</v>
      </c>
    </row>
    <row r="3123" spans="1:9" ht="16" thickBot="1" x14ac:dyDescent="0.25">
      <c r="A3123" s="8" t="str">
        <f>Table768[[#This Row],[Test No.]]&amp;Table768[[#This Row],[Section]]&amp;Table768[[#This Row],[Q No.]]</f>
        <v>R31R2</v>
      </c>
      <c r="B3123" s="8"/>
      <c r="C3123" s="7" t="s">
        <v>80</v>
      </c>
      <c r="D3123" s="17">
        <v>2</v>
      </c>
      <c r="E3123" s="6" t="s">
        <v>33</v>
      </c>
      <c r="F3123" s="6">
        <v>1</v>
      </c>
      <c r="G3123" s="13" t="s">
        <v>50</v>
      </c>
      <c r="H3123" s="17" t="s">
        <v>425</v>
      </c>
      <c r="I3123" s="2" t="str">
        <f>VLOOKUP(Table768[[#This Row],[CID]],ALY,2,FALSE)</f>
        <v>Detail</v>
      </c>
    </row>
    <row r="3124" spans="1:9" ht="16" thickBot="1" x14ac:dyDescent="0.25">
      <c r="A3124" s="8" t="str">
        <f>Table768[[#This Row],[Test No.]]&amp;Table768[[#This Row],[Section]]&amp;Table768[[#This Row],[Q No.]]</f>
        <v>R31R3</v>
      </c>
      <c r="B3124" s="8"/>
      <c r="C3124" s="7" t="s">
        <v>80</v>
      </c>
      <c r="D3124" s="17">
        <v>3</v>
      </c>
      <c r="E3124" s="6" t="s">
        <v>33</v>
      </c>
      <c r="F3124" s="6">
        <v>1</v>
      </c>
      <c r="G3124" s="13" t="s">
        <v>50</v>
      </c>
      <c r="H3124" s="17" t="s">
        <v>425</v>
      </c>
      <c r="I3124" s="2" t="str">
        <f>VLOOKUP(Table768[[#This Row],[CID]],ALY,2,FALSE)</f>
        <v>Detail</v>
      </c>
    </row>
    <row r="3125" spans="1:9" ht="16" thickBot="1" x14ac:dyDescent="0.25">
      <c r="A3125" s="8" t="str">
        <f>Table768[[#This Row],[Test No.]]&amp;Table768[[#This Row],[Section]]&amp;Table768[[#This Row],[Q No.]]</f>
        <v>R31R4</v>
      </c>
      <c r="B3125" s="8"/>
      <c r="C3125" s="7" t="s">
        <v>80</v>
      </c>
      <c r="D3125" s="17">
        <v>4</v>
      </c>
      <c r="E3125" s="6" t="s">
        <v>33</v>
      </c>
      <c r="F3125" s="6">
        <v>1</v>
      </c>
      <c r="G3125" s="13" t="s">
        <v>50</v>
      </c>
      <c r="H3125" s="17" t="s">
        <v>425</v>
      </c>
      <c r="I3125" s="2" t="str">
        <f>VLOOKUP(Table768[[#This Row],[CID]],ALY,2,FALSE)</f>
        <v>Detail</v>
      </c>
    </row>
    <row r="3126" spans="1:9" ht="16" thickBot="1" x14ac:dyDescent="0.25">
      <c r="A3126" s="8" t="str">
        <f>Table768[[#This Row],[Test No.]]&amp;Table768[[#This Row],[Section]]&amp;Table768[[#This Row],[Q No.]]</f>
        <v>R31R5</v>
      </c>
      <c r="B3126" s="8"/>
      <c r="C3126" s="7" t="s">
        <v>80</v>
      </c>
      <c r="D3126" s="17">
        <v>5</v>
      </c>
      <c r="E3126" s="6" t="s">
        <v>33</v>
      </c>
      <c r="F3126" s="6">
        <v>1</v>
      </c>
      <c r="G3126" s="13" t="s">
        <v>50</v>
      </c>
      <c r="H3126" s="17" t="s">
        <v>425</v>
      </c>
      <c r="I3126" s="2" t="str">
        <f>VLOOKUP(Table768[[#This Row],[CID]],ALY,2,FALSE)</f>
        <v>Detail</v>
      </c>
    </row>
    <row r="3127" spans="1:9" ht="16" thickBot="1" x14ac:dyDescent="0.25">
      <c r="A3127" s="8" t="str">
        <f>Table768[[#This Row],[Test No.]]&amp;Table768[[#This Row],[Section]]&amp;Table768[[#This Row],[Q No.]]</f>
        <v>R31R6</v>
      </c>
      <c r="B3127" s="8"/>
      <c r="C3127" s="7" t="s">
        <v>80</v>
      </c>
      <c r="D3127" s="17">
        <v>6</v>
      </c>
      <c r="E3127" s="6" t="s">
        <v>33</v>
      </c>
      <c r="F3127" s="6">
        <v>1</v>
      </c>
      <c r="G3127" s="13" t="s">
        <v>50</v>
      </c>
      <c r="H3127" s="17" t="s">
        <v>450</v>
      </c>
      <c r="I3127" s="2" t="str">
        <f>VLOOKUP(Table768[[#This Row],[CID]],ALY,2,FALSE)</f>
        <v>Vocab-in-Context</v>
      </c>
    </row>
    <row r="3128" spans="1:9" ht="16" thickBot="1" x14ac:dyDescent="0.25">
      <c r="A3128" s="8" t="str">
        <f>Table768[[#This Row],[Test No.]]&amp;Table768[[#This Row],[Section]]&amp;Table768[[#This Row],[Q No.]]</f>
        <v>R31R7</v>
      </c>
      <c r="B3128" s="8"/>
      <c r="C3128" s="7" t="s">
        <v>80</v>
      </c>
      <c r="D3128" s="17">
        <v>7</v>
      </c>
      <c r="E3128" s="6" t="s">
        <v>33</v>
      </c>
      <c r="F3128" s="6">
        <v>1</v>
      </c>
      <c r="G3128" s="13" t="s">
        <v>50</v>
      </c>
      <c r="H3128" s="17" t="s">
        <v>428</v>
      </c>
      <c r="I3128" s="2" t="str">
        <f>VLOOKUP(Table768[[#This Row],[CID]],ALY,2,FALSE)</f>
        <v>Purpose</v>
      </c>
    </row>
    <row r="3129" spans="1:9" ht="16" thickBot="1" x14ac:dyDescent="0.25">
      <c r="A3129" s="8" t="str">
        <f>Table768[[#This Row],[Test No.]]&amp;Table768[[#This Row],[Section]]&amp;Table768[[#This Row],[Q No.]]</f>
        <v>R31R8</v>
      </c>
      <c r="B3129" s="8"/>
      <c r="C3129" s="7" t="s">
        <v>80</v>
      </c>
      <c r="D3129" s="17">
        <v>8</v>
      </c>
      <c r="E3129" s="6" t="s">
        <v>33</v>
      </c>
      <c r="F3129" s="6">
        <v>1</v>
      </c>
      <c r="G3129" s="13" t="s">
        <v>50</v>
      </c>
      <c r="H3129" s="17" t="s">
        <v>425</v>
      </c>
      <c r="I3129" s="2" t="str">
        <f>VLOOKUP(Table768[[#This Row],[CID]],ALY,2,FALSE)</f>
        <v>Detail</v>
      </c>
    </row>
    <row r="3130" spans="1:9" ht="16" thickBot="1" x14ac:dyDescent="0.25">
      <c r="A3130" s="8" t="str">
        <f>Table768[[#This Row],[Test No.]]&amp;Table768[[#This Row],[Section]]&amp;Table768[[#This Row],[Q No.]]</f>
        <v>R31R9</v>
      </c>
      <c r="B3130" s="8"/>
      <c r="C3130" s="7" t="s">
        <v>80</v>
      </c>
      <c r="D3130" s="17">
        <v>9</v>
      </c>
      <c r="E3130" s="6" t="s">
        <v>33</v>
      </c>
      <c r="F3130" s="6">
        <v>1</v>
      </c>
      <c r="G3130" s="13" t="s">
        <v>50</v>
      </c>
      <c r="H3130" s="17" t="s">
        <v>450</v>
      </c>
      <c r="I3130" s="2" t="str">
        <f>VLOOKUP(Table768[[#This Row],[CID]],ALY,2,FALSE)</f>
        <v>Vocab-in-Context</v>
      </c>
    </row>
    <row r="3131" spans="1:9" ht="16" thickBot="1" x14ac:dyDescent="0.25">
      <c r="A3131" s="8" t="str">
        <f>Table768[[#This Row],[Test No.]]&amp;Table768[[#This Row],[Section]]&amp;Table768[[#This Row],[Q No.]]</f>
        <v>R31R10</v>
      </c>
      <c r="B3131" s="8"/>
      <c r="C3131" s="7" t="s">
        <v>80</v>
      </c>
      <c r="D3131" s="17">
        <v>10</v>
      </c>
      <c r="E3131" s="6" t="s">
        <v>33</v>
      </c>
      <c r="F3131" s="6">
        <v>1</v>
      </c>
      <c r="G3131" s="13" t="s">
        <v>50</v>
      </c>
      <c r="H3131" s="17" t="s">
        <v>425</v>
      </c>
      <c r="I3131" s="2" t="str">
        <f>VLOOKUP(Table768[[#This Row],[CID]],ALY,2,FALSE)</f>
        <v>Detail</v>
      </c>
    </row>
    <row r="3132" spans="1:9" ht="16" thickBot="1" x14ac:dyDescent="0.25">
      <c r="A3132" s="8" t="str">
        <f>Table768[[#This Row],[Test No.]]&amp;Table768[[#This Row],[Section]]&amp;Table768[[#This Row],[Q No.]]</f>
        <v>R31R11</v>
      </c>
      <c r="B3132" s="8"/>
      <c r="C3132" s="7" t="s">
        <v>80</v>
      </c>
      <c r="D3132" s="17">
        <v>11</v>
      </c>
      <c r="E3132" s="6" t="s">
        <v>33</v>
      </c>
      <c r="F3132" s="6">
        <v>2</v>
      </c>
      <c r="G3132" s="13" t="s">
        <v>201</v>
      </c>
      <c r="H3132" s="17" t="s">
        <v>432</v>
      </c>
      <c r="I3132" s="2" t="str">
        <f>VLOOKUP(Table768[[#This Row],[CID]],ALY,2,FALSE)</f>
        <v>PoV/Author's Attitude</v>
      </c>
    </row>
    <row r="3133" spans="1:9" ht="16" thickBot="1" x14ac:dyDescent="0.25">
      <c r="A3133" s="8" t="str">
        <f>Table768[[#This Row],[Test No.]]&amp;Table768[[#This Row],[Section]]&amp;Table768[[#This Row],[Q No.]]</f>
        <v>R31R12</v>
      </c>
      <c r="B3133" s="8"/>
      <c r="C3133" s="7" t="s">
        <v>80</v>
      </c>
      <c r="D3133" s="17">
        <v>12</v>
      </c>
      <c r="E3133" s="6" t="s">
        <v>33</v>
      </c>
      <c r="F3133" s="6">
        <v>2</v>
      </c>
      <c r="G3133" s="13" t="s">
        <v>201</v>
      </c>
      <c r="H3133" s="17" t="s">
        <v>430</v>
      </c>
      <c r="I3133" s="2" t="str">
        <f>VLOOKUP(Table768[[#This Row],[CID]],ALY,2,FALSE)</f>
        <v>Detail</v>
      </c>
    </row>
    <row r="3134" spans="1:9" ht="16" thickBot="1" x14ac:dyDescent="0.25">
      <c r="A3134" s="8" t="str">
        <f>Table768[[#This Row],[Test No.]]&amp;Table768[[#This Row],[Section]]&amp;Table768[[#This Row],[Q No.]]</f>
        <v>R31R13</v>
      </c>
      <c r="B3134" s="8"/>
      <c r="C3134" s="7" t="s">
        <v>80</v>
      </c>
      <c r="D3134" s="17">
        <v>13</v>
      </c>
      <c r="E3134" s="6" t="s">
        <v>33</v>
      </c>
      <c r="F3134" s="6">
        <v>2</v>
      </c>
      <c r="G3134" s="13" t="s">
        <v>201</v>
      </c>
      <c r="H3134" s="17" t="s">
        <v>429</v>
      </c>
      <c r="I3134" s="2" t="str">
        <f>VLOOKUP(Table768[[#This Row],[CID]],ALY,2,FALSE)</f>
        <v>Author's Method</v>
      </c>
    </row>
    <row r="3135" spans="1:9" ht="16" thickBot="1" x14ac:dyDescent="0.25">
      <c r="A3135" s="8" t="str">
        <f>Table768[[#This Row],[Test No.]]&amp;Table768[[#This Row],[Section]]&amp;Table768[[#This Row],[Q No.]]</f>
        <v>R31R14</v>
      </c>
      <c r="B3135" s="8"/>
      <c r="C3135" s="7" t="s">
        <v>80</v>
      </c>
      <c r="D3135" s="17">
        <v>14</v>
      </c>
      <c r="E3135" s="6" t="s">
        <v>33</v>
      </c>
      <c r="F3135" s="6">
        <v>2</v>
      </c>
      <c r="G3135" s="13" t="s">
        <v>201</v>
      </c>
      <c r="H3135" s="17" t="s">
        <v>430</v>
      </c>
      <c r="I3135" s="2" t="str">
        <f>VLOOKUP(Table768[[#This Row],[CID]],ALY,2,FALSE)</f>
        <v>Detail</v>
      </c>
    </row>
    <row r="3136" spans="1:9" ht="16" thickBot="1" x14ac:dyDescent="0.25">
      <c r="A3136" s="8" t="str">
        <f>Table768[[#This Row],[Test No.]]&amp;Table768[[#This Row],[Section]]&amp;Table768[[#This Row],[Q No.]]</f>
        <v>R31R15</v>
      </c>
      <c r="B3136" s="8"/>
      <c r="C3136" s="7" t="s">
        <v>80</v>
      </c>
      <c r="D3136" s="17">
        <v>15</v>
      </c>
      <c r="E3136" s="6" t="s">
        <v>33</v>
      </c>
      <c r="F3136" s="6">
        <v>2</v>
      </c>
      <c r="G3136" s="13" t="s">
        <v>201</v>
      </c>
      <c r="H3136" s="17" t="s">
        <v>433</v>
      </c>
      <c r="I3136" s="2" t="str">
        <f>VLOOKUP(Table768[[#This Row],[CID]],ALY,2,FALSE)</f>
        <v>Purpose</v>
      </c>
    </row>
    <row r="3137" spans="1:9" ht="16" thickBot="1" x14ac:dyDescent="0.25">
      <c r="A3137" s="8" t="str">
        <f>Table768[[#This Row],[Test No.]]&amp;Table768[[#This Row],[Section]]&amp;Table768[[#This Row],[Q No.]]</f>
        <v>R31R16</v>
      </c>
      <c r="B3137" s="8"/>
      <c r="C3137" s="7" t="s">
        <v>80</v>
      </c>
      <c r="D3137" s="17">
        <v>16</v>
      </c>
      <c r="E3137" s="6" t="s">
        <v>33</v>
      </c>
      <c r="F3137" s="6">
        <v>2</v>
      </c>
      <c r="G3137" s="13" t="s">
        <v>201</v>
      </c>
      <c r="H3137" s="17" t="s">
        <v>433</v>
      </c>
      <c r="I3137" s="2" t="str">
        <f>VLOOKUP(Table768[[#This Row],[CID]],ALY,2,FALSE)</f>
        <v>Purpose</v>
      </c>
    </row>
    <row r="3138" spans="1:9" ht="16" thickBot="1" x14ac:dyDescent="0.25">
      <c r="A3138" s="8" t="str">
        <f>Table768[[#This Row],[Test No.]]&amp;Table768[[#This Row],[Section]]&amp;Table768[[#This Row],[Q No.]]</f>
        <v>R31R17</v>
      </c>
      <c r="B3138" s="8"/>
      <c r="C3138" s="7" t="s">
        <v>80</v>
      </c>
      <c r="D3138" s="17">
        <v>17</v>
      </c>
      <c r="E3138" s="6" t="s">
        <v>33</v>
      </c>
      <c r="F3138" s="6">
        <v>2</v>
      </c>
      <c r="G3138" s="13" t="s">
        <v>201</v>
      </c>
      <c r="H3138" s="17" t="s">
        <v>430</v>
      </c>
      <c r="I3138" s="2" t="str">
        <f>VLOOKUP(Table768[[#This Row],[CID]],ALY,2,FALSE)</f>
        <v>Detail</v>
      </c>
    </row>
    <row r="3139" spans="1:9" ht="16" thickBot="1" x14ac:dyDescent="0.25">
      <c r="A3139" s="8" t="str">
        <f>Table768[[#This Row],[Test No.]]&amp;Table768[[#This Row],[Section]]&amp;Table768[[#This Row],[Q No.]]</f>
        <v>R31R18</v>
      </c>
      <c r="B3139" s="8"/>
      <c r="C3139" s="7" t="s">
        <v>80</v>
      </c>
      <c r="D3139" s="17">
        <v>18</v>
      </c>
      <c r="E3139" s="6" t="s">
        <v>33</v>
      </c>
      <c r="F3139" s="6">
        <v>2</v>
      </c>
      <c r="G3139" s="13" t="s">
        <v>201</v>
      </c>
      <c r="H3139" s="17" t="s">
        <v>431</v>
      </c>
      <c r="I3139" s="2" t="str">
        <f>VLOOKUP(Table768[[#This Row],[CID]],ALY,2,FALSE)</f>
        <v>Vocab-in-Context</v>
      </c>
    </row>
    <row r="3140" spans="1:9" ht="16" thickBot="1" x14ac:dyDescent="0.25">
      <c r="A3140" s="8" t="str">
        <f>Table768[[#This Row],[Test No.]]&amp;Table768[[#This Row],[Section]]&amp;Table768[[#This Row],[Q No.]]</f>
        <v>R31R19</v>
      </c>
      <c r="B3140" s="8"/>
      <c r="C3140" s="7" t="s">
        <v>80</v>
      </c>
      <c r="D3140" s="17">
        <v>19</v>
      </c>
      <c r="E3140" s="6" t="s">
        <v>33</v>
      </c>
      <c r="F3140" s="6">
        <v>2</v>
      </c>
      <c r="G3140" s="13" t="s">
        <v>201</v>
      </c>
      <c r="H3140" s="17" t="s">
        <v>430</v>
      </c>
      <c r="I3140" s="2" t="str">
        <f>VLOOKUP(Table768[[#This Row],[CID]],ALY,2,FALSE)</f>
        <v>Detail</v>
      </c>
    </row>
    <row r="3141" spans="1:9" ht="16" thickBot="1" x14ac:dyDescent="0.25">
      <c r="A3141" s="8" t="str">
        <f>Table768[[#This Row],[Test No.]]&amp;Table768[[#This Row],[Section]]&amp;Table768[[#This Row],[Q No.]]</f>
        <v>R31R20</v>
      </c>
      <c r="B3141" s="8"/>
      <c r="C3141" s="7" t="s">
        <v>80</v>
      </c>
      <c r="D3141" s="17">
        <v>20</v>
      </c>
      <c r="E3141" s="6" t="s">
        <v>33</v>
      </c>
      <c r="F3141" s="6">
        <v>2</v>
      </c>
      <c r="G3141" s="13" t="s">
        <v>201</v>
      </c>
      <c r="H3141" s="17" t="s">
        <v>430</v>
      </c>
      <c r="I3141" s="2" t="str">
        <f>VLOOKUP(Table768[[#This Row],[CID]],ALY,2,FALSE)</f>
        <v>Detail</v>
      </c>
    </row>
    <row r="3142" spans="1:9" ht="16" thickBot="1" x14ac:dyDescent="0.25">
      <c r="A3142" s="8" t="str">
        <f>Table768[[#This Row],[Test No.]]&amp;Table768[[#This Row],[Section]]&amp;Table768[[#This Row],[Q No.]]</f>
        <v>R31R21</v>
      </c>
      <c r="B3142" s="8"/>
      <c r="C3142" s="7" t="s">
        <v>80</v>
      </c>
      <c r="D3142" s="17">
        <v>21</v>
      </c>
      <c r="E3142" s="6" t="s">
        <v>33</v>
      </c>
      <c r="F3142" s="6">
        <v>3</v>
      </c>
      <c r="G3142" s="13" t="s">
        <v>200</v>
      </c>
      <c r="H3142" s="17" t="s">
        <v>437</v>
      </c>
      <c r="I3142" s="2" t="str">
        <f>VLOOKUP(Table768[[#This Row],[CID]],ALY,2,FALSE)</f>
        <v>Detail</v>
      </c>
    </row>
    <row r="3143" spans="1:9" ht="16" thickBot="1" x14ac:dyDescent="0.25">
      <c r="A3143" s="8" t="str">
        <f>Table768[[#This Row],[Test No.]]&amp;Table768[[#This Row],[Section]]&amp;Table768[[#This Row],[Q No.]]</f>
        <v>R31R22</v>
      </c>
      <c r="B3143" s="8"/>
      <c r="C3143" s="7" t="s">
        <v>80</v>
      </c>
      <c r="D3143" s="17">
        <v>22</v>
      </c>
      <c r="E3143" s="6" t="s">
        <v>33</v>
      </c>
      <c r="F3143" s="6">
        <v>3</v>
      </c>
      <c r="G3143" s="13" t="s">
        <v>200</v>
      </c>
      <c r="H3143" s="17" t="s">
        <v>437</v>
      </c>
      <c r="I3143" s="2" t="str">
        <f>VLOOKUP(Table768[[#This Row],[CID]],ALY,2,FALSE)</f>
        <v>Detail</v>
      </c>
    </row>
    <row r="3144" spans="1:9" ht="16" thickBot="1" x14ac:dyDescent="0.25">
      <c r="A3144" s="8" t="str">
        <f>Table768[[#This Row],[Test No.]]&amp;Table768[[#This Row],[Section]]&amp;Table768[[#This Row],[Q No.]]</f>
        <v>R31R23</v>
      </c>
      <c r="B3144" s="8"/>
      <c r="C3144" s="7" t="s">
        <v>80</v>
      </c>
      <c r="D3144" s="17">
        <v>23</v>
      </c>
      <c r="E3144" s="6" t="s">
        <v>33</v>
      </c>
      <c r="F3144" s="6">
        <v>3</v>
      </c>
      <c r="G3144" s="13" t="s">
        <v>200</v>
      </c>
      <c r="H3144" s="17" t="s">
        <v>437</v>
      </c>
      <c r="I3144" s="2" t="str">
        <f>VLOOKUP(Table768[[#This Row],[CID]],ALY,2,FALSE)</f>
        <v>Detail</v>
      </c>
    </row>
    <row r="3145" spans="1:9" ht="16" thickBot="1" x14ac:dyDescent="0.25">
      <c r="A3145" s="8" t="str">
        <f>Table768[[#This Row],[Test No.]]&amp;Table768[[#This Row],[Section]]&amp;Table768[[#This Row],[Q No.]]</f>
        <v>R31R24</v>
      </c>
      <c r="B3145" s="8"/>
      <c r="C3145" s="7" t="s">
        <v>80</v>
      </c>
      <c r="D3145" s="17">
        <v>24</v>
      </c>
      <c r="E3145" s="6" t="s">
        <v>33</v>
      </c>
      <c r="F3145" s="6">
        <v>3</v>
      </c>
      <c r="G3145" s="13" t="s">
        <v>200</v>
      </c>
      <c r="H3145" s="17" t="s">
        <v>437</v>
      </c>
      <c r="I3145" s="2" t="str">
        <f>VLOOKUP(Table768[[#This Row],[CID]],ALY,2,FALSE)</f>
        <v>Detail</v>
      </c>
    </row>
    <row r="3146" spans="1:9" ht="16" thickBot="1" x14ac:dyDescent="0.25">
      <c r="A3146" s="8" t="str">
        <f>Table768[[#This Row],[Test No.]]&amp;Table768[[#This Row],[Section]]&amp;Table768[[#This Row],[Q No.]]</f>
        <v>R31R25</v>
      </c>
      <c r="B3146" s="8"/>
      <c r="C3146" s="7" t="s">
        <v>80</v>
      </c>
      <c r="D3146" s="17">
        <v>25</v>
      </c>
      <c r="E3146" s="6" t="s">
        <v>33</v>
      </c>
      <c r="F3146" s="6">
        <v>3</v>
      </c>
      <c r="G3146" s="13" t="s">
        <v>200</v>
      </c>
      <c r="H3146" s="17" t="s">
        <v>437</v>
      </c>
      <c r="I3146" s="2" t="str">
        <f>VLOOKUP(Table768[[#This Row],[CID]],ALY,2,FALSE)</f>
        <v>Detail</v>
      </c>
    </row>
    <row r="3147" spans="1:9" ht="16" thickBot="1" x14ac:dyDescent="0.25">
      <c r="A3147" s="8" t="str">
        <f>Table768[[#This Row],[Test No.]]&amp;Table768[[#This Row],[Section]]&amp;Table768[[#This Row],[Q No.]]</f>
        <v>R31R26</v>
      </c>
      <c r="B3147" s="8"/>
      <c r="C3147" s="7" t="s">
        <v>80</v>
      </c>
      <c r="D3147" s="17">
        <v>26</v>
      </c>
      <c r="E3147" s="6" t="s">
        <v>33</v>
      </c>
      <c r="F3147" s="6">
        <v>3</v>
      </c>
      <c r="G3147" s="13" t="s">
        <v>200</v>
      </c>
      <c r="H3147" s="17" t="s">
        <v>437</v>
      </c>
      <c r="I3147" s="2" t="str">
        <f>VLOOKUP(Table768[[#This Row],[CID]],ALY,2,FALSE)</f>
        <v>Detail</v>
      </c>
    </row>
    <row r="3148" spans="1:9" ht="16" thickBot="1" x14ac:dyDescent="0.25">
      <c r="A3148" s="8" t="str">
        <f>Table768[[#This Row],[Test No.]]&amp;Table768[[#This Row],[Section]]&amp;Table768[[#This Row],[Q No.]]</f>
        <v>R31R27</v>
      </c>
      <c r="B3148" s="8"/>
      <c r="C3148" s="7" t="s">
        <v>80</v>
      </c>
      <c r="D3148" s="17">
        <v>27</v>
      </c>
      <c r="E3148" s="6" t="s">
        <v>33</v>
      </c>
      <c r="F3148" s="6">
        <v>3</v>
      </c>
      <c r="G3148" s="13" t="s">
        <v>200</v>
      </c>
      <c r="H3148" s="17" t="s">
        <v>436</v>
      </c>
      <c r="I3148" s="2" t="str">
        <f>VLOOKUP(Table768[[#This Row],[CID]],ALY,2,FALSE)</f>
        <v>Purpose</v>
      </c>
    </row>
    <row r="3149" spans="1:9" ht="16" thickBot="1" x14ac:dyDescent="0.25">
      <c r="A3149" s="8" t="str">
        <f>Table768[[#This Row],[Test No.]]&amp;Table768[[#This Row],[Section]]&amp;Table768[[#This Row],[Q No.]]</f>
        <v>R31R28</v>
      </c>
      <c r="B3149" s="8"/>
      <c r="C3149" s="7" t="s">
        <v>80</v>
      </c>
      <c r="D3149" s="17">
        <v>28</v>
      </c>
      <c r="E3149" s="6" t="s">
        <v>33</v>
      </c>
      <c r="F3149" s="6">
        <v>3</v>
      </c>
      <c r="G3149" s="13" t="s">
        <v>200</v>
      </c>
      <c r="H3149" s="17" t="s">
        <v>451</v>
      </c>
      <c r="I3149" s="2" t="str">
        <f>VLOOKUP(Table768[[#This Row],[CID]],ALY,2,FALSE)</f>
        <v>Main Idea</v>
      </c>
    </row>
    <row r="3150" spans="1:9" ht="16" thickBot="1" x14ac:dyDescent="0.25">
      <c r="A3150" s="8" t="str">
        <f>Table768[[#This Row],[Test No.]]&amp;Table768[[#This Row],[Section]]&amp;Table768[[#This Row],[Q No.]]</f>
        <v>R31R29</v>
      </c>
      <c r="B3150" s="8"/>
      <c r="C3150" s="7" t="s">
        <v>80</v>
      </c>
      <c r="D3150" s="17">
        <v>29</v>
      </c>
      <c r="E3150" s="6" t="s">
        <v>33</v>
      </c>
      <c r="F3150" s="6">
        <v>3</v>
      </c>
      <c r="G3150" s="13" t="s">
        <v>200</v>
      </c>
      <c r="H3150" s="17" t="s">
        <v>438</v>
      </c>
      <c r="I3150" s="2" t="str">
        <f>VLOOKUP(Table768[[#This Row],[CID]],ALY,2,FALSE)</f>
        <v>Inference</v>
      </c>
    </row>
    <row r="3151" spans="1:9" ht="16" thickBot="1" x14ac:dyDescent="0.25">
      <c r="A3151" s="8" t="str">
        <f>Table768[[#This Row],[Test No.]]&amp;Table768[[#This Row],[Section]]&amp;Table768[[#This Row],[Q No.]]</f>
        <v>R31R30</v>
      </c>
      <c r="B3151" s="8"/>
      <c r="C3151" s="7" t="s">
        <v>80</v>
      </c>
      <c r="D3151" s="17">
        <v>30</v>
      </c>
      <c r="E3151" s="6" t="s">
        <v>33</v>
      </c>
      <c r="F3151" s="6">
        <v>3</v>
      </c>
      <c r="G3151" s="13" t="s">
        <v>200</v>
      </c>
      <c r="H3151" s="17" t="s">
        <v>437</v>
      </c>
      <c r="I3151" s="2" t="str">
        <f>VLOOKUP(Table768[[#This Row],[CID]],ALY,2,FALSE)</f>
        <v>Detail</v>
      </c>
    </row>
    <row r="3152" spans="1:9" ht="16" thickBot="1" x14ac:dyDescent="0.25">
      <c r="A3152" s="8" t="str">
        <f>Table768[[#This Row],[Test No.]]&amp;Table768[[#This Row],[Section]]&amp;Table768[[#This Row],[Q No.]]</f>
        <v>R31R31</v>
      </c>
      <c r="B3152" s="8"/>
      <c r="C3152" s="7" t="s">
        <v>80</v>
      </c>
      <c r="D3152" s="17">
        <v>31</v>
      </c>
      <c r="E3152" s="6" t="s">
        <v>33</v>
      </c>
      <c r="F3152" s="6">
        <v>4</v>
      </c>
      <c r="G3152" s="13" t="s">
        <v>199</v>
      </c>
      <c r="H3152" s="17" t="s">
        <v>445</v>
      </c>
      <c r="I3152" s="2" t="str">
        <f>VLOOKUP(Table768[[#This Row],[CID]],ALY,2,FALSE)</f>
        <v>Purpose</v>
      </c>
    </row>
    <row r="3153" spans="1:9" ht="16" thickBot="1" x14ac:dyDescent="0.25">
      <c r="A3153" s="8" t="str">
        <f>Table768[[#This Row],[Test No.]]&amp;Table768[[#This Row],[Section]]&amp;Table768[[#This Row],[Q No.]]</f>
        <v>R31R32</v>
      </c>
      <c r="B3153" s="8"/>
      <c r="C3153" s="7" t="s">
        <v>80</v>
      </c>
      <c r="D3153" s="17">
        <v>32</v>
      </c>
      <c r="E3153" s="6" t="s">
        <v>33</v>
      </c>
      <c r="F3153" s="6">
        <v>4</v>
      </c>
      <c r="G3153" s="13" t="s">
        <v>199</v>
      </c>
      <c r="H3153" s="17" t="s">
        <v>442</v>
      </c>
      <c r="I3153" s="2" t="str">
        <f>VLOOKUP(Table768[[#This Row],[CID]],ALY,2,FALSE)</f>
        <v>Detail</v>
      </c>
    </row>
    <row r="3154" spans="1:9" ht="16" thickBot="1" x14ac:dyDescent="0.25">
      <c r="A3154" s="8" t="str">
        <f>Table768[[#This Row],[Test No.]]&amp;Table768[[#This Row],[Section]]&amp;Table768[[#This Row],[Q No.]]</f>
        <v>R31R33</v>
      </c>
      <c r="B3154" s="8"/>
      <c r="C3154" s="7" t="s">
        <v>80</v>
      </c>
      <c r="D3154" s="17">
        <v>33</v>
      </c>
      <c r="E3154" s="6" t="s">
        <v>33</v>
      </c>
      <c r="F3154" s="6">
        <v>4</v>
      </c>
      <c r="G3154" s="13" t="s">
        <v>199</v>
      </c>
      <c r="H3154" s="17" t="s">
        <v>440</v>
      </c>
      <c r="I3154" s="2" t="str">
        <f>VLOOKUP(Table768[[#This Row],[CID]],ALY,2,FALSE)</f>
        <v>Inference</v>
      </c>
    </row>
    <row r="3155" spans="1:9" ht="16" thickBot="1" x14ac:dyDescent="0.25">
      <c r="A3155" s="8" t="str">
        <f>Table768[[#This Row],[Test No.]]&amp;Table768[[#This Row],[Section]]&amp;Table768[[#This Row],[Q No.]]</f>
        <v>R31R34</v>
      </c>
      <c r="B3155" s="8"/>
      <c r="C3155" s="7" t="s">
        <v>80</v>
      </c>
      <c r="D3155" s="17">
        <v>34</v>
      </c>
      <c r="E3155" s="6" t="s">
        <v>33</v>
      </c>
      <c r="F3155" s="6">
        <v>4</v>
      </c>
      <c r="G3155" s="13" t="s">
        <v>199</v>
      </c>
      <c r="H3155" s="17" t="s">
        <v>442</v>
      </c>
      <c r="I3155" s="2" t="str">
        <f>VLOOKUP(Table768[[#This Row],[CID]],ALY,2,FALSE)</f>
        <v>Detail</v>
      </c>
    </row>
    <row r="3156" spans="1:9" ht="16" thickBot="1" x14ac:dyDescent="0.25">
      <c r="A3156" s="8" t="str">
        <f>Table768[[#This Row],[Test No.]]&amp;Table768[[#This Row],[Section]]&amp;Table768[[#This Row],[Q No.]]</f>
        <v>R31R35</v>
      </c>
      <c r="B3156" s="8"/>
      <c r="C3156" s="7" t="s">
        <v>80</v>
      </c>
      <c r="D3156" s="17">
        <v>35</v>
      </c>
      <c r="E3156" s="6" t="s">
        <v>33</v>
      </c>
      <c r="F3156" s="6">
        <v>4</v>
      </c>
      <c r="G3156" s="13" t="s">
        <v>199</v>
      </c>
      <c r="H3156" s="17" t="s">
        <v>463</v>
      </c>
      <c r="I3156" s="2" t="str">
        <f>VLOOKUP(Table768[[#This Row],[CID]],ALY,2,FALSE)</f>
        <v>Author's Method</v>
      </c>
    </row>
    <row r="3157" spans="1:9" ht="16" thickBot="1" x14ac:dyDescent="0.25">
      <c r="A3157" s="8" t="str">
        <f>Table768[[#This Row],[Test No.]]&amp;Table768[[#This Row],[Section]]&amp;Table768[[#This Row],[Q No.]]</f>
        <v>R31R36</v>
      </c>
      <c r="B3157" s="8"/>
      <c r="C3157" s="7" t="s">
        <v>80</v>
      </c>
      <c r="D3157" s="17">
        <v>36</v>
      </c>
      <c r="E3157" s="6" t="s">
        <v>33</v>
      </c>
      <c r="F3157" s="6">
        <v>4</v>
      </c>
      <c r="G3157" s="13" t="s">
        <v>199</v>
      </c>
      <c r="H3157" s="17" t="s">
        <v>445</v>
      </c>
      <c r="I3157" s="2" t="str">
        <f>VLOOKUP(Table768[[#This Row],[CID]],ALY,2,FALSE)</f>
        <v>Purpose</v>
      </c>
    </row>
    <row r="3158" spans="1:9" ht="16" thickBot="1" x14ac:dyDescent="0.25">
      <c r="A3158" s="8" t="str">
        <f>Table768[[#This Row],[Test No.]]&amp;Table768[[#This Row],[Section]]&amp;Table768[[#This Row],[Q No.]]</f>
        <v>R31R37</v>
      </c>
      <c r="B3158" s="8"/>
      <c r="C3158" s="7" t="s">
        <v>80</v>
      </c>
      <c r="D3158" s="17">
        <v>37</v>
      </c>
      <c r="E3158" s="6" t="s">
        <v>33</v>
      </c>
      <c r="F3158" s="6">
        <v>4</v>
      </c>
      <c r="G3158" s="13" t="s">
        <v>199</v>
      </c>
      <c r="H3158" s="17" t="s">
        <v>443</v>
      </c>
      <c r="I3158" s="2" t="str">
        <f>VLOOKUP(Table768[[#This Row],[CID]],ALY,2,FALSE)</f>
        <v>Vocab-in-Context</v>
      </c>
    </row>
    <row r="3159" spans="1:9" ht="16" thickBot="1" x14ac:dyDescent="0.25">
      <c r="A3159" s="8" t="str">
        <f>Table768[[#This Row],[Test No.]]&amp;Table768[[#This Row],[Section]]&amp;Table768[[#This Row],[Q No.]]</f>
        <v>R31R38</v>
      </c>
      <c r="B3159" s="8"/>
      <c r="C3159" s="7" t="s">
        <v>80</v>
      </c>
      <c r="D3159" s="17">
        <v>38</v>
      </c>
      <c r="E3159" s="6" t="s">
        <v>33</v>
      </c>
      <c r="F3159" s="6">
        <v>4</v>
      </c>
      <c r="G3159" s="13" t="s">
        <v>199</v>
      </c>
      <c r="H3159" s="17" t="s">
        <v>442</v>
      </c>
      <c r="I3159" s="2" t="str">
        <f>VLOOKUP(Table768[[#This Row],[CID]],ALY,2,FALSE)</f>
        <v>Detail</v>
      </c>
    </row>
    <row r="3160" spans="1:9" ht="16" thickBot="1" x14ac:dyDescent="0.25">
      <c r="A3160" s="8" t="str">
        <f>Table768[[#This Row],[Test No.]]&amp;Table768[[#This Row],[Section]]&amp;Table768[[#This Row],[Q No.]]</f>
        <v>R31R39</v>
      </c>
      <c r="B3160" s="8"/>
      <c r="C3160" s="7" t="s">
        <v>80</v>
      </c>
      <c r="D3160" s="17">
        <v>39</v>
      </c>
      <c r="E3160" s="6" t="s">
        <v>33</v>
      </c>
      <c r="F3160" s="6">
        <v>4</v>
      </c>
      <c r="G3160" s="13" t="s">
        <v>199</v>
      </c>
      <c r="H3160" s="17" t="s">
        <v>442</v>
      </c>
      <c r="I3160" s="2" t="str">
        <f>VLOOKUP(Table768[[#This Row],[CID]],ALY,2,FALSE)</f>
        <v>Detail</v>
      </c>
    </row>
    <row r="3161" spans="1:9" ht="16" thickBot="1" x14ac:dyDescent="0.25">
      <c r="A3161" s="8" t="str">
        <f>Table768[[#This Row],[Test No.]]&amp;Table768[[#This Row],[Section]]&amp;Table768[[#This Row],[Q No.]]</f>
        <v>R31R40</v>
      </c>
      <c r="B3161" s="8"/>
      <c r="C3161" s="7" t="s">
        <v>80</v>
      </c>
      <c r="D3161" s="17">
        <v>40</v>
      </c>
      <c r="E3161" s="6" t="s">
        <v>33</v>
      </c>
      <c r="F3161" s="6">
        <v>4</v>
      </c>
      <c r="G3161" s="13" t="s">
        <v>199</v>
      </c>
      <c r="H3161" s="17" t="s">
        <v>442</v>
      </c>
      <c r="I3161" s="2" t="str">
        <f>VLOOKUP(Table768[[#This Row],[CID]],ALY,2,FALSE)</f>
        <v>Detail</v>
      </c>
    </row>
    <row r="3162" spans="1:9" ht="16" thickBot="1" x14ac:dyDescent="0.25">
      <c r="A3162" s="8" t="str">
        <f>Table768[[#This Row],[Test No.]]&amp;Table768[[#This Row],[Section]]&amp;Table768[[#This Row],[Q No.]]</f>
        <v>R32R1</v>
      </c>
      <c r="B3162" s="8"/>
      <c r="C3162" s="7" t="s">
        <v>79</v>
      </c>
      <c r="D3162" s="17">
        <v>1</v>
      </c>
      <c r="E3162" s="6" t="s">
        <v>33</v>
      </c>
      <c r="F3162" s="6">
        <v>1</v>
      </c>
      <c r="G3162" s="13" t="s">
        <v>50</v>
      </c>
      <c r="H3162" s="17" t="s">
        <v>425</v>
      </c>
      <c r="I3162" s="2" t="str">
        <f>VLOOKUP(Table768[[#This Row],[CID]],ALY,2,FALSE)</f>
        <v>Detail</v>
      </c>
    </row>
    <row r="3163" spans="1:9" ht="16" thickBot="1" x14ac:dyDescent="0.25">
      <c r="A3163" s="8" t="str">
        <f>Table768[[#This Row],[Test No.]]&amp;Table768[[#This Row],[Section]]&amp;Table768[[#This Row],[Q No.]]</f>
        <v>R32R2</v>
      </c>
      <c r="B3163" s="8"/>
      <c r="C3163" s="7" t="s">
        <v>79</v>
      </c>
      <c r="D3163" s="17">
        <v>2</v>
      </c>
      <c r="E3163" s="6" t="s">
        <v>33</v>
      </c>
      <c r="F3163" s="6">
        <v>1</v>
      </c>
      <c r="G3163" s="13" t="s">
        <v>50</v>
      </c>
      <c r="H3163" s="17" t="s">
        <v>424</v>
      </c>
      <c r="I3163" s="2" t="str">
        <f>VLOOKUP(Table768[[#This Row],[CID]],ALY,2,FALSE)</f>
        <v>Inference</v>
      </c>
    </row>
    <row r="3164" spans="1:9" ht="16" thickBot="1" x14ac:dyDescent="0.25">
      <c r="A3164" s="8" t="str">
        <f>Table768[[#This Row],[Test No.]]&amp;Table768[[#This Row],[Section]]&amp;Table768[[#This Row],[Q No.]]</f>
        <v>R32R3</v>
      </c>
      <c r="B3164" s="8"/>
      <c r="C3164" s="7" t="s">
        <v>79</v>
      </c>
      <c r="D3164" s="17">
        <v>3</v>
      </c>
      <c r="E3164" s="6" t="s">
        <v>33</v>
      </c>
      <c r="F3164" s="6">
        <v>1</v>
      </c>
      <c r="G3164" s="13" t="s">
        <v>50</v>
      </c>
      <c r="H3164" s="17" t="s">
        <v>425</v>
      </c>
      <c r="I3164" s="2" t="str">
        <f>VLOOKUP(Table768[[#This Row],[CID]],ALY,2,FALSE)</f>
        <v>Detail</v>
      </c>
    </row>
    <row r="3165" spans="1:9" ht="16" thickBot="1" x14ac:dyDescent="0.25">
      <c r="A3165" s="8" t="str">
        <f>Table768[[#This Row],[Test No.]]&amp;Table768[[#This Row],[Section]]&amp;Table768[[#This Row],[Q No.]]</f>
        <v>R32R4</v>
      </c>
      <c r="B3165" s="8"/>
      <c r="C3165" s="7" t="s">
        <v>79</v>
      </c>
      <c r="D3165" s="17">
        <v>4</v>
      </c>
      <c r="E3165" s="6" t="s">
        <v>33</v>
      </c>
      <c r="F3165" s="6">
        <v>1</v>
      </c>
      <c r="G3165" s="13" t="s">
        <v>50</v>
      </c>
      <c r="H3165" s="17" t="s">
        <v>425</v>
      </c>
      <c r="I3165" s="2" t="str">
        <f>VLOOKUP(Table768[[#This Row],[CID]],ALY,2,FALSE)</f>
        <v>Detail</v>
      </c>
    </row>
    <row r="3166" spans="1:9" ht="16" thickBot="1" x14ac:dyDescent="0.25">
      <c r="A3166" s="8" t="str">
        <f>Table768[[#This Row],[Test No.]]&amp;Table768[[#This Row],[Section]]&amp;Table768[[#This Row],[Q No.]]</f>
        <v>R32R5</v>
      </c>
      <c r="B3166" s="8"/>
      <c r="C3166" s="7" t="s">
        <v>79</v>
      </c>
      <c r="D3166" s="17">
        <v>5</v>
      </c>
      <c r="E3166" s="6" t="s">
        <v>33</v>
      </c>
      <c r="F3166" s="6">
        <v>1</v>
      </c>
      <c r="G3166" s="13" t="s">
        <v>50</v>
      </c>
      <c r="H3166" s="17" t="s">
        <v>425</v>
      </c>
      <c r="I3166" s="2" t="str">
        <f>VLOOKUP(Table768[[#This Row],[CID]],ALY,2,FALSE)</f>
        <v>Detail</v>
      </c>
    </row>
    <row r="3167" spans="1:9" ht="16" thickBot="1" x14ac:dyDescent="0.25">
      <c r="A3167" s="8" t="str">
        <f>Table768[[#This Row],[Test No.]]&amp;Table768[[#This Row],[Section]]&amp;Table768[[#This Row],[Q No.]]</f>
        <v>R32R6</v>
      </c>
      <c r="B3167" s="8"/>
      <c r="C3167" s="7" t="s">
        <v>79</v>
      </c>
      <c r="D3167" s="17">
        <v>6</v>
      </c>
      <c r="E3167" s="6" t="s">
        <v>33</v>
      </c>
      <c r="F3167" s="6">
        <v>1</v>
      </c>
      <c r="G3167" s="13" t="s">
        <v>50</v>
      </c>
      <c r="H3167" s="17" t="s">
        <v>425</v>
      </c>
      <c r="I3167" s="2" t="str">
        <f>VLOOKUP(Table768[[#This Row],[CID]],ALY,2,FALSE)</f>
        <v>Detail</v>
      </c>
    </row>
    <row r="3168" spans="1:9" ht="16" thickBot="1" x14ac:dyDescent="0.25">
      <c r="A3168" s="8" t="str">
        <f>Table768[[#This Row],[Test No.]]&amp;Table768[[#This Row],[Section]]&amp;Table768[[#This Row],[Q No.]]</f>
        <v>R32R7</v>
      </c>
      <c r="B3168" s="8"/>
      <c r="C3168" s="7" t="s">
        <v>79</v>
      </c>
      <c r="D3168" s="17">
        <v>7</v>
      </c>
      <c r="E3168" s="6" t="s">
        <v>33</v>
      </c>
      <c r="F3168" s="6">
        <v>1</v>
      </c>
      <c r="G3168" s="13" t="s">
        <v>50</v>
      </c>
      <c r="H3168" s="17" t="s">
        <v>424</v>
      </c>
      <c r="I3168" s="2" t="str">
        <f>VLOOKUP(Table768[[#This Row],[CID]],ALY,2,FALSE)</f>
        <v>Inference</v>
      </c>
    </row>
    <row r="3169" spans="1:9" ht="16" thickBot="1" x14ac:dyDescent="0.25">
      <c r="A3169" s="8" t="str">
        <f>Table768[[#This Row],[Test No.]]&amp;Table768[[#This Row],[Section]]&amp;Table768[[#This Row],[Q No.]]</f>
        <v>R32R8</v>
      </c>
      <c r="B3169" s="8"/>
      <c r="C3169" s="7" t="s">
        <v>79</v>
      </c>
      <c r="D3169" s="17">
        <v>8</v>
      </c>
      <c r="E3169" s="6" t="s">
        <v>33</v>
      </c>
      <c r="F3169" s="6">
        <v>1</v>
      </c>
      <c r="G3169" s="13" t="s">
        <v>50</v>
      </c>
      <c r="H3169" s="17" t="s">
        <v>425</v>
      </c>
      <c r="I3169" s="2" t="str">
        <f>VLOOKUP(Table768[[#This Row],[CID]],ALY,2,FALSE)</f>
        <v>Detail</v>
      </c>
    </row>
    <row r="3170" spans="1:9" ht="16" thickBot="1" x14ac:dyDescent="0.25">
      <c r="A3170" s="8" t="str">
        <f>Table768[[#This Row],[Test No.]]&amp;Table768[[#This Row],[Section]]&amp;Table768[[#This Row],[Q No.]]</f>
        <v>R32R9</v>
      </c>
      <c r="B3170" s="8"/>
      <c r="C3170" s="7" t="s">
        <v>79</v>
      </c>
      <c r="D3170" s="17">
        <v>9</v>
      </c>
      <c r="E3170" s="6" t="s">
        <v>33</v>
      </c>
      <c r="F3170" s="6">
        <v>1</v>
      </c>
      <c r="G3170" s="13" t="s">
        <v>50</v>
      </c>
      <c r="H3170" s="17" t="s">
        <v>425</v>
      </c>
      <c r="I3170" s="2" t="str">
        <f>VLOOKUP(Table768[[#This Row],[CID]],ALY,2,FALSE)</f>
        <v>Detail</v>
      </c>
    </row>
    <row r="3171" spans="1:9" ht="16" thickBot="1" x14ac:dyDescent="0.25">
      <c r="A3171" s="8" t="str">
        <f>Table768[[#This Row],[Test No.]]&amp;Table768[[#This Row],[Section]]&amp;Table768[[#This Row],[Q No.]]</f>
        <v>R32R10</v>
      </c>
      <c r="B3171" s="8"/>
      <c r="C3171" s="7" t="s">
        <v>79</v>
      </c>
      <c r="D3171" s="17">
        <v>10</v>
      </c>
      <c r="E3171" s="6" t="s">
        <v>33</v>
      </c>
      <c r="F3171" s="6">
        <v>1</v>
      </c>
      <c r="G3171" s="13" t="s">
        <v>50</v>
      </c>
      <c r="H3171" s="17" t="s">
        <v>425</v>
      </c>
      <c r="I3171" s="2" t="str">
        <f>VLOOKUP(Table768[[#This Row],[CID]],ALY,2,FALSE)</f>
        <v>Detail</v>
      </c>
    </row>
    <row r="3172" spans="1:9" ht="16" thickBot="1" x14ac:dyDescent="0.25">
      <c r="A3172" s="8" t="str">
        <f>Table768[[#This Row],[Test No.]]&amp;Table768[[#This Row],[Section]]&amp;Table768[[#This Row],[Q No.]]</f>
        <v>R32R11</v>
      </c>
      <c r="B3172" s="8"/>
      <c r="C3172" s="7" t="s">
        <v>79</v>
      </c>
      <c r="D3172" s="17">
        <v>11</v>
      </c>
      <c r="E3172" s="6" t="s">
        <v>33</v>
      </c>
      <c r="F3172" s="6">
        <v>2</v>
      </c>
      <c r="G3172" s="13" t="s">
        <v>201</v>
      </c>
      <c r="H3172" s="17" t="s">
        <v>430</v>
      </c>
      <c r="I3172" s="2" t="str">
        <f>VLOOKUP(Table768[[#This Row],[CID]],ALY,2,FALSE)</f>
        <v>Detail</v>
      </c>
    </row>
    <row r="3173" spans="1:9" ht="16" thickBot="1" x14ac:dyDescent="0.25">
      <c r="A3173" s="8" t="str">
        <f>Table768[[#This Row],[Test No.]]&amp;Table768[[#This Row],[Section]]&amp;Table768[[#This Row],[Q No.]]</f>
        <v>R32R12</v>
      </c>
      <c r="B3173" s="8"/>
      <c r="C3173" s="7" t="s">
        <v>79</v>
      </c>
      <c r="D3173" s="17">
        <v>12</v>
      </c>
      <c r="E3173" s="6" t="s">
        <v>33</v>
      </c>
      <c r="F3173" s="6">
        <v>2</v>
      </c>
      <c r="G3173" s="13" t="s">
        <v>201</v>
      </c>
      <c r="H3173" s="17" t="s">
        <v>430</v>
      </c>
      <c r="I3173" s="2" t="str">
        <f>VLOOKUP(Table768[[#This Row],[CID]],ALY,2,FALSE)</f>
        <v>Detail</v>
      </c>
    </row>
    <row r="3174" spans="1:9" ht="16" thickBot="1" x14ac:dyDescent="0.25">
      <c r="A3174" s="8" t="str">
        <f>Table768[[#This Row],[Test No.]]&amp;Table768[[#This Row],[Section]]&amp;Table768[[#This Row],[Q No.]]</f>
        <v>R32R13</v>
      </c>
      <c r="B3174" s="8"/>
      <c r="C3174" s="7" t="s">
        <v>79</v>
      </c>
      <c r="D3174" s="17">
        <v>13</v>
      </c>
      <c r="E3174" s="6" t="s">
        <v>33</v>
      </c>
      <c r="F3174" s="6">
        <v>2</v>
      </c>
      <c r="G3174" s="13" t="s">
        <v>201</v>
      </c>
      <c r="H3174" s="17" t="s">
        <v>433</v>
      </c>
      <c r="I3174" s="2" t="str">
        <f>VLOOKUP(Table768[[#This Row],[CID]],ALY,2,FALSE)</f>
        <v>Purpose</v>
      </c>
    </row>
    <row r="3175" spans="1:9" ht="16" thickBot="1" x14ac:dyDescent="0.25">
      <c r="A3175" s="8" t="str">
        <f>Table768[[#This Row],[Test No.]]&amp;Table768[[#This Row],[Section]]&amp;Table768[[#This Row],[Q No.]]</f>
        <v>R32R14</v>
      </c>
      <c r="B3175" s="8"/>
      <c r="C3175" s="7" t="s">
        <v>79</v>
      </c>
      <c r="D3175" s="17">
        <v>14</v>
      </c>
      <c r="E3175" s="6" t="s">
        <v>33</v>
      </c>
      <c r="F3175" s="6">
        <v>2</v>
      </c>
      <c r="G3175" s="13" t="s">
        <v>201</v>
      </c>
      <c r="H3175" s="17" t="s">
        <v>433</v>
      </c>
      <c r="I3175" s="2" t="str">
        <f>VLOOKUP(Table768[[#This Row],[CID]],ALY,2,FALSE)</f>
        <v>Purpose</v>
      </c>
    </row>
    <row r="3176" spans="1:9" ht="16" thickBot="1" x14ac:dyDescent="0.25">
      <c r="A3176" s="8" t="str">
        <f>Table768[[#This Row],[Test No.]]&amp;Table768[[#This Row],[Section]]&amp;Table768[[#This Row],[Q No.]]</f>
        <v>R32R15</v>
      </c>
      <c r="B3176" s="8"/>
      <c r="C3176" s="7" t="s">
        <v>79</v>
      </c>
      <c r="D3176" s="17">
        <v>15</v>
      </c>
      <c r="E3176" s="6" t="s">
        <v>33</v>
      </c>
      <c r="F3176" s="6">
        <v>2</v>
      </c>
      <c r="G3176" s="13" t="s">
        <v>201</v>
      </c>
      <c r="H3176" s="17" t="s">
        <v>431</v>
      </c>
      <c r="I3176" s="2" t="str">
        <f>VLOOKUP(Table768[[#This Row],[CID]],ALY,2,FALSE)</f>
        <v>Vocab-in-Context</v>
      </c>
    </row>
    <row r="3177" spans="1:9" ht="16" thickBot="1" x14ac:dyDescent="0.25">
      <c r="A3177" s="8" t="str">
        <f>Table768[[#This Row],[Test No.]]&amp;Table768[[#This Row],[Section]]&amp;Table768[[#This Row],[Q No.]]</f>
        <v>R32R16</v>
      </c>
      <c r="B3177" s="8"/>
      <c r="C3177" s="7" t="s">
        <v>79</v>
      </c>
      <c r="D3177" s="17">
        <v>16</v>
      </c>
      <c r="E3177" s="6" t="s">
        <v>33</v>
      </c>
      <c r="F3177" s="6">
        <v>2</v>
      </c>
      <c r="G3177" s="13" t="s">
        <v>201</v>
      </c>
      <c r="H3177" s="17" t="s">
        <v>446</v>
      </c>
      <c r="I3177" s="2" t="str">
        <f>VLOOKUP(Table768[[#This Row],[CID]],ALY,2,FALSE)</f>
        <v>Inference</v>
      </c>
    </row>
    <row r="3178" spans="1:9" ht="16" thickBot="1" x14ac:dyDescent="0.25">
      <c r="A3178" s="8" t="str">
        <f>Table768[[#This Row],[Test No.]]&amp;Table768[[#This Row],[Section]]&amp;Table768[[#This Row],[Q No.]]</f>
        <v>R32R17</v>
      </c>
      <c r="B3178" s="8"/>
      <c r="C3178" s="7" t="s">
        <v>79</v>
      </c>
      <c r="D3178" s="17">
        <v>17</v>
      </c>
      <c r="E3178" s="6" t="s">
        <v>33</v>
      </c>
      <c r="F3178" s="6">
        <v>2</v>
      </c>
      <c r="G3178" s="13" t="s">
        <v>201</v>
      </c>
      <c r="H3178" s="17" t="s">
        <v>430</v>
      </c>
      <c r="I3178" s="2" t="str">
        <f>VLOOKUP(Table768[[#This Row],[CID]],ALY,2,FALSE)</f>
        <v>Detail</v>
      </c>
    </row>
    <row r="3179" spans="1:9" ht="16" thickBot="1" x14ac:dyDescent="0.25">
      <c r="A3179" s="8" t="str">
        <f>Table768[[#This Row],[Test No.]]&amp;Table768[[#This Row],[Section]]&amp;Table768[[#This Row],[Q No.]]</f>
        <v>R32R18</v>
      </c>
      <c r="B3179" s="8"/>
      <c r="C3179" s="7" t="s">
        <v>79</v>
      </c>
      <c r="D3179" s="17">
        <v>18</v>
      </c>
      <c r="E3179" s="6" t="s">
        <v>33</v>
      </c>
      <c r="F3179" s="6">
        <v>2</v>
      </c>
      <c r="G3179" s="13" t="s">
        <v>201</v>
      </c>
      <c r="H3179" s="17" t="s">
        <v>446</v>
      </c>
      <c r="I3179" s="2" t="str">
        <f>VLOOKUP(Table768[[#This Row],[CID]],ALY,2,FALSE)</f>
        <v>Inference</v>
      </c>
    </row>
    <row r="3180" spans="1:9" ht="16" thickBot="1" x14ac:dyDescent="0.25">
      <c r="A3180" s="8" t="str">
        <f>Table768[[#This Row],[Test No.]]&amp;Table768[[#This Row],[Section]]&amp;Table768[[#This Row],[Q No.]]</f>
        <v>R32R19</v>
      </c>
      <c r="B3180" s="8"/>
      <c r="C3180" s="7" t="s">
        <v>79</v>
      </c>
      <c r="D3180" s="17">
        <v>19</v>
      </c>
      <c r="E3180" s="6" t="s">
        <v>33</v>
      </c>
      <c r="F3180" s="6">
        <v>2</v>
      </c>
      <c r="G3180" s="13" t="s">
        <v>201</v>
      </c>
      <c r="H3180" s="17" t="s">
        <v>430</v>
      </c>
      <c r="I3180" s="2" t="str">
        <f>VLOOKUP(Table768[[#This Row],[CID]],ALY,2,FALSE)</f>
        <v>Detail</v>
      </c>
    </row>
    <row r="3181" spans="1:9" ht="16" thickBot="1" x14ac:dyDescent="0.25">
      <c r="A3181" s="8" t="str">
        <f>Table768[[#This Row],[Test No.]]&amp;Table768[[#This Row],[Section]]&amp;Table768[[#This Row],[Q No.]]</f>
        <v>R32R20</v>
      </c>
      <c r="B3181" s="8"/>
      <c r="C3181" s="7" t="s">
        <v>79</v>
      </c>
      <c r="D3181" s="17">
        <v>20</v>
      </c>
      <c r="E3181" s="6" t="s">
        <v>33</v>
      </c>
      <c r="F3181" s="6">
        <v>2</v>
      </c>
      <c r="G3181" s="13" t="s">
        <v>201</v>
      </c>
      <c r="H3181" s="17" t="s">
        <v>430</v>
      </c>
      <c r="I3181" s="2" t="str">
        <f>VLOOKUP(Table768[[#This Row],[CID]],ALY,2,FALSE)</f>
        <v>Detail</v>
      </c>
    </row>
    <row r="3182" spans="1:9" ht="16" thickBot="1" x14ac:dyDescent="0.25">
      <c r="A3182" s="8" t="str">
        <f>Table768[[#This Row],[Test No.]]&amp;Table768[[#This Row],[Section]]&amp;Table768[[#This Row],[Q No.]]</f>
        <v>R32R21</v>
      </c>
      <c r="B3182" s="8"/>
      <c r="C3182" s="7" t="s">
        <v>79</v>
      </c>
      <c r="D3182" s="17">
        <v>21</v>
      </c>
      <c r="E3182" s="6" t="s">
        <v>33</v>
      </c>
      <c r="F3182" s="6">
        <v>3</v>
      </c>
      <c r="G3182" s="13" t="s">
        <v>200</v>
      </c>
      <c r="H3182" s="17" t="s">
        <v>436</v>
      </c>
      <c r="I3182" s="2" t="str">
        <f>VLOOKUP(Table768[[#This Row],[CID]],ALY,2,FALSE)</f>
        <v>Purpose</v>
      </c>
    </row>
    <row r="3183" spans="1:9" ht="16" thickBot="1" x14ac:dyDescent="0.25">
      <c r="A3183" s="8" t="str">
        <f>Table768[[#This Row],[Test No.]]&amp;Table768[[#This Row],[Section]]&amp;Table768[[#This Row],[Q No.]]</f>
        <v>R32R22</v>
      </c>
      <c r="B3183" s="8"/>
      <c r="C3183" s="7" t="s">
        <v>79</v>
      </c>
      <c r="D3183" s="17">
        <v>22</v>
      </c>
      <c r="E3183" s="6" t="s">
        <v>33</v>
      </c>
      <c r="F3183" s="6">
        <v>3</v>
      </c>
      <c r="G3183" s="13" t="s">
        <v>200</v>
      </c>
      <c r="H3183" s="17" t="s">
        <v>437</v>
      </c>
      <c r="I3183" s="2" t="str">
        <f>VLOOKUP(Table768[[#This Row],[CID]],ALY,2,FALSE)</f>
        <v>Detail</v>
      </c>
    </row>
    <row r="3184" spans="1:9" ht="16" thickBot="1" x14ac:dyDescent="0.25">
      <c r="A3184" s="8" t="str">
        <f>Table768[[#This Row],[Test No.]]&amp;Table768[[#This Row],[Section]]&amp;Table768[[#This Row],[Q No.]]</f>
        <v>R32R23</v>
      </c>
      <c r="B3184" s="8"/>
      <c r="C3184" s="7" t="s">
        <v>79</v>
      </c>
      <c r="D3184" s="17">
        <v>23</v>
      </c>
      <c r="E3184" s="6" t="s">
        <v>33</v>
      </c>
      <c r="F3184" s="6">
        <v>3</v>
      </c>
      <c r="G3184" s="13" t="s">
        <v>200</v>
      </c>
      <c r="H3184" s="17" t="s">
        <v>435</v>
      </c>
      <c r="I3184" s="2" t="str">
        <f>VLOOKUP(Table768[[#This Row],[CID]],ALY,2,FALSE)</f>
        <v>PoV/Author's Attitude</v>
      </c>
    </row>
    <row r="3185" spans="1:9" ht="16" thickBot="1" x14ac:dyDescent="0.25">
      <c r="A3185" s="8" t="str">
        <f>Table768[[#This Row],[Test No.]]&amp;Table768[[#This Row],[Section]]&amp;Table768[[#This Row],[Q No.]]</f>
        <v>R32R24</v>
      </c>
      <c r="B3185" s="8"/>
      <c r="C3185" s="7" t="s">
        <v>79</v>
      </c>
      <c r="D3185" s="17">
        <v>24</v>
      </c>
      <c r="E3185" s="6" t="s">
        <v>33</v>
      </c>
      <c r="F3185" s="6">
        <v>3</v>
      </c>
      <c r="G3185" s="13" t="s">
        <v>200</v>
      </c>
      <c r="H3185" s="17" t="s">
        <v>435</v>
      </c>
      <c r="I3185" s="2" t="str">
        <f>VLOOKUP(Table768[[#This Row],[CID]],ALY,2,FALSE)</f>
        <v>PoV/Author's Attitude</v>
      </c>
    </row>
    <row r="3186" spans="1:9" ht="16" thickBot="1" x14ac:dyDescent="0.25">
      <c r="A3186" s="8" t="str">
        <f>Table768[[#This Row],[Test No.]]&amp;Table768[[#This Row],[Section]]&amp;Table768[[#This Row],[Q No.]]</f>
        <v>R32R25</v>
      </c>
      <c r="B3186" s="8"/>
      <c r="C3186" s="7" t="s">
        <v>79</v>
      </c>
      <c r="D3186" s="17">
        <v>25</v>
      </c>
      <c r="E3186" s="6" t="s">
        <v>33</v>
      </c>
      <c r="F3186" s="6">
        <v>3</v>
      </c>
      <c r="G3186" s="13" t="s">
        <v>200</v>
      </c>
      <c r="H3186" s="17" t="s">
        <v>437</v>
      </c>
      <c r="I3186" s="2" t="str">
        <f>VLOOKUP(Table768[[#This Row],[CID]],ALY,2,FALSE)</f>
        <v>Detail</v>
      </c>
    </row>
    <row r="3187" spans="1:9" ht="16" thickBot="1" x14ac:dyDescent="0.25">
      <c r="A3187" s="8" t="str">
        <f>Table768[[#This Row],[Test No.]]&amp;Table768[[#This Row],[Section]]&amp;Table768[[#This Row],[Q No.]]</f>
        <v>R32R26</v>
      </c>
      <c r="B3187" s="8"/>
      <c r="C3187" s="7" t="s">
        <v>79</v>
      </c>
      <c r="D3187" s="17">
        <v>26</v>
      </c>
      <c r="E3187" s="6" t="s">
        <v>33</v>
      </c>
      <c r="F3187" s="6">
        <v>3</v>
      </c>
      <c r="G3187" s="13" t="s">
        <v>200</v>
      </c>
      <c r="H3187" s="17" t="s">
        <v>437</v>
      </c>
      <c r="I3187" s="2" t="str">
        <f>VLOOKUP(Table768[[#This Row],[CID]],ALY,2,FALSE)</f>
        <v>Detail</v>
      </c>
    </row>
    <row r="3188" spans="1:9" ht="16" thickBot="1" x14ac:dyDescent="0.25">
      <c r="A3188" s="8" t="str">
        <f>Table768[[#This Row],[Test No.]]&amp;Table768[[#This Row],[Section]]&amp;Table768[[#This Row],[Q No.]]</f>
        <v>R32R27</v>
      </c>
      <c r="B3188" s="8"/>
      <c r="C3188" s="7" t="s">
        <v>79</v>
      </c>
      <c r="D3188" s="17">
        <v>27</v>
      </c>
      <c r="E3188" s="6" t="s">
        <v>33</v>
      </c>
      <c r="F3188" s="6">
        <v>3</v>
      </c>
      <c r="G3188" s="13" t="s">
        <v>200</v>
      </c>
      <c r="H3188" s="17" t="s">
        <v>435</v>
      </c>
      <c r="I3188" s="2" t="str">
        <f>VLOOKUP(Table768[[#This Row],[CID]],ALY,2,FALSE)</f>
        <v>PoV/Author's Attitude</v>
      </c>
    </row>
    <row r="3189" spans="1:9" ht="16" thickBot="1" x14ac:dyDescent="0.25">
      <c r="A3189" s="8" t="str">
        <f>Table768[[#This Row],[Test No.]]&amp;Table768[[#This Row],[Section]]&amp;Table768[[#This Row],[Q No.]]</f>
        <v>R32R28</v>
      </c>
      <c r="B3189" s="8"/>
      <c r="C3189" s="7" t="s">
        <v>79</v>
      </c>
      <c r="D3189" s="17">
        <v>28</v>
      </c>
      <c r="E3189" s="6" t="s">
        <v>33</v>
      </c>
      <c r="F3189" s="6">
        <v>3</v>
      </c>
      <c r="G3189" s="13" t="s">
        <v>200</v>
      </c>
      <c r="H3189" s="17" t="s">
        <v>447</v>
      </c>
      <c r="I3189" s="2" t="str">
        <f>VLOOKUP(Table768[[#This Row],[CID]],ALY,2,FALSE)</f>
        <v>Author's Method</v>
      </c>
    </row>
    <row r="3190" spans="1:9" ht="16" thickBot="1" x14ac:dyDescent="0.25">
      <c r="A3190" s="8" t="str">
        <f>Table768[[#This Row],[Test No.]]&amp;Table768[[#This Row],[Section]]&amp;Table768[[#This Row],[Q No.]]</f>
        <v>R32R29</v>
      </c>
      <c r="B3190" s="8"/>
      <c r="C3190" s="7" t="s">
        <v>79</v>
      </c>
      <c r="D3190" s="17">
        <v>29</v>
      </c>
      <c r="E3190" s="6" t="s">
        <v>33</v>
      </c>
      <c r="F3190" s="6">
        <v>3</v>
      </c>
      <c r="G3190" s="13" t="s">
        <v>200</v>
      </c>
      <c r="H3190" s="17" t="s">
        <v>438</v>
      </c>
      <c r="I3190" s="2" t="str">
        <f>VLOOKUP(Table768[[#This Row],[CID]],ALY,2,FALSE)</f>
        <v>Inference</v>
      </c>
    </row>
    <row r="3191" spans="1:9" ht="16" thickBot="1" x14ac:dyDescent="0.25">
      <c r="A3191" s="8" t="str">
        <f>Table768[[#This Row],[Test No.]]&amp;Table768[[#This Row],[Section]]&amp;Table768[[#This Row],[Q No.]]</f>
        <v>R32R30</v>
      </c>
      <c r="B3191" s="8"/>
      <c r="C3191" s="7" t="s">
        <v>79</v>
      </c>
      <c r="D3191" s="17">
        <v>30</v>
      </c>
      <c r="E3191" s="6" t="s">
        <v>33</v>
      </c>
      <c r="F3191" s="6">
        <v>3</v>
      </c>
      <c r="G3191" s="13" t="s">
        <v>200</v>
      </c>
      <c r="H3191" s="17" t="s">
        <v>437</v>
      </c>
      <c r="I3191" s="2" t="str">
        <f>VLOOKUP(Table768[[#This Row],[CID]],ALY,2,FALSE)</f>
        <v>Detail</v>
      </c>
    </row>
    <row r="3192" spans="1:9" ht="16" thickBot="1" x14ac:dyDescent="0.25">
      <c r="A3192" s="8" t="str">
        <f>Table768[[#This Row],[Test No.]]&amp;Table768[[#This Row],[Section]]&amp;Table768[[#This Row],[Q No.]]</f>
        <v>R32R31</v>
      </c>
      <c r="B3192" s="8"/>
      <c r="C3192" s="7" t="s">
        <v>79</v>
      </c>
      <c r="D3192" s="17">
        <v>31</v>
      </c>
      <c r="E3192" s="6" t="s">
        <v>33</v>
      </c>
      <c r="F3192" s="6">
        <v>4</v>
      </c>
      <c r="G3192" s="13" t="s">
        <v>199</v>
      </c>
      <c r="H3192" s="17" t="s">
        <v>445</v>
      </c>
      <c r="I3192" s="2" t="str">
        <f>VLOOKUP(Table768[[#This Row],[CID]],ALY,2,FALSE)</f>
        <v>Purpose</v>
      </c>
    </row>
    <row r="3193" spans="1:9" ht="16" thickBot="1" x14ac:dyDescent="0.25">
      <c r="A3193" s="8" t="str">
        <f>Table768[[#This Row],[Test No.]]&amp;Table768[[#This Row],[Section]]&amp;Table768[[#This Row],[Q No.]]</f>
        <v>R32R32</v>
      </c>
      <c r="B3193" s="8"/>
      <c r="C3193" s="7" t="s">
        <v>79</v>
      </c>
      <c r="D3193" s="17">
        <v>32</v>
      </c>
      <c r="E3193" s="6" t="s">
        <v>33</v>
      </c>
      <c r="F3193" s="6">
        <v>4</v>
      </c>
      <c r="G3193" s="13" t="s">
        <v>199</v>
      </c>
      <c r="H3193" s="17" t="s">
        <v>463</v>
      </c>
      <c r="I3193" s="2" t="str">
        <f>VLOOKUP(Table768[[#This Row],[CID]],ALY,2,FALSE)</f>
        <v>Author's Method</v>
      </c>
    </row>
    <row r="3194" spans="1:9" ht="16" thickBot="1" x14ac:dyDescent="0.25">
      <c r="A3194" s="8" t="str">
        <f>Table768[[#This Row],[Test No.]]&amp;Table768[[#This Row],[Section]]&amp;Table768[[#This Row],[Q No.]]</f>
        <v>R32R33</v>
      </c>
      <c r="B3194" s="8"/>
      <c r="C3194" s="7" t="s">
        <v>79</v>
      </c>
      <c r="D3194" s="17">
        <v>33</v>
      </c>
      <c r="E3194" s="6" t="s">
        <v>33</v>
      </c>
      <c r="F3194" s="6">
        <v>4</v>
      </c>
      <c r="G3194" s="13" t="s">
        <v>199</v>
      </c>
      <c r="H3194" s="17" t="s">
        <v>461</v>
      </c>
      <c r="I3194" s="2" t="str">
        <f>VLOOKUP(Table768[[#This Row],[CID]],ALY,2,FALSE)</f>
        <v>Sequence</v>
      </c>
    </row>
    <row r="3195" spans="1:9" ht="16" thickBot="1" x14ac:dyDescent="0.25">
      <c r="A3195" s="8" t="str">
        <f>Table768[[#This Row],[Test No.]]&amp;Table768[[#This Row],[Section]]&amp;Table768[[#This Row],[Q No.]]</f>
        <v>R32R34</v>
      </c>
      <c r="B3195" s="8"/>
      <c r="C3195" s="7" t="s">
        <v>79</v>
      </c>
      <c r="D3195" s="17">
        <v>34</v>
      </c>
      <c r="E3195" s="6" t="s">
        <v>33</v>
      </c>
      <c r="F3195" s="6">
        <v>4</v>
      </c>
      <c r="G3195" s="13" t="s">
        <v>199</v>
      </c>
      <c r="H3195" s="17" t="s">
        <v>445</v>
      </c>
      <c r="I3195" s="2" t="str">
        <f>VLOOKUP(Table768[[#This Row],[CID]],ALY,2,FALSE)</f>
        <v>Purpose</v>
      </c>
    </row>
    <row r="3196" spans="1:9" ht="16" thickBot="1" x14ac:dyDescent="0.25">
      <c r="A3196" s="8" t="str">
        <f>Table768[[#This Row],[Test No.]]&amp;Table768[[#This Row],[Section]]&amp;Table768[[#This Row],[Q No.]]</f>
        <v>R32R35</v>
      </c>
      <c r="B3196" s="8"/>
      <c r="C3196" s="7" t="s">
        <v>79</v>
      </c>
      <c r="D3196" s="17">
        <v>35</v>
      </c>
      <c r="E3196" s="6" t="s">
        <v>33</v>
      </c>
      <c r="F3196" s="6">
        <v>4</v>
      </c>
      <c r="G3196" s="13" t="s">
        <v>199</v>
      </c>
      <c r="H3196" s="17" t="s">
        <v>442</v>
      </c>
      <c r="I3196" s="2" t="str">
        <f>VLOOKUP(Table768[[#This Row],[CID]],ALY,2,FALSE)</f>
        <v>Detail</v>
      </c>
    </row>
    <row r="3197" spans="1:9" ht="16" thickBot="1" x14ac:dyDescent="0.25">
      <c r="A3197" s="8" t="str">
        <f>Table768[[#This Row],[Test No.]]&amp;Table768[[#This Row],[Section]]&amp;Table768[[#This Row],[Q No.]]</f>
        <v>R32R36</v>
      </c>
      <c r="B3197" s="8"/>
      <c r="C3197" s="7" t="s">
        <v>79</v>
      </c>
      <c r="D3197" s="17">
        <v>36</v>
      </c>
      <c r="E3197" s="6" t="s">
        <v>33</v>
      </c>
      <c r="F3197" s="6">
        <v>4</v>
      </c>
      <c r="G3197" s="13" t="s">
        <v>199</v>
      </c>
      <c r="H3197" s="17" t="s">
        <v>442</v>
      </c>
      <c r="I3197" s="2" t="str">
        <f>VLOOKUP(Table768[[#This Row],[CID]],ALY,2,FALSE)</f>
        <v>Detail</v>
      </c>
    </row>
    <row r="3198" spans="1:9" ht="16" thickBot="1" x14ac:dyDescent="0.25">
      <c r="A3198" s="8" t="str">
        <f>Table768[[#This Row],[Test No.]]&amp;Table768[[#This Row],[Section]]&amp;Table768[[#This Row],[Q No.]]</f>
        <v>R32R37</v>
      </c>
      <c r="B3198" s="8"/>
      <c r="C3198" s="7" t="s">
        <v>79</v>
      </c>
      <c r="D3198" s="17">
        <v>37</v>
      </c>
      <c r="E3198" s="6" t="s">
        <v>33</v>
      </c>
      <c r="F3198" s="6">
        <v>4</v>
      </c>
      <c r="G3198" s="13" t="s">
        <v>199</v>
      </c>
      <c r="H3198" s="17" t="s">
        <v>442</v>
      </c>
      <c r="I3198" s="2" t="str">
        <f>VLOOKUP(Table768[[#This Row],[CID]],ALY,2,FALSE)</f>
        <v>Detail</v>
      </c>
    </row>
    <row r="3199" spans="1:9" ht="16" thickBot="1" x14ac:dyDescent="0.25">
      <c r="A3199" s="8" t="str">
        <f>Table768[[#This Row],[Test No.]]&amp;Table768[[#This Row],[Section]]&amp;Table768[[#This Row],[Q No.]]</f>
        <v>R32R38</v>
      </c>
      <c r="B3199" s="8"/>
      <c r="C3199" s="7" t="s">
        <v>79</v>
      </c>
      <c r="D3199" s="17">
        <v>38</v>
      </c>
      <c r="E3199" s="6" t="s">
        <v>33</v>
      </c>
      <c r="F3199" s="6">
        <v>4</v>
      </c>
      <c r="G3199" s="13" t="s">
        <v>199</v>
      </c>
      <c r="H3199" s="17" t="s">
        <v>442</v>
      </c>
      <c r="I3199" s="2" t="str">
        <f>VLOOKUP(Table768[[#This Row],[CID]],ALY,2,FALSE)</f>
        <v>Detail</v>
      </c>
    </row>
    <row r="3200" spans="1:9" ht="16" thickBot="1" x14ac:dyDescent="0.25">
      <c r="A3200" s="8" t="str">
        <f>Table768[[#This Row],[Test No.]]&amp;Table768[[#This Row],[Section]]&amp;Table768[[#This Row],[Q No.]]</f>
        <v>R32R39</v>
      </c>
      <c r="B3200" s="8"/>
      <c r="C3200" s="7" t="s">
        <v>79</v>
      </c>
      <c r="D3200" s="17">
        <v>39</v>
      </c>
      <c r="E3200" s="6" t="s">
        <v>33</v>
      </c>
      <c r="F3200" s="6">
        <v>4</v>
      </c>
      <c r="G3200" s="13" t="s">
        <v>199</v>
      </c>
      <c r="H3200" s="17" t="s">
        <v>454</v>
      </c>
      <c r="I3200" s="2" t="str">
        <f>VLOOKUP(Table768[[#This Row],[CID]],ALY,2,FALSE)</f>
        <v>Comparison &amp; Contrast</v>
      </c>
    </row>
    <row r="3201" spans="1:9" ht="16" thickBot="1" x14ac:dyDescent="0.25">
      <c r="A3201" s="8" t="str">
        <f>Table768[[#This Row],[Test No.]]&amp;Table768[[#This Row],[Section]]&amp;Table768[[#This Row],[Q No.]]</f>
        <v>R32R40</v>
      </c>
      <c r="B3201" s="8"/>
      <c r="C3201" s="7" t="s">
        <v>79</v>
      </c>
      <c r="D3201" s="17">
        <v>40</v>
      </c>
      <c r="E3201" s="6" t="s">
        <v>33</v>
      </c>
      <c r="F3201" s="6">
        <v>4</v>
      </c>
      <c r="G3201" s="13" t="s">
        <v>199</v>
      </c>
      <c r="H3201" s="17" t="s">
        <v>442</v>
      </c>
      <c r="I3201" s="2" t="str">
        <f>VLOOKUP(Table768[[#This Row],[CID]],ALY,2,FALSE)</f>
        <v>Detail</v>
      </c>
    </row>
    <row r="3202" spans="1:9" ht="16" thickBot="1" x14ac:dyDescent="0.25">
      <c r="A3202" s="8" t="str">
        <f>Table768[[#This Row],[Test No.]]&amp;Table768[[#This Row],[Section]]&amp;Table768[[#This Row],[Q No.]]</f>
        <v>R33R1</v>
      </c>
      <c r="B3202" s="8"/>
      <c r="C3202" s="7" t="s">
        <v>78</v>
      </c>
      <c r="D3202" s="17">
        <v>1</v>
      </c>
      <c r="E3202" s="6" t="s">
        <v>33</v>
      </c>
      <c r="F3202" s="6">
        <v>1</v>
      </c>
      <c r="G3202" s="13" t="s">
        <v>50</v>
      </c>
      <c r="H3202" s="17" t="s">
        <v>427</v>
      </c>
      <c r="I3202" s="2" t="str">
        <f>VLOOKUP(Table768[[#This Row],[CID]],ALY,2,FALSE)</f>
        <v>PoV/Author's Attitude</v>
      </c>
    </row>
    <row r="3203" spans="1:9" ht="16" thickBot="1" x14ac:dyDescent="0.25">
      <c r="A3203" s="8" t="str">
        <f>Table768[[#This Row],[Test No.]]&amp;Table768[[#This Row],[Section]]&amp;Table768[[#This Row],[Q No.]]</f>
        <v>R33R2</v>
      </c>
      <c r="B3203" s="8"/>
      <c r="C3203" s="7" t="s">
        <v>78</v>
      </c>
      <c r="D3203" s="17">
        <v>2</v>
      </c>
      <c r="E3203" s="6" t="s">
        <v>33</v>
      </c>
      <c r="F3203" s="6">
        <v>1</v>
      </c>
      <c r="G3203" s="13" t="s">
        <v>50</v>
      </c>
      <c r="H3203" s="17" t="s">
        <v>425</v>
      </c>
      <c r="I3203" s="2" t="str">
        <f>VLOOKUP(Table768[[#This Row],[CID]],ALY,2,FALSE)</f>
        <v>Detail</v>
      </c>
    </row>
    <row r="3204" spans="1:9" ht="16" thickBot="1" x14ac:dyDescent="0.25">
      <c r="A3204" s="8" t="str">
        <f>Table768[[#This Row],[Test No.]]&amp;Table768[[#This Row],[Section]]&amp;Table768[[#This Row],[Q No.]]</f>
        <v>R33R3</v>
      </c>
      <c r="B3204" s="8"/>
      <c r="C3204" s="7" t="s">
        <v>78</v>
      </c>
      <c r="D3204" s="17">
        <v>3</v>
      </c>
      <c r="E3204" s="6" t="s">
        <v>33</v>
      </c>
      <c r="F3204" s="6">
        <v>1</v>
      </c>
      <c r="G3204" s="13" t="s">
        <v>50</v>
      </c>
      <c r="H3204" s="17" t="s">
        <v>425</v>
      </c>
      <c r="I3204" s="2" t="str">
        <f>VLOOKUP(Table768[[#This Row],[CID]],ALY,2,FALSE)</f>
        <v>Detail</v>
      </c>
    </row>
    <row r="3205" spans="1:9" ht="16" thickBot="1" x14ac:dyDescent="0.25">
      <c r="A3205" s="8" t="str">
        <f>Table768[[#This Row],[Test No.]]&amp;Table768[[#This Row],[Section]]&amp;Table768[[#This Row],[Q No.]]</f>
        <v>R33R4</v>
      </c>
      <c r="B3205" s="8"/>
      <c r="C3205" s="7" t="s">
        <v>78</v>
      </c>
      <c r="D3205" s="17">
        <v>4</v>
      </c>
      <c r="E3205" s="6" t="s">
        <v>33</v>
      </c>
      <c r="F3205" s="6">
        <v>1</v>
      </c>
      <c r="G3205" s="13" t="s">
        <v>50</v>
      </c>
      <c r="H3205" s="17" t="s">
        <v>424</v>
      </c>
      <c r="I3205" s="2" t="str">
        <f>VLOOKUP(Table768[[#This Row],[CID]],ALY,2,FALSE)</f>
        <v>Inference</v>
      </c>
    </row>
    <row r="3206" spans="1:9" ht="16" thickBot="1" x14ac:dyDescent="0.25">
      <c r="A3206" s="8" t="str">
        <f>Table768[[#This Row],[Test No.]]&amp;Table768[[#This Row],[Section]]&amp;Table768[[#This Row],[Q No.]]</f>
        <v>R33R5</v>
      </c>
      <c r="B3206" s="8"/>
      <c r="C3206" s="7" t="s">
        <v>78</v>
      </c>
      <c r="D3206" s="17">
        <v>5</v>
      </c>
      <c r="E3206" s="6" t="s">
        <v>33</v>
      </c>
      <c r="F3206" s="6">
        <v>1</v>
      </c>
      <c r="G3206" s="13" t="s">
        <v>50</v>
      </c>
      <c r="H3206" s="17" t="s">
        <v>425</v>
      </c>
      <c r="I3206" s="2" t="str">
        <f>VLOOKUP(Table768[[#This Row],[CID]],ALY,2,FALSE)</f>
        <v>Detail</v>
      </c>
    </row>
    <row r="3207" spans="1:9" ht="16" thickBot="1" x14ac:dyDescent="0.25">
      <c r="A3207" s="8" t="str">
        <f>Table768[[#This Row],[Test No.]]&amp;Table768[[#This Row],[Section]]&amp;Table768[[#This Row],[Q No.]]</f>
        <v>R33R6</v>
      </c>
      <c r="B3207" s="8"/>
      <c r="C3207" s="7" t="s">
        <v>78</v>
      </c>
      <c r="D3207" s="17">
        <v>6</v>
      </c>
      <c r="E3207" s="6" t="s">
        <v>33</v>
      </c>
      <c r="F3207" s="6">
        <v>1</v>
      </c>
      <c r="G3207" s="13" t="s">
        <v>50</v>
      </c>
      <c r="H3207" s="17" t="s">
        <v>425</v>
      </c>
      <c r="I3207" s="2" t="str">
        <f>VLOOKUP(Table768[[#This Row],[CID]],ALY,2,FALSE)</f>
        <v>Detail</v>
      </c>
    </row>
    <row r="3208" spans="1:9" ht="16" thickBot="1" x14ac:dyDescent="0.25">
      <c r="A3208" s="8" t="str">
        <f>Table768[[#This Row],[Test No.]]&amp;Table768[[#This Row],[Section]]&amp;Table768[[#This Row],[Q No.]]</f>
        <v>R33R7</v>
      </c>
      <c r="B3208" s="8"/>
      <c r="C3208" s="7" t="s">
        <v>78</v>
      </c>
      <c r="D3208" s="17">
        <v>7</v>
      </c>
      <c r="E3208" s="6" t="s">
        <v>33</v>
      </c>
      <c r="F3208" s="6">
        <v>1</v>
      </c>
      <c r="G3208" s="13" t="s">
        <v>50</v>
      </c>
      <c r="H3208" s="17" t="s">
        <v>424</v>
      </c>
      <c r="I3208" s="2" t="str">
        <f>VLOOKUP(Table768[[#This Row],[CID]],ALY,2,FALSE)</f>
        <v>Inference</v>
      </c>
    </row>
    <row r="3209" spans="1:9" ht="16" thickBot="1" x14ac:dyDescent="0.25">
      <c r="A3209" s="8" t="str">
        <f>Table768[[#This Row],[Test No.]]&amp;Table768[[#This Row],[Section]]&amp;Table768[[#This Row],[Q No.]]</f>
        <v>R33R8</v>
      </c>
      <c r="B3209" s="8"/>
      <c r="C3209" s="7" t="s">
        <v>78</v>
      </c>
      <c r="D3209" s="17">
        <v>8</v>
      </c>
      <c r="E3209" s="6" t="s">
        <v>33</v>
      </c>
      <c r="F3209" s="6">
        <v>1</v>
      </c>
      <c r="G3209" s="13" t="s">
        <v>50</v>
      </c>
      <c r="H3209" s="17" t="s">
        <v>425</v>
      </c>
      <c r="I3209" s="2" t="str">
        <f>VLOOKUP(Table768[[#This Row],[CID]],ALY,2,FALSE)</f>
        <v>Detail</v>
      </c>
    </row>
    <row r="3210" spans="1:9" ht="16" thickBot="1" x14ac:dyDescent="0.25">
      <c r="A3210" s="8" t="str">
        <f>Table768[[#This Row],[Test No.]]&amp;Table768[[#This Row],[Section]]&amp;Table768[[#This Row],[Q No.]]</f>
        <v>R33R9</v>
      </c>
      <c r="B3210" s="8"/>
      <c r="C3210" s="7" t="s">
        <v>78</v>
      </c>
      <c r="D3210" s="17">
        <v>9</v>
      </c>
      <c r="E3210" s="6" t="s">
        <v>33</v>
      </c>
      <c r="F3210" s="6">
        <v>1</v>
      </c>
      <c r="G3210" s="13" t="s">
        <v>50</v>
      </c>
      <c r="H3210" s="17" t="s">
        <v>425</v>
      </c>
      <c r="I3210" s="2" t="str">
        <f>VLOOKUP(Table768[[#This Row],[CID]],ALY,2,FALSE)</f>
        <v>Detail</v>
      </c>
    </row>
    <row r="3211" spans="1:9" ht="16" thickBot="1" x14ac:dyDescent="0.25">
      <c r="A3211" s="8" t="str">
        <f>Table768[[#This Row],[Test No.]]&amp;Table768[[#This Row],[Section]]&amp;Table768[[#This Row],[Q No.]]</f>
        <v>R33R10</v>
      </c>
      <c r="B3211" s="8"/>
      <c r="C3211" s="7" t="s">
        <v>78</v>
      </c>
      <c r="D3211" s="17">
        <v>10</v>
      </c>
      <c r="E3211" s="6" t="s">
        <v>33</v>
      </c>
      <c r="F3211" s="6">
        <v>1</v>
      </c>
      <c r="G3211" s="13" t="s">
        <v>50</v>
      </c>
      <c r="H3211" s="17" t="s">
        <v>425</v>
      </c>
      <c r="I3211" s="2" t="str">
        <f>VLOOKUP(Table768[[#This Row],[CID]],ALY,2,FALSE)</f>
        <v>Detail</v>
      </c>
    </row>
    <row r="3212" spans="1:9" ht="16" thickBot="1" x14ac:dyDescent="0.25">
      <c r="A3212" s="8" t="str">
        <f>Table768[[#This Row],[Test No.]]&amp;Table768[[#This Row],[Section]]&amp;Table768[[#This Row],[Q No.]]</f>
        <v>R33R11</v>
      </c>
      <c r="B3212" s="8"/>
      <c r="C3212" s="7" t="s">
        <v>78</v>
      </c>
      <c r="D3212" s="17">
        <v>11</v>
      </c>
      <c r="E3212" s="6" t="s">
        <v>33</v>
      </c>
      <c r="F3212" s="6">
        <v>2</v>
      </c>
      <c r="G3212" s="13" t="s">
        <v>201</v>
      </c>
      <c r="H3212" s="17" t="s">
        <v>430</v>
      </c>
      <c r="I3212" s="2" t="str">
        <f>VLOOKUP(Table768[[#This Row],[CID]],ALY,2,FALSE)</f>
        <v>Detail</v>
      </c>
    </row>
    <row r="3213" spans="1:9" ht="16" thickBot="1" x14ac:dyDescent="0.25">
      <c r="A3213" s="8" t="str">
        <f>Table768[[#This Row],[Test No.]]&amp;Table768[[#This Row],[Section]]&amp;Table768[[#This Row],[Q No.]]</f>
        <v>R33R12</v>
      </c>
      <c r="B3213" s="8"/>
      <c r="C3213" s="7" t="s">
        <v>78</v>
      </c>
      <c r="D3213" s="17">
        <v>12</v>
      </c>
      <c r="E3213" s="6" t="s">
        <v>33</v>
      </c>
      <c r="F3213" s="6">
        <v>2</v>
      </c>
      <c r="G3213" s="13" t="s">
        <v>201</v>
      </c>
      <c r="H3213" s="17" t="s">
        <v>430</v>
      </c>
      <c r="I3213" s="2" t="str">
        <f>VLOOKUP(Table768[[#This Row],[CID]],ALY,2,FALSE)</f>
        <v>Detail</v>
      </c>
    </row>
    <row r="3214" spans="1:9" ht="16" thickBot="1" x14ac:dyDescent="0.25">
      <c r="A3214" s="8" t="str">
        <f>Table768[[#This Row],[Test No.]]&amp;Table768[[#This Row],[Section]]&amp;Table768[[#This Row],[Q No.]]</f>
        <v>R33R13</v>
      </c>
      <c r="B3214" s="8"/>
      <c r="C3214" s="7" t="s">
        <v>78</v>
      </c>
      <c r="D3214" s="17">
        <v>13</v>
      </c>
      <c r="E3214" s="6" t="s">
        <v>33</v>
      </c>
      <c r="F3214" s="6">
        <v>2</v>
      </c>
      <c r="G3214" s="13" t="s">
        <v>201</v>
      </c>
      <c r="H3214" s="17" t="s">
        <v>446</v>
      </c>
      <c r="I3214" s="2" t="str">
        <f>VLOOKUP(Table768[[#This Row],[CID]],ALY,2,FALSE)</f>
        <v>Inference</v>
      </c>
    </row>
    <row r="3215" spans="1:9" ht="16" thickBot="1" x14ac:dyDescent="0.25">
      <c r="A3215" s="8" t="str">
        <f>Table768[[#This Row],[Test No.]]&amp;Table768[[#This Row],[Section]]&amp;Table768[[#This Row],[Q No.]]</f>
        <v>R33R14</v>
      </c>
      <c r="B3215" s="8"/>
      <c r="C3215" s="7" t="s">
        <v>78</v>
      </c>
      <c r="D3215" s="17">
        <v>14</v>
      </c>
      <c r="E3215" s="6" t="s">
        <v>33</v>
      </c>
      <c r="F3215" s="6">
        <v>2</v>
      </c>
      <c r="G3215" s="13" t="s">
        <v>201</v>
      </c>
      <c r="H3215" s="17" t="s">
        <v>433</v>
      </c>
      <c r="I3215" s="2" t="str">
        <f>VLOOKUP(Table768[[#This Row],[CID]],ALY,2,FALSE)</f>
        <v>Purpose</v>
      </c>
    </row>
    <row r="3216" spans="1:9" ht="16" thickBot="1" x14ac:dyDescent="0.25">
      <c r="A3216" s="8" t="str">
        <f>Table768[[#This Row],[Test No.]]&amp;Table768[[#This Row],[Section]]&amp;Table768[[#This Row],[Q No.]]</f>
        <v>R33R15</v>
      </c>
      <c r="B3216" s="8"/>
      <c r="C3216" s="7" t="s">
        <v>78</v>
      </c>
      <c r="D3216" s="17">
        <v>15</v>
      </c>
      <c r="E3216" s="6" t="s">
        <v>33</v>
      </c>
      <c r="F3216" s="6">
        <v>2</v>
      </c>
      <c r="G3216" s="13" t="s">
        <v>201</v>
      </c>
      <c r="H3216" s="17" t="s">
        <v>433</v>
      </c>
      <c r="I3216" s="2" t="str">
        <f>VLOOKUP(Table768[[#This Row],[CID]],ALY,2,FALSE)</f>
        <v>Purpose</v>
      </c>
    </row>
    <row r="3217" spans="1:9" ht="16" thickBot="1" x14ac:dyDescent="0.25">
      <c r="A3217" s="8" t="str">
        <f>Table768[[#This Row],[Test No.]]&amp;Table768[[#This Row],[Section]]&amp;Table768[[#This Row],[Q No.]]</f>
        <v>R33R16</v>
      </c>
      <c r="B3217" s="8"/>
      <c r="C3217" s="7" t="s">
        <v>78</v>
      </c>
      <c r="D3217" s="17">
        <v>16</v>
      </c>
      <c r="E3217" s="6" t="s">
        <v>33</v>
      </c>
      <c r="F3217" s="6">
        <v>2</v>
      </c>
      <c r="G3217" s="13" t="s">
        <v>201</v>
      </c>
      <c r="H3217" s="17" t="s">
        <v>430</v>
      </c>
      <c r="I3217" s="2" t="str">
        <f>VLOOKUP(Table768[[#This Row],[CID]],ALY,2,FALSE)</f>
        <v>Detail</v>
      </c>
    </row>
    <row r="3218" spans="1:9" ht="16" thickBot="1" x14ac:dyDescent="0.25">
      <c r="A3218" s="8" t="str">
        <f>Table768[[#This Row],[Test No.]]&amp;Table768[[#This Row],[Section]]&amp;Table768[[#This Row],[Q No.]]</f>
        <v>R33R17</v>
      </c>
      <c r="B3218" s="8"/>
      <c r="C3218" s="7" t="s">
        <v>78</v>
      </c>
      <c r="D3218" s="17">
        <v>17</v>
      </c>
      <c r="E3218" s="6" t="s">
        <v>33</v>
      </c>
      <c r="F3218" s="6">
        <v>2</v>
      </c>
      <c r="G3218" s="13" t="s">
        <v>201</v>
      </c>
      <c r="H3218" s="17" t="s">
        <v>430</v>
      </c>
      <c r="I3218" s="2" t="str">
        <f>VLOOKUP(Table768[[#This Row],[CID]],ALY,2,FALSE)</f>
        <v>Detail</v>
      </c>
    </row>
    <row r="3219" spans="1:9" ht="16" thickBot="1" x14ac:dyDescent="0.25">
      <c r="A3219" s="8" t="str">
        <f>Table768[[#This Row],[Test No.]]&amp;Table768[[#This Row],[Section]]&amp;Table768[[#This Row],[Q No.]]</f>
        <v>R33R18</v>
      </c>
      <c r="B3219" s="8"/>
      <c r="C3219" s="7" t="s">
        <v>78</v>
      </c>
      <c r="D3219" s="17">
        <v>18</v>
      </c>
      <c r="E3219" s="6" t="s">
        <v>33</v>
      </c>
      <c r="F3219" s="6">
        <v>2</v>
      </c>
      <c r="G3219" s="13" t="s">
        <v>201</v>
      </c>
      <c r="H3219" s="17" t="s">
        <v>430</v>
      </c>
      <c r="I3219" s="2" t="str">
        <f>VLOOKUP(Table768[[#This Row],[CID]],ALY,2,FALSE)</f>
        <v>Detail</v>
      </c>
    </row>
    <row r="3220" spans="1:9" ht="16" thickBot="1" x14ac:dyDescent="0.25">
      <c r="A3220" s="8" t="str">
        <f>Table768[[#This Row],[Test No.]]&amp;Table768[[#This Row],[Section]]&amp;Table768[[#This Row],[Q No.]]</f>
        <v>R33R19</v>
      </c>
      <c r="B3220" s="8"/>
      <c r="C3220" s="7" t="s">
        <v>78</v>
      </c>
      <c r="D3220" s="17">
        <v>19</v>
      </c>
      <c r="E3220" s="6" t="s">
        <v>33</v>
      </c>
      <c r="F3220" s="6">
        <v>2</v>
      </c>
      <c r="G3220" s="13" t="s">
        <v>201</v>
      </c>
      <c r="H3220" s="17" t="s">
        <v>430</v>
      </c>
      <c r="I3220" s="2" t="str">
        <f>VLOOKUP(Table768[[#This Row],[CID]],ALY,2,FALSE)</f>
        <v>Detail</v>
      </c>
    </row>
    <row r="3221" spans="1:9" ht="16" thickBot="1" x14ac:dyDescent="0.25">
      <c r="A3221" s="8" t="str">
        <f>Table768[[#This Row],[Test No.]]&amp;Table768[[#This Row],[Section]]&amp;Table768[[#This Row],[Q No.]]</f>
        <v>R33R20</v>
      </c>
      <c r="B3221" s="8"/>
      <c r="C3221" s="7" t="s">
        <v>78</v>
      </c>
      <c r="D3221" s="17">
        <v>20</v>
      </c>
      <c r="E3221" s="6" t="s">
        <v>33</v>
      </c>
      <c r="F3221" s="6">
        <v>2</v>
      </c>
      <c r="G3221" s="13" t="s">
        <v>201</v>
      </c>
      <c r="H3221" s="17" t="s">
        <v>430</v>
      </c>
      <c r="I3221" s="2" t="str">
        <f>VLOOKUP(Table768[[#This Row],[CID]],ALY,2,FALSE)</f>
        <v>Detail</v>
      </c>
    </row>
    <row r="3222" spans="1:9" ht="16" thickBot="1" x14ac:dyDescent="0.25">
      <c r="A3222" s="8" t="str">
        <f>Table768[[#This Row],[Test No.]]&amp;Table768[[#This Row],[Section]]&amp;Table768[[#This Row],[Q No.]]</f>
        <v>R33R21</v>
      </c>
      <c r="B3222" s="8"/>
      <c r="C3222" s="7" t="s">
        <v>78</v>
      </c>
      <c r="D3222" s="17">
        <v>21</v>
      </c>
      <c r="E3222" s="6" t="s">
        <v>33</v>
      </c>
      <c r="F3222" s="6">
        <v>3</v>
      </c>
      <c r="G3222" s="13" t="s">
        <v>200</v>
      </c>
      <c r="H3222" s="17" t="s">
        <v>435</v>
      </c>
      <c r="I3222" s="2" t="str">
        <f>VLOOKUP(Table768[[#This Row],[CID]],ALY,2,FALSE)</f>
        <v>PoV/Author's Attitude</v>
      </c>
    </row>
    <row r="3223" spans="1:9" ht="16" thickBot="1" x14ac:dyDescent="0.25">
      <c r="A3223" s="8" t="str">
        <f>Table768[[#This Row],[Test No.]]&amp;Table768[[#This Row],[Section]]&amp;Table768[[#This Row],[Q No.]]</f>
        <v>R33R22</v>
      </c>
      <c r="B3223" s="8"/>
      <c r="C3223" s="7" t="s">
        <v>78</v>
      </c>
      <c r="D3223" s="17">
        <v>22</v>
      </c>
      <c r="E3223" s="6" t="s">
        <v>33</v>
      </c>
      <c r="F3223" s="6">
        <v>3</v>
      </c>
      <c r="G3223" s="13" t="s">
        <v>200</v>
      </c>
      <c r="H3223" s="17" t="s">
        <v>438</v>
      </c>
      <c r="I3223" s="2" t="str">
        <f>VLOOKUP(Table768[[#This Row],[CID]],ALY,2,FALSE)</f>
        <v>Inference</v>
      </c>
    </row>
    <row r="3224" spans="1:9" ht="16" thickBot="1" x14ac:dyDescent="0.25">
      <c r="A3224" s="8" t="str">
        <f>Table768[[#This Row],[Test No.]]&amp;Table768[[#This Row],[Section]]&amp;Table768[[#This Row],[Q No.]]</f>
        <v>R33R23</v>
      </c>
      <c r="B3224" s="8"/>
      <c r="C3224" s="7" t="s">
        <v>78</v>
      </c>
      <c r="D3224" s="17">
        <v>23</v>
      </c>
      <c r="E3224" s="6" t="s">
        <v>33</v>
      </c>
      <c r="F3224" s="6">
        <v>3</v>
      </c>
      <c r="G3224" s="13" t="s">
        <v>200</v>
      </c>
      <c r="H3224" s="17" t="s">
        <v>436</v>
      </c>
      <c r="I3224" s="2" t="str">
        <f>VLOOKUP(Table768[[#This Row],[CID]],ALY,2,FALSE)</f>
        <v>Purpose</v>
      </c>
    </row>
    <row r="3225" spans="1:9" ht="16" thickBot="1" x14ac:dyDescent="0.25">
      <c r="A3225" s="8" t="str">
        <f>Table768[[#This Row],[Test No.]]&amp;Table768[[#This Row],[Section]]&amp;Table768[[#This Row],[Q No.]]</f>
        <v>R33R24</v>
      </c>
      <c r="B3225" s="8"/>
      <c r="C3225" s="7" t="s">
        <v>78</v>
      </c>
      <c r="D3225" s="17">
        <v>24</v>
      </c>
      <c r="E3225" s="6" t="s">
        <v>33</v>
      </c>
      <c r="F3225" s="6">
        <v>3</v>
      </c>
      <c r="G3225" s="13" t="s">
        <v>200</v>
      </c>
      <c r="H3225" s="17" t="s">
        <v>437</v>
      </c>
      <c r="I3225" s="2" t="str">
        <f>VLOOKUP(Table768[[#This Row],[CID]],ALY,2,FALSE)</f>
        <v>Detail</v>
      </c>
    </row>
    <row r="3226" spans="1:9" ht="16" thickBot="1" x14ac:dyDescent="0.25">
      <c r="A3226" s="8" t="str">
        <f>Table768[[#This Row],[Test No.]]&amp;Table768[[#This Row],[Section]]&amp;Table768[[#This Row],[Q No.]]</f>
        <v>R33R25</v>
      </c>
      <c r="B3226" s="8"/>
      <c r="C3226" s="7" t="s">
        <v>78</v>
      </c>
      <c r="D3226" s="17">
        <v>25</v>
      </c>
      <c r="E3226" s="6" t="s">
        <v>33</v>
      </c>
      <c r="F3226" s="6">
        <v>3</v>
      </c>
      <c r="G3226" s="13" t="s">
        <v>200</v>
      </c>
      <c r="H3226" s="17" t="s">
        <v>436</v>
      </c>
      <c r="I3226" s="2" t="str">
        <f>VLOOKUP(Table768[[#This Row],[CID]],ALY,2,FALSE)</f>
        <v>Purpose</v>
      </c>
    </row>
    <row r="3227" spans="1:9" ht="16" thickBot="1" x14ac:dyDescent="0.25">
      <c r="A3227" s="8" t="str">
        <f>Table768[[#This Row],[Test No.]]&amp;Table768[[#This Row],[Section]]&amp;Table768[[#This Row],[Q No.]]</f>
        <v>R33R26</v>
      </c>
      <c r="B3227" s="8"/>
      <c r="C3227" s="7" t="s">
        <v>78</v>
      </c>
      <c r="D3227" s="17">
        <v>26</v>
      </c>
      <c r="E3227" s="6" t="s">
        <v>33</v>
      </c>
      <c r="F3227" s="6">
        <v>3</v>
      </c>
      <c r="G3227" s="13" t="s">
        <v>200</v>
      </c>
      <c r="H3227" s="17" t="s">
        <v>437</v>
      </c>
      <c r="I3227" s="2" t="str">
        <f>VLOOKUP(Table768[[#This Row],[CID]],ALY,2,FALSE)</f>
        <v>Detail</v>
      </c>
    </row>
    <row r="3228" spans="1:9" ht="16" thickBot="1" x14ac:dyDescent="0.25">
      <c r="A3228" s="8" t="str">
        <f>Table768[[#This Row],[Test No.]]&amp;Table768[[#This Row],[Section]]&amp;Table768[[#This Row],[Q No.]]</f>
        <v>R33R27</v>
      </c>
      <c r="B3228" s="8"/>
      <c r="C3228" s="7" t="s">
        <v>78</v>
      </c>
      <c r="D3228" s="17">
        <v>27</v>
      </c>
      <c r="E3228" s="6" t="s">
        <v>33</v>
      </c>
      <c r="F3228" s="6">
        <v>3</v>
      </c>
      <c r="G3228" s="13" t="s">
        <v>200</v>
      </c>
      <c r="H3228" s="17" t="s">
        <v>438</v>
      </c>
      <c r="I3228" s="2" t="str">
        <f>VLOOKUP(Table768[[#This Row],[CID]],ALY,2,FALSE)</f>
        <v>Inference</v>
      </c>
    </row>
    <row r="3229" spans="1:9" ht="16" thickBot="1" x14ac:dyDescent="0.25">
      <c r="A3229" s="8" t="str">
        <f>Table768[[#This Row],[Test No.]]&amp;Table768[[#This Row],[Section]]&amp;Table768[[#This Row],[Q No.]]</f>
        <v>R33R28</v>
      </c>
      <c r="B3229" s="8"/>
      <c r="C3229" s="7" t="s">
        <v>78</v>
      </c>
      <c r="D3229" s="17">
        <v>28</v>
      </c>
      <c r="E3229" s="6" t="s">
        <v>33</v>
      </c>
      <c r="F3229" s="6">
        <v>3</v>
      </c>
      <c r="G3229" s="13" t="s">
        <v>200</v>
      </c>
      <c r="H3229" s="17" t="s">
        <v>437</v>
      </c>
      <c r="I3229" s="2" t="str">
        <f>VLOOKUP(Table768[[#This Row],[CID]],ALY,2,FALSE)</f>
        <v>Detail</v>
      </c>
    </row>
    <row r="3230" spans="1:9" ht="16" thickBot="1" x14ac:dyDescent="0.25">
      <c r="A3230" s="8" t="str">
        <f>Table768[[#This Row],[Test No.]]&amp;Table768[[#This Row],[Section]]&amp;Table768[[#This Row],[Q No.]]</f>
        <v>R33R29</v>
      </c>
      <c r="B3230" s="8"/>
      <c r="C3230" s="7" t="s">
        <v>78</v>
      </c>
      <c r="D3230" s="17">
        <v>29</v>
      </c>
      <c r="E3230" s="6" t="s">
        <v>33</v>
      </c>
      <c r="F3230" s="6">
        <v>3</v>
      </c>
      <c r="G3230" s="13" t="s">
        <v>200</v>
      </c>
      <c r="H3230" s="17" t="s">
        <v>437</v>
      </c>
      <c r="I3230" s="2" t="str">
        <f>VLOOKUP(Table768[[#This Row],[CID]],ALY,2,FALSE)</f>
        <v>Detail</v>
      </c>
    </row>
    <row r="3231" spans="1:9" ht="16" thickBot="1" x14ac:dyDescent="0.25">
      <c r="A3231" s="8" t="str">
        <f>Table768[[#This Row],[Test No.]]&amp;Table768[[#This Row],[Section]]&amp;Table768[[#This Row],[Q No.]]</f>
        <v>R33R30</v>
      </c>
      <c r="B3231" s="8"/>
      <c r="C3231" s="7" t="s">
        <v>78</v>
      </c>
      <c r="D3231" s="17">
        <v>30</v>
      </c>
      <c r="E3231" s="6" t="s">
        <v>33</v>
      </c>
      <c r="F3231" s="6">
        <v>3</v>
      </c>
      <c r="G3231" s="13" t="s">
        <v>200</v>
      </c>
      <c r="H3231" s="17" t="s">
        <v>437</v>
      </c>
      <c r="I3231" s="2" t="str">
        <f>VLOOKUP(Table768[[#This Row],[CID]],ALY,2,FALSE)</f>
        <v>Detail</v>
      </c>
    </row>
    <row r="3232" spans="1:9" ht="16" thickBot="1" x14ac:dyDescent="0.25">
      <c r="A3232" s="8" t="str">
        <f>Table768[[#This Row],[Test No.]]&amp;Table768[[#This Row],[Section]]&amp;Table768[[#This Row],[Q No.]]</f>
        <v>R33R31</v>
      </c>
      <c r="B3232" s="8"/>
      <c r="C3232" s="7" t="s">
        <v>78</v>
      </c>
      <c r="D3232" s="17">
        <v>31</v>
      </c>
      <c r="E3232" s="6" t="s">
        <v>33</v>
      </c>
      <c r="F3232" s="6">
        <v>4</v>
      </c>
      <c r="G3232" s="13" t="s">
        <v>199</v>
      </c>
      <c r="H3232" s="17" t="s">
        <v>441</v>
      </c>
      <c r="I3232" s="2" t="str">
        <f>VLOOKUP(Table768[[#This Row],[CID]],ALY,2,FALSE)</f>
        <v>Main Idea</v>
      </c>
    </row>
    <row r="3233" spans="1:9" ht="16" thickBot="1" x14ac:dyDescent="0.25">
      <c r="A3233" s="8" t="str">
        <f>Table768[[#This Row],[Test No.]]&amp;Table768[[#This Row],[Section]]&amp;Table768[[#This Row],[Q No.]]</f>
        <v>R33R32</v>
      </c>
      <c r="B3233" s="8"/>
      <c r="C3233" s="7" t="s">
        <v>78</v>
      </c>
      <c r="D3233" s="17">
        <v>32</v>
      </c>
      <c r="E3233" s="6" t="s">
        <v>33</v>
      </c>
      <c r="F3233" s="6">
        <v>4</v>
      </c>
      <c r="G3233" s="13" t="s">
        <v>199</v>
      </c>
      <c r="H3233" s="17" t="s">
        <v>442</v>
      </c>
      <c r="I3233" s="2" t="str">
        <f>VLOOKUP(Table768[[#This Row],[CID]],ALY,2,FALSE)</f>
        <v>Detail</v>
      </c>
    </row>
    <row r="3234" spans="1:9" ht="16" thickBot="1" x14ac:dyDescent="0.25">
      <c r="A3234" s="8" t="str">
        <f>Table768[[#This Row],[Test No.]]&amp;Table768[[#This Row],[Section]]&amp;Table768[[#This Row],[Q No.]]</f>
        <v>R33R33</v>
      </c>
      <c r="B3234" s="8"/>
      <c r="C3234" s="7" t="s">
        <v>78</v>
      </c>
      <c r="D3234" s="17">
        <v>33</v>
      </c>
      <c r="E3234" s="6" t="s">
        <v>33</v>
      </c>
      <c r="F3234" s="6">
        <v>4</v>
      </c>
      <c r="G3234" s="13" t="s">
        <v>199</v>
      </c>
      <c r="H3234" s="17" t="s">
        <v>445</v>
      </c>
      <c r="I3234" s="2" t="str">
        <f>VLOOKUP(Table768[[#This Row],[CID]],ALY,2,FALSE)</f>
        <v>Purpose</v>
      </c>
    </row>
    <row r="3235" spans="1:9" ht="16" thickBot="1" x14ac:dyDescent="0.25">
      <c r="A3235" s="8" t="str">
        <f>Table768[[#This Row],[Test No.]]&amp;Table768[[#This Row],[Section]]&amp;Table768[[#This Row],[Q No.]]</f>
        <v>R33R34</v>
      </c>
      <c r="B3235" s="8"/>
      <c r="C3235" s="7" t="s">
        <v>78</v>
      </c>
      <c r="D3235" s="17">
        <v>34</v>
      </c>
      <c r="E3235" s="6" t="s">
        <v>33</v>
      </c>
      <c r="F3235" s="6">
        <v>4</v>
      </c>
      <c r="G3235" s="13" t="s">
        <v>199</v>
      </c>
      <c r="H3235" s="17" t="s">
        <v>442</v>
      </c>
      <c r="I3235" s="2" t="str">
        <f>VLOOKUP(Table768[[#This Row],[CID]],ALY,2,FALSE)</f>
        <v>Detail</v>
      </c>
    </row>
    <row r="3236" spans="1:9" ht="16" thickBot="1" x14ac:dyDescent="0.25">
      <c r="A3236" s="8" t="str">
        <f>Table768[[#This Row],[Test No.]]&amp;Table768[[#This Row],[Section]]&amp;Table768[[#This Row],[Q No.]]</f>
        <v>R33R35</v>
      </c>
      <c r="B3236" s="8"/>
      <c r="C3236" s="7" t="s">
        <v>78</v>
      </c>
      <c r="D3236" s="17">
        <v>35</v>
      </c>
      <c r="E3236" s="6" t="s">
        <v>33</v>
      </c>
      <c r="F3236" s="6">
        <v>4</v>
      </c>
      <c r="G3236" s="13" t="s">
        <v>199</v>
      </c>
      <c r="H3236" s="17" t="s">
        <v>442</v>
      </c>
      <c r="I3236" s="2" t="str">
        <f>VLOOKUP(Table768[[#This Row],[CID]],ALY,2,FALSE)</f>
        <v>Detail</v>
      </c>
    </row>
    <row r="3237" spans="1:9" ht="16" thickBot="1" x14ac:dyDescent="0.25">
      <c r="A3237" s="8" t="str">
        <f>Table768[[#This Row],[Test No.]]&amp;Table768[[#This Row],[Section]]&amp;Table768[[#This Row],[Q No.]]</f>
        <v>R33R36</v>
      </c>
      <c r="B3237" s="8"/>
      <c r="C3237" s="7" t="s">
        <v>78</v>
      </c>
      <c r="D3237" s="17">
        <v>36</v>
      </c>
      <c r="E3237" s="6" t="s">
        <v>33</v>
      </c>
      <c r="F3237" s="6">
        <v>4</v>
      </c>
      <c r="G3237" s="13" t="s">
        <v>199</v>
      </c>
      <c r="H3237" s="17" t="s">
        <v>443</v>
      </c>
      <c r="I3237" s="2" t="str">
        <f>VLOOKUP(Table768[[#This Row],[CID]],ALY,2,FALSE)</f>
        <v>Vocab-in-Context</v>
      </c>
    </row>
    <row r="3238" spans="1:9" ht="16" thickBot="1" x14ac:dyDescent="0.25">
      <c r="A3238" s="8" t="str">
        <f>Table768[[#This Row],[Test No.]]&amp;Table768[[#This Row],[Section]]&amp;Table768[[#This Row],[Q No.]]</f>
        <v>R33R37</v>
      </c>
      <c r="B3238" s="8"/>
      <c r="C3238" s="7" t="s">
        <v>78</v>
      </c>
      <c r="D3238" s="17">
        <v>37</v>
      </c>
      <c r="E3238" s="6" t="s">
        <v>33</v>
      </c>
      <c r="F3238" s="6">
        <v>4</v>
      </c>
      <c r="G3238" s="13" t="s">
        <v>199</v>
      </c>
      <c r="H3238" s="17" t="s">
        <v>443</v>
      </c>
      <c r="I3238" s="2" t="str">
        <f>VLOOKUP(Table768[[#This Row],[CID]],ALY,2,FALSE)</f>
        <v>Vocab-in-Context</v>
      </c>
    </row>
    <row r="3239" spans="1:9" ht="16" thickBot="1" x14ac:dyDescent="0.25">
      <c r="A3239" s="8" t="str">
        <f>Table768[[#This Row],[Test No.]]&amp;Table768[[#This Row],[Section]]&amp;Table768[[#This Row],[Q No.]]</f>
        <v>R33R38</v>
      </c>
      <c r="B3239" s="8"/>
      <c r="C3239" s="7" t="s">
        <v>78</v>
      </c>
      <c r="D3239" s="17">
        <v>38</v>
      </c>
      <c r="E3239" s="6" t="s">
        <v>33</v>
      </c>
      <c r="F3239" s="6">
        <v>4</v>
      </c>
      <c r="G3239" s="13" t="s">
        <v>199</v>
      </c>
      <c r="H3239" s="17" t="s">
        <v>442</v>
      </c>
      <c r="I3239" s="2" t="str">
        <f>VLOOKUP(Table768[[#This Row],[CID]],ALY,2,FALSE)</f>
        <v>Detail</v>
      </c>
    </row>
    <row r="3240" spans="1:9" ht="16" thickBot="1" x14ac:dyDescent="0.25">
      <c r="A3240" s="8" t="str">
        <f>Table768[[#This Row],[Test No.]]&amp;Table768[[#This Row],[Section]]&amp;Table768[[#This Row],[Q No.]]</f>
        <v>R33R39</v>
      </c>
      <c r="B3240" s="8"/>
      <c r="C3240" s="7" t="s">
        <v>78</v>
      </c>
      <c r="D3240" s="17">
        <v>39</v>
      </c>
      <c r="E3240" s="6" t="s">
        <v>33</v>
      </c>
      <c r="F3240" s="6">
        <v>4</v>
      </c>
      <c r="G3240" s="13" t="s">
        <v>199</v>
      </c>
      <c r="H3240" s="17" t="s">
        <v>442</v>
      </c>
      <c r="I3240" s="2" t="str">
        <f>VLOOKUP(Table768[[#This Row],[CID]],ALY,2,FALSE)</f>
        <v>Detail</v>
      </c>
    </row>
    <row r="3241" spans="1:9" ht="16" thickBot="1" x14ac:dyDescent="0.25">
      <c r="A3241" s="8" t="str">
        <f>Table768[[#This Row],[Test No.]]&amp;Table768[[#This Row],[Section]]&amp;Table768[[#This Row],[Q No.]]</f>
        <v>R33R40</v>
      </c>
      <c r="B3241" s="8"/>
      <c r="C3241" s="7" t="s">
        <v>78</v>
      </c>
      <c r="D3241" s="17">
        <v>40</v>
      </c>
      <c r="E3241" s="6" t="s">
        <v>33</v>
      </c>
      <c r="F3241" s="6">
        <v>4</v>
      </c>
      <c r="G3241" s="13" t="s">
        <v>199</v>
      </c>
      <c r="H3241" s="17" t="s">
        <v>442</v>
      </c>
      <c r="I3241" s="2" t="str">
        <f>VLOOKUP(Table768[[#This Row],[CID]],ALY,2,FALSE)</f>
        <v>Detail</v>
      </c>
    </row>
    <row r="3242" spans="1:9" ht="16" thickBot="1" x14ac:dyDescent="0.25">
      <c r="A3242" s="8" t="str">
        <f>Table768[[#This Row],[Test No.]]&amp;Table768[[#This Row],[Section]]&amp;Table768[[#This Row],[Q No.]]</f>
        <v>R34R1</v>
      </c>
      <c r="B3242" s="8"/>
      <c r="C3242" s="7" t="s">
        <v>77</v>
      </c>
      <c r="D3242" s="17">
        <v>1</v>
      </c>
      <c r="E3242" s="6" t="s">
        <v>33</v>
      </c>
      <c r="F3242" s="6">
        <v>1</v>
      </c>
      <c r="G3242" s="13" t="s">
        <v>50</v>
      </c>
      <c r="H3242" s="17" t="s">
        <v>425</v>
      </c>
      <c r="I3242" s="2" t="str">
        <f>VLOOKUP(Table768[[#This Row],[CID]],ALY,2,FALSE)</f>
        <v>Detail</v>
      </c>
    </row>
    <row r="3243" spans="1:9" ht="16" thickBot="1" x14ac:dyDescent="0.25">
      <c r="A3243" s="8" t="str">
        <f>Table768[[#This Row],[Test No.]]&amp;Table768[[#This Row],[Section]]&amp;Table768[[#This Row],[Q No.]]</f>
        <v>R34R2</v>
      </c>
      <c r="B3243" s="8"/>
      <c r="C3243" s="7" t="s">
        <v>77</v>
      </c>
      <c r="D3243" s="17">
        <v>2</v>
      </c>
      <c r="E3243" s="6" t="s">
        <v>33</v>
      </c>
      <c r="F3243" s="6">
        <v>1</v>
      </c>
      <c r="G3243" s="13" t="s">
        <v>50</v>
      </c>
      <c r="H3243" s="17" t="s">
        <v>428</v>
      </c>
      <c r="I3243" s="2" t="str">
        <f>VLOOKUP(Table768[[#This Row],[CID]],ALY,2,FALSE)</f>
        <v>Purpose</v>
      </c>
    </row>
    <row r="3244" spans="1:9" ht="16" thickBot="1" x14ac:dyDescent="0.25">
      <c r="A3244" s="8" t="str">
        <f>Table768[[#This Row],[Test No.]]&amp;Table768[[#This Row],[Section]]&amp;Table768[[#This Row],[Q No.]]</f>
        <v>R34R3</v>
      </c>
      <c r="B3244" s="8"/>
      <c r="C3244" s="7" t="s">
        <v>77</v>
      </c>
      <c r="D3244" s="17">
        <v>3</v>
      </c>
      <c r="E3244" s="6" t="s">
        <v>33</v>
      </c>
      <c r="F3244" s="6">
        <v>1</v>
      </c>
      <c r="G3244" s="13" t="s">
        <v>50</v>
      </c>
      <c r="H3244" s="17" t="s">
        <v>425</v>
      </c>
      <c r="I3244" s="2" t="str">
        <f>VLOOKUP(Table768[[#This Row],[CID]],ALY,2,FALSE)</f>
        <v>Detail</v>
      </c>
    </row>
    <row r="3245" spans="1:9" ht="16" thickBot="1" x14ac:dyDescent="0.25">
      <c r="A3245" s="8" t="str">
        <f>Table768[[#This Row],[Test No.]]&amp;Table768[[#This Row],[Section]]&amp;Table768[[#This Row],[Q No.]]</f>
        <v>R34R4</v>
      </c>
      <c r="B3245" s="8"/>
      <c r="C3245" s="7" t="s">
        <v>77</v>
      </c>
      <c r="D3245" s="17">
        <v>4</v>
      </c>
      <c r="E3245" s="6" t="s">
        <v>33</v>
      </c>
      <c r="F3245" s="6">
        <v>1</v>
      </c>
      <c r="G3245" s="13" t="s">
        <v>50</v>
      </c>
      <c r="H3245" s="17" t="s">
        <v>425</v>
      </c>
      <c r="I3245" s="2" t="str">
        <f>VLOOKUP(Table768[[#This Row],[CID]],ALY,2,FALSE)</f>
        <v>Detail</v>
      </c>
    </row>
    <row r="3246" spans="1:9" ht="16" thickBot="1" x14ac:dyDescent="0.25">
      <c r="A3246" s="8" t="str">
        <f>Table768[[#This Row],[Test No.]]&amp;Table768[[#This Row],[Section]]&amp;Table768[[#This Row],[Q No.]]</f>
        <v>R34R5</v>
      </c>
      <c r="B3246" s="8"/>
      <c r="C3246" s="7" t="s">
        <v>77</v>
      </c>
      <c r="D3246" s="17">
        <v>5</v>
      </c>
      <c r="E3246" s="6" t="s">
        <v>33</v>
      </c>
      <c r="F3246" s="6">
        <v>1</v>
      </c>
      <c r="G3246" s="13" t="s">
        <v>50</v>
      </c>
      <c r="H3246" s="17" t="s">
        <v>425</v>
      </c>
      <c r="I3246" s="2" t="str">
        <f>VLOOKUP(Table768[[#This Row],[CID]],ALY,2,FALSE)</f>
        <v>Detail</v>
      </c>
    </row>
    <row r="3247" spans="1:9" ht="16" thickBot="1" x14ac:dyDescent="0.25">
      <c r="A3247" s="8" t="str">
        <f>Table768[[#This Row],[Test No.]]&amp;Table768[[#This Row],[Section]]&amp;Table768[[#This Row],[Q No.]]</f>
        <v>R34R6</v>
      </c>
      <c r="B3247" s="8"/>
      <c r="C3247" s="7" t="s">
        <v>77</v>
      </c>
      <c r="D3247" s="17">
        <v>6</v>
      </c>
      <c r="E3247" s="6" t="s">
        <v>33</v>
      </c>
      <c r="F3247" s="6">
        <v>1</v>
      </c>
      <c r="G3247" s="13" t="s">
        <v>50</v>
      </c>
      <c r="H3247" s="17" t="s">
        <v>425</v>
      </c>
      <c r="I3247" s="2" t="str">
        <f>VLOOKUP(Table768[[#This Row],[CID]],ALY,2,FALSE)</f>
        <v>Detail</v>
      </c>
    </row>
    <row r="3248" spans="1:9" ht="16" thickBot="1" x14ac:dyDescent="0.25">
      <c r="A3248" s="8" t="str">
        <f>Table768[[#This Row],[Test No.]]&amp;Table768[[#This Row],[Section]]&amp;Table768[[#This Row],[Q No.]]</f>
        <v>R34R7</v>
      </c>
      <c r="B3248" s="8"/>
      <c r="C3248" s="7" t="s">
        <v>77</v>
      </c>
      <c r="D3248" s="17">
        <v>7</v>
      </c>
      <c r="E3248" s="6" t="s">
        <v>33</v>
      </c>
      <c r="F3248" s="6">
        <v>1</v>
      </c>
      <c r="G3248" s="13" t="s">
        <v>50</v>
      </c>
      <c r="H3248" s="17" t="s">
        <v>425</v>
      </c>
      <c r="I3248" s="2" t="str">
        <f>VLOOKUP(Table768[[#This Row],[CID]],ALY,2,FALSE)</f>
        <v>Detail</v>
      </c>
    </row>
    <row r="3249" spans="1:9" ht="16" thickBot="1" x14ac:dyDescent="0.25">
      <c r="A3249" s="8" t="str">
        <f>Table768[[#This Row],[Test No.]]&amp;Table768[[#This Row],[Section]]&amp;Table768[[#This Row],[Q No.]]</f>
        <v>R34R8</v>
      </c>
      <c r="B3249" s="8"/>
      <c r="C3249" s="7" t="s">
        <v>77</v>
      </c>
      <c r="D3249" s="17">
        <v>8</v>
      </c>
      <c r="E3249" s="6" t="s">
        <v>33</v>
      </c>
      <c r="F3249" s="6">
        <v>1</v>
      </c>
      <c r="G3249" s="13" t="s">
        <v>50</v>
      </c>
      <c r="H3249" s="17" t="s">
        <v>425</v>
      </c>
      <c r="I3249" s="2" t="str">
        <f>VLOOKUP(Table768[[#This Row],[CID]],ALY,2,FALSE)</f>
        <v>Detail</v>
      </c>
    </row>
    <row r="3250" spans="1:9" ht="16" thickBot="1" x14ac:dyDescent="0.25">
      <c r="A3250" s="8" t="str">
        <f>Table768[[#This Row],[Test No.]]&amp;Table768[[#This Row],[Section]]&amp;Table768[[#This Row],[Q No.]]</f>
        <v>R34R9</v>
      </c>
      <c r="B3250" s="8"/>
      <c r="C3250" s="7" t="s">
        <v>77</v>
      </c>
      <c r="D3250" s="17">
        <v>9</v>
      </c>
      <c r="E3250" s="6" t="s">
        <v>33</v>
      </c>
      <c r="F3250" s="6">
        <v>1</v>
      </c>
      <c r="G3250" s="13" t="s">
        <v>50</v>
      </c>
      <c r="H3250" s="17" t="s">
        <v>425</v>
      </c>
      <c r="I3250" s="2" t="str">
        <f>VLOOKUP(Table768[[#This Row],[CID]],ALY,2,FALSE)</f>
        <v>Detail</v>
      </c>
    </row>
    <row r="3251" spans="1:9" ht="16" thickBot="1" x14ac:dyDescent="0.25">
      <c r="A3251" s="8" t="str">
        <f>Table768[[#This Row],[Test No.]]&amp;Table768[[#This Row],[Section]]&amp;Table768[[#This Row],[Q No.]]</f>
        <v>R34R10</v>
      </c>
      <c r="B3251" s="8"/>
      <c r="C3251" s="7" t="s">
        <v>77</v>
      </c>
      <c r="D3251" s="17">
        <v>10</v>
      </c>
      <c r="E3251" s="6" t="s">
        <v>33</v>
      </c>
      <c r="F3251" s="6">
        <v>1</v>
      </c>
      <c r="G3251" s="13" t="s">
        <v>50</v>
      </c>
      <c r="H3251" s="17" t="s">
        <v>425</v>
      </c>
      <c r="I3251" s="2" t="str">
        <f>VLOOKUP(Table768[[#This Row],[CID]],ALY,2,FALSE)</f>
        <v>Detail</v>
      </c>
    </row>
    <row r="3252" spans="1:9" ht="16" thickBot="1" x14ac:dyDescent="0.25">
      <c r="A3252" s="8" t="str">
        <f>Table768[[#This Row],[Test No.]]&amp;Table768[[#This Row],[Section]]&amp;Table768[[#This Row],[Q No.]]</f>
        <v>R34R11</v>
      </c>
      <c r="B3252" s="8"/>
      <c r="C3252" s="7" t="s">
        <v>77</v>
      </c>
      <c r="D3252" s="17">
        <v>11</v>
      </c>
      <c r="E3252" s="6" t="s">
        <v>33</v>
      </c>
      <c r="F3252" s="6">
        <v>2</v>
      </c>
      <c r="G3252" s="13" t="s">
        <v>201</v>
      </c>
      <c r="H3252" s="17" t="s">
        <v>446</v>
      </c>
      <c r="I3252" s="2" t="str">
        <f>VLOOKUP(Table768[[#This Row],[CID]],ALY,2,FALSE)</f>
        <v>Inference</v>
      </c>
    </row>
    <row r="3253" spans="1:9" ht="16" thickBot="1" x14ac:dyDescent="0.25">
      <c r="A3253" s="8" t="str">
        <f>Table768[[#This Row],[Test No.]]&amp;Table768[[#This Row],[Section]]&amp;Table768[[#This Row],[Q No.]]</f>
        <v>R34R12</v>
      </c>
      <c r="B3253" s="8"/>
      <c r="C3253" s="7" t="s">
        <v>77</v>
      </c>
      <c r="D3253" s="17">
        <v>12</v>
      </c>
      <c r="E3253" s="6" t="s">
        <v>33</v>
      </c>
      <c r="F3253" s="6">
        <v>2</v>
      </c>
      <c r="G3253" s="13" t="s">
        <v>201</v>
      </c>
      <c r="H3253" s="17" t="s">
        <v>430</v>
      </c>
      <c r="I3253" s="2" t="str">
        <f>VLOOKUP(Table768[[#This Row],[CID]],ALY,2,FALSE)</f>
        <v>Detail</v>
      </c>
    </row>
    <row r="3254" spans="1:9" ht="16" thickBot="1" x14ac:dyDescent="0.25">
      <c r="A3254" s="8" t="str">
        <f>Table768[[#This Row],[Test No.]]&amp;Table768[[#This Row],[Section]]&amp;Table768[[#This Row],[Q No.]]</f>
        <v>R34R13</v>
      </c>
      <c r="B3254" s="8"/>
      <c r="C3254" s="7" t="s">
        <v>77</v>
      </c>
      <c r="D3254" s="17">
        <v>13</v>
      </c>
      <c r="E3254" s="6" t="s">
        <v>33</v>
      </c>
      <c r="F3254" s="6">
        <v>2</v>
      </c>
      <c r="G3254" s="13" t="s">
        <v>201</v>
      </c>
      <c r="H3254" s="17" t="s">
        <v>430</v>
      </c>
      <c r="I3254" s="2" t="str">
        <f>VLOOKUP(Table768[[#This Row],[CID]],ALY,2,FALSE)</f>
        <v>Detail</v>
      </c>
    </row>
    <row r="3255" spans="1:9" ht="16" thickBot="1" x14ac:dyDescent="0.25">
      <c r="A3255" s="8" t="str">
        <f>Table768[[#This Row],[Test No.]]&amp;Table768[[#This Row],[Section]]&amp;Table768[[#This Row],[Q No.]]</f>
        <v>R34R14</v>
      </c>
      <c r="B3255" s="8"/>
      <c r="C3255" s="7" t="s">
        <v>77</v>
      </c>
      <c r="D3255" s="17">
        <v>14</v>
      </c>
      <c r="E3255" s="6" t="s">
        <v>33</v>
      </c>
      <c r="F3255" s="6">
        <v>2</v>
      </c>
      <c r="G3255" s="13" t="s">
        <v>201</v>
      </c>
      <c r="H3255" s="17" t="s">
        <v>430</v>
      </c>
      <c r="I3255" s="2" t="str">
        <f>VLOOKUP(Table768[[#This Row],[CID]],ALY,2,FALSE)</f>
        <v>Detail</v>
      </c>
    </row>
    <row r="3256" spans="1:9" ht="16" thickBot="1" x14ac:dyDescent="0.25">
      <c r="A3256" s="8" t="str">
        <f>Table768[[#This Row],[Test No.]]&amp;Table768[[#This Row],[Section]]&amp;Table768[[#This Row],[Q No.]]</f>
        <v>R34R15</v>
      </c>
      <c r="B3256" s="8"/>
      <c r="C3256" s="7" t="s">
        <v>77</v>
      </c>
      <c r="D3256" s="17">
        <v>15</v>
      </c>
      <c r="E3256" s="6" t="s">
        <v>33</v>
      </c>
      <c r="F3256" s="6">
        <v>2</v>
      </c>
      <c r="G3256" s="13" t="s">
        <v>201</v>
      </c>
      <c r="H3256" s="17" t="s">
        <v>433</v>
      </c>
      <c r="I3256" s="2" t="str">
        <f>VLOOKUP(Table768[[#This Row],[CID]],ALY,2,FALSE)</f>
        <v>Purpose</v>
      </c>
    </row>
    <row r="3257" spans="1:9" ht="16" thickBot="1" x14ac:dyDescent="0.25">
      <c r="A3257" s="8" t="str">
        <f>Table768[[#This Row],[Test No.]]&amp;Table768[[#This Row],[Section]]&amp;Table768[[#This Row],[Q No.]]</f>
        <v>R34R16</v>
      </c>
      <c r="B3257" s="8"/>
      <c r="C3257" s="7" t="s">
        <v>77</v>
      </c>
      <c r="D3257" s="17">
        <v>16</v>
      </c>
      <c r="E3257" s="6" t="s">
        <v>33</v>
      </c>
      <c r="F3257" s="6">
        <v>2</v>
      </c>
      <c r="G3257" s="13" t="s">
        <v>201</v>
      </c>
      <c r="H3257" s="17" t="s">
        <v>430</v>
      </c>
      <c r="I3257" s="2" t="str">
        <f>VLOOKUP(Table768[[#This Row],[CID]],ALY,2,FALSE)</f>
        <v>Detail</v>
      </c>
    </row>
    <row r="3258" spans="1:9" ht="16" thickBot="1" x14ac:dyDescent="0.25">
      <c r="A3258" s="8" t="str">
        <f>Table768[[#This Row],[Test No.]]&amp;Table768[[#This Row],[Section]]&amp;Table768[[#This Row],[Q No.]]</f>
        <v>R34R17</v>
      </c>
      <c r="B3258" s="8"/>
      <c r="C3258" s="7" t="s">
        <v>77</v>
      </c>
      <c r="D3258" s="17">
        <v>17</v>
      </c>
      <c r="E3258" s="6" t="s">
        <v>33</v>
      </c>
      <c r="F3258" s="6">
        <v>2</v>
      </c>
      <c r="G3258" s="13" t="s">
        <v>201</v>
      </c>
      <c r="H3258" s="17" t="s">
        <v>431</v>
      </c>
      <c r="I3258" s="2" t="str">
        <f>VLOOKUP(Table768[[#This Row],[CID]],ALY,2,FALSE)</f>
        <v>Vocab-in-Context</v>
      </c>
    </row>
    <row r="3259" spans="1:9" ht="16" thickBot="1" x14ac:dyDescent="0.25">
      <c r="A3259" s="8" t="str">
        <f>Table768[[#This Row],[Test No.]]&amp;Table768[[#This Row],[Section]]&amp;Table768[[#This Row],[Q No.]]</f>
        <v>R34R18</v>
      </c>
      <c r="B3259" s="8"/>
      <c r="C3259" s="7" t="s">
        <v>77</v>
      </c>
      <c r="D3259" s="17">
        <v>18</v>
      </c>
      <c r="E3259" s="6" t="s">
        <v>33</v>
      </c>
      <c r="F3259" s="6">
        <v>2</v>
      </c>
      <c r="G3259" s="13" t="s">
        <v>201</v>
      </c>
      <c r="H3259" s="17" t="s">
        <v>430</v>
      </c>
      <c r="I3259" s="2" t="str">
        <f>VLOOKUP(Table768[[#This Row],[CID]],ALY,2,FALSE)</f>
        <v>Detail</v>
      </c>
    </row>
    <row r="3260" spans="1:9" ht="16" thickBot="1" x14ac:dyDescent="0.25">
      <c r="A3260" s="8" t="str">
        <f>Table768[[#This Row],[Test No.]]&amp;Table768[[#This Row],[Section]]&amp;Table768[[#This Row],[Q No.]]</f>
        <v>R34R19</v>
      </c>
      <c r="B3260" s="8"/>
      <c r="C3260" s="7" t="s">
        <v>77</v>
      </c>
      <c r="D3260" s="17">
        <v>19</v>
      </c>
      <c r="E3260" s="6" t="s">
        <v>33</v>
      </c>
      <c r="F3260" s="6">
        <v>2</v>
      </c>
      <c r="G3260" s="13" t="s">
        <v>201</v>
      </c>
      <c r="H3260" s="17" t="s">
        <v>430</v>
      </c>
      <c r="I3260" s="2" t="str">
        <f>VLOOKUP(Table768[[#This Row],[CID]],ALY,2,FALSE)</f>
        <v>Detail</v>
      </c>
    </row>
    <row r="3261" spans="1:9" ht="16" thickBot="1" x14ac:dyDescent="0.25">
      <c r="A3261" s="8" t="str">
        <f>Table768[[#This Row],[Test No.]]&amp;Table768[[#This Row],[Section]]&amp;Table768[[#This Row],[Q No.]]</f>
        <v>R34R20</v>
      </c>
      <c r="B3261" s="8"/>
      <c r="C3261" s="7" t="s">
        <v>77</v>
      </c>
      <c r="D3261" s="17">
        <v>20</v>
      </c>
      <c r="E3261" s="6" t="s">
        <v>33</v>
      </c>
      <c r="F3261" s="6">
        <v>2</v>
      </c>
      <c r="G3261" s="13" t="s">
        <v>201</v>
      </c>
      <c r="H3261" s="17" t="s">
        <v>430</v>
      </c>
      <c r="I3261" s="2" t="str">
        <f>VLOOKUP(Table768[[#This Row],[CID]],ALY,2,FALSE)</f>
        <v>Detail</v>
      </c>
    </row>
    <row r="3262" spans="1:9" ht="16" thickBot="1" x14ac:dyDescent="0.25">
      <c r="A3262" s="8" t="str">
        <f>Table768[[#This Row],[Test No.]]&amp;Table768[[#This Row],[Section]]&amp;Table768[[#This Row],[Q No.]]</f>
        <v>R34R21</v>
      </c>
      <c r="B3262" s="8"/>
      <c r="C3262" s="7" t="s">
        <v>77</v>
      </c>
      <c r="D3262" s="17">
        <v>21</v>
      </c>
      <c r="E3262" s="6" t="s">
        <v>33</v>
      </c>
      <c r="F3262" s="6">
        <v>3</v>
      </c>
      <c r="G3262" s="13" t="s">
        <v>200</v>
      </c>
      <c r="H3262" s="17" t="s">
        <v>436</v>
      </c>
      <c r="I3262" s="2" t="str">
        <f>VLOOKUP(Table768[[#This Row],[CID]],ALY,2,FALSE)</f>
        <v>Purpose</v>
      </c>
    </row>
    <row r="3263" spans="1:9" ht="16" thickBot="1" x14ac:dyDescent="0.25">
      <c r="A3263" s="8" t="str">
        <f>Table768[[#This Row],[Test No.]]&amp;Table768[[#This Row],[Section]]&amp;Table768[[#This Row],[Q No.]]</f>
        <v>R34R22</v>
      </c>
      <c r="B3263" s="8"/>
      <c r="C3263" s="7" t="s">
        <v>77</v>
      </c>
      <c r="D3263" s="17">
        <v>22</v>
      </c>
      <c r="E3263" s="6" t="s">
        <v>33</v>
      </c>
      <c r="F3263" s="6">
        <v>3</v>
      </c>
      <c r="G3263" s="13" t="s">
        <v>200</v>
      </c>
      <c r="H3263" s="17" t="s">
        <v>439</v>
      </c>
      <c r="I3263" s="2" t="str">
        <f>VLOOKUP(Table768[[#This Row],[CID]],ALY,2,FALSE)</f>
        <v>Vocab-in-Context</v>
      </c>
    </row>
    <row r="3264" spans="1:9" ht="16" thickBot="1" x14ac:dyDescent="0.25">
      <c r="A3264" s="8" t="str">
        <f>Table768[[#This Row],[Test No.]]&amp;Table768[[#This Row],[Section]]&amp;Table768[[#This Row],[Q No.]]</f>
        <v>R34R23</v>
      </c>
      <c r="B3264" s="8"/>
      <c r="C3264" s="7" t="s">
        <v>77</v>
      </c>
      <c r="D3264" s="17">
        <v>23</v>
      </c>
      <c r="E3264" s="6" t="s">
        <v>33</v>
      </c>
      <c r="F3264" s="6">
        <v>3</v>
      </c>
      <c r="G3264" s="13" t="s">
        <v>200</v>
      </c>
      <c r="H3264" s="17" t="s">
        <v>436</v>
      </c>
      <c r="I3264" s="2" t="str">
        <f>VLOOKUP(Table768[[#This Row],[CID]],ALY,2,FALSE)</f>
        <v>Purpose</v>
      </c>
    </row>
    <row r="3265" spans="1:9" ht="16" thickBot="1" x14ac:dyDescent="0.25">
      <c r="A3265" s="8" t="str">
        <f>Table768[[#This Row],[Test No.]]&amp;Table768[[#This Row],[Section]]&amp;Table768[[#This Row],[Q No.]]</f>
        <v>R34R24</v>
      </c>
      <c r="B3265" s="8"/>
      <c r="C3265" s="7" t="s">
        <v>77</v>
      </c>
      <c r="D3265" s="17">
        <v>24</v>
      </c>
      <c r="E3265" s="6" t="s">
        <v>33</v>
      </c>
      <c r="F3265" s="6">
        <v>3</v>
      </c>
      <c r="G3265" s="13" t="s">
        <v>200</v>
      </c>
      <c r="H3265" s="17" t="s">
        <v>438</v>
      </c>
      <c r="I3265" s="2" t="str">
        <f>VLOOKUP(Table768[[#This Row],[CID]],ALY,2,FALSE)</f>
        <v>Inference</v>
      </c>
    </row>
    <row r="3266" spans="1:9" ht="16" thickBot="1" x14ac:dyDescent="0.25">
      <c r="A3266" s="8" t="str">
        <f>Table768[[#This Row],[Test No.]]&amp;Table768[[#This Row],[Section]]&amp;Table768[[#This Row],[Q No.]]</f>
        <v>R34R25</v>
      </c>
      <c r="B3266" s="8"/>
      <c r="C3266" s="7" t="s">
        <v>77</v>
      </c>
      <c r="D3266" s="17">
        <v>25</v>
      </c>
      <c r="E3266" s="6" t="s">
        <v>33</v>
      </c>
      <c r="F3266" s="6">
        <v>3</v>
      </c>
      <c r="G3266" s="13" t="s">
        <v>200</v>
      </c>
      <c r="H3266" s="17" t="s">
        <v>438</v>
      </c>
      <c r="I3266" s="2" t="str">
        <f>VLOOKUP(Table768[[#This Row],[CID]],ALY,2,FALSE)</f>
        <v>Inference</v>
      </c>
    </row>
    <row r="3267" spans="1:9" ht="16" thickBot="1" x14ac:dyDescent="0.25">
      <c r="A3267" s="8" t="str">
        <f>Table768[[#This Row],[Test No.]]&amp;Table768[[#This Row],[Section]]&amp;Table768[[#This Row],[Q No.]]</f>
        <v>R34R26</v>
      </c>
      <c r="B3267" s="8"/>
      <c r="C3267" s="7" t="s">
        <v>77</v>
      </c>
      <c r="D3267" s="17">
        <v>26</v>
      </c>
      <c r="E3267" s="6" t="s">
        <v>33</v>
      </c>
      <c r="F3267" s="6">
        <v>3</v>
      </c>
      <c r="G3267" s="13" t="s">
        <v>200</v>
      </c>
      <c r="H3267" s="17" t="s">
        <v>437</v>
      </c>
      <c r="I3267" s="2" t="str">
        <f>VLOOKUP(Table768[[#This Row],[CID]],ALY,2,FALSE)</f>
        <v>Detail</v>
      </c>
    </row>
    <row r="3268" spans="1:9" ht="16" thickBot="1" x14ac:dyDescent="0.25">
      <c r="A3268" s="8" t="str">
        <f>Table768[[#This Row],[Test No.]]&amp;Table768[[#This Row],[Section]]&amp;Table768[[#This Row],[Q No.]]</f>
        <v>R34R27</v>
      </c>
      <c r="B3268" s="8"/>
      <c r="C3268" s="7" t="s">
        <v>77</v>
      </c>
      <c r="D3268" s="17">
        <v>27</v>
      </c>
      <c r="E3268" s="6" t="s">
        <v>33</v>
      </c>
      <c r="F3268" s="6">
        <v>3</v>
      </c>
      <c r="G3268" s="13" t="s">
        <v>200</v>
      </c>
      <c r="H3268" s="17" t="s">
        <v>437</v>
      </c>
      <c r="I3268" s="2" t="str">
        <f>VLOOKUP(Table768[[#This Row],[CID]],ALY,2,FALSE)</f>
        <v>Detail</v>
      </c>
    </row>
    <row r="3269" spans="1:9" ht="16" thickBot="1" x14ac:dyDescent="0.25">
      <c r="A3269" s="8" t="str">
        <f>Table768[[#This Row],[Test No.]]&amp;Table768[[#This Row],[Section]]&amp;Table768[[#This Row],[Q No.]]</f>
        <v>R34R28</v>
      </c>
      <c r="B3269" s="8"/>
      <c r="C3269" s="7" t="s">
        <v>77</v>
      </c>
      <c r="D3269" s="17">
        <v>28</v>
      </c>
      <c r="E3269" s="6" t="s">
        <v>33</v>
      </c>
      <c r="F3269" s="6">
        <v>3</v>
      </c>
      <c r="G3269" s="13" t="s">
        <v>200</v>
      </c>
      <c r="H3269" s="17" t="s">
        <v>437</v>
      </c>
      <c r="I3269" s="2" t="str">
        <f>VLOOKUP(Table768[[#This Row],[CID]],ALY,2,FALSE)</f>
        <v>Detail</v>
      </c>
    </row>
    <row r="3270" spans="1:9" ht="16" thickBot="1" x14ac:dyDescent="0.25">
      <c r="A3270" s="8" t="str">
        <f>Table768[[#This Row],[Test No.]]&amp;Table768[[#This Row],[Section]]&amp;Table768[[#This Row],[Q No.]]</f>
        <v>R34R29</v>
      </c>
      <c r="B3270" s="8"/>
      <c r="C3270" s="7" t="s">
        <v>77</v>
      </c>
      <c r="D3270" s="17">
        <v>29</v>
      </c>
      <c r="E3270" s="6" t="s">
        <v>33</v>
      </c>
      <c r="F3270" s="6">
        <v>3</v>
      </c>
      <c r="G3270" s="13" t="s">
        <v>200</v>
      </c>
      <c r="H3270" s="17" t="s">
        <v>447</v>
      </c>
      <c r="I3270" s="2" t="str">
        <f>VLOOKUP(Table768[[#This Row],[CID]],ALY,2,FALSE)</f>
        <v>Author's Method</v>
      </c>
    </row>
    <row r="3271" spans="1:9" ht="16" thickBot="1" x14ac:dyDescent="0.25">
      <c r="A3271" s="8" t="str">
        <f>Table768[[#This Row],[Test No.]]&amp;Table768[[#This Row],[Section]]&amp;Table768[[#This Row],[Q No.]]</f>
        <v>R34R30</v>
      </c>
      <c r="B3271" s="8"/>
      <c r="C3271" s="7" t="s">
        <v>77</v>
      </c>
      <c r="D3271" s="17">
        <v>30</v>
      </c>
      <c r="E3271" s="6" t="s">
        <v>33</v>
      </c>
      <c r="F3271" s="6">
        <v>3</v>
      </c>
      <c r="G3271" s="13" t="s">
        <v>200</v>
      </c>
      <c r="H3271" s="17" t="s">
        <v>437</v>
      </c>
      <c r="I3271" s="2" t="str">
        <f>VLOOKUP(Table768[[#This Row],[CID]],ALY,2,FALSE)</f>
        <v>Detail</v>
      </c>
    </row>
    <row r="3272" spans="1:9" ht="16" thickBot="1" x14ac:dyDescent="0.25">
      <c r="A3272" s="8" t="str">
        <f>Table768[[#This Row],[Test No.]]&amp;Table768[[#This Row],[Section]]&amp;Table768[[#This Row],[Q No.]]</f>
        <v>R34R31</v>
      </c>
      <c r="B3272" s="8"/>
      <c r="C3272" s="7" t="s">
        <v>77</v>
      </c>
      <c r="D3272" s="17">
        <v>31</v>
      </c>
      <c r="E3272" s="6" t="s">
        <v>33</v>
      </c>
      <c r="F3272" s="6">
        <v>4</v>
      </c>
      <c r="G3272" s="13" t="s">
        <v>199</v>
      </c>
      <c r="H3272" s="17" t="s">
        <v>442</v>
      </c>
      <c r="I3272" s="2" t="str">
        <f>VLOOKUP(Table768[[#This Row],[CID]],ALY,2,FALSE)</f>
        <v>Detail</v>
      </c>
    </row>
    <row r="3273" spans="1:9" ht="16" thickBot="1" x14ac:dyDescent="0.25">
      <c r="A3273" s="8" t="str">
        <f>Table768[[#This Row],[Test No.]]&amp;Table768[[#This Row],[Section]]&amp;Table768[[#This Row],[Q No.]]</f>
        <v>R34R32</v>
      </c>
      <c r="B3273" s="8"/>
      <c r="C3273" s="7" t="s">
        <v>77</v>
      </c>
      <c r="D3273" s="17">
        <v>32</v>
      </c>
      <c r="E3273" s="6" t="s">
        <v>33</v>
      </c>
      <c r="F3273" s="6">
        <v>4</v>
      </c>
      <c r="G3273" s="13" t="s">
        <v>199</v>
      </c>
      <c r="H3273" s="17" t="s">
        <v>442</v>
      </c>
      <c r="I3273" s="2" t="str">
        <f>VLOOKUP(Table768[[#This Row],[CID]],ALY,2,FALSE)</f>
        <v>Detail</v>
      </c>
    </row>
    <row r="3274" spans="1:9" ht="16" thickBot="1" x14ac:dyDescent="0.25">
      <c r="A3274" s="8" t="str">
        <f>Table768[[#This Row],[Test No.]]&amp;Table768[[#This Row],[Section]]&amp;Table768[[#This Row],[Q No.]]</f>
        <v>R34R33</v>
      </c>
      <c r="B3274" s="8"/>
      <c r="C3274" s="7" t="s">
        <v>77</v>
      </c>
      <c r="D3274" s="17">
        <v>33</v>
      </c>
      <c r="E3274" s="6" t="s">
        <v>33</v>
      </c>
      <c r="F3274" s="6">
        <v>4</v>
      </c>
      <c r="G3274" s="13" t="s">
        <v>199</v>
      </c>
      <c r="H3274" s="17" t="s">
        <v>442</v>
      </c>
      <c r="I3274" s="2" t="str">
        <f>VLOOKUP(Table768[[#This Row],[CID]],ALY,2,FALSE)</f>
        <v>Detail</v>
      </c>
    </row>
    <row r="3275" spans="1:9" ht="16" thickBot="1" x14ac:dyDescent="0.25">
      <c r="A3275" s="8" t="str">
        <f>Table768[[#This Row],[Test No.]]&amp;Table768[[#This Row],[Section]]&amp;Table768[[#This Row],[Q No.]]</f>
        <v>R34R34</v>
      </c>
      <c r="B3275" s="8"/>
      <c r="C3275" s="7" t="s">
        <v>77</v>
      </c>
      <c r="D3275" s="17">
        <v>34</v>
      </c>
      <c r="E3275" s="6" t="s">
        <v>33</v>
      </c>
      <c r="F3275" s="6">
        <v>4</v>
      </c>
      <c r="G3275" s="13" t="s">
        <v>199</v>
      </c>
      <c r="H3275" s="17" t="s">
        <v>442</v>
      </c>
      <c r="I3275" s="2" t="str">
        <f>VLOOKUP(Table768[[#This Row],[CID]],ALY,2,FALSE)</f>
        <v>Detail</v>
      </c>
    </row>
    <row r="3276" spans="1:9" ht="16" thickBot="1" x14ac:dyDescent="0.25">
      <c r="A3276" s="8" t="str">
        <f>Table768[[#This Row],[Test No.]]&amp;Table768[[#This Row],[Section]]&amp;Table768[[#This Row],[Q No.]]</f>
        <v>R34R35</v>
      </c>
      <c r="B3276" s="8"/>
      <c r="C3276" s="7" t="s">
        <v>77</v>
      </c>
      <c r="D3276" s="17">
        <v>35</v>
      </c>
      <c r="E3276" s="6" t="s">
        <v>33</v>
      </c>
      <c r="F3276" s="6">
        <v>4</v>
      </c>
      <c r="G3276" s="13" t="s">
        <v>199</v>
      </c>
      <c r="H3276" s="17" t="s">
        <v>442</v>
      </c>
      <c r="I3276" s="2" t="str">
        <f>VLOOKUP(Table768[[#This Row],[CID]],ALY,2,FALSE)</f>
        <v>Detail</v>
      </c>
    </row>
    <row r="3277" spans="1:9" ht="16" thickBot="1" x14ac:dyDescent="0.25">
      <c r="A3277" s="8" t="str">
        <f>Table768[[#This Row],[Test No.]]&amp;Table768[[#This Row],[Section]]&amp;Table768[[#This Row],[Q No.]]</f>
        <v>R34R36</v>
      </c>
      <c r="B3277" s="8"/>
      <c r="C3277" s="7" t="s">
        <v>77</v>
      </c>
      <c r="D3277" s="17">
        <v>36</v>
      </c>
      <c r="E3277" s="6" t="s">
        <v>33</v>
      </c>
      <c r="F3277" s="6">
        <v>4</v>
      </c>
      <c r="G3277" s="13" t="s">
        <v>199</v>
      </c>
      <c r="H3277" s="17" t="s">
        <v>445</v>
      </c>
      <c r="I3277" s="2" t="str">
        <f>VLOOKUP(Table768[[#This Row],[CID]],ALY,2,FALSE)</f>
        <v>Purpose</v>
      </c>
    </row>
    <row r="3278" spans="1:9" ht="16" thickBot="1" x14ac:dyDescent="0.25">
      <c r="A3278" s="8" t="str">
        <f>Table768[[#This Row],[Test No.]]&amp;Table768[[#This Row],[Section]]&amp;Table768[[#This Row],[Q No.]]</f>
        <v>R34R37</v>
      </c>
      <c r="B3278" s="8"/>
      <c r="C3278" s="7" t="s">
        <v>77</v>
      </c>
      <c r="D3278" s="17">
        <v>37</v>
      </c>
      <c r="E3278" s="6" t="s">
        <v>33</v>
      </c>
      <c r="F3278" s="6">
        <v>4</v>
      </c>
      <c r="G3278" s="13" t="s">
        <v>199</v>
      </c>
      <c r="H3278" s="17" t="s">
        <v>442</v>
      </c>
      <c r="I3278" s="2" t="str">
        <f>VLOOKUP(Table768[[#This Row],[CID]],ALY,2,FALSE)</f>
        <v>Detail</v>
      </c>
    </row>
    <row r="3279" spans="1:9" ht="16" thickBot="1" x14ac:dyDescent="0.25">
      <c r="A3279" s="8" t="str">
        <f>Table768[[#This Row],[Test No.]]&amp;Table768[[#This Row],[Section]]&amp;Table768[[#This Row],[Q No.]]</f>
        <v>R34R38</v>
      </c>
      <c r="B3279" s="8"/>
      <c r="C3279" s="7" t="s">
        <v>77</v>
      </c>
      <c r="D3279" s="17">
        <v>38</v>
      </c>
      <c r="E3279" s="6" t="s">
        <v>33</v>
      </c>
      <c r="F3279" s="6">
        <v>4</v>
      </c>
      <c r="G3279" s="13" t="s">
        <v>199</v>
      </c>
      <c r="H3279" s="17" t="s">
        <v>442</v>
      </c>
      <c r="I3279" s="2" t="str">
        <f>VLOOKUP(Table768[[#This Row],[CID]],ALY,2,FALSE)</f>
        <v>Detail</v>
      </c>
    </row>
    <row r="3280" spans="1:9" ht="16" thickBot="1" x14ac:dyDescent="0.25">
      <c r="A3280" s="8" t="str">
        <f>Table768[[#This Row],[Test No.]]&amp;Table768[[#This Row],[Section]]&amp;Table768[[#This Row],[Q No.]]</f>
        <v>R34R39</v>
      </c>
      <c r="B3280" s="8"/>
      <c r="C3280" s="7" t="s">
        <v>77</v>
      </c>
      <c r="D3280" s="17">
        <v>39</v>
      </c>
      <c r="E3280" s="6" t="s">
        <v>33</v>
      </c>
      <c r="F3280" s="6">
        <v>4</v>
      </c>
      <c r="G3280" s="13" t="s">
        <v>199</v>
      </c>
      <c r="H3280" s="17" t="s">
        <v>443</v>
      </c>
      <c r="I3280" s="2" t="str">
        <f>VLOOKUP(Table768[[#This Row],[CID]],ALY,2,FALSE)</f>
        <v>Vocab-in-Context</v>
      </c>
    </row>
    <row r="3281" spans="1:9" ht="16" thickBot="1" x14ac:dyDescent="0.25">
      <c r="A3281" s="8" t="str">
        <f>Table768[[#This Row],[Test No.]]&amp;Table768[[#This Row],[Section]]&amp;Table768[[#This Row],[Q No.]]</f>
        <v>R34R40</v>
      </c>
      <c r="B3281" s="8"/>
      <c r="C3281" s="7" t="s">
        <v>77</v>
      </c>
      <c r="D3281" s="17">
        <v>40</v>
      </c>
      <c r="E3281" s="6" t="s">
        <v>33</v>
      </c>
      <c r="F3281" s="6">
        <v>4</v>
      </c>
      <c r="G3281" s="13" t="s">
        <v>199</v>
      </c>
      <c r="H3281" s="17" t="s">
        <v>440</v>
      </c>
      <c r="I3281" s="2" t="str">
        <f>VLOOKUP(Table768[[#This Row],[CID]],ALY,2,FALSE)</f>
        <v>Inference</v>
      </c>
    </row>
    <row r="3282" spans="1:9" ht="16" thickBot="1" x14ac:dyDescent="0.25">
      <c r="A3282" s="8" t="str">
        <f>Table768[[#This Row],[Test No.]]&amp;Table768[[#This Row],[Section]]&amp;Table768[[#This Row],[Q No.]]</f>
        <v>R35R1</v>
      </c>
      <c r="B3282" s="8"/>
      <c r="C3282" s="7" t="s">
        <v>76</v>
      </c>
      <c r="D3282" s="17">
        <v>1</v>
      </c>
      <c r="E3282" s="6" t="s">
        <v>33</v>
      </c>
      <c r="F3282" s="6">
        <v>1</v>
      </c>
      <c r="G3282" s="13" t="s">
        <v>50</v>
      </c>
      <c r="H3282" s="17" t="s">
        <v>427</v>
      </c>
      <c r="I3282" s="2" t="str">
        <f>VLOOKUP(Table768[[#This Row],[CID]],ALY,2,FALSE)</f>
        <v>PoV/Author's Attitude</v>
      </c>
    </row>
    <row r="3283" spans="1:9" ht="16" thickBot="1" x14ac:dyDescent="0.25">
      <c r="A3283" s="8" t="str">
        <f>Table768[[#This Row],[Test No.]]&amp;Table768[[#This Row],[Section]]&amp;Table768[[#This Row],[Q No.]]</f>
        <v>R35R2</v>
      </c>
      <c r="B3283" s="8"/>
      <c r="C3283" s="7" t="s">
        <v>76</v>
      </c>
      <c r="D3283" s="17">
        <v>2</v>
      </c>
      <c r="E3283" s="6" t="s">
        <v>33</v>
      </c>
      <c r="F3283" s="6">
        <v>1</v>
      </c>
      <c r="G3283" s="13" t="s">
        <v>50</v>
      </c>
      <c r="H3283" s="17" t="s">
        <v>425</v>
      </c>
      <c r="I3283" s="2" t="str">
        <f>VLOOKUP(Table768[[#This Row],[CID]],ALY,2,FALSE)</f>
        <v>Detail</v>
      </c>
    </row>
    <row r="3284" spans="1:9" ht="16" thickBot="1" x14ac:dyDescent="0.25">
      <c r="A3284" s="8" t="str">
        <f>Table768[[#This Row],[Test No.]]&amp;Table768[[#This Row],[Section]]&amp;Table768[[#This Row],[Q No.]]</f>
        <v>R35R3</v>
      </c>
      <c r="B3284" s="8"/>
      <c r="C3284" s="7" t="s">
        <v>76</v>
      </c>
      <c r="D3284" s="17">
        <v>3</v>
      </c>
      <c r="E3284" s="6" t="s">
        <v>33</v>
      </c>
      <c r="F3284" s="6">
        <v>1</v>
      </c>
      <c r="G3284" s="13" t="s">
        <v>50</v>
      </c>
      <c r="H3284" s="17" t="s">
        <v>425</v>
      </c>
      <c r="I3284" s="2" t="str">
        <f>VLOOKUP(Table768[[#This Row],[CID]],ALY,2,FALSE)</f>
        <v>Detail</v>
      </c>
    </row>
    <row r="3285" spans="1:9" ht="16" thickBot="1" x14ac:dyDescent="0.25">
      <c r="A3285" s="8" t="str">
        <f>Table768[[#This Row],[Test No.]]&amp;Table768[[#This Row],[Section]]&amp;Table768[[#This Row],[Q No.]]</f>
        <v>R35R4</v>
      </c>
      <c r="B3285" s="8"/>
      <c r="C3285" s="7" t="s">
        <v>76</v>
      </c>
      <c r="D3285" s="17">
        <v>4</v>
      </c>
      <c r="E3285" s="6" t="s">
        <v>33</v>
      </c>
      <c r="F3285" s="6">
        <v>1</v>
      </c>
      <c r="G3285" s="13" t="s">
        <v>50</v>
      </c>
      <c r="H3285" s="17" t="s">
        <v>425</v>
      </c>
      <c r="I3285" s="2" t="str">
        <f>VLOOKUP(Table768[[#This Row],[CID]],ALY,2,FALSE)</f>
        <v>Detail</v>
      </c>
    </row>
    <row r="3286" spans="1:9" ht="16" thickBot="1" x14ac:dyDescent="0.25">
      <c r="A3286" s="8" t="str">
        <f>Table768[[#This Row],[Test No.]]&amp;Table768[[#This Row],[Section]]&amp;Table768[[#This Row],[Q No.]]</f>
        <v>R35R5</v>
      </c>
      <c r="B3286" s="8"/>
      <c r="C3286" s="7" t="s">
        <v>76</v>
      </c>
      <c r="D3286" s="17">
        <v>5</v>
      </c>
      <c r="E3286" s="6" t="s">
        <v>33</v>
      </c>
      <c r="F3286" s="6">
        <v>1</v>
      </c>
      <c r="G3286" s="13" t="s">
        <v>50</v>
      </c>
      <c r="H3286" s="17" t="s">
        <v>424</v>
      </c>
      <c r="I3286" s="2" t="str">
        <f>VLOOKUP(Table768[[#This Row],[CID]],ALY,2,FALSE)</f>
        <v>Inference</v>
      </c>
    </row>
    <row r="3287" spans="1:9" ht="16" thickBot="1" x14ac:dyDescent="0.25">
      <c r="A3287" s="8" t="str">
        <f>Table768[[#This Row],[Test No.]]&amp;Table768[[#This Row],[Section]]&amp;Table768[[#This Row],[Q No.]]</f>
        <v>R35R6</v>
      </c>
      <c r="B3287" s="8"/>
      <c r="C3287" s="7" t="s">
        <v>76</v>
      </c>
      <c r="D3287" s="17">
        <v>6</v>
      </c>
      <c r="E3287" s="6" t="s">
        <v>33</v>
      </c>
      <c r="F3287" s="6">
        <v>1</v>
      </c>
      <c r="G3287" s="13" t="s">
        <v>50</v>
      </c>
      <c r="H3287" s="17" t="s">
        <v>425</v>
      </c>
      <c r="I3287" s="2" t="str">
        <f>VLOOKUP(Table768[[#This Row],[CID]],ALY,2,FALSE)</f>
        <v>Detail</v>
      </c>
    </row>
    <row r="3288" spans="1:9" ht="16" thickBot="1" x14ac:dyDescent="0.25">
      <c r="A3288" s="8" t="str">
        <f>Table768[[#This Row],[Test No.]]&amp;Table768[[#This Row],[Section]]&amp;Table768[[#This Row],[Q No.]]</f>
        <v>R35R7</v>
      </c>
      <c r="B3288" s="8"/>
      <c r="C3288" s="7" t="s">
        <v>76</v>
      </c>
      <c r="D3288" s="17">
        <v>7</v>
      </c>
      <c r="E3288" s="6" t="s">
        <v>33</v>
      </c>
      <c r="F3288" s="6">
        <v>1</v>
      </c>
      <c r="G3288" s="13" t="s">
        <v>50</v>
      </c>
      <c r="H3288" s="17" t="s">
        <v>425</v>
      </c>
      <c r="I3288" s="2" t="str">
        <f>VLOOKUP(Table768[[#This Row],[CID]],ALY,2,FALSE)</f>
        <v>Detail</v>
      </c>
    </row>
    <row r="3289" spans="1:9" ht="16" thickBot="1" x14ac:dyDescent="0.25">
      <c r="A3289" s="8" t="str">
        <f>Table768[[#This Row],[Test No.]]&amp;Table768[[#This Row],[Section]]&amp;Table768[[#This Row],[Q No.]]</f>
        <v>R35R8</v>
      </c>
      <c r="B3289" s="8"/>
      <c r="C3289" s="7" t="s">
        <v>76</v>
      </c>
      <c r="D3289" s="17">
        <v>8</v>
      </c>
      <c r="E3289" s="6" t="s">
        <v>33</v>
      </c>
      <c r="F3289" s="6">
        <v>1</v>
      </c>
      <c r="G3289" s="13" t="s">
        <v>50</v>
      </c>
      <c r="H3289" s="17" t="s">
        <v>425</v>
      </c>
      <c r="I3289" s="2" t="str">
        <f>VLOOKUP(Table768[[#This Row],[CID]],ALY,2,FALSE)</f>
        <v>Detail</v>
      </c>
    </row>
    <row r="3290" spans="1:9" ht="16" thickBot="1" x14ac:dyDescent="0.25">
      <c r="A3290" s="8" t="str">
        <f>Table768[[#This Row],[Test No.]]&amp;Table768[[#This Row],[Section]]&amp;Table768[[#This Row],[Q No.]]</f>
        <v>R35R9</v>
      </c>
      <c r="B3290" s="8"/>
      <c r="C3290" s="7" t="s">
        <v>76</v>
      </c>
      <c r="D3290" s="17">
        <v>9</v>
      </c>
      <c r="E3290" s="6" t="s">
        <v>33</v>
      </c>
      <c r="F3290" s="6">
        <v>1</v>
      </c>
      <c r="G3290" s="13" t="s">
        <v>50</v>
      </c>
      <c r="H3290" s="17" t="s">
        <v>425</v>
      </c>
      <c r="I3290" s="2" t="str">
        <f>VLOOKUP(Table768[[#This Row],[CID]],ALY,2,FALSE)</f>
        <v>Detail</v>
      </c>
    </row>
    <row r="3291" spans="1:9" ht="16" thickBot="1" x14ac:dyDescent="0.25">
      <c r="A3291" s="8" t="str">
        <f>Table768[[#This Row],[Test No.]]&amp;Table768[[#This Row],[Section]]&amp;Table768[[#This Row],[Q No.]]</f>
        <v>R35R10</v>
      </c>
      <c r="B3291" s="8"/>
      <c r="C3291" s="7" t="s">
        <v>76</v>
      </c>
      <c r="D3291" s="17">
        <v>10</v>
      </c>
      <c r="E3291" s="6" t="s">
        <v>33</v>
      </c>
      <c r="F3291" s="6">
        <v>1</v>
      </c>
      <c r="G3291" s="13" t="s">
        <v>50</v>
      </c>
      <c r="H3291" s="17" t="s">
        <v>425</v>
      </c>
      <c r="I3291" s="2" t="str">
        <f>VLOOKUP(Table768[[#This Row],[CID]],ALY,2,FALSE)</f>
        <v>Detail</v>
      </c>
    </row>
    <row r="3292" spans="1:9" ht="16" thickBot="1" x14ac:dyDescent="0.25">
      <c r="A3292" s="8" t="str">
        <f>Table768[[#This Row],[Test No.]]&amp;Table768[[#This Row],[Section]]&amp;Table768[[#This Row],[Q No.]]</f>
        <v>R35R11</v>
      </c>
      <c r="B3292" s="8"/>
      <c r="C3292" s="7" t="s">
        <v>76</v>
      </c>
      <c r="D3292" s="17">
        <v>11</v>
      </c>
      <c r="E3292" s="6" t="s">
        <v>33</v>
      </c>
      <c r="F3292" s="6">
        <v>2</v>
      </c>
      <c r="G3292" s="13" t="s">
        <v>201</v>
      </c>
      <c r="H3292" s="17" t="s">
        <v>432</v>
      </c>
      <c r="I3292" s="2" t="str">
        <f>VLOOKUP(Table768[[#This Row],[CID]],ALY,2,FALSE)</f>
        <v>PoV/Author's Attitude</v>
      </c>
    </row>
    <row r="3293" spans="1:9" ht="16" thickBot="1" x14ac:dyDescent="0.25">
      <c r="A3293" s="8" t="str">
        <f>Table768[[#This Row],[Test No.]]&amp;Table768[[#This Row],[Section]]&amp;Table768[[#This Row],[Q No.]]</f>
        <v>R35R12</v>
      </c>
      <c r="B3293" s="8"/>
      <c r="C3293" s="7" t="s">
        <v>76</v>
      </c>
      <c r="D3293" s="17">
        <v>12</v>
      </c>
      <c r="E3293" s="6" t="s">
        <v>33</v>
      </c>
      <c r="F3293" s="6">
        <v>2</v>
      </c>
      <c r="G3293" s="13" t="s">
        <v>201</v>
      </c>
      <c r="H3293" s="17" t="s">
        <v>430</v>
      </c>
      <c r="I3293" s="2" t="str">
        <f>VLOOKUP(Table768[[#This Row],[CID]],ALY,2,FALSE)</f>
        <v>Detail</v>
      </c>
    </row>
    <row r="3294" spans="1:9" ht="16" thickBot="1" x14ac:dyDescent="0.25">
      <c r="A3294" s="8" t="str">
        <f>Table768[[#This Row],[Test No.]]&amp;Table768[[#This Row],[Section]]&amp;Table768[[#This Row],[Q No.]]</f>
        <v>R35R13</v>
      </c>
      <c r="B3294" s="8"/>
      <c r="C3294" s="7" t="s">
        <v>76</v>
      </c>
      <c r="D3294" s="17">
        <v>13</v>
      </c>
      <c r="E3294" s="6" t="s">
        <v>33</v>
      </c>
      <c r="F3294" s="6">
        <v>2</v>
      </c>
      <c r="G3294" s="13" t="s">
        <v>201</v>
      </c>
      <c r="H3294" s="17" t="s">
        <v>446</v>
      </c>
      <c r="I3294" s="2" t="str">
        <f>VLOOKUP(Table768[[#This Row],[CID]],ALY,2,FALSE)</f>
        <v>Inference</v>
      </c>
    </row>
    <row r="3295" spans="1:9" ht="16" thickBot="1" x14ac:dyDescent="0.25">
      <c r="A3295" s="8" t="str">
        <f>Table768[[#This Row],[Test No.]]&amp;Table768[[#This Row],[Section]]&amp;Table768[[#This Row],[Q No.]]</f>
        <v>R35R14</v>
      </c>
      <c r="B3295" s="8"/>
      <c r="C3295" s="7" t="s">
        <v>76</v>
      </c>
      <c r="D3295" s="17">
        <v>14</v>
      </c>
      <c r="E3295" s="6" t="s">
        <v>33</v>
      </c>
      <c r="F3295" s="6">
        <v>2</v>
      </c>
      <c r="G3295" s="13" t="s">
        <v>201</v>
      </c>
      <c r="H3295" s="17" t="s">
        <v>430</v>
      </c>
      <c r="I3295" s="2" t="str">
        <f>VLOOKUP(Table768[[#This Row],[CID]],ALY,2,FALSE)</f>
        <v>Detail</v>
      </c>
    </row>
    <row r="3296" spans="1:9" ht="16" thickBot="1" x14ac:dyDescent="0.25">
      <c r="A3296" s="8" t="str">
        <f>Table768[[#This Row],[Test No.]]&amp;Table768[[#This Row],[Section]]&amp;Table768[[#This Row],[Q No.]]</f>
        <v>R35R15</v>
      </c>
      <c r="B3296" s="8"/>
      <c r="C3296" s="7" t="s">
        <v>76</v>
      </c>
      <c r="D3296" s="17">
        <v>15</v>
      </c>
      <c r="E3296" s="6" t="s">
        <v>33</v>
      </c>
      <c r="F3296" s="6">
        <v>2</v>
      </c>
      <c r="G3296" s="13" t="s">
        <v>201</v>
      </c>
      <c r="H3296" s="17" t="s">
        <v>430</v>
      </c>
      <c r="I3296" s="2" t="str">
        <f>VLOOKUP(Table768[[#This Row],[CID]],ALY,2,FALSE)</f>
        <v>Detail</v>
      </c>
    </row>
    <row r="3297" spans="1:9" ht="16" thickBot="1" x14ac:dyDescent="0.25">
      <c r="A3297" s="8" t="str">
        <f>Table768[[#This Row],[Test No.]]&amp;Table768[[#This Row],[Section]]&amp;Table768[[#This Row],[Q No.]]</f>
        <v>R35R16</v>
      </c>
      <c r="B3297" s="8"/>
      <c r="C3297" s="7" t="s">
        <v>76</v>
      </c>
      <c r="D3297" s="17">
        <v>16</v>
      </c>
      <c r="E3297" s="6" t="s">
        <v>33</v>
      </c>
      <c r="F3297" s="6">
        <v>2</v>
      </c>
      <c r="G3297" s="13" t="s">
        <v>201</v>
      </c>
      <c r="H3297" s="17" t="s">
        <v>430</v>
      </c>
      <c r="I3297" s="2" t="str">
        <f>VLOOKUP(Table768[[#This Row],[CID]],ALY,2,FALSE)</f>
        <v>Detail</v>
      </c>
    </row>
    <row r="3298" spans="1:9" ht="16" thickBot="1" x14ac:dyDescent="0.25">
      <c r="A3298" s="8" t="str">
        <f>Table768[[#This Row],[Test No.]]&amp;Table768[[#This Row],[Section]]&amp;Table768[[#This Row],[Q No.]]</f>
        <v>R35R17</v>
      </c>
      <c r="B3298" s="8"/>
      <c r="C3298" s="7" t="s">
        <v>76</v>
      </c>
      <c r="D3298" s="17">
        <v>17</v>
      </c>
      <c r="E3298" s="6" t="s">
        <v>33</v>
      </c>
      <c r="F3298" s="6">
        <v>2</v>
      </c>
      <c r="G3298" s="13" t="s">
        <v>201</v>
      </c>
      <c r="H3298" s="17" t="s">
        <v>430</v>
      </c>
      <c r="I3298" s="2" t="str">
        <f>VLOOKUP(Table768[[#This Row],[CID]],ALY,2,FALSE)</f>
        <v>Detail</v>
      </c>
    </row>
    <row r="3299" spans="1:9" ht="16" thickBot="1" x14ac:dyDescent="0.25">
      <c r="A3299" s="8" t="str">
        <f>Table768[[#This Row],[Test No.]]&amp;Table768[[#This Row],[Section]]&amp;Table768[[#This Row],[Q No.]]</f>
        <v>R35R18</v>
      </c>
      <c r="B3299" s="8"/>
      <c r="C3299" s="7" t="s">
        <v>76</v>
      </c>
      <c r="D3299" s="17">
        <v>18</v>
      </c>
      <c r="E3299" s="6" t="s">
        <v>33</v>
      </c>
      <c r="F3299" s="6">
        <v>2</v>
      </c>
      <c r="G3299" s="13" t="s">
        <v>201</v>
      </c>
      <c r="H3299" s="17" t="s">
        <v>431</v>
      </c>
      <c r="I3299" s="2" t="str">
        <f>VLOOKUP(Table768[[#This Row],[CID]],ALY,2,FALSE)</f>
        <v>Vocab-in-Context</v>
      </c>
    </row>
    <row r="3300" spans="1:9" ht="16" thickBot="1" x14ac:dyDescent="0.25">
      <c r="A3300" s="8" t="str">
        <f>Table768[[#This Row],[Test No.]]&amp;Table768[[#This Row],[Section]]&amp;Table768[[#This Row],[Q No.]]</f>
        <v>R35R19</v>
      </c>
      <c r="B3300" s="8"/>
      <c r="C3300" s="7" t="s">
        <v>76</v>
      </c>
      <c r="D3300" s="17">
        <v>19</v>
      </c>
      <c r="E3300" s="6" t="s">
        <v>33</v>
      </c>
      <c r="F3300" s="6">
        <v>2</v>
      </c>
      <c r="G3300" s="13" t="s">
        <v>201</v>
      </c>
      <c r="H3300" s="17" t="s">
        <v>431</v>
      </c>
      <c r="I3300" s="2" t="str">
        <f>VLOOKUP(Table768[[#This Row],[CID]],ALY,2,FALSE)</f>
        <v>Vocab-in-Context</v>
      </c>
    </row>
    <row r="3301" spans="1:9" ht="16" thickBot="1" x14ac:dyDescent="0.25">
      <c r="A3301" s="8" t="str">
        <f>Table768[[#This Row],[Test No.]]&amp;Table768[[#This Row],[Section]]&amp;Table768[[#This Row],[Q No.]]</f>
        <v>R35R20</v>
      </c>
      <c r="B3301" s="8"/>
      <c r="C3301" s="7" t="s">
        <v>76</v>
      </c>
      <c r="D3301" s="17">
        <v>20</v>
      </c>
      <c r="E3301" s="6" t="s">
        <v>33</v>
      </c>
      <c r="F3301" s="6">
        <v>2</v>
      </c>
      <c r="G3301" s="13" t="s">
        <v>201</v>
      </c>
      <c r="H3301" s="17" t="s">
        <v>430</v>
      </c>
      <c r="I3301" s="2" t="str">
        <f>VLOOKUP(Table768[[#This Row],[CID]],ALY,2,FALSE)</f>
        <v>Detail</v>
      </c>
    </row>
    <row r="3302" spans="1:9" ht="16" thickBot="1" x14ac:dyDescent="0.25">
      <c r="A3302" s="8" t="str">
        <f>Table768[[#This Row],[Test No.]]&amp;Table768[[#This Row],[Section]]&amp;Table768[[#This Row],[Q No.]]</f>
        <v>R35R21</v>
      </c>
      <c r="B3302" s="8"/>
      <c r="C3302" s="7" t="s">
        <v>76</v>
      </c>
      <c r="D3302" s="17">
        <v>21</v>
      </c>
      <c r="E3302" s="6" t="s">
        <v>33</v>
      </c>
      <c r="F3302" s="6">
        <v>3</v>
      </c>
      <c r="G3302" s="13" t="s">
        <v>200</v>
      </c>
      <c r="H3302" s="17" t="s">
        <v>435</v>
      </c>
      <c r="I3302" s="2" t="str">
        <f>VLOOKUP(Table768[[#This Row],[CID]],ALY,2,FALSE)</f>
        <v>PoV/Author's Attitude</v>
      </c>
    </row>
    <row r="3303" spans="1:9" ht="16" thickBot="1" x14ac:dyDescent="0.25">
      <c r="A3303" s="8" t="str">
        <f>Table768[[#This Row],[Test No.]]&amp;Table768[[#This Row],[Section]]&amp;Table768[[#This Row],[Q No.]]</f>
        <v>R35R22</v>
      </c>
      <c r="B3303" s="8"/>
      <c r="C3303" s="7" t="s">
        <v>76</v>
      </c>
      <c r="D3303" s="17">
        <v>22</v>
      </c>
      <c r="E3303" s="6" t="s">
        <v>33</v>
      </c>
      <c r="F3303" s="6">
        <v>3</v>
      </c>
      <c r="G3303" s="13" t="s">
        <v>200</v>
      </c>
      <c r="H3303" s="17" t="s">
        <v>436</v>
      </c>
      <c r="I3303" s="2" t="str">
        <f>VLOOKUP(Table768[[#This Row],[CID]],ALY,2,FALSE)</f>
        <v>Purpose</v>
      </c>
    </row>
    <row r="3304" spans="1:9" ht="16" thickBot="1" x14ac:dyDescent="0.25">
      <c r="A3304" s="8" t="str">
        <f>Table768[[#This Row],[Test No.]]&amp;Table768[[#This Row],[Section]]&amp;Table768[[#This Row],[Q No.]]</f>
        <v>R35R23</v>
      </c>
      <c r="B3304" s="8"/>
      <c r="C3304" s="7" t="s">
        <v>76</v>
      </c>
      <c r="D3304" s="17">
        <v>23</v>
      </c>
      <c r="E3304" s="6" t="s">
        <v>33</v>
      </c>
      <c r="F3304" s="6">
        <v>3</v>
      </c>
      <c r="G3304" s="13" t="s">
        <v>200</v>
      </c>
      <c r="H3304" s="17" t="s">
        <v>438</v>
      </c>
      <c r="I3304" s="2" t="str">
        <f>VLOOKUP(Table768[[#This Row],[CID]],ALY,2,FALSE)</f>
        <v>Inference</v>
      </c>
    </row>
    <row r="3305" spans="1:9" ht="16" thickBot="1" x14ac:dyDescent="0.25">
      <c r="A3305" s="8" t="str">
        <f>Table768[[#This Row],[Test No.]]&amp;Table768[[#This Row],[Section]]&amp;Table768[[#This Row],[Q No.]]</f>
        <v>R35R24</v>
      </c>
      <c r="B3305" s="8"/>
      <c r="C3305" s="7" t="s">
        <v>76</v>
      </c>
      <c r="D3305" s="17">
        <v>24</v>
      </c>
      <c r="E3305" s="6" t="s">
        <v>33</v>
      </c>
      <c r="F3305" s="6">
        <v>3</v>
      </c>
      <c r="G3305" s="13" t="s">
        <v>200</v>
      </c>
      <c r="H3305" s="17" t="s">
        <v>437</v>
      </c>
      <c r="I3305" s="2" t="str">
        <f>VLOOKUP(Table768[[#This Row],[CID]],ALY,2,FALSE)</f>
        <v>Detail</v>
      </c>
    </row>
    <row r="3306" spans="1:9" ht="16" thickBot="1" x14ac:dyDescent="0.25">
      <c r="A3306" s="8" t="str">
        <f>Table768[[#This Row],[Test No.]]&amp;Table768[[#This Row],[Section]]&amp;Table768[[#This Row],[Q No.]]</f>
        <v>R35R25</v>
      </c>
      <c r="B3306" s="8"/>
      <c r="C3306" s="7" t="s">
        <v>76</v>
      </c>
      <c r="D3306" s="17">
        <v>25</v>
      </c>
      <c r="E3306" s="6" t="s">
        <v>33</v>
      </c>
      <c r="F3306" s="6">
        <v>3</v>
      </c>
      <c r="G3306" s="13" t="s">
        <v>200</v>
      </c>
      <c r="H3306" s="17" t="s">
        <v>436</v>
      </c>
      <c r="I3306" s="2" t="str">
        <f>VLOOKUP(Table768[[#This Row],[CID]],ALY,2,FALSE)</f>
        <v>Purpose</v>
      </c>
    </row>
    <row r="3307" spans="1:9" ht="16" thickBot="1" x14ac:dyDescent="0.25">
      <c r="A3307" s="8" t="str">
        <f>Table768[[#This Row],[Test No.]]&amp;Table768[[#This Row],[Section]]&amp;Table768[[#This Row],[Q No.]]</f>
        <v>R35R26</v>
      </c>
      <c r="B3307" s="8"/>
      <c r="C3307" s="7" t="s">
        <v>76</v>
      </c>
      <c r="D3307" s="17">
        <v>26</v>
      </c>
      <c r="E3307" s="6" t="s">
        <v>33</v>
      </c>
      <c r="F3307" s="6">
        <v>3</v>
      </c>
      <c r="G3307" s="13" t="s">
        <v>200</v>
      </c>
      <c r="H3307" s="17" t="s">
        <v>438</v>
      </c>
      <c r="I3307" s="2" t="str">
        <f>VLOOKUP(Table768[[#This Row],[CID]],ALY,2,FALSE)</f>
        <v>Inference</v>
      </c>
    </row>
    <row r="3308" spans="1:9" ht="16" thickBot="1" x14ac:dyDescent="0.25">
      <c r="A3308" s="8" t="str">
        <f>Table768[[#This Row],[Test No.]]&amp;Table768[[#This Row],[Section]]&amp;Table768[[#This Row],[Q No.]]</f>
        <v>R35R27</v>
      </c>
      <c r="B3308" s="8"/>
      <c r="C3308" s="7" t="s">
        <v>76</v>
      </c>
      <c r="D3308" s="17">
        <v>27</v>
      </c>
      <c r="E3308" s="6" t="s">
        <v>33</v>
      </c>
      <c r="F3308" s="6">
        <v>3</v>
      </c>
      <c r="G3308" s="13" t="s">
        <v>200</v>
      </c>
      <c r="H3308" s="17" t="s">
        <v>437</v>
      </c>
      <c r="I3308" s="2" t="str">
        <f>VLOOKUP(Table768[[#This Row],[CID]],ALY,2,FALSE)</f>
        <v>Detail</v>
      </c>
    </row>
    <row r="3309" spans="1:9" ht="16" thickBot="1" x14ac:dyDescent="0.25">
      <c r="A3309" s="8" t="str">
        <f>Table768[[#This Row],[Test No.]]&amp;Table768[[#This Row],[Section]]&amp;Table768[[#This Row],[Q No.]]</f>
        <v>R35R28</v>
      </c>
      <c r="B3309" s="8"/>
      <c r="C3309" s="7" t="s">
        <v>76</v>
      </c>
      <c r="D3309" s="17">
        <v>28</v>
      </c>
      <c r="E3309" s="6" t="s">
        <v>33</v>
      </c>
      <c r="F3309" s="6">
        <v>3</v>
      </c>
      <c r="G3309" s="13" t="s">
        <v>200</v>
      </c>
      <c r="H3309" s="17" t="s">
        <v>437</v>
      </c>
      <c r="I3309" s="2" t="str">
        <f>VLOOKUP(Table768[[#This Row],[CID]],ALY,2,FALSE)</f>
        <v>Detail</v>
      </c>
    </row>
    <row r="3310" spans="1:9" ht="16" thickBot="1" x14ac:dyDescent="0.25">
      <c r="A3310" s="8" t="str">
        <f>Table768[[#This Row],[Test No.]]&amp;Table768[[#This Row],[Section]]&amp;Table768[[#This Row],[Q No.]]</f>
        <v>R35R29</v>
      </c>
      <c r="B3310" s="8"/>
      <c r="C3310" s="7" t="s">
        <v>76</v>
      </c>
      <c r="D3310" s="17">
        <v>29</v>
      </c>
      <c r="E3310" s="6" t="s">
        <v>33</v>
      </c>
      <c r="F3310" s="6">
        <v>3</v>
      </c>
      <c r="G3310" s="13" t="s">
        <v>200</v>
      </c>
      <c r="H3310" s="17" t="s">
        <v>437</v>
      </c>
      <c r="I3310" s="2" t="str">
        <f>VLOOKUP(Table768[[#This Row],[CID]],ALY,2,FALSE)</f>
        <v>Detail</v>
      </c>
    </row>
    <row r="3311" spans="1:9" ht="16" thickBot="1" x14ac:dyDescent="0.25">
      <c r="A3311" s="8" t="str">
        <f>Table768[[#This Row],[Test No.]]&amp;Table768[[#This Row],[Section]]&amp;Table768[[#This Row],[Q No.]]</f>
        <v>R35R30</v>
      </c>
      <c r="B3311" s="8"/>
      <c r="C3311" s="7" t="s">
        <v>76</v>
      </c>
      <c r="D3311" s="17">
        <v>30</v>
      </c>
      <c r="E3311" s="6" t="s">
        <v>33</v>
      </c>
      <c r="F3311" s="6">
        <v>3</v>
      </c>
      <c r="G3311" s="13" t="s">
        <v>200</v>
      </c>
      <c r="H3311" s="17" t="s">
        <v>438</v>
      </c>
      <c r="I3311" s="2" t="str">
        <f>VLOOKUP(Table768[[#This Row],[CID]],ALY,2,FALSE)</f>
        <v>Inference</v>
      </c>
    </row>
    <row r="3312" spans="1:9" ht="16" thickBot="1" x14ac:dyDescent="0.25">
      <c r="A3312" s="8" t="str">
        <f>Table768[[#This Row],[Test No.]]&amp;Table768[[#This Row],[Section]]&amp;Table768[[#This Row],[Q No.]]</f>
        <v>R35R31</v>
      </c>
      <c r="B3312" s="8"/>
      <c r="C3312" s="7" t="s">
        <v>76</v>
      </c>
      <c r="D3312" s="17">
        <v>31</v>
      </c>
      <c r="E3312" s="6" t="s">
        <v>33</v>
      </c>
      <c r="F3312" s="6">
        <v>4</v>
      </c>
      <c r="G3312" s="13" t="s">
        <v>199</v>
      </c>
      <c r="H3312" s="17" t="s">
        <v>442</v>
      </c>
      <c r="I3312" s="2" t="str">
        <f>VLOOKUP(Table768[[#This Row],[CID]],ALY,2,FALSE)</f>
        <v>Detail</v>
      </c>
    </row>
    <row r="3313" spans="1:9" ht="16" thickBot="1" x14ac:dyDescent="0.25">
      <c r="A3313" s="8" t="str">
        <f>Table768[[#This Row],[Test No.]]&amp;Table768[[#This Row],[Section]]&amp;Table768[[#This Row],[Q No.]]</f>
        <v>R35R32</v>
      </c>
      <c r="B3313" s="8"/>
      <c r="C3313" s="7" t="s">
        <v>76</v>
      </c>
      <c r="D3313" s="17">
        <v>32</v>
      </c>
      <c r="E3313" s="6" t="s">
        <v>33</v>
      </c>
      <c r="F3313" s="6">
        <v>4</v>
      </c>
      <c r="G3313" s="13" t="s">
        <v>199</v>
      </c>
      <c r="H3313" s="17" t="s">
        <v>442</v>
      </c>
      <c r="I3313" s="2" t="str">
        <f>VLOOKUP(Table768[[#This Row],[CID]],ALY,2,FALSE)</f>
        <v>Detail</v>
      </c>
    </row>
    <row r="3314" spans="1:9" ht="16" thickBot="1" x14ac:dyDescent="0.25">
      <c r="A3314" s="8" t="str">
        <f>Table768[[#This Row],[Test No.]]&amp;Table768[[#This Row],[Section]]&amp;Table768[[#This Row],[Q No.]]</f>
        <v>R35R33</v>
      </c>
      <c r="B3314" s="8"/>
      <c r="C3314" s="7" t="s">
        <v>76</v>
      </c>
      <c r="D3314" s="17">
        <v>33</v>
      </c>
      <c r="E3314" s="6" t="s">
        <v>33</v>
      </c>
      <c r="F3314" s="6">
        <v>4</v>
      </c>
      <c r="G3314" s="13" t="s">
        <v>199</v>
      </c>
      <c r="H3314" s="17" t="s">
        <v>440</v>
      </c>
      <c r="I3314" s="2" t="str">
        <f>VLOOKUP(Table768[[#This Row],[CID]],ALY,2,FALSE)</f>
        <v>Inference</v>
      </c>
    </row>
    <row r="3315" spans="1:9" ht="16" thickBot="1" x14ac:dyDescent="0.25">
      <c r="A3315" s="8" t="str">
        <f>Table768[[#This Row],[Test No.]]&amp;Table768[[#This Row],[Section]]&amp;Table768[[#This Row],[Q No.]]</f>
        <v>R35R34</v>
      </c>
      <c r="B3315" s="8"/>
      <c r="C3315" s="7" t="s">
        <v>76</v>
      </c>
      <c r="D3315" s="17">
        <v>34</v>
      </c>
      <c r="E3315" s="6" t="s">
        <v>33</v>
      </c>
      <c r="F3315" s="6">
        <v>4</v>
      </c>
      <c r="G3315" s="13" t="s">
        <v>199</v>
      </c>
      <c r="H3315" s="17" t="s">
        <v>440</v>
      </c>
      <c r="I3315" s="2" t="str">
        <f>VLOOKUP(Table768[[#This Row],[CID]],ALY,2,FALSE)</f>
        <v>Inference</v>
      </c>
    </row>
    <row r="3316" spans="1:9" ht="16" thickBot="1" x14ac:dyDescent="0.25">
      <c r="A3316" s="8" t="str">
        <f>Table768[[#This Row],[Test No.]]&amp;Table768[[#This Row],[Section]]&amp;Table768[[#This Row],[Q No.]]</f>
        <v>R35R35</v>
      </c>
      <c r="B3316" s="8"/>
      <c r="C3316" s="7" t="s">
        <v>76</v>
      </c>
      <c r="D3316" s="17">
        <v>35</v>
      </c>
      <c r="E3316" s="6" t="s">
        <v>33</v>
      </c>
      <c r="F3316" s="6">
        <v>4</v>
      </c>
      <c r="G3316" s="13" t="s">
        <v>199</v>
      </c>
      <c r="H3316" s="17" t="s">
        <v>440</v>
      </c>
      <c r="I3316" s="2" t="str">
        <f>VLOOKUP(Table768[[#This Row],[CID]],ALY,2,FALSE)</f>
        <v>Inference</v>
      </c>
    </row>
    <row r="3317" spans="1:9" ht="16" thickBot="1" x14ac:dyDescent="0.25">
      <c r="A3317" s="8" t="str">
        <f>Table768[[#This Row],[Test No.]]&amp;Table768[[#This Row],[Section]]&amp;Table768[[#This Row],[Q No.]]</f>
        <v>R35R36</v>
      </c>
      <c r="B3317" s="8"/>
      <c r="C3317" s="7" t="s">
        <v>76</v>
      </c>
      <c r="D3317" s="17">
        <v>36</v>
      </c>
      <c r="E3317" s="6" t="s">
        <v>33</v>
      </c>
      <c r="F3317" s="6">
        <v>4</v>
      </c>
      <c r="G3317" s="13" t="s">
        <v>199</v>
      </c>
      <c r="H3317" s="17" t="s">
        <v>445</v>
      </c>
      <c r="I3317" s="2" t="str">
        <f>VLOOKUP(Table768[[#This Row],[CID]],ALY,2,FALSE)</f>
        <v>Purpose</v>
      </c>
    </row>
    <row r="3318" spans="1:9" ht="16" thickBot="1" x14ac:dyDescent="0.25">
      <c r="A3318" s="8" t="str">
        <f>Table768[[#This Row],[Test No.]]&amp;Table768[[#This Row],[Section]]&amp;Table768[[#This Row],[Q No.]]</f>
        <v>R35R37</v>
      </c>
      <c r="B3318" s="8"/>
      <c r="C3318" s="7" t="s">
        <v>76</v>
      </c>
      <c r="D3318" s="17">
        <v>37</v>
      </c>
      <c r="E3318" s="6" t="s">
        <v>33</v>
      </c>
      <c r="F3318" s="6">
        <v>4</v>
      </c>
      <c r="G3318" s="13" t="s">
        <v>199</v>
      </c>
      <c r="H3318" s="17" t="s">
        <v>442</v>
      </c>
      <c r="I3318" s="2" t="str">
        <f>VLOOKUP(Table768[[#This Row],[CID]],ALY,2,FALSE)</f>
        <v>Detail</v>
      </c>
    </row>
    <row r="3319" spans="1:9" ht="16" thickBot="1" x14ac:dyDescent="0.25">
      <c r="A3319" s="8" t="str">
        <f>Table768[[#This Row],[Test No.]]&amp;Table768[[#This Row],[Section]]&amp;Table768[[#This Row],[Q No.]]</f>
        <v>R35R38</v>
      </c>
      <c r="B3319" s="8"/>
      <c r="C3319" s="7" t="s">
        <v>76</v>
      </c>
      <c r="D3319" s="17">
        <v>38</v>
      </c>
      <c r="E3319" s="6" t="s">
        <v>33</v>
      </c>
      <c r="F3319" s="6">
        <v>4</v>
      </c>
      <c r="G3319" s="13" t="s">
        <v>199</v>
      </c>
      <c r="H3319" s="17" t="s">
        <v>442</v>
      </c>
      <c r="I3319" s="2" t="str">
        <f>VLOOKUP(Table768[[#This Row],[CID]],ALY,2,FALSE)</f>
        <v>Detail</v>
      </c>
    </row>
    <row r="3320" spans="1:9" ht="16" thickBot="1" x14ac:dyDescent="0.25">
      <c r="A3320" s="8" t="str">
        <f>Table768[[#This Row],[Test No.]]&amp;Table768[[#This Row],[Section]]&amp;Table768[[#This Row],[Q No.]]</f>
        <v>R35R39</v>
      </c>
      <c r="B3320" s="8"/>
      <c r="C3320" s="7" t="s">
        <v>76</v>
      </c>
      <c r="D3320" s="17">
        <v>39</v>
      </c>
      <c r="E3320" s="6" t="s">
        <v>33</v>
      </c>
      <c r="F3320" s="6">
        <v>4</v>
      </c>
      <c r="G3320" s="13" t="s">
        <v>199</v>
      </c>
      <c r="H3320" s="17" t="s">
        <v>442</v>
      </c>
      <c r="I3320" s="2" t="str">
        <f>VLOOKUP(Table768[[#This Row],[CID]],ALY,2,FALSE)</f>
        <v>Detail</v>
      </c>
    </row>
    <row r="3321" spans="1:9" ht="16" thickBot="1" x14ac:dyDescent="0.25">
      <c r="A3321" s="8" t="str">
        <f>Table768[[#This Row],[Test No.]]&amp;Table768[[#This Row],[Section]]&amp;Table768[[#This Row],[Q No.]]</f>
        <v>R35R40</v>
      </c>
      <c r="B3321" s="8"/>
      <c r="C3321" s="7" t="s">
        <v>76</v>
      </c>
      <c r="D3321" s="17">
        <v>40</v>
      </c>
      <c r="E3321" s="6" t="s">
        <v>33</v>
      </c>
      <c r="F3321" s="6">
        <v>4</v>
      </c>
      <c r="G3321" s="13" t="s">
        <v>199</v>
      </c>
      <c r="H3321" s="17" t="s">
        <v>442</v>
      </c>
      <c r="I3321" s="2" t="str">
        <f>VLOOKUP(Table768[[#This Row],[CID]],ALY,2,FALSE)</f>
        <v>Detail</v>
      </c>
    </row>
    <row r="3322" spans="1:9" ht="16" thickBot="1" x14ac:dyDescent="0.25">
      <c r="A3322" s="8" t="str">
        <f>Table768[[#This Row],[Test No.]]&amp;Table768[[#This Row],[Section]]&amp;Table768[[#This Row],[Q No.]]</f>
        <v>R36R1</v>
      </c>
      <c r="B3322" s="8"/>
      <c r="C3322" s="7" t="s">
        <v>75</v>
      </c>
      <c r="D3322" s="6">
        <v>1</v>
      </c>
      <c r="E3322" s="6" t="s">
        <v>33</v>
      </c>
      <c r="F3322" s="6">
        <v>1</v>
      </c>
      <c r="G3322" s="13" t="s">
        <v>50</v>
      </c>
      <c r="H3322" s="17" t="s">
        <v>427</v>
      </c>
      <c r="I3322" s="2" t="str">
        <f>VLOOKUP(Table768[[#This Row],[CID]],ALY,2,FALSE)</f>
        <v>PoV/Author's Attitude</v>
      </c>
    </row>
    <row r="3323" spans="1:9" ht="16" thickBot="1" x14ac:dyDescent="0.25">
      <c r="A3323" s="8" t="str">
        <f>Table768[[#This Row],[Test No.]]&amp;Table768[[#This Row],[Section]]&amp;Table768[[#This Row],[Q No.]]</f>
        <v>R36R2</v>
      </c>
      <c r="B3323" s="8"/>
      <c r="C3323" s="7" t="s">
        <v>75</v>
      </c>
      <c r="D3323" s="6">
        <v>2</v>
      </c>
      <c r="E3323" s="6" t="s">
        <v>33</v>
      </c>
      <c r="F3323" s="6">
        <v>1</v>
      </c>
      <c r="G3323" s="13" t="s">
        <v>50</v>
      </c>
      <c r="H3323" s="17" t="s">
        <v>428</v>
      </c>
      <c r="I3323" s="2" t="str">
        <f>VLOOKUP(Table768[[#This Row],[CID]],ALY,2,FALSE)</f>
        <v>Purpose</v>
      </c>
    </row>
    <row r="3324" spans="1:9" ht="16" thickBot="1" x14ac:dyDescent="0.25">
      <c r="A3324" s="8" t="str">
        <f>Table768[[#This Row],[Test No.]]&amp;Table768[[#This Row],[Section]]&amp;Table768[[#This Row],[Q No.]]</f>
        <v>R36R3</v>
      </c>
      <c r="B3324" s="8"/>
      <c r="C3324" s="7" t="s">
        <v>75</v>
      </c>
      <c r="D3324" s="6">
        <v>3</v>
      </c>
      <c r="E3324" s="6" t="s">
        <v>33</v>
      </c>
      <c r="F3324" s="6">
        <v>1</v>
      </c>
      <c r="G3324" s="13" t="s">
        <v>50</v>
      </c>
      <c r="H3324" s="17" t="s">
        <v>425</v>
      </c>
      <c r="I3324" s="2" t="str">
        <f>VLOOKUP(Table768[[#This Row],[CID]],ALY,2,FALSE)</f>
        <v>Detail</v>
      </c>
    </row>
    <row r="3325" spans="1:9" ht="16" thickBot="1" x14ac:dyDescent="0.25">
      <c r="A3325" s="8" t="str">
        <f>Table768[[#This Row],[Test No.]]&amp;Table768[[#This Row],[Section]]&amp;Table768[[#This Row],[Q No.]]</f>
        <v>R36R4</v>
      </c>
      <c r="B3325" s="8"/>
      <c r="C3325" s="7" t="s">
        <v>75</v>
      </c>
      <c r="D3325" s="6">
        <v>4</v>
      </c>
      <c r="E3325" s="6" t="s">
        <v>33</v>
      </c>
      <c r="F3325" s="6">
        <v>1</v>
      </c>
      <c r="G3325" s="13" t="s">
        <v>50</v>
      </c>
      <c r="H3325" s="17" t="s">
        <v>425</v>
      </c>
      <c r="I3325" s="2" t="str">
        <f>VLOOKUP(Table768[[#This Row],[CID]],ALY,2,FALSE)</f>
        <v>Detail</v>
      </c>
    </row>
    <row r="3326" spans="1:9" ht="16" thickBot="1" x14ac:dyDescent="0.25">
      <c r="A3326" s="8" t="str">
        <f>Table768[[#This Row],[Test No.]]&amp;Table768[[#This Row],[Section]]&amp;Table768[[#This Row],[Q No.]]</f>
        <v>R36R5</v>
      </c>
      <c r="B3326" s="8"/>
      <c r="C3326" s="7" t="s">
        <v>75</v>
      </c>
      <c r="D3326" s="6">
        <v>5</v>
      </c>
      <c r="E3326" s="6" t="s">
        <v>33</v>
      </c>
      <c r="F3326" s="6">
        <v>1</v>
      </c>
      <c r="G3326" s="13" t="s">
        <v>50</v>
      </c>
      <c r="H3326" s="17" t="s">
        <v>425</v>
      </c>
      <c r="I3326" s="2" t="str">
        <f>VLOOKUP(Table768[[#This Row],[CID]],ALY,2,FALSE)</f>
        <v>Detail</v>
      </c>
    </row>
    <row r="3327" spans="1:9" ht="16" thickBot="1" x14ac:dyDescent="0.25">
      <c r="A3327" s="8" t="str">
        <f>Table768[[#This Row],[Test No.]]&amp;Table768[[#This Row],[Section]]&amp;Table768[[#This Row],[Q No.]]</f>
        <v>R36R6</v>
      </c>
      <c r="B3327" s="8"/>
      <c r="C3327" s="7" t="s">
        <v>75</v>
      </c>
      <c r="D3327" s="6">
        <v>6</v>
      </c>
      <c r="E3327" s="6" t="s">
        <v>33</v>
      </c>
      <c r="F3327" s="6">
        <v>1</v>
      </c>
      <c r="G3327" s="13" t="s">
        <v>50</v>
      </c>
      <c r="H3327" s="17" t="s">
        <v>425</v>
      </c>
      <c r="I3327" s="2" t="str">
        <f>VLOOKUP(Table768[[#This Row],[CID]],ALY,2,FALSE)</f>
        <v>Detail</v>
      </c>
    </row>
    <row r="3328" spans="1:9" ht="16" thickBot="1" x14ac:dyDescent="0.25">
      <c r="A3328" s="8" t="str">
        <f>Table768[[#This Row],[Test No.]]&amp;Table768[[#This Row],[Section]]&amp;Table768[[#This Row],[Q No.]]</f>
        <v>R36R7</v>
      </c>
      <c r="B3328" s="8"/>
      <c r="C3328" s="7" t="s">
        <v>75</v>
      </c>
      <c r="D3328" s="6">
        <v>7</v>
      </c>
      <c r="E3328" s="6" t="s">
        <v>33</v>
      </c>
      <c r="F3328" s="6">
        <v>1</v>
      </c>
      <c r="G3328" s="13" t="s">
        <v>50</v>
      </c>
      <c r="H3328" s="17" t="s">
        <v>425</v>
      </c>
      <c r="I3328" s="2" t="str">
        <f>VLOOKUP(Table768[[#This Row],[CID]],ALY,2,FALSE)</f>
        <v>Detail</v>
      </c>
    </row>
    <row r="3329" spans="1:9" ht="16" thickBot="1" x14ac:dyDescent="0.25">
      <c r="A3329" s="8" t="str">
        <f>Table768[[#This Row],[Test No.]]&amp;Table768[[#This Row],[Section]]&amp;Table768[[#This Row],[Q No.]]</f>
        <v>R36R8</v>
      </c>
      <c r="B3329" s="8"/>
      <c r="C3329" s="7" t="s">
        <v>75</v>
      </c>
      <c r="D3329" s="6">
        <v>8</v>
      </c>
      <c r="E3329" s="6" t="s">
        <v>33</v>
      </c>
      <c r="F3329" s="6">
        <v>1</v>
      </c>
      <c r="G3329" s="13" t="s">
        <v>50</v>
      </c>
      <c r="H3329" s="17" t="s">
        <v>425</v>
      </c>
      <c r="I3329" s="2" t="str">
        <f>VLOOKUP(Table768[[#This Row],[CID]],ALY,2,FALSE)</f>
        <v>Detail</v>
      </c>
    </row>
    <row r="3330" spans="1:9" ht="16" thickBot="1" x14ac:dyDescent="0.25">
      <c r="A3330" s="8" t="str">
        <f>Table768[[#This Row],[Test No.]]&amp;Table768[[#This Row],[Section]]&amp;Table768[[#This Row],[Q No.]]</f>
        <v>R36R9</v>
      </c>
      <c r="B3330" s="8"/>
      <c r="C3330" s="7" t="s">
        <v>75</v>
      </c>
      <c r="D3330" s="6">
        <v>9</v>
      </c>
      <c r="E3330" s="6" t="s">
        <v>33</v>
      </c>
      <c r="F3330" s="6">
        <v>1</v>
      </c>
      <c r="G3330" s="13" t="s">
        <v>50</v>
      </c>
      <c r="H3330" s="17" t="s">
        <v>425</v>
      </c>
      <c r="I3330" s="2" t="str">
        <f>VLOOKUP(Table768[[#This Row],[CID]],ALY,2,FALSE)</f>
        <v>Detail</v>
      </c>
    </row>
    <row r="3331" spans="1:9" ht="16" thickBot="1" x14ac:dyDescent="0.25">
      <c r="A3331" s="8" t="str">
        <f>Table768[[#This Row],[Test No.]]&amp;Table768[[#This Row],[Section]]&amp;Table768[[#This Row],[Q No.]]</f>
        <v>R36R10</v>
      </c>
      <c r="B3331" s="8"/>
      <c r="C3331" s="7" t="s">
        <v>75</v>
      </c>
      <c r="D3331" s="6">
        <v>10</v>
      </c>
      <c r="E3331" s="6" t="s">
        <v>33</v>
      </c>
      <c r="F3331" s="6">
        <v>1</v>
      </c>
      <c r="G3331" s="13" t="s">
        <v>50</v>
      </c>
      <c r="H3331" s="17" t="s">
        <v>425</v>
      </c>
      <c r="I3331" s="2" t="str">
        <f>VLOOKUP(Table768[[#This Row],[CID]],ALY,2,FALSE)</f>
        <v>Detail</v>
      </c>
    </row>
    <row r="3332" spans="1:9" ht="16" thickBot="1" x14ac:dyDescent="0.25">
      <c r="A3332" s="8" t="str">
        <f>Table768[[#This Row],[Test No.]]&amp;Table768[[#This Row],[Section]]&amp;Table768[[#This Row],[Q No.]]</f>
        <v>R36R11</v>
      </c>
      <c r="B3332" s="8"/>
      <c r="C3332" s="7" t="s">
        <v>75</v>
      </c>
      <c r="D3332" s="6">
        <v>11</v>
      </c>
      <c r="E3332" s="6" t="s">
        <v>33</v>
      </c>
      <c r="F3332" s="6">
        <v>2</v>
      </c>
      <c r="G3332" s="13" t="s">
        <v>201</v>
      </c>
      <c r="H3332" s="17" t="s">
        <v>430</v>
      </c>
      <c r="I3332" s="2" t="str">
        <f>VLOOKUP(Table768[[#This Row],[CID]],ALY,2,FALSE)</f>
        <v>Detail</v>
      </c>
    </row>
    <row r="3333" spans="1:9" ht="16" thickBot="1" x14ac:dyDescent="0.25">
      <c r="A3333" s="8" t="str">
        <f>Table768[[#This Row],[Test No.]]&amp;Table768[[#This Row],[Section]]&amp;Table768[[#This Row],[Q No.]]</f>
        <v>R36R12</v>
      </c>
      <c r="B3333" s="8"/>
      <c r="C3333" s="7" t="s">
        <v>75</v>
      </c>
      <c r="D3333" s="6">
        <v>12</v>
      </c>
      <c r="E3333" s="6" t="s">
        <v>33</v>
      </c>
      <c r="F3333" s="6">
        <v>2</v>
      </c>
      <c r="G3333" s="13" t="s">
        <v>201</v>
      </c>
      <c r="H3333" s="17" t="s">
        <v>430</v>
      </c>
      <c r="I3333" s="2" t="str">
        <f>VLOOKUP(Table768[[#This Row],[CID]],ALY,2,FALSE)</f>
        <v>Detail</v>
      </c>
    </row>
    <row r="3334" spans="1:9" ht="16" thickBot="1" x14ac:dyDescent="0.25">
      <c r="A3334" s="8" t="str">
        <f>Table768[[#This Row],[Test No.]]&amp;Table768[[#This Row],[Section]]&amp;Table768[[#This Row],[Q No.]]</f>
        <v>R36R13</v>
      </c>
      <c r="B3334" s="8"/>
      <c r="C3334" s="7" t="s">
        <v>75</v>
      </c>
      <c r="D3334" s="6">
        <v>13</v>
      </c>
      <c r="E3334" s="6" t="s">
        <v>33</v>
      </c>
      <c r="F3334" s="6">
        <v>2</v>
      </c>
      <c r="G3334" s="13" t="s">
        <v>201</v>
      </c>
      <c r="H3334" s="17" t="s">
        <v>433</v>
      </c>
      <c r="I3334" s="2" t="str">
        <f>VLOOKUP(Table768[[#This Row],[CID]],ALY,2,FALSE)</f>
        <v>Purpose</v>
      </c>
    </row>
    <row r="3335" spans="1:9" ht="16" thickBot="1" x14ac:dyDescent="0.25">
      <c r="A3335" s="8" t="str">
        <f>Table768[[#This Row],[Test No.]]&amp;Table768[[#This Row],[Section]]&amp;Table768[[#This Row],[Q No.]]</f>
        <v>R36R14</v>
      </c>
      <c r="B3335" s="8"/>
      <c r="C3335" s="7" t="s">
        <v>75</v>
      </c>
      <c r="D3335" s="6">
        <v>14</v>
      </c>
      <c r="E3335" s="6" t="s">
        <v>33</v>
      </c>
      <c r="F3335" s="6">
        <v>2</v>
      </c>
      <c r="G3335" s="13" t="s">
        <v>201</v>
      </c>
      <c r="H3335" s="17" t="s">
        <v>430</v>
      </c>
      <c r="I3335" s="2" t="str">
        <f>VLOOKUP(Table768[[#This Row],[CID]],ALY,2,FALSE)</f>
        <v>Detail</v>
      </c>
    </row>
    <row r="3336" spans="1:9" ht="16" thickBot="1" x14ac:dyDescent="0.25">
      <c r="A3336" s="8" t="str">
        <f>Table768[[#This Row],[Test No.]]&amp;Table768[[#This Row],[Section]]&amp;Table768[[#This Row],[Q No.]]</f>
        <v>R36R15</v>
      </c>
      <c r="B3336" s="8"/>
      <c r="C3336" s="7" t="s">
        <v>75</v>
      </c>
      <c r="D3336" s="6">
        <v>15</v>
      </c>
      <c r="E3336" s="6" t="s">
        <v>33</v>
      </c>
      <c r="F3336" s="6">
        <v>2</v>
      </c>
      <c r="G3336" s="13" t="s">
        <v>201</v>
      </c>
      <c r="H3336" s="17" t="s">
        <v>430</v>
      </c>
      <c r="I3336" s="2" t="str">
        <f>VLOOKUP(Table768[[#This Row],[CID]],ALY,2,FALSE)</f>
        <v>Detail</v>
      </c>
    </row>
    <row r="3337" spans="1:9" ht="16" thickBot="1" x14ac:dyDescent="0.25">
      <c r="A3337" s="8" t="str">
        <f>Table768[[#This Row],[Test No.]]&amp;Table768[[#This Row],[Section]]&amp;Table768[[#This Row],[Q No.]]</f>
        <v>R36R16</v>
      </c>
      <c r="B3337" s="8"/>
      <c r="C3337" s="7" t="s">
        <v>75</v>
      </c>
      <c r="D3337" s="6">
        <v>16</v>
      </c>
      <c r="E3337" s="6" t="s">
        <v>33</v>
      </c>
      <c r="F3337" s="6">
        <v>2</v>
      </c>
      <c r="G3337" s="13" t="s">
        <v>201</v>
      </c>
      <c r="H3337" s="17" t="s">
        <v>456</v>
      </c>
      <c r="I3337" s="2" t="str">
        <f>VLOOKUP(Table768[[#This Row],[CID]],ALY,2,FALSE)</f>
        <v>Sequence</v>
      </c>
    </row>
    <row r="3338" spans="1:9" ht="16" thickBot="1" x14ac:dyDescent="0.25">
      <c r="A3338" s="8" t="str">
        <f>Table768[[#This Row],[Test No.]]&amp;Table768[[#This Row],[Section]]&amp;Table768[[#This Row],[Q No.]]</f>
        <v>R36R17</v>
      </c>
      <c r="B3338" s="8"/>
      <c r="C3338" s="7" t="s">
        <v>75</v>
      </c>
      <c r="D3338" s="6">
        <v>17</v>
      </c>
      <c r="E3338" s="6" t="s">
        <v>33</v>
      </c>
      <c r="F3338" s="6">
        <v>2</v>
      </c>
      <c r="G3338" s="13" t="s">
        <v>201</v>
      </c>
      <c r="H3338" s="17" t="s">
        <v>433</v>
      </c>
      <c r="I3338" s="2" t="str">
        <f>VLOOKUP(Table768[[#This Row],[CID]],ALY,2,FALSE)</f>
        <v>Purpose</v>
      </c>
    </row>
    <row r="3339" spans="1:9" ht="16" thickBot="1" x14ac:dyDescent="0.25">
      <c r="A3339" s="8" t="str">
        <f>Table768[[#This Row],[Test No.]]&amp;Table768[[#This Row],[Section]]&amp;Table768[[#This Row],[Q No.]]</f>
        <v>R36R18</v>
      </c>
      <c r="B3339" s="8"/>
      <c r="C3339" s="7" t="s">
        <v>75</v>
      </c>
      <c r="D3339" s="6">
        <v>18</v>
      </c>
      <c r="E3339" s="6" t="s">
        <v>33</v>
      </c>
      <c r="F3339" s="6">
        <v>2</v>
      </c>
      <c r="G3339" s="13" t="s">
        <v>201</v>
      </c>
      <c r="H3339" s="17" t="s">
        <v>457</v>
      </c>
      <c r="I3339" s="2" t="str">
        <f>VLOOKUP(Table768[[#This Row],[CID]],ALY,2,FALSE)</f>
        <v>Comparison &amp; Contrast</v>
      </c>
    </row>
    <row r="3340" spans="1:9" ht="16" thickBot="1" x14ac:dyDescent="0.25">
      <c r="A3340" s="8" t="str">
        <f>Table768[[#This Row],[Test No.]]&amp;Table768[[#This Row],[Section]]&amp;Table768[[#This Row],[Q No.]]</f>
        <v>R36R19</v>
      </c>
      <c r="B3340" s="8"/>
      <c r="C3340" s="7" t="s">
        <v>75</v>
      </c>
      <c r="D3340" s="6">
        <v>19</v>
      </c>
      <c r="E3340" s="6" t="s">
        <v>33</v>
      </c>
      <c r="F3340" s="6">
        <v>2</v>
      </c>
      <c r="G3340" s="13" t="s">
        <v>201</v>
      </c>
      <c r="H3340" s="17" t="s">
        <v>457</v>
      </c>
      <c r="I3340" s="2" t="str">
        <f>VLOOKUP(Table768[[#This Row],[CID]],ALY,2,FALSE)</f>
        <v>Comparison &amp; Contrast</v>
      </c>
    </row>
    <row r="3341" spans="1:9" ht="16" thickBot="1" x14ac:dyDescent="0.25">
      <c r="A3341" s="8" t="str">
        <f>Table768[[#This Row],[Test No.]]&amp;Table768[[#This Row],[Section]]&amp;Table768[[#This Row],[Q No.]]</f>
        <v>R36R20</v>
      </c>
      <c r="B3341" s="8"/>
      <c r="C3341" s="7" t="s">
        <v>75</v>
      </c>
      <c r="D3341" s="6">
        <v>20</v>
      </c>
      <c r="E3341" s="6" t="s">
        <v>33</v>
      </c>
      <c r="F3341" s="6">
        <v>2</v>
      </c>
      <c r="G3341" s="13" t="s">
        <v>201</v>
      </c>
      <c r="H3341" s="17" t="s">
        <v>446</v>
      </c>
      <c r="I3341" s="2" t="str">
        <f>VLOOKUP(Table768[[#This Row],[CID]],ALY,2,FALSE)</f>
        <v>Inference</v>
      </c>
    </row>
    <row r="3342" spans="1:9" ht="16" thickBot="1" x14ac:dyDescent="0.25">
      <c r="A3342" s="8" t="str">
        <f>Table768[[#This Row],[Test No.]]&amp;Table768[[#This Row],[Section]]&amp;Table768[[#This Row],[Q No.]]</f>
        <v>R36R21</v>
      </c>
      <c r="B3342" s="8"/>
      <c r="C3342" s="7" t="s">
        <v>75</v>
      </c>
      <c r="D3342" s="6">
        <v>21</v>
      </c>
      <c r="E3342" s="6" t="s">
        <v>33</v>
      </c>
      <c r="F3342" s="6">
        <v>3</v>
      </c>
      <c r="G3342" s="13" t="s">
        <v>200</v>
      </c>
      <c r="H3342" s="17" t="s">
        <v>436</v>
      </c>
      <c r="I3342" s="2" t="str">
        <f>VLOOKUP(Table768[[#This Row],[CID]],ALY,2,FALSE)</f>
        <v>Purpose</v>
      </c>
    </row>
    <row r="3343" spans="1:9" ht="16" thickBot="1" x14ac:dyDescent="0.25">
      <c r="A3343" s="8" t="str">
        <f>Table768[[#This Row],[Test No.]]&amp;Table768[[#This Row],[Section]]&amp;Table768[[#This Row],[Q No.]]</f>
        <v>R36R22</v>
      </c>
      <c r="B3343" s="8"/>
      <c r="C3343" s="7" t="s">
        <v>75</v>
      </c>
      <c r="D3343" s="6">
        <v>22</v>
      </c>
      <c r="E3343" s="6" t="s">
        <v>33</v>
      </c>
      <c r="F3343" s="6">
        <v>3</v>
      </c>
      <c r="G3343" s="13" t="s">
        <v>200</v>
      </c>
      <c r="H3343" s="17" t="s">
        <v>438</v>
      </c>
      <c r="I3343" s="2" t="str">
        <f>VLOOKUP(Table768[[#This Row],[CID]],ALY,2,FALSE)</f>
        <v>Inference</v>
      </c>
    </row>
    <row r="3344" spans="1:9" ht="16" thickBot="1" x14ac:dyDescent="0.25">
      <c r="A3344" s="8" t="str">
        <f>Table768[[#This Row],[Test No.]]&amp;Table768[[#This Row],[Section]]&amp;Table768[[#This Row],[Q No.]]</f>
        <v>R36R23</v>
      </c>
      <c r="B3344" s="8"/>
      <c r="C3344" s="7" t="s">
        <v>75</v>
      </c>
      <c r="D3344" s="6">
        <v>23</v>
      </c>
      <c r="E3344" s="6" t="s">
        <v>33</v>
      </c>
      <c r="F3344" s="6">
        <v>3</v>
      </c>
      <c r="G3344" s="13" t="s">
        <v>200</v>
      </c>
      <c r="H3344" s="17" t="s">
        <v>437</v>
      </c>
      <c r="I3344" s="2" t="str">
        <f>VLOOKUP(Table768[[#This Row],[CID]],ALY,2,FALSE)</f>
        <v>Detail</v>
      </c>
    </row>
    <row r="3345" spans="1:9" ht="16" thickBot="1" x14ac:dyDescent="0.25">
      <c r="A3345" s="8" t="str">
        <f>Table768[[#This Row],[Test No.]]&amp;Table768[[#This Row],[Section]]&amp;Table768[[#This Row],[Q No.]]</f>
        <v>R36R24</v>
      </c>
      <c r="B3345" s="8"/>
      <c r="C3345" s="7" t="s">
        <v>75</v>
      </c>
      <c r="D3345" s="6">
        <v>24</v>
      </c>
      <c r="E3345" s="6" t="s">
        <v>33</v>
      </c>
      <c r="F3345" s="6">
        <v>3</v>
      </c>
      <c r="G3345" s="13" t="s">
        <v>200</v>
      </c>
      <c r="H3345" s="17" t="s">
        <v>437</v>
      </c>
      <c r="I3345" s="2" t="str">
        <f>VLOOKUP(Table768[[#This Row],[CID]],ALY,2,FALSE)</f>
        <v>Detail</v>
      </c>
    </row>
    <row r="3346" spans="1:9" ht="16" thickBot="1" x14ac:dyDescent="0.25">
      <c r="A3346" s="8" t="str">
        <f>Table768[[#This Row],[Test No.]]&amp;Table768[[#This Row],[Section]]&amp;Table768[[#This Row],[Q No.]]</f>
        <v>R36R25</v>
      </c>
      <c r="B3346" s="8"/>
      <c r="C3346" s="7" t="s">
        <v>75</v>
      </c>
      <c r="D3346" s="6">
        <v>25</v>
      </c>
      <c r="E3346" s="6" t="s">
        <v>33</v>
      </c>
      <c r="F3346" s="6">
        <v>3</v>
      </c>
      <c r="G3346" s="13" t="s">
        <v>200</v>
      </c>
      <c r="H3346" s="17" t="s">
        <v>437</v>
      </c>
      <c r="I3346" s="2" t="str">
        <f>VLOOKUP(Table768[[#This Row],[CID]],ALY,2,FALSE)</f>
        <v>Detail</v>
      </c>
    </row>
    <row r="3347" spans="1:9" ht="16" thickBot="1" x14ac:dyDescent="0.25">
      <c r="A3347" s="8" t="str">
        <f>Table768[[#This Row],[Test No.]]&amp;Table768[[#This Row],[Section]]&amp;Table768[[#This Row],[Q No.]]</f>
        <v>R36R26</v>
      </c>
      <c r="B3347" s="8"/>
      <c r="C3347" s="7" t="s">
        <v>75</v>
      </c>
      <c r="D3347" s="6">
        <v>26</v>
      </c>
      <c r="E3347" s="6" t="s">
        <v>33</v>
      </c>
      <c r="F3347" s="6">
        <v>3</v>
      </c>
      <c r="G3347" s="13" t="s">
        <v>200</v>
      </c>
      <c r="H3347" s="17" t="s">
        <v>437</v>
      </c>
      <c r="I3347" s="2" t="str">
        <f>VLOOKUP(Table768[[#This Row],[CID]],ALY,2,FALSE)</f>
        <v>Detail</v>
      </c>
    </row>
    <row r="3348" spans="1:9" ht="16" thickBot="1" x14ac:dyDescent="0.25">
      <c r="A3348" s="8" t="str">
        <f>Table768[[#This Row],[Test No.]]&amp;Table768[[#This Row],[Section]]&amp;Table768[[#This Row],[Q No.]]</f>
        <v>R36R27</v>
      </c>
      <c r="B3348" s="8"/>
      <c r="C3348" s="7" t="s">
        <v>75</v>
      </c>
      <c r="D3348" s="6">
        <v>27</v>
      </c>
      <c r="E3348" s="6" t="s">
        <v>33</v>
      </c>
      <c r="F3348" s="6">
        <v>3</v>
      </c>
      <c r="G3348" s="13" t="s">
        <v>200</v>
      </c>
      <c r="H3348" s="17" t="s">
        <v>437</v>
      </c>
      <c r="I3348" s="2" t="str">
        <f>VLOOKUP(Table768[[#This Row],[CID]],ALY,2,FALSE)</f>
        <v>Detail</v>
      </c>
    </row>
    <row r="3349" spans="1:9" ht="16" thickBot="1" x14ac:dyDescent="0.25">
      <c r="A3349" s="8" t="str">
        <f>Table768[[#This Row],[Test No.]]&amp;Table768[[#This Row],[Section]]&amp;Table768[[#This Row],[Q No.]]</f>
        <v>R36R28</v>
      </c>
      <c r="B3349" s="8"/>
      <c r="C3349" s="7" t="s">
        <v>75</v>
      </c>
      <c r="D3349" s="6">
        <v>28</v>
      </c>
      <c r="E3349" s="6" t="s">
        <v>33</v>
      </c>
      <c r="F3349" s="6">
        <v>3</v>
      </c>
      <c r="G3349" s="13" t="s">
        <v>200</v>
      </c>
      <c r="H3349" s="17" t="s">
        <v>451</v>
      </c>
      <c r="I3349" s="2" t="str">
        <f>VLOOKUP(Table768[[#This Row],[CID]],ALY,2,FALSE)</f>
        <v>Main Idea</v>
      </c>
    </row>
    <row r="3350" spans="1:9" ht="16" thickBot="1" x14ac:dyDescent="0.25">
      <c r="A3350" s="8" t="str">
        <f>Table768[[#This Row],[Test No.]]&amp;Table768[[#This Row],[Section]]&amp;Table768[[#This Row],[Q No.]]</f>
        <v>R36R29</v>
      </c>
      <c r="B3350" s="8"/>
      <c r="C3350" s="7" t="s">
        <v>75</v>
      </c>
      <c r="D3350" s="6">
        <v>29</v>
      </c>
      <c r="E3350" s="6" t="s">
        <v>33</v>
      </c>
      <c r="F3350" s="6">
        <v>3</v>
      </c>
      <c r="G3350" s="13" t="s">
        <v>200</v>
      </c>
      <c r="H3350" s="17" t="s">
        <v>437</v>
      </c>
      <c r="I3350" s="2" t="str">
        <f>VLOOKUP(Table768[[#This Row],[CID]],ALY,2,FALSE)</f>
        <v>Detail</v>
      </c>
    </row>
    <row r="3351" spans="1:9" ht="16" thickBot="1" x14ac:dyDescent="0.25">
      <c r="A3351" s="8" t="str">
        <f>Table768[[#This Row],[Test No.]]&amp;Table768[[#This Row],[Section]]&amp;Table768[[#This Row],[Q No.]]</f>
        <v>R36R30</v>
      </c>
      <c r="B3351" s="8"/>
      <c r="C3351" s="7" t="s">
        <v>75</v>
      </c>
      <c r="D3351" s="6">
        <v>30</v>
      </c>
      <c r="E3351" s="6" t="s">
        <v>33</v>
      </c>
      <c r="F3351" s="6">
        <v>3</v>
      </c>
      <c r="G3351" s="13" t="s">
        <v>200</v>
      </c>
      <c r="H3351" s="17" t="s">
        <v>437</v>
      </c>
      <c r="I3351" s="2" t="str">
        <f>VLOOKUP(Table768[[#This Row],[CID]],ALY,2,FALSE)</f>
        <v>Detail</v>
      </c>
    </row>
    <row r="3352" spans="1:9" ht="16" thickBot="1" x14ac:dyDescent="0.25">
      <c r="A3352" s="8" t="str">
        <f>Table768[[#This Row],[Test No.]]&amp;Table768[[#This Row],[Section]]&amp;Table768[[#This Row],[Q No.]]</f>
        <v>R36R31</v>
      </c>
      <c r="B3352" s="8"/>
      <c r="C3352" s="7" t="s">
        <v>75</v>
      </c>
      <c r="D3352" s="6">
        <v>31</v>
      </c>
      <c r="E3352" s="6" t="s">
        <v>33</v>
      </c>
      <c r="F3352" s="6">
        <v>4</v>
      </c>
      <c r="G3352" s="13" t="s">
        <v>199</v>
      </c>
      <c r="H3352" s="17" t="s">
        <v>442</v>
      </c>
      <c r="I3352" s="2" t="str">
        <f>VLOOKUP(Table768[[#This Row],[CID]],ALY,2,FALSE)</f>
        <v>Detail</v>
      </c>
    </row>
    <row r="3353" spans="1:9" ht="16" thickBot="1" x14ac:dyDescent="0.25">
      <c r="A3353" s="8" t="str">
        <f>Table768[[#This Row],[Test No.]]&amp;Table768[[#This Row],[Section]]&amp;Table768[[#This Row],[Q No.]]</f>
        <v>R36R32</v>
      </c>
      <c r="B3353" s="8"/>
      <c r="C3353" s="7" t="s">
        <v>75</v>
      </c>
      <c r="D3353" s="6">
        <v>32</v>
      </c>
      <c r="E3353" s="6" t="s">
        <v>33</v>
      </c>
      <c r="F3353" s="6">
        <v>4</v>
      </c>
      <c r="G3353" s="13" t="s">
        <v>199</v>
      </c>
      <c r="H3353" s="17" t="s">
        <v>442</v>
      </c>
      <c r="I3353" s="2" t="str">
        <f>VLOOKUP(Table768[[#This Row],[CID]],ALY,2,FALSE)</f>
        <v>Detail</v>
      </c>
    </row>
    <row r="3354" spans="1:9" ht="16" thickBot="1" x14ac:dyDescent="0.25">
      <c r="A3354" s="8" t="str">
        <f>Table768[[#This Row],[Test No.]]&amp;Table768[[#This Row],[Section]]&amp;Table768[[#This Row],[Q No.]]</f>
        <v>R36R33</v>
      </c>
      <c r="B3354" s="8"/>
      <c r="C3354" s="7" t="s">
        <v>75</v>
      </c>
      <c r="D3354" s="6">
        <v>33</v>
      </c>
      <c r="E3354" s="6" t="s">
        <v>33</v>
      </c>
      <c r="F3354" s="6">
        <v>4</v>
      </c>
      <c r="G3354" s="13" t="s">
        <v>199</v>
      </c>
      <c r="H3354" s="17" t="s">
        <v>443</v>
      </c>
      <c r="I3354" s="2" t="str">
        <f>VLOOKUP(Table768[[#This Row],[CID]],ALY,2,FALSE)</f>
        <v>Vocab-in-Context</v>
      </c>
    </row>
    <row r="3355" spans="1:9" ht="16" thickBot="1" x14ac:dyDescent="0.25">
      <c r="A3355" s="8" t="str">
        <f>Table768[[#This Row],[Test No.]]&amp;Table768[[#This Row],[Section]]&amp;Table768[[#This Row],[Q No.]]</f>
        <v>R36R34</v>
      </c>
      <c r="B3355" s="8"/>
      <c r="C3355" s="7" t="s">
        <v>75</v>
      </c>
      <c r="D3355" s="6">
        <v>34</v>
      </c>
      <c r="E3355" s="6" t="s">
        <v>33</v>
      </c>
      <c r="F3355" s="6">
        <v>4</v>
      </c>
      <c r="G3355" s="13" t="s">
        <v>199</v>
      </c>
      <c r="H3355" s="17" t="s">
        <v>441</v>
      </c>
      <c r="I3355" s="2" t="str">
        <f>VLOOKUP(Table768[[#This Row],[CID]],ALY,2,FALSE)</f>
        <v>Main Idea</v>
      </c>
    </row>
    <row r="3356" spans="1:9" ht="16" thickBot="1" x14ac:dyDescent="0.25">
      <c r="A3356" s="8" t="str">
        <f>Table768[[#This Row],[Test No.]]&amp;Table768[[#This Row],[Section]]&amp;Table768[[#This Row],[Q No.]]</f>
        <v>R36R35</v>
      </c>
      <c r="B3356" s="8"/>
      <c r="C3356" s="7" t="s">
        <v>75</v>
      </c>
      <c r="D3356" s="6">
        <v>35</v>
      </c>
      <c r="E3356" s="6" t="s">
        <v>33</v>
      </c>
      <c r="F3356" s="6">
        <v>4</v>
      </c>
      <c r="G3356" s="13" t="s">
        <v>199</v>
      </c>
      <c r="H3356" s="17" t="s">
        <v>442</v>
      </c>
      <c r="I3356" s="2" t="str">
        <f>VLOOKUP(Table768[[#This Row],[CID]],ALY,2,FALSE)</f>
        <v>Detail</v>
      </c>
    </row>
    <row r="3357" spans="1:9" ht="16" thickBot="1" x14ac:dyDescent="0.25">
      <c r="A3357" s="8" t="str">
        <f>Table768[[#This Row],[Test No.]]&amp;Table768[[#This Row],[Section]]&amp;Table768[[#This Row],[Q No.]]</f>
        <v>R36R36</v>
      </c>
      <c r="B3357" s="8"/>
      <c r="C3357" s="7" t="s">
        <v>75</v>
      </c>
      <c r="D3357" s="6">
        <v>36</v>
      </c>
      <c r="E3357" s="6" t="s">
        <v>33</v>
      </c>
      <c r="F3357" s="6">
        <v>4</v>
      </c>
      <c r="G3357" s="13" t="s">
        <v>199</v>
      </c>
      <c r="H3357" s="17" t="s">
        <v>442</v>
      </c>
      <c r="I3357" s="2" t="str">
        <f>VLOOKUP(Table768[[#This Row],[CID]],ALY,2,FALSE)</f>
        <v>Detail</v>
      </c>
    </row>
    <row r="3358" spans="1:9" ht="16" thickBot="1" x14ac:dyDescent="0.25">
      <c r="A3358" s="8" t="str">
        <f>Table768[[#This Row],[Test No.]]&amp;Table768[[#This Row],[Section]]&amp;Table768[[#This Row],[Q No.]]</f>
        <v>R36R37</v>
      </c>
      <c r="B3358" s="8"/>
      <c r="C3358" s="7" t="s">
        <v>75</v>
      </c>
      <c r="D3358" s="6">
        <v>37</v>
      </c>
      <c r="E3358" s="6" t="s">
        <v>33</v>
      </c>
      <c r="F3358" s="6">
        <v>4</v>
      </c>
      <c r="G3358" s="13" t="s">
        <v>199</v>
      </c>
      <c r="H3358" s="17" t="s">
        <v>442</v>
      </c>
      <c r="I3358" s="2" t="str">
        <f>VLOOKUP(Table768[[#This Row],[CID]],ALY,2,FALSE)</f>
        <v>Detail</v>
      </c>
    </row>
    <row r="3359" spans="1:9" ht="16" thickBot="1" x14ac:dyDescent="0.25">
      <c r="A3359" s="8" t="str">
        <f>Table768[[#This Row],[Test No.]]&amp;Table768[[#This Row],[Section]]&amp;Table768[[#This Row],[Q No.]]</f>
        <v>R36R38</v>
      </c>
      <c r="B3359" s="8"/>
      <c r="C3359" s="7" t="s">
        <v>75</v>
      </c>
      <c r="D3359" s="6">
        <v>38</v>
      </c>
      <c r="E3359" s="6" t="s">
        <v>33</v>
      </c>
      <c r="F3359" s="6">
        <v>4</v>
      </c>
      <c r="G3359" s="13" t="s">
        <v>199</v>
      </c>
      <c r="H3359" s="17" t="s">
        <v>442</v>
      </c>
      <c r="I3359" s="2" t="str">
        <f>VLOOKUP(Table768[[#This Row],[CID]],ALY,2,FALSE)</f>
        <v>Detail</v>
      </c>
    </row>
    <row r="3360" spans="1:9" ht="16" thickBot="1" x14ac:dyDescent="0.25">
      <c r="A3360" s="8" t="str">
        <f>Table768[[#This Row],[Test No.]]&amp;Table768[[#This Row],[Section]]&amp;Table768[[#This Row],[Q No.]]</f>
        <v>R36R39</v>
      </c>
      <c r="B3360" s="8"/>
      <c r="C3360" s="7" t="s">
        <v>75</v>
      </c>
      <c r="D3360" s="6">
        <v>39</v>
      </c>
      <c r="E3360" s="6" t="s">
        <v>33</v>
      </c>
      <c r="F3360" s="6">
        <v>4</v>
      </c>
      <c r="G3360" s="13" t="s">
        <v>199</v>
      </c>
      <c r="H3360" s="17" t="s">
        <v>442</v>
      </c>
      <c r="I3360" s="2" t="str">
        <f>VLOOKUP(Table768[[#This Row],[CID]],ALY,2,FALSE)</f>
        <v>Detail</v>
      </c>
    </row>
    <row r="3361" spans="1:9" ht="16" thickBot="1" x14ac:dyDescent="0.25">
      <c r="A3361" s="8" t="str">
        <f>Table768[[#This Row],[Test No.]]&amp;Table768[[#This Row],[Section]]&amp;Table768[[#This Row],[Q No.]]</f>
        <v>R36R40</v>
      </c>
      <c r="B3361" s="8"/>
      <c r="C3361" s="7" t="s">
        <v>75</v>
      </c>
      <c r="D3361" s="6">
        <v>40</v>
      </c>
      <c r="E3361" s="6" t="s">
        <v>33</v>
      </c>
      <c r="F3361" s="6">
        <v>4</v>
      </c>
      <c r="G3361" s="13" t="s">
        <v>199</v>
      </c>
      <c r="H3361" s="17" t="s">
        <v>442</v>
      </c>
      <c r="I3361" s="2" t="str">
        <f>VLOOKUP(Table768[[#This Row],[CID]],ALY,2,FALSE)</f>
        <v>Detail</v>
      </c>
    </row>
    <row r="3362" spans="1:9" ht="16" thickBot="1" x14ac:dyDescent="0.25">
      <c r="A3362" s="8" t="str">
        <f>Table768[[#This Row],[Test No.]]&amp;Table768[[#This Row],[Section]]&amp;Table768[[#This Row],[Q No.]]</f>
        <v>R37R1</v>
      </c>
      <c r="B3362" s="8"/>
      <c r="C3362" s="7" t="s">
        <v>74</v>
      </c>
      <c r="D3362" s="24">
        <v>1</v>
      </c>
      <c r="E3362" s="6" t="s">
        <v>33</v>
      </c>
      <c r="F3362" s="6">
        <v>1</v>
      </c>
      <c r="G3362" s="13" t="s">
        <v>50</v>
      </c>
      <c r="H3362" s="17" t="s">
        <v>425</v>
      </c>
      <c r="I3362" s="2" t="str">
        <f>VLOOKUP(Table768[[#This Row],[CID]],ALY,2,FALSE)</f>
        <v>Detail</v>
      </c>
    </row>
    <row r="3363" spans="1:9" ht="16" thickBot="1" x14ac:dyDescent="0.25">
      <c r="A3363" s="8" t="str">
        <f>Table768[[#This Row],[Test No.]]&amp;Table768[[#This Row],[Section]]&amp;Table768[[#This Row],[Q No.]]</f>
        <v>R37R2</v>
      </c>
      <c r="B3363" s="8"/>
      <c r="C3363" s="7" t="s">
        <v>74</v>
      </c>
      <c r="D3363" s="24">
        <v>2</v>
      </c>
      <c r="E3363" s="6" t="s">
        <v>33</v>
      </c>
      <c r="F3363" s="6">
        <v>1</v>
      </c>
      <c r="G3363" s="13" t="s">
        <v>50</v>
      </c>
      <c r="H3363" s="17" t="s">
        <v>424</v>
      </c>
      <c r="I3363" s="2" t="str">
        <f>VLOOKUP(Table768[[#This Row],[CID]],ALY,2,FALSE)</f>
        <v>Inference</v>
      </c>
    </row>
    <row r="3364" spans="1:9" ht="16" thickBot="1" x14ac:dyDescent="0.25">
      <c r="A3364" s="8" t="str">
        <f>Table768[[#This Row],[Test No.]]&amp;Table768[[#This Row],[Section]]&amp;Table768[[#This Row],[Q No.]]</f>
        <v>R37R3</v>
      </c>
      <c r="B3364" s="8"/>
      <c r="C3364" s="7" t="s">
        <v>74</v>
      </c>
      <c r="D3364" s="24">
        <v>3</v>
      </c>
      <c r="E3364" s="6" t="s">
        <v>33</v>
      </c>
      <c r="F3364" s="6">
        <v>1</v>
      </c>
      <c r="G3364" s="13" t="s">
        <v>50</v>
      </c>
      <c r="H3364" s="17" t="s">
        <v>425</v>
      </c>
      <c r="I3364" s="2" t="str">
        <f>VLOOKUP(Table768[[#This Row],[CID]],ALY,2,FALSE)</f>
        <v>Detail</v>
      </c>
    </row>
    <row r="3365" spans="1:9" ht="16" thickBot="1" x14ac:dyDescent="0.25">
      <c r="A3365" s="8" t="str">
        <f>Table768[[#This Row],[Test No.]]&amp;Table768[[#This Row],[Section]]&amp;Table768[[#This Row],[Q No.]]</f>
        <v>R37R4</v>
      </c>
      <c r="B3365" s="8"/>
      <c r="C3365" s="7" t="s">
        <v>74</v>
      </c>
      <c r="D3365" s="24">
        <v>4</v>
      </c>
      <c r="E3365" s="6" t="s">
        <v>33</v>
      </c>
      <c r="F3365" s="6">
        <v>1</v>
      </c>
      <c r="G3365" s="13" t="s">
        <v>50</v>
      </c>
      <c r="H3365" s="17" t="s">
        <v>424</v>
      </c>
      <c r="I3365" s="2" t="str">
        <f>VLOOKUP(Table768[[#This Row],[CID]],ALY,2,FALSE)</f>
        <v>Inference</v>
      </c>
    </row>
    <row r="3366" spans="1:9" ht="16" thickBot="1" x14ac:dyDescent="0.25">
      <c r="A3366" s="8" t="str">
        <f>Table768[[#This Row],[Test No.]]&amp;Table768[[#This Row],[Section]]&amp;Table768[[#This Row],[Q No.]]</f>
        <v>R37R5</v>
      </c>
      <c r="B3366" s="8"/>
      <c r="C3366" s="7" t="s">
        <v>74</v>
      </c>
      <c r="D3366" s="24">
        <v>5</v>
      </c>
      <c r="E3366" s="6" t="s">
        <v>33</v>
      </c>
      <c r="F3366" s="6">
        <v>1</v>
      </c>
      <c r="G3366" s="13" t="s">
        <v>50</v>
      </c>
      <c r="H3366" s="17" t="s">
        <v>450</v>
      </c>
      <c r="I3366" s="2" t="str">
        <f>VLOOKUP(Table768[[#This Row],[CID]],ALY,2,FALSE)</f>
        <v>Vocab-in-Context</v>
      </c>
    </row>
    <row r="3367" spans="1:9" ht="16" thickBot="1" x14ac:dyDescent="0.25">
      <c r="A3367" s="8" t="str">
        <f>Table768[[#This Row],[Test No.]]&amp;Table768[[#This Row],[Section]]&amp;Table768[[#This Row],[Q No.]]</f>
        <v>R37R6</v>
      </c>
      <c r="B3367" s="8"/>
      <c r="C3367" s="7" t="s">
        <v>74</v>
      </c>
      <c r="D3367" s="24">
        <v>6</v>
      </c>
      <c r="E3367" s="6" t="s">
        <v>33</v>
      </c>
      <c r="F3367" s="6">
        <v>1</v>
      </c>
      <c r="G3367" s="13" t="s">
        <v>50</v>
      </c>
      <c r="H3367" s="17" t="s">
        <v>425</v>
      </c>
      <c r="I3367" s="2" t="str">
        <f>VLOOKUP(Table768[[#This Row],[CID]],ALY,2,FALSE)</f>
        <v>Detail</v>
      </c>
    </row>
    <row r="3368" spans="1:9" ht="16" thickBot="1" x14ac:dyDescent="0.25">
      <c r="A3368" s="8" t="str">
        <f>Table768[[#This Row],[Test No.]]&amp;Table768[[#This Row],[Section]]&amp;Table768[[#This Row],[Q No.]]</f>
        <v>R37R7</v>
      </c>
      <c r="B3368" s="8"/>
      <c r="C3368" s="7" t="s">
        <v>74</v>
      </c>
      <c r="D3368" s="24">
        <v>7</v>
      </c>
      <c r="E3368" s="6" t="s">
        <v>33</v>
      </c>
      <c r="F3368" s="6">
        <v>1</v>
      </c>
      <c r="G3368" s="13" t="s">
        <v>50</v>
      </c>
      <c r="H3368" s="17" t="s">
        <v>425</v>
      </c>
      <c r="I3368" s="2" t="str">
        <f>VLOOKUP(Table768[[#This Row],[CID]],ALY,2,FALSE)</f>
        <v>Detail</v>
      </c>
    </row>
    <row r="3369" spans="1:9" ht="16" thickBot="1" x14ac:dyDescent="0.25">
      <c r="A3369" s="8" t="str">
        <f>Table768[[#This Row],[Test No.]]&amp;Table768[[#This Row],[Section]]&amp;Table768[[#This Row],[Q No.]]</f>
        <v>R37R8</v>
      </c>
      <c r="B3369" s="8"/>
      <c r="C3369" s="7" t="s">
        <v>74</v>
      </c>
      <c r="D3369" s="24">
        <v>8</v>
      </c>
      <c r="E3369" s="6" t="s">
        <v>33</v>
      </c>
      <c r="F3369" s="6">
        <v>1</v>
      </c>
      <c r="G3369" s="13" t="s">
        <v>50</v>
      </c>
      <c r="H3369" s="17" t="s">
        <v>425</v>
      </c>
      <c r="I3369" s="2" t="str">
        <f>VLOOKUP(Table768[[#This Row],[CID]],ALY,2,FALSE)</f>
        <v>Detail</v>
      </c>
    </row>
    <row r="3370" spans="1:9" ht="16" thickBot="1" x14ac:dyDescent="0.25">
      <c r="A3370" s="8" t="str">
        <f>Table768[[#This Row],[Test No.]]&amp;Table768[[#This Row],[Section]]&amp;Table768[[#This Row],[Q No.]]</f>
        <v>R37R9</v>
      </c>
      <c r="B3370" s="8"/>
      <c r="C3370" s="7" t="s">
        <v>74</v>
      </c>
      <c r="D3370" s="24">
        <v>9</v>
      </c>
      <c r="E3370" s="6" t="s">
        <v>33</v>
      </c>
      <c r="F3370" s="6">
        <v>1</v>
      </c>
      <c r="G3370" s="13" t="s">
        <v>50</v>
      </c>
      <c r="H3370" s="17" t="s">
        <v>425</v>
      </c>
      <c r="I3370" s="2" t="str">
        <f>VLOOKUP(Table768[[#This Row],[CID]],ALY,2,FALSE)</f>
        <v>Detail</v>
      </c>
    </row>
    <row r="3371" spans="1:9" ht="16" thickBot="1" x14ac:dyDescent="0.25">
      <c r="A3371" s="8" t="str">
        <f>Table768[[#This Row],[Test No.]]&amp;Table768[[#This Row],[Section]]&amp;Table768[[#This Row],[Q No.]]</f>
        <v>R37R10</v>
      </c>
      <c r="B3371" s="8"/>
      <c r="C3371" s="7" t="s">
        <v>74</v>
      </c>
      <c r="D3371" s="24">
        <v>10</v>
      </c>
      <c r="E3371" s="6" t="s">
        <v>33</v>
      </c>
      <c r="F3371" s="6">
        <v>1</v>
      </c>
      <c r="G3371" s="13" t="s">
        <v>50</v>
      </c>
      <c r="H3371" s="17" t="s">
        <v>425</v>
      </c>
      <c r="I3371" s="2" t="str">
        <f>VLOOKUP(Table768[[#This Row],[CID]],ALY,2,FALSE)</f>
        <v>Detail</v>
      </c>
    </row>
    <row r="3372" spans="1:9" ht="16" thickBot="1" x14ac:dyDescent="0.25">
      <c r="A3372" s="8" t="str">
        <f>Table768[[#This Row],[Test No.]]&amp;Table768[[#This Row],[Section]]&amp;Table768[[#This Row],[Q No.]]</f>
        <v>R37R11</v>
      </c>
      <c r="B3372" s="8"/>
      <c r="C3372" s="7" t="s">
        <v>74</v>
      </c>
      <c r="D3372" s="24">
        <v>11</v>
      </c>
      <c r="E3372" s="6" t="s">
        <v>33</v>
      </c>
      <c r="F3372" s="6">
        <v>2</v>
      </c>
      <c r="G3372" s="13" t="s">
        <v>201</v>
      </c>
      <c r="H3372" s="17" t="s">
        <v>430</v>
      </c>
      <c r="I3372" s="2" t="str">
        <f>VLOOKUP(Table768[[#This Row],[CID]],ALY,2,FALSE)</f>
        <v>Detail</v>
      </c>
    </row>
    <row r="3373" spans="1:9" ht="16" thickBot="1" x14ac:dyDescent="0.25">
      <c r="A3373" s="8" t="str">
        <f>Table768[[#This Row],[Test No.]]&amp;Table768[[#This Row],[Section]]&amp;Table768[[#This Row],[Q No.]]</f>
        <v>R37R12</v>
      </c>
      <c r="B3373" s="8"/>
      <c r="C3373" s="7" t="s">
        <v>74</v>
      </c>
      <c r="D3373" s="24">
        <v>12</v>
      </c>
      <c r="E3373" s="6" t="s">
        <v>33</v>
      </c>
      <c r="F3373" s="6">
        <v>2</v>
      </c>
      <c r="G3373" s="13" t="s">
        <v>201</v>
      </c>
      <c r="H3373" s="17" t="s">
        <v>430</v>
      </c>
      <c r="I3373" s="2" t="str">
        <f>VLOOKUP(Table768[[#This Row],[CID]],ALY,2,FALSE)</f>
        <v>Detail</v>
      </c>
    </row>
    <row r="3374" spans="1:9" ht="16" thickBot="1" x14ac:dyDescent="0.25">
      <c r="A3374" s="8" t="str">
        <f>Table768[[#This Row],[Test No.]]&amp;Table768[[#This Row],[Section]]&amp;Table768[[#This Row],[Q No.]]</f>
        <v>R37R13</v>
      </c>
      <c r="B3374" s="8"/>
      <c r="C3374" s="7" t="s">
        <v>74</v>
      </c>
      <c r="D3374" s="24">
        <v>13</v>
      </c>
      <c r="E3374" s="6" t="s">
        <v>33</v>
      </c>
      <c r="F3374" s="6">
        <v>2</v>
      </c>
      <c r="G3374" s="13" t="s">
        <v>201</v>
      </c>
      <c r="H3374" s="17" t="s">
        <v>430</v>
      </c>
      <c r="I3374" s="2" t="str">
        <f>VLOOKUP(Table768[[#This Row],[CID]],ALY,2,FALSE)</f>
        <v>Detail</v>
      </c>
    </row>
    <row r="3375" spans="1:9" ht="16" thickBot="1" x14ac:dyDescent="0.25">
      <c r="A3375" s="8" t="str">
        <f>Table768[[#This Row],[Test No.]]&amp;Table768[[#This Row],[Section]]&amp;Table768[[#This Row],[Q No.]]</f>
        <v>R37R14</v>
      </c>
      <c r="B3375" s="8"/>
      <c r="C3375" s="7" t="s">
        <v>74</v>
      </c>
      <c r="D3375" s="24">
        <v>14</v>
      </c>
      <c r="E3375" s="6" t="s">
        <v>33</v>
      </c>
      <c r="F3375" s="6">
        <v>2</v>
      </c>
      <c r="G3375" s="13" t="s">
        <v>201</v>
      </c>
      <c r="H3375" s="17" t="s">
        <v>430</v>
      </c>
      <c r="I3375" s="2" t="str">
        <f>VLOOKUP(Table768[[#This Row],[CID]],ALY,2,FALSE)</f>
        <v>Detail</v>
      </c>
    </row>
    <row r="3376" spans="1:9" ht="16" thickBot="1" x14ac:dyDescent="0.25">
      <c r="A3376" s="8" t="str">
        <f>Table768[[#This Row],[Test No.]]&amp;Table768[[#This Row],[Section]]&amp;Table768[[#This Row],[Q No.]]</f>
        <v>R37R15</v>
      </c>
      <c r="B3376" s="8"/>
      <c r="C3376" s="7" t="s">
        <v>74</v>
      </c>
      <c r="D3376" s="24">
        <v>15</v>
      </c>
      <c r="E3376" s="6" t="s">
        <v>33</v>
      </c>
      <c r="F3376" s="6">
        <v>2</v>
      </c>
      <c r="G3376" s="13" t="s">
        <v>201</v>
      </c>
      <c r="H3376" s="17" t="s">
        <v>431</v>
      </c>
      <c r="I3376" s="2" t="str">
        <f>VLOOKUP(Table768[[#This Row],[CID]],ALY,2,FALSE)</f>
        <v>Vocab-in-Context</v>
      </c>
    </row>
    <row r="3377" spans="1:9" ht="16" thickBot="1" x14ac:dyDescent="0.25">
      <c r="A3377" s="8" t="str">
        <f>Table768[[#This Row],[Test No.]]&amp;Table768[[#This Row],[Section]]&amp;Table768[[#This Row],[Q No.]]</f>
        <v>R37R16</v>
      </c>
      <c r="B3377" s="8"/>
      <c r="C3377" s="7" t="s">
        <v>74</v>
      </c>
      <c r="D3377" s="24">
        <v>16</v>
      </c>
      <c r="E3377" s="6" t="s">
        <v>33</v>
      </c>
      <c r="F3377" s="6">
        <v>2</v>
      </c>
      <c r="G3377" s="13" t="s">
        <v>201</v>
      </c>
      <c r="H3377" s="17" t="s">
        <v>431</v>
      </c>
      <c r="I3377" s="2" t="str">
        <f>VLOOKUP(Table768[[#This Row],[CID]],ALY,2,FALSE)</f>
        <v>Vocab-in-Context</v>
      </c>
    </row>
    <row r="3378" spans="1:9" ht="16" thickBot="1" x14ac:dyDescent="0.25">
      <c r="A3378" s="8" t="str">
        <f>Table768[[#This Row],[Test No.]]&amp;Table768[[#This Row],[Section]]&amp;Table768[[#This Row],[Q No.]]</f>
        <v>R37R17</v>
      </c>
      <c r="B3378" s="8"/>
      <c r="C3378" s="7" t="s">
        <v>74</v>
      </c>
      <c r="D3378" s="24">
        <v>17</v>
      </c>
      <c r="E3378" s="6" t="s">
        <v>33</v>
      </c>
      <c r="F3378" s="6">
        <v>2</v>
      </c>
      <c r="G3378" s="13" t="s">
        <v>201</v>
      </c>
      <c r="H3378" s="17" t="s">
        <v>430</v>
      </c>
      <c r="I3378" s="2" t="str">
        <f>VLOOKUP(Table768[[#This Row],[CID]],ALY,2,FALSE)</f>
        <v>Detail</v>
      </c>
    </row>
    <row r="3379" spans="1:9" ht="16" thickBot="1" x14ac:dyDescent="0.25">
      <c r="A3379" s="8" t="str">
        <f>Table768[[#This Row],[Test No.]]&amp;Table768[[#This Row],[Section]]&amp;Table768[[#This Row],[Q No.]]</f>
        <v>R37R18</v>
      </c>
      <c r="B3379" s="8"/>
      <c r="C3379" s="7" t="s">
        <v>74</v>
      </c>
      <c r="D3379" s="24">
        <v>18</v>
      </c>
      <c r="E3379" s="6" t="s">
        <v>33</v>
      </c>
      <c r="F3379" s="6">
        <v>2</v>
      </c>
      <c r="G3379" s="13" t="s">
        <v>201</v>
      </c>
      <c r="H3379" s="17" t="s">
        <v>430</v>
      </c>
      <c r="I3379" s="2" t="str">
        <f>VLOOKUP(Table768[[#This Row],[CID]],ALY,2,FALSE)</f>
        <v>Detail</v>
      </c>
    </row>
    <row r="3380" spans="1:9" ht="16" thickBot="1" x14ac:dyDescent="0.25">
      <c r="A3380" s="8" t="str">
        <f>Table768[[#This Row],[Test No.]]&amp;Table768[[#This Row],[Section]]&amp;Table768[[#This Row],[Q No.]]</f>
        <v>R37R19</v>
      </c>
      <c r="B3380" s="8"/>
      <c r="C3380" s="7" t="s">
        <v>74</v>
      </c>
      <c r="D3380" s="24">
        <v>19</v>
      </c>
      <c r="E3380" s="6" t="s">
        <v>33</v>
      </c>
      <c r="F3380" s="6">
        <v>2</v>
      </c>
      <c r="G3380" s="13" t="s">
        <v>201</v>
      </c>
      <c r="H3380" s="17" t="s">
        <v>430</v>
      </c>
      <c r="I3380" s="2" t="str">
        <f>VLOOKUP(Table768[[#This Row],[CID]],ALY,2,FALSE)</f>
        <v>Detail</v>
      </c>
    </row>
    <row r="3381" spans="1:9" ht="16" thickBot="1" x14ac:dyDescent="0.25">
      <c r="A3381" s="8" t="str">
        <f>Table768[[#This Row],[Test No.]]&amp;Table768[[#This Row],[Section]]&amp;Table768[[#This Row],[Q No.]]</f>
        <v>R37R20</v>
      </c>
      <c r="B3381" s="8"/>
      <c r="C3381" s="7" t="s">
        <v>74</v>
      </c>
      <c r="D3381" s="24">
        <v>20</v>
      </c>
      <c r="E3381" s="6" t="s">
        <v>33</v>
      </c>
      <c r="F3381" s="6">
        <v>2</v>
      </c>
      <c r="G3381" s="13" t="s">
        <v>201</v>
      </c>
      <c r="H3381" s="17" t="s">
        <v>430</v>
      </c>
      <c r="I3381" s="2" t="str">
        <f>VLOOKUP(Table768[[#This Row],[CID]],ALY,2,FALSE)</f>
        <v>Detail</v>
      </c>
    </row>
    <row r="3382" spans="1:9" ht="16" thickBot="1" x14ac:dyDescent="0.25">
      <c r="A3382" s="8" t="str">
        <f>Table768[[#This Row],[Test No.]]&amp;Table768[[#This Row],[Section]]&amp;Table768[[#This Row],[Q No.]]</f>
        <v>R37R21</v>
      </c>
      <c r="B3382" s="8"/>
      <c r="C3382" s="7" t="s">
        <v>74</v>
      </c>
      <c r="D3382" s="24">
        <v>21</v>
      </c>
      <c r="E3382" s="6" t="s">
        <v>33</v>
      </c>
      <c r="F3382" s="6">
        <v>3</v>
      </c>
      <c r="G3382" s="13" t="s">
        <v>200</v>
      </c>
      <c r="H3382" s="17" t="s">
        <v>437</v>
      </c>
      <c r="I3382" s="2" t="str">
        <f>VLOOKUP(Table768[[#This Row],[CID]],ALY,2,FALSE)</f>
        <v>Detail</v>
      </c>
    </row>
    <row r="3383" spans="1:9" ht="16" thickBot="1" x14ac:dyDescent="0.25">
      <c r="A3383" s="8" t="str">
        <f>Table768[[#This Row],[Test No.]]&amp;Table768[[#This Row],[Section]]&amp;Table768[[#This Row],[Q No.]]</f>
        <v>R37R22</v>
      </c>
      <c r="B3383" s="8"/>
      <c r="C3383" s="7" t="s">
        <v>74</v>
      </c>
      <c r="D3383" s="24">
        <v>22</v>
      </c>
      <c r="E3383" s="6" t="s">
        <v>33</v>
      </c>
      <c r="F3383" s="6">
        <v>3</v>
      </c>
      <c r="G3383" s="13" t="s">
        <v>200</v>
      </c>
      <c r="H3383" s="17" t="s">
        <v>437</v>
      </c>
      <c r="I3383" s="2" t="str">
        <f>VLOOKUP(Table768[[#This Row],[CID]],ALY,2,FALSE)</f>
        <v>Detail</v>
      </c>
    </row>
    <row r="3384" spans="1:9" ht="16" thickBot="1" x14ac:dyDescent="0.25">
      <c r="A3384" s="8" t="str">
        <f>Table768[[#This Row],[Test No.]]&amp;Table768[[#This Row],[Section]]&amp;Table768[[#This Row],[Q No.]]</f>
        <v>R37R23</v>
      </c>
      <c r="B3384" s="8"/>
      <c r="C3384" s="7" t="s">
        <v>74</v>
      </c>
      <c r="D3384" s="24">
        <v>23</v>
      </c>
      <c r="E3384" s="6" t="s">
        <v>33</v>
      </c>
      <c r="F3384" s="6">
        <v>3</v>
      </c>
      <c r="G3384" s="13" t="s">
        <v>200</v>
      </c>
      <c r="H3384" s="17" t="s">
        <v>437</v>
      </c>
      <c r="I3384" s="2" t="str">
        <f>VLOOKUP(Table768[[#This Row],[CID]],ALY,2,FALSE)</f>
        <v>Detail</v>
      </c>
    </row>
    <row r="3385" spans="1:9" ht="16" thickBot="1" x14ac:dyDescent="0.25">
      <c r="A3385" s="8" t="str">
        <f>Table768[[#This Row],[Test No.]]&amp;Table768[[#This Row],[Section]]&amp;Table768[[#This Row],[Q No.]]</f>
        <v>R37R24</v>
      </c>
      <c r="B3385" s="8"/>
      <c r="C3385" s="7" t="s">
        <v>74</v>
      </c>
      <c r="D3385" s="24">
        <v>24</v>
      </c>
      <c r="E3385" s="6" t="s">
        <v>33</v>
      </c>
      <c r="F3385" s="6">
        <v>3</v>
      </c>
      <c r="G3385" s="13" t="s">
        <v>200</v>
      </c>
      <c r="H3385" s="17" t="s">
        <v>438</v>
      </c>
      <c r="I3385" s="2" t="str">
        <f>VLOOKUP(Table768[[#This Row],[CID]],ALY,2,FALSE)</f>
        <v>Inference</v>
      </c>
    </row>
    <row r="3386" spans="1:9" ht="16" thickBot="1" x14ac:dyDescent="0.25">
      <c r="A3386" s="8" t="str">
        <f>Table768[[#This Row],[Test No.]]&amp;Table768[[#This Row],[Section]]&amp;Table768[[#This Row],[Q No.]]</f>
        <v>R37R25</v>
      </c>
      <c r="B3386" s="8"/>
      <c r="C3386" s="7" t="s">
        <v>74</v>
      </c>
      <c r="D3386" s="24">
        <v>25</v>
      </c>
      <c r="E3386" s="6" t="s">
        <v>33</v>
      </c>
      <c r="F3386" s="6">
        <v>3</v>
      </c>
      <c r="G3386" s="13" t="s">
        <v>200</v>
      </c>
      <c r="H3386" s="17" t="s">
        <v>437</v>
      </c>
      <c r="I3386" s="2" t="str">
        <f>VLOOKUP(Table768[[#This Row],[CID]],ALY,2,FALSE)</f>
        <v>Detail</v>
      </c>
    </row>
    <row r="3387" spans="1:9" ht="16" thickBot="1" x14ac:dyDescent="0.25">
      <c r="A3387" s="8" t="str">
        <f>Table768[[#This Row],[Test No.]]&amp;Table768[[#This Row],[Section]]&amp;Table768[[#This Row],[Q No.]]</f>
        <v>R37R26</v>
      </c>
      <c r="B3387" s="8"/>
      <c r="C3387" s="7" t="s">
        <v>74</v>
      </c>
      <c r="D3387" s="24">
        <v>26</v>
      </c>
      <c r="E3387" s="6" t="s">
        <v>33</v>
      </c>
      <c r="F3387" s="6">
        <v>3</v>
      </c>
      <c r="G3387" s="13" t="s">
        <v>200</v>
      </c>
      <c r="H3387" s="17" t="s">
        <v>438</v>
      </c>
      <c r="I3387" s="2" t="str">
        <f>VLOOKUP(Table768[[#This Row],[CID]],ALY,2,FALSE)</f>
        <v>Inference</v>
      </c>
    </row>
    <row r="3388" spans="1:9" ht="16" thickBot="1" x14ac:dyDescent="0.25">
      <c r="A3388" s="8" t="str">
        <f>Table768[[#This Row],[Test No.]]&amp;Table768[[#This Row],[Section]]&amp;Table768[[#This Row],[Q No.]]</f>
        <v>R37R27</v>
      </c>
      <c r="B3388" s="8"/>
      <c r="C3388" s="7" t="s">
        <v>74</v>
      </c>
      <c r="D3388" s="24">
        <v>27</v>
      </c>
      <c r="E3388" s="6" t="s">
        <v>33</v>
      </c>
      <c r="F3388" s="6">
        <v>3</v>
      </c>
      <c r="G3388" s="13" t="s">
        <v>200</v>
      </c>
      <c r="H3388" s="17" t="s">
        <v>438</v>
      </c>
      <c r="I3388" s="2" t="str">
        <f>VLOOKUP(Table768[[#This Row],[CID]],ALY,2,FALSE)</f>
        <v>Inference</v>
      </c>
    </row>
    <row r="3389" spans="1:9" ht="16" thickBot="1" x14ac:dyDescent="0.25">
      <c r="A3389" s="8" t="str">
        <f>Table768[[#This Row],[Test No.]]&amp;Table768[[#This Row],[Section]]&amp;Table768[[#This Row],[Q No.]]</f>
        <v>R37R28</v>
      </c>
      <c r="B3389" s="8"/>
      <c r="C3389" s="7" t="s">
        <v>74</v>
      </c>
      <c r="D3389" s="24">
        <v>28</v>
      </c>
      <c r="E3389" s="6" t="s">
        <v>33</v>
      </c>
      <c r="F3389" s="6">
        <v>3</v>
      </c>
      <c r="G3389" s="13" t="s">
        <v>200</v>
      </c>
      <c r="H3389" s="17" t="s">
        <v>437</v>
      </c>
      <c r="I3389" s="2" t="str">
        <f>VLOOKUP(Table768[[#This Row],[CID]],ALY,2,FALSE)</f>
        <v>Detail</v>
      </c>
    </row>
    <row r="3390" spans="1:9" ht="16" thickBot="1" x14ac:dyDescent="0.25">
      <c r="A3390" s="8" t="str">
        <f>Table768[[#This Row],[Test No.]]&amp;Table768[[#This Row],[Section]]&amp;Table768[[#This Row],[Q No.]]</f>
        <v>R37R29</v>
      </c>
      <c r="B3390" s="8"/>
      <c r="C3390" s="7" t="s">
        <v>74</v>
      </c>
      <c r="D3390" s="24">
        <v>29</v>
      </c>
      <c r="E3390" s="6" t="s">
        <v>33</v>
      </c>
      <c r="F3390" s="6">
        <v>3</v>
      </c>
      <c r="G3390" s="13" t="s">
        <v>200</v>
      </c>
      <c r="H3390" s="17" t="s">
        <v>451</v>
      </c>
      <c r="I3390" s="2" t="str">
        <f>VLOOKUP(Table768[[#This Row],[CID]],ALY,2,FALSE)</f>
        <v>Main Idea</v>
      </c>
    </row>
    <row r="3391" spans="1:9" ht="16" thickBot="1" x14ac:dyDescent="0.25">
      <c r="A3391" s="8" t="str">
        <f>Table768[[#This Row],[Test No.]]&amp;Table768[[#This Row],[Section]]&amp;Table768[[#This Row],[Q No.]]</f>
        <v>R37R30</v>
      </c>
      <c r="B3391" s="8"/>
      <c r="C3391" s="7" t="s">
        <v>74</v>
      </c>
      <c r="D3391" s="24">
        <v>30</v>
      </c>
      <c r="E3391" s="6" t="s">
        <v>33</v>
      </c>
      <c r="F3391" s="6">
        <v>3</v>
      </c>
      <c r="G3391" s="13" t="s">
        <v>200</v>
      </c>
      <c r="H3391" s="17" t="s">
        <v>437</v>
      </c>
      <c r="I3391" s="2" t="str">
        <f>VLOOKUP(Table768[[#This Row],[CID]],ALY,2,FALSE)</f>
        <v>Detail</v>
      </c>
    </row>
    <row r="3392" spans="1:9" ht="16" thickBot="1" x14ac:dyDescent="0.25">
      <c r="A3392" s="8" t="str">
        <f>Table768[[#This Row],[Test No.]]&amp;Table768[[#This Row],[Section]]&amp;Table768[[#This Row],[Q No.]]</f>
        <v>R37R31</v>
      </c>
      <c r="B3392" s="8"/>
      <c r="C3392" s="7" t="s">
        <v>74</v>
      </c>
      <c r="D3392" s="24">
        <v>31</v>
      </c>
      <c r="E3392" s="6" t="s">
        <v>33</v>
      </c>
      <c r="F3392" s="6">
        <v>4</v>
      </c>
      <c r="G3392" s="13" t="s">
        <v>199</v>
      </c>
      <c r="H3392" s="17" t="s">
        <v>443</v>
      </c>
      <c r="I3392" s="2" t="str">
        <f>VLOOKUP(Table768[[#This Row],[CID]],ALY,2,FALSE)</f>
        <v>Vocab-in-Context</v>
      </c>
    </row>
    <row r="3393" spans="1:9" ht="16" thickBot="1" x14ac:dyDescent="0.25">
      <c r="A3393" s="8" t="str">
        <f>Table768[[#This Row],[Test No.]]&amp;Table768[[#This Row],[Section]]&amp;Table768[[#This Row],[Q No.]]</f>
        <v>R37R32</v>
      </c>
      <c r="B3393" s="8"/>
      <c r="C3393" s="7" t="s">
        <v>74</v>
      </c>
      <c r="D3393" s="24">
        <v>32</v>
      </c>
      <c r="E3393" s="6" t="s">
        <v>33</v>
      </c>
      <c r="F3393" s="6">
        <v>4</v>
      </c>
      <c r="G3393" s="13" t="s">
        <v>199</v>
      </c>
      <c r="H3393" s="17" t="s">
        <v>440</v>
      </c>
      <c r="I3393" s="2" t="str">
        <f>VLOOKUP(Table768[[#This Row],[CID]],ALY,2,FALSE)</f>
        <v>Inference</v>
      </c>
    </row>
    <row r="3394" spans="1:9" ht="16" thickBot="1" x14ac:dyDescent="0.25">
      <c r="A3394" s="8" t="str">
        <f>Table768[[#This Row],[Test No.]]&amp;Table768[[#This Row],[Section]]&amp;Table768[[#This Row],[Q No.]]</f>
        <v>R37R33</v>
      </c>
      <c r="B3394" s="8"/>
      <c r="C3394" s="7" t="s">
        <v>74</v>
      </c>
      <c r="D3394" s="24">
        <v>33</v>
      </c>
      <c r="E3394" s="6" t="s">
        <v>33</v>
      </c>
      <c r="F3394" s="6">
        <v>4</v>
      </c>
      <c r="G3394" s="13" t="s">
        <v>199</v>
      </c>
      <c r="H3394" s="17" t="s">
        <v>442</v>
      </c>
      <c r="I3394" s="2" t="str">
        <f>VLOOKUP(Table768[[#This Row],[CID]],ALY,2,FALSE)</f>
        <v>Detail</v>
      </c>
    </row>
    <row r="3395" spans="1:9" ht="16" thickBot="1" x14ac:dyDescent="0.25">
      <c r="A3395" s="8" t="str">
        <f>Table768[[#This Row],[Test No.]]&amp;Table768[[#This Row],[Section]]&amp;Table768[[#This Row],[Q No.]]</f>
        <v>R37R34</v>
      </c>
      <c r="B3395" s="8"/>
      <c r="C3395" s="7" t="s">
        <v>74</v>
      </c>
      <c r="D3395" s="24">
        <v>34</v>
      </c>
      <c r="E3395" s="6" t="s">
        <v>33</v>
      </c>
      <c r="F3395" s="6">
        <v>4</v>
      </c>
      <c r="G3395" s="13" t="s">
        <v>199</v>
      </c>
      <c r="H3395" s="17" t="s">
        <v>442</v>
      </c>
      <c r="I3395" s="2" t="str">
        <f>VLOOKUP(Table768[[#This Row],[CID]],ALY,2,FALSE)</f>
        <v>Detail</v>
      </c>
    </row>
    <row r="3396" spans="1:9" ht="16" thickBot="1" x14ac:dyDescent="0.25">
      <c r="A3396" s="8" t="str">
        <f>Table768[[#This Row],[Test No.]]&amp;Table768[[#This Row],[Section]]&amp;Table768[[#This Row],[Q No.]]</f>
        <v>R37R35</v>
      </c>
      <c r="B3396" s="8"/>
      <c r="C3396" s="7" t="s">
        <v>74</v>
      </c>
      <c r="D3396" s="24">
        <v>35</v>
      </c>
      <c r="E3396" s="6" t="s">
        <v>33</v>
      </c>
      <c r="F3396" s="6">
        <v>4</v>
      </c>
      <c r="G3396" s="13" t="s">
        <v>199</v>
      </c>
      <c r="H3396" s="17" t="s">
        <v>440</v>
      </c>
      <c r="I3396" s="2" t="str">
        <f>VLOOKUP(Table768[[#This Row],[CID]],ALY,2,FALSE)</f>
        <v>Inference</v>
      </c>
    </row>
    <row r="3397" spans="1:9" ht="16" thickBot="1" x14ac:dyDescent="0.25">
      <c r="A3397" s="8" t="str">
        <f>Table768[[#This Row],[Test No.]]&amp;Table768[[#This Row],[Section]]&amp;Table768[[#This Row],[Q No.]]</f>
        <v>R37R36</v>
      </c>
      <c r="B3397" s="8"/>
      <c r="C3397" s="7" t="s">
        <v>74</v>
      </c>
      <c r="D3397" s="24">
        <v>36</v>
      </c>
      <c r="E3397" s="6" t="s">
        <v>33</v>
      </c>
      <c r="F3397" s="6">
        <v>4</v>
      </c>
      <c r="G3397" s="13" t="s">
        <v>199</v>
      </c>
      <c r="H3397" s="17" t="s">
        <v>440</v>
      </c>
      <c r="I3397" s="2" t="str">
        <f>VLOOKUP(Table768[[#This Row],[CID]],ALY,2,FALSE)</f>
        <v>Inference</v>
      </c>
    </row>
    <row r="3398" spans="1:9" ht="16" thickBot="1" x14ac:dyDescent="0.25">
      <c r="A3398" s="8" t="str">
        <f>Table768[[#This Row],[Test No.]]&amp;Table768[[#This Row],[Section]]&amp;Table768[[#This Row],[Q No.]]</f>
        <v>R37R37</v>
      </c>
      <c r="B3398" s="8"/>
      <c r="C3398" s="7" t="s">
        <v>74</v>
      </c>
      <c r="D3398" s="24">
        <v>37</v>
      </c>
      <c r="E3398" s="6" t="s">
        <v>33</v>
      </c>
      <c r="F3398" s="6">
        <v>4</v>
      </c>
      <c r="G3398" s="13" t="s">
        <v>199</v>
      </c>
      <c r="H3398" s="17" t="s">
        <v>442</v>
      </c>
      <c r="I3398" s="2" t="str">
        <f>VLOOKUP(Table768[[#This Row],[CID]],ALY,2,FALSE)</f>
        <v>Detail</v>
      </c>
    </row>
    <row r="3399" spans="1:9" ht="16" thickBot="1" x14ac:dyDescent="0.25">
      <c r="A3399" s="8" t="str">
        <f>Table768[[#This Row],[Test No.]]&amp;Table768[[#This Row],[Section]]&amp;Table768[[#This Row],[Q No.]]</f>
        <v>R37R38</v>
      </c>
      <c r="B3399" s="8"/>
      <c r="C3399" s="7" t="s">
        <v>74</v>
      </c>
      <c r="D3399" s="24">
        <v>38</v>
      </c>
      <c r="E3399" s="6" t="s">
        <v>33</v>
      </c>
      <c r="F3399" s="6">
        <v>4</v>
      </c>
      <c r="G3399" s="13" t="s">
        <v>199</v>
      </c>
      <c r="H3399" s="17" t="s">
        <v>442</v>
      </c>
      <c r="I3399" s="2" t="str">
        <f>VLOOKUP(Table768[[#This Row],[CID]],ALY,2,FALSE)</f>
        <v>Detail</v>
      </c>
    </row>
    <row r="3400" spans="1:9" ht="16" thickBot="1" x14ac:dyDescent="0.25">
      <c r="A3400" s="8" t="str">
        <f>Table768[[#This Row],[Test No.]]&amp;Table768[[#This Row],[Section]]&amp;Table768[[#This Row],[Q No.]]</f>
        <v>R37R39</v>
      </c>
      <c r="B3400" s="8"/>
      <c r="C3400" s="7" t="s">
        <v>74</v>
      </c>
      <c r="D3400" s="24">
        <v>39</v>
      </c>
      <c r="E3400" s="6" t="s">
        <v>33</v>
      </c>
      <c r="F3400" s="6">
        <v>4</v>
      </c>
      <c r="G3400" s="13" t="s">
        <v>199</v>
      </c>
      <c r="H3400" s="17" t="s">
        <v>441</v>
      </c>
      <c r="I3400" s="2" t="str">
        <f>VLOOKUP(Table768[[#This Row],[CID]],ALY,2,FALSE)</f>
        <v>Main Idea</v>
      </c>
    </row>
    <row r="3401" spans="1:9" ht="16" thickBot="1" x14ac:dyDescent="0.25">
      <c r="A3401" s="8" t="str">
        <f>Table768[[#This Row],[Test No.]]&amp;Table768[[#This Row],[Section]]&amp;Table768[[#This Row],[Q No.]]</f>
        <v>R37R40</v>
      </c>
      <c r="B3401" s="8"/>
      <c r="C3401" s="7" t="s">
        <v>74</v>
      </c>
      <c r="D3401" s="24">
        <v>40</v>
      </c>
      <c r="E3401" s="6" t="s">
        <v>33</v>
      </c>
      <c r="F3401" s="6">
        <v>4</v>
      </c>
      <c r="G3401" s="13" t="s">
        <v>199</v>
      </c>
      <c r="H3401" s="17" t="s">
        <v>440</v>
      </c>
      <c r="I3401" s="2" t="str">
        <f>VLOOKUP(Table768[[#This Row],[CID]],ALY,2,FALSE)</f>
        <v>Inference</v>
      </c>
    </row>
    <row r="3402" spans="1:9" ht="16" thickBot="1" x14ac:dyDescent="0.25">
      <c r="A3402" s="8" t="str">
        <f>Table768[[#This Row],[Test No.]]&amp;Table768[[#This Row],[Section]]&amp;Table768[[#This Row],[Q No.]]</f>
        <v>R38R1</v>
      </c>
      <c r="B3402" s="8"/>
      <c r="C3402" s="7" t="s">
        <v>73</v>
      </c>
      <c r="D3402" s="24">
        <v>1</v>
      </c>
      <c r="E3402" s="6" t="s">
        <v>33</v>
      </c>
      <c r="F3402" s="6">
        <v>1</v>
      </c>
      <c r="G3402" s="13" t="s">
        <v>50</v>
      </c>
      <c r="H3402" s="17" t="s">
        <v>427</v>
      </c>
      <c r="I3402" s="2" t="str">
        <f>VLOOKUP(Table768[[#This Row],[CID]],ALY,2,FALSE)</f>
        <v>PoV/Author's Attitude</v>
      </c>
    </row>
    <row r="3403" spans="1:9" ht="16" thickBot="1" x14ac:dyDescent="0.25">
      <c r="A3403" s="8" t="str">
        <f>Table768[[#This Row],[Test No.]]&amp;Table768[[#This Row],[Section]]&amp;Table768[[#This Row],[Q No.]]</f>
        <v>R38R2</v>
      </c>
      <c r="B3403" s="8"/>
      <c r="C3403" s="7" t="s">
        <v>73</v>
      </c>
      <c r="D3403" s="24">
        <v>2</v>
      </c>
      <c r="E3403" s="6" t="s">
        <v>33</v>
      </c>
      <c r="F3403" s="6">
        <v>1</v>
      </c>
      <c r="G3403" s="13" t="s">
        <v>50</v>
      </c>
      <c r="H3403" s="17" t="s">
        <v>424</v>
      </c>
      <c r="I3403" s="2" t="str">
        <f>VLOOKUP(Table768[[#This Row],[CID]],ALY,2,FALSE)</f>
        <v>Inference</v>
      </c>
    </row>
    <row r="3404" spans="1:9" ht="16" thickBot="1" x14ac:dyDescent="0.25">
      <c r="A3404" s="8" t="str">
        <f>Table768[[#This Row],[Test No.]]&amp;Table768[[#This Row],[Section]]&amp;Table768[[#This Row],[Q No.]]</f>
        <v>R38R3</v>
      </c>
      <c r="B3404" s="8"/>
      <c r="C3404" s="7" t="s">
        <v>73</v>
      </c>
      <c r="D3404" s="24">
        <v>3</v>
      </c>
      <c r="E3404" s="6" t="s">
        <v>33</v>
      </c>
      <c r="F3404" s="6">
        <v>1</v>
      </c>
      <c r="G3404" s="13" t="s">
        <v>50</v>
      </c>
      <c r="H3404" s="17" t="s">
        <v>424</v>
      </c>
      <c r="I3404" s="2" t="str">
        <f>VLOOKUP(Table768[[#This Row],[CID]],ALY,2,FALSE)</f>
        <v>Inference</v>
      </c>
    </row>
    <row r="3405" spans="1:9" ht="16" thickBot="1" x14ac:dyDescent="0.25">
      <c r="A3405" s="8" t="str">
        <f>Table768[[#This Row],[Test No.]]&amp;Table768[[#This Row],[Section]]&amp;Table768[[#This Row],[Q No.]]</f>
        <v>R38R4</v>
      </c>
      <c r="B3405" s="8"/>
      <c r="C3405" s="7" t="s">
        <v>73</v>
      </c>
      <c r="D3405" s="24">
        <v>4</v>
      </c>
      <c r="E3405" s="6" t="s">
        <v>33</v>
      </c>
      <c r="F3405" s="6">
        <v>1</v>
      </c>
      <c r="G3405" s="13" t="s">
        <v>50</v>
      </c>
      <c r="H3405" s="17" t="s">
        <v>425</v>
      </c>
      <c r="I3405" s="2" t="str">
        <f>VLOOKUP(Table768[[#This Row],[CID]],ALY,2,FALSE)</f>
        <v>Detail</v>
      </c>
    </row>
    <row r="3406" spans="1:9" ht="16" thickBot="1" x14ac:dyDescent="0.25">
      <c r="A3406" s="8" t="str">
        <f>Table768[[#This Row],[Test No.]]&amp;Table768[[#This Row],[Section]]&amp;Table768[[#This Row],[Q No.]]</f>
        <v>R38R5</v>
      </c>
      <c r="B3406" s="8"/>
      <c r="C3406" s="7" t="s">
        <v>73</v>
      </c>
      <c r="D3406" s="24">
        <v>5</v>
      </c>
      <c r="E3406" s="6" t="s">
        <v>33</v>
      </c>
      <c r="F3406" s="6">
        <v>1</v>
      </c>
      <c r="G3406" s="13" t="s">
        <v>50</v>
      </c>
      <c r="H3406" s="17" t="s">
        <v>428</v>
      </c>
      <c r="I3406" s="2" t="str">
        <f>VLOOKUP(Table768[[#This Row],[CID]],ALY,2,FALSE)</f>
        <v>Purpose</v>
      </c>
    </row>
    <row r="3407" spans="1:9" ht="16" thickBot="1" x14ac:dyDescent="0.25">
      <c r="A3407" s="8" t="str">
        <f>Table768[[#This Row],[Test No.]]&amp;Table768[[#This Row],[Section]]&amp;Table768[[#This Row],[Q No.]]</f>
        <v>R38R6</v>
      </c>
      <c r="B3407" s="8"/>
      <c r="C3407" s="7" t="s">
        <v>73</v>
      </c>
      <c r="D3407" s="24">
        <v>6</v>
      </c>
      <c r="E3407" s="6" t="s">
        <v>33</v>
      </c>
      <c r="F3407" s="6">
        <v>1</v>
      </c>
      <c r="G3407" s="13" t="s">
        <v>50</v>
      </c>
      <c r="H3407" s="17" t="s">
        <v>425</v>
      </c>
      <c r="I3407" s="2" t="str">
        <f>VLOOKUP(Table768[[#This Row],[CID]],ALY,2,FALSE)</f>
        <v>Detail</v>
      </c>
    </row>
    <row r="3408" spans="1:9" ht="16" thickBot="1" x14ac:dyDescent="0.25">
      <c r="A3408" s="8" t="str">
        <f>Table768[[#This Row],[Test No.]]&amp;Table768[[#This Row],[Section]]&amp;Table768[[#This Row],[Q No.]]</f>
        <v>R38R7</v>
      </c>
      <c r="B3408" s="8"/>
      <c r="C3408" s="7" t="s">
        <v>73</v>
      </c>
      <c r="D3408" s="24">
        <v>7</v>
      </c>
      <c r="E3408" s="6" t="s">
        <v>33</v>
      </c>
      <c r="F3408" s="6">
        <v>1</v>
      </c>
      <c r="G3408" s="13" t="s">
        <v>50</v>
      </c>
      <c r="H3408" s="17" t="s">
        <v>424</v>
      </c>
      <c r="I3408" s="2" t="str">
        <f>VLOOKUP(Table768[[#This Row],[CID]],ALY,2,FALSE)</f>
        <v>Inference</v>
      </c>
    </row>
    <row r="3409" spans="1:9" ht="16" thickBot="1" x14ac:dyDescent="0.25">
      <c r="A3409" s="8" t="str">
        <f>Table768[[#This Row],[Test No.]]&amp;Table768[[#This Row],[Section]]&amp;Table768[[#This Row],[Q No.]]</f>
        <v>R38R8</v>
      </c>
      <c r="B3409" s="8"/>
      <c r="C3409" s="7" t="s">
        <v>73</v>
      </c>
      <c r="D3409" s="24">
        <v>8</v>
      </c>
      <c r="E3409" s="6" t="s">
        <v>33</v>
      </c>
      <c r="F3409" s="6">
        <v>1</v>
      </c>
      <c r="G3409" s="13" t="s">
        <v>50</v>
      </c>
      <c r="H3409" s="17" t="s">
        <v>424</v>
      </c>
      <c r="I3409" s="2" t="str">
        <f>VLOOKUP(Table768[[#This Row],[CID]],ALY,2,FALSE)</f>
        <v>Inference</v>
      </c>
    </row>
    <row r="3410" spans="1:9" ht="16" thickBot="1" x14ac:dyDescent="0.25">
      <c r="A3410" s="8" t="str">
        <f>Table768[[#This Row],[Test No.]]&amp;Table768[[#This Row],[Section]]&amp;Table768[[#This Row],[Q No.]]</f>
        <v>R38R9</v>
      </c>
      <c r="B3410" s="8"/>
      <c r="C3410" s="7" t="s">
        <v>73</v>
      </c>
      <c r="D3410" s="24">
        <v>9</v>
      </c>
      <c r="E3410" s="6" t="s">
        <v>33</v>
      </c>
      <c r="F3410" s="6">
        <v>1</v>
      </c>
      <c r="G3410" s="13" t="s">
        <v>50</v>
      </c>
      <c r="H3410" s="17" t="s">
        <v>424</v>
      </c>
      <c r="I3410" s="2" t="str">
        <f>VLOOKUP(Table768[[#This Row],[CID]],ALY,2,FALSE)</f>
        <v>Inference</v>
      </c>
    </row>
    <row r="3411" spans="1:9" ht="16" thickBot="1" x14ac:dyDescent="0.25">
      <c r="A3411" s="8" t="str">
        <f>Table768[[#This Row],[Test No.]]&amp;Table768[[#This Row],[Section]]&amp;Table768[[#This Row],[Q No.]]</f>
        <v>R38R10</v>
      </c>
      <c r="B3411" s="8"/>
      <c r="C3411" s="7" t="s">
        <v>73</v>
      </c>
      <c r="D3411" s="24">
        <v>10</v>
      </c>
      <c r="E3411" s="6" t="s">
        <v>33</v>
      </c>
      <c r="F3411" s="6">
        <v>1</v>
      </c>
      <c r="G3411" s="13" t="s">
        <v>50</v>
      </c>
      <c r="H3411" s="17" t="s">
        <v>425</v>
      </c>
      <c r="I3411" s="2" t="str">
        <f>VLOOKUP(Table768[[#This Row],[CID]],ALY,2,FALSE)</f>
        <v>Detail</v>
      </c>
    </row>
    <row r="3412" spans="1:9" ht="16" thickBot="1" x14ac:dyDescent="0.25">
      <c r="A3412" s="8" t="str">
        <f>Table768[[#This Row],[Test No.]]&amp;Table768[[#This Row],[Section]]&amp;Table768[[#This Row],[Q No.]]</f>
        <v>R38R11</v>
      </c>
      <c r="B3412" s="8"/>
      <c r="C3412" s="7" t="s">
        <v>73</v>
      </c>
      <c r="D3412" s="24">
        <v>11</v>
      </c>
      <c r="E3412" s="6" t="s">
        <v>33</v>
      </c>
      <c r="F3412" s="6">
        <v>2</v>
      </c>
      <c r="G3412" s="13" t="s">
        <v>201</v>
      </c>
      <c r="H3412" s="17" t="s">
        <v>433</v>
      </c>
      <c r="I3412" s="2" t="str">
        <f>VLOOKUP(Table768[[#This Row],[CID]],ALY,2,FALSE)</f>
        <v>Purpose</v>
      </c>
    </row>
    <row r="3413" spans="1:9" ht="16" thickBot="1" x14ac:dyDescent="0.25">
      <c r="A3413" s="8" t="str">
        <f>Table768[[#This Row],[Test No.]]&amp;Table768[[#This Row],[Section]]&amp;Table768[[#This Row],[Q No.]]</f>
        <v>R38R12</v>
      </c>
      <c r="B3413" s="8"/>
      <c r="C3413" s="7" t="s">
        <v>73</v>
      </c>
      <c r="D3413" s="24">
        <v>12</v>
      </c>
      <c r="E3413" s="6" t="s">
        <v>33</v>
      </c>
      <c r="F3413" s="6">
        <v>2</v>
      </c>
      <c r="G3413" s="13" t="s">
        <v>201</v>
      </c>
      <c r="H3413" s="17" t="s">
        <v>430</v>
      </c>
      <c r="I3413" s="2" t="str">
        <f>VLOOKUP(Table768[[#This Row],[CID]],ALY,2,FALSE)</f>
        <v>Detail</v>
      </c>
    </row>
    <row r="3414" spans="1:9" ht="16" thickBot="1" x14ac:dyDescent="0.25">
      <c r="A3414" s="8" t="str">
        <f>Table768[[#This Row],[Test No.]]&amp;Table768[[#This Row],[Section]]&amp;Table768[[#This Row],[Q No.]]</f>
        <v>R38R13</v>
      </c>
      <c r="B3414" s="8"/>
      <c r="C3414" s="7" t="s">
        <v>73</v>
      </c>
      <c r="D3414" s="24">
        <v>13</v>
      </c>
      <c r="E3414" s="6" t="s">
        <v>33</v>
      </c>
      <c r="F3414" s="6">
        <v>2</v>
      </c>
      <c r="G3414" s="13" t="s">
        <v>201</v>
      </c>
      <c r="H3414" s="17" t="s">
        <v>446</v>
      </c>
      <c r="I3414" s="2" t="str">
        <f>VLOOKUP(Table768[[#This Row],[CID]],ALY,2,FALSE)</f>
        <v>Inference</v>
      </c>
    </row>
    <row r="3415" spans="1:9" ht="16" thickBot="1" x14ac:dyDescent="0.25">
      <c r="A3415" s="8" t="str">
        <f>Table768[[#This Row],[Test No.]]&amp;Table768[[#This Row],[Section]]&amp;Table768[[#This Row],[Q No.]]</f>
        <v>R38R14</v>
      </c>
      <c r="B3415" s="8"/>
      <c r="C3415" s="7" t="s">
        <v>73</v>
      </c>
      <c r="D3415" s="24">
        <v>14</v>
      </c>
      <c r="E3415" s="6" t="s">
        <v>33</v>
      </c>
      <c r="F3415" s="6">
        <v>2</v>
      </c>
      <c r="G3415" s="13" t="s">
        <v>201</v>
      </c>
      <c r="H3415" s="17" t="s">
        <v>430</v>
      </c>
      <c r="I3415" s="2" t="str">
        <f>VLOOKUP(Table768[[#This Row],[CID]],ALY,2,FALSE)</f>
        <v>Detail</v>
      </c>
    </row>
    <row r="3416" spans="1:9" ht="16" thickBot="1" x14ac:dyDescent="0.25">
      <c r="A3416" s="8" t="str">
        <f>Table768[[#This Row],[Test No.]]&amp;Table768[[#This Row],[Section]]&amp;Table768[[#This Row],[Q No.]]</f>
        <v>R38R15</v>
      </c>
      <c r="B3416" s="8"/>
      <c r="C3416" s="7" t="s">
        <v>73</v>
      </c>
      <c r="D3416" s="24">
        <v>15</v>
      </c>
      <c r="E3416" s="6" t="s">
        <v>33</v>
      </c>
      <c r="F3416" s="6">
        <v>2</v>
      </c>
      <c r="G3416" s="13" t="s">
        <v>201</v>
      </c>
      <c r="H3416" s="17" t="s">
        <v>430</v>
      </c>
      <c r="I3416" s="2" t="str">
        <f>VLOOKUP(Table768[[#This Row],[CID]],ALY,2,FALSE)</f>
        <v>Detail</v>
      </c>
    </row>
    <row r="3417" spans="1:9" ht="16" thickBot="1" x14ac:dyDescent="0.25">
      <c r="A3417" s="8" t="str">
        <f>Table768[[#This Row],[Test No.]]&amp;Table768[[#This Row],[Section]]&amp;Table768[[#This Row],[Q No.]]</f>
        <v>R38R16</v>
      </c>
      <c r="B3417" s="8"/>
      <c r="C3417" s="7" t="s">
        <v>73</v>
      </c>
      <c r="D3417" s="24">
        <v>16</v>
      </c>
      <c r="E3417" s="6" t="s">
        <v>33</v>
      </c>
      <c r="F3417" s="6">
        <v>2</v>
      </c>
      <c r="G3417" s="13" t="s">
        <v>201</v>
      </c>
      <c r="H3417" s="17" t="s">
        <v>430</v>
      </c>
      <c r="I3417" s="2" t="str">
        <f>VLOOKUP(Table768[[#This Row],[CID]],ALY,2,FALSE)</f>
        <v>Detail</v>
      </c>
    </row>
    <row r="3418" spans="1:9" ht="16" thickBot="1" x14ac:dyDescent="0.25">
      <c r="A3418" s="8" t="str">
        <f>Table768[[#This Row],[Test No.]]&amp;Table768[[#This Row],[Section]]&amp;Table768[[#This Row],[Q No.]]</f>
        <v>R38R17</v>
      </c>
      <c r="B3418" s="8"/>
      <c r="C3418" s="7" t="s">
        <v>73</v>
      </c>
      <c r="D3418" s="24">
        <v>17</v>
      </c>
      <c r="E3418" s="6" t="s">
        <v>33</v>
      </c>
      <c r="F3418" s="6">
        <v>2</v>
      </c>
      <c r="G3418" s="13" t="s">
        <v>201</v>
      </c>
      <c r="H3418" s="17" t="s">
        <v>430</v>
      </c>
      <c r="I3418" s="2" t="str">
        <f>VLOOKUP(Table768[[#This Row],[CID]],ALY,2,FALSE)</f>
        <v>Detail</v>
      </c>
    </row>
    <row r="3419" spans="1:9" ht="16" thickBot="1" x14ac:dyDescent="0.25">
      <c r="A3419" s="8" t="str">
        <f>Table768[[#This Row],[Test No.]]&amp;Table768[[#This Row],[Section]]&amp;Table768[[#This Row],[Q No.]]</f>
        <v>R38R18</v>
      </c>
      <c r="B3419" s="8"/>
      <c r="C3419" s="7" t="s">
        <v>73</v>
      </c>
      <c r="D3419" s="24">
        <v>18</v>
      </c>
      <c r="E3419" s="6" t="s">
        <v>33</v>
      </c>
      <c r="F3419" s="6">
        <v>2</v>
      </c>
      <c r="G3419" s="13" t="s">
        <v>201</v>
      </c>
      <c r="H3419" s="17" t="s">
        <v>446</v>
      </c>
      <c r="I3419" s="2" t="str">
        <f>VLOOKUP(Table768[[#This Row],[CID]],ALY,2,FALSE)</f>
        <v>Inference</v>
      </c>
    </row>
    <row r="3420" spans="1:9" ht="16" thickBot="1" x14ac:dyDescent="0.25">
      <c r="A3420" s="8" t="str">
        <f>Table768[[#This Row],[Test No.]]&amp;Table768[[#This Row],[Section]]&amp;Table768[[#This Row],[Q No.]]</f>
        <v>R38R19</v>
      </c>
      <c r="B3420" s="8"/>
      <c r="C3420" s="7" t="s">
        <v>73</v>
      </c>
      <c r="D3420" s="24">
        <v>19</v>
      </c>
      <c r="E3420" s="6" t="s">
        <v>33</v>
      </c>
      <c r="F3420" s="6">
        <v>2</v>
      </c>
      <c r="G3420" s="13" t="s">
        <v>201</v>
      </c>
      <c r="H3420" s="17" t="s">
        <v>430</v>
      </c>
      <c r="I3420" s="2" t="str">
        <f>VLOOKUP(Table768[[#This Row],[CID]],ALY,2,FALSE)</f>
        <v>Detail</v>
      </c>
    </row>
    <row r="3421" spans="1:9" ht="16" thickBot="1" x14ac:dyDescent="0.25">
      <c r="A3421" s="8" t="str">
        <f>Table768[[#This Row],[Test No.]]&amp;Table768[[#This Row],[Section]]&amp;Table768[[#This Row],[Q No.]]</f>
        <v>R38R20</v>
      </c>
      <c r="B3421" s="8"/>
      <c r="C3421" s="7" t="s">
        <v>73</v>
      </c>
      <c r="D3421" s="24">
        <v>20</v>
      </c>
      <c r="E3421" s="6" t="s">
        <v>33</v>
      </c>
      <c r="F3421" s="6">
        <v>2</v>
      </c>
      <c r="G3421" s="13" t="s">
        <v>201</v>
      </c>
      <c r="H3421" s="17" t="s">
        <v>446</v>
      </c>
      <c r="I3421" s="2" t="str">
        <f>VLOOKUP(Table768[[#This Row],[CID]],ALY,2,FALSE)</f>
        <v>Inference</v>
      </c>
    </row>
    <row r="3422" spans="1:9" ht="16" thickBot="1" x14ac:dyDescent="0.25">
      <c r="A3422" s="8" t="str">
        <f>Table768[[#This Row],[Test No.]]&amp;Table768[[#This Row],[Section]]&amp;Table768[[#This Row],[Q No.]]</f>
        <v>R38R21</v>
      </c>
      <c r="B3422" s="8"/>
      <c r="C3422" s="7" t="s">
        <v>73</v>
      </c>
      <c r="D3422" s="24">
        <v>21</v>
      </c>
      <c r="E3422" s="6" t="s">
        <v>33</v>
      </c>
      <c r="F3422" s="6">
        <v>3</v>
      </c>
      <c r="G3422" s="13" t="s">
        <v>200</v>
      </c>
      <c r="H3422" s="17" t="s">
        <v>437</v>
      </c>
      <c r="I3422" s="2" t="str">
        <f>VLOOKUP(Table768[[#This Row],[CID]],ALY,2,FALSE)</f>
        <v>Detail</v>
      </c>
    </row>
    <row r="3423" spans="1:9" ht="16" thickBot="1" x14ac:dyDescent="0.25">
      <c r="A3423" s="8" t="str">
        <f>Table768[[#This Row],[Test No.]]&amp;Table768[[#This Row],[Section]]&amp;Table768[[#This Row],[Q No.]]</f>
        <v>R38R22</v>
      </c>
      <c r="B3423" s="8"/>
      <c r="C3423" s="7" t="s">
        <v>73</v>
      </c>
      <c r="D3423" s="24">
        <v>22</v>
      </c>
      <c r="E3423" s="6" t="s">
        <v>33</v>
      </c>
      <c r="F3423" s="6">
        <v>3</v>
      </c>
      <c r="G3423" s="13" t="s">
        <v>200</v>
      </c>
      <c r="H3423" s="17" t="s">
        <v>437</v>
      </c>
      <c r="I3423" s="2" t="str">
        <f>VLOOKUP(Table768[[#This Row],[CID]],ALY,2,FALSE)</f>
        <v>Detail</v>
      </c>
    </row>
    <row r="3424" spans="1:9" ht="16" thickBot="1" x14ac:dyDescent="0.25">
      <c r="A3424" s="8" t="str">
        <f>Table768[[#This Row],[Test No.]]&amp;Table768[[#This Row],[Section]]&amp;Table768[[#This Row],[Q No.]]</f>
        <v>R38R23</v>
      </c>
      <c r="B3424" s="8"/>
      <c r="C3424" s="7" t="s">
        <v>73</v>
      </c>
      <c r="D3424" s="24">
        <v>23</v>
      </c>
      <c r="E3424" s="6" t="s">
        <v>33</v>
      </c>
      <c r="F3424" s="6">
        <v>3</v>
      </c>
      <c r="G3424" s="13" t="s">
        <v>200</v>
      </c>
      <c r="H3424" s="17" t="s">
        <v>437</v>
      </c>
      <c r="I3424" s="2" t="str">
        <f>VLOOKUP(Table768[[#This Row],[CID]],ALY,2,FALSE)</f>
        <v>Detail</v>
      </c>
    </row>
    <row r="3425" spans="1:9" ht="16" thickBot="1" x14ac:dyDescent="0.25">
      <c r="A3425" s="8" t="str">
        <f>Table768[[#This Row],[Test No.]]&amp;Table768[[#This Row],[Section]]&amp;Table768[[#This Row],[Q No.]]</f>
        <v>R38R24</v>
      </c>
      <c r="B3425" s="8"/>
      <c r="C3425" s="7" t="s">
        <v>73</v>
      </c>
      <c r="D3425" s="24">
        <v>24</v>
      </c>
      <c r="E3425" s="6" t="s">
        <v>33</v>
      </c>
      <c r="F3425" s="6">
        <v>3</v>
      </c>
      <c r="G3425" s="13" t="s">
        <v>200</v>
      </c>
      <c r="H3425" s="17" t="s">
        <v>437</v>
      </c>
      <c r="I3425" s="2" t="str">
        <f>VLOOKUP(Table768[[#This Row],[CID]],ALY,2,FALSE)</f>
        <v>Detail</v>
      </c>
    </row>
    <row r="3426" spans="1:9" ht="16" thickBot="1" x14ac:dyDescent="0.25">
      <c r="A3426" s="8" t="str">
        <f>Table768[[#This Row],[Test No.]]&amp;Table768[[#This Row],[Section]]&amp;Table768[[#This Row],[Q No.]]</f>
        <v>R38R25</v>
      </c>
      <c r="B3426" s="8"/>
      <c r="C3426" s="7" t="s">
        <v>73</v>
      </c>
      <c r="D3426" s="24">
        <v>25</v>
      </c>
      <c r="E3426" s="6" t="s">
        <v>33</v>
      </c>
      <c r="F3426" s="6">
        <v>3</v>
      </c>
      <c r="G3426" s="13" t="s">
        <v>200</v>
      </c>
      <c r="H3426" s="17" t="s">
        <v>436</v>
      </c>
      <c r="I3426" s="2" t="str">
        <f>VLOOKUP(Table768[[#This Row],[CID]],ALY,2,FALSE)</f>
        <v>Purpose</v>
      </c>
    </row>
    <row r="3427" spans="1:9" ht="16" thickBot="1" x14ac:dyDescent="0.25">
      <c r="A3427" s="8" t="str">
        <f>Table768[[#This Row],[Test No.]]&amp;Table768[[#This Row],[Section]]&amp;Table768[[#This Row],[Q No.]]</f>
        <v>R38R26</v>
      </c>
      <c r="B3427" s="8"/>
      <c r="C3427" s="7" t="s">
        <v>73</v>
      </c>
      <c r="D3427" s="24">
        <v>26</v>
      </c>
      <c r="E3427" s="6" t="s">
        <v>33</v>
      </c>
      <c r="F3427" s="6">
        <v>3</v>
      </c>
      <c r="G3427" s="13" t="s">
        <v>200</v>
      </c>
      <c r="H3427" s="17" t="s">
        <v>436</v>
      </c>
      <c r="I3427" s="2" t="str">
        <f>VLOOKUP(Table768[[#This Row],[CID]],ALY,2,FALSE)</f>
        <v>Purpose</v>
      </c>
    </row>
    <row r="3428" spans="1:9" ht="16" thickBot="1" x14ac:dyDescent="0.25">
      <c r="A3428" s="8" t="str">
        <f>Table768[[#This Row],[Test No.]]&amp;Table768[[#This Row],[Section]]&amp;Table768[[#This Row],[Q No.]]</f>
        <v>R38R27</v>
      </c>
      <c r="B3428" s="8"/>
      <c r="C3428" s="7" t="s">
        <v>73</v>
      </c>
      <c r="D3428" s="24">
        <v>27</v>
      </c>
      <c r="E3428" s="6" t="s">
        <v>33</v>
      </c>
      <c r="F3428" s="6">
        <v>3</v>
      </c>
      <c r="G3428" s="13" t="s">
        <v>200</v>
      </c>
      <c r="H3428" s="17" t="s">
        <v>438</v>
      </c>
      <c r="I3428" s="2" t="str">
        <f>VLOOKUP(Table768[[#This Row],[CID]],ALY,2,FALSE)</f>
        <v>Inference</v>
      </c>
    </row>
    <row r="3429" spans="1:9" ht="16" thickBot="1" x14ac:dyDescent="0.25">
      <c r="A3429" s="8" t="str">
        <f>Table768[[#This Row],[Test No.]]&amp;Table768[[#This Row],[Section]]&amp;Table768[[#This Row],[Q No.]]</f>
        <v>R38R28</v>
      </c>
      <c r="B3429" s="8"/>
      <c r="C3429" s="7" t="s">
        <v>73</v>
      </c>
      <c r="D3429" s="24">
        <v>28</v>
      </c>
      <c r="E3429" s="6" t="s">
        <v>33</v>
      </c>
      <c r="F3429" s="6">
        <v>3</v>
      </c>
      <c r="G3429" s="13" t="s">
        <v>200</v>
      </c>
      <c r="H3429" s="17" t="s">
        <v>437</v>
      </c>
      <c r="I3429" s="2" t="str">
        <f>VLOOKUP(Table768[[#This Row],[CID]],ALY,2,FALSE)</f>
        <v>Detail</v>
      </c>
    </row>
    <row r="3430" spans="1:9" ht="16" thickBot="1" x14ac:dyDescent="0.25">
      <c r="A3430" s="8" t="str">
        <f>Table768[[#This Row],[Test No.]]&amp;Table768[[#This Row],[Section]]&amp;Table768[[#This Row],[Q No.]]</f>
        <v>R38R29</v>
      </c>
      <c r="B3430" s="8"/>
      <c r="C3430" s="7" t="s">
        <v>73</v>
      </c>
      <c r="D3430" s="24">
        <v>29</v>
      </c>
      <c r="E3430" s="6" t="s">
        <v>33</v>
      </c>
      <c r="F3430" s="6">
        <v>3</v>
      </c>
      <c r="G3430" s="13" t="s">
        <v>200</v>
      </c>
      <c r="H3430" s="17" t="s">
        <v>438</v>
      </c>
      <c r="I3430" s="2" t="str">
        <f>VLOOKUP(Table768[[#This Row],[CID]],ALY,2,FALSE)</f>
        <v>Inference</v>
      </c>
    </row>
    <row r="3431" spans="1:9" ht="16" thickBot="1" x14ac:dyDescent="0.25">
      <c r="A3431" s="8" t="str">
        <f>Table768[[#This Row],[Test No.]]&amp;Table768[[#This Row],[Section]]&amp;Table768[[#This Row],[Q No.]]</f>
        <v>R38R30</v>
      </c>
      <c r="B3431" s="8"/>
      <c r="C3431" s="7" t="s">
        <v>73</v>
      </c>
      <c r="D3431" s="24">
        <v>30</v>
      </c>
      <c r="E3431" s="6" t="s">
        <v>33</v>
      </c>
      <c r="F3431" s="6">
        <v>3</v>
      </c>
      <c r="G3431" s="13" t="s">
        <v>200</v>
      </c>
      <c r="H3431" s="17" t="s">
        <v>437</v>
      </c>
      <c r="I3431" s="2" t="str">
        <f>VLOOKUP(Table768[[#This Row],[CID]],ALY,2,FALSE)</f>
        <v>Detail</v>
      </c>
    </row>
    <row r="3432" spans="1:9" ht="16" thickBot="1" x14ac:dyDescent="0.25">
      <c r="A3432" s="8" t="str">
        <f>Table768[[#This Row],[Test No.]]&amp;Table768[[#This Row],[Section]]&amp;Table768[[#This Row],[Q No.]]</f>
        <v>R38R31</v>
      </c>
      <c r="B3432" s="8"/>
      <c r="C3432" s="7" t="s">
        <v>73</v>
      </c>
      <c r="D3432" s="24">
        <v>31</v>
      </c>
      <c r="E3432" s="6" t="s">
        <v>33</v>
      </c>
      <c r="F3432" s="6">
        <v>4</v>
      </c>
      <c r="G3432" s="13" t="s">
        <v>199</v>
      </c>
      <c r="H3432" s="17" t="s">
        <v>461</v>
      </c>
      <c r="I3432" s="2" t="str">
        <f>VLOOKUP(Table768[[#This Row],[CID]],ALY,2,FALSE)</f>
        <v>Sequence</v>
      </c>
    </row>
    <row r="3433" spans="1:9" ht="16" thickBot="1" x14ac:dyDescent="0.25">
      <c r="A3433" s="8" t="str">
        <f>Table768[[#This Row],[Test No.]]&amp;Table768[[#This Row],[Section]]&amp;Table768[[#This Row],[Q No.]]</f>
        <v>R38R32</v>
      </c>
      <c r="B3433" s="8"/>
      <c r="C3433" s="7" t="s">
        <v>73</v>
      </c>
      <c r="D3433" s="24">
        <v>32</v>
      </c>
      <c r="E3433" s="6" t="s">
        <v>33</v>
      </c>
      <c r="F3433" s="6">
        <v>4</v>
      </c>
      <c r="G3433" s="13" t="s">
        <v>199</v>
      </c>
      <c r="H3433" s="17" t="s">
        <v>442</v>
      </c>
      <c r="I3433" s="2" t="str">
        <f>VLOOKUP(Table768[[#This Row],[CID]],ALY,2,FALSE)</f>
        <v>Detail</v>
      </c>
    </row>
    <row r="3434" spans="1:9" ht="16" thickBot="1" x14ac:dyDescent="0.25">
      <c r="A3434" s="8" t="str">
        <f>Table768[[#This Row],[Test No.]]&amp;Table768[[#This Row],[Section]]&amp;Table768[[#This Row],[Q No.]]</f>
        <v>R38R33</v>
      </c>
      <c r="B3434" s="8"/>
      <c r="C3434" s="7" t="s">
        <v>73</v>
      </c>
      <c r="D3434" s="24">
        <v>33</v>
      </c>
      <c r="E3434" s="6" t="s">
        <v>33</v>
      </c>
      <c r="F3434" s="6">
        <v>4</v>
      </c>
      <c r="G3434" s="13" t="s">
        <v>199</v>
      </c>
      <c r="H3434" s="17" t="s">
        <v>442</v>
      </c>
      <c r="I3434" s="2" t="str">
        <f>VLOOKUP(Table768[[#This Row],[CID]],ALY,2,FALSE)</f>
        <v>Detail</v>
      </c>
    </row>
    <row r="3435" spans="1:9" ht="16" thickBot="1" x14ac:dyDescent="0.25">
      <c r="A3435" s="8" t="str">
        <f>Table768[[#This Row],[Test No.]]&amp;Table768[[#This Row],[Section]]&amp;Table768[[#This Row],[Q No.]]</f>
        <v>R38R34</v>
      </c>
      <c r="B3435" s="8"/>
      <c r="C3435" s="7" t="s">
        <v>73</v>
      </c>
      <c r="D3435" s="24">
        <v>34</v>
      </c>
      <c r="E3435" s="6" t="s">
        <v>33</v>
      </c>
      <c r="F3435" s="6">
        <v>4</v>
      </c>
      <c r="G3435" s="13" t="s">
        <v>199</v>
      </c>
      <c r="H3435" s="17" t="s">
        <v>442</v>
      </c>
      <c r="I3435" s="2" t="str">
        <f>VLOOKUP(Table768[[#This Row],[CID]],ALY,2,FALSE)</f>
        <v>Detail</v>
      </c>
    </row>
    <row r="3436" spans="1:9" ht="16" thickBot="1" x14ac:dyDescent="0.25">
      <c r="A3436" s="8" t="str">
        <f>Table768[[#This Row],[Test No.]]&amp;Table768[[#This Row],[Section]]&amp;Table768[[#This Row],[Q No.]]</f>
        <v>R38R35</v>
      </c>
      <c r="B3436" s="8"/>
      <c r="C3436" s="7" t="s">
        <v>73</v>
      </c>
      <c r="D3436" s="24">
        <v>35</v>
      </c>
      <c r="E3436" s="6" t="s">
        <v>33</v>
      </c>
      <c r="F3436" s="6">
        <v>4</v>
      </c>
      <c r="G3436" s="13" t="s">
        <v>199</v>
      </c>
      <c r="H3436" s="17" t="s">
        <v>442</v>
      </c>
      <c r="I3436" s="2" t="str">
        <f>VLOOKUP(Table768[[#This Row],[CID]],ALY,2,FALSE)</f>
        <v>Detail</v>
      </c>
    </row>
    <row r="3437" spans="1:9" ht="16" thickBot="1" x14ac:dyDescent="0.25">
      <c r="A3437" s="8" t="str">
        <f>Table768[[#This Row],[Test No.]]&amp;Table768[[#This Row],[Section]]&amp;Table768[[#This Row],[Q No.]]</f>
        <v>R38R36</v>
      </c>
      <c r="B3437" s="8"/>
      <c r="C3437" s="7" t="s">
        <v>73</v>
      </c>
      <c r="D3437" s="24">
        <v>36</v>
      </c>
      <c r="E3437" s="6" t="s">
        <v>33</v>
      </c>
      <c r="F3437" s="6">
        <v>4</v>
      </c>
      <c r="G3437" s="13" t="s">
        <v>199</v>
      </c>
      <c r="H3437" s="17" t="s">
        <v>442</v>
      </c>
      <c r="I3437" s="2" t="str">
        <f>VLOOKUP(Table768[[#This Row],[CID]],ALY,2,FALSE)</f>
        <v>Detail</v>
      </c>
    </row>
    <row r="3438" spans="1:9" ht="16" thickBot="1" x14ac:dyDescent="0.25">
      <c r="A3438" s="8" t="str">
        <f>Table768[[#This Row],[Test No.]]&amp;Table768[[#This Row],[Section]]&amp;Table768[[#This Row],[Q No.]]</f>
        <v>R38R37</v>
      </c>
      <c r="B3438" s="8"/>
      <c r="C3438" s="7" t="s">
        <v>73</v>
      </c>
      <c r="D3438" s="24">
        <v>37</v>
      </c>
      <c r="E3438" s="6" t="s">
        <v>33</v>
      </c>
      <c r="F3438" s="6">
        <v>4</v>
      </c>
      <c r="G3438" s="13" t="s">
        <v>199</v>
      </c>
      <c r="H3438" s="17" t="s">
        <v>442</v>
      </c>
      <c r="I3438" s="2" t="str">
        <f>VLOOKUP(Table768[[#This Row],[CID]],ALY,2,FALSE)</f>
        <v>Detail</v>
      </c>
    </row>
    <row r="3439" spans="1:9" ht="16" thickBot="1" x14ac:dyDescent="0.25">
      <c r="A3439" s="8" t="str">
        <f>Table768[[#This Row],[Test No.]]&amp;Table768[[#This Row],[Section]]&amp;Table768[[#This Row],[Q No.]]</f>
        <v>R38R38</v>
      </c>
      <c r="B3439" s="8"/>
      <c r="C3439" s="7" t="s">
        <v>73</v>
      </c>
      <c r="D3439" s="24">
        <v>38</v>
      </c>
      <c r="E3439" s="6" t="s">
        <v>33</v>
      </c>
      <c r="F3439" s="6">
        <v>4</v>
      </c>
      <c r="G3439" s="13" t="s">
        <v>199</v>
      </c>
      <c r="H3439" s="17" t="s">
        <v>442</v>
      </c>
      <c r="I3439" s="2" t="str">
        <f>VLOOKUP(Table768[[#This Row],[CID]],ALY,2,FALSE)</f>
        <v>Detail</v>
      </c>
    </row>
    <row r="3440" spans="1:9" ht="16" thickBot="1" x14ac:dyDescent="0.25">
      <c r="A3440" s="8" t="str">
        <f>Table768[[#This Row],[Test No.]]&amp;Table768[[#This Row],[Section]]&amp;Table768[[#This Row],[Q No.]]</f>
        <v>R38R39</v>
      </c>
      <c r="B3440" s="8"/>
      <c r="C3440" s="7" t="s">
        <v>73</v>
      </c>
      <c r="D3440" s="24">
        <v>39</v>
      </c>
      <c r="E3440" s="6" t="s">
        <v>33</v>
      </c>
      <c r="F3440" s="6">
        <v>4</v>
      </c>
      <c r="G3440" s="13" t="s">
        <v>199</v>
      </c>
      <c r="H3440" s="17" t="s">
        <v>442</v>
      </c>
      <c r="I3440" s="2" t="str">
        <f>VLOOKUP(Table768[[#This Row],[CID]],ALY,2,FALSE)</f>
        <v>Detail</v>
      </c>
    </row>
    <row r="3441" spans="1:9" ht="16" thickBot="1" x14ac:dyDescent="0.25">
      <c r="A3441" s="8" t="str">
        <f>Table768[[#This Row],[Test No.]]&amp;Table768[[#This Row],[Section]]&amp;Table768[[#This Row],[Q No.]]</f>
        <v>R38R40</v>
      </c>
      <c r="B3441" s="8"/>
      <c r="C3441" s="7" t="s">
        <v>73</v>
      </c>
      <c r="D3441" s="24">
        <v>40</v>
      </c>
      <c r="E3441" s="6" t="s">
        <v>33</v>
      </c>
      <c r="F3441" s="6">
        <v>4</v>
      </c>
      <c r="G3441" s="13" t="s">
        <v>199</v>
      </c>
      <c r="H3441" s="17" t="s">
        <v>442</v>
      </c>
      <c r="I3441" s="2" t="str">
        <f>VLOOKUP(Table768[[#This Row],[CID]],ALY,2,FALSE)</f>
        <v>Detail</v>
      </c>
    </row>
    <row r="3442" spans="1:9" ht="16" thickBot="1" x14ac:dyDescent="0.25">
      <c r="A3442" s="8" t="str">
        <f>Table768[[#This Row],[Test No.]]&amp;Table768[[#This Row],[Section]]&amp;Table768[[#This Row],[Q No.]]</f>
        <v>R39R1</v>
      </c>
      <c r="B3442" s="8"/>
      <c r="C3442" s="9" t="s">
        <v>72</v>
      </c>
      <c r="D3442" s="24">
        <v>1</v>
      </c>
      <c r="E3442" s="6" t="s">
        <v>33</v>
      </c>
      <c r="F3442" s="6">
        <v>1</v>
      </c>
      <c r="G3442" s="13" t="s">
        <v>50</v>
      </c>
      <c r="H3442" s="17" t="s">
        <v>458</v>
      </c>
      <c r="I3442" s="2" t="str">
        <f>VLOOKUP(Table768[[#This Row],[CID]],ALY,2,FALSE)</f>
        <v>Sequence</v>
      </c>
    </row>
    <row r="3443" spans="1:9" ht="16" thickBot="1" x14ac:dyDescent="0.25">
      <c r="A3443" s="8" t="str">
        <f>Table768[[#This Row],[Test No.]]&amp;Table768[[#This Row],[Section]]&amp;Table768[[#This Row],[Q No.]]</f>
        <v>R39R2</v>
      </c>
      <c r="B3443" s="8"/>
      <c r="C3443" s="9" t="s">
        <v>72</v>
      </c>
      <c r="D3443" s="24">
        <v>2</v>
      </c>
      <c r="E3443" s="6" t="s">
        <v>33</v>
      </c>
      <c r="F3443" s="6">
        <v>1</v>
      </c>
      <c r="G3443" s="13" t="s">
        <v>50</v>
      </c>
      <c r="H3443" s="17" t="s">
        <v>425</v>
      </c>
      <c r="I3443" s="2" t="str">
        <f>VLOOKUP(Table768[[#This Row],[CID]],ALY,2,FALSE)</f>
        <v>Detail</v>
      </c>
    </row>
    <row r="3444" spans="1:9" ht="16" thickBot="1" x14ac:dyDescent="0.25">
      <c r="A3444" s="8" t="str">
        <f>Table768[[#This Row],[Test No.]]&amp;Table768[[#This Row],[Section]]&amp;Table768[[#This Row],[Q No.]]</f>
        <v>R39R3</v>
      </c>
      <c r="B3444" s="8"/>
      <c r="C3444" s="9" t="s">
        <v>72</v>
      </c>
      <c r="D3444" s="24">
        <v>3</v>
      </c>
      <c r="E3444" s="6" t="s">
        <v>33</v>
      </c>
      <c r="F3444" s="6">
        <v>1</v>
      </c>
      <c r="G3444" s="13" t="s">
        <v>50</v>
      </c>
      <c r="H3444" s="17" t="s">
        <v>425</v>
      </c>
      <c r="I3444" s="2" t="str">
        <f>VLOOKUP(Table768[[#This Row],[CID]],ALY,2,FALSE)</f>
        <v>Detail</v>
      </c>
    </row>
    <row r="3445" spans="1:9" ht="16" thickBot="1" x14ac:dyDescent="0.25">
      <c r="A3445" s="8" t="str">
        <f>Table768[[#This Row],[Test No.]]&amp;Table768[[#This Row],[Section]]&amp;Table768[[#This Row],[Q No.]]</f>
        <v>R39R4</v>
      </c>
      <c r="B3445" s="8"/>
      <c r="C3445" s="9" t="s">
        <v>72</v>
      </c>
      <c r="D3445" s="24">
        <v>4</v>
      </c>
      <c r="E3445" s="6" t="s">
        <v>33</v>
      </c>
      <c r="F3445" s="6">
        <v>1</v>
      </c>
      <c r="G3445" s="13" t="s">
        <v>50</v>
      </c>
      <c r="H3445" s="17" t="s">
        <v>425</v>
      </c>
      <c r="I3445" s="2" t="str">
        <f>VLOOKUP(Table768[[#This Row],[CID]],ALY,2,FALSE)</f>
        <v>Detail</v>
      </c>
    </row>
    <row r="3446" spans="1:9" ht="16" thickBot="1" x14ac:dyDescent="0.25">
      <c r="A3446" s="8" t="str">
        <f>Table768[[#This Row],[Test No.]]&amp;Table768[[#This Row],[Section]]&amp;Table768[[#This Row],[Q No.]]</f>
        <v>R39R5</v>
      </c>
      <c r="B3446" s="8"/>
      <c r="C3446" s="9" t="s">
        <v>72</v>
      </c>
      <c r="D3446" s="24">
        <v>5</v>
      </c>
      <c r="E3446" s="6" t="s">
        <v>33</v>
      </c>
      <c r="F3446" s="6">
        <v>1</v>
      </c>
      <c r="G3446" s="13" t="s">
        <v>50</v>
      </c>
      <c r="H3446" s="17" t="s">
        <v>425</v>
      </c>
      <c r="I3446" s="2" t="str">
        <f>VLOOKUP(Table768[[#This Row],[CID]],ALY,2,FALSE)</f>
        <v>Detail</v>
      </c>
    </row>
    <row r="3447" spans="1:9" ht="16" thickBot="1" x14ac:dyDescent="0.25">
      <c r="A3447" s="8" t="str">
        <f>Table768[[#This Row],[Test No.]]&amp;Table768[[#This Row],[Section]]&amp;Table768[[#This Row],[Q No.]]</f>
        <v>R39R6</v>
      </c>
      <c r="B3447" s="8"/>
      <c r="C3447" s="9" t="s">
        <v>72</v>
      </c>
      <c r="D3447" s="24">
        <v>6</v>
      </c>
      <c r="E3447" s="6" t="s">
        <v>33</v>
      </c>
      <c r="F3447" s="6">
        <v>1</v>
      </c>
      <c r="G3447" s="13" t="s">
        <v>50</v>
      </c>
      <c r="H3447" s="17" t="s">
        <v>425</v>
      </c>
      <c r="I3447" s="2" t="str">
        <f>VLOOKUP(Table768[[#This Row],[CID]],ALY,2,FALSE)</f>
        <v>Detail</v>
      </c>
    </row>
    <row r="3448" spans="1:9" ht="16" thickBot="1" x14ac:dyDescent="0.25">
      <c r="A3448" s="8" t="str">
        <f>Table768[[#This Row],[Test No.]]&amp;Table768[[#This Row],[Section]]&amp;Table768[[#This Row],[Q No.]]</f>
        <v>R39R7</v>
      </c>
      <c r="B3448" s="8"/>
      <c r="C3448" s="9" t="s">
        <v>72</v>
      </c>
      <c r="D3448" s="24">
        <v>7</v>
      </c>
      <c r="E3448" s="6" t="s">
        <v>33</v>
      </c>
      <c r="F3448" s="6">
        <v>1</v>
      </c>
      <c r="G3448" s="13" t="s">
        <v>50</v>
      </c>
      <c r="H3448" s="17" t="s">
        <v>424</v>
      </c>
      <c r="I3448" s="2" t="str">
        <f>VLOOKUP(Table768[[#This Row],[CID]],ALY,2,FALSE)</f>
        <v>Inference</v>
      </c>
    </row>
    <row r="3449" spans="1:9" ht="16" thickBot="1" x14ac:dyDescent="0.25">
      <c r="A3449" s="8" t="str">
        <f>Table768[[#This Row],[Test No.]]&amp;Table768[[#This Row],[Section]]&amp;Table768[[#This Row],[Q No.]]</f>
        <v>R39R8</v>
      </c>
      <c r="B3449" s="8"/>
      <c r="C3449" s="9" t="s">
        <v>72</v>
      </c>
      <c r="D3449" s="24">
        <v>8</v>
      </c>
      <c r="E3449" s="6" t="s">
        <v>33</v>
      </c>
      <c r="F3449" s="6">
        <v>1</v>
      </c>
      <c r="G3449" s="13" t="s">
        <v>50</v>
      </c>
      <c r="H3449" s="17" t="s">
        <v>424</v>
      </c>
      <c r="I3449" s="2" t="str">
        <f>VLOOKUP(Table768[[#This Row],[CID]],ALY,2,FALSE)</f>
        <v>Inference</v>
      </c>
    </row>
    <row r="3450" spans="1:9" ht="16" thickBot="1" x14ac:dyDescent="0.25">
      <c r="A3450" s="8" t="str">
        <f>Table768[[#This Row],[Test No.]]&amp;Table768[[#This Row],[Section]]&amp;Table768[[#This Row],[Q No.]]</f>
        <v>R39R14</v>
      </c>
      <c r="B3450" s="8"/>
      <c r="C3450" s="9" t="s">
        <v>72</v>
      </c>
      <c r="D3450" s="24">
        <v>14</v>
      </c>
      <c r="E3450" s="6" t="s">
        <v>33</v>
      </c>
      <c r="F3450" s="6">
        <v>2</v>
      </c>
      <c r="G3450" s="13" t="s">
        <v>201</v>
      </c>
      <c r="H3450" s="17" t="s">
        <v>456</v>
      </c>
      <c r="I3450" s="2" t="str">
        <f>VLOOKUP(Table768[[#This Row],[CID]],ALY,2,FALSE)</f>
        <v>Sequence</v>
      </c>
    </row>
    <row r="3451" spans="1:9" ht="16" thickBot="1" x14ac:dyDescent="0.25">
      <c r="A3451" s="8" t="str">
        <f>Table768[[#This Row],[Test No.]]&amp;Table768[[#This Row],[Section]]&amp;Table768[[#This Row],[Q No.]]</f>
        <v>R39R10</v>
      </c>
      <c r="B3451" s="8"/>
      <c r="C3451" s="9" t="s">
        <v>72</v>
      </c>
      <c r="D3451" s="24">
        <v>10</v>
      </c>
      <c r="E3451" s="6" t="s">
        <v>33</v>
      </c>
      <c r="F3451" s="6">
        <v>1</v>
      </c>
      <c r="G3451" s="13" t="s">
        <v>50</v>
      </c>
      <c r="H3451" s="17" t="s">
        <v>425</v>
      </c>
      <c r="I3451" s="2" t="str">
        <f>VLOOKUP(Table768[[#This Row],[CID]],ALY,2,FALSE)</f>
        <v>Detail</v>
      </c>
    </row>
    <row r="3452" spans="1:9" ht="16" thickBot="1" x14ac:dyDescent="0.25">
      <c r="A3452" s="8" t="str">
        <f>Table768[[#This Row],[Test No.]]&amp;Table768[[#This Row],[Section]]&amp;Table768[[#This Row],[Q No.]]</f>
        <v>R39R11</v>
      </c>
      <c r="B3452" s="8"/>
      <c r="C3452" s="9" t="s">
        <v>72</v>
      </c>
      <c r="D3452" s="24">
        <v>11</v>
      </c>
      <c r="E3452" s="6" t="s">
        <v>33</v>
      </c>
      <c r="F3452" s="6">
        <v>2</v>
      </c>
      <c r="G3452" s="13" t="s">
        <v>201</v>
      </c>
      <c r="H3452" s="17" t="s">
        <v>433</v>
      </c>
      <c r="I3452" s="2" t="str">
        <f>VLOOKUP(Table768[[#This Row],[CID]],ALY,2,FALSE)</f>
        <v>Purpose</v>
      </c>
    </row>
    <row r="3453" spans="1:9" ht="16" thickBot="1" x14ac:dyDescent="0.25">
      <c r="A3453" s="8" t="str">
        <f>Table768[[#This Row],[Test No.]]&amp;Table768[[#This Row],[Section]]&amp;Table768[[#This Row],[Q No.]]</f>
        <v>R39R12</v>
      </c>
      <c r="B3453" s="8"/>
      <c r="C3453" s="9" t="s">
        <v>72</v>
      </c>
      <c r="D3453" s="24">
        <v>12</v>
      </c>
      <c r="E3453" s="6" t="s">
        <v>33</v>
      </c>
      <c r="F3453" s="6">
        <v>2</v>
      </c>
      <c r="G3453" s="13" t="s">
        <v>201</v>
      </c>
      <c r="H3453" s="17" t="s">
        <v>430</v>
      </c>
      <c r="I3453" s="2" t="str">
        <f>VLOOKUP(Table768[[#This Row],[CID]],ALY,2,FALSE)</f>
        <v>Detail</v>
      </c>
    </row>
    <row r="3454" spans="1:9" ht="16" thickBot="1" x14ac:dyDescent="0.25">
      <c r="A3454" s="8" t="str">
        <f>Table768[[#This Row],[Test No.]]&amp;Table768[[#This Row],[Section]]&amp;Table768[[#This Row],[Q No.]]</f>
        <v>R39R13</v>
      </c>
      <c r="B3454" s="8"/>
      <c r="C3454" s="9" t="s">
        <v>72</v>
      </c>
      <c r="D3454" s="24">
        <v>13</v>
      </c>
      <c r="E3454" s="6" t="s">
        <v>33</v>
      </c>
      <c r="F3454" s="6">
        <v>2</v>
      </c>
      <c r="G3454" s="13" t="s">
        <v>201</v>
      </c>
      <c r="H3454" s="17" t="s">
        <v>430</v>
      </c>
      <c r="I3454" s="2" t="str">
        <f>VLOOKUP(Table768[[#This Row],[CID]],ALY,2,FALSE)</f>
        <v>Detail</v>
      </c>
    </row>
    <row r="3455" spans="1:9" ht="16" thickBot="1" x14ac:dyDescent="0.25">
      <c r="A3455" s="8" t="str">
        <f>Table768[[#This Row],[Test No.]]&amp;Table768[[#This Row],[Section]]&amp;Table768[[#This Row],[Q No.]]</f>
        <v>R39R30</v>
      </c>
      <c r="B3455" s="8"/>
      <c r="C3455" s="9" t="s">
        <v>72</v>
      </c>
      <c r="D3455" s="24">
        <v>30</v>
      </c>
      <c r="E3455" s="6" t="s">
        <v>33</v>
      </c>
      <c r="F3455" s="6">
        <v>3</v>
      </c>
      <c r="G3455" s="13" t="s">
        <v>200</v>
      </c>
      <c r="H3455" s="17" t="s">
        <v>448</v>
      </c>
      <c r="I3455" s="2" t="str">
        <f>VLOOKUP(Table768[[#This Row],[CID]],ALY,2,FALSE)</f>
        <v>Comparison &amp; Contrast</v>
      </c>
    </row>
    <row r="3456" spans="1:9" ht="16" thickBot="1" x14ac:dyDescent="0.25">
      <c r="A3456" s="8" t="str">
        <f>Table768[[#This Row],[Test No.]]&amp;Table768[[#This Row],[Section]]&amp;Table768[[#This Row],[Q No.]]</f>
        <v>R39R15</v>
      </c>
      <c r="B3456" s="8"/>
      <c r="C3456" s="9" t="s">
        <v>72</v>
      </c>
      <c r="D3456" s="24">
        <v>15</v>
      </c>
      <c r="E3456" s="6" t="s">
        <v>33</v>
      </c>
      <c r="F3456" s="6">
        <v>2</v>
      </c>
      <c r="G3456" s="13" t="s">
        <v>201</v>
      </c>
      <c r="H3456" s="17" t="s">
        <v>430</v>
      </c>
      <c r="I3456" s="2" t="str">
        <f>VLOOKUP(Table768[[#This Row],[CID]],ALY,2,FALSE)</f>
        <v>Detail</v>
      </c>
    </row>
    <row r="3457" spans="1:9" ht="16" thickBot="1" x14ac:dyDescent="0.25">
      <c r="A3457" s="8" t="str">
        <f>Table768[[#This Row],[Test No.]]&amp;Table768[[#This Row],[Section]]&amp;Table768[[#This Row],[Q No.]]</f>
        <v>R39R16</v>
      </c>
      <c r="B3457" s="8"/>
      <c r="C3457" s="9" t="s">
        <v>72</v>
      </c>
      <c r="D3457" s="24">
        <v>16</v>
      </c>
      <c r="E3457" s="6" t="s">
        <v>33</v>
      </c>
      <c r="F3457" s="6">
        <v>2</v>
      </c>
      <c r="G3457" s="13" t="s">
        <v>201</v>
      </c>
      <c r="H3457" s="17" t="s">
        <v>431</v>
      </c>
      <c r="I3457" s="2" t="str">
        <f>VLOOKUP(Table768[[#This Row],[CID]],ALY,2,FALSE)</f>
        <v>Vocab-in-Context</v>
      </c>
    </row>
    <row r="3458" spans="1:9" ht="16" thickBot="1" x14ac:dyDescent="0.25">
      <c r="A3458" s="8" t="str">
        <f>Table768[[#This Row],[Test No.]]&amp;Table768[[#This Row],[Section]]&amp;Table768[[#This Row],[Q No.]]</f>
        <v>R39R17</v>
      </c>
      <c r="B3458" s="8"/>
      <c r="C3458" s="9" t="s">
        <v>72</v>
      </c>
      <c r="D3458" s="24">
        <v>17</v>
      </c>
      <c r="E3458" s="6" t="s">
        <v>33</v>
      </c>
      <c r="F3458" s="6">
        <v>2</v>
      </c>
      <c r="G3458" s="13" t="s">
        <v>201</v>
      </c>
      <c r="H3458" s="17" t="s">
        <v>430</v>
      </c>
      <c r="I3458" s="2" t="str">
        <f>VLOOKUP(Table768[[#This Row],[CID]],ALY,2,FALSE)</f>
        <v>Detail</v>
      </c>
    </row>
    <row r="3459" spans="1:9" ht="16" thickBot="1" x14ac:dyDescent="0.25">
      <c r="A3459" s="8" t="str">
        <f>Table768[[#This Row],[Test No.]]&amp;Table768[[#This Row],[Section]]&amp;Table768[[#This Row],[Q No.]]</f>
        <v>R39R18</v>
      </c>
      <c r="B3459" s="8"/>
      <c r="C3459" s="9" t="s">
        <v>72</v>
      </c>
      <c r="D3459" s="24">
        <v>18</v>
      </c>
      <c r="E3459" s="6" t="s">
        <v>33</v>
      </c>
      <c r="F3459" s="6">
        <v>2</v>
      </c>
      <c r="G3459" s="13" t="s">
        <v>201</v>
      </c>
      <c r="H3459" s="17" t="s">
        <v>430</v>
      </c>
      <c r="I3459" s="2" t="str">
        <f>VLOOKUP(Table768[[#This Row],[CID]],ALY,2,FALSE)</f>
        <v>Detail</v>
      </c>
    </row>
    <row r="3460" spans="1:9" ht="16" thickBot="1" x14ac:dyDescent="0.25">
      <c r="A3460" s="8" t="str">
        <f>Table768[[#This Row],[Test No.]]&amp;Table768[[#This Row],[Section]]&amp;Table768[[#This Row],[Q No.]]</f>
        <v>R39R19</v>
      </c>
      <c r="B3460" s="8"/>
      <c r="C3460" s="9" t="s">
        <v>72</v>
      </c>
      <c r="D3460" s="24">
        <v>19</v>
      </c>
      <c r="E3460" s="6" t="s">
        <v>33</v>
      </c>
      <c r="F3460" s="6">
        <v>2</v>
      </c>
      <c r="G3460" s="13" t="s">
        <v>201</v>
      </c>
      <c r="H3460" s="17" t="s">
        <v>430</v>
      </c>
      <c r="I3460" s="2" t="str">
        <f>VLOOKUP(Table768[[#This Row],[CID]],ALY,2,FALSE)</f>
        <v>Detail</v>
      </c>
    </row>
    <row r="3461" spans="1:9" ht="16" thickBot="1" x14ac:dyDescent="0.25">
      <c r="A3461" s="8" t="str">
        <f>Table768[[#This Row],[Test No.]]&amp;Table768[[#This Row],[Section]]&amp;Table768[[#This Row],[Q No.]]</f>
        <v>R39R20</v>
      </c>
      <c r="B3461" s="8"/>
      <c r="C3461" s="9" t="s">
        <v>72</v>
      </c>
      <c r="D3461" s="24">
        <v>20</v>
      </c>
      <c r="E3461" s="6" t="s">
        <v>33</v>
      </c>
      <c r="F3461" s="6">
        <v>2</v>
      </c>
      <c r="G3461" s="13" t="s">
        <v>201</v>
      </c>
      <c r="H3461" s="17" t="s">
        <v>431</v>
      </c>
      <c r="I3461" s="2" t="str">
        <f>VLOOKUP(Table768[[#This Row],[CID]],ALY,2,FALSE)</f>
        <v>Vocab-in-Context</v>
      </c>
    </row>
    <row r="3462" spans="1:9" ht="16" thickBot="1" x14ac:dyDescent="0.25">
      <c r="A3462" s="8" t="str">
        <f>Table768[[#This Row],[Test No.]]&amp;Table768[[#This Row],[Section]]&amp;Table768[[#This Row],[Q No.]]</f>
        <v>R39R21</v>
      </c>
      <c r="B3462" s="8"/>
      <c r="C3462" s="9" t="s">
        <v>72</v>
      </c>
      <c r="D3462" s="24">
        <v>21</v>
      </c>
      <c r="E3462" s="6" t="s">
        <v>33</v>
      </c>
      <c r="F3462" s="6">
        <v>3</v>
      </c>
      <c r="G3462" s="13" t="s">
        <v>200</v>
      </c>
      <c r="H3462" s="17" t="s">
        <v>437</v>
      </c>
      <c r="I3462" s="2" t="str">
        <f>VLOOKUP(Table768[[#This Row],[CID]],ALY,2,FALSE)</f>
        <v>Detail</v>
      </c>
    </row>
    <row r="3463" spans="1:9" ht="16" thickBot="1" x14ac:dyDescent="0.25">
      <c r="A3463" s="8" t="str">
        <f>Table768[[#This Row],[Test No.]]&amp;Table768[[#This Row],[Section]]&amp;Table768[[#This Row],[Q No.]]</f>
        <v>R39R22</v>
      </c>
      <c r="B3463" s="8"/>
      <c r="C3463" s="9" t="s">
        <v>72</v>
      </c>
      <c r="D3463" s="24">
        <v>22</v>
      </c>
      <c r="E3463" s="6" t="s">
        <v>33</v>
      </c>
      <c r="F3463" s="6">
        <v>3</v>
      </c>
      <c r="G3463" s="13" t="s">
        <v>200</v>
      </c>
      <c r="H3463" s="17" t="s">
        <v>437</v>
      </c>
      <c r="I3463" s="2" t="str">
        <f>VLOOKUP(Table768[[#This Row],[CID]],ALY,2,FALSE)</f>
        <v>Detail</v>
      </c>
    </row>
    <row r="3464" spans="1:9" ht="16" thickBot="1" x14ac:dyDescent="0.25">
      <c r="A3464" s="8" t="str">
        <f>Table768[[#This Row],[Test No.]]&amp;Table768[[#This Row],[Section]]&amp;Table768[[#This Row],[Q No.]]</f>
        <v>R39R23</v>
      </c>
      <c r="B3464" s="8"/>
      <c r="C3464" s="9" t="s">
        <v>72</v>
      </c>
      <c r="D3464" s="24">
        <v>23</v>
      </c>
      <c r="E3464" s="6" t="s">
        <v>33</v>
      </c>
      <c r="F3464" s="6">
        <v>3</v>
      </c>
      <c r="G3464" s="13" t="s">
        <v>200</v>
      </c>
      <c r="H3464" s="17" t="s">
        <v>436</v>
      </c>
      <c r="I3464" s="2" t="str">
        <f>VLOOKUP(Table768[[#This Row],[CID]],ALY,2,FALSE)</f>
        <v>Purpose</v>
      </c>
    </row>
    <row r="3465" spans="1:9" ht="16" thickBot="1" x14ac:dyDescent="0.25">
      <c r="A3465" s="8" t="str">
        <f>Table768[[#This Row],[Test No.]]&amp;Table768[[#This Row],[Section]]&amp;Table768[[#This Row],[Q No.]]</f>
        <v>R39R24</v>
      </c>
      <c r="B3465" s="8"/>
      <c r="C3465" s="9" t="s">
        <v>72</v>
      </c>
      <c r="D3465" s="24">
        <v>24</v>
      </c>
      <c r="E3465" s="6" t="s">
        <v>33</v>
      </c>
      <c r="F3465" s="6">
        <v>3</v>
      </c>
      <c r="G3465" s="13" t="s">
        <v>200</v>
      </c>
      <c r="H3465" s="17" t="s">
        <v>439</v>
      </c>
      <c r="I3465" s="2" t="str">
        <f>VLOOKUP(Table768[[#This Row],[CID]],ALY,2,FALSE)</f>
        <v>Vocab-in-Context</v>
      </c>
    </row>
    <row r="3466" spans="1:9" ht="16" thickBot="1" x14ac:dyDescent="0.25">
      <c r="A3466" s="8" t="str">
        <f>Table768[[#This Row],[Test No.]]&amp;Table768[[#This Row],[Section]]&amp;Table768[[#This Row],[Q No.]]</f>
        <v>R39R25</v>
      </c>
      <c r="B3466" s="8"/>
      <c r="C3466" s="9" t="s">
        <v>72</v>
      </c>
      <c r="D3466" s="24">
        <v>25</v>
      </c>
      <c r="E3466" s="6" t="s">
        <v>33</v>
      </c>
      <c r="F3466" s="6">
        <v>3</v>
      </c>
      <c r="G3466" s="13" t="s">
        <v>200</v>
      </c>
      <c r="H3466" s="17" t="s">
        <v>437</v>
      </c>
      <c r="I3466" s="2" t="str">
        <f>VLOOKUP(Table768[[#This Row],[CID]],ALY,2,FALSE)</f>
        <v>Detail</v>
      </c>
    </row>
    <row r="3467" spans="1:9" ht="16" thickBot="1" x14ac:dyDescent="0.25">
      <c r="A3467" s="8" t="str">
        <f>Table768[[#This Row],[Test No.]]&amp;Table768[[#This Row],[Section]]&amp;Table768[[#This Row],[Q No.]]</f>
        <v>R39R26</v>
      </c>
      <c r="B3467" s="8"/>
      <c r="C3467" s="9" t="s">
        <v>72</v>
      </c>
      <c r="D3467" s="24">
        <v>26</v>
      </c>
      <c r="E3467" s="6" t="s">
        <v>33</v>
      </c>
      <c r="F3467" s="6">
        <v>3</v>
      </c>
      <c r="G3467" s="13" t="s">
        <v>200</v>
      </c>
      <c r="H3467" s="17" t="s">
        <v>437</v>
      </c>
      <c r="I3467" s="2" t="str">
        <f>VLOOKUP(Table768[[#This Row],[CID]],ALY,2,FALSE)</f>
        <v>Detail</v>
      </c>
    </row>
    <row r="3468" spans="1:9" ht="16" thickBot="1" x14ac:dyDescent="0.25">
      <c r="A3468" s="8" t="str">
        <f>Table768[[#This Row],[Test No.]]&amp;Table768[[#This Row],[Section]]&amp;Table768[[#This Row],[Q No.]]</f>
        <v>R39R27</v>
      </c>
      <c r="B3468" s="8"/>
      <c r="C3468" s="9" t="s">
        <v>72</v>
      </c>
      <c r="D3468" s="24">
        <v>27</v>
      </c>
      <c r="E3468" s="6" t="s">
        <v>33</v>
      </c>
      <c r="F3468" s="6">
        <v>3</v>
      </c>
      <c r="G3468" s="13" t="s">
        <v>200</v>
      </c>
      <c r="H3468" s="17" t="s">
        <v>437</v>
      </c>
      <c r="I3468" s="2" t="str">
        <f>VLOOKUP(Table768[[#This Row],[CID]],ALY,2,FALSE)</f>
        <v>Detail</v>
      </c>
    </row>
    <row r="3469" spans="1:9" ht="16" thickBot="1" x14ac:dyDescent="0.25">
      <c r="A3469" s="8" t="str">
        <f>Table768[[#This Row],[Test No.]]&amp;Table768[[#This Row],[Section]]&amp;Table768[[#This Row],[Q No.]]</f>
        <v>R39R28</v>
      </c>
      <c r="B3469" s="8"/>
      <c r="C3469" s="9" t="s">
        <v>72</v>
      </c>
      <c r="D3469" s="24">
        <v>28</v>
      </c>
      <c r="E3469" s="6" t="s">
        <v>33</v>
      </c>
      <c r="F3469" s="6">
        <v>3</v>
      </c>
      <c r="G3469" s="13" t="s">
        <v>200</v>
      </c>
      <c r="H3469" s="17" t="s">
        <v>437</v>
      </c>
      <c r="I3469" s="2" t="str">
        <f>VLOOKUP(Table768[[#This Row],[CID]],ALY,2,FALSE)</f>
        <v>Detail</v>
      </c>
    </row>
    <row r="3470" spans="1:9" ht="16" thickBot="1" x14ac:dyDescent="0.25">
      <c r="A3470" s="8" t="str">
        <f>Table768[[#This Row],[Test No.]]&amp;Table768[[#This Row],[Section]]&amp;Table768[[#This Row],[Q No.]]</f>
        <v>R39R29</v>
      </c>
      <c r="B3470" s="8"/>
      <c r="C3470" s="9" t="s">
        <v>72</v>
      </c>
      <c r="D3470" s="24">
        <v>29</v>
      </c>
      <c r="E3470" s="6" t="s">
        <v>33</v>
      </c>
      <c r="F3470" s="6">
        <v>3</v>
      </c>
      <c r="G3470" s="13" t="s">
        <v>200</v>
      </c>
      <c r="H3470" s="17" t="s">
        <v>437</v>
      </c>
      <c r="I3470" s="2" t="str">
        <f>VLOOKUP(Table768[[#This Row],[CID]],ALY,2,FALSE)</f>
        <v>Detail</v>
      </c>
    </row>
    <row r="3471" spans="1:9" ht="16" thickBot="1" x14ac:dyDescent="0.25">
      <c r="A3471" s="8" t="str">
        <f>Table768[[#This Row],[Test No.]]&amp;Table768[[#This Row],[Section]]&amp;Table768[[#This Row],[Q No.]]</f>
        <v>R39R9</v>
      </c>
      <c r="B3471" s="8"/>
      <c r="C3471" s="9" t="s">
        <v>72</v>
      </c>
      <c r="D3471" s="24">
        <v>9</v>
      </c>
      <c r="E3471" s="6" t="s">
        <v>33</v>
      </c>
      <c r="F3471" s="6">
        <v>1</v>
      </c>
      <c r="G3471" s="13" t="s">
        <v>50</v>
      </c>
      <c r="H3471" s="17" t="s">
        <v>425</v>
      </c>
      <c r="I3471" s="2" t="str">
        <f>VLOOKUP(Table768[[#This Row],[CID]],ALY,2,FALSE)</f>
        <v>Detail</v>
      </c>
    </row>
    <row r="3472" spans="1:9" ht="16" thickBot="1" x14ac:dyDescent="0.25">
      <c r="A3472" s="8" t="str">
        <f>Table768[[#This Row],[Test No.]]&amp;Table768[[#This Row],[Section]]&amp;Table768[[#This Row],[Q No.]]</f>
        <v>R39R31</v>
      </c>
      <c r="B3472" s="8"/>
      <c r="C3472" s="9" t="s">
        <v>72</v>
      </c>
      <c r="D3472" s="24">
        <v>31</v>
      </c>
      <c r="E3472" s="6" t="s">
        <v>33</v>
      </c>
      <c r="F3472" s="6">
        <v>4</v>
      </c>
      <c r="G3472" s="13" t="s">
        <v>199</v>
      </c>
      <c r="H3472" s="17" t="s">
        <v>440</v>
      </c>
      <c r="I3472" s="2" t="str">
        <f>VLOOKUP(Table768[[#This Row],[CID]],ALY,2,FALSE)</f>
        <v>Inference</v>
      </c>
    </row>
    <row r="3473" spans="1:9" ht="16" thickBot="1" x14ac:dyDescent="0.25">
      <c r="A3473" s="8" t="str">
        <f>Table768[[#This Row],[Test No.]]&amp;Table768[[#This Row],[Section]]&amp;Table768[[#This Row],[Q No.]]</f>
        <v>R39R32</v>
      </c>
      <c r="B3473" s="8"/>
      <c r="C3473" s="9" t="s">
        <v>72</v>
      </c>
      <c r="D3473" s="24">
        <v>32</v>
      </c>
      <c r="E3473" s="6" t="s">
        <v>33</v>
      </c>
      <c r="F3473" s="6">
        <v>4</v>
      </c>
      <c r="G3473" s="13" t="s">
        <v>199</v>
      </c>
      <c r="H3473" s="17" t="s">
        <v>445</v>
      </c>
      <c r="I3473" s="2" t="str">
        <f>VLOOKUP(Table768[[#This Row],[CID]],ALY,2,FALSE)</f>
        <v>Purpose</v>
      </c>
    </row>
    <row r="3474" spans="1:9" ht="16" thickBot="1" x14ac:dyDescent="0.25">
      <c r="A3474" s="8" t="str">
        <f>Table768[[#This Row],[Test No.]]&amp;Table768[[#This Row],[Section]]&amp;Table768[[#This Row],[Q No.]]</f>
        <v>R39R33</v>
      </c>
      <c r="B3474" s="8"/>
      <c r="C3474" s="9" t="s">
        <v>72</v>
      </c>
      <c r="D3474" s="24">
        <v>33</v>
      </c>
      <c r="E3474" s="6" t="s">
        <v>33</v>
      </c>
      <c r="F3474" s="6">
        <v>4</v>
      </c>
      <c r="G3474" s="13" t="s">
        <v>199</v>
      </c>
      <c r="H3474" s="17" t="s">
        <v>442</v>
      </c>
      <c r="I3474" s="2" t="str">
        <f>VLOOKUP(Table768[[#This Row],[CID]],ALY,2,FALSE)</f>
        <v>Detail</v>
      </c>
    </row>
    <row r="3475" spans="1:9" ht="16" thickBot="1" x14ac:dyDescent="0.25">
      <c r="A3475" s="8" t="str">
        <f>Table768[[#This Row],[Test No.]]&amp;Table768[[#This Row],[Section]]&amp;Table768[[#This Row],[Q No.]]</f>
        <v>R39R34</v>
      </c>
      <c r="B3475" s="8"/>
      <c r="C3475" s="9" t="s">
        <v>72</v>
      </c>
      <c r="D3475" s="24">
        <v>34</v>
      </c>
      <c r="E3475" s="6" t="s">
        <v>33</v>
      </c>
      <c r="F3475" s="6">
        <v>4</v>
      </c>
      <c r="G3475" s="13" t="s">
        <v>199</v>
      </c>
      <c r="H3475" s="17" t="s">
        <v>442</v>
      </c>
      <c r="I3475" s="2" t="str">
        <f>VLOOKUP(Table768[[#This Row],[CID]],ALY,2,FALSE)</f>
        <v>Detail</v>
      </c>
    </row>
    <row r="3476" spans="1:9" ht="16" thickBot="1" x14ac:dyDescent="0.25">
      <c r="A3476" s="8" t="str">
        <f>Table768[[#This Row],[Test No.]]&amp;Table768[[#This Row],[Section]]&amp;Table768[[#This Row],[Q No.]]</f>
        <v>R39R35</v>
      </c>
      <c r="B3476" s="8"/>
      <c r="C3476" s="9" t="s">
        <v>72</v>
      </c>
      <c r="D3476" s="24">
        <v>35</v>
      </c>
      <c r="E3476" s="6" t="s">
        <v>33</v>
      </c>
      <c r="F3476" s="6">
        <v>4</v>
      </c>
      <c r="G3476" s="13" t="s">
        <v>199</v>
      </c>
      <c r="H3476" s="17" t="s">
        <v>442</v>
      </c>
      <c r="I3476" s="2" t="str">
        <f>VLOOKUP(Table768[[#This Row],[CID]],ALY,2,FALSE)</f>
        <v>Detail</v>
      </c>
    </row>
    <row r="3477" spans="1:9" ht="16" thickBot="1" x14ac:dyDescent="0.25">
      <c r="A3477" s="8" t="str">
        <f>Table768[[#This Row],[Test No.]]&amp;Table768[[#This Row],[Section]]&amp;Table768[[#This Row],[Q No.]]</f>
        <v>R39R36</v>
      </c>
      <c r="B3477" s="8"/>
      <c r="C3477" s="9" t="s">
        <v>72</v>
      </c>
      <c r="D3477" s="24">
        <v>36</v>
      </c>
      <c r="E3477" s="6" t="s">
        <v>33</v>
      </c>
      <c r="F3477" s="6">
        <v>4</v>
      </c>
      <c r="G3477" s="13" t="s">
        <v>199</v>
      </c>
      <c r="H3477" s="17" t="s">
        <v>442</v>
      </c>
      <c r="I3477" s="2" t="str">
        <f>VLOOKUP(Table768[[#This Row],[CID]],ALY,2,FALSE)</f>
        <v>Detail</v>
      </c>
    </row>
    <row r="3478" spans="1:9" ht="16" thickBot="1" x14ac:dyDescent="0.25">
      <c r="A3478" s="8" t="str">
        <f>Table768[[#This Row],[Test No.]]&amp;Table768[[#This Row],[Section]]&amp;Table768[[#This Row],[Q No.]]</f>
        <v>R39R37</v>
      </c>
      <c r="B3478" s="8"/>
      <c r="C3478" s="9" t="s">
        <v>72</v>
      </c>
      <c r="D3478" s="24">
        <v>37</v>
      </c>
      <c r="E3478" s="6" t="s">
        <v>33</v>
      </c>
      <c r="F3478" s="6">
        <v>4</v>
      </c>
      <c r="G3478" s="13" t="s">
        <v>199</v>
      </c>
      <c r="H3478" s="17" t="s">
        <v>442</v>
      </c>
      <c r="I3478" s="2" t="str">
        <f>VLOOKUP(Table768[[#This Row],[CID]],ALY,2,FALSE)</f>
        <v>Detail</v>
      </c>
    </row>
    <row r="3479" spans="1:9" ht="16" thickBot="1" x14ac:dyDescent="0.25">
      <c r="A3479" s="8" t="str">
        <f>Table768[[#This Row],[Test No.]]&amp;Table768[[#This Row],[Section]]&amp;Table768[[#This Row],[Q No.]]</f>
        <v>R39R38</v>
      </c>
      <c r="B3479" s="8"/>
      <c r="C3479" s="9" t="s">
        <v>72</v>
      </c>
      <c r="D3479" s="24">
        <v>38</v>
      </c>
      <c r="E3479" s="6" t="s">
        <v>33</v>
      </c>
      <c r="F3479" s="6">
        <v>4</v>
      </c>
      <c r="G3479" s="13" t="s">
        <v>199</v>
      </c>
      <c r="H3479" s="17" t="s">
        <v>442</v>
      </c>
      <c r="I3479" s="2" t="str">
        <f>VLOOKUP(Table768[[#This Row],[CID]],ALY,2,FALSE)</f>
        <v>Detail</v>
      </c>
    </row>
    <row r="3480" spans="1:9" ht="16" thickBot="1" x14ac:dyDescent="0.25">
      <c r="A3480" s="8" t="str">
        <f>Table768[[#This Row],[Test No.]]&amp;Table768[[#This Row],[Section]]&amp;Table768[[#This Row],[Q No.]]</f>
        <v>R39R39</v>
      </c>
      <c r="B3480" s="8"/>
      <c r="C3480" s="9" t="s">
        <v>72</v>
      </c>
      <c r="D3480" s="24">
        <v>39</v>
      </c>
      <c r="E3480" s="6" t="s">
        <v>33</v>
      </c>
      <c r="F3480" s="6">
        <v>4</v>
      </c>
      <c r="G3480" s="13" t="s">
        <v>199</v>
      </c>
      <c r="H3480" s="17" t="s">
        <v>442</v>
      </c>
      <c r="I3480" s="2" t="str">
        <f>VLOOKUP(Table768[[#This Row],[CID]],ALY,2,FALSE)</f>
        <v>Detail</v>
      </c>
    </row>
    <row r="3481" spans="1:9" ht="16" thickBot="1" x14ac:dyDescent="0.25">
      <c r="A3481" s="8" t="str">
        <f>Table768[[#This Row],[Test No.]]&amp;Table768[[#This Row],[Section]]&amp;Table768[[#This Row],[Q No.]]</f>
        <v>R39R40</v>
      </c>
      <c r="B3481" s="8"/>
      <c r="C3481" s="9" t="s">
        <v>72</v>
      </c>
      <c r="D3481" s="24">
        <v>40</v>
      </c>
      <c r="E3481" s="6" t="s">
        <v>33</v>
      </c>
      <c r="F3481" s="6">
        <v>4</v>
      </c>
      <c r="G3481" s="13" t="s">
        <v>199</v>
      </c>
      <c r="H3481" s="17" t="s">
        <v>442</v>
      </c>
      <c r="I3481" s="2" t="str">
        <f>VLOOKUP(Table768[[#This Row],[CID]],ALY,2,FALSE)</f>
        <v>Detail</v>
      </c>
    </row>
    <row r="3482" spans="1:9" ht="16" thickBot="1" x14ac:dyDescent="0.25">
      <c r="A3482" s="8" t="str">
        <f>Table768[[#This Row],[Test No.]]&amp;Table768[[#This Row],[Section]]&amp;Table768[[#This Row],[Q No.]]</f>
        <v>R40R1</v>
      </c>
      <c r="B3482" s="8"/>
      <c r="C3482" s="7" t="s">
        <v>71</v>
      </c>
      <c r="D3482" s="24">
        <v>1</v>
      </c>
      <c r="E3482" s="6" t="s">
        <v>33</v>
      </c>
      <c r="F3482" s="6">
        <v>1</v>
      </c>
      <c r="G3482" s="13" t="s">
        <v>50</v>
      </c>
      <c r="H3482" s="17" t="s">
        <v>424</v>
      </c>
      <c r="I3482" s="2" t="str">
        <f>VLOOKUP(Table768[[#This Row],[CID]],ALY,2,FALSE)</f>
        <v>Inference</v>
      </c>
    </row>
    <row r="3483" spans="1:9" ht="16" thickBot="1" x14ac:dyDescent="0.25">
      <c r="A3483" s="8" t="str">
        <f>Table768[[#This Row],[Test No.]]&amp;Table768[[#This Row],[Section]]&amp;Table768[[#This Row],[Q No.]]</f>
        <v>R40R2</v>
      </c>
      <c r="B3483" s="8"/>
      <c r="C3483" s="7" t="s">
        <v>71</v>
      </c>
      <c r="D3483" s="24">
        <v>2</v>
      </c>
      <c r="E3483" s="6" t="s">
        <v>33</v>
      </c>
      <c r="F3483" s="6">
        <v>1</v>
      </c>
      <c r="G3483" s="13" t="s">
        <v>50</v>
      </c>
      <c r="H3483" s="17" t="s">
        <v>424</v>
      </c>
      <c r="I3483" s="2" t="str">
        <f>VLOOKUP(Table768[[#This Row],[CID]],ALY,2,FALSE)</f>
        <v>Inference</v>
      </c>
    </row>
    <row r="3484" spans="1:9" ht="16" thickBot="1" x14ac:dyDescent="0.25">
      <c r="A3484" s="8" t="str">
        <f>Table768[[#This Row],[Test No.]]&amp;Table768[[#This Row],[Section]]&amp;Table768[[#This Row],[Q No.]]</f>
        <v>R40R3</v>
      </c>
      <c r="B3484" s="8"/>
      <c r="C3484" s="7" t="s">
        <v>71</v>
      </c>
      <c r="D3484" s="24">
        <v>3</v>
      </c>
      <c r="E3484" s="6" t="s">
        <v>33</v>
      </c>
      <c r="F3484" s="6">
        <v>1</v>
      </c>
      <c r="G3484" s="13" t="s">
        <v>50</v>
      </c>
      <c r="H3484" s="17" t="s">
        <v>425</v>
      </c>
      <c r="I3484" s="2" t="str">
        <f>VLOOKUP(Table768[[#This Row],[CID]],ALY,2,FALSE)</f>
        <v>Detail</v>
      </c>
    </row>
    <row r="3485" spans="1:9" ht="16" thickBot="1" x14ac:dyDescent="0.25">
      <c r="A3485" s="8" t="str">
        <f>Table768[[#This Row],[Test No.]]&amp;Table768[[#This Row],[Section]]&amp;Table768[[#This Row],[Q No.]]</f>
        <v>R40R4</v>
      </c>
      <c r="B3485" s="8"/>
      <c r="C3485" s="7" t="s">
        <v>71</v>
      </c>
      <c r="D3485" s="24">
        <v>4</v>
      </c>
      <c r="E3485" s="6" t="s">
        <v>33</v>
      </c>
      <c r="F3485" s="6">
        <v>1</v>
      </c>
      <c r="G3485" s="13" t="s">
        <v>50</v>
      </c>
      <c r="H3485" s="17" t="s">
        <v>425</v>
      </c>
      <c r="I3485" s="2" t="str">
        <f>VLOOKUP(Table768[[#This Row],[CID]],ALY,2,FALSE)</f>
        <v>Detail</v>
      </c>
    </row>
    <row r="3486" spans="1:9" ht="16" thickBot="1" x14ac:dyDescent="0.25">
      <c r="A3486" s="8" t="str">
        <f>Table768[[#This Row],[Test No.]]&amp;Table768[[#This Row],[Section]]&amp;Table768[[#This Row],[Q No.]]</f>
        <v>R40R5</v>
      </c>
      <c r="B3486" s="8"/>
      <c r="C3486" s="7" t="s">
        <v>71</v>
      </c>
      <c r="D3486" s="24">
        <v>5</v>
      </c>
      <c r="E3486" s="6" t="s">
        <v>33</v>
      </c>
      <c r="F3486" s="6">
        <v>1</v>
      </c>
      <c r="G3486" s="13" t="s">
        <v>50</v>
      </c>
      <c r="H3486" s="17" t="s">
        <v>425</v>
      </c>
      <c r="I3486" s="2" t="str">
        <f>VLOOKUP(Table768[[#This Row],[CID]],ALY,2,FALSE)</f>
        <v>Detail</v>
      </c>
    </row>
    <row r="3487" spans="1:9" ht="16" thickBot="1" x14ac:dyDescent="0.25">
      <c r="A3487" s="8" t="str">
        <f>Table768[[#This Row],[Test No.]]&amp;Table768[[#This Row],[Section]]&amp;Table768[[#This Row],[Q No.]]</f>
        <v>R40R6</v>
      </c>
      <c r="B3487" s="8"/>
      <c r="C3487" s="7" t="s">
        <v>71</v>
      </c>
      <c r="D3487" s="24">
        <v>6</v>
      </c>
      <c r="E3487" s="6" t="s">
        <v>33</v>
      </c>
      <c r="F3487" s="6">
        <v>1</v>
      </c>
      <c r="G3487" s="13" t="s">
        <v>50</v>
      </c>
      <c r="H3487" s="17" t="s">
        <v>425</v>
      </c>
      <c r="I3487" s="2" t="str">
        <f>VLOOKUP(Table768[[#This Row],[CID]],ALY,2,FALSE)</f>
        <v>Detail</v>
      </c>
    </row>
    <row r="3488" spans="1:9" ht="16" thickBot="1" x14ac:dyDescent="0.25">
      <c r="A3488" s="8" t="str">
        <f>Table768[[#This Row],[Test No.]]&amp;Table768[[#This Row],[Section]]&amp;Table768[[#This Row],[Q No.]]</f>
        <v>R40R7</v>
      </c>
      <c r="B3488" s="8"/>
      <c r="C3488" s="7" t="s">
        <v>71</v>
      </c>
      <c r="D3488" s="24">
        <v>7</v>
      </c>
      <c r="E3488" s="6" t="s">
        <v>33</v>
      </c>
      <c r="F3488" s="6">
        <v>1</v>
      </c>
      <c r="G3488" s="13" t="s">
        <v>50</v>
      </c>
      <c r="H3488" s="17" t="s">
        <v>450</v>
      </c>
      <c r="I3488" s="2" t="str">
        <f>VLOOKUP(Table768[[#This Row],[CID]],ALY,2,FALSE)</f>
        <v>Vocab-in-Context</v>
      </c>
    </row>
    <row r="3489" spans="1:9" ht="16" thickBot="1" x14ac:dyDescent="0.25">
      <c r="A3489" s="8" t="str">
        <f>Table768[[#This Row],[Test No.]]&amp;Table768[[#This Row],[Section]]&amp;Table768[[#This Row],[Q No.]]</f>
        <v>R40R8</v>
      </c>
      <c r="B3489" s="8"/>
      <c r="C3489" s="7" t="s">
        <v>71</v>
      </c>
      <c r="D3489" s="24">
        <v>8</v>
      </c>
      <c r="E3489" s="6" t="s">
        <v>33</v>
      </c>
      <c r="F3489" s="6">
        <v>1</v>
      </c>
      <c r="G3489" s="13" t="s">
        <v>50</v>
      </c>
      <c r="H3489" s="17" t="s">
        <v>425</v>
      </c>
      <c r="I3489" s="2" t="str">
        <f>VLOOKUP(Table768[[#This Row],[CID]],ALY,2,FALSE)</f>
        <v>Detail</v>
      </c>
    </row>
    <row r="3490" spans="1:9" ht="16" thickBot="1" x14ac:dyDescent="0.25">
      <c r="A3490" s="8" t="str">
        <f>Table768[[#This Row],[Test No.]]&amp;Table768[[#This Row],[Section]]&amp;Table768[[#This Row],[Q No.]]</f>
        <v>R40R9</v>
      </c>
      <c r="B3490" s="8"/>
      <c r="C3490" s="7" t="s">
        <v>71</v>
      </c>
      <c r="D3490" s="24">
        <v>9</v>
      </c>
      <c r="E3490" s="6" t="s">
        <v>33</v>
      </c>
      <c r="F3490" s="6">
        <v>1</v>
      </c>
      <c r="G3490" s="13" t="s">
        <v>50</v>
      </c>
      <c r="H3490" s="17" t="s">
        <v>449</v>
      </c>
      <c r="I3490" s="2" t="str">
        <f>VLOOKUP(Table768[[#This Row],[CID]],ALY,2,FALSE)</f>
        <v>Main Idea</v>
      </c>
    </row>
    <row r="3491" spans="1:9" ht="16" thickBot="1" x14ac:dyDescent="0.25">
      <c r="A3491" s="8" t="str">
        <f>Table768[[#This Row],[Test No.]]&amp;Table768[[#This Row],[Section]]&amp;Table768[[#This Row],[Q No.]]</f>
        <v>R40R10</v>
      </c>
      <c r="B3491" s="8"/>
      <c r="C3491" s="7" t="s">
        <v>71</v>
      </c>
      <c r="D3491" s="24">
        <v>10</v>
      </c>
      <c r="E3491" s="6" t="s">
        <v>33</v>
      </c>
      <c r="F3491" s="6">
        <v>1</v>
      </c>
      <c r="G3491" s="13" t="s">
        <v>50</v>
      </c>
      <c r="H3491" s="17" t="s">
        <v>425</v>
      </c>
      <c r="I3491" s="2" t="str">
        <f>VLOOKUP(Table768[[#This Row],[CID]],ALY,2,FALSE)</f>
        <v>Detail</v>
      </c>
    </row>
    <row r="3492" spans="1:9" ht="16" thickBot="1" x14ac:dyDescent="0.25">
      <c r="A3492" s="8" t="str">
        <f>Table768[[#This Row],[Test No.]]&amp;Table768[[#This Row],[Section]]&amp;Table768[[#This Row],[Q No.]]</f>
        <v>R40R11</v>
      </c>
      <c r="B3492" s="8"/>
      <c r="C3492" s="7" t="s">
        <v>71</v>
      </c>
      <c r="D3492" s="24">
        <v>11</v>
      </c>
      <c r="E3492" s="6" t="s">
        <v>33</v>
      </c>
      <c r="F3492" s="6">
        <v>2</v>
      </c>
      <c r="G3492" s="13" t="s">
        <v>201</v>
      </c>
      <c r="H3492" s="17" t="s">
        <v>433</v>
      </c>
      <c r="I3492" s="2" t="str">
        <f>VLOOKUP(Table768[[#This Row],[CID]],ALY,2,FALSE)</f>
        <v>Purpose</v>
      </c>
    </row>
    <row r="3493" spans="1:9" ht="16" thickBot="1" x14ac:dyDescent="0.25">
      <c r="A3493" s="8" t="str">
        <f>Table768[[#This Row],[Test No.]]&amp;Table768[[#This Row],[Section]]&amp;Table768[[#This Row],[Q No.]]</f>
        <v>R40R12</v>
      </c>
      <c r="B3493" s="8"/>
      <c r="C3493" s="7" t="s">
        <v>71</v>
      </c>
      <c r="D3493" s="24">
        <v>12</v>
      </c>
      <c r="E3493" s="6" t="s">
        <v>33</v>
      </c>
      <c r="F3493" s="6">
        <v>2</v>
      </c>
      <c r="G3493" s="13" t="s">
        <v>201</v>
      </c>
      <c r="H3493" s="17" t="s">
        <v>430</v>
      </c>
      <c r="I3493" s="2" t="str">
        <f>VLOOKUP(Table768[[#This Row],[CID]],ALY,2,FALSE)</f>
        <v>Detail</v>
      </c>
    </row>
    <row r="3494" spans="1:9" ht="16" thickBot="1" x14ac:dyDescent="0.25">
      <c r="A3494" s="8" t="str">
        <f>Table768[[#This Row],[Test No.]]&amp;Table768[[#This Row],[Section]]&amp;Table768[[#This Row],[Q No.]]</f>
        <v>R40R13</v>
      </c>
      <c r="B3494" s="8"/>
      <c r="C3494" s="7" t="s">
        <v>71</v>
      </c>
      <c r="D3494" s="24">
        <v>13</v>
      </c>
      <c r="E3494" s="6" t="s">
        <v>33</v>
      </c>
      <c r="F3494" s="6">
        <v>2</v>
      </c>
      <c r="G3494" s="13" t="s">
        <v>201</v>
      </c>
      <c r="H3494" s="17" t="s">
        <v>430</v>
      </c>
      <c r="I3494" s="2" t="str">
        <f>VLOOKUP(Table768[[#This Row],[CID]],ALY,2,FALSE)</f>
        <v>Detail</v>
      </c>
    </row>
    <row r="3495" spans="1:9" ht="16" thickBot="1" x14ac:dyDescent="0.25">
      <c r="A3495" s="8" t="str">
        <f>Table768[[#This Row],[Test No.]]&amp;Table768[[#This Row],[Section]]&amp;Table768[[#This Row],[Q No.]]</f>
        <v>R40R14</v>
      </c>
      <c r="B3495" s="8"/>
      <c r="C3495" s="7" t="s">
        <v>71</v>
      </c>
      <c r="D3495" s="24">
        <v>14</v>
      </c>
      <c r="E3495" s="6" t="s">
        <v>33</v>
      </c>
      <c r="F3495" s="6">
        <v>2</v>
      </c>
      <c r="G3495" s="13" t="s">
        <v>201</v>
      </c>
      <c r="H3495" s="17" t="s">
        <v>430</v>
      </c>
      <c r="I3495" s="2" t="str">
        <f>VLOOKUP(Table768[[#This Row],[CID]],ALY,2,FALSE)</f>
        <v>Detail</v>
      </c>
    </row>
    <row r="3496" spans="1:9" ht="16" thickBot="1" x14ac:dyDescent="0.25">
      <c r="A3496" s="8" t="str">
        <f>Table768[[#This Row],[Test No.]]&amp;Table768[[#This Row],[Section]]&amp;Table768[[#This Row],[Q No.]]</f>
        <v>R40R15</v>
      </c>
      <c r="B3496" s="8"/>
      <c r="C3496" s="7" t="s">
        <v>71</v>
      </c>
      <c r="D3496" s="24">
        <v>15</v>
      </c>
      <c r="E3496" s="6" t="s">
        <v>33</v>
      </c>
      <c r="F3496" s="6">
        <v>2</v>
      </c>
      <c r="G3496" s="13" t="s">
        <v>201</v>
      </c>
      <c r="H3496" s="17" t="s">
        <v>430</v>
      </c>
      <c r="I3496" s="2" t="str">
        <f>VLOOKUP(Table768[[#This Row],[CID]],ALY,2,FALSE)</f>
        <v>Detail</v>
      </c>
    </row>
    <row r="3497" spans="1:9" ht="16" thickBot="1" x14ac:dyDescent="0.25">
      <c r="A3497" s="8" t="str">
        <f>Table768[[#This Row],[Test No.]]&amp;Table768[[#This Row],[Section]]&amp;Table768[[#This Row],[Q No.]]</f>
        <v>R40R16</v>
      </c>
      <c r="B3497" s="8"/>
      <c r="C3497" s="7" t="s">
        <v>71</v>
      </c>
      <c r="D3497" s="24">
        <v>16</v>
      </c>
      <c r="E3497" s="6" t="s">
        <v>33</v>
      </c>
      <c r="F3497" s="6">
        <v>2</v>
      </c>
      <c r="G3497" s="13" t="s">
        <v>201</v>
      </c>
      <c r="H3497" s="17" t="s">
        <v>430</v>
      </c>
      <c r="I3497" s="2" t="str">
        <f>VLOOKUP(Table768[[#This Row],[CID]],ALY,2,FALSE)</f>
        <v>Detail</v>
      </c>
    </row>
    <row r="3498" spans="1:9" ht="16" thickBot="1" x14ac:dyDescent="0.25">
      <c r="A3498" s="8" t="str">
        <f>Table768[[#This Row],[Test No.]]&amp;Table768[[#This Row],[Section]]&amp;Table768[[#This Row],[Q No.]]</f>
        <v>R40R17</v>
      </c>
      <c r="B3498" s="8"/>
      <c r="C3498" s="7" t="s">
        <v>71</v>
      </c>
      <c r="D3498" s="24">
        <v>17</v>
      </c>
      <c r="E3498" s="6" t="s">
        <v>33</v>
      </c>
      <c r="F3498" s="6">
        <v>2</v>
      </c>
      <c r="G3498" s="13" t="s">
        <v>201</v>
      </c>
      <c r="H3498" s="17" t="s">
        <v>433</v>
      </c>
      <c r="I3498" s="2" t="str">
        <f>VLOOKUP(Table768[[#This Row],[CID]],ALY,2,FALSE)</f>
        <v>Purpose</v>
      </c>
    </row>
    <row r="3499" spans="1:9" ht="16" thickBot="1" x14ac:dyDescent="0.25">
      <c r="A3499" s="8" t="str">
        <f>Table768[[#This Row],[Test No.]]&amp;Table768[[#This Row],[Section]]&amp;Table768[[#This Row],[Q No.]]</f>
        <v>R40R18</v>
      </c>
      <c r="B3499" s="8"/>
      <c r="C3499" s="7" t="s">
        <v>71</v>
      </c>
      <c r="D3499" s="24">
        <v>18</v>
      </c>
      <c r="E3499" s="6" t="s">
        <v>33</v>
      </c>
      <c r="F3499" s="6">
        <v>2</v>
      </c>
      <c r="G3499" s="13" t="s">
        <v>201</v>
      </c>
      <c r="H3499" s="17" t="s">
        <v>432</v>
      </c>
      <c r="I3499" s="2" t="str">
        <f>VLOOKUP(Table768[[#This Row],[CID]],ALY,2,FALSE)</f>
        <v>PoV/Author's Attitude</v>
      </c>
    </row>
    <row r="3500" spans="1:9" ht="16" thickBot="1" x14ac:dyDescent="0.25">
      <c r="A3500" s="8" t="str">
        <f>Table768[[#This Row],[Test No.]]&amp;Table768[[#This Row],[Section]]&amp;Table768[[#This Row],[Q No.]]</f>
        <v>R40R19</v>
      </c>
      <c r="B3500" s="8"/>
      <c r="C3500" s="7" t="s">
        <v>71</v>
      </c>
      <c r="D3500" s="24">
        <v>19</v>
      </c>
      <c r="E3500" s="6" t="s">
        <v>33</v>
      </c>
      <c r="F3500" s="6">
        <v>2</v>
      </c>
      <c r="G3500" s="13" t="s">
        <v>201</v>
      </c>
      <c r="H3500" s="17" t="s">
        <v>446</v>
      </c>
      <c r="I3500" s="2" t="str">
        <f>VLOOKUP(Table768[[#This Row],[CID]],ALY,2,FALSE)</f>
        <v>Inference</v>
      </c>
    </row>
    <row r="3501" spans="1:9" ht="16" thickBot="1" x14ac:dyDescent="0.25">
      <c r="A3501" s="8" t="str">
        <f>Table768[[#This Row],[Test No.]]&amp;Table768[[#This Row],[Section]]&amp;Table768[[#This Row],[Q No.]]</f>
        <v>R40R20</v>
      </c>
      <c r="B3501" s="8"/>
      <c r="C3501" s="7" t="s">
        <v>71</v>
      </c>
      <c r="D3501" s="24">
        <v>20</v>
      </c>
      <c r="E3501" s="6" t="s">
        <v>33</v>
      </c>
      <c r="F3501" s="6">
        <v>2</v>
      </c>
      <c r="G3501" s="13" t="s">
        <v>201</v>
      </c>
      <c r="H3501" s="17" t="s">
        <v>457</v>
      </c>
      <c r="I3501" s="2" t="str">
        <f>VLOOKUP(Table768[[#This Row],[CID]],ALY,2,FALSE)</f>
        <v>Comparison &amp; Contrast</v>
      </c>
    </row>
    <row r="3502" spans="1:9" ht="16" thickBot="1" x14ac:dyDescent="0.25">
      <c r="A3502" s="8" t="str">
        <f>Table768[[#This Row],[Test No.]]&amp;Table768[[#This Row],[Section]]&amp;Table768[[#This Row],[Q No.]]</f>
        <v>R40R21</v>
      </c>
      <c r="B3502" s="8"/>
      <c r="C3502" s="7" t="s">
        <v>71</v>
      </c>
      <c r="D3502" s="24">
        <v>21</v>
      </c>
      <c r="E3502" s="6" t="s">
        <v>33</v>
      </c>
      <c r="F3502" s="6">
        <v>3</v>
      </c>
      <c r="G3502" s="13" t="s">
        <v>200</v>
      </c>
      <c r="H3502" s="17" t="s">
        <v>437</v>
      </c>
      <c r="I3502" s="2" t="str">
        <f>VLOOKUP(Table768[[#This Row],[CID]],ALY,2,FALSE)</f>
        <v>Detail</v>
      </c>
    </row>
    <row r="3503" spans="1:9" ht="16" thickBot="1" x14ac:dyDescent="0.25">
      <c r="A3503" s="8" t="str">
        <f>Table768[[#This Row],[Test No.]]&amp;Table768[[#This Row],[Section]]&amp;Table768[[#This Row],[Q No.]]</f>
        <v>R40R22</v>
      </c>
      <c r="B3503" s="8"/>
      <c r="C3503" s="7" t="s">
        <v>71</v>
      </c>
      <c r="D3503" s="24">
        <v>22</v>
      </c>
      <c r="E3503" s="6" t="s">
        <v>33</v>
      </c>
      <c r="F3503" s="6">
        <v>3</v>
      </c>
      <c r="G3503" s="13" t="s">
        <v>200</v>
      </c>
      <c r="H3503" s="17" t="s">
        <v>437</v>
      </c>
      <c r="I3503" s="2" t="str">
        <f>VLOOKUP(Table768[[#This Row],[CID]],ALY,2,FALSE)</f>
        <v>Detail</v>
      </c>
    </row>
    <row r="3504" spans="1:9" ht="16" thickBot="1" x14ac:dyDescent="0.25">
      <c r="A3504" s="8" t="str">
        <f>Table768[[#This Row],[Test No.]]&amp;Table768[[#This Row],[Section]]&amp;Table768[[#This Row],[Q No.]]</f>
        <v>R40R23</v>
      </c>
      <c r="B3504" s="8"/>
      <c r="C3504" s="7" t="s">
        <v>71</v>
      </c>
      <c r="D3504" s="24">
        <v>23</v>
      </c>
      <c r="E3504" s="6" t="s">
        <v>33</v>
      </c>
      <c r="F3504" s="6">
        <v>3</v>
      </c>
      <c r="G3504" s="13" t="s">
        <v>200</v>
      </c>
      <c r="H3504" s="17" t="s">
        <v>438</v>
      </c>
      <c r="I3504" s="2" t="str">
        <f>VLOOKUP(Table768[[#This Row],[CID]],ALY,2,FALSE)</f>
        <v>Inference</v>
      </c>
    </row>
    <row r="3505" spans="1:9" ht="16" thickBot="1" x14ac:dyDescent="0.25">
      <c r="A3505" s="8" t="str">
        <f>Table768[[#This Row],[Test No.]]&amp;Table768[[#This Row],[Section]]&amp;Table768[[#This Row],[Q No.]]</f>
        <v>R40R24</v>
      </c>
      <c r="B3505" s="8"/>
      <c r="C3505" s="7" t="s">
        <v>71</v>
      </c>
      <c r="D3505" s="24">
        <v>24</v>
      </c>
      <c r="E3505" s="6" t="s">
        <v>33</v>
      </c>
      <c r="F3505" s="6">
        <v>3</v>
      </c>
      <c r="G3505" s="13" t="s">
        <v>200</v>
      </c>
      <c r="H3505" s="17" t="s">
        <v>437</v>
      </c>
      <c r="I3505" s="2" t="str">
        <f>VLOOKUP(Table768[[#This Row],[CID]],ALY,2,FALSE)</f>
        <v>Detail</v>
      </c>
    </row>
    <row r="3506" spans="1:9" ht="16" thickBot="1" x14ac:dyDescent="0.25">
      <c r="A3506" s="8" t="str">
        <f>Table768[[#This Row],[Test No.]]&amp;Table768[[#This Row],[Section]]&amp;Table768[[#This Row],[Q No.]]</f>
        <v>R40R25</v>
      </c>
      <c r="B3506" s="8"/>
      <c r="C3506" s="7" t="s">
        <v>71</v>
      </c>
      <c r="D3506" s="24">
        <v>25</v>
      </c>
      <c r="E3506" s="6" t="s">
        <v>33</v>
      </c>
      <c r="F3506" s="6">
        <v>3</v>
      </c>
      <c r="G3506" s="13" t="s">
        <v>200</v>
      </c>
      <c r="H3506" s="17" t="s">
        <v>437</v>
      </c>
      <c r="I3506" s="2" t="str">
        <f>VLOOKUP(Table768[[#This Row],[CID]],ALY,2,FALSE)</f>
        <v>Detail</v>
      </c>
    </row>
    <row r="3507" spans="1:9" ht="16" thickBot="1" x14ac:dyDescent="0.25">
      <c r="A3507" s="8" t="str">
        <f>Table768[[#This Row],[Test No.]]&amp;Table768[[#This Row],[Section]]&amp;Table768[[#This Row],[Q No.]]</f>
        <v>R40R26</v>
      </c>
      <c r="B3507" s="8"/>
      <c r="C3507" s="7" t="s">
        <v>71</v>
      </c>
      <c r="D3507" s="24">
        <v>26</v>
      </c>
      <c r="E3507" s="6" t="s">
        <v>33</v>
      </c>
      <c r="F3507" s="6">
        <v>3</v>
      </c>
      <c r="G3507" s="13" t="s">
        <v>200</v>
      </c>
      <c r="H3507" s="17" t="s">
        <v>437</v>
      </c>
      <c r="I3507" s="2" t="str">
        <f>VLOOKUP(Table768[[#This Row],[CID]],ALY,2,FALSE)</f>
        <v>Detail</v>
      </c>
    </row>
    <row r="3508" spans="1:9" ht="16" thickBot="1" x14ac:dyDescent="0.25">
      <c r="A3508" s="8" t="str">
        <f>Table768[[#This Row],[Test No.]]&amp;Table768[[#This Row],[Section]]&amp;Table768[[#This Row],[Q No.]]</f>
        <v>R40R27</v>
      </c>
      <c r="B3508" s="8"/>
      <c r="C3508" s="7" t="s">
        <v>71</v>
      </c>
      <c r="D3508" s="24">
        <v>27</v>
      </c>
      <c r="E3508" s="6" t="s">
        <v>33</v>
      </c>
      <c r="F3508" s="6">
        <v>3</v>
      </c>
      <c r="G3508" s="13" t="s">
        <v>200</v>
      </c>
      <c r="H3508" s="17" t="s">
        <v>439</v>
      </c>
      <c r="I3508" s="2" t="str">
        <f>VLOOKUP(Table768[[#This Row],[CID]],ALY,2,FALSE)</f>
        <v>Vocab-in-Context</v>
      </c>
    </row>
    <row r="3509" spans="1:9" ht="16" thickBot="1" x14ac:dyDescent="0.25">
      <c r="A3509" s="8" t="str">
        <f>Table768[[#This Row],[Test No.]]&amp;Table768[[#This Row],[Section]]&amp;Table768[[#This Row],[Q No.]]</f>
        <v>R40R28</v>
      </c>
      <c r="B3509" s="8"/>
      <c r="C3509" s="7" t="s">
        <v>71</v>
      </c>
      <c r="D3509" s="24">
        <v>28</v>
      </c>
      <c r="E3509" s="6" t="s">
        <v>33</v>
      </c>
      <c r="F3509" s="6">
        <v>3</v>
      </c>
      <c r="G3509" s="13" t="s">
        <v>200</v>
      </c>
      <c r="H3509" s="17" t="s">
        <v>437</v>
      </c>
      <c r="I3509" s="2" t="str">
        <f>VLOOKUP(Table768[[#This Row],[CID]],ALY,2,FALSE)</f>
        <v>Detail</v>
      </c>
    </row>
    <row r="3510" spans="1:9" ht="16" thickBot="1" x14ac:dyDescent="0.25">
      <c r="A3510" s="8" t="str">
        <f>Table768[[#This Row],[Test No.]]&amp;Table768[[#This Row],[Section]]&amp;Table768[[#This Row],[Q No.]]</f>
        <v>R40R29</v>
      </c>
      <c r="B3510" s="8"/>
      <c r="C3510" s="7" t="s">
        <v>71</v>
      </c>
      <c r="D3510" s="24">
        <v>29</v>
      </c>
      <c r="E3510" s="6" t="s">
        <v>33</v>
      </c>
      <c r="F3510" s="6">
        <v>3</v>
      </c>
      <c r="G3510" s="13" t="s">
        <v>200</v>
      </c>
      <c r="H3510" s="17" t="s">
        <v>437</v>
      </c>
      <c r="I3510" s="2" t="str">
        <f>VLOOKUP(Table768[[#This Row],[CID]],ALY,2,FALSE)</f>
        <v>Detail</v>
      </c>
    </row>
    <row r="3511" spans="1:9" ht="16" thickBot="1" x14ac:dyDescent="0.25">
      <c r="A3511" s="8" t="str">
        <f>Table768[[#This Row],[Test No.]]&amp;Table768[[#This Row],[Section]]&amp;Table768[[#This Row],[Q No.]]</f>
        <v>R40R30</v>
      </c>
      <c r="B3511" s="8"/>
      <c r="C3511" s="7" t="s">
        <v>71</v>
      </c>
      <c r="D3511" s="24">
        <v>30</v>
      </c>
      <c r="E3511" s="6" t="s">
        <v>33</v>
      </c>
      <c r="F3511" s="6">
        <v>3</v>
      </c>
      <c r="G3511" s="13" t="s">
        <v>200</v>
      </c>
      <c r="H3511" s="17" t="s">
        <v>437</v>
      </c>
      <c r="I3511" s="2" t="str">
        <f>VLOOKUP(Table768[[#This Row],[CID]],ALY,2,FALSE)</f>
        <v>Detail</v>
      </c>
    </row>
    <row r="3512" spans="1:9" ht="16" thickBot="1" x14ac:dyDescent="0.25">
      <c r="A3512" s="8" t="str">
        <f>Table768[[#This Row],[Test No.]]&amp;Table768[[#This Row],[Section]]&amp;Table768[[#This Row],[Q No.]]</f>
        <v>R40R31</v>
      </c>
      <c r="B3512" s="8"/>
      <c r="C3512" s="7" t="s">
        <v>71</v>
      </c>
      <c r="D3512" s="24">
        <v>31</v>
      </c>
      <c r="E3512" s="6" t="s">
        <v>33</v>
      </c>
      <c r="F3512" s="6">
        <v>4</v>
      </c>
      <c r="G3512" s="13" t="s">
        <v>199</v>
      </c>
      <c r="H3512" s="17" t="s">
        <v>445</v>
      </c>
      <c r="I3512" s="2" t="str">
        <f>VLOOKUP(Table768[[#This Row],[CID]],ALY,2,FALSE)</f>
        <v>Purpose</v>
      </c>
    </row>
    <row r="3513" spans="1:9" ht="16" thickBot="1" x14ac:dyDescent="0.25">
      <c r="A3513" s="8" t="str">
        <f>Table768[[#This Row],[Test No.]]&amp;Table768[[#This Row],[Section]]&amp;Table768[[#This Row],[Q No.]]</f>
        <v>R40R32</v>
      </c>
      <c r="B3513" s="8"/>
      <c r="C3513" s="7" t="s">
        <v>71</v>
      </c>
      <c r="D3513" s="24">
        <v>32</v>
      </c>
      <c r="E3513" s="6" t="s">
        <v>33</v>
      </c>
      <c r="F3513" s="6">
        <v>4</v>
      </c>
      <c r="G3513" s="13" t="s">
        <v>199</v>
      </c>
      <c r="H3513" s="17" t="s">
        <v>442</v>
      </c>
      <c r="I3513" s="2" t="str">
        <f>VLOOKUP(Table768[[#This Row],[CID]],ALY,2,FALSE)</f>
        <v>Detail</v>
      </c>
    </row>
    <row r="3514" spans="1:9" ht="16" thickBot="1" x14ac:dyDescent="0.25">
      <c r="A3514" s="8" t="str">
        <f>Table768[[#This Row],[Test No.]]&amp;Table768[[#This Row],[Section]]&amp;Table768[[#This Row],[Q No.]]</f>
        <v>R40R33</v>
      </c>
      <c r="B3514" s="8"/>
      <c r="C3514" s="7" t="s">
        <v>71</v>
      </c>
      <c r="D3514" s="24">
        <v>33</v>
      </c>
      <c r="E3514" s="6" t="s">
        <v>33</v>
      </c>
      <c r="F3514" s="6">
        <v>4</v>
      </c>
      <c r="G3514" s="13" t="s">
        <v>199</v>
      </c>
      <c r="H3514" s="17" t="s">
        <v>442</v>
      </c>
      <c r="I3514" s="2" t="str">
        <f>VLOOKUP(Table768[[#This Row],[CID]],ALY,2,FALSE)</f>
        <v>Detail</v>
      </c>
    </row>
    <row r="3515" spans="1:9" ht="16" thickBot="1" x14ac:dyDescent="0.25">
      <c r="A3515" s="8" t="str">
        <f>Table768[[#This Row],[Test No.]]&amp;Table768[[#This Row],[Section]]&amp;Table768[[#This Row],[Q No.]]</f>
        <v>R40R34</v>
      </c>
      <c r="B3515" s="8"/>
      <c r="C3515" s="7" t="s">
        <v>71</v>
      </c>
      <c r="D3515" s="24">
        <v>34</v>
      </c>
      <c r="E3515" s="6" t="s">
        <v>33</v>
      </c>
      <c r="F3515" s="6">
        <v>4</v>
      </c>
      <c r="G3515" s="13" t="s">
        <v>199</v>
      </c>
      <c r="H3515" s="17" t="s">
        <v>442</v>
      </c>
      <c r="I3515" s="2" t="str">
        <f>VLOOKUP(Table768[[#This Row],[CID]],ALY,2,FALSE)</f>
        <v>Detail</v>
      </c>
    </row>
    <row r="3516" spans="1:9" ht="16" thickBot="1" x14ac:dyDescent="0.25">
      <c r="A3516" s="8" t="str">
        <f>Table768[[#This Row],[Test No.]]&amp;Table768[[#This Row],[Section]]&amp;Table768[[#This Row],[Q No.]]</f>
        <v>R40R35</v>
      </c>
      <c r="B3516" s="8"/>
      <c r="C3516" s="7" t="s">
        <v>71</v>
      </c>
      <c r="D3516" s="24">
        <v>35</v>
      </c>
      <c r="E3516" s="6" t="s">
        <v>33</v>
      </c>
      <c r="F3516" s="6">
        <v>4</v>
      </c>
      <c r="G3516" s="13" t="s">
        <v>199</v>
      </c>
      <c r="H3516" s="17" t="s">
        <v>440</v>
      </c>
      <c r="I3516" s="2" t="str">
        <f>VLOOKUP(Table768[[#This Row],[CID]],ALY,2,FALSE)</f>
        <v>Inference</v>
      </c>
    </row>
    <row r="3517" spans="1:9" ht="16" thickBot="1" x14ac:dyDescent="0.25">
      <c r="A3517" s="8" t="str">
        <f>Table768[[#This Row],[Test No.]]&amp;Table768[[#This Row],[Section]]&amp;Table768[[#This Row],[Q No.]]</f>
        <v>R40R36</v>
      </c>
      <c r="B3517" s="8"/>
      <c r="C3517" s="7" t="s">
        <v>71</v>
      </c>
      <c r="D3517" s="24">
        <v>36</v>
      </c>
      <c r="E3517" s="6" t="s">
        <v>33</v>
      </c>
      <c r="F3517" s="6">
        <v>4</v>
      </c>
      <c r="G3517" s="13" t="s">
        <v>199</v>
      </c>
      <c r="H3517" s="17" t="s">
        <v>442</v>
      </c>
      <c r="I3517" s="2" t="str">
        <f>VLOOKUP(Table768[[#This Row],[CID]],ALY,2,FALSE)</f>
        <v>Detail</v>
      </c>
    </row>
    <row r="3518" spans="1:9" ht="16" thickBot="1" x14ac:dyDescent="0.25">
      <c r="A3518" s="8" t="str">
        <f>Table768[[#This Row],[Test No.]]&amp;Table768[[#This Row],[Section]]&amp;Table768[[#This Row],[Q No.]]</f>
        <v>R40R37</v>
      </c>
      <c r="B3518" s="8"/>
      <c r="C3518" s="7" t="s">
        <v>71</v>
      </c>
      <c r="D3518" s="24">
        <v>37</v>
      </c>
      <c r="E3518" s="6" t="s">
        <v>33</v>
      </c>
      <c r="F3518" s="6">
        <v>4</v>
      </c>
      <c r="G3518" s="13" t="s">
        <v>199</v>
      </c>
      <c r="H3518" s="17" t="s">
        <v>442</v>
      </c>
      <c r="I3518" s="2" t="str">
        <f>VLOOKUP(Table768[[#This Row],[CID]],ALY,2,FALSE)</f>
        <v>Detail</v>
      </c>
    </row>
    <row r="3519" spans="1:9" ht="16" thickBot="1" x14ac:dyDescent="0.25">
      <c r="A3519" s="8" t="str">
        <f>Table768[[#This Row],[Test No.]]&amp;Table768[[#This Row],[Section]]&amp;Table768[[#This Row],[Q No.]]</f>
        <v>R40R38</v>
      </c>
      <c r="B3519" s="8"/>
      <c r="C3519" s="7" t="s">
        <v>71</v>
      </c>
      <c r="D3519" s="24">
        <v>38</v>
      </c>
      <c r="E3519" s="6" t="s">
        <v>33</v>
      </c>
      <c r="F3519" s="6">
        <v>4</v>
      </c>
      <c r="G3519" s="13" t="s">
        <v>199</v>
      </c>
      <c r="H3519" s="17" t="s">
        <v>442</v>
      </c>
      <c r="I3519" s="2" t="str">
        <f>VLOOKUP(Table768[[#This Row],[CID]],ALY,2,FALSE)</f>
        <v>Detail</v>
      </c>
    </row>
    <row r="3520" spans="1:9" ht="16" thickBot="1" x14ac:dyDescent="0.25">
      <c r="A3520" s="8" t="str">
        <f>Table768[[#This Row],[Test No.]]&amp;Table768[[#This Row],[Section]]&amp;Table768[[#This Row],[Q No.]]</f>
        <v>R40R39</v>
      </c>
      <c r="B3520" s="8"/>
      <c r="C3520" s="7" t="s">
        <v>71</v>
      </c>
      <c r="D3520" s="24">
        <v>39</v>
      </c>
      <c r="E3520" s="6" t="s">
        <v>33</v>
      </c>
      <c r="F3520" s="6">
        <v>4</v>
      </c>
      <c r="G3520" s="13" t="s">
        <v>199</v>
      </c>
      <c r="H3520" s="17" t="s">
        <v>442</v>
      </c>
      <c r="I3520" s="2" t="str">
        <f>VLOOKUP(Table768[[#This Row],[CID]],ALY,2,FALSE)</f>
        <v>Detail</v>
      </c>
    </row>
    <row r="3521" spans="1:9" ht="16" thickBot="1" x14ac:dyDescent="0.25">
      <c r="A3521" s="8" t="str">
        <f>Table768[[#This Row],[Test No.]]&amp;Table768[[#This Row],[Section]]&amp;Table768[[#This Row],[Q No.]]</f>
        <v>R40R40</v>
      </c>
      <c r="B3521" s="8"/>
      <c r="C3521" s="7" t="s">
        <v>71</v>
      </c>
      <c r="D3521" s="24">
        <v>40</v>
      </c>
      <c r="E3521" s="6" t="s">
        <v>33</v>
      </c>
      <c r="F3521" s="6">
        <v>4</v>
      </c>
      <c r="G3521" s="13" t="s">
        <v>199</v>
      </c>
      <c r="H3521" s="17" t="s">
        <v>440</v>
      </c>
      <c r="I3521" s="2" t="str">
        <f>VLOOKUP(Table768[[#This Row],[CID]],ALY,2,FALSE)</f>
        <v>Inference</v>
      </c>
    </row>
    <row r="3522" spans="1:9" ht="16" thickBot="1" x14ac:dyDescent="0.25">
      <c r="A3522" s="8" t="str">
        <f>Table768[[#This Row],[Test No.]]&amp;Table768[[#This Row],[Section]]&amp;Table768[[#This Row],[Q No.]]</f>
        <v>R41R1</v>
      </c>
      <c r="B3522" s="8"/>
      <c r="C3522" s="7" t="s">
        <v>70</v>
      </c>
      <c r="D3522" s="24">
        <v>1</v>
      </c>
      <c r="E3522" s="6" t="s">
        <v>33</v>
      </c>
      <c r="F3522" s="6">
        <v>1</v>
      </c>
      <c r="G3522" s="13" t="s">
        <v>50</v>
      </c>
      <c r="H3522" s="17" t="s">
        <v>424</v>
      </c>
      <c r="I3522" s="2" t="str">
        <f>VLOOKUP(Table768[[#This Row],[CID]],ALY,2,FALSE)</f>
        <v>Inference</v>
      </c>
    </row>
    <row r="3523" spans="1:9" ht="16" thickBot="1" x14ac:dyDescent="0.25">
      <c r="A3523" s="8" t="str">
        <f>Table768[[#This Row],[Test No.]]&amp;Table768[[#This Row],[Section]]&amp;Table768[[#This Row],[Q No.]]</f>
        <v>R41R2</v>
      </c>
      <c r="B3523" s="8"/>
      <c r="C3523" s="7" t="s">
        <v>70</v>
      </c>
      <c r="D3523" s="24">
        <v>2</v>
      </c>
      <c r="E3523" s="6" t="s">
        <v>33</v>
      </c>
      <c r="F3523" s="6">
        <v>1</v>
      </c>
      <c r="G3523" s="13" t="s">
        <v>50</v>
      </c>
      <c r="H3523" s="17" t="s">
        <v>425</v>
      </c>
      <c r="I3523" s="2" t="str">
        <f>VLOOKUP(Table768[[#This Row],[CID]],ALY,2,FALSE)</f>
        <v>Detail</v>
      </c>
    </row>
    <row r="3524" spans="1:9" ht="16" thickBot="1" x14ac:dyDescent="0.25">
      <c r="A3524" s="8" t="str">
        <f>Table768[[#This Row],[Test No.]]&amp;Table768[[#This Row],[Section]]&amp;Table768[[#This Row],[Q No.]]</f>
        <v>R41R3</v>
      </c>
      <c r="B3524" s="8"/>
      <c r="C3524" s="7" t="s">
        <v>70</v>
      </c>
      <c r="D3524" s="24">
        <v>3</v>
      </c>
      <c r="E3524" s="6" t="s">
        <v>33</v>
      </c>
      <c r="F3524" s="6">
        <v>1</v>
      </c>
      <c r="G3524" s="13" t="s">
        <v>50</v>
      </c>
      <c r="H3524" s="17" t="s">
        <v>425</v>
      </c>
      <c r="I3524" s="2" t="str">
        <f>VLOOKUP(Table768[[#This Row],[CID]],ALY,2,FALSE)</f>
        <v>Detail</v>
      </c>
    </row>
    <row r="3525" spans="1:9" ht="16" thickBot="1" x14ac:dyDescent="0.25">
      <c r="A3525" s="8" t="str">
        <f>Table768[[#This Row],[Test No.]]&amp;Table768[[#This Row],[Section]]&amp;Table768[[#This Row],[Q No.]]</f>
        <v>R41R4</v>
      </c>
      <c r="B3525" s="8"/>
      <c r="C3525" s="7" t="s">
        <v>70</v>
      </c>
      <c r="D3525" s="24">
        <v>4</v>
      </c>
      <c r="E3525" s="6" t="s">
        <v>33</v>
      </c>
      <c r="F3525" s="6">
        <v>1</v>
      </c>
      <c r="G3525" s="13" t="s">
        <v>50</v>
      </c>
      <c r="H3525" s="17" t="s">
        <v>449</v>
      </c>
      <c r="I3525" s="2" t="str">
        <f>VLOOKUP(Table768[[#This Row],[CID]],ALY,2,FALSE)</f>
        <v>Main Idea</v>
      </c>
    </row>
    <row r="3526" spans="1:9" ht="16" thickBot="1" x14ac:dyDescent="0.25">
      <c r="A3526" s="8" t="str">
        <f>Table768[[#This Row],[Test No.]]&amp;Table768[[#This Row],[Section]]&amp;Table768[[#This Row],[Q No.]]</f>
        <v>R41R5</v>
      </c>
      <c r="B3526" s="8"/>
      <c r="C3526" s="7" t="s">
        <v>70</v>
      </c>
      <c r="D3526" s="24">
        <v>5</v>
      </c>
      <c r="E3526" s="6" t="s">
        <v>33</v>
      </c>
      <c r="F3526" s="6">
        <v>1</v>
      </c>
      <c r="G3526" s="13" t="s">
        <v>50</v>
      </c>
      <c r="H3526" s="17" t="s">
        <v>449</v>
      </c>
      <c r="I3526" s="2" t="str">
        <f>VLOOKUP(Table768[[#This Row],[CID]],ALY,2,FALSE)</f>
        <v>Main Idea</v>
      </c>
    </row>
    <row r="3527" spans="1:9" ht="16" thickBot="1" x14ac:dyDescent="0.25">
      <c r="A3527" s="8" t="str">
        <f>Table768[[#This Row],[Test No.]]&amp;Table768[[#This Row],[Section]]&amp;Table768[[#This Row],[Q No.]]</f>
        <v>R41R6</v>
      </c>
      <c r="B3527" s="8"/>
      <c r="C3527" s="7" t="s">
        <v>70</v>
      </c>
      <c r="D3527" s="24">
        <v>6</v>
      </c>
      <c r="E3527" s="6" t="s">
        <v>33</v>
      </c>
      <c r="F3527" s="6">
        <v>1</v>
      </c>
      <c r="G3527" s="13" t="s">
        <v>50</v>
      </c>
      <c r="H3527" s="17" t="s">
        <v>425</v>
      </c>
      <c r="I3527" s="2" t="str">
        <f>VLOOKUP(Table768[[#This Row],[CID]],ALY,2,FALSE)</f>
        <v>Detail</v>
      </c>
    </row>
    <row r="3528" spans="1:9" ht="16" thickBot="1" x14ac:dyDescent="0.25">
      <c r="A3528" s="8" t="str">
        <f>Table768[[#This Row],[Test No.]]&amp;Table768[[#This Row],[Section]]&amp;Table768[[#This Row],[Q No.]]</f>
        <v>R41R7</v>
      </c>
      <c r="B3528" s="8"/>
      <c r="C3528" s="7" t="s">
        <v>70</v>
      </c>
      <c r="D3528" s="24">
        <v>7</v>
      </c>
      <c r="E3528" s="6" t="s">
        <v>33</v>
      </c>
      <c r="F3528" s="6">
        <v>1</v>
      </c>
      <c r="G3528" s="13" t="s">
        <v>50</v>
      </c>
      <c r="H3528" s="17" t="s">
        <v>425</v>
      </c>
      <c r="I3528" s="2" t="str">
        <f>VLOOKUP(Table768[[#This Row],[CID]],ALY,2,FALSE)</f>
        <v>Detail</v>
      </c>
    </row>
    <row r="3529" spans="1:9" ht="16" thickBot="1" x14ac:dyDescent="0.25">
      <c r="A3529" s="8" t="str">
        <f>Table768[[#This Row],[Test No.]]&amp;Table768[[#This Row],[Section]]&amp;Table768[[#This Row],[Q No.]]</f>
        <v>R41R8</v>
      </c>
      <c r="B3529" s="8"/>
      <c r="C3529" s="7" t="s">
        <v>70</v>
      </c>
      <c r="D3529" s="24">
        <v>8</v>
      </c>
      <c r="E3529" s="6" t="s">
        <v>33</v>
      </c>
      <c r="F3529" s="6">
        <v>1</v>
      </c>
      <c r="G3529" s="13" t="s">
        <v>50</v>
      </c>
      <c r="H3529" s="17" t="s">
        <v>424</v>
      </c>
      <c r="I3529" s="2" t="str">
        <f>VLOOKUP(Table768[[#This Row],[CID]],ALY,2,FALSE)</f>
        <v>Inference</v>
      </c>
    </row>
    <row r="3530" spans="1:9" ht="16" thickBot="1" x14ac:dyDescent="0.25">
      <c r="A3530" s="8" t="str">
        <f>Table768[[#This Row],[Test No.]]&amp;Table768[[#This Row],[Section]]&amp;Table768[[#This Row],[Q No.]]</f>
        <v>R41R9</v>
      </c>
      <c r="B3530" s="8"/>
      <c r="C3530" s="7" t="s">
        <v>70</v>
      </c>
      <c r="D3530" s="24">
        <v>9</v>
      </c>
      <c r="E3530" s="6" t="s">
        <v>33</v>
      </c>
      <c r="F3530" s="6">
        <v>1</v>
      </c>
      <c r="G3530" s="13" t="s">
        <v>50</v>
      </c>
      <c r="H3530" s="17" t="s">
        <v>425</v>
      </c>
      <c r="I3530" s="2" t="str">
        <f>VLOOKUP(Table768[[#This Row],[CID]],ALY,2,FALSE)</f>
        <v>Detail</v>
      </c>
    </row>
    <row r="3531" spans="1:9" ht="16" thickBot="1" x14ac:dyDescent="0.25">
      <c r="A3531" s="8" t="str">
        <f>Table768[[#This Row],[Test No.]]&amp;Table768[[#This Row],[Section]]&amp;Table768[[#This Row],[Q No.]]</f>
        <v>R41R10</v>
      </c>
      <c r="B3531" s="8"/>
      <c r="C3531" s="7" t="s">
        <v>70</v>
      </c>
      <c r="D3531" s="24">
        <v>10</v>
      </c>
      <c r="E3531" s="6" t="s">
        <v>33</v>
      </c>
      <c r="F3531" s="6">
        <v>1</v>
      </c>
      <c r="G3531" s="13" t="s">
        <v>50</v>
      </c>
      <c r="H3531" s="17" t="s">
        <v>425</v>
      </c>
      <c r="I3531" s="2" t="str">
        <f>VLOOKUP(Table768[[#This Row],[CID]],ALY,2,FALSE)</f>
        <v>Detail</v>
      </c>
    </row>
    <row r="3532" spans="1:9" ht="16" thickBot="1" x14ac:dyDescent="0.25">
      <c r="A3532" s="8" t="str">
        <f>Table768[[#This Row],[Test No.]]&amp;Table768[[#This Row],[Section]]&amp;Table768[[#This Row],[Q No.]]</f>
        <v>R41R11</v>
      </c>
      <c r="B3532" s="8"/>
      <c r="C3532" s="7" t="s">
        <v>70</v>
      </c>
      <c r="D3532" s="24">
        <v>11</v>
      </c>
      <c r="E3532" s="6" t="s">
        <v>33</v>
      </c>
      <c r="F3532" s="6">
        <v>2</v>
      </c>
      <c r="G3532" s="13" t="s">
        <v>201</v>
      </c>
      <c r="H3532" s="17" t="s">
        <v>430</v>
      </c>
      <c r="I3532" s="2" t="str">
        <f>VLOOKUP(Table768[[#This Row],[CID]],ALY,2,FALSE)</f>
        <v>Detail</v>
      </c>
    </row>
    <row r="3533" spans="1:9" ht="16" thickBot="1" x14ac:dyDescent="0.25">
      <c r="A3533" s="8" t="str">
        <f>Table768[[#This Row],[Test No.]]&amp;Table768[[#This Row],[Section]]&amp;Table768[[#This Row],[Q No.]]</f>
        <v>R41R12</v>
      </c>
      <c r="B3533" s="8"/>
      <c r="C3533" s="7" t="s">
        <v>70</v>
      </c>
      <c r="D3533" s="24">
        <v>12</v>
      </c>
      <c r="E3533" s="6" t="s">
        <v>33</v>
      </c>
      <c r="F3533" s="6">
        <v>2</v>
      </c>
      <c r="G3533" s="13" t="s">
        <v>201</v>
      </c>
      <c r="H3533" s="17" t="s">
        <v>430</v>
      </c>
      <c r="I3533" s="2" t="str">
        <f>VLOOKUP(Table768[[#This Row],[CID]],ALY,2,FALSE)</f>
        <v>Detail</v>
      </c>
    </row>
    <row r="3534" spans="1:9" ht="16" thickBot="1" x14ac:dyDescent="0.25">
      <c r="A3534" s="8" t="str">
        <f>Table768[[#This Row],[Test No.]]&amp;Table768[[#This Row],[Section]]&amp;Table768[[#This Row],[Q No.]]</f>
        <v>R41R13</v>
      </c>
      <c r="B3534" s="8"/>
      <c r="C3534" s="7" t="s">
        <v>70</v>
      </c>
      <c r="D3534" s="24">
        <v>13</v>
      </c>
      <c r="E3534" s="6" t="s">
        <v>33</v>
      </c>
      <c r="F3534" s="6">
        <v>2</v>
      </c>
      <c r="G3534" s="13" t="s">
        <v>201</v>
      </c>
      <c r="H3534" s="17" t="s">
        <v>429</v>
      </c>
      <c r="I3534" s="2" t="str">
        <f>VLOOKUP(Table768[[#This Row],[CID]],ALY,2,FALSE)</f>
        <v>Author's Method</v>
      </c>
    </row>
    <row r="3535" spans="1:9" ht="16" thickBot="1" x14ac:dyDescent="0.25">
      <c r="A3535" s="8" t="str">
        <f>Table768[[#This Row],[Test No.]]&amp;Table768[[#This Row],[Section]]&amp;Table768[[#This Row],[Q No.]]</f>
        <v>R41R14</v>
      </c>
      <c r="B3535" s="8"/>
      <c r="C3535" s="7" t="s">
        <v>70</v>
      </c>
      <c r="D3535" s="24">
        <v>14</v>
      </c>
      <c r="E3535" s="6" t="s">
        <v>33</v>
      </c>
      <c r="F3535" s="6">
        <v>2</v>
      </c>
      <c r="G3535" s="13" t="s">
        <v>201</v>
      </c>
      <c r="H3535" s="17" t="s">
        <v>446</v>
      </c>
      <c r="I3535" s="2" t="str">
        <f>VLOOKUP(Table768[[#This Row],[CID]],ALY,2,FALSE)</f>
        <v>Inference</v>
      </c>
    </row>
    <row r="3536" spans="1:9" ht="16" thickBot="1" x14ac:dyDescent="0.25">
      <c r="A3536" s="8" t="str">
        <f>Table768[[#This Row],[Test No.]]&amp;Table768[[#This Row],[Section]]&amp;Table768[[#This Row],[Q No.]]</f>
        <v>R41R15</v>
      </c>
      <c r="B3536" s="8"/>
      <c r="C3536" s="7" t="s">
        <v>70</v>
      </c>
      <c r="D3536" s="24">
        <v>15</v>
      </c>
      <c r="E3536" s="6" t="s">
        <v>33</v>
      </c>
      <c r="F3536" s="6">
        <v>2</v>
      </c>
      <c r="G3536" s="13" t="s">
        <v>201</v>
      </c>
      <c r="H3536" s="17" t="s">
        <v>430</v>
      </c>
      <c r="I3536" s="2" t="str">
        <f>VLOOKUP(Table768[[#This Row],[CID]],ALY,2,FALSE)</f>
        <v>Detail</v>
      </c>
    </row>
    <row r="3537" spans="1:9" ht="16" thickBot="1" x14ac:dyDescent="0.25">
      <c r="A3537" s="8" t="str">
        <f>Table768[[#This Row],[Test No.]]&amp;Table768[[#This Row],[Section]]&amp;Table768[[#This Row],[Q No.]]</f>
        <v>R41R16</v>
      </c>
      <c r="B3537" s="8"/>
      <c r="C3537" s="7" t="s">
        <v>70</v>
      </c>
      <c r="D3537" s="24">
        <v>16</v>
      </c>
      <c r="E3537" s="6" t="s">
        <v>33</v>
      </c>
      <c r="F3537" s="6">
        <v>2</v>
      </c>
      <c r="G3537" s="13" t="s">
        <v>201</v>
      </c>
      <c r="H3537" s="17" t="s">
        <v>431</v>
      </c>
      <c r="I3537" s="2" t="str">
        <f>VLOOKUP(Table768[[#This Row],[CID]],ALY,2,FALSE)</f>
        <v>Vocab-in-Context</v>
      </c>
    </row>
    <row r="3538" spans="1:9" ht="16" thickBot="1" x14ac:dyDescent="0.25">
      <c r="A3538" s="8" t="str">
        <f>Table768[[#This Row],[Test No.]]&amp;Table768[[#This Row],[Section]]&amp;Table768[[#This Row],[Q No.]]</f>
        <v>R41R17</v>
      </c>
      <c r="B3538" s="8"/>
      <c r="C3538" s="7" t="s">
        <v>70</v>
      </c>
      <c r="D3538" s="24">
        <v>17</v>
      </c>
      <c r="E3538" s="6" t="s">
        <v>33</v>
      </c>
      <c r="F3538" s="6">
        <v>2</v>
      </c>
      <c r="G3538" s="13" t="s">
        <v>201</v>
      </c>
      <c r="H3538" s="17" t="s">
        <v>430</v>
      </c>
      <c r="I3538" s="2" t="str">
        <f>VLOOKUP(Table768[[#This Row],[CID]],ALY,2,FALSE)</f>
        <v>Detail</v>
      </c>
    </row>
    <row r="3539" spans="1:9" ht="16" thickBot="1" x14ac:dyDescent="0.25">
      <c r="A3539" s="8" t="str">
        <f>Table768[[#This Row],[Test No.]]&amp;Table768[[#This Row],[Section]]&amp;Table768[[#This Row],[Q No.]]</f>
        <v>R41R18</v>
      </c>
      <c r="B3539" s="8"/>
      <c r="C3539" s="7" t="s">
        <v>70</v>
      </c>
      <c r="D3539" s="24">
        <v>18</v>
      </c>
      <c r="E3539" s="6" t="s">
        <v>33</v>
      </c>
      <c r="F3539" s="6">
        <v>2</v>
      </c>
      <c r="G3539" s="13" t="s">
        <v>201</v>
      </c>
      <c r="H3539" s="17" t="s">
        <v>430</v>
      </c>
      <c r="I3539" s="2" t="str">
        <f>VLOOKUP(Table768[[#This Row],[CID]],ALY,2,FALSE)</f>
        <v>Detail</v>
      </c>
    </row>
    <row r="3540" spans="1:9" ht="16" thickBot="1" x14ac:dyDescent="0.25">
      <c r="A3540" s="8" t="str">
        <f>Table768[[#This Row],[Test No.]]&amp;Table768[[#This Row],[Section]]&amp;Table768[[#This Row],[Q No.]]</f>
        <v>R41R19</v>
      </c>
      <c r="B3540" s="8"/>
      <c r="C3540" s="7" t="s">
        <v>70</v>
      </c>
      <c r="D3540" s="24">
        <v>19</v>
      </c>
      <c r="E3540" s="6" t="s">
        <v>33</v>
      </c>
      <c r="F3540" s="6">
        <v>2</v>
      </c>
      <c r="G3540" s="13" t="s">
        <v>201</v>
      </c>
      <c r="H3540" s="17" t="s">
        <v>430</v>
      </c>
      <c r="I3540" s="2" t="str">
        <f>VLOOKUP(Table768[[#This Row],[CID]],ALY,2,FALSE)</f>
        <v>Detail</v>
      </c>
    </row>
    <row r="3541" spans="1:9" ht="16" thickBot="1" x14ac:dyDescent="0.25">
      <c r="A3541" s="8" t="str">
        <f>Table768[[#This Row],[Test No.]]&amp;Table768[[#This Row],[Section]]&amp;Table768[[#This Row],[Q No.]]</f>
        <v>R41R20</v>
      </c>
      <c r="B3541" s="8"/>
      <c r="C3541" s="7" t="s">
        <v>70</v>
      </c>
      <c r="D3541" s="24">
        <v>20</v>
      </c>
      <c r="E3541" s="6" t="s">
        <v>33</v>
      </c>
      <c r="F3541" s="6">
        <v>2</v>
      </c>
      <c r="G3541" s="13" t="s">
        <v>201</v>
      </c>
      <c r="H3541" s="17" t="s">
        <v>430</v>
      </c>
      <c r="I3541" s="2" t="str">
        <f>VLOOKUP(Table768[[#This Row],[CID]],ALY,2,FALSE)</f>
        <v>Detail</v>
      </c>
    </row>
    <row r="3542" spans="1:9" ht="16" thickBot="1" x14ac:dyDescent="0.25">
      <c r="A3542" s="8" t="str">
        <f>Table768[[#This Row],[Test No.]]&amp;Table768[[#This Row],[Section]]&amp;Table768[[#This Row],[Q No.]]</f>
        <v>R41R21</v>
      </c>
      <c r="B3542" s="8"/>
      <c r="C3542" s="7" t="s">
        <v>70</v>
      </c>
      <c r="D3542" s="24">
        <v>21</v>
      </c>
      <c r="E3542" s="6" t="s">
        <v>33</v>
      </c>
      <c r="F3542" s="6">
        <v>3</v>
      </c>
      <c r="G3542" s="13" t="s">
        <v>200</v>
      </c>
      <c r="H3542" s="17" t="s">
        <v>437</v>
      </c>
      <c r="I3542" s="2" t="str">
        <f>VLOOKUP(Table768[[#This Row],[CID]],ALY,2,FALSE)</f>
        <v>Detail</v>
      </c>
    </row>
    <row r="3543" spans="1:9" ht="16" thickBot="1" x14ac:dyDescent="0.25">
      <c r="A3543" s="8" t="str">
        <f>Table768[[#This Row],[Test No.]]&amp;Table768[[#This Row],[Section]]&amp;Table768[[#This Row],[Q No.]]</f>
        <v>R41R22</v>
      </c>
      <c r="B3543" s="8"/>
      <c r="C3543" s="7" t="s">
        <v>70</v>
      </c>
      <c r="D3543" s="24">
        <v>22</v>
      </c>
      <c r="E3543" s="6" t="s">
        <v>33</v>
      </c>
      <c r="F3543" s="6">
        <v>3</v>
      </c>
      <c r="G3543" s="13" t="s">
        <v>200</v>
      </c>
      <c r="H3543" s="17" t="s">
        <v>437</v>
      </c>
      <c r="I3543" s="2" t="str">
        <f>VLOOKUP(Table768[[#This Row],[CID]],ALY,2,FALSE)</f>
        <v>Detail</v>
      </c>
    </row>
    <row r="3544" spans="1:9" ht="16" thickBot="1" x14ac:dyDescent="0.25">
      <c r="A3544" s="8" t="str">
        <f>Table768[[#This Row],[Test No.]]&amp;Table768[[#This Row],[Section]]&amp;Table768[[#This Row],[Q No.]]</f>
        <v>R41R23</v>
      </c>
      <c r="B3544" s="8"/>
      <c r="C3544" s="7" t="s">
        <v>70</v>
      </c>
      <c r="D3544" s="24">
        <v>23</v>
      </c>
      <c r="E3544" s="6" t="s">
        <v>33</v>
      </c>
      <c r="F3544" s="6">
        <v>3</v>
      </c>
      <c r="G3544" s="13" t="s">
        <v>200</v>
      </c>
      <c r="H3544" s="17" t="s">
        <v>437</v>
      </c>
      <c r="I3544" s="2" t="str">
        <f>VLOOKUP(Table768[[#This Row],[CID]],ALY,2,FALSE)</f>
        <v>Detail</v>
      </c>
    </row>
    <row r="3545" spans="1:9" ht="16" thickBot="1" x14ac:dyDescent="0.25">
      <c r="A3545" s="8" t="str">
        <f>Table768[[#This Row],[Test No.]]&amp;Table768[[#This Row],[Section]]&amp;Table768[[#This Row],[Q No.]]</f>
        <v>R41R24</v>
      </c>
      <c r="B3545" s="8"/>
      <c r="C3545" s="7" t="s">
        <v>70</v>
      </c>
      <c r="D3545" s="24">
        <v>24</v>
      </c>
      <c r="E3545" s="6" t="s">
        <v>33</v>
      </c>
      <c r="F3545" s="6">
        <v>3</v>
      </c>
      <c r="G3545" s="13" t="s">
        <v>200</v>
      </c>
      <c r="H3545" s="17" t="s">
        <v>437</v>
      </c>
      <c r="I3545" s="2" t="str">
        <f>VLOOKUP(Table768[[#This Row],[CID]],ALY,2,FALSE)</f>
        <v>Detail</v>
      </c>
    </row>
    <row r="3546" spans="1:9" ht="16" thickBot="1" x14ac:dyDescent="0.25">
      <c r="A3546" s="8" t="str">
        <f>Table768[[#This Row],[Test No.]]&amp;Table768[[#This Row],[Section]]&amp;Table768[[#This Row],[Q No.]]</f>
        <v>R41R25</v>
      </c>
      <c r="B3546" s="8"/>
      <c r="C3546" s="7" t="s">
        <v>70</v>
      </c>
      <c r="D3546" s="24">
        <v>25</v>
      </c>
      <c r="E3546" s="6" t="s">
        <v>33</v>
      </c>
      <c r="F3546" s="6">
        <v>3</v>
      </c>
      <c r="G3546" s="13" t="s">
        <v>200</v>
      </c>
      <c r="H3546" s="17" t="s">
        <v>436</v>
      </c>
      <c r="I3546" s="2" t="str">
        <f>VLOOKUP(Table768[[#This Row],[CID]],ALY,2,FALSE)</f>
        <v>Purpose</v>
      </c>
    </row>
    <row r="3547" spans="1:9" ht="16" thickBot="1" x14ac:dyDescent="0.25">
      <c r="A3547" s="8" t="str">
        <f>Table768[[#This Row],[Test No.]]&amp;Table768[[#This Row],[Section]]&amp;Table768[[#This Row],[Q No.]]</f>
        <v>R41R26</v>
      </c>
      <c r="B3547" s="8"/>
      <c r="C3547" s="7" t="s">
        <v>70</v>
      </c>
      <c r="D3547" s="24">
        <v>26</v>
      </c>
      <c r="E3547" s="6" t="s">
        <v>33</v>
      </c>
      <c r="F3547" s="6">
        <v>3</v>
      </c>
      <c r="G3547" s="13" t="s">
        <v>200</v>
      </c>
      <c r="H3547" s="17" t="s">
        <v>438</v>
      </c>
      <c r="I3547" s="2" t="str">
        <f>VLOOKUP(Table768[[#This Row],[CID]],ALY,2,FALSE)</f>
        <v>Inference</v>
      </c>
    </row>
    <row r="3548" spans="1:9" ht="16" thickBot="1" x14ac:dyDescent="0.25">
      <c r="A3548" s="8" t="str">
        <f>Table768[[#This Row],[Test No.]]&amp;Table768[[#This Row],[Section]]&amp;Table768[[#This Row],[Q No.]]</f>
        <v>R41R27</v>
      </c>
      <c r="B3548" s="8"/>
      <c r="C3548" s="7" t="s">
        <v>70</v>
      </c>
      <c r="D3548" s="24">
        <v>27</v>
      </c>
      <c r="E3548" s="6" t="s">
        <v>33</v>
      </c>
      <c r="F3548" s="6">
        <v>3</v>
      </c>
      <c r="G3548" s="13" t="s">
        <v>200</v>
      </c>
      <c r="H3548" s="17" t="s">
        <v>437</v>
      </c>
      <c r="I3548" s="2" t="str">
        <f>VLOOKUP(Table768[[#This Row],[CID]],ALY,2,FALSE)</f>
        <v>Detail</v>
      </c>
    </row>
    <row r="3549" spans="1:9" ht="16" thickBot="1" x14ac:dyDescent="0.25">
      <c r="A3549" s="8" t="str">
        <f>Table768[[#This Row],[Test No.]]&amp;Table768[[#This Row],[Section]]&amp;Table768[[#This Row],[Q No.]]</f>
        <v>R41R28</v>
      </c>
      <c r="B3549" s="8"/>
      <c r="C3549" s="7" t="s">
        <v>70</v>
      </c>
      <c r="D3549" s="24">
        <v>28</v>
      </c>
      <c r="E3549" s="6" t="s">
        <v>33</v>
      </c>
      <c r="F3549" s="6">
        <v>3</v>
      </c>
      <c r="G3549" s="13" t="s">
        <v>200</v>
      </c>
      <c r="H3549" s="17" t="s">
        <v>437</v>
      </c>
      <c r="I3549" s="2" t="str">
        <f>VLOOKUP(Table768[[#This Row],[CID]],ALY,2,FALSE)</f>
        <v>Detail</v>
      </c>
    </row>
    <row r="3550" spans="1:9" ht="16" thickBot="1" x14ac:dyDescent="0.25">
      <c r="A3550" s="8" t="str">
        <f>Table768[[#This Row],[Test No.]]&amp;Table768[[#This Row],[Section]]&amp;Table768[[#This Row],[Q No.]]</f>
        <v>R41R29</v>
      </c>
      <c r="B3550" s="8"/>
      <c r="C3550" s="7" t="s">
        <v>70</v>
      </c>
      <c r="D3550" s="24">
        <v>29</v>
      </c>
      <c r="E3550" s="6" t="s">
        <v>33</v>
      </c>
      <c r="F3550" s="6">
        <v>3</v>
      </c>
      <c r="G3550" s="13" t="s">
        <v>200</v>
      </c>
      <c r="H3550" s="17" t="s">
        <v>437</v>
      </c>
      <c r="I3550" s="2" t="str">
        <f>VLOOKUP(Table768[[#This Row],[CID]],ALY,2,FALSE)</f>
        <v>Detail</v>
      </c>
    </row>
    <row r="3551" spans="1:9" ht="16" thickBot="1" x14ac:dyDescent="0.25">
      <c r="A3551" s="8" t="str">
        <f>Table768[[#This Row],[Test No.]]&amp;Table768[[#This Row],[Section]]&amp;Table768[[#This Row],[Q No.]]</f>
        <v>R41R30</v>
      </c>
      <c r="B3551" s="8"/>
      <c r="C3551" s="7" t="s">
        <v>70</v>
      </c>
      <c r="D3551" s="24">
        <v>30</v>
      </c>
      <c r="E3551" s="6" t="s">
        <v>33</v>
      </c>
      <c r="F3551" s="6">
        <v>3</v>
      </c>
      <c r="G3551" s="13" t="s">
        <v>200</v>
      </c>
      <c r="H3551" s="17" t="s">
        <v>438</v>
      </c>
      <c r="I3551" s="2" t="str">
        <f>VLOOKUP(Table768[[#This Row],[CID]],ALY,2,FALSE)</f>
        <v>Inference</v>
      </c>
    </row>
    <row r="3552" spans="1:9" ht="16" thickBot="1" x14ac:dyDescent="0.25">
      <c r="A3552" s="8" t="str">
        <f>Table768[[#This Row],[Test No.]]&amp;Table768[[#This Row],[Section]]&amp;Table768[[#This Row],[Q No.]]</f>
        <v>R41R31</v>
      </c>
      <c r="B3552" s="8"/>
      <c r="C3552" s="7" t="s">
        <v>70</v>
      </c>
      <c r="D3552" s="24">
        <v>31</v>
      </c>
      <c r="E3552" s="6" t="s">
        <v>33</v>
      </c>
      <c r="F3552" s="6">
        <v>4</v>
      </c>
      <c r="G3552" s="13" t="s">
        <v>199</v>
      </c>
      <c r="H3552" s="17" t="s">
        <v>440</v>
      </c>
      <c r="I3552" s="2" t="str">
        <f>VLOOKUP(Table768[[#This Row],[CID]],ALY,2,FALSE)</f>
        <v>Inference</v>
      </c>
    </row>
    <row r="3553" spans="1:9" ht="16" thickBot="1" x14ac:dyDescent="0.25">
      <c r="A3553" s="8" t="str">
        <f>Table768[[#This Row],[Test No.]]&amp;Table768[[#This Row],[Section]]&amp;Table768[[#This Row],[Q No.]]</f>
        <v>R41R32</v>
      </c>
      <c r="B3553" s="8"/>
      <c r="C3553" s="7" t="s">
        <v>70</v>
      </c>
      <c r="D3553" s="24">
        <v>32</v>
      </c>
      <c r="E3553" s="6" t="s">
        <v>33</v>
      </c>
      <c r="F3553" s="6">
        <v>4</v>
      </c>
      <c r="G3553" s="13" t="s">
        <v>199</v>
      </c>
      <c r="H3553" s="17" t="s">
        <v>442</v>
      </c>
      <c r="I3553" s="2" t="str">
        <f>VLOOKUP(Table768[[#This Row],[CID]],ALY,2,FALSE)</f>
        <v>Detail</v>
      </c>
    </row>
    <row r="3554" spans="1:9" ht="16" thickBot="1" x14ac:dyDescent="0.25">
      <c r="A3554" s="8" t="str">
        <f>Table768[[#This Row],[Test No.]]&amp;Table768[[#This Row],[Section]]&amp;Table768[[#This Row],[Q No.]]</f>
        <v>R41R33</v>
      </c>
      <c r="B3554" s="8"/>
      <c r="C3554" s="7" t="s">
        <v>70</v>
      </c>
      <c r="D3554" s="24">
        <v>33</v>
      </c>
      <c r="E3554" s="6" t="s">
        <v>33</v>
      </c>
      <c r="F3554" s="6">
        <v>4</v>
      </c>
      <c r="G3554" s="13" t="s">
        <v>199</v>
      </c>
      <c r="H3554" s="17" t="s">
        <v>442</v>
      </c>
      <c r="I3554" s="2" t="str">
        <f>VLOOKUP(Table768[[#This Row],[CID]],ALY,2,FALSE)</f>
        <v>Detail</v>
      </c>
    </row>
    <row r="3555" spans="1:9" ht="16" thickBot="1" x14ac:dyDescent="0.25">
      <c r="A3555" s="8" t="str">
        <f>Table768[[#This Row],[Test No.]]&amp;Table768[[#This Row],[Section]]&amp;Table768[[#This Row],[Q No.]]</f>
        <v>R41R34</v>
      </c>
      <c r="B3555" s="8"/>
      <c r="C3555" s="7" t="s">
        <v>70</v>
      </c>
      <c r="D3555" s="24">
        <v>34</v>
      </c>
      <c r="E3555" s="6" t="s">
        <v>33</v>
      </c>
      <c r="F3555" s="6">
        <v>4</v>
      </c>
      <c r="G3555" s="13" t="s">
        <v>199</v>
      </c>
      <c r="H3555" s="17" t="s">
        <v>442</v>
      </c>
      <c r="I3555" s="2" t="str">
        <f>VLOOKUP(Table768[[#This Row],[CID]],ALY,2,FALSE)</f>
        <v>Detail</v>
      </c>
    </row>
    <row r="3556" spans="1:9" ht="16" thickBot="1" x14ac:dyDescent="0.25">
      <c r="A3556" s="8" t="str">
        <f>Table768[[#This Row],[Test No.]]&amp;Table768[[#This Row],[Section]]&amp;Table768[[#This Row],[Q No.]]</f>
        <v>R41R35</v>
      </c>
      <c r="B3556" s="8"/>
      <c r="C3556" s="7" t="s">
        <v>70</v>
      </c>
      <c r="D3556" s="24">
        <v>35</v>
      </c>
      <c r="E3556" s="6" t="s">
        <v>33</v>
      </c>
      <c r="F3556" s="6">
        <v>4</v>
      </c>
      <c r="G3556" s="13" t="s">
        <v>199</v>
      </c>
      <c r="H3556" s="17" t="s">
        <v>442</v>
      </c>
      <c r="I3556" s="2" t="str">
        <f>VLOOKUP(Table768[[#This Row],[CID]],ALY,2,FALSE)</f>
        <v>Detail</v>
      </c>
    </row>
    <row r="3557" spans="1:9" ht="16" thickBot="1" x14ac:dyDescent="0.25">
      <c r="A3557" s="8" t="str">
        <f>Table768[[#This Row],[Test No.]]&amp;Table768[[#This Row],[Section]]&amp;Table768[[#This Row],[Q No.]]</f>
        <v>R41R36</v>
      </c>
      <c r="B3557" s="8"/>
      <c r="C3557" s="7" t="s">
        <v>70</v>
      </c>
      <c r="D3557" s="24">
        <v>36</v>
      </c>
      <c r="E3557" s="6" t="s">
        <v>33</v>
      </c>
      <c r="F3557" s="6">
        <v>4</v>
      </c>
      <c r="G3557" s="13" t="s">
        <v>199</v>
      </c>
      <c r="H3557" s="17" t="s">
        <v>442</v>
      </c>
      <c r="I3557" s="2" t="str">
        <f>VLOOKUP(Table768[[#This Row],[CID]],ALY,2,FALSE)</f>
        <v>Detail</v>
      </c>
    </row>
    <row r="3558" spans="1:9" ht="16" thickBot="1" x14ac:dyDescent="0.25">
      <c r="A3558" s="8" t="str">
        <f>Table768[[#This Row],[Test No.]]&amp;Table768[[#This Row],[Section]]&amp;Table768[[#This Row],[Q No.]]</f>
        <v>R41R37</v>
      </c>
      <c r="B3558" s="8"/>
      <c r="C3558" s="7" t="s">
        <v>70</v>
      </c>
      <c r="D3558" s="24">
        <v>37</v>
      </c>
      <c r="E3558" s="6" t="s">
        <v>33</v>
      </c>
      <c r="F3558" s="6">
        <v>4</v>
      </c>
      <c r="G3558" s="13" t="s">
        <v>199</v>
      </c>
      <c r="H3558" s="17" t="s">
        <v>442</v>
      </c>
      <c r="I3558" s="2" t="str">
        <f>VLOOKUP(Table768[[#This Row],[CID]],ALY,2,FALSE)</f>
        <v>Detail</v>
      </c>
    </row>
    <row r="3559" spans="1:9" ht="16" thickBot="1" x14ac:dyDescent="0.25">
      <c r="A3559" s="8" t="str">
        <f>Table768[[#This Row],[Test No.]]&amp;Table768[[#This Row],[Section]]&amp;Table768[[#This Row],[Q No.]]</f>
        <v>R41R38</v>
      </c>
      <c r="B3559" s="8"/>
      <c r="C3559" s="7" t="s">
        <v>70</v>
      </c>
      <c r="D3559" s="24">
        <v>38</v>
      </c>
      <c r="E3559" s="6" t="s">
        <v>33</v>
      </c>
      <c r="F3559" s="6">
        <v>4</v>
      </c>
      <c r="G3559" s="13" t="s">
        <v>199</v>
      </c>
      <c r="H3559" s="17" t="s">
        <v>442</v>
      </c>
      <c r="I3559" s="2" t="str">
        <f>VLOOKUP(Table768[[#This Row],[CID]],ALY,2,FALSE)</f>
        <v>Detail</v>
      </c>
    </row>
    <row r="3560" spans="1:9" ht="16" thickBot="1" x14ac:dyDescent="0.25">
      <c r="A3560" s="8" t="str">
        <f>Table768[[#This Row],[Test No.]]&amp;Table768[[#This Row],[Section]]&amp;Table768[[#This Row],[Q No.]]</f>
        <v>R41R39</v>
      </c>
      <c r="B3560" s="8"/>
      <c r="C3560" s="7" t="s">
        <v>70</v>
      </c>
      <c r="D3560" s="24">
        <v>39</v>
      </c>
      <c r="E3560" s="6" t="s">
        <v>33</v>
      </c>
      <c r="F3560" s="6">
        <v>4</v>
      </c>
      <c r="G3560" s="13" t="s">
        <v>199</v>
      </c>
      <c r="H3560" s="17" t="s">
        <v>442</v>
      </c>
      <c r="I3560" s="2" t="str">
        <f>VLOOKUP(Table768[[#This Row],[CID]],ALY,2,FALSE)</f>
        <v>Detail</v>
      </c>
    </row>
    <row r="3561" spans="1:9" ht="16" thickBot="1" x14ac:dyDescent="0.25">
      <c r="A3561" s="8" t="str">
        <f>Table768[[#This Row],[Test No.]]&amp;Table768[[#This Row],[Section]]&amp;Table768[[#This Row],[Q No.]]</f>
        <v>R41R40</v>
      </c>
      <c r="B3561" s="8"/>
      <c r="C3561" s="7" t="s">
        <v>70</v>
      </c>
      <c r="D3561" s="24">
        <v>40</v>
      </c>
      <c r="E3561" s="6" t="s">
        <v>33</v>
      </c>
      <c r="F3561" s="6">
        <v>4</v>
      </c>
      <c r="G3561" s="13" t="s">
        <v>199</v>
      </c>
      <c r="H3561" s="17" t="s">
        <v>443</v>
      </c>
      <c r="I3561" s="2" t="str">
        <f>VLOOKUP(Table768[[#This Row],[CID]],ALY,2,FALSE)</f>
        <v>Vocab-in-Context</v>
      </c>
    </row>
    <row r="3562" spans="1:9" ht="16" thickBot="1" x14ac:dyDescent="0.25">
      <c r="A3562" s="8" t="str">
        <f>Table768[[#This Row],[Test No.]]&amp;Table768[[#This Row],[Section]]&amp;Table768[[#This Row],[Q No.]]</f>
        <v>R42R1</v>
      </c>
      <c r="B3562" s="8"/>
      <c r="C3562" s="7" t="s">
        <v>69</v>
      </c>
      <c r="D3562" s="24">
        <v>1</v>
      </c>
      <c r="E3562" s="6" t="s">
        <v>33</v>
      </c>
      <c r="F3562" s="6">
        <v>1</v>
      </c>
      <c r="G3562" s="13" t="s">
        <v>50</v>
      </c>
      <c r="H3562" s="17" t="s">
        <v>425</v>
      </c>
      <c r="I3562" s="2" t="str">
        <f>VLOOKUP(Table768[[#This Row],[CID]],ALY,2,FALSE)</f>
        <v>Detail</v>
      </c>
    </row>
    <row r="3563" spans="1:9" ht="16" thickBot="1" x14ac:dyDescent="0.25">
      <c r="A3563" s="8" t="str">
        <f>Table768[[#This Row],[Test No.]]&amp;Table768[[#This Row],[Section]]&amp;Table768[[#This Row],[Q No.]]</f>
        <v>R42R2</v>
      </c>
      <c r="B3563" s="8"/>
      <c r="C3563" s="7" t="s">
        <v>69</v>
      </c>
      <c r="D3563" s="24">
        <v>2</v>
      </c>
      <c r="E3563" s="6" t="s">
        <v>33</v>
      </c>
      <c r="F3563" s="6">
        <v>1</v>
      </c>
      <c r="G3563" s="13" t="s">
        <v>50</v>
      </c>
      <c r="H3563" s="17" t="s">
        <v>424</v>
      </c>
      <c r="I3563" s="2" t="str">
        <f>VLOOKUP(Table768[[#This Row],[CID]],ALY,2,FALSE)</f>
        <v>Inference</v>
      </c>
    </row>
    <row r="3564" spans="1:9" ht="16" thickBot="1" x14ac:dyDescent="0.25">
      <c r="A3564" s="8" t="str">
        <f>Table768[[#This Row],[Test No.]]&amp;Table768[[#This Row],[Section]]&amp;Table768[[#This Row],[Q No.]]</f>
        <v>R42R3</v>
      </c>
      <c r="B3564" s="8"/>
      <c r="C3564" s="7" t="s">
        <v>69</v>
      </c>
      <c r="D3564" s="24">
        <v>3</v>
      </c>
      <c r="E3564" s="6" t="s">
        <v>33</v>
      </c>
      <c r="F3564" s="6">
        <v>1</v>
      </c>
      <c r="G3564" s="13" t="s">
        <v>50</v>
      </c>
      <c r="H3564" s="17" t="s">
        <v>424</v>
      </c>
      <c r="I3564" s="2" t="str">
        <f>VLOOKUP(Table768[[#This Row],[CID]],ALY,2,FALSE)</f>
        <v>Inference</v>
      </c>
    </row>
    <row r="3565" spans="1:9" ht="16" thickBot="1" x14ac:dyDescent="0.25">
      <c r="A3565" s="8" t="str">
        <f>Table768[[#This Row],[Test No.]]&amp;Table768[[#This Row],[Section]]&amp;Table768[[#This Row],[Q No.]]</f>
        <v>R42R4</v>
      </c>
      <c r="B3565" s="8"/>
      <c r="C3565" s="7" t="s">
        <v>69</v>
      </c>
      <c r="D3565" s="24">
        <v>4</v>
      </c>
      <c r="E3565" s="6" t="s">
        <v>33</v>
      </c>
      <c r="F3565" s="6">
        <v>1</v>
      </c>
      <c r="G3565" s="13" t="s">
        <v>50</v>
      </c>
      <c r="H3565" s="17" t="s">
        <v>425</v>
      </c>
      <c r="I3565" s="2" t="str">
        <f>VLOOKUP(Table768[[#This Row],[CID]],ALY,2,FALSE)</f>
        <v>Detail</v>
      </c>
    </row>
    <row r="3566" spans="1:9" ht="16" thickBot="1" x14ac:dyDescent="0.25">
      <c r="A3566" s="8" t="str">
        <f>Table768[[#This Row],[Test No.]]&amp;Table768[[#This Row],[Section]]&amp;Table768[[#This Row],[Q No.]]</f>
        <v>R42R5</v>
      </c>
      <c r="B3566" s="8"/>
      <c r="C3566" s="7" t="s">
        <v>69</v>
      </c>
      <c r="D3566" s="24">
        <v>5</v>
      </c>
      <c r="E3566" s="6" t="s">
        <v>33</v>
      </c>
      <c r="F3566" s="6">
        <v>1</v>
      </c>
      <c r="G3566" s="13" t="s">
        <v>50</v>
      </c>
      <c r="H3566" s="17" t="s">
        <v>424</v>
      </c>
      <c r="I3566" s="2" t="str">
        <f>VLOOKUP(Table768[[#This Row],[CID]],ALY,2,FALSE)</f>
        <v>Inference</v>
      </c>
    </row>
    <row r="3567" spans="1:9" ht="16" thickBot="1" x14ac:dyDescent="0.25">
      <c r="A3567" s="8" t="str">
        <f>Table768[[#This Row],[Test No.]]&amp;Table768[[#This Row],[Section]]&amp;Table768[[#This Row],[Q No.]]</f>
        <v>R42R6</v>
      </c>
      <c r="B3567" s="8"/>
      <c r="C3567" s="7" t="s">
        <v>69</v>
      </c>
      <c r="D3567" s="24">
        <v>6</v>
      </c>
      <c r="E3567" s="6" t="s">
        <v>33</v>
      </c>
      <c r="F3567" s="6">
        <v>1</v>
      </c>
      <c r="G3567" s="13" t="s">
        <v>50</v>
      </c>
      <c r="H3567" s="17" t="s">
        <v>425</v>
      </c>
      <c r="I3567" s="2" t="str">
        <f>VLOOKUP(Table768[[#This Row],[CID]],ALY,2,FALSE)</f>
        <v>Detail</v>
      </c>
    </row>
    <row r="3568" spans="1:9" ht="16" thickBot="1" x14ac:dyDescent="0.25">
      <c r="A3568" s="8" t="str">
        <f>Table768[[#This Row],[Test No.]]&amp;Table768[[#This Row],[Section]]&amp;Table768[[#This Row],[Q No.]]</f>
        <v>R42R7</v>
      </c>
      <c r="B3568" s="8"/>
      <c r="C3568" s="7" t="s">
        <v>69</v>
      </c>
      <c r="D3568" s="24">
        <v>7</v>
      </c>
      <c r="E3568" s="6" t="s">
        <v>33</v>
      </c>
      <c r="F3568" s="6">
        <v>1</v>
      </c>
      <c r="G3568" s="13" t="s">
        <v>50</v>
      </c>
      <c r="H3568" s="17" t="s">
        <v>425</v>
      </c>
      <c r="I3568" s="2" t="str">
        <f>VLOOKUP(Table768[[#This Row],[CID]],ALY,2,FALSE)</f>
        <v>Detail</v>
      </c>
    </row>
    <row r="3569" spans="1:9" ht="16" thickBot="1" x14ac:dyDescent="0.25">
      <c r="A3569" s="8" t="str">
        <f>Table768[[#This Row],[Test No.]]&amp;Table768[[#This Row],[Section]]&amp;Table768[[#This Row],[Q No.]]</f>
        <v>R42R8</v>
      </c>
      <c r="B3569" s="8"/>
      <c r="C3569" s="7" t="s">
        <v>69</v>
      </c>
      <c r="D3569" s="24">
        <v>8</v>
      </c>
      <c r="E3569" s="6" t="s">
        <v>33</v>
      </c>
      <c r="F3569" s="6">
        <v>1</v>
      </c>
      <c r="G3569" s="13" t="s">
        <v>50</v>
      </c>
      <c r="H3569" s="17" t="s">
        <v>428</v>
      </c>
      <c r="I3569" s="2" t="str">
        <f>VLOOKUP(Table768[[#This Row],[CID]],ALY,2,FALSE)</f>
        <v>Purpose</v>
      </c>
    </row>
    <row r="3570" spans="1:9" ht="16" thickBot="1" x14ac:dyDescent="0.25">
      <c r="A3570" s="8" t="str">
        <f>Table768[[#This Row],[Test No.]]&amp;Table768[[#This Row],[Section]]&amp;Table768[[#This Row],[Q No.]]</f>
        <v>R42R9</v>
      </c>
      <c r="B3570" s="8"/>
      <c r="C3570" s="7" t="s">
        <v>69</v>
      </c>
      <c r="D3570" s="24">
        <v>9</v>
      </c>
      <c r="E3570" s="6" t="s">
        <v>33</v>
      </c>
      <c r="F3570" s="6">
        <v>1</v>
      </c>
      <c r="G3570" s="13" t="s">
        <v>50</v>
      </c>
      <c r="H3570" s="17" t="s">
        <v>428</v>
      </c>
      <c r="I3570" s="2" t="str">
        <f>VLOOKUP(Table768[[#This Row],[CID]],ALY,2,FALSE)</f>
        <v>Purpose</v>
      </c>
    </row>
    <row r="3571" spans="1:9" ht="16" thickBot="1" x14ac:dyDescent="0.25">
      <c r="A3571" s="8" t="str">
        <f>Table768[[#This Row],[Test No.]]&amp;Table768[[#This Row],[Section]]&amp;Table768[[#This Row],[Q No.]]</f>
        <v>R42R10</v>
      </c>
      <c r="B3571" s="8"/>
      <c r="C3571" s="7" t="s">
        <v>69</v>
      </c>
      <c r="D3571" s="24">
        <v>10</v>
      </c>
      <c r="E3571" s="6" t="s">
        <v>33</v>
      </c>
      <c r="F3571" s="6">
        <v>1</v>
      </c>
      <c r="G3571" s="13" t="s">
        <v>50</v>
      </c>
      <c r="H3571" s="17" t="s">
        <v>425</v>
      </c>
      <c r="I3571" s="2" t="str">
        <f>VLOOKUP(Table768[[#This Row],[CID]],ALY,2,FALSE)</f>
        <v>Detail</v>
      </c>
    </row>
    <row r="3572" spans="1:9" ht="16" thickBot="1" x14ac:dyDescent="0.25">
      <c r="A3572" s="8" t="str">
        <f>Table768[[#This Row],[Test No.]]&amp;Table768[[#This Row],[Section]]&amp;Table768[[#This Row],[Q No.]]</f>
        <v>R42R11</v>
      </c>
      <c r="B3572" s="8"/>
      <c r="C3572" s="7" t="s">
        <v>69</v>
      </c>
      <c r="D3572" s="24">
        <v>11</v>
      </c>
      <c r="E3572" s="6" t="s">
        <v>33</v>
      </c>
      <c r="F3572" s="6">
        <v>2</v>
      </c>
      <c r="G3572" s="13" t="s">
        <v>201</v>
      </c>
      <c r="H3572" s="17" t="s">
        <v>446</v>
      </c>
      <c r="I3572" s="2" t="str">
        <f>VLOOKUP(Table768[[#This Row],[CID]],ALY,2,FALSE)</f>
        <v>Inference</v>
      </c>
    </row>
    <row r="3573" spans="1:9" ht="16" thickBot="1" x14ac:dyDescent="0.25">
      <c r="A3573" s="8" t="str">
        <f>Table768[[#This Row],[Test No.]]&amp;Table768[[#This Row],[Section]]&amp;Table768[[#This Row],[Q No.]]</f>
        <v>R42R12</v>
      </c>
      <c r="B3573" s="8"/>
      <c r="C3573" s="7" t="s">
        <v>69</v>
      </c>
      <c r="D3573" s="24">
        <v>12</v>
      </c>
      <c r="E3573" s="6" t="s">
        <v>33</v>
      </c>
      <c r="F3573" s="6">
        <v>2</v>
      </c>
      <c r="G3573" s="13" t="s">
        <v>201</v>
      </c>
      <c r="H3573" s="17" t="s">
        <v>430</v>
      </c>
      <c r="I3573" s="2" t="str">
        <f>VLOOKUP(Table768[[#This Row],[CID]],ALY,2,FALSE)</f>
        <v>Detail</v>
      </c>
    </row>
    <row r="3574" spans="1:9" ht="16" thickBot="1" x14ac:dyDescent="0.25">
      <c r="A3574" s="8" t="str">
        <f>Table768[[#This Row],[Test No.]]&amp;Table768[[#This Row],[Section]]&amp;Table768[[#This Row],[Q No.]]</f>
        <v>R42R13</v>
      </c>
      <c r="B3574" s="8"/>
      <c r="C3574" s="7" t="s">
        <v>69</v>
      </c>
      <c r="D3574" s="24">
        <v>13</v>
      </c>
      <c r="E3574" s="6" t="s">
        <v>33</v>
      </c>
      <c r="F3574" s="6">
        <v>2</v>
      </c>
      <c r="G3574" s="13" t="s">
        <v>201</v>
      </c>
      <c r="H3574" s="17" t="s">
        <v>446</v>
      </c>
      <c r="I3574" s="2" t="str">
        <f>VLOOKUP(Table768[[#This Row],[CID]],ALY,2,FALSE)</f>
        <v>Inference</v>
      </c>
    </row>
    <row r="3575" spans="1:9" ht="16" thickBot="1" x14ac:dyDescent="0.25">
      <c r="A3575" s="8" t="str">
        <f>Table768[[#This Row],[Test No.]]&amp;Table768[[#This Row],[Section]]&amp;Table768[[#This Row],[Q No.]]</f>
        <v>R42R14</v>
      </c>
      <c r="B3575" s="8"/>
      <c r="C3575" s="7" t="s">
        <v>69</v>
      </c>
      <c r="D3575" s="24">
        <v>14</v>
      </c>
      <c r="E3575" s="6" t="s">
        <v>33</v>
      </c>
      <c r="F3575" s="6">
        <v>2</v>
      </c>
      <c r="G3575" s="13" t="s">
        <v>201</v>
      </c>
      <c r="H3575" s="17" t="s">
        <v>430</v>
      </c>
      <c r="I3575" s="2" t="str">
        <f>VLOOKUP(Table768[[#This Row],[CID]],ALY,2,FALSE)</f>
        <v>Detail</v>
      </c>
    </row>
    <row r="3576" spans="1:9" ht="16" thickBot="1" x14ac:dyDescent="0.25">
      <c r="A3576" s="8" t="str">
        <f>Table768[[#This Row],[Test No.]]&amp;Table768[[#This Row],[Section]]&amp;Table768[[#This Row],[Q No.]]</f>
        <v>R42R15</v>
      </c>
      <c r="B3576" s="8"/>
      <c r="C3576" s="7" t="s">
        <v>69</v>
      </c>
      <c r="D3576" s="24">
        <v>15</v>
      </c>
      <c r="E3576" s="6" t="s">
        <v>33</v>
      </c>
      <c r="F3576" s="6">
        <v>2</v>
      </c>
      <c r="G3576" s="13" t="s">
        <v>201</v>
      </c>
      <c r="H3576" s="17" t="s">
        <v>433</v>
      </c>
      <c r="I3576" s="2" t="str">
        <f>VLOOKUP(Table768[[#This Row],[CID]],ALY,2,FALSE)</f>
        <v>Purpose</v>
      </c>
    </row>
    <row r="3577" spans="1:9" ht="16" thickBot="1" x14ac:dyDescent="0.25">
      <c r="A3577" s="8" t="str">
        <f>Table768[[#This Row],[Test No.]]&amp;Table768[[#This Row],[Section]]&amp;Table768[[#This Row],[Q No.]]</f>
        <v>R42R16</v>
      </c>
      <c r="B3577" s="8"/>
      <c r="C3577" s="7" t="s">
        <v>69</v>
      </c>
      <c r="D3577" s="24">
        <v>16</v>
      </c>
      <c r="E3577" s="6" t="s">
        <v>33</v>
      </c>
      <c r="F3577" s="6">
        <v>2</v>
      </c>
      <c r="G3577" s="13" t="s">
        <v>201</v>
      </c>
      <c r="H3577" s="17" t="s">
        <v>430</v>
      </c>
      <c r="I3577" s="2" t="str">
        <f>VLOOKUP(Table768[[#This Row],[CID]],ALY,2,FALSE)</f>
        <v>Detail</v>
      </c>
    </row>
    <row r="3578" spans="1:9" ht="16" thickBot="1" x14ac:dyDescent="0.25">
      <c r="A3578" s="8" t="str">
        <f>Table768[[#This Row],[Test No.]]&amp;Table768[[#This Row],[Section]]&amp;Table768[[#This Row],[Q No.]]</f>
        <v>R42R17</v>
      </c>
      <c r="B3578" s="8"/>
      <c r="C3578" s="7" t="s">
        <v>69</v>
      </c>
      <c r="D3578" s="24">
        <v>17</v>
      </c>
      <c r="E3578" s="6" t="s">
        <v>33</v>
      </c>
      <c r="F3578" s="6">
        <v>2</v>
      </c>
      <c r="G3578" s="13" t="s">
        <v>201</v>
      </c>
      <c r="H3578" s="17" t="s">
        <v>430</v>
      </c>
      <c r="I3578" s="2" t="str">
        <f>VLOOKUP(Table768[[#This Row],[CID]],ALY,2,FALSE)</f>
        <v>Detail</v>
      </c>
    </row>
    <row r="3579" spans="1:9" ht="16" thickBot="1" x14ac:dyDescent="0.25">
      <c r="A3579" s="8" t="str">
        <f>Table768[[#This Row],[Test No.]]&amp;Table768[[#This Row],[Section]]&amp;Table768[[#This Row],[Q No.]]</f>
        <v>R42R18</v>
      </c>
      <c r="B3579" s="8"/>
      <c r="C3579" s="7" t="s">
        <v>69</v>
      </c>
      <c r="D3579" s="24">
        <v>18</v>
      </c>
      <c r="E3579" s="6" t="s">
        <v>33</v>
      </c>
      <c r="F3579" s="6">
        <v>2</v>
      </c>
      <c r="G3579" s="13" t="s">
        <v>201</v>
      </c>
      <c r="H3579" s="17" t="s">
        <v>430</v>
      </c>
      <c r="I3579" s="2" t="str">
        <f>VLOOKUP(Table768[[#This Row],[CID]],ALY,2,FALSE)</f>
        <v>Detail</v>
      </c>
    </row>
    <row r="3580" spans="1:9" ht="16" thickBot="1" x14ac:dyDescent="0.25">
      <c r="A3580" s="8" t="str">
        <f>Table768[[#This Row],[Test No.]]&amp;Table768[[#This Row],[Section]]&amp;Table768[[#This Row],[Q No.]]</f>
        <v>R42R19</v>
      </c>
      <c r="B3580" s="8"/>
      <c r="C3580" s="7" t="s">
        <v>69</v>
      </c>
      <c r="D3580" s="24">
        <v>19</v>
      </c>
      <c r="E3580" s="6" t="s">
        <v>33</v>
      </c>
      <c r="F3580" s="6">
        <v>2</v>
      </c>
      <c r="G3580" s="13" t="s">
        <v>201</v>
      </c>
      <c r="H3580" s="17" t="s">
        <v>430</v>
      </c>
      <c r="I3580" s="2" t="str">
        <f>VLOOKUP(Table768[[#This Row],[CID]],ALY,2,FALSE)</f>
        <v>Detail</v>
      </c>
    </row>
    <row r="3581" spans="1:9" ht="16" thickBot="1" x14ac:dyDescent="0.25">
      <c r="A3581" s="8" t="str">
        <f>Table768[[#This Row],[Test No.]]&amp;Table768[[#This Row],[Section]]&amp;Table768[[#This Row],[Q No.]]</f>
        <v>R42R20</v>
      </c>
      <c r="B3581" s="8"/>
      <c r="C3581" s="7" t="s">
        <v>69</v>
      </c>
      <c r="D3581" s="24">
        <v>20</v>
      </c>
      <c r="E3581" s="6" t="s">
        <v>33</v>
      </c>
      <c r="F3581" s="6">
        <v>2</v>
      </c>
      <c r="G3581" s="13" t="s">
        <v>201</v>
      </c>
      <c r="H3581" s="17" t="s">
        <v>429</v>
      </c>
      <c r="I3581" s="2" t="str">
        <f>VLOOKUP(Table768[[#This Row],[CID]],ALY,2,FALSE)</f>
        <v>Author's Method</v>
      </c>
    </row>
    <row r="3582" spans="1:9" ht="16" thickBot="1" x14ac:dyDescent="0.25">
      <c r="A3582" s="8" t="str">
        <f>Table768[[#This Row],[Test No.]]&amp;Table768[[#This Row],[Section]]&amp;Table768[[#This Row],[Q No.]]</f>
        <v>R42R21</v>
      </c>
      <c r="B3582" s="8"/>
      <c r="C3582" s="7" t="s">
        <v>69</v>
      </c>
      <c r="D3582" s="24">
        <v>21</v>
      </c>
      <c r="E3582" s="6" t="s">
        <v>33</v>
      </c>
      <c r="F3582" s="6">
        <v>3</v>
      </c>
      <c r="G3582" s="13" t="s">
        <v>200</v>
      </c>
      <c r="H3582" s="17" t="s">
        <v>436</v>
      </c>
      <c r="I3582" s="2" t="str">
        <f>VLOOKUP(Table768[[#This Row],[CID]],ALY,2,FALSE)</f>
        <v>Purpose</v>
      </c>
    </row>
    <row r="3583" spans="1:9" ht="16" thickBot="1" x14ac:dyDescent="0.25">
      <c r="A3583" s="8" t="str">
        <f>Table768[[#This Row],[Test No.]]&amp;Table768[[#This Row],[Section]]&amp;Table768[[#This Row],[Q No.]]</f>
        <v>R42R22</v>
      </c>
      <c r="B3583" s="8"/>
      <c r="C3583" s="7" t="s">
        <v>69</v>
      </c>
      <c r="D3583" s="24">
        <v>22</v>
      </c>
      <c r="E3583" s="6" t="s">
        <v>33</v>
      </c>
      <c r="F3583" s="6">
        <v>3</v>
      </c>
      <c r="G3583" s="13" t="s">
        <v>200</v>
      </c>
      <c r="H3583" s="17" t="s">
        <v>435</v>
      </c>
      <c r="I3583" s="2" t="str">
        <f>VLOOKUP(Table768[[#This Row],[CID]],ALY,2,FALSE)</f>
        <v>PoV/Author's Attitude</v>
      </c>
    </row>
    <row r="3584" spans="1:9" ht="16" thickBot="1" x14ac:dyDescent="0.25">
      <c r="A3584" s="8" t="str">
        <f>Table768[[#This Row],[Test No.]]&amp;Table768[[#This Row],[Section]]&amp;Table768[[#This Row],[Q No.]]</f>
        <v>R42R23</v>
      </c>
      <c r="B3584" s="8"/>
      <c r="C3584" s="7" t="s">
        <v>69</v>
      </c>
      <c r="D3584" s="24">
        <v>23</v>
      </c>
      <c r="E3584" s="6" t="s">
        <v>33</v>
      </c>
      <c r="F3584" s="6">
        <v>3</v>
      </c>
      <c r="G3584" s="13" t="s">
        <v>200</v>
      </c>
      <c r="H3584" s="17" t="s">
        <v>438</v>
      </c>
      <c r="I3584" s="2" t="str">
        <f>VLOOKUP(Table768[[#This Row],[CID]],ALY,2,FALSE)</f>
        <v>Inference</v>
      </c>
    </row>
    <row r="3585" spans="1:9" ht="16" thickBot="1" x14ac:dyDescent="0.25">
      <c r="A3585" s="8" t="str">
        <f>Table768[[#This Row],[Test No.]]&amp;Table768[[#This Row],[Section]]&amp;Table768[[#This Row],[Q No.]]</f>
        <v>R42R24</v>
      </c>
      <c r="B3585" s="8"/>
      <c r="C3585" s="7" t="s">
        <v>69</v>
      </c>
      <c r="D3585" s="24">
        <v>24</v>
      </c>
      <c r="E3585" s="6" t="s">
        <v>33</v>
      </c>
      <c r="F3585" s="6">
        <v>3</v>
      </c>
      <c r="G3585" s="13" t="s">
        <v>200</v>
      </c>
      <c r="H3585" s="17" t="s">
        <v>437</v>
      </c>
      <c r="I3585" s="2" t="str">
        <f>VLOOKUP(Table768[[#This Row],[CID]],ALY,2,FALSE)</f>
        <v>Detail</v>
      </c>
    </row>
    <row r="3586" spans="1:9" ht="16" thickBot="1" x14ac:dyDescent="0.25">
      <c r="A3586" s="8" t="str">
        <f>Table768[[#This Row],[Test No.]]&amp;Table768[[#This Row],[Section]]&amp;Table768[[#This Row],[Q No.]]</f>
        <v>R42R25</v>
      </c>
      <c r="B3586" s="8"/>
      <c r="C3586" s="7" t="s">
        <v>69</v>
      </c>
      <c r="D3586" s="24">
        <v>25</v>
      </c>
      <c r="E3586" s="6" t="s">
        <v>33</v>
      </c>
      <c r="F3586" s="6">
        <v>3</v>
      </c>
      <c r="G3586" s="13" t="s">
        <v>200</v>
      </c>
      <c r="H3586" s="17" t="s">
        <v>437</v>
      </c>
      <c r="I3586" s="2" t="str">
        <f>VLOOKUP(Table768[[#This Row],[CID]],ALY,2,FALSE)</f>
        <v>Detail</v>
      </c>
    </row>
    <row r="3587" spans="1:9" ht="16" thickBot="1" x14ac:dyDescent="0.25">
      <c r="A3587" s="8" t="str">
        <f>Table768[[#This Row],[Test No.]]&amp;Table768[[#This Row],[Section]]&amp;Table768[[#This Row],[Q No.]]</f>
        <v>R42R26</v>
      </c>
      <c r="B3587" s="8"/>
      <c r="C3587" s="7" t="s">
        <v>69</v>
      </c>
      <c r="D3587" s="24">
        <v>26</v>
      </c>
      <c r="E3587" s="6" t="s">
        <v>33</v>
      </c>
      <c r="F3587" s="6">
        <v>3</v>
      </c>
      <c r="G3587" s="13" t="s">
        <v>200</v>
      </c>
      <c r="H3587" s="17" t="s">
        <v>438</v>
      </c>
      <c r="I3587" s="2" t="str">
        <f>VLOOKUP(Table768[[#This Row],[CID]],ALY,2,FALSE)</f>
        <v>Inference</v>
      </c>
    </row>
    <row r="3588" spans="1:9" ht="16" thickBot="1" x14ac:dyDescent="0.25">
      <c r="A3588" s="8" t="str">
        <f>Table768[[#This Row],[Test No.]]&amp;Table768[[#This Row],[Section]]&amp;Table768[[#This Row],[Q No.]]</f>
        <v>R42R27</v>
      </c>
      <c r="B3588" s="8"/>
      <c r="C3588" s="7" t="s">
        <v>69</v>
      </c>
      <c r="D3588" s="24">
        <v>27</v>
      </c>
      <c r="E3588" s="6" t="s">
        <v>33</v>
      </c>
      <c r="F3588" s="6">
        <v>3</v>
      </c>
      <c r="G3588" s="13" t="s">
        <v>200</v>
      </c>
      <c r="H3588" s="17" t="s">
        <v>437</v>
      </c>
      <c r="I3588" s="2" t="str">
        <f>VLOOKUP(Table768[[#This Row],[CID]],ALY,2,FALSE)</f>
        <v>Detail</v>
      </c>
    </row>
    <row r="3589" spans="1:9" ht="16" thickBot="1" x14ac:dyDescent="0.25">
      <c r="A3589" s="8" t="str">
        <f>Table768[[#This Row],[Test No.]]&amp;Table768[[#This Row],[Section]]&amp;Table768[[#This Row],[Q No.]]</f>
        <v>R42R28</v>
      </c>
      <c r="B3589" s="8"/>
      <c r="C3589" s="7" t="s">
        <v>69</v>
      </c>
      <c r="D3589" s="24">
        <v>28</v>
      </c>
      <c r="E3589" s="6" t="s">
        <v>33</v>
      </c>
      <c r="F3589" s="6">
        <v>3</v>
      </c>
      <c r="G3589" s="13" t="s">
        <v>200</v>
      </c>
      <c r="H3589" s="17" t="s">
        <v>437</v>
      </c>
      <c r="I3589" s="2" t="str">
        <f>VLOOKUP(Table768[[#This Row],[CID]],ALY,2,FALSE)</f>
        <v>Detail</v>
      </c>
    </row>
    <row r="3590" spans="1:9" ht="16" thickBot="1" x14ac:dyDescent="0.25">
      <c r="A3590" s="8" t="str">
        <f>Table768[[#This Row],[Test No.]]&amp;Table768[[#This Row],[Section]]&amp;Table768[[#This Row],[Q No.]]</f>
        <v>R42R29</v>
      </c>
      <c r="B3590" s="8"/>
      <c r="C3590" s="7" t="s">
        <v>69</v>
      </c>
      <c r="D3590" s="24">
        <v>29</v>
      </c>
      <c r="E3590" s="6" t="s">
        <v>33</v>
      </c>
      <c r="F3590" s="6">
        <v>3</v>
      </c>
      <c r="G3590" s="13" t="s">
        <v>200</v>
      </c>
      <c r="H3590" s="17" t="s">
        <v>438</v>
      </c>
      <c r="I3590" s="2" t="str">
        <f>VLOOKUP(Table768[[#This Row],[CID]],ALY,2,FALSE)</f>
        <v>Inference</v>
      </c>
    </row>
    <row r="3591" spans="1:9" ht="16" thickBot="1" x14ac:dyDescent="0.25">
      <c r="A3591" s="8" t="str">
        <f>Table768[[#This Row],[Test No.]]&amp;Table768[[#This Row],[Section]]&amp;Table768[[#This Row],[Q No.]]</f>
        <v>R42R30</v>
      </c>
      <c r="B3591" s="8"/>
      <c r="C3591" s="7" t="s">
        <v>69</v>
      </c>
      <c r="D3591" s="24">
        <v>30</v>
      </c>
      <c r="E3591" s="6" t="s">
        <v>33</v>
      </c>
      <c r="F3591" s="6">
        <v>3</v>
      </c>
      <c r="G3591" s="13" t="s">
        <v>200</v>
      </c>
      <c r="H3591" s="17" t="s">
        <v>437</v>
      </c>
      <c r="I3591" s="2" t="str">
        <f>VLOOKUP(Table768[[#This Row],[CID]],ALY,2,FALSE)</f>
        <v>Detail</v>
      </c>
    </row>
    <row r="3592" spans="1:9" ht="16" thickBot="1" x14ac:dyDescent="0.25">
      <c r="A3592" s="8" t="str">
        <f>Table768[[#This Row],[Test No.]]&amp;Table768[[#This Row],[Section]]&amp;Table768[[#This Row],[Q No.]]</f>
        <v>R42R31</v>
      </c>
      <c r="B3592" s="8"/>
      <c r="C3592" s="7" t="s">
        <v>69</v>
      </c>
      <c r="D3592" s="24">
        <v>31</v>
      </c>
      <c r="E3592" s="6" t="s">
        <v>33</v>
      </c>
      <c r="F3592" s="6">
        <v>4</v>
      </c>
      <c r="G3592" s="13" t="s">
        <v>199</v>
      </c>
      <c r="H3592" s="17" t="s">
        <v>442</v>
      </c>
      <c r="I3592" s="2" t="str">
        <f>VLOOKUP(Table768[[#This Row],[CID]],ALY,2,FALSE)</f>
        <v>Detail</v>
      </c>
    </row>
    <row r="3593" spans="1:9" ht="16" thickBot="1" x14ac:dyDescent="0.25">
      <c r="A3593" s="8" t="str">
        <f>Table768[[#This Row],[Test No.]]&amp;Table768[[#This Row],[Section]]&amp;Table768[[#This Row],[Q No.]]</f>
        <v>R42R32</v>
      </c>
      <c r="B3593" s="8"/>
      <c r="C3593" s="7" t="s">
        <v>69</v>
      </c>
      <c r="D3593" s="24">
        <v>32</v>
      </c>
      <c r="E3593" s="6" t="s">
        <v>33</v>
      </c>
      <c r="F3593" s="6">
        <v>4</v>
      </c>
      <c r="G3593" s="13" t="s">
        <v>199</v>
      </c>
      <c r="H3593" s="17" t="s">
        <v>440</v>
      </c>
      <c r="I3593" s="2" t="str">
        <f>VLOOKUP(Table768[[#This Row],[CID]],ALY,2,FALSE)</f>
        <v>Inference</v>
      </c>
    </row>
    <row r="3594" spans="1:9" ht="16" thickBot="1" x14ac:dyDescent="0.25">
      <c r="A3594" s="8" t="str">
        <f>Table768[[#This Row],[Test No.]]&amp;Table768[[#This Row],[Section]]&amp;Table768[[#This Row],[Q No.]]</f>
        <v>R42R33</v>
      </c>
      <c r="B3594" s="8"/>
      <c r="C3594" s="7" t="s">
        <v>69</v>
      </c>
      <c r="D3594" s="24">
        <v>33</v>
      </c>
      <c r="E3594" s="6" t="s">
        <v>33</v>
      </c>
      <c r="F3594" s="6">
        <v>4</v>
      </c>
      <c r="G3594" s="13" t="s">
        <v>199</v>
      </c>
      <c r="H3594" s="17" t="s">
        <v>442</v>
      </c>
      <c r="I3594" s="2" t="str">
        <f>VLOOKUP(Table768[[#This Row],[CID]],ALY,2,FALSE)</f>
        <v>Detail</v>
      </c>
    </row>
    <row r="3595" spans="1:9" ht="16" thickBot="1" x14ac:dyDescent="0.25">
      <c r="A3595" s="8" t="str">
        <f>Table768[[#This Row],[Test No.]]&amp;Table768[[#This Row],[Section]]&amp;Table768[[#This Row],[Q No.]]</f>
        <v>R42R34</v>
      </c>
      <c r="B3595" s="8"/>
      <c r="C3595" s="7" t="s">
        <v>69</v>
      </c>
      <c r="D3595" s="24">
        <v>34</v>
      </c>
      <c r="E3595" s="6" t="s">
        <v>33</v>
      </c>
      <c r="F3595" s="6">
        <v>4</v>
      </c>
      <c r="G3595" s="13" t="s">
        <v>199</v>
      </c>
      <c r="H3595" s="17" t="s">
        <v>442</v>
      </c>
      <c r="I3595" s="2" t="str">
        <f>VLOOKUP(Table768[[#This Row],[CID]],ALY,2,FALSE)</f>
        <v>Detail</v>
      </c>
    </row>
    <row r="3596" spans="1:9" ht="16" thickBot="1" x14ac:dyDescent="0.25">
      <c r="A3596" s="8" t="str">
        <f>Table768[[#This Row],[Test No.]]&amp;Table768[[#This Row],[Section]]&amp;Table768[[#This Row],[Q No.]]</f>
        <v>R42R35</v>
      </c>
      <c r="B3596" s="8"/>
      <c r="C3596" s="7" t="s">
        <v>69</v>
      </c>
      <c r="D3596" s="24">
        <v>35</v>
      </c>
      <c r="E3596" s="6" t="s">
        <v>33</v>
      </c>
      <c r="F3596" s="6">
        <v>4</v>
      </c>
      <c r="G3596" s="13" t="s">
        <v>199</v>
      </c>
      <c r="H3596" s="17" t="s">
        <v>442</v>
      </c>
      <c r="I3596" s="2" t="str">
        <f>VLOOKUP(Table768[[#This Row],[CID]],ALY,2,FALSE)</f>
        <v>Detail</v>
      </c>
    </row>
    <row r="3597" spans="1:9" ht="16" thickBot="1" x14ac:dyDescent="0.25">
      <c r="A3597" s="8" t="str">
        <f>Table768[[#This Row],[Test No.]]&amp;Table768[[#This Row],[Section]]&amp;Table768[[#This Row],[Q No.]]</f>
        <v>R42R36</v>
      </c>
      <c r="B3597" s="8"/>
      <c r="C3597" s="7" t="s">
        <v>69</v>
      </c>
      <c r="D3597" s="24">
        <v>36</v>
      </c>
      <c r="E3597" s="6" t="s">
        <v>33</v>
      </c>
      <c r="F3597" s="6">
        <v>4</v>
      </c>
      <c r="G3597" s="13" t="s">
        <v>199</v>
      </c>
      <c r="H3597" s="17" t="s">
        <v>442</v>
      </c>
      <c r="I3597" s="2" t="str">
        <f>VLOOKUP(Table768[[#This Row],[CID]],ALY,2,FALSE)</f>
        <v>Detail</v>
      </c>
    </row>
    <row r="3598" spans="1:9" ht="16" thickBot="1" x14ac:dyDescent="0.25">
      <c r="A3598" s="8" t="str">
        <f>Table768[[#This Row],[Test No.]]&amp;Table768[[#This Row],[Section]]&amp;Table768[[#This Row],[Q No.]]</f>
        <v>R42R37</v>
      </c>
      <c r="B3598" s="8"/>
      <c r="C3598" s="7" t="s">
        <v>69</v>
      </c>
      <c r="D3598" s="24">
        <v>37</v>
      </c>
      <c r="E3598" s="6" t="s">
        <v>33</v>
      </c>
      <c r="F3598" s="6">
        <v>4</v>
      </c>
      <c r="G3598" s="13" t="s">
        <v>199</v>
      </c>
      <c r="H3598" s="17" t="s">
        <v>442</v>
      </c>
      <c r="I3598" s="2" t="str">
        <f>VLOOKUP(Table768[[#This Row],[CID]],ALY,2,FALSE)</f>
        <v>Detail</v>
      </c>
    </row>
    <row r="3599" spans="1:9" ht="16" thickBot="1" x14ac:dyDescent="0.25">
      <c r="A3599" s="8" t="str">
        <f>Table768[[#This Row],[Test No.]]&amp;Table768[[#This Row],[Section]]&amp;Table768[[#This Row],[Q No.]]</f>
        <v>R42R38</v>
      </c>
      <c r="B3599" s="8"/>
      <c r="C3599" s="7" t="s">
        <v>69</v>
      </c>
      <c r="D3599" s="24">
        <v>38</v>
      </c>
      <c r="E3599" s="6" t="s">
        <v>33</v>
      </c>
      <c r="F3599" s="6">
        <v>4</v>
      </c>
      <c r="G3599" s="13" t="s">
        <v>199</v>
      </c>
      <c r="H3599" s="17" t="s">
        <v>442</v>
      </c>
      <c r="I3599" s="2" t="str">
        <f>VLOOKUP(Table768[[#This Row],[CID]],ALY,2,FALSE)</f>
        <v>Detail</v>
      </c>
    </row>
    <row r="3600" spans="1:9" ht="16" thickBot="1" x14ac:dyDescent="0.25">
      <c r="A3600" s="8" t="str">
        <f>Table768[[#This Row],[Test No.]]&amp;Table768[[#This Row],[Section]]&amp;Table768[[#This Row],[Q No.]]</f>
        <v>R42R39</v>
      </c>
      <c r="B3600" s="8"/>
      <c r="C3600" s="7" t="s">
        <v>69</v>
      </c>
      <c r="D3600" s="24">
        <v>39</v>
      </c>
      <c r="E3600" s="6" t="s">
        <v>33</v>
      </c>
      <c r="F3600" s="6">
        <v>4</v>
      </c>
      <c r="G3600" s="13" t="s">
        <v>199</v>
      </c>
      <c r="H3600" s="17" t="s">
        <v>442</v>
      </c>
      <c r="I3600" s="2" t="str">
        <f>VLOOKUP(Table768[[#This Row],[CID]],ALY,2,FALSE)</f>
        <v>Detail</v>
      </c>
    </row>
    <row r="3601" spans="1:9" ht="16" thickBot="1" x14ac:dyDescent="0.25">
      <c r="A3601" s="8" t="str">
        <f>Table768[[#This Row],[Test No.]]&amp;Table768[[#This Row],[Section]]&amp;Table768[[#This Row],[Q No.]]</f>
        <v>R42R40</v>
      </c>
      <c r="B3601" s="8"/>
      <c r="C3601" s="7" t="s">
        <v>69</v>
      </c>
      <c r="D3601" s="24">
        <v>40</v>
      </c>
      <c r="E3601" s="6" t="s">
        <v>33</v>
      </c>
      <c r="F3601" s="6">
        <v>4</v>
      </c>
      <c r="G3601" s="13" t="s">
        <v>199</v>
      </c>
      <c r="H3601" s="17" t="s">
        <v>442</v>
      </c>
      <c r="I3601" s="2" t="str">
        <f>VLOOKUP(Table768[[#This Row],[CID]],ALY,2,FALSE)</f>
        <v>Detail</v>
      </c>
    </row>
    <row r="3602" spans="1:9" ht="16" thickBot="1" x14ac:dyDescent="0.25">
      <c r="A3602" s="8" t="str">
        <f>Table768[[#This Row],[Test No.]]&amp;Table768[[#This Row],[Section]]&amp;Table768[[#This Row],[Q No.]]</f>
        <v>R43R1</v>
      </c>
      <c r="B3602" s="8"/>
      <c r="C3602" s="7" t="s">
        <v>68</v>
      </c>
      <c r="D3602" s="24">
        <v>1</v>
      </c>
      <c r="E3602" s="6" t="s">
        <v>33</v>
      </c>
      <c r="F3602" s="6">
        <v>1</v>
      </c>
      <c r="G3602" s="13" t="s">
        <v>50</v>
      </c>
      <c r="H3602" s="17" t="s">
        <v>425</v>
      </c>
      <c r="I3602" s="2" t="str">
        <f>VLOOKUP(Table768[[#This Row],[CID]],ALY,2,FALSE)</f>
        <v>Detail</v>
      </c>
    </row>
    <row r="3603" spans="1:9" ht="16" thickBot="1" x14ac:dyDescent="0.25">
      <c r="A3603" s="8" t="str">
        <f>Table768[[#This Row],[Test No.]]&amp;Table768[[#This Row],[Section]]&amp;Table768[[#This Row],[Q No.]]</f>
        <v>R43R2</v>
      </c>
      <c r="B3603" s="8"/>
      <c r="C3603" s="7" t="s">
        <v>68</v>
      </c>
      <c r="D3603" s="24">
        <v>2</v>
      </c>
      <c r="E3603" s="6" t="s">
        <v>33</v>
      </c>
      <c r="F3603" s="6">
        <v>1</v>
      </c>
      <c r="G3603" s="13" t="s">
        <v>50</v>
      </c>
      <c r="H3603" s="17" t="s">
        <v>425</v>
      </c>
      <c r="I3603" s="2" t="str">
        <f>VLOOKUP(Table768[[#This Row],[CID]],ALY,2,FALSE)</f>
        <v>Detail</v>
      </c>
    </row>
    <row r="3604" spans="1:9" ht="16" thickBot="1" x14ac:dyDescent="0.25">
      <c r="A3604" s="8" t="str">
        <f>Table768[[#This Row],[Test No.]]&amp;Table768[[#This Row],[Section]]&amp;Table768[[#This Row],[Q No.]]</f>
        <v>R43R3</v>
      </c>
      <c r="B3604" s="8"/>
      <c r="C3604" s="7" t="s">
        <v>68</v>
      </c>
      <c r="D3604" s="24">
        <v>3</v>
      </c>
      <c r="E3604" s="6" t="s">
        <v>33</v>
      </c>
      <c r="F3604" s="6">
        <v>1</v>
      </c>
      <c r="G3604" s="13" t="s">
        <v>50</v>
      </c>
      <c r="H3604" s="17" t="s">
        <v>425</v>
      </c>
      <c r="I3604" s="2" t="str">
        <f>VLOOKUP(Table768[[#This Row],[CID]],ALY,2,FALSE)</f>
        <v>Detail</v>
      </c>
    </row>
    <row r="3605" spans="1:9" ht="16" thickBot="1" x14ac:dyDescent="0.25">
      <c r="A3605" s="8" t="str">
        <f>Table768[[#This Row],[Test No.]]&amp;Table768[[#This Row],[Section]]&amp;Table768[[#This Row],[Q No.]]</f>
        <v>R43R4</v>
      </c>
      <c r="B3605" s="8"/>
      <c r="C3605" s="7" t="s">
        <v>68</v>
      </c>
      <c r="D3605" s="24">
        <v>4</v>
      </c>
      <c r="E3605" s="6" t="s">
        <v>33</v>
      </c>
      <c r="F3605" s="6">
        <v>1</v>
      </c>
      <c r="G3605" s="13" t="s">
        <v>50</v>
      </c>
      <c r="H3605" s="17" t="s">
        <v>424</v>
      </c>
      <c r="I3605" s="2" t="str">
        <f>VLOOKUP(Table768[[#This Row],[CID]],ALY,2,FALSE)</f>
        <v>Inference</v>
      </c>
    </row>
    <row r="3606" spans="1:9" ht="16" thickBot="1" x14ac:dyDescent="0.25">
      <c r="A3606" s="8" t="str">
        <f>Table768[[#This Row],[Test No.]]&amp;Table768[[#This Row],[Section]]&amp;Table768[[#This Row],[Q No.]]</f>
        <v>R43R5</v>
      </c>
      <c r="B3606" s="8"/>
      <c r="C3606" s="7" t="s">
        <v>68</v>
      </c>
      <c r="D3606" s="24">
        <v>5</v>
      </c>
      <c r="E3606" s="6" t="s">
        <v>33</v>
      </c>
      <c r="F3606" s="6">
        <v>1</v>
      </c>
      <c r="G3606" s="13" t="s">
        <v>50</v>
      </c>
      <c r="H3606" s="17" t="s">
        <v>425</v>
      </c>
      <c r="I3606" s="2" t="str">
        <f>VLOOKUP(Table768[[#This Row],[CID]],ALY,2,FALSE)</f>
        <v>Detail</v>
      </c>
    </row>
    <row r="3607" spans="1:9" ht="16" thickBot="1" x14ac:dyDescent="0.25">
      <c r="A3607" s="8" t="str">
        <f>Table768[[#This Row],[Test No.]]&amp;Table768[[#This Row],[Section]]&amp;Table768[[#This Row],[Q No.]]</f>
        <v>R43R6</v>
      </c>
      <c r="B3607" s="8"/>
      <c r="C3607" s="7" t="s">
        <v>68</v>
      </c>
      <c r="D3607" s="24">
        <v>6</v>
      </c>
      <c r="E3607" s="6" t="s">
        <v>33</v>
      </c>
      <c r="F3607" s="6">
        <v>1</v>
      </c>
      <c r="G3607" s="13" t="s">
        <v>50</v>
      </c>
      <c r="H3607" s="17" t="s">
        <v>425</v>
      </c>
      <c r="I3607" s="2" t="str">
        <f>VLOOKUP(Table768[[#This Row],[CID]],ALY,2,FALSE)</f>
        <v>Detail</v>
      </c>
    </row>
    <row r="3608" spans="1:9" ht="16" thickBot="1" x14ac:dyDescent="0.25">
      <c r="A3608" s="8" t="str">
        <f>Table768[[#This Row],[Test No.]]&amp;Table768[[#This Row],[Section]]&amp;Table768[[#This Row],[Q No.]]</f>
        <v>R43R7</v>
      </c>
      <c r="B3608" s="8"/>
      <c r="C3608" s="7" t="s">
        <v>68</v>
      </c>
      <c r="D3608" s="24">
        <v>7</v>
      </c>
      <c r="E3608" s="6" t="s">
        <v>33</v>
      </c>
      <c r="F3608" s="6">
        <v>1</v>
      </c>
      <c r="G3608" s="13" t="s">
        <v>50</v>
      </c>
      <c r="H3608" s="17" t="s">
        <v>450</v>
      </c>
      <c r="I3608" s="2" t="str">
        <f>VLOOKUP(Table768[[#This Row],[CID]],ALY,2,FALSE)</f>
        <v>Vocab-in-Context</v>
      </c>
    </row>
    <row r="3609" spans="1:9" ht="16" thickBot="1" x14ac:dyDescent="0.25">
      <c r="A3609" s="8" t="str">
        <f>Table768[[#This Row],[Test No.]]&amp;Table768[[#This Row],[Section]]&amp;Table768[[#This Row],[Q No.]]</f>
        <v>R43R8</v>
      </c>
      <c r="B3609" s="8"/>
      <c r="C3609" s="7" t="s">
        <v>68</v>
      </c>
      <c r="D3609" s="24">
        <v>8</v>
      </c>
      <c r="E3609" s="6" t="s">
        <v>33</v>
      </c>
      <c r="F3609" s="6">
        <v>1</v>
      </c>
      <c r="G3609" s="13" t="s">
        <v>50</v>
      </c>
      <c r="H3609" s="17" t="s">
        <v>428</v>
      </c>
      <c r="I3609" s="2" t="str">
        <f>VLOOKUP(Table768[[#This Row],[CID]],ALY,2,FALSE)</f>
        <v>Purpose</v>
      </c>
    </row>
    <row r="3610" spans="1:9" ht="16" thickBot="1" x14ac:dyDescent="0.25">
      <c r="A3610" s="8" t="str">
        <f>Table768[[#This Row],[Test No.]]&amp;Table768[[#This Row],[Section]]&amp;Table768[[#This Row],[Q No.]]</f>
        <v>R43R9</v>
      </c>
      <c r="B3610" s="8"/>
      <c r="C3610" s="7" t="s">
        <v>68</v>
      </c>
      <c r="D3610" s="24">
        <v>9</v>
      </c>
      <c r="E3610" s="6" t="s">
        <v>33</v>
      </c>
      <c r="F3610" s="6">
        <v>1</v>
      </c>
      <c r="G3610" s="13" t="s">
        <v>50</v>
      </c>
      <c r="H3610" s="17" t="s">
        <v>425</v>
      </c>
      <c r="I3610" s="2" t="str">
        <f>VLOOKUP(Table768[[#This Row],[CID]],ALY,2,FALSE)</f>
        <v>Detail</v>
      </c>
    </row>
    <row r="3611" spans="1:9" ht="16" thickBot="1" x14ac:dyDescent="0.25">
      <c r="A3611" s="8" t="str">
        <f>Table768[[#This Row],[Test No.]]&amp;Table768[[#This Row],[Section]]&amp;Table768[[#This Row],[Q No.]]</f>
        <v>R43R10</v>
      </c>
      <c r="B3611" s="8"/>
      <c r="C3611" s="7" t="s">
        <v>68</v>
      </c>
      <c r="D3611" s="24">
        <v>10</v>
      </c>
      <c r="E3611" s="6" t="s">
        <v>33</v>
      </c>
      <c r="F3611" s="6">
        <v>1</v>
      </c>
      <c r="G3611" s="13" t="s">
        <v>50</v>
      </c>
      <c r="H3611" s="17" t="s">
        <v>425</v>
      </c>
      <c r="I3611" s="2" t="str">
        <f>VLOOKUP(Table768[[#This Row],[CID]],ALY,2,FALSE)</f>
        <v>Detail</v>
      </c>
    </row>
    <row r="3612" spans="1:9" ht="16" thickBot="1" x14ac:dyDescent="0.25">
      <c r="A3612" s="8" t="str">
        <f>Table768[[#This Row],[Test No.]]&amp;Table768[[#This Row],[Section]]&amp;Table768[[#This Row],[Q No.]]</f>
        <v>R43R11</v>
      </c>
      <c r="B3612" s="8"/>
      <c r="C3612" s="7" t="s">
        <v>68</v>
      </c>
      <c r="D3612" s="24">
        <v>11</v>
      </c>
      <c r="E3612" s="6" t="s">
        <v>33</v>
      </c>
      <c r="F3612" s="6">
        <v>2</v>
      </c>
      <c r="G3612" s="13" t="s">
        <v>201</v>
      </c>
      <c r="H3612" s="17" t="s">
        <v>430</v>
      </c>
      <c r="I3612" s="2" t="str">
        <f>VLOOKUP(Table768[[#This Row],[CID]],ALY,2,FALSE)</f>
        <v>Detail</v>
      </c>
    </row>
    <row r="3613" spans="1:9" ht="16" thickBot="1" x14ac:dyDescent="0.25">
      <c r="A3613" s="8" t="str">
        <f>Table768[[#This Row],[Test No.]]&amp;Table768[[#This Row],[Section]]&amp;Table768[[#This Row],[Q No.]]</f>
        <v>R43R12</v>
      </c>
      <c r="B3613" s="8"/>
      <c r="C3613" s="7" t="s">
        <v>68</v>
      </c>
      <c r="D3613" s="24">
        <v>12</v>
      </c>
      <c r="E3613" s="6" t="s">
        <v>33</v>
      </c>
      <c r="F3613" s="6">
        <v>2</v>
      </c>
      <c r="G3613" s="13" t="s">
        <v>201</v>
      </c>
      <c r="H3613" s="17" t="s">
        <v>446</v>
      </c>
      <c r="I3613" s="2" t="str">
        <f>VLOOKUP(Table768[[#This Row],[CID]],ALY,2,FALSE)</f>
        <v>Inference</v>
      </c>
    </row>
    <row r="3614" spans="1:9" ht="16" thickBot="1" x14ac:dyDescent="0.25">
      <c r="A3614" s="8" t="str">
        <f>Table768[[#This Row],[Test No.]]&amp;Table768[[#This Row],[Section]]&amp;Table768[[#This Row],[Q No.]]</f>
        <v>R43R13</v>
      </c>
      <c r="B3614" s="8"/>
      <c r="C3614" s="7" t="s">
        <v>68</v>
      </c>
      <c r="D3614" s="24">
        <v>13</v>
      </c>
      <c r="E3614" s="6" t="s">
        <v>33</v>
      </c>
      <c r="F3614" s="6">
        <v>2</v>
      </c>
      <c r="G3614" s="13" t="s">
        <v>201</v>
      </c>
      <c r="H3614" s="17" t="s">
        <v>433</v>
      </c>
      <c r="I3614" s="2" t="str">
        <f>VLOOKUP(Table768[[#This Row],[CID]],ALY,2,FALSE)</f>
        <v>Purpose</v>
      </c>
    </row>
    <row r="3615" spans="1:9" ht="16" thickBot="1" x14ac:dyDescent="0.25">
      <c r="A3615" s="8" t="str">
        <f>Table768[[#This Row],[Test No.]]&amp;Table768[[#This Row],[Section]]&amp;Table768[[#This Row],[Q No.]]</f>
        <v>R43R14</v>
      </c>
      <c r="B3615" s="8"/>
      <c r="C3615" s="7" t="s">
        <v>68</v>
      </c>
      <c r="D3615" s="24">
        <v>14</v>
      </c>
      <c r="E3615" s="6" t="s">
        <v>33</v>
      </c>
      <c r="F3615" s="6">
        <v>2</v>
      </c>
      <c r="G3615" s="13" t="s">
        <v>201</v>
      </c>
      <c r="H3615" s="17" t="s">
        <v>446</v>
      </c>
      <c r="I3615" s="2" t="str">
        <f>VLOOKUP(Table768[[#This Row],[CID]],ALY,2,FALSE)</f>
        <v>Inference</v>
      </c>
    </row>
    <row r="3616" spans="1:9" ht="16" thickBot="1" x14ac:dyDescent="0.25">
      <c r="A3616" s="8" t="str">
        <f>Table768[[#This Row],[Test No.]]&amp;Table768[[#This Row],[Section]]&amp;Table768[[#This Row],[Q No.]]</f>
        <v>R43R15</v>
      </c>
      <c r="B3616" s="8"/>
      <c r="C3616" s="7" t="s">
        <v>68</v>
      </c>
      <c r="D3616" s="24">
        <v>15</v>
      </c>
      <c r="E3616" s="6" t="s">
        <v>33</v>
      </c>
      <c r="F3616" s="6">
        <v>2</v>
      </c>
      <c r="G3616" s="13" t="s">
        <v>201</v>
      </c>
      <c r="H3616" s="17" t="s">
        <v>430</v>
      </c>
      <c r="I3616" s="2" t="str">
        <f>VLOOKUP(Table768[[#This Row],[CID]],ALY,2,FALSE)</f>
        <v>Detail</v>
      </c>
    </row>
    <row r="3617" spans="1:9" ht="16" thickBot="1" x14ac:dyDescent="0.25">
      <c r="A3617" s="8" t="str">
        <f>Table768[[#This Row],[Test No.]]&amp;Table768[[#This Row],[Section]]&amp;Table768[[#This Row],[Q No.]]</f>
        <v>R43R16</v>
      </c>
      <c r="B3617" s="8"/>
      <c r="C3617" s="7" t="s">
        <v>68</v>
      </c>
      <c r="D3617" s="24">
        <v>16</v>
      </c>
      <c r="E3617" s="6" t="s">
        <v>33</v>
      </c>
      <c r="F3617" s="6">
        <v>2</v>
      </c>
      <c r="G3617" s="13" t="s">
        <v>201</v>
      </c>
      <c r="H3617" s="17" t="s">
        <v>433</v>
      </c>
      <c r="I3617" s="2" t="str">
        <f>VLOOKUP(Table768[[#This Row],[CID]],ALY,2,FALSE)</f>
        <v>Purpose</v>
      </c>
    </row>
    <row r="3618" spans="1:9" ht="16" thickBot="1" x14ac:dyDescent="0.25">
      <c r="A3618" s="8" t="str">
        <f>Table768[[#This Row],[Test No.]]&amp;Table768[[#This Row],[Section]]&amp;Table768[[#This Row],[Q No.]]</f>
        <v>R43R17</v>
      </c>
      <c r="B3618" s="8"/>
      <c r="C3618" s="7" t="s">
        <v>68</v>
      </c>
      <c r="D3618" s="24">
        <v>17</v>
      </c>
      <c r="E3618" s="6" t="s">
        <v>33</v>
      </c>
      <c r="F3618" s="6">
        <v>2</v>
      </c>
      <c r="G3618" s="13" t="s">
        <v>201</v>
      </c>
      <c r="H3618" s="17" t="s">
        <v>430</v>
      </c>
      <c r="I3618" s="2" t="str">
        <f>VLOOKUP(Table768[[#This Row],[CID]],ALY,2,FALSE)</f>
        <v>Detail</v>
      </c>
    </row>
    <row r="3619" spans="1:9" ht="16" thickBot="1" x14ac:dyDescent="0.25">
      <c r="A3619" s="8" t="str">
        <f>Table768[[#This Row],[Test No.]]&amp;Table768[[#This Row],[Section]]&amp;Table768[[#This Row],[Q No.]]</f>
        <v>R43R18</v>
      </c>
      <c r="B3619" s="8"/>
      <c r="C3619" s="7" t="s">
        <v>68</v>
      </c>
      <c r="D3619" s="24">
        <v>18</v>
      </c>
      <c r="E3619" s="6" t="s">
        <v>33</v>
      </c>
      <c r="F3619" s="6">
        <v>2</v>
      </c>
      <c r="G3619" s="13" t="s">
        <v>201</v>
      </c>
      <c r="H3619" s="17" t="s">
        <v>430</v>
      </c>
      <c r="I3619" s="2" t="str">
        <f>VLOOKUP(Table768[[#This Row],[CID]],ALY,2,FALSE)</f>
        <v>Detail</v>
      </c>
    </row>
    <row r="3620" spans="1:9" ht="16" thickBot="1" x14ac:dyDescent="0.25">
      <c r="A3620" s="8" t="str">
        <f>Table768[[#This Row],[Test No.]]&amp;Table768[[#This Row],[Section]]&amp;Table768[[#This Row],[Q No.]]</f>
        <v>R43R19</v>
      </c>
      <c r="B3620" s="8"/>
      <c r="C3620" s="7" t="s">
        <v>68</v>
      </c>
      <c r="D3620" s="24">
        <v>19</v>
      </c>
      <c r="E3620" s="6" t="s">
        <v>33</v>
      </c>
      <c r="F3620" s="6">
        <v>2</v>
      </c>
      <c r="G3620" s="13" t="s">
        <v>201</v>
      </c>
      <c r="H3620" s="17" t="s">
        <v>433</v>
      </c>
      <c r="I3620" s="2" t="str">
        <f>VLOOKUP(Table768[[#This Row],[CID]],ALY,2,FALSE)</f>
        <v>Purpose</v>
      </c>
    </row>
    <row r="3621" spans="1:9" ht="16" thickBot="1" x14ac:dyDescent="0.25">
      <c r="A3621" s="8" t="str">
        <f>Table768[[#This Row],[Test No.]]&amp;Table768[[#This Row],[Section]]&amp;Table768[[#This Row],[Q No.]]</f>
        <v>R43R20</v>
      </c>
      <c r="B3621" s="8"/>
      <c r="C3621" s="7" t="s">
        <v>68</v>
      </c>
      <c r="D3621" s="24">
        <v>20</v>
      </c>
      <c r="E3621" s="6" t="s">
        <v>33</v>
      </c>
      <c r="F3621" s="6">
        <v>2</v>
      </c>
      <c r="G3621" s="13" t="s">
        <v>201</v>
      </c>
      <c r="H3621" s="17" t="s">
        <v>430</v>
      </c>
      <c r="I3621" s="2" t="str">
        <f>VLOOKUP(Table768[[#This Row],[CID]],ALY,2,FALSE)</f>
        <v>Detail</v>
      </c>
    </row>
    <row r="3622" spans="1:9" ht="16" thickBot="1" x14ac:dyDescent="0.25">
      <c r="A3622" s="8" t="str">
        <f>Table768[[#This Row],[Test No.]]&amp;Table768[[#This Row],[Section]]&amp;Table768[[#This Row],[Q No.]]</f>
        <v>R43R21</v>
      </c>
      <c r="B3622" s="8"/>
      <c r="C3622" s="7" t="s">
        <v>68</v>
      </c>
      <c r="D3622" s="24">
        <v>21</v>
      </c>
      <c r="E3622" s="6" t="s">
        <v>33</v>
      </c>
      <c r="F3622" s="6">
        <v>3</v>
      </c>
      <c r="G3622" s="13" t="s">
        <v>200</v>
      </c>
      <c r="H3622" s="17" t="s">
        <v>435</v>
      </c>
      <c r="I3622" s="2" t="str">
        <f>VLOOKUP(Table768[[#This Row],[CID]],ALY,2,FALSE)</f>
        <v>PoV/Author's Attitude</v>
      </c>
    </row>
    <row r="3623" spans="1:9" ht="16" thickBot="1" x14ac:dyDescent="0.25">
      <c r="A3623" s="8" t="str">
        <f>Table768[[#This Row],[Test No.]]&amp;Table768[[#This Row],[Section]]&amp;Table768[[#This Row],[Q No.]]</f>
        <v>R43R22</v>
      </c>
      <c r="B3623" s="8"/>
      <c r="C3623" s="7" t="s">
        <v>68</v>
      </c>
      <c r="D3623" s="24">
        <v>22</v>
      </c>
      <c r="E3623" s="6" t="s">
        <v>33</v>
      </c>
      <c r="F3623" s="6">
        <v>3</v>
      </c>
      <c r="G3623" s="13" t="s">
        <v>200</v>
      </c>
      <c r="H3623" s="17" t="s">
        <v>437</v>
      </c>
      <c r="I3623" s="2" t="str">
        <f>VLOOKUP(Table768[[#This Row],[CID]],ALY,2,FALSE)</f>
        <v>Detail</v>
      </c>
    </row>
    <row r="3624" spans="1:9" ht="16" thickBot="1" x14ac:dyDescent="0.25">
      <c r="A3624" s="8" t="str">
        <f>Table768[[#This Row],[Test No.]]&amp;Table768[[#This Row],[Section]]&amp;Table768[[#This Row],[Q No.]]</f>
        <v>R43R23</v>
      </c>
      <c r="B3624" s="8"/>
      <c r="C3624" s="7" t="s">
        <v>68</v>
      </c>
      <c r="D3624" s="24">
        <v>23</v>
      </c>
      <c r="E3624" s="6" t="s">
        <v>33</v>
      </c>
      <c r="F3624" s="6">
        <v>3</v>
      </c>
      <c r="G3624" s="13" t="s">
        <v>200</v>
      </c>
      <c r="H3624" s="17" t="s">
        <v>436</v>
      </c>
      <c r="I3624" s="2" t="str">
        <f>VLOOKUP(Table768[[#This Row],[CID]],ALY,2,FALSE)</f>
        <v>Purpose</v>
      </c>
    </row>
    <row r="3625" spans="1:9" ht="16" thickBot="1" x14ac:dyDescent="0.25">
      <c r="A3625" s="8" t="str">
        <f>Table768[[#This Row],[Test No.]]&amp;Table768[[#This Row],[Section]]&amp;Table768[[#This Row],[Q No.]]</f>
        <v>R43R24</v>
      </c>
      <c r="B3625" s="8"/>
      <c r="C3625" s="7" t="s">
        <v>68</v>
      </c>
      <c r="D3625" s="24">
        <v>24</v>
      </c>
      <c r="E3625" s="6" t="s">
        <v>33</v>
      </c>
      <c r="F3625" s="6">
        <v>3</v>
      </c>
      <c r="G3625" s="13" t="s">
        <v>200</v>
      </c>
      <c r="H3625" s="17" t="s">
        <v>437</v>
      </c>
      <c r="I3625" s="2" t="str">
        <f>VLOOKUP(Table768[[#This Row],[CID]],ALY,2,FALSE)</f>
        <v>Detail</v>
      </c>
    </row>
    <row r="3626" spans="1:9" ht="16" thickBot="1" x14ac:dyDescent="0.25">
      <c r="A3626" s="8" t="str">
        <f>Table768[[#This Row],[Test No.]]&amp;Table768[[#This Row],[Section]]&amp;Table768[[#This Row],[Q No.]]</f>
        <v>R43R25</v>
      </c>
      <c r="B3626" s="8"/>
      <c r="C3626" s="7" t="s">
        <v>68</v>
      </c>
      <c r="D3626" s="24">
        <v>25</v>
      </c>
      <c r="E3626" s="6" t="s">
        <v>33</v>
      </c>
      <c r="F3626" s="6">
        <v>3</v>
      </c>
      <c r="G3626" s="13" t="s">
        <v>200</v>
      </c>
      <c r="H3626" s="17" t="s">
        <v>438</v>
      </c>
      <c r="I3626" s="2" t="str">
        <f>VLOOKUP(Table768[[#This Row],[CID]],ALY,2,FALSE)</f>
        <v>Inference</v>
      </c>
    </row>
    <row r="3627" spans="1:9" ht="16" thickBot="1" x14ac:dyDescent="0.25">
      <c r="A3627" s="8" t="str">
        <f>Table768[[#This Row],[Test No.]]&amp;Table768[[#This Row],[Section]]&amp;Table768[[#This Row],[Q No.]]</f>
        <v>R43R26</v>
      </c>
      <c r="B3627" s="8"/>
      <c r="C3627" s="7" t="s">
        <v>68</v>
      </c>
      <c r="D3627" s="24">
        <v>26</v>
      </c>
      <c r="E3627" s="6" t="s">
        <v>33</v>
      </c>
      <c r="F3627" s="6">
        <v>3</v>
      </c>
      <c r="G3627" s="13" t="s">
        <v>200</v>
      </c>
      <c r="H3627" s="17" t="s">
        <v>438</v>
      </c>
      <c r="I3627" s="2" t="str">
        <f>VLOOKUP(Table768[[#This Row],[CID]],ALY,2,FALSE)</f>
        <v>Inference</v>
      </c>
    </row>
    <row r="3628" spans="1:9" ht="16" thickBot="1" x14ac:dyDescent="0.25">
      <c r="A3628" s="8" t="str">
        <f>Table768[[#This Row],[Test No.]]&amp;Table768[[#This Row],[Section]]&amp;Table768[[#This Row],[Q No.]]</f>
        <v>R43R27</v>
      </c>
      <c r="B3628" s="8"/>
      <c r="C3628" s="7" t="s">
        <v>68</v>
      </c>
      <c r="D3628" s="24">
        <v>27</v>
      </c>
      <c r="E3628" s="6" t="s">
        <v>33</v>
      </c>
      <c r="F3628" s="6">
        <v>3</v>
      </c>
      <c r="G3628" s="13" t="s">
        <v>200</v>
      </c>
      <c r="H3628" s="17" t="s">
        <v>437</v>
      </c>
      <c r="I3628" s="2" t="str">
        <f>VLOOKUP(Table768[[#This Row],[CID]],ALY,2,FALSE)</f>
        <v>Detail</v>
      </c>
    </row>
    <row r="3629" spans="1:9" ht="16" thickBot="1" x14ac:dyDescent="0.25">
      <c r="A3629" s="8" t="str">
        <f>Table768[[#This Row],[Test No.]]&amp;Table768[[#This Row],[Section]]&amp;Table768[[#This Row],[Q No.]]</f>
        <v>R43R28</v>
      </c>
      <c r="B3629" s="8"/>
      <c r="C3629" s="7" t="s">
        <v>68</v>
      </c>
      <c r="D3629" s="24">
        <v>28</v>
      </c>
      <c r="E3629" s="6" t="s">
        <v>33</v>
      </c>
      <c r="F3629" s="6">
        <v>3</v>
      </c>
      <c r="G3629" s="13" t="s">
        <v>200</v>
      </c>
      <c r="H3629" s="17" t="s">
        <v>437</v>
      </c>
      <c r="I3629" s="2" t="str">
        <f>VLOOKUP(Table768[[#This Row],[CID]],ALY,2,FALSE)</f>
        <v>Detail</v>
      </c>
    </row>
    <row r="3630" spans="1:9" ht="16" thickBot="1" x14ac:dyDescent="0.25">
      <c r="A3630" s="8" t="str">
        <f>Table768[[#This Row],[Test No.]]&amp;Table768[[#This Row],[Section]]&amp;Table768[[#This Row],[Q No.]]</f>
        <v>R43R29</v>
      </c>
      <c r="B3630" s="8"/>
      <c r="C3630" s="7" t="s">
        <v>68</v>
      </c>
      <c r="D3630" s="24">
        <v>29</v>
      </c>
      <c r="E3630" s="6" t="s">
        <v>33</v>
      </c>
      <c r="F3630" s="6">
        <v>3</v>
      </c>
      <c r="G3630" s="13" t="s">
        <v>200</v>
      </c>
      <c r="H3630" s="17" t="s">
        <v>435</v>
      </c>
      <c r="I3630" s="2" t="str">
        <f>VLOOKUP(Table768[[#This Row],[CID]],ALY,2,FALSE)</f>
        <v>PoV/Author's Attitude</v>
      </c>
    </row>
    <row r="3631" spans="1:9" ht="16" thickBot="1" x14ac:dyDescent="0.25">
      <c r="A3631" s="8" t="str">
        <f>Table768[[#This Row],[Test No.]]&amp;Table768[[#This Row],[Section]]&amp;Table768[[#This Row],[Q No.]]</f>
        <v>R43R30</v>
      </c>
      <c r="B3631" s="8"/>
      <c r="C3631" s="7" t="s">
        <v>68</v>
      </c>
      <c r="D3631" s="24">
        <v>30</v>
      </c>
      <c r="E3631" s="6" t="s">
        <v>33</v>
      </c>
      <c r="F3631" s="6">
        <v>3</v>
      </c>
      <c r="G3631" s="13" t="s">
        <v>200</v>
      </c>
      <c r="H3631" s="17" t="s">
        <v>437</v>
      </c>
      <c r="I3631" s="2" t="str">
        <f>VLOOKUP(Table768[[#This Row],[CID]],ALY,2,FALSE)</f>
        <v>Detail</v>
      </c>
    </row>
    <row r="3632" spans="1:9" ht="16" thickBot="1" x14ac:dyDescent="0.25">
      <c r="A3632" s="8" t="str">
        <f>Table768[[#This Row],[Test No.]]&amp;Table768[[#This Row],[Section]]&amp;Table768[[#This Row],[Q No.]]</f>
        <v>R43R31</v>
      </c>
      <c r="B3632" s="8"/>
      <c r="C3632" s="7" t="s">
        <v>68</v>
      </c>
      <c r="D3632" s="24">
        <v>31</v>
      </c>
      <c r="E3632" s="6" t="s">
        <v>33</v>
      </c>
      <c r="F3632" s="6">
        <v>4</v>
      </c>
      <c r="G3632" s="13" t="s">
        <v>199</v>
      </c>
      <c r="H3632" s="17" t="s">
        <v>445</v>
      </c>
      <c r="I3632" s="2" t="str">
        <f>VLOOKUP(Table768[[#This Row],[CID]],ALY,2,FALSE)</f>
        <v>Purpose</v>
      </c>
    </row>
    <row r="3633" spans="1:9" ht="16" thickBot="1" x14ac:dyDescent="0.25">
      <c r="A3633" s="8" t="str">
        <f>Table768[[#This Row],[Test No.]]&amp;Table768[[#This Row],[Section]]&amp;Table768[[#This Row],[Q No.]]</f>
        <v>R43R32</v>
      </c>
      <c r="B3633" s="8"/>
      <c r="C3633" s="7" t="s">
        <v>68</v>
      </c>
      <c r="D3633" s="24">
        <v>32</v>
      </c>
      <c r="E3633" s="6" t="s">
        <v>33</v>
      </c>
      <c r="F3633" s="6">
        <v>4</v>
      </c>
      <c r="G3633" s="13" t="s">
        <v>199</v>
      </c>
      <c r="H3633" s="17" t="s">
        <v>442</v>
      </c>
      <c r="I3633" s="2" t="str">
        <f>VLOOKUP(Table768[[#This Row],[CID]],ALY,2,FALSE)</f>
        <v>Detail</v>
      </c>
    </row>
    <row r="3634" spans="1:9" ht="16" thickBot="1" x14ac:dyDescent="0.25">
      <c r="A3634" s="8" t="str">
        <f>Table768[[#This Row],[Test No.]]&amp;Table768[[#This Row],[Section]]&amp;Table768[[#This Row],[Q No.]]</f>
        <v>R43R33</v>
      </c>
      <c r="B3634" s="8"/>
      <c r="C3634" s="7" t="s">
        <v>68</v>
      </c>
      <c r="D3634" s="24">
        <v>33</v>
      </c>
      <c r="E3634" s="6" t="s">
        <v>33</v>
      </c>
      <c r="F3634" s="6">
        <v>4</v>
      </c>
      <c r="G3634" s="13" t="s">
        <v>199</v>
      </c>
      <c r="H3634" s="17" t="s">
        <v>442</v>
      </c>
      <c r="I3634" s="2" t="str">
        <f>VLOOKUP(Table768[[#This Row],[CID]],ALY,2,FALSE)</f>
        <v>Detail</v>
      </c>
    </row>
    <row r="3635" spans="1:9" ht="16" thickBot="1" x14ac:dyDescent="0.25">
      <c r="A3635" s="8" t="str">
        <f>Table768[[#This Row],[Test No.]]&amp;Table768[[#This Row],[Section]]&amp;Table768[[#This Row],[Q No.]]</f>
        <v>R43R34</v>
      </c>
      <c r="B3635" s="8"/>
      <c r="C3635" s="7" t="s">
        <v>68</v>
      </c>
      <c r="D3635" s="24">
        <v>34</v>
      </c>
      <c r="E3635" s="6" t="s">
        <v>33</v>
      </c>
      <c r="F3635" s="6">
        <v>4</v>
      </c>
      <c r="G3635" s="13" t="s">
        <v>199</v>
      </c>
      <c r="H3635" s="17" t="s">
        <v>440</v>
      </c>
      <c r="I3635" s="2" t="str">
        <f>VLOOKUP(Table768[[#This Row],[CID]],ALY,2,FALSE)</f>
        <v>Inference</v>
      </c>
    </row>
    <row r="3636" spans="1:9" ht="16" thickBot="1" x14ac:dyDescent="0.25">
      <c r="A3636" s="8" t="str">
        <f>Table768[[#This Row],[Test No.]]&amp;Table768[[#This Row],[Section]]&amp;Table768[[#This Row],[Q No.]]</f>
        <v>R43R35</v>
      </c>
      <c r="B3636" s="8"/>
      <c r="C3636" s="7" t="s">
        <v>68</v>
      </c>
      <c r="D3636" s="24">
        <v>35</v>
      </c>
      <c r="E3636" s="6" t="s">
        <v>33</v>
      </c>
      <c r="F3636" s="6">
        <v>4</v>
      </c>
      <c r="G3636" s="13" t="s">
        <v>199</v>
      </c>
      <c r="H3636" s="17" t="s">
        <v>445</v>
      </c>
      <c r="I3636" s="2" t="str">
        <f>VLOOKUP(Table768[[#This Row],[CID]],ALY,2,FALSE)</f>
        <v>Purpose</v>
      </c>
    </row>
    <row r="3637" spans="1:9" ht="16" thickBot="1" x14ac:dyDescent="0.25">
      <c r="A3637" s="8" t="str">
        <f>Table768[[#This Row],[Test No.]]&amp;Table768[[#This Row],[Section]]&amp;Table768[[#This Row],[Q No.]]</f>
        <v>R43R36</v>
      </c>
      <c r="B3637" s="8"/>
      <c r="C3637" s="7" t="s">
        <v>68</v>
      </c>
      <c r="D3637" s="24">
        <v>36</v>
      </c>
      <c r="E3637" s="6" t="s">
        <v>33</v>
      </c>
      <c r="F3637" s="6">
        <v>4</v>
      </c>
      <c r="G3637" s="13" t="s">
        <v>199</v>
      </c>
      <c r="H3637" s="17" t="s">
        <v>442</v>
      </c>
      <c r="I3637" s="2" t="str">
        <f>VLOOKUP(Table768[[#This Row],[CID]],ALY,2,FALSE)</f>
        <v>Detail</v>
      </c>
    </row>
    <row r="3638" spans="1:9" ht="16" thickBot="1" x14ac:dyDescent="0.25">
      <c r="A3638" s="8" t="str">
        <f>Table768[[#This Row],[Test No.]]&amp;Table768[[#This Row],[Section]]&amp;Table768[[#This Row],[Q No.]]</f>
        <v>R43R37</v>
      </c>
      <c r="B3638" s="8"/>
      <c r="C3638" s="7" t="s">
        <v>68</v>
      </c>
      <c r="D3638" s="24">
        <v>37</v>
      </c>
      <c r="E3638" s="6" t="s">
        <v>33</v>
      </c>
      <c r="F3638" s="6">
        <v>4</v>
      </c>
      <c r="G3638" s="13" t="s">
        <v>199</v>
      </c>
      <c r="H3638" s="17" t="s">
        <v>440</v>
      </c>
      <c r="I3638" s="2" t="str">
        <f>VLOOKUP(Table768[[#This Row],[CID]],ALY,2,FALSE)</f>
        <v>Inference</v>
      </c>
    </row>
    <row r="3639" spans="1:9" ht="16" thickBot="1" x14ac:dyDescent="0.25">
      <c r="A3639" s="8" t="str">
        <f>Table768[[#This Row],[Test No.]]&amp;Table768[[#This Row],[Section]]&amp;Table768[[#This Row],[Q No.]]</f>
        <v>R43R38</v>
      </c>
      <c r="B3639" s="8"/>
      <c r="C3639" s="7" t="s">
        <v>68</v>
      </c>
      <c r="D3639" s="24">
        <v>38</v>
      </c>
      <c r="E3639" s="6" t="s">
        <v>33</v>
      </c>
      <c r="F3639" s="6">
        <v>4</v>
      </c>
      <c r="G3639" s="13" t="s">
        <v>199</v>
      </c>
      <c r="H3639" s="17" t="s">
        <v>440</v>
      </c>
      <c r="I3639" s="2" t="str">
        <f>VLOOKUP(Table768[[#This Row],[CID]],ALY,2,FALSE)</f>
        <v>Inference</v>
      </c>
    </row>
    <row r="3640" spans="1:9" ht="16" thickBot="1" x14ac:dyDescent="0.25">
      <c r="A3640" s="8" t="str">
        <f>Table768[[#This Row],[Test No.]]&amp;Table768[[#This Row],[Section]]&amp;Table768[[#This Row],[Q No.]]</f>
        <v>R43R39</v>
      </c>
      <c r="B3640" s="8"/>
      <c r="C3640" s="7" t="s">
        <v>68</v>
      </c>
      <c r="D3640" s="24">
        <v>39</v>
      </c>
      <c r="E3640" s="6" t="s">
        <v>33</v>
      </c>
      <c r="F3640" s="6">
        <v>4</v>
      </c>
      <c r="G3640" s="13" t="s">
        <v>199</v>
      </c>
      <c r="H3640" s="17" t="s">
        <v>443</v>
      </c>
      <c r="I3640" s="2" t="str">
        <f>VLOOKUP(Table768[[#This Row],[CID]],ALY,2,FALSE)</f>
        <v>Vocab-in-Context</v>
      </c>
    </row>
    <row r="3641" spans="1:9" ht="16" thickBot="1" x14ac:dyDescent="0.25">
      <c r="A3641" s="8" t="str">
        <f>Table768[[#This Row],[Test No.]]&amp;Table768[[#This Row],[Section]]&amp;Table768[[#This Row],[Q No.]]</f>
        <v>R43R40</v>
      </c>
      <c r="B3641" s="8"/>
      <c r="C3641" s="7" t="s">
        <v>68</v>
      </c>
      <c r="D3641" s="24">
        <v>40</v>
      </c>
      <c r="E3641" s="6" t="s">
        <v>33</v>
      </c>
      <c r="F3641" s="6">
        <v>4</v>
      </c>
      <c r="G3641" s="13" t="s">
        <v>199</v>
      </c>
      <c r="H3641" s="17" t="s">
        <v>442</v>
      </c>
      <c r="I3641" s="2" t="str">
        <f>VLOOKUP(Table768[[#This Row],[CID]],ALY,2,FALSE)</f>
        <v>Detail</v>
      </c>
    </row>
    <row r="3642" spans="1:9" ht="16" thickBot="1" x14ac:dyDescent="0.25">
      <c r="A3642" s="8" t="str">
        <f>Table768[[#This Row],[Test No.]]&amp;Table768[[#This Row],[Section]]&amp;Table768[[#This Row],[Q No.]]</f>
        <v>R44R1</v>
      </c>
      <c r="B3642" s="8"/>
      <c r="C3642" s="7" t="s">
        <v>67</v>
      </c>
      <c r="D3642" s="24">
        <v>1</v>
      </c>
      <c r="E3642" s="6" t="s">
        <v>33</v>
      </c>
      <c r="F3642" s="6">
        <v>1</v>
      </c>
      <c r="G3642" s="13" t="s">
        <v>50</v>
      </c>
      <c r="H3642" s="17" t="s">
        <v>424</v>
      </c>
      <c r="I3642" s="2" t="str">
        <f>VLOOKUP(Table768[[#This Row],[CID]],ALY,2,FALSE)</f>
        <v>Inference</v>
      </c>
    </row>
    <row r="3643" spans="1:9" ht="16" thickBot="1" x14ac:dyDescent="0.25">
      <c r="A3643" s="8" t="str">
        <f>Table768[[#This Row],[Test No.]]&amp;Table768[[#This Row],[Section]]&amp;Table768[[#This Row],[Q No.]]</f>
        <v>R44R2</v>
      </c>
      <c r="B3643" s="8"/>
      <c r="C3643" s="7" t="s">
        <v>67</v>
      </c>
      <c r="D3643" s="24">
        <v>2</v>
      </c>
      <c r="E3643" s="6" t="s">
        <v>33</v>
      </c>
      <c r="F3643" s="6">
        <v>1</v>
      </c>
      <c r="G3643" s="13" t="s">
        <v>50</v>
      </c>
      <c r="H3643" s="17" t="s">
        <v>428</v>
      </c>
      <c r="I3643" s="2" t="str">
        <f>VLOOKUP(Table768[[#This Row],[CID]],ALY,2,FALSE)</f>
        <v>Purpose</v>
      </c>
    </row>
    <row r="3644" spans="1:9" ht="16" thickBot="1" x14ac:dyDescent="0.25">
      <c r="A3644" s="8" t="str">
        <f>Table768[[#This Row],[Test No.]]&amp;Table768[[#This Row],[Section]]&amp;Table768[[#This Row],[Q No.]]</f>
        <v>R44R3</v>
      </c>
      <c r="B3644" s="8"/>
      <c r="C3644" s="7" t="s">
        <v>67</v>
      </c>
      <c r="D3644" s="24">
        <v>3</v>
      </c>
      <c r="E3644" s="6" t="s">
        <v>33</v>
      </c>
      <c r="F3644" s="6">
        <v>1</v>
      </c>
      <c r="G3644" s="13" t="s">
        <v>50</v>
      </c>
      <c r="H3644" s="17" t="s">
        <v>425</v>
      </c>
      <c r="I3644" s="2" t="str">
        <f>VLOOKUP(Table768[[#This Row],[CID]],ALY,2,FALSE)</f>
        <v>Detail</v>
      </c>
    </row>
    <row r="3645" spans="1:9" ht="16" thickBot="1" x14ac:dyDescent="0.25">
      <c r="A3645" s="8" t="str">
        <f>Table768[[#This Row],[Test No.]]&amp;Table768[[#This Row],[Section]]&amp;Table768[[#This Row],[Q No.]]</f>
        <v>R44R4</v>
      </c>
      <c r="B3645" s="8"/>
      <c r="C3645" s="7" t="s">
        <v>67</v>
      </c>
      <c r="D3645" s="24">
        <v>4</v>
      </c>
      <c r="E3645" s="6" t="s">
        <v>33</v>
      </c>
      <c r="F3645" s="6">
        <v>1</v>
      </c>
      <c r="G3645" s="13" t="s">
        <v>50</v>
      </c>
      <c r="H3645" s="17" t="s">
        <v>425</v>
      </c>
      <c r="I3645" s="2" t="str">
        <f>VLOOKUP(Table768[[#This Row],[CID]],ALY,2,FALSE)</f>
        <v>Detail</v>
      </c>
    </row>
    <row r="3646" spans="1:9" ht="16" thickBot="1" x14ac:dyDescent="0.25">
      <c r="A3646" s="8" t="str">
        <f>Table768[[#This Row],[Test No.]]&amp;Table768[[#This Row],[Section]]&amp;Table768[[#This Row],[Q No.]]</f>
        <v>R44R5</v>
      </c>
      <c r="B3646" s="8"/>
      <c r="C3646" s="7" t="s">
        <v>67</v>
      </c>
      <c r="D3646" s="24">
        <v>5</v>
      </c>
      <c r="E3646" s="6" t="s">
        <v>33</v>
      </c>
      <c r="F3646" s="6">
        <v>1</v>
      </c>
      <c r="G3646" s="13" t="s">
        <v>50</v>
      </c>
      <c r="H3646" s="17" t="s">
        <v>425</v>
      </c>
      <c r="I3646" s="2" t="str">
        <f>VLOOKUP(Table768[[#This Row],[CID]],ALY,2,FALSE)</f>
        <v>Detail</v>
      </c>
    </row>
    <row r="3647" spans="1:9" ht="16" thickBot="1" x14ac:dyDescent="0.25">
      <c r="A3647" s="8" t="str">
        <f>Table768[[#This Row],[Test No.]]&amp;Table768[[#This Row],[Section]]&amp;Table768[[#This Row],[Q No.]]</f>
        <v>R44R6</v>
      </c>
      <c r="B3647" s="8"/>
      <c r="C3647" s="7" t="s">
        <v>67</v>
      </c>
      <c r="D3647" s="24">
        <v>6</v>
      </c>
      <c r="E3647" s="6" t="s">
        <v>33</v>
      </c>
      <c r="F3647" s="6">
        <v>1</v>
      </c>
      <c r="G3647" s="13" t="s">
        <v>50</v>
      </c>
      <c r="H3647" s="17" t="s">
        <v>425</v>
      </c>
      <c r="I3647" s="2" t="str">
        <f>VLOOKUP(Table768[[#This Row],[CID]],ALY,2,FALSE)</f>
        <v>Detail</v>
      </c>
    </row>
    <row r="3648" spans="1:9" ht="16" thickBot="1" x14ac:dyDescent="0.25">
      <c r="A3648" s="8" t="str">
        <f>Table768[[#This Row],[Test No.]]&amp;Table768[[#This Row],[Section]]&amp;Table768[[#This Row],[Q No.]]</f>
        <v>R44R7</v>
      </c>
      <c r="B3648" s="8"/>
      <c r="C3648" s="7" t="s">
        <v>67</v>
      </c>
      <c r="D3648" s="24">
        <v>7</v>
      </c>
      <c r="E3648" s="6" t="s">
        <v>33</v>
      </c>
      <c r="F3648" s="6">
        <v>1</v>
      </c>
      <c r="G3648" s="13" t="s">
        <v>50</v>
      </c>
      <c r="H3648" s="17" t="s">
        <v>424</v>
      </c>
      <c r="I3648" s="2" t="str">
        <f>VLOOKUP(Table768[[#This Row],[CID]],ALY,2,FALSE)</f>
        <v>Inference</v>
      </c>
    </row>
    <row r="3649" spans="1:9" ht="16" thickBot="1" x14ac:dyDescent="0.25">
      <c r="A3649" s="8" t="str">
        <f>Table768[[#This Row],[Test No.]]&amp;Table768[[#This Row],[Section]]&amp;Table768[[#This Row],[Q No.]]</f>
        <v>R44R8</v>
      </c>
      <c r="B3649" s="8"/>
      <c r="C3649" s="7" t="s">
        <v>67</v>
      </c>
      <c r="D3649" s="24">
        <v>8</v>
      </c>
      <c r="E3649" s="6" t="s">
        <v>33</v>
      </c>
      <c r="F3649" s="6">
        <v>1</v>
      </c>
      <c r="G3649" s="13" t="s">
        <v>50</v>
      </c>
      <c r="H3649" s="17" t="s">
        <v>425</v>
      </c>
      <c r="I3649" s="2" t="str">
        <f>VLOOKUP(Table768[[#This Row],[CID]],ALY,2,FALSE)</f>
        <v>Detail</v>
      </c>
    </row>
    <row r="3650" spans="1:9" ht="16" thickBot="1" x14ac:dyDescent="0.25">
      <c r="A3650" s="8" t="str">
        <f>Table768[[#This Row],[Test No.]]&amp;Table768[[#This Row],[Section]]&amp;Table768[[#This Row],[Q No.]]</f>
        <v>R44R9</v>
      </c>
      <c r="B3650" s="8"/>
      <c r="C3650" s="7" t="s">
        <v>67</v>
      </c>
      <c r="D3650" s="24">
        <v>9</v>
      </c>
      <c r="E3650" s="6" t="s">
        <v>33</v>
      </c>
      <c r="F3650" s="6">
        <v>1</v>
      </c>
      <c r="G3650" s="13" t="s">
        <v>50</v>
      </c>
      <c r="H3650" s="17" t="s">
        <v>425</v>
      </c>
      <c r="I3650" s="2" t="str">
        <f>VLOOKUP(Table768[[#This Row],[CID]],ALY,2,FALSE)</f>
        <v>Detail</v>
      </c>
    </row>
    <row r="3651" spans="1:9" ht="16" thickBot="1" x14ac:dyDescent="0.25">
      <c r="A3651" s="8" t="str">
        <f>Table768[[#This Row],[Test No.]]&amp;Table768[[#This Row],[Section]]&amp;Table768[[#This Row],[Q No.]]</f>
        <v>R44R10</v>
      </c>
      <c r="B3651" s="8"/>
      <c r="C3651" s="7" t="s">
        <v>67</v>
      </c>
      <c r="D3651" s="24">
        <v>10</v>
      </c>
      <c r="E3651" s="6" t="s">
        <v>33</v>
      </c>
      <c r="F3651" s="6">
        <v>1</v>
      </c>
      <c r="G3651" s="13" t="s">
        <v>50</v>
      </c>
      <c r="H3651" s="17" t="s">
        <v>425</v>
      </c>
      <c r="I3651" s="2" t="str">
        <f>VLOOKUP(Table768[[#This Row],[CID]],ALY,2,FALSE)</f>
        <v>Detail</v>
      </c>
    </row>
    <row r="3652" spans="1:9" ht="16" thickBot="1" x14ac:dyDescent="0.25">
      <c r="A3652" s="8" t="str">
        <f>Table768[[#This Row],[Test No.]]&amp;Table768[[#This Row],[Section]]&amp;Table768[[#This Row],[Q No.]]</f>
        <v>R44R11</v>
      </c>
      <c r="B3652" s="8"/>
      <c r="C3652" s="7" t="s">
        <v>67</v>
      </c>
      <c r="D3652" s="24">
        <v>11</v>
      </c>
      <c r="E3652" s="6" t="s">
        <v>33</v>
      </c>
      <c r="F3652" s="6">
        <v>2</v>
      </c>
      <c r="G3652" s="13" t="s">
        <v>201</v>
      </c>
      <c r="H3652" s="17" t="s">
        <v>430</v>
      </c>
      <c r="I3652" s="2" t="str">
        <f>VLOOKUP(Table768[[#This Row],[CID]],ALY,2,FALSE)</f>
        <v>Detail</v>
      </c>
    </row>
    <row r="3653" spans="1:9" ht="16" thickBot="1" x14ac:dyDescent="0.25">
      <c r="A3653" s="8" t="str">
        <f>Table768[[#This Row],[Test No.]]&amp;Table768[[#This Row],[Section]]&amp;Table768[[#This Row],[Q No.]]</f>
        <v>R44R12</v>
      </c>
      <c r="B3653" s="8"/>
      <c r="C3653" s="7" t="s">
        <v>67</v>
      </c>
      <c r="D3653" s="24">
        <v>12</v>
      </c>
      <c r="E3653" s="6" t="s">
        <v>33</v>
      </c>
      <c r="F3653" s="6">
        <v>2</v>
      </c>
      <c r="G3653" s="13" t="s">
        <v>201</v>
      </c>
      <c r="H3653" s="17" t="s">
        <v>430</v>
      </c>
      <c r="I3653" s="2" t="str">
        <f>VLOOKUP(Table768[[#This Row],[CID]],ALY,2,FALSE)</f>
        <v>Detail</v>
      </c>
    </row>
    <row r="3654" spans="1:9" ht="16" thickBot="1" x14ac:dyDescent="0.25">
      <c r="A3654" s="8" t="str">
        <f>Table768[[#This Row],[Test No.]]&amp;Table768[[#This Row],[Section]]&amp;Table768[[#This Row],[Q No.]]</f>
        <v>R44R13</v>
      </c>
      <c r="B3654" s="8"/>
      <c r="C3654" s="7" t="s">
        <v>67</v>
      </c>
      <c r="D3654" s="24">
        <v>13</v>
      </c>
      <c r="E3654" s="6" t="s">
        <v>33</v>
      </c>
      <c r="F3654" s="6">
        <v>2</v>
      </c>
      <c r="G3654" s="13" t="s">
        <v>201</v>
      </c>
      <c r="H3654" s="17" t="s">
        <v>430</v>
      </c>
      <c r="I3654" s="2" t="str">
        <f>VLOOKUP(Table768[[#This Row],[CID]],ALY,2,FALSE)</f>
        <v>Detail</v>
      </c>
    </row>
    <row r="3655" spans="1:9" ht="16" thickBot="1" x14ac:dyDescent="0.25">
      <c r="A3655" s="8" t="str">
        <f>Table768[[#This Row],[Test No.]]&amp;Table768[[#This Row],[Section]]&amp;Table768[[#This Row],[Q No.]]</f>
        <v>R44R14</v>
      </c>
      <c r="B3655" s="8"/>
      <c r="C3655" s="7" t="s">
        <v>67</v>
      </c>
      <c r="D3655" s="24">
        <v>14</v>
      </c>
      <c r="E3655" s="6" t="s">
        <v>33</v>
      </c>
      <c r="F3655" s="6">
        <v>2</v>
      </c>
      <c r="G3655" s="13" t="s">
        <v>201</v>
      </c>
      <c r="H3655" s="17" t="s">
        <v>430</v>
      </c>
      <c r="I3655" s="2" t="str">
        <f>VLOOKUP(Table768[[#This Row],[CID]],ALY,2,FALSE)</f>
        <v>Detail</v>
      </c>
    </row>
    <row r="3656" spans="1:9" ht="16" thickBot="1" x14ac:dyDescent="0.25">
      <c r="A3656" s="8" t="str">
        <f>Table768[[#This Row],[Test No.]]&amp;Table768[[#This Row],[Section]]&amp;Table768[[#This Row],[Q No.]]</f>
        <v>R44R15</v>
      </c>
      <c r="B3656" s="8"/>
      <c r="C3656" s="7" t="s">
        <v>67</v>
      </c>
      <c r="D3656" s="24">
        <v>15</v>
      </c>
      <c r="E3656" s="6" t="s">
        <v>33</v>
      </c>
      <c r="F3656" s="6">
        <v>2</v>
      </c>
      <c r="G3656" s="13" t="s">
        <v>201</v>
      </c>
      <c r="H3656" s="17" t="s">
        <v>430</v>
      </c>
      <c r="I3656" s="2" t="str">
        <f>VLOOKUP(Table768[[#This Row],[CID]],ALY,2,FALSE)</f>
        <v>Detail</v>
      </c>
    </row>
    <row r="3657" spans="1:9" ht="16" thickBot="1" x14ac:dyDescent="0.25">
      <c r="A3657" s="8" t="str">
        <f>Table768[[#This Row],[Test No.]]&amp;Table768[[#This Row],[Section]]&amp;Table768[[#This Row],[Q No.]]</f>
        <v>R44R16</v>
      </c>
      <c r="B3657" s="8"/>
      <c r="C3657" s="7" t="s">
        <v>67</v>
      </c>
      <c r="D3657" s="24">
        <v>16</v>
      </c>
      <c r="E3657" s="6" t="s">
        <v>33</v>
      </c>
      <c r="F3657" s="6">
        <v>2</v>
      </c>
      <c r="G3657" s="13" t="s">
        <v>201</v>
      </c>
      <c r="H3657" s="17" t="s">
        <v>430</v>
      </c>
      <c r="I3657" s="2" t="str">
        <f>VLOOKUP(Table768[[#This Row],[CID]],ALY,2,FALSE)</f>
        <v>Detail</v>
      </c>
    </row>
    <row r="3658" spans="1:9" ht="16" thickBot="1" x14ac:dyDescent="0.25">
      <c r="A3658" s="8" t="str">
        <f>Table768[[#This Row],[Test No.]]&amp;Table768[[#This Row],[Section]]&amp;Table768[[#This Row],[Q No.]]</f>
        <v>R44R17</v>
      </c>
      <c r="B3658" s="8"/>
      <c r="C3658" s="7" t="s">
        <v>67</v>
      </c>
      <c r="D3658" s="24">
        <v>17</v>
      </c>
      <c r="E3658" s="6" t="s">
        <v>33</v>
      </c>
      <c r="F3658" s="6">
        <v>2</v>
      </c>
      <c r="G3658" s="13" t="s">
        <v>201</v>
      </c>
      <c r="H3658" s="17" t="s">
        <v>430</v>
      </c>
      <c r="I3658" s="2" t="str">
        <f>VLOOKUP(Table768[[#This Row],[CID]],ALY,2,FALSE)</f>
        <v>Detail</v>
      </c>
    </row>
    <row r="3659" spans="1:9" ht="16" thickBot="1" x14ac:dyDescent="0.25">
      <c r="A3659" s="8" t="str">
        <f>Table768[[#This Row],[Test No.]]&amp;Table768[[#This Row],[Section]]&amp;Table768[[#This Row],[Q No.]]</f>
        <v>R44R18</v>
      </c>
      <c r="B3659" s="8"/>
      <c r="C3659" s="7" t="s">
        <v>67</v>
      </c>
      <c r="D3659" s="24">
        <v>18</v>
      </c>
      <c r="E3659" s="6" t="s">
        <v>33</v>
      </c>
      <c r="F3659" s="6">
        <v>2</v>
      </c>
      <c r="G3659" s="13" t="s">
        <v>201</v>
      </c>
      <c r="H3659" s="17" t="s">
        <v>431</v>
      </c>
      <c r="I3659" s="2" t="str">
        <f>VLOOKUP(Table768[[#This Row],[CID]],ALY,2,FALSE)</f>
        <v>Vocab-in-Context</v>
      </c>
    </row>
    <row r="3660" spans="1:9" ht="16" thickBot="1" x14ac:dyDescent="0.25">
      <c r="A3660" s="8" t="str">
        <f>Table768[[#This Row],[Test No.]]&amp;Table768[[#This Row],[Section]]&amp;Table768[[#This Row],[Q No.]]</f>
        <v>R44R19</v>
      </c>
      <c r="B3660" s="8"/>
      <c r="C3660" s="7" t="s">
        <v>67</v>
      </c>
      <c r="D3660" s="24">
        <v>19</v>
      </c>
      <c r="E3660" s="6" t="s">
        <v>33</v>
      </c>
      <c r="F3660" s="6">
        <v>2</v>
      </c>
      <c r="G3660" s="13" t="s">
        <v>201</v>
      </c>
      <c r="H3660" s="17" t="s">
        <v>446</v>
      </c>
      <c r="I3660" s="2" t="str">
        <f>VLOOKUP(Table768[[#This Row],[CID]],ALY,2,FALSE)</f>
        <v>Inference</v>
      </c>
    </row>
    <row r="3661" spans="1:9" ht="16" thickBot="1" x14ac:dyDescent="0.25">
      <c r="A3661" s="8" t="str">
        <f>Table768[[#This Row],[Test No.]]&amp;Table768[[#This Row],[Section]]&amp;Table768[[#This Row],[Q No.]]</f>
        <v>R44R20</v>
      </c>
      <c r="B3661" s="8"/>
      <c r="C3661" s="7" t="s">
        <v>67</v>
      </c>
      <c r="D3661" s="24">
        <v>20</v>
      </c>
      <c r="E3661" s="6" t="s">
        <v>33</v>
      </c>
      <c r="F3661" s="6">
        <v>2</v>
      </c>
      <c r="G3661" s="13" t="s">
        <v>201</v>
      </c>
      <c r="H3661" s="17" t="s">
        <v>446</v>
      </c>
      <c r="I3661" s="2" t="str">
        <f>VLOOKUP(Table768[[#This Row],[CID]],ALY,2,FALSE)</f>
        <v>Inference</v>
      </c>
    </row>
    <row r="3662" spans="1:9" ht="16" thickBot="1" x14ac:dyDescent="0.25">
      <c r="A3662" s="8" t="str">
        <f>Table768[[#This Row],[Test No.]]&amp;Table768[[#This Row],[Section]]&amp;Table768[[#This Row],[Q No.]]</f>
        <v>R44R21</v>
      </c>
      <c r="B3662" s="8"/>
      <c r="C3662" s="7" t="s">
        <v>67</v>
      </c>
      <c r="D3662" s="24">
        <v>21</v>
      </c>
      <c r="E3662" s="6" t="s">
        <v>33</v>
      </c>
      <c r="F3662" s="6">
        <v>3</v>
      </c>
      <c r="G3662" s="13" t="s">
        <v>200</v>
      </c>
      <c r="H3662" s="17" t="s">
        <v>435</v>
      </c>
      <c r="I3662" s="2" t="str">
        <f>VLOOKUP(Table768[[#This Row],[CID]],ALY,2,FALSE)</f>
        <v>PoV/Author's Attitude</v>
      </c>
    </row>
    <row r="3663" spans="1:9" ht="16" thickBot="1" x14ac:dyDescent="0.25">
      <c r="A3663" s="8" t="str">
        <f>Table768[[#This Row],[Test No.]]&amp;Table768[[#This Row],[Section]]&amp;Table768[[#This Row],[Q No.]]</f>
        <v>R44R22</v>
      </c>
      <c r="B3663" s="8"/>
      <c r="C3663" s="7" t="s">
        <v>67</v>
      </c>
      <c r="D3663" s="24">
        <v>22</v>
      </c>
      <c r="E3663" s="6" t="s">
        <v>33</v>
      </c>
      <c r="F3663" s="6">
        <v>3</v>
      </c>
      <c r="G3663" s="13" t="s">
        <v>200</v>
      </c>
      <c r="H3663" s="17" t="s">
        <v>437</v>
      </c>
      <c r="I3663" s="2" t="str">
        <f>VLOOKUP(Table768[[#This Row],[CID]],ALY,2,FALSE)</f>
        <v>Detail</v>
      </c>
    </row>
    <row r="3664" spans="1:9" ht="16" thickBot="1" x14ac:dyDescent="0.25">
      <c r="A3664" s="8" t="str">
        <f>Table768[[#This Row],[Test No.]]&amp;Table768[[#This Row],[Section]]&amp;Table768[[#This Row],[Q No.]]</f>
        <v>R44R23</v>
      </c>
      <c r="B3664" s="8"/>
      <c r="C3664" s="7" t="s">
        <v>67</v>
      </c>
      <c r="D3664" s="24">
        <v>23</v>
      </c>
      <c r="E3664" s="6" t="s">
        <v>33</v>
      </c>
      <c r="F3664" s="6">
        <v>3</v>
      </c>
      <c r="G3664" s="13" t="s">
        <v>200</v>
      </c>
      <c r="H3664" s="17" t="s">
        <v>437</v>
      </c>
      <c r="I3664" s="2" t="str">
        <f>VLOOKUP(Table768[[#This Row],[CID]],ALY,2,FALSE)</f>
        <v>Detail</v>
      </c>
    </row>
    <row r="3665" spans="1:9" ht="16" thickBot="1" x14ac:dyDescent="0.25">
      <c r="A3665" s="8" t="str">
        <f>Table768[[#This Row],[Test No.]]&amp;Table768[[#This Row],[Section]]&amp;Table768[[#This Row],[Q No.]]</f>
        <v>R44R24</v>
      </c>
      <c r="B3665" s="8"/>
      <c r="C3665" s="7" t="s">
        <v>67</v>
      </c>
      <c r="D3665" s="24">
        <v>24</v>
      </c>
      <c r="E3665" s="6" t="s">
        <v>33</v>
      </c>
      <c r="F3665" s="6">
        <v>3</v>
      </c>
      <c r="G3665" s="13" t="s">
        <v>200</v>
      </c>
      <c r="H3665" s="17" t="s">
        <v>437</v>
      </c>
      <c r="I3665" s="2" t="str">
        <f>VLOOKUP(Table768[[#This Row],[CID]],ALY,2,FALSE)</f>
        <v>Detail</v>
      </c>
    </row>
    <row r="3666" spans="1:9" ht="16" thickBot="1" x14ac:dyDescent="0.25">
      <c r="A3666" s="8" t="str">
        <f>Table768[[#This Row],[Test No.]]&amp;Table768[[#This Row],[Section]]&amp;Table768[[#This Row],[Q No.]]</f>
        <v>R44R25</v>
      </c>
      <c r="B3666" s="8"/>
      <c r="C3666" s="7" t="s">
        <v>67</v>
      </c>
      <c r="D3666" s="24">
        <v>25</v>
      </c>
      <c r="E3666" s="6" t="s">
        <v>33</v>
      </c>
      <c r="F3666" s="6">
        <v>3</v>
      </c>
      <c r="G3666" s="13" t="s">
        <v>200</v>
      </c>
      <c r="H3666" s="17" t="s">
        <v>439</v>
      </c>
      <c r="I3666" s="2" t="str">
        <f>VLOOKUP(Table768[[#This Row],[CID]],ALY,2,FALSE)</f>
        <v>Vocab-in-Context</v>
      </c>
    </row>
    <row r="3667" spans="1:9" ht="16" thickBot="1" x14ac:dyDescent="0.25">
      <c r="A3667" s="8" t="str">
        <f>Table768[[#This Row],[Test No.]]&amp;Table768[[#This Row],[Section]]&amp;Table768[[#This Row],[Q No.]]</f>
        <v>R44R26</v>
      </c>
      <c r="B3667" s="8"/>
      <c r="C3667" s="7" t="s">
        <v>67</v>
      </c>
      <c r="D3667" s="24">
        <v>26</v>
      </c>
      <c r="E3667" s="6" t="s">
        <v>33</v>
      </c>
      <c r="F3667" s="6">
        <v>3</v>
      </c>
      <c r="G3667" s="13" t="s">
        <v>200</v>
      </c>
      <c r="H3667" s="17" t="s">
        <v>437</v>
      </c>
      <c r="I3667" s="2" t="str">
        <f>VLOOKUP(Table768[[#This Row],[CID]],ALY,2,FALSE)</f>
        <v>Detail</v>
      </c>
    </row>
    <row r="3668" spans="1:9" ht="16" thickBot="1" x14ac:dyDescent="0.25">
      <c r="A3668" s="8" t="str">
        <f>Table768[[#This Row],[Test No.]]&amp;Table768[[#This Row],[Section]]&amp;Table768[[#This Row],[Q No.]]</f>
        <v>R44R27</v>
      </c>
      <c r="B3668" s="8"/>
      <c r="C3668" s="7" t="s">
        <v>67</v>
      </c>
      <c r="D3668" s="24">
        <v>27</v>
      </c>
      <c r="E3668" s="6" t="s">
        <v>33</v>
      </c>
      <c r="F3668" s="6">
        <v>3</v>
      </c>
      <c r="G3668" s="13" t="s">
        <v>200</v>
      </c>
      <c r="H3668" s="17" t="s">
        <v>437</v>
      </c>
      <c r="I3668" s="2" t="str">
        <f>VLOOKUP(Table768[[#This Row],[CID]],ALY,2,FALSE)</f>
        <v>Detail</v>
      </c>
    </row>
    <row r="3669" spans="1:9" ht="16" thickBot="1" x14ac:dyDescent="0.25">
      <c r="A3669" s="8" t="str">
        <f>Table768[[#This Row],[Test No.]]&amp;Table768[[#This Row],[Section]]&amp;Table768[[#This Row],[Q No.]]</f>
        <v>R44R28</v>
      </c>
      <c r="B3669" s="8"/>
      <c r="C3669" s="7" t="s">
        <v>67</v>
      </c>
      <c r="D3669" s="24">
        <v>28</v>
      </c>
      <c r="E3669" s="6" t="s">
        <v>33</v>
      </c>
      <c r="F3669" s="6">
        <v>3</v>
      </c>
      <c r="G3669" s="13" t="s">
        <v>200</v>
      </c>
      <c r="H3669" s="17" t="s">
        <v>437</v>
      </c>
      <c r="I3669" s="2" t="str">
        <f>VLOOKUP(Table768[[#This Row],[CID]],ALY,2,FALSE)</f>
        <v>Detail</v>
      </c>
    </row>
    <row r="3670" spans="1:9" ht="16" thickBot="1" x14ac:dyDescent="0.25">
      <c r="A3670" s="8" t="str">
        <f>Table768[[#This Row],[Test No.]]&amp;Table768[[#This Row],[Section]]&amp;Table768[[#This Row],[Q No.]]</f>
        <v>R44R29</v>
      </c>
      <c r="B3670" s="8"/>
      <c r="C3670" s="7" t="s">
        <v>67</v>
      </c>
      <c r="D3670" s="24">
        <v>29</v>
      </c>
      <c r="E3670" s="6" t="s">
        <v>33</v>
      </c>
      <c r="F3670" s="6">
        <v>3</v>
      </c>
      <c r="G3670" s="13" t="s">
        <v>200</v>
      </c>
      <c r="H3670" s="17" t="s">
        <v>436</v>
      </c>
      <c r="I3670" s="2" t="str">
        <f>VLOOKUP(Table768[[#This Row],[CID]],ALY,2,FALSE)</f>
        <v>Purpose</v>
      </c>
    </row>
    <row r="3671" spans="1:9" ht="16" thickBot="1" x14ac:dyDescent="0.25">
      <c r="A3671" s="8" t="str">
        <f>Table768[[#This Row],[Test No.]]&amp;Table768[[#This Row],[Section]]&amp;Table768[[#This Row],[Q No.]]</f>
        <v>R44R30</v>
      </c>
      <c r="B3671" s="8"/>
      <c r="C3671" s="7" t="s">
        <v>67</v>
      </c>
      <c r="D3671" s="24">
        <v>30</v>
      </c>
      <c r="E3671" s="6" t="s">
        <v>33</v>
      </c>
      <c r="F3671" s="6">
        <v>3</v>
      </c>
      <c r="G3671" s="13" t="s">
        <v>200</v>
      </c>
      <c r="H3671" s="17" t="s">
        <v>437</v>
      </c>
      <c r="I3671" s="2" t="str">
        <f>VLOOKUP(Table768[[#This Row],[CID]],ALY,2,FALSE)</f>
        <v>Detail</v>
      </c>
    </row>
    <row r="3672" spans="1:9" ht="16" thickBot="1" x14ac:dyDescent="0.25">
      <c r="A3672" s="8" t="str">
        <f>Table768[[#This Row],[Test No.]]&amp;Table768[[#This Row],[Section]]&amp;Table768[[#This Row],[Q No.]]</f>
        <v>R44R31</v>
      </c>
      <c r="B3672" s="8"/>
      <c r="C3672" s="7" t="s">
        <v>67</v>
      </c>
      <c r="D3672" s="24">
        <v>31</v>
      </c>
      <c r="E3672" s="6" t="s">
        <v>33</v>
      </c>
      <c r="F3672" s="6">
        <v>4</v>
      </c>
      <c r="G3672" s="13" t="s">
        <v>199</v>
      </c>
      <c r="H3672" s="17" t="s">
        <v>440</v>
      </c>
      <c r="I3672" s="2" t="str">
        <f>VLOOKUP(Table768[[#This Row],[CID]],ALY,2,FALSE)</f>
        <v>Inference</v>
      </c>
    </row>
    <row r="3673" spans="1:9" ht="16" thickBot="1" x14ac:dyDescent="0.25">
      <c r="A3673" s="8" t="str">
        <f>Table768[[#This Row],[Test No.]]&amp;Table768[[#This Row],[Section]]&amp;Table768[[#This Row],[Q No.]]</f>
        <v>R44R32</v>
      </c>
      <c r="B3673" s="8"/>
      <c r="C3673" s="7" t="s">
        <v>67</v>
      </c>
      <c r="D3673" s="24">
        <v>32</v>
      </c>
      <c r="E3673" s="6" t="s">
        <v>33</v>
      </c>
      <c r="F3673" s="6">
        <v>4</v>
      </c>
      <c r="G3673" s="13" t="s">
        <v>199</v>
      </c>
      <c r="H3673" s="17" t="s">
        <v>442</v>
      </c>
      <c r="I3673" s="2" t="str">
        <f>VLOOKUP(Table768[[#This Row],[CID]],ALY,2,FALSE)</f>
        <v>Detail</v>
      </c>
    </row>
    <row r="3674" spans="1:9" ht="16" thickBot="1" x14ac:dyDescent="0.25">
      <c r="A3674" s="8" t="str">
        <f>Table768[[#This Row],[Test No.]]&amp;Table768[[#This Row],[Section]]&amp;Table768[[#This Row],[Q No.]]</f>
        <v>R44R33</v>
      </c>
      <c r="B3674" s="8"/>
      <c r="C3674" s="7" t="s">
        <v>67</v>
      </c>
      <c r="D3674" s="24">
        <v>33</v>
      </c>
      <c r="E3674" s="6" t="s">
        <v>33</v>
      </c>
      <c r="F3674" s="6">
        <v>4</v>
      </c>
      <c r="G3674" s="13" t="s">
        <v>199</v>
      </c>
      <c r="H3674" s="17" t="s">
        <v>440</v>
      </c>
      <c r="I3674" s="2" t="str">
        <f>VLOOKUP(Table768[[#This Row],[CID]],ALY,2,FALSE)</f>
        <v>Inference</v>
      </c>
    </row>
    <row r="3675" spans="1:9" ht="16" thickBot="1" x14ac:dyDescent="0.25">
      <c r="A3675" s="8" t="str">
        <f>Table768[[#This Row],[Test No.]]&amp;Table768[[#This Row],[Section]]&amp;Table768[[#This Row],[Q No.]]</f>
        <v>R44R34</v>
      </c>
      <c r="B3675" s="8"/>
      <c r="C3675" s="7" t="s">
        <v>67</v>
      </c>
      <c r="D3675" s="24">
        <v>34</v>
      </c>
      <c r="E3675" s="6" t="s">
        <v>33</v>
      </c>
      <c r="F3675" s="6">
        <v>4</v>
      </c>
      <c r="G3675" s="13" t="s">
        <v>199</v>
      </c>
      <c r="H3675" s="17" t="s">
        <v>442</v>
      </c>
      <c r="I3675" s="2" t="str">
        <f>VLOOKUP(Table768[[#This Row],[CID]],ALY,2,FALSE)</f>
        <v>Detail</v>
      </c>
    </row>
    <row r="3676" spans="1:9" ht="16" thickBot="1" x14ac:dyDescent="0.25">
      <c r="A3676" s="8" t="str">
        <f>Table768[[#This Row],[Test No.]]&amp;Table768[[#This Row],[Section]]&amp;Table768[[#This Row],[Q No.]]</f>
        <v>R44R35</v>
      </c>
      <c r="B3676" s="8"/>
      <c r="C3676" s="7" t="s">
        <v>67</v>
      </c>
      <c r="D3676" s="24">
        <v>35</v>
      </c>
      <c r="E3676" s="6" t="s">
        <v>33</v>
      </c>
      <c r="F3676" s="6">
        <v>4</v>
      </c>
      <c r="G3676" s="13" t="s">
        <v>199</v>
      </c>
      <c r="H3676" s="17" t="s">
        <v>442</v>
      </c>
      <c r="I3676" s="2" t="str">
        <f>VLOOKUP(Table768[[#This Row],[CID]],ALY,2,FALSE)</f>
        <v>Detail</v>
      </c>
    </row>
    <row r="3677" spans="1:9" ht="16" thickBot="1" x14ac:dyDescent="0.25">
      <c r="A3677" s="8" t="str">
        <f>Table768[[#This Row],[Test No.]]&amp;Table768[[#This Row],[Section]]&amp;Table768[[#This Row],[Q No.]]</f>
        <v>R44R36</v>
      </c>
      <c r="B3677" s="8"/>
      <c r="C3677" s="7" t="s">
        <v>67</v>
      </c>
      <c r="D3677" s="24">
        <v>36</v>
      </c>
      <c r="E3677" s="6" t="s">
        <v>33</v>
      </c>
      <c r="F3677" s="6">
        <v>4</v>
      </c>
      <c r="G3677" s="13" t="s">
        <v>199</v>
      </c>
      <c r="H3677" s="17" t="s">
        <v>442</v>
      </c>
      <c r="I3677" s="2" t="str">
        <f>VLOOKUP(Table768[[#This Row],[CID]],ALY,2,FALSE)</f>
        <v>Detail</v>
      </c>
    </row>
    <row r="3678" spans="1:9" ht="16" thickBot="1" x14ac:dyDescent="0.25">
      <c r="A3678" s="8" t="str">
        <f>Table768[[#This Row],[Test No.]]&amp;Table768[[#This Row],[Section]]&amp;Table768[[#This Row],[Q No.]]</f>
        <v>R44R37</v>
      </c>
      <c r="B3678" s="8"/>
      <c r="C3678" s="7" t="s">
        <v>67</v>
      </c>
      <c r="D3678" s="24">
        <v>37</v>
      </c>
      <c r="E3678" s="6" t="s">
        <v>33</v>
      </c>
      <c r="F3678" s="6">
        <v>4</v>
      </c>
      <c r="G3678" s="13" t="s">
        <v>199</v>
      </c>
      <c r="H3678" s="17" t="s">
        <v>454</v>
      </c>
      <c r="I3678" s="2" t="str">
        <f>VLOOKUP(Table768[[#This Row],[CID]],ALY,2,FALSE)</f>
        <v>Comparison &amp; Contrast</v>
      </c>
    </row>
    <row r="3679" spans="1:9" ht="16" thickBot="1" x14ac:dyDescent="0.25">
      <c r="A3679" s="8" t="str">
        <f>Table768[[#This Row],[Test No.]]&amp;Table768[[#This Row],[Section]]&amp;Table768[[#This Row],[Q No.]]</f>
        <v>R44R38</v>
      </c>
      <c r="B3679" s="8"/>
      <c r="C3679" s="7" t="s">
        <v>67</v>
      </c>
      <c r="D3679" s="24">
        <v>38</v>
      </c>
      <c r="E3679" s="6" t="s">
        <v>33</v>
      </c>
      <c r="F3679" s="6">
        <v>4</v>
      </c>
      <c r="G3679" s="13" t="s">
        <v>199</v>
      </c>
      <c r="H3679" s="17" t="s">
        <v>442</v>
      </c>
      <c r="I3679" s="2" t="str">
        <f>VLOOKUP(Table768[[#This Row],[CID]],ALY,2,FALSE)</f>
        <v>Detail</v>
      </c>
    </row>
    <row r="3680" spans="1:9" ht="16" thickBot="1" x14ac:dyDescent="0.25">
      <c r="A3680" s="8" t="str">
        <f>Table768[[#This Row],[Test No.]]&amp;Table768[[#This Row],[Section]]&amp;Table768[[#This Row],[Q No.]]</f>
        <v>R44R39</v>
      </c>
      <c r="B3680" s="8"/>
      <c r="C3680" s="7" t="s">
        <v>67</v>
      </c>
      <c r="D3680" s="24">
        <v>39</v>
      </c>
      <c r="E3680" s="6" t="s">
        <v>33</v>
      </c>
      <c r="F3680" s="6">
        <v>4</v>
      </c>
      <c r="G3680" s="13" t="s">
        <v>199</v>
      </c>
      <c r="H3680" s="17" t="s">
        <v>443</v>
      </c>
      <c r="I3680" s="2" t="str">
        <f>VLOOKUP(Table768[[#This Row],[CID]],ALY,2,FALSE)</f>
        <v>Vocab-in-Context</v>
      </c>
    </row>
    <row r="3681" spans="1:9" ht="16" thickBot="1" x14ac:dyDescent="0.25">
      <c r="A3681" s="8" t="str">
        <f>Table768[[#This Row],[Test No.]]&amp;Table768[[#This Row],[Section]]&amp;Table768[[#This Row],[Q No.]]</f>
        <v>R44R40</v>
      </c>
      <c r="B3681" s="8"/>
      <c r="C3681" s="7" t="s">
        <v>67</v>
      </c>
      <c r="D3681" s="24">
        <v>40</v>
      </c>
      <c r="E3681" s="6" t="s">
        <v>33</v>
      </c>
      <c r="F3681" s="6">
        <v>4</v>
      </c>
      <c r="G3681" s="13" t="s">
        <v>199</v>
      </c>
      <c r="H3681" s="17" t="s">
        <v>442</v>
      </c>
      <c r="I3681" s="2" t="str">
        <f>VLOOKUP(Table768[[#This Row],[CID]],ALY,2,FALSE)</f>
        <v>Detail</v>
      </c>
    </row>
    <row r="3682" spans="1:9" ht="16" thickBot="1" x14ac:dyDescent="0.25">
      <c r="A3682" s="8" t="str">
        <f>Table768[[#This Row],[Test No.]]&amp;Table768[[#This Row],[Section]]&amp;Table768[[#This Row],[Q No.]]</f>
        <v>R45R1</v>
      </c>
      <c r="B3682" s="8"/>
      <c r="C3682" s="7" t="s">
        <v>66</v>
      </c>
      <c r="D3682" s="24">
        <v>1</v>
      </c>
      <c r="E3682" s="6" t="s">
        <v>33</v>
      </c>
      <c r="F3682" s="6">
        <v>1</v>
      </c>
      <c r="G3682" s="13" t="s">
        <v>50</v>
      </c>
      <c r="H3682" s="17" t="s">
        <v>427</v>
      </c>
      <c r="I3682" s="2" t="str">
        <f>VLOOKUP(Table768[[#This Row],[CID]],ALY,2,FALSE)</f>
        <v>PoV/Author's Attitude</v>
      </c>
    </row>
    <row r="3683" spans="1:9" ht="16" thickBot="1" x14ac:dyDescent="0.25">
      <c r="A3683" s="8" t="str">
        <f>Table768[[#This Row],[Test No.]]&amp;Table768[[#This Row],[Section]]&amp;Table768[[#This Row],[Q No.]]</f>
        <v>R45R2</v>
      </c>
      <c r="B3683" s="8"/>
      <c r="C3683" s="7" t="s">
        <v>66</v>
      </c>
      <c r="D3683" s="24">
        <v>2</v>
      </c>
      <c r="E3683" s="6" t="s">
        <v>33</v>
      </c>
      <c r="F3683" s="6">
        <v>1</v>
      </c>
      <c r="G3683" s="13" t="s">
        <v>50</v>
      </c>
      <c r="H3683" s="17" t="s">
        <v>425</v>
      </c>
      <c r="I3683" s="2" t="str">
        <f>VLOOKUP(Table768[[#This Row],[CID]],ALY,2,FALSE)</f>
        <v>Detail</v>
      </c>
    </row>
    <row r="3684" spans="1:9" ht="16" thickBot="1" x14ac:dyDescent="0.25">
      <c r="A3684" s="8" t="str">
        <f>Table768[[#This Row],[Test No.]]&amp;Table768[[#This Row],[Section]]&amp;Table768[[#This Row],[Q No.]]</f>
        <v>R45R3</v>
      </c>
      <c r="B3684" s="8"/>
      <c r="C3684" s="7" t="s">
        <v>66</v>
      </c>
      <c r="D3684" s="24">
        <v>3</v>
      </c>
      <c r="E3684" s="6" t="s">
        <v>33</v>
      </c>
      <c r="F3684" s="6">
        <v>1</v>
      </c>
      <c r="G3684" s="13" t="s">
        <v>50</v>
      </c>
      <c r="H3684" s="17" t="s">
        <v>425</v>
      </c>
      <c r="I3684" s="2" t="str">
        <f>VLOOKUP(Table768[[#This Row],[CID]],ALY,2,FALSE)</f>
        <v>Detail</v>
      </c>
    </row>
    <row r="3685" spans="1:9" ht="16" thickBot="1" x14ac:dyDescent="0.25">
      <c r="A3685" s="8" t="str">
        <f>Table768[[#This Row],[Test No.]]&amp;Table768[[#This Row],[Section]]&amp;Table768[[#This Row],[Q No.]]</f>
        <v>R45R4</v>
      </c>
      <c r="B3685" s="8"/>
      <c r="C3685" s="7" t="s">
        <v>66</v>
      </c>
      <c r="D3685" s="24">
        <v>4</v>
      </c>
      <c r="E3685" s="6" t="s">
        <v>33</v>
      </c>
      <c r="F3685" s="6">
        <v>1</v>
      </c>
      <c r="G3685" s="13" t="s">
        <v>50</v>
      </c>
      <c r="H3685" s="17" t="s">
        <v>425</v>
      </c>
      <c r="I3685" s="2" t="str">
        <f>VLOOKUP(Table768[[#This Row],[CID]],ALY,2,FALSE)</f>
        <v>Detail</v>
      </c>
    </row>
    <row r="3686" spans="1:9" ht="16" thickBot="1" x14ac:dyDescent="0.25">
      <c r="A3686" s="8" t="str">
        <f>Table768[[#This Row],[Test No.]]&amp;Table768[[#This Row],[Section]]&amp;Table768[[#This Row],[Q No.]]</f>
        <v>R45R5</v>
      </c>
      <c r="B3686" s="8"/>
      <c r="C3686" s="7" t="s">
        <v>66</v>
      </c>
      <c r="D3686" s="24">
        <v>5</v>
      </c>
      <c r="E3686" s="6" t="s">
        <v>33</v>
      </c>
      <c r="F3686" s="6">
        <v>1</v>
      </c>
      <c r="G3686" s="13" t="s">
        <v>50</v>
      </c>
      <c r="H3686" s="17" t="s">
        <v>425</v>
      </c>
      <c r="I3686" s="2" t="str">
        <f>VLOOKUP(Table768[[#This Row],[CID]],ALY,2,FALSE)</f>
        <v>Detail</v>
      </c>
    </row>
    <row r="3687" spans="1:9" ht="16" thickBot="1" x14ac:dyDescent="0.25">
      <c r="A3687" s="8" t="str">
        <f>Table768[[#This Row],[Test No.]]&amp;Table768[[#This Row],[Section]]&amp;Table768[[#This Row],[Q No.]]</f>
        <v>R45R6</v>
      </c>
      <c r="B3687" s="8"/>
      <c r="C3687" s="7" t="s">
        <v>66</v>
      </c>
      <c r="D3687" s="24">
        <v>6</v>
      </c>
      <c r="E3687" s="6" t="s">
        <v>33</v>
      </c>
      <c r="F3687" s="6">
        <v>1</v>
      </c>
      <c r="G3687" s="13" t="s">
        <v>50</v>
      </c>
      <c r="H3687" s="17" t="s">
        <v>425</v>
      </c>
      <c r="I3687" s="2" t="str">
        <f>VLOOKUP(Table768[[#This Row],[CID]],ALY,2,FALSE)</f>
        <v>Detail</v>
      </c>
    </row>
    <row r="3688" spans="1:9" ht="16" thickBot="1" x14ac:dyDescent="0.25">
      <c r="A3688" s="8" t="str">
        <f>Table768[[#This Row],[Test No.]]&amp;Table768[[#This Row],[Section]]&amp;Table768[[#This Row],[Q No.]]</f>
        <v>R45R7</v>
      </c>
      <c r="B3688" s="8"/>
      <c r="C3688" s="7" t="s">
        <v>66</v>
      </c>
      <c r="D3688" s="24">
        <v>7</v>
      </c>
      <c r="E3688" s="6" t="s">
        <v>33</v>
      </c>
      <c r="F3688" s="6">
        <v>1</v>
      </c>
      <c r="G3688" s="13" t="s">
        <v>50</v>
      </c>
      <c r="H3688" s="17" t="s">
        <v>450</v>
      </c>
      <c r="I3688" s="2" t="str">
        <f>VLOOKUP(Table768[[#This Row],[CID]],ALY,2,FALSE)</f>
        <v>Vocab-in-Context</v>
      </c>
    </row>
    <row r="3689" spans="1:9" ht="16" thickBot="1" x14ac:dyDescent="0.25">
      <c r="A3689" s="8" t="str">
        <f>Table768[[#This Row],[Test No.]]&amp;Table768[[#This Row],[Section]]&amp;Table768[[#This Row],[Q No.]]</f>
        <v>R45R8</v>
      </c>
      <c r="B3689" s="8"/>
      <c r="C3689" s="7" t="s">
        <v>66</v>
      </c>
      <c r="D3689" s="24">
        <v>8</v>
      </c>
      <c r="E3689" s="6" t="s">
        <v>33</v>
      </c>
      <c r="F3689" s="6">
        <v>1</v>
      </c>
      <c r="G3689" s="13" t="s">
        <v>50</v>
      </c>
      <c r="H3689" s="17" t="s">
        <v>425</v>
      </c>
      <c r="I3689" s="2" t="str">
        <f>VLOOKUP(Table768[[#This Row],[CID]],ALY,2,FALSE)</f>
        <v>Detail</v>
      </c>
    </row>
    <row r="3690" spans="1:9" ht="16" thickBot="1" x14ac:dyDescent="0.25">
      <c r="A3690" s="8" t="str">
        <f>Table768[[#This Row],[Test No.]]&amp;Table768[[#This Row],[Section]]&amp;Table768[[#This Row],[Q No.]]</f>
        <v>R45R9</v>
      </c>
      <c r="B3690" s="8"/>
      <c r="C3690" s="7" t="s">
        <v>66</v>
      </c>
      <c r="D3690" s="24">
        <v>9</v>
      </c>
      <c r="E3690" s="6" t="s">
        <v>33</v>
      </c>
      <c r="F3690" s="6">
        <v>1</v>
      </c>
      <c r="G3690" s="13" t="s">
        <v>50</v>
      </c>
      <c r="H3690" s="17" t="s">
        <v>425</v>
      </c>
      <c r="I3690" s="2" t="str">
        <f>VLOOKUP(Table768[[#This Row],[CID]],ALY,2,FALSE)</f>
        <v>Detail</v>
      </c>
    </row>
    <row r="3691" spans="1:9" ht="16" thickBot="1" x14ac:dyDescent="0.25">
      <c r="A3691" s="8" t="str">
        <f>Table768[[#This Row],[Test No.]]&amp;Table768[[#This Row],[Section]]&amp;Table768[[#This Row],[Q No.]]</f>
        <v>R45R10</v>
      </c>
      <c r="B3691" s="8"/>
      <c r="C3691" s="7" t="s">
        <v>66</v>
      </c>
      <c r="D3691" s="24">
        <v>10</v>
      </c>
      <c r="E3691" s="6" t="s">
        <v>33</v>
      </c>
      <c r="F3691" s="6">
        <v>1</v>
      </c>
      <c r="G3691" s="13" t="s">
        <v>50</v>
      </c>
      <c r="H3691" s="17" t="s">
        <v>425</v>
      </c>
      <c r="I3691" s="2" t="str">
        <f>VLOOKUP(Table768[[#This Row],[CID]],ALY,2,FALSE)</f>
        <v>Detail</v>
      </c>
    </row>
    <row r="3692" spans="1:9" ht="16" thickBot="1" x14ac:dyDescent="0.25">
      <c r="A3692" s="8" t="str">
        <f>Table768[[#This Row],[Test No.]]&amp;Table768[[#This Row],[Section]]&amp;Table768[[#This Row],[Q No.]]</f>
        <v>R45R11</v>
      </c>
      <c r="B3692" s="8"/>
      <c r="C3692" s="7" t="s">
        <v>66</v>
      </c>
      <c r="D3692" s="24">
        <v>11</v>
      </c>
      <c r="E3692" s="6" t="s">
        <v>33</v>
      </c>
      <c r="F3692" s="6">
        <v>2</v>
      </c>
      <c r="G3692" s="13" t="s">
        <v>201</v>
      </c>
      <c r="H3692" s="17" t="s">
        <v>433</v>
      </c>
      <c r="I3692" s="2" t="str">
        <f>VLOOKUP(Table768[[#This Row],[CID]],ALY,2,FALSE)</f>
        <v>Purpose</v>
      </c>
    </row>
    <row r="3693" spans="1:9" ht="16" thickBot="1" x14ac:dyDescent="0.25">
      <c r="A3693" s="8" t="str">
        <f>Table768[[#This Row],[Test No.]]&amp;Table768[[#This Row],[Section]]&amp;Table768[[#This Row],[Q No.]]</f>
        <v>R45R12</v>
      </c>
      <c r="B3693" s="8"/>
      <c r="C3693" s="7" t="s">
        <v>66</v>
      </c>
      <c r="D3693" s="24">
        <v>12</v>
      </c>
      <c r="E3693" s="6" t="s">
        <v>33</v>
      </c>
      <c r="F3693" s="6">
        <v>2</v>
      </c>
      <c r="G3693" s="13" t="s">
        <v>201</v>
      </c>
      <c r="H3693" s="17" t="s">
        <v>430</v>
      </c>
      <c r="I3693" s="2" t="str">
        <f>VLOOKUP(Table768[[#This Row],[CID]],ALY,2,FALSE)</f>
        <v>Detail</v>
      </c>
    </row>
    <row r="3694" spans="1:9" ht="16" thickBot="1" x14ac:dyDescent="0.25">
      <c r="A3694" s="8" t="str">
        <f>Table768[[#This Row],[Test No.]]&amp;Table768[[#This Row],[Section]]&amp;Table768[[#This Row],[Q No.]]</f>
        <v>R45R13</v>
      </c>
      <c r="B3694" s="8"/>
      <c r="C3694" s="7" t="s">
        <v>66</v>
      </c>
      <c r="D3694" s="24">
        <v>13</v>
      </c>
      <c r="E3694" s="6" t="s">
        <v>33</v>
      </c>
      <c r="F3694" s="6">
        <v>2</v>
      </c>
      <c r="G3694" s="13" t="s">
        <v>201</v>
      </c>
      <c r="H3694" s="17" t="s">
        <v>430</v>
      </c>
      <c r="I3694" s="2" t="str">
        <f>VLOOKUP(Table768[[#This Row],[CID]],ALY,2,FALSE)</f>
        <v>Detail</v>
      </c>
    </row>
    <row r="3695" spans="1:9" ht="16" thickBot="1" x14ac:dyDescent="0.25">
      <c r="A3695" s="8" t="str">
        <f>Table768[[#This Row],[Test No.]]&amp;Table768[[#This Row],[Section]]&amp;Table768[[#This Row],[Q No.]]</f>
        <v>R45R14</v>
      </c>
      <c r="B3695" s="8"/>
      <c r="C3695" s="7" t="s">
        <v>66</v>
      </c>
      <c r="D3695" s="24">
        <v>14</v>
      </c>
      <c r="E3695" s="6" t="s">
        <v>33</v>
      </c>
      <c r="F3695" s="6">
        <v>2</v>
      </c>
      <c r="G3695" s="13" t="s">
        <v>201</v>
      </c>
      <c r="H3695" s="17" t="s">
        <v>430</v>
      </c>
      <c r="I3695" s="2" t="str">
        <f>VLOOKUP(Table768[[#This Row],[CID]],ALY,2,FALSE)</f>
        <v>Detail</v>
      </c>
    </row>
    <row r="3696" spans="1:9" ht="16" thickBot="1" x14ac:dyDescent="0.25">
      <c r="A3696" s="8" t="str">
        <f>Table768[[#This Row],[Test No.]]&amp;Table768[[#This Row],[Section]]&amp;Table768[[#This Row],[Q No.]]</f>
        <v>R45R15</v>
      </c>
      <c r="B3696" s="8"/>
      <c r="C3696" s="7" t="s">
        <v>66</v>
      </c>
      <c r="D3696" s="24">
        <v>15</v>
      </c>
      <c r="E3696" s="6" t="s">
        <v>33</v>
      </c>
      <c r="F3696" s="6">
        <v>2</v>
      </c>
      <c r="G3696" s="13" t="s">
        <v>201</v>
      </c>
      <c r="H3696" s="17" t="s">
        <v>430</v>
      </c>
      <c r="I3696" s="2" t="str">
        <f>VLOOKUP(Table768[[#This Row],[CID]],ALY,2,FALSE)</f>
        <v>Detail</v>
      </c>
    </row>
    <row r="3697" spans="1:9" ht="16" thickBot="1" x14ac:dyDescent="0.25">
      <c r="A3697" s="8" t="str">
        <f>Table768[[#This Row],[Test No.]]&amp;Table768[[#This Row],[Section]]&amp;Table768[[#This Row],[Q No.]]</f>
        <v>R45R16</v>
      </c>
      <c r="B3697" s="8"/>
      <c r="C3697" s="7" t="s">
        <v>66</v>
      </c>
      <c r="D3697" s="24">
        <v>16</v>
      </c>
      <c r="E3697" s="6" t="s">
        <v>33</v>
      </c>
      <c r="F3697" s="6">
        <v>2</v>
      </c>
      <c r="G3697" s="13" t="s">
        <v>201</v>
      </c>
      <c r="H3697" s="17" t="s">
        <v>430</v>
      </c>
      <c r="I3697" s="2" t="str">
        <f>VLOOKUP(Table768[[#This Row],[CID]],ALY,2,FALSE)</f>
        <v>Detail</v>
      </c>
    </row>
    <row r="3698" spans="1:9" ht="16" thickBot="1" x14ac:dyDescent="0.25">
      <c r="A3698" s="8" t="str">
        <f>Table768[[#This Row],[Test No.]]&amp;Table768[[#This Row],[Section]]&amp;Table768[[#This Row],[Q No.]]</f>
        <v>R45R17</v>
      </c>
      <c r="B3698" s="8"/>
      <c r="C3698" s="7" t="s">
        <v>66</v>
      </c>
      <c r="D3698" s="24">
        <v>17</v>
      </c>
      <c r="E3698" s="6" t="s">
        <v>33</v>
      </c>
      <c r="F3698" s="6">
        <v>2</v>
      </c>
      <c r="G3698" s="13" t="s">
        <v>201</v>
      </c>
      <c r="H3698" s="17" t="s">
        <v>446</v>
      </c>
      <c r="I3698" s="2" t="str">
        <f>VLOOKUP(Table768[[#This Row],[CID]],ALY,2,FALSE)</f>
        <v>Inference</v>
      </c>
    </row>
    <row r="3699" spans="1:9" ht="16" thickBot="1" x14ac:dyDescent="0.25">
      <c r="A3699" s="8" t="str">
        <f>Table768[[#This Row],[Test No.]]&amp;Table768[[#This Row],[Section]]&amp;Table768[[#This Row],[Q No.]]</f>
        <v>R45R18</v>
      </c>
      <c r="B3699" s="8"/>
      <c r="C3699" s="7" t="s">
        <v>66</v>
      </c>
      <c r="D3699" s="24">
        <v>18</v>
      </c>
      <c r="E3699" s="6" t="s">
        <v>33</v>
      </c>
      <c r="F3699" s="6">
        <v>2</v>
      </c>
      <c r="G3699" s="13" t="s">
        <v>201</v>
      </c>
      <c r="H3699" s="17" t="s">
        <v>446</v>
      </c>
      <c r="I3699" s="2" t="str">
        <f>VLOOKUP(Table768[[#This Row],[CID]],ALY,2,FALSE)</f>
        <v>Inference</v>
      </c>
    </row>
    <row r="3700" spans="1:9" ht="16" thickBot="1" x14ac:dyDescent="0.25">
      <c r="A3700" s="8" t="str">
        <f>Table768[[#This Row],[Test No.]]&amp;Table768[[#This Row],[Section]]&amp;Table768[[#This Row],[Q No.]]</f>
        <v>R45R19</v>
      </c>
      <c r="B3700" s="8"/>
      <c r="C3700" s="7" t="s">
        <v>66</v>
      </c>
      <c r="D3700" s="24">
        <v>19</v>
      </c>
      <c r="E3700" s="6" t="s">
        <v>33</v>
      </c>
      <c r="F3700" s="6">
        <v>2</v>
      </c>
      <c r="G3700" s="13" t="s">
        <v>201</v>
      </c>
      <c r="H3700" s="17" t="s">
        <v>430</v>
      </c>
      <c r="I3700" s="2" t="str">
        <f>VLOOKUP(Table768[[#This Row],[CID]],ALY,2,FALSE)</f>
        <v>Detail</v>
      </c>
    </row>
    <row r="3701" spans="1:9" ht="16" thickBot="1" x14ac:dyDescent="0.25">
      <c r="A3701" s="8" t="str">
        <f>Table768[[#This Row],[Test No.]]&amp;Table768[[#This Row],[Section]]&amp;Table768[[#This Row],[Q No.]]</f>
        <v>R45R20</v>
      </c>
      <c r="B3701" s="8"/>
      <c r="C3701" s="7" t="s">
        <v>66</v>
      </c>
      <c r="D3701" s="24">
        <v>20</v>
      </c>
      <c r="E3701" s="6" t="s">
        <v>33</v>
      </c>
      <c r="F3701" s="6">
        <v>2</v>
      </c>
      <c r="G3701" s="13" t="s">
        <v>201</v>
      </c>
      <c r="H3701" s="17" t="s">
        <v>430</v>
      </c>
      <c r="I3701" s="2" t="str">
        <f>VLOOKUP(Table768[[#This Row],[CID]],ALY,2,FALSE)</f>
        <v>Detail</v>
      </c>
    </row>
    <row r="3702" spans="1:9" ht="16" thickBot="1" x14ac:dyDescent="0.25">
      <c r="A3702" s="8" t="str">
        <f>Table768[[#This Row],[Test No.]]&amp;Table768[[#This Row],[Section]]&amp;Table768[[#This Row],[Q No.]]</f>
        <v>R45R21</v>
      </c>
      <c r="B3702" s="8"/>
      <c r="C3702" s="7" t="s">
        <v>66</v>
      </c>
      <c r="D3702" s="24">
        <v>21</v>
      </c>
      <c r="E3702" s="6" t="s">
        <v>33</v>
      </c>
      <c r="F3702" s="6">
        <v>3</v>
      </c>
      <c r="G3702" s="13" t="s">
        <v>200</v>
      </c>
      <c r="H3702" s="17" t="s">
        <v>437</v>
      </c>
      <c r="I3702" s="2" t="str">
        <f>VLOOKUP(Table768[[#This Row],[CID]],ALY,2,FALSE)</f>
        <v>Detail</v>
      </c>
    </row>
    <row r="3703" spans="1:9" ht="16" thickBot="1" x14ac:dyDescent="0.25">
      <c r="A3703" s="8" t="str">
        <f>Table768[[#This Row],[Test No.]]&amp;Table768[[#This Row],[Section]]&amp;Table768[[#This Row],[Q No.]]</f>
        <v>R45R22</v>
      </c>
      <c r="B3703" s="8"/>
      <c r="C3703" s="7" t="s">
        <v>66</v>
      </c>
      <c r="D3703" s="24">
        <v>22</v>
      </c>
      <c r="E3703" s="6" t="s">
        <v>33</v>
      </c>
      <c r="F3703" s="6">
        <v>3</v>
      </c>
      <c r="G3703" s="13" t="s">
        <v>200</v>
      </c>
      <c r="H3703" s="17" t="s">
        <v>451</v>
      </c>
      <c r="I3703" s="2" t="str">
        <f>VLOOKUP(Table768[[#This Row],[CID]],ALY,2,FALSE)</f>
        <v>Main Idea</v>
      </c>
    </row>
    <row r="3704" spans="1:9" ht="16" thickBot="1" x14ac:dyDescent="0.25">
      <c r="A3704" s="8" t="str">
        <f>Table768[[#This Row],[Test No.]]&amp;Table768[[#This Row],[Section]]&amp;Table768[[#This Row],[Q No.]]</f>
        <v>R45R23</v>
      </c>
      <c r="B3704" s="8"/>
      <c r="C3704" s="7" t="s">
        <v>66</v>
      </c>
      <c r="D3704" s="24">
        <v>23</v>
      </c>
      <c r="E3704" s="6" t="s">
        <v>33</v>
      </c>
      <c r="F3704" s="6">
        <v>3</v>
      </c>
      <c r="G3704" s="13" t="s">
        <v>200</v>
      </c>
      <c r="H3704" s="17" t="s">
        <v>437</v>
      </c>
      <c r="I3704" s="2" t="str">
        <f>VLOOKUP(Table768[[#This Row],[CID]],ALY,2,FALSE)</f>
        <v>Detail</v>
      </c>
    </row>
    <row r="3705" spans="1:9" ht="16" thickBot="1" x14ac:dyDescent="0.25">
      <c r="A3705" s="8" t="str">
        <f>Table768[[#This Row],[Test No.]]&amp;Table768[[#This Row],[Section]]&amp;Table768[[#This Row],[Q No.]]</f>
        <v>R45R24</v>
      </c>
      <c r="B3705" s="8"/>
      <c r="C3705" s="7" t="s">
        <v>66</v>
      </c>
      <c r="D3705" s="24">
        <v>24</v>
      </c>
      <c r="E3705" s="6" t="s">
        <v>33</v>
      </c>
      <c r="F3705" s="6">
        <v>3</v>
      </c>
      <c r="G3705" s="13" t="s">
        <v>200</v>
      </c>
      <c r="H3705" s="17" t="s">
        <v>438</v>
      </c>
      <c r="I3705" s="2" t="str">
        <f>VLOOKUP(Table768[[#This Row],[CID]],ALY,2,FALSE)</f>
        <v>Inference</v>
      </c>
    </row>
    <row r="3706" spans="1:9" ht="16" thickBot="1" x14ac:dyDescent="0.25">
      <c r="A3706" s="8" t="str">
        <f>Table768[[#This Row],[Test No.]]&amp;Table768[[#This Row],[Section]]&amp;Table768[[#This Row],[Q No.]]</f>
        <v>R45R25</v>
      </c>
      <c r="B3706" s="8"/>
      <c r="C3706" s="7" t="s">
        <v>66</v>
      </c>
      <c r="D3706" s="24">
        <v>25</v>
      </c>
      <c r="E3706" s="6" t="s">
        <v>33</v>
      </c>
      <c r="F3706" s="6">
        <v>3</v>
      </c>
      <c r="G3706" s="13" t="s">
        <v>200</v>
      </c>
      <c r="H3706" s="17" t="s">
        <v>437</v>
      </c>
      <c r="I3706" s="2" t="str">
        <f>VLOOKUP(Table768[[#This Row],[CID]],ALY,2,FALSE)</f>
        <v>Detail</v>
      </c>
    </row>
    <row r="3707" spans="1:9" ht="16" thickBot="1" x14ac:dyDescent="0.25">
      <c r="A3707" s="8" t="str">
        <f>Table768[[#This Row],[Test No.]]&amp;Table768[[#This Row],[Section]]&amp;Table768[[#This Row],[Q No.]]</f>
        <v>R45R26</v>
      </c>
      <c r="B3707" s="8"/>
      <c r="C3707" s="7" t="s">
        <v>66</v>
      </c>
      <c r="D3707" s="24">
        <v>26</v>
      </c>
      <c r="E3707" s="6" t="s">
        <v>33</v>
      </c>
      <c r="F3707" s="6">
        <v>3</v>
      </c>
      <c r="G3707" s="13" t="s">
        <v>200</v>
      </c>
      <c r="H3707" s="17" t="s">
        <v>437</v>
      </c>
      <c r="I3707" s="2" t="str">
        <f>VLOOKUP(Table768[[#This Row],[CID]],ALY,2,FALSE)</f>
        <v>Detail</v>
      </c>
    </row>
    <row r="3708" spans="1:9" ht="16" thickBot="1" x14ac:dyDescent="0.25">
      <c r="A3708" s="8" t="str">
        <f>Table768[[#This Row],[Test No.]]&amp;Table768[[#This Row],[Section]]&amp;Table768[[#This Row],[Q No.]]</f>
        <v>R45R27</v>
      </c>
      <c r="B3708" s="8"/>
      <c r="C3708" s="7" t="s">
        <v>66</v>
      </c>
      <c r="D3708" s="24">
        <v>27</v>
      </c>
      <c r="E3708" s="6" t="s">
        <v>33</v>
      </c>
      <c r="F3708" s="6">
        <v>3</v>
      </c>
      <c r="G3708" s="13" t="s">
        <v>200</v>
      </c>
      <c r="H3708" s="17" t="s">
        <v>437</v>
      </c>
      <c r="I3708" s="2" t="str">
        <f>VLOOKUP(Table768[[#This Row],[CID]],ALY,2,FALSE)</f>
        <v>Detail</v>
      </c>
    </row>
    <row r="3709" spans="1:9" ht="16" thickBot="1" x14ac:dyDescent="0.25">
      <c r="A3709" s="8" t="str">
        <f>Table768[[#This Row],[Test No.]]&amp;Table768[[#This Row],[Section]]&amp;Table768[[#This Row],[Q No.]]</f>
        <v>R45R28</v>
      </c>
      <c r="B3709" s="8"/>
      <c r="C3709" s="7" t="s">
        <v>66</v>
      </c>
      <c r="D3709" s="24">
        <v>28</v>
      </c>
      <c r="E3709" s="6" t="s">
        <v>33</v>
      </c>
      <c r="F3709" s="6">
        <v>3</v>
      </c>
      <c r="G3709" s="13" t="s">
        <v>200</v>
      </c>
      <c r="H3709" s="17" t="s">
        <v>437</v>
      </c>
      <c r="I3709" s="2" t="str">
        <f>VLOOKUP(Table768[[#This Row],[CID]],ALY,2,FALSE)</f>
        <v>Detail</v>
      </c>
    </row>
    <row r="3710" spans="1:9" ht="16" thickBot="1" x14ac:dyDescent="0.25">
      <c r="A3710" s="8" t="str">
        <f>Table768[[#This Row],[Test No.]]&amp;Table768[[#This Row],[Section]]&amp;Table768[[#This Row],[Q No.]]</f>
        <v>R45R29</v>
      </c>
      <c r="B3710" s="8"/>
      <c r="C3710" s="7" t="s">
        <v>66</v>
      </c>
      <c r="D3710" s="24">
        <v>29</v>
      </c>
      <c r="E3710" s="6" t="s">
        <v>33</v>
      </c>
      <c r="F3710" s="6">
        <v>3</v>
      </c>
      <c r="G3710" s="13" t="s">
        <v>200</v>
      </c>
      <c r="H3710" s="17" t="s">
        <v>437</v>
      </c>
      <c r="I3710" s="2" t="str">
        <f>VLOOKUP(Table768[[#This Row],[CID]],ALY,2,FALSE)</f>
        <v>Detail</v>
      </c>
    </row>
    <row r="3711" spans="1:9" ht="16" thickBot="1" x14ac:dyDescent="0.25">
      <c r="A3711" s="8" t="str">
        <f>Table768[[#This Row],[Test No.]]&amp;Table768[[#This Row],[Section]]&amp;Table768[[#This Row],[Q No.]]</f>
        <v>R45R30</v>
      </c>
      <c r="B3711" s="8"/>
      <c r="C3711" s="7" t="s">
        <v>66</v>
      </c>
      <c r="D3711" s="24">
        <v>30</v>
      </c>
      <c r="E3711" s="6" t="s">
        <v>33</v>
      </c>
      <c r="F3711" s="6">
        <v>3</v>
      </c>
      <c r="G3711" s="13" t="s">
        <v>200</v>
      </c>
      <c r="H3711" s="17" t="s">
        <v>437</v>
      </c>
      <c r="I3711" s="2" t="str">
        <f>VLOOKUP(Table768[[#This Row],[CID]],ALY,2,FALSE)</f>
        <v>Detail</v>
      </c>
    </row>
    <row r="3712" spans="1:9" ht="16" thickBot="1" x14ac:dyDescent="0.25">
      <c r="A3712" s="8" t="str">
        <f>Table768[[#This Row],[Test No.]]&amp;Table768[[#This Row],[Section]]&amp;Table768[[#This Row],[Q No.]]</f>
        <v>R45R31</v>
      </c>
      <c r="B3712" s="8"/>
      <c r="C3712" s="7" t="s">
        <v>66</v>
      </c>
      <c r="D3712" s="24">
        <v>31</v>
      </c>
      <c r="E3712" s="6" t="s">
        <v>33</v>
      </c>
      <c r="F3712" s="6">
        <v>4</v>
      </c>
      <c r="G3712" s="13" t="s">
        <v>199</v>
      </c>
      <c r="H3712" s="17" t="s">
        <v>442</v>
      </c>
      <c r="I3712" s="2" t="str">
        <f>VLOOKUP(Table768[[#This Row],[CID]],ALY,2,FALSE)</f>
        <v>Detail</v>
      </c>
    </row>
    <row r="3713" spans="1:9" ht="16" thickBot="1" x14ac:dyDescent="0.25">
      <c r="A3713" s="8" t="str">
        <f>Table768[[#This Row],[Test No.]]&amp;Table768[[#This Row],[Section]]&amp;Table768[[#This Row],[Q No.]]</f>
        <v>R45R32</v>
      </c>
      <c r="B3713" s="8"/>
      <c r="C3713" s="7" t="s">
        <v>66</v>
      </c>
      <c r="D3713" s="24">
        <v>32</v>
      </c>
      <c r="E3713" s="6" t="s">
        <v>33</v>
      </c>
      <c r="F3713" s="6">
        <v>4</v>
      </c>
      <c r="G3713" s="13" t="s">
        <v>199</v>
      </c>
      <c r="H3713" s="17" t="s">
        <v>440</v>
      </c>
      <c r="I3713" s="2" t="str">
        <f>VLOOKUP(Table768[[#This Row],[CID]],ALY,2,FALSE)</f>
        <v>Inference</v>
      </c>
    </row>
    <row r="3714" spans="1:9" ht="16" thickBot="1" x14ac:dyDescent="0.25">
      <c r="A3714" s="8" t="str">
        <f>Table768[[#This Row],[Test No.]]&amp;Table768[[#This Row],[Section]]&amp;Table768[[#This Row],[Q No.]]</f>
        <v>R45R33</v>
      </c>
      <c r="B3714" s="8"/>
      <c r="C3714" s="7" t="s">
        <v>66</v>
      </c>
      <c r="D3714" s="24">
        <v>33</v>
      </c>
      <c r="E3714" s="6" t="s">
        <v>33</v>
      </c>
      <c r="F3714" s="6">
        <v>4</v>
      </c>
      <c r="G3714" s="13" t="s">
        <v>199</v>
      </c>
      <c r="H3714" s="17" t="s">
        <v>442</v>
      </c>
      <c r="I3714" s="2" t="str">
        <f>VLOOKUP(Table768[[#This Row],[CID]],ALY,2,FALSE)</f>
        <v>Detail</v>
      </c>
    </row>
    <row r="3715" spans="1:9" ht="16" thickBot="1" x14ac:dyDescent="0.25">
      <c r="A3715" s="8" t="str">
        <f>Table768[[#This Row],[Test No.]]&amp;Table768[[#This Row],[Section]]&amp;Table768[[#This Row],[Q No.]]</f>
        <v>R45R34</v>
      </c>
      <c r="B3715" s="8"/>
      <c r="C3715" s="7" t="s">
        <v>66</v>
      </c>
      <c r="D3715" s="24">
        <v>34</v>
      </c>
      <c r="E3715" s="6" t="s">
        <v>33</v>
      </c>
      <c r="F3715" s="6">
        <v>4</v>
      </c>
      <c r="G3715" s="13" t="s">
        <v>199</v>
      </c>
      <c r="H3715" s="17" t="s">
        <v>442</v>
      </c>
      <c r="I3715" s="2" t="str">
        <f>VLOOKUP(Table768[[#This Row],[CID]],ALY,2,FALSE)</f>
        <v>Detail</v>
      </c>
    </row>
    <row r="3716" spans="1:9" ht="16" thickBot="1" x14ac:dyDescent="0.25">
      <c r="A3716" s="8" t="str">
        <f>Table768[[#This Row],[Test No.]]&amp;Table768[[#This Row],[Section]]&amp;Table768[[#This Row],[Q No.]]</f>
        <v>R45R35</v>
      </c>
      <c r="B3716" s="8"/>
      <c r="C3716" s="7" t="s">
        <v>66</v>
      </c>
      <c r="D3716" s="24">
        <v>35</v>
      </c>
      <c r="E3716" s="6" t="s">
        <v>33</v>
      </c>
      <c r="F3716" s="6">
        <v>4</v>
      </c>
      <c r="G3716" s="13" t="s">
        <v>199</v>
      </c>
      <c r="H3716" s="17" t="s">
        <v>442</v>
      </c>
      <c r="I3716" s="2" t="str">
        <f>VLOOKUP(Table768[[#This Row],[CID]],ALY,2,FALSE)</f>
        <v>Detail</v>
      </c>
    </row>
    <row r="3717" spans="1:9" ht="16" thickBot="1" x14ac:dyDescent="0.25">
      <c r="A3717" s="8" t="str">
        <f>Table768[[#This Row],[Test No.]]&amp;Table768[[#This Row],[Section]]&amp;Table768[[#This Row],[Q No.]]</f>
        <v>R45R36</v>
      </c>
      <c r="B3717" s="8"/>
      <c r="C3717" s="7" t="s">
        <v>66</v>
      </c>
      <c r="D3717" s="24">
        <v>36</v>
      </c>
      <c r="E3717" s="6" t="s">
        <v>33</v>
      </c>
      <c r="F3717" s="6">
        <v>4</v>
      </c>
      <c r="G3717" s="13" t="s">
        <v>199</v>
      </c>
      <c r="H3717" s="17" t="s">
        <v>445</v>
      </c>
      <c r="I3717" s="2" t="str">
        <f>VLOOKUP(Table768[[#This Row],[CID]],ALY,2,FALSE)</f>
        <v>Purpose</v>
      </c>
    </row>
    <row r="3718" spans="1:9" ht="16" thickBot="1" x14ac:dyDescent="0.25">
      <c r="A3718" s="8" t="str">
        <f>Table768[[#This Row],[Test No.]]&amp;Table768[[#This Row],[Section]]&amp;Table768[[#This Row],[Q No.]]</f>
        <v>R45R37</v>
      </c>
      <c r="B3718" s="8"/>
      <c r="C3718" s="7" t="s">
        <v>66</v>
      </c>
      <c r="D3718" s="24">
        <v>37</v>
      </c>
      <c r="E3718" s="6" t="s">
        <v>33</v>
      </c>
      <c r="F3718" s="6">
        <v>4</v>
      </c>
      <c r="G3718" s="13" t="s">
        <v>199</v>
      </c>
      <c r="H3718" s="17" t="s">
        <v>445</v>
      </c>
      <c r="I3718" s="2" t="str">
        <f>VLOOKUP(Table768[[#This Row],[CID]],ALY,2,FALSE)</f>
        <v>Purpose</v>
      </c>
    </row>
    <row r="3719" spans="1:9" ht="16" thickBot="1" x14ac:dyDescent="0.25">
      <c r="A3719" s="8" t="str">
        <f>Table768[[#This Row],[Test No.]]&amp;Table768[[#This Row],[Section]]&amp;Table768[[#This Row],[Q No.]]</f>
        <v>R45R38</v>
      </c>
      <c r="B3719" s="8"/>
      <c r="C3719" s="7" t="s">
        <v>66</v>
      </c>
      <c r="D3719" s="24">
        <v>38</v>
      </c>
      <c r="E3719" s="6" t="s">
        <v>33</v>
      </c>
      <c r="F3719" s="6">
        <v>4</v>
      </c>
      <c r="G3719" s="13" t="s">
        <v>199</v>
      </c>
      <c r="H3719" s="17" t="s">
        <v>445</v>
      </c>
      <c r="I3719" s="2" t="str">
        <f>VLOOKUP(Table768[[#This Row],[CID]],ALY,2,FALSE)</f>
        <v>Purpose</v>
      </c>
    </row>
    <row r="3720" spans="1:9" ht="16" thickBot="1" x14ac:dyDescent="0.25">
      <c r="A3720" s="8" t="str">
        <f>Table768[[#This Row],[Test No.]]&amp;Table768[[#This Row],[Section]]&amp;Table768[[#This Row],[Q No.]]</f>
        <v>R45R39</v>
      </c>
      <c r="B3720" s="8"/>
      <c r="C3720" s="7" t="s">
        <v>66</v>
      </c>
      <c r="D3720" s="24">
        <v>39</v>
      </c>
      <c r="E3720" s="6" t="s">
        <v>33</v>
      </c>
      <c r="F3720" s="6">
        <v>4</v>
      </c>
      <c r="G3720" s="13" t="s">
        <v>199</v>
      </c>
      <c r="H3720" s="17" t="s">
        <v>440</v>
      </c>
      <c r="I3720" s="2" t="str">
        <f>VLOOKUP(Table768[[#This Row],[CID]],ALY,2,FALSE)</f>
        <v>Inference</v>
      </c>
    </row>
    <row r="3721" spans="1:9" ht="16" thickBot="1" x14ac:dyDescent="0.25">
      <c r="A3721" s="8" t="str">
        <f>Table768[[#This Row],[Test No.]]&amp;Table768[[#This Row],[Section]]&amp;Table768[[#This Row],[Q No.]]</f>
        <v>R45R40</v>
      </c>
      <c r="B3721" s="8"/>
      <c r="C3721" s="7" t="s">
        <v>66</v>
      </c>
      <c r="D3721" s="24">
        <v>40</v>
      </c>
      <c r="E3721" s="6" t="s">
        <v>33</v>
      </c>
      <c r="F3721" s="6">
        <v>4</v>
      </c>
      <c r="G3721" s="13" t="s">
        <v>199</v>
      </c>
      <c r="H3721" s="17" t="s">
        <v>442</v>
      </c>
      <c r="I3721" s="2" t="str">
        <f>VLOOKUP(Table768[[#This Row],[CID]],ALY,2,FALSE)</f>
        <v>Detail</v>
      </c>
    </row>
    <row r="3722" spans="1:9" ht="16" thickBot="1" x14ac:dyDescent="0.25">
      <c r="A3722" s="8" t="str">
        <f>Table768[[#This Row],[Test No.]]&amp;Table768[[#This Row],[Section]]&amp;Table768[[#This Row],[Q No.]]</f>
        <v>R46R1</v>
      </c>
      <c r="B3722" s="8"/>
      <c r="C3722" s="7" t="s">
        <v>65</v>
      </c>
      <c r="D3722" s="24">
        <v>1</v>
      </c>
      <c r="E3722" s="6" t="s">
        <v>33</v>
      </c>
      <c r="F3722" s="6">
        <v>1</v>
      </c>
      <c r="G3722" s="13" t="s">
        <v>50</v>
      </c>
      <c r="H3722" s="17" t="s">
        <v>425</v>
      </c>
      <c r="I3722" s="2" t="str">
        <f>VLOOKUP(Table768[[#This Row],[CID]],ALY,2,FALSE)</f>
        <v>Detail</v>
      </c>
    </row>
    <row r="3723" spans="1:9" ht="16" thickBot="1" x14ac:dyDescent="0.25">
      <c r="A3723" s="8" t="str">
        <f>Table768[[#This Row],[Test No.]]&amp;Table768[[#This Row],[Section]]&amp;Table768[[#This Row],[Q No.]]</f>
        <v>R46R2</v>
      </c>
      <c r="B3723" s="8"/>
      <c r="C3723" s="7" t="s">
        <v>65</v>
      </c>
      <c r="D3723" s="24">
        <v>2</v>
      </c>
      <c r="E3723" s="6" t="s">
        <v>33</v>
      </c>
      <c r="F3723" s="6">
        <v>1</v>
      </c>
      <c r="G3723" s="13" t="s">
        <v>50</v>
      </c>
      <c r="H3723" s="17" t="s">
        <v>425</v>
      </c>
      <c r="I3723" s="2" t="str">
        <f>VLOOKUP(Table768[[#This Row],[CID]],ALY,2,FALSE)</f>
        <v>Detail</v>
      </c>
    </row>
    <row r="3724" spans="1:9" ht="16" thickBot="1" x14ac:dyDescent="0.25">
      <c r="A3724" s="8" t="str">
        <f>Table768[[#This Row],[Test No.]]&amp;Table768[[#This Row],[Section]]&amp;Table768[[#This Row],[Q No.]]</f>
        <v>R46R3</v>
      </c>
      <c r="B3724" s="8"/>
      <c r="C3724" s="7" t="s">
        <v>65</v>
      </c>
      <c r="D3724" s="24">
        <v>3</v>
      </c>
      <c r="E3724" s="6" t="s">
        <v>33</v>
      </c>
      <c r="F3724" s="6">
        <v>1</v>
      </c>
      <c r="G3724" s="13" t="s">
        <v>50</v>
      </c>
      <c r="H3724" s="17" t="s">
        <v>424</v>
      </c>
      <c r="I3724" s="2" t="str">
        <f>VLOOKUP(Table768[[#This Row],[CID]],ALY,2,FALSE)</f>
        <v>Inference</v>
      </c>
    </row>
    <row r="3725" spans="1:9" ht="16" thickBot="1" x14ac:dyDescent="0.25">
      <c r="A3725" s="8" t="str">
        <f>Table768[[#This Row],[Test No.]]&amp;Table768[[#This Row],[Section]]&amp;Table768[[#This Row],[Q No.]]</f>
        <v>R46R4</v>
      </c>
      <c r="B3725" s="8"/>
      <c r="C3725" s="7" t="s">
        <v>65</v>
      </c>
      <c r="D3725" s="24">
        <v>4</v>
      </c>
      <c r="E3725" s="6" t="s">
        <v>33</v>
      </c>
      <c r="F3725" s="6">
        <v>1</v>
      </c>
      <c r="G3725" s="13" t="s">
        <v>50</v>
      </c>
      <c r="H3725" s="17" t="s">
        <v>425</v>
      </c>
      <c r="I3725" s="2" t="str">
        <f>VLOOKUP(Table768[[#This Row],[CID]],ALY,2,FALSE)</f>
        <v>Detail</v>
      </c>
    </row>
    <row r="3726" spans="1:9" ht="16" thickBot="1" x14ac:dyDescent="0.25">
      <c r="A3726" s="8" t="str">
        <f>Table768[[#This Row],[Test No.]]&amp;Table768[[#This Row],[Section]]&amp;Table768[[#This Row],[Q No.]]</f>
        <v>R46R5</v>
      </c>
      <c r="B3726" s="8"/>
      <c r="C3726" s="7" t="s">
        <v>65</v>
      </c>
      <c r="D3726" s="24">
        <v>5</v>
      </c>
      <c r="E3726" s="6" t="s">
        <v>33</v>
      </c>
      <c r="F3726" s="6">
        <v>1</v>
      </c>
      <c r="G3726" s="13" t="s">
        <v>50</v>
      </c>
      <c r="H3726" s="17" t="s">
        <v>425</v>
      </c>
      <c r="I3726" s="2" t="str">
        <f>VLOOKUP(Table768[[#This Row],[CID]],ALY,2,FALSE)</f>
        <v>Detail</v>
      </c>
    </row>
    <row r="3727" spans="1:9" ht="16" thickBot="1" x14ac:dyDescent="0.25">
      <c r="A3727" s="8" t="str">
        <f>Table768[[#This Row],[Test No.]]&amp;Table768[[#This Row],[Section]]&amp;Table768[[#This Row],[Q No.]]</f>
        <v>R46R6</v>
      </c>
      <c r="B3727" s="8"/>
      <c r="C3727" s="7" t="s">
        <v>65</v>
      </c>
      <c r="D3727" s="24">
        <v>6</v>
      </c>
      <c r="E3727" s="6" t="s">
        <v>33</v>
      </c>
      <c r="F3727" s="6">
        <v>1</v>
      </c>
      <c r="G3727" s="13" t="s">
        <v>50</v>
      </c>
      <c r="H3727" s="17" t="s">
        <v>425</v>
      </c>
      <c r="I3727" s="2" t="str">
        <f>VLOOKUP(Table768[[#This Row],[CID]],ALY,2,FALSE)</f>
        <v>Detail</v>
      </c>
    </row>
    <row r="3728" spans="1:9" ht="16" thickBot="1" x14ac:dyDescent="0.25">
      <c r="A3728" s="8" t="str">
        <f>Table768[[#This Row],[Test No.]]&amp;Table768[[#This Row],[Section]]&amp;Table768[[#This Row],[Q No.]]</f>
        <v>R46R7</v>
      </c>
      <c r="B3728" s="8"/>
      <c r="C3728" s="7" t="s">
        <v>65</v>
      </c>
      <c r="D3728" s="24">
        <v>7</v>
      </c>
      <c r="E3728" s="6" t="s">
        <v>33</v>
      </c>
      <c r="F3728" s="6">
        <v>1</v>
      </c>
      <c r="G3728" s="13" t="s">
        <v>50</v>
      </c>
      <c r="H3728" s="17" t="s">
        <v>427</v>
      </c>
      <c r="I3728" s="2" t="str">
        <f>VLOOKUP(Table768[[#This Row],[CID]],ALY,2,FALSE)</f>
        <v>PoV/Author's Attitude</v>
      </c>
    </row>
    <row r="3729" spans="1:9" ht="16" thickBot="1" x14ac:dyDescent="0.25">
      <c r="A3729" s="8" t="str">
        <f>Table768[[#This Row],[Test No.]]&amp;Table768[[#This Row],[Section]]&amp;Table768[[#This Row],[Q No.]]</f>
        <v>R46R8</v>
      </c>
      <c r="B3729" s="8"/>
      <c r="C3729" s="7" t="s">
        <v>65</v>
      </c>
      <c r="D3729" s="24">
        <v>8</v>
      </c>
      <c r="E3729" s="6" t="s">
        <v>33</v>
      </c>
      <c r="F3729" s="6">
        <v>1</v>
      </c>
      <c r="G3729" s="13" t="s">
        <v>50</v>
      </c>
      <c r="H3729" s="17" t="s">
        <v>425</v>
      </c>
      <c r="I3729" s="2" t="str">
        <f>VLOOKUP(Table768[[#This Row],[CID]],ALY,2,FALSE)</f>
        <v>Detail</v>
      </c>
    </row>
    <row r="3730" spans="1:9" ht="16" thickBot="1" x14ac:dyDescent="0.25">
      <c r="A3730" s="8" t="str">
        <f>Table768[[#This Row],[Test No.]]&amp;Table768[[#This Row],[Section]]&amp;Table768[[#This Row],[Q No.]]</f>
        <v>R46R9</v>
      </c>
      <c r="B3730" s="8"/>
      <c r="C3730" s="7" t="s">
        <v>65</v>
      </c>
      <c r="D3730" s="24">
        <v>9</v>
      </c>
      <c r="E3730" s="6" t="s">
        <v>33</v>
      </c>
      <c r="F3730" s="6">
        <v>1</v>
      </c>
      <c r="G3730" s="13" t="s">
        <v>50</v>
      </c>
      <c r="H3730" s="17" t="s">
        <v>425</v>
      </c>
      <c r="I3730" s="2" t="str">
        <f>VLOOKUP(Table768[[#This Row],[CID]],ALY,2,FALSE)</f>
        <v>Detail</v>
      </c>
    </row>
    <row r="3731" spans="1:9" ht="16" thickBot="1" x14ac:dyDescent="0.25">
      <c r="A3731" s="8" t="str">
        <f>Table768[[#This Row],[Test No.]]&amp;Table768[[#This Row],[Section]]&amp;Table768[[#This Row],[Q No.]]</f>
        <v>R46R10</v>
      </c>
      <c r="B3731" s="8"/>
      <c r="C3731" s="7" t="s">
        <v>65</v>
      </c>
      <c r="D3731" s="24">
        <v>10</v>
      </c>
      <c r="E3731" s="6" t="s">
        <v>33</v>
      </c>
      <c r="F3731" s="6">
        <v>1</v>
      </c>
      <c r="G3731" s="13" t="s">
        <v>50</v>
      </c>
      <c r="H3731" s="17" t="s">
        <v>425</v>
      </c>
      <c r="I3731" s="2" t="str">
        <f>VLOOKUP(Table768[[#This Row],[CID]],ALY,2,FALSE)</f>
        <v>Detail</v>
      </c>
    </row>
    <row r="3732" spans="1:9" ht="16" thickBot="1" x14ac:dyDescent="0.25">
      <c r="A3732" s="8" t="str">
        <f>Table768[[#This Row],[Test No.]]&amp;Table768[[#This Row],[Section]]&amp;Table768[[#This Row],[Q No.]]</f>
        <v>R46R11</v>
      </c>
      <c r="B3732" s="8"/>
      <c r="C3732" s="7" t="s">
        <v>65</v>
      </c>
      <c r="D3732" s="24">
        <v>11</v>
      </c>
      <c r="E3732" s="6" t="s">
        <v>33</v>
      </c>
      <c r="F3732" s="6">
        <v>2</v>
      </c>
      <c r="G3732" s="13" t="s">
        <v>201</v>
      </c>
      <c r="H3732" s="17" t="s">
        <v>430</v>
      </c>
      <c r="I3732" s="2" t="str">
        <f>VLOOKUP(Table768[[#This Row],[CID]],ALY,2,FALSE)</f>
        <v>Detail</v>
      </c>
    </row>
    <row r="3733" spans="1:9" ht="16" thickBot="1" x14ac:dyDescent="0.25">
      <c r="A3733" s="8" t="str">
        <f>Table768[[#This Row],[Test No.]]&amp;Table768[[#This Row],[Section]]&amp;Table768[[#This Row],[Q No.]]</f>
        <v>R46R12</v>
      </c>
      <c r="B3733" s="8"/>
      <c r="C3733" s="7" t="s">
        <v>65</v>
      </c>
      <c r="D3733" s="24">
        <v>12</v>
      </c>
      <c r="E3733" s="6" t="s">
        <v>33</v>
      </c>
      <c r="F3733" s="6">
        <v>2</v>
      </c>
      <c r="G3733" s="13" t="s">
        <v>201</v>
      </c>
      <c r="H3733" s="17" t="s">
        <v>446</v>
      </c>
      <c r="I3733" s="2" t="str">
        <f>VLOOKUP(Table768[[#This Row],[CID]],ALY,2,FALSE)</f>
        <v>Inference</v>
      </c>
    </row>
    <row r="3734" spans="1:9" ht="16" thickBot="1" x14ac:dyDescent="0.25">
      <c r="A3734" s="8" t="str">
        <f>Table768[[#This Row],[Test No.]]&amp;Table768[[#This Row],[Section]]&amp;Table768[[#This Row],[Q No.]]</f>
        <v>R46R13</v>
      </c>
      <c r="B3734" s="8"/>
      <c r="C3734" s="7" t="s">
        <v>65</v>
      </c>
      <c r="D3734" s="24">
        <v>13</v>
      </c>
      <c r="E3734" s="6" t="s">
        <v>33</v>
      </c>
      <c r="F3734" s="6">
        <v>2</v>
      </c>
      <c r="G3734" s="13" t="s">
        <v>201</v>
      </c>
      <c r="H3734" s="17" t="s">
        <v>430</v>
      </c>
      <c r="I3734" s="2" t="str">
        <f>VLOOKUP(Table768[[#This Row],[CID]],ALY,2,FALSE)</f>
        <v>Detail</v>
      </c>
    </row>
    <row r="3735" spans="1:9" ht="16" thickBot="1" x14ac:dyDescent="0.25">
      <c r="A3735" s="8" t="str">
        <f>Table768[[#This Row],[Test No.]]&amp;Table768[[#This Row],[Section]]&amp;Table768[[#This Row],[Q No.]]</f>
        <v>R46R14</v>
      </c>
      <c r="B3735" s="8"/>
      <c r="C3735" s="7" t="s">
        <v>65</v>
      </c>
      <c r="D3735" s="24">
        <v>14</v>
      </c>
      <c r="E3735" s="6" t="s">
        <v>33</v>
      </c>
      <c r="F3735" s="6">
        <v>2</v>
      </c>
      <c r="G3735" s="13" t="s">
        <v>201</v>
      </c>
      <c r="H3735" s="17" t="s">
        <v>434</v>
      </c>
      <c r="I3735" s="2" t="str">
        <f>VLOOKUP(Table768[[#This Row],[CID]],ALY,2,FALSE)</f>
        <v>Main Idea</v>
      </c>
    </row>
    <row r="3736" spans="1:9" ht="16" thickBot="1" x14ac:dyDescent="0.25">
      <c r="A3736" s="8" t="str">
        <f>Table768[[#This Row],[Test No.]]&amp;Table768[[#This Row],[Section]]&amp;Table768[[#This Row],[Q No.]]</f>
        <v>R46R15</v>
      </c>
      <c r="B3736" s="8"/>
      <c r="C3736" s="7" t="s">
        <v>65</v>
      </c>
      <c r="D3736" s="24">
        <v>15</v>
      </c>
      <c r="E3736" s="6" t="s">
        <v>33</v>
      </c>
      <c r="F3736" s="6">
        <v>2</v>
      </c>
      <c r="G3736" s="13" t="s">
        <v>201</v>
      </c>
      <c r="H3736" s="17" t="s">
        <v>446</v>
      </c>
      <c r="I3736" s="2" t="str">
        <f>VLOOKUP(Table768[[#This Row],[CID]],ALY,2,FALSE)</f>
        <v>Inference</v>
      </c>
    </row>
    <row r="3737" spans="1:9" ht="16" thickBot="1" x14ac:dyDescent="0.25">
      <c r="A3737" s="8" t="str">
        <f>Table768[[#This Row],[Test No.]]&amp;Table768[[#This Row],[Section]]&amp;Table768[[#This Row],[Q No.]]</f>
        <v>R46R16</v>
      </c>
      <c r="B3737" s="8"/>
      <c r="C3737" s="7" t="s">
        <v>65</v>
      </c>
      <c r="D3737" s="24">
        <v>16</v>
      </c>
      <c r="E3737" s="6" t="s">
        <v>33</v>
      </c>
      <c r="F3737" s="6">
        <v>2</v>
      </c>
      <c r="G3737" s="13" t="s">
        <v>201</v>
      </c>
      <c r="H3737" s="17" t="s">
        <v>430</v>
      </c>
      <c r="I3737" s="2" t="str">
        <f>VLOOKUP(Table768[[#This Row],[CID]],ALY,2,FALSE)</f>
        <v>Detail</v>
      </c>
    </row>
    <row r="3738" spans="1:9" ht="16" thickBot="1" x14ac:dyDescent="0.25">
      <c r="A3738" s="8" t="str">
        <f>Table768[[#This Row],[Test No.]]&amp;Table768[[#This Row],[Section]]&amp;Table768[[#This Row],[Q No.]]</f>
        <v>R46R17</v>
      </c>
      <c r="B3738" s="8"/>
      <c r="C3738" s="7" t="s">
        <v>65</v>
      </c>
      <c r="D3738" s="24">
        <v>17</v>
      </c>
      <c r="E3738" s="6" t="s">
        <v>33</v>
      </c>
      <c r="F3738" s="6">
        <v>2</v>
      </c>
      <c r="G3738" s="13" t="s">
        <v>201</v>
      </c>
      <c r="H3738" s="17" t="s">
        <v>430</v>
      </c>
      <c r="I3738" s="2" t="str">
        <f>VLOOKUP(Table768[[#This Row],[CID]],ALY,2,FALSE)</f>
        <v>Detail</v>
      </c>
    </row>
    <row r="3739" spans="1:9" ht="16" thickBot="1" x14ac:dyDescent="0.25">
      <c r="A3739" s="8" t="str">
        <f>Table768[[#This Row],[Test No.]]&amp;Table768[[#This Row],[Section]]&amp;Table768[[#This Row],[Q No.]]</f>
        <v>R46R18</v>
      </c>
      <c r="B3739" s="8"/>
      <c r="C3739" s="7" t="s">
        <v>65</v>
      </c>
      <c r="D3739" s="24">
        <v>18</v>
      </c>
      <c r="E3739" s="6" t="s">
        <v>33</v>
      </c>
      <c r="F3739" s="6">
        <v>2</v>
      </c>
      <c r="G3739" s="13" t="s">
        <v>201</v>
      </c>
      <c r="H3739" s="17" t="s">
        <v>430</v>
      </c>
      <c r="I3739" s="2" t="str">
        <f>VLOOKUP(Table768[[#This Row],[CID]],ALY,2,FALSE)</f>
        <v>Detail</v>
      </c>
    </row>
    <row r="3740" spans="1:9" ht="16" thickBot="1" x14ac:dyDescent="0.25">
      <c r="A3740" s="8" t="str">
        <f>Table768[[#This Row],[Test No.]]&amp;Table768[[#This Row],[Section]]&amp;Table768[[#This Row],[Q No.]]</f>
        <v>R46R19</v>
      </c>
      <c r="B3740" s="8"/>
      <c r="C3740" s="7" t="s">
        <v>65</v>
      </c>
      <c r="D3740" s="24">
        <v>19</v>
      </c>
      <c r="E3740" s="6" t="s">
        <v>33</v>
      </c>
      <c r="F3740" s="6">
        <v>2</v>
      </c>
      <c r="G3740" s="13" t="s">
        <v>201</v>
      </c>
      <c r="H3740" s="17" t="s">
        <v>430</v>
      </c>
      <c r="I3740" s="2" t="str">
        <f>VLOOKUP(Table768[[#This Row],[CID]],ALY,2,FALSE)</f>
        <v>Detail</v>
      </c>
    </row>
    <row r="3741" spans="1:9" ht="16" thickBot="1" x14ac:dyDescent="0.25">
      <c r="A3741" s="8" t="str">
        <f>Table768[[#This Row],[Test No.]]&amp;Table768[[#This Row],[Section]]&amp;Table768[[#This Row],[Q No.]]</f>
        <v>R46R20</v>
      </c>
      <c r="B3741" s="8"/>
      <c r="C3741" s="7" t="s">
        <v>65</v>
      </c>
      <c r="D3741" s="24">
        <v>20</v>
      </c>
      <c r="E3741" s="6" t="s">
        <v>33</v>
      </c>
      <c r="F3741" s="6">
        <v>2</v>
      </c>
      <c r="G3741" s="13" t="s">
        <v>201</v>
      </c>
      <c r="H3741" s="17" t="s">
        <v>430</v>
      </c>
      <c r="I3741" s="2" t="str">
        <f>VLOOKUP(Table768[[#This Row],[CID]],ALY,2,FALSE)</f>
        <v>Detail</v>
      </c>
    </row>
    <row r="3742" spans="1:9" ht="16" thickBot="1" x14ac:dyDescent="0.25">
      <c r="A3742" s="8" t="str">
        <f>Table768[[#This Row],[Test No.]]&amp;Table768[[#This Row],[Section]]&amp;Table768[[#This Row],[Q No.]]</f>
        <v>R46R21</v>
      </c>
      <c r="B3742" s="8"/>
      <c r="C3742" s="7" t="s">
        <v>65</v>
      </c>
      <c r="D3742" s="24">
        <v>21</v>
      </c>
      <c r="E3742" s="6" t="s">
        <v>33</v>
      </c>
      <c r="F3742" s="6">
        <v>3</v>
      </c>
      <c r="G3742" s="13" t="s">
        <v>200</v>
      </c>
      <c r="H3742" s="17" t="s">
        <v>439</v>
      </c>
      <c r="I3742" s="2" t="str">
        <f>VLOOKUP(Table768[[#This Row],[CID]],ALY,2,FALSE)</f>
        <v>Vocab-in-Context</v>
      </c>
    </row>
    <row r="3743" spans="1:9" ht="16" thickBot="1" x14ac:dyDescent="0.25">
      <c r="A3743" s="8" t="str">
        <f>Table768[[#This Row],[Test No.]]&amp;Table768[[#This Row],[Section]]&amp;Table768[[#This Row],[Q No.]]</f>
        <v>R46R22</v>
      </c>
      <c r="B3743" s="8"/>
      <c r="C3743" s="7" t="s">
        <v>65</v>
      </c>
      <c r="D3743" s="24">
        <v>22</v>
      </c>
      <c r="E3743" s="6" t="s">
        <v>33</v>
      </c>
      <c r="F3743" s="6">
        <v>3</v>
      </c>
      <c r="G3743" s="13" t="s">
        <v>200</v>
      </c>
      <c r="H3743" s="17" t="s">
        <v>437</v>
      </c>
      <c r="I3743" s="2" t="str">
        <f>VLOOKUP(Table768[[#This Row],[CID]],ALY,2,FALSE)</f>
        <v>Detail</v>
      </c>
    </row>
    <row r="3744" spans="1:9" ht="16" thickBot="1" x14ac:dyDescent="0.25">
      <c r="A3744" s="8" t="str">
        <f>Table768[[#This Row],[Test No.]]&amp;Table768[[#This Row],[Section]]&amp;Table768[[#This Row],[Q No.]]</f>
        <v>R46R23</v>
      </c>
      <c r="B3744" s="8"/>
      <c r="C3744" s="7" t="s">
        <v>65</v>
      </c>
      <c r="D3744" s="24">
        <v>23</v>
      </c>
      <c r="E3744" s="6" t="s">
        <v>33</v>
      </c>
      <c r="F3744" s="6">
        <v>3</v>
      </c>
      <c r="G3744" s="13" t="s">
        <v>200</v>
      </c>
      <c r="H3744" s="17" t="s">
        <v>437</v>
      </c>
      <c r="I3744" s="2" t="str">
        <f>VLOOKUP(Table768[[#This Row],[CID]],ALY,2,FALSE)</f>
        <v>Detail</v>
      </c>
    </row>
    <row r="3745" spans="1:9" ht="16" thickBot="1" x14ac:dyDescent="0.25">
      <c r="A3745" s="8" t="str">
        <f>Table768[[#This Row],[Test No.]]&amp;Table768[[#This Row],[Section]]&amp;Table768[[#This Row],[Q No.]]</f>
        <v>R46R24</v>
      </c>
      <c r="B3745" s="8"/>
      <c r="C3745" s="7" t="s">
        <v>65</v>
      </c>
      <c r="D3745" s="24">
        <v>24</v>
      </c>
      <c r="E3745" s="6" t="s">
        <v>33</v>
      </c>
      <c r="F3745" s="6">
        <v>3</v>
      </c>
      <c r="G3745" s="13" t="s">
        <v>200</v>
      </c>
      <c r="H3745" s="17" t="s">
        <v>451</v>
      </c>
      <c r="I3745" s="2" t="str">
        <f>VLOOKUP(Table768[[#This Row],[CID]],ALY,2,FALSE)</f>
        <v>Main Idea</v>
      </c>
    </row>
    <row r="3746" spans="1:9" ht="16" thickBot="1" x14ac:dyDescent="0.25">
      <c r="A3746" s="8" t="str">
        <f>Table768[[#This Row],[Test No.]]&amp;Table768[[#This Row],[Section]]&amp;Table768[[#This Row],[Q No.]]</f>
        <v>R46R25</v>
      </c>
      <c r="B3746" s="8"/>
      <c r="C3746" s="7" t="s">
        <v>65</v>
      </c>
      <c r="D3746" s="24">
        <v>25</v>
      </c>
      <c r="E3746" s="6" t="s">
        <v>33</v>
      </c>
      <c r="F3746" s="6">
        <v>3</v>
      </c>
      <c r="G3746" s="13" t="s">
        <v>200</v>
      </c>
      <c r="H3746" s="17" t="s">
        <v>437</v>
      </c>
      <c r="I3746" s="2" t="str">
        <f>VLOOKUP(Table768[[#This Row],[CID]],ALY,2,FALSE)</f>
        <v>Detail</v>
      </c>
    </row>
    <row r="3747" spans="1:9" ht="16" thickBot="1" x14ac:dyDescent="0.25">
      <c r="A3747" s="8" t="str">
        <f>Table768[[#This Row],[Test No.]]&amp;Table768[[#This Row],[Section]]&amp;Table768[[#This Row],[Q No.]]</f>
        <v>R46R26</v>
      </c>
      <c r="B3747" s="8"/>
      <c r="C3747" s="7" t="s">
        <v>65</v>
      </c>
      <c r="D3747" s="24">
        <v>26</v>
      </c>
      <c r="E3747" s="6" t="s">
        <v>33</v>
      </c>
      <c r="F3747" s="6">
        <v>3</v>
      </c>
      <c r="G3747" s="13" t="s">
        <v>200</v>
      </c>
      <c r="H3747" s="17" t="s">
        <v>439</v>
      </c>
      <c r="I3747" s="2" t="str">
        <f>VLOOKUP(Table768[[#This Row],[CID]],ALY,2,FALSE)</f>
        <v>Vocab-in-Context</v>
      </c>
    </row>
    <row r="3748" spans="1:9" ht="16" thickBot="1" x14ac:dyDescent="0.25">
      <c r="A3748" s="8" t="str">
        <f>Table768[[#This Row],[Test No.]]&amp;Table768[[#This Row],[Section]]&amp;Table768[[#This Row],[Q No.]]</f>
        <v>R46R27</v>
      </c>
      <c r="B3748" s="8"/>
      <c r="C3748" s="7" t="s">
        <v>65</v>
      </c>
      <c r="D3748" s="24">
        <v>27</v>
      </c>
      <c r="E3748" s="6" t="s">
        <v>33</v>
      </c>
      <c r="F3748" s="6">
        <v>3</v>
      </c>
      <c r="G3748" s="13" t="s">
        <v>200</v>
      </c>
      <c r="H3748" s="17" t="s">
        <v>437</v>
      </c>
      <c r="I3748" s="2" t="str">
        <f>VLOOKUP(Table768[[#This Row],[CID]],ALY,2,FALSE)</f>
        <v>Detail</v>
      </c>
    </row>
    <row r="3749" spans="1:9" ht="16" thickBot="1" x14ac:dyDescent="0.25">
      <c r="A3749" s="8" t="str">
        <f>Table768[[#This Row],[Test No.]]&amp;Table768[[#This Row],[Section]]&amp;Table768[[#This Row],[Q No.]]</f>
        <v>R46R28</v>
      </c>
      <c r="B3749" s="8"/>
      <c r="C3749" s="7" t="s">
        <v>65</v>
      </c>
      <c r="D3749" s="24">
        <v>28</v>
      </c>
      <c r="E3749" s="6" t="s">
        <v>33</v>
      </c>
      <c r="F3749" s="6">
        <v>3</v>
      </c>
      <c r="G3749" s="13" t="s">
        <v>200</v>
      </c>
      <c r="H3749" s="17" t="s">
        <v>437</v>
      </c>
      <c r="I3749" s="2" t="str">
        <f>VLOOKUP(Table768[[#This Row],[CID]],ALY,2,FALSE)</f>
        <v>Detail</v>
      </c>
    </row>
    <row r="3750" spans="1:9" ht="16" thickBot="1" x14ac:dyDescent="0.25">
      <c r="A3750" s="8" t="str">
        <f>Table768[[#This Row],[Test No.]]&amp;Table768[[#This Row],[Section]]&amp;Table768[[#This Row],[Q No.]]</f>
        <v>R46R29</v>
      </c>
      <c r="B3750" s="8"/>
      <c r="C3750" s="7" t="s">
        <v>65</v>
      </c>
      <c r="D3750" s="24">
        <v>29</v>
      </c>
      <c r="E3750" s="6" t="s">
        <v>33</v>
      </c>
      <c r="F3750" s="6">
        <v>3</v>
      </c>
      <c r="G3750" s="13" t="s">
        <v>200</v>
      </c>
      <c r="H3750" s="17" t="s">
        <v>437</v>
      </c>
      <c r="I3750" s="2" t="str">
        <f>VLOOKUP(Table768[[#This Row],[CID]],ALY,2,FALSE)</f>
        <v>Detail</v>
      </c>
    </row>
    <row r="3751" spans="1:9" ht="16" thickBot="1" x14ac:dyDescent="0.25">
      <c r="A3751" s="8" t="str">
        <f>Table768[[#This Row],[Test No.]]&amp;Table768[[#This Row],[Section]]&amp;Table768[[#This Row],[Q No.]]</f>
        <v>R46R30</v>
      </c>
      <c r="B3751" s="8"/>
      <c r="C3751" s="7" t="s">
        <v>65</v>
      </c>
      <c r="D3751" s="24">
        <v>30</v>
      </c>
      <c r="E3751" s="6" t="s">
        <v>33</v>
      </c>
      <c r="F3751" s="6">
        <v>3</v>
      </c>
      <c r="G3751" s="13" t="s">
        <v>200</v>
      </c>
      <c r="H3751" s="17" t="s">
        <v>437</v>
      </c>
      <c r="I3751" s="2" t="str">
        <f>VLOOKUP(Table768[[#This Row],[CID]],ALY,2,FALSE)</f>
        <v>Detail</v>
      </c>
    </row>
    <row r="3752" spans="1:9" ht="16" thickBot="1" x14ac:dyDescent="0.25">
      <c r="A3752" s="8" t="str">
        <f>Table768[[#This Row],[Test No.]]&amp;Table768[[#This Row],[Section]]&amp;Table768[[#This Row],[Q No.]]</f>
        <v>R46R31</v>
      </c>
      <c r="B3752" s="8"/>
      <c r="C3752" s="7" t="s">
        <v>65</v>
      </c>
      <c r="D3752" s="24">
        <v>31</v>
      </c>
      <c r="E3752" s="6" t="s">
        <v>33</v>
      </c>
      <c r="F3752" s="6">
        <v>4</v>
      </c>
      <c r="G3752" s="13" t="s">
        <v>199</v>
      </c>
      <c r="H3752" s="17" t="s">
        <v>441</v>
      </c>
      <c r="I3752" s="2" t="str">
        <f>VLOOKUP(Table768[[#This Row],[CID]],ALY,2,FALSE)</f>
        <v>Main Idea</v>
      </c>
    </row>
    <row r="3753" spans="1:9" ht="16" thickBot="1" x14ac:dyDescent="0.25">
      <c r="A3753" s="8" t="str">
        <f>Table768[[#This Row],[Test No.]]&amp;Table768[[#This Row],[Section]]&amp;Table768[[#This Row],[Q No.]]</f>
        <v>R46R32</v>
      </c>
      <c r="B3753" s="8"/>
      <c r="C3753" s="7" t="s">
        <v>65</v>
      </c>
      <c r="D3753" s="24">
        <v>32</v>
      </c>
      <c r="E3753" s="6" t="s">
        <v>33</v>
      </c>
      <c r="F3753" s="6">
        <v>4</v>
      </c>
      <c r="G3753" s="13" t="s">
        <v>199</v>
      </c>
      <c r="H3753" s="17" t="s">
        <v>442</v>
      </c>
      <c r="I3753" s="2" t="str">
        <f>VLOOKUP(Table768[[#This Row],[CID]],ALY,2,FALSE)</f>
        <v>Detail</v>
      </c>
    </row>
    <row r="3754" spans="1:9" ht="16" thickBot="1" x14ac:dyDescent="0.25">
      <c r="A3754" s="8" t="str">
        <f>Table768[[#This Row],[Test No.]]&amp;Table768[[#This Row],[Section]]&amp;Table768[[#This Row],[Q No.]]</f>
        <v>R46R33</v>
      </c>
      <c r="B3754" s="8"/>
      <c r="C3754" s="7" t="s">
        <v>65</v>
      </c>
      <c r="D3754" s="24">
        <v>33</v>
      </c>
      <c r="E3754" s="6" t="s">
        <v>33</v>
      </c>
      <c r="F3754" s="6">
        <v>4</v>
      </c>
      <c r="G3754" s="13" t="s">
        <v>199</v>
      </c>
      <c r="H3754" s="17" t="s">
        <v>442</v>
      </c>
      <c r="I3754" s="2" t="str">
        <f>VLOOKUP(Table768[[#This Row],[CID]],ALY,2,FALSE)</f>
        <v>Detail</v>
      </c>
    </row>
    <row r="3755" spans="1:9" ht="16" thickBot="1" x14ac:dyDescent="0.25">
      <c r="A3755" s="8" t="str">
        <f>Table768[[#This Row],[Test No.]]&amp;Table768[[#This Row],[Section]]&amp;Table768[[#This Row],[Q No.]]</f>
        <v>R46R34</v>
      </c>
      <c r="B3755" s="8"/>
      <c r="C3755" s="7" t="s">
        <v>65</v>
      </c>
      <c r="D3755" s="24">
        <v>34</v>
      </c>
      <c r="E3755" s="6" t="s">
        <v>33</v>
      </c>
      <c r="F3755" s="6">
        <v>4</v>
      </c>
      <c r="G3755" s="13" t="s">
        <v>199</v>
      </c>
      <c r="H3755" s="17" t="s">
        <v>442</v>
      </c>
      <c r="I3755" s="2" t="str">
        <f>VLOOKUP(Table768[[#This Row],[CID]],ALY,2,FALSE)</f>
        <v>Detail</v>
      </c>
    </row>
    <row r="3756" spans="1:9" ht="16" thickBot="1" x14ac:dyDescent="0.25">
      <c r="A3756" s="8" t="str">
        <f>Table768[[#This Row],[Test No.]]&amp;Table768[[#This Row],[Section]]&amp;Table768[[#This Row],[Q No.]]</f>
        <v>R46R35</v>
      </c>
      <c r="B3756" s="8"/>
      <c r="C3756" s="7" t="s">
        <v>65</v>
      </c>
      <c r="D3756" s="24">
        <v>35</v>
      </c>
      <c r="E3756" s="6" t="s">
        <v>33</v>
      </c>
      <c r="F3756" s="6">
        <v>4</v>
      </c>
      <c r="G3756" s="13" t="s">
        <v>199</v>
      </c>
      <c r="H3756" s="17" t="s">
        <v>442</v>
      </c>
      <c r="I3756" s="2" t="str">
        <f>VLOOKUP(Table768[[#This Row],[CID]],ALY,2,FALSE)</f>
        <v>Detail</v>
      </c>
    </row>
    <row r="3757" spans="1:9" ht="16" thickBot="1" x14ac:dyDescent="0.25">
      <c r="A3757" s="8" t="str">
        <f>Table768[[#This Row],[Test No.]]&amp;Table768[[#This Row],[Section]]&amp;Table768[[#This Row],[Q No.]]</f>
        <v>R46R36</v>
      </c>
      <c r="B3757" s="8"/>
      <c r="C3757" s="7" t="s">
        <v>65</v>
      </c>
      <c r="D3757" s="24">
        <v>36</v>
      </c>
      <c r="E3757" s="6" t="s">
        <v>33</v>
      </c>
      <c r="F3757" s="6">
        <v>4</v>
      </c>
      <c r="G3757" s="13" t="s">
        <v>199</v>
      </c>
      <c r="H3757" s="17" t="s">
        <v>440</v>
      </c>
      <c r="I3757" s="2" t="str">
        <f>VLOOKUP(Table768[[#This Row],[CID]],ALY,2,FALSE)</f>
        <v>Inference</v>
      </c>
    </row>
    <row r="3758" spans="1:9" ht="16" thickBot="1" x14ac:dyDescent="0.25">
      <c r="A3758" s="8" t="str">
        <f>Table768[[#This Row],[Test No.]]&amp;Table768[[#This Row],[Section]]&amp;Table768[[#This Row],[Q No.]]</f>
        <v>R46R37</v>
      </c>
      <c r="B3758" s="8"/>
      <c r="C3758" s="7" t="s">
        <v>65</v>
      </c>
      <c r="D3758" s="24">
        <v>37</v>
      </c>
      <c r="E3758" s="6" t="s">
        <v>33</v>
      </c>
      <c r="F3758" s="6">
        <v>4</v>
      </c>
      <c r="G3758" s="13" t="s">
        <v>199</v>
      </c>
      <c r="H3758" s="17" t="s">
        <v>442</v>
      </c>
      <c r="I3758" s="2" t="str">
        <f>VLOOKUP(Table768[[#This Row],[CID]],ALY,2,FALSE)</f>
        <v>Detail</v>
      </c>
    </row>
    <row r="3759" spans="1:9" ht="16" thickBot="1" x14ac:dyDescent="0.25">
      <c r="A3759" s="8" t="str">
        <f>Table768[[#This Row],[Test No.]]&amp;Table768[[#This Row],[Section]]&amp;Table768[[#This Row],[Q No.]]</f>
        <v>R46R38</v>
      </c>
      <c r="B3759" s="8"/>
      <c r="C3759" s="7" t="s">
        <v>65</v>
      </c>
      <c r="D3759" s="24">
        <v>38</v>
      </c>
      <c r="E3759" s="6" t="s">
        <v>33</v>
      </c>
      <c r="F3759" s="6">
        <v>4</v>
      </c>
      <c r="G3759" s="13" t="s">
        <v>199</v>
      </c>
      <c r="H3759" s="17" t="s">
        <v>442</v>
      </c>
      <c r="I3759" s="2" t="str">
        <f>VLOOKUP(Table768[[#This Row],[CID]],ALY,2,FALSE)</f>
        <v>Detail</v>
      </c>
    </row>
    <row r="3760" spans="1:9" ht="16" thickBot="1" x14ac:dyDescent="0.25">
      <c r="A3760" s="8" t="str">
        <f>Table768[[#This Row],[Test No.]]&amp;Table768[[#This Row],[Section]]&amp;Table768[[#This Row],[Q No.]]</f>
        <v>R46R39</v>
      </c>
      <c r="B3760" s="8"/>
      <c r="C3760" s="7" t="s">
        <v>65</v>
      </c>
      <c r="D3760" s="24">
        <v>39</v>
      </c>
      <c r="E3760" s="6" t="s">
        <v>33</v>
      </c>
      <c r="F3760" s="6">
        <v>4</v>
      </c>
      <c r="G3760" s="13" t="s">
        <v>199</v>
      </c>
      <c r="H3760" s="17" t="s">
        <v>445</v>
      </c>
      <c r="I3760" s="2" t="str">
        <f>VLOOKUP(Table768[[#This Row],[CID]],ALY,2,FALSE)</f>
        <v>Purpose</v>
      </c>
    </row>
    <row r="3761" spans="1:9" ht="16" thickBot="1" x14ac:dyDescent="0.25">
      <c r="A3761" s="8" t="str">
        <f>Table768[[#This Row],[Test No.]]&amp;Table768[[#This Row],[Section]]&amp;Table768[[#This Row],[Q No.]]</f>
        <v>R46R40</v>
      </c>
      <c r="B3761" s="8"/>
      <c r="C3761" s="7" t="s">
        <v>65</v>
      </c>
      <c r="D3761" s="24">
        <v>40</v>
      </c>
      <c r="E3761" s="6" t="s">
        <v>33</v>
      </c>
      <c r="F3761" s="6">
        <v>4</v>
      </c>
      <c r="G3761" s="13" t="s">
        <v>199</v>
      </c>
      <c r="H3761" s="17" t="s">
        <v>441</v>
      </c>
      <c r="I3761" s="2" t="str">
        <f>VLOOKUP(Table768[[#This Row],[CID]],ALY,2,FALSE)</f>
        <v>Main Idea</v>
      </c>
    </row>
    <row r="3762" spans="1:9" ht="16" thickBot="1" x14ac:dyDescent="0.25">
      <c r="A3762" s="8" t="str">
        <f>Table768[[#This Row],[Test No.]]&amp;Table768[[#This Row],[Section]]&amp;Table768[[#This Row],[Q No.]]</f>
        <v>R47R1</v>
      </c>
      <c r="B3762" s="8"/>
      <c r="C3762" s="7" t="s">
        <v>64</v>
      </c>
      <c r="D3762" s="24">
        <v>1</v>
      </c>
      <c r="E3762" s="6" t="s">
        <v>33</v>
      </c>
      <c r="F3762" s="6">
        <v>1</v>
      </c>
      <c r="G3762" s="13" t="s">
        <v>50</v>
      </c>
      <c r="H3762" s="17" t="s">
        <v>425</v>
      </c>
      <c r="I3762" s="2" t="str">
        <f>VLOOKUP(Table768[[#This Row],[CID]],ALY,2,FALSE)</f>
        <v>Detail</v>
      </c>
    </row>
    <row r="3763" spans="1:9" ht="16" thickBot="1" x14ac:dyDescent="0.25">
      <c r="A3763" s="8" t="str">
        <f>Table768[[#This Row],[Test No.]]&amp;Table768[[#This Row],[Section]]&amp;Table768[[#This Row],[Q No.]]</f>
        <v>R47R2</v>
      </c>
      <c r="B3763" s="8"/>
      <c r="C3763" s="7" t="s">
        <v>64</v>
      </c>
      <c r="D3763" s="24">
        <v>2</v>
      </c>
      <c r="E3763" s="6" t="s">
        <v>33</v>
      </c>
      <c r="F3763" s="6">
        <v>1</v>
      </c>
      <c r="G3763" s="13" t="s">
        <v>50</v>
      </c>
      <c r="H3763" s="17" t="s">
        <v>425</v>
      </c>
      <c r="I3763" s="2" t="str">
        <f>VLOOKUP(Table768[[#This Row],[CID]],ALY,2,FALSE)</f>
        <v>Detail</v>
      </c>
    </row>
    <row r="3764" spans="1:9" ht="16" thickBot="1" x14ac:dyDescent="0.25">
      <c r="A3764" s="8" t="str">
        <f>Table768[[#This Row],[Test No.]]&amp;Table768[[#This Row],[Section]]&amp;Table768[[#This Row],[Q No.]]</f>
        <v>R47R3</v>
      </c>
      <c r="B3764" s="8"/>
      <c r="C3764" s="7" t="s">
        <v>64</v>
      </c>
      <c r="D3764" s="24">
        <v>3</v>
      </c>
      <c r="E3764" s="6" t="s">
        <v>33</v>
      </c>
      <c r="F3764" s="6">
        <v>1</v>
      </c>
      <c r="G3764" s="13" t="s">
        <v>50</v>
      </c>
      <c r="H3764" s="17" t="s">
        <v>424</v>
      </c>
      <c r="I3764" s="2" t="str">
        <f>VLOOKUP(Table768[[#This Row],[CID]],ALY,2,FALSE)</f>
        <v>Inference</v>
      </c>
    </row>
    <row r="3765" spans="1:9" ht="16" thickBot="1" x14ac:dyDescent="0.25">
      <c r="A3765" s="8" t="str">
        <f>Table768[[#This Row],[Test No.]]&amp;Table768[[#This Row],[Section]]&amp;Table768[[#This Row],[Q No.]]</f>
        <v>R47R4</v>
      </c>
      <c r="B3765" s="8"/>
      <c r="C3765" s="7" t="s">
        <v>64</v>
      </c>
      <c r="D3765" s="24">
        <v>4</v>
      </c>
      <c r="E3765" s="6" t="s">
        <v>33</v>
      </c>
      <c r="F3765" s="6">
        <v>1</v>
      </c>
      <c r="G3765" s="13" t="s">
        <v>50</v>
      </c>
      <c r="H3765" s="17" t="s">
        <v>425</v>
      </c>
      <c r="I3765" s="2" t="str">
        <f>VLOOKUP(Table768[[#This Row],[CID]],ALY,2,FALSE)</f>
        <v>Detail</v>
      </c>
    </row>
    <row r="3766" spans="1:9" ht="16" thickBot="1" x14ac:dyDescent="0.25">
      <c r="A3766" s="8" t="str">
        <f>Table768[[#This Row],[Test No.]]&amp;Table768[[#This Row],[Section]]&amp;Table768[[#This Row],[Q No.]]</f>
        <v>R47R5</v>
      </c>
      <c r="B3766" s="8"/>
      <c r="C3766" s="7" t="s">
        <v>64</v>
      </c>
      <c r="D3766" s="24">
        <v>5</v>
      </c>
      <c r="E3766" s="6" t="s">
        <v>33</v>
      </c>
      <c r="F3766" s="6">
        <v>1</v>
      </c>
      <c r="G3766" s="13" t="s">
        <v>50</v>
      </c>
      <c r="H3766" s="17" t="s">
        <v>425</v>
      </c>
      <c r="I3766" s="2" t="str">
        <f>VLOOKUP(Table768[[#This Row],[CID]],ALY,2,FALSE)</f>
        <v>Detail</v>
      </c>
    </row>
    <row r="3767" spans="1:9" ht="16" thickBot="1" x14ac:dyDescent="0.25">
      <c r="A3767" s="8" t="str">
        <f>Table768[[#This Row],[Test No.]]&amp;Table768[[#This Row],[Section]]&amp;Table768[[#This Row],[Q No.]]</f>
        <v>R47R6</v>
      </c>
      <c r="B3767" s="8"/>
      <c r="C3767" s="7" t="s">
        <v>64</v>
      </c>
      <c r="D3767" s="24">
        <v>6</v>
      </c>
      <c r="E3767" s="6" t="s">
        <v>33</v>
      </c>
      <c r="F3767" s="6">
        <v>1</v>
      </c>
      <c r="G3767" s="13" t="s">
        <v>50</v>
      </c>
      <c r="H3767" s="17" t="s">
        <v>425</v>
      </c>
      <c r="I3767" s="2" t="str">
        <f>VLOOKUP(Table768[[#This Row],[CID]],ALY,2,FALSE)</f>
        <v>Detail</v>
      </c>
    </row>
    <row r="3768" spans="1:9" ht="16" thickBot="1" x14ac:dyDescent="0.25">
      <c r="A3768" s="8" t="str">
        <f>Table768[[#This Row],[Test No.]]&amp;Table768[[#This Row],[Section]]&amp;Table768[[#This Row],[Q No.]]</f>
        <v>R47R7</v>
      </c>
      <c r="B3768" s="8"/>
      <c r="C3768" s="7" t="s">
        <v>64</v>
      </c>
      <c r="D3768" s="24">
        <v>7</v>
      </c>
      <c r="E3768" s="6" t="s">
        <v>33</v>
      </c>
      <c r="F3768" s="6">
        <v>1</v>
      </c>
      <c r="G3768" s="13" t="s">
        <v>50</v>
      </c>
      <c r="H3768" s="17" t="s">
        <v>425</v>
      </c>
      <c r="I3768" s="2" t="str">
        <f>VLOOKUP(Table768[[#This Row],[CID]],ALY,2,FALSE)</f>
        <v>Detail</v>
      </c>
    </row>
    <row r="3769" spans="1:9" ht="16" thickBot="1" x14ac:dyDescent="0.25">
      <c r="A3769" s="8" t="str">
        <f>Table768[[#This Row],[Test No.]]&amp;Table768[[#This Row],[Section]]&amp;Table768[[#This Row],[Q No.]]</f>
        <v>R47R8</v>
      </c>
      <c r="B3769" s="8"/>
      <c r="C3769" s="7" t="s">
        <v>64</v>
      </c>
      <c r="D3769" s="24">
        <v>8</v>
      </c>
      <c r="E3769" s="6" t="s">
        <v>33</v>
      </c>
      <c r="F3769" s="6">
        <v>1</v>
      </c>
      <c r="G3769" s="13" t="s">
        <v>50</v>
      </c>
      <c r="H3769" s="17" t="s">
        <v>425</v>
      </c>
      <c r="I3769" s="2" t="str">
        <f>VLOOKUP(Table768[[#This Row],[CID]],ALY,2,FALSE)</f>
        <v>Detail</v>
      </c>
    </row>
    <row r="3770" spans="1:9" ht="16" thickBot="1" x14ac:dyDescent="0.25">
      <c r="A3770" s="8" t="str">
        <f>Table768[[#This Row],[Test No.]]&amp;Table768[[#This Row],[Section]]&amp;Table768[[#This Row],[Q No.]]</f>
        <v>R47R9</v>
      </c>
      <c r="B3770" s="8"/>
      <c r="C3770" s="7" t="s">
        <v>64</v>
      </c>
      <c r="D3770" s="24">
        <v>9</v>
      </c>
      <c r="E3770" s="6" t="s">
        <v>33</v>
      </c>
      <c r="F3770" s="6">
        <v>1</v>
      </c>
      <c r="G3770" s="13" t="s">
        <v>50</v>
      </c>
      <c r="H3770" s="17" t="s">
        <v>424</v>
      </c>
      <c r="I3770" s="2" t="str">
        <f>VLOOKUP(Table768[[#This Row],[CID]],ALY,2,FALSE)</f>
        <v>Inference</v>
      </c>
    </row>
    <row r="3771" spans="1:9" ht="16" thickBot="1" x14ac:dyDescent="0.25">
      <c r="A3771" s="8" t="str">
        <f>Table768[[#This Row],[Test No.]]&amp;Table768[[#This Row],[Section]]&amp;Table768[[#This Row],[Q No.]]</f>
        <v>R47R10</v>
      </c>
      <c r="B3771" s="8"/>
      <c r="C3771" s="7" t="s">
        <v>64</v>
      </c>
      <c r="D3771" s="24">
        <v>10</v>
      </c>
      <c r="E3771" s="6" t="s">
        <v>33</v>
      </c>
      <c r="F3771" s="6">
        <v>1</v>
      </c>
      <c r="G3771" s="13" t="s">
        <v>50</v>
      </c>
      <c r="H3771" s="17" t="s">
        <v>424</v>
      </c>
      <c r="I3771" s="2" t="str">
        <f>VLOOKUP(Table768[[#This Row],[CID]],ALY,2,FALSE)</f>
        <v>Inference</v>
      </c>
    </row>
    <row r="3772" spans="1:9" ht="16" thickBot="1" x14ac:dyDescent="0.25">
      <c r="A3772" s="8" t="str">
        <f>Table768[[#This Row],[Test No.]]&amp;Table768[[#This Row],[Section]]&amp;Table768[[#This Row],[Q No.]]</f>
        <v>R47R11</v>
      </c>
      <c r="B3772" s="8"/>
      <c r="C3772" s="7" t="s">
        <v>64</v>
      </c>
      <c r="D3772" s="24">
        <v>11</v>
      </c>
      <c r="E3772" s="6" t="s">
        <v>33</v>
      </c>
      <c r="F3772" s="6">
        <v>2</v>
      </c>
      <c r="G3772" s="13" t="s">
        <v>201</v>
      </c>
      <c r="H3772" s="17" t="s">
        <v>434</v>
      </c>
      <c r="I3772" s="2" t="str">
        <f>VLOOKUP(Table768[[#This Row],[CID]],ALY,2,FALSE)</f>
        <v>Main Idea</v>
      </c>
    </row>
    <row r="3773" spans="1:9" ht="16" thickBot="1" x14ac:dyDescent="0.25">
      <c r="A3773" s="8" t="str">
        <f>Table768[[#This Row],[Test No.]]&amp;Table768[[#This Row],[Section]]&amp;Table768[[#This Row],[Q No.]]</f>
        <v>R47R12</v>
      </c>
      <c r="B3773" s="8"/>
      <c r="C3773" s="7" t="s">
        <v>64</v>
      </c>
      <c r="D3773" s="24">
        <v>12</v>
      </c>
      <c r="E3773" s="6" t="s">
        <v>33</v>
      </c>
      <c r="F3773" s="6">
        <v>2</v>
      </c>
      <c r="G3773" s="13" t="s">
        <v>201</v>
      </c>
      <c r="H3773" s="17" t="s">
        <v>430</v>
      </c>
      <c r="I3773" s="2" t="str">
        <f>VLOOKUP(Table768[[#This Row],[CID]],ALY,2,FALSE)</f>
        <v>Detail</v>
      </c>
    </row>
    <row r="3774" spans="1:9" ht="16" thickBot="1" x14ac:dyDescent="0.25">
      <c r="A3774" s="8" t="str">
        <f>Table768[[#This Row],[Test No.]]&amp;Table768[[#This Row],[Section]]&amp;Table768[[#This Row],[Q No.]]</f>
        <v>R47R13</v>
      </c>
      <c r="B3774" s="8"/>
      <c r="C3774" s="7" t="s">
        <v>64</v>
      </c>
      <c r="D3774" s="24">
        <v>13</v>
      </c>
      <c r="E3774" s="6" t="s">
        <v>33</v>
      </c>
      <c r="F3774" s="6">
        <v>2</v>
      </c>
      <c r="G3774" s="13" t="s">
        <v>201</v>
      </c>
      <c r="H3774" s="17" t="s">
        <v>430</v>
      </c>
      <c r="I3774" s="2" t="str">
        <f>VLOOKUP(Table768[[#This Row],[CID]],ALY,2,FALSE)</f>
        <v>Detail</v>
      </c>
    </row>
    <row r="3775" spans="1:9" ht="16" thickBot="1" x14ac:dyDescent="0.25">
      <c r="A3775" s="8" t="str">
        <f>Table768[[#This Row],[Test No.]]&amp;Table768[[#This Row],[Section]]&amp;Table768[[#This Row],[Q No.]]</f>
        <v>R47R14</v>
      </c>
      <c r="B3775" s="8"/>
      <c r="C3775" s="7" t="s">
        <v>64</v>
      </c>
      <c r="D3775" s="24">
        <v>14</v>
      </c>
      <c r="E3775" s="6" t="s">
        <v>33</v>
      </c>
      <c r="F3775" s="6">
        <v>2</v>
      </c>
      <c r="G3775" s="13" t="s">
        <v>201</v>
      </c>
      <c r="H3775" s="17" t="s">
        <v>431</v>
      </c>
      <c r="I3775" s="2" t="str">
        <f>VLOOKUP(Table768[[#This Row],[CID]],ALY,2,FALSE)</f>
        <v>Vocab-in-Context</v>
      </c>
    </row>
    <row r="3776" spans="1:9" ht="16" thickBot="1" x14ac:dyDescent="0.25">
      <c r="A3776" s="8" t="str">
        <f>Table768[[#This Row],[Test No.]]&amp;Table768[[#This Row],[Section]]&amp;Table768[[#This Row],[Q No.]]</f>
        <v>R47R15</v>
      </c>
      <c r="B3776" s="8"/>
      <c r="C3776" s="7" t="s">
        <v>64</v>
      </c>
      <c r="D3776" s="24">
        <v>15</v>
      </c>
      <c r="E3776" s="6" t="s">
        <v>33</v>
      </c>
      <c r="F3776" s="6">
        <v>2</v>
      </c>
      <c r="G3776" s="13" t="s">
        <v>201</v>
      </c>
      <c r="H3776" s="17" t="s">
        <v>434</v>
      </c>
      <c r="I3776" s="2" t="str">
        <f>VLOOKUP(Table768[[#This Row],[CID]],ALY,2,FALSE)</f>
        <v>Main Idea</v>
      </c>
    </row>
    <row r="3777" spans="1:9" ht="16" thickBot="1" x14ac:dyDescent="0.25">
      <c r="A3777" s="8" t="str">
        <f>Table768[[#This Row],[Test No.]]&amp;Table768[[#This Row],[Section]]&amp;Table768[[#This Row],[Q No.]]</f>
        <v>R47R16</v>
      </c>
      <c r="B3777" s="8"/>
      <c r="C3777" s="7" t="s">
        <v>64</v>
      </c>
      <c r="D3777" s="24">
        <v>16</v>
      </c>
      <c r="E3777" s="6" t="s">
        <v>33</v>
      </c>
      <c r="F3777" s="6">
        <v>2</v>
      </c>
      <c r="G3777" s="13" t="s">
        <v>201</v>
      </c>
      <c r="H3777" s="17" t="s">
        <v>430</v>
      </c>
      <c r="I3777" s="2" t="str">
        <f>VLOOKUP(Table768[[#This Row],[CID]],ALY,2,FALSE)</f>
        <v>Detail</v>
      </c>
    </row>
    <row r="3778" spans="1:9" ht="16" thickBot="1" x14ac:dyDescent="0.25">
      <c r="A3778" s="8" t="str">
        <f>Table768[[#This Row],[Test No.]]&amp;Table768[[#This Row],[Section]]&amp;Table768[[#This Row],[Q No.]]</f>
        <v>R47R17</v>
      </c>
      <c r="B3778" s="8"/>
      <c r="C3778" s="7" t="s">
        <v>64</v>
      </c>
      <c r="D3778" s="24">
        <v>17</v>
      </c>
      <c r="E3778" s="6" t="s">
        <v>33</v>
      </c>
      <c r="F3778" s="6">
        <v>2</v>
      </c>
      <c r="G3778" s="13" t="s">
        <v>201</v>
      </c>
      <c r="H3778" s="17" t="s">
        <v>430</v>
      </c>
      <c r="I3778" s="2" t="str">
        <f>VLOOKUP(Table768[[#This Row],[CID]],ALY,2,FALSE)</f>
        <v>Detail</v>
      </c>
    </row>
    <row r="3779" spans="1:9" ht="16" thickBot="1" x14ac:dyDescent="0.25">
      <c r="A3779" s="8" t="str">
        <f>Table768[[#This Row],[Test No.]]&amp;Table768[[#This Row],[Section]]&amp;Table768[[#This Row],[Q No.]]</f>
        <v>R47R18</v>
      </c>
      <c r="B3779" s="8"/>
      <c r="C3779" s="7" t="s">
        <v>64</v>
      </c>
      <c r="D3779" s="24">
        <v>18</v>
      </c>
      <c r="E3779" s="6" t="s">
        <v>33</v>
      </c>
      <c r="F3779" s="6">
        <v>2</v>
      </c>
      <c r="G3779" s="13" t="s">
        <v>201</v>
      </c>
      <c r="H3779" s="17" t="s">
        <v>430</v>
      </c>
      <c r="I3779" s="2" t="str">
        <f>VLOOKUP(Table768[[#This Row],[CID]],ALY,2,FALSE)</f>
        <v>Detail</v>
      </c>
    </row>
    <row r="3780" spans="1:9" ht="16" thickBot="1" x14ac:dyDescent="0.25">
      <c r="A3780" s="8" t="str">
        <f>Table768[[#This Row],[Test No.]]&amp;Table768[[#This Row],[Section]]&amp;Table768[[#This Row],[Q No.]]</f>
        <v>R47R19</v>
      </c>
      <c r="B3780" s="8"/>
      <c r="C3780" s="7" t="s">
        <v>64</v>
      </c>
      <c r="D3780" s="24">
        <v>19</v>
      </c>
      <c r="E3780" s="6" t="s">
        <v>33</v>
      </c>
      <c r="F3780" s="6">
        <v>2</v>
      </c>
      <c r="G3780" s="13" t="s">
        <v>201</v>
      </c>
      <c r="H3780" s="17" t="s">
        <v>430</v>
      </c>
      <c r="I3780" s="2" t="str">
        <f>VLOOKUP(Table768[[#This Row],[CID]],ALY,2,FALSE)</f>
        <v>Detail</v>
      </c>
    </row>
    <row r="3781" spans="1:9" ht="16" thickBot="1" x14ac:dyDescent="0.25">
      <c r="A3781" s="8" t="str">
        <f>Table768[[#This Row],[Test No.]]&amp;Table768[[#This Row],[Section]]&amp;Table768[[#This Row],[Q No.]]</f>
        <v>R47R20</v>
      </c>
      <c r="B3781" s="8"/>
      <c r="C3781" s="7" t="s">
        <v>64</v>
      </c>
      <c r="D3781" s="24">
        <v>20</v>
      </c>
      <c r="E3781" s="6" t="s">
        <v>33</v>
      </c>
      <c r="F3781" s="6">
        <v>2</v>
      </c>
      <c r="G3781" s="13" t="s">
        <v>201</v>
      </c>
      <c r="H3781" s="17" t="s">
        <v>430</v>
      </c>
      <c r="I3781" s="2" t="str">
        <f>VLOOKUP(Table768[[#This Row],[CID]],ALY,2,FALSE)</f>
        <v>Detail</v>
      </c>
    </row>
    <row r="3782" spans="1:9" ht="16" thickBot="1" x14ac:dyDescent="0.25">
      <c r="A3782" s="8" t="str">
        <f>Table768[[#This Row],[Test No.]]&amp;Table768[[#This Row],[Section]]&amp;Table768[[#This Row],[Q No.]]</f>
        <v>R47R21</v>
      </c>
      <c r="B3782" s="8"/>
      <c r="C3782" s="7" t="s">
        <v>64</v>
      </c>
      <c r="D3782" s="24">
        <v>21</v>
      </c>
      <c r="E3782" s="6" t="s">
        <v>33</v>
      </c>
      <c r="F3782" s="6">
        <v>3</v>
      </c>
      <c r="G3782" s="13" t="s">
        <v>200</v>
      </c>
      <c r="H3782" s="17" t="s">
        <v>437</v>
      </c>
      <c r="I3782" s="2" t="str">
        <f>VLOOKUP(Table768[[#This Row],[CID]],ALY,2,FALSE)</f>
        <v>Detail</v>
      </c>
    </row>
    <row r="3783" spans="1:9" ht="16" thickBot="1" x14ac:dyDescent="0.25">
      <c r="A3783" s="8" t="str">
        <f>Table768[[#This Row],[Test No.]]&amp;Table768[[#This Row],[Section]]&amp;Table768[[#This Row],[Q No.]]</f>
        <v>R47R22</v>
      </c>
      <c r="B3783" s="8"/>
      <c r="C3783" s="7" t="s">
        <v>64</v>
      </c>
      <c r="D3783" s="24">
        <v>22</v>
      </c>
      <c r="E3783" s="6" t="s">
        <v>33</v>
      </c>
      <c r="F3783" s="6">
        <v>3</v>
      </c>
      <c r="G3783" s="13" t="s">
        <v>200</v>
      </c>
      <c r="H3783" s="17" t="s">
        <v>437</v>
      </c>
      <c r="I3783" s="2" t="str">
        <f>VLOOKUP(Table768[[#This Row],[CID]],ALY,2,FALSE)</f>
        <v>Detail</v>
      </c>
    </row>
    <row r="3784" spans="1:9" ht="16" thickBot="1" x14ac:dyDescent="0.25">
      <c r="A3784" s="8" t="str">
        <f>Table768[[#This Row],[Test No.]]&amp;Table768[[#This Row],[Section]]&amp;Table768[[#This Row],[Q No.]]</f>
        <v>R47R23</v>
      </c>
      <c r="B3784" s="8"/>
      <c r="C3784" s="7" t="s">
        <v>64</v>
      </c>
      <c r="D3784" s="24">
        <v>23</v>
      </c>
      <c r="E3784" s="6" t="s">
        <v>33</v>
      </c>
      <c r="F3784" s="6">
        <v>3</v>
      </c>
      <c r="G3784" s="13" t="s">
        <v>200</v>
      </c>
      <c r="H3784" s="17" t="s">
        <v>437</v>
      </c>
      <c r="I3784" s="2" t="str">
        <f>VLOOKUP(Table768[[#This Row],[CID]],ALY,2,FALSE)</f>
        <v>Detail</v>
      </c>
    </row>
    <row r="3785" spans="1:9" ht="16" thickBot="1" x14ac:dyDescent="0.25">
      <c r="A3785" s="8" t="str">
        <f>Table768[[#This Row],[Test No.]]&amp;Table768[[#This Row],[Section]]&amp;Table768[[#This Row],[Q No.]]</f>
        <v>R47R24</v>
      </c>
      <c r="B3785" s="8"/>
      <c r="C3785" s="7" t="s">
        <v>64</v>
      </c>
      <c r="D3785" s="24">
        <v>24</v>
      </c>
      <c r="E3785" s="6" t="s">
        <v>33</v>
      </c>
      <c r="F3785" s="6">
        <v>3</v>
      </c>
      <c r="G3785" s="13" t="s">
        <v>200</v>
      </c>
      <c r="H3785" s="17" t="s">
        <v>438</v>
      </c>
      <c r="I3785" s="2" t="str">
        <f>VLOOKUP(Table768[[#This Row],[CID]],ALY,2,FALSE)</f>
        <v>Inference</v>
      </c>
    </row>
    <row r="3786" spans="1:9" ht="16" thickBot="1" x14ac:dyDescent="0.25">
      <c r="A3786" s="8" t="str">
        <f>Table768[[#This Row],[Test No.]]&amp;Table768[[#This Row],[Section]]&amp;Table768[[#This Row],[Q No.]]</f>
        <v>R47R25</v>
      </c>
      <c r="B3786" s="8"/>
      <c r="C3786" s="7" t="s">
        <v>64</v>
      </c>
      <c r="D3786" s="24">
        <v>25</v>
      </c>
      <c r="E3786" s="6" t="s">
        <v>33</v>
      </c>
      <c r="F3786" s="6">
        <v>3</v>
      </c>
      <c r="G3786" s="13" t="s">
        <v>200</v>
      </c>
      <c r="H3786" s="17" t="s">
        <v>437</v>
      </c>
      <c r="I3786" s="2" t="str">
        <f>VLOOKUP(Table768[[#This Row],[CID]],ALY,2,FALSE)</f>
        <v>Detail</v>
      </c>
    </row>
    <row r="3787" spans="1:9" ht="16" thickBot="1" x14ac:dyDescent="0.25">
      <c r="A3787" s="8" t="str">
        <f>Table768[[#This Row],[Test No.]]&amp;Table768[[#This Row],[Section]]&amp;Table768[[#This Row],[Q No.]]</f>
        <v>R47R26</v>
      </c>
      <c r="B3787" s="8"/>
      <c r="C3787" s="7" t="s">
        <v>64</v>
      </c>
      <c r="D3787" s="24">
        <v>26</v>
      </c>
      <c r="E3787" s="6" t="s">
        <v>33</v>
      </c>
      <c r="F3787" s="6">
        <v>3</v>
      </c>
      <c r="G3787" s="13" t="s">
        <v>200</v>
      </c>
      <c r="H3787" s="17" t="s">
        <v>437</v>
      </c>
      <c r="I3787" s="2" t="str">
        <f>VLOOKUP(Table768[[#This Row],[CID]],ALY,2,FALSE)</f>
        <v>Detail</v>
      </c>
    </row>
    <row r="3788" spans="1:9" ht="16" thickBot="1" x14ac:dyDescent="0.25">
      <c r="A3788" s="8" t="str">
        <f>Table768[[#This Row],[Test No.]]&amp;Table768[[#This Row],[Section]]&amp;Table768[[#This Row],[Q No.]]</f>
        <v>R47R27</v>
      </c>
      <c r="B3788" s="8"/>
      <c r="C3788" s="7" t="s">
        <v>64</v>
      </c>
      <c r="D3788" s="24">
        <v>27</v>
      </c>
      <c r="E3788" s="6" t="s">
        <v>33</v>
      </c>
      <c r="F3788" s="6">
        <v>3</v>
      </c>
      <c r="G3788" s="13" t="s">
        <v>200</v>
      </c>
      <c r="H3788" s="17" t="s">
        <v>439</v>
      </c>
      <c r="I3788" s="2" t="str">
        <f>VLOOKUP(Table768[[#This Row],[CID]],ALY,2,FALSE)</f>
        <v>Vocab-in-Context</v>
      </c>
    </row>
    <row r="3789" spans="1:9" ht="16" thickBot="1" x14ac:dyDescent="0.25">
      <c r="A3789" s="8" t="str">
        <f>Table768[[#This Row],[Test No.]]&amp;Table768[[#This Row],[Section]]&amp;Table768[[#This Row],[Q No.]]</f>
        <v>R47R28</v>
      </c>
      <c r="B3789" s="8"/>
      <c r="C3789" s="7" t="s">
        <v>64</v>
      </c>
      <c r="D3789" s="24">
        <v>28</v>
      </c>
      <c r="E3789" s="6" t="s">
        <v>33</v>
      </c>
      <c r="F3789" s="6">
        <v>3</v>
      </c>
      <c r="G3789" s="13" t="s">
        <v>200</v>
      </c>
      <c r="H3789" s="17" t="s">
        <v>437</v>
      </c>
      <c r="I3789" s="2" t="str">
        <f>VLOOKUP(Table768[[#This Row],[CID]],ALY,2,FALSE)</f>
        <v>Detail</v>
      </c>
    </row>
    <row r="3790" spans="1:9" ht="16" thickBot="1" x14ac:dyDescent="0.25">
      <c r="A3790" s="8" t="str">
        <f>Table768[[#This Row],[Test No.]]&amp;Table768[[#This Row],[Section]]&amp;Table768[[#This Row],[Q No.]]</f>
        <v>R47R29</v>
      </c>
      <c r="B3790" s="8"/>
      <c r="C3790" s="7" t="s">
        <v>64</v>
      </c>
      <c r="D3790" s="24">
        <v>29</v>
      </c>
      <c r="E3790" s="6" t="s">
        <v>33</v>
      </c>
      <c r="F3790" s="6">
        <v>3</v>
      </c>
      <c r="G3790" s="13" t="s">
        <v>200</v>
      </c>
      <c r="H3790" s="17" t="s">
        <v>437</v>
      </c>
      <c r="I3790" s="2" t="str">
        <f>VLOOKUP(Table768[[#This Row],[CID]],ALY,2,FALSE)</f>
        <v>Detail</v>
      </c>
    </row>
    <row r="3791" spans="1:9" ht="16" thickBot="1" x14ac:dyDescent="0.25">
      <c r="A3791" s="8" t="str">
        <f>Table768[[#This Row],[Test No.]]&amp;Table768[[#This Row],[Section]]&amp;Table768[[#This Row],[Q No.]]</f>
        <v>R47R30</v>
      </c>
      <c r="B3791" s="8"/>
      <c r="C3791" s="7" t="s">
        <v>64</v>
      </c>
      <c r="D3791" s="24">
        <v>30</v>
      </c>
      <c r="E3791" s="6" t="s">
        <v>33</v>
      </c>
      <c r="F3791" s="6">
        <v>3</v>
      </c>
      <c r="G3791" s="13" t="s">
        <v>200</v>
      </c>
      <c r="H3791" s="17" t="s">
        <v>437</v>
      </c>
      <c r="I3791" s="2" t="str">
        <f>VLOOKUP(Table768[[#This Row],[CID]],ALY,2,FALSE)</f>
        <v>Detail</v>
      </c>
    </row>
    <row r="3792" spans="1:9" ht="16" thickBot="1" x14ac:dyDescent="0.25">
      <c r="A3792" s="8" t="str">
        <f>Table768[[#This Row],[Test No.]]&amp;Table768[[#This Row],[Section]]&amp;Table768[[#This Row],[Q No.]]</f>
        <v>R47R31</v>
      </c>
      <c r="B3792" s="8"/>
      <c r="C3792" s="7" t="s">
        <v>64</v>
      </c>
      <c r="D3792" s="24">
        <v>31</v>
      </c>
      <c r="E3792" s="6" t="s">
        <v>33</v>
      </c>
      <c r="F3792" s="6">
        <v>4</v>
      </c>
      <c r="G3792" s="13" t="s">
        <v>199</v>
      </c>
      <c r="H3792" s="17" t="s">
        <v>442</v>
      </c>
      <c r="I3792" s="2" t="str">
        <f>VLOOKUP(Table768[[#This Row],[CID]],ALY,2,FALSE)</f>
        <v>Detail</v>
      </c>
    </row>
    <row r="3793" spans="1:9" ht="16" thickBot="1" x14ac:dyDescent="0.25">
      <c r="A3793" s="8" t="str">
        <f>Table768[[#This Row],[Test No.]]&amp;Table768[[#This Row],[Section]]&amp;Table768[[#This Row],[Q No.]]</f>
        <v>R47R32</v>
      </c>
      <c r="B3793" s="8"/>
      <c r="C3793" s="7" t="s">
        <v>64</v>
      </c>
      <c r="D3793" s="24">
        <v>32</v>
      </c>
      <c r="E3793" s="6" t="s">
        <v>33</v>
      </c>
      <c r="F3793" s="6">
        <v>4</v>
      </c>
      <c r="G3793" s="13" t="s">
        <v>199</v>
      </c>
      <c r="H3793" s="17" t="s">
        <v>442</v>
      </c>
      <c r="I3793" s="2" t="str">
        <f>VLOOKUP(Table768[[#This Row],[CID]],ALY,2,FALSE)</f>
        <v>Detail</v>
      </c>
    </row>
    <row r="3794" spans="1:9" ht="16" thickBot="1" x14ac:dyDescent="0.25">
      <c r="A3794" s="8" t="str">
        <f>Table768[[#This Row],[Test No.]]&amp;Table768[[#This Row],[Section]]&amp;Table768[[#This Row],[Q No.]]</f>
        <v>R47R33</v>
      </c>
      <c r="B3794" s="8"/>
      <c r="C3794" s="7" t="s">
        <v>64</v>
      </c>
      <c r="D3794" s="24">
        <v>33</v>
      </c>
      <c r="E3794" s="6" t="s">
        <v>33</v>
      </c>
      <c r="F3794" s="6">
        <v>4</v>
      </c>
      <c r="G3794" s="13" t="s">
        <v>199</v>
      </c>
      <c r="H3794" s="17" t="s">
        <v>442</v>
      </c>
      <c r="I3794" s="2" t="str">
        <f>VLOOKUP(Table768[[#This Row],[CID]],ALY,2,FALSE)</f>
        <v>Detail</v>
      </c>
    </row>
    <row r="3795" spans="1:9" ht="16" thickBot="1" x14ac:dyDescent="0.25">
      <c r="A3795" s="8" t="str">
        <f>Table768[[#This Row],[Test No.]]&amp;Table768[[#This Row],[Section]]&amp;Table768[[#This Row],[Q No.]]</f>
        <v>R47R34</v>
      </c>
      <c r="B3795" s="8"/>
      <c r="C3795" s="7" t="s">
        <v>64</v>
      </c>
      <c r="D3795" s="24">
        <v>34</v>
      </c>
      <c r="E3795" s="6" t="s">
        <v>33</v>
      </c>
      <c r="F3795" s="6">
        <v>4</v>
      </c>
      <c r="G3795" s="13" t="s">
        <v>199</v>
      </c>
      <c r="H3795" s="17" t="s">
        <v>442</v>
      </c>
      <c r="I3795" s="2" t="str">
        <f>VLOOKUP(Table768[[#This Row],[CID]],ALY,2,FALSE)</f>
        <v>Detail</v>
      </c>
    </row>
    <row r="3796" spans="1:9" ht="16" thickBot="1" x14ac:dyDescent="0.25">
      <c r="A3796" s="8" t="str">
        <f>Table768[[#This Row],[Test No.]]&amp;Table768[[#This Row],[Section]]&amp;Table768[[#This Row],[Q No.]]</f>
        <v>R47R35</v>
      </c>
      <c r="B3796" s="8"/>
      <c r="C3796" s="7" t="s">
        <v>64</v>
      </c>
      <c r="D3796" s="24">
        <v>35</v>
      </c>
      <c r="E3796" s="6" t="s">
        <v>33</v>
      </c>
      <c r="F3796" s="6">
        <v>4</v>
      </c>
      <c r="G3796" s="13" t="s">
        <v>199</v>
      </c>
      <c r="H3796" s="17" t="s">
        <v>442</v>
      </c>
      <c r="I3796" s="2" t="str">
        <f>VLOOKUP(Table768[[#This Row],[CID]],ALY,2,FALSE)</f>
        <v>Detail</v>
      </c>
    </row>
    <row r="3797" spans="1:9" ht="16" thickBot="1" x14ac:dyDescent="0.25">
      <c r="A3797" s="8" t="str">
        <f>Table768[[#This Row],[Test No.]]&amp;Table768[[#This Row],[Section]]&amp;Table768[[#This Row],[Q No.]]</f>
        <v>R47R36</v>
      </c>
      <c r="B3797" s="8"/>
      <c r="C3797" s="7" t="s">
        <v>64</v>
      </c>
      <c r="D3797" s="24">
        <v>36</v>
      </c>
      <c r="E3797" s="6" t="s">
        <v>33</v>
      </c>
      <c r="F3797" s="6">
        <v>4</v>
      </c>
      <c r="G3797" s="13" t="s">
        <v>199</v>
      </c>
      <c r="H3797" s="17" t="s">
        <v>440</v>
      </c>
      <c r="I3797" s="2" t="str">
        <f>VLOOKUP(Table768[[#This Row],[CID]],ALY,2,FALSE)</f>
        <v>Inference</v>
      </c>
    </row>
    <row r="3798" spans="1:9" ht="16" thickBot="1" x14ac:dyDescent="0.25">
      <c r="A3798" s="8" t="str">
        <f>Table768[[#This Row],[Test No.]]&amp;Table768[[#This Row],[Section]]&amp;Table768[[#This Row],[Q No.]]</f>
        <v>R47R37</v>
      </c>
      <c r="B3798" s="8"/>
      <c r="C3798" s="7" t="s">
        <v>64</v>
      </c>
      <c r="D3798" s="24">
        <v>37</v>
      </c>
      <c r="E3798" s="6" t="s">
        <v>33</v>
      </c>
      <c r="F3798" s="6">
        <v>4</v>
      </c>
      <c r="G3798" s="13" t="s">
        <v>199</v>
      </c>
      <c r="H3798" s="17" t="s">
        <v>442</v>
      </c>
      <c r="I3798" s="2" t="str">
        <f>VLOOKUP(Table768[[#This Row],[CID]],ALY,2,FALSE)</f>
        <v>Detail</v>
      </c>
    </row>
    <row r="3799" spans="1:9" ht="16" thickBot="1" x14ac:dyDescent="0.25">
      <c r="A3799" s="8" t="str">
        <f>Table768[[#This Row],[Test No.]]&amp;Table768[[#This Row],[Section]]&amp;Table768[[#This Row],[Q No.]]</f>
        <v>R47R38</v>
      </c>
      <c r="B3799" s="8"/>
      <c r="C3799" s="7" t="s">
        <v>64</v>
      </c>
      <c r="D3799" s="24">
        <v>38</v>
      </c>
      <c r="E3799" s="6" t="s">
        <v>33</v>
      </c>
      <c r="F3799" s="6">
        <v>4</v>
      </c>
      <c r="G3799" s="13" t="s">
        <v>199</v>
      </c>
      <c r="H3799" s="17" t="s">
        <v>440</v>
      </c>
      <c r="I3799" s="2" t="str">
        <f>VLOOKUP(Table768[[#This Row],[CID]],ALY,2,FALSE)</f>
        <v>Inference</v>
      </c>
    </row>
    <row r="3800" spans="1:9" ht="16" thickBot="1" x14ac:dyDescent="0.25">
      <c r="A3800" s="8" t="str">
        <f>Table768[[#This Row],[Test No.]]&amp;Table768[[#This Row],[Section]]&amp;Table768[[#This Row],[Q No.]]</f>
        <v>R47R39</v>
      </c>
      <c r="B3800" s="8"/>
      <c r="C3800" s="7" t="s">
        <v>64</v>
      </c>
      <c r="D3800" s="24">
        <v>39</v>
      </c>
      <c r="E3800" s="6" t="s">
        <v>33</v>
      </c>
      <c r="F3800" s="6">
        <v>4</v>
      </c>
      <c r="G3800" s="13" t="s">
        <v>199</v>
      </c>
      <c r="H3800" s="17" t="s">
        <v>442</v>
      </c>
      <c r="I3800" s="2" t="str">
        <f>VLOOKUP(Table768[[#This Row],[CID]],ALY,2,FALSE)</f>
        <v>Detail</v>
      </c>
    </row>
    <row r="3801" spans="1:9" ht="16" thickBot="1" x14ac:dyDescent="0.25">
      <c r="A3801" s="8" t="str">
        <f>Table768[[#This Row],[Test No.]]&amp;Table768[[#This Row],[Section]]&amp;Table768[[#This Row],[Q No.]]</f>
        <v>R47R40</v>
      </c>
      <c r="B3801" s="8"/>
      <c r="C3801" s="7" t="s">
        <v>64</v>
      </c>
      <c r="D3801" s="24">
        <v>40</v>
      </c>
      <c r="E3801" s="6" t="s">
        <v>33</v>
      </c>
      <c r="F3801" s="6">
        <v>4</v>
      </c>
      <c r="G3801" s="13" t="s">
        <v>199</v>
      </c>
      <c r="H3801" s="17" t="s">
        <v>440</v>
      </c>
      <c r="I3801" s="2" t="str">
        <f>VLOOKUP(Table768[[#This Row],[CID]],ALY,2,FALSE)</f>
        <v>Inference</v>
      </c>
    </row>
    <row r="3802" spans="1:9" ht="16" thickBot="1" x14ac:dyDescent="0.25">
      <c r="A3802" s="8" t="str">
        <f>Table768[[#This Row],[Test No.]]&amp;Table768[[#This Row],[Section]]&amp;Table768[[#This Row],[Q No.]]</f>
        <v>R48R1</v>
      </c>
      <c r="B3802" s="8"/>
      <c r="C3802" s="7" t="s">
        <v>63</v>
      </c>
      <c r="D3802" s="24">
        <v>1</v>
      </c>
      <c r="E3802" s="6" t="s">
        <v>33</v>
      </c>
      <c r="F3802" s="6">
        <v>1</v>
      </c>
      <c r="G3802" s="13" t="s">
        <v>50</v>
      </c>
      <c r="H3802" s="17" t="s">
        <v>424</v>
      </c>
      <c r="I3802" s="2" t="str">
        <f>VLOOKUP(Table768[[#This Row],[CID]],ALY,2,FALSE)</f>
        <v>Inference</v>
      </c>
    </row>
    <row r="3803" spans="1:9" ht="16" thickBot="1" x14ac:dyDescent="0.25">
      <c r="A3803" s="8" t="str">
        <f>Table768[[#This Row],[Test No.]]&amp;Table768[[#This Row],[Section]]&amp;Table768[[#This Row],[Q No.]]</f>
        <v>R48R2</v>
      </c>
      <c r="B3803" s="8"/>
      <c r="C3803" s="7" t="s">
        <v>63</v>
      </c>
      <c r="D3803" s="24">
        <v>2</v>
      </c>
      <c r="E3803" s="6" t="s">
        <v>33</v>
      </c>
      <c r="F3803" s="6">
        <v>1</v>
      </c>
      <c r="G3803" s="13" t="s">
        <v>50</v>
      </c>
      <c r="H3803" s="17" t="s">
        <v>425</v>
      </c>
      <c r="I3803" s="2" t="str">
        <f>VLOOKUP(Table768[[#This Row],[CID]],ALY,2,FALSE)</f>
        <v>Detail</v>
      </c>
    </row>
    <row r="3804" spans="1:9" ht="16" thickBot="1" x14ac:dyDescent="0.25">
      <c r="A3804" s="8" t="str">
        <f>Table768[[#This Row],[Test No.]]&amp;Table768[[#This Row],[Section]]&amp;Table768[[#This Row],[Q No.]]</f>
        <v>R48R3</v>
      </c>
      <c r="B3804" s="8"/>
      <c r="C3804" s="7" t="s">
        <v>63</v>
      </c>
      <c r="D3804" s="24">
        <v>3</v>
      </c>
      <c r="E3804" s="6" t="s">
        <v>33</v>
      </c>
      <c r="F3804" s="6">
        <v>1</v>
      </c>
      <c r="G3804" s="13" t="s">
        <v>50</v>
      </c>
      <c r="H3804" s="17" t="s">
        <v>425</v>
      </c>
      <c r="I3804" s="2" t="str">
        <f>VLOOKUP(Table768[[#This Row],[CID]],ALY,2,FALSE)</f>
        <v>Detail</v>
      </c>
    </row>
    <row r="3805" spans="1:9" ht="16" thickBot="1" x14ac:dyDescent="0.25">
      <c r="A3805" s="8" t="str">
        <f>Table768[[#This Row],[Test No.]]&amp;Table768[[#This Row],[Section]]&amp;Table768[[#This Row],[Q No.]]</f>
        <v>R48R4</v>
      </c>
      <c r="B3805" s="8"/>
      <c r="C3805" s="7" t="s">
        <v>63</v>
      </c>
      <c r="D3805" s="24">
        <v>4</v>
      </c>
      <c r="E3805" s="6" t="s">
        <v>33</v>
      </c>
      <c r="F3805" s="6">
        <v>1</v>
      </c>
      <c r="G3805" s="13" t="s">
        <v>50</v>
      </c>
      <c r="H3805" s="17" t="s">
        <v>425</v>
      </c>
      <c r="I3805" s="2" t="str">
        <f>VLOOKUP(Table768[[#This Row],[CID]],ALY,2,FALSE)</f>
        <v>Detail</v>
      </c>
    </row>
    <row r="3806" spans="1:9" ht="16" thickBot="1" x14ac:dyDescent="0.25">
      <c r="A3806" s="8" t="str">
        <f>Table768[[#This Row],[Test No.]]&amp;Table768[[#This Row],[Section]]&amp;Table768[[#This Row],[Q No.]]</f>
        <v>R48R5</v>
      </c>
      <c r="B3806" s="8"/>
      <c r="C3806" s="7" t="s">
        <v>63</v>
      </c>
      <c r="D3806" s="24">
        <v>5</v>
      </c>
      <c r="E3806" s="6" t="s">
        <v>33</v>
      </c>
      <c r="F3806" s="6">
        <v>1</v>
      </c>
      <c r="G3806" s="13" t="s">
        <v>50</v>
      </c>
      <c r="H3806" s="17" t="s">
        <v>425</v>
      </c>
      <c r="I3806" s="2" t="str">
        <f>VLOOKUP(Table768[[#This Row],[CID]],ALY,2,FALSE)</f>
        <v>Detail</v>
      </c>
    </row>
    <row r="3807" spans="1:9" ht="16" thickBot="1" x14ac:dyDescent="0.25">
      <c r="A3807" s="8" t="str">
        <f>Table768[[#This Row],[Test No.]]&amp;Table768[[#This Row],[Section]]&amp;Table768[[#This Row],[Q No.]]</f>
        <v>R48R6</v>
      </c>
      <c r="B3807" s="8"/>
      <c r="C3807" s="7" t="s">
        <v>63</v>
      </c>
      <c r="D3807" s="24">
        <v>6</v>
      </c>
      <c r="E3807" s="6" t="s">
        <v>33</v>
      </c>
      <c r="F3807" s="6">
        <v>1</v>
      </c>
      <c r="G3807" s="13" t="s">
        <v>50</v>
      </c>
      <c r="H3807" s="17" t="s">
        <v>424</v>
      </c>
      <c r="I3807" s="2" t="str">
        <f>VLOOKUP(Table768[[#This Row],[CID]],ALY,2,FALSE)</f>
        <v>Inference</v>
      </c>
    </row>
    <row r="3808" spans="1:9" ht="16" thickBot="1" x14ac:dyDescent="0.25">
      <c r="A3808" s="8" t="str">
        <f>Table768[[#This Row],[Test No.]]&amp;Table768[[#This Row],[Section]]&amp;Table768[[#This Row],[Q No.]]</f>
        <v>R48R7</v>
      </c>
      <c r="B3808" s="8"/>
      <c r="C3808" s="7" t="s">
        <v>63</v>
      </c>
      <c r="D3808" s="24">
        <v>7</v>
      </c>
      <c r="E3808" s="6" t="s">
        <v>33</v>
      </c>
      <c r="F3808" s="6">
        <v>1</v>
      </c>
      <c r="G3808" s="13" t="s">
        <v>50</v>
      </c>
      <c r="H3808" s="17" t="s">
        <v>425</v>
      </c>
      <c r="I3808" s="2" t="str">
        <f>VLOOKUP(Table768[[#This Row],[CID]],ALY,2,FALSE)</f>
        <v>Detail</v>
      </c>
    </row>
    <row r="3809" spans="1:9" ht="16" thickBot="1" x14ac:dyDescent="0.25">
      <c r="A3809" s="8" t="str">
        <f>Table768[[#This Row],[Test No.]]&amp;Table768[[#This Row],[Section]]&amp;Table768[[#This Row],[Q No.]]</f>
        <v>R48R8</v>
      </c>
      <c r="B3809" s="8"/>
      <c r="C3809" s="7" t="s">
        <v>63</v>
      </c>
      <c r="D3809" s="24">
        <v>8</v>
      </c>
      <c r="E3809" s="6" t="s">
        <v>33</v>
      </c>
      <c r="F3809" s="6">
        <v>1</v>
      </c>
      <c r="G3809" s="13" t="s">
        <v>50</v>
      </c>
      <c r="H3809" s="17" t="s">
        <v>425</v>
      </c>
      <c r="I3809" s="2" t="str">
        <f>VLOOKUP(Table768[[#This Row],[CID]],ALY,2,FALSE)</f>
        <v>Detail</v>
      </c>
    </row>
    <row r="3810" spans="1:9" ht="16" thickBot="1" x14ac:dyDescent="0.25">
      <c r="A3810" s="8" t="str">
        <f>Table768[[#This Row],[Test No.]]&amp;Table768[[#This Row],[Section]]&amp;Table768[[#This Row],[Q No.]]</f>
        <v>R48R9</v>
      </c>
      <c r="B3810" s="8"/>
      <c r="C3810" s="7" t="s">
        <v>63</v>
      </c>
      <c r="D3810" s="24">
        <v>9</v>
      </c>
      <c r="E3810" s="6" t="s">
        <v>33</v>
      </c>
      <c r="F3810" s="6">
        <v>1</v>
      </c>
      <c r="G3810" s="13" t="s">
        <v>50</v>
      </c>
      <c r="H3810" s="17" t="s">
        <v>425</v>
      </c>
      <c r="I3810" s="2" t="str">
        <f>VLOOKUP(Table768[[#This Row],[CID]],ALY,2,FALSE)</f>
        <v>Detail</v>
      </c>
    </row>
    <row r="3811" spans="1:9" ht="16" thickBot="1" x14ac:dyDescent="0.25">
      <c r="A3811" s="8" t="str">
        <f>Table768[[#This Row],[Test No.]]&amp;Table768[[#This Row],[Section]]&amp;Table768[[#This Row],[Q No.]]</f>
        <v>R48R10</v>
      </c>
      <c r="B3811" s="8"/>
      <c r="C3811" s="7" t="s">
        <v>63</v>
      </c>
      <c r="D3811" s="24">
        <v>10</v>
      </c>
      <c r="E3811" s="6" t="s">
        <v>33</v>
      </c>
      <c r="F3811" s="6">
        <v>1</v>
      </c>
      <c r="G3811" s="13" t="s">
        <v>50</v>
      </c>
      <c r="H3811" s="17" t="s">
        <v>425</v>
      </c>
      <c r="I3811" s="2" t="str">
        <f>VLOOKUP(Table768[[#This Row],[CID]],ALY,2,FALSE)</f>
        <v>Detail</v>
      </c>
    </row>
    <row r="3812" spans="1:9" ht="16" thickBot="1" x14ac:dyDescent="0.25">
      <c r="A3812" s="8" t="str">
        <f>Table768[[#This Row],[Test No.]]&amp;Table768[[#This Row],[Section]]&amp;Table768[[#This Row],[Q No.]]</f>
        <v>R48R11</v>
      </c>
      <c r="B3812" s="8"/>
      <c r="C3812" s="7" t="s">
        <v>63</v>
      </c>
      <c r="D3812" s="24">
        <v>11</v>
      </c>
      <c r="E3812" s="6" t="s">
        <v>33</v>
      </c>
      <c r="F3812" s="6">
        <v>2</v>
      </c>
      <c r="G3812" s="13" t="s">
        <v>201</v>
      </c>
      <c r="H3812" s="17" t="s">
        <v>434</v>
      </c>
      <c r="I3812" s="2" t="str">
        <f>VLOOKUP(Table768[[#This Row],[CID]],ALY,2,FALSE)</f>
        <v>Main Idea</v>
      </c>
    </row>
    <row r="3813" spans="1:9" ht="16" thickBot="1" x14ac:dyDescent="0.25">
      <c r="A3813" s="8" t="str">
        <f>Table768[[#This Row],[Test No.]]&amp;Table768[[#This Row],[Section]]&amp;Table768[[#This Row],[Q No.]]</f>
        <v>R48R12</v>
      </c>
      <c r="B3813" s="8"/>
      <c r="C3813" s="7" t="s">
        <v>63</v>
      </c>
      <c r="D3813" s="24">
        <v>12</v>
      </c>
      <c r="E3813" s="6" t="s">
        <v>33</v>
      </c>
      <c r="F3813" s="6">
        <v>2</v>
      </c>
      <c r="G3813" s="13" t="s">
        <v>201</v>
      </c>
      <c r="H3813" s="17" t="s">
        <v>432</v>
      </c>
      <c r="I3813" s="2" t="str">
        <f>VLOOKUP(Table768[[#This Row],[CID]],ALY,2,FALSE)</f>
        <v>PoV/Author's Attitude</v>
      </c>
    </row>
    <row r="3814" spans="1:9" ht="16" thickBot="1" x14ac:dyDescent="0.25">
      <c r="A3814" s="8" t="str">
        <f>Table768[[#This Row],[Test No.]]&amp;Table768[[#This Row],[Section]]&amp;Table768[[#This Row],[Q No.]]</f>
        <v>R48R13</v>
      </c>
      <c r="B3814" s="8"/>
      <c r="C3814" s="7" t="s">
        <v>63</v>
      </c>
      <c r="D3814" s="24">
        <v>13</v>
      </c>
      <c r="E3814" s="6" t="s">
        <v>33</v>
      </c>
      <c r="F3814" s="6">
        <v>2</v>
      </c>
      <c r="G3814" s="13" t="s">
        <v>201</v>
      </c>
      <c r="H3814" s="17" t="s">
        <v>430</v>
      </c>
      <c r="I3814" s="2" t="str">
        <f>VLOOKUP(Table768[[#This Row],[CID]],ALY,2,FALSE)</f>
        <v>Detail</v>
      </c>
    </row>
    <row r="3815" spans="1:9" ht="16" thickBot="1" x14ac:dyDescent="0.25">
      <c r="A3815" s="8" t="str">
        <f>Table768[[#This Row],[Test No.]]&amp;Table768[[#This Row],[Section]]&amp;Table768[[#This Row],[Q No.]]</f>
        <v>R48R14</v>
      </c>
      <c r="B3815" s="8"/>
      <c r="C3815" s="7" t="s">
        <v>63</v>
      </c>
      <c r="D3815" s="24">
        <v>14</v>
      </c>
      <c r="E3815" s="6" t="s">
        <v>33</v>
      </c>
      <c r="F3815" s="6">
        <v>2</v>
      </c>
      <c r="G3815" s="13" t="s">
        <v>201</v>
      </c>
      <c r="H3815" s="17" t="s">
        <v>430</v>
      </c>
      <c r="I3815" s="2" t="str">
        <f>VLOOKUP(Table768[[#This Row],[CID]],ALY,2,FALSE)</f>
        <v>Detail</v>
      </c>
    </row>
    <row r="3816" spans="1:9" ht="16" thickBot="1" x14ac:dyDescent="0.25">
      <c r="A3816" s="8" t="str">
        <f>Table768[[#This Row],[Test No.]]&amp;Table768[[#This Row],[Section]]&amp;Table768[[#This Row],[Q No.]]</f>
        <v>R48R15</v>
      </c>
      <c r="B3816" s="8"/>
      <c r="C3816" s="7" t="s">
        <v>63</v>
      </c>
      <c r="D3816" s="24">
        <v>15</v>
      </c>
      <c r="E3816" s="6" t="s">
        <v>33</v>
      </c>
      <c r="F3816" s="6">
        <v>2</v>
      </c>
      <c r="G3816" s="13" t="s">
        <v>201</v>
      </c>
      <c r="H3816" s="17" t="s">
        <v>433</v>
      </c>
      <c r="I3816" s="2" t="str">
        <f>VLOOKUP(Table768[[#This Row],[CID]],ALY,2,FALSE)</f>
        <v>Purpose</v>
      </c>
    </row>
    <row r="3817" spans="1:9" ht="16" thickBot="1" x14ac:dyDescent="0.25">
      <c r="A3817" s="8" t="str">
        <f>Table768[[#This Row],[Test No.]]&amp;Table768[[#This Row],[Section]]&amp;Table768[[#This Row],[Q No.]]</f>
        <v>R48R16</v>
      </c>
      <c r="B3817" s="8"/>
      <c r="C3817" s="7" t="s">
        <v>63</v>
      </c>
      <c r="D3817" s="24">
        <v>16</v>
      </c>
      <c r="E3817" s="6" t="s">
        <v>33</v>
      </c>
      <c r="F3817" s="6">
        <v>2</v>
      </c>
      <c r="G3817" s="13" t="s">
        <v>201</v>
      </c>
      <c r="H3817" s="17" t="s">
        <v>430</v>
      </c>
      <c r="I3817" s="2" t="str">
        <f>VLOOKUP(Table768[[#This Row],[CID]],ALY,2,FALSE)</f>
        <v>Detail</v>
      </c>
    </row>
    <row r="3818" spans="1:9" ht="16" thickBot="1" x14ac:dyDescent="0.25">
      <c r="A3818" s="8" t="str">
        <f>Table768[[#This Row],[Test No.]]&amp;Table768[[#This Row],[Section]]&amp;Table768[[#This Row],[Q No.]]</f>
        <v>R48R17</v>
      </c>
      <c r="B3818" s="8"/>
      <c r="C3818" s="7" t="s">
        <v>63</v>
      </c>
      <c r="D3818" s="24">
        <v>17</v>
      </c>
      <c r="E3818" s="6" t="s">
        <v>33</v>
      </c>
      <c r="F3818" s="6">
        <v>2</v>
      </c>
      <c r="G3818" s="13" t="s">
        <v>201</v>
      </c>
      <c r="H3818" s="17" t="s">
        <v>430</v>
      </c>
      <c r="I3818" s="2" t="str">
        <f>VLOOKUP(Table768[[#This Row],[CID]],ALY,2,FALSE)</f>
        <v>Detail</v>
      </c>
    </row>
    <row r="3819" spans="1:9" ht="16" thickBot="1" x14ac:dyDescent="0.25">
      <c r="A3819" s="8" t="str">
        <f>Table768[[#This Row],[Test No.]]&amp;Table768[[#This Row],[Section]]&amp;Table768[[#This Row],[Q No.]]</f>
        <v>R48R18</v>
      </c>
      <c r="B3819" s="8"/>
      <c r="C3819" s="7" t="s">
        <v>63</v>
      </c>
      <c r="D3819" s="24">
        <v>18</v>
      </c>
      <c r="E3819" s="6" t="s">
        <v>33</v>
      </c>
      <c r="F3819" s="6">
        <v>2</v>
      </c>
      <c r="G3819" s="13" t="s">
        <v>201</v>
      </c>
      <c r="H3819" s="17" t="s">
        <v>430</v>
      </c>
      <c r="I3819" s="2" t="str">
        <f>VLOOKUP(Table768[[#This Row],[CID]],ALY,2,FALSE)</f>
        <v>Detail</v>
      </c>
    </row>
    <row r="3820" spans="1:9" ht="16" thickBot="1" x14ac:dyDescent="0.25">
      <c r="A3820" s="8" t="str">
        <f>Table768[[#This Row],[Test No.]]&amp;Table768[[#This Row],[Section]]&amp;Table768[[#This Row],[Q No.]]</f>
        <v>R48R19</v>
      </c>
      <c r="B3820" s="8"/>
      <c r="C3820" s="7" t="s">
        <v>63</v>
      </c>
      <c r="D3820" s="24">
        <v>19</v>
      </c>
      <c r="E3820" s="6" t="s">
        <v>33</v>
      </c>
      <c r="F3820" s="6">
        <v>2</v>
      </c>
      <c r="G3820" s="13" t="s">
        <v>201</v>
      </c>
      <c r="H3820" s="17" t="s">
        <v>430</v>
      </c>
      <c r="I3820" s="2" t="str">
        <f>VLOOKUP(Table768[[#This Row],[CID]],ALY,2,FALSE)</f>
        <v>Detail</v>
      </c>
    </row>
    <row r="3821" spans="1:9" ht="16" thickBot="1" x14ac:dyDescent="0.25">
      <c r="A3821" s="8" t="str">
        <f>Table768[[#This Row],[Test No.]]&amp;Table768[[#This Row],[Section]]&amp;Table768[[#This Row],[Q No.]]</f>
        <v>R48R20</v>
      </c>
      <c r="B3821" s="8"/>
      <c r="C3821" s="7" t="s">
        <v>63</v>
      </c>
      <c r="D3821" s="24">
        <v>20</v>
      </c>
      <c r="E3821" s="6" t="s">
        <v>33</v>
      </c>
      <c r="F3821" s="6">
        <v>2</v>
      </c>
      <c r="G3821" s="13" t="s">
        <v>201</v>
      </c>
      <c r="H3821" s="17" t="s">
        <v>430</v>
      </c>
      <c r="I3821" s="2" t="str">
        <f>VLOOKUP(Table768[[#This Row],[CID]],ALY,2,FALSE)</f>
        <v>Detail</v>
      </c>
    </row>
    <row r="3822" spans="1:9" ht="16" thickBot="1" x14ac:dyDescent="0.25">
      <c r="A3822" s="8" t="str">
        <f>Table768[[#This Row],[Test No.]]&amp;Table768[[#This Row],[Section]]&amp;Table768[[#This Row],[Q No.]]</f>
        <v>R48R21</v>
      </c>
      <c r="B3822" s="8"/>
      <c r="C3822" s="7" t="s">
        <v>63</v>
      </c>
      <c r="D3822" s="24">
        <v>21</v>
      </c>
      <c r="E3822" s="6" t="s">
        <v>33</v>
      </c>
      <c r="F3822" s="6">
        <v>3</v>
      </c>
      <c r="G3822" s="13" t="s">
        <v>200</v>
      </c>
      <c r="H3822" s="17" t="s">
        <v>436</v>
      </c>
      <c r="I3822" s="2" t="str">
        <f>VLOOKUP(Table768[[#This Row],[CID]],ALY,2,FALSE)</f>
        <v>Purpose</v>
      </c>
    </row>
    <row r="3823" spans="1:9" ht="16" thickBot="1" x14ac:dyDescent="0.25">
      <c r="A3823" s="8" t="str">
        <f>Table768[[#This Row],[Test No.]]&amp;Table768[[#This Row],[Section]]&amp;Table768[[#This Row],[Q No.]]</f>
        <v>R48R22</v>
      </c>
      <c r="B3823" s="8"/>
      <c r="C3823" s="7" t="s">
        <v>63</v>
      </c>
      <c r="D3823" s="24">
        <v>22</v>
      </c>
      <c r="E3823" s="6" t="s">
        <v>33</v>
      </c>
      <c r="F3823" s="6">
        <v>3</v>
      </c>
      <c r="G3823" s="13" t="s">
        <v>200</v>
      </c>
      <c r="H3823" s="17" t="s">
        <v>438</v>
      </c>
      <c r="I3823" s="2" t="str">
        <f>VLOOKUP(Table768[[#This Row],[CID]],ALY,2,FALSE)</f>
        <v>Inference</v>
      </c>
    </row>
    <row r="3824" spans="1:9" ht="16" thickBot="1" x14ac:dyDescent="0.25">
      <c r="A3824" s="8" t="str">
        <f>Table768[[#This Row],[Test No.]]&amp;Table768[[#This Row],[Section]]&amp;Table768[[#This Row],[Q No.]]</f>
        <v>R48R23</v>
      </c>
      <c r="B3824" s="8"/>
      <c r="C3824" s="7" t="s">
        <v>63</v>
      </c>
      <c r="D3824" s="24">
        <v>23</v>
      </c>
      <c r="E3824" s="6" t="s">
        <v>33</v>
      </c>
      <c r="F3824" s="6">
        <v>3</v>
      </c>
      <c r="G3824" s="13" t="s">
        <v>200</v>
      </c>
      <c r="H3824" s="17" t="s">
        <v>437</v>
      </c>
      <c r="I3824" s="2" t="str">
        <f>VLOOKUP(Table768[[#This Row],[CID]],ALY,2,FALSE)</f>
        <v>Detail</v>
      </c>
    </row>
    <row r="3825" spans="1:9" ht="16" thickBot="1" x14ac:dyDescent="0.25">
      <c r="A3825" s="8" t="str">
        <f>Table768[[#This Row],[Test No.]]&amp;Table768[[#This Row],[Section]]&amp;Table768[[#This Row],[Q No.]]</f>
        <v>R48R24</v>
      </c>
      <c r="B3825" s="8"/>
      <c r="C3825" s="7" t="s">
        <v>63</v>
      </c>
      <c r="D3825" s="24">
        <v>24</v>
      </c>
      <c r="E3825" s="6" t="s">
        <v>33</v>
      </c>
      <c r="F3825" s="6">
        <v>3</v>
      </c>
      <c r="G3825" s="13" t="s">
        <v>200</v>
      </c>
      <c r="H3825" s="17" t="s">
        <v>437</v>
      </c>
      <c r="I3825" s="2" t="str">
        <f>VLOOKUP(Table768[[#This Row],[CID]],ALY,2,FALSE)</f>
        <v>Detail</v>
      </c>
    </row>
    <row r="3826" spans="1:9" ht="16" thickBot="1" x14ac:dyDescent="0.25">
      <c r="A3826" s="8" t="str">
        <f>Table768[[#This Row],[Test No.]]&amp;Table768[[#This Row],[Section]]&amp;Table768[[#This Row],[Q No.]]</f>
        <v>R48R25</v>
      </c>
      <c r="B3826" s="8"/>
      <c r="C3826" s="7" t="s">
        <v>63</v>
      </c>
      <c r="D3826" s="24">
        <v>25</v>
      </c>
      <c r="E3826" s="6" t="s">
        <v>33</v>
      </c>
      <c r="F3826" s="6">
        <v>3</v>
      </c>
      <c r="G3826" s="13" t="s">
        <v>200</v>
      </c>
      <c r="H3826" s="17" t="s">
        <v>438</v>
      </c>
      <c r="I3826" s="2" t="str">
        <f>VLOOKUP(Table768[[#This Row],[CID]],ALY,2,FALSE)</f>
        <v>Inference</v>
      </c>
    </row>
    <row r="3827" spans="1:9" ht="16" thickBot="1" x14ac:dyDescent="0.25">
      <c r="A3827" s="8" t="str">
        <f>Table768[[#This Row],[Test No.]]&amp;Table768[[#This Row],[Section]]&amp;Table768[[#This Row],[Q No.]]</f>
        <v>R48R26</v>
      </c>
      <c r="B3827" s="8"/>
      <c r="C3827" s="7" t="s">
        <v>63</v>
      </c>
      <c r="D3827" s="24">
        <v>26</v>
      </c>
      <c r="E3827" s="6" t="s">
        <v>33</v>
      </c>
      <c r="F3827" s="6">
        <v>3</v>
      </c>
      <c r="G3827" s="13" t="s">
        <v>200</v>
      </c>
      <c r="H3827" s="17" t="s">
        <v>436</v>
      </c>
      <c r="I3827" s="2" t="str">
        <f>VLOOKUP(Table768[[#This Row],[CID]],ALY,2,FALSE)</f>
        <v>Purpose</v>
      </c>
    </row>
    <row r="3828" spans="1:9" ht="16" thickBot="1" x14ac:dyDescent="0.25">
      <c r="A3828" s="8" t="str">
        <f>Table768[[#This Row],[Test No.]]&amp;Table768[[#This Row],[Section]]&amp;Table768[[#This Row],[Q No.]]</f>
        <v>R48R27</v>
      </c>
      <c r="B3828" s="8"/>
      <c r="C3828" s="7" t="s">
        <v>63</v>
      </c>
      <c r="D3828" s="24">
        <v>27</v>
      </c>
      <c r="E3828" s="6" t="s">
        <v>33</v>
      </c>
      <c r="F3828" s="6">
        <v>3</v>
      </c>
      <c r="G3828" s="13" t="s">
        <v>200</v>
      </c>
      <c r="H3828" s="17" t="s">
        <v>437</v>
      </c>
      <c r="I3828" s="2" t="str">
        <f>VLOOKUP(Table768[[#This Row],[CID]],ALY,2,FALSE)</f>
        <v>Detail</v>
      </c>
    </row>
    <row r="3829" spans="1:9" ht="16" thickBot="1" x14ac:dyDescent="0.25">
      <c r="A3829" s="8" t="str">
        <f>Table768[[#This Row],[Test No.]]&amp;Table768[[#This Row],[Section]]&amp;Table768[[#This Row],[Q No.]]</f>
        <v>R48R28</v>
      </c>
      <c r="B3829" s="8"/>
      <c r="C3829" s="7" t="s">
        <v>63</v>
      </c>
      <c r="D3829" s="24">
        <v>28</v>
      </c>
      <c r="E3829" s="6" t="s">
        <v>33</v>
      </c>
      <c r="F3829" s="6">
        <v>3</v>
      </c>
      <c r="G3829" s="13" t="s">
        <v>200</v>
      </c>
      <c r="H3829" s="17" t="s">
        <v>437</v>
      </c>
      <c r="I3829" s="2" t="str">
        <f>VLOOKUP(Table768[[#This Row],[CID]],ALY,2,FALSE)</f>
        <v>Detail</v>
      </c>
    </row>
    <row r="3830" spans="1:9" ht="16" thickBot="1" x14ac:dyDescent="0.25">
      <c r="A3830" s="8" t="str">
        <f>Table768[[#This Row],[Test No.]]&amp;Table768[[#This Row],[Section]]&amp;Table768[[#This Row],[Q No.]]</f>
        <v>R48R29</v>
      </c>
      <c r="B3830" s="8"/>
      <c r="C3830" s="7" t="s">
        <v>63</v>
      </c>
      <c r="D3830" s="24">
        <v>29</v>
      </c>
      <c r="E3830" s="6" t="s">
        <v>33</v>
      </c>
      <c r="F3830" s="6">
        <v>3</v>
      </c>
      <c r="G3830" s="13" t="s">
        <v>200</v>
      </c>
      <c r="H3830" s="17" t="s">
        <v>438</v>
      </c>
      <c r="I3830" s="2" t="str">
        <f>VLOOKUP(Table768[[#This Row],[CID]],ALY,2,FALSE)</f>
        <v>Inference</v>
      </c>
    </row>
    <row r="3831" spans="1:9" ht="16" thickBot="1" x14ac:dyDescent="0.25">
      <c r="A3831" s="8" t="str">
        <f>Table768[[#This Row],[Test No.]]&amp;Table768[[#This Row],[Section]]&amp;Table768[[#This Row],[Q No.]]</f>
        <v>R48R30</v>
      </c>
      <c r="B3831" s="8"/>
      <c r="C3831" s="7" t="s">
        <v>63</v>
      </c>
      <c r="D3831" s="24">
        <v>30</v>
      </c>
      <c r="E3831" s="6" t="s">
        <v>33</v>
      </c>
      <c r="F3831" s="6">
        <v>3</v>
      </c>
      <c r="G3831" s="13" t="s">
        <v>200</v>
      </c>
      <c r="H3831" s="17" t="s">
        <v>448</v>
      </c>
      <c r="I3831" s="2" t="str">
        <f>VLOOKUP(Table768[[#This Row],[CID]],ALY,2,FALSE)</f>
        <v>Comparison &amp; Contrast</v>
      </c>
    </row>
    <row r="3832" spans="1:9" ht="16" thickBot="1" x14ac:dyDescent="0.25">
      <c r="A3832" s="8" t="str">
        <f>Table768[[#This Row],[Test No.]]&amp;Table768[[#This Row],[Section]]&amp;Table768[[#This Row],[Q No.]]</f>
        <v>R48R31</v>
      </c>
      <c r="B3832" s="8"/>
      <c r="C3832" s="7" t="s">
        <v>63</v>
      </c>
      <c r="D3832" s="24">
        <v>31</v>
      </c>
      <c r="E3832" s="6" t="s">
        <v>33</v>
      </c>
      <c r="F3832" s="6">
        <v>4</v>
      </c>
      <c r="G3832" s="13" t="s">
        <v>199</v>
      </c>
      <c r="H3832" s="17" t="s">
        <v>442</v>
      </c>
      <c r="I3832" s="2" t="str">
        <f>VLOOKUP(Table768[[#This Row],[CID]],ALY,2,FALSE)</f>
        <v>Detail</v>
      </c>
    </row>
    <row r="3833" spans="1:9" ht="16" thickBot="1" x14ac:dyDescent="0.25">
      <c r="A3833" s="8" t="str">
        <f>Table768[[#This Row],[Test No.]]&amp;Table768[[#This Row],[Section]]&amp;Table768[[#This Row],[Q No.]]</f>
        <v>R48R32</v>
      </c>
      <c r="B3833" s="8"/>
      <c r="C3833" s="7" t="s">
        <v>63</v>
      </c>
      <c r="D3833" s="24">
        <v>32</v>
      </c>
      <c r="E3833" s="6" t="s">
        <v>33</v>
      </c>
      <c r="F3833" s="6">
        <v>4</v>
      </c>
      <c r="G3833" s="13" t="s">
        <v>199</v>
      </c>
      <c r="H3833" s="17" t="s">
        <v>445</v>
      </c>
      <c r="I3833" s="2" t="str">
        <f>VLOOKUP(Table768[[#This Row],[CID]],ALY,2,FALSE)</f>
        <v>Purpose</v>
      </c>
    </row>
    <row r="3834" spans="1:9" ht="16" thickBot="1" x14ac:dyDescent="0.25">
      <c r="A3834" s="8" t="str">
        <f>Table768[[#This Row],[Test No.]]&amp;Table768[[#This Row],[Section]]&amp;Table768[[#This Row],[Q No.]]</f>
        <v>R48R33</v>
      </c>
      <c r="B3834" s="8"/>
      <c r="C3834" s="7" t="s">
        <v>63</v>
      </c>
      <c r="D3834" s="24">
        <v>33</v>
      </c>
      <c r="E3834" s="6" t="s">
        <v>33</v>
      </c>
      <c r="F3834" s="6">
        <v>4</v>
      </c>
      <c r="G3834" s="13" t="s">
        <v>199</v>
      </c>
      <c r="H3834" s="17" t="s">
        <v>445</v>
      </c>
      <c r="I3834" s="2" t="str">
        <f>VLOOKUP(Table768[[#This Row],[CID]],ALY,2,FALSE)</f>
        <v>Purpose</v>
      </c>
    </row>
    <row r="3835" spans="1:9" ht="16" thickBot="1" x14ac:dyDescent="0.25">
      <c r="A3835" s="8" t="str">
        <f>Table768[[#This Row],[Test No.]]&amp;Table768[[#This Row],[Section]]&amp;Table768[[#This Row],[Q No.]]</f>
        <v>R48R34</v>
      </c>
      <c r="B3835" s="8"/>
      <c r="C3835" s="7" t="s">
        <v>63</v>
      </c>
      <c r="D3835" s="24">
        <v>34</v>
      </c>
      <c r="E3835" s="6" t="s">
        <v>33</v>
      </c>
      <c r="F3835" s="6">
        <v>4</v>
      </c>
      <c r="G3835" s="13" t="s">
        <v>199</v>
      </c>
      <c r="H3835" s="17" t="s">
        <v>442</v>
      </c>
      <c r="I3835" s="2" t="str">
        <f>VLOOKUP(Table768[[#This Row],[CID]],ALY,2,FALSE)</f>
        <v>Detail</v>
      </c>
    </row>
    <row r="3836" spans="1:9" ht="16" thickBot="1" x14ac:dyDescent="0.25">
      <c r="A3836" s="8" t="str">
        <f>Table768[[#This Row],[Test No.]]&amp;Table768[[#This Row],[Section]]&amp;Table768[[#This Row],[Q No.]]</f>
        <v>R48R35</v>
      </c>
      <c r="B3836" s="8"/>
      <c r="C3836" s="7" t="s">
        <v>63</v>
      </c>
      <c r="D3836" s="24">
        <v>35</v>
      </c>
      <c r="E3836" s="6" t="s">
        <v>33</v>
      </c>
      <c r="F3836" s="6">
        <v>4</v>
      </c>
      <c r="G3836" s="13" t="s">
        <v>199</v>
      </c>
      <c r="H3836" s="17" t="s">
        <v>454</v>
      </c>
      <c r="I3836" s="2" t="str">
        <f>VLOOKUP(Table768[[#This Row],[CID]],ALY,2,FALSE)</f>
        <v>Comparison &amp; Contrast</v>
      </c>
    </row>
    <row r="3837" spans="1:9" ht="16" thickBot="1" x14ac:dyDescent="0.25">
      <c r="A3837" s="8" t="str">
        <f>Table768[[#This Row],[Test No.]]&amp;Table768[[#This Row],[Section]]&amp;Table768[[#This Row],[Q No.]]</f>
        <v>R48R36</v>
      </c>
      <c r="B3837" s="8"/>
      <c r="C3837" s="7" t="s">
        <v>63</v>
      </c>
      <c r="D3837" s="24">
        <v>36</v>
      </c>
      <c r="E3837" s="6" t="s">
        <v>33</v>
      </c>
      <c r="F3837" s="6">
        <v>4</v>
      </c>
      <c r="G3837" s="13" t="s">
        <v>199</v>
      </c>
      <c r="H3837" s="17" t="s">
        <v>442</v>
      </c>
      <c r="I3837" s="2" t="str">
        <f>VLOOKUP(Table768[[#This Row],[CID]],ALY,2,FALSE)</f>
        <v>Detail</v>
      </c>
    </row>
    <row r="3838" spans="1:9" ht="16" thickBot="1" x14ac:dyDescent="0.25">
      <c r="A3838" s="8" t="str">
        <f>Table768[[#This Row],[Test No.]]&amp;Table768[[#This Row],[Section]]&amp;Table768[[#This Row],[Q No.]]</f>
        <v>R48R37</v>
      </c>
      <c r="B3838" s="8"/>
      <c r="C3838" s="7" t="s">
        <v>63</v>
      </c>
      <c r="D3838" s="24">
        <v>37</v>
      </c>
      <c r="E3838" s="6" t="s">
        <v>33</v>
      </c>
      <c r="F3838" s="6">
        <v>4</v>
      </c>
      <c r="G3838" s="13" t="s">
        <v>199</v>
      </c>
      <c r="H3838" s="17" t="s">
        <v>442</v>
      </c>
      <c r="I3838" s="2" t="str">
        <f>VLOOKUP(Table768[[#This Row],[CID]],ALY,2,FALSE)</f>
        <v>Detail</v>
      </c>
    </row>
    <row r="3839" spans="1:9" ht="16" thickBot="1" x14ac:dyDescent="0.25">
      <c r="A3839" s="8" t="str">
        <f>Table768[[#This Row],[Test No.]]&amp;Table768[[#This Row],[Section]]&amp;Table768[[#This Row],[Q No.]]</f>
        <v>R48R38</v>
      </c>
      <c r="B3839" s="8"/>
      <c r="C3839" s="7" t="s">
        <v>63</v>
      </c>
      <c r="D3839" s="24">
        <v>38</v>
      </c>
      <c r="E3839" s="6" t="s">
        <v>33</v>
      </c>
      <c r="F3839" s="6">
        <v>4</v>
      </c>
      <c r="G3839" s="13" t="s">
        <v>199</v>
      </c>
      <c r="H3839" s="17" t="s">
        <v>442</v>
      </c>
      <c r="I3839" s="2" t="str">
        <f>VLOOKUP(Table768[[#This Row],[CID]],ALY,2,FALSE)</f>
        <v>Detail</v>
      </c>
    </row>
    <row r="3840" spans="1:9" ht="16" thickBot="1" x14ac:dyDescent="0.25">
      <c r="A3840" s="8" t="str">
        <f>Table768[[#This Row],[Test No.]]&amp;Table768[[#This Row],[Section]]&amp;Table768[[#This Row],[Q No.]]</f>
        <v>R48R39</v>
      </c>
      <c r="B3840" s="8"/>
      <c r="C3840" s="7" t="s">
        <v>63</v>
      </c>
      <c r="D3840" s="24">
        <v>39</v>
      </c>
      <c r="E3840" s="6" t="s">
        <v>33</v>
      </c>
      <c r="F3840" s="6">
        <v>4</v>
      </c>
      <c r="G3840" s="13" t="s">
        <v>199</v>
      </c>
      <c r="H3840" s="17" t="s">
        <v>442</v>
      </c>
      <c r="I3840" s="2" t="str">
        <f>VLOOKUP(Table768[[#This Row],[CID]],ALY,2,FALSE)</f>
        <v>Detail</v>
      </c>
    </row>
    <row r="3841" spans="1:9" ht="16" thickBot="1" x14ac:dyDescent="0.25">
      <c r="A3841" s="8" t="str">
        <f>Table768[[#This Row],[Test No.]]&amp;Table768[[#This Row],[Section]]&amp;Table768[[#This Row],[Q No.]]</f>
        <v>R48R40</v>
      </c>
      <c r="B3841" s="8"/>
      <c r="C3841" s="7" t="s">
        <v>63</v>
      </c>
      <c r="D3841" s="24">
        <v>40</v>
      </c>
      <c r="E3841" s="6" t="s">
        <v>33</v>
      </c>
      <c r="F3841" s="6">
        <v>4</v>
      </c>
      <c r="G3841" s="13" t="s">
        <v>199</v>
      </c>
      <c r="H3841" s="17" t="s">
        <v>442</v>
      </c>
      <c r="I3841" s="2" t="str">
        <f>VLOOKUP(Table768[[#This Row],[CID]],ALY,2,FALSE)</f>
        <v>Detail</v>
      </c>
    </row>
    <row r="3842" spans="1:9" ht="16" thickBot="1" x14ac:dyDescent="0.25">
      <c r="A3842" s="8" t="str">
        <f>Table768[[#This Row],[Test No.]]&amp;Table768[[#This Row],[Section]]&amp;Table768[[#This Row],[Q No.]]</f>
        <v>R49R1</v>
      </c>
      <c r="B3842" s="8"/>
      <c r="C3842" s="7" t="s">
        <v>62</v>
      </c>
      <c r="D3842" s="24">
        <v>1</v>
      </c>
      <c r="E3842" s="6" t="s">
        <v>33</v>
      </c>
      <c r="F3842" s="6">
        <v>1</v>
      </c>
      <c r="G3842" s="13" t="s">
        <v>50</v>
      </c>
      <c r="H3842" s="17" t="s">
        <v>425</v>
      </c>
      <c r="I3842" s="2" t="str">
        <f>VLOOKUP(Table768[[#This Row],[CID]],ALY,2,FALSE)</f>
        <v>Detail</v>
      </c>
    </row>
    <row r="3843" spans="1:9" ht="16" thickBot="1" x14ac:dyDescent="0.25">
      <c r="A3843" s="8" t="str">
        <f>Table768[[#This Row],[Test No.]]&amp;Table768[[#This Row],[Section]]&amp;Table768[[#This Row],[Q No.]]</f>
        <v>R49R2</v>
      </c>
      <c r="B3843" s="8"/>
      <c r="C3843" s="7" t="s">
        <v>62</v>
      </c>
      <c r="D3843" s="24">
        <v>2</v>
      </c>
      <c r="E3843" s="6" t="s">
        <v>33</v>
      </c>
      <c r="F3843" s="6">
        <v>1</v>
      </c>
      <c r="G3843" s="13" t="s">
        <v>50</v>
      </c>
      <c r="H3843" s="17" t="s">
        <v>425</v>
      </c>
      <c r="I3843" s="2" t="str">
        <f>VLOOKUP(Table768[[#This Row],[CID]],ALY,2,FALSE)</f>
        <v>Detail</v>
      </c>
    </row>
    <row r="3844" spans="1:9" ht="16" thickBot="1" x14ac:dyDescent="0.25">
      <c r="A3844" s="8" t="str">
        <f>Table768[[#This Row],[Test No.]]&amp;Table768[[#This Row],[Section]]&amp;Table768[[#This Row],[Q No.]]</f>
        <v>R49R3</v>
      </c>
      <c r="B3844" s="8"/>
      <c r="C3844" s="7" t="s">
        <v>62</v>
      </c>
      <c r="D3844" s="24">
        <v>3</v>
      </c>
      <c r="E3844" s="6" t="s">
        <v>33</v>
      </c>
      <c r="F3844" s="6">
        <v>1</v>
      </c>
      <c r="G3844" s="13" t="s">
        <v>50</v>
      </c>
      <c r="H3844" s="17" t="s">
        <v>425</v>
      </c>
      <c r="I3844" s="2" t="str">
        <f>VLOOKUP(Table768[[#This Row],[CID]],ALY,2,FALSE)</f>
        <v>Detail</v>
      </c>
    </row>
    <row r="3845" spans="1:9" ht="16" thickBot="1" x14ac:dyDescent="0.25">
      <c r="A3845" s="8" t="str">
        <f>Table768[[#This Row],[Test No.]]&amp;Table768[[#This Row],[Section]]&amp;Table768[[#This Row],[Q No.]]</f>
        <v>R49R4</v>
      </c>
      <c r="B3845" s="8"/>
      <c r="C3845" s="7" t="s">
        <v>62</v>
      </c>
      <c r="D3845" s="24">
        <v>4</v>
      </c>
      <c r="E3845" s="6" t="s">
        <v>33</v>
      </c>
      <c r="F3845" s="6">
        <v>1</v>
      </c>
      <c r="G3845" s="13" t="s">
        <v>50</v>
      </c>
      <c r="H3845" s="17" t="s">
        <v>425</v>
      </c>
      <c r="I3845" s="2" t="str">
        <f>VLOOKUP(Table768[[#This Row],[CID]],ALY,2,FALSE)</f>
        <v>Detail</v>
      </c>
    </row>
    <row r="3846" spans="1:9" ht="16" thickBot="1" x14ac:dyDescent="0.25">
      <c r="A3846" s="8" t="str">
        <f>Table768[[#This Row],[Test No.]]&amp;Table768[[#This Row],[Section]]&amp;Table768[[#This Row],[Q No.]]</f>
        <v>R49R5</v>
      </c>
      <c r="B3846" s="8"/>
      <c r="C3846" s="7" t="s">
        <v>62</v>
      </c>
      <c r="D3846" s="24">
        <v>5</v>
      </c>
      <c r="E3846" s="6" t="s">
        <v>33</v>
      </c>
      <c r="F3846" s="6">
        <v>1</v>
      </c>
      <c r="G3846" s="13" t="s">
        <v>50</v>
      </c>
      <c r="H3846" s="17" t="s">
        <v>425</v>
      </c>
      <c r="I3846" s="2" t="str">
        <f>VLOOKUP(Table768[[#This Row],[CID]],ALY,2,FALSE)</f>
        <v>Detail</v>
      </c>
    </row>
    <row r="3847" spans="1:9" ht="16" thickBot="1" x14ac:dyDescent="0.25">
      <c r="A3847" s="8" t="str">
        <f>Table768[[#This Row],[Test No.]]&amp;Table768[[#This Row],[Section]]&amp;Table768[[#This Row],[Q No.]]</f>
        <v>R49R6</v>
      </c>
      <c r="B3847" s="8"/>
      <c r="C3847" s="7" t="s">
        <v>62</v>
      </c>
      <c r="D3847" s="24">
        <v>6</v>
      </c>
      <c r="E3847" s="6" t="s">
        <v>33</v>
      </c>
      <c r="F3847" s="6">
        <v>1</v>
      </c>
      <c r="G3847" s="13" t="s">
        <v>50</v>
      </c>
      <c r="H3847" s="17" t="s">
        <v>424</v>
      </c>
      <c r="I3847" s="2" t="str">
        <f>VLOOKUP(Table768[[#This Row],[CID]],ALY,2,FALSE)</f>
        <v>Inference</v>
      </c>
    </row>
    <row r="3848" spans="1:9" ht="16" thickBot="1" x14ac:dyDescent="0.25">
      <c r="A3848" s="8" t="str">
        <f>Table768[[#This Row],[Test No.]]&amp;Table768[[#This Row],[Section]]&amp;Table768[[#This Row],[Q No.]]</f>
        <v>R49R7</v>
      </c>
      <c r="B3848" s="8"/>
      <c r="C3848" s="7" t="s">
        <v>62</v>
      </c>
      <c r="D3848" s="24">
        <v>7</v>
      </c>
      <c r="E3848" s="6" t="s">
        <v>33</v>
      </c>
      <c r="F3848" s="6">
        <v>1</v>
      </c>
      <c r="G3848" s="13" t="s">
        <v>50</v>
      </c>
      <c r="H3848" s="17" t="s">
        <v>425</v>
      </c>
      <c r="I3848" s="2" t="str">
        <f>VLOOKUP(Table768[[#This Row],[CID]],ALY,2,FALSE)</f>
        <v>Detail</v>
      </c>
    </row>
    <row r="3849" spans="1:9" ht="16" thickBot="1" x14ac:dyDescent="0.25">
      <c r="A3849" s="8" t="str">
        <f>Table768[[#This Row],[Test No.]]&amp;Table768[[#This Row],[Section]]&amp;Table768[[#This Row],[Q No.]]</f>
        <v>R49R8</v>
      </c>
      <c r="B3849" s="8"/>
      <c r="C3849" s="7" t="s">
        <v>62</v>
      </c>
      <c r="D3849" s="24">
        <v>8</v>
      </c>
      <c r="E3849" s="6" t="s">
        <v>33</v>
      </c>
      <c r="F3849" s="6">
        <v>1</v>
      </c>
      <c r="G3849" s="13" t="s">
        <v>50</v>
      </c>
      <c r="H3849" s="17" t="s">
        <v>425</v>
      </c>
      <c r="I3849" s="2" t="str">
        <f>VLOOKUP(Table768[[#This Row],[CID]],ALY,2,FALSE)</f>
        <v>Detail</v>
      </c>
    </row>
    <row r="3850" spans="1:9" ht="16" thickBot="1" x14ac:dyDescent="0.25">
      <c r="A3850" s="8" t="str">
        <f>Table768[[#This Row],[Test No.]]&amp;Table768[[#This Row],[Section]]&amp;Table768[[#This Row],[Q No.]]</f>
        <v>R49R9</v>
      </c>
      <c r="B3850" s="8"/>
      <c r="C3850" s="7" t="s">
        <v>62</v>
      </c>
      <c r="D3850" s="24">
        <v>9</v>
      </c>
      <c r="E3850" s="6" t="s">
        <v>33</v>
      </c>
      <c r="F3850" s="6">
        <v>1</v>
      </c>
      <c r="G3850" s="13" t="s">
        <v>50</v>
      </c>
      <c r="H3850" s="17" t="s">
        <v>425</v>
      </c>
      <c r="I3850" s="2" t="str">
        <f>VLOOKUP(Table768[[#This Row],[CID]],ALY,2,FALSE)</f>
        <v>Detail</v>
      </c>
    </row>
    <row r="3851" spans="1:9" ht="16" thickBot="1" x14ac:dyDescent="0.25">
      <c r="A3851" s="8" t="str">
        <f>Table768[[#This Row],[Test No.]]&amp;Table768[[#This Row],[Section]]&amp;Table768[[#This Row],[Q No.]]</f>
        <v>R49R10</v>
      </c>
      <c r="B3851" s="8"/>
      <c r="C3851" s="7" t="s">
        <v>62</v>
      </c>
      <c r="D3851" s="24">
        <v>10</v>
      </c>
      <c r="E3851" s="6" t="s">
        <v>33</v>
      </c>
      <c r="F3851" s="6">
        <v>1</v>
      </c>
      <c r="G3851" s="13" t="s">
        <v>50</v>
      </c>
      <c r="H3851" s="17" t="s">
        <v>424</v>
      </c>
      <c r="I3851" s="2" t="str">
        <f>VLOOKUP(Table768[[#This Row],[CID]],ALY,2,FALSE)</f>
        <v>Inference</v>
      </c>
    </row>
    <row r="3852" spans="1:9" ht="16" thickBot="1" x14ac:dyDescent="0.25">
      <c r="A3852" s="8" t="str">
        <f>Table768[[#This Row],[Test No.]]&amp;Table768[[#This Row],[Section]]&amp;Table768[[#This Row],[Q No.]]</f>
        <v>R49R11</v>
      </c>
      <c r="B3852" s="8"/>
      <c r="C3852" s="7" t="s">
        <v>62</v>
      </c>
      <c r="D3852" s="24">
        <v>11</v>
      </c>
      <c r="E3852" s="6" t="s">
        <v>33</v>
      </c>
      <c r="F3852" s="6">
        <v>2</v>
      </c>
      <c r="G3852" s="13" t="s">
        <v>201</v>
      </c>
      <c r="H3852" s="17" t="s">
        <v>446</v>
      </c>
      <c r="I3852" s="2" t="str">
        <f>VLOOKUP(Table768[[#This Row],[CID]],ALY,2,FALSE)</f>
        <v>Inference</v>
      </c>
    </row>
    <row r="3853" spans="1:9" ht="16" thickBot="1" x14ac:dyDescent="0.25">
      <c r="A3853" s="8" t="str">
        <f>Table768[[#This Row],[Test No.]]&amp;Table768[[#This Row],[Section]]&amp;Table768[[#This Row],[Q No.]]</f>
        <v>R49R12</v>
      </c>
      <c r="B3853" s="8"/>
      <c r="C3853" s="7" t="s">
        <v>62</v>
      </c>
      <c r="D3853" s="24">
        <v>12</v>
      </c>
      <c r="E3853" s="6" t="s">
        <v>33</v>
      </c>
      <c r="F3853" s="6">
        <v>2</v>
      </c>
      <c r="G3853" s="13" t="s">
        <v>201</v>
      </c>
      <c r="H3853" s="17" t="s">
        <v>430</v>
      </c>
      <c r="I3853" s="2" t="str">
        <f>VLOOKUP(Table768[[#This Row],[CID]],ALY,2,FALSE)</f>
        <v>Detail</v>
      </c>
    </row>
    <row r="3854" spans="1:9" ht="16" thickBot="1" x14ac:dyDescent="0.25">
      <c r="A3854" s="8" t="str">
        <f>Table768[[#This Row],[Test No.]]&amp;Table768[[#This Row],[Section]]&amp;Table768[[#This Row],[Q No.]]</f>
        <v>R49R13</v>
      </c>
      <c r="B3854" s="8"/>
      <c r="C3854" s="7" t="s">
        <v>62</v>
      </c>
      <c r="D3854" s="24">
        <v>13</v>
      </c>
      <c r="E3854" s="6" t="s">
        <v>33</v>
      </c>
      <c r="F3854" s="6">
        <v>2</v>
      </c>
      <c r="G3854" s="13" t="s">
        <v>201</v>
      </c>
      <c r="H3854" s="17" t="s">
        <v>430</v>
      </c>
      <c r="I3854" s="2" t="str">
        <f>VLOOKUP(Table768[[#This Row],[CID]],ALY,2,FALSE)</f>
        <v>Detail</v>
      </c>
    </row>
    <row r="3855" spans="1:9" ht="16" thickBot="1" x14ac:dyDescent="0.25">
      <c r="A3855" s="8" t="str">
        <f>Table768[[#This Row],[Test No.]]&amp;Table768[[#This Row],[Section]]&amp;Table768[[#This Row],[Q No.]]</f>
        <v>R49R14</v>
      </c>
      <c r="B3855" s="8"/>
      <c r="C3855" s="7" t="s">
        <v>62</v>
      </c>
      <c r="D3855" s="24">
        <v>14</v>
      </c>
      <c r="E3855" s="6" t="s">
        <v>33</v>
      </c>
      <c r="F3855" s="6">
        <v>2</v>
      </c>
      <c r="G3855" s="13" t="s">
        <v>201</v>
      </c>
      <c r="H3855" s="17" t="s">
        <v>430</v>
      </c>
      <c r="I3855" s="2" t="str">
        <f>VLOOKUP(Table768[[#This Row],[CID]],ALY,2,FALSE)</f>
        <v>Detail</v>
      </c>
    </row>
    <row r="3856" spans="1:9" ht="16" thickBot="1" x14ac:dyDescent="0.25">
      <c r="A3856" s="8" t="str">
        <f>Table768[[#This Row],[Test No.]]&amp;Table768[[#This Row],[Section]]&amp;Table768[[#This Row],[Q No.]]</f>
        <v>R49R15</v>
      </c>
      <c r="B3856" s="8"/>
      <c r="C3856" s="7" t="s">
        <v>62</v>
      </c>
      <c r="D3856" s="24">
        <v>15</v>
      </c>
      <c r="E3856" s="6" t="s">
        <v>33</v>
      </c>
      <c r="F3856" s="6">
        <v>2</v>
      </c>
      <c r="G3856" s="13" t="s">
        <v>201</v>
      </c>
      <c r="H3856" s="17" t="s">
        <v>446</v>
      </c>
      <c r="I3856" s="2" t="str">
        <f>VLOOKUP(Table768[[#This Row],[CID]],ALY,2,FALSE)</f>
        <v>Inference</v>
      </c>
    </row>
    <row r="3857" spans="1:9" ht="16" thickBot="1" x14ac:dyDescent="0.25">
      <c r="A3857" s="8" t="str">
        <f>Table768[[#This Row],[Test No.]]&amp;Table768[[#This Row],[Section]]&amp;Table768[[#This Row],[Q No.]]</f>
        <v>R49R16</v>
      </c>
      <c r="B3857" s="8"/>
      <c r="C3857" s="7" t="s">
        <v>62</v>
      </c>
      <c r="D3857" s="24">
        <v>16</v>
      </c>
      <c r="E3857" s="6" t="s">
        <v>33</v>
      </c>
      <c r="F3857" s="6">
        <v>2</v>
      </c>
      <c r="G3857" s="13" t="s">
        <v>201</v>
      </c>
      <c r="H3857" s="17" t="s">
        <v>430</v>
      </c>
      <c r="I3857" s="2" t="str">
        <f>VLOOKUP(Table768[[#This Row],[CID]],ALY,2,FALSE)</f>
        <v>Detail</v>
      </c>
    </row>
    <row r="3858" spans="1:9" ht="16" thickBot="1" x14ac:dyDescent="0.25">
      <c r="A3858" s="8" t="str">
        <f>Table768[[#This Row],[Test No.]]&amp;Table768[[#This Row],[Section]]&amp;Table768[[#This Row],[Q No.]]</f>
        <v>R49R17</v>
      </c>
      <c r="B3858" s="8"/>
      <c r="C3858" s="7" t="s">
        <v>62</v>
      </c>
      <c r="D3858" s="24">
        <v>17</v>
      </c>
      <c r="E3858" s="6" t="s">
        <v>33</v>
      </c>
      <c r="F3858" s="6">
        <v>2</v>
      </c>
      <c r="G3858" s="13" t="s">
        <v>201</v>
      </c>
      <c r="H3858" s="17" t="s">
        <v>430</v>
      </c>
      <c r="I3858" s="2" t="str">
        <f>VLOOKUP(Table768[[#This Row],[CID]],ALY,2,FALSE)</f>
        <v>Detail</v>
      </c>
    </row>
    <row r="3859" spans="1:9" ht="16" thickBot="1" x14ac:dyDescent="0.25">
      <c r="A3859" s="8" t="str">
        <f>Table768[[#This Row],[Test No.]]&amp;Table768[[#This Row],[Section]]&amp;Table768[[#This Row],[Q No.]]</f>
        <v>R49R18</v>
      </c>
      <c r="B3859" s="8"/>
      <c r="C3859" s="7" t="s">
        <v>62</v>
      </c>
      <c r="D3859" s="24">
        <v>18</v>
      </c>
      <c r="E3859" s="6" t="s">
        <v>33</v>
      </c>
      <c r="F3859" s="6">
        <v>2</v>
      </c>
      <c r="G3859" s="13" t="s">
        <v>201</v>
      </c>
      <c r="H3859" s="17" t="s">
        <v>430</v>
      </c>
      <c r="I3859" s="2" t="str">
        <f>VLOOKUP(Table768[[#This Row],[CID]],ALY,2,FALSE)</f>
        <v>Detail</v>
      </c>
    </row>
    <row r="3860" spans="1:9" ht="16" thickBot="1" x14ac:dyDescent="0.25">
      <c r="A3860" s="8" t="str">
        <f>Table768[[#This Row],[Test No.]]&amp;Table768[[#This Row],[Section]]&amp;Table768[[#This Row],[Q No.]]</f>
        <v>R49R19</v>
      </c>
      <c r="B3860" s="8"/>
      <c r="C3860" s="7" t="s">
        <v>62</v>
      </c>
      <c r="D3860" s="24">
        <v>19</v>
      </c>
      <c r="E3860" s="6" t="s">
        <v>33</v>
      </c>
      <c r="F3860" s="6">
        <v>2</v>
      </c>
      <c r="G3860" s="13" t="s">
        <v>201</v>
      </c>
      <c r="H3860" s="17" t="s">
        <v>446</v>
      </c>
      <c r="I3860" s="2" t="str">
        <f>VLOOKUP(Table768[[#This Row],[CID]],ALY,2,FALSE)</f>
        <v>Inference</v>
      </c>
    </row>
    <row r="3861" spans="1:9" ht="16" thickBot="1" x14ac:dyDescent="0.25">
      <c r="A3861" s="8" t="str">
        <f>Table768[[#This Row],[Test No.]]&amp;Table768[[#This Row],[Section]]&amp;Table768[[#This Row],[Q No.]]</f>
        <v>R49R20</v>
      </c>
      <c r="B3861" s="8"/>
      <c r="C3861" s="7" t="s">
        <v>62</v>
      </c>
      <c r="D3861" s="24">
        <v>20</v>
      </c>
      <c r="E3861" s="6" t="s">
        <v>33</v>
      </c>
      <c r="F3861" s="6">
        <v>2</v>
      </c>
      <c r="G3861" s="13" t="s">
        <v>201</v>
      </c>
      <c r="H3861" s="17" t="s">
        <v>430</v>
      </c>
      <c r="I3861" s="2" t="str">
        <f>VLOOKUP(Table768[[#This Row],[CID]],ALY,2,FALSE)</f>
        <v>Detail</v>
      </c>
    </row>
    <row r="3862" spans="1:9" ht="16" thickBot="1" x14ac:dyDescent="0.25">
      <c r="A3862" s="8" t="str">
        <f>Table768[[#This Row],[Test No.]]&amp;Table768[[#This Row],[Section]]&amp;Table768[[#This Row],[Q No.]]</f>
        <v>R49R21</v>
      </c>
      <c r="B3862" s="8"/>
      <c r="C3862" s="7" t="s">
        <v>62</v>
      </c>
      <c r="D3862" s="24">
        <v>21</v>
      </c>
      <c r="E3862" s="6" t="s">
        <v>33</v>
      </c>
      <c r="F3862" s="6">
        <v>3</v>
      </c>
      <c r="G3862" s="13" t="s">
        <v>200</v>
      </c>
      <c r="H3862" s="17" t="s">
        <v>437</v>
      </c>
      <c r="I3862" s="2" t="str">
        <f>VLOOKUP(Table768[[#This Row],[CID]],ALY,2,FALSE)</f>
        <v>Detail</v>
      </c>
    </row>
    <row r="3863" spans="1:9" ht="16" thickBot="1" x14ac:dyDescent="0.25">
      <c r="A3863" s="8" t="str">
        <f>Table768[[#This Row],[Test No.]]&amp;Table768[[#This Row],[Section]]&amp;Table768[[#This Row],[Q No.]]</f>
        <v>R49R22</v>
      </c>
      <c r="B3863" s="8"/>
      <c r="C3863" s="7" t="s">
        <v>62</v>
      </c>
      <c r="D3863" s="24">
        <v>22</v>
      </c>
      <c r="E3863" s="6" t="s">
        <v>33</v>
      </c>
      <c r="F3863" s="6">
        <v>3</v>
      </c>
      <c r="G3863" s="13" t="s">
        <v>200</v>
      </c>
      <c r="H3863" s="17" t="s">
        <v>438</v>
      </c>
      <c r="I3863" s="2" t="str">
        <f>VLOOKUP(Table768[[#This Row],[CID]],ALY,2,FALSE)</f>
        <v>Inference</v>
      </c>
    </row>
    <row r="3864" spans="1:9" ht="16" thickBot="1" x14ac:dyDescent="0.25">
      <c r="A3864" s="8" t="str">
        <f>Table768[[#This Row],[Test No.]]&amp;Table768[[#This Row],[Section]]&amp;Table768[[#This Row],[Q No.]]</f>
        <v>R49R23</v>
      </c>
      <c r="B3864" s="8"/>
      <c r="C3864" s="7" t="s">
        <v>62</v>
      </c>
      <c r="D3864" s="24">
        <v>23</v>
      </c>
      <c r="E3864" s="6" t="s">
        <v>33</v>
      </c>
      <c r="F3864" s="6">
        <v>3</v>
      </c>
      <c r="G3864" s="13" t="s">
        <v>200</v>
      </c>
      <c r="H3864" s="17" t="s">
        <v>436</v>
      </c>
      <c r="I3864" s="2" t="str">
        <f>VLOOKUP(Table768[[#This Row],[CID]],ALY,2,FALSE)</f>
        <v>Purpose</v>
      </c>
    </row>
    <row r="3865" spans="1:9" ht="16" thickBot="1" x14ac:dyDescent="0.25">
      <c r="A3865" s="8" t="str">
        <f>Table768[[#This Row],[Test No.]]&amp;Table768[[#This Row],[Section]]&amp;Table768[[#This Row],[Q No.]]</f>
        <v>R49R24</v>
      </c>
      <c r="B3865" s="8"/>
      <c r="C3865" s="7" t="s">
        <v>62</v>
      </c>
      <c r="D3865" s="24">
        <v>24</v>
      </c>
      <c r="E3865" s="6" t="s">
        <v>33</v>
      </c>
      <c r="F3865" s="6">
        <v>3</v>
      </c>
      <c r="G3865" s="13" t="s">
        <v>200</v>
      </c>
      <c r="H3865" s="17" t="s">
        <v>437</v>
      </c>
      <c r="I3865" s="2" t="str">
        <f>VLOOKUP(Table768[[#This Row],[CID]],ALY,2,FALSE)</f>
        <v>Detail</v>
      </c>
    </row>
    <row r="3866" spans="1:9" ht="16" thickBot="1" x14ac:dyDescent="0.25">
      <c r="A3866" s="8" t="str">
        <f>Table768[[#This Row],[Test No.]]&amp;Table768[[#This Row],[Section]]&amp;Table768[[#This Row],[Q No.]]</f>
        <v>R49R25</v>
      </c>
      <c r="B3866" s="8"/>
      <c r="C3866" s="7" t="s">
        <v>62</v>
      </c>
      <c r="D3866" s="24">
        <v>25</v>
      </c>
      <c r="E3866" s="6" t="s">
        <v>33</v>
      </c>
      <c r="F3866" s="6">
        <v>3</v>
      </c>
      <c r="G3866" s="13" t="s">
        <v>200</v>
      </c>
      <c r="H3866" s="17" t="s">
        <v>436</v>
      </c>
      <c r="I3866" s="2" t="str">
        <f>VLOOKUP(Table768[[#This Row],[CID]],ALY,2,FALSE)</f>
        <v>Purpose</v>
      </c>
    </row>
    <row r="3867" spans="1:9" ht="16" thickBot="1" x14ac:dyDescent="0.25">
      <c r="A3867" s="8" t="str">
        <f>Table768[[#This Row],[Test No.]]&amp;Table768[[#This Row],[Section]]&amp;Table768[[#This Row],[Q No.]]</f>
        <v>R49R26</v>
      </c>
      <c r="B3867" s="8"/>
      <c r="C3867" s="7" t="s">
        <v>62</v>
      </c>
      <c r="D3867" s="24">
        <v>26</v>
      </c>
      <c r="E3867" s="6" t="s">
        <v>33</v>
      </c>
      <c r="F3867" s="6">
        <v>3</v>
      </c>
      <c r="G3867" s="13" t="s">
        <v>200</v>
      </c>
      <c r="H3867" s="17" t="s">
        <v>438</v>
      </c>
      <c r="I3867" s="2" t="str">
        <f>VLOOKUP(Table768[[#This Row],[CID]],ALY,2,FALSE)</f>
        <v>Inference</v>
      </c>
    </row>
    <row r="3868" spans="1:9" ht="16" thickBot="1" x14ac:dyDescent="0.25">
      <c r="A3868" s="8" t="str">
        <f>Table768[[#This Row],[Test No.]]&amp;Table768[[#This Row],[Section]]&amp;Table768[[#This Row],[Q No.]]</f>
        <v>R49R27</v>
      </c>
      <c r="B3868" s="8"/>
      <c r="C3868" s="7" t="s">
        <v>62</v>
      </c>
      <c r="D3868" s="24">
        <v>27</v>
      </c>
      <c r="E3868" s="6" t="s">
        <v>33</v>
      </c>
      <c r="F3868" s="6">
        <v>3</v>
      </c>
      <c r="G3868" s="13" t="s">
        <v>200</v>
      </c>
      <c r="H3868" s="17" t="s">
        <v>437</v>
      </c>
      <c r="I3868" s="2" t="str">
        <f>VLOOKUP(Table768[[#This Row],[CID]],ALY,2,FALSE)</f>
        <v>Detail</v>
      </c>
    </row>
    <row r="3869" spans="1:9" ht="16" thickBot="1" x14ac:dyDescent="0.25">
      <c r="A3869" s="8" t="str">
        <f>Table768[[#This Row],[Test No.]]&amp;Table768[[#This Row],[Section]]&amp;Table768[[#This Row],[Q No.]]</f>
        <v>R49R28</v>
      </c>
      <c r="B3869" s="8"/>
      <c r="C3869" s="7" t="s">
        <v>62</v>
      </c>
      <c r="D3869" s="24">
        <v>28</v>
      </c>
      <c r="E3869" s="6" t="s">
        <v>33</v>
      </c>
      <c r="F3869" s="6">
        <v>3</v>
      </c>
      <c r="G3869" s="13" t="s">
        <v>200</v>
      </c>
      <c r="H3869" s="17" t="s">
        <v>438</v>
      </c>
      <c r="I3869" s="2" t="str">
        <f>VLOOKUP(Table768[[#This Row],[CID]],ALY,2,FALSE)</f>
        <v>Inference</v>
      </c>
    </row>
    <row r="3870" spans="1:9" ht="16" thickBot="1" x14ac:dyDescent="0.25">
      <c r="A3870" s="8" t="str">
        <f>Table768[[#This Row],[Test No.]]&amp;Table768[[#This Row],[Section]]&amp;Table768[[#This Row],[Q No.]]</f>
        <v>R49R29</v>
      </c>
      <c r="B3870" s="8"/>
      <c r="C3870" s="7" t="s">
        <v>62</v>
      </c>
      <c r="D3870" s="24">
        <v>29</v>
      </c>
      <c r="E3870" s="6" t="s">
        <v>33</v>
      </c>
      <c r="F3870" s="6">
        <v>3</v>
      </c>
      <c r="G3870" s="13" t="s">
        <v>200</v>
      </c>
      <c r="H3870" s="17" t="s">
        <v>437</v>
      </c>
      <c r="I3870" s="2" t="str">
        <f>VLOOKUP(Table768[[#This Row],[CID]],ALY,2,FALSE)</f>
        <v>Detail</v>
      </c>
    </row>
    <row r="3871" spans="1:9" ht="16" thickBot="1" x14ac:dyDescent="0.25">
      <c r="A3871" s="8" t="str">
        <f>Table768[[#This Row],[Test No.]]&amp;Table768[[#This Row],[Section]]&amp;Table768[[#This Row],[Q No.]]</f>
        <v>R49R30</v>
      </c>
      <c r="B3871" s="8"/>
      <c r="C3871" s="7" t="s">
        <v>62</v>
      </c>
      <c r="D3871" s="24">
        <v>30</v>
      </c>
      <c r="E3871" s="6" t="s">
        <v>33</v>
      </c>
      <c r="F3871" s="6">
        <v>3</v>
      </c>
      <c r="G3871" s="13" t="s">
        <v>200</v>
      </c>
      <c r="H3871" s="17" t="s">
        <v>437</v>
      </c>
      <c r="I3871" s="2" t="str">
        <f>VLOOKUP(Table768[[#This Row],[CID]],ALY,2,FALSE)</f>
        <v>Detail</v>
      </c>
    </row>
    <row r="3872" spans="1:9" ht="16" thickBot="1" x14ac:dyDescent="0.25">
      <c r="A3872" s="8" t="str">
        <f>Table768[[#This Row],[Test No.]]&amp;Table768[[#This Row],[Section]]&amp;Table768[[#This Row],[Q No.]]</f>
        <v>R49R31</v>
      </c>
      <c r="B3872" s="8"/>
      <c r="C3872" s="7" t="s">
        <v>62</v>
      </c>
      <c r="D3872" s="24">
        <v>31</v>
      </c>
      <c r="E3872" s="6" t="s">
        <v>33</v>
      </c>
      <c r="F3872" s="6">
        <v>4</v>
      </c>
      <c r="G3872" s="13" t="s">
        <v>199</v>
      </c>
      <c r="H3872" s="17" t="s">
        <v>445</v>
      </c>
      <c r="I3872" s="2" t="str">
        <f>VLOOKUP(Table768[[#This Row],[CID]],ALY,2,FALSE)</f>
        <v>Purpose</v>
      </c>
    </row>
    <row r="3873" spans="1:9" ht="16" thickBot="1" x14ac:dyDescent="0.25">
      <c r="A3873" s="8" t="str">
        <f>Table768[[#This Row],[Test No.]]&amp;Table768[[#This Row],[Section]]&amp;Table768[[#This Row],[Q No.]]</f>
        <v>R49R32</v>
      </c>
      <c r="B3873" s="8"/>
      <c r="C3873" s="7" t="s">
        <v>62</v>
      </c>
      <c r="D3873" s="24">
        <v>32</v>
      </c>
      <c r="E3873" s="6" t="s">
        <v>33</v>
      </c>
      <c r="F3873" s="6">
        <v>4</v>
      </c>
      <c r="G3873" s="13" t="s">
        <v>199</v>
      </c>
      <c r="H3873" s="17" t="s">
        <v>442</v>
      </c>
      <c r="I3873" s="2" t="str">
        <f>VLOOKUP(Table768[[#This Row],[CID]],ALY,2,FALSE)</f>
        <v>Detail</v>
      </c>
    </row>
    <row r="3874" spans="1:9" ht="16" thickBot="1" x14ac:dyDescent="0.25">
      <c r="A3874" s="8" t="str">
        <f>Table768[[#This Row],[Test No.]]&amp;Table768[[#This Row],[Section]]&amp;Table768[[#This Row],[Q No.]]</f>
        <v>R49R33</v>
      </c>
      <c r="B3874" s="8"/>
      <c r="C3874" s="7" t="s">
        <v>62</v>
      </c>
      <c r="D3874" s="24">
        <v>33</v>
      </c>
      <c r="E3874" s="6" t="s">
        <v>33</v>
      </c>
      <c r="F3874" s="6">
        <v>4</v>
      </c>
      <c r="G3874" s="13" t="s">
        <v>199</v>
      </c>
      <c r="H3874" s="17" t="s">
        <v>442</v>
      </c>
      <c r="I3874" s="2" t="str">
        <f>VLOOKUP(Table768[[#This Row],[CID]],ALY,2,FALSE)</f>
        <v>Detail</v>
      </c>
    </row>
    <row r="3875" spans="1:9" ht="16" thickBot="1" x14ac:dyDescent="0.25">
      <c r="A3875" s="8" t="str">
        <f>Table768[[#This Row],[Test No.]]&amp;Table768[[#This Row],[Section]]&amp;Table768[[#This Row],[Q No.]]</f>
        <v>R49R34</v>
      </c>
      <c r="B3875" s="8"/>
      <c r="C3875" s="7" t="s">
        <v>62</v>
      </c>
      <c r="D3875" s="24">
        <v>34</v>
      </c>
      <c r="E3875" s="6" t="s">
        <v>33</v>
      </c>
      <c r="F3875" s="6">
        <v>4</v>
      </c>
      <c r="G3875" s="13" t="s">
        <v>199</v>
      </c>
      <c r="H3875" s="17" t="s">
        <v>440</v>
      </c>
      <c r="I3875" s="2" t="str">
        <f>VLOOKUP(Table768[[#This Row],[CID]],ALY,2,FALSE)</f>
        <v>Inference</v>
      </c>
    </row>
    <row r="3876" spans="1:9" ht="16" thickBot="1" x14ac:dyDescent="0.25">
      <c r="A3876" s="8" t="str">
        <f>Table768[[#This Row],[Test No.]]&amp;Table768[[#This Row],[Section]]&amp;Table768[[#This Row],[Q No.]]</f>
        <v>R49R35</v>
      </c>
      <c r="B3876" s="8"/>
      <c r="C3876" s="7" t="s">
        <v>62</v>
      </c>
      <c r="D3876" s="24">
        <v>35</v>
      </c>
      <c r="E3876" s="6" t="s">
        <v>33</v>
      </c>
      <c r="F3876" s="6">
        <v>4</v>
      </c>
      <c r="G3876" s="13" t="s">
        <v>199</v>
      </c>
      <c r="H3876" s="17" t="s">
        <v>445</v>
      </c>
      <c r="I3876" s="2" t="str">
        <f>VLOOKUP(Table768[[#This Row],[CID]],ALY,2,FALSE)</f>
        <v>Purpose</v>
      </c>
    </row>
    <row r="3877" spans="1:9" ht="16" thickBot="1" x14ac:dyDescent="0.25">
      <c r="A3877" s="8" t="str">
        <f>Table768[[#This Row],[Test No.]]&amp;Table768[[#This Row],[Section]]&amp;Table768[[#This Row],[Q No.]]</f>
        <v>R49R36</v>
      </c>
      <c r="B3877" s="8"/>
      <c r="C3877" s="7" t="s">
        <v>62</v>
      </c>
      <c r="D3877" s="24">
        <v>36</v>
      </c>
      <c r="E3877" s="6" t="s">
        <v>33</v>
      </c>
      <c r="F3877" s="6">
        <v>4</v>
      </c>
      <c r="G3877" s="13" t="s">
        <v>199</v>
      </c>
      <c r="H3877" s="17" t="s">
        <v>440</v>
      </c>
      <c r="I3877" s="2" t="str">
        <f>VLOOKUP(Table768[[#This Row],[CID]],ALY,2,FALSE)</f>
        <v>Inference</v>
      </c>
    </row>
    <row r="3878" spans="1:9" ht="16" thickBot="1" x14ac:dyDescent="0.25">
      <c r="A3878" s="8" t="str">
        <f>Table768[[#This Row],[Test No.]]&amp;Table768[[#This Row],[Section]]&amp;Table768[[#This Row],[Q No.]]</f>
        <v>R49R37</v>
      </c>
      <c r="B3878" s="8"/>
      <c r="C3878" s="7" t="s">
        <v>62</v>
      </c>
      <c r="D3878" s="24">
        <v>37</v>
      </c>
      <c r="E3878" s="6" t="s">
        <v>33</v>
      </c>
      <c r="F3878" s="6">
        <v>4</v>
      </c>
      <c r="G3878" s="13" t="s">
        <v>199</v>
      </c>
      <c r="H3878" s="17" t="s">
        <v>442</v>
      </c>
      <c r="I3878" s="2" t="str">
        <f>VLOOKUP(Table768[[#This Row],[CID]],ALY,2,FALSE)</f>
        <v>Detail</v>
      </c>
    </row>
    <row r="3879" spans="1:9" ht="16" thickBot="1" x14ac:dyDescent="0.25">
      <c r="A3879" s="8" t="str">
        <f>Table768[[#This Row],[Test No.]]&amp;Table768[[#This Row],[Section]]&amp;Table768[[#This Row],[Q No.]]</f>
        <v>R49R38</v>
      </c>
      <c r="B3879" s="8"/>
      <c r="C3879" s="7" t="s">
        <v>62</v>
      </c>
      <c r="D3879" s="24">
        <v>38</v>
      </c>
      <c r="E3879" s="6" t="s">
        <v>33</v>
      </c>
      <c r="F3879" s="6">
        <v>4</v>
      </c>
      <c r="G3879" s="13" t="s">
        <v>199</v>
      </c>
      <c r="H3879" s="17" t="s">
        <v>442</v>
      </c>
      <c r="I3879" s="2" t="str">
        <f>VLOOKUP(Table768[[#This Row],[CID]],ALY,2,FALSE)</f>
        <v>Detail</v>
      </c>
    </row>
    <row r="3880" spans="1:9" ht="16" thickBot="1" x14ac:dyDescent="0.25">
      <c r="A3880" s="8" t="str">
        <f>Table768[[#This Row],[Test No.]]&amp;Table768[[#This Row],[Section]]&amp;Table768[[#This Row],[Q No.]]</f>
        <v>R49R39</v>
      </c>
      <c r="B3880" s="8"/>
      <c r="C3880" s="7" t="s">
        <v>62</v>
      </c>
      <c r="D3880" s="24">
        <v>39</v>
      </c>
      <c r="E3880" s="6" t="s">
        <v>33</v>
      </c>
      <c r="F3880" s="6">
        <v>4</v>
      </c>
      <c r="G3880" s="13" t="s">
        <v>199</v>
      </c>
      <c r="H3880" s="17" t="s">
        <v>442</v>
      </c>
      <c r="I3880" s="2" t="str">
        <f>VLOOKUP(Table768[[#This Row],[CID]],ALY,2,FALSE)</f>
        <v>Detail</v>
      </c>
    </row>
    <row r="3881" spans="1:9" ht="16" thickBot="1" x14ac:dyDescent="0.25">
      <c r="A3881" s="8" t="str">
        <f>Table768[[#This Row],[Test No.]]&amp;Table768[[#This Row],[Section]]&amp;Table768[[#This Row],[Q No.]]</f>
        <v>R49R40</v>
      </c>
      <c r="B3881" s="8"/>
      <c r="C3881" s="7" t="s">
        <v>62</v>
      </c>
      <c r="D3881" s="24">
        <v>40</v>
      </c>
      <c r="E3881" s="6" t="s">
        <v>33</v>
      </c>
      <c r="F3881" s="6">
        <v>4</v>
      </c>
      <c r="G3881" s="13" t="s">
        <v>199</v>
      </c>
      <c r="H3881" s="17" t="s">
        <v>442</v>
      </c>
      <c r="I3881" s="2" t="str">
        <f>VLOOKUP(Table768[[#This Row],[CID]],ALY,2,FALSE)</f>
        <v>Detail</v>
      </c>
    </row>
    <row r="3882" spans="1:9" ht="16" thickBot="1" x14ac:dyDescent="0.25">
      <c r="A3882" s="8" t="str">
        <f>Table768[[#This Row],[Test No.]]&amp;Table768[[#This Row],[Section]]&amp;Table768[[#This Row],[Q No.]]</f>
        <v>R50R1</v>
      </c>
      <c r="B3882" s="8"/>
      <c r="C3882" s="7" t="s">
        <v>61</v>
      </c>
      <c r="D3882" s="24">
        <v>1</v>
      </c>
      <c r="E3882" s="6" t="s">
        <v>33</v>
      </c>
      <c r="F3882" s="6">
        <v>1</v>
      </c>
      <c r="G3882" s="13" t="s">
        <v>50</v>
      </c>
      <c r="H3882" s="3" t="s">
        <v>427</v>
      </c>
      <c r="I3882" s="2" t="str">
        <f>VLOOKUP(Table768[[#This Row],[CID]],ALY,2,FALSE)</f>
        <v>PoV/Author's Attitude</v>
      </c>
    </row>
    <row r="3883" spans="1:9" ht="16" thickBot="1" x14ac:dyDescent="0.25">
      <c r="A3883" s="8" t="str">
        <f>Table768[[#This Row],[Test No.]]&amp;Table768[[#This Row],[Section]]&amp;Table768[[#This Row],[Q No.]]</f>
        <v>R50R2</v>
      </c>
      <c r="B3883" s="8"/>
      <c r="C3883" s="7" t="s">
        <v>61</v>
      </c>
      <c r="D3883" s="24">
        <v>2</v>
      </c>
      <c r="E3883" s="6" t="s">
        <v>33</v>
      </c>
      <c r="F3883" s="6">
        <v>1</v>
      </c>
      <c r="G3883" s="13" t="s">
        <v>50</v>
      </c>
      <c r="H3883" s="3" t="s">
        <v>425</v>
      </c>
      <c r="I3883" s="2" t="str">
        <f>VLOOKUP(Table768[[#This Row],[CID]],ALY,2,FALSE)</f>
        <v>Detail</v>
      </c>
    </row>
    <row r="3884" spans="1:9" ht="16" thickBot="1" x14ac:dyDescent="0.25">
      <c r="A3884" s="8" t="str">
        <f>Table768[[#This Row],[Test No.]]&amp;Table768[[#This Row],[Section]]&amp;Table768[[#This Row],[Q No.]]</f>
        <v>R50R3</v>
      </c>
      <c r="B3884" s="8"/>
      <c r="C3884" s="7" t="s">
        <v>61</v>
      </c>
      <c r="D3884" s="24">
        <v>3</v>
      </c>
      <c r="E3884" s="6" t="s">
        <v>33</v>
      </c>
      <c r="F3884" s="6">
        <v>1</v>
      </c>
      <c r="G3884" s="13" t="s">
        <v>50</v>
      </c>
      <c r="H3884" s="3" t="s">
        <v>449</v>
      </c>
      <c r="I3884" s="2" t="str">
        <f>VLOOKUP(Table768[[#This Row],[CID]],ALY,2,FALSE)</f>
        <v>Main Idea</v>
      </c>
    </row>
    <row r="3885" spans="1:9" ht="16" thickBot="1" x14ac:dyDescent="0.25">
      <c r="A3885" s="8" t="str">
        <f>Table768[[#This Row],[Test No.]]&amp;Table768[[#This Row],[Section]]&amp;Table768[[#This Row],[Q No.]]</f>
        <v>R50R4</v>
      </c>
      <c r="B3885" s="8"/>
      <c r="C3885" s="7" t="s">
        <v>61</v>
      </c>
      <c r="D3885" s="24">
        <v>4</v>
      </c>
      <c r="E3885" s="6" t="s">
        <v>33</v>
      </c>
      <c r="F3885" s="6">
        <v>1</v>
      </c>
      <c r="G3885" s="13" t="s">
        <v>50</v>
      </c>
      <c r="H3885" s="3" t="s">
        <v>424</v>
      </c>
      <c r="I3885" s="2" t="str">
        <f>VLOOKUP(Table768[[#This Row],[CID]],ALY,2,FALSE)</f>
        <v>Inference</v>
      </c>
    </row>
    <row r="3886" spans="1:9" ht="16" thickBot="1" x14ac:dyDescent="0.25">
      <c r="A3886" s="8" t="str">
        <f>Table768[[#This Row],[Test No.]]&amp;Table768[[#This Row],[Section]]&amp;Table768[[#This Row],[Q No.]]</f>
        <v>R50R5</v>
      </c>
      <c r="B3886" s="8"/>
      <c r="C3886" s="7" t="s">
        <v>61</v>
      </c>
      <c r="D3886" s="24">
        <v>5</v>
      </c>
      <c r="E3886" s="6" t="s">
        <v>33</v>
      </c>
      <c r="F3886" s="6">
        <v>1</v>
      </c>
      <c r="G3886" s="13" t="s">
        <v>50</v>
      </c>
      <c r="H3886" s="3" t="s">
        <v>424</v>
      </c>
      <c r="I3886" s="2" t="str">
        <f>VLOOKUP(Table768[[#This Row],[CID]],ALY,2,FALSE)</f>
        <v>Inference</v>
      </c>
    </row>
    <row r="3887" spans="1:9" ht="16" thickBot="1" x14ac:dyDescent="0.25">
      <c r="A3887" s="8" t="str">
        <f>Table768[[#This Row],[Test No.]]&amp;Table768[[#This Row],[Section]]&amp;Table768[[#This Row],[Q No.]]</f>
        <v>R50R6</v>
      </c>
      <c r="B3887" s="8"/>
      <c r="C3887" s="7" t="s">
        <v>61</v>
      </c>
      <c r="D3887" s="24">
        <v>6</v>
      </c>
      <c r="E3887" s="6" t="s">
        <v>33</v>
      </c>
      <c r="F3887" s="6">
        <v>1</v>
      </c>
      <c r="G3887" s="13" t="s">
        <v>50</v>
      </c>
      <c r="H3887" s="3" t="s">
        <v>425</v>
      </c>
      <c r="I3887" s="2" t="str">
        <f>VLOOKUP(Table768[[#This Row],[CID]],ALY,2,FALSE)</f>
        <v>Detail</v>
      </c>
    </row>
    <row r="3888" spans="1:9" ht="16" thickBot="1" x14ac:dyDescent="0.25">
      <c r="A3888" s="8" t="str">
        <f>Table768[[#This Row],[Test No.]]&amp;Table768[[#This Row],[Section]]&amp;Table768[[#This Row],[Q No.]]</f>
        <v>R50R7</v>
      </c>
      <c r="B3888" s="8"/>
      <c r="C3888" s="7" t="s">
        <v>61</v>
      </c>
      <c r="D3888" s="24">
        <v>7</v>
      </c>
      <c r="E3888" s="6" t="s">
        <v>33</v>
      </c>
      <c r="F3888" s="6">
        <v>1</v>
      </c>
      <c r="G3888" s="13" t="s">
        <v>50</v>
      </c>
      <c r="H3888" s="3" t="s">
        <v>425</v>
      </c>
      <c r="I3888" s="2" t="str">
        <f>VLOOKUP(Table768[[#This Row],[CID]],ALY,2,FALSE)</f>
        <v>Detail</v>
      </c>
    </row>
    <row r="3889" spans="1:9" ht="16" thickBot="1" x14ac:dyDescent="0.25">
      <c r="A3889" s="8" t="str">
        <f>Table768[[#This Row],[Test No.]]&amp;Table768[[#This Row],[Section]]&amp;Table768[[#This Row],[Q No.]]</f>
        <v>R50R8</v>
      </c>
      <c r="B3889" s="8"/>
      <c r="C3889" s="7" t="s">
        <v>61</v>
      </c>
      <c r="D3889" s="24">
        <v>8</v>
      </c>
      <c r="E3889" s="6" t="s">
        <v>33</v>
      </c>
      <c r="F3889" s="6">
        <v>1</v>
      </c>
      <c r="G3889" s="13" t="s">
        <v>50</v>
      </c>
      <c r="H3889" s="3" t="s">
        <v>425</v>
      </c>
      <c r="I3889" s="2" t="str">
        <f>VLOOKUP(Table768[[#This Row],[CID]],ALY,2,FALSE)</f>
        <v>Detail</v>
      </c>
    </row>
    <row r="3890" spans="1:9" ht="16" thickBot="1" x14ac:dyDescent="0.25">
      <c r="A3890" s="8" t="str">
        <f>Table768[[#This Row],[Test No.]]&amp;Table768[[#This Row],[Section]]&amp;Table768[[#This Row],[Q No.]]</f>
        <v>R50R9</v>
      </c>
      <c r="B3890" s="8"/>
      <c r="C3890" s="7" t="s">
        <v>61</v>
      </c>
      <c r="D3890" s="24">
        <v>9</v>
      </c>
      <c r="E3890" s="6" t="s">
        <v>33</v>
      </c>
      <c r="F3890" s="6">
        <v>1</v>
      </c>
      <c r="G3890" s="13" t="s">
        <v>50</v>
      </c>
      <c r="H3890" s="3" t="s">
        <v>425</v>
      </c>
      <c r="I3890" s="2" t="str">
        <f>VLOOKUP(Table768[[#This Row],[CID]],ALY,2,FALSE)</f>
        <v>Detail</v>
      </c>
    </row>
    <row r="3891" spans="1:9" ht="16" thickBot="1" x14ac:dyDescent="0.25">
      <c r="A3891" s="8" t="str">
        <f>Table768[[#This Row],[Test No.]]&amp;Table768[[#This Row],[Section]]&amp;Table768[[#This Row],[Q No.]]</f>
        <v>R50R10</v>
      </c>
      <c r="B3891" s="8"/>
      <c r="C3891" s="7" t="s">
        <v>61</v>
      </c>
      <c r="D3891" s="24">
        <v>10</v>
      </c>
      <c r="E3891" s="6" t="s">
        <v>33</v>
      </c>
      <c r="F3891" s="6">
        <v>1</v>
      </c>
      <c r="G3891" s="13" t="s">
        <v>50</v>
      </c>
      <c r="H3891" s="3" t="s">
        <v>425</v>
      </c>
      <c r="I3891" s="2" t="str">
        <f>VLOOKUP(Table768[[#This Row],[CID]],ALY,2,FALSE)</f>
        <v>Detail</v>
      </c>
    </row>
    <row r="3892" spans="1:9" ht="16" thickBot="1" x14ac:dyDescent="0.25">
      <c r="A3892" s="8" t="str">
        <f>Table768[[#This Row],[Test No.]]&amp;Table768[[#This Row],[Section]]&amp;Table768[[#This Row],[Q No.]]</f>
        <v>R50R11</v>
      </c>
      <c r="B3892" s="8"/>
      <c r="C3892" s="7" t="s">
        <v>61</v>
      </c>
      <c r="D3892" s="24">
        <v>11</v>
      </c>
      <c r="E3892" s="6" t="s">
        <v>33</v>
      </c>
      <c r="F3892" s="6">
        <v>2</v>
      </c>
      <c r="G3892" s="13" t="s">
        <v>201</v>
      </c>
      <c r="H3892" s="3" t="s">
        <v>433</v>
      </c>
      <c r="I3892" s="2" t="str">
        <f>VLOOKUP(Table768[[#This Row],[CID]],ALY,2,FALSE)</f>
        <v>Purpose</v>
      </c>
    </row>
    <row r="3893" spans="1:9" ht="16" thickBot="1" x14ac:dyDescent="0.25">
      <c r="A3893" s="8" t="str">
        <f>Table768[[#This Row],[Test No.]]&amp;Table768[[#This Row],[Section]]&amp;Table768[[#This Row],[Q No.]]</f>
        <v>R50R12</v>
      </c>
      <c r="B3893" s="8"/>
      <c r="C3893" s="7" t="s">
        <v>61</v>
      </c>
      <c r="D3893" s="24">
        <v>12</v>
      </c>
      <c r="E3893" s="6" t="s">
        <v>33</v>
      </c>
      <c r="F3893" s="6">
        <v>2</v>
      </c>
      <c r="G3893" s="13" t="s">
        <v>201</v>
      </c>
      <c r="H3893" s="3" t="s">
        <v>430</v>
      </c>
      <c r="I3893" s="2" t="str">
        <f>VLOOKUP(Table768[[#This Row],[CID]],ALY,2,FALSE)</f>
        <v>Detail</v>
      </c>
    </row>
    <row r="3894" spans="1:9" ht="16" thickBot="1" x14ac:dyDescent="0.25">
      <c r="A3894" s="8" t="str">
        <f>Table768[[#This Row],[Test No.]]&amp;Table768[[#This Row],[Section]]&amp;Table768[[#This Row],[Q No.]]</f>
        <v>R50R13</v>
      </c>
      <c r="B3894" s="8"/>
      <c r="C3894" s="7" t="s">
        <v>61</v>
      </c>
      <c r="D3894" s="24">
        <v>13</v>
      </c>
      <c r="E3894" s="6" t="s">
        <v>33</v>
      </c>
      <c r="F3894" s="6">
        <v>2</v>
      </c>
      <c r="G3894" s="13" t="s">
        <v>201</v>
      </c>
      <c r="H3894" s="3" t="s">
        <v>434</v>
      </c>
      <c r="I3894" s="2" t="str">
        <f>VLOOKUP(Table768[[#This Row],[CID]],ALY,2,FALSE)</f>
        <v>Main Idea</v>
      </c>
    </row>
    <row r="3895" spans="1:9" ht="16" thickBot="1" x14ac:dyDescent="0.25">
      <c r="A3895" s="8" t="str">
        <f>Table768[[#This Row],[Test No.]]&amp;Table768[[#This Row],[Section]]&amp;Table768[[#This Row],[Q No.]]</f>
        <v>R50R14</v>
      </c>
      <c r="B3895" s="8"/>
      <c r="C3895" s="7" t="s">
        <v>61</v>
      </c>
      <c r="D3895" s="24">
        <v>14</v>
      </c>
      <c r="E3895" s="6" t="s">
        <v>33</v>
      </c>
      <c r="F3895" s="6">
        <v>2</v>
      </c>
      <c r="G3895" s="13" t="s">
        <v>201</v>
      </c>
      <c r="H3895" s="3" t="s">
        <v>433</v>
      </c>
      <c r="I3895" s="2" t="str">
        <f>VLOOKUP(Table768[[#This Row],[CID]],ALY,2,FALSE)</f>
        <v>Purpose</v>
      </c>
    </row>
    <row r="3896" spans="1:9" ht="16" thickBot="1" x14ac:dyDescent="0.25">
      <c r="A3896" s="8" t="str">
        <f>Table768[[#This Row],[Test No.]]&amp;Table768[[#This Row],[Section]]&amp;Table768[[#This Row],[Q No.]]</f>
        <v>R50R15</v>
      </c>
      <c r="B3896" s="8"/>
      <c r="C3896" s="7" t="s">
        <v>61</v>
      </c>
      <c r="D3896" s="24">
        <v>15</v>
      </c>
      <c r="E3896" s="6" t="s">
        <v>33</v>
      </c>
      <c r="F3896" s="6">
        <v>2</v>
      </c>
      <c r="G3896" s="13" t="s">
        <v>201</v>
      </c>
      <c r="H3896" s="3" t="s">
        <v>430</v>
      </c>
      <c r="I3896" s="2" t="str">
        <f>VLOOKUP(Table768[[#This Row],[CID]],ALY,2,FALSE)</f>
        <v>Detail</v>
      </c>
    </row>
    <row r="3897" spans="1:9" ht="16" thickBot="1" x14ac:dyDescent="0.25">
      <c r="A3897" s="8" t="str">
        <f>Table768[[#This Row],[Test No.]]&amp;Table768[[#This Row],[Section]]&amp;Table768[[#This Row],[Q No.]]</f>
        <v>R50R16</v>
      </c>
      <c r="B3897" s="8"/>
      <c r="C3897" s="7" t="s">
        <v>61</v>
      </c>
      <c r="D3897" s="24">
        <v>16</v>
      </c>
      <c r="E3897" s="6" t="s">
        <v>33</v>
      </c>
      <c r="F3897" s="6">
        <v>2</v>
      </c>
      <c r="G3897" s="13" t="s">
        <v>201</v>
      </c>
      <c r="H3897" s="3" t="s">
        <v>430</v>
      </c>
      <c r="I3897" s="2" t="str">
        <f>VLOOKUP(Table768[[#This Row],[CID]],ALY,2,FALSE)</f>
        <v>Detail</v>
      </c>
    </row>
    <row r="3898" spans="1:9" ht="16" thickBot="1" x14ac:dyDescent="0.25">
      <c r="A3898" s="8" t="str">
        <f>Table768[[#This Row],[Test No.]]&amp;Table768[[#This Row],[Section]]&amp;Table768[[#This Row],[Q No.]]</f>
        <v>R50R17</v>
      </c>
      <c r="B3898" s="8"/>
      <c r="C3898" s="7" t="s">
        <v>61</v>
      </c>
      <c r="D3898" s="24">
        <v>17</v>
      </c>
      <c r="E3898" s="6" t="s">
        <v>33</v>
      </c>
      <c r="F3898" s="6">
        <v>2</v>
      </c>
      <c r="G3898" s="13" t="s">
        <v>201</v>
      </c>
      <c r="H3898" s="3" t="s">
        <v>430</v>
      </c>
      <c r="I3898" s="2" t="str">
        <f>VLOOKUP(Table768[[#This Row],[CID]],ALY,2,FALSE)</f>
        <v>Detail</v>
      </c>
    </row>
    <row r="3899" spans="1:9" ht="16" thickBot="1" x14ac:dyDescent="0.25">
      <c r="A3899" s="8" t="str">
        <f>Table768[[#This Row],[Test No.]]&amp;Table768[[#This Row],[Section]]&amp;Table768[[#This Row],[Q No.]]</f>
        <v>R50R18</v>
      </c>
      <c r="B3899" s="8"/>
      <c r="C3899" s="7" t="s">
        <v>61</v>
      </c>
      <c r="D3899" s="24">
        <v>18</v>
      </c>
      <c r="E3899" s="6" t="s">
        <v>33</v>
      </c>
      <c r="F3899" s="6">
        <v>2</v>
      </c>
      <c r="G3899" s="13" t="s">
        <v>201</v>
      </c>
      <c r="H3899" s="3" t="s">
        <v>430</v>
      </c>
      <c r="I3899" s="2" t="str">
        <f>VLOOKUP(Table768[[#This Row],[CID]],ALY,2,FALSE)</f>
        <v>Detail</v>
      </c>
    </row>
    <row r="3900" spans="1:9" ht="16" thickBot="1" x14ac:dyDescent="0.25">
      <c r="A3900" s="8" t="str">
        <f>Table768[[#This Row],[Test No.]]&amp;Table768[[#This Row],[Section]]&amp;Table768[[#This Row],[Q No.]]</f>
        <v>R50R19</v>
      </c>
      <c r="B3900" s="8"/>
      <c r="C3900" s="7" t="s">
        <v>61</v>
      </c>
      <c r="D3900" s="24">
        <v>19</v>
      </c>
      <c r="E3900" s="6" t="s">
        <v>33</v>
      </c>
      <c r="F3900" s="6">
        <v>2</v>
      </c>
      <c r="G3900" s="13" t="s">
        <v>201</v>
      </c>
      <c r="H3900" s="3" t="s">
        <v>446</v>
      </c>
      <c r="I3900" s="2" t="str">
        <f>VLOOKUP(Table768[[#This Row],[CID]],ALY,2,FALSE)</f>
        <v>Inference</v>
      </c>
    </row>
    <row r="3901" spans="1:9" ht="16" thickBot="1" x14ac:dyDescent="0.25">
      <c r="A3901" s="8" t="str">
        <f>Table768[[#This Row],[Test No.]]&amp;Table768[[#This Row],[Section]]&amp;Table768[[#This Row],[Q No.]]</f>
        <v>R50R20</v>
      </c>
      <c r="B3901" s="8"/>
      <c r="C3901" s="7" t="s">
        <v>61</v>
      </c>
      <c r="D3901" s="24">
        <v>20</v>
      </c>
      <c r="E3901" s="6" t="s">
        <v>33</v>
      </c>
      <c r="F3901" s="6">
        <v>2</v>
      </c>
      <c r="G3901" s="13" t="s">
        <v>201</v>
      </c>
      <c r="H3901" s="3" t="s">
        <v>430</v>
      </c>
      <c r="I3901" s="2" t="str">
        <f>VLOOKUP(Table768[[#This Row],[CID]],ALY,2,FALSE)</f>
        <v>Detail</v>
      </c>
    </row>
    <row r="3902" spans="1:9" ht="16" thickBot="1" x14ac:dyDescent="0.25">
      <c r="A3902" s="8" t="str">
        <f>Table768[[#This Row],[Test No.]]&amp;Table768[[#This Row],[Section]]&amp;Table768[[#This Row],[Q No.]]</f>
        <v>R50R21</v>
      </c>
      <c r="B3902" s="8"/>
      <c r="C3902" s="7" t="s">
        <v>61</v>
      </c>
      <c r="D3902" s="24">
        <v>21</v>
      </c>
      <c r="E3902" s="6" t="s">
        <v>33</v>
      </c>
      <c r="F3902" s="6">
        <v>3</v>
      </c>
      <c r="G3902" s="13" t="s">
        <v>200</v>
      </c>
      <c r="H3902" s="3" t="s">
        <v>438</v>
      </c>
      <c r="I3902" s="2" t="str">
        <f>VLOOKUP(Table768[[#This Row],[CID]],ALY,2,FALSE)</f>
        <v>Inference</v>
      </c>
    </row>
    <row r="3903" spans="1:9" ht="16" thickBot="1" x14ac:dyDescent="0.25">
      <c r="A3903" s="8" t="str">
        <f>Table768[[#This Row],[Test No.]]&amp;Table768[[#This Row],[Section]]&amp;Table768[[#This Row],[Q No.]]</f>
        <v>R50R22</v>
      </c>
      <c r="B3903" s="8"/>
      <c r="C3903" s="7" t="s">
        <v>61</v>
      </c>
      <c r="D3903" s="24">
        <v>22</v>
      </c>
      <c r="E3903" s="6" t="s">
        <v>33</v>
      </c>
      <c r="F3903" s="6">
        <v>3</v>
      </c>
      <c r="G3903" s="13" t="s">
        <v>200</v>
      </c>
      <c r="H3903" s="3" t="s">
        <v>437</v>
      </c>
      <c r="I3903" s="2" t="str">
        <f>VLOOKUP(Table768[[#This Row],[CID]],ALY,2,FALSE)</f>
        <v>Detail</v>
      </c>
    </row>
    <row r="3904" spans="1:9" ht="16" thickBot="1" x14ac:dyDescent="0.25">
      <c r="A3904" s="8" t="str">
        <f>Table768[[#This Row],[Test No.]]&amp;Table768[[#This Row],[Section]]&amp;Table768[[#This Row],[Q No.]]</f>
        <v>R50R23</v>
      </c>
      <c r="B3904" s="8"/>
      <c r="C3904" s="7" t="s">
        <v>61</v>
      </c>
      <c r="D3904" s="24">
        <v>23</v>
      </c>
      <c r="E3904" s="6" t="s">
        <v>33</v>
      </c>
      <c r="F3904" s="6">
        <v>3</v>
      </c>
      <c r="G3904" s="13" t="s">
        <v>200</v>
      </c>
      <c r="H3904" s="3" t="s">
        <v>437</v>
      </c>
      <c r="I3904" s="2" t="str">
        <f>VLOOKUP(Table768[[#This Row],[CID]],ALY,2,FALSE)</f>
        <v>Detail</v>
      </c>
    </row>
    <row r="3905" spans="1:9" ht="16" thickBot="1" x14ac:dyDescent="0.25">
      <c r="A3905" s="8" t="str">
        <f>Table768[[#This Row],[Test No.]]&amp;Table768[[#This Row],[Section]]&amp;Table768[[#This Row],[Q No.]]</f>
        <v>R50R24</v>
      </c>
      <c r="B3905" s="8"/>
      <c r="C3905" s="7" t="s">
        <v>61</v>
      </c>
      <c r="D3905" s="24">
        <v>24</v>
      </c>
      <c r="E3905" s="6" t="s">
        <v>33</v>
      </c>
      <c r="F3905" s="6">
        <v>3</v>
      </c>
      <c r="G3905" s="13" t="s">
        <v>200</v>
      </c>
      <c r="H3905" s="3" t="s">
        <v>437</v>
      </c>
      <c r="I3905" s="2" t="str">
        <f>VLOOKUP(Table768[[#This Row],[CID]],ALY,2,FALSE)</f>
        <v>Detail</v>
      </c>
    </row>
    <row r="3906" spans="1:9" ht="16" thickBot="1" x14ac:dyDescent="0.25">
      <c r="A3906" s="8" t="str">
        <f>Table768[[#This Row],[Test No.]]&amp;Table768[[#This Row],[Section]]&amp;Table768[[#This Row],[Q No.]]</f>
        <v>R50R25</v>
      </c>
      <c r="B3906" s="8"/>
      <c r="C3906" s="7" t="s">
        <v>61</v>
      </c>
      <c r="D3906" s="24">
        <v>25</v>
      </c>
      <c r="E3906" s="6" t="s">
        <v>33</v>
      </c>
      <c r="F3906" s="6">
        <v>3</v>
      </c>
      <c r="G3906" s="13" t="s">
        <v>200</v>
      </c>
      <c r="H3906" s="3" t="s">
        <v>435</v>
      </c>
      <c r="I3906" s="2" t="str">
        <f>VLOOKUP(Table768[[#This Row],[CID]],ALY,2,FALSE)</f>
        <v>PoV/Author's Attitude</v>
      </c>
    </row>
    <row r="3907" spans="1:9" ht="16" thickBot="1" x14ac:dyDescent="0.25">
      <c r="A3907" s="8" t="str">
        <f>Table768[[#This Row],[Test No.]]&amp;Table768[[#This Row],[Section]]&amp;Table768[[#This Row],[Q No.]]</f>
        <v>R50R26</v>
      </c>
      <c r="B3907" s="8"/>
      <c r="C3907" s="7" t="s">
        <v>61</v>
      </c>
      <c r="D3907" s="24">
        <v>26</v>
      </c>
      <c r="E3907" s="6" t="s">
        <v>33</v>
      </c>
      <c r="F3907" s="6">
        <v>3</v>
      </c>
      <c r="G3907" s="13" t="s">
        <v>200</v>
      </c>
      <c r="H3907" s="3" t="s">
        <v>438</v>
      </c>
      <c r="I3907" s="2" t="str">
        <f>VLOOKUP(Table768[[#This Row],[CID]],ALY,2,FALSE)</f>
        <v>Inference</v>
      </c>
    </row>
    <row r="3908" spans="1:9" ht="16" thickBot="1" x14ac:dyDescent="0.25">
      <c r="A3908" s="8" t="str">
        <f>Table768[[#This Row],[Test No.]]&amp;Table768[[#This Row],[Section]]&amp;Table768[[#This Row],[Q No.]]</f>
        <v>R50R27</v>
      </c>
      <c r="B3908" s="8"/>
      <c r="C3908" s="7" t="s">
        <v>61</v>
      </c>
      <c r="D3908" s="24">
        <v>27</v>
      </c>
      <c r="E3908" s="6" t="s">
        <v>33</v>
      </c>
      <c r="F3908" s="6">
        <v>3</v>
      </c>
      <c r="G3908" s="13" t="s">
        <v>200</v>
      </c>
      <c r="H3908" s="3" t="s">
        <v>438</v>
      </c>
      <c r="I3908" s="2" t="str">
        <f>VLOOKUP(Table768[[#This Row],[CID]],ALY,2,FALSE)</f>
        <v>Inference</v>
      </c>
    </row>
    <row r="3909" spans="1:9" ht="16" thickBot="1" x14ac:dyDescent="0.25">
      <c r="A3909" s="8" t="str">
        <f>Table768[[#This Row],[Test No.]]&amp;Table768[[#This Row],[Section]]&amp;Table768[[#This Row],[Q No.]]</f>
        <v>R50R28</v>
      </c>
      <c r="B3909" s="8"/>
      <c r="C3909" s="7" t="s">
        <v>61</v>
      </c>
      <c r="D3909" s="24">
        <v>28</v>
      </c>
      <c r="E3909" s="6" t="s">
        <v>33</v>
      </c>
      <c r="F3909" s="6">
        <v>3</v>
      </c>
      <c r="G3909" s="13" t="s">
        <v>200</v>
      </c>
      <c r="H3909" s="3" t="s">
        <v>448</v>
      </c>
      <c r="I3909" s="2" t="str">
        <f>VLOOKUP(Table768[[#This Row],[CID]],ALY,2,FALSE)</f>
        <v>Comparison &amp; Contrast</v>
      </c>
    </row>
    <row r="3910" spans="1:9" ht="16" thickBot="1" x14ac:dyDescent="0.25">
      <c r="A3910" s="8" t="str">
        <f>Table768[[#This Row],[Test No.]]&amp;Table768[[#This Row],[Section]]&amp;Table768[[#This Row],[Q No.]]</f>
        <v>R50R29</v>
      </c>
      <c r="B3910" s="8"/>
      <c r="C3910" s="7" t="s">
        <v>61</v>
      </c>
      <c r="D3910" s="24">
        <v>29</v>
      </c>
      <c r="E3910" s="6" t="s">
        <v>33</v>
      </c>
      <c r="F3910" s="6">
        <v>3</v>
      </c>
      <c r="G3910" s="13" t="s">
        <v>200</v>
      </c>
      <c r="H3910" s="3" t="s">
        <v>438</v>
      </c>
      <c r="I3910" s="2" t="str">
        <f>VLOOKUP(Table768[[#This Row],[CID]],ALY,2,FALSE)</f>
        <v>Inference</v>
      </c>
    </row>
    <row r="3911" spans="1:9" ht="16" thickBot="1" x14ac:dyDescent="0.25">
      <c r="A3911" s="8" t="str">
        <f>Table768[[#This Row],[Test No.]]&amp;Table768[[#This Row],[Section]]&amp;Table768[[#This Row],[Q No.]]</f>
        <v>R50R30</v>
      </c>
      <c r="B3911" s="8"/>
      <c r="C3911" s="7" t="s">
        <v>61</v>
      </c>
      <c r="D3911" s="24">
        <v>30</v>
      </c>
      <c r="E3911" s="6" t="s">
        <v>33</v>
      </c>
      <c r="F3911" s="6">
        <v>3</v>
      </c>
      <c r="G3911" s="13" t="s">
        <v>200</v>
      </c>
      <c r="H3911" s="3" t="s">
        <v>438</v>
      </c>
      <c r="I3911" s="2" t="str">
        <f>VLOOKUP(Table768[[#This Row],[CID]],ALY,2,FALSE)</f>
        <v>Inference</v>
      </c>
    </row>
    <row r="3912" spans="1:9" ht="16" thickBot="1" x14ac:dyDescent="0.25">
      <c r="A3912" s="8" t="str">
        <f>Table768[[#This Row],[Test No.]]&amp;Table768[[#This Row],[Section]]&amp;Table768[[#This Row],[Q No.]]</f>
        <v>R50R31</v>
      </c>
      <c r="B3912" s="8"/>
      <c r="C3912" s="7" t="s">
        <v>61</v>
      </c>
      <c r="D3912" s="24">
        <v>31</v>
      </c>
      <c r="E3912" s="6" t="s">
        <v>33</v>
      </c>
      <c r="F3912" s="6">
        <v>4</v>
      </c>
      <c r="G3912" s="13" t="s">
        <v>199</v>
      </c>
      <c r="H3912" s="3" t="s">
        <v>442</v>
      </c>
      <c r="I3912" s="2" t="str">
        <f>VLOOKUP(Table768[[#This Row],[CID]],ALY,2,FALSE)</f>
        <v>Detail</v>
      </c>
    </row>
    <row r="3913" spans="1:9" ht="16" thickBot="1" x14ac:dyDescent="0.25">
      <c r="A3913" s="8" t="str">
        <f>Table768[[#This Row],[Test No.]]&amp;Table768[[#This Row],[Section]]&amp;Table768[[#This Row],[Q No.]]</f>
        <v>R50R32</v>
      </c>
      <c r="B3913" s="8"/>
      <c r="C3913" s="7" t="s">
        <v>61</v>
      </c>
      <c r="D3913" s="24">
        <v>32</v>
      </c>
      <c r="E3913" s="6" t="s">
        <v>33</v>
      </c>
      <c r="F3913" s="6">
        <v>4</v>
      </c>
      <c r="G3913" s="13" t="s">
        <v>199</v>
      </c>
      <c r="H3913" s="3" t="s">
        <v>442</v>
      </c>
      <c r="I3913" s="2" t="str">
        <f>VLOOKUP(Table768[[#This Row],[CID]],ALY,2,FALSE)</f>
        <v>Detail</v>
      </c>
    </row>
    <row r="3914" spans="1:9" ht="16" thickBot="1" x14ac:dyDescent="0.25">
      <c r="A3914" s="8" t="str">
        <f>Table768[[#This Row],[Test No.]]&amp;Table768[[#This Row],[Section]]&amp;Table768[[#This Row],[Q No.]]</f>
        <v>R50R33</v>
      </c>
      <c r="B3914" s="8"/>
      <c r="C3914" s="7" t="s">
        <v>61</v>
      </c>
      <c r="D3914" s="24">
        <v>33</v>
      </c>
      <c r="E3914" s="6" t="s">
        <v>33</v>
      </c>
      <c r="F3914" s="6">
        <v>4</v>
      </c>
      <c r="G3914" s="13" t="s">
        <v>199</v>
      </c>
      <c r="H3914" s="3" t="s">
        <v>442</v>
      </c>
      <c r="I3914" s="2" t="str">
        <f>VLOOKUP(Table768[[#This Row],[CID]],ALY,2,FALSE)</f>
        <v>Detail</v>
      </c>
    </row>
    <row r="3915" spans="1:9" ht="16" thickBot="1" x14ac:dyDescent="0.25">
      <c r="A3915" s="8" t="str">
        <f>Table768[[#This Row],[Test No.]]&amp;Table768[[#This Row],[Section]]&amp;Table768[[#This Row],[Q No.]]</f>
        <v>R50R34</v>
      </c>
      <c r="B3915" s="8"/>
      <c r="C3915" s="7" t="s">
        <v>61</v>
      </c>
      <c r="D3915" s="24">
        <v>34</v>
      </c>
      <c r="E3915" s="6" t="s">
        <v>33</v>
      </c>
      <c r="F3915" s="6">
        <v>4</v>
      </c>
      <c r="G3915" s="13" t="s">
        <v>199</v>
      </c>
      <c r="H3915" s="3" t="s">
        <v>442</v>
      </c>
      <c r="I3915" s="2" t="str">
        <f>VLOOKUP(Table768[[#This Row],[CID]],ALY,2,FALSE)</f>
        <v>Detail</v>
      </c>
    </row>
    <row r="3916" spans="1:9" ht="16" thickBot="1" x14ac:dyDescent="0.25">
      <c r="A3916" s="8" t="str">
        <f>Table768[[#This Row],[Test No.]]&amp;Table768[[#This Row],[Section]]&amp;Table768[[#This Row],[Q No.]]</f>
        <v>R50R35</v>
      </c>
      <c r="B3916" s="8"/>
      <c r="C3916" s="7" t="s">
        <v>61</v>
      </c>
      <c r="D3916" s="24">
        <v>35</v>
      </c>
      <c r="E3916" s="6" t="s">
        <v>33</v>
      </c>
      <c r="F3916" s="6">
        <v>4</v>
      </c>
      <c r="G3916" s="13" t="s">
        <v>199</v>
      </c>
      <c r="H3916" s="3" t="s">
        <v>442</v>
      </c>
      <c r="I3916" s="2" t="str">
        <f>VLOOKUP(Table768[[#This Row],[CID]],ALY,2,FALSE)</f>
        <v>Detail</v>
      </c>
    </row>
    <row r="3917" spans="1:9" ht="16" thickBot="1" x14ac:dyDescent="0.25">
      <c r="A3917" s="8" t="str">
        <f>Table768[[#This Row],[Test No.]]&amp;Table768[[#This Row],[Section]]&amp;Table768[[#This Row],[Q No.]]</f>
        <v>R50R36</v>
      </c>
      <c r="B3917" s="8"/>
      <c r="C3917" s="7" t="s">
        <v>61</v>
      </c>
      <c r="D3917" s="24">
        <v>36</v>
      </c>
      <c r="E3917" s="6" t="s">
        <v>33</v>
      </c>
      <c r="F3917" s="6">
        <v>4</v>
      </c>
      <c r="G3917" s="13" t="s">
        <v>199</v>
      </c>
      <c r="H3917" s="3" t="s">
        <v>443</v>
      </c>
      <c r="I3917" s="2" t="str">
        <f>VLOOKUP(Table768[[#This Row],[CID]],ALY,2,FALSE)</f>
        <v>Vocab-in-Context</v>
      </c>
    </row>
    <row r="3918" spans="1:9" ht="16" thickBot="1" x14ac:dyDescent="0.25">
      <c r="A3918" s="8" t="str">
        <f>Table768[[#This Row],[Test No.]]&amp;Table768[[#This Row],[Section]]&amp;Table768[[#This Row],[Q No.]]</f>
        <v>R50R37</v>
      </c>
      <c r="B3918" s="8"/>
      <c r="C3918" s="7" t="s">
        <v>61</v>
      </c>
      <c r="D3918" s="24">
        <v>37</v>
      </c>
      <c r="E3918" s="6" t="s">
        <v>33</v>
      </c>
      <c r="F3918" s="6">
        <v>4</v>
      </c>
      <c r="G3918" s="13" t="s">
        <v>199</v>
      </c>
      <c r="H3918" s="3" t="s">
        <v>440</v>
      </c>
      <c r="I3918" s="2" t="str">
        <f>VLOOKUP(Table768[[#This Row],[CID]],ALY,2,FALSE)</f>
        <v>Inference</v>
      </c>
    </row>
    <row r="3919" spans="1:9" ht="16" thickBot="1" x14ac:dyDescent="0.25">
      <c r="A3919" s="8" t="str">
        <f>Table768[[#This Row],[Test No.]]&amp;Table768[[#This Row],[Section]]&amp;Table768[[#This Row],[Q No.]]</f>
        <v>R50R38</v>
      </c>
      <c r="B3919" s="8"/>
      <c r="C3919" s="7" t="s">
        <v>61</v>
      </c>
      <c r="D3919" s="24">
        <v>38</v>
      </c>
      <c r="E3919" s="6" t="s">
        <v>33</v>
      </c>
      <c r="F3919" s="6">
        <v>4</v>
      </c>
      <c r="G3919" s="13" t="s">
        <v>199</v>
      </c>
      <c r="H3919" s="3" t="s">
        <v>442</v>
      </c>
      <c r="I3919" s="2" t="str">
        <f>VLOOKUP(Table768[[#This Row],[CID]],ALY,2,FALSE)</f>
        <v>Detail</v>
      </c>
    </row>
    <row r="3920" spans="1:9" ht="16" thickBot="1" x14ac:dyDescent="0.25">
      <c r="A3920" s="8" t="str">
        <f>Table768[[#This Row],[Test No.]]&amp;Table768[[#This Row],[Section]]&amp;Table768[[#This Row],[Q No.]]</f>
        <v>R50R39</v>
      </c>
      <c r="B3920" s="8"/>
      <c r="C3920" s="7" t="s">
        <v>61</v>
      </c>
      <c r="D3920" s="24">
        <v>39</v>
      </c>
      <c r="E3920" s="6" t="s">
        <v>33</v>
      </c>
      <c r="F3920" s="6">
        <v>4</v>
      </c>
      <c r="G3920" s="13" t="s">
        <v>199</v>
      </c>
      <c r="H3920" s="3" t="s">
        <v>442</v>
      </c>
      <c r="I3920" s="2" t="str">
        <f>VLOOKUP(Table768[[#This Row],[CID]],ALY,2,FALSE)</f>
        <v>Detail</v>
      </c>
    </row>
    <row r="3921" spans="1:9" ht="16" thickBot="1" x14ac:dyDescent="0.25">
      <c r="A3921" s="8" t="str">
        <f>Table768[[#This Row],[Test No.]]&amp;Table768[[#This Row],[Section]]&amp;Table768[[#This Row],[Q No.]]</f>
        <v>R50R40</v>
      </c>
      <c r="B3921" s="8"/>
      <c r="C3921" s="7" t="s">
        <v>61</v>
      </c>
      <c r="D3921" s="24">
        <v>40</v>
      </c>
      <c r="E3921" s="6" t="s">
        <v>33</v>
      </c>
      <c r="F3921" s="6">
        <v>4</v>
      </c>
      <c r="G3921" s="13" t="s">
        <v>199</v>
      </c>
      <c r="H3921" s="3" t="s">
        <v>454</v>
      </c>
      <c r="I3921" s="2" t="str">
        <f>VLOOKUP(Table768[[#This Row],[CID]],ALY,2,FALSE)</f>
        <v>Comparison &amp; Contrast</v>
      </c>
    </row>
    <row r="3922" spans="1:9" ht="16" thickBot="1" x14ac:dyDescent="0.25">
      <c r="A3922" s="8" t="str">
        <f>Table768[[#This Row],[Test No.]]&amp;Table768[[#This Row],[Section]]&amp;Table768[[#This Row],[Q No.]]</f>
        <v>R51R1</v>
      </c>
      <c r="B3922" s="8"/>
      <c r="C3922" s="9" t="s">
        <v>60</v>
      </c>
      <c r="D3922" s="24">
        <v>1</v>
      </c>
      <c r="E3922" s="6" t="s">
        <v>33</v>
      </c>
      <c r="F3922" s="6">
        <v>1</v>
      </c>
      <c r="G3922" s="13" t="s">
        <v>50</v>
      </c>
      <c r="H3922" s="6" t="s">
        <v>462</v>
      </c>
      <c r="I3922" s="10" t="str">
        <f>VLOOKUP(Table768[[#This Row],[CID]],ALY,2,FALSE)</f>
        <v>Author's Method</v>
      </c>
    </row>
    <row r="3923" spans="1:9" ht="16" thickBot="1" x14ac:dyDescent="0.25">
      <c r="A3923" s="8" t="str">
        <f>Table768[[#This Row],[Test No.]]&amp;Table768[[#This Row],[Section]]&amp;Table768[[#This Row],[Q No.]]</f>
        <v>R51R2</v>
      </c>
      <c r="B3923" s="8"/>
      <c r="C3923" s="9" t="s">
        <v>60</v>
      </c>
      <c r="D3923" s="24">
        <v>2</v>
      </c>
      <c r="E3923" s="6" t="s">
        <v>33</v>
      </c>
      <c r="F3923" s="6">
        <v>1</v>
      </c>
      <c r="G3923" s="13" t="s">
        <v>50</v>
      </c>
      <c r="H3923" s="6" t="s">
        <v>458</v>
      </c>
      <c r="I3923" s="10" t="str">
        <f>VLOOKUP(Table768[[#This Row],[CID]],ALY,2,FALSE)</f>
        <v>Sequence</v>
      </c>
    </row>
    <row r="3924" spans="1:9" ht="16" thickBot="1" x14ac:dyDescent="0.25">
      <c r="A3924" s="8" t="str">
        <f>Table768[[#This Row],[Test No.]]&amp;Table768[[#This Row],[Section]]&amp;Table768[[#This Row],[Q No.]]</f>
        <v>R51R3</v>
      </c>
      <c r="B3924" s="8"/>
      <c r="C3924" s="9" t="s">
        <v>60</v>
      </c>
      <c r="D3924" s="24">
        <v>3</v>
      </c>
      <c r="E3924" s="6" t="s">
        <v>33</v>
      </c>
      <c r="F3924" s="6">
        <v>1</v>
      </c>
      <c r="G3924" s="13" t="s">
        <v>50</v>
      </c>
      <c r="H3924" s="3" t="s">
        <v>424</v>
      </c>
      <c r="I3924" s="2" t="str">
        <f>VLOOKUP(Table768[[#This Row],[CID]],ALY,2,FALSE)</f>
        <v>Inference</v>
      </c>
    </row>
    <row r="3925" spans="1:9" ht="16" thickBot="1" x14ac:dyDescent="0.25">
      <c r="A3925" s="8" t="str">
        <f>Table768[[#This Row],[Test No.]]&amp;Table768[[#This Row],[Section]]&amp;Table768[[#This Row],[Q No.]]</f>
        <v>R51R4</v>
      </c>
      <c r="B3925" s="8"/>
      <c r="C3925" s="9" t="s">
        <v>60</v>
      </c>
      <c r="D3925" s="24">
        <v>4</v>
      </c>
      <c r="E3925" s="6" t="s">
        <v>33</v>
      </c>
      <c r="F3925" s="6">
        <v>1</v>
      </c>
      <c r="G3925" s="13" t="s">
        <v>50</v>
      </c>
      <c r="H3925" s="3" t="s">
        <v>426</v>
      </c>
      <c r="I3925" s="2" t="str">
        <f>VLOOKUP(Table768[[#This Row],[CID]],ALY,2,FALSE)</f>
        <v>Cause &amp; Effect</v>
      </c>
    </row>
    <row r="3926" spans="1:9" ht="16" thickBot="1" x14ac:dyDescent="0.25">
      <c r="A3926" s="8" t="str">
        <f>Table768[[#This Row],[Test No.]]&amp;Table768[[#This Row],[Section]]&amp;Table768[[#This Row],[Q No.]]</f>
        <v>R51R5</v>
      </c>
      <c r="B3926" s="8"/>
      <c r="C3926" s="9" t="s">
        <v>60</v>
      </c>
      <c r="D3926" s="24">
        <v>5</v>
      </c>
      <c r="E3926" s="6" t="s">
        <v>33</v>
      </c>
      <c r="F3926" s="6">
        <v>1</v>
      </c>
      <c r="G3926" s="13" t="s">
        <v>50</v>
      </c>
      <c r="H3926" s="3" t="s">
        <v>425</v>
      </c>
      <c r="I3926" s="2" t="str">
        <f>VLOOKUP(Table768[[#This Row],[CID]],ALY,2,FALSE)</f>
        <v>Detail</v>
      </c>
    </row>
    <row r="3927" spans="1:9" ht="16" thickBot="1" x14ac:dyDescent="0.25">
      <c r="A3927" s="8" t="str">
        <f>Table768[[#This Row],[Test No.]]&amp;Table768[[#This Row],[Section]]&amp;Table768[[#This Row],[Q No.]]</f>
        <v>R51R6</v>
      </c>
      <c r="B3927" s="8"/>
      <c r="C3927" s="9" t="s">
        <v>60</v>
      </c>
      <c r="D3927" s="24">
        <v>6</v>
      </c>
      <c r="E3927" s="6" t="s">
        <v>33</v>
      </c>
      <c r="F3927" s="6">
        <v>1</v>
      </c>
      <c r="G3927" s="13" t="s">
        <v>50</v>
      </c>
      <c r="H3927" s="3" t="s">
        <v>426</v>
      </c>
      <c r="I3927" s="2" t="str">
        <f>VLOOKUP(Table768[[#This Row],[CID]],ALY,2,FALSE)</f>
        <v>Cause &amp; Effect</v>
      </c>
    </row>
    <row r="3928" spans="1:9" ht="16" thickBot="1" x14ac:dyDescent="0.25">
      <c r="A3928" s="8" t="str">
        <f>Table768[[#This Row],[Test No.]]&amp;Table768[[#This Row],[Section]]&amp;Table768[[#This Row],[Q No.]]</f>
        <v>R51R7</v>
      </c>
      <c r="B3928" s="8"/>
      <c r="C3928" s="9" t="s">
        <v>60</v>
      </c>
      <c r="D3928" s="24">
        <v>7</v>
      </c>
      <c r="E3928" s="6" t="s">
        <v>33</v>
      </c>
      <c r="F3928" s="6">
        <v>1</v>
      </c>
      <c r="G3928" s="13" t="s">
        <v>50</v>
      </c>
      <c r="H3928" s="3" t="s">
        <v>424</v>
      </c>
      <c r="I3928" s="2" t="str">
        <f>VLOOKUP(Table768[[#This Row],[CID]],ALY,2,FALSE)</f>
        <v>Inference</v>
      </c>
    </row>
    <row r="3929" spans="1:9" ht="16" thickBot="1" x14ac:dyDescent="0.25">
      <c r="A3929" s="8" t="str">
        <f>Table768[[#This Row],[Test No.]]&amp;Table768[[#This Row],[Section]]&amp;Table768[[#This Row],[Q No.]]</f>
        <v>R51R8</v>
      </c>
      <c r="B3929" s="8"/>
      <c r="C3929" s="9" t="s">
        <v>60</v>
      </c>
      <c r="D3929" s="24">
        <v>8</v>
      </c>
      <c r="E3929" s="6" t="s">
        <v>33</v>
      </c>
      <c r="F3929" s="6">
        <v>1</v>
      </c>
      <c r="G3929" s="13" t="s">
        <v>50</v>
      </c>
      <c r="H3929" s="3" t="s">
        <v>428</v>
      </c>
      <c r="I3929" s="2" t="str">
        <f>VLOOKUP(Table768[[#This Row],[CID]],ALY,2,FALSE)</f>
        <v>Purpose</v>
      </c>
    </row>
    <row r="3930" spans="1:9" ht="16" thickBot="1" x14ac:dyDescent="0.25">
      <c r="A3930" s="8" t="str">
        <f>Table768[[#This Row],[Test No.]]&amp;Table768[[#This Row],[Section]]&amp;Table768[[#This Row],[Q No.]]</f>
        <v>R51R9</v>
      </c>
      <c r="B3930" s="8"/>
      <c r="C3930" s="9" t="s">
        <v>60</v>
      </c>
      <c r="D3930" s="24">
        <v>9</v>
      </c>
      <c r="E3930" s="6" t="s">
        <v>33</v>
      </c>
      <c r="F3930" s="6">
        <v>1</v>
      </c>
      <c r="G3930" s="13" t="s">
        <v>50</v>
      </c>
      <c r="H3930" s="3" t="s">
        <v>462</v>
      </c>
      <c r="I3930" s="2" t="str">
        <f>VLOOKUP(Table768[[#This Row],[CID]],ALY,2,FALSE)</f>
        <v>Author's Method</v>
      </c>
    </row>
    <row r="3931" spans="1:9" ht="16" thickBot="1" x14ac:dyDescent="0.25">
      <c r="A3931" s="8" t="str">
        <f>Table768[[#This Row],[Test No.]]&amp;Table768[[#This Row],[Section]]&amp;Table768[[#This Row],[Q No.]]</f>
        <v>R51R10</v>
      </c>
      <c r="B3931" s="8"/>
      <c r="C3931" s="9" t="s">
        <v>60</v>
      </c>
      <c r="D3931" s="24">
        <v>10</v>
      </c>
      <c r="E3931" s="6" t="s">
        <v>33</v>
      </c>
      <c r="F3931" s="6">
        <v>1</v>
      </c>
      <c r="G3931" s="13" t="s">
        <v>50</v>
      </c>
      <c r="H3931" s="3" t="s">
        <v>426</v>
      </c>
      <c r="I3931" s="2" t="str">
        <f>VLOOKUP(Table768[[#This Row],[CID]],ALY,2,FALSE)</f>
        <v>Cause &amp; Effect</v>
      </c>
    </row>
    <row r="3932" spans="1:9" ht="16" thickBot="1" x14ac:dyDescent="0.25">
      <c r="A3932" s="8" t="str">
        <f>Table768[[#This Row],[Test No.]]&amp;Table768[[#This Row],[Section]]&amp;Table768[[#This Row],[Q No.]]</f>
        <v>R51R11</v>
      </c>
      <c r="B3932" s="8"/>
      <c r="C3932" s="9" t="s">
        <v>60</v>
      </c>
      <c r="D3932" s="24">
        <v>11</v>
      </c>
      <c r="E3932" s="6" t="s">
        <v>33</v>
      </c>
      <c r="F3932" s="6">
        <v>2</v>
      </c>
      <c r="G3932" s="13" t="s">
        <v>201</v>
      </c>
      <c r="H3932" s="3" t="s">
        <v>433</v>
      </c>
      <c r="I3932" s="2" t="str">
        <f>VLOOKUP(Table768[[#This Row],[CID]],ALY,2,FALSE)</f>
        <v>Purpose</v>
      </c>
    </row>
    <row r="3933" spans="1:9" ht="16" thickBot="1" x14ac:dyDescent="0.25">
      <c r="A3933" s="8" t="str">
        <f>Table768[[#This Row],[Test No.]]&amp;Table768[[#This Row],[Section]]&amp;Table768[[#This Row],[Q No.]]</f>
        <v>R51R12</v>
      </c>
      <c r="B3933" s="8"/>
      <c r="C3933" s="9" t="s">
        <v>60</v>
      </c>
      <c r="D3933" s="24">
        <v>12</v>
      </c>
      <c r="E3933" s="6" t="s">
        <v>33</v>
      </c>
      <c r="F3933" s="6">
        <v>2</v>
      </c>
      <c r="G3933" s="13" t="s">
        <v>201</v>
      </c>
      <c r="H3933" s="3" t="s">
        <v>431</v>
      </c>
      <c r="I3933" s="2" t="str">
        <f>VLOOKUP(Table768[[#This Row],[CID]],ALY,2,FALSE)</f>
        <v>Vocab-in-Context</v>
      </c>
    </row>
    <row r="3934" spans="1:9" ht="16" thickBot="1" x14ac:dyDescent="0.25">
      <c r="A3934" s="8" t="str">
        <f>Table768[[#This Row],[Test No.]]&amp;Table768[[#This Row],[Section]]&amp;Table768[[#This Row],[Q No.]]</f>
        <v>R51R13</v>
      </c>
      <c r="B3934" s="8"/>
      <c r="C3934" s="9" t="s">
        <v>60</v>
      </c>
      <c r="D3934" s="24">
        <v>13</v>
      </c>
      <c r="E3934" s="6" t="s">
        <v>33</v>
      </c>
      <c r="F3934" s="6">
        <v>2</v>
      </c>
      <c r="G3934" s="13" t="s">
        <v>201</v>
      </c>
      <c r="H3934" s="3" t="s">
        <v>457</v>
      </c>
      <c r="I3934" s="2" t="str">
        <f>VLOOKUP(Table768[[#This Row],[CID]],ALY,2,FALSE)</f>
        <v>Comparison &amp; Contrast</v>
      </c>
    </row>
    <row r="3935" spans="1:9" ht="16" thickBot="1" x14ac:dyDescent="0.25">
      <c r="A3935" s="8" t="str">
        <f>Table768[[#This Row],[Test No.]]&amp;Table768[[#This Row],[Section]]&amp;Table768[[#This Row],[Q No.]]</f>
        <v>R51R14</v>
      </c>
      <c r="B3935" s="8"/>
      <c r="C3935" s="9" t="s">
        <v>60</v>
      </c>
      <c r="D3935" s="24">
        <v>14</v>
      </c>
      <c r="E3935" s="6" t="s">
        <v>33</v>
      </c>
      <c r="F3935" s="6">
        <v>2</v>
      </c>
      <c r="G3935" s="13" t="s">
        <v>201</v>
      </c>
      <c r="H3935" s="3" t="s">
        <v>457</v>
      </c>
      <c r="I3935" s="2" t="str">
        <f>VLOOKUP(Table768[[#This Row],[CID]],ALY,2,FALSE)</f>
        <v>Comparison &amp; Contrast</v>
      </c>
    </row>
    <row r="3936" spans="1:9" ht="16" thickBot="1" x14ac:dyDescent="0.25">
      <c r="A3936" s="8" t="str">
        <f>Table768[[#This Row],[Test No.]]&amp;Table768[[#This Row],[Section]]&amp;Table768[[#This Row],[Q No.]]</f>
        <v>R51R15</v>
      </c>
      <c r="B3936" s="8"/>
      <c r="C3936" s="9" t="s">
        <v>60</v>
      </c>
      <c r="D3936" s="24">
        <v>15</v>
      </c>
      <c r="E3936" s="6" t="s">
        <v>33</v>
      </c>
      <c r="F3936" s="6">
        <v>2</v>
      </c>
      <c r="G3936" s="13" t="s">
        <v>201</v>
      </c>
      <c r="H3936" s="3" t="s">
        <v>433</v>
      </c>
      <c r="I3936" s="2" t="str">
        <f>VLOOKUP(Table768[[#This Row],[CID]],ALY,2,FALSE)</f>
        <v>Purpose</v>
      </c>
    </row>
    <row r="3937" spans="1:9" ht="16" thickBot="1" x14ac:dyDescent="0.25">
      <c r="A3937" s="8" t="str">
        <f>Table768[[#This Row],[Test No.]]&amp;Table768[[#This Row],[Section]]&amp;Table768[[#This Row],[Q No.]]</f>
        <v>R51R16</v>
      </c>
      <c r="B3937" s="8"/>
      <c r="C3937" s="9" t="s">
        <v>60</v>
      </c>
      <c r="D3937" s="24">
        <v>16</v>
      </c>
      <c r="E3937" s="6" t="s">
        <v>33</v>
      </c>
      <c r="F3937" s="6">
        <v>2</v>
      </c>
      <c r="G3937" s="13" t="s">
        <v>201</v>
      </c>
      <c r="H3937" s="3" t="s">
        <v>446</v>
      </c>
      <c r="I3937" s="2" t="str">
        <f>VLOOKUP(Table768[[#This Row],[CID]],ALY,2,FALSE)</f>
        <v>Inference</v>
      </c>
    </row>
    <row r="3938" spans="1:9" ht="16" thickBot="1" x14ac:dyDescent="0.25">
      <c r="A3938" s="8" t="str">
        <f>Table768[[#This Row],[Test No.]]&amp;Table768[[#This Row],[Section]]&amp;Table768[[#This Row],[Q No.]]</f>
        <v>R51R17</v>
      </c>
      <c r="B3938" s="8"/>
      <c r="C3938" s="9" t="s">
        <v>60</v>
      </c>
      <c r="D3938" s="24">
        <v>17</v>
      </c>
      <c r="E3938" s="6" t="s">
        <v>33</v>
      </c>
      <c r="F3938" s="6">
        <v>2</v>
      </c>
      <c r="G3938" s="13" t="s">
        <v>201</v>
      </c>
      <c r="H3938" s="3" t="s">
        <v>430</v>
      </c>
      <c r="I3938" s="2" t="str">
        <f>VLOOKUP(Table768[[#This Row],[CID]],ALY,2,FALSE)</f>
        <v>Detail</v>
      </c>
    </row>
    <row r="3939" spans="1:9" ht="16" thickBot="1" x14ac:dyDescent="0.25">
      <c r="A3939" s="8" t="str">
        <f>Table768[[#This Row],[Test No.]]&amp;Table768[[#This Row],[Section]]&amp;Table768[[#This Row],[Q No.]]</f>
        <v>R51R18</v>
      </c>
      <c r="B3939" s="8"/>
      <c r="C3939" s="9" t="s">
        <v>60</v>
      </c>
      <c r="D3939" s="24">
        <v>18</v>
      </c>
      <c r="E3939" s="6" t="s">
        <v>33</v>
      </c>
      <c r="F3939" s="6">
        <v>2</v>
      </c>
      <c r="G3939" s="13" t="s">
        <v>201</v>
      </c>
      <c r="H3939" s="3" t="s">
        <v>431</v>
      </c>
      <c r="I3939" s="2" t="str">
        <f>VLOOKUP(Table768[[#This Row],[CID]],ALY,2,FALSE)</f>
        <v>Vocab-in-Context</v>
      </c>
    </row>
    <row r="3940" spans="1:9" ht="16" thickBot="1" x14ac:dyDescent="0.25">
      <c r="A3940" s="8" t="str">
        <f>Table768[[#This Row],[Test No.]]&amp;Table768[[#This Row],[Section]]&amp;Table768[[#This Row],[Q No.]]</f>
        <v>R51R19</v>
      </c>
      <c r="B3940" s="8"/>
      <c r="C3940" s="9" t="s">
        <v>60</v>
      </c>
      <c r="D3940" s="24">
        <v>19</v>
      </c>
      <c r="E3940" s="6" t="s">
        <v>33</v>
      </c>
      <c r="F3940" s="6">
        <v>2</v>
      </c>
      <c r="G3940" s="13" t="s">
        <v>201</v>
      </c>
      <c r="H3940" s="3" t="s">
        <v>459</v>
      </c>
      <c r="I3940" s="2" t="str">
        <f>VLOOKUP(Table768[[#This Row],[CID]],ALY,2,FALSE)</f>
        <v>Cause &amp; Effect</v>
      </c>
    </row>
    <row r="3941" spans="1:9" ht="16" thickBot="1" x14ac:dyDescent="0.25">
      <c r="A3941" s="8" t="str">
        <f>Table768[[#This Row],[Test No.]]&amp;Table768[[#This Row],[Section]]&amp;Table768[[#This Row],[Q No.]]</f>
        <v>R51R20</v>
      </c>
      <c r="B3941" s="8"/>
      <c r="C3941" s="9" t="s">
        <v>60</v>
      </c>
      <c r="D3941" s="24">
        <v>20</v>
      </c>
      <c r="E3941" s="6" t="s">
        <v>33</v>
      </c>
      <c r="F3941" s="6">
        <v>2</v>
      </c>
      <c r="G3941" s="13" t="s">
        <v>201</v>
      </c>
      <c r="H3941" s="3" t="s">
        <v>431</v>
      </c>
      <c r="I3941" s="2" t="str">
        <f>VLOOKUP(Table768[[#This Row],[CID]],ALY,2,FALSE)</f>
        <v>Vocab-in-Context</v>
      </c>
    </row>
    <row r="3942" spans="1:9" ht="16" thickBot="1" x14ac:dyDescent="0.25">
      <c r="A3942" s="8" t="str">
        <f>Table768[[#This Row],[Test No.]]&amp;Table768[[#This Row],[Section]]&amp;Table768[[#This Row],[Q No.]]</f>
        <v>R51R21</v>
      </c>
      <c r="B3942" s="8"/>
      <c r="C3942" s="9" t="s">
        <v>60</v>
      </c>
      <c r="D3942" s="24">
        <v>21</v>
      </c>
      <c r="E3942" s="6" t="s">
        <v>33</v>
      </c>
      <c r="F3942" s="6">
        <v>3</v>
      </c>
      <c r="G3942" s="13" t="s">
        <v>200</v>
      </c>
      <c r="H3942" s="3" t="s">
        <v>436</v>
      </c>
      <c r="I3942" s="2" t="str">
        <f>VLOOKUP(Table768[[#This Row],[CID]],ALY,2,FALSE)</f>
        <v>Purpose</v>
      </c>
    </row>
    <row r="3943" spans="1:9" ht="16" thickBot="1" x14ac:dyDescent="0.25">
      <c r="A3943" s="8" t="str">
        <f>Table768[[#This Row],[Test No.]]&amp;Table768[[#This Row],[Section]]&amp;Table768[[#This Row],[Q No.]]</f>
        <v>R51R22</v>
      </c>
      <c r="B3943" s="8"/>
      <c r="C3943" s="9" t="s">
        <v>60</v>
      </c>
      <c r="D3943" s="24">
        <v>22</v>
      </c>
      <c r="E3943" s="6" t="s">
        <v>33</v>
      </c>
      <c r="F3943" s="6">
        <v>3</v>
      </c>
      <c r="G3943" s="13" t="s">
        <v>200</v>
      </c>
      <c r="H3943" s="3" t="s">
        <v>451</v>
      </c>
      <c r="I3943" s="2" t="str">
        <f>VLOOKUP(Table768[[#This Row],[CID]],ALY,2,FALSE)</f>
        <v>Main Idea</v>
      </c>
    </row>
    <row r="3944" spans="1:9" ht="16" thickBot="1" x14ac:dyDescent="0.25">
      <c r="A3944" s="8" t="str">
        <f>Table768[[#This Row],[Test No.]]&amp;Table768[[#This Row],[Section]]&amp;Table768[[#This Row],[Q No.]]</f>
        <v>R51R23</v>
      </c>
      <c r="B3944" s="8"/>
      <c r="C3944" s="9" t="s">
        <v>60</v>
      </c>
      <c r="D3944" s="24">
        <v>23</v>
      </c>
      <c r="E3944" s="6" t="s">
        <v>33</v>
      </c>
      <c r="F3944" s="6">
        <v>3</v>
      </c>
      <c r="G3944" s="13" t="s">
        <v>200</v>
      </c>
      <c r="H3944" s="3" t="s">
        <v>438</v>
      </c>
      <c r="I3944" s="2" t="str">
        <f>VLOOKUP(Table768[[#This Row],[CID]],ALY,2,FALSE)</f>
        <v>Inference</v>
      </c>
    </row>
    <row r="3945" spans="1:9" ht="16" thickBot="1" x14ac:dyDescent="0.25">
      <c r="A3945" s="8" t="str">
        <f>Table768[[#This Row],[Test No.]]&amp;Table768[[#This Row],[Section]]&amp;Table768[[#This Row],[Q No.]]</f>
        <v>R51R24</v>
      </c>
      <c r="B3945" s="8"/>
      <c r="C3945" s="9" t="s">
        <v>60</v>
      </c>
      <c r="D3945" s="24">
        <v>24</v>
      </c>
      <c r="E3945" s="6" t="s">
        <v>33</v>
      </c>
      <c r="F3945" s="6">
        <v>3</v>
      </c>
      <c r="G3945" s="13" t="s">
        <v>200</v>
      </c>
      <c r="H3945" s="3" t="s">
        <v>448</v>
      </c>
      <c r="I3945" s="2" t="str">
        <f>VLOOKUP(Table768[[#This Row],[CID]],ALY,2,FALSE)</f>
        <v>Comparison &amp; Contrast</v>
      </c>
    </row>
    <row r="3946" spans="1:9" ht="16" thickBot="1" x14ac:dyDescent="0.25">
      <c r="A3946" s="8" t="str">
        <f>Table768[[#This Row],[Test No.]]&amp;Table768[[#This Row],[Section]]&amp;Table768[[#This Row],[Q No.]]</f>
        <v>R51R25</v>
      </c>
      <c r="B3946" s="8"/>
      <c r="C3946" s="9" t="s">
        <v>60</v>
      </c>
      <c r="D3946" s="24">
        <v>25</v>
      </c>
      <c r="E3946" s="6" t="s">
        <v>33</v>
      </c>
      <c r="F3946" s="6">
        <v>3</v>
      </c>
      <c r="G3946" s="13" t="s">
        <v>200</v>
      </c>
      <c r="H3946" s="3" t="s">
        <v>437</v>
      </c>
      <c r="I3946" s="2" t="str">
        <f>VLOOKUP(Table768[[#This Row],[CID]],ALY,2,FALSE)</f>
        <v>Detail</v>
      </c>
    </row>
    <row r="3947" spans="1:9" ht="16" thickBot="1" x14ac:dyDescent="0.25">
      <c r="A3947" s="8" t="str">
        <f>Table768[[#This Row],[Test No.]]&amp;Table768[[#This Row],[Section]]&amp;Table768[[#This Row],[Q No.]]</f>
        <v>R51R26</v>
      </c>
      <c r="B3947" s="8"/>
      <c r="C3947" s="9" t="s">
        <v>60</v>
      </c>
      <c r="D3947" s="24">
        <v>26</v>
      </c>
      <c r="E3947" s="6" t="s">
        <v>33</v>
      </c>
      <c r="F3947" s="6">
        <v>3</v>
      </c>
      <c r="G3947" s="13" t="s">
        <v>200</v>
      </c>
      <c r="H3947" s="3" t="s">
        <v>437</v>
      </c>
      <c r="I3947" s="2" t="str">
        <f>VLOOKUP(Table768[[#This Row],[CID]],ALY,2,FALSE)</f>
        <v>Detail</v>
      </c>
    </row>
    <row r="3948" spans="1:9" ht="16" thickBot="1" x14ac:dyDescent="0.25">
      <c r="A3948" s="8" t="str">
        <f>Table768[[#This Row],[Test No.]]&amp;Table768[[#This Row],[Section]]&amp;Table768[[#This Row],[Q No.]]</f>
        <v>R51R27</v>
      </c>
      <c r="B3948" s="8"/>
      <c r="C3948" s="9" t="s">
        <v>60</v>
      </c>
      <c r="D3948" s="24">
        <v>27</v>
      </c>
      <c r="E3948" s="6" t="s">
        <v>33</v>
      </c>
      <c r="F3948" s="6">
        <v>3</v>
      </c>
      <c r="G3948" s="13" t="s">
        <v>200</v>
      </c>
      <c r="H3948" s="3" t="s">
        <v>439</v>
      </c>
      <c r="I3948" s="2" t="str">
        <f>VLOOKUP(Table768[[#This Row],[CID]],ALY,2,FALSE)</f>
        <v>Vocab-in-Context</v>
      </c>
    </row>
    <row r="3949" spans="1:9" ht="16" thickBot="1" x14ac:dyDescent="0.25">
      <c r="A3949" s="8" t="str">
        <f>Table768[[#This Row],[Test No.]]&amp;Table768[[#This Row],[Section]]&amp;Table768[[#This Row],[Q No.]]</f>
        <v>R51R28</v>
      </c>
      <c r="B3949" s="8"/>
      <c r="C3949" s="9" t="s">
        <v>60</v>
      </c>
      <c r="D3949" s="24">
        <v>28</v>
      </c>
      <c r="E3949" s="6" t="s">
        <v>33</v>
      </c>
      <c r="F3949" s="6">
        <v>3</v>
      </c>
      <c r="G3949" s="13" t="s">
        <v>200</v>
      </c>
      <c r="H3949" s="3" t="s">
        <v>451</v>
      </c>
      <c r="I3949" s="2" t="str">
        <f>VLOOKUP(Table768[[#This Row],[CID]],ALY,2,FALSE)</f>
        <v>Main Idea</v>
      </c>
    </row>
    <row r="3950" spans="1:9" ht="16" thickBot="1" x14ac:dyDescent="0.25">
      <c r="A3950" s="8" t="str">
        <f>Table768[[#This Row],[Test No.]]&amp;Table768[[#This Row],[Section]]&amp;Table768[[#This Row],[Q No.]]</f>
        <v>R51R29</v>
      </c>
      <c r="B3950" s="8"/>
      <c r="C3950" s="9" t="s">
        <v>60</v>
      </c>
      <c r="D3950" s="24">
        <v>29</v>
      </c>
      <c r="E3950" s="6" t="s">
        <v>33</v>
      </c>
      <c r="F3950" s="6">
        <v>3</v>
      </c>
      <c r="G3950" s="13" t="s">
        <v>200</v>
      </c>
      <c r="H3950" s="3" t="s">
        <v>460</v>
      </c>
      <c r="I3950" s="2" t="str">
        <f>VLOOKUP(Table768[[#This Row],[CID]],ALY,2,FALSE)</f>
        <v>Sequence</v>
      </c>
    </row>
    <row r="3951" spans="1:9" ht="16" thickBot="1" x14ac:dyDescent="0.25">
      <c r="A3951" s="8" t="str">
        <f>Table768[[#This Row],[Test No.]]&amp;Table768[[#This Row],[Section]]&amp;Table768[[#This Row],[Q No.]]</f>
        <v>R51R30</v>
      </c>
      <c r="B3951" s="8"/>
      <c r="C3951" s="9" t="s">
        <v>60</v>
      </c>
      <c r="D3951" s="24">
        <v>30</v>
      </c>
      <c r="E3951" s="6" t="s">
        <v>33</v>
      </c>
      <c r="F3951" s="6">
        <v>3</v>
      </c>
      <c r="G3951" s="13" t="s">
        <v>200</v>
      </c>
      <c r="H3951" s="3" t="s">
        <v>437</v>
      </c>
      <c r="I3951" s="2" t="str">
        <f>VLOOKUP(Table768[[#This Row],[CID]],ALY,2,FALSE)</f>
        <v>Detail</v>
      </c>
    </row>
    <row r="3952" spans="1:9" ht="16" thickBot="1" x14ac:dyDescent="0.25">
      <c r="A3952" s="8" t="str">
        <f>Table768[[#This Row],[Test No.]]&amp;Table768[[#This Row],[Section]]&amp;Table768[[#This Row],[Q No.]]</f>
        <v>R51R31</v>
      </c>
      <c r="B3952" s="8"/>
      <c r="C3952" s="9" t="s">
        <v>60</v>
      </c>
      <c r="D3952" s="24">
        <v>31</v>
      </c>
      <c r="E3952" s="6" t="s">
        <v>33</v>
      </c>
      <c r="F3952" s="6">
        <v>4</v>
      </c>
      <c r="G3952" s="13" t="s">
        <v>199</v>
      </c>
      <c r="H3952" s="3" t="s">
        <v>440</v>
      </c>
      <c r="I3952" s="2" t="str">
        <f>VLOOKUP(Table768[[#This Row],[CID]],ALY,2,FALSE)</f>
        <v>Inference</v>
      </c>
    </row>
    <row r="3953" spans="1:9" ht="16" thickBot="1" x14ac:dyDescent="0.25">
      <c r="A3953" s="8" t="str">
        <f>Table768[[#This Row],[Test No.]]&amp;Table768[[#This Row],[Section]]&amp;Table768[[#This Row],[Q No.]]</f>
        <v>R51R32</v>
      </c>
      <c r="B3953" s="8"/>
      <c r="C3953" s="9" t="s">
        <v>60</v>
      </c>
      <c r="D3953" s="24">
        <v>32</v>
      </c>
      <c r="E3953" s="6" t="s">
        <v>33</v>
      </c>
      <c r="F3953" s="6">
        <v>4</v>
      </c>
      <c r="G3953" s="13" t="s">
        <v>199</v>
      </c>
      <c r="H3953" s="3" t="s">
        <v>453</v>
      </c>
      <c r="I3953" s="2" t="str">
        <f>VLOOKUP(Table768[[#This Row],[CID]],ALY,2,FALSE)</f>
        <v>Cause &amp; Effect</v>
      </c>
    </row>
    <row r="3954" spans="1:9" ht="16" thickBot="1" x14ac:dyDescent="0.25">
      <c r="A3954" s="8" t="str">
        <f>Table768[[#This Row],[Test No.]]&amp;Table768[[#This Row],[Section]]&amp;Table768[[#This Row],[Q No.]]</f>
        <v>R51R33</v>
      </c>
      <c r="B3954" s="8"/>
      <c r="C3954" s="9" t="s">
        <v>60</v>
      </c>
      <c r="D3954" s="24">
        <v>33</v>
      </c>
      <c r="E3954" s="6" t="s">
        <v>33</v>
      </c>
      <c r="F3954" s="6">
        <v>4</v>
      </c>
      <c r="G3954" s="13" t="s">
        <v>199</v>
      </c>
      <c r="H3954" s="3" t="s">
        <v>440</v>
      </c>
      <c r="I3954" s="2" t="str">
        <f>VLOOKUP(Table768[[#This Row],[CID]],ALY,2,FALSE)</f>
        <v>Inference</v>
      </c>
    </row>
    <row r="3955" spans="1:9" ht="16" thickBot="1" x14ac:dyDescent="0.25">
      <c r="A3955" s="8" t="str">
        <f>Table768[[#This Row],[Test No.]]&amp;Table768[[#This Row],[Section]]&amp;Table768[[#This Row],[Q No.]]</f>
        <v>R51R34</v>
      </c>
      <c r="B3955" s="8"/>
      <c r="C3955" s="9" t="s">
        <v>60</v>
      </c>
      <c r="D3955" s="24">
        <v>34</v>
      </c>
      <c r="E3955" s="6" t="s">
        <v>33</v>
      </c>
      <c r="F3955" s="6">
        <v>4</v>
      </c>
      <c r="G3955" s="13" t="s">
        <v>199</v>
      </c>
      <c r="H3955" s="3" t="s">
        <v>445</v>
      </c>
      <c r="I3955" s="2" t="str">
        <f>VLOOKUP(Table768[[#This Row],[CID]],ALY,2,FALSE)</f>
        <v>Purpose</v>
      </c>
    </row>
    <row r="3956" spans="1:9" ht="16" thickBot="1" x14ac:dyDescent="0.25">
      <c r="A3956" s="8" t="str">
        <f>Table768[[#This Row],[Test No.]]&amp;Table768[[#This Row],[Section]]&amp;Table768[[#This Row],[Q No.]]</f>
        <v>R51R35</v>
      </c>
      <c r="B3956" s="8"/>
      <c r="C3956" s="9" t="s">
        <v>60</v>
      </c>
      <c r="D3956" s="24">
        <v>35</v>
      </c>
      <c r="E3956" s="6" t="s">
        <v>33</v>
      </c>
      <c r="F3956" s="6">
        <v>4</v>
      </c>
      <c r="G3956" s="13" t="s">
        <v>199</v>
      </c>
      <c r="H3956" s="3" t="s">
        <v>440</v>
      </c>
      <c r="I3956" s="2" t="str">
        <f>VLOOKUP(Table768[[#This Row],[CID]],ALY,2,FALSE)</f>
        <v>Inference</v>
      </c>
    </row>
    <row r="3957" spans="1:9" ht="16" thickBot="1" x14ac:dyDescent="0.25">
      <c r="A3957" s="8" t="str">
        <f>Table768[[#This Row],[Test No.]]&amp;Table768[[#This Row],[Section]]&amp;Table768[[#This Row],[Q No.]]</f>
        <v>R51R36</v>
      </c>
      <c r="B3957" s="8"/>
      <c r="C3957" s="9" t="s">
        <v>60</v>
      </c>
      <c r="D3957" s="24">
        <v>36</v>
      </c>
      <c r="E3957" s="6" t="s">
        <v>33</v>
      </c>
      <c r="F3957" s="6">
        <v>4</v>
      </c>
      <c r="G3957" s="13" t="s">
        <v>199</v>
      </c>
      <c r="H3957" s="3" t="s">
        <v>445</v>
      </c>
      <c r="I3957" s="2" t="str">
        <f>VLOOKUP(Table768[[#This Row],[CID]],ALY,2,FALSE)</f>
        <v>Purpose</v>
      </c>
    </row>
    <row r="3958" spans="1:9" ht="16" thickBot="1" x14ac:dyDescent="0.25">
      <c r="A3958" s="8" t="str">
        <f>Table768[[#This Row],[Test No.]]&amp;Table768[[#This Row],[Section]]&amp;Table768[[#This Row],[Q No.]]</f>
        <v>R51R37</v>
      </c>
      <c r="B3958" s="8"/>
      <c r="C3958" s="9" t="s">
        <v>60</v>
      </c>
      <c r="D3958" s="24">
        <v>37</v>
      </c>
      <c r="E3958" s="6" t="s">
        <v>33</v>
      </c>
      <c r="F3958" s="6">
        <v>4</v>
      </c>
      <c r="G3958" s="13" t="s">
        <v>199</v>
      </c>
      <c r="H3958" s="3" t="s">
        <v>441</v>
      </c>
      <c r="I3958" s="2" t="str">
        <f>VLOOKUP(Table768[[#This Row],[CID]],ALY,2,FALSE)</f>
        <v>Main Idea</v>
      </c>
    </row>
    <row r="3959" spans="1:9" ht="16" thickBot="1" x14ac:dyDescent="0.25">
      <c r="A3959" s="8" t="str">
        <f>Table768[[#This Row],[Test No.]]&amp;Table768[[#This Row],[Section]]&amp;Table768[[#This Row],[Q No.]]</f>
        <v>R51R38</v>
      </c>
      <c r="B3959" s="8"/>
      <c r="C3959" s="9" t="s">
        <v>60</v>
      </c>
      <c r="D3959" s="24">
        <v>38</v>
      </c>
      <c r="E3959" s="6" t="s">
        <v>33</v>
      </c>
      <c r="F3959" s="6">
        <v>4</v>
      </c>
      <c r="G3959" s="13" t="s">
        <v>199</v>
      </c>
      <c r="H3959" s="3" t="s">
        <v>442</v>
      </c>
      <c r="I3959" s="2" t="str">
        <f>VLOOKUP(Table768[[#This Row],[CID]],ALY,2,FALSE)</f>
        <v>Detail</v>
      </c>
    </row>
    <row r="3960" spans="1:9" ht="16" thickBot="1" x14ac:dyDescent="0.25">
      <c r="A3960" s="8" t="str">
        <f>Table768[[#This Row],[Test No.]]&amp;Table768[[#This Row],[Section]]&amp;Table768[[#This Row],[Q No.]]</f>
        <v>R51R39</v>
      </c>
      <c r="B3960" s="8"/>
      <c r="C3960" s="9" t="s">
        <v>60</v>
      </c>
      <c r="D3960" s="24">
        <v>39</v>
      </c>
      <c r="E3960" s="6" t="s">
        <v>33</v>
      </c>
      <c r="F3960" s="6">
        <v>4</v>
      </c>
      <c r="G3960" s="13" t="s">
        <v>199</v>
      </c>
      <c r="H3960" s="3" t="s">
        <v>441</v>
      </c>
      <c r="I3960" s="2" t="str">
        <f>VLOOKUP(Table768[[#This Row],[CID]],ALY,2,FALSE)</f>
        <v>Main Idea</v>
      </c>
    </row>
    <row r="3961" spans="1:9" ht="16" thickBot="1" x14ac:dyDescent="0.25">
      <c r="A3961" s="8" t="str">
        <f>Table768[[#This Row],[Test No.]]&amp;Table768[[#This Row],[Section]]&amp;Table768[[#This Row],[Q No.]]</f>
        <v>R51R40</v>
      </c>
      <c r="B3961" s="8"/>
      <c r="C3961" s="9" t="s">
        <v>60</v>
      </c>
      <c r="D3961" s="24">
        <v>40</v>
      </c>
      <c r="E3961" s="6" t="s">
        <v>33</v>
      </c>
      <c r="F3961" s="6">
        <v>4</v>
      </c>
      <c r="G3961" s="13" t="s">
        <v>199</v>
      </c>
      <c r="H3961" s="3" t="s">
        <v>444</v>
      </c>
      <c r="I3961" s="2" t="str">
        <f>VLOOKUP(Table768[[#This Row],[CID]],ALY,2,FALSE)</f>
        <v>PoV/Author's Attitude</v>
      </c>
    </row>
    <row r="3962" spans="1:9" ht="16" thickBot="1" x14ac:dyDescent="0.25">
      <c r="A3962" s="8" t="str">
        <f>Table768[[#This Row],[Test No.]]&amp;Table768[[#This Row],[Section]]&amp;Table768[[#This Row],[Q No.]]</f>
        <v>R52R1</v>
      </c>
      <c r="B3962" s="8"/>
      <c r="C3962" s="7" t="s">
        <v>58</v>
      </c>
      <c r="D3962" s="24">
        <v>1</v>
      </c>
      <c r="E3962" s="6" t="s">
        <v>33</v>
      </c>
      <c r="F3962" s="6">
        <v>1</v>
      </c>
      <c r="G3962" s="13" t="s">
        <v>50</v>
      </c>
      <c r="H3962" s="3" t="s">
        <v>449</v>
      </c>
      <c r="I3962" s="2" t="str">
        <f>VLOOKUP(Table768[[#This Row],[CID]],ALY,2,FALSE)</f>
        <v>Main Idea</v>
      </c>
    </row>
    <row r="3963" spans="1:9" ht="16" thickBot="1" x14ac:dyDescent="0.25">
      <c r="A3963" s="8" t="str">
        <f>Table768[[#This Row],[Test No.]]&amp;Table768[[#This Row],[Section]]&amp;Table768[[#This Row],[Q No.]]</f>
        <v>R52R2</v>
      </c>
      <c r="B3963" s="8"/>
      <c r="C3963" s="7" t="s">
        <v>58</v>
      </c>
      <c r="D3963" s="24">
        <v>2</v>
      </c>
      <c r="E3963" s="6" t="s">
        <v>33</v>
      </c>
      <c r="F3963" s="6">
        <v>1</v>
      </c>
      <c r="G3963" s="13" t="s">
        <v>50</v>
      </c>
      <c r="H3963" s="3" t="s">
        <v>428</v>
      </c>
      <c r="I3963" s="2" t="str">
        <f>VLOOKUP(Table768[[#This Row],[CID]],ALY,2,FALSE)</f>
        <v>Purpose</v>
      </c>
    </row>
    <row r="3964" spans="1:9" ht="16" thickBot="1" x14ac:dyDescent="0.25">
      <c r="A3964" s="8" t="str">
        <f>Table768[[#This Row],[Test No.]]&amp;Table768[[#This Row],[Section]]&amp;Table768[[#This Row],[Q No.]]</f>
        <v>R52R3</v>
      </c>
      <c r="B3964" s="8"/>
      <c r="C3964" s="7" t="s">
        <v>58</v>
      </c>
      <c r="D3964" s="24">
        <v>3</v>
      </c>
      <c r="E3964" s="6" t="s">
        <v>33</v>
      </c>
      <c r="F3964" s="6">
        <v>1</v>
      </c>
      <c r="G3964" s="13" t="s">
        <v>50</v>
      </c>
      <c r="H3964" s="3" t="s">
        <v>425</v>
      </c>
      <c r="I3964" s="2" t="str">
        <f>VLOOKUP(Table768[[#This Row],[CID]],ALY,2,FALSE)</f>
        <v>Detail</v>
      </c>
    </row>
    <row r="3965" spans="1:9" ht="16" thickBot="1" x14ac:dyDescent="0.25">
      <c r="A3965" s="8" t="str">
        <f>Table768[[#This Row],[Test No.]]&amp;Table768[[#This Row],[Section]]&amp;Table768[[#This Row],[Q No.]]</f>
        <v>R52R4</v>
      </c>
      <c r="B3965" s="8"/>
      <c r="C3965" s="7" t="s">
        <v>58</v>
      </c>
      <c r="D3965" s="24">
        <v>4</v>
      </c>
      <c r="E3965" s="6" t="s">
        <v>33</v>
      </c>
      <c r="F3965" s="6">
        <v>1</v>
      </c>
      <c r="G3965" s="13" t="s">
        <v>50</v>
      </c>
      <c r="H3965" s="3" t="s">
        <v>425</v>
      </c>
      <c r="I3965" s="2" t="str">
        <f>VLOOKUP(Table768[[#This Row],[CID]],ALY,2,FALSE)</f>
        <v>Detail</v>
      </c>
    </row>
    <row r="3966" spans="1:9" ht="16" thickBot="1" x14ac:dyDescent="0.25">
      <c r="A3966" s="8" t="str">
        <f>Table768[[#This Row],[Test No.]]&amp;Table768[[#This Row],[Section]]&amp;Table768[[#This Row],[Q No.]]</f>
        <v>R52R5</v>
      </c>
      <c r="B3966" s="8"/>
      <c r="C3966" s="7" t="s">
        <v>58</v>
      </c>
      <c r="D3966" s="24">
        <v>5</v>
      </c>
      <c r="E3966" s="6" t="s">
        <v>33</v>
      </c>
      <c r="F3966" s="6">
        <v>1</v>
      </c>
      <c r="G3966" s="13" t="s">
        <v>50</v>
      </c>
      <c r="H3966" s="3" t="s">
        <v>424</v>
      </c>
      <c r="I3966" s="2" t="str">
        <f>VLOOKUP(Table768[[#This Row],[CID]],ALY,2,FALSE)</f>
        <v>Inference</v>
      </c>
    </row>
    <row r="3967" spans="1:9" ht="16" thickBot="1" x14ac:dyDescent="0.25">
      <c r="A3967" s="8" t="str">
        <f>Table768[[#This Row],[Test No.]]&amp;Table768[[#This Row],[Section]]&amp;Table768[[#This Row],[Q No.]]</f>
        <v>R52R6</v>
      </c>
      <c r="B3967" s="8"/>
      <c r="C3967" s="7" t="s">
        <v>58</v>
      </c>
      <c r="D3967" s="24">
        <v>6</v>
      </c>
      <c r="E3967" s="6" t="s">
        <v>33</v>
      </c>
      <c r="F3967" s="6">
        <v>1</v>
      </c>
      <c r="G3967" s="13" t="s">
        <v>50</v>
      </c>
      <c r="H3967" s="3" t="s">
        <v>425</v>
      </c>
      <c r="I3967" s="2" t="str">
        <f>VLOOKUP(Table768[[#This Row],[CID]],ALY,2,FALSE)</f>
        <v>Detail</v>
      </c>
    </row>
    <row r="3968" spans="1:9" ht="16" thickBot="1" x14ac:dyDescent="0.25">
      <c r="A3968" s="8" t="str">
        <f>Table768[[#This Row],[Test No.]]&amp;Table768[[#This Row],[Section]]&amp;Table768[[#This Row],[Q No.]]</f>
        <v>R52R7</v>
      </c>
      <c r="B3968" s="8"/>
      <c r="C3968" s="7" t="s">
        <v>58</v>
      </c>
      <c r="D3968" s="24">
        <v>7</v>
      </c>
      <c r="E3968" s="6" t="s">
        <v>33</v>
      </c>
      <c r="F3968" s="6">
        <v>1</v>
      </c>
      <c r="G3968" s="13" t="s">
        <v>50</v>
      </c>
      <c r="H3968" s="3" t="s">
        <v>425</v>
      </c>
      <c r="I3968" s="2" t="str">
        <f>VLOOKUP(Table768[[#This Row],[CID]],ALY,2,FALSE)</f>
        <v>Detail</v>
      </c>
    </row>
    <row r="3969" spans="1:9" ht="16" thickBot="1" x14ac:dyDescent="0.25">
      <c r="A3969" s="8" t="str">
        <f>Table768[[#This Row],[Test No.]]&amp;Table768[[#This Row],[Section]]&amp;Table768[[#This Row],[Q No.]]</f>
        <v>R52R8</v>
      </c>
      <c r="B3969" s="8"/>
      <c r="C3969" s="7" t="s">
        <v>58</v>
      </c>
      <c r="D3969" s="24">
        <v>8</v>
      </c>
      <c r="E3969" s="6" t="s">
        <v>33</v>
      </c>
      <c r="F3969" s="6">
        <v>1</v>
      </c>
      <c r="G3969" s="13" t="s">
        <v>50</v>
      </c>
      <c r="H3969" s="3" t="s">
        <v>428</v>
      </c>
      <c r="I3969" s="2" t="str">
        <f>VLOOKUP(Table768[[#This Row],[CID]],ALY,2,FALSE)</f>
        <v>Purpose</v>
      </c>
    </row>
    <row r="3970" spans="1:9" ht="16" thickBot="1" x14ac:dyDescent="0.25">
      <c r="A3970" s="8" t="str">
        <f>Table768[[#This Row],[Test No.]]&amp;Table768[[#This Row],[Section]]&amp;Table768[[#This Row],[Q No.]]</f>
        <v>R52R9</v>
      </c>
      <c r="B3970" s="8"/>
      <c r="C3970" s="7" t="s">
        <v>58</v>
      </c>
      <c r="D3970" s="24">
        <v>9</v>
      </c>
      <c r="E3970" s="6" t="s">
        <v>33</v>
      </c>
      <c r="F3970" s="6">
        <v>1</v>
      </c>
      <c r="G3970" s="13" t="s">
        <v>50</v>
      </c>
      <c r="H3970" s="3" t="s">
        <v>424</v>
      </c>
      <c r="I3970" s="2" t="str">
        <f>VLOOKUP(Table768[[#This Row],[CID]],ALY,2,FALSE)</f>
        <v>Inference</v>
      </c>
    </row>
    <row r="3971" spans="1:9" ht="16" thickBot="1" x14ac:dyDescent="0.25">
      <c r="A3971" s="8" t="str">
        <f>Table768[[#This Row],[Test No.]]&amp;Table768[[#This Row],[Section]]&amp;Table768[[#This Row],[Q No.]]</f>
        <v>R52R10</v>
      </c>
      <c r="B3971" s="8"/>
      <c r="C3971" s="7" t="s">
        <v>58</v>
      </c>
      <c r="D3971" s="24">
        <v>10</v>
      </c>
      <c r="E3971" s="6" t="s">
        <v>33</v>
      </c>
      <c r="F3971" s="6">
        <v>1</v>
      </c>
      <c r="G3971" s="13" t="s">
        <v>50</v>
      </c>
      <c r="H3971" s="3" t="s">
        <v>424</v>
      </c>
      <c r="I3971" s="2" t="str">
        <f>VLOOKUP(Table768[[#This Row],[CID]],ALY,2,FALSE)</f>
        <v>Inference</v>
      </c>
    </row>
    <row r="3972" spans="1:9" ht="16" thickBot="1" x14ac:dyDescent="0.25">
      <c r="A3972" s="8" t="str">
        <f>Table768[[#This Row],[Test No.]]&amp;Table768[[#This Row],[Section]]&amp;Table768[[#This Row],[Q No.]]</f>
        <v>R52R11</v>
      </c>
      <c r="B3972" s="8"/>
      <c r="C3972" s="7" t="s">
        <v>58</v>
      </c>
      <c r="D3972" s="24">
        <v>11</v>
      </c>
      <c r="E3972" s="6" t="s">
        <v>33</v>
      </c>
      <c r="F3972" s="6">
        <v>2</v>
      </c>
      <c r="G3972" s="13" t="s">
        <v>201</v>
      </c>
      <c r="H3972" s="3" t="s">
        <v>446</v>
      </c>
      <c r="I3972" s="2" t="str">
        <f>VLOOKUP(Table768[[#This Row],[CID]],ALY,2,FALSE)</f>
        <v>Inference</v>
      </c>
    </row>
    <row r="3973" spans="1:9" ht="16" thickBot="1" x14ac:dyDescent="0.25">
      <c r="A3973" s="8" t="str">
        <f>Table768[[#This Row],[Test No.]]&amp;Table768[[#This Row],[Section]]&amp;Table768[[#This Row],[Q No.]]</f>
        <v>R52R12</v>
      </c>
      <c r="B3973" s="8"/>
      <c r="C3973" s="7" t="s">
        <v>58</v>
      </c>
      <c r="D3973" s="24">
        <v>12</v>
      </c>
      <c r="E3973" s="6" t="s">
        <v>33</v>
      </c>
      <c r="F3973" s="6">
        <v>2</v>
      </c>
      <c r="G3973" s="13" t="s">
        <v>201</v>
      </c>
      <c r="H3973" s="3" t="s">
        <v>446</v>
      </c>
      <c r="I3973" s="2" t="str">
        <f>VLOOKUP(Table768[[#This Row],[CID]],ALY,2,FALSE)</f>
        <v>Inference</v>
      </c>
    </row>
    <row r="3974" spans="1:9" ht="16" thickBot="1" x14ac:dyDescent="0.25">
      <c r="A3974" s="8" t="str">
        <f>Table768[[#This Row],[Test No.]]&amp;Table768[[#This Row],[Section]]&amp;Table768[[#This Row],[Q No.]]</f>
        <v>R52R13</v>
      </c>
      <c r="B3974" s="8"/>
      <c r="C3974" s="7" t="s">
        <v>58</v>
      </c>
      <c r="D3974" s="24">
        <v>13</v>
      </c>
      <c r="E3974" s="6" t="s">
        <v>33</v>
      </c>
      <c r="F3974" s="6">
        <v>2</v>
      </c>
      <c r="G3974" s="13" t="s">
        <v>201</v>
      </c>
      <c r="H3974" s="3" t="s">
        <v>434</v>
      </c>
      <c r="I3974" s="2" t="str">
        <f>VLOOKUP(Table768[[#This Row],[CID]],ALY,2,FALSE)</f>
        <v>Main Idea</v>
      </c>
    </row>
    <row r="3975" spans="1:9" ht="16" thickBot="1" x14ac:dyDescent="0.25">
      <c r="A3975" s="8" t="str">
        <f>Table768[[#This Row],[Test No.]]&amp;Table768[[#This Row],[Section]]&amp;Table768[[#This Row],[Q No.]]</f>
        <v>R52R14</v>
      </c>
      <c r="B3975" s="8"/>
      <c r="C3975" s="7" t="s">
        <v>58</v>
      </c>
      <c r="D3975" s="24">
        <v>14</v>
      </c>
      <c r="E3975" s="6" t="s">
        <v>33</v>
      </c>
      <c r="F3975" s="6">
        <v>2</v>
      </c>
      <c r="G3975" s="13" t="s">
        <v>201</v>
      </c>
      <c r="H3975" s="3" t="s">
        <v>434</v>
      </c>
      <c r="I3975" s="2" t="str">
        <f>VLOOKUP(Table768[[#This Row],[CID]],ALY,2,FALSE)</f>
        <v>Main Idea</v>
      </c>
    </row>
    <row r="3976" spans="1:9" ht="16" thickBot="1" x14ac:dyDescent="0.25">
      <c r="A3976" s="8" t="str">
        <f>Table768[[#This Row],[Test No.]]&amp;Table768[[#This Row],[Section]]&amp;Table768[[#This Row],[Q No.]]</f>
        <v>R52R15</v>
      </c>
      <c r="B3976" s="8"/>
      <c r="C3976" s="7" t="s">
        <v>58</v>
      </c>
      <c r="D3976" s="24">
        <v>15</v>
      </c>
      <c r="E3976" s="6" t="s">
        <v>33</v>
      </c>
      <c r="F3976" s="6">
        <v>2</v>
      </c>
      <c r="G3976" s="13" t="s">
        <v>201</v>
      </c>
      <c r="H3976" s="3" t="s">
        <v>430</v>
      </c>
      <c r="I3976" s="2" t="str">
        <f>VLOOKUP(Table768[[#This Row],[CID]],ALY,2,FALSE)</f>
        <v>Detail</v>
      </c>
    </row>
    <row r="3977" spans="1:9" ht="16" thickBot="1" x14ac:dyDescent="0.25">
      <c r="A3977" s="8" t="str">
        <f>Table768[[#This Row],[Test No.]]&amp;Table768[[#This Row],[Section]]&amp;Table768[[#This Row],[Q No.]]</f>
        <v>R52R16</v>
      </c>
      <c r="B3977" s="8"/>
      <c r="C3977" s="7" t="s">
        <v>58</v>
      </c>
      <c r="D3977" s="24">
        <v>16</v>
      </c>
      <c r="E3977" s="6" t="s">
        <v>33</v>
      </c>
      <c r="F3977" s="6">
        <v>2</v>
      </c>
      <c r="G3977" s="13" t="s">
        <v>201</v>
      </c>
      <c r="H3977" s="3" t="s">
        <v>429</v>
      </c>
      <c r="I3977" s="2" t="str">
        <f>VLOOKUP(Table768[[#This Row],[CID]],ALY,2,FALSE)</f>
        <v>Author's Method</v>
      </c>
    </row>
    <row r="3978" spans="1:9" ht="16" thickBot="1" x14ac:dyDescent="0.25">
      <c r="A3978" s="8" t="str">
        <f>Table768[[#This Row],[Test No.]]&amp;Table768[[#This Row],[Section]]&amp;Table768[[#This Row],[Q No.]]</f>
        <v>R52R17</v>
      </c>
      <c r="B3978" s="8"/>
      <c r="C3978" s="7" t="s">
        <v>58</v>
      </c>
      <c r="D3978" s="24">
        <v>17</v>
      </c>
      <c r="E3978" s="6" t="s">
        <v>33</v>
      </c>
      <c r="F3978" s="6">
        <v>2</v>
      </c>
      <c r="G3978" s="13" t="s">
        <v>201</v>
      </c>
      <c r="H3978" s="3" t="s">
        <v>430</v>
      </c>
      <c r="I3978" s="2" t="str">
        <f>VLOOKUP(Table768[[#This Row],[CID]],ALY,2,FALSE)</f>
        <v>Detail</v>
      </c>
    </row>
    <row r="3979" spans="1:9" ht="16" thickBot="1" x14ac:dyDescent="0.25">
      <c r="A3979" s="8" t="str">
        <f>Table768[[#This Row],[Test No.]]&amp;Table768[[#This Row],[Section]]&amp;Table768[[#This Row],[Q No.]]</f>
        <v>R52R18</v>
      </c>
      <c r="B3979" s="8"/>
      <c r="C3979" s="7" t="s">
        <v>58</v>
      </c>
      <c r="D3979" s="24">
        <v>18</v>
      </c>
      <c r="E3979" s="6" t="s">
        <v>33</v>
      </c>
      <c r="F3979" s="6">
        <v>2</v>
      </c>
      <c r="G3979" s="13" t="s">
        <v>201</v>
      </c>
      <c r="H3979" s="3" t="s">
        <v>446</v>
      </c>
      <c r="I3979" s="2" t="str">
        <f>VLOOKUP(Table768[[#This Row],[CID]],ALY,2,FALSE)</f>
        <v>Inference</v>
      </c>
    </row>
    <row r="3980" spans="1:9" ht="16" thickBot="1" x14ac:dyDescent="0.25">
      <c r="A3980" s="8" t="str">
        <f>Table768[[#This Row],[Test No.]]&amp;Table768[[#This Row],[Section]]&amp;Table768[[#This Row],[Q No.]]</f>
        <v>R52R19</v>
      </c>
      <c r="B3980" s="8"/>
      <c r="C3980" s="7" t="s">
        <v>58</v>
      </c>
      <c r="D3980" s="24">
        <v>19</v>
      </c>
      <c r="E3980" s="6" t="s">
        <v>33</v>
      </c>
      <c r="F3980" s="6">
        <v>2</v>
      </c>
      <c r="G3980" s="13" t="s">
        <v>201</v>
      </c>
      <c r="H3980" s="3" t="s">
        <v>431</v>
      </c>
      <c r="I3980" s="2" t="str">
        <f>VLOOKUP(Table768[[#This Row],[CID]],ALY,2,FALSE)</f>
        <v>Vocab-in-Context</v>
      </c>
    </row>
    <row r="3981" spans="1:9" ht="16" thickBot="1" x14ac:dyDescent="0.25">
      <c r="A3981" s="8" t="str">
        <f>Table768[[#This Row],[Test No.]]&amp;Table768[[#This Row],[Section]]&amp;Table768[[#This Row],[Q No.]]</f>
        <v>R52R20</v>
      </c>
      <c r="B3981" s="8"/>
      <c r="C3981" s="7" t="s">
        <v>58</v>
      </c>
      <c r="D3981" s="24">
        <v>20</v>
      </c>
      <c r="E3981" s="6" t="s">
        <v>33</v>
      </c>
      <c r="F3981" s="6">
        <v>2</v>
      </c>
      <c r="G3981" s="13" t="s">
        <v>201</v>
      </c>
      <c r="H3981" s="3" t="s">
        <v>431</v>
      </c>
      <c r="I3981" s="2" t="str">
        <f>VLOOKUP(Table768[[#This Row],[CID]],ALY,2,FALSE)</f>
        <v>Vocab-in-Context</v>
      </c>
    </row>
    <row r="3982" spans="1:9" ht="16" thickBot="1" x14ac:dyDescent="0.25">
      <c r="A3982" s="8" t="str">
        <f>Table768[[#This Row],[Test No.]]&amp;Table768[[#This Row],[Section]]&amp;Table768[[#This Row],[Q No.]]</f>
        <v>R52R21</v>
      </c>
      <c r="B3982" s="8"/>
      <c r="C3982" s="7" t="s">
        <v>58</v>
      </c>
      <c r="D3982" s="24">
        <v>21</v>
      </c>
      <c r="E3982" s="6" t="s">
        <v>33</v>
      </c>
      <c r="F3982" s="6">
        <v>3</v>
      </c>
      <c r="G3982" s="13" t="s">
        <v>200</v>
      </c>
      <c r="H3982" s="3" t="s">
        <v>437</v>
      </c>
      <c r="I3982" s="2" t="str">
        <f>VLOOKUP(Table768[[#This Row],[CID]],ALY,2,FALSE)</f>
        <v>Detail</v>
      </c>
    </row>
    <row r="3983" spans="1:9" ht="16" thickBot="1" x14ac:dyDescent="0.25">
      <c r="A3983" s="8" t="str">
        <f>Table768[[#This Row],[Test No.]]&amp;Table768[[#This Row],[Section]]&amp;Table768[[#This Row],[Q No.]]</f>
        <v>R52R22</v>
      </c>
      <c r="B3983" s="8"/>
      <c r="C3983" s="7" t="s">
        <v>58</v>
      </c>
      <c r="D3983" s="24">
        <v>22</v>
      </c>
      <c r="E3983" s="6" t="s">
        <v>33</v>
      </c>
      <c r="F3983" s="6">
        <v>3</v>
      </c>
      <c r="G3983" s="13" t="s">
        <v>200</v>
      </c>
      <c r="H3983" s="3" t="s">
        <v>451</v>
      </c>
      <c r="I3983" s="2" t="str">
        <f>VLOOKUP(Table768[[#This Row],[CID]],ALY,2,FALSE)</f>
        <v>Main Idea</v>
      </c>
    </row>
    <row r="3984" spans="1:9" ht="16" thickBot="1" x14ac:dyDescent="0.25">
      <c r="A3984" s="8" t="str">
        <f>Table768[[#This Row],[Test No.]]&amp;Table768[[#This Row],[Section]]&amp;Table768[[#This Row],[Q No.]]</f>
        <v>R52R23</v>
      </c>
      <c r="B3984" s="8"/>
      <c r="C3984" s="7" t="s">
        <v>58</v>
      </c>
      <c r="D3984" s="24">
        <v>23</v>
      </c>
      <c r="E3984" s="6" t="s">
        <v>33</v>
      </c>
      <c r="F3984" s="6">
        <v>3</v>
      </c>
      <c r="G3984" s="13" t="s">
        <v>200</v>
      </c>
      <c r="H3984" s="3" t="s">
        <v>438</v>
      </c>
      <c r="I3984" s="2" t="str">
        <f>VLOOKUP(Table768[[#This Row],[CID]],ALY,2,FALSE)</f>
        <v>Inference</v>
      </c>
    </row>
    <row r="3985" spans="1:9" ht="16" thickBot="1" x14ac:dyDescent="0.25">
      <c r="A3985" s="8" t="str">
        <f>Table768[[#This Row],[Test No.]]&amp;Table768[[#This Row],[Section]]&amp;Table768[[#This Row],[Q No.]]</f>
        <v>R52R24</v>
      </c>
      <c r="B3985" s="8"/>
      <c r="C3985" s="7" t="s">
        <v>58</v>
      </c>
      <c r="D3985" s="24">
        <v>24</v>
      </c>
      <c r="E3985" s="6" t="s">
        <v>33</v>
      </c>
      <c r="F3985" s="6">
        <v>3</v>
      </c>
      <c r="G3985" s="13" t="s">
        <v>200</v>
      </c>
      <c r="H3985" s="3" t="s">
        <v>435</v>
      </c>
      <c r="I3985" s="2" t="str">
        <f>VLOOKUP(Table768[[#This Row],[CID]],ALY,2,FALSE)</f>
        <v>PoV/Author's Attitude</v>
      </c>
    </row>
    <row r="3986" spans="1:9" ht="16" thickBot="1" x14ac:dyDescent="0.25">
      <c r="A3986" s="8" t="str">
        <f>Table768[[#This Row],[Test No.]]&amp;Table768[[#This Row],[Section]]&amp;Table768[[#This Row],[Q No.]]</f>
        <v>R52R25</v>
      </c>
      <c r="B3986" s="8"/>
      <c r="C3986" s="7" t="s">
        <v>58</v>
      </c>
      <c r="D3986" s="24">
        <v>25</v>
      </c>
      <c r="E3986" s="6" t="s">
        <v>33</v>
      </c>
      <c r="F3986" s="6">
        <v>3</v>
      </c>
      <c r="G3986" s="13" t="s">
        <v>200</v>
      </c>
      <c r="H3986" s="3" t="s">
        <v>438</v>
      </c>
      <c r="I3986" s="2" t="str">
        <f>VLOOKUP(Table768[[#This Row],[CID]],ALY,2,FALSE)</f>
        <v>Inference</v>
      </c>
    </row>
    <row r="3987" spans="1:9" ht="16" thickBot="1" x14ac:dyDescent="0.25">
      <c r="A3987" s="8" t="str">
        <f>Table768[[#This Row],[Test No.]]&amp;Table768[[#This Row],[Section]]&amp;Table768[[#This Row],[Q No.]]</f>
        <v>R52R26</v>
      </c>
      <c r="B3987" s="8"/>
      <c r="C3987" s="7" t="s">
        <v>58</v>
      </c>
      <c r="D3987" s="24">
        <v>26</v>
      </c>
      <c r="E3987" s="6" t="s">
        <v>33</v>
      </c>
      <c r="F3987" s="6">
        <v>3</v>
      </c>
      <c r="G3987" s="13" t="s">
        <v>200</v>
      </c>
      <c r="H3987" s="3" t="s">
        <v>437</v>
      </c>
      <c r="I3987" s="2" t="str">
        <f>VLOOKUP(Table768[[#This Row],[CID]],ALY,2,FALSE)</f>
        <v>Detail</v>
      </c>
    </row>
    <row r="3988" spans="1:9" ht="16" thickBot="1" x14ac:dyDescent="0.25">
      <c r="A3988" s="8" t="str">
        <f>Table768[[#This Row],[Test No.]]&amp;Table768[[#This Row],[Section]]&amp;Table768[[#This Row],[Q No.]]</f>
        <v>R52R27</v>
      </c>
      <c r="B3988" s="8"/>
      <c r="C3988" s="7" t="s">
        <v>58</v>
      </c>
      <c r="D3988" s="24">
        <v>27</v>
      </c>
      <c r="E3988" s="6" t="s">
        <v>33</v>
      </c>
      <c r="F3988" s="6">
        <v>3</v>
      </c>
      <c r="G3988" s="13" t="s">
        <v>200</v>
      </c>
      <c r="H3988" s="3" t="s">
        <v>452</v>
      </c>
      <c r="I3988" s="2" t="str">
        <f>VLOOKUP(Table768[[#This Row],[CID]],ALY,2,FALSE)</f>
        <v>Cause &amp; Effect</v>
      </c>
    </row>
    <row r="3989" spans="1:9" ht="16" thickBot="1" x14ac:dyDescent="0.25">
      <c r="A3989" s="8" t="str">
        <f>Table768[[#This Row],[Test No.]]&amp;Table768[[#This Row],[Section]]&amp;Table768[[#This Row],[Q No.]]</f>
        <v>R52R28</v>
      </c>
      <c r="B3989" s="8"/>
      <c r="C3989" s="7" t="s">
        <v>58</v>
      </c>
      <c r="D3989" s="24">
        <v>28</v>
      </c>
      <c r="E3989" s="6" t="s">
        <v>33</v>
      </c>
      <c r="F3989" s="6">
        <v>3</v>
      </c>
      <c r="G3989" s="13" t="s">
        <v>200</v>
      </c>
      <c r="H3989" s="3" t="s">
        <v>452</v>
      </c>
      <c r="I3989" s="2" t="str">
        <f>VLOOKUP(Table768[[#This Row],[CID]],ALY,2,FALSE)</f>
        <v>Cause &amp; Effect</v>
      </c>
    </row>
    <row r="3990" spans="1:9" ht="16" thickBot="1" x14ac:dyDescent="0.25">
      <c r="A3990" s="8" t="str">
        <f>Table768[[#This Row],[Test No.]]&amp;Table768[[#This Row],[Section]]&amp;Table768[[#This Row],[Q No.]]</f>
        <v>R52R29</v>
      </c>
      <c r="B3990" s="8"/>
      <c r="C3990" s="7" t="s">
        <v>58</v>
      </c>
      <c r="D3990" s="24">
        <v>29</v>
      </c>
      <c r="E3990" s="6" t="s">
        <v>33</v>
      </c>
      <c r="F3990" s="6">
        <v>3</v>
      </c>
      <c r="G3990" s="13" t="s">
        <v>200</v>
      </c>
      <c r="H3990" s="3" t="s">
        <v>448</v>
      </c>
      <c r="I3990" s="2" t="str">
        <f>VLOOKUP(Table768[[#This Row],[CID]],ALY,2,FALSE)</f>
        <v>Comparison &amp; Contrast</v>
      </c>
    </row>
    <row r="3991" spans="1:9" ht="16" thickBot="1" x14ac:dyDescent="0.25">
      <c r="A3991" s="8" t="str">
        <f>Table768[[#This Row],[Test No.]]&amp;Table768[[#This Row],[Section]]&amp;Table768[[#This Row],[Q No.]]</f>
        <v>R52R30</v>
      </c>
      <c r="B3991" s="8"/>
      <c r="C3991" s="7" t="s">
        <v>58</v>
      </c>
      <c r="D3991" s="24">
        <v>30</v>
      </c>
      <c r="E3991" s="6" t="s">
        <v>33</v>
      </c>
      <c r="F3991" s="6">
        <v>3</v>
      </c>
      <c r="G3991" s="13" t="s">
        <v>200</v>
      </c>
      <c r="H3991" s="3" t="s">
        <v>451</v>
      </c>
      <c r="I3991" s="2" t="str">
        <f>VLOOKUP(Table768[[#This Row],[CID]],ALY,2,FALSE)</f>
        <v>Main Idea</v>
      </c>
    </row>
    <row r="3992" spans="1:9" ht="16" thickBot="1" x14ac:dyDescent="0.25">
      <c r="A3992" s="8" t="str">
        <f>Table768[[#This Row],[Test No.]]&amp;Table768[[#This Row],[Section]]&amp;Table768[[#This Row],[Q No.]]</f>
        <v>R52R31</v>
      </c>
      <c r="B3992" s="8"/>
      <c r="C3992" s="7" t="s">
        <v>58</v>
      </c>
      <c r="D3992" s="24">
        <v>31</v>
      </c>
      <c r="E3992" s="6" t="s">
        <v>33</v>
      </c>
      <c r="F3992" s="6">
        <v>4</v>
      </c>
      <c r="G3992" s="13" t="s">
        <v>199</v>
      </c>
      <c r="H3992" s="3" t="s">
        <v>441</v>
      </c>
      <c r="I3992" s="2" t="str">
        <f>VLOOKUP(Table768[[#This Row],[CID]],ALY,2,FALSE)</f>
        <v>Main Idea</v>
      </c>
    </row>
    <row r="3993" spans="1:9" ht="16" thickBot="1" x14ac:dyDescent="0.25">
      <c r="A3993" s="8" t="str">
        <f>Table768[[#This Row],[Test No.]]&amp;Table768[[#This Row],[Section]]&amp;Table768[[#This Row],[Q No.]]</f>
        <v>R52R32</v>
      </c>
      <c r="B3993" s="8"/>
      <c r="C3993" s="7" t="s">
        <v>58</v>
      </c>
      <c r="D3993" s="24">
        <v>32</v>
      </c>
      <c r="E3993" s="6" t="s">
        <v>33</v>
      </c>
      <c r="F3993" s="6">
        <v>4</v>
      </c>
      <c r="G3993" s="13" t="s">
        <v>199</v>
      </c>
      <c r="H3993" s="3" t="s">
        <v>445</v>
      </c>
      <c r="I3993" s="2" t="str">
        <f>VLOOKUP(Table768[[#This Row],[CID]],ALY,2,FALSE)</f>
        <v>Purpose</v>
      </c>
    </row>
    <row r="3994" spans="1:9" ht="16" thickBot="1" x14ac:dyDescent="0.25">
      <c r="A3994" s="8" t="str">
        <f>Table768[[#This Row],[Test No.]]&amp;Table768[[#This Row],[Section]]&amp;Table768[[#This Row],[Q No.]]</f>
        <v>R52R33</v>
      </c>
      <c r="B3994" s="8"/>
      <c r="C3994" s="7" t="s">
        <v>58</v>
      </c>
      <c r="D3994" s="24">
        <v>33</v>
      </c>
      <c r="E3994" s="6" t="s">
        <v>33</v>
      </c>
      <c r="F3994" s="6">
        <v>4</v>
      </c>
      <c r="G3994" s="13" t="s">
        <v>199</v>
      </c>
      <c r="H3994" s="3" t="s">
        <v>441</v>
      </c>
      <c r="I3994" s="2" t="str">
        <f>VLOOKUP(Table768[[#This Row],[CID]],ALY,2,FALSE)</f>
        <v>Main Idea</v>
      </c>
    </row>
    <row r="3995" spans="1:9" ht="16" thickBot="1" x14ac:dyDescent="0.25">
      <c r="A3995" s="8" t="str">
        <f>Table768[[#This Row],[Test No.]]&amp;Table768[[#This Row],[Section]]&amp;Table768[[#This Row],[Q No.]]</f>
        <v>R52R34</v>
      </c>
      <c r="B3995" s="8"/>
      <c r="C3995" s="7" t="s">
        <v>58</v>
      </c>
      <c r="D3995" s="24">
        <v>34</v>
      </c>
      <c r="E3995" s="6" t="s">
        <v>33</v>
      </c>
      <c r="F3995" s="6">
        <v>4</v>
      </c>
      <c r="G3995" s="13" t="s">
        <v>199</v>
      </c>
      <c r="H3995" s="3" t="s">
        <v>443</v>
      </c>
      <c r="I3995" s="2" t="str">
        <f>VLOOKUP(Table768[[#This Row],[CID]],ALY,2,FALSE)</f>
        <v>Vocab-in-Context</v>
      </c>
    </row>
    <row r="3996" spans="1:9" ht="16" thickBot="1" x14ac:dyDescent="0.25">
      <c r="A3996" s="8" t="str">
        <f>Table768[[#This Row],[Test No.]]&amp;Table768[[#This Row],[Section]]&amp;Table768[[#This Row],[Q No.]]</f>
        <v>R52R35</v>
      </c>
      <c r="B3996" s="8"/>
      <c r="C3996" s="7" t="s">
        <v>58</v>
      </c>
      <c r="D3996" s="24">
        <v>35</v>
      </c>
      <c r="E3996" s="6" t="s">
        <v>33</v>
      </c>
      <c r="F3996" s="6">
        <v>4</v>
      </c>
      <c r="G3996" s="13" t="s">
        <v>199</v>
      </c>
      <c r="H3996" s="3" t="s">
        <v>442</v>
      </c>
      <c r="I3996" s="2" t="str">
        <f>VLOOKUP(Table768[[#This Row],[CID]],ALY,2,FALSE)</f>
        <v>Detail</v>
      </c>
    </row>
    <row r="3997" spans="1:9" ht="16" thickBot="1" x14ac:dyDescent="0.25">
      <c r="A3997" s="8" t="str">
        <f>Table768[[#This Row],[Test No.]]&amp;Table768[[#This Row],[Section]]&amp;Table768[[#This Row],[Q No.]]</f>
        <v>R52R36</v>
      </c>
      <c r="B3997" s="8"/>
      <c r="C3997" s="7" t="s">
        <v>58</v>
      </c>
      <c r="D3997" s="24">
        <v>36</v>
      </c>
      <c r="E3997" s="6" t="s">
        <v>33</v>
      </c>
      <c r="F3997" s="6">
        <v>4</v>
      </c>
      <c r="G3997" s="13" t="s">
        <v>199</v>
      </c>
      <c r="H3997" s="3" t="s">
        <v>443</v>
      </c>
      <c r="I3997" s="2" t="str">
        <f>VLOOKUP(Table768[[#This Row],[CID]],ALY,2,FALSE)</f>
        <v>Vocab-in-Context</v>
      </c>
    </row>
    <row r="3998" spans="1:9" ht="16" thickBot="1" x14ac:dyDescent="0.25">
      <c r="A3998" s="8" t="str">
        <f>Table768[[#This Row],[Test No.]]&amp;Table768[[#This Row],[Section]]&amp;Table768[[#This Row],[Q No.]]</f>
        <v>R52R37</v>
      </c>
      <c r="B3998" s="8"/>
      <c r="C3998" s="7" t="s">
        <v>58</v>
      </c>
      <c r="D3998" s="24">
        <v>37</v>
      </c>
      <c r="E3998" s="6" t="s">
        <v>33</v>
      </c>
      <c r="F3998" s="6">
        <v>4</v>
      </c>
      <c r="G3998" s="13" t="s">
        <v>199</v>
      </c>
      <c r="H3998" s="3" t="s">
        <v>440</v>
      </c>
      <c r="I3998" s="2" t="str">
        <f>VLOOKUP(Table768[[#This Row],[CID]],ALY,2,FALSE)</f>
        <v>Inference</v>
      </c>
    </row>
    <row r="3999" spans="1:9" ht="16" thickBot="1" x14ac:dyDescent="0.25">
      <c r="A3999" s="8" t="str">
        <f>Table768[[#This Row],[Test No.]]&amp;Table768[[#This Row],[Section]]&amp;Table768[[#This Row],[Q No.]]</f>
        <v>R52R38</v>
      </c>
      <c r="B3999" s="8"/>
      <c r="C3999" s="7" t="s">
        <v>58</v>
      </c>
      <c r="D3999" s="24">
        <v>38</v>
      </c>
      <c r="E3999" s="6" t="s">
        <v>33</v>
      </c>
      <c r="F3999" s="6">
        <v>4</v>
      </c>
      <c r="G3999" s="13" t="s">
        <v>199</v>
      </c>
      <c r="H3999" s="3" t="s">
        <v>445</v>
      </c>
      <c r="I3999" s="2" t="str">
        <f>VLOOKUP(Table768[[#This Row],[CID]],ALY,2,FALSE)</f>
        <v>Purpose</v>
      </c>
    </row>
    <row r="4000" spans="1:9" ht="16" thickBot="1" x14ac:dyDescent="0.25">
      <c r="A4000" s="8" t="str">
        <f>Table768[[#This Row],[Test No.]]&amp;Table768[[#This Row],[Section]]&amp;Table768[[#This Row],[Q No.]]</f>
        <v>R52R39</v>
      </c>
      <c r="B4000" s="8"/>
      <c r="C4000" s="7" t="s">
        <v>58</v>
      </c>
      <c r="D4000" s="24">
        <v>39</v>
      </c>
      <c r="E4000" s="6" t="s">
        <v>33</v>
      </c>
      <c r="F4000" s="6">
        <v>4</v>
      </c>
      <c r="G4000" s="13" t="s">
        <v>199</v>
      </c>
      <c r="H4000" s="3" t="s">
        <v>440</v>
      </c>
      <c r="I4000" s="2" t="str">
        <f>VLOOKUP(Table768[[#This Row],[CID]],ALY,2,FALSE)</f>
        <v>Inference</v>
      </c>
    </row>
    <row r="4001" spans="1:9" ht="16" thickBot="1" x14ac:dyDescent="0.25">
      <c r="A4001" s="8" t="str">
        <f>Table768[[#This Row],[Test No.]]&amp;Table768[[#This Row],[Section]]&amp;Table768[[#This Row],[Q No.]]</f>
        <v>R52R40</v>
      </c>
      <c r="B4001" s="8"/>
      <c r="C4001" s="7" t="s">
        <v>58</v>
      </c>
      <c r="D4001" s="24">
        <v>40</v>
      </c>
      <c r="E4001" s="6" t="s">
        <v>33</v>
      </c>
      <c r="F4001" s="6">
        <v>4</v>
      </c>
      <c r="G4001" s="13" t="s">
        <v>199</v>
      </c>
      <c r="H4001" s="3" t="s">
        <v>441</v>
      </c>
      <c r="I4001" s="2" t="str">
        <f>VLOOKUP(Table768[[#This Row],[CID]],ALY,2,FALSE)</f>
        <v>Main Idea</v>
      </c>
    </row>
    <row r="4002" spans="1:9" ht="16" thickBot="1" x14ac:dyDescent="0.25">
      <c r="A4002" s="19" t="str">
        <f>Table768[[#This Row],[Test No.]]&amp;Table768[[#This Row],[Section]]&amp;Table768[[#This Row],[Q No.]]</f>
        <v>R531</v>
      </c>
      <c r="B4002" s="19"/>
      <c r="C4002" s="9" t="s">
        <v>56</v>
      </c>
      <c r="D4002" s="24">
        <v>1</v>
      </c>
      <c r="E4002" s="6"/>
      <c r="F4002" s="6"/>
      <c r="G4002" s="10"/>
      <c r="H4002" s="6" t="s">
        <v>36</v>
      </c>
      <c r="I4002" s="10" t="e">
        <f>VLOOKUP(Table768[[#This Row],[CID]],ALY,2,FALSE)</f>
        <v>#N/A</v>
      </c>
    </row>
    <row r="4003" spans="1:9" ht="16" thickBot="1" x14ac:dyDescent="0.25">
      <c r="A4003" s="19" t="str">
        <f>Table768[[#This Row],[Test No.]]&amp;Table768[[#This Row],[Section]]&amp;Table768[[#This Row],[Q No.]]</f>
        <v>R532</v>
      </c>
      <c r="B4003" s="19"/>
      <c r="C4003" s="9" t="s">
        <v>56</v>
      </c>
      <c r="D4003" s="24">
        <v>2</v>
      </c>
      <c r="E4003" s="3"/>
      <c r="F4003" s="3"/>
      <c r="G4003" s="2"/>
      <c r="H4003" s="3" t="s">
        <v>36</v>
      </c>
      <c r="I4003" s="2" t="e">
        <f>VLOOKUP(Table768[[#This Row],[CID]],ALY,2,FALSE)</f>
        <v>#N/A</v>
      </c>
    </row>
    <row r="4004" spans="1:9" ht="16" thickBot="1" x14ac:dyDescent="0.25">
      <c r="A4004" s="19" t="str">
        <f>Table768[[#This Row],[Test No.]]&amp;Table768[[#This Row],[Section]]&amp;Table768[[#This Row],[Q No.]]</f>
        <v>R533</v>
      </c>
      <c r="B4004" s="19"/>
      <c r="C4004" s="9" t="s">
        <v>56</v>
      </c>
      <c r="D4004" s="24">
        <v>3</v>
      </c>
      <c r="E4004" s="3"/>
      <c r="F4004" s="3"/>
      <c r="G4004" s="2"/>
      <c r="H4004" s="3" t="s">
        <v>36</v>
      </c>
      <c r="I4004" s="2" t="e">
        <f>VLOOKUP(Table768[[#This Row],[CID]],ALY,2,FALSE)</f>
        <v>#N/A</v>
      </c>
    </row>
    <row r="4005" spans="1:9" ht="16" thickBot="1" x14ac:dyDescent="0.25">
      <c r="A4005" s="19" t="str">
        <f>Table768[[#This Row],[Test No.]]&amp;Table768[[#This Row],[Section]]&amp;Table768[[#This Row],[Q No.]]</f>
        <v>R534</v>
      </c>
      <c r="B4005" s="19"/>
      <c r="C4005" s="9" t="s">
        <v>56</v>
      </c>
      <c r="D4005" s="24">
        <v>4</v>
      </c>
      <c r="E4005" s="3"/>
      <c r="F4005" s="3"/>
      <c r="G4005" s="2"/>
      <c r="H4005" s="3" t="s">
        <v>36</v>
      </c>
      <c r="I4005" s="2" t="e">
        <f>VLOOKUP(Table768[[#This Row],[CID]],ALY,2,FALSE)</f>
        <v>#N/A</v>
      </c>
    </row>
    <row r="4006" spans="1:9" ht="16" thickBot="1" x14ac:dyDescent="0.25">
      <c r="A4006" s="19" t="str">
        <f>Table768[[#This Row],[Test No.]]&amp;Table768[[#This Row],[Section]]&amp;Table768[[#This Row],[Q No.]]</f>
        <v>R535</v>
      </c>
      <c r="B4006" s="19"/>
      <c r="C4006" s="9" t="s">
        <v>56</v>
      </c>
      <c r="D4006" s="24">
        <v>5</v>
      </c>
      <c r="E4006" s="3"/>
      <c r="F4006" s="3"/>
      <c r="G4006" s="2"/>
      <c r="H4006" s="3" t="s">
        <v>36</v>
      </c>
      <c r="I4006" s="2" t="e">
        <f>VLOOKUP(Table768[[#This Row],[CID]],ALY,2,FALSE)</f>
        <v>#N/A</v>
      </c>
    </row>
    <row r="4007" spans="1:9" ht="16" thickBot="1" x14ac:dyDescent="0.25">
      <c r="A4007" s="19" t="str">
        <f>Table768[[#This Row],[Test No.]]&amp;Table768[[#This Row],[Section]]&amp;Table768[[#This Row],[Q No.]]</f>
        <v>R536</v>
      </c>
      <c r="B4007" s="19"/>
      <c r="C4007" s="9" t="s">
        <v>56</v>
      </c>
      <c r="D4007" s="24">
        <v>6</v>
      </c>
      <c r="E4007" s="3"/>
      <c r="F4007" s="3"/>
      <c r="G4007" s="2"/>
      <c r="H4007" s="3" t="s">
        <v>36</v>
      </c>
      <c r="I4007" s="2" t="e">
        <f>VLOOKUP(Table768[[#This Row],[CID]],ALY,2,FALSE)</f>
        <v>#N/A</v>
      </c>
    </row>
    <row r="4008" spans="1:9" ht="16" thickBot="1" x14ac:dyDescent="0.25">
      <c r="A4008" s="19" t="str">
        <f>Table768[[#This Row],[Test No.]]&amp;Table768[[#This Row],[Section]]&amp;Table768[[#This Row],[Q No.]]</f>
        <v>R537</v>
      </c>
      <c r="B4008" s="19"/>
      <c r="C4008" s="9" t="s">
        <v>56</v>
      </c>
      <c r="D4008" s="24">
        <v>7</v>
      </c>
      <c r="E4008" s="3"/>
      <c r="F4008" s="3"/>
      <c r="G4008" s="2"/>
      <c r="H4008" s="3" t="s">
        <v>36</v>
      </c>
      <c r="I4008" s="2" t="e">
        <f>VLOOKUP(Table768[[#This Row],[CID]],ALY,2,FALSE)</f>
        <v>#N/A</v>
      </c>
    </row>
    <row r="4009" spans="1:9" ht="16" thickBot="1" x14ac:dyDescent="0.25">
      <c r="A4009" s="19" t="str">
        <f>Table768[[#This Row],[Test No.]]&amp;Table768[[#This Row],[Section]]&amp;Table768[[#This Row],[Q No.]]</f>
        <v>R538</v>
      </c>
      <c r="B4009" s="19"/>
      <c r="C4009" s="9" t="s">
        <v>56</v>
      </c>
      <c r="D4009" s="24">
        <v>8</v>
      </c>
      <c r="E4009" s="3"/>
      <c r="F4009" s="3"/>
      <c r="G4009" s="2"/>
      <c r="H4009" s="3" t="s">
        <v>36</v>
      </c>
      <c r="I4009" s="2" t="e">
        <f>VLOOKUP(Table768[[#This Row],[CID]],ALY,2,FALSE)</f>
        <v>#N/A</v>
      </c>
    </row>
    <row r="4010" spans="1:9" ht="16" thickBot="1" x14ac:dyDescent="0.25">
      <c r="A4010" s="19" t="str">
        <f>Table768[[#This Row],[Test No.]]&amp;Table768[[#This Row],[Section]]&amp;Table768[[#This Row],[Q No.]]</f>
        <v>R539</v>
      </c>
      <c r="B4010" s="19"/>
      <c r="C4010" s="9" t="s">
        <v>56</v>
      </c>
      <c r="D4010" s="24">
        <v>9</v>
      </c>
      <c r="E4010" s="3"/>
      <c r="F4010" s="3"/>
      <c r="G4010" s="2"/>
      <c r="H4010" s="3" t="s">
        <v>36</v>
      </c>
      <c r="I4010" s="2" t="e">
        <f>VLOOKUP(Table768[[#This Row],[CID]],ALY,2,FALSE)</f>
        <v>#N/A</v>
      </c>
    </row>
    <row r="4011" spans="1:9" ht="16" thickBot="1" x14ac:dyDescent="0.25">
      <c r="A4011" s="19" t="str">
        <f>Table768[[#This Row],[Test No.]]&amp;Table768[[#This Row],[Section]]&amp;Table768[[#This Row],[Q No.]]</f>
        <v>R5310</v>
      </c>
      <c r="B4011" s="19"/>
      <c r="C4011" s="9" t="s">
        <v>56</v>
      </c>
      <c r="D4011" s="24">
        <v>10</v>
      </c>
      <c r="E4011" s="3"/>
      <c r="F4011" s="3"/>
      <c r="G4011" s="2"/>
      <c r="H4011" s="3" t="s">
        <v>36</v>
      </c>
      <c r="I4011" s="2" t="e">
        <f>VLOOKUP(Table768[[#This Row],[CID]],ALY,2,FALSE)</f>
        <v>#N/A</v>
      </c>
    </row>
    <row r="4012" spans="1:9" ht="16" thickBot="1" x14ac:dyDescent="0.25">
      <c r="A4012" s="19" t="str">
        <f>Table768[[#This Row],[Test No.]]&amp;Table768[[#This Row],[Section]]&amp;Table768[[#This Row],[Q No.]]</f>
        <v>R5311</v>
      </c>
      <c r="B4012" s="19"/>
      <c r="C4012" s="9" t="s">
        <v>56</v>
      </c>
      <c r="D4012" s="24">
        <v>11</v>
      </c>
      <c r="E4012" s="3"/>
      <c r="F4012" s="3"/>
      <c r="G4012" s="2"/>
      <c r="H4012" s="3" t="s">
        <v>36</v>
      </c>
      <c r="I4012" s="2" t="e">
        <f>VLOOKUP(Table768[[#This Row],[CID]],ALY,2,FALSE)</f>
        <v>#N/A</v>
      </c>
    </row>
    <row r="4013" spans="1:9" ht="16" thickBot="1" x14ac:dyDescent="0.25">
      <c r="A4013" s="19" t="str">
        <f>Table768[[#This Row],[Test No.]]&amp;Table768[[#This Row],[Section]]&amp;Table768[[#This Row],[Q No.]]</f>
        <v>R5312</v>
      </c>
      <c r="B4013" s="19"/>
      <c r="C4013" s="9" t="s">
        <v>56</v>
      </c>
      <c r="D4013" s="24">
        <v>12</v>
      </c>
      <c r="E4013" s="3"/>
      <c r="F4013" s="3"/>
      <c r="G4013" s="2"/>
      <c r="H4013" s="3" t="s">
        <v>36</v>
      </c>
      <c r="I4013" s="2" t="e">
        <f>VLOOKUP(Table768[[#This Row],[CID]],ALY,2,FALSE)</f>
        <v>#N/A</v>
      </c>
    </row>
    <row r="4014" spans="1:9" ht="16" thickBot="1" x14ac:dyDescent="0.25">
      <c r="A4014" s="19" t="str">
        <f>Table768[[#This Row],[Test No.]]&amp;Table768[[#This Row],[Section]]&amp;Table768[[#This Row],[Q No.]]</f>
        <v>R5313</v>
      </c>
      <c r="B4014" s="19"/>
      <c r="C4014" s="9" t="s">
        <v>56</v>
      </c>
      <c r="D4014" s="24">
        <v>13</v>
      </c>
      <c r="E4014" s="3"/>
      <c r="F4014" s="3"/>
      <c r="G4014" s="2"/>
      <c r="H4014" s="3" t="s">
        <v>36</v>
      </c>
      <c r="I4014" s="2" t="e">
        <f>VLOOKUP(Table768[[#This Row],[CID]],ALY,2,FALSE)</f>
        <v>#N/A</v>
      </c>
    </row>
    <row r="4015" spans="1:9" ht="16" thickBot="1" x14ac:dyDescent="0.25">
      <c r="A4015" s="19" t="str">
        <f>Table768[[#This Row],[Test No.]]&amp;Table768[[#This Row],[Section]]&amp;Table768[[#This Row],[Q No.]]</f>
        <v>R5314</v>
      </c>
      <c r="B4015" s="19"/>
      <c r="C4015" s="9" t="s">
        <v>56</v>
      </c>
      <c r="D4015" s="24">
        <v>14</v>
      </c>
      <c r="E4015" s="3"/>
      <c r="F4015" s="3"/>
      <c r="G4015" s="2"/>
      <c r="H4015" s="3" t="s">
        <v>36</v>
      </c>
      <c r="I4015" s="2" t="e">
        <f>VLOOKUP(Table768[[#This Row],[CID]],ALY,2,FALSE)</f>
        <v>#N/A</v>
      </c>
    </row>
    <row r="4016" spans="1:9" ht="16" thickBot="1" x14ac:dyDescent="0.25">
      <c r="A4016" s="19" t="str">
        <f>Table768[[#This Row],[Test No.]]&amp;Table768[[#This Row],[Section]]&amp;Table768[[#This Row],[Q No.]]</f>
        <v>R5315</v>
      </c>
      <c r="B4016" s="19"/>
      <c r="C4016" s="9" t="s">
        <v>56</v>
      </c>
      <c r="D4016" s="24">
        <v>15</v>
      </c>
      <c r="E4016" s="3"/>
      <c r="F4016" s="3"/>
      <c r="G4016" s="2"/>
      <c r="H4016" s="3" t="s">
        <v>36</v>
      </c>
      <c r="I4016" s="2" t="e">
        <f>VLOOKUP(Table768[[#This Row],[CID]],ALY,2,FALSE)</f>
        <v>#N/A</v>
      </c>
    </row>
    <row r="4017" spans="1:9" ht="16" thickBot="1" x14ac:dyDescent="0.25">
      <c r="A4017" s="19" t="str">
        <f>Table768[[#This Row],[Test No.]]&amp;Table768[[#This Row],[Section]]&amp;Table768[[#This Row],[Q No.]]</f>
        <v>R5316</v>
      </c>
      <c r="B4017" s="19"/>
      <c r="C4017" s="9" t="s">
        <v>56</v>
      </c>
      <c r="D4017" s="24">
        <v>16</v>
      </c>
      <c r="E4017" s="3"/>
      <c r="F4017" s="3"/>
      <c r="G4017" s="2"/>
      <c r="H4017" s="3" t="s">
        <v>36</v>
      </c>
      <c r="I4017" s="2" t="e">
        <f>VLOOKUP(Table768[[#This Row],[CID]],ALY,2,FALSE)</f>
        <v>#N/A</v>
      </c>
    </row>
    <row r="4018" spans="1:9" ht="16" thickBot="1" x14ac:dyDescent="0.25">
      <c r="A4018" s="19" t="str">
        <f>Table768[[#This Row],[Test No.]]&amp;Table768[[#This Row],[Section]]&amp;Table768[[#This Row],[Q No.]]</f>
        <v>R5317</v>
      </c>
      <c r="B4018" s="19"/>
      <c r="C4018" s="9" t="s">
        <v>56</v>
      </c>
      <c r="D4018" s="24">
        <v>17</v>
      </c>
      <c r="E4018" s="3"/>
      <c r="F4018" s="3"/>
      <c r="G4018" s="2"/>
      <c r="H4018" s="3" t="s">
        <v>36</v>
      </c>
      <c r="I4018" s="2" t="e">
        <f>VLOOKUP(Table768[[#This Row],[CID]],ALY,2,FALSE)</f>
        <v>#N/A</v>
      </c>
    </row>
    <row r="4019" spans="1:9" ht="16" thickBot="1" x14ac:dyDescent="0.25">
      <c r="A4019" s="19" t="str">
        <f>Table768[[#This Row],[Test No.]]&amp;Table768[[#This Row],[Section]]&amp;Table768[[#This Row],[Q No.]]</f>
        <v>R5318</v>
      </c>
      <c r="B4019" s="19"/>
      <c r="C4019" s="9" t="s">
        <v>56</v>
      </c>
      <c r="D4019" s="24">
        <v>18</v>
      </c>
      <c r="E4019" s="3"/>
      <c r="F4019" s="3"/>
      <c r="G4019" s="2"/>
      <c r="H4019" s="3" t="s">
        <v>36</v>
      </c>
      <c r="I4019" s="2" t="e">
        <f>VLOOKUP(Table768[[#This Row],[CID]],ALY,2,FALSE)</f>
        <v>#N/A</v>
      </c>
    </row>
    <row r="4020" spans="1:9" ht="16" thickBot="1" x14ac:dyDescent="0.25">
      <c r="A4020" s="19" t="str">
        <f>Table768[[#This Row],[Test No.]]&amp;Table768[[#This Row],[Section]]&amp;Table768[[#This Row],[Q No.]]</f>
        <v>R5319</v>
      </c>
      <c r="B4020" s="19"/>
      <c r="C4020" s="9" t="s">
        <v>56</v>
      </c>
      <c r="D4020" s="24">
        <v>19</v>
      </c>
      <c r="E4020" s="3"/>
      <c r="F4020" s="3"/>
      <c r="G4020" s="2"/>
      <c r="H4020" s="3" t="s">
        <v>36</v>
      </c>
      <c r="I4020" s="2" t="e">
        <f>VLOOKUP(Table768[[#This Row],[CID]],ALY,2,FALSE)</f>
        <v>#N/A</v>
      </c>
    </row>
    <row r="4021" spans="1:9" ht="16" thickBot="1" x14ac:dyDescent="0.25">
      <c r="A4021" s="19" t="str">
        <f>Table768[[#This Row],[Test No.]]&amp;Table768[[#This Row],[Section]]&amp;Table768[[#This Row],[Q No.]]</f>
        <v>R5320</v>
      </c>
      <c r="B4021" s="19"/>
      <c r="C4021" s="9" t="s">
        <v>56</v>
      </c>
      <c r="D4021" s="24">
        <v>20</v>
      </c>
      <c r="E4021" s="3"/>
      <c r="F4021" s="3"/>
      <c r="G4021" s="2"/>
      <c r="H4021" s="3" t="s">
        <v>36</v>
      </c>
      <c r="I4021" s="2" t="e">
        <f>VLOOKUP(Table768[[#This Row],[CID]],ALY,2,FALSE)</f>
        <v>#N/A</v>
      </c>
    </row>
    <row r="4022" spans="1:9" ht="16" thickBot="1" x14ac:dyDescent="0.25">
      <c r="A4022" s="19" t="str">
        <f>Table768[[#This Row],[Test No.]]&amp;Table768[[#This Row],[Section]]&amp;Table768[[#This Row],[Q No.]]</f>
        <v>R5321</v>
      </c>
      <c r="B4022" s="19"/>
      <c r="C4022" s="9" t="s">
        <v>56</v>
      </c>
      <c r="D4022" s="24">
        <v>21</v>
      </c>
      <c r="E4022" s="3"/>
      <c r="F4022" s="3"/>
      <c r="G4022" s="2"/>
      <c r="H4022" s="3" t="s">
        <v>36</v>
      </c>
      <c r="I4022" s="2" t="e">
        <f>VLOOKUP(Table768[[#This Row],[CID]],ALY,2,FALSE)</f>
        <v>#N/A</v>
      </c>
    </row>
    <row r="4023" spans="1:9" ht="16" thickBot="1" x14ac:dyDescent="0.25">
      <c r="A4023" s="19" t="str">
        <f>Table768[[#This Row],[Test No.]]&amp;Table768[[#This Row],[Section]]&amp;Table768[[#This Row],[Q No.]]</f>
        <v>R5322</v>
      </c>
      <c r="B4023" s="19"/>
      <c r="C4023" s="9" t="s">
        <v>56</v>
      </c>
      <c r="D4023" s="24">
        <v>22</v>
      </c>
      <c r="E4023" s="3"/>
      <c r="F4023" s="3"/>
      <c r="G4023" s="2"/>
      <c r="H4023" s="3" t="s">
        <v>36</v>
      </c>
      <c r="I4023" s="2" t="e">
        <f>VLOOKUP(Table768[[#This Row],[CID]],ALY,2,FALSE)</f>
        <v>#N/A</v>
      </c>
    </row>
    <row r="4024" spans="1:9" ht="16" thickBot="1" x14ac:dyDescent="0.25">
      <c r="A4024" s="19" t="str">
        <f>Table768[[#This Row],[Test No.]]&amp;Table768[[#This Row],[Section]]&amp;Table768[[#This Row],[Q No.]]</f>
        <v>R5323</v>
      </c>
      <c r="B4024" s="19"/>
      <c r="C4024" s="9" t="s">
        <v>56</v>
      </c>
      <c r="D4024" s="24">
        <v>23</v>
      </c>
      <c r="E4024" s="3"/>
      <c r="F4024" s="3"/>
      <c r="G4024" s="2"/>
      <c r="H4024" s="3" t="s">
        <v>36</v>
      </c>
      <c r="I4024" s="2" t="e">
        <f>VLOOKUP(Table768[[#This Row],[CID]],ALY,2,FALSE)</f>
        <v>#N/A</v>
      </c>
    </row>
    <row r="4025" spans="1:9" ht="16" thickBot="1" x14ac:dyDescent="0.25">
      <c r="A4025" s="19" t="str">
        <f>Table768[[#This Row],[Test No.]]&amp;Table768[[#This Row],[Section]]&amp;Table768[[#This Row],[Q No.]]</f>
        <v>R5324</v>
      </c>
      <c r="B4025" s="19"/>
      <c r="C4025" s="9" t="s">
        <v>56</v>
      </c>
      <c r="D4025" s="24">
        <v>24</v>
      </c>
      <c r="E4025" s="3"/>
      <c r="F4025" s="3"/>
      <c r="G4025" s="2"/>
      <c r="H4025" s="3" t="s">
        <v>36</v>
      </c>
      <c r="I4025" s="2" t="e">
        <f>VLOOKUP(Table768[[#This Row],[CID]],ALY,2,FALSE)</f>
        <v>#N/A</v>
      </c>
    </row>
    <row r="4026" spans="1:9" ht="16" thickBot="1" x14ac:dyDescent="0.25">
      <c r="A4026" s="19" t="str">
        <f>Table768[[#This Row],[Test No.]]&amp;Table768[[#This Row],[Section]]&amp;Table768[[#This Row],[Q No.]]</f>
        <v>R5325</v>
      </c>
      <c r="B4026" s="19"/>
      <c r="C4026" s="9" t="s">
        <v>56</v>
      </c>
      <c r="D4026" s="24">
        <v>25</v>
      </c>
      <c r="E4026" s="3"/>
      <c r="F4026" s="3"/>
      <c r="G4026" s="2"/>
      <c r="H4026" s="3" t="s">
        <v>36</v>
      </c>
      <c r="I4026" s="2" t="e">
        <f>VLOOKUP(Table768[[#This Row],[CID]],ALY,2,FALSE)</f>
        <v>#N/A</v>
      </c>
    </row>
    <row r="4027" spans="1:9" ht="16" thickBot="1" x14ac:dyDescent="0.25">
      <c r="A4027" s="19" t="str">
        <f>Table768[[#This Row],[Test No.]]&amp;Table768[[#This Row],[Section]]&amp;Table768[[#This Row],[Q No.]]</f>
        <v>R5326</v>
      </c>
      <c r="B4027" s="19"/>
      <c r="C4027" s="9" t="s">
        <v>56</v>
      </c>
      <c r="D4027" s="24">
        <v>26</v>
      </c>
      <c r="E4027" s="3"/>
      <c r="F4027" s="3"/>
      <c r="G4027" s="2"/>
      <c r="H4027" s="3" t="s">
        <v>36</v>
      </c>
      <c r="I4027" s="2" t="e">
        <f>VLOOKUP(Table768[[#This Row],[CID]],ALY,2,FALSE)</f>
        <v>#N/A</v>
      </c>
    </row>
    <row r="4028" spans="1:9" ht="16" thickBot="1" x14ac:dyDescent="0.25">
      <c r="A4028" s="19" t="str">
        <f>Table768[[#This Row],[Test No.]]&amp;Table768[[#This Row],[Section]]&amp;Table768[[#This Row],[Q No.]]</f>
        <v>R5327</v>
      </c>
      <c r="B4028" s="19"/>
      <c r="C4028" s="9" t="s">
        <v>56</v>
      </c>
      <c r="D4028" s="24">
        <v>27</v>
      </c>
      <c r="E4028" s="3"/>
      <c r="F4028" s="3"/>
      <c r="G4028" s="2"/>
      <c r="H4028" s="3" t="s">
        <v>36</v>
      </c>
      <c r="I4028" s="2" t="e">
        <f>VLOOKUP(Table768[[#This Row],[CID]],ALY,2,FALSE)</f>
        <v>#N/A</v>
      </c>
    </row>
    <row r="4029" spans="1:9" ht="16" thickBot="1" x14ac:dyDescent="0.25">
      <c r="A4029" s="19" t="str">
        <f>Table768[[#This Row],[Test No.]]&amp;Table768[[#This Row],[Section]]&amp;Table768[[#This Row],[Q No.]]</f>
        <v>R5328</v>
      </c>
      <c r="B4029" s="19"/>
      <c r="C4029" s="9" t="s">
        <v>56</v>
      </c>
      <c r="D4029" s="24">
        <v>28</v>
      </c>
      <c r="E4029" s="3"/>
      <c r="F4029" s="3"/>
      <c r="G4029" s="2"/>
      <c r="H4029" s="3" t="s">
        <v>36</v>
      </c>
      <c r="I4029" s="2" t="e">
        <f>VLOOKUP(Table768[[#This Row],[CID]],ALY,2,FALSE)</f>
        <v>#N/A</v>
      </c>
    </row>
    <row r="4030" spans="1:9" ht="16" thickBot="1" x14ac:dyDescent="0.25">
      <c r="A4030" s="19" t="str">
        <f>Table768[[#This Row],[Test No.]]&amp;Table768[[#This Row],[Section]]&amp;Table768[[#This Row],[Q No.]]</f>
        <v>R5329</v>
      </c>
      <c r="B4030" s="19"/>
      <c r="C4030" s="9" t="s">
        <v>56</v>
      </c>
      <c r="D4030" s="24">
        <v>29</v>
      </c>
      <c r="E4030" s="3"/>
      <c r="F4030" s="3"/>
      <c r="G4030" s="2"/>
      <c r="H4030" s="3" t="s">
        <v>36</v>
      </c>
      <c r="I4030" s="2" t="e">
        <f>VLOOKUP(Table768[[#This Row],[CID]],ALY,2,FALSE)</f>
        <v>#N/A</v>
      </c>
    </row>
    <row r="4031" spans="1:9" ht="16" thickBot="1" x14ac:dyDescent="0.25">
      <c r="A4031" s="19" t="str">
        <f>Table768[[#This Row],[Test No.]]&amp;Table768[[#This Row],[Section]]&amp;Table768[[#This Row],[Q No.]]</f>
        <v>R5330</v>
      </c>
      <c r="B4031" s="19"/>
      <c r="C4031" s="9" t="s">
        <v>56</v>
      </c>
      <c r="D4031" s="24">
        <v>30</v>
      </c>
      <c r="E4031" s="3"/>
      <c r="F4031" s="3"/>
      <c r="G4031" s="2"/>
      <c r="H4031" s="3" t="s">
        <v>36</v>
      </c>
      <c r="I4031" s="2" t="e">
        <f>VLOOKUP(Table768[[#This Row],[CID]],ALY,2,FALSE)</f>
        <v>#N/A</v>
      </c>
    </row>
    <row r="4032" spans="1:9" ht="16" thickBot="1" x14ac:dyDescent="0.25">
      <c r="A4032" s="19" t="str">
        <f>Table768[[#This Row],[Test No.]]&amp;Table768[[#This Row],[Section]]&amp;Table768[[#This Row],[Q No.]]</f>
        <v>R5331</v>
      </c>
      <c r="B4032" s="19"/>
      <c r="C4032" s="9" t="s">
        <v>56</v>
      </c>
      <c r="D4032" s="24">
        <v>31</v>
      </c>
      <c r="E4032" s="3"/>
      <c r="F4032" s="3"/>
      <c r="G4032" s="2"/>
      <c r="H4032" s="3" t="s">
        <v>36</v>
      </c>
      <c r="I4032" s="2" t="e">
        <f>VLOOKUP(Table768[[#This Row],[CID]],ALY,2,FALSE)</f>
        <v>#N/A</v>
      </c>
    </row>
    <row r="4033" spans="1:9" ht="16" thickBot="1" x14ac:dyDescent="0.25">
      <c r="A4033" s="19" t="str">
        <f>Table768[[#This Row],[Test No.]]&amp;Table768[[#This Row],[Section]]&amp;Table768[[#This Row],[Q No.]]</f>
        <v>R5332</v>
      </c>
      <c r="B4033" s="19"/>
      <c r="C4033" s="9" t="s">
        <v>56</v>
      </c>
      <c r="D4033" s="24">
        <v>32</v>
      </c>
      <c r="E4033" s="3"/>
      <c r="F4033" s="3"/>
      <c r="G4033" s="2"/>
      <c r="H4033" s="3" t="s">
        <v>36</v>
      </c>
      <c r="I4033" s="2" t="e">
        <f>VLOOKUP(Table768[[#This Row],[CID]],ALY,2,FALSE)</f>
        <v>#N/A</v>
      </c>
    </row>
    <row r="4034" spans="1:9" ht="16" thickBot="1" x14ac:dyDescent="0.25">
      <c r="A4034" s="19" t="str">
        <f>Table768[[#This Row],[Test No.]]&amp;Table768[[#This Row],[Section]]&amp;Table768[[#This Row],[Q No.]]</f>
        <v>R5333</v>
      </c>
      <c r="B4034" s="19"/>
      <c r="C4034" s="9" t="s">
        <v>56</v>
      </c>
      <c r="D4034" s="24">
        <v>33</v>
      </c>
      <c r="E4034" s="3"/>
      <c r="F4034" s="3"/>
      <c r="G4034" s="2"/>
      <c r="H4034" s="3" t="s">
        <v>36</v>
      </c>
      <c r="I4034" s="2" t="e">
        <f>VLOOKUP(Table768[[#This Row],[CID]],ALY,2,FALSE)</f>
        <v>#N/A</v>
      </c>
    </row>
    <row r="4035" spans="1:9" ht="16" thickBot="1" x14ac:dyDescent="0.25">
      <c r="A4035" s="19" t="str">
        <f>Table768[[#This Row],[Test No.]]&amp;Table768[[#This Row],[Section]]&amp;Table768[[#This Row],[Q No.]]</f>
        <v>R5334</v>
      </c>
      <c r="B4035" s="19"/>
      <c r="C4035" s="9" t="s">
        <v>56</v>
      </c>
      <c r="D4035" s="24">
        <v>34</v>
      </c>
      <c r="E4035" s="3"/>
      <c r="F4035" s="3"/>
      <c r="G4035" s="2"/>
      <c r="H4035" s="3" t="s">
        <v>36</v>
      </c>
      <c r="I4035" s="2" t="e">
        <f>VLOOKUP(Table768[[#This Row],[CID]],ALY,2,FALSE)</f>
        <v>#N/A</v>
      </c>
    </row>
    <row r="4036" spans="1:9" ht="16" thickBot="1" x14ac:dyDescent="0.25">
      <c r="A4036" s="19" t="str">
        <f>Table768[[#This Row],[Test No.]]&amp;Table768[[#This Row],[Section]]&amp;Table768[[#This Row],[Q No.]]</f>
        <v>R5335</v>
      </c>
      <c r="B4036" s="19"/>
      <c r="C4036" s="9" t="s">
        <v>56</v>
      </c>
      <c r="D4036" s="24">
        <v>35</v>
      </c>
      <c r="E4036" s="3"/>
      <c r="F4036" s="3"/>
      <c r="G4036" s="2"/>
      <c r="H4036" s="3" t="s">
        <v>36</v>
      </c>
      <c r="I4036" s="2" t="e">
        <f>VLOOKUP(Table768[[#This Row],[CID]],ALY,2,FALSE)</f>
        <v>#N/A</v>
      </c>
    </row>
    <row r="4037" spans="1:9" ht="16" thickBot="1" x14ac:dyDescent="0.25">
      <c r="A4037" s="19" t="str">
        <f>Table768[[#This Row],[Test No.]]&amp;Table768[[#This Row],[Section]]&amp;Table768[[#This Row],[Q No.]]</f>
        <v>R5336</v>
      </c>
      <c r="B4037" s="19"/>
      <c r="C4037" s="9" t="s">
        <v>56</v>
      </c>
      <c r="D4037" s="24">
        <v>36</v>
      </c>
      <c r="E4037" s="3"/>
      <c r="F4037" s="3"/>
      <c r="G4037" s="2"/>
      <c r="H4037" s="3" t="s">
        <v>36</v>
      </c>
      <c r="I4037" s="2" t="e">
        <f>VLOOKUP(Table768[[#This Row],[CID]],ALY,2,FALSE)</f>
        <v>#N/A</v>
      </c>
    </row>
    <row r="4038" spans="1:9" ht="16" thickBot="1" x14ac:dyDescent="0.25">
      <c r="A4038" s="19" t="str">
        <f>Table768[[#This Row],[Test No.]]&amp;Table768[[#This Row],[Section]]&amp;Table768[[#This Row],[Q No.]]</f>
        <v>R5337</v>
      </c>
      <c r="B4038" s="19"/>
      <c r="C4038" s="9" t="s">
        <v>56</v>
      </c>
      <c r="D4038" s="24">
        <v>37</v>
      </c>
      <c r="E4038" s="3"/>
      <c r="F4038" s="3"/>
      <c r="G4038" s="2"/>
      <c r="H4038" s="3" t="s">
        <v>36</v>
      </c>
      <c r="I4038" s="2" t="e">
        <f>VLOOKUP(Table768[[#This Row],[CID]],ALY,2,FALSE)</f>
        <v>#N/A</v>
      </c>
    </row>
    <row r="4039" spans="1:9" ht="16" thickBot="1" x14ac:dyDescent="0.25">
      <c r="A4039" s="19" t="str">
        <f>Table768[[#This Row],[Test No.]]&amp;Table768[[#This Row],[Section]]&amp;Table768[[#This Row],[Q No.]]</f>
        <v>R5338</v>
      </c>
      <c r="B4039" s="19"/>
      <c r="C4039" s="9" t="s">
        <v>56</v>
      </c>
      <c r="D4039" s="24">
        <v>38</v>
      </c>
      <c r="E4039" s="3"/>
      <c r="F4039" s="3"/>
      <c r="G4039" s="2"/>
      <c r="H4039" s="3" t="s">
        <v>36</v>
      </c>
      <c r="I4039" s="2" t="e">
        <f>VLOOKUP(Table768[[#This Row],[CID]],ALY,2,FALSE)</f>
        <v>#N/A</v>
      </c>
    </row>
    <row r="4040" spans="1:9" ht="16" thickBot="1" x14ac:dyDescent="0.25">
      <c r="A4040" s="19" t="str">
        <f>Table768[[#This Row],[Test No.]]&amp;Table768[[#This Row],[Section]]&amp;Table768[[#This Row],[Q No.]]</f>
        <v>R5339</v>
      </c>
      <c r="B4040" s="19"/>
      <c r="C4040" s="9" t="s">
        <v>56</v>
      </c>
      <c r="D4040" s="24">
        <v>39</v>
      </c>
      <c r="E4040" s="3"/>
      <c r="F4040" s="3"/>
      <c r="G4040" s="2"/>
      <c r="H4040" s="3" t="s">
        <v>36</v>
      </c>
      <c r="I4040" s="2" t="e">
        <f>VLOOKUP(Table768[[#This Row],[CID]],ALY,2,FALSE)</f>
        <v>#N/A</v>
      </c>
    </row>
    <row r="4041" spans="1:9" ht="16" thickBot="1" x14ac:dyDescent="0.25">
      <c r="A4041" s="19" t="str">
        <f>Table768[[#This Row],[Test No.]]&amp;Table768[[#This Row],[Section]]&amp;Table768[[#This Row],[Q No.]]</f>
        <v>R5340</v>
      </c>
      <c r="B4041" s="19"/>
      <c r="C4041" s="9" t="s">
        <v>56</v>
      </c>
      <c r="D4041" s="24">
        <v>40</v>
      </c>
      <c r="E4041" s="3"/>
      <c r="F4041" s="3"/>
      <c r="G4041" s="2"/>
      <c r="H4041" s="3" t="s">
        <v>36</v>
      </c>
      <c r="I4041" s="2" t="e">
        <f>VLOOKUP(Table768[[#This Row],[CID]],ALY,2,FALSE)</f>
        <v>#N/A</v>
      </c>
    </row>
    <row r="4042" spans="1:9" ht="16" thickBot="1" x14ac:dyDescent="0.25">
      <c r="A4042" s="19" t="str">
        <f>Table768[[#This Row],[Test No.]]&amp;Table768[[#This Row],[Section]]&amp;Table768[[#This Row],[Q No.]]</f>
        <v>R541</v>
      </c>
      <c r="B4042" s="19"/>
      <c r="C4042" s="9" t="s">
        <v>55</v>
      </c>
      <c r="D4042" s="24">
        <v>1</v>
      </c>
      <c r="E4042" s="3"/>
      <c r="F4042" s="3"/>
      <c r="G4042" s="2"/>
      <c r="H4042" s="3" t="s">
        <v>36</v>
      </c>
      <c r="I4042" s="2" t="e">
        <f>VLOOKUP(Table768[[#This Row],[CID]],ALY,2,FALSE)</f>
        <v>#N/A</v>
      </c>
    </row>
    <row r="4043" spans="1:9" ht="16" thickBot="1" x14ac:dyDescent="0.25">
      <c r="A4043" s="19" t="str">
        <f>Table768[[#This Row],[Test No.]]&amp;Table768[[#This Row],[Section]]&amp;Table768[[#This Row],[Q No.]]</f>
        <v>R542</v>
      </c>
      <c r="B4043" s="19"/>
      <c r="C4043" s="9" t="s">
        <v>55</v>
      </c>
      <c r="D4043" s="24">
        <v>2</v>
      </c>
      <c r="E4043" s="3"/>
      <c r="F4043" s="3"/>
      <c r="G4043" s="2"/>
      <c r="H4043" s="3" t="s">
        <v>36</v>
      </c>
      <c r="I4043" s="2" t="e">
        <f>VLOOKUP(Table768[[#This Row],[CID]],ALY,2,FALSE)</f>
        <v>#N/A</v>
      </c>
    </row>
    <row r="4044" spans="1:9" ht="16" thickBot="1" x14ac:dyDescent="0.25">
      <c r="A4044" s="19" t="str">
        <f>Table768[[#This Row],[Test No.]]&amp;Table768[[#This Row],[Section]]&amp;Table768[[#This Row],[Q No.]]</f>
        <v>R543</v>
      </c>
      <c r="B4044" s="19"/>
      <c r="C4044" s="9" t="s">
        <v>55</v>
      </c>
      <c r="D4044" s="24">
        <v>3</v>
      </c>
      <c r="E4044" s="3"/>
      <c r="F4044" s="3"/>
      <c r="G4044" s="2"/>
      <c r="H4044" s="3" t="s">
        <v>36</v>
      </c>
      <c r="I4044" s="2" t="e">
        <f>VLOOKUP(Table768[[#This Row],[CID]],ALY,2,FALSE)</f>
        <v>#N/A</v>
      </c>
    </row>
    <row r="4045" spans="1:9" ht="16" thickBot="1" x14ac:dyDescent="0.25">
      <c r="A4045" s="19" t="str">
        <f>Table768[[#This Row],[Test No.]]&amp;Table768[[#This Row],[Section]]&amp;Table768[[#This Row],[Q No.]]</f>
        <v>R544</v>
      </c>
      <c r="B4045" s="19"/>
      <c r="C4045" s="9" t="s">
        <v>55</v>
      </c>
      <c r="D4045" s="24">
        <v>4</v>
      </c>
      <c r="E4045" s="3"/>
      <c r="F4045" s="3"/>
      <c r="G4045" s="2"/>
      <c r="H4045" s="3" t="s">
        <v>36</v>
      </c>
      <c r="I4045" s="2" t="e">
        <f>VLOOKUP(Table768[[#This Row],[CID]],ALY,2,FALSE)</f>
        <v>#N/A</v>
      </c>
    </row>
    <row r="4046" spans="1:9" ht="16" thickBot="1" x14ac:dyDescent="0.25">
      <c r="A4046" s="19" t="str">
        <f>Table768[[#This Row],[Test No.]]&amp;Table768[[#This Row],[Section]]&amp;Table768[[#This Row],[Q No.]]</f>
        <v>R545</v>
      </c>
      <c r="B4046" s="19"/>
      <c r="C4046" s="9" t="s">
        <v>55</v>
      </c>
      <c r="D4046" s="24">
        <v>5</v>
      </c>
      <c r="E4046" s="3"/>
      <c r="F4046" s="3"/>
      <c r="G4046" s="2"/>
      <c r="H4046" s="3" t="s">
        <v>36</v>
      </c>
      <c r="I4046" s="2" t="e">
        <f>VLOOKUP(Table768[[#This Row],[CID]],ALY,2,FALSE)</f>
        <v>#N/A</v>
      </c>
    </row>
    <row r="4047" spans="1:9" ht="16" thickBot="1" x14ac:dyDescent="0.25">
      <c r="A4047" s="19" t="str">
        <f>Table768[[#This Row],[Test No.]]&amp;Table768[[#This Row],[Section]]&amp;Table768[[#This Row],[Q No.]]</f>
        <v>R546</v>
      </c>
      <c r="B4047" s="19"/>
      <c r="C4047" s="9" t="s">
        <v>55</v>
      </c>
      <c r="D4047" s="24">
        <v>6</v>
      </c>
      <c r="E4047" s="3"/>
      <c r="F4047" s="3"/>
      <c r="G4047" s="2"/>
      <c r="H4047" s="3" t="s">
        <v>36</v>
      </c>
      <c r="I4047" s="2" t="e">
        <f>VLOOKUP(Table768[[#This Row],[CID]],ALY,2,FALSE)</f>
        <v>#N/A</v>
      </c>
    </row>
    <row r="4048" spans="1:9" ht="16" thickBot="1" x14ac:dyDescent="0.25">
      <c r="A4048" s="19" t="str">
        <f>Table768[[#This Row],[Test No.]]&amp;Table768[[#This Row],[Section]]&amp;Table768[[#This Row],[Q No.]]</f>
        <v>R547</v>
      </c>
      <c r="B4048" s="19"/>
      <c r="C4048" s="9" t="s">
        <v>55</v>
      </c>
      <c r="D4048" s="24">
        <v>7</v>
      </c>
      <c r="E4048" s="3"/>
      <c r="F4048" s="3"/>
      <c r="G4048" s="2"/>
      <c r="H4048" s="3" t="s">
        <v>36</v>
      </c>
      <c r="I4048" s="2" t="e">
        <f>VLOOKUP(Table768[[#This Row],[CID]],ALY,2,FALSE)</f>
        <v>#N/A</v>
      </c>
    </row>
    <row r="4049" spans="1:9" ht="16" thickBot="1" x14ac:dyDescent="0.25">
      <c r="A4049" s="19" t="str">
        <f>Table768[[#This Row],[Test No.]]&amp;Table768[[#This Row],[Section]]&amp;Table768[[#This Row],[Q No.]]</f>
        <v>R548</v>
      </c>
      <c r="B4049" s="19"/>
      <c r="C4049" s="9" t="s">
        <v>55</v>
      </c>
      <c r="D4049" s="24">
        <v>8</v>
      </c>
      <c r="E4049" s="3"/>
      <c r="F4049" s="3"/>
      <c r="G4049" s="2"/>
      <c r="H4049" s="3" t="s">
        <v>36</v>
      </c>
      <c r="I4049" s="2" t="e">
        <f>VLOOKUP(Table768[[#This Row],[CID]],ALY,2,FALSE)</f>
        <v>#N/A</v>
      </c>
    </row>
    <row r="4050" spans="1:9" ht="16" thickBot="1" x14ac:dyDescent="0.25">
      <c r="A4050" s="19" t="str">
        <f>Table768[[#This Row],[Test No.]]&amp;Table768[[#This Row],[Section]]&amp;Table768[[#This Row],[Q No.]]</f>
        <v>R549</v>
      </c>
      <c r="B4050" s="19"/>
      <c r="C4050" s="9" t="s">
        <v>55</v>
      </c>
      <c r="D4050" s="24">
        <v>9</v>
      </c>
      <c r="E4050" s="3"/>
      <c r="F4050" s="3"/>
      <c r="G4050" s="2"/>
      <c r="H4050" s="3" t="s">
        <v>36</v>
      </c>
      <c r="I4050" s="2" t="e">
        <f>VLOOKUP(Table768[[#This Row],[CID]],ALY,2,FALSE)</f>
        <v>#N/A</v>
      </c>
    </row>
    <row r="4051" spans="1:9" ht="16" thickBot="1" x14ac:dyDescent="0.25">
      <c r="A4051" s="19" t="str">
        <f>Table768[[#This Row],[Test No.]]&amp;Table768[[#This Row],[Section]]&amp;Table768[[#This Row],[Q No.]]</f>
        <v>R5410</v>
      </c>
      <c r="B4051" s="19"/>
      <c r="C4051" s="9" t="s">
        <v>55</v>
      </c>
      <c r="D4051" s="24">
        <v>10</v>
      </c>
      <c r="E4051" s="3"/>
      <c r="F4051" s="3"/>
      <c r="G4051" s="2"/>
      <c r="H4051" s="3" t="s">
        <v>36</v>
      </c>
      <c r="I4051" s="2" t="e">
        <f>VLOOKUP(Table768[[#This Row],[CID]],ALY,2,FALSE)</f>
        <v>#N/A</v>
      </c>
    </row>
    <row r="4052" spans="1:9" ht="16" thickBot="1" x14ac:dyDescent="0.25">
      <c r="A4052" s="19" t="str">
        <f>Table768[[#This Row],[Test No.]]&amp;Table768[[#This Row],[Section]]&amp;Table768[[#This Row],[Q No.]]</f>
        <v>R5411</v>
      </c>
      <c r="B4052" s="19"/>
      <c r="C4052" s="9" t="s">
        <v>55</v>
      </c>
      <c r="D4052" s="24">
        <v>11</v>
      </c>
      <c r="E4052" s="3"/>
      <c r="F4052" s="3"/>
      <c r="G4052" s="2"/>
      <c r="H4052" s="3" t="s">
        <v>36</v>
      </c>
      <c r="I4052" s="2" t="e">
        <f>VLOOKUP(Table768[[#This Row],[CID]],ALY,2,FALSE)</f>
        <v>#N/A</v>
      </c>
    </row>
    <row r="4053" spans="1:9" ht="16" thickBot="1" x14ac:dyDescent="0.25">
      <c r="A4053" s="19" t="str">
        <f>Table768[[#This Row],[Test No.]]&amp;Table768[[#This Row],[Section]]&amp;Table768[[#This Row],[Q No.]]</f>
        <v>R5412</v>
      </c>
      <c r="B4053" s="19"/>
      <c r="C4053" s="9" t="s">
        <v>55</v>
      </c>
      <c r="D4053" s="24">
        <v>12</v>
      </c>
      <c r="E4053" s="3"/>
      <c r="F4053" s="3"/>
      <c r="G4053" s="2"/>
      <c r="H4053" s="3" t="s">
        <v>36</v>
      </c>
      <c r="I4053" s="2" t="e">
        <f>VLOOKUP(Table768[[#This Row],[CID]],ALY,2,FALSE)</f>
        <v>#N/A</v>
      </c>
    </row>
    <row r="4054" spans="1:9" ht="16" thickBot="1" x14ac:dyDescent="0.25">
      <c r="A4054" s="19" t="str">
        <f>Table768[[#This Row],[Test No.]]&amp;Table768[[#This Row],[Section]]&amp;Table768[[#This Row],[Q No.]]</f>
        <v>R5413</v>
      </c>
      <c r="B4054" s="19"/>
      <c r="C4054" s="9" t="s">
        <v>55</v>
      </c>
      <c r="D4054" s="24">
        <v>13</v>
      </c>
      <c r="E4054" s="3"/>
      <c r="F4054" s="3"/>
      <c r="G4054" s="2"/>
      <c r="H4054" s="3" t="s">
        <v>36</v>
      </c>
      <c r="I4054" s="2" t="e">
        <f>VLOOKUP(Table768[[#This Row],[CID]],ALY,2,FALSE)</f>
        <v>#N/A</v>
      </c>
    </row>
    <row r="4055" spans="1:9" ht="16" thickBot="1" x14ac:dyDescent="0.25">
      <c r="A4055" s="19" t="str">
        <f>Table768[[#This Row],[Test No.]]&amp;Table768[[#This Row],[Section]]&amp;Table768[[#This Row],[Q No.]]</f>
        <v>R5414</v>
      </c>
      <c r="B4055" s="19"/>
      <c r="C4055" s="9" t="s">
        <v>55</v>
      </c>
      <c r="D4055" s="24">
        <v>14</v>
      </c>
      <c r="E4055" s="3"/>
      <c r="F4055" s="3"/>
      <c r="G4055" s="2"/>
      <c r="H4055" s="3" t="s">
        <v>36</v>
      </c>
      <c r="I4055" s="2" t="e">
        <f>VLOOKUP(Table768[[#This Row],[CID]],ALY,2,FALSE)</f>
        <v>#N/A</v>
      </c>
    </row>
    <row r="4056" spans="1:9" ht="16" thickBot="1" x14ac:dyDescent="0.25">
      <c r="A4056" s="19" t="str">
        <f>Table768[[#This Row],[Test No.]]&amp;Table768[[#This Row],[Section]]&amp;Table768[[#This Row],[Q No.]]</f>
        <v>R5415</v>
      </c>
      <c r="B4056" s="19"/>
      <c r="C4056" s="9" t="s">
        <v>55</v>
      </c>
      <c r="D4056" s="24">
        <v>15</v>
      </c>
      <c r="E4056" s="3"/>
      <c r="F4056" s="3"/>
      <c r="G4056" s="2"/>
      <c r="H4056" s="3" t="s">
        <v>36</v>
      </c>
      <c r="I4056" s="2" t="e">
        <f>VLOOKUP(Table768[[#This Row],[CID]],ALY,2,FALSE)</f>
        <v>#N/A</v>
      </c>
    </row>
    <row r="4057" spans="1:9" ht="16" thickBot="1" x14ac:dyDescent="0.25">
      <c r="A4057" s="19" t="str">
        <f>Table768[[#This Row],[Test No.]]&amp;Table768[[#This Row],[Section]]&amp;Table768[[#This Row],[Q No.]]</f>
        <v>R5416</v>
      </c>
      <c r="B4057" s="19"/>
      <c r="C4057" s="9" t="s">
        <v>55</v>
      </c>
      <c r="D4057" s="24">
        <v>16</v>
      </c>
      <c r="E4057" s="3"/>
      <c r="F4057" s="3"/>
      <c r="G4057" s="2"/>
      <c r="H4057" s="3" t="s">
        <v>36</v>
      </c>
      <c r="I4057" s="2" t="e">
        <f>VLOOKUP(Table768[[#This Row],[CID]],ALY,2,FALSE)</f>
        <v>#N/A</v>
      </c>
    </row>
    <row r="4058" spans="1:9" ht="16" thickBot="1" x14ac:dyDescent="0.25">
      <c r="A4058" s="19" t="str">
        <f>Table768[[#This Row],[Test No.]]&amp;Table768[[#This Row],[Section]]&amp;Table768[[#This Row],[Q No.]]</f>
        <v>R5417</v>
      </c>
      <c r="B4058" s="19"/>
      <c r="C4058" s="9" t="s">
        <v>55</v>
      </c>
      <c r="D4058" s="24">
        <v>17</v>
      </c>
      <c r="E4058" s="3"/>
      <c r="F4058" s="3"/>
      <c r="G4058" s="2"/>
      <c r="H4058" s="3" t="s">
        <v>36</v>
      </c>
      <c r="I4058" s="2" t="e">
        <f>VLOOKUP(Table768[[#This Row],[CID]],ALY,2,FALSE)</f>
        <v>#N/A</v>
      </c>
    </row>
    <row r="4059" spans="1:9" ht="16" thickBot="1" x14ac:dyDescent="0.25">
      <c r="A4059" s="19" t="str">
        <f>Table768[[#This Row],[Test No.]]&amp;Table768[[#This Row],[Section]]&amp;Table768[[#This Row],[Q No.]]</f>
        <v>R5418</v>
      </c>
      <c r="B4059" s="19"/>
      <c r="C4059" s="9" t="s">
        <v>55</v>
      </c>
      <c r="D4059" s="24">
        <v>18</v>
      </c>
      <c r="E4059" s="3"/>
      <c r="F4059" s="3"/>
      <c r="G4059" s="2"/>
      <c r="H4059" s="3" t="s">
        <v>36</v>
      </c>
      <c r="I4059" s="2" t="e">
        <f>VLOOKUP(Table768[[#This Row],[CID]],ALY,2,FALSE)</f>
        <v>#N/A</v>
      </c>
    </row>
    <row r="4060" spans="1:9" ht="16" thickBot="1" x14ac:dyDescent="0.25">
      <c r="A4060" s="19" t="str">
        <f>Table768[[#This Row],[Test No.]]&amp;Table768[[#This Row],[Section]]&amp;Table768[[#This Row],[Q No.]]</f>
        <v>R5419</v>
      </c>
      <c r="B4060" s="19"/>
      <c r="C4060" s="9" t="s">
        <v>55</v>
      </c>
      <c r="D4060" s="24">
        <v>19</v>
      </c>
      <c r="E4060" s="3"/>
      <c r="F4060" s="3"/>
      <c r="G4060" s="2"/>
      <c r="H4060" s="3" t="s">
        <v>36</v>
      </c>
      <c r="I4060" s="2" t="e">
        <f>VLOOKUP(Table768[[#This Row],[CID]],ALY,2,FALSE)</f>
        <v>#N/A</v>
      </c>
    </row>
    <row r="4061" spans="1:9" ht="16" thickBot="1" x14ac:dyDescent="0.25">
      <c r="A4061" s="19" t="str">
        <f>Table768[[#This Row],[Test No.]]&amp;Table768[[#This Row],[Section]]&amp;Table768[[#This Row],[Q No.]]</f>
        <v>R5420</v>
      </c>
      <c r="B4061" s="19"/>
      <c r="C4061" s="9" t="s">
        <v>55</v>
      </c>
      <c r="D4061" s="24">
        <v>20</v>
      </c>
      <c r="E4061" s="3"/>
      <c r="F4061" s="3"/>
      <c r="G4061" s="2"/>
      <c r="H4061" s="3" t="s">
        <v>36</v>
      </c>
      <c r="I4061" s="2" t="e">
        <f>VLOOKUP(Table768[[#This Row],[CID]],ALY,2,FALSE)</f>
        <v>#N/A</v>
      </c>
    </row>
    <row r="4062" spans="1:9" ht="16" thickBot="1" x14ac:dyDescent="0.25">
      <c r="A4062" s="19" t="str">
        <f>Table768[[#This Row],[Test No.]]&amp;Table768[[#This Row],[Section]]&amp;Table768[[#This Row],[Q No.]]</f>
        <v>R5421</v>
      </c>
      <c r="B4062" s="19"/>
      <c r="C4062" s="9" t="s">
        <v>55</v>
      </c>
      <c r="D4062" s="24">
        <v>21</v>
      </c>
      <c r="E4062" s="3"/>
      <c r="F4062" s="3"/>
      <c r="G4062" s="2"/>
      <c r="H4062" s="3" t="s">
        <v>36</v>
      </c>
      <c r="I4062" s="2" t="e">
        <f>VLOOKUP(Table768[[#This Row],[CID]],ALY,2,FALSE)</f>
        <v>#N/A</v>
      </c>
    </row>
    <row r="4063" spans="1:9" ht="16" thickBot="1" x14ac:dyDescent="0.25">
      <c r="A4063" s="19" t="str">
        <f>Table768[[#This Row],[Test No.]]&amp;Table768[[#This Row],[Section]]&amp;Table768[[#This Row],[Q No.]]</f>
        <v>R5422</v>
      </c>
      <c r="B4063" s="19"/>
      <c r="C4063" s="9" t="s">
        <v>55</v>
      </c>
      <c r="D4063" s="24">
        <v>22</v>
      </c>
      <c r="E4063" s="3"/>
      <c r="F4063" s="3"/>
      <c r="G4063" s="2"/>
      <c r="H4063" s="3" t="s">
        <v>36</v>
      </c>
      <c r="I4063" s="2" t="e">
        <f>VLOOKUP(Table768[[#This Row],[CID]],ALY,2,FALSE)</f>
        <v>#N/A</v>
      </c>
    </row>
    <row r="4064" spans="1:9" ht="16" thickBot="1" x14ac:dyDescent="0.25">
      <c r="A4064" s="19" t="str">
        <f>Table768[[#This Row],[Test No.]]&amp;Table768[[#This Row],[Section]]&amp;Table768[[#This Row],[Q No.]]</f>
        <v>R5423</v>
      </c>
      <c r="B4064" s="19"/>
      <c r="C4064" s="9" t="s">
        <v>55</v>
      </c>
      <c r="D4064" s="24">
        <v>23</v>
      </c>
      <c r="E4064" s="3"/>
      <c r="F4064" s="3"/>
      <c r="G4064" s="2"/>
      <c r="H4064" s="3" t="s">
        <v>36</v>
      </c>
      <c r="I4064" s="2" t="e">
        <f>VLOOKUP(Table768[[#This Row],[CID]],ALY,2,FALSE)</f>
        <v>#N/A</v>
      </c>
    </row>
    <row r="4065" spans="1:9" ht="16" thickBot="1" x14ac:dyDescent="0.25">
      <c r="A4065" s="19" t="str">
        <f>Table768[[#This Row],[Test No.]]&amp;Table768[[#This Row],[Section]]&amp;Table768[[#This Row],[Q No.]]</f>
        <v>R5424</v>
      </c>
      <c r="B4065" s="19"/>
      <c r="C4065" s="9" t="s">
        <v>55</v>
      </c>
      <c r="D4065" s="24">
        <v>24</v>
      </c>
      <c r="E4065" s="3"/>
      <c r="F4065" s="3"/>
      <c r="G4065" s="2"/>
      <c r="H4065" s="3" t="s">
        <v>36</v>
      </c>
      <c r="I4065" s="2" t="e">
        <f>VLOOKUP(Table768[[#This Row],[CID]],ALY,2,FALSE)</f>
        <v>#N/A</v>
      </c>
    </row>
    <row r="4066" spans="1:9" ht="16" thickBot="1" x14ac:dyDescent="0.25">
      <c r="A4066" s="19" t="str">
        <f>Table768[[#This Row],[Test No.]]&amp;Table768[[#This Row],[Section]]&amp;Table768[[#This Row],[Q No.]]</f>
        <v>R5425</v>
      </c>
      <c r="B4066" s="19"/>
      <c r="C4066" s="9" t="s">
        <v>55</v>
      </c>
      <c r="D4066" s="24">
        <v>25</v>
      </c>
      <c r="E4066" s="3"/>
      <c r="F4066" s="3"/>
      <c r="G4066" s="2"/>
      <c r="H4066" s="3" t="s">
        <v>36</v>
      </c>
      <c r="I4066" s="2" t="e">
        <f>VLOOKUP(Table768[[#This Row],[CID]],ALY,2,FALSE)</f>
        <v>#N/A</v>
      </c>
    </row>
    <row r="4067" spans="1:9" ht="16" thickBot="1" x14ac:dyDescent="0.25">
      <c r="A4067" s="19" t="str">
        <f>Table768[[#This Row],[Test No.]]&amp;Table768[[#This Row],[Section]]&amp;Table768[[#This Row],[Q No.]]</f>
        <v>R5426</v>
      </c>
      <c r="B4067" s="19"/>
      <c r="C4067" s="9" t="s">
        <v>55</v>
      </c>
      <c r="D4067" s="24">
        <v>26</v>
      </c>
      <c r="E4067" s="3"/>
      <c r="F4067" s="3"/>
      <c r="G4067" s="2"/>
      <c r="H4067" s="3" t="s">
        <v>36</v>
      </c>
      <c r="I4067" s="2" t="e">
        <f>VLOOKUP(Table768[[#This Row],[CID]],ALY,2,FALSE)</f>
        <v>#N/A</v>
      </c>
    </row>
    <row r="4068" spans="1:9" ht="16" thickBot="1" x14ac:dyDescent="0.25">
      <c r="A4068" s="19" t="str">
        <f>Table768[[#This Row],[Test No.]]&amp;Table768[[#This Row],[Section]]&amp;Table768[[#This Row],[Q No.]]</f>
        <v>R5427</v>
      </c>
      <c r="B4068" s="19"/>
      <c r="C4068" s="9" t="s">
        <v>55</v>
      </c>
      <c r="D4068" s="24">
        <v>27</v>
      </c>
      <c r="E4068" s="3"/>
      <c r="F4068" s="3"/>
      <c r="G4068" s="2"/>
      <c r="H4068" s="3" t="s">
        <v>36</v>
      </c>
      <c r="I4068" s="2" t="e">
        <f>VLOOKUP(Table768[[#This Row],[CID]],ALY,2,FALSE)</f>
        <v>#N/A</v>
      </c>
    </row>
    <row r="4069" spans="1:9" ht="16" thickBot="1" x14ac:dyDescent="0.25">
      <c r="A4069" s="19" t="str">
        <f>Table768[[#This Row],[Test No.]]&amp;Table768[[#This Row],[Section]]&amp;Table768[[#This Row],[Q No.]]</f>
        <v>R5428</v>
      </c>
      <c r="B4069" s="19"/>
      <c r="C4069" s="9" t="s">
        <v>55</v>
      </c>
      <c r="D4069" s="24">
        <v>28</v>
      </c>
      <c r="E4069" s="3"/>
      <c r="F4069" s="3"/>
      <c r="G4069" s="2"/>
      <c r="H4069" s="3" t="s">
        <v>36</v>
      </c>
      <c r="I4069" s="2" t="e">
        <f>VLOOKUP(Table768[[#This Row],[CID]],ALY,2,FALSE)</f>
        <v>#N/A</v>
      </c>
    </row>
    <row r="4070" spans="1:9" ht="16" thickBot="1" x14ac:dyDescent="0.25">
      <c r="A4070" s="19" t="str">
        <f>Table768[[#This Row],[Test No.]]&amp;Table768[[#This Row],[Section]]&amp;Table768[[#This Row],[Q No.]]</f>
        <v>R5429</v>
      </c>
      <c r="B4070" s="19"/>
      <c r="C4070" s="9" t="s">
        <v>55</v>
      </c>
      <c r="D4070" s="24">
        <v>29</v>
      </c>
      <c r="E4070" s="3"/>
      <c r="F4070" s="3"/>
      <c r="G4070" s="2"/>
      <c r="H4070" s="3" t="s">
        <v>36</v>
      </c>
      <c r="I4070" s="2" t="e">
        <f>VLOOKUP(Table768[[#This Row],[CID]],ALY,2,FALSE)</f>
        <v>#N/A</v>
      </c>
    </row>
    <row r="4071" spans="1:9" ht="16" thickBot="1" x14ac:dyDescent="0.25">
      <c r="A4071" s="19" t="str">
        <f>Table768[[#This Row],[Test No.]]&amp;Table768[[#This Row],[Section]]&amp;Table768[[#This Row],[Q No.]]</f>
        <v>R5430</v>
      </c>
      <c r="B4071" s="19"/>
      <c r="C4071" s="9" t="s">
        <v>55</v>
      </c>
      <c r="D4071" s="24">
        <v>30</v>
      </c>
      <c r="E4071" s="3"/>
      <c r="F4071" s="3"/>
      <c r="G4071" s="2"/>
      <c r="H4071" s="3" t="s">
        <v>36</v>
      </c>
      <c r="I4071" s="2" t="e">
        <f>VLOOKUP(Table768[[#This Row],[CID]],ALY,2,FALSE)</f>
        <v>#N/A</v>
      </c>
    </row>
    <row r="4072" spans="1:9" ht="16" thickBot="1" x14ac:dyDescent="0.25">
      <c r="A4072" s="19" t="str">
        <f>Table768[[#This Row],[Test No.]]&amp;Table768[[#This Row],[Section]]&amp;Table768[[#This Row],[Q No.]]</f>
        <v>R5431</v>
      </c>
      <c r="B4072" s="19"/>
      <c r="C4072" s="9" t="s">
        <v>55</v>
      </c>
      <c r="D4072" s="24">
        <v>31</v>
      </c>
      <c r="E4072" s="3"/>
      <c r="F4072" s="3"/>
      <c r="G4072" s="2"/>
      <c r="H4072" s="3" t="s">
        <v>36</v>
      </c>
      <c r="I4072" s="2" t="e">
        <f>VLOOKUP(Table768[[#This Row],[CID]],ALY,2,FALSE)</f>
        <v>#N/A</v>
      </c>
    </row>
    <row r="4073" spans="1:9" ht="16" thickBot="1" x14ac:dyDescent="0.25">
      <c r="A4073" s="19" t="str">
        <f>Table768[[#This Row],[Test No.]]&amp;Table768[[#This Row],[Section]]&amp;Table768[[#This Row],[Q No.]]</f>
        <v>R5432</v>
      </c>
      <c r="B4073" s="19"/>
      <c r="C4073" s="9" t="s">
        <v>55</v>
      </c>
      <c r="D4073" s="24">
        <v>32</v>
      </c>
      <c r="E4073" s="3"/>
      <c r="F4073" s="3"/>
      <c r="G4073" s="2"/>
      <c r="H4073" s="3" t="s">
        <v>36</v>
      </c>
      <c r="I4073" s="2" t="e">
        <f>VLOOKUP(Table768[[#This Row],[CID]],ALY,2,FALSE)</f>
        <v>#N/A</v>
      </c>
    </row>
    <row r="4074" spans="1:9" ht="16" thickBot="1" x14ac:dyDescent="0.25">
      <c r="A4074" s="19" t="str">
        <f>Table768[[#This Row],[Test No.]]&amp;Table768[[#This Row],[Section]]&amp;Table768[[#This Row],[Q No.]]</f>
        <v>R5433</v>
      </c>
      <c r="B4074" s="19"/>
      <c r="C4074" s="9" t="s">
        <v>55</v>
      </c>
      <c r="D4074" s="24">
        <v>33</v>
      </c>
      <c r="E4074" s="3"/>
      <c r="F4074" s="3"/>
      <c r="G4074" s="2"/>
      <c r="H4074" s="3" t="s">
        <v>36</v>
      </c>
      <c r="I4074" s="2" t="e">
        <f>VLOOKUP(Table768[[#This Row],[CID]],ALY,2,FALSE)</f>
        <v>#N/A</v>
      </c>
    </row>
    <row r="4075" spans="1:9" ht="16" thickBot="1" x14ac:dyDescent="0.25">
      <c r="A4075" s="19" t="str">
        <f>Table768[[#This Row],[Test No.]]&amp;Table768[[#This Row],[Section]]&amp;Table768[[#This Row],[Q No.]]</f>
        <v>R5434</v>
      </c>
      <c r="B4075" s="19"/>
      <c r="C4075" s="9" t="s">
        <v>55</v>
      </c>
      <c r="D4075" s="24">
        <v>34</v>
      </c>
      <c r="E4075" s="3"/>
      <c r="F4075" s="3"/>
      <c r="G4075" s="2"/>
      <c r="H4075" s="3" t="s">
        <v>36</v>
      </c>
      <c r="I4075" s="2" t="e">
        <f>VLOOKUP(Table768[[#This Row],[CID]],ALY,2,FALSE)</f>
        <v>#N/A</v>
      </c>
    </row>
    <row r="4076" spans="1:9" ht="16" thickBot="1" x14ac:dyDescent="0.25">
      <c r="A4076" s="19" t="str">
        <f>Table768[[#This Row],[Test No.]]&amp;Table768[[#This Row],[Section]]&amp;Table768[[#This Row],[Q No.]]</f>
        <v>R5435</v>
      </c>
      <c r="B4076" s="19"/>
      <c r="C4076" s="9" t="s">
        <v>55</v>
      </c>
      <c r="D4076" s="24">
        <v>35</v>
      </c>
      <c r="E4076" s="3"/>
      <c r="F4076" s="3"/>
      <c r="G4076" s="2"/>
      <c r="H4076" s="3" t="s">
        <v>36</v>
      </c>
      <c r="I4076" s="2" t="e">
        <f>VLOOKUP(Table768[[#This Row],[CID]],ALY,2,FALSE)</f>
        <v>#N/A</v>
      </c>
    </row>
    <row r="4077" spans="1:9" ht="16" thickBot="1" x14ac:dyDescent="0.25">
      <c r="A4077" s="19" t="str">
        <f>Table768[[#This Row],[Test No.]]&amp;Table768[[#This Row],[Section]]&amp;Table768[[#This Row],[Q No.]]</f>
        <v>R5436</v>
      </c>
      <c r="B4077" s="19"/>
      <c r="C4077" s="9" t="s">
        <v>55</v>
      </c>
      <c r="D4077" s="24">
        <v>36</v>
      </c>
      <c r="E4077" s="3"/>
      <c r="F4077" s="3"/>
      <c r="G4077" s="2"/>
      <c r="H4077" s="3" t="s">
        <v>36</v>
      </c>
      <c r="I4077" s="2" t="e">
        <f>VLOOKUP(Table768[[#This Row],[CID]],ALY,2,FALSE)</f>
        <v>#N/A</v>
      </c>
    </row>
    <row r="4078" spans="1:9" ht="16" thickBot="1" x14ac:dyDescent="0.25">
      <c r="A4078" s="19" t="str">
        <f>Table768[[#This Row],[Test No.]]&amp;Table768[[#This Row],[Section]]&amp;Table768[[#This Row],[Q No.]]</f>
        <v>R5437</v>
      </c>
      <c r="B4078" s="19"/>
      <c r="C4078" s="9" t="s">
        <v>55</v>
      </c>
      <c r="D4078" s="24">
        <v>37</v>
      </c>
      <c r="E4078" s="3"/>
      <c r="F4078" s="3"/>
      <c r="G4078" s="2"/>
      <c r="H4078" s="3" t="s">
        <v>36</v>
      </c>
      <c r="I4078" s="2" t="e">
        <f>VLOOKUP(Table768[[#This Row],[CID]],ALY,2,FALSE)</f>
        <v>#N/A</v>
      </c>
    </row>
    <row r="4079" spans="1:9" ht="16" thickBot="1" x14ac:dyDescent="0.25">
      <c r="A4079" s="19" t="str">
        <f>Table768[[#This Row],[Test No.]]&amp;Table768[[#This Row],[Section]]&amp;Table768[[#This Row],[Q No.]]</f>
        <v>R5438</v>
      </c>
      <c r="B4079" s="19"/>
      <c r="C4079" s="9" t="s">
        <v>55</v>
      </c>
      <c r="D4079" s="24">
        <v>38</v>
      </c>
      <c r="E4079" s="3"/>
      <c r="F4079" s="3"/>
      <c r="G4079" s="2"/>
      <c r="H4079" s="3" t="s">
        <v>36</v>
      </c>
      <c r="I4079" s="2" t="e">
        <f>VLOOKUP(Table768[[#This Row],[CID]],ALY,2,FALSE)</f>
        <v>#N/A</v>
      </c>
    </row>
    <row r="4080" spans="1:9" ht="16" thickBot="1" x14ac:dyDescent="0.25">
      <c r="A4080" s="19" t="str">
        <f>Table768[[#This Row],[Test No.]]&amp;Table768[[#This Row],[Section]]&amp;Table768[[#This Row],[Q No.]]</f>
        <v>R5439</v>
      </c>
      <c r="B4080" s="19"/>
      <c r="C4080" s="9" t="s">
        <v>55</v>
      </c>
      <c r="D4080" s="24">
        <v>39</v>
      </c>
      <c r="E4080" s="3"/>
      <c r="F4080" s="3"/>
      <c r="G4080" s="2"/>
      <c r="H4080" s="3" t="s">
        <v>36</v>
      </c>
      <c r="I4080" s="2" t="e">
        <f>VLOOKUP(Table768[[#This Row],[CID]],ALY,2,FALSE)</f>
        <v>#N/A</v>
      </c>
    </row>
    <row r="4081" spans="1:9" ht="16" thickBot="1" x14ac:dyDescent="0.25">
      <c r="A4081" s="19" t="str">
        <f>Table768[[#This Row],[Test No.]]&amp;Table768[[#This Row],[Section]]&amp;Table768[[#This Row],[Q No.]]</f>
        <v>R5440</v>
      </c>
      <c r="B4081" s="19"/>
      <c r="C4081" s="9" t="s">
        <v>55</v>
      </c>
      <c r="D4081" s="24">
        <v>40</v>
      </c>
      <c r="E4081" s="3"/>
      <c r="F4081" s="3"/>
      <c r="G4081" s="2"/>
      <c r="H4081" s="3" t="s">
        <v>36</v>
      </c>
      <c r="I4081" s="2" t="e">
        <f>VLOOKUP(Table768[[#This Row],[CID]],ALY,2,FALSE)</f>
        <v>#N/A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4013C-8B26-4D00-8E29-2C819FD302FB}">
  <sheetPr codeName="Sheet10"/>
  <dimension ref="A1:M3962"/>
  <sheetViews>
    <sheetView zoomScale="115" zoomScaleNormal="115" workbookViewId="0">
      <selection activeCell="A2" sqref="A2"/>
    </sheetView>
  </sheetViews>
  <sheetFormatPr baseColWidth="10" defaultColWidth="9.1640625" defaultRowHeight="15" x14ac:dyDescent="0.2"/>
  <cols>
    <col min="1" max="1" width="6.83203125" style="8" bestFit="1" customWidth="1"/>
    <col min="2" max="2" width="9.5" style="8" bestFit="1" customWidth="1"/>
    <col min="3" max="3" width="10.1640625" style="15" bestFit="1" customWidth="1"/>
    <col min="4" max="4" width="8" style="62" bestFit="1" customWidth="1"/>
    <col min="5" max="5" width="9.5" style="12" bestFit="1" customWidth="1"/>
    <col min="6" max="6" width="6.33203125" style="11" bestFit="1" customWidth="1"/>
    <col min="7" max="7" width="7.5" style="12" bestFit="1" customWidth="1"/>
    <col min="8" max="8" width="19.83203125" style="11" bestFit="1" customWidth="1"/>
    <col min="9" max="9" width="6.6640625" style="12" bestFit="1" customWidth="1"/>
    <col min="10" max="10" width="40.5" style="11" bestFit="1" customWidth="1"/>
    <col min="11" max="11" width="9.1640625" style="1"/>
    <col min="12" max="12" width="6.5" style="1" bestFit="1" customWidth="1"/>
    <col min="13" max="13" width="34.5" style="1" bestFit="1" customWidth="1"/>
    <col min="14" max="16384" width="9.1640625" style="1"/>
  </cols>
  <sheetData>
    <row r="1" spans="1:13" x14ac:dyDescent="0.2">
      <c r="A1" s="1" t="s">
        <v>198</v>
      </c>
      <c r="B1" s="1" t="s">
        <v>324</v>
      </c>
      <c r="C1" s="23" t="s">
        <v>13</v>
      </c>
      <c r="D1" s="22" t="s">
        <v>214</v>
      </c>
      <c r="E1" s="22" t="s">
        <v>1</v>
      </c>
      <c r="F1" s="22" t="s">
        <v>191</v>
      </c>
      <c r="G1" s="22" t="s">
        <v>196</v>
      </c>
      <c r="H1" s="22" t="s">
        <v>213</v>
      </c>
      <c r="I1" s="22" t="s">
        <v>386</v>
      </c>
      <c r="J1" s="22" t="s">
        <v>212</v>
      </c>
      <c r="L1" s="1" t="s">
        <v>191</v>
      </c>
      <c r="M1" s="1" t="s">
        <v>10</v>
      </c>
    </row>
    <row r="2" spans="1:13" x14ac:dyDescent="0.2">
      <c r="A2" s="8" t="str">
        <f>Table76810[[#This Row],[Test No.]]&amp;Table76810[[#This Row],[Section]]&amp;Table76810[[#This Row],[Q No.]]</f>
        <v>P1S1</v>
      </c>
      <c r="B2" t="s">
        <v>381</v>
      </c>
      <c r="C2" s="9" t="s">
        <v>305</v>
      </c>
      <c r="D2" s="6">
        <v>1</v>
      </c>
      <c r="E2" s="14" t="s">
        <v>34</v>
      </c>
      <c r="F2" s="10" t="str">
        <f>Table76810[[#This Row],[CID]]</f>
        <v>S2.1</v>
      </c>
      <c r="G2" s="6">
        <v>2</v>
      </c>
      <c r="H2" s="13" t="s">
        <v>53</v>
      </c>
      <c r="I2" s="6" t="s">
        <v>418</v>
      </c>
      <c r="J2" s="10" t="str">
        <f>VLOOKUP(Table76810[[#This Row],[CID]],ALY,2,FALSE)</f>
        <v>Data Trend &amp; Relationships between Variables</v>
      </c>
      <c r="L2" t="s">
        <v>415</v>
      </c>
      <c r="M2" t="s">
        <v>209</v>
      </c>
    </row>
    <row r="3" spans="1:13" x14ac:dyDescent="0.2">
      <c r="A3" s="8" t="str">
        <f>Table76810[[#This Row],[Test No.]]&amp;Table76810[[#This Row],[Section]]&amp;Table76810[[#This Row],[Q No.]]</f>
        <v>P1S2</v>
      </c>
      <c r="B3" t="s">
        <v>381</v>
      </c>
      <c r="C3" s="9" t="s">
        <v>305</v>
      </c>
      <c r="D3" s="6">
        <v>2</v>
      </c>
      <c r="E3" s="14" t="s">
        <v>34</v>
      </c>
      <c r="F3" s="10" t="str">
        <f>Table76810[[#This Row],[CID]]</f>
        <v>S2.1</v>
      </c>
      <c r="G3" s="6">
        <v>2</v>
      </c>
      <c r="H3" s="13" t="s">
        <v>53</v>
      </c>
      <c r="I3" s="6" t="s">
        <v>418</v>
      </c>
      <c r="J3" s="10" t="str">
        <f>VLOOKUP(Table76810[[#This Row],[CID]],ALY,2,FALSE)</f>
        <v>Data Trend &amp; Relationships between Variables</v>
      </c>
      <c r="L3" t="s">
        <v>416</v>
      </c>
      <c r="M3" t="s">
        <v>208</v>
      </c>
    </row>
    <row r="4" spans="1:13" x14ac:dyDescent="0.2">
      <c r="A4" s="8" t="str">
        <f>Table76810[[#This Row],[Test No.]]&amp;Table76810[[#This Row],[Section]]&amp;Table76810[[#This Row],[Q No.]]</f>
        <v>P1S3</v>
      </c>
      <c r="B4" t="s">
        <v>382</v>
      </c>
      <c r="C4" s="9" t="s">
        <v>305</v>
      </c>
      <c r="D4" s="6">
        <v>3</v>
      </c>
      <c r="E4" s="14" t="s">
        <v>34</v>
      </c>
      <c r="F4" s="10" t="str">
        <f>Table76810[[#This Row],[CID]]</f>
        <v>S2.2</v>
      </c>
      <c r="G4" s="6">
        <v>2</v>
      </c>
      <c r="H4" s="13" t="s">
        <v>53</v>
      </c>
      <c r="I4" s="6" t="s">
        <v>419</v>
      </c>
      <c r="J4" s="10" t="str">
        <f>VLOOKUP(Table76810[[#This Row],[CID]],ALY,2,FALSE)</f>
        <v>Hypothetical Data Point</v>
      </c>
      <c r="L4" t="s">
        <v>417</v>
      </c>
      <c r="M4" t="s">
        <v>273</v>
      </c>
    </row>
    <row r="5" spans="1:13" x14ac:dyDescent="0.2">
      <c r="A5" s="8" t="str">
        <f>Table76810[[#This Row],[Test No.]]&amp;Table76810[[#This Row],[Section]]&amp;Table76810[[#This Row],[Q No.]]</f>
        <v>P1S4</v>
      </c>
      <c r="B5" t="s">
        <v>382</v>
      </c>
      <c r="C5" s="9" t="s">
        <v>305</v>
      </c>
      <c r="D5" s="6">
        <v>4</v>
      </c>
      <c r="E5" s="14" t="s">
        <v>34</v>
      </c>
      <c r="F5" s="10" t="str">
        <f>Table76810[[#This Row],[CID]]</f>
        <v>S2.1</v>
      </c>
      <c r="G5" s="6">
        <v>2</v>
      </c>
      <c r="H5" s="13" t="s">
        <v>53</v>
      </c>
      <c r="I5" s="6" t="s">
        <v>418</v>
      </c>
      <c r="J5" s="10" t="str">
        <f>VLOOKUP(Table76810[[#This Row],[CID]],ALY,2,FALSE)</f>
        <v>Data Trend &amp; Relationships between Variables</v>
      </c>
      <c r="L5" t="s">
        <v>418</v>
      </c>
      <c r="M5" t="s">
        <v>272</v>
      </c>
    </row>
    <row r="6" spans="1:13" x14ac:dyDescent="0.2">
      <c r="A6" s="8" t="str">
        <f>Table76810[[#This Row],[Test No.]]&amp;Table76810[[#This Row],[Section]]&amp;Table76810[[#This Row],[Q No.]]</f>
        <v>P1S5</v>
      </c>
      <c r="B6" t="s">
        <v>383</v>
      </c>
      <c r="C6" s="9" t="s">
        <v>305</v>
      </c>
      <c r="D6" s="6">
        <v>5</v>
      </c>
      <c r="E6" s="14" t="s">
        <v>34</v>
      </c>
      <c r="F6" s="10" t="str">
        <f>Table76810[[#This Row],[CID]]</f>
        <v>S2.1</v>
      </c>
      <c r="G6" s="6">
        <v>2</v>
      </c>
      <c r="H6" s="13" t="s">
        <v>53</v>
      </c>
      <c r="I6" s="6" t="s">
        <v>418</v>
      </c>
      <c r="J6" s="10" t="str">
        <f>VLOOKUP(Table76810[[#This Row],[CID]],ALY,2,FALSE)</f>
        <v>Data Trend &amp; Relationships between Variables</v>
      </c>
      <c r="L6" t="s">
        <v>419</v>
      </c>
      <c r="M6" t="s">
        <v>271</v>
      </c>
    </row>
    <row r="7" spans="1:13" x14ac:dyDescent="0.2">
      <c r="A7" s="8" t="str">
        <f>Table76810[[#This Row],[Test No.]]&amp;Table76810[[#This Row],[Section]]&amp;Table76810[[#This Row],[Q No.]]</f>
        <v>P1S6</v>
      </c>
      <c r="B7" t="s">
        <v>384</v>
      </c>
      <c r="C7" s="9" t="s">
        <v>305</v>
      </c>
      <c r="D7" s="6">
        <v>6</v>
      </c>
      <c r="E7" s="14" t="s">
        <v>34</v>
      </c>
      <c r="F7" s="10" t="str">
        <f>Table76810[[#This Row],[CID]]</f>
        <v>S3.3</v>
      </c>
      <c r="G7" s="6">
        <v>3</v>
      </c>
      <c r="H7" s="13" t="s">
        <v>54</v>
      </c>
      <c r="I7" s="6" t="s">
        <v>423</v>
      </c>
      <c r="J7" s="10" t="str">
        <f>VLOOKUP(Table76810[[#This Row],[CID]],ALY,2,FALSE)</f>
        <v>Interpreting Experiments</v>
      </c>
      <c r="L7" t="s">
        <v>420</v>
      </c>
      <c r="M7" t="s">
        <v>270</v>
      </c>
    </row>
    <row r="8" spans="1:13" x14ac:dyDescent="0.2">
      <c r="A8" s="8" t="str">
        <f>Table76810[[#This Row],[Test No.]]&amp;Table76810[[#This Row],[Section]]&amp;Table76810[[#This Row],[Q No.]]</f>
        <v>P1S7</v>
      </c>
      <c r="B8" t="s">
        <v>383</v>
      </c>
      <c r="C8" s="9" t="s">
        <v>305</v>
      </c>
      <c r="D8" s="6">
        <v>7</v>
      </c>
      <c r="E8" s="14" t="s">
        <v>34</v>
      </c>
      <c r="F8" s="10" t="str">
        <f>Table76810[[#This Row],[CID]]</f>
        <v>S3.3</v>
      </c>
      <c r="G8" s="6">
        <v>3</v>
      </c>
      <c r="H8" s="13" t="s">
        <v>54</v>
      </c>
      <c r="I8" s="6" t="s">
        <v>423</v>
      </c>
      <c r="J8" s="10" t="str">
        <f>VLOOKUP(Table76810[[#This Row],[CID]],ALY,2,FALSE)</f>
        <v>Interpreting Experiments</v>
      </c>
      <c r="L8" t="s">
        <v>421</v>
      </c>
      <c r="M8" t="s">
        <v>269</v>
      </c>
    </row>
    <row r="9" spans="1:13" x14ac:dyDescent="0.2">
      <c r="A9" s="8" t="str">
        <f>Table76810[[#This Row],[Test No.]]&amp;Table76810[[#This Row],[Section]]&amp;Table76810[[#This Row],[Q No.]]</f>
        <v>P1S8</v>
      </c>
      <c r="B9" t="s">
        <v>384</v>
      </c>
      <c r="C9" s="9" t="s">
        <v>305</v>
      </c>
      <c r="D9" s="6">
        <v>8</v>
      </c>
      <c r="E9" s="14" t="s">
        <v>34</v>
      </c>
      <c r="F9" s="10" t="str">
        <f>Table76810[[#This Row],[CID]]</f>
        <v>S3.3</v>
      </c>
      <c r="G9" s="6">
        <v>3</v>
      </c>
      <c r="H9" s="13" t="s">
        <v>54</v>
      </c>
      <c r="I9" s="6" t="s">
        <v>423</v>
      </c>
      <c r="J9" s="10" t="str">
        <f>VLOOKUP(Table76810[[#This Row],[CID]],ALY,2,FALSE)</f>
        <v>Interpreting Experiments</v>
      </c>
      <c r="L9" t="s">
        <v>422</v>
      </c>
      <c r="M9" t="s">
        <v>268</v>
      </c>
    </row>
    <row r="10" spans="1:13" x14ac:dyDescent="0.2">
      <c r="A10" s="8" t="str">
        <f>Table76810[[#This Row],[Test No.]]&amp;Table76810[[#This Row],[Section]]&amp;Table76810[[#This Row],[Q No.]]</f>
        <v>P1S9</v>
      </c>
      <c r="B10" t="s">
        <v>31</v>
      </c>
      <c r="C10" s="9" t="s">
        <v>305</v>
      </c>
      <c r="D10" s="6">
        <v>9</v>
      </c>
      <c r="E10" s="14" t="s">
        <v>34</v>
      </c>
      <c r="F10" s="10" t="str">
        <f>Table76810[[#This Row],[CID]]</f>
        <v>S3.3</v>
      </c>
      <c r="G10" s="6">
        <v>3</v>
      </c>
      <c r="H10" s="13" t="s">
        <v>54</v>
      </c>
      <c r="I10" s="6" t="s">
        <v>423</v>
      </c>
      <c r="J10" s="10" t="str">
        <f>VLOOKUP(Table76810[[#This Row],[CID]],ALY,2,FALSE)</f>
        <v>Interpreting Experiments</v>
      </c>
      <c r="L10" t="s">
        <v>423</v>
      </c>
      <c r="M10" t="s">
        <v>267</v>
      </c>
    </row>
    <row r="11" spans="1:13" x14ac:dyDescent="0.2">
      <c r="A11" s="8" t="str">
        <f>Table76810[[#This Row],[Test No.]]&amp;Table76810[[#This Row],[Section]]&amp;Table76810[[#This Row],[Q No.]]</f>
        <v>P1S10</v>
      </c>
      <c r="B11" t="s">
        <v>384</v>
      </c>
      <c r="C11" s="9" t="s">
        <v>305</v>
      </c>
      <c r="D11" s="6">
        <v>10</v>
      </c>
      <c r="E11" s="14" t="s">
        <v>34</v>
      </c>
      <c r="F11" s="10" t="str">
        <f>Table76810[[#This Row],[CID]]</f>
        <v>S3.3</v>
      </c>
      <c r="G11" s="6">
        <v>3</v>
      </c>
      <c r="H11" s="13" t="s">
        <v>54</v>
      </c>
      <c r="I11" s="6" t="s">
        <v>423</v>
      </c>
      <c r="J11" s="10" t="str">
        <f>VLOOKUP(Table76810[[#This Row],[CID]],ALY,2,FALSE)</f>
        <v>Interpreting Experiments</v>
      </c>
      <c r="L11"/>
      <c r="M11"/>
    </row>
    <row r="12" spans="1:13" x14ac:dyDescent="0.2">
      <c r="A12" s="8" t="str">
        <f>Table76810[[#This Row],[Test No.]]&amp;Table76810[[#This Row],[Section]]&amp;Table76810[[#This Row],[Q No.]]</f>
        <v>P1S11</v>
      </c>
      <c r="B12" t="s">
        <v>31</v>
      </c>
      <c r="C12" s="9" t="s">
        <v>305</v>
      </c>
      <c r="D12" s="6">
        <v>11</v>
      </c>
      <c r="E12" s="14" t="s">
        <v>34</v>
      </c>
      <c r="F12" s="10" t="str">
        <f>Table76810[[#This Row],[CID]]</f>
        <v>S3.3</v>
      </c>
      <c r="G12" s="6">
        <v>3</v>
      </c>
      <c r="H12" s="13" t="s">
        <v>54</v>
      </c>
      <c r="I12" s="6" t="s">
        <v>423</v>
      </c>
      <c r="J12" s="10" t="str">
        <f>VLOOKUP(Table76810[[#This Row],[CID]],ALY,2,FALSE)</f>
        <v>Interpreting Experiments</v>
      </c>
      <c r="L12"/>
      <c r="M12"/>
    </row>
    <row r="13" spans="1:13" x14ac:dyDescent="0.2">
      <c r="A13" s="8" t="str">
        <f>Table76810[[#This Row],[Test No.]]&amp;Table76810[[#This Row],[Section]]&amp;Table76810[[#This Row],[Q No.]]</f>
        <v>P1S12</v>
      </c>
      <c r="B13" t="s">
        <v>384</v>
      </c>
      <c r="C13" s="9" t="s">
        <v>305</v>
      </c>
      <c r="D13" s="6">
        <v>12</v>
      </c>
      <c r="E13" s="14" t="s">
        <v>34</v>
      </c>
      <c r="F13" s="10" t="str">
        <f>Table76810[[#This Row],[CID]]</f>
        <v>S3.3</v>
      </c>
      <c r="G13" s="6">
        <v>3</v>
      </c>
      <c r="H13" s="13" t="s">
        <v>54</v>
      </c>
      <c r="I13" s="6" t="s">
        <v>423</v>
      </c>
      <c r="J13" s="10" t="str">
        <f>VLOOKUP(Table76810[[#This Row],[CID]],ALY,2,FALSE)</f>
        <v>Interpreting Experiments</v>
      </c>
      <c r="L13"/>
      <c r="M13"/>
    </row>
    <row r="14" spans="1:13" x14ac:dyDescent="0.2">
      <c r="A14" s="8" t="str">
        <f>Table76810[[#This Row],[Test No.]]&amp;Table76810[[#This Row],[Section]]&amp;Table76810[[#This Row],[Q No.]]</f>
        <v>P1S13</v>
      </c>
      <c r="B14" t="s">
        <v>382</v>
      </c>
      <c r="C14" s="9" t="s">
        <v>305</v>
      </c>
      <c r="D14" s="6">
        <v>13</v>
      </c>
      <c r="E14" s="14" t="s">
        <v>34</v>
      </c>
      <c r="F14" s="10" t="str">
        <f>Table76810[[#This Row],[CID]]</f>
        <v>S3.3</v>
      </c>
      <c r="G14" s="6">
        <v>3</v>
      </c>
      <c r="H14" s="13" t="s">
        <v>54</v>
      </c>
      <c r="I14" s="6" t="s">
        <v>423</v>
      </c>
      <c r="J14" s="10" t="str">
        <f>VLOOKUP(Table76810[[#This Row],[CID]],ALY,2,FALSE)</f>
        <v>Interpreting Experiments</v>
      </c>
      <c r="L14"/>
      <c r="M14"/>
    </row>
    <row r="15" spans="1:13" x14ac:dyDescent="0.2">
      <c r="A15" s="8" t="str">
        <f>Table76810[[#This Row],[Test No.]]&amp;Table76810[[#This Row],[Section]]&amp;Table76810[[#This Row],[Q No.]]</f>
        <v>P1S14</v>
      </c>
      <c r="B15" t="s">
        <v>381</v>
      </c>
      <c r="C15" s="9" t="s">
        <v>305</v>
      </c>
      <c r="D15" s="6">
        <v>14</v>
      </c>
      <c r="E15" s="14" t="s">
        <v>34</v>
      </c>
      <c r="F15" s="10" t="str">
        <f>Table76810[[#This Row],[CID]]</f>
        <v>S3.1</v>
      </c>
      <c r="G15" s="6">
        <v>3</v>
      </c>
      <c r="H15" s="13" t="s">
        <v>54</v>
      </c>
      <c r="I15" s="6" t="s">
        <v>421</v>
      </c>
      <c r="J15" s="10" t="str">
        <f>VLOOKUP(Table76810[[#This Row],[CID]],ALY,2,FALSE)</f>
        <v>Experimental Design &amp; Method</v>
      </c>
      <c r="L15"/>
      <c r="M15"/>
    </row>
    <row r="16" spans="1:13" x14ac:dyDescent="0.2">
      <c r="A16" s="8" t="str">
        <f>Table76810[[#This Row],[Test No.]]&amp;Table76810[[#This Row],[Section]]&amp;Table76810[[#This Row],[Q No.]]</f>
        <v>P1S15</v>
      </c>
      <c r="B16" t="s">
        <v>384</v>
      </c>
      <c r="C16" s="9" t="s">
        <v>305</v>
      </c>
      <c r="D16" s="6">
        <v>15</v>
      </c>
      <c r="E16" s="14" t="s">
        <v>34</v>
      </c>
      <c r="F16" s="10" t="str">
        <f>Table76810[[#This Row],[CID]]</f>
        <v>S3.3</v>
      </c>
      <c r="G16" s="6">
        <v>3</v>
      </c>
      <c r="H16" s="13" t="s">
        <v>54</v>
      </c>
      <c r="I16" s="6" t="s">
        <v>423</v>
      </c>
      <c r="J16" s="10" t="str">
        <f>VLOOKUP(Table76810[[#This Row],[CID]],ALY,2,FALSE)</f>
        <v>Interpreting Experiments</v>
      </c>
      <c r="L16"/>
      <c r="M16"/>
    </row>
    <row r="17" spans="1:13" x14ac:dyDescent="0.2">
      <c r="A17" s="8" t="str">
        <f>Table76810[[#This Row],[Test No.]]&amp;Table76810[[#This Row],[Section]]&amp;Table76810[[#This Row],[Q No.]]</f>
        <v>P1S16</v>
      </c>
      <c r="B17" t="s">
        <v>381</v>
      </c>
      <c r="C17" s="9" t="s">
        <v>305</v>
      </c>
      <c r="D17" s="6">
        <v>16</v>
      </c>
      <c r="E17" s="14" t="s">
        <v>34</v>
      </c>
      <c r="F17" s="10" t="str">
        <f>Table76810[[#This Row],[CID]]</f>
        <v>S3.3</v>
      </c>
      <c r="G17" s="6">
        <v>3</v>
      </c>
      <c r="H17" s="13" t="s">
        <v>54</v>
      </c>
      <c r="I17" s="6" t="s">
        <v>423</v>
      </c>
      <c r="J17" s="10" t="str">
        <f>VLOOKUP(Table76810[[#This Row],[CID]],ALY,2,FALSE)</f>
        <v>Interpreting Experiments</v>
      </c>
      <c r="L17"/>
      <c r="M17"/>
    </row>
    <row r="18" spans="1:13" x14ac:dyDescent="0.2">
      <c r="A18" s="8" t="str">
        <f>Table76810[[#This Row],[Test No.]]&amp;Table76810[[#This Row],[Section]]&amp;Table76810[[#This Row],[Q No.]]</f>
        <v>P1S17</v>
      </c>
      <c r="B18" t="s">
        <v>384</v>
      </c>
      <c r="C18" s="9" t="s">
        <v>305</v>
      </c>
      <c r="D18" s="6">
        <v>17</v>
      </c>
      <c r="E18" s="14" t="s">
        <v>34</v>
      </c>
      <c r="F18" s="10" t="str">
        <f>Table76810[[#This Row],[CID]]</f>
        <v>S3.3</v>
      </c>
      <c r="G18" s="6">
        <v>3</v>
      </c>
      <c r="H18" s="13" t="s">
        <v>54</v>
      </c>
      <c r="I18" s="6" t="s">
        <v>423</v>
      </c>
      <c r="J18" s="10" t="str">
        <f>VLOOKUP(Table76810[[#This Row],[CID]],ALY,2,FALSE)</f>
        <v>Interpreting Experiments</v>
      </c>
      <c r="L18"/>
      <c r="M18"/>
    </row>
    <row r="19" spans="1:13" x14ac:dyDescent="0.2">
      <c r="A19" s="8" t="str">
        <f>Table76810[[#This Row],[Test No.]]&amp;Table76810[[#This Row],[Section]]&amp;Table76810[[#This Row],[Q No.]]</f>
        <v>P1S18</v>
      </c>
      <c r="B19" t="s">
        <v>31</v>
      </c>
      <c r="C19" s="9" t="s">
        <v>305</v>
      </c>
      <c r="D19" s="6">
        <v>18</v>
      </c>
      <c r="E19" s="14" t="s">
        <v>34</v>
      </c>
      <c r="F19" s="10" t="str">
        <f>Table76810[[#This Row],[CID]]</f>
        <v>S2.1</v>
      </c>
      <c r="G19" s="6">
        <v>2</v>
      </c>
      <c r="H19" s="13" t="s">
        <v>53</v>
      </c>
      <c r="I19" s="6" t="s">
        <v>418</v>
      </c>
      <c r="J19" s="10" t="str">
        <f>VLOOKUP(Table76810[[#This Row],[CID]],ALY,2,FALSE)</f>
        <v>Data Trend &amp; Relationships between Variables</v>
      </c>
      <c r="L19"/>
      <c r="M19"/>
    </row>
    <row r="20" spans="1:13" x14ac:dyDescent="0.2">
      <c r="A20" s="8" t="str">
        <f>Table76810[[#This Row],[Test No.]]&amp;Table76810[[#This Row],[Section]]&amp;Table76810[[#This Row],[Q No.]]</f>
        <v>P1S19</v>
      </c>
      <c r="B20" t="s">
        <v>381</v>
      </c>
      <c r="C20" s="9" t="s">
        <v>305</v>
      </c>
      <c r="D20" s="6">
        <v>19</v>
      </c>
      <c r="E20" s="14" t="s">
        <v>34</v>
      </c>
      <c r="F20" s="10" t="str">
        <f>Table76810[[#This Row],[CID]]</f>
        <v>S2.1</v>
      </c>
      <c r="G20" s="6">
        <v>2</v>
      </c>
      <c r="H20" s="13" t="s">
        <v>53</v>
      </c>
      <c r="I20" s="6" t="s">
        <v>418</v>
      </c>
      <c r="J20" s="10" t="str">
        <f>VLOOKUP(Table76810[[#This Row],[CID]],ALY,2,FALSE)</f>
        <v>Data Trend &amp; Relationships between Variables</v>
      </c>
      <c r="L20"/>
      <c r="M20"/>
    </row>
    <row r="21" spans="1:13" x14ac:dyDescent="0.2">
      <c r="A21" s="8" t="str">
        <f>Table76810[[#This Row],[Test No.]]&amp;Table76810[[#This Row],[Section]]&amp;Table76810[[#This Row],[Q No.]]</f>
        <v>P1S20</v>
      </c>
      <c r="B21" t="s">
        <v>384</v>
      </c>
      <c r="C21" s="9" t="s">
        <v>305</v>
      </c>
      <c r="D21" s="6">
        <v>20</v>
      </c>
      <c r="E21" s="14" t="s">
        <v>34</v>
      </c>
      <c r="F21" s="10" t="str">
        <f>Table76810[[#This Row],[CID]]</f>
        <v>S2.1</v>
      </c>
      <c r="G21" s="6">
        <v>2</v>
      </c>
      <c r="H21" s="13" t="s">
        <v>53</v>
      </c>
      <c r="I21" s="6" t="s">
        <v>418</v>
      </c>
      <c r="J21" s="10" t="str">
        <f>VLOOKUP(Table76810[[#This Row],[CID]],ALY,2,FALSE)</f>
        <v>Data Trend &amp; Relationships between Variables</v>
      </c>
      <c r="L21"/>
      <c r="M21"/>
    </row>
    <row r="22" spans="1:13" x14ac:dyDescent="0.2">
      <c r="A22" s="8" t="str">
        <f>Table76810[[#This Row],[Test No.]]&amp;Table76810[[#This Row],[Section]]&amp;Table76810[[#This Row],[Q No.]]</f>
        <v>P1S21</v>
      </c>
      <c r="B22" t="s">
        <v>381</v>
      </c>
      <c r="C22" s="9" t="s">
        <v>305</v>
      </c>
      <c r="D22" s="6">
        <v>21</v>
      </c>
      <c r="E22" s="14" t="s">
        <v>34</v>
      </c>
      <c r="F22" s="10" t="str">
        <f>Table76810[[#This Row],[CID]]</f>
        <v>S2.1</v>
      </c>
      <c r="G22" s="6">
        <v>2</v>
      </c>
      <c r="H22" s="13" t="s">
        <v>53</v>
      </c>
      <c r="I22" s="6" t="s">
        <v>418</v>
      </c>
      <c r="J22" s="10" t="str">
        <f>VLOOKUP(Table76810[[#This Row],[CID]],ALY,2,FALSE)</f>
        <v>Data Trend &amp; Relationships between Variables</v>
      </c>
      <c r="L22"/>
      <c r="M22"/>
    </row>
    <row r="23" spans="1:13" x14ac:dyDescent="0.2">
      <c r="A23" s="8" t="str">
        <f>Table76810[[#This Row],[Test No.]]&amp;Table76810[[#This Row],[Section]]&amp;Table76810[[#This Row],[Q No.]]</f>
        <v>P1S22</v>
      </c>
      <c r="B23" t="s">
        <v>31</v>
      </c>
      <c r="C23" s="9" t="s">
        <v>305</v>
      </c>
      <c r="D23" s="6">
        <v>22</v>
      </c>
      <c r="E23" s="14" t="s">
        <v>34</v>
      </c>
      <c r="F23" s="10" t="str">
        <f>Table76810[[#This Row],[CID]]</f>
        <v>S2.1</v>
      </c>
      <c r="G23" s="6">
        <v>2</v>
      </c>
      <c r="H23" s="13" t="s">
        <v>53</v>
      </c>
      <c r="I23" s="6" t="s">
        <v>418</v>
      </c>
      <c r="J23" s="10" t="str">
        <f>VLOOKUP(Table76810[[#This Row],[CID]],ALY,2,FALSE)</f>
        <v>Data Trend &amp; Relationships between Variables</v>
      </c>
      <c r="L23"/>
      <c r="M23"/>
    </row>
    <row r="24" spans="1:13" x14ac:dyDescent="0.2">
      <c r="A24" s="8" t="str">
        <f>Table76810[[#This Row],[Test No.]]&amp;Table76810[[#This Row],[Section]]&amp;Table76810[[#This Row],[Q No.]]</f>
        <v>P1S23</v>
      </c>
      <c r="B24" t="s">
        <v>382</v>
      </c>
      <c r="C24" s="9" t="s">
        <v>305</v>
      </c>
      <c r="D24" s="6">
        <v>23</v>
      </c>
      <c r="E24" s="14" t="s">
        <v>34</v>
      </c>
      <c r="F24" s="10" t="str">
        <f>Table76810[[#This Row],[CID]]</f>
        <v>S1.2</v>
      </c>
      <c r="G24" s="6">
        <v>1</v>
      </c>
      <c r="H24" s="13" t="s">
        <v>52</v>
      </c>
      <c r="I24" s="6" t="s">
        <v>416</v>
      </c>
      <c r="J24" s="10" t="str">
        <f>VLOOKUP(Table76810[[#This Row],[CID]],ALY,2,FALSE)</f>
        <v>Inference</v>
      </c>
      <c r="L24"/>
      <c r="M24"/>
    </row>
    <row r="25" spans="1:13" x14ac:dyDescent="0.2">
      <c r="A25" s="8" t="str">
        <f>Table76810[[#This Row],[Test No.]]&amp;Table76810[[#This Row],[Section]]&amp;Table76810[[#This Row],[Q No.]]</f>
        <v>P1S24</v>
      </c>
      <c r="B25" t="s">
        <v>384</v>
      </c>
      <c r="C25" s="9" t="s">
        <v>305</v>
      </c>
      <c r="D25" s="6">
        <v>24</v>
      </c>
      <c r="E25" s="14" t="s">
        <v>34</v>
      </c>
      <c r="F25" s="10" t="str">
        <f>Table76810[[#This Row],[CID]]</f>
        <v>S1.2</v>
      </c>
      <c r="G25" s="6">
        <v>1</v>
      </c>
      <c r="H25" s="13" t="s">
        <v>52</v>
      </c>
      <c r="I25" s="6" t="s">
        <v>416</v>
      </c>
      <c r="J25" s="10" t="str">
        <f>VLOOKUP(Table76810[[#This Row],[CID]],ALY,2,FALSE)</f>
        <v>Inference</v>
      </c>
      <c r="L25"/>
      <c r="M25"/>
    </row>
    <row r="26" spans="1:13" x14ac:dyDescent="0.2">
      <c r="A26" s="8" t="str">
        <f>Table76810[[#This Row],[Test No.]]&amp;Table76810[[#This Row],[Section]]&amp;Table76810[[#This Row],[Q No.]]</f>
        <v>P1S25</v>
      </c>
      <c r="B26" t="s">
        <v>381</v>
      </c>
      <c r="C26" s="9" t="s">
        <v>305</v>
      </c>
      <c r="D26" s="6">
        <v>25</v>
      </c>
      <c r="E26" s="14" t="s">
        <v>34</v>
      </c>
      <c r="F26" s="10" t="str">
        <f>Table76810[[#This Row],[CID]]</f>
        <v>S1.2</v>
      </c>
      <c r="G26" s="6">
        <v>1</v>
      </c>
      <c r="H26" s="13" t="s">
        <v>52</v>
      </c>
      <c r="I26" s="6" t="s">
        <v>416</v>
      </c>
      <c r="J26" s="10" t="str">
        <f>VLOOKUP(Table76810[[#This Row],[CID]],ALY,2,FALSE)</f>
        <v>Inference</v>
      </c>
      <c r="L26"/>
      <c r="M26"/>
    </row>
    <row r="27" spans="1:13" x14ac:dyDescent="0.2">
      <c r="A27" s="8" t="str">
        <f>Table76810[[#This Row],[Test No.]]&amp;Table76810[[#This Row],[Section]]&amp;Table76810[[#This Row],[Q No.]]</f>
        <v>P1S26</v>
      </c>
      <c r="B27" t="s">
        <v>382</v>
      </c>
      <c r="C27" s="9" t="s">
        <v>305</v>
      </c>
      <c r="D27" s="6">
        <v>26</v>
      </c>
      <c r="E27" s="14" t="s">
        <v>34</v>
      </c>
      <c r="F27" s="10" t="str">
        <f>Table76810[[#This Row],[CID]]</f>
        <v>S1.2</v>
      </c>
      <c r="G27" s="6">
        <v>1</v>
      </c>
      <c r="H27" s="13" t="s">
        <v>52</v>
      </c>
      <c r="I27" s="6" t="s">
        <v>416</v>
      </c>
      <c r="J27" s="10" t="str">
        <f>VLOOKUP(Table76810[[#This Row],[CID]],ALY,2,FALSE)</f>
        <v>Inference</v>
      </c>
      <c r="L27"/>
      <c r="M27"/>
    </row>
    <row r="28" spans="1:13" x14ac:dyDescent="0.2">
      <c r="A28" s="8" t="str">
        <f>Table76810[[#This Row],[Test No.]]&amp;Table76810[[#This Row],[Section]]&amp;Table76810[[#This Row],[Q No.]]</f>
        <v>P1S27</v>
      </c>
      <c r="B28" t="s">
        <v>383</v>
      </c>
      <c r="C28" s="9" t="s">
        <v>305</v>
      </c>
      <c r="D28" s="6">
        <v>27</v>
      </c>
      <c r="E28" s="14" t="s">
        <v>34</v>
      </c>
      <c r="F28" s="10" t="str">
        <f>Table76810[[#This Row],[CID]]</f>
        <v>S1.3</v>
      </c>
      <c r="G28" s="6">
        <v>1</v>
      </c>
      <c r="H28" s="13" t="s">
        <v>52</v>
      </c>
      <c r="I28" s="6" t="s">
        <v>417</v>
      </c>
      <c r="J28" s="10" t="str">
        <f>VLOOKUP(Table76810[[#This Row],[CID]],ALY,2,FALSE)</f>
        <v>Comparison</v>
      </c>
      <c r="L28"/>
      <c r="M28"/>
    </row>
    <row r="29" spans="1:13" x14ac:dyDescent="0.2">
      <c r="A29" s="8" t="str">
        <f>Table76810[[#This Row],[Test No.]]&amp;Table76810[[#This Row],[Section]]&amp;Table76810[[#This Row],[Q No.]]</f>
        <v>P1S28</v>
      </c>
      <c r="B29" t="s">
        <v>31</v>
      </c>
      <c r="C29" s="9" t="s">
        <v>305</v>
      </c>
      <c r="D29" s="6">
        <v>28</v>
      </c>
      <c r="E29" s="14" t="s">
        <v>34</v>
      </c>
      <c r="F29" s="10" t="str">
        <f>Table76810[[#This Row],[CID]]</f>
        <v>S1.2</v>
      </c>
      <c r="G29" s="6">
        <v>1</v>
      </c>
      <c r="H29" s="13" t="s">
        <v>52</v>
      </c>
      <c r="I29" s="6" t="s">
        <v>416</v>
      </c>
      <c r="J29" s="10" t="str">
        <f>VLOOKUP(Table76810[[#This Row],[CID]],ALY,2,FALSE)</f>
        <v>Inference</v>
      </c>
      <c r="L29"/>
      <c r="M29"/>
    </row>
    <row r="30" spans="1:13" x14ac:dyDescent="0.2">
      <c r="A30" s="8" t="str">
        <f>Table76810[[#This Row],[Test No.]]&amp;Table76810[[#This Row],[Section]]&amp;Table76810[[#This Row],[Q No.]]</f>
        <v>P1S29</v>
      </c>
      <c r="B30" t="s">
        <v>382</v>
      </c>
      <c r="C30" s="9" t="s">
        <v>305</v>
      </c>
      <c r="D30" s="6">
        <v>29</v>
      </c>
      <c r="E30" s="14" t="s">
        <v>34</v>
      </c>
      <c r="F30" s="10" t="str">
        <f>Table76810[[#This Row],[CID]]</f>
        <v>S1.2</v>
      </c>
      <c r="G30" s="6">
        <v>1</v>
      </c>
      <c r="H30" s="13" t="s">
        <v>52</v>
      </c>
      <c r="I30" s="6" t="s">
        <v>416</v>
      </c>
      <c r="J30" s="10" t="str">
        <f>VLOOKUP(Table76810[[#This Row],[CID]],ALY,2,FALSE)</f>
        <v>Inference</v>
      </c>
      <c r="L30"/>
      <c r="M30"/>
    </row>
    <row r="31" spans="1:13" x14ac:dyDescent="0.2">
      <c r="A31" s="8" t="str">
        <f>Table76810[[#This Row],[Test No.]]&amp;Table76810[[#This Row],[Section]]&amp;Table76810[[#This Row],[Q No.]]</f>
        <v>P1S30</v>
      </c>
      <c r="B31" t="s">
        <v>384</v>
      </c>
      <c r="C31" s="9" t="s">
        <v>305</v>
      </c>
      <c r="D31" s="6">
        <v>30</v>
      </c>
      <c r="E31" s="14" t="s">
        <v>34</v>
      </c>
      <c r="F31" s="10" t="str">
        <f>Table76810[[#This Row],[CID]]</f>
        <v>S2.1</v>
      </c>
      <c r="G31" s="6">
        <v>2</v>
      </c>
      <c r="H31" s="13" t="s">
        <v>53</v>
      </c>
      <c r="I31" s="6" t="s">
        <v>418</v>
      </c>
      <c r="J31" s="10" t="str">
        <f>VLOOKUP(Table76810[[#This Row],[CID]],ALY,2,FALSE)</f>
        <v>Data Trend &amp; Relationships between Variables</v>
      </c>
      <c r="L31"/>
      <c r="M31"/>
    </row>
    <row r="32" spans="1:13" x14ac:dyDescent="0.2">
      <c r="A32" s="8" t="str">
        <f>Table76810[[#This Row],[Test No.]]&amp;Table76810[[#This Row],[Section]]&amp;Table76810[[#This Row],[Q No.]]</f>
        <v>P1S31</v>
      </c>
      <c r="B32" t="s">
        <v>381</v>
      </c>
      <c r="C32" s="9" t="s">
        <v>305</v>
      </c>
      <c r="D32" s="6">
        <v>31</v>
      </c>
      <c r="E32" s="14" t="s">
        <v>34</v>
      </c>
      <c r="F32" s="10" t="str">
        <f>Table76810[[#This Row],[CID]]</f>
        <v>S2.1</v>
      </c>
      <c r="G32" s="6">
        <v>2</v>
      </c>
      <c r="H32" s="13" t="s">
        <v>53</v>
      </c>
      <c r="I32" s="6" t="s">
        <v>418</v>
      </c>
      <c r="J32" s="10" t="str">
        <f>VLOOKUP(Table76810[[#This Row],[CID]],ALY,2,FALSE)</f>
        <v>Data Trend &amp; Relationships between Variables</v>
      </c>
      <c r="L32"/>
      <c r="M32"/>
    </row>
    <row r="33" spans="1:13" x14ac:dyDescent="0.2">
      <c r="A33" s="8" t="str">
        <f>Table76810[[#This Row],[Test No.]]&amp;Table76810[[#This Row],[Section]]&amp;Table76810[[#This Row],[Q No.]]</f>
        <v>P1S32</v>
      </c>
      <c r="B33" t="s">
        <v>382</v>
      </c>
      <c r="C33" s="9" t="s">
        <v>305</v>
      </c>
      <c r="D33" s="6">
        <v>32</v>
      </c>
      <c r="E33" s="14" t="s">
        <v>34</v>
      </c>
      <c r="F33" s="10" t="str">
        <f>Table76810[[#This Row],[CID]]</f>
        <v>S2.1</v>
      </c>
      <c r="G33" s="6">
        <v>2</v>
      </c>
      <c r="H33" s="13" t="s">
        <v>53</v>
      </c>
      <c r="I33" s="6" t="s">
        <v>418</v>
      </c>
      <c r="J33" s="10" t="str">
        <f>VLOOKUP(Table76810[[#This Row],[CID]],ALY,2,FALSE)</f>
        <v>Data Trend &amp; Relationships between Variables</v>
      </c>
      <c r="L33"/>
      <c r="M33"/>
    </row>
    <row r="34" spans="1:13" x14ac:dyDescent="0.2">
      <c r="A34" s="8" t="str">
        <f>Table76810[[#This Row],[Test No.]]&amp;Table76810[[#This Row],[Section]]&amp;Table76810[[#This Row],[Q No.]]</f>
        <v>P1S33</v>
      </c>
      <c r="B34" t="s">
        <v>383</v>
      </c>
      <c r="C34" s="9" t="s">
        <v>305</v>
      </c>
      <c r="D34" s="6">
        <v>33</v>
      </c>
      <c r="E34" s="14" t="s">
        <v>34</v>
      </c>
      <c r="F34" s="10" t="str">
        <f>Table76810[[#This Row],[CID]]</f>
        <v>S2.1</v>
      </c>
      <c r="G34" s="6">
        <v>2</v>
      </c>
      <c r="H34" s="13" t="s">
        <v>53</v>
      </c>
      <c r="I34" s="6" t="s">
        <v>418</v>
      </c>
      <c r="J34" s="10" t="str">
        <f>VLOOKUP(Table76810[[#This Row],[CID]],ALY,2,FALSE)</f>
        <v>Data Trend &amp; Relationships between Variables</v>
      </c>
      <c r="L34"/>
      <c r="M34"/>
    </row>
    <row r="35" spans="1:13" x14ac:dyDescent="0.2">
      <c r="A35" s="8" t="str">
        <f>Table76810[[#This Row],[Test No.]]&amp;Table76810[[#This Row],[Section]]&amp;Table76810[[#This Row],[Q No.]]</f>
        <v>P1S34</v>
      </c>
      <c r="B35" t="s">
        <v>31</v>
      </c>
      <c r="C35" s="9" t="s">
        <v>305</v>
      </c>
      <c r="D35" s="6">
        <v>34</v>
      </c>
      <c r="E35" s="14" t="s">
        <v>34</v>
      </c>
      <c r="F35" s="10" t="str">
        <f>Table76810[[#This Row],[CID]]</f>
        <v>S2.1</v>
      </c>
      <c r="G35" s="6">
        <v>2</v>
      </c>
      <c r="H35" s="13" t="s">
        <v>53</v>
      </c>
      <c r="I35" s="6" t="s">
        <v>418</v>
      </c>
      <c r="J35" s="10" t="str">
        <f>VLOOKUP(Table76810[[#This Row],[CID]],ALY,2,FALSE)</f>
        <v>Data Trend &amp; Relationships between Variables</v>
      </c>
      <c r="L35"/>
      <c r="M35"/>
    </row>
    <row r="36" spans="1:13" x14ac:dyDescent="0.2">
      <c r="A36" s="8" t="str">
        <f>Table76810[[#This Row],[Test No.]]&amp;Table76810[[#This Row],[Section]]&amp;Table76810[[#This Row],[Q No.]]</f>
        <v>P1S35</v>
      </c>
      <c r="B36" t="s">
        <v>383</v>
      </c>
      <c r="C36" s="9" t="s">
        <v>305</v>
      </c>
      <c r="D36" s="6">
        <v>35</v>
      </c>
      <c r="E36" s="14" t="s">
        <v>34</v>
      </c>
      <c r="F36" s="10" t="str">
        <f>Table76810[[#This Row],[CID]]</f>
        <v>S3.3</v>
      </c>
      <c r="G36" s="6">
        <v>3</v>
      </c>
      <c r="H36" s="13" t="s">
        <v>54</v>
      </c>
      <c r="I36" s="6" t="s">
        <v>423</v>
      </c>
      <c r="J36" s="10" t="str">
        <f>VLOOKUP(Table76810[[#This Row],[CID]],ALY,2,FALSE)</f>
        <v>Interpreting Experiments</v>
      </c>
      <c r="L36"/>
      <c r="M36"/>
    </row>
    <row r="37" spans="1:13" x14ac:dyDescent="0.2">
      <c r="A37" s="8" t="str">
        <f>Table76810[[#This Row],[Test No.]]&amp;Table76810[[#This Row],[Section]]&amp;Table76810[[#This Row],[Q No.]]</f>
        <v>P1S36</v>
      </c>
      <c r="B37" t="s">
        <v>383</v>
      </c>
      <c r="C37" s="9" t="s">
        <v>305</v>
      </c>
      <c r="D37" s="6">
        <v>36</v>
      </c>
      <c r="E37" s="14" t="s">
        <v>34</v>
      </c>
      <c r="F37" s="10" t="str">
        <f>Table76810[[#This Row],[CID]]</f>
        <v>S3.2</v>
      </c>
      <c r="G37" s="6">
        <v>3</v>
      </c>
      <c r="H37" s="13" t="s">
        <v>54</v>
      </c>
      <c r="I37" s="6" t="s">
        <v>422</v>
      </c>
      <c r="J37" s="10" t="str">
        <f>VLOOKUP(Table76810[[#This Row],[CID]],ALY,2,FALSE)</f>
        <v>Hypothetical Experiment</v>
      </c>
      <c r="L37"/>
      <c r="M37"/>
    </row>
    <row r="38" spans="1:13" x14ac:dyDescent="0.2">
      <c r="A38" s="8" t="str">
        <f>Table76810[[#This Row],[Test No.]]&amp;Table76810[[#This Row],[Section]]&amp;Table76810[[#This Row],[Q No.]]</f>
        <v>P1S37</v>
      </c>
      <c r="B38" t="s">
        <v>381</v>
      </c>
      <c r="C38" s="9" t="s">
        <v>305</v>
      </c>
      <c r="D38" s="6">
        <v>37</v>
      </c>
      <c r="E38" s="14" t="s">
        <v>34</v>
      </c>
      <c r="F38" s="10" t="str">
        <f>Table76810[[#This Row],[CID]]</f>
        <v>S3.3</v>
      </c>
      <c r="G38" s="6">
        <v>3</v>
      </c>
      <c r="H38" s="13" t="s">
        <v>54</v>
      </c>
      <c r="I38" s="6" t="s">
        <v>423</v>
      </c>
      <c r="J38" s="10" t="str">
        <f>VLOOKUP(Table76810[[#This Row],[CID]],ALY,2,FALSE)</f>
        <v>Interpreting Experiments</v>
      </c>
      <c r="L38"/>
      <c r="M38"/>
    </row>
    <row r="39" spans="1:13" x14ac:dyDescent="0.2">
      <c r="A39" s="8" t="str">
        <f>Table76810[[#This Row],[Test No.]]&amp;Table76810[[#This Row],[Section]]&amp;Table76810[[#This Row],[Q No.]]</f>
        <v>P1S38</v>
      </c>
      <c r="B39" t="s">
        <v>31</v>
      </c>
      <c r="C39" s="9" t="s">
        <v>305</v>
      </c>
      <c r="D39" s="6">
        <v>38</v>
      </c>
      <c r="E39" s="14" t="s">
        <v>34</v>
      </c>
      <c r="F39" s="10" t="str">
        <f>Table76810[[#This Row],[CID]]</f>
        <v>S3.3</v>
      </c>
      <c r="G39" s="6">
        <v>3</v>
      </c>
      <c r="H39" s="13" t="s">
        <v>54</v>
      </c>
      <c r="I39" s="6" t="s">
        <v>423</v>
      </c>
      <c r="J39" s="10" t="str">
        <f>VLOOKUP(Table76810[[#This Row],[CID]],ALY,2,FALSE)</f>
        <v>Interpreting Experiments</v>
      </c>
      <c r="L39"/>
      <c r="M39"/>
    </row>
    <row r="40" spans="1:13" x14ac:dyDescent="0.2">
      <c r="A40" s="8" t="str">
        <f>Table76810[[#This Row],[Test No.]]&amp;Table76810[[#This Row],[Section]]&amp;Table76810[[#This Row],[Q No.]]</f>
        <v>P1S39</v>
      </c>
      <c r="B40" t="s">
        <v>384</v>
      </c>
      <c r="C40" s="9" t="s">
        <v>305</v>
      </c>
      <c r="D40" s="6">
        <v>39</v>
      </c>
      <c r="E40" s="14" t="s">
        <v>34</v>
      </c>
      <c r="F40" s="10" t="str">
        <f>Table76810[[#This Row],[CID]]</f>
        <v>S3.3</v>
      </c>
      <c r="G40" s="6">
        <v>3</v>
      </c>
      <c r="H40" s="13" t="s">
        <v>54</v>
      </c>
      <c r="I40" s="6" t="s">
        <v>423</v>
      </c>
      <c r="J40" s="10" t="str">
        <f>VLOOKUP(Table76810[[#This Row],[CID]],ALY,2,FALSE)</f>
        <v>Interpreting Experiments</v>
      </c>
      <c r="L40"/>
      <c r="M40"/>
    </row>
    <row r="41" spans="1:13" x14ac:dyDescent="0.2">
      <c r="A41" s="8" t="str">
        <f>Table76810[[#This Row],[Test No.]]&amp;Table76810[[#This Row],[Section]]&amp;Table76810[[#This Row],[Q No.]]</f>
        <v>P1S40</v>
      </c>
      <c r="B41" t="s">
        <v>383</v>
      </c>
      <c r="C41" s="9" t="s">
        <v>305</v>
      </c>
      <c r="D41" s="6">
        <v>40</v>
      </c>
      <c r="E41" s="14" t="s">
        <v>34</v>
      </c>
      <c r="F41" s="10" t="str">
        <f>Table76810[[#This Row],[CID]]</f>
        <v>S3.3</v>
      </c>
      <c r="G41" s="6">
        <v>3</v>
      </c>
      <c r="H41" s="13" t="s">
        <v>54</v>
      </c>
      <c r="I41" s="6" t="s">
        <v>423</v>
      </c>
      <c r="J41" s="10" t="str">
        <f>VLOOKUP(Table76810[[#This Row],[CID]],ALY,2,FALSE)</f>
        <v>Interpreting Experiments</v>
      </c>
      <c r="L41"/>
      <c r="M41"/>
    </row>
    <row r="42" spans="1:13" x14ac:dyDescent="0.2">
      <c r="A42" s="8" t="str">
        <f>Table76810[[#This Row],[Test No.]]&amp;Table76810[[#This Row],[Section]]&amp;Table76810[[#This Row],[Q No.]]</f>
        <v>P2S1</v>
      </c>
      <c r="B42" t="s">
        <v>382</v>
      </c>
      <c r="C42" s="16" t="s">
        <v>306</v>
      </c>
      <c r="D42" s="14">
        <v>1</v>
      </c>
      <c r="E42" s="14" t="s">
        <v>34</v>
      </c>
      <c r="F42" s="13" t="str">
        <f>Table76810[[#This Row],[CID]]</f>
        <v>S2.1</v>
      </c>
      <c r="G42" s="6">
        <v>2</v>
      </c>
      <c r="H42" s="13" t="s">
        <v>53</v>
      </c>
      <c r="I42" s="14" t="s">
        <v>418</v>
      </c>
      <c r="J42" s="13" t="str">
        <f>VLOOKUP(Table76810[[#This Row],[CID]],ALY,2,FALSE)</f>
        <v>Data Trend &amp; Relationships between Variables</v>
      </c>
      <c r="L42"/>
      <c r="M42"/>
    </row>
    <row r="43" spans="1:13" x14ac:dyDescent="0.2">
      <c r="A43" s="8" t="str">
        <f>Table76810[[#This Row],[Test No.]]&amp;Table76810[[#This Row],[Section]]&amp;Table76810[[#This Row],[Q No.]]</f>
        <v>P2S2</v>
      </c>
      <c r="B43" t="s">
        <v>384</v>
      </c>
      <c r="C43" s="16" t="s">
        <v>306</v>
      </c>
      <c r="D43" s="14">
        <v>2</v>
      </c>
      <c r="E43" s="14" t="s">
        <v>34</v>
      </c>
      <c r="F43" s="13" t="str">
        <f>Table76810[[#This Row],[CID]]</f>
        <v>S2.1</v>
      </c>
      <c r="G43" s="6">
        <v>2</v>
      </c>
      <c r="H43" s="13" t="s">
        <v>53</v>
      </c>
      <c r="I43" s="14" t="s">
        <v>418</v>
      </c>
      <c r="J43" s="13" t="str">
        <f>VLOOKUP(Table76810[[#This Row],[CID]],ALY,2,FALSE)</f>
        <v>Data Trend &amp; Relationships between Variables</v>
      </c>
      <c r="L43"/>
      <c r="M43"/>
    </row>
    <row r="44" spans="1:13" x14ac:dyDescent="0.2">
      <c r="A44" s="8" t="str">
        <f>Table76810[[#This Row],[Test No.]]&amp;Table76810[[#This Row],[Section]]&amp;Table76810[[#This Row],[Q No.]]</f>
        <v>P2S3</v>
      </c>
      <c r="B44" t="s">
        <v>383</v>
      </c>
      <c r="C44" s="16" t="s">
        <v>306</v>
      </c>
      <c r="D44" s="14">
        <v>3</v>
      </c>
      <c r="E44" s="14" t="s">
        <v>34</v>
      </c>
      <c r="F44" s="13" t="str">
        <f>Table76810[[#This Row],[CID]]</f>
        <v>S2.1</v>
      </c>
      <c r="G44" s="6">
        <v>2</v>
      </c>
      <c r="H44" s="13" t="s">
        <v>53</v>
      </c>
      <c r="I44" s="14" t="s">
        <v>418</v>
      </c>
      <c r="J44" s="13" t="str">
        <f>VLOOKUP(Table76810[[#This Row],[CID]],ALY,2,FALSE)</f>
        <v>Data Trend &amp; Relationships between Variables</v>
      </c>
      <c r="L44"/>
      <c r="M44"/>
    </row>
    <row r="45" spans="1:13" x14ac:dyDescent="0.2">
      <c r="A45" s="8" t="str">
        <f>Table76810[[#This Row],[Test No.]]&amp;Table76810[[#This Row],[Section]]&amp;Table76810[[#This Row],[Q No.]]</f>
        <v>P2S4</v>
      </c>
      <c r="B45" t="s">
        <v>382</v>
      </c>
      <c r="C45" s="16" t="s">
        <v>306</v>
      </c>
      <c r="D45" s="14">
        <v>4</v>
      </c>
      <c r="E45" s="14" t="s">
        <v>34</v>
      </c>
      <c r="F45" s="13" t="str">
        <f>Table76810[[#This Row],[CID]]</f>
        <v>S2.1</v>
      </c>
      <c r="G45" s="6">
        <v>2</v>
      </c>
      <c r="H45" s="13" t="s">
        <v>53</v>
      </c>
      <c r="I45" s="14" t="s">
        <v>418</v>
      </c>
      <c r="J45" s="13" t="str">
        <f>VLOOKUP(Table76810[[#This Row],[CID]],ALY,2,FALSE)</f>
        <v>Data Trend &amp; Relationships between Variables</v>
      </c>
      <c r="L45"/>
      <c r="M45"/>
    </row>
    <row r="46" spans="1:13" x14ac:dyDescent="0.2">
      <c r="A46" s="8" t="str">
        <f>Table76810[[#This Row],[Test No.]]&amp;Table76810[[#This Row],[Section]]&amp;Table76810[[#This Row],[Q No.]]</f>
        <v>P2S5</v>
      </c>
      <c r="B46" t="s">
        <v>381</v>
      </c>
      <c r="C46" s="16" t="s">
        <v>306</v>
      </c>
      <c r="D46" s="14">
        <v>5</v>
      </c>
      <c r="E46" s="14" t="s">
        <v>34</v>
      </c>
      <c r="F46" s="13" t="str">
        <f>Table76810[[#This Row],[CID]]</f>
        <v>S2.2</v>
      </c>
      <c r="G46" s="6">
        <v>2</v>
      </c>
      <c r="H46" s="13" t="s">
        <v>53</v>
      </c>
      <c r="I46" s="14" t="s">
        <v>419</v>
      </c>
      <c r="J46" s="13" t="str">
        <f>VLOOKUP(Table76810[[#This Row],[CID]],ALY,2,FALSE)</f>
        <v>Hypothetical Data Point</v>
      </c>
      <c r="L46"/>
      <c r="M46"/>
    </row>
    <row r="47" spans="1:13" x14ac:dyDescent="0.2">
      <c r="A47" s="8" t="str">
        <f>Table76810[[#This Row],[Test No.]]&amp;Table76810[[#This Row],[Section]]&amp;Table76810[[#This Row],[Q No.]]</f>
        <v>P2S6</v>
      </c>
      <c r="B47" t="s">
        <v>384</v>
      </c>
      <c r="C47" s="16" t="s">
        <v>306</v>
      </c>
      <c r="D47" s="14">
        <v>6</v>
      </c>
      <c r="E47" s="14" t="s">
        <v>34</v>
      </c>
      <c r="F47" s="13" t="str">
        <f>Table76810[[#This Row],[CID]]</f>
        <v>S3.3</v>
      </c>
      <c r="G47" s="6">
        <v>3</v>
      </c>
      <c r="H47" s="13" t="s">
        <v>54</v>
      </c>
      <c r="I47" s="14" t="s">
        <v>423</v>
      </c>
      <c r="J47" s="13" t="str">
        <f>VLOOKUP(Table76810[[#This Row],[CID]],ALY,2,FALSE)</f>
        <v>Interpreting Experiments</v>
      </c>
      <c r="L47"/>
      <c r="M47"/>
    </row>
    <row r="48" spans="1:13" x14ac:dyDescent="0.2">
      <c r="A48" s="8" t="str">
        <f>Table76810[[#This Row],[Test No.]]&amp;Table76810[[#This Row],[Section]]&amp;Table76810[[#This Row],[Q No.]]</f>
        <v>P2S7</v>
      </c>
      <c r="B48" t="s">
        <v>31</v>
      </c>
      <c r="C48" s="16" t="s">
        <v>306</v>
      </c>
      <c r="D48" s="14">
        <v>7</v>
      </c>
      <c r="E48" s="14" t="s">
        <v>34</v>
      </c>
      <c r="F48" s="13" t="str">
        <f>Table76810[[#This Row],[CID]]</f>
        <v>S3.3</v>
      </c>
      <c r="G48" s="6">
        <v>3</v>
      </c>
      <c r="H48" s="13" t="s">
        <v>54</v>
      </c>
      <c r="I48" s="14" t="s">
        <v>423</v>
      </c>
      <c r="J48" s="13" t="str">
        <f>VLOOKUP(Table76810[[#This Row],[CID]],ALY,2,FALSE)</f>
        <v>Interpreting Experiments</v>
      </c>
      <c r="L48"/>
      <c r="M48"/>
    </row>
    <row r="49" spans="1:13" x14ac:dyDescent="0.2">
      <c r="A49" s="8" t="str">
        <f>Table76810[[#This Row],[Test No.]]&amp;Table76810[[#This Row],[Section]]&amp;Table76810[[#This Row],[Q No.]]</f>
        <v>P2S8</v>
      </c>
      <c r="B49" t="s">
        <v>384</v>
      </c>
      <c r="C49" s="16" t="s">
        <v>306</v>
      </c>
      <c r="D49" s="14">
        <v>8</v>
      </c>
      <c r="E49" s="14" t="s">
        <v>34</v>
      </c>
      <c r="F49" s="13" t="str">
        <f>Table76810[[#This Row],[CID]]</f>
        <v>S3.3</v>
      </c>
      <c r="G49" s="6">
        <v>3</v>
      </c>
      <c r="H49" s="13" t="s">
        <v>54</v>
      </c>
      <c r="I49" s="14" t="s">
        <v>423</v>
      </c>
      <c r="J49" s="13" t="str">
        <f>VLOOKUP(Table76810[[#This Row],[CID]],ALY,2,FALSE)</f>
        <v>Interpreting Experiments</v>
      </c>
      <c r="L49"/>
      <c r="M49"/>
    </row>
    <row r="50" spans="1:13" x14ac:dyDescent="0.2">
      <c r="A50" s="8" t="str">
        <f>Table76810[[#This Row],[Test No.]]&amp;Table76810[[#This Row],[Section]]&amp;Table76810[[#This Row],[Q No.]]</f>
        <v>P2S9</v>
      </c>
      <c r="B50" t="s">
        <v>381</v>
      </c>
      <c r="C50" s="16" t="s">
        <v>306</v>
      </c>
      <c r="D50" s="14">
        <v>9</v>
      </c>
      <c r="E50" s="14" t="s">
        <v>34</v>
      </c>
      <c r="F50" s="13" t="str">
        <f>Table76810[[#This Row],[CID]]</f>
        <v>S3.3</v>
      </c>
      <c r="G50" s="6">
        <v>3</v>
      </c>
      <c r="H50" s="13" t="s">
        <v>54</v>
      </c>
      <c r="I50" s="14" t="s">
        <v>423</v>
      </c>
      <c r="J50" s="13" t="str">
        <f>VLOOKUP(Table76810[[#This Row],[CID]],ALY,2,FALSE)</f>
        <v>Interpreting Experiments</v>
      </c>
      <c r="L50"/>
      <c r="M50"/>
    </row>
    <row r="51" spans="1:13" x14ac:dyDescent="0.2">
      <c r="A51" s="8" t="str">
        <f>Table76810[[#This Row],[Test No.]]&amp;Table76810[[#This Row],[Section]]&amp;Table76810[[#This Row],[Q No.]]</f>
        <v>P2S10</v>
      </c>
      <c r="B51" t="s">
        <v>382</v>
      </c>
      <c r="C51" s="16" t="s">
        <v>306</v>
      </c>
      <c r="D51" s="14">
        <v>10</v>
      </c>
      <c r="E51" s="14" t="s">
        <v>34</v>
      </c>
      <c r="F51" s="13" t="str">
        <f>Table76810[[#This Row],[CID]]</f>
        <v>S3.3</v>
      </c>
      <c r="G51" s="6">
        <v>3</v>
      </c>
      <c r="H51" s="13" t="s">
        <v>54</v>
      </c>
      <c r="I51" s="14" t="s">
        <v>423</v>
      </c>
      <c r="J51" s="13" t="str">
        <f>VLOOKUP(Table76810[[#This Row],[CID]],ALY,2,FALSE)</f>
        <v>Interpreting Experiments</v>
      </c>
      <c r="L51"/>
      <c r="M51"/>
    </row>
    <row r="52" spans="1:13" x14ac:dyDescent="0.2">
      <c r="A52" s="8" t="str">
        <f>Table76810[[#This Row],[Test No.]]&amp;Table76810[[#This Row],[Section]]&amp;Table76810[[#This Row],[Q No.]]</f>
        <v>P2S11</v>
      </c>
      <c r="C52" s="16" t="s">
        <v>306</v>
      </c>
      <c r="D52" s="14">
        <v>11</v>
      </c>
      <c r="E52" s="14" t="s">
        <v>34</v>
      </c>
      <c r="F52" s="13" t="str">
        <f>Table76810[[#This Row],[CID]]</f>
        <v>S3.2</v>
      </c>
      <c r="G52" s="6">
        <v>3</v>
      </c>
      <c r="H52" s="13" t="s">
        <v>54</v>
      </c>
      <c r="I52" s="14" t="s">
        <v>422</v>
      </c>
      <c r="J52" s="13" t="str">
        <f>VLOOKUP(Table76810[[#This Row],[CID]],ALY,2,FALSE)</f>
        <v>Hypothetical Experiment</v>
      </c>
      <c r="L52"/>
      <c r="M52"/>
    </row>
    <row r="53" spans="1:13" x14ac:dyDescent="0.2">
      <c r="A53" s="8" t="str">
        <f>Table76810[[#This Row],[Test No.]]&amp;Table76810[[#This Row],[Section]]&amp;Table76810[[#This Row],[Q No.]]</f>
        <v>P2S12</v>
      </c>
      <c r="C53" s="16" t="s">
        <v>306</v>
      </c>
      <c r="D53" s="14">
        <v>12</v>
      </c>
      <c r="E53" s="14" t="s">
        <v>34</v>
      </c>
      <c r="F53" s="11" t="str">
        <f>Table76810[[#This Row],[CID]]</f>
        <v>S2.1</v>
      </c>
      <c r="G53" s="6">
        <v>2</v>
      </c>
      <c r="H53" s="13" t="s">
        <v>53</v>
      </c>
      <c r="I53" s="12" t="s">
        <v>418</v>
      </c>
      <c r="J53" s="11" t="str">
        <f>VLOOKUP(Table76810[[#This Row],[CID]],ALY,2,FALSE)</f>
        <v>Data Trend &amp; Relationships between Variables</v>
      </c>
      <c r="L53"/>
      <c r="M53"/>
    </row>
    <row r="54" spans="1:13" x14ac:dyDescent="0.2">
      <c r="A54" s="8" t="str">
        <f>Table76810[[#This Row],[Test No.]]&amp;Table76810[[#This Row],[Section]]&amp;Table76810[[#This Row],[Q No.]]</f>
        <v>P2S13</v>
      </c>
      <c r="C54" s="16" t="s">
        <v>306</v>
      </c>
      <c r="D54" s="14">
        <v>13</v>
      </c>
      <c r="E54" s="14" t="s">
        <v>34</v>
      </c>
      <c r="F54" s="11" t="str">
        <f>Table76810[[#This Row],[CID]]</f>
        <v>S2.1</v>
      </c>
      <c r="G54" s="6">
        <v>2</v>
      </c>
      <c r="H54" s="13" t="s">
        <v>53</v>
      </c>
      <c r="I54" s="12" t="s">
        <v>418</v>
      </c>
      <c r="J54" s="11" t="str">
        <f>VLOOKUP(Table76810[[#This Row],[CID]],ALY,2,FALSE)</f>
        <v>Data Trend &amp; Relationships between Variables</v>
      </c>
      <c r="M54"/>
    </row>
    <row r="55" spans="1:13" x14ac:dyDescent="0.2">
      <c r="A55" s="8" t="str">
        <f>Table76810[[#This Row],[Test No.]]&amp;Table76810[[#This Row],[Section]]&amp;Table76810[[#This Row],[Q No.]]</f>
        <v>P2S14</v>
      </c>
      <c r="C55" s="16" t="s">
        <v>306</v>
      </c>
      <c r="D55" s="14">
        <v>14</v>
      </c>
      <c r="E55" s="14" t="s">
        <v>34</v>
      </c>
      <c r="F55" s="11" t="str">
        <f>Table76810[[#This Row],[CID]]</f>
        <v>S2.1</v>
      </c>
      <c r="G55" s="6">
        <v>2</v>
      </c>
      <c r="H55" s="13" t="s">
        <v>53</v>
      </c>
      <c r="I55" s="12" t="s">
        <v>418</v>
      </c>
      <c r="J55" s="11" t="str">
        <f>VLOOKUP(Table76810[[#This Row],[CID]],ALY,2,FALSE)</f>
        <v>Data Trend &amp; Relationships between Variables</v>
      </c>
    </row>
    <row r="56" spans="1:13" x14ac:dyDescent="0.2">
      <c r="A56" s="8" t="str">
        <f>Table76810[[#This Row],[Test No.]]&amp;Table76810[[#This Row],[Section]]&amp;Table76810[[#This Row],[Q No.]]</f>
        <v>P2S15</v>
      </c>
      <c r="C56" s="16" t="s">
        <v>306</v>
      </c>
      <c r="D56" s="14">
        <v>15</v>
      </c>
      <c r="E56" s="14" t="s">
        <v>34</v>
      </c>
      <c r="F56" s="11" t="str">
        <f>Table76810[[#This Row],[CID]]</f>
        <v>S2.1</v>
      </c>
      <c r="G56" s="6">
        <v>2</v>
      </c>
      <c r="H56" s="13" t="s">
        <v>53</v>
      </c>
      <c r="I56" s="12" t="s">
        <v>418</v>
      </c>
      <c r="J56" s="11" t="str">
        <f>VLOOKUP(Table76810[[#This Row],[CID]],ALY,2,FALSE)</f>
        <v>Data Trend &amp; Relationships between Variables</v>
      </c>
    </row>
    <row r="57" spans="1:13" x14ac:dyDescent="0.2">
      <c r="A57" s="8" t="str">
        <f>Table76810[[#This Row],[Test No.]]&amp;Table76810[[#This Row],[Section]]&amp;Table76810[[#This Row],[Q No.]]</f>
        <v>P2S16</v>
      </c>
      <c r="C57" s="16" t="s">
        <v>306</v>
      </c>
      <c r="D57" s="14">
        <v>16</v>
      </c>
      <c r="E57" s="14" t="s">
        <v>34</v>
      </c>
      <c r="F57" s="11" t="str">
        <f>Table76810[[#This Row],[CID]]</f>
        <v>S2.1</v>
      </c>
      <c r="G57" s="6">
        <v>2</v>
      </c>
      <c r="H57" s="13" t="s">
        <v>53</v>
      </c>
      <c r="I57" s="12" t="s">
        <v>418</v>
      </c>
      <c r="J57" s="11" t="str">
        <f>VLOOKUP(Table76810[[#This Row],[CID]],ALY,2,FALSE)</f>
        <v>Data Trend &amp; Relationships between Variables</v>
      </c>
    </row>
    <row r="58" spans="1:13" x14ac:dyDescent="0.2">
      <c r="A58" s="8" t="str">
        <f>Table76810[[#This Row],[Test No.]]&amp;Table76810[[#This Row],[Section]]&amp;Table76810[[#This Row],[Q No.]]</f>
        <v>P2S17</v>
      </c>
      <c r="C58" s="16" t="s">
        <v>306</v>
      </c>
      <c r="D58" s="14">
        <v>17</v>
      </c>
      <c r="E58" s="14" t="s">
        <v>34</v>
      </c>
      <c r="F58" s="11" t="str">
        <f>Table76810[[#This Row],[CID]]</f>
        <v>S2.1</v>
      </c>
      <c r="G58" s="6">
        <v>2</v>
      </c>
      <c r="H58" s="13" t="s">
        <v>53</v>
      </c>
      <c r="I58" s="12" t="s">
        <v>418</v>
      </c>
      <c r="J58" s="11" t="str">
        <f>VLOOKUP(Table76810[[#This Row],[CID]],ALY,2,FALSE)</f>
        <v>Data Trend &amp; Relationships between Variables</v>
      </c>
    </row>
    <row r="59" spans="1:13" x14ac:dyDescent="0.2">
      <c r="A59" s="8" t="str">
        <f>Table76810[[#This Row],[Test No.]]&amp;Table76810[[#This Row],[Section]]&amp;Table76810[[#This Row],[Q No.]]</f>
        <v>P2S18</v>
      </c>
      <c r="C59" s="16" t="s">
        <v>306</v>
      </c>
      <c r="D59" s="14">
        <v>18</v>
      </c>
      <c r="E59" s="14" t="s">
        <v>34</v>
      </c>
      <c r="F59" s="11" t="str">
        <f>Table76810[[#This Row],[CID]]</f>
        <v>S2.1</v>
      </c>
      <c r="G59" s="6">
        <v>2</v>
      </c>
      <c r="H59" s="13" t="s">
        <v>53</v>
      </c>
      <c r="I59" s="12" t="s">
        <v>418</v>
      </c>
      <c r="J59" s="11" t="str">
        <f>VLOOKUP(Table76810[[#This Row],[CID]],ALY,2,FALSE)</f>
        <v>Data Trend &amp; Relationships between Variables</v>
      </c>
    </row>
    <row r="60" spans="1:13" x14ac:dyDescent="0.2">
      <c r="A60" s="8" t="str">
        <f>Table76810[[#This Row],[Test No.]]&amp;Table76810[[#This Row],[Section]]&amp;Table76810[[#This Row],[Q No.]]</f>
        <v>P2S19</v>
      </c>
      <c r="C60" s="16" t="s">
        <v>306</v>
      </c>
      <c r="D60" s="14">
        <v>19</v>
      </c>
      <c r="E60" s="14" t="s">
        <v>34</v>
      </c>
      <c r="F60" s="11" t="str">
        <f>Table76810[[#This Row],[CID]]</f>
        <v>S2.1</v>
      </c>
      <c r="G60" s="6">
        <v>2</v>
      </c>
      <c r="H60" s="13" t="s">
        <v>53</v>
      </c>
      <c r="I60" s="12" t="s">
        <v>418</v>
      </c>
      <c r="J60" s="11" t="str">
        <f>VLOOKUP(Table76810[[#This Row],[CID]],ALY,2,FALSE)</f>
        <v>Data Trend &amp; Relationships between Variables</v>
      </c>
    </row>
    <row r="61" spans="1:13" x14ac:dyDescent="0.2">
      <c r="A61" s="8" t="str">
        <f>Table76810[[#This Row],[Test No.]]&amp;Table76810[[#This Row],[Section]]&amp;Table76810[[#This Row],[Q No.]]</f>
        <v>P2S20</v>
      </c>
      <c r="C61" s="16" t="s">
        <v>306</v>
      </c>
      <c r="D61" s="14">
        <v>20</v>
      </c>
      <c r="E61" s="14" t="s">
        <v>34</v>
      </c>
      <c r="F61" s="11" t="str">
        <f>Table76810[[#This Row],[CID]]</f>
        <v>S2.1</v>
      </c>
      <c r="G61" s="6">
        <v>2</v>
      </c>
      <c r="H61" s="13" t="s">
        <v>53</v>
      </c>
      <c r="I61" s="12" t="s">
        <v>418</v>
      </c>
      <c r="J61" s="11" t="str">
        <f>VLOOKUP(Table76810[[#This Row],[CID]],ALY,2,FALSE)</f>
        <v>Data Trend &amp; Relationships between Variables</v>
      </c>
    </row>
    <row r="62" spans="1:13" x14ac:dyDescent="0.2">
      <c r="A62" s="8" t="str">
        <f>Table76810[[#This Row],[Test No.]]&amp;Table76810[[#This Row],[Section]]&amp;Table76810[[#This Row],[Q No.]]</f>
        <v>P2S21</v>
      </c>
      <c r="C62" s="16" t="s">
        <v>306</v>
      </c>
      <c r="D62" s="14">
        <v>21</v>
      </c>
      <c r="E62" s="14" t="s">
        <v>34</v>
      </c>
      <c r="F62" s="11" t="str">
        <f>Table76810[[#This Row],[CID]]</f>
        <v>S2.1</v>
      </c>
      <c r="G62" s="6">
        <v>2</v>
      </c>
      <c r="H62" s="13" t="s">
        <v>53</v>
      </c>
      <c r="I62" s="12" t="s">
        <v>418</v>
      </c>
      <c r="J62" s="11" t="str">
        <f>VLOOKUP(Table76810[[#This Row],[CID]],ALY,2,FALSE)</f>
        <v>Data Trend &amp; Relationships between Variables</v>
      </c>
    </row>
    <row r="63" spans="1:13" x14ac:dyDescent="0.2">
      <c r="A63" s="8" t="str">
        <f>Table76810[[#This Row],[Test No.]]&amp;Table76810[[#This Row],[Section]]&amp;Table76810[[#This Row],[Q No.]]</f>
        <v>P2S22</v>
      </c>
      <c r="C63" s="16" t="s">
        <v>306</v>
      </c>
      <c r="D63" s="14">
        <v>22</v>
      </c>
      <c r="E63" s="14" t="s">
        <v>34</v>
      </c>
      <c r="F63" s="11" t="str">
        <f>Table76810[[#This Row],[CID]]</f>
        <v>S3.3</v>
      </c>
      <c r="G63" s="6">
        <v>3</v>
      </c>
      <c r="H63" s="13" t="s">
        <v>54</v>
      </c>
      <c r="I63" s="12" t="s">
        <v>423</v>
      </c>
      <c r="J63" s="11" t="str">
        <f>VLOOKUP(Table76810[[#This Row],[CID]],ALY,2,FALSE)</f>
        <v>Interpreting Experiments</v>
      </c>
    </row>
    <row r="64" spans="1:13" x14ac:dyDescent="0.2">
      <c r="A64" s="8" t="str">
        <f>Table76810[[#This Row],[Test No.]]&amp;Table76810[[#This Row],[Section]]&amp;Table76810[[#This Row],[Q No.]]</f>
        <v>P2S23</v>
      </c>
      <c r="C64" s="16" t="s">
        <v>306</v>
      </c>
      <c r="D64" s="14">
        <v>23</v>
      </c>
      <c r="E64" s="14" t="s">
        <v>34</v>
      </c>
      <c r="F64" s="11" t="str">
        <f>Table76810[[#This Row],[CID]]</f>
        <v>S3.3</v>
      </c>
      <c r="G64" s="6">
        <v>3</v>
      </c>
      <c r="H64" s="13" t="s">
        <v>54</v>
      </c>
      <c r="I64" s="12" t="s">
        <v>423</v>
      </c>
      <c r="J64" s="11" t="str">
        <f>VLOOKUP(Table76810[[#This Row],[CID]],ALY,2,FALSE)</f>
        <v>Interpreting Experiments</v>
      </c>
    </row>
    <row r="65" spans="1:10" x14ac:dyDescent="0.2">
      <c r="A65" s="8" t="str">
        <f>Table76810[[#This Row],[Test No.]]&amp;Table76810[[#This Row],[Section]]&amp;Table76810[[#This Row],[Q No.]]</f>
        <v>P2S24</v>
      </c>
      <c r="C65" s="16" t="s">
        <v>306</v>
      </c>
      <c r="D65" s="14">
        <v>24</v>
      </c>
      <c r="E65" s="14" t="s">
        <v>34</v>
      </c>
      <c r="F65" s="11" t="str">
        <f>Table76810[[#This Row],[CID]]</f>
        <v>S3.3</v>
      </c>
      <c r="G65" s="6">
        <v>3</v>
      </c>
      <c r="H65" s="13" t="s">
        <v>54</v>
      </c>
      <c r="I65" s="12" t="s">
        <v>423</v>
      </c>
      <c r="J65" s="11" t="str">
        <f>VLOOKUP(Table76810[[#This Row],[CID]],ALY,2,FALSE)</f>
        <v>Interpreting Experiments</v>
      </c>
    </row>
    <row r="66" spans="1:10" x14ac:dyDescent="0.2">
      <c r="A66" s="8" t="str">
        <f>Table76810[[#This Row],[Test No.]]&amp;Table76810[[#This Row],[Section]]&amp;Table76810[[#This Row],[Q No.]]</f>
        <v>P2S25</v>
      </c>
      <c r="C66" s="16" t="s">
        <v>306</v>
      </c>
      <c r="D66" s="14">
        <v>25</v>
      </c>
      <c r="E66" s="14" t="s">
        <v>34</v>
      </c>
      <c r="F66" s="11" t="str">
        <f>Table76810[[#This Row],[CID]]</f>
        <v>S3.3</v>
      </c>
      <c r="G66" s="6">
        <v>3</v>
      </c>
      <c r="H66" s="13" t="s">
        <v>54</v>
      </c>
      <c r="I66" s="12" t="s">
        <v>423</v>
      </c>
      <c r="J66" s="11" t="str">
        <f>VLOOKUP(Table76810[[#This Row],[CID]],ALY,2,FALSE)</f>
        <v>Interpreting Experiments</v>
      </c>
    </row>
    <row r="67" spans="1:10" x14ac:dyDescent="0.2">
      <c r="A67" s="8" t="str">
        <f>Table76810[[#This Row],[Test No.]]&amp;Table76810[[#This Row],[Section]]&amp;Table76810[[#This Row],[Q No.]]</f>
        <v>P2S26</v>
      </c>
      <c r="C67" s="16" t="s">
        <v>306</v>
      </c>
      <c r="D67" s="14">
        <v>26</v>
      </c>
      <c r="E67" s="14" t="s">
        <v>34</v>
      </c>
      <c r="F67" s="11" t="str">
        <f>Table76810[[#This Row],[CID]]</f>
        <v>S3.2</v>
      </c>
      <c r="G67" s="6">
        <v>3</v>
      </c>
      <c r="H67" s="13" t="s">
        <v>54</v>
      </c>
      <c r="I67" s="12" t="s">
        <v>422</v>
      </c>
      <c r="J67" s="11" t="str">
        <f>VLOOKUP(Table76810[[#This Row],[CID]],ALY,2,FALSE)</f>
        <v>Hypothetical Experiment</v>
      </c>
    </row>
    <row r="68" spans="1:10" x14ac:dyDescent="0.2">
      <c r="A68" s="8" t="str">
        <f>Table76810[[#This Row],[Test No.]]&amp;Table76810[[#This Row],[Section]]&amp;Table76810[[#This Row],[Q No.]]</f>
        <v>P2S27</v>
      </c>
      <c r="C68" s="16" t="s">
        <v>306</v>
      </c>
      <c r="D68" s="14">
        <v>27</v>
      </c>
      <c r="E68" s="14" t="s">
        <v>34</v>
      </c>
      <c r="F68" s="11" t="str">
        <f>Table76810[[#This Row],[CID]]</f>
        <v>S3.3</v>
      </c>
      <c r="G68" s="6">
        <v>3</v>
      </c>
      <c r="H68" s="13" t="s">
        <v>54</v>
      </c>
      <c r="I68" s="12" t="s">
        <v>423</v>
      </c>
      <c r="J68" s="11" t="str">
        <f>VLOOKUP(Table76810[[#This Row],[CID]],ALY,2,FALSE)</f>
        <v>Interpreting Experiments</v>
      </c>
    </row>
    <row r="69" spans="1:10" x14ac:dyDescent="0.2">
      <c r="A69" s="8" t="str">
        <f>Table76810[[#This Row],[Test No.]]&amp;Table76810[[#This Row],[Section]]&amp;Table76810[[#This Row],[Q No.]]</f>
        <v>P2S28</v>
      </c>
      <c r="C69" s="16" t="s">
        <v>306</v>
      </c>
      <c r="D69" s="14">
        <v>28</v>
      </c>
      <c r="E69" s="14" t="s">
        <v>34</v>
      </c>
      <c r="F69" s="11" t="str">
        <f>Table76810[[#This Row],[CID]]</f>
        <v>S3.3</v>
      </c>
      <c r="G69" s="6">
        <v>3</v>
      </c>
      <c r="H69" s="13" t="s">
        <v>54</v>
      </c>
      <c r="I69" s="12" t="s">
        <v>423</v>
      </c>
      <c r="J69" s="11" t="str">
        <f>VLOOKUP(Table76810[[#This Row],[CID]],ALY,2,FALSE)</f>
        <v>Interpreting Experiments</v>
      </c>
    </row>
    <row r="70" spans="1:10" x14ac:dyDescent="0.2">
      <c r="A70" s="8" t="str">
        <f>Table76810[[#This Row],[Test No.]]&amp;Table76810[[#This Row],[Section]]&amp;Table76810[[#This Row],[Q No.]]</f>
        <v>P2S29</v>
      </c>
      <c r="C70" s="16" t="s">
        <v>306</v>
      </c>
      <c r="D70" s="14">
        <v>29</v>
      </c>
      <c r="E70" s="14" t="s">
        <v>34</v>
      </c>
      <c r="F70" s="11" t="str">
        <f>Table76810[[#This Row],[CID]]</f>
        <v>S3.3</v>
      </c>
      <c r="G70" s="6">
        <v>3</v>
      </c>
      <c r="H70" s="13" t="s">
        <v>54</v>
      </c>
      <c r="I70" s="12" t="s">
        <v>423</v>
      </c>
      <c r="J70" s="11" t="str">
        <f>VLOOKUP(Table76810[[#This Row],[CID]],ALY,2,FALSE)</f>
        <v>Interpreting Experiments</v>
      </c>
    </row>
    <row r="71" spans="1:10" x14ac:dyDescent="0.2">
      <c r="A71" s="8" t="str">
        <f>Table76810[[#This Row],[Test No.]]&amp;Table76810[[#This Row],[Section]]&amp;Table76810[[#This Row],[Q No.]]</f>
        <v>P2S30</v>
      </c>
      <c r="C71" s="16" t="s">
        <v>306</v>
      </c>
      <c r="D71" s="14">
        <v>30</v>
      </c>
      <c r="E71" s="14" t="s">
        <v>34</v>
      </c>
      <c r="F71" s="11" t="str">
        <f>Table76810[[#This Row],[CID]]</f>
        <v>S3.3</v>
      </c>
      <c r="G71" s="6">
        <v>3</v>
      </c>
      <c r="H71" s="13" t="s">
        <v>54</v>
      </c>
      <c r="I71" s="12" t="s">
        <v>423</v>
      </c>
      <c r="J71" s="11" t="str">
        <f>VLOOKUP(Table76810[[#This Row],[CID]],ALY,2,FALSE)</f>
        <v>Interpreting Experiments</v>
      </c>
    </row>
    <row r="72" spans="1:10" x14ac:dyDescent="0.2">
      <c r="A72" s="8" t="str">
        <f>Table76810[[#This Row],[Test No.]]&amp;Table76810[[#This Row],[Section]]&amp;Table76810[[#This Row],[Q No.]]</f>
        <v>P2S31</v>
      </c>
      <c r="C72" s="16" t="s">
        <v>306</v>
      </c>
      <c r="D72" s="14">
        <v>31</v>
      </c>
      <c r="E72" s="14" t="s">
        <v>34</v>
      </c>
      <c r="F72" s="11" t="str">
        <f>Table76810[[#This Row],[CID]]</f>
        <v>S3.3</v>
      </c>
      <c r="G72" s="6">
        <v>3</v>
      </c>
      <c r="H72" s="13" t="s">
        <v>54</v>
      </c>
      <c r="I72" s="12" t="s">
        <v>423</v>
      </c>
      <c r="J72" s="11" t="str">
        <f>VLOOKUP(Table76810[[#This Row],[CID]],ALY,2,FALSE)</f>
        <v>Interpreting Experiments</v>
      </c>
    </row>
    <row r="73" spans="1:10" x14ac:dyDescent="0.2">
      <c r="A73" s="8" t="str">
        <f>Table76810[[#This Row],[Test No.]]&amp;Table76810[[#This Row],[Section]]&amp;Table76810[[#This Row],[Q No.]]</f>
        <v>P2S32</v>
      </c>
      <c r="C73" s="16" t="s">
        <v>306</v>
      </c>
      <c r="D73" s="14">
        <v>32</v>
      </c>
      <c r="E73" s="14" t="s">
        <v>34</v>
      </c>
      <c r="F73" s="11" t="str">
        <f>Table76810[[#This Row],[CID]]</f>
        <v>S3.3</v>
      </c>
      <c r="G73" s="6">
        <v>3</v>
      </c>
      <c r="H73" s="13" t="s">
        <v>54</v>
      </c>
      <c r="I73" s="12" t="s">
        <v>423</v>
      </c>
      <c r="J73" s="11" t="str">
        <f>VLOOKUP(Table76810[[#This Row],[CID]],ALY,2,FALSE)</f>
        <v>Interpreting Experiments</v>
      </c>
    </row>
    <row r="74" spans="1:10" x14ac:dyDescent="0.2">
      <c r="A74" s="8" t="str">
        <f>Table76810[[#This Row],[Test No.]]&amp;Table76810[[#This Row],[Section]]&amp;Table76810[[#This Row],[Q No.]]</f>
        <v>P2S33</v>
      </c>
      <c r="C74" s="16" t="s">
        <v>306</v>
      </c>
      <c r="D74" s="14">
        <v>33</v>
      </c>
      <c r="E74" s="14" t="s">
        <v>34</v>
      </c>
      <c r="F74" s="11" t="str">
        <f>Table76810[[#This Row],[CID]]</f>
        <v>S3.1</v>
      </c>
      <c r="G74" s="6">
        <v>3</v>
      </c>
      <c r="H74" s="13" t="s">
        <v>54</v>
      </c>
      <c r="I74" s="12" t="s">
        <v>421</v>
      </c>
      <c r="J74" s="11" t="str">
        <f>VLOOKUP(Table76810[[#This Row],[CID]],ALY,2,FALSE)</f>
        <v>Experimental Design &amp; Method</v>
      </c>
    </row>
    <row r="75" spans="1:10" x14ac:dyDescent="0.2">
      <c r="A75" s="8" t="str">
        <f>Table76810[[#This Row],[Test No.]]&amp;Table76810[[#This Row],[Section]]&amp;Table76810[[#This Row],[Q No.]]</f>
        <v>P2S34</v>
      </c>
      <c r="C75" s="16" t="s">
        <v>306</v>
      </c>
      <c r="D75" s="14">
        <v>34</v>
      </c>
      <c r="E75" s="14" t="s">
        <v>34</v>
      </c>
      <c r="F75" s="11" t="str">
        <f>Table76810[[#This Row],[CID]]</f>
        <v>S1.1</v>
      </c>
      <c r="G75" s="6">
        <v>1</v>
      </c>
      <c r="H75" s="13" t="s">
        <v>52</v>
      </c>
      <c r="I75" s="12" t="s">
        <v>415</v>
      </c>
      <c r="J75" s="11" t="str">
        <f>VLOOKUP(Table76810[[#This Row],[CID]],ALY,2,FALSE)</f>
        <v>Detail</v>
      </c>
    </row>
    <row r="76" spans="1:10" x14ac:dyDescent="0.2">
      <c r="A76" s="8" t="str">
        <f>Table76810[[#This Row],[Test No.]]&amp;Table76810[[#This Row],[Section]]&amp;Table76810[[#This Row],[Q No.]]</f>
        <v>P2S35</v>
      </c>
      <c r="C76" s="16" t="s">
        <v>306</v>
      </c>
      <c r="D76" s="14">
        <v>35</v>
      </c>
      <c r="E76" s="14" t="s">
        <v>34</v>
      </c>
      <c r="F76" s="11" t="str">
        <f>Table76810[[#This Row],[CID]]</f>
        <v>S1.3</v>
      </c>
      <c r="G76" s="6">
        <v>1</v>
      </c>
      <c r="H76" s="13" t="s">
        <v>52</v>
      </c>
      <c r="I76" s="12" t="s">
        <v>417</v>
      </c>
      <c r="J76" s="11" t="str">
        <f>VLOOKUP(Table76810[[#This Row],[CID]],ALY,2,FALSE)</f>
        <v>Comparison</v>
      </c>
    </row>
    <row r="77" spans="1:10" x14ac:dyDescent="0.2">
      <c r="A77" s="8" t="str">
        <f>Table76810[[#This Row],[Test No.]]&amp;Table76810[[#This Row],[Section]]&amp;Table76810[[#This Row],[Q No.]]</f>
        <v>P2S36</v>
      </c>
      <c r="C77" s="16" t="s">
        <v>306</v>
      </c>
      <c r="D77" s="14">
        <v>36</v>
      </c>
      <c r="E77" s="14" t="s">
        <v>34</v>
      </c>
      <c r="F77" s="11" t="str">
        <f>Table76810[[#This Row],[CID]]</f>
        <v>S1.2</v>
      </c>
      <c r="G77" s="6">
        <v>1</v>
      </c>
      <c r="H77" s="13" t="s">
        <v>52</v>
      </c>
      <c r="I77" s="12" t="s">
        <v>416</v>
      </c>
      <c r="J77" s="11" t="str">
        <f>VLOOKUP(Table76810[[#This Row],[CID]],ALY,2,FALSE)</f>
        <v>Inference</v>
      </c>
    </row>
    <row r="78" spans="1:10" x14ac:dyDescent="0.2">
      <c r="A78" s="8" t="str">
        <f>Table76810[[#This Row],[Test No.]]&amp;Table76810[[#This Row],[Section]]&amp;Table76810[[#This Row],[Q No.]]</f>
        <v>P2S37</v>
      </c>
      <c r="C78" s="16" t="s">
        <v>306</v>
      </c>
      <c r="D78" s="14">
        <v>37</v>
      </c>
      <c r="E78" s="14" t="s">
        <v>34</v>
      </c>
      <c r="F78" s="11" t="str">
        <f>Table76810[[#This Row],[CID]]</f>
        <v>S1.1</v>
      </c>
      <c r="G78" s="6">
        <v>1</v>
      </c>
      <c r="H78" s="13" t="s">
        <v>52</v>
      </c>
      <c r="I78" s="12" t="s">
        <v>415</v>
      </c>
      <c r="J78" s="11" t="str">
        <f>VLOOKUP(Table76810[[#This Row],[CID]],ALY,2,FALSE)</f>
        <v>Detail</v>
      </c>
    </row>
    <row r="79" spans="1:10" x14ac:dyDescent="0.2">
      <c r="A79" s="8" t="str">
        <f>Table76810[[#This Row],[Test No.]]&amp;Table76810[[#This Row],[Section]]&amp;Table76810[[#This Row],[Q No.]]</f>
        <v>P2S38</v>
      </c>
      <c r="C79" s="16" t="s">
        <v>306</v>
      </c>
      <c r="D79" s="14">
        <v>38</v>
      </c>
      <c r="E79" s="14" t="s">
        <v>34</v>
      </c>
      <c r="F79" s="11" t="str">
        <f>Table76810[[#This Row],[CID]]</f>
        <v>S1.1</v>
      </c>
      <c r="G79" s="6">
        <v>1</v>
      </c>
      <c r="H79" s="13" t="s">
        <v>52</v>
      </c>
      <c r="I79" s="12" t="s">
        <v>415</v>
      </c>
      <c r="J79" s="11" t="str">
        <f>VLOOKUP(Table76810[[#This Row],[CID]],ALY,2,FALSE)</f>
        <v>Detail</v>
      </c>
    </row>
    <row r="80" spans="1:10" x14ac:dyDescent="0.2">
      <c r="A80" s="8" t="str">
        <f>Table76810[[#This Row],[Test No.]]&amp;Table76810[[#This Row],[Section]]&amp;Table76810[[#This Row],[Q No.]]</f>
        <v>P2S39</v>
      </c>
      <c r="C80" s="16" t="s">
        <v>306</v>
      </c>
      <c r="D80" s="14">
        <v>39</v>
      </c>
      <c r="E80" s="14" t="s">
        <v>34</v>
      </c>
      <c r="F80" s="11" t="str">
        <f>Table76810[[#This Row],[CID]]</f>
        <v>S1.1</v>
      </c>
      <c r="G80" s="6">
        <v>1</v>
      </c>
      <c r="H80" s="13" t="s">
        <v>52</v>
      </c>
      <c r="I80" s="12" t="s">
        <v>415</v>
      </c>
      <c r="J80" s="11" t="str">
        <f>VLOOKUP(Table76810[[#This Row],[CID]],ALY,2,FALSE)</f>
        <v>Detail</v>
      </c>
    </row>
    <row r="81" spans="1:10" x14ac:dyDescent="0.2">
      <c r="A81" s="8" t="str">
        <f>Table76810[[#This Row],[Test No.]]&amp;Table76810[[#This Row],[Section]]&amp;Table76810[[#This Row],[Q No.]]</f>
        <v>P2S40</v>
      </c>
      <c r="C81" s="16" t="s">
        <v>306</v>
      </c>
      <c r="D81" s="14">
        <v>40</v>
      </c>
      <c r="E81" s="14" t="s">
        <v>34</v>
      </c>
      <c r="F81" s="11" t="str">
        <f>Table76810[[#This Row],[CID]]</f>
        <v>S1.2</v>
      </c>
      <c r="G81" s="6">
        <v>1</v>
      </c>
      <c r="H81" s="13" t="s">
        <v>52</v>
      </c>
      <c r="I81" s="12" t="s">
        <v>416</v>
      </c>
      <c r="J81" s="11" t="str">
        <f>VLOOKUP(Table76810[[#This Row],[CID]],ALY,2,FALSE)</f>
        <v>Inference</v>
      </c>
    </row>
    <row r="82" spans="1:10" x14ac:dyDescent="0.2">
      <c r="A82" s="8" t="str">
        <f>Table76810[[#This Row],[Test No.]]&amp;Table76810[[#This Row],[Section]]&amp;Table76810[[#This Row],[Q No.]]</f>
        <v>P3S1</v>
      </c>
      <c r="C82" s="16" t="s">
        <v>307</v>
      </c>
      <c r="D82" s="14">
        <v>1</v>
      </c>
      <c r="E82" s="14" t="s">
        <v>34</v>
      </c>
      <c r="F82" s="11" t="str">
        <f>Table76810[[#This Row],[CID]]</f>
        <v>S2.1</v>
      </c>
      <c r="G82" s="6">
        <v>2</v>
      </c>
      <c r="H82" s="13" t="s">
        <v>53</v>
      </c>
      <c r="I82" s="12" t="s">
        <v>418</v>
      </c>
      <c r="J82" s="11" t="str">
        <f>VLOOKUP(Table76810[[#This Row],[CID]],ALY,2,FALSE)</f>
        <v>Data Trend &amp; Relationships between Variables</v>
      </c>
    </row>
    <row r="83" spans="1:10" x14ac:dyDescent="0.2">
      <c r="A83" s="8" t="str">
        <f>Table76810[[#This Row],[Test No.]]&amp;Table76810[[#This Row],[Section]]&amp;Table76810[[#This Row],[Q No.]]</f>
        <v>P3S2</v>
      </c>
      <c r="C83" s="16" t="s">
        <v>307</v>
      </c>
      <c r="D83" s="14">
        <v>2</v>
      </c>
      <c r="E83" s="14" t="s">
        <v>34</v>
      </c>
      <c r="F83" s="11" t="str">
        <f>Table76810[[#This Row],[CID]]</f>
        <v>S2.2</v>
      </c>
      <c r="G83" s="6">
        <v>2</v>
      </c>
      <c r="H83" s="13" t="s">
        <v>53</v>
      </c>
      <c r="I83" s="12" t="s">
        <v>419</v>
      </c>
      <c r="J83" s="11" t="str">
        <f>VLOOKUP(Table76810[[#This Row],[CID]],ALY,2,FALSE)</f>
        <v>Hypothetical Data Point</v>
      </c>
    </row>
    <row r="84" spans="1:10" x14ac:dyDescent="0.2">
      <c r="A84" s="8" t="str">
        <f>Table76810[[#This Row],[Test No.]]&amp;Table76810[[#This Row],[Section]]&amp;Table76810[[#This Row],[Q No.]]</f>
        <v>P3S3</v>
      </c>
      <c r="C84" s="16" t="s">
        <v>307</v>
      </c>
      <c r="D84" s="14">
        <v>3</v>
      </c>
      <c r="E84" s="14" t="s">
        <v>34</v>
      </c>
      <c r="F84" s="11" t="str">
        <f>Table76810[[#This Row],[CID]]</f>
        <v>S2.1</v>
      </c>
      <c r="G84" s="6">
        <v>2</v>
      </c>
      <c r="H84" s="13" t="s">
        <v>53</v>
      </c>
      <c r="I84" s="12" t="s">
        <v>418</v>
      </c>
      <c r="J84" s="11" t="str">
        <f>VLOOKUP(Table76810[[#This Row],[CID]],ALY,2,FALSE)</f>
        <v>Data Trend &amp; Relationships between Variables</v>
      </c>
    </row>
    <row r="85" spans="1:10" x14ac:dyDescent="0.2">
      <c r="A85" s="8" t="str">
        <f>Table76810[[#This Row],[Test No.]]&amp;Table76810[[#This Row],[Section]]&amp;Table76810[[#This Row],[Q No.]]</f>
        <v>P3S4</v>
      </c>
      <c r="C85" s="16" t="s">
        <v>307</v>
      </c>
      <c r="D85" s="14">
        <v>4</v>
      </c>
      <c r="E85" s="14" t="s">
        <v>34</v>
      </c>
      <c r="F85" s="11" t="str">
        <f>Table76810[[#This Row],[CID]]</f>
        <v>S2.1</v>
      </c>
      <c r="G85" s="6">
        <v>2</v>
      </c>
      <c r="H85" s="13" t="s">
        <v>53</v>
      </c>
      <c r="I85" s="12" t="s">
        <v>418</v>
      </c>
      <c r="J85" s="11" t="str">
        <f>VLOOKUP(Table76810[[#This Row],[CID]],ALY,2,FALSE)</f>
        <v>Data Trend &amp; Relationships between Variables</v>
      </c>
    </row>
    <row r="86" spans="1:10" x14ac:dyDescent="0.2">
      <c r="A86" s="8" t="str">
        <f>Table76810[[#This Row],[Test No.]]&amp;Table76810[[#This Row],[Section]]&amp;Table76810[[#This Row],[Q No.]]</f>
        <v>P3S5</v>
      </c>
      <c r="C86" s="16" t="s">
        <v>307</v>
      </c>
      <c r="D86" s="14">
        <v>5</v>
      </c>
      <c r="E86" s="14" t="s">
        <v>34</v>
      </c>
      <c r="F86" s="11" t="str">
        <f>Table76810[[#This Row],[CID]]</f>
        <v>S2.1</v>
      </c>
      <c r="G86" s="6">
        <v>2</v>
      </c>
      <c r="H86" s="13" t="s">
        <v>53</v>
      </c>
      <c r="I86" s="12" t="s">
        <v>418</v>
      </c>
      <c r="J86" s="11" t="str">
        <f>VLOOKUP(Table76810[[#This Row],[CID]],ALY,2,FALSE)</f>
        <v>Data Trend &amp; Relationships between Variables</v>
      </c>
    </row>
    <row r="87" spans="1:10" x14ac:dyDescent="0.2">
      <c r="A87" s="8" t="str">
        <f>Table76810[[#This Row],[Test No.]]&amp;Table76810[[#This Row],[Section]]&amp;Table76810[[#This Row],[Q No.]]</f>
        <v>P3S6</v>
      </c>
      <c r="C87" s="16" t="s">
        <v>307</v>
      </c>
      <c r="D87" s="14">
        <v>6</v>
      </c>
      <c r="E87" s="14" t="s">
        <v>34</v>
      </c>
      <c r="F87" s="11" t="str">
        <f>Table76810[[#This Row],[CID]]</f>
        <v>S3.3</v>
      </c>
      <c r="G87" s="6">
        <v>3</v>
      </c>
      <c r="H87" s="13" t="s">
        <v>54</v>
      </c>
      <c r="I87" s="12" t="s">
        <v>423</v>
      </c>
      <c r="J87" s="11" t="str">
        <f>VLOOKUP(Table76810[[#This Row],[CID]],ALY,2,FALSE)</f>
        <v>Interpreting Experiments</v>
      </c>
    </row>
    <row r="88" spans="1:10" x14ac:dyDescent="0.2">
      <c r="A88" s="8" t="str">
        <f>Table76810[[#This Row],[Test No.]]&amp;Table76810[[#This Row],[Section]]&amp;Table76810[[#This Row],[Q No.]]</f>
        <v>P3S7</v>
      </c>
      <c r="C88" s="16" t="s">
        <v>307</v>
      </c>
      <c r="D88" s="14">
        <v>7</v>
      </c>
      <c r="E88" s="14" t="s">
        <v>34</v>
      </c>
      <c r="F88" s="11" t="str">
        <f>Table76810[[#This Row],[CID]]</f>
        <v>S3.3</v>
      </c>
      <c r="G88" s="6">
        <v>3</v>
      </c>
      <c r="H88" s="13" t="s">
        <v>54</v>
      </c>
      <c r="I88" s="12" t="s">
        <v>423</v>
      </c>
      <c r="J88" s="11" t="str">
        <f>VLOOKUP(Table76810[[#This Row],[CID]],ALY,2,FALSE)</f>
        <v>Interpreting Experiments</v>
      </c>
    </row>
    <row r="89" spans="1:10" x14ac:dyDescent="0.2">
      <c r="A89" s="8" t="str">
        <f>Table76810[[#This Row],[Test No.]]&amp;Table76810[[#This Row],[Section]]&amp;Table76810[[#This Row],[Q No.]]</f>
        <v>P3S8</v>
      </c>
      <c r="C89" s="16" t="s">
        <v>307</v>
      </c>
      <c r="D89" s="14">
        <v>8</v>
      </c>
      <c r="E89" s="14" t="s">
        <v>34</v>
      </c>
      <c r="F89" s="11" t="str">
        <f>Table76810[[#This Row],[CID]]</f>
        <v>S3.3</v>
      </c>
      <c r="G89" s="6">
        <v>3</v>
      </c>
      <c r="H89" s="13" t="s">
        <v>54</v>
      </c>
      <c r="I89" s="12" t="s">
        <v>423</v>
      </c>
      <c r="J89" s="11" t="str">
        <f>VLOOKUP(Table76810[[#This Row],[CID]],ALY,2,FALSE)</f>
        <v>Interpreting Experiments</v>
      </c>
    </row>
    <row r="90" spans="1:10" x14ac:dyDescent="0.2">
      <c r="A90" s="8" t="str">
        <f>Table76810[[#This Row],[Test No.]]&amp;Table76810[[#This Row],[Section]]&amp;Table76810[[#This Row],[Q No.]]</f>
        <v>P3S9</v>
      </c>
      <c r="C90" s="16" t="s">
        <v>307</v>
      </c>
      <c r="D90" s="14">
        <v>9</v>
      </c>
      <c r="E90" s="14" t="s">
        <v>34</v>
      </c>
      <c r="F90" s="11" t="str">
        <f>Table76810[[#This Row],[CID]]</f>
        <v>S3.2</v>
      </c>
      <c r="G90" s="6">
        <v>3</v>
      </c>
      <c r="H90" s="13" t="s">
        <v>54</v>
      </c>
      <c r="I90" s="12" t="s">
        <v>422</v>
      </c>
      <c r="J90" s="11" t="str">
        <f>VLOOKUP(Table76810[[#This Row],[CID]],ALY,2,FALSE)</f>
        <v>Hypothetical Experiment</v>
      </c>
    </row>
    <row r="91" spans="1:10" x14ac:dyDescent="0.2">
      <c r="A91" s="8" t="str">
        <f>Table76810[[#This Row],[Test No.]]&amp;Table76810[[#This Row],[Section]]&amp;Table76810[[#This Row],[Q No.]]</f>
        <v>P3S10</v>
      </c>
      <c r="C91" s="16" t="s">
        <v>307</v>
      </c>
      <c r="D91" s="14">
        <v>10</v>
      </c>
      <c r="E91" s="14" t="s">
        <v>34</v>
      </c>
      <c r="F91" s="11" t="str">
        <f>Table76810[[#This Row],[CID]]</f>
        <v>S3.1</v>
      </c>
      <c r="G91" s="6">
        <v>3</v>
      </c>
      <c r="H91" s="13" t="s">
        <v>54</v>
      </c>
      <c r="I91" s="12" t="s">
        <v>421</v>
      </c>
      <c r="J91" s="11" t="str">
        <f>VLOOKUP(Table76810[[#This Row],[CID]],ALY,2,FALSE)</f>
        <v>Experimental Design &amp; Method</v>
      </c>
    </row>
    <row r="92" spans="1:10" x14ac:dyDescent="0.2">
      <c r="A92" s="8" t="str">
        <f>Table76810[[#This Row],[Test No.]]&amp;Table76810[[#This Row],[Section]]&amp;Table76810[[#This Row],[Q No.]]</f>
        <v>P3S11</v>
      </c>
      <c r="C92" s="16" t="s">
        <v>307</v>
      </c>
      <c r="D92" s="14">
        <v>11</v>
      </c>
      <c r="E92" s="14" t="s">
        <v>34</v>
      </c>
      <c r="F92" s="11" t="str">
        <f>Table76810[[#This Row],[CID]]</f>
        <v>S3.3</v>
      </c>
      <c r="G92" s="6">
        <v>3</v>
      </c>
      <c r="H92" s="13" t="s">
        <v>54</v>
      </c>
      <c r="I92" s="12" t="s">
        <v>423</v>
      </c>
      <c r="J92" s="11" t="str">
        <f>VLOOKUP(Table76810[[#This Row],[CID]],ALY,2,FALSE)</f>
        <v>Interpreting Experiments</v>
      </c>
    </row>
    <row r="93" spans="1:10" x14ac:dyDescent="0.2">
      <c r="A93" s="8" t="str">
        <f>Table76810[[#This Row],[Test No.]]&amp;Table76810[[#This Row],[Section]]&amp;Table76810[[#This Row],[Q No.]]</f>
        <v>P3S12</v>
      </c>
      <c r="C93" s="16" t="s">
        <v>307</v>
      </c>
      <c r="D93" s="14">
        <v>12</v>
      </c>
      <c r="E93" s="14" t="s">
        <v>34</v>
      </c>
      <c r="F93" s="11" t="str">
        <f>Table76810[[#This Row],[CID]]</f>
        <v>S2.1</v>
      </c>
      <c r="G93" s="6">
        <v>2</v>
      </c>
      <c r="H93" s="13" t="s">
        <v>53</v>
      </c>
      <c r="I93" s="12" t="s">
        <v>418</v>
      </c>
      <c r="J93" s="11" t="str">
        <f>VLOOKUP(Table76810[[#This Row],[CID]],ALY,2,FALSE)</f>
        <v>Data Trend &amp; Relationships between Variables</v>
      </c>
    </row>
    <row r="94" spans="1:10" x14ac:dyDescent="0.2">
      <c r="A94" s="8" t="str">
        <f>Table76810[[#This Row],[Test No.]]&amp;Table76810[[#This Row],[Section]]&amp;Table76810[[#This Row],[Q No.]]</f>
        <v>P3S13</v>
      </c>
      <c r="C94" s="16" t="s">
        <v>307</v>
      </c>
      <c r="D94" s="14">
        <v>13</v>
      </c>
      <c r="E94" s="14" t="s">
        <v>34</v>
      </c>
      <c r="F94" s="11" t="str">
        <f>Table76810[[#This Row],[CID]]</f>
        <v>S2.1</v>
      </c>
      <c r="G94" s="6">
        <v>2</v>
      </c>
      <c r="H94" s="13" t="s">
        <v>53</v>
      </c>
      <c r="I94" s="12" t="s">
        <v>418</v>
      </c>
      <c r="J94" s="11" t="str">
        <f>VLOOKUP(Table76810[[#This Row],[CID]],ALY,2,FALSE)</f>
        <v>Data Trend &amp; Relationships between Variables</v>
      </c>
    </row>
    <row r="95" spans="1:10" x14ac:dyDescent="0.2">
      <c r="A95" s="8" t="str">
        <f>Table76810[[#This Row],[Test No.]]&amp;Table76810[[#This Row],[Section]]&amp;Table76810[[#This Row],[Q No.]]</f>
        <v>P3S14</v>
      </c>
      <c r="C95" s="16" t="s">
        <v>307</v>
      </c>
      <c r="D95" s="14">
        <v>14</v>
      </c>
      <c r="E95" s="14" t="s">
        <v>34</v>
      </c>
      <c r="F95" s="11" t="str">
        <f>Table76810[[#This Row],[CID]]</f>
        <v>S2.1</v>
      </c>
      <c r="G95" s="6">
        <v>2</v>
      </c>
      <c r="H95" s="13" t="s">
        <v>53</v>
      </c>
      <c r="I95" s="12" t="s">
        <v>418</v>
      </c>
      <c r="J95" s="11" t="str">
        <f>VLOOKUP(Table76810[[#This Row],[CID]],ALY,2,FALSE)</f>
        <v>Data Trend &amp; Relationships between Variables</v>
      </c>
    </row>
    <row r="96" spans="1:10" x14ac:dyDescent="0.2">
      <c r="A96" s="8" t="str">
        <f>Table76810[[#This Row],[Test No.]]&amp;Table76810[[#This Row],[Section]]&amp;Table76810[[#This Row],[Q No.]]</f>
        <v>P3S15</v>
      </c>
      <c r="C96" s="16" t="s">
        <v>307</v>
      </c>
      <c r="D96" s="14">
        <v>15</v>
      </c>
      <c r="E96" s="14" t="s">
        <v>34</v>
      </c>
      <c r="F96" s="11" t="str">
        <f>Table76810[[#This Row],[CID]]</f>
        <v>S2.1</v>
      </c>
      <c r="G96" s="6">
        <v>2</v>
      </c>
      <c r="H96" s="13" t="s">
        <v>53</v>
      </c>
      <c r="I96" s="12" t="s">
        <v>418</v>
      </c>
      <c r="J96" s="11" t="str">
        <f>VLOOKUP(Table76810[[#This Row],[CID]],ALY,2,FALSE)</f>
        <v>Data Trend &amp; Relationships between Variables</v>
      </c>
    </row>
    <row r="97" spans="1:10" x14ac:dyDescent="0.2">
      <c r="A97" s="8" t="str">
        <f>Table76810[[#This Row],[Test No.]]&amp;Table76810[[#This Row],[Section]]&amp;Table76810[[#This Row],[Q No.]]</f>
        <v>P3S16</v>
      </c>
      <c r="C97" s="16" t="s">
        <v>307</v>
      </c>
      <c r="D97" s="14">
        <v>16</v>
      </c>
      <c r="E97" s="14" t="s">
        <v>34</v>
      </c>
      <c r="F97" s="11" t="str">
        <f>Table76810[[#This Row],[CID]]</f>
        <v>S2.1</v>
      </c>
      <c r="G97" s="6">
        <v>2</v>
      </c>
      <c r="H97" s="13" t="s">
        <v>53</v>
      </c>
      <c r="I97" s="12" t="s">
        <v>418</v>
      </c>
      <c r="J97" s="11" t="str">
        <f>VLOOKUP(Table76810[[#This Row],[CID]],ALY,2,FALSE)</f>
        <v>Data Trend &amp; Relationships between Variables</v>
      </c>
    </row>
    <row r="98" spans="1:10" x14ac:dyDescent="0.2">
      <c r="A98" s="8" t="str">
        <f>Table76810[[#This Row],[Test No.]]&amp;Table76810[[#This Row],[Section]]&amp;Table76810[[#This Row],[Q No.]]</f>
        <v>P3S17</v>
      </c>
      <c r="C98" s="16" t="s">
        <v>307</v>
      </c>
      <c r="D98" s="14">
        <v>17</v>
      </c>
      <c r="E98" s="14" t="s">
        <v>34</v>
      </c>
      <c r="F98" s="11" t="str">
        <f>Table76810[[#This Row],[CID]]</f>
        <v>S3.3</v>
      </c>
      <c r="G98" s="6">
        <v>3</v>
      </c>
      <c r="H98" s="13" t="s">
        <v>54</v>
      </c>
      <c r="I98" s="12" t="s">
        <v>423</v>
      </c>
      <c r="J98" s="11" t="str">
        <f>VLOOKUP(Table76810[[#This Row],[CID]],ALY,2,FALSE)</f>
        <v>Interpreting Experiments</v>
      </c>
    </row>
    <row r="99" spans="1:10" x14ac:dyDescent="0.2">
      <c r="A99" s="8" t="str">
        <f>Table76810[[#This Row],[Test No.]]&amp;Table76810[[#This Row],[Section]]&amp;Table76810[[#This Row],[Q No.]]</f>
        <v>P3S18</v>
      </c>
      <c r="C99" s="16" t="s">
        <v>307</v>
      </c>
      <c r="D99" s="14">
        <v>18</v>
      </c>
      <c r="E99" s="14" t="s">
        <v>34</v>
      </c>
      <c r="F99" s="11" t="str">
        <f>Table76810[[#This Row],[CID]]</f>
        <v>S3.3</v>
      </c>
      <c r="G99" s="6">
        <v>3</v>
      </c>
      <c r="H99" s="13" t="s">
        <v>54</v>
      </c>
      <c r="I99" s="12" t="s">
        <v>423</v>
      </c>
      <c r="J99" s="11" t="str">
        <f>VLOOKUP(Table76810[[#This Row],[CID]],ALY,2,FALSE)</f>
        <v>Interpreting Experiments</v>
      </c>
    </row>
    <row r="100" spans="1:10" x14ac:dyDescent="0.2">
      <c r="A100" s="8" t="str">
        <f>Table76810[[#This Row],[Test No.]]&amp;Table76810[[#This Row],[Section]]&amp;Table76810[[#This Row],[Q No.]]</f>
        <v>P3S19</v>
      </c>
      <c r="C100" s="16" t="s">
        <v>307</v>
      </c>
      <c r="D100" s="14">
        <v>19</v>
      </c>
      <c r="E100" s="14" t="s">
        <v>34</v>
      </c>
      <c r="F100" s="11" t="str">
        <f>Table76810[[#This Row],[CID]]</f>
        <v>S3.3</v>
      </c>
      <c r="G100" s="6">
        <v>3</v>
      </c>
      <c r="H100" s="13" t="s">
        <v>54</v>
      </c>
      <c r="I100" s="12" t="s">
        <v>423</v>
      </c>
      <c r="J100" s="11" t="str">
        <f>VLOOKUP(Table76810[[#This Row],[CID]],ALY,2,FALSE)</f>
        <v>Interpreting Experiments</v>
      </c>
    </row>
    <row r="101" spans="1:10" x14ac:dyDescent="0.2">
      <c r="A101" s="8" t="str">
        <f>Table76810[[#This Row],[Test No.]]&amp;Table76810[[#This Row],[Section]]&amp;Table76810[[#This Row],[Q No.]]</f>
        <v>P3S20</v>
      </c>
      <c r="C101" s="16" t="s">
        <v>307</v>
      </c>
      <c r="D101" s="14">
        <v>20</v>
      </c>
      <c r="E101" s="14" t="s">
        <v>34</v>
      </c>
      <c r="F101" s="11" t="str">
        <f>Table76810[[#This Row],[CID]]</f>
        <v>S3.3</v>
      </c>
      <c r="G101" s="6">
        <v>3</v>
      </c>
      <c r="H101" s="13" t="s">
        <v>54</v>
      </c>
      <c r="I101" s="12" t="s">
        <v>423</v>
      </c>
      <c r="J101" s="11" t="str">
        <f>VLOOKUP(Table76810[[#This Row],[CID]],ALY,2,FALSE)</f>
        <v>Interpreting Experiments</v>
      </c>
    </row>
    <row r="102" spans="1:10" x14ac:dyDescent="0.2">
      <c r="A102" s="8" t="str">
        <f>Table76810[[#This Row],[Test No.]]&amp;Table76810[[#This Row],[Section]]&amp;Table76810[[#This Row],[Q No.]]</f>
        <v>P3S21</v>
      </c>
      <c r="C102" s="16" t="s">
        <v>307</v>
      </c>
      <c r="D102" s="14">
        <v>21</v>
      </c>
      <c r="E102" s="14" t="s">
        <v>34</v>
      </c>
      <c r="F102" s="11" t="str">
        <f>Table76810[[#This Row],[CID]]</f>
        <v>S3.2</v>
      </c>
      <c r="G102" s="6">
        <v>3</v>
      </c>
      <c r="H102" s="13" t="s">
        <v>54</v>
      </c>
      <c r="I102" s="12" t="s">
        <v>422</v>
      </c>
      <c r="J102" s="11" t="str">
        <f>VLOOKUP(Table76810[[#This Row],[CID]],ALY,2,FALSE)</f>
        <v>Hypothetical Experiment</v>
      </c>
    </row>
    <row r="103" spans="1:10" x14ac:dyDescent="0.2">
      <c r="A103" s="8" t="str">
        <f>Table76810[[#This Row],[Test No.]]&amp;Table76810[[#This Row],[Section]]&amp;Table76810[[#This Row],[Q No.]]</f>
        <v>P3S22</v>
      </c>
      <c r="C103" s="16" t="s">
        <v>307</v>
      </c>
      <c r="D103" s="14">
        <v>22</v>
      </c>
      <c r="E103" s="14" t="s">
        <v>34</v>
      </c>
      <c r="F103" s="11" t="str">
        <f>Table76810[[#This Row],[CID]]</f>
        <v>S3.3</v>
      </c>
      <c r="G103" s="6">
        <v>3</v>
      </c>
      <c r="H103" s="13" t="s">
        <v>54</v>
      </c>
      <c r="I103" s="12" t="s">
        <v>423</v>
      </c>
      <c r="J103" s="11" t="str">
        <f>VLOOKUP(Table76810[[#This Row],[CID]],ALY,2,FALSE)</f>
        <v>Interpreting Experiments</v>
      </c>
    </row>
    <row r="104" spans="1:10" x14ac:dyDescent="0.2">
      <c r="A104" s="8" t="str">
        <f>Table76810[[#This Row],[Test No.]]&amp;Table76810[[#This Row],[Section]]&amp;Table76810[[#This Row],[Q No.]]</f>
        <v>P3S23</v>
      </c>
      <c r="C104" s="16" t="s">
        <v>307</v>
      </c>
      <c r="D104" s="14">
        <v>23</v>
      </c>
      <c r="E104" s="14" t="s">
        <v>34</v>
      </c>
      <c r="F104" s="11" t="str">
        <f>Table76810[[#This Row],[CID]]</f>
        <v>S2.1</v>
      </c>
      <c r="G104" s="6">
        <v>2</v>
      </c>
      <c r="H104" s="13" t="s">
        <v>53</v>
      </c>
      <c r="I104" s="12" t="s">
        <v>418</v>
      </c>
      <c r="J104" s="11" t="str">
        <f>VLOOKUP(Table76810[[#This Row],[CID]],ALY,2,FALSE)</f>
        <v>Data Trend &amp; Relationships between Variables</v>
      </c>
    </row>
    <row r="105" spans="1:10" x14ac:dyDescent="0.2">
      <c r="A105" s="8" t="str">
        <f>Table76810[[#This Row],[Test No.]]&amp;Table76810[[#This Row],[Section]]&amp;Table76810[[#This Row],[Q No.]]</f>
        <v>P3S24</v>
      </c>
      <c r="C105" s="16" t="s">
        <v>307</v>
      </c>
      <c r="D105" s="14">
        <v>24</v>
      </c>
      <c r="E105" s="14" t="s">
        <v>34</v>
      </c>
      <c r="F105" s="11" t="str">
        <f>Table76810[[#This Row],[CID]]</f>
        <v>S2.1</v>
      </c>
      <c r="G105" s="6">
        <v>2</v>
      </c>
      <c r="H105" s="13" t="s">
        <v>53</v>
      </c>
      <c r="I105" s="12" t="s">
        <v>418</v>
      </c>
      <c r="J105" s="11" t="str">
        <f>VLOOKUP(Table76810[[#This Row],[CID]],ALY,2,FALSE)</f>
        <v>Data Trend &amp; Relationships between Variables</v>
      </c>
    </row>
    <row r="106" spans="1:10" x14ac:dyDescent="0.2">
      <c r="A106" s="8" t="str">
        <f>Table76810[[#This Row],[Test No.]]&amp;Table76810[[#This Row],[Section]]&amp;Table76810[[#This Row],[Q No.]]</f>
        <v>P3S25</v>
      </c>
      <c r="C106" s="16" t="s">
        <v>307</v>
      </c>
      <c r="D106" s="14">
        <v>25</v>
      </c>
      <c r="E106" s="14" t="s">
        <v>34</v>
      </c>
      <c r="F106" s="11" t="str">
        <f>Table76810[[#This Row],[CID]]</f>
        <v>S2.1</v>
      </c>
      <c r="G106" s="6">
        <v>2</v>
      </c>
      <c r="H106" s="13" t="s">
        <v>53</v>
      </c>
      <c r="I106" s="12" t="s">
        <v>418</v>
      </c>
      <c r="J106" s="11" t="str">
        <f>VLOOKUP(Table76810[[#This Row],[CID]],ALY,2,FALSE)</f>
        <v>Data Trend &amp; Relationships between Variables</v>
      </c>
    </row>
    <row r="107" spans="1:10" x14ac:dyDescent="0.2">
      <c r="A107" s="8" t="str">
        <f>Table76810[[#This Row],[Test No.]]&amp;Table76810[[#This Row],[Section]]&amp;Table76810[[#This Row],[Q No.]]</f>
        <v>P3S26</v>
      </c>
      <c r="C107" s="16" t="s">
        <v>307</v>
      </c>
      <c r="D107" s="14">
        <v>26</v>
      </c>
      <c r="E107" s="14" t="s">
        <v>34</v>
      </c>
      <c r="F107" s="11" t="str">
        <f>Table76810[[#This Row],[CID]]</f>
        <v>S2.1</v>
      </c>
      <c r="G107" s="6">
        <v>2</v>
      </c>
      <c r="H107" s="13" t="s">
        <v>53</v>
      </c>
      <c r="I107" s="12" t="s">
        <v>418</v>
      </c>
      <c r="J107" s="11" t="str">
        <f>VLOOKUP(Table76810[[#This Row],[CID]],ALY,2,FALSE)</f>
        <v>Data Trend &amp; Relationships between Variables</v>
      </c>
    </row>
    <row r="108" spans="1:10" x14ac:dyDescent="0.2">
      <c r="A108" s="8" t="str">
        <f>Table76810[[#This Row],[Test No.]]&amp;Table76810[[#This Row],[Section]]&amp;Table76810[[#This Row],[Q No.]]</f>
        <v>P3S27</v>
      </c>
      <c r="C108" s="16" t="s">
        <v>307</v>
      </c>
      <c r="D108" s="14">
        <v>27</v>
      </c>
      <c r="E108" s="14" t="s">
        <v>34</v>
      </c>
      <c r="F108" s="11" t="str">
        <f>Table76810[[#This Row],[CID]]</f>
        <v>S2.1</v>
      </c>
      <c r="G108" s="6">
        <v>2</v>
      </c>
      <c r="H108" s="13" t="s">
        <v>53</v>
      </c>
      <c r="I108" s="12" t="s">
        <v>418</v>
      </c>
      <c r="J108" s="11" t="str">
        <f>VLOOKUP(Table76810[[#This Row],[CID]],ALY,2,FALSE)</f>
        <v>Data Trend &amp; Relationships between Variables</v>
      </c>
    </row>
    <row r="109" spans="1:10" x14ac:dyDescent="0.2">
      <c r="A109" s="8" t="str">
        <f>Table76810[[#This Row],[Test No.]]&amp;Table76810[[#This Row],[Section]]&amp;Table76810[[#This Row],[Q No.]]</f>
        <v>P3S28</v>
      </c>
      <c r="C109" s="16" t="s">
        <v>307</v>
      </c>
      <c r="D109" s="14">
        <v>28</v>
      </c>
      <c r="E109" s="14" t="s">
        <v>34</v>
      </c>
      <c r="F109" s="11" t="str">
        <f>Table76810[[#This Row],[CID]]</f>
        <v>S3.3</v>
      </c>
      <c r="G109" s="6">
        <v>3</v>
      </c>
      <c r="H109" s="13" t="s">
        <v>54</v>
      </c>
      <c r="I109" s="12" t="s">
        <v>423</v>
      </c>
      <c r="J109" s="11" t="str">
        <f>VLOOKUP(Table76810[[#This Row],[CID]],ALY,2,FALSE)</f>
        <v>Interpreting Experiments</v>
      </c>
    </row>
    <row r="110" spans="1:10" x14ac:dyDescent="0.2">
      <c r="A110" s="8" t="str">
        <f>Table76810[[#This Row],[Test No.]]&amp;Table76810[[#This Row],[Section]]&amp;Table76810[[#This Row],[Q No.]]</f>
        <v>P3S29</v>
      </c>
      <c r="C110" s="16" t="s">
        <v>307</v>
      </c>
      <c r="D110" s="14">
        <v>29</v>
      </c>
      <c r="E110" s="14" t="s">
        <v>34</v>
      </c>
      <c r="F110" s="11" t="str">
        <f>Table76810[[#This Row],[CID]]</f>
        <v>S3.3</v>
      </c>
      <c r="G110" s="6">
        <v>3</v>
      </c>
      <c r="H110" s="13" t="s">
        <v>54</v>
      </c>
      <c r="I110" s="12" t="s">
        <v>423</v>
      </c>
      <c r="J110" s="11" t="str">
        <f>VLOOKUP(Table76810[[#This Row],[CID]],ALY,2,FALSE)</f>
        <v>Interpreting Experiments</v>
      </c>
    </row>
    <row r="111" spans="1:10" x14ac:dyDescent="0.2">
      <c r="A111" s="8" t="str">
        <f>Table76810[[#This Row],[Test No.]]&amp;Table76810[[#This Row],[Section]]&amp;Table76810[[#This Row],[Q No.]]</f>
        <v>P3S30</v>
      </c>
      <c r="C111" s="16" t="s">
        <v>307</v>
      </c>
      <c r="D111" s="14">
        <v>30</v>
      </c>
      <c r="E111" s="14" t="s">
        <v>34</v>
      </c>
      <c r="F111" s="11" t="str">
        <f>Table76810[[#This Row],[CID]]</f>
        <v>S3.3</v>
      </c>
      <c r="G111" s="6">
        <v>3</v>
      </c>
      <c r="H111" s="13" t="s">
        <v>54</v>
      </c>
      <c r="I111" s="12" t="s">
        <v>423</v>
      </c>
      <c r="J111" s="11" t="str">
        <f>VLOOKUP(Table76810[[#This Row],[CID]],ALY,2,FALSE)</f>
        <v>Interpreting Experiments</v>
      </c>
    </row>
    <row r="112" spans="1:10" x14ac:dyDescent="0.2">
      <c r="A112" s="8" t="str">
        <f>Table76810[[#This Row],[Test No.]]&amp;Table76810[[#This Row],[Section]]&amp;Table76810[[#This Row],[Q No.]]</f>
        <v>P3S31</v>
      </c>
      <c r="C112" s="16" t="s">
        <v>307</v>
      </c>
      <c r="D112" s="14">
        <v>31</v>
      </c>
      <c r="E112" s="14" t="s">
        <v>34</v>
      </c>
      <c r="F112" s="11" t="str">
        <f>Table76810[[#This Row],[CID]]</f>
        <v>S3.2</v>
      </c>
      <c r="G112" s="6">
        <v>3</v>
      </c>
      <c r="H112" s="13" t="s">
        <v>54</v>
      </c>
      <c r="I112" s="12" t="s">
        <v>422</v>
      </c>
      <c r="J112" s="11" t="str">
        <f>VLOOKUP(Table76810[[#This Row],[CID]],ALY,2,FALSE)</f>
        <v>Hypothetical Experiment</v>
      </c>
    </row>
    <row r="113" spans="1:10" x14ac:dyDescent="0.2">
      <c r="A113" s="8" t="str">
        <f>Table76810[[#This Row],[Test No.]]&amp;Table76810[[#This Row],[Section]]&amp;Table76810[[#This Row],[Q No.]]</f>
        <v>P3S32</v>
      </c>
      <c r="C113" s="16" t="s">
        <v>307</v>
      </c>
      <c r="D113" s="14">
        <v>32</v>
      </c>
      <c r="E113" s="14" t="s">
        <v>34</v>
      </c>
      <c r="F113" s="11" t="str">
        <f>Table76810[[#This Row],[CID]]</f>
        <v>S3.3</v>
      </c>
      <c r="G113" s="6">
        <v>3</v>
      </c>
      <c r="H113" s="13" t="s">
        <v>54</v>
      </c>
      <c r="I113" s="12" t="s">
        <v>423</v>
      </c>
      <c r="J113" s="11" t="str">
        <f>VLOOKUP(Table76810[[#This Row],[CID]],ALY,2,FALSE)</f>
        <v>Interpreting Experiments</v>
      </c>
    </row>
    <row r="114" spans="1:10" x14ac:dyDescent="0.2">
      <c r="A114" s="8" t="str">
        <f>Table76810[[#This Row],[Test No.]]&amp;Table76810[[#This Row],[Section]]&amp;Table76810[[#This Row],[Q No.]]</f>
        <v>P3S33</v>
      </c>
      <c r="C114" s="16" t="s">
        <v>307</v>
      </c>
      <c r="D114" s="14">
        <v>33</v>
      </c>
      <c r="E114" s="14" t="s">
        <v>34</v>
      </c>
      <c r="F114" s="11" t="str">
        <f>Table76810[[#This Row],[CID]]</f>
        <v>S3.3</v>
      </c>
      <c r="G114" s="6">
        <v>3</v>
      </c>
      <c r="H114" s="13" t="s">
        <v>54</v>
      </c>
      <c r="I114" s="12" t="s">
        <v>423</v>
      </c>
      <c r="J114" s="11" t="str">
        <f>VLOOKUP(Table76810[[#This Row],[CID]],ALY,2,FALSE)</f>
        <v>Interpreting Experiments</v>
      </c>
    </row>
    <row r="115" spans="1:10" x14ac:dyDescent="0.2">
      <c r="A115" s="8" t="str">
        <f>Table76810[[#This Row],[Test No.]]&amp;Table76810[[#This Row],[Section]]&amp;Table76810[[#This Row],[Q No.]]</f>
        <v>P3S34</v>
      </c>
      <c r="C115" s="16" t="s">
        <v>307</v>
      </c>
      <c r="D115" s="14">
        <v>34</v>
      </c>
      <c r="E115" s="14" t="s">
        <v>34</v>
      </c>
      <c r="F115" s="13" t="str">
        <f>Table76810[[#This Row],[CID]]</f>
        <v>S1.1</v>
      </c>
      <c r="G115" s="6">
        <v>1</v>
      </c>
      <c r="H115" s="13" t="s">
        <v>52</v>
      </c>
      <c r="I115" s="14" t="s">
        <v>415</v>
      </c>
      <c r="J115" s="13" t="str">
        <f>VLOOKUP(Table76810[[#This Row],[CID]],ALY,2,FALSE)</f>
        <v>Detail</v>
      </c>
    </row>
    <row r="116" spans="1:10" x14ac:dyDescent="0.2">
      <c r="A116" s="8" t="str">
        <f>Table76810[[#This Row],[Test No.]]&amp;Table76810[[#This Row],[Section]]&amp;Table76810[[#This Row],[Q No.]]</f>
        <v>P3S35</v>
      </c>
      <c r="C116" s="16" t="s">
        <v>307</v>
      </c>
      <c r="D116" s="14">
        <v>35</v>
      </c>
      <c r="E116" s="14" t="s">
        <v>34</v>
      </c>
      <c r="F116" s="11" t="str">
        <f>Table76810[[#This Row],[CID]]</f>
        <v>S1.1</v>
      </c>
      <c r="G116" s="6">
        <v>1</v>
      </c>
      <c r="H116" s="13" t="s">
        <v>52</v>
      </c>
      <c r="I116" s="12" t="s">
        <v>415</v>
      </c>
      <c r="J116" s="11" t="str">
        <f>VLOOKUP(Table76810[[#This Row],[CID]],ALY,2,FALSE)</f>
        <v>Detail</v>
      </c>
    </row>
    <row r="117" spans="1:10" x14ac:dyDescent="0.2">
      <c r="A117" s="8" t="str">
        <f>Table76810[[#This Row],[Test No.]]&amp;Table76810[[#This Row],[Section]]&amp;Table76810[[#This Row],[Q No.]]</f>
        <v>P3S36</v>
      </c>
      <c r="C117" s="16" t="s">
        <v>307</v>
      </c>
      <c r="D117" s="14">
        <v>36</v>
      </c>
      <c r="E117" s="14" t="s">
        <v>34</v>
      </c>
      <c r="F117" s="11" t="str">
        <f>Table76810[[#This Row],[CID]]</f>
        <v>S1.2</v>
      </c>
      <c r="G117" s="6">
        <v>1</v>
      </c>
      <c r="H117" s="13" t="s">
        <v>52</v>
      </c>
      <c r="I117" s="12" t="s">
        <v>416</v>
      </c>
      <c r="J117" s="11" t="str">
        <f>VLOOKUP(Table76810[[#This Row],[CID]],ALY,2,FALSE)</f>
        <v>Inference</v>
      </c>
    </row>
    <row r="118" spans="1:10" x14ac:dyDescent="0.2">
      <c r="A118" s="8" t="str">
        <f>Table76810[[#This Row],[Test No.]]&amp;Table76810[[#This Row],[Section]]&amp;Table76810[[#This Row],[Q No.]]</f>
        <v>P3S37</v>
      </c>
      <c r="C118" s="16" t="s">
        <v>307</v>
      </c>
      <c r="D118" s="14">
        <v>37</v>
      </c>
      <c r="E118" s="14" t="s">
        <v>34</v>
      </c>
      <c r="F118" s="11" t="str">
        <f>Table76810[[#This Row],[CID]]</f>
        <v>S1.1</v>
      </c>
      <c r="G118" s="6">
        <v>1</v>
      </c>
      <c r="H118" s="13" t="s">
        <v>52</v>
      </c>
      <c r="I118" s="12" t="s">
        <v>415</v>
      </c>
      <c r="J118" s="11" t="str">
        <f>VLOOKUP(Table76810[[#This Row],[CID]],ALY,2,FALSE)</f>
        <v>Detail</v>
      </c>
    </row>
    <row r="119" spans="1:10" x14ac:dyDescent="0.2">
      <c r="A119" s="8" t="str">
        <f>Table76810[[#This Row],[Test No.]]&amp;Table76810[[#This Row],[Section]]&amp;Table76810[[#This Row],[Q No.]]</f>
        <v>P3S38</v>
      </c>
      <c r="C119" s="16" t="s">
        <v>307</v>
      </c>
      <c r="D119" s="14">
        <v>38</v>
      </c>
      <c r="E119" s="14" t="s">
        <v>34</v>
      </c>
      <c r="F119" s="11" t="str">
        <f>Table76810[[#This Row],[CID]]</f>
        <v>S1.2</v>
      </c>
      <c r="G119" s="6">
        <v>1</v>
      </c>
      <c r="H119" s="13" t="s">
        <v>52</v>
      </c>
      <c r="I119" s="12" t="s">
        <v>416</v>
      </c>
      <c r="J119" s="11" t="str">
        <f>VLOOKUP(Table76810[[#This Row],[CID]],ALY,2,FALSE)</f>
        <v>Inference</v>
      </c>
    </row>
    <row r="120" spans="1:10" x14ac:dyDescent="0.2">
      <c r="A120" s="8" t="str">
        <f>Table76810[[#This Row],[Test No.]]&amp;Table76810[[#This Row],[Section]]&amp;Table76810[[#This Row],[Q No.]]</f>
        <v>P3S39</v>
      </c>
      <c r="C120" s="16" t="s">
        <v>307</v>
      </c>
      <c r="D120" s="14">
        <v>39</v>
      </c>
      <c r="E120" s="14" t="s">
        <v>34</v>
      </c>
      <c r="F120" s="11" t="str">
        <f>Table76810[[#This Row],[CID]]</f>
        <v>S1.1</v>
      </c>
      <c r="G120" s="6">
        <v>1</v>
      </c>
      <c r="H120" s="13" t="s">
        <v>52</v>
      </c>
      <c r="I120" s="12" t="s">
        <v>415</v>
      </c>
      <c r="J120" s="11" t="str">
        <f>VLOOKUP(Table76810[[#This Row],[CID]],ALY,2,FALSE)</f>
        <v>Detail</v>
      </c>
    </row>
    <row r="121" spans="1:10" x14ac:dyDescent="0.2">
      <c r="A121" s="8" t="str">
        <f>Table76810[[#This Row],[Test No.]]&amp;Table76810[[#This Row],[Section]]&amp;Table76810[[#This Row],[Q No.]]</f>
        <v>P3S40</v>
      </c>
      <c r="C121" s="16" t="s">
        <v>307</v>
      </c>
      <c r="D121" s="14">
        <v>40</v>
      </c>
      <c r="E121" s="14" t="s">
        <v>34</v>
      </c>
      <c r="F121" s="11" t="str">
        <f>Table76810[[#This Row],[CID]]</f>
        <v>S1.1</v>
      </c>
      <c r="G121" s="6">
        <v>1</v>
      </c>
      <c r="H121" s="13" t="s">
        <v>52</v>
      </c>
      <c r="I121" s="12" t="s">
        <v>415</v>
      </c>
      <c r="J121" s="11" t="str">
        <f>VLOOKUP(Table76810[[#This Row],[CID]],ALY,2,FALSE)</f>
        <v>Detail</v>
      </c>
    </row>
    <row r="122" spans="1:10" x14ac:dyDescent="0.2">
      <c r="A122" s="8" t="str">
        <f>Table76810[[#This Row],[Test No.]]&amp;Table76810[[#This Row],[Section]]&amp;Table76810[[#This Row],[Q No.]]</f>
        <v>P4S1</v>
      </c>
      <c r="C122" s="16" t="s">
        <v>308</v>
      </c>
      <c r="D122" s="14">
        <v>1</v>
      </c>
      <c r="E122" s="14" t="s">
        <v>34</v>
      </c>
      <c r="F122" s="11">
        <f>Table76810[[#This Row],[CID]]</f>
        <v>0</v>
      </c>
      <c r="J122" s="11" t="e">
        <f>VLOOKUP(Table76810[[#This Row],[CID]],ALY,2,FALSE)</f>
        <v>#N/A</v>
      </c>
    </row>
    <row r="123" spans="1:10" x14ac:dyDescent="0.2">
      <c r="A123" s="8" t="str">
        <f>Table76810[[#This Row],[Test No.]]&amp;Table76810[[#This Row],[Section]]&amp;Table76810[[#This Row],[Q No.]]</f>
        <v>P4S2</v>
      </c>
      <c r="C123" s="16" t="s">
        <v>308</v>
      </c>
      <c r="D123" s="14">
        <v>2</v>
      </c>
      <c r="E123" s="14" t="s">
        <v>34</v>
      </c>
      <c r="F123" s="13">
        <f>Table76810[[#This Row],[CID]]</f>
        <v>0</v>
      </c>
      <c r="G123" s="14"/>
      <c r="H123" s="13"/>
      <c r="I123" s="14"/>
      <c r="J123" s="13" t="e">
        <f>VLOOKUP(Table76810[[#This Row],[CID]],ALY,2,FALSE)</f>
        <v>#N/A</v>
      </c>
    </row>
    <row r="124" spans="1:10" x14ac:dyDescent="0.2">
      <c r="A124" s="8" t="str">
        <f>Table76810[[#This Row],[Test No.]]&amp;Table76810[[#This Row],[Section]]&amp;Table76810[[#This Row],[Q No.]]</f>
        <v>P4S3</v>
      </c>
      <c r="C124" s="16" t="s">
        <v>308</v>
      </c>
      <c r="D124" s="14">
        <v>3</v>
      </c>
      <c r="E124" s="14" t="s">
        <v>34</v>
      </c>
      <c r="F124" s="11">
        <f>Table76810[[#This Row],[CID]]</f>
        <v>0</v>
      </c>
      <c r="J124" s="11" t="e">
        <f>VLOOKUP(Table76810[[#This Row],[CID]],ALY,2,FALSE)</f>
        <v>#N/A</v>
      </c>
    </row>
    <row r="125" spans="1:10" x14ac:dyDescent="0.2">
      <c r="A125" s="8" t="str">
        <f>Table76810[[#This Row],[Test No.]]&amp;Table76810[[#This Row],[Section]]&amp;Table76810[[#This Row],[Q No.]]</f>
        <v>P4S4</v>
      </c>
      <c r="C125" s="16" t="s">
        <v>308</v>
      </c>
      <c r="D125" s="14">
        <v>4</v>
      </c>
      <c r="E125" s="14" t="s">
        <v>34</v>
      </c>
      <c r="F125" s="11">
        <f>Table76810[[#This Row],[CID]]</f>
        <v>0</v>
      </c>
      <c r="J125" s="11" t="e">
        <f>VLOOKUP(Table76810[[#This Row],[CID]],ALY,2,FALSE)</f>
        <v>#N/A</v>
      </c>
    </row>
    <row r="126" spans="1:10" x14ac:dyDescent="0.2">
      <c r="A126" s="8" t="str">
        <f>Table76810[[#This Row],[Test No.]]&amp;Table76810[[#This Row],[Section]]&amp;Table76810[[#This Row],[Q No.]]</f>
        <v>P4S5</v>
      </c>
      <c r="C126" s="16" t="s">
        <v>308</v>
      </c>
      <c r="D126" s="14">
        <v>5</v>
      </c>
      <c r="E126" s="14" t="s">
        <v>34</v>
      </c>
      <c r="F126" s="11">
        <f>Table76810[[#This Row],[CID]]</f>
        <v>0</v>
      </c>
      <c r="J126" s="11" t="e">
        <f>VLOOKUP(Table76810[[#This Row],[CID]],ALY,2,FALSE)</f>
        <v>#N/A</v>
      </c>
    </row>
    <row r="127" spans="1:10" x14ac:dyDescent="0.2">
      <c r="A127" s="8" t="str">
        <f>Table76810[[#This Row],[Test No.]]&amp;Table76810[[#This Row],[Section]]&amp;Table76810[[#This Row],[Q No.]]</f>
        <v>P4S6</v>
      </c>
      <c r="C127" s="16" t="s">
        <v>308</v>
      </c>
      <c r="D127" s="14">
        <v>6</v>
      </c>
      <c r="E127" s="14" t="s">
        <v>34</v>
      </c>
      <c r="F127" s="11">
        <f>Table76810[[#This Row],[CID]]</f>
        <v>0</v>
      </c>
      <c r="J127" s="11" t="e">
        <f>VLOOKUP(Table76810[[#This Row],[CID]],ALY,2,FALSE)</f>
        <v>#N/A</v>
      </c>
    </row>
    <row r="128" spans="1:10" x14ac:dyDescent="0.2">
      <c r="A128" s="8" t="str">
        <f>Table76810[[#This Row],[Test No.]]&amp;Table76810[[#This Row],[Section]]&amp;Table76810[[#This Row],[Q No.]]</f>
        <v>P4S7</v>
      </c>
      <c r="C128" s="16" t="s">
        <v>308</v>
      </c>
      <c r="D128" s="14">
        <v>7</v>
      </c>
      <c r="E128" s="14" t="s">
        <v>34</v>
      </c>
      <c r="F128" s="11">
        <f>Table76810[[#This Row],[CID]]</f>
        <v>0</v>
      </c>
      <c r="J128" s="11" t="e">
        <f>VLOOKUP(Table76810[[#This Row],[CID]],ALY,2,FALSE)</f>
        <v>#N/A</v>
      </c>
    </row>
    <row r="129" spans="1:10" x14ac:dyDescent="0.2">
      <c r="A129" s="8" t="str">
        <f>Table76810[[#This Row],[Test No.]]&amp;Table76810[[#This Row],[Section]]&amp;Table76810[[#This Row],[Q No.]]</f>
        <v>P4S8</v>
      </c>
      <c r="C129" s="16" t="s">
        <v>308</v>
      </c>
      <c r="D129" s="14">
        <v>8</v>
      </c>
      <c r="E129" s="14" t="s">
        <v>34</v>
      </c>
      <c r="F129" s="11">
        <f>Table76810[[#This Row],[CID]]</f>
        <v>0</v>
      </c>
      <c r="J129" s="11" t="e">
        <f>VLOOKUP(Table76810[[#This Row],[CID]],ALY,2,FALSE)</f>
        <v>#N/A</v>
      </c>
    </row>
    <row r="130" spans="1:10" x14ac:dyDescent="0.2">
      <c r="A130" s="8" t="str">
        <f>Table76810[[#This Row],[Test No.]]&amp;Table76810[[#This Row],[Section]]&amp;Table76810[[#This Row],[Q No.]]</f>
        <v>P4S9</v>
      </c>
      <c r="C130" s="16" t="s">
        <v>308</v>
      </c>
      <c r="D130" s="14">
        <v>9</v>
      </c>
      <c r="E130" s="14" t="s">
        <v>34</v>
      </c>
      <c r="F130" s="11">
        <f>Table76810[[#This Row],[CID]]</f>
        <v>0</v>
      </c>
      <c r="J130" s="11" t="e">
        <f>VLOOKUP(Table76810[[#This Row],[CID]],ALY,2,FALSE)</f>
        <v>#N/A</v>
      </c>
    </row>
    <row r="131" spans="1:10" x14ac:dyDescent="0.2">
      <c r="A131" s="8" t="str">
        <f>Table76810[[#This Row],[Test No.]]&amp;Table76810[[#This Row],[Section]]&amp;Table76810[[#This Row],[Q No.]]</f>
        <v>P4S10</v>
      </c>
      <c r="C131" s="16" t="s">
        <v>308</v>
      </c>
      <c r="D131" s="14">
        <v>10</v>
      </c>
      <c r="E131" s="14" t="s">
        <v>34</v>
      </c>
      <c r="F131" s="11">
        <f>Table76810[[#This Row],[CID]]</f>
        <v>0</v>
      </c>
      <c r="J131" s="11" t="e">
        <f>VLOOKUP(Table76810[[#This Row],[CID]],ALY,2,FALSE)</f>
        <v>#N/A</v>
      </c>
    </row>
    <row r="132" spans="1:10" x14ac:dyDescent="0.2">
      <c r="A132" s="8" t="str">
        <f>Table76810[[#This Row],[Test No.]]&amp;Table76810[[#This Row],[Section]]&amp;Table76810[[#This Row],[Q No.]]</f>
        <v>P4S11</v>
      </c>
      <c r="C132" s="16" t="s">
        <v>308</v>
      </c>
      <c r="D132" s="14">
        <v>11</v>
      </c>
      <c r="E132" s="14" t="s">
        <v>34</v>
      </c>
      <c r="F132" s="11">
        <f>Table76810[[#This Row],[CID]]</f>
        <v>0</v>
      </c>
      <c r="J132" s="11" t="e">
        <f>VLOOKUP(Table76810[[#This Row],[CID]],ALY,2,FALSE)</f>
        <v>#N/A</v>
      </c>
    </row>
    <row r="133" spans="1:10" x14ac:dyDescent="0.2">
      <c r="A133" s="8" t="str">
        <f>Table76810[[#This Row],[Test No.]]&amp;Table76810[[#This Row],[Section]]&amp;Table76810[[#This Row],[Q No.]]</f>
        <v>P4S12</v>
      </c>
      <c r="C133" s="16" t="s">
        <v>308</v>
      </c>
      <c r="D133" s="14">
        <v>12</v>
      </c>
      <c r="E133" s="14" t="s">
        <v>34</v>
      </c>
      <c r="F133" s="11">
        <f>Table76810[[#This Row],[CID]]</f>
        <v>0</v>
      </c>
      <c r="J133" s="11" t="e">
        <f>VLOOKUP(Table76810[[#This Row],[CID]],ALY,2,FALSE)</f>
        <v>#N/A</v>
      </c>
    </row>
    <row r="134" spans="1:10" x14ac:dyDescent="0.2">
      <c r="A134" s="8" t="str">
        <f>Table76810[[#This Row],[Test No.]]&amp;Table76810[[#This Row],[Section]]&amp;Table76810[[#This Row],[Q No.]]</f>
        <v>P4S13</v>
      </c>
      <c r="C134" s="16" t="s">
        <v>308</v>
      </c>
      <c r="D134" s="14">
        <v>13</v>
      </c>
      <c r="E134" s="14" t="s">
        <v>34</v>
      </c>
      <c r="F134" s="11">
        <f>Table76810[[#This Row],[CID]]</f>
        <v>0</v>
      </c>
      <c r="J134" s="11" t="e">
        <f>VLOOKUP(Table76810[[#This Row],[CID]],ALY,2,FALSE)</f>
        <v>#N/A</v>
      </c>
    </row>
    <row r="135" spans="1:10" x14ac:dyDescent="0.2">
      <c r="A135" s="8" t="str">
        <f>Table76810[[#This Row],[Test No.]]&amp;Table76810[[#This Row],[Section]]&amp;Table76810[[#This Row],[Q No.]]</f>
        <v>P4S14</v>
      </c>
      <c r="C135" s="16" t="s">
        <v>308</v>
      </c>
      <c r="D135" s="14">
        <v>14</v>
      </c>
      <c r="E135" s="14" t="s">
        <v>34</v>
      </c>
      <c r="F135" s="11">
        <f>Table76810[[#This Row],[CID]]</f>
        <v>0</v>
      </c>
      <c r="J135" s="11" t="e">
        <f>VLOOKUP(Table76810[[#This Row],[CID]],ALY,2,FALSE)</f>
        <v>#N/A</v>
      </c>
    </row>
    <row r="136" spans="1:10" x14ac:dyDescent="0.2">
      <c r="A136" s="8" t="str">
        <f>Table76810[[#This Row],[Test No.]]&amp;Table76810[[#This Row],[Section]]&amp;Table76810[[#This Row],[Q No.]]</f>
        <v>P4S15</v>
      </c>
      <c r="C136" s="16" t="s">
        <v>308</v>
      </c>
      <c r="D136" s="14">
        <v>15</v>
      </c>
      <c r="E136" s="14" t="s">
        <v>34</v>
      </c>
      <c r="F136" s="11">
        <f>Table76810[[#This Row],[CID]]</f>
        <v>0</v>
      </c>
      <c r="J136" s="11" t="e">
        <f>VLOOKUP(Table76810[[#This Row],[CID]],ALY,2,FALSE)</f>
        <v>#N/A</v>
      </c>
    </row>
    <row r="137" spans="1:10" x14ac:dyDescent="0.2">
      <c r="A137" s="8" t="str">
        <f>Table76810[[#This Row],[Test No.]]&amp;Table76810[[#This Row],[Section]]&amp;Table76810[[#This Row],[Q No.]]</f>
        <v>P4S16</v>
      </c>
      <c r="C137" s="16" t="s">
        <v>308</v>
      </c>
      <c r="D137" s="14">
        <v>16</v>
      </c>
      <c r="E137" s="14" t="s">
        <v>34</v>
      </c>
      <c r="F137" s="11">
        <f>Table76810[[#This Row],[CID]]</f>
        <v>0</v>
      </c>
      <c r="J137" s="11" t="e">
        <f>VLOOKUP(Table76810[[#This Row],[CID]],ALY,2,FALSE)</f>
        <v>#N/A</v>
      </c>
    </row>
    <row r="138" spans="1:10" x14ac:dyDescent="0.2">
      <c r="A138" s="8" t="str">
        <f>Table76810[[#This Row],[Test No.]]&amp;Table76810[[#This Row],[Section]]&amp;Table76810[[#This Row],[Q No.]]</f>
        <v>P4S17</v>
      </c>
      <c r="C138" s="16" t="s">
        <v>308</v>
      </c>
      <c r="D138" s="14">
        <v>17</v>
      </c>
      <c r="E138" s="14" t="s">
        <v>34</v>
      </c>
      <c r="F138" s="11">
        <f>Table76810[[#This Row],[CID]]</f>
        <v>0</v>
      </c>
      <c r="J138" s="11" t="e">
        <f>VLOOKUP(Table76810[[#This Row],[CID]],ALY,2,FALSE)</f>
        <v>#N/A</v>
      </c>
    </row>
    <row r="139" spans="1:10" x14ac:dyDescent="0.2">
      <c r="A139" s="8" t="str">
        <f>Table76810[[#This Row],[Test No.]]&amp;Table76810[[#This Row],[Section]]&amp;Table76810[[#This Row],[Q No.]]</f>
        <v>P4S18</v>
      </c>
      <c r="C139" s="16" t="s">
        <v>308</v>
      </c>
      <c r="D139" s="14">
        <v>18</v>
      </c>
      <c r="E139" s="14" t="s">
        <v>34</v>
      </c>
      <c r="F139" s="11">
        <f>Table76810[[#This Row],[CID]]</f>
        <v>0</v>
      </c>
      <c r="J139" s="11" t="e">
        <f>VLOOKUP(Table76810[[#This Row],[CID]],ALY,2,FALSE)</f>
        <v>#N/A</v>
      </c>
    </row>
    <row r="140" spans="1:10" x14ac:dyDescent="0.2">
      <c r="A140" s="8" t="str">
        <f>Table76810[[#This Row],[Test No.]]&amp;Table76810[[#This Row],[Section]]&amp;Table76810[[#This Row],[Q No.]]</f>
        <v>P4S19</v>
      </c>
      <c r="C140" s="16" t="s">
        <v>308</v>
      </c>
      <c r="D140" s="14">
        <v>19</v>
      </c>
      <c r="E140" s="14" t="s">
        <v>34</v>
      </c>
      <c r="F140" s="11">
        <f>Table76810[[#This Row],[CID]]</f>
        <v>0</v>
      </c>
      <c r="J140" s="11" t="e">
        <f>VLOOKUP(Table76810[[#This Row],[CID]],ALY,2,FALSE)</f>
        <v>#N/A</v>
      </c>
    </row>
    <row r="141" spans="1:10" x14ac:dyDescent="0.2">
      <c r="A141" s="8" t="str">
        <f>Table76810[[#This Row],[Test No.]]&amp;Table76810[[#This Row],[Section]]&amp;Table76810[[#This Row],[Q No.]]</f>
        <v>P4S20</v>
      </c>
      <c r="C141" s="16" t="s">
        <v>308</v>
      </c>
      <c r="D141" s="14">
        <v>20</v>
      </c>
      <c r="E141" s="14" t="s">
        <v>34</v>
      </c>
      <c r="F141" s="11">
        <f>Table76810[[#This Row],[CID]]</f>
        <v>0</v>
      </c>
      <c r="J141" s="11" t="e">
        <f>VLOOKUP(Table76810[[#This Row],[CID]],ALY,2,FALSE)</f>
        <v>#N/A</v>
      </c>
    </row>
    <row r="142" spans="1:10" x14ac:dyDescent="0.2">
      <c r="A142" s="8" t="str">
        <f>Table76810[[#This Row],[Test No.]]&amp;Table76810[[#This Row],[Section]]&amp;Table76810[[#This Row],[Q No.]]</f>
        <v>P4S21</v>
      </c>
      <c r="C142" s="16" t="s">
        <v>308</v>
      </c>
      <c r="D142" s="14">
        <v>21</v>
      </c>
      <c r="E142" s="14" t="s">
        <v>34</v>
      </c>
      <c r="F142" s="11">
        <f>Table76810[[#This Row],[CID]]</f>
        <v>0</v>
      </c>
      <c r="J142" s="11" t="e">
        <f>VLOOKUP(Table76810[[#This Row],[CID]],ALY,2,FALSE)</f>
        <v>#N/A</v>
      </c>
    </row>
    <row r="143" spans="1:10" x14ac:dyDescent="0.2">
      <c r="A143" s="8" t="str">
        <f>Table76810[[#This Row],[Test No.]]&amp;Table76810[[#This Row],[Section]]&amp;Table76810[[#This Row],[Q No.]]</f>
        <v>P4S22</v>
      </c>
      <c r="C143" s="16" t="s">
        <v>308</v>
      </c>
      <c r="D143" s="14">
        <v>22</v>
      </c>
      <c r="E143" s="14" t="s">
        <v>34</v>
      </c>
      <c r="F143" s="11">
        <f>Table76810[[#This Row],[CID]]</f>
        <v>0</v>
      </c>
      <c r="J143" s="11" t="e">
        <f>VLOOKUP(Table76810[[#This Row],[CID]],ALY,2,FALSE)</f>
        <v>#N/A</v>
      </c>
    </row>
    <row r="144" spans="1:10" x14ac:dyDescent="0.2">
      <c r="A144" s="8" t="str">
        <f>Table76810[[#This Row],[Test No.]]&amp;Table76810[[#This Row],[Section]]&amp;Table76810[[#This Row],[Q No.]]</f>
        <v>P4S23</v>
      </c>
      <c r="C144" s="16" t="s">
        <v>308</v>
      </c>
      <c r="D144" s="14">
        <v>23</v>
      </c>
      <c r="E144" s="14" t="s">
        <v>34</v>
      </c>
      <c r="F144" s="11">
        <f>Table76810[[#This Row],[CID]]</f>
        <v>0</v>
      </c>
      <c r="J144" s="11" t="e">
        <f>VLOOKUP(Table76810[[#This Row],[CID]],ALY,2,FALSE)</f>
        <v>#N/A</v>
      </c>
    </row>
    <row r="145" spans="1:10" x14ac:dyDescent="0.2">
      <c r="A145" s="8" t="str">
        <f>Table76810[[#This Row],[Test No.]]&amp;Table76810[[#This Row],[Section]]&amp;Table76810[[#This Row],[Q No.]]</f>
        <v>P4S24</v>
      </c>
      <c r="C145" s="16" t="s">
        <v>308</v>
      </c>
      <c r="D145" s="14">
        <v>24</v>
      </c>
      <c r="E145" s="14" t="s">
        <v>34</v>
      </c>
      <c r="F145" s="11">
        <f>Table76810[[#This Row],[CID]]</f>
        <v>0</v>
      </c>
      <c r="J145" s="11" t="e">
        <f>VLOOKUP(Table76810[[#This Row],[CID]],ALY,2,FALSE)</f>
        <v>#N/A</v>
      </c>
    </row>
    <row r="146" spans="1:10" x14ac:dyDescent="0.2">
      <c r="A146" s="8" t="str">
        <f>Table76810[[#This Row],[Test No.]]&amp;Table76810[[#This Row],[Section]]&amp;Table76810[[#This Row],[Q No.]]</f>
        <v>P4S25</v>
      </c>
      <c r="C146" s="16" t="s">
        <v>308</v>
      </c>
      <c r="D146" s="14">
        <v>25</v>
      </c>
      <c r="E146" s="14" t="s">
        <v>34</v>
      </c>
      <c r="F146" s="11">
        <f>Table76810[[#This Row],[CID]]</f>
        <v>0</v>
      </c>
      <c r="J146" s="11" t="e">
        <f>VLOOKUP(Table76810[[#This Row],[CID]],ALY,2,FALSE)</f>
        <v>#N/A</v>
      </c>
    </row>
    <row r="147" spans="1:10" x14ac:dyDescent="0.2">
      <c r="A147" s="8" t="str">
        <f>Table76810[[#This Row],[Test No.]]&amp;Table76810[[#This Row],[Section]]&amp;Table76810[[#This Row],[Q No.]]</f>
        <v>P4S26</v>
      </c>
      <c r="C147" s="16" t="s">
        <v>308</v>
      </c>
      <c r="D147" s="14">
        <v>26</v>
      </c>
      <c r="E147" s="14" t="s">
        <v>34</v>
      </c>
      <c r="F147" s="11">
        <f>Table76810[[#This Row],[CID]]</f>
        <v>0</v>
      </c>
      <c r="J147" s="11" t="e">
        <f>VLOOKUP(Table76810[[#This Row],[CID]],ALY,2,FALSE)</f>
        <v>#N/A</v>
      </c>
    </row>
    <row r="148" spans="1:10" x14ac:dyDescent="0.2">
      <c r="A148" s="8" t="str">
        <f>Table76810[[#This Row],[Test No.]]&amp;Table76810[[#This Row],[Section]]&amp;Table76810[[#This Row],[Q No.]]</f>
        <v>P4S27</v>
      </c>
      <c r="C148" s="16" t="s">
        <v>308</v>
      </c>
      <c r="D148" s="14">
        <v>27</v>
      </c>
      <c r="E148" s="14" t="s">
        <v>34</v>
      </c>
      <c r="F148" s="11">
        <f>Table76810[[#This Row],[CID]]</f>
        <v>0</v>
      </c>
      <c r="J148" s="11" t="e">
        <f>VLOOKUP(Table76810[[#This Row],[CID]],ALY,2,FALSE)</f>
        <v>#N/A</v>
      </c>
    </row>
    <row r="149" spans="1:10" x14ac:dyDescent="0.2">
      <c r="A149" s="8" t="str">
        <f>Table76810[[#This Row],[Test No.]]&amp;Table76810[[#This Row],[Section]]&amp;Table76810[[#This Row],[Q No.]]</f>
        <v>P4S28</v>
      </c>
      <c r="C149" s="16" t="s">
        <v>308</v>
      </c>
      <c r="D149" s="14">
        <v>28</v>
      </c>
      <c r="E149" s="14" t="s">
        <v>34</v>
      </c>
      <c r="F149" s="11">
        <f>Table76810[[#This Row],[CID]]</f>
        <v>0</v>
      </c>
      <c r="J149" s="11" t="e">
        <f>VLOOKUP(Table76810[[#This Row],[CID]],ALY,2,FALSE)</f>
        <v>#N/A</v>
      </c>
    </row>
    <row r="150" spans="1:10" x14ac:dyDescent="0.2">
      <c r="A150" s="8" t="str">
        <f>Table76810[[#This Row],[Test No.]]&amp;Table76810[[#This Row],[Section]]&amp;Table76810[[#This Row],[Q No.]]</f>
        <v>P4S29</v>
      </c>
      <c r="C150" s="16" t="s">
        <v>308</v>
      </c>
      <c r="D150" s="14">
        <v>29</v>
      </c>
      <c r="E150" s="14" t="s">
        <v>34</v>
      </c>
      <c r="F150" s="11">
        <f>Table76810[[#This Row],[CID]]</f>
        <v>0</v>
      </c>
      <c r="J150" s="11" t="e">
        <f>VLOOKUP(Table76810[[#This Row],[CID]],ALY,2,FALSE)</f>
        <v>#N/A</v>
      </c>
    </row>
    <row r="151" spans="1:10" x14ac:dyDescent="0.2">
      <c r="A151" s="8" t="str">
        <f>Table76810[[#This Row],[Test No.]]&amp;Table76810[[#This Row],[Section]]&amp;Table76810[[#This Row],[Q No.]]</f>
        <v>P4S30</v>
      </c>
      <c r="C151" s="16" t="s">
        <v>308</v>
      </c>
      <c r="D151" s="14">
        <v>30</v>
      </c>
      <c r="E151" s="14" t="s">
        <v>34</v>
      </c>
      <c r="F151" s="11">
        <f>Table76810[[#This Row],[CID]]</f>
        <v>0</v>
      </c>
      <c r="J151" s="11" t="e">
        <f>VLOOKUP(Table76810[[#This Row],[CID]],ALY,2,FALSE)</f>
        <v>#N/A</v>
      </c>
    </row>
    <row r="152" spans="1:10" x14ac:dyDescent="0.2">
      <c r="A152" s="8" t="str">
        <f>Table76810[[#This Row],[Test No.]]&amp;Table76810[[#This Row],[Section]]&amp;Table76810[[#This Row],[Q No.]]</f>
        <v>P4S31</v>
      </c>
      <c r="C152" s="16" t="s">
        <v>308</v>
      </c>
      <c r="D152" s="14">
        <v>31</v>
      </c>
      <c r="E152" s="14" t="s">
        <v>34</v>
      </c>
      <c r="F152" s="11">
        <f>Table76810[[#This Row],[CID]]</f>
        <v>0</v>
      </c>
      <c r="J152" s="11" t="e">
        <f>VLOOKUP(Table76810[[#This Row],[CID]],ALY,2,FALSE)</f>
        <v>#N/A</v>
      </c>
    </row>
    <row r="153" spans="1:10" x14ac:dyDescent="0.2">
      <c r="A153" s="8" t="str">
        <f>Table76810[[#This Row],[Test No.]]&amp;Table76810[[#This Row],[Section]]&amp;Table76810[[#This Row],[Q No.]]</f>
        <v>P4S32</v>
      </c>
      <c r="C153" s="16" t="s">
        <v>308</v>
      </c>
      <c r="D153" s="14">
        <v>32</v>
      </c>
      <c r="E153" s="14" t="s">
        <v>34</v>
      </c>
      <c r="F153" s="11">
        <f>Table76810[[#This Row],[CID]]</f>
        <v>0</v>
      </c>
      <c r="J153" s="11" t="e">
        <f>VLOOKUP(Table76810[[#This Row],[CID]],ALY,2,FALSE)</f>
        <v>#N/A</v>
      </c>
    </row>
    <row r="154" spans="1:10" x14ac:dyDescent="0.2">
      <c r="A154" s="8" t="str">
        <f>Table76810[[#This Row],[Test No.]]&amp;Table76810[[#This Row],[Section]]&amp;Table76810[[#This Row],[Q No.]]</f>
        <v>P4S33</v>
      </c>
      <c r="C154" s="16" t="s">
        <v>308</v>
      </c>
      <c r="D154" s="14">
        <v>33</v>
      </c>
      <c r="E154" s="14" t="s">
        <v>34</v>
      </c>
      <c r="F154" s="11">
        <f>Table76810[[#This Row],[CID]]</f>
        <v>0</v>
      </c>
      <c r="J154" s="11" t="e">
        <f>VLOOKUP(Table76810[[#This Row],[CID]],ALY,2,FALSE)</f>
        <v>#N/A</v>
      </c>
    </row>
    <row r="155" spans="1:10" x14ac:dyDescent="0.2">
      <c r="A155" s="8" t="str">
        <f>Table76810[[#This Row],[Test No.]]&amp;Table76810[[#This Row],[Section]]&amp;Table76810[[#This Row],[Q No.]]</f>
        <v>P4S34</v>
      </c>
      <c r="C155" s="16" t="s">
        <v>308</v>
      </c>
      <c r="D155" s="14">
        <v>34</v>
      </c>
      <c r="E155" s="14" t="s">
        <v>34</v>
      </c>
      <c r="F155" s="11">
        <f>Table76810[[#This Row],[CID]]</f>
        <v>0</v>
      </c>
      <c r="J155" s="11" t="e">
        <f>VLOOKUP(Table76810[[#This Row],[CID]],ALY,2,FALSE)</f>
        <v>#N/A</v>
      </c>
    </row>
    <row r="156" spans="1:10" x14ac:dyDescent="0.2">
      <c r="A156" s="8" t="str">
        <f>Table76810[[#This Row],[Test No.]]&amp;Table76810[[#This Row],[Section]]&amp;Table76810[[#This Row],[Q No.]]</f>
        <v>P4S35</v>
      </c>
      <c r="C156" s="16" t="s">
        <v>308</v>
      </c>
      <c r="D156" s="14">
        <v>35</v>
      </c>
      <c r="E156" s="14" t="s">
        <v>34</v>
      </c>
      <c r="F156" s="11">
        <f>Table76810[[#This Row],[CID]]</f>
        <v>0</v>
      </c>
      <c r="J156" s="11" t="e">
        <f>VLOOKUP(Table76810[[#This Row],[CID]],ALY,2,FALSE)</f>
        <v>#N/A</v>
      </c>
    </row>
    <row r="157" spans="1:10" x14ac:dyDescent="0.2">
      <c r="A157" s="8" t="str">
        <f>Table76810[[#This Row],[Test No.]]&amp;Table76810[[#This Row],[Section]]&amp;Table76810[[#This Row],[Q No.]]</f>
        <v>P4S36</v>
      </c>
      <c r="C157" s="16" t="s">
        <v>308</v>
      </c>
      <c r="D157" s="14">
        <v>36</v>
      </c>
      <c r="E157" s="14" t="s">
        <v>34</v>
      </c>
      <c r="F157" s="11">
        <f>Table76810[[#This Row],[CID]]</f>
        <v>0</v>
      </c>
      <c r="J157" s="11" t="e">
        <f>VLOOKUP(Table76810[[#This Row],[CID]],ALY,2,FALSE)</f>
        <v>#N/A</v>
      </c>
    </row>
    <row r="158" spans="1:10" x14ac:dyDescent="0.2">
      <c r="A158" s="8" t="str">
        <f>Table76810[[#This Row],[Test No.]]&amp;Table76810[[#This Row],[Section]]&amp;Table76810[[#This Row],[Q No.]]</f>
        <v>P4S37</v>
      </c>
      <c r="C158" s="16" t="s">
        <v>308</v>
      </c>
      <c r="D158" s="14">
        <v>37</v>
      </c>
      <c r="E158" s="14" t="s">
        <v>34</v>
      </c>
      <c r="F158" s="11">
        <f>Table76810[[#This Row],[CID]]</f>
        <v>0</v>
      </c>
      <c r="J158" s="11" t="e">
        <f>VLOOKUP(Table76810[[#This Row],[CID]],ALY,2,FALSE)</f>
        <v>#N/A</v>
      </c>
    </row>
    <row r="159" spans="1:10" x14ac:dyDescent="0.2">
      <c r="A159" s="8" t="str">
        <f>Table76810[[#This Row],[Test No.]]&amp;Table76810[[#This Row],[Section]]&amp;Table76810[[#This Row],[Q No.]]</f>
        <v>P4S38</v>
      </c>
      <c r="C159" s="16" t="s">
        <v>308</v>
      </c>
      <c r="D159" s="14">
        <v>38</v>
      </c>
      <c r="E159" s="14" t="s">
        <v>34</v>
      </c>
      <c r="F159" s="11">
        <f>Table76810[[#This Row],[CID]]</f>
        <v>0</v>
      </c>
      <c r="J159" s="11" t="e">
        <f>VLOOKUP(Table76810[[#This Row],[CID]],ALY,2,FALSE)</f>
        <v>#N/A</v>
      </c>
    </row>
    <row r="160" spans="1:10" x14ac:dyDescent="0.2">
      <c r="A160" s="8" t="str">
        <f>Table76810[[#This Row],[Test No.]]&amp;Table76810[[#This Row],[Section]]&amp;Table76810[[#This Row],[Q No.]]</f>
        <v>P4S39</v>
      </c>
      <c r="C160" s="16" t="s">
        <v>308</v>
      </c>
      <c r="D160" s="14">
        <v>39</v>
      </c>
      <c r="E160" s="14" t="s">
        <v>34</v>
      </c>
      <c r="F160" s="11">
        <f>Table76810[[#This Row],[CID]]</f>
        <v>0</v>
      </c>
      <c r="J160" s="11" t="e">
        <f>VLOOKUP(Table76810[[#This Row],[CID]],ALY,2,FALSE)</f>
        <v>#N/A</v>
      </c>
    </row>
    <row r="161" spans="1:10" x14ac:dyDescent="0.2">
      <c r="A161" s="8" t="str">
        <f>Table76810[[#This Row],[Test No.]]&amp;Table76810[[#This Row],[Section]]&amp;Table76810[[#This Row],[Q No.]]</f>
        <v>P4S40</v>
      </c>
      <c r="C161" s="16" t="s">
        <v>308</v>
      </c>
      <c r="D161" s="14">
        <v>40</v>
      </c>
      <c r="E161" s="14" t="s">
        <v>34</v>
      </c>
      <c r="F161" s="11">
        <f>Table76810[[#This Row],[CID]]</f>
        <v>0</v>
      </c>
      <c r="J161" s="11" t="e">
        <f>VLOOKUP(Table76810[[#This Row],[CID]],ALY,2,FALSE)</f>
        <v>#N/A</v>
      </c>
    </row>
    <row r="162" spans="1:10" x14ac:dyDescent="0.2">
      <c r="A162" s="8" t="str">
        <f>Table76810[[#This Row],[Test No.]]&amp;Table76810[[#This Row],[Section]]&amp;Table76810[[#This Row],[Q No.]]</f>
        <v>P5S1</v>
      </c>
      <c r="C162" s="16" t="s">
        <v>309</v>
      </c>
      <c r="D162" s="14">
        <v>1</v>
      </c>
      <c r="E162" s="14" t="s">
        <v>34</v>
      </c>
      <c r="F162" s="11">
        <f>Table76810[[#This Row],[CID]]</f>
        <v>0</v>
      </c>
      <c r="J162" s="11" t="e">
        <f>VLOOKUP(Table76810[[#This Row],[CID]],ALY,2,FALSE)</f>
        <v>#N/A</v>
      </c>
    </row>
    <row r="163" spans="1:10" x14ac:dyDescent="0.2">
      <c r="A163" s="8" t="str">
        <f>Table76810[[#This Row],[Test No.]]&amp;Table76810[[#This Row],[Section]]&amp;Table76810[[#This Row],[Q No.]]</f>
        <v>P5S2</v>
      </c>
      <c r="C163" s="16" t="s">
        <v>309</v>
      </c>
      <c r="D163" s="14">
        <v>2</v>
      </c>
      <c r="E163" s="14" t="s">
        <v>34</v>
      </c>
      <c r="F163" s="11">
        <f>Table76810[[#This Row],[CID]]</f>
        <v>0</v>
      </c>
      <c r="J163" s="11" t="e">
        <f>VLOOKUP(Table76810[[#This Row],[CID]],ALY,2,FALSE)</f>
        <v>#N/A</v>
      </c>
    </row>
    <row r="164" spans="1:10" x14ac:dyDescent="0.2">
      <c r="A164" s="8" t="str">
        <f>Table76810[[#This Row],[Test No.]]&amp;Table76810[[#This Row],[Section]]&amp;Table76810[[#This Row],[Q No.]]</f>
        <v>P5S3</v>
      </c>
      <c r="C164" s="16" t="s">
        <v>309</v>
      </c>
      <c r="D164" s="14">
        <v>3</v>
      </c>
      <c r="E164" s="14" t="s">
        <v>34</v>
      </c>
      <c r="F164" s="11">
        <f>Table76810[[#This Row],[CID]]</f>
        <v>0</v>
      </c>
      <c r="J164" s="11" t="e">
        <f>VLOOKUP(Table76810[[#This Row],[CID]],ALY,2,FALSE)</f>
        <v>#N/A</v>
      </c>
    </row>
    <row r="165" spans="1:10" x14ac:dyDescent="0.2">
      <c r="A165" s="8" t="str">
        <f>Table76810[[#This Row],[Test No.]]&amp;Table76810[[#This Row],[Section]]&amp;Table76810[[#This Row],[Q No.]]</f>
        <v>P5S4</v>
      </c>
      <c r="C165" s="16" t="s">
        <v>309</v>
      </c>
      <c r="D165" s="14">
        <v>4</v>
      </c>
      <c r="E165" s="14" t="s">
        <v>34</v>
      </c>
      <c r="F165" s="11">
        <f>Table76810[[#This Row],[CID]]</f>
        <v>0</v>
      </c>
      <c r="J165" s="11" t="e">
        <f>VLOOKUP(Table76810[[#This Row],[CID]],ALY,2,FALSE)</f>
        <v>#N/A</v>
      </c>
    </row>
    <row r="166" spans="1:10" x14ac:dyDescent="0.2">
      <c r="A166" s="8" t="str">
        <f>Table76810[[#This Row],[Test No.]]&amp;Table76810[[#This Row],[Section]]&amp;Table76810[[#This Row],[Q No.]]</f>
        <v>P5S5</v>
      </c>
      <c r="C166" s="16" t="s">
        <v>309</v>
      </c>
      <c r="D166" s="14">
        <v>5</v>
      </c>
      <c r="E166" s="14" t="s">
        <v>34</v>
      </c>
      <c r="F166" s="11">
        <f>Table76810[[#This Row],[CID]]</f>
        <v>0</v>
      </c>
      <c r="J166" s="11" t="e">
        <f>VLOOKUP(Table76810[[#This Row],[CID]],ALY,2,FALSE)</f>
        <v>#N/A</v>
      </c>
    </row>
    <row r="167" spans="1:10" x14ac:dyDescent="0.2">
      <c r="A167" s="8" t="str">
        <f>Table76810[[#This Row],[Test No.]]&amp;Table76810[[#This Row],[Section]]&amp;Table76810[[#This Row],[Q No.]]</f>
        <v>P5S6</v>
      </c>
      <c r="C167" s="16" t="s">
        <v>309</v>
      </c>
      <c r="D167" s="14">
        <v>6</v>
      </c>
      <c r="E167" s="14" t="s">
        <v>34</v>
      </c>
      <c r="F167" s="11">
        <f>Table76810[[#This Row],[CID]]</f>
        <v>0</v>
      </c>
      <c r="J167" s="11" t="e">
        <f>VLOOKUP(Table76810[[#This Row],[CID]],ALY,2,FALSE)</f>
        <v>#N/A</v>
      </c>
    </row>
    <row r="168" spans="1:10" x14ac:dyDescent="0.2">
      <c r="A168" s="8" t="str">
        <f>Table76810[[#This Row],[Test No.]]&amp;Table76810[[#This Row],[Section]]&amp;Table76810[[#This Row],[Q No.]]</f>
        <v>P5S7</v>
      </c>
      <c r="C168" s="16" t="s">
        <v>309</v>
      </c>
      <c r="D168" s="14">
        <v>7</v>
      </c>
      <c r="E168" s="14" t="s">
        <v>34</v>
      </c>
      <c r="F168" s="11">
        <f>Table76810[[#This Row],[CID]]</f>
        <v>0</v>
      </c>
      <c r="J168" s="11" t="e">
        <f>VLOOKUP(Table76810[[#This Row],[CID]],ALY,2,FALSE)</f>
        <v>#N/A</v>
      </c>
    </row>
    <row r="169" spans="1:10" x14ac:dyDescent="0.2">
      <c r="A169" s="8" t="str">
        <f>Table76810[[#This Row],[Test No.]]&amp;Table76810[[#This Row],[Section]]&amp;Table76810[[#This Row],[Q No.]]</f>
        <v>P5S8</v>
      </c>
      <c r="C169" s="16" t="s">
        <v>309</v>
      </c>
      <c r="D169" s="14">
        <v>8</v>
      </c>
      <c r="E169" s="14" t="s">
        <v>34</v>
      </c>
      <c r="F169" s="11">
        <f>Table76810[[#This Row],[CID]]</f>
        <v>0</v>
      </c>
      <c r="J169" s="11" t="e">
        <f>VLOOKUP(Table76810[[#This Row],[CID]],ALY,2,FALSE)</f>
        <v>#N/A</v>
      </c>
    </row>
    <row r="170" spans="1:10" x14ac:dyDescent="0.2">
      <c r="A170" s="8" t="str">
        <f>Table76810[[#This Row],[Test No.]]&amp;Table76810[[#This Row],[Section]]&amp;Table76810[[#This Row],[Q No.]]</f>
        <v>P5S9</v>
      </c>
      <c r="C170" s="16" t="s">
        <v>309</v>
      </c>
      <c r="D170" s="14">
        <v>9</v>
      </c>
      <c r="E170" s="14" t="s">
        <v>34</v>
      </c>
      <c r="F170" s="11">
        <f>Table76810[[#This Row],[CID]]</f>
        <v>0</v>
      </c>
      <c r="J170" s="11" t="e">
        <f>VLOOKUP(Table76810[[#This Row],[CID]],ALY,2,FALSE)</f>
        <v>#N/A</v>
      </c>
    </row>
    <row r="171" spans="1:10" x14ac:dyDescent="0.2">
      <c r="A171" s="8" t="str">
        <f>Table76810[[#This Row],[Test No.]]&amp;Table76810[[#This Row],[Section]]&amp;Table76810[[#This Row],[Q No.]]</f>
        <v>P5S10</v>
      </c>
      <c r="C171" s="16" t="s">
        <v>309</v>
      </c>
      <c r="D171" s="14">
        <v>10</v>
      </c>
      <c r="E171" s="14" t="s">
        <v>34</v>
      </c>
      <c r="F171" s="11">
        <f>Table76810[[#This Row],[CID]]</f>
        <v>0</v>
      </c>
      <c r="J171" s="11" t="e">
        <f>VLOOKUP(Table76810[[#This Row],[CID]],ALY,2,FALSE)</f>
        <v>#N/A</v>
      </c>
    </row>
    <row r="172" spans="1:10" x14ac:dyDescent="0.2">
      <c r="A172" s="8" t="str">
        <f>Table76810[[#This Row],[Test No.]]&amp;Table76810[[#This Row],[Section]]&amp;Table76810[[#This Row],[Q No.]]</f>
        <v>P5S11</v>
      </c>
      <c r="C172" s="16" t="s">
        <v>309</v>
      </c>
      <c r="D172" s="14">
        <v>11</v>
      </c>
      <c r="E172" s="14" t="s">
        <v>34</v>
      </c>
      <c r="F172" s="11">
        <f>Table76810[[#This Row],[CID]]</f>
        <v>0</v>
      </c>
      <c r="J172" s="11" t="e">
        <f>VLOOKUP(Table76810[[#This Row],[CID]],ALY,2,FALSE)</f>
        <v>#N/A</v>
      </c>
    </row>
    <row r="173" spans="1:10" x14ac:dyDescent="0.2">
      <c r="A173" s="8" t="str">
        <f>Table76810[[#This Row],[Test No.]]&amp;Table76810[[#This Row],[Section]]&amp;Table76810[[#This Row],[Q No.]]</f>
        <v>P5S12</v>
      </c>
      <c r="C173" s="16" t="s">
        <v>309</v>
      </c>
      <c r="D173" s="14">
        <v>12</v>
      </c>
      <c r="E173" s="14" t="s">
        <v>34</v>
      </c>
      <c r="F173" s="11">
        <f>Table76810[[#This Row],[CID]]</f>
        <v>0</v>
      </c>
      <c r="J173" s="11" t="e">
        <f>VLOOKUP(Table76810[[#This Row],[CID]],ALY,2,FALSE)</f>
        <v>#N/A</v>
      </c>
    </row>
    <row r="174" spans="1:10" x14ac:dyDescent="0.2">
      <c r="A174" s="8" t="str">
        <f>Table76810[[#This Row],[Test No.]]&amp;Table76810[[#This Row],[Section]]&amp;Table76810[[#This Row],[Q No.]]</f>
        <v>P5S13</v>
      </c>
      <c r="C174" s="16" t="s">
        <v>309</v>
      </c>
      <c r="D174" s="14">
        <v>13</v>
      </c>
      <c r="E174" s="14" t="s">
        <v>34</v>
      </c>
      <c r="F174" s="11">
        <f>Table76810[[#This Row],[CID]]</f>
        <v>0</v>
      </c>
      <c r="J174" s="11" t="e">
        <f>VLOOKUP(Table76810[[#This Row],[CID]],ALY,2,FALSE)</f>
        <v>#N/A</v>
      </c>
    </row>
    <row r="175" spans="1:10" x14ac:dyDescent="0.2">
      <c r="A175" s="8" t="str">
        <f>Table76810[[#This Row],[Test No.]]&amp;Table76810[[#This Row],[Section]]&amp;Table76810[[#This Row],[Q No.]]</f>
        <v>P5S14</v>
      </c>
      <c r="C175" s="16" t="s">
        <v>309</v>
      </c>
      <c r="D175" s="14">
        <v>14</v>
      </c>
      <c r="E175" s="14" t="s">
        <v>34</v>
      </c>
      <c r="F175" s="11">
        <f>Table76810[[#This Row],[CID]]</f>
        <v>0</v>
      </c>
      <c r="J175" s="11" t="e">
        <f>VLOOKUP(Table76810[[#This Row],[CID]],ALY,2,FALSE)</f>
        <v>#N/A</v>
      </c>
    </row>
    <row r="176" spans="1:10" x14ac:dyDescent="0.2">
      <c r="A176" s="8" t="str">
        <f>Table76810[[#This Row],[Test No.]]&amp;Table76810[[#This Row],[Section]]&amp;Table76810[[#This Row],[Q No.]]</f>
        <v>P5S15</v>
      </c>
      <c r="C176" s="16" t="s">
        <v>309</v>
      </c>
      <c r="D176" s="14">
        <v>15</v>
      </c>
      <c r="E176" s="14" t="s">
        <v>34</v>
      </c>
      <c r="F176" s="11">
        <f>Table76810[[#This Row],[CID]]</f>
        <v>0</v>
      </c>
      <c r="J176" s="11" t="e">
        <f>VLOOKUP(Table76810[[#This Row],[CID]],ALY,2,FALSE)</f>
        <v>#N/A</v>
      </c>
    </row>
    <row r="177" spans="1:10" x14ac:dyDescent="0.2">
      <c r="A177" s="8" t="str">
        <f>Table76810[[#This Row],[Test No.]]&amp;Table76810[[#This Row],[Section]]&amp;Table76810[[#This Row],[Q No.]]</f>
        <v>P5S16</v>
      </c>
      <c r="C177" s="16" t="s">
        <v>309</v>
      </c>
      <c r="D177" s="14">
        <v>16</v>
      </c>
      <c r="E177" s="14" t="s">
        <v>34</v>
      </c>
      <c r="F177" s="11">
        <f>Table76810[[#This Row],[CID]]</f>
        <v>0</v>
      </c>
      <c r="J177" s="11" t="e">
        <f>VLOOKUP(Table76810[[#This Row],[CID]],ALY,2,FALSE)</f>
        <v>#N/A</v>
      </c>
    </row>
    <row r="178" spans="1:10" x14ac:dyDescent="0.2">
      <c r="A178" s="8" t="str">
        <f>Table76810[[#This Row],[Test No.]]&amp;Table76810[[#This Row],[Section]]&amp;Table76810[[#This Row],[Q No.]]</f>
        <v>P5S17</v>
      </c>
      <c r="C178" s="16" t="s">
        <v>309</v>
      </c>
      <c r="D178" s="14">
        <v>17</v>
      </c>
      <c r="E178" s="14" t="s">
        <v>34</v>
      </c>
      <c r="F178" s="11">
        <f>Table76810[[#This Row],[CID]]</f>
        <v>0</v>
      </c>
      <c r="J178" s="11" t="e">
        <f>VLOOKUP(Table76810[[#This Row],[CID]],ALY,2,FALSE)</f>
        <v>#N/A</v>
      </c>
    </row>
    <row r="179" spans="1:10" x14ac:dyDescent="0.2">
      <c r="A179" s="8" t="str">
        <f>Table76810[[#This Row],[Test No.]]&amp;Table76810[[#This Row],[Section]]&amp;Table76810[[#This Row],[Q No.]]</f>
        <v>P5S18</v>
      </c>
      <c r="C179" s="16" t="s">
        <v>309</v>
      </c>
      <c r="D179" s="14">
        <v>18</v>
      </c>
      <c r="E179" s="14" t="s">
        <v>34</v>
      </c>
      <c r="F179" s="11">
        <f>Table76810[[#This Row],[CID]]</f>
        <v>0</v>
      </c>
      <c r="J179" s="11" t="e">
        <f>VLOOKUP(Table76810[[#This Row],[CID]],ALY,2,FALSE)</f>
        <v>#N/A</v>
      </c>
    </row>
    <row r="180" spans="1:10" x14ac:dyDescent="0.2">
      <c r="A180" s="8" t="str">
        <f>Table76810[[#This Row],[Test No.]]&amp;Table76810[[#This Row],[Section]]&amp;Table76810[[#This Row],[Q No.]]</f>
        <v>P5S19</v>
      </c>
      <c r="C180" s="16" t="s">
        <v>309</v>
      </c>
      <c r="D180" s="14">
        <v>19</v>
      </c>
      <c r="E180" s="14" t="s">
        <v>34</v>
      </c>
      <c r="F180" s="11">
        <f>Table76810[[#This Row],[CID]]</f>
        <v>0</v>
      </c>
      <c r="J180" s="11" t="e">
        <f>VLOOKUP(Table76810[[#This Row],[CID]],ALY,2,FALSE)</f>
        <v>#N/A</v>
      </c>
    </row>
    <row r="181" spans="1:10" x14ac:dyDescent="0.2">
      <c r="A181" s="8" t="str">
        <f>Table76810[[#This Row],[Test No.]]&amp;Table76810[[#This Row],[Section]]&amp;Table76810[[#This Row],[Q No.]]</f>
        <v>P5S20</v>
      </c>
      <c r="C181" s="16" t="s">
        <v>309</v>
      </c>
      <c r="D181" s="14">
        <v>20</v>
      </c>
      <c r="E181" s="14" t="s">
        <v>34</v>
      </c>
      <c r="F181" s="11">
        <f>Table76810[[#This Row],[CID]]</f>
        <v>0</v>
      </c>
      <c r="J181" s="11" t="e">
        <f>VLOOKUP(Table76810[[#This Row],[CID]],ALY,2,FALSE)</f>
        <v>#N/A</v>
      </c>
    </row>
    <row r="182" spans="1:10" x14ac:dyDescent="0.2">
      <c r="A182" s="8" t="str">
        <f>Table76810[[#This Row],[Test No.]]&amp;Table76810[[#This Row],[Section]]&amp;Table76810[[#This Row],[Q No.]]</f>
        <v>P5S21</v>
      </c>
      <c r="C182" s="16" t="s">
        <v>309</v>
      </c>
      <c r="D182" s="14">
        <v>21</v>
      </c>
      <c r="E182" s="14" t="s">
        <v>34</v>
      </c>
      <c r="F182" s="11">
        <f>Table76810[[#This Row],[CID]]</f>
        <v>0</v>
      </c>
      <c r="J182" s="11" t="e">
        <f>VLOOKUP(Table76810[[#This Row],[CID]],ALY,2,FALSE)</f>
        <v>#N/A</v>
      </c>
    </row>
    <row r="183" spans="1:10" x14ac:dyDescent="0.2">
      <c r="A183" s="8" t="str">
        <f>Table76810[[#This Row],[Test No.]]&amp;Table76810[[#This Row],[Section]]&amp;Table76810[[#This Row],[Q No.]]</f>
        <v>P5S22</v>
      </c>
      <c r="C183" s="16" t="s">
        <v>309</v>
      </c>
      <c r="D183" s="14">
        <v>22</v>
      </c>
      <c r="E183" s="14" t="s">
        <v>34</v>
      </c>
      <c r="F183" s="11">
        <f>Table76810[[#This Row],[CID]]</f>
        <v>0</v>
      </c>
      <c r="J183" s="11" t="e">
        <f>VLOOKUP(Table76810[[#This Row],[CID]],ALY,2,FALSE)</f>
        <v>#N/A</v>
      </c>
    </row>
    <row r="184" spans="1:10" x14ac:dyDescent="0.2">
      <c r="A184" s="8" t="str">
        <f>Table76810[[#This Row],[Test No.]]&amp;Table76810[[#This Row],[Section]]&amp;Table76810[[#This Row],[Q No.]]</f>
        <v>P5S23</v>
      </c>
      <c r="C184" s="16" t="s">
        <v>309</v>
      </c>
      <c r="D184" s="14">
        <v>23</v>
      </c>
      <c r="E184" s="14" t="s">
        <v>34</v>
      </c>
      <c r="F184" s="11">
        <f>Table76810[[#This Row],[CID]]</f>
        <v>0</v>
      </c>
      <c r="J184" s="11" t="e">
        <f>VLOOKUP(Table76810[[#This Row],[CID]],ALY,2,FALSE)</f>
        <v>#N/A</v>
      </c>
    </row>
    <row r="185" spans="1:10" x14ac:dyDescent="0.2">
      <c r="A185" s="8" t="str">
        <f>Table76810[[#This Row],[Test No.]]&amp;Table76810[[#This Row],[Section]]&amp;Table76810[[#This Row],[Q No.]]</f>
        <v>P5S24</v>
      </c>
      <c r="C185" s="16" t="s">
        <v>309</v>
      </c>
      <c r="D185" s="14">
        <v>24</v>
      </c>
      <c r="E185" s="14" t="s">
        <v>34</v>
      </c>
      <c r="F185" s="11">
        <f>Table76810[[#This Row],[CID]]</f>
        <v>0</v>
      </c>
      <c r="J185" s="11" t="e">
        <f>VLOOKUP(Table76810[[#This Row],[CID]],ALY,2,FALSE)</f>
        <v>#N/A</v>
      </c>
    </row>
    <row r="186" spans="1:10" x14ac:dyDescent="0.2">
      <c r="A186" s="8" t="str">
        <f>Table76810[[#This Row],[Test No.]]&amp;Table76810[[#This Row],[Section]]&amp;Table76810[[#This Row],[Q No.]]</f>
        <v>P5S25</v>
      </c>
      <c r="C186" s="16" t="s">
        <v>309</v>
      </c>
      <c r="D186" s="14">
        <v>25</v>
      </c>
      <c r="E186" s="14" t="s">
        <v>34</v>
      </c>
      <c r="F186" s="11">
        <f>Table76810[[#This Row],[CID]]</f>
        <v>0</v>
      </c>
      <c r="J186" s="11" t="e">
        <f>VLOOKUP(Table76810[[#This Row],[CID]],ALY,2,FALSE)</f>
        <v>#N/A</v>
      </c>
    </row>
    <row r="187" spans="1:10" x14ac:dyDescent="0.2">
      <c r="A187" s="8" t="str">
        <f>Table76810[[#This Row],[Test No.]]&amp;Table76810[[#This Row],[Section]]&amp;Table76810[[#This Row],[Q No.]]</f>
        <v>P5S26</v>
      </c>
      <c r="C187" s="16" t="s">
        <v>309</v>
      </c>
      <c r="D187" s="14">
        <v>26</v>
      </c>
      <c r="E187" s="14" t="s">
        <v>34</v>
      </c>
      <c r="F187" s="11">
        <f>Table76810[[#This Row],[CID]]</f>
        <v>0</v>
      </c>
      <c r="J187" s="11" t="e">
        <f>VLOOKUP(Table76810[[#This Row],[CID]],ALY,2,FALSE)</f>
        <v>#N/A</v>
      </c>
    </row>
    <row r="188" spans="1:10" x14ac:dyDescent="0.2">
      <c r="A188" s="8" t="str">
        <f>Table76810[[#This Row],[Test No.]]&amp;Table76810[[#This Row],[Section]]&amp;Table76810[[#This Row],[Q No.]]</f>
        <v>P5S27</v>
      </c>
      <c r="C188" s="16" t="s">
        <v>309</v>
      </c>
      <c r="D188" s="14">
        <v>27</v>
      </c>
      <c r="E188" s="14" t="s">
        <v>34</v>
      </c>
      <c r="F188" s="11">
        <f>Table76810[[#This Row],[CID]]</f>
        <v>0</v>
      </c>
      <c r="J188" s="11" t="e">
        <f>VLOOKUP(Table76810[[#This Row],[CID]],ALY,2,FALSE)</f>
        <v>#N/A</v>
      </c>
    </row>
    <row r="189" spans="1:10" x14ac:dyDescent="0.2">
      <c r="A189" s="8" t="str">
        <f>Table76810[[#This Row],[Test No.]]&amp;Table76810[[#This Row],[Section]]&amp;Table76810[[#This Row],[Q No.]]</f>
        <v>P5S28</v>
      </c>
      <c r="C189" s="16" t="s">
        <v>309</v>
      </c>
      <c r="D189" s="14">
        <v>28</v>
      </c>
      <c r="E189" s="14" t="s">
        <v>34</v>
      </c>
      <c r="F189" s="11">
        <f>Table76810[[#This Row],[CID]]</f>
        <v>0</v>
      </c>
      <c r="J189" s="11" t="e">
        <f>VLOOKUP(Table76810[[#This Row],[CID]],ALY,2,FALSE)</f>
        <v>#N/A</v>
      </c>
    </row>
    <row r="190" spans="1:10" x14ac:dyDescent="0.2">
      <c r="A190" s="8" t="str">
        <f>Table76810[[#This Row],[Test No.]]&amp;Table76810[[#This Row],[Section]]&amp;Table76810[[#This Row],[Q No.]]</f>
        <v>P5S29</v>
      </c>
      <c r="C190" s="16" t="s">
        <v>309</v>
      </c>
      <c r="D190" s="14">
        <v>29</v>
      </c>
      <c r="E190" s="14" t="s">
        <v>34</v>
      </c>
      <c r="F190" s="11">
        <f>Table76810[[#This Row],[CID]]</f>
        <v>0</v>
      </c>
      <c r="J190" s="11" t="e">
        <f>VLOOKUP(Table76810[[#This Row],[CID]],ALY,2,FALSE)</f>
        <v>#N/A</v>
      </c>
    </row>
    <row r="191" spans="1:10" x14ac:dyDescent="0.2">
      <c r="A191" s="8" t="str">
        <f>Table76810[[#This Row],[Test No.]]&amp;Table76810[[#This Row],[Section]]&amp;Table76810[[#This Row],[Q No.]]</f>
        <v>P5S30</v>
      </c>
      <c r="C191" s="16" t="s">
        <v>309</v>
      </c>
      <c r="D191" s="14">
        <v>30</v>
      </c>
      <c r="E191" s="14" t="s">
        <v>34</v>
      </c>
      <c r="F191" s="11">
        <f>Table76810[[#This Row],[CID]]</f>
        <v>0</v>
      </c>
      <c r="J191" s="11" t="e">
        <f>VLOOKUP(Table76810[[#This Row],[CID]],ALY,2,FALSE)</f>
        <v>#N/A</v>
      </c>
    </row>
    <row r="192" spans="1:10" x14ac:dyDescent="0.2">
      <c r="A192" s="8" t="str">
        <f>Table76810[[#This Row],[Test No.]]&amp;Table76810[[#This Row],[Section]]&amp;Table76810[[#This Row],[Q No.]]</f>
        <v>P5S31</v>
      </c>
      <c r="C192" s="16" t="s">
        <v>309</v>
      </c>
      <c r="D192" s="14">
        <v>31</v>
      </c>
      <c r="E192" s="14" t="s">
        <v>34</v>
      </c>
      <c r="F192" s="11">
        <f>Table76810[[#This Row],[CID]]</f>
        <v>0</v>
      </c>
      <c r="J192" s="11" t="e">
        <f>VLOOKUP(Table76810[[#This Row],[CID]],ALY,2,FALSE)</f>
        <v>#N/A</v>
      </c>
    </row>
    <row r="193" spans="1:10" x14ac:dyDescent="0.2">
      <c r="A193" s="8" t="str">
        <f>Table76810[[#This Row],[Test No.]]&amp;Table76810[[#This Row],[Section]]&amp;Table76810[[#This Row],[Q No.]]</f>
        <v>P5S32</v>
      </c>
      <c r="C193" s="16" t="s">
        <v>309</v>
      </c>
      <c r="D193" s="14">
        <v>32</v>
      </c>
      <c r="E193" s="14" t="s">
        <v>34</v>
      </c>
      <c r="F193" s="11">
        <f>Table76810[[#This Row],[CID]]</f>
        <v>0</v>
      </c>
      <c r="J193" s="11" t="e">
        <f>VLOOKUP(Table76810[[#This Row],[CID]],ALY,2,FALSE)</f>
        <v>#N/A</v>
      </c>
    </row>
    <row r="194" spans="1:10" x14ac:dyDescent="0.2">
      <c r="A194" s="8" t="str">
        <f>Table76810[[#This Row],[Test No.]]&amp;Table76810[[#This Row],[Section]]&amp;Table76810[[#This Row],[Q No.]]</f>
        <v>P5S33</v>
      </c>
      <c r="C194" s="16" t="s">
        <v>309</v>
      </c>
      <c r="D194" s="14">
        <v>33</v>
      </c>
      <c r="E194" s="14" t="s">
        <v>34</v>
      </c>
      <c r="F194" s="11">
        <f>Table76810[[#This Row],[CID]]</f>
        <v>0</v>
      </c>
      <c r="J194" s="11" t="e">
        <f>VLOOKUP(Table76810[[#This Row],[CID]],ALY,2,FALSE)</f>
        <v>#N/A</v>
      </c>
    </row>
    <row r="195" spans="1:10" x14ac:dyDescent="0.2">
      <c r="A195" s="8" t="str">
        <f>Table76810[[#This Row],[Test No.]]&amp;Table76810[[#This Row],[Section]]&amp;Table76810[[#This Row],[Q No.]]</f>
        <v>P5S34</v>
      </c>
      <c r="C195" s="16" t="s">
        <v>309</v>
      </c>
      <c r="D195" s="14">
        <v>34</v>
      </c>
      <c r="E195" s="14" t="s">
        <v>34</v>
      </c>
      <c r="F195" s="11">
        <f>Table76810[[#This Row],[CID]]</f>
        <v>0</v>
      </c>
      <c r="J195" s="11" t="e">
        <f>VLOOKUP(Table76810[[#This Row],[CID]],ALY,2,FALSE)</f>
        <v>#N/A</v>
      </c>
    </row>
    <row r="196" spans="1:10" x14ac:dyDescent="0.2">
      <c r="A196" s="8" t="str">
        <f>Table76810[[#This Row],[Test No.]]&amp;Table76810[[#This Row],[Section]]&amp;Table76810[[#This Row],[Q No.]]</f>
        <v>P5S35</v>
      </c>
      <c r="C196" s="16" t="s">
        <v>309</v>
      </c>
      <c r="D196" s="14">
        <v>35</v>
      </c>
      <c r="E196" s="14" t="s">
        <v>34</v>
      </c>
      <c r="F196" s="11">
        <f>Table76810[[#This Row],[CID]]</f>
        <v>0</v>
      </c>
      <c r="J196" s="11" t="e">
        <f>VLOOKUP(Table76810[[#This Row],[CID]],ALY,2,FALSE)</f>
        <v>#N/A</v>
      </c>
    </row>
    <row r="197" spans="1:10" x14ac:dyDescent="0.2">
      <c r="A197" s="8" t="str">
        <f>Table76810[[#This Row],[Test No.]]&amp;Table76810[[#This Row],[Section]]&amp;Table76810[[#This Row],[Q No.]]</f>
        <v>P5S36</v>
      </c>
      <c r="C197" s="16" t="s">
        <v>309</v>
      </c>
      <c r="D197" s="14">
        <v>36</v>
      </c>
      <c r="E197" s="14" t="s">
        <v>34</v>
      </c>
      <c r="F197" s="11">
        <f>Table76810[[#This Row],[CID]]</f>
        <v>0</v>
      </c>
      <c r="J197" s="11" t="e">
        <f>VLOOKUP(Table76810[[#This Row],[CID]],ALY,2,FALSE)</f>
        <v>#N/A</v>
      </c>
    </row>
    <row r="198" spans="1:10" x14ac:dyDescent="0.2">
      <c r="A198" s="8" t="str">
        <f>Table76810[[#This Row],[Test No.]]&amp;Table76810[[#This Row],[Section]]&amp;Table76810[[#This Row],[Q No.]]</f>
        <v>P5S37</v>
      </c>
      <c r="C198" s="16" t="s">
        <v>309</v>
      </c>
      <c r="D198" s="14">
        <v>37</v>
      </c>
      <c r="E198" s="14" t="s">
        <v>34</v>
      </c>
      <c r="F198" s="11">
        <f>Table76810[[#This Row],[CID]]</f>
        <v>0</v>
      </c>
      <c r="J198" s="11" t="e">
        <f>VLOOKUP(Table76810[[#This Row],[CID]],ALY,2,FALSE)</f>
        <v>#N/A</v>
      </c>
    </row>
    <row r="199" spans="1:10" x14ac:dyDescent="0.2">
      <c r="A199" s="8" t="str">
        <f>Table76810[[#This Row],[Test No.]]&amp;Table76810[[#This Row],[Section]]&amp;Table76810[[#This Row],[Q No.]]</f>
        <v>P5S38</v>
      </c>
      <c r="C199" s="16" t="s">
        <v>309</v>
      </c>
      <c r="D199" s="14">
        <v>38</v>
      </c>
      <c r="E199" s="14" t="s">
        <v>34</v>
      </c>
      <c r="F199" s="11">
        <f>Table76810[[#This Row],[CID]]</f>
        <v>0</v>
      </c>
      <c r="J199" s="11" t="e">
        <f>VLOOKUP(Table76810[[#This Row],[CID]],ALY,2,FALSE)</f>
        <v>#N/A</v>
      </c>
    </row>
    <row r="200" spans="1:10" x14ac:dyDescent="0.2">
      <c r="A200" s="8" t="str">
        <f>Table76810[[#This Row],[Test No.]]&amp;Table76810[[#This Row],[Section]]&amp;Table76810[[#This Row],[Q No.]]</f>
        <v>P5S39</v>
      </c>
      <c r="C200" s="16" t="s">
        <v>309</v>
      </c>
      <c r="D200" s="14">
        <v>39</v>
      </c>
      <c r="E200" s="14" t="s">
        <v>34</v>
      </c>
      <c r="F200" s="11">
        <f>Table76810[[#This Row],[CID]]</f>
        <v>0</v>
      </c>
      <c r="J200" s="11" t="e">
        <f>VLOOKUP(Table76810[[#This Row],[CID]],ALY,2,FALSE)</f>
        <v>#N/A</v>
      </c>
    </row>
    <row r="201" spans="1:10" x14ac:dyDescent="0.2">
      <c r="A201" s="8" t="str">
        <f>Table76810[[#This Row],[Test No.]]&amp;Table76810[[#This Row],[Section]]&amp;Table76810[[#This Row],[Q No.]]</f>
        <v>P5S40</v>
      </c>
      <c r="C201" s="16" t="s">
        <v>309</v>
      </c>
      <c r="D201" s="14">
        <v>40</v>
      </c>
      <c r="E201" s="14" t="s">
        <v>34</v>
      </c>
      <c r="F201" s="11">
        <f>Table76810[[#This Row],[CID]]</f>
        <v>0</v>
      </c>
      <c r="J201" s="11" t="e">
        <f>VLOOKUP(Table76810[[#This Row],[CID]],ALY,2,FALSE)</f>
        <v>#N/A</v>
      </c>
    </row>
    <row r="202" spans="1:10" x14ac:dyDescent="0.2">
      <c r="A202" s="8" t="str">
        <f>Table76810[[#This Row],[Test No.]]&amp;Table76810[[#This Row],[Section]]&amp;Table76810[[#This Row],[Q No.]]</f>
        <v>P6S1</v>
      </c>
      <c r="C202" s="16" t="s">
        <v>310</v>
      </c>
      <c r="D202" s="14">
        <v>1</v>
      </c>
      <c r="E202" s="14" t="s">
        <v>34</v>
      </c>
      <c r="F202" s="11">
        <f>Table76810[[#This Row],[CID]]</f>
        <v>0</v>
      </c>
      <c r="J202" s="11" t="e">
        <f>VLOOKUP(Table76810[[#This Row],[CID]],ALY,2,FALSE)</f>
        <v>#N/A</v>
      </c>
    </row>
    <row r="203" spans="1:10" x14ac:dyDescent="0.2">
      <c r="A203" s="8" t="str">
        <f>Table76810[[#This Row],[Test No.]]&amp;Table76810[[#This Row],[Section]]&amp;Table76810[[#This Row],[Q No.]]</f>
        <v>P6S2</v>
      </c>
      <c r="C203" s="16" t="s">
        <v>310</v>
      </c>
      <c r="D203" s="14">
        <v>2</v>
      </c>
      <c r="E203" s="14" t="s">
        <v>34</v>
      </c>
      <c r="F203" s="11">
        <f>Table76810[[#This Row],[CID]]</f>
        <v>0</v>
      </c>
      <c r="J203" s="11" t="e">
        <f>VLOOKUP(Table76810[[#This Row],[CID]],ALY,2,FALSE)</f>
        <v>#N/A</v>
      </c>
    </row>
    <row r="204" spans="1:10" x14ac:dyDescent="0.2">
      <c r="A204" s="8" t="str">
        <f>Table76810[[#This Row],[Test No.]]&amp;Table76810[[#This Row],[Section]]&amp;Table76810[[#This Row],[Q No.]]</f>
        <v>P6S3</v>
      </c>
      <c r="C204" s="16" t="s">
        <v>310</v>
      </c>
      <c r="D204" s="14">
        <v>3</v>
      </c>
      <c r="E204" s="14" t="s">
        <v>34</v>
      </c>
      <c r="F204" s="11">
        <f>Table76810[[#This Row],[CID]]</f>
        <v>0</v>
      </c>
      <c r="J204" s="11" t="e">
        <f>VLOOKUP(Table76810[[#This Row],[CID]],ALY,2,FALSE)</f>
        <v>#N/A</v>
      </c>
    </row>
    <row r="205" spans="1:10" x14ac:dyDescent="0.2">
      <c r="A205" s="8" t="str">
        <f>Table76810[[#This Row],[Test No.]]&amp;Table76810[[#This Row],[Section]]&amp;Table76810[[#This Row],[Q No.]]</f>
        <v>P6S4</v>
      </c>
      <c r="C205" s="16" t="s">
        <v>310</v>
      </c>
      <c r="D205" s="14">
        <v>4</v>
      </c>
      <c r="E205" s="14" t="s">
        <v>34</v>
      </c>
      <c r="F205" s="11">
        <f>Table76810[[#This Row],[CID]]</f>
        <v>0</v>
      </c>
      <c r="J205" s="11" t="e">
        <f>VLOOKUP(Table76810[[#This Row],[CID]],ALY,2,FALSE)</f>
        <v>#N/A</v>
      </c>
    </row>
    <row r="206" spans="1:10" x14ac:dyDescent="0.2">
      <c r="A206" s="8" t="str">
        <f>Table76810[[#This Row],[Test No.]]&amp;Table76810[[#This Row],[Section]]&amp;Table76810[[#This Row],[Q No.]]</f>
        <v>P6S5</v>
      </c>
      <c r="C206" s="16" t="s">
        <v>310</v>
      </c>
      <c r="D206" s="14">
        <v>5</v>
      </c>
      <c r="E206" s="14" t="s">
        <v>34</v>
      </c>
      <c r="F206" s="11">
        <f>Table76810[[#This Row],[CID]]</f>
        <v>0</v>
      </c>
      <c r="J206" s="11" t="e">
        <f>VLOOKUP(Table76810[[#This Row],[CID]],ALY,2,FALSE)</f>
        <v>#N/A</v>
      </c>
    </row>
    <row r="207" spans="1:10" x14ac:dyDescent="0.2">
      <c r="A207" s="8" t="str">
        <f>Table76810[[#This Row],[Test No.]]&amp;Table76810[[#This Row],[Section]]&amp;Table76810[[#This Row],[Q No.]]</f>
        <v>P6S6</v>
      </c>
      <c r="C207" s="16" t="s">
        <v>310</v>
      </c>
      <c r="D207" s="14">
        <v>6</v>
      </c>
      <c r="E207" s="14" t="s">
        <v>34</v>
      </c>
      <c r="F207" s="11">
        <f>Table76810[[#This Row],[CID]]</f>
        <v>0</v>
      </c>
      <c r="J207" s="11" t="e">
        <f>VLOOKUP(Table76810[[#This Row],[CID]],ALY,2,FALSE)</f>
        <v>#N/A</v>
      </c>
    </row>
    <row r="208" spans="1:10" x14ac:dyDescent="0.2">
      <c r="A208" s="8" t="str">
        <f>Table76810[[#This Row],[Test No.]]&amp;Table76810[[#This Row],[Section]]&amp;Table76810[[#This Row],[Q No.]]</f>
        <v>P6S7</v>
      </c>
      <c r="C208" s="16" t="s">
        <v>310</v>
      </c>
      <c r="D208" s="14">
        <v>7</v>
      </c>
      <c r="E208" s="14" t="s">
        <v>34</v>
      </c>
      <c r="F208" s="13">
        <f>Table76810[[#This Row],[CID]]</f>
        <v>0</v>
      </c>
      <c r="G208" s="14"/>
      <c r="H208" s="13"/>
      <c r="I208" s="14"/>
      <c r="J208" s="13" t="e">
        <f>VLOOKUP(Table76810[[#This Row],[CID]],ALY,2,FALSE)</f>
        <v>#N/A</v>
      </c>
    </row>
    <row r="209" spans="1:10" x14ac:dyDescent="0.2">
      <c r="A209" s="8" t="str">
        <f>Table76810[[#This Row],[Test No.]]&amp;Table76810[[#This Row],[Section]]&amp;Table76810[[#This Row],[Q No.]]</f>
        <v>P6S8</v>
      </c>
      <c r="C209" s="16" t="s">
        <v>310</v>
      </c>
      <c r="D209" s="14">
        <v>8</v>
      </c>
      <c r="E209" s="14" t="s">
        <v>34</v>
      </c>
      <c r="F209" s="11">
        <f>Table76810[[#This Row],[CID]]</f>
        <v>0</v>
      </c>
      <c r="J209" s="11" t="e">
        <f>VLOOKUP(Table76810[[#This Row],[CID]],ALY,2,FALSE)</f>
        <v>#N/A</v>
      </c>
    </row>
    <row r="210" spans="1:10" x14ac:dyDescent="0.2">
      <c r="A210" s="8" t="str">
        <f>Table76810[[#This Row],[Test No.]]&amp;Table76810[[#This Row],[Section]]&amp;Table76810[[#This Row],[Q No.]]</f>
        <v>P6S9</v>
      </c>
      <c r="C210" s="16" t="s">
        <v>310</v>
      </c>
      <c r="D210" s="14">
        <v>9</v>
      </c>
      <c r="E210" s="14" t="s">
        <v>34</v>
      </c>
      <c r="F210" s="11">
        <f>Table76810[[#This Row],[CID]]</f>
        <v>0</v>
      </c>
      <c r="J210" s="11" t="e">
        <f>VLOOKUP(Table76810[[#This Row],[CID]],ALY,2,FALSE)</f>
        <v>#N/A</v>
      </c>
    </row>
    <row r="211" spans="1:10" x14ac:dyDescent="0.2">
      <c r="A211" s="8" t="str">
        <f>Table76810[[#This Row],[Test No.]]&amp;Table76810[[#This Row],[Section]]&amp;Table76810[[#This Row],[Q No.]]</f>
        <v>P6S10</v>
      </c>
      <c r="C211" s="16" t="s">
        <v>310</v>
      </c>
      <c r="D211" s="14">
        <v>10</v>
      </c>
      <c r="E211" s="14" t="s">
        <v>34</v>
      </c>
      <c r="F211" s="11">
        <f>Table76810[[#This Row],[CID]]</f>
        <v>0</v>
      </c>
      <c r="J211" s="11" t="e">
        <f>VLOOKUP(Table76810[[#This Row],[CID]],ALY,2,FALSE)</f>
        <v>#N/A</v>
      </c>
    </row>
    <row r="212" spans="1:10" x14ac:dyDescent="0.2">
      <c r="A212" s="8" t="str">
        <f>Table76810[[#This Row],[Test No.]]&amp;Table76810[[#This Row],[Section]]&amp;Table76810[[#This Row],[Q No.]]</f>
        <v>P6S11</v>
      </c>
      <c r="C212" s="16" t="s">
        <v>310</v>
      </c>
      <c r="D212" s="14">
        <v>11</v>
      </c>
      <c r="E212" s="14" t="s">
        <v>34</v>
      </c>
      <c r="F212" s="11">
        <f>Table76810[[#This Row],[CID]]</f>
        <v>0</v>
      </c>
      <c r="J212" s="11" t="e">
        <f>VLOOKUP(Table76810[[#This Row],[CID]],ALY,2,FALSE)</f>
        <v>#N/A</v>
      </c>
    </row>
    <row r="213" spans="1:10" x14ac:dyDescent="0.2">
      <c r="A213" s="8" t="str">
        <f>Table76810[[#This Row],[Test No.]]&amp;Table76810[[#This Row],[Section]]&amp;Table76810[[#This Row],[Q No.]]</f>
        <v>P6S12</v>
      </c>
      <c r="C213" s="16" t="s">
        <v>310</v>
      </c>
      <c r="D213" s="14">
        <v>12</v>
      </c>
      <c r="E213" s="14" t="s">
        <v>34</v>
      </c>
      <c r="F213" s="11">
        <f>Table76810[[#This Row],[CID]]</f>
        <v>0</v>
      </c>
      <c r="J213" s="11" t="e">
        <f>VLOOKUP(Table76810[[#This Row],[CID]],ALY,2,FALSE)</f>
        <v>#N/A</v>
      </c>
    </row>
    <row r="214" spans="1:10" x14ac:dyDescent="0.2">
      <c r="A214" s="8" t="str">
        <f>Table76810[[#This Row],[Test No.]]&amp;Table76810[[#This Row],[Section]]&amp;Table76810[[#This Row],[Q No.]]</f>
        <v>P6S13</v>
      </c>
      <c r="C214" s="16" t="s">
        <v>310</v>
      </c>
      <c r="D214" s="14">
        <v>13</v>
      </c>
      <c r="E214" s="14" t="s">
        <v>34</v>
      </c>
      <c r="F214" s="11">
        <f>Table76810[[#This Row],[CID]]</f>
        <v>0</v>
      </c>
      <c r="J214" s="11" t="e">
        <f>VLOOKUP(Table76810[[#This Row],[CID]],ALY,2,FALSE)</f>
        <v>#N/A</v>
      </c>
    </row>
    <row r="215" spans="1:10" x14ac:dyDescent="0.2">
      <c r="A215" s="8" t="str">
        <f>Table76810[[#This Row],[Test No.]]&amp;Table76810[[#This Row],[Section]]&amp;Table76810[[#This Row],[Q No.]]</f>
        <v>P6S14</v>
      </c>
      <c r="C215" s="16" t="s">
        <v>310</v>
      </c>
      <c r="D215" s="14">
        <v>14</v>
      </c>
      <c r="E215" s="14" t="s">
        <v>34</v>
      </c>
      <c r="F215" s="11">
        <f>Table76810[[#This Row],[CID]]</f>
        <v>0</v>
      </c>
      <c r="J215" s="11" t="e">
        <f>VLOOKUP(Table76810[[#This Row],[CID]],ALY,2,FALSE)</f>
        <v>#N/A</v>
      </c>
    </row>
    <row r="216" spans="1:10" x14ac:dyDescent="0.2">
      <c r="A216" s="8" t="str">
        <f>Table76810[[#This Row],[Test No.]]&amp;Table76810[[#This Row],[Section]]&amp;Table76810[[#This Row],[Q No.]]</f>
        <v>P6S15</v>
      </c>
      <c r="C216" s="16" t="s">
        <v>310</v>
      </c>
      <c r="D216" s="14">
        <v>15</v>
      </c>
      <c r="E216" s="14" t="s">
        <v>34</v>
      </c>
      <c r="F216" s="11">
        <f>Table76810[[#This Row],[CID]]</f>
        <v>0</v>
      </c>
      <c r="J216" s="11" t="e">
        <f>VLOOKUP(Table76810[[#This Row],[CID]],ALY,2,FALSE)</f>
        <v>#N/A</v>
      </c>
    </row>
    <row r="217" spans="1:10" x14ac:dyDescent="0.2">
      <c r="A217" s="8" t="str">
        <f>Table76810[[#This Row],[Test No.]]&amp;Table76810[[#This Row],[Section]]&amp;Table76810[[#This Row],[Q No.]]</f>
        <v>P6S16</v>
      </c>
      <c r="C217" s="16" t="s">
        <v>310</v>
      </c>
      <c r="D217" s="14">
        <v>16</v>
      </c>
      <c r="E217" s="14" t="s">
        <v>34</v>
      </c>
      <c r="F217" s="11">
        <f>Table76810[[#This Row],[CID]]</f>
        <v>0</v>
      </c>
      <c r="J217" s="11" t="e">
        <f>VLOOKUP(Table76810[[#This Row],[CID]],ALY,2,FALSE)</f>
        <v>#N/A</v>
      </c>
    </row>
    <row r="218" spans="1:10" x14ac:dyDescent="0.2">
      <c r="A218" s="8" t="str">
        <f>Table76810[[#This Row],[Test No.]]&amp;Table76810[[#This Row],[Section]]&amp;Table76810[[#This Row],[Q No.]]</f>
        <v>P6S17</v>
      </c>
      <c r="C218" s="16" t="s">
        <v>310</v>
      </c>
      <c r="D218" s="14">
        <v>17</v>
      </c>
      <c r="E218" s="14" t="s">
        <v>34</v>
      </c>
      <c r="F218" s="11">
        <f>Table76810[[#This Row],[CID]]</f>
        <v>0</v>
      </c>
      <c r="J218" s="11" t="e">
        <f>VLOOKUP(Table76810[[#This Row],[CID]],ALY,2,FALSE)</f>
        <v>#N/A</v>
      </c>
    </row>
    <row r="219" spans="1:10" x14ac:dyDescent="0.2">
      <c r="A219" s="8" t="str">
        <f>Table76810[[#This Row],[Test No.]]&amp;Table76810[[#This Row],[Section]]&amp;Table76810[[#This Row],[Q No.]]</f>
        <v>P6S18</v>
      </c>
      <c r="C219" s="16" t="s">
        <v>310</v>
      </c>
      <c r="D219" s="14">
        <v>18</v>
      </c>
      <c r="E219" s="14" t="s">
        <v>34</v>
      </c>
      <c r="F219" s="11">
        <f>Table76810[[#This Row],[CID]]</f>
        <v>0</v>
      </c>
      <c r="J219" s="11" t="e">
        <f>VLOOKUP(Table76810[[#This Row],[CID]],ALY,2,FALSE)</f>
        <v>#N/A</v>
      </c>
    </row>
    <row r="220" spans="1:10" x14ac:dyDescent="0.2">
      <c r="A220" s="8" t="str">
        <f>Table76810[[#This Row],[Test No.]]&amp;Table76810[[#This Row],[Section]]&amp;Table76810[[#This Row],[Q No.]]</f>
        <v>P6S19</v>
      </c>
      <c r="C220" s="16" t="s">
        <v>310</v>
      </c>
      <c r="D220" s="14">
        <v>19</v>
      </c>
      <c r="E220" s="14" t="s">
        <v>34</v>
      </c>
      <c r="F220" s="11">
        <f>Table76810[[#This Row],[CID]]</f>
        <v>0</v>
      </c>
      <c r="J220" s="11" t="e">
        <f>VLOOKUP(Table76810[[#This Row],[CID]],ALY,2,FALSE)</f>
        <v>#N/A</v>
      </c>
    </row>
    <row r="221" spans="1:10" x14ac:dyDescent="0.2">
      <c r="A221" s="8" t="str">
        <f>Table76810[[#This Row],[Test No.]]&amp;Table76810[[#This Row],[Section]]&amp;Table76810[[#This Row],[Q No.]]</f>
        <v>P6S20</v>
      </c>
      <c r="C221" s="16" t="s">
        <v>310</v>
      </c>
      <c r="D221" s="14">
        <v>20</v>
      </c>
      <c r="E221" s="14" t="s">
        <v>34</v>
      </c>
      <c r="F221" s="11">
        <f>Table76810[[#This Row],[CID]]</f>
        <v>0</v>
      </c>
      <c r="J221" s="11" t="e">
        <f>VLOOKUP(Table76810[[#This Row],[CID]],ALY,2,FALSE)</f>
        <v>#N/A</v>
      </c>
    </row>
    <row r="222" spans="1:10" x14ac:dyDescent="0.2">
      <c r="A222" s="8" t="str">
        <f>Table76810[[#This Row],[Test No.]]&amp;Table76810[[#This Row],[Section]]&amp;Table76810[[#This Row],[Q No.]]</f>
        <v>P6S21</v>
      </c>
      <c r="C222" s="16" t="s">
        <v>310</v>
      </c>
      <c r="D222" s="14">
        <v>21</v>
      </c>
      <c r="E222" s="14" t="s">
        <v>34</v>
      </c>
      <c r="F222" s="11">
        <f>Table76810[[#This Row],[CID]]</f>
        <v>0</v>
      </c>
      <c r="J222" s="11" t="e">
        <f>VLOOKUP(Table76810[[#This Row],[CID]],ALY,2,FALSE)</f>
        <v>#N/A</v>
      </c>
    </row>
    <row r="223" spans="1:10" x14ac:dyDescent="0.2">
      <c r="A223" s="8" t="str">
        <f>Table76810[[#This Row],[Test No.]]&amp;Table76810[[#This Row],[Section]]&amp;Table76810[[#This Row],[Q No.]]</f>
        <v>P6S22</v>
      </c>
      <c r="C223" s="16" t="s">
        <v>310</v>
      </c>
      <c r="D223" s="14">
        <v>22</v>
      </c>
      <c r="E223" s="14" t="s">
        <v>34</v>
      </c>
      <c r="F223" s="11">
        <f>Table76810[[#This Row],[CID]]</f>
        <v>0</v>
      </c>
      <c r="J223" s="11" t="e">
        <f>VLOOKUP(Table76810[[#This Row],[CID]],ALY,2,FALSE)</f>
        <v>#N/A</v>
      </c>
    </row>
    <row r="224" spans="1:10" x14ac:dyDescent="0.2">
      <c r="A224" s="8" t="str">
        <f>Table76810[[#This Row],[Test No.]]&amp;Table76810[[#This Row],[Section]]&amp;Table76810[[#This Row],[Q No.]]</f>
        <v>P6S23</v>
      </c>
      <c r="C224" s="16" t="s">
        <v>310</v>
      </c>
      <c r="D224" s="14">
        <v>23</v>
      </c>
      <c r="E224" s="14" t="s">
        <v>34</v>
      </c>
      <c r="F224" s="11">
        <f>Table76810[[#This Row],[CID]]</f>
        <v>0</v>
      </c>
      <c r="J224" s="11" t="e">
        <f>VLOOKUP(Table76810[[#This Row],[CID]],ALY,2,FALSE)</f>
        <v>#N/A</v>
      </c>
    </row>
    <row r="225" spans="1:10" x14ac:dyDescent="0.2">
      <c r="A225" s="8" t="str">
        <f>Table76810[[#This Row],[Test No.]]&amp;Table76810[[#This Row],[Section]]&amp;Table76810[[#This Row],[Q No.]]</f>
        <v>P6S24</v>
      </c>
      <c r="C225" s="16" t="s">
        <v>310</v>
      </c>
      <c r="D225" s="14">
        <v>24</v>
      </c>
      <c r="E225" s="14" t="s">
        <v>34</v>
      </c>
      <c r="F225" s="11">
        <f>Table76810[[#This Row],[CID]]</f>
        <v>0</v>
      </c>
      <c r="J225" s="11" t="e">
        <f>VLOOKUP(Table76810[[#This Row],[CID]],ALY,2,FALSE)</f>
        <v>#N/A</v>
      </c>
    </row>
    <row r="226" spans="1:10" x14ac:dyDescent="0.2">
      <c r="A226" s="8" t="str">
        <f>Table76810[[#This Row],[Test No.]]&amp;Table76810[[#This Row],[Section]]&amp;Table76810[[#This Row],[Q No.]]</f>
        <v>P6S25</v>
      </c>
      <c r="C226" s="16" t="s">
        <v>310</v>
      </c>
      <c r="D226" s="14">
        <v>25</v>
      </c>
      <c r="E226" s="14" t="s">
        <v>34</v>
      </c>
      <c r="F226" s="11">
        <f>Table76810[[#This Row],[CID]]</f>
        <v>0</v>
      </c>
      <c r="J226" s="11" t="e">
        <f>VLOOKUP(Table76810[[#This Row],[CID]],ALY,2,FALSE)</f>
        <v>#N/A</v>
      </c>
    </row>
    <row r="227" spans="1:10" x14ac:dyDescent="0.2">
      <c r="A227" s="8" t="str">
        <f>Table76810[[#This Row],[Test No.]]&amp;Table76810[[#This Row],[Section]]&amp;Table76810[[#This Row],[Q No.]]</f>
        <v>P6S26</v>
      </c>
      <c r="C227" s="16" t="s">
        <v>310</v>
      </c>
      <c r="D227" s="14">
        <v>26</v>
      </c>
      <c r="E227" s="14" t="s">
        <v>34</v>
      </c>
      <c r="F227" s="11">
        <f>Table76810[[#This Row],[CID]]</f>
        <v>0</v>
      </c>
      <c r="J227" s="11" t="e">
        <f>VLOOKUP(Table76810[[#This Row],[CID]],ALY,2,FALSE)</f>
        <v>#N/A</v>
      </c>
    </row>
    <row r="228" spans="1:10" x14ac:dyDescent="0.2">
      <c r="A228" s="8" t="str">
        <f>Table76810[[#This Row],[Test No.]]&amp;Table76810[[#This Row],[Section]]&amp;Table76810[[#This Row],[Q No.]]</f>
        <v>P6S27</v>
      </c>
      <c r="C228" s="16" t="s">
        <v>310</v>
      </c>
      <c r="D228" s="14">
        <v>27</v>
      </c>
      <c r="E228" s="14" t="s">
        <v>34</v>
      </c>
      <c r="F228" s="11">
        <f>Table76810[[#This Row],[CID]]</f>
        <v>0</v>
      </c>
      <c r="J228" s="11" t="e">
        <f>VLOOKUP(Table76810[[#This Row],[CID]],ALY,2,FALSE)</f>
        <v>#N/A</v>
      </c>
    </row>
    <row r="229" spans="1:10" x14ac:dyDescent="0.2">
      <c r="A229" s="8" t="str">
        <f>Table76810[[#This Row],[Test No.]]&amp;Table76810[[#This Row],[Section]]&amp;Table76810[[#This Row],[Q No.]]</f>
        <v>P6S28</v>
      </c>
      <c r="C229" s="16" t="s">
        <v>310</v>
      </c>
      <c r="D229" s="14">
        <v>28</v>
      </c>
      <c r="E229" s="14" t="s">
        <v>34</v>
      </c>
      <c r="F229" s="11">
        <f>Table76810[[#This Row],[CID]]</f>
        <v>0</v>
      </c>
      <c r="J229" s="11" t="e">
        <f>VLOOKUP(Table76810[[#This Row],[CID]],ALY,2,FALSE)</f>
        <v>#N/A</v>
      </c>
    </row>
    <row r="230" spans="1:10" x14ac:dyDescent="0.2">
      <c r="A230" s="8" t="str">
        <f>Table76810[[#This Row],[Test No.]]&amp;Table76810[[#This Row],[Section]]&amp;Table76810[[#This Row],[Q No.]]</f>
        <v>P6S29</v>
      </c>
      <c r="C230" s="16" t="s">
        <v>310</v>
      </c>
      <c r="D230" s="14">
        <v>29</v>
      </c>
      <c r="E230" s="14" t="s">
        <v>34</v>
      </c>
      <c r="F230" s="11">
        <f>Table76810[[#This Row],[CID]]</f>
        <v>0</v>
      </c>
      <c r="J230" s="11" t="e">
        <f>VLOOKUP(Table76810[[#This Row],[CID]],ALY,2,FALSE)</f>
        <v>#N/A</v>
      </c>
    </row>
    <row r="231" spans="1:10" x14ac:dyDescent="0.2">
      <c r="A231" s="8" t="str">
        <f>Table76810[[#This Row],[Test No.]]&amp;Table76810[[#This Row],[Section]]&amp;Table76810[[#This Row],[Q No.]]</f>
        <v>P6S30</v>
      </c>
      <c r="C231" s="16" t="s">
        <v>310</v>
      </c>
      <c r="D231" s="14">
        <v>30</v>
      </c>
      <c r="E231" s="14" t="s">
        <v>34</v>
      </c>
      <c r="F231" s="11">
        <f>Table76810[[#This Row],[CID]]</f>
        <v>0</v>
      </c>
      <c r="J231" s="11" t="e">
        <f>VLOOKUP(Table76810[[#This Row],[CID]],ALY,2,FALSE)</f>
        <v>#N/A</v>
      </c>
    </row>
    <row r="232" spans="1:10" x14ac:dyDescent="0.2">
      <c r="A232" s="8" t="str">
        <f>Table76810[[#This Row],[Test No.]]&amp;Table76810[[#This Row],[Section]]&amp;Table76810[[#This Row],[Q No.]]</f>
        <v>P6S31</v>
      </c>
      <c r="C232" s="16" t="s">
        <v>310</v>
      </c>
      <c r="D232" s="14">
        <v>31</v>
      </c>
      <c r="E232" s="14" t="s">
        <v>34</v>
      </c>
      <c r="F232" s="11">
        <f>Table76810[[#This Row],[CID]]</f>
        <v>0</v>
      </c>
      <c r="J232" s="11" t="e">
        <f>VLOOKUP(Table76810[[#This Row],[CID]],ALY,2,FALSE)</f>
        <v>#N/A</v>
      </c>
    </row>
    <row r="233" spans="1:10" x14ac:dyDescent="0.2">
      <c r="A233" s="8" t="str">
        <f>Table76810[[#This Row],[Test No.]]&amp;Table76810[[#This Row],[Section]]&amp;Table76810[[#This Row],[Q No.]]</f>
        <v>P6S32</v>
      </c>
      <c r="C233" s="16" t="s">
        <v>310</v>
      </c>
      <c r="D233" s="14">
        <v>32</v>
      </c>
      <c r="E233" s="14" t="s">
        <v>34</v>
      </c>
      <c r="F233" s="11">
        <f>Table76810[[#This Row],[CID]]</f>
        <v>0</v>
      </c>
      <c r="J233" s="11" t="e">
        <f>VLOOKUP(Table76810[[#This Row],[CID]],ALY,2,FALSE)</f>
        <v>#N/A</v>
      </c>
    </row>
    <row r="234" spans="1:10" x14ac:dyDescent="0.2">
      <c r="A234" s="8" t="str">
        <f>Table76810[[#This Row],[Test No.]]&amp;Table76810[[#This Row],[Section]]&amp;Table76810[[#This Row],[Q No.]]</f>
        <v>P6S33</v>
      </c>
      <c r="C234" s="16" t="s">
        <v>310</v>
      </c>
      <c r="D234" s="14">
        <v>33</v>
      </c>
      <c r="E234" s="14" t="s">
        <v>34</v>
      </c>
      <c r="F234" s="11">
        <f>Table76810[[#This Row],[CID]]</f>
        <v>0</v>
      </c>
      <c r="J234" s="11" t="e">
        <f>VLOOKUP(Table76810[[#This Row],[CID]],ALY,2,FALSE)</f>
        <v>#N/A</v>
      </c>
    </row>
    <row r="235" spans="1:10" x14ac:dyDescent="0.2">
      <c r="A235" s="8" t="str">
        <f>Table76810[[#This Row],[Test No.]]&amp;Table76810[[#This Row],[Section]]&amp;Table76810[[#This Row],[Q No.]]</f>
        <v>P6S34</v>
      </c>
      <c r="C235" s="16" t="s">
        <v>310</v>
      </c>
      <c r="D235" s="14">
        <v>34</v>
      </c>
      <c r="E235" s="14" t="s">
        <v>34</v>
      </c>
      <c r="F235" s="11">
        <f>Table76810[[#This Row],[CID]]</f>
        <v>0</v>
      </c>
      <c r="J235" s="11" t="e">
        <f>VLOOKUP(Table76810[[#This Row],[CID]],ALY,2,FALSE)</f>
        <v>#N/A</v>
      </c>
    </row>
    <row r="236" spans="1:10" x14ac:dyDescent="0.2">
      <c r="A236" s="8" t="str">
        <f>Table76810[[#This Row],[Test No.]]&amp;Table76810[[#This Row],[Section]]&amp;Table76810[[#This Row],[Q No.]]</f>
        <v>P6S35</v>
      </c>
      <c r="C236" s="16" t="s">
        <v>310</v>
      </c>
      <c r="D236" s="14">
        <v>35</v>
      </c>
      <c r="E236" s="14" t="s">
        <v>34</v>
      </c>
      <c r="F236" s="11">
        <f>Table76810[[#This Row],[CID]]</f>
        <v>0</v>
      </c>
      <c r="J236" s="11" t="e">
        <f>VLOOKUP(Table76810[[#This Row],[CID]],ALY,2,FALSE)</f>
        <v>#N/A</v>
      </c>
    </row>
    <row r="237" spans="1:10" x14ac:dyDescent="0.2">
      <c r="A237" s="8" t="str">
        <f>Table76810[[#This Row],[Test No.]]&amp;Table76810[[#This Row],[Section]]&amp;Table76810[[#This Row],[Q No.]]</f>
        <v>P6S36</v>
      </c>
      <c r="C237" s="16" t="s">
        <v>310</v>
      </c>
      <c r="D237" s="14">
        <v>36</v>
      </c>
      <c r="E237" s="14" t="s">
        <v>34</v>
      </c>
      <c r="F237" s="11">
        <f>Table76810[[#This Row],[CID]]</f>
        <v>0</v>
      </c>
      <c r="J237" s="11" t="e">
        <f>VLOOKUP(Table76810[[#This Row],[CID]],ALY,2,FALSE)</f>
        <v>#N/A</v>
      </c>
    </row>
    <row r="238" spans="1:10" x14ac:dyDescent="0.2">
      <c r="A238" s="8" t="str">
        <f>Table76810[[#This Row],[Test No.]]&amp;Table76810[[#This Row],[Section]]&amp;Table76810[[#This Row],[Q No.]]</f>
        <v>P6S37</v>
      </c>
      <c r="C238" s="16" t="s">
        <v>310</v>
      </c>
      <c r="D238" s="14">
        <v>37</v>
      </c>
      <c r="E238" s="14" t="s">
        <v>34</v>
      </c>
      <c r="F238" s="11">
        <f>Table76810[[#This Row],[CID]]</f>
        <v>0</v>
      </c>
      <c r="J238" s="11" t="e">
        <f>VLOOKUP(Table76810[[#This Row],[CID]],ALY,2,FALSE)</f>
        <v>#N/A</v>
      </c>
    </row>
    <row r="239" spans="1:10" x14ac:dyDescent="0.2">
      <c r="A239" s="8" t="str">
        <f>Table76810[[#This Row],[Test No.]]&amp;Table76810[[#This Row],[Section]]&amp;Table76810[[#This Row],[Q No.]]</f>
        <v>P6S38</v>
      </c>
      <c r="C239" s="16" t="s">
        <v>310</v>
      </c>
      <c r="D239" s="14">
        <v>38</v>
      </c>
      <c r="E239" s="14" t="s">
        <v>34</v>
      </c>
      <c r="F239" s="11">
        <f>Table76810[[#This Row],[CID]]</f>
        <v>0</v>
      </c>
      <c r="J239" s="11" t="e">
        <f>VLOOKUP(Table76810[[#This Row],[CID]],ALY,2,FALSE)</f>
        <v>#N/A</v>
      </c>
    </row>
    <row r="240" spans="1:10" x14ac:dyDescent="0.2">
      <c r="A240" s="8" t="str">
        <f>Table76810[[#This Row],[Test No.]]&amp;Table76810[[#This Row],[Section]]&amp;Table76810[[#This Row],[Q No.]]</f>
        <v>P6S39</v>
      </c>
      <c r="C240" s="16" t="s">
        <v>310</v>
      </c>
      <c r="D240" s="14">
        <v>39</v>
      </c>
      <c r="E240" s="14" t="s">
        <v>34</v>
      </c>
      <c r="F240" s="11">
        <f>Table76810[[#This Row],[CID]]</f>
        <v>0</v>
      </c>
      <c r="J240" s="11" t="e">
        <f>VLOOKUP(Table76810[[#This Row],[CID]],ALY,2,FALSE)</f>
        <v>#N/A</v>
      </c>
    </row>
    <row r="241" spans="1:10" x14ac:dyDescent="0.2">
      <c r="A241" s="8" t="str">
        <f>Table76810[[#This Row],[Test No.]]&amp;Table76810[[#This Row],[Section]]&amp;Table76810[[#This Row],[Q No.]]</f>
        <v>P6S40</v>
      </c>
      <c r="C241" s="16" t="s">
        <v>310</v>
      </c>
      <c r="D241" s="14">
        <v>40</v>
      </c>
      <c r="E241" s="14" t="s">
        <v>34</v>
      </c>
      <c r="F241" s="11">
        <f>Table76810[[#This Row],[CID]]</f>
        <v>0</v>
      </c>
      <c r="J241" s="11" t="e">
        <f>VLOOKUP(Table76810[[#This Row],[CID]],ALY,2,FALSE)</f>
        <v>#N/A</v>
      </c>
    </row>
    <row r="242" spans="1:10" x14ac:dyDescent="0.2">
      <c r="A242" s="8" t="str">
        <f>Table76810[[#This Row],[Test No.]]&amp;Table76810[[#This Row],[Section]]&amp;Table76810[[#This Row],[Q No.]]</f>
        <v>P7S1</v>
      </c>
      <c r="C242" s="34" t="s">
        <v>311</v>
      </c>
      <c r="D242" s="14">
        <v>1</v>
      </c>
      <c r="E242" s="14" t="s">
        <v>34</v>
      </c>
      <c r="F242" s="11">
        <f>Table76810[[#This Row],[CID]]</f>
        <v>0</v>
      </c>
      <c r="J242" s="11" t="e">
        <f>VLOOKUP(Table76810[[#This Row],[CID]],ALY,2,FALSE)</f>
        <v>#N/A</v>
      </c>
    </row>
    <row r="243" spans="1:10" x14ac:dyDescent="0.2">
      <c r="A243" s="8" t="str">
        <f>Table76810[[#This Row],[Test No.]]&amp;Table76810[[#This Row],[Section]]&amp;Table76810[[#This Row],[Q No.]]</f>
        <v>P7S2</v>
      </c>
      <c r="C243" s="34" t="s">
        <v>311</v>
      </c>
      <c r="D243" s="14">
        <v>2</v>
      </c>
      <c r="E243" s="14" t="s">
        <v>34</v>
      </c>
      <c r="F243" s="11">
        <f>Table76810[[#This Row],[CID]]</f>
        <v>0</v>
      </c>
      <c r="J243" s="11" t="e">
        <f>VLOOKUP(Table76810[[#This Row],[CID]],ALY,2,FALSE)</f>
        <v>#N/A</v>
      </c>
    </row>
    <row r="244" spans="1:10" x14ac:dyDescent="0.2">
      <c r="A244" s="8" t="str">
        <f>Table76810[[#This Row],[Test No.]]&amp;Table76810[[#This Row],[Section]]&amp;Table76810[[#This Row],[Q No.]]</f>
        <v>P7S3</v>
      </c>
      <c r="C244" s="34" t="s">
        <v>311</v>
      </c>
      <c r="D244" s="14">
        <v>3</v>
      </c>
      <c r="E244" s="14" t="s">
        <v>34</v>
      </c>
      <c r="F244" s="11">
        <f>Table76810[[#This Row],[CID]]</f>
        <v>0</v>
      </c>
      <c r="J244" s="11" t="e">
        <f>VLOOKUP(Table76810[[#This Row],[CID]],ALY,2,FALSE)</f>
        <v>#N/A</v>
      </c>
    </row>
    <row r="245" spans="1:10" x14ac:dyDescent="0.2">
      <c r="A245" s="8" t="str">
        <f>Table76810[[#This Row],[Test No.]]&amp;Table76810[[#This Row],[Section]]&amp;Table76810[[#This Row],[Q No.]]</f>
        <v>P7S4</v>
      </c>
      <c r="C245" s="34" t="s">
        <v>311</v>
      </c>
      <c r="D245" s="14">
        <v>4</v>
      </c>
      <c r="E245" s="14" t="s">
        <v>34</v>
      </c>
      <c r="F245" s="11">
        <f>Table76810[[#This Row],[CID]]</f>
        <v>0</v>
      </c>
      <c r="J245" s="11" t="e">
        <f>VLOOKUP(Table76810[[#This Row],[CID]],ALY,2,FALSE)</f>
        <v>#N/A</v>
      </c>
    </row>
    <row r="246" spans="1:10" x14ac:dyDescent="0.2">
      <c r="A246" s="8" t="str">
        <f>Table76810[[#This Row],[Test No.]]&amp;Table76810[[#This Row],[Section]]&amp;Table76810[[#This Row],[Q No.]]</f>
        <v>P7S5</v>
      </c>
      <c r="C246" s="34" t="s">
        <v>311</v>
      </c>
      <c r="D246" s="14">
        <v>5</v>
      </c>
      <c r="E246" s="14" t="s">
        <v>34</v>
      </c>
      <c r="F246" s="11">
        <f>Table76810[[#This Row],[CID]]</f>
        <v>0</v>
      </c>
      <c r="J246" s="11" t="e">
        <f>VLOOKUP(Table76810[[#This Row],[CID]],ALY,2,FALSE)</f>
        <v>#N/A</v>
      </c>
    </row>
    <row r="247" spans="1:10" x14ac:dyDescent="0.2">
      <c r="A247" s="8" t="str">
        <f>Table76810[[#This Row],[Test No.]]&amp;Table76810[[#This Row],[Section]]&amp;Table76810[[#This Row],[Q No.]]</f>
        <v>P7S6</v>
      </c>
      <c r="C247" s="34" t="s">
        <v>311</v>
      </c>
      <c r="D247" s="14">
        <v>6</v>
      </c>
      <c r="E247" s="14" t="s">
        <v>34</v>
      </c>
      <c r="F247" s="11">
        <f>Table76810[[#This Row],[CID]]</f>
        <v>0</v>
      </c>
      <c r="J247" s="11" t="e">
        <f>VLOOKUP(Table76810[[#This Row],[CID]],ALY,2,FALSE)</f>
        <v>#N/A</v>
      </c>
    </row>
    <row r="248" spans="1:10" x14ac:dyDescent="0.2">
      <c r="A248" s="8" t="str">
        <f>Table76810[[#This Row],[Test No.]]&amp;Table76810[[#This Row],[Section]]&amp;Table76810[[#This Row],[Q No.]]</f>
        <v>P7S7</v>
      </c>
      <c r="C248" s="34" t="s">
        <v>311</v>
      </c>
      <c r="D248" s="14">
        <v>7</v>
      </c>
      <c r="E248" s="14" t="s">
        <v>34</v>
      </c>
      <c r="F248" s="11">
        <f>Table76810[[#This Row],[CID]]</f>
        <v>0</v>
      </c>
      <c r="J248" s="11" t="e">
        <f>VLOOKUP(Table76810[[#This Row],[CID]],ALY,2,FALSE)</f>
        <v>#N/A</v>
      </c>
    </row>
    <row r="249" spans="1:10" x14ac:dyDescent="0.2">
      <c r="A249" s="8" t="str">
        <f>Table76810[[#This Row],[Test No.]]&amp;Table76810[[#This Row],[Section]]&amp;Table76810[[#This Row],[Q No.]]</f>
        <v>P7S8</v>
      </c>
      <c r="C249" s="34" t="s">
        <v>311</v>
      </c>
      <c r="D249" s="14">
        <v>8</v>
      </c>
      <c r="E249" s="14" t="s">
        <v>34</v>
      </c>
      <c r="F249" s="11">
        <f>Table76810[[#This Row],[CID]]</f>
        <v>0</v>
      </c>
      <c r="J249" s="11" t="e">
        <f>VLOOKUP(Table76810[[#This Row],[CID]],ALY,2,FALSE)</f>
        <v>#N/A</v>
      </c>
    </row>
    <row r="250" spans="1:10" x14ac:dyDescent="0.2">
      <c r="A250" s="8" t="str">
        <f>Table76810[[#This Row],[Test No.]]&amp;Table76810[[#This Row],[Section]]&amp;Table76810[[#This Row],[Q No.]]</f>
        <v>P7S9</v>
      </c>
      <c r="C250" s="34" t="s">
        <v>311</v>
      </c>
      <c r="D250" s="14">
        <v>9</v>
      </c>
      <c r="E250" s="14" t="s">
        <v>34</v>
      </c>
      <c r="F250" s="11">
        <f>Table76810[[#This Row],[CID]]</f>
        <v>0</v>
      </c>
      <c r="J250" s="11" t="e">
        <f>VLOOKUP(Table76810[[#This Row],[CID]],ALY,2,FALSE)</f>
        <v>#N/A</v>
      </c>
    </row>
    <row r="251" spans="1:10" x14ac:dyDescent="0.2">
      <c r="A251" s="8" t="str">
        <f>Table76810[[#This Row],[Test No.]]&amp;Table76810[[#This Row],[Section]]&amp;Table76810[[#This Row],[Q No.]]</f>
        <v>P7S10</v>
      </c>
      <c r="C251" s="34" t="s">
        <v>311</v>
      </c>
      <c r="D251" s="14">
        <v>10</v>
      </c>
      <c r="E251" s="14" t="s">
        <v>34</v>
      </c>
      <c r="F251" s="11">
        <f>Table76810[[#This Row],[CID]]</f>
        <v>0</v>
      </c>
      <c r="J251" s="11" t="e">
        <f>VLOOKUP(Table76810[[#This Row],[CID]],ALY,2,FALSE)</f>
        <v>#N/A</v>
      </c>
    </row>
    <row r="252" spans="1:10" x14ac:dyDescent="0.2">
      <c r="A252" s="8" t="str">
        <f>Table76810[[#This Row],[Test No.]]&amp;Table76810[[#This Row],[Section]]&amp;Table76810[[#This Row],[Q No.]]</f>
        <v>P7S11</v>
      </c>
      <c r="C252" s="34" t="s">
        <v>311</v>
      </c>
      <c r="D252" s="14">
        <v>11</v>
      </c>
      <c r="E252" s="14" t="s">
        <v>34</v>
      </c>
      <c r="F252" s="11">
        <f>Table76810[[#This Row],[CID]]</f>
        <v>0</v>
      </c>
      <c r="J252" s="11" t="e">
        <f>VLOOKUP(Table76810[[#This Row],[CID]],ALY,2,FALSE)</f>
        <v>#N/A</v>
      </c>
    </row>
    <row r="253" spans="1:10" x14ac:dyDescent="0.2">
      <c r="A253" s="8" t="str">
        <f>Table76810[[#This Row],[Test No.]]&amp;Table76810[[#This Row],[Section]]&amp;Table76810[[#This Row],[Q No.]]</f>
        <v>P7S12</v>
      </c>
      <c r="C253" s="34" t="s">
        <v>311</v>
      </c>
      <c r="D253" s="14">
        <v>12</v>
      </c>
      <c r="E253" s="14" t="s">
        <v>34</v>
      </c>
      <c r="F253" s="11">
        <f>Table76810[[#This Row],[CID]]</f>
        <v>0</v>
      </c>
      <c r="J253" s="11" t="e">
        <f>VLOOKUP(Table76810[[#This Row],[CID]],ALY,2,FALSE)</f>
        <v>#N/A</v>
      </c>
    </row>
    <row r="254" spans="1:10" x14ac:dyDescent="0.2">
      <c r="A254" s="8" t="str">
        <f>Table76810[[#This Row],[Test No.]]&amp;Table76810[[#This Row],[Section]]&amp;Table76810[[#This Row],[Q No.]]</f>
        <v>P7S13</v>
      </c>
      <c r="C254" s="34" t="s">
        <v>311</v>
      </c>
      <c r="D254" s="14">
        <v>13</v>
      </c>
      <c r="E254" s="14" t="s">
        <v>34</v>
      </c>
      <c r="F254" s="11">
        <f>Table76810[[#This Row],[CID]]</f>
        <v>0</v>
      </c>
      <c r="J254" s="11" t="e">
        <f>VLOOKUP(Table76810[[#This Row],[CID]],ALY,2,FALSE)</f>
        <v>#N/A</v>
      </c>
    </row>
    <row r="255" spans="1:10" x14ac:dyDescent="0.2">
      <c r="A255" s="8" t="str">
        <f>Table76810[[#This Row],[Test No.]]&amp;Table76810[[#This Row],[Section]]&amp;Table76810[[#This Row],[Q No.]]</f>
        <v>P7S14</v>
      </c>
      <c r="C255" s="34" t="s">
        <v>311</v>
      </c>
      <c r="D255" s="14">
        <v>14</v>
      </c>
      <c r="E255" s="14" t="s">
        <v>34</v>
      </c>
      <c r="F255" s="11">
        <f>Table76810[[#This Row],[CID]]</f>
        <v>0</v>
      </c>
      <c r="J255" s="11" t="e">
        <f>VLOOKUP(Table76810[[#This Row],[CID]],ALY,2,FALSE)</f>
        <v>#N/A</v>
      </c>
    </row>
    <row r="256" spans="1:10" x14ac:dyDescent="0.2">
      <c r="A256" s="8" t="str">
        <f>Table76810[[#This Row],[Test No.]]&amp;Table76810[[#This Row],[Section]]&amp;Table76810[[#This Row],[Q No.]]</f>
        <v>P7S15</v>
      </c>
      <c r="C256" s="34" t="s">
        <v>311</v>
      </c>
      <c r="D256" s="14">
        <v>15</v>
      </c>
      <c r="E256" s="14" t="s">
        <v>34</v>
      </c>
      <c r="F256" s="11">
        <f>Table76810[[#This Row],[CID]]</f>
        <v>0</v>
      </c>
      <c r="J256" s="11" t="e">
        <f>VLOOKUP(Table76810[[#This Row],[CID]],ALY,2,FALSE)</f>
        <v>#N/A</v>
      </c>
    </row>
    <row r="257" spans="1:10" x14ac:dyDescent="0.2">
      <c r="A257" s="8" t="str">
        <f>Table76810[[#This Row],[Test No.]]&amp;Table76810[[#This Row],[Section]]&amp;Table76810[[#This Row],[Q No.]]</f>
        <v>P7S16</v>
      </c>
      <c r="C257" s="34" t="s">
        <v>311</v>
      </c>
      <c r="D257" s="14">
        <v>16</v>
      </c>
      <c r="E257" s="14" t="s">
        <v>34</v>
      </c>
      <c r="F257" s="11">
        <f>Table76810[[#This Row],[CID]]</f>
        <v>0</v>
      </c>
      <c r="J257" s="11" t="e">
        <f>VLOOKUP(Table76810[[#This Row],[CID]],ALY,2,FALSE)</f>
        <v>#N/A</v>
      </c>
    </row>
    <row r="258" spans="1:10" x14ac:dyDescent="0.2">
      <c r="A258" s="8" t="str">
        <f>Table76810[[#This Row],[Test No.]]&amp;Table76810[[#This Row],[Section]]&amp;Table76810[[#This Row],[Q No.]]</f>
        <v>P7S17</v>
      </c>
      <c r="C258" s="34" t="s">
        <v>311</v>
      </c>
      <c r="D258" s="14">
        <v>17</v>
      </c>
      <c r="E258" s="14" t="s">
        <v>34</v>
      </c>
      <c r="F258" s="11">
        <f>Table76810[[#This Row],[CID]]</f>
        <v>0</v>
      </c>
      <c r="J258" s="11" t="e">
        <f>VLOOKUP(Table76810[[#This Row],[CID]],ALY,2,FALSE)</f>
        <v>#N/A</v>
      </c>
    </row>
    <row r="259" spans="1:10" x14ac:dyDescent="0.2">
      <c r="A259" s="8" t="str">
        <f>Table76810[[#This Row],[Test No.]]&amp;Table76810[[#This Row],[Section]]&amp;Table76810[[#This Row],[Q No.]]</f>
        <v>P7S18</v>
      </c>
      <c r="C259" s="34" t="s">
        <v>311</v>
      </c>
      <c r="D259" s="14">
        <v>18</v>
      </c>
      <c r="E259" s="14" t="s">
        <v>34</v>
      </c>
      <c r="F259" s="11">
        <f>Table76810[[#This Row],[CID]]</f>
        <v>0</v>
      </c>
      <c r="J259" s="11" t="e">
        <f>VLOOKUP(Table76810[[#This Row],[CID]],ALY,2,FALSE)</f>
        <v>#N/A</v>
      </c>
    </row>
    <row r="260" spans="1:10" x14ac:dyDescent="0.2">
      <c r="A260" s="8" t="str">
        <f>Table76810[[#This Row],[Test No.]]&amp;Table76810[[#This Row],[Section]]&amp;Table76810[[#This Row],[Q No.]]</f>
        <v>P7S19</v>
      </c>
      <c r="C260" s="34" t="s">
        <v>311</v>
      </c>
      <c r="D260" s="14">
        <v>19</v>
      </c>
      <c r="E260" s="14" t="s">
        <v>34</v>
      </c>
      <c r="F260" s="11">
        <f>Table76810[[#This Row],[CID]]</f>
        <v>0</v>
      </c>
      <c r="J260" s="11" t="e">
        <f>VLOOKUP(Table76810[[#This Row],[CID]],ALY,2,FALSE)</f>
        <v>#N/A</v>
      </c>
    </row>
    <row r="261" spans="1:10" x14ac:dyDescent="0.2">
      <c r="A261" s="8" t="str">
        <f>Table76810[[#This Row],[Test No.]]&amp;Table76810[[#This Row],[Section]]&amp;Table76810[[#This Row],[Q No.]]</f>
        <v>P7S20</v>
      </c>
      <c r="C261" s="34" t="s">
        <v>311</v>
      </c>
      <c r="D261" s="14">
        <v>20</v>
      </c>
      <c r="E261" s="14" t="s">
        <v>34</v>
      </c>
      <c r="F261" s="11">
        <f>Table76810[[#This Row],[CID]]</f>
        <v>0</v>
      </c>
      <c r="J261" s="11" t="e">
        <f>VLOOKUP(Table76810[[#This Row],[CID]],ALY,2,FALSE)</f>
        <v>#N/A</v>
      </c>
    </row>
    <row r="262" spans="1:10" x14ac:dyDescent="0.2">
      <c r="A262" s="8" t="str">
        <f>Table76810[[#This Row],[Test No.]]&amp;Table76810[[#This Row],[Section]]&amp;Table76810[[#This Row],[Q No.]]</f>
        <v>P7S21</v>
      </c>
      <c r="C262" s="34" t="s">
        <v>311</v>
      </c>
      <c r="D262" s="14">
        <v>21</v>
      </c>
      <c r="E262" s="14" t="s">
        <v>34</v>
      </c>
      <c r="F262" s="11">
        <f>Table76810[[#This Row],[CID]]</f>
        <v>0</v>
      </c>
      <c r="J262" s="11" t="e">
        <f>VLOOKUP(Table76810[[#This Row],[CID]],ALY,2,FALSE)</f>
        <v>#N/A</v>
      </c>
    </row>
    <row r="263" spans="1:10" x14ac:dyDescent="0.2">
      <c r="A263" s="8" t="str">
        <f>Table76810[[#This Row],[Test No.]]&amp;Table76810[[#This Row],[Section]]&amp;Table76810[[#This Row],[Q No.]]</f>
        <v>P7S22</v>
      </c>
      <c r="C263" s="34" t="s">
        <v>311</v>
      </c>
      <c r="D263" s="14">
        <v>22</v>
      </c>
      <c r="E263" s="14" t="s">
        <v>34</v>
      </c>
      <c r="F263" s="11">
        <f>Table76810[[#This Row],[CID]]</f>
        <v>0</v>
      </c>
      <c r="J263" s="11" t="e">
        <f>VLOOKUP(Table76810[[#This Row],[CID]],ALY,2,FALSE)</f>
        <v>#N/A</v>
      </c>
    </row>
    <row r="264" spans="1:10" x14ac:dyDescent="0.2">
      <c r="A264" s="8" t="str">
        <f>Table76810[[#This Row],[Test No.]]&amp;Table76810[[#This Row],[Section]]&amp;Table76810[[#This Row],[Q No.]]</f>
        <v>P7S23</v>
      </c>
      <c r="C264" s="34" t="s">
        <v>311</v>
      </c>
      <c r="D264" s="14">
        <v>23</v>
      </c>
      <c r="E264" s="14" t="s">
        <v>34</v>
      </c>
      <c r="F264" s="11">
        <f>Table76810[[#This Row],[CID]]</f>
        <v>0</v>
      </c>
      <c r="J264" s="11" t="e">
        <f>VLOOKUP(Table76810[[#This Row],[CID]],ALY,2,FALSE)</f>
        <v>#N/A</v>
      </c>
    </row>
    <row r="265" spans="1:10" x14ac:dyDescent="0.2">
      <c r="A265" s="8" t="str">
        <f>Table76810[[#This Row],[Test No.]]&amp;Table76810[[#This Row],[Section]]&amp;Table76810[[#This Row],[Q No.]]</f>
        <v>P7S24</v>
      </c>
      <c r="C265" s="34" t="s">
        <v>311</v>
      </c>
      <c r="D265" s="14">
        <v>24</v>
      </c>
      <c r="E265" s="14" t="s">
        <v>34</v>
      </c>
      <c r="F265" s="11">
        <f>Table76810[[#This Row],[CID]]</f>
        <v>0</v>
      </c>
      <c r="J265" s="11" t="e">
        <f>VLOOKUP(Table76810[[#This Row],[CID]],ALY,2,FALSE)</f>
        <v>#N/A</v>
      </c>
    </row>
    <row r="266" spans="1:10" x14ac:dyDescent="0.2">
      <c r="A266" s="8" t="str">
        <f>Table76810[[#This Row],[Test No.]]&amp;Table76810[[#This Row],[Section]]&amp;Table76810[[#This Row],[Q No.]]</f>
        <v>P7S25</v>
      </c>
      <c r="C266" s="34" t="s">
        <v>311</v>
      </c>
      <c r="D266" s="14">
        <v>25</v>
      </c>
      <c r="E266" s="14" t="s">
        <v>34</v>
      </c>
      <c r="F266" s="11">
        <f>Table76810[[#This Row],[CID]]</f>
        <v>0</v>
      </c>
      <c r="J266" s="11" t="e">
        <f>VLOOKUP(Table76810[[#This Row],[CID]],ALY,2,FALSE)</f>
        <v>#N/A</v>
      </c>
    </row>
    <row r="267" spans="1:10" x14ac:dyDescent="0.2">
      <c r="A267" s="8" t="str">
        <f>Table76810[[#This Row],[Test No.]]&amp;Table76810[[#This Row],[Section]]&amp;Table76810[[#This Row],[Q No.]]</f>
        <v>P7S26</v>
      </c>
      <c r="C267" s="34" t="s">
        <v>311</v>
      </c>
      <c r="D267" s="14">
        <v>26</v>
      </c>
      <c r="E267" s="14" t="s">
        <v>34</v>
      </c>
      <c r="F267" s="11">
        <f>Table76810[[#This Row],[CID]]</f>
        <v>0</v>
      </c>
      <c r="J267" s="11" t="e">
        <f>VLOOKUP(Table76810[[#This Row],[CID]],ALY,2,FALSE)</f>
        <v>#N/A</v>
      </c>
    </row>
    <row r="268" spans="1:10" x14ac:dyDescent="0.2">
      <c r="A268" s="8" t="str">
        <f>Table76810[[#This Row],[Test No.]]&amp;Table76810[[#This Row],[Section]]&amp;Table76810[[#This Row],[Q No.]]</f>
        <v>P7S27</v>
      </c>
      <c r="C268" s="34" t="s">
        <v>311</v>
      </c>
      <c r="D268" s="14">
        <v>27</v>
      </c>
      <c r="E268" s="14" t="s">
        <v>34</v>
      </c>
      <c r="F268" s="11">
        <f>Table76810[[#This Row],[CID]]</f>
        <v>0</v>
      </c>
      <c r="J268" s="11" t="e">
        <f>VLOOKUP(Table76810[[#This Row],[CID]],ALY,2,FALSE)</f>
        <v>#N/A</v>
      </c>
    </row>
    <row r="269" spans="1:10" x14ac:dyDescent="0.2">
      <c r="A269" s="8" t="str">
        <f>Table76810[[#This Row],[Test No.]]&amp;Table76810[[#This Row],[Section]]&amp;Table76810[[#This Row],[Q No.]]</f>
        <v>P7S28</v>
      </c>
      <c r="C269" s="34" t="s">
        <v>311</v>
      </c>
      <c r="D269" s="14">
        <v>28</v>
      </c>
      <c r="E269" s="14" t="s">
        <v>34</v>
      </c>
      <c r="F269" s="11">
        <f>Table76810[[#This Row],[CID]]</f>
        <v>0</v>
      </c>
      <c r="J269" s="11" t="e">
        <f>VLOOKUP(Table76810[[#This Row],[CID]],ALY,2,FALSE)</f>
        <v>#N/A</v>
      </c>
    </row>
    <row r="270" spans="1:10" x14ac:dyDescent="0.2">
      <c r="A270" s="8" t="str">
        <f>Table76810[[#This Row],[Test No.]]&amp;Table76810[[#This Row],[Section]]&amp;Table76810[[#This Row],[Q No.]]</f>
        <v>P7S29</v>
      </c>
      <c r="C270" s="34" t="s">
        <v>311</v>
      </c>
      <c r="D270" s="14">
        <v>29</v>
      </c>
      <c r="E270" s="14" t="s">
        <v>34</v>
      </c>
      <c r="F270" s="11">
        <f>Table76810[[#This Row],[CID]]</f>
        <v>0</v>
      </c>
      <c r="J270" s="11" t="e">
        <f>VLOOKUP(Table76810[[#This Row],[CID]],ALY,2,FALSE)</f>
        <v>#N/A</v>
      </c>
    </row>
    <row r="271" spans="1:10" x14ac:dyDescent="0.2">
      <c r="A271" s="8" t="str">
        <f>Table76810[[#This Row],[Test No.]]&amp;Table76810[[#This Row],[Section]]&amp;Table76810[[#This Row],[Q No.]]</f>
        <v>P7S30</v>
      </c>
      <c r="C271" s="34" t="s">
        <v>311</v>
      </c>
      <c r="D271" s="14">
        <v>30</v>
      </c>
      <c r="E271" s="14" t="s">
        <v>34</v>
      </c>
      <c r="F271" s="11">
        <f>Table76810[[#This Row],[CID]]</f>
        <v>0</v>
      </c>
      <c r="J271" s="11" t="e">
        <f>VLOOKUP(Table76810[[#This Row],[CID]],ALY,2,FALSE)</f>
        <v>#N/A</v>
      </c>
    </row>
    <row r="272" spans="1:10" x14ac:dyDescent="0.2">
      <c r="A272" s="8" t="str">
        <f>Table76810[[#This Row],[Test No.]]&amp;Table76810[[#This Row],[Section]]&amp;Table76810[[#This Row],[Q No.]]</f>
        <v>P7S31</v>
      </c>
      <c r="C272" s="34" t="s">
        <v>311</v>
      </c>
      <c r="D272" s="14">
        <v>31</v>
      </c>
      <c r="E272" s="14" t="s">
        <v>34</v>
      </c>
      <c r="F272" s="11">
        <f>Table76810[[#This Row],[CID]]</f>
        <v>0</v>
      </c>
      <c r="J272" s="11" t="e">
        <f>VLOOKUP(Table76810[[#This Row],[CID]],ALY,2,FALSE)</f>
        <v>#N/A</v>
      </c>
    </row>
    <row r="273" spans="1:10" x14ac:dyDescent="0.2">
      <c r="A273" s="8" t="str">
        <f>Table76810[[#This Row],[Test No.]]&amp;Table76810[[#This Row],[Section]]&amp;Table76810[[#This Row],[Q No.]]</f>
        <v>P7S32</v>
      </c>
      <c r="C273" s="34" t="s">
        <v>311</v>
      </c>
      <c r="D273" s="14">
        <v>32</v>
      </c>
      <c r="E273" s="14" t="s">
        <v>34</v>
      </c>
      <c r="F273" s="11">
        <f>Table76810[[#This Row],[CID]]</f>
        <v>0</v>
      </c>
      <c r="J273" s="11" t="e">
        <f>VLOOKUP(Table76810[[#This Row],[CID]],ALY,2,FALSE)</f>
        <v>#N/A</v>
      </c>
    </row>
    <row r="274" spans="1:10" x14ac:dyDescent="0.2">
      <c r="A274" s="8" t="str">
        <f>Table76810[[#This Row],[Test No.]]&amp;Table76810[[#This Row],[Section]]&amp;Table76810[[#This Row],[Q No.]]</f>
        <v>P7S33</v>
      </c>
      <c r="C274" s="34" t="s">
        <v>311</v>
      </c>
      <c r="D274" s="14">
        <v>33</v>
      </c>
      <c r="E274" s="14" t="s">
        <v>34</v>
      </c>
      <c r="F274" s="11">
        <f>Table76810[[#This Row],[CID]]</f>
        <v>0</v>
      </c>
      <c r="J274" s="11" t="e">
        <f>VLOOKUP(Table76810[[#This Row],[CID]],ALY,2,FALSE)</f>
        <v>#N/A</v>
      </c>
    </row>
    <row r="275" spans="1:10" x14ac:dyDescent="0.2">
      <c r="A275" s="8" t="str">
        <f>Table76810[[#This Row],[Test No.]]&amp;Table76810[[#This Row],[Section]]&amp;Table76810[[#This Row],[Q No.]]</f>
        <v>P7S34</v>
      </c>
      <c r="C275" s="34" t="s">
        <v>311</v>
      </c>
      <c r="D275" s="14">
        <v>34</v>
      </c>
      <c r="E275" s="14" t="s">
        <v>34</v>
      </c>
      <c r="F275" s="11">
        <f>Table76810[[#This Row],[CID]]</f>
        <v>0</v>
      </c>
      <c r="J275" s="11" t="e">
        <f>VLOOKUP(Table76810[[#This Row],[CID]],ALY,2,FALSE)</f>
        <v>#N/A</v>
      </c>
    </row>
    <row r="276" spans="1:10" x14ac:dyDescent="0.2">
      <c r="A276" s="8" t="str">
        <f>Table76810[[#This Row],[Test No.]]&amp;Table76810[[#This Row],[Section]]&amp;Table76810[[#This Row],[Q No.]]</f>
        <v>P7S35</v>
      </c>
      <c r="C276" s="34" t="s">
        <v>311</v>
      </c>
      <c r="D276" s="14">
        <v>35</v>
      </c>
      <c r="E276" s="14" t="s">
        <v>34</v>
      </c>
      <c r="F276" s="11">
        <f>Table76810[[#This Row],[CID]]</f>
        <v>0</v>
      </c>
      <c r="J276" s="11" t="e">
        <f>VLOOKUP(Table76810[[#This Row],[CID]],ALY,2,FALSE)</f>
        <v>#N/A</v>
      </c>
    </row>
    <row r="277" spans="1:10" x14ac:dyDescent="0.2">
      <c r="A277" s="8" t="str">
        <f>Table76810[[#This Row],[Test No.]]&amp;Table76810[[#This Row],[Section]]&amp;Table76810[[#This Row],[Q No.]]</f>
        <v>P7S36</v>
      </c>
      <c r="C277" s="34" t="s">
        <v>311</v>
      </c>
      <c r="D277" s="14">
        <v>36</v>
      </c>
      <c r="E277" s="14" t="s">
        <v>34</v>
      </c>
      <c r="F277" s="11">
        <f>Table76810[[#This Row],[CID]]</f>
        <v>0</v>
      </c>
      <c r="J277" s="11" t="e">
        <f>VLOOKUP(Table76810[[#This Row],[CID]],ALY,2,FALSE)</f>
        <v>#N/A</v>
      </c>
    </row>
    <row r="278" spans="1:10" x14ac:dyDescent="0.2">
      <c r="A278" s="8" t="str">
        <f>Table76810[[#This Row],[Test No.]]&amp;Table76810[[#This Row],[Section]]&amp;Table76810[[#This Row],[Q No.]]</f>
        <v>P7S37</v>
      </c>
      <c r="C278" s="34" t="s">
        <v>311</v>
      </c>
      <c r="D278" s="14">
        <v>37</v>
      </c>
      <c r="E278" s="14" t="s">
        <v>34</v>
      </c>
      <c r="F278" s="11">
        <f>Table76810[[#This Row],[CID]]</f>
        <v>0</v>
      </c>
      <c r="J278" s="11" t="e">
        <f>VLOOKUP(Table76810[[#This Row],[CID]],ALY,2,FALSE)</f>
        <v>#N/A</v>
      </c>
    </row>
    <row r="279" spans="1:10" x14ac:dyDescent="0.2">
      <c r="A279" s="8" t="str">
        <f>Table76810[[#This Row],[Test No.]]&amp;Table76810[[#This Row],[Section]]&amp;Table76810[[#This Row],[Q No.]]</f>
        <v>P7S38</v>
      </c>
      <c r="C279" s="34" t="s">
        <v>311</v>
      </c>
      <c r="D279" s="14">
        <v>38</v>
      </c>
      <c r="E279" s="14" t="s">
        <v>34</v>
      </c>
      <c r="F279" s="11">
        <f>Table76810[[#This Row],[CID]]</f>
        <v>0</v>
      </c>
      <c r="J279" s="11" t="e">
        <f>VLOOKUP(Table76810[[#This Row],[CID]],ALY,2,FALSE)</f>
        <v>#N/A</v>
      </c>
    </row>
    <row r="280" spans="1:10" x14ac:dyDescent="0.2">
      <c r="A280" s="8" t="str">
        <f>Table76810[[#This Row],[Test No.]]&amp;Table76810[[#This Row],[Section]]&amp;Table76810[[#This Row],[Q No.]]</f>
        <v>P7S39</v>
      </c>
      <c r="C280" s="34" t="s">
        <v>311</v>
      </c>
      <c r="D280" s="14">
        <v>39</v>
      </c>
      <c r="E280" s="14" t="s">
        <v>34</v>
      </c>
      <c r="F280" s="11">
        <f>Table76810[[#This Row],[CID]]</f>
        <v>0</v>
      </c>
      <c r="J280" s="11" t="e">
        <f>VLOOKUP(Table76810[[#This Row],[CID]],ALY,2,FALSE)</f>
        <v>#N/A</v>
      </c>
    </row>
    <row r="281" spans="1:10" x14ac:dyDescent="0.2">
      <c r="A281" s="8" t="str">
        <f>Table76810[[#This Row],[Test No.]]&amp;Table76810[[#This Row],[Section]]&amp;Table76810[[#This Row],[Q No.]]</f>
        <v>P7S40</v>
      </c>
      <c r="C281" s="34" t="s">
        <v>311</v>
      </c>
      <c r="D281" s="14">
        <v>40</v>
      </c>
      <c r="E281" s="14" t="s">
        <v>34</v>
      </c>
      <c r="F281" s="11">
        <f>Table76810[[#This Row],[CID]]</f>
        <v>0</v>
      </c>
      <c r="J281" s="11" t="e">
        <f>VLOOKUP(Table76810[[#This Row],[CID]],ALY,2,FALSE)</f>
        <v>#N/A</v>
      </c>
    </row>
    <row r="282" spans="1:10" x14ac:dyDescent="0.2">
      <c r="A282" s="8" t="str">
        <f>Table76810[[#This Row],[Test No.]]&amp;Table76810[[#This Row],[Section]]&amp;Table76810[[#This Row],[Q No.]]</f>
        <v>P8S1</v>
      </c>
      <c r="C282" s="34" t="s">
        <v>312</v>
      </c>
      <c r="D282" s="14">
        <v>1</v>
      </c>
      <c r="E282" s="14" t="s">
        <v>34</v>
      </c>
      <c r="F282" s="11">
        <f>Table76810[[#This Row],[CID]]</f>
        <v>0</v>
      </c>
      <c r="J282" s="11" t="e">
        <f>VLOOKUP(Table76810[[#This Row],[CID]],ALY,2,FALSE)</f>
        <v>#N/A</v>
      </c>
    </row>
    <row r="283" spans="1:10" x14ac:dyDescent="0.2">
      <c r="A283" s="8" t="str">
        <f>Table76810[[#This Row],[Test No.]]&amp;Table76810[[#This Row],[Section]]&amp;Table76810[[#This Row],[Q No.]]</f>
        <v>P8S2</v>
      </c>
      <c r="C283" s="34" t="s">
        <v>312</v>
      </c>
      <c r="D283" s="14">
        <v>2</v>
      </c>
      <c r="E283" s="14" t="s">
        <v>34</v>
      </c>
      <c r="F283" s="11">
        <f>Table76810[[#This Row],[CID]]</f>
        <v>0</v>
      </c>
      <c r="J283" s="11" t="e">
        <f>VLOOKUP(Table76810[[#This Row],[CID]],ALY,2,FALSE)</f>
        <v>#N/A</v>
      </c>
    </row>
    <row r="284" spans="1:10" x14ac:dyDescent="0.2">
      <c r="A284" s="8" t="str">
        <f>Table76810[[#This Row],[Test No.]]&amp;Table76810[[#This Row],[Section]]&amp;Table76810[[#This Row],[Q No.]]</f>
        <v>P8S3</v>
      </c>
      <c r="C284" s="34" t="s">
        <v>312</v>
      </c>
      <c r="D284" s="14">
        <v>3</v>
      </c>
      <c r="E284" s="14" t="s">
        <v>34</v>
      </c>
      <c r="F284" s="11">
        <f>Table76810[[#This Row],[CID]]</f>
        <v>0</v>
      </c>
      <c r="J284" s="11" t="e">
        <f>VLOOKUP(Table76810[[#This Row],[CID]],ALY,2,FALSE)</f>
        <v>#N/A</v>
      </c>
    </row>
    <row r="285" spans="1:10" x14ac:dyDescent="0.2">
      <c r="A285" s="8" t="str">
        <f>Table76810[[#This Row],[Test No.]]&amp;Table76810[[#This Row],[Section]]&amp;Table76810[[#This Row],[Q No.]]</f>
        <v>P8S4</v>
      </c>
      <c r="C285" s="34" t="s">
        <v>312</v>
      </c>
      <c r="D285" s="14">
        <v>4</v>
      </c>
      <c r="E285" s="14" t="s">
        <v>34</v>
      </c>
      <c r="F285" s="11">
        <f>Table76810[[#This Row],[CID]]</f>
        <v>0</v>
      </c>
      <c r="J285" s="11" t="e">
        <f>VLOOKUP(Table76810[[#This Row],[CID]],ALY,2,FALSE)</f>
        <v>#N/A</v>
      </c>
    </row>
    <row r="286" spans="1:10" x14ac:dyDescent="0.2">
      <c r="A286" s="8" t="str">
        <f>Table76810[[#This Row],[Test No.]]&amp;Table76810[[#This Row],[Section]]&amp;Table76810[[#This Row],[Q No.]]</f>
        <v>P8S5</v>
      </c>
      <c r="C286" s="34" t="s">
        <v>312</v>
      </c>
      <c r="D286" s="14">
        <v>5</v>
      </c>
      <c r="E286" s="14" t="s">
        <v>34</v>
      </c>
      <c r="F286" s="11">
        <f>Table76810[[#This Row],[CID]]</f>
        <v>0</v>
      </c>
      <c r="J286" s="11" t="e">
        <f>VLOOKUP(Table76810[[#This Row],[CID]],ALY,2,FALSE)</f>
        <v>#N/A</v>
      </c>
    </row>
    <row r="287" spans="1:10" x14ac:dyDescent="0.2">
      <c r="A287" s="8" t="str">
        <f>Table76810[[#This Row],[Test No.]]&amp;Table76810[[#This Row],[Section]]&amp;Table76810[[#This Row],[Q No.]]</f>
        <v>P8S6</v>
      </c>
      <c r="C287" s="34" t="s">
        <v>312</v>
      </c>
      <c r="D287" s="14">
        <v>6</v>
      </c>
      <c r="E287" s="14" t="s">
        <v>34</v>
      </c>
      <c r="F287" s="11">
        <f>Table76810[[#This Row],[CID]]</f>
        <v>0</v>
      </c>
      <c r="J287" s="11" t="e">
        <f>VLOOKUP(Table76810[[#This Row],[CID]],ALY,2,FALSE)</f>
        <v>#N/A</v>
      </c>
    </row>
    <row r="288" spans="1:10" x14ac:dyDescent="0.2">
      <c r="A288" s="8" t="str">
        <f>Table76810[[#This Row],[Test No.]]&amp;Table76810[[#This Row],[Section]]&amp;Table76810[[#This Row],[Q No.]]</f>
        <v>P8S7</v>
      </c>
      <c r="C288" s="34" t="s">
        <v>312</v>
      </c>
      <c r="D288" s="14">
        <v>7</v>
      </c>
      <c r="E288" s="14" t="s">
        <v>34</v>
      </c>
      <c r="F288" s="11">
        <f>Table76810[[#This Row],[CID]]</f>
        <v>0</v>
      </c>
      <c r="J288" s="11" t="e">
        <f>VLOOKUP(Table76810[[#This Row],[CID]],ALY,2,FALSE)</f>
        <v>#N/A</v>
      </c>
    </row>
    <row r="289" spans="1:10" x14ac:dyDescent="0.2">
      <c r="A289" s="8" t="str">
        <f>Table76810[[#This Row],[Test No.]]&amp;Table76810[[#This Row],[Section]]&amp;Table76810[[#This Row],[Q No.]]</f>
        <v>P8S8</v>
      </c>
      <c r="C289" s="34" t="s">
        <v>312</v>
      </c>
      <c r="D289" s="14">
        <v>8</v>
      </c>
      <c r="E289" s="14" t="s">
        <v>34</v>
      </c>
      <c r="F289" s="11">
        <f>Table76810[[#This Row],[CID]]</f>
        <v>0</v>
      </c>
      <c r="J289" s="11" t="e">
        <f>VLOOKUP(Table76810[[#This Row],[CID]],ALY,2,FALSE)</f>
        <v>#N/A</v>
      </c>
    </row>
    <row r="290" spans="1:10" x14ac:dyDescent="0.2">
      <c r="A290" s="8" t="str">
        <f>Table76810[[#This Row],[Test No.]]&amp;Table76810[[#This Row],[Section]]&amp;Table76810[[#This Row],[Q No.]]</f>
        <v>P8S9</v>
      </c>
      <c r="C290" s="34" t="s">
        <v>312</v>
      </c>
      <c r="D290" s="14">
        <v>9</v>
      </c>
      <c r="E290" s="14" t="s">
        <v>34</v>
      </c>
      <c r="F290" s="11">
        <f>Table76810[[#This Row],[CID]]</f>
        <v>0</v>
      </c>
      <c r="J290" s="11" t="e">
        <f>VLOOKUP(Table76810[[#This Row],[CID]],ALY,2,FALSE)</f>
        <v>#N/A</v>
      </c>
    </row>
    <row r="291" spans="1:10" x14ac:dyDescent="0.2">
      <c r="A291" s="8" t="str">
        <f>Table76810[[#This Row],[Test No.]]&amp;Table76810[[#This Row],[Section]]&amp;Table76810[[#This Row],[Q No.]]</f>
        <v>P8S10</v>
      </c>
      <c r="C291" s="34" t="s">
        <v>312</v>
      </c>
      <c r="D291" s="14">
        <v>10</v>
      </c>
      <c r="E291" s="14" t="s">
        <v>34</v>
      </c>
      <c r="F291" s="11">
        <f>Table76810[[#This Row],[CID]]</f>
        <v>0</v>
      </c>
      <c r="J291" s="11" t="e">
        <f>VLOOKUP(Table76810[[#This Row],[CID]],ALY,2,FALSE)</f>
        <v>#N/A</v>
      </c>
    </row>
    <row r="292" spans="1:10" x14ac:dyDescent="0.2">
      <c r="A292" s="8" t="str">
        <f>Table76810[[#This Row],[Test No.]]&amp;Table76810[[#This Row],[Section]]&amp;Table76810[[#This Row],[Q No.]]</f>
        <v>P8S11</v>
      </c>
      <c r="C292" s="34" t="s">
        <v>312</v>
      </c>
      <c r="D292" s="14">
        <v>11</v>
      </c>
      <c r="E292" s="14" t="s">
        <v>34</v>
      </c>
      <c r="F292" s="11">
        <f>Table76810[[#This Row],[CID]]</f>
        <v>0</v>
      </c>
      <c r="J292" s="11" t="e">
        <f>VLOOKUP(Table76810[[#This Row],[CID]],ALY,2,FALSE)</f>
        <v>#N/A</v>
      </c>
    </row>
    <row r="293" spans="1:10" x14ac:dyDescent="0.2">
      <c r="A293" s="8" t="str">
        <f>Table76810[[#This Row],[Test No.]]&amp;Table76810[[#This Row],[Section]]&amp;Table76810[[#This Row],[Q No.]]</f>
        <v>P8S12</v>
      </c>
      <c r="C293" s="34" t="s">
        <v>312</v>
      </c>
      <c r="D293" s="14">
        <v>12</v>
      </c>
      <c r="E293" s="14" t="s">
        <v>34</v>
      </c>
      <c r="F293" s="13">
        <f>Table76810[[#This Row],[CID]]</f>
        <v>0</v>
      </c>
      <c r="G293" s="14"/>
      <c r="H293" s="13"/>
      <c r="I293" s="14"/>
      <c r="J293" s="13" t="e">
        <f>VLOOKUP(Table76810[[#This Row],[CID]],ALY,2,FALSE)</f>
        <v>#N/A</v>
      </c>
    </row>
    <row r="294" spans="1:10" x14ac:dyDescent="0.2">
      <c r="A294" s="8" t="str">
        <f>Table76810[[#This Row],[Test No.]]&amp;Table76810[[#This Row],[Section]]&amp;Table76810[[#This Row],[Q No.]]</f>
        <v>P8S13</v>
      </c>
      <c r="C294" s="34" t="s">
        <v>312</v>
      </c>
      <c r="D294" s="14">
        <v>13</v>
      </c>
      <c r="E294" s="14" t="s">
        <v>34</v>
      </c>
      <c r="F294" s="11">
        <f>Table76810[[#This Row],[CID]]</f>
        <v>0</v>
      </c>
      <c r="J294" s="11" t="e">
        <f>VLOOKUP(Table76810[[#This Row],[CID]],ALY,2,FALSE)</f>
        <v>#N/A</v>
      </c>
    </row>
    <row r="295" spans="1:10" x14ac:dyDescent="0.2">
      <c r="A295" s="8" t="str">
        <f>Table76810[[#This Row],[Test No.]]&amp;Table76810[[#This Row],[Section]]&amp;Table76810[[#This Row],[Q No.]]</f>
        <v>P8S14</v>
      </c>
      <c r="C295" s="34" t="s">
        <v>312</v>
      </c>
      <c r="D295" s="14">
        <v>14</v>
      </c>
      <c r="E295" s="14" t="s">
        <v>34</v>
      </c>
      <c r="F295" s="11">
        <f>Table76810[[#This Row],[CID]]</f>
        <v>0</v>
      </c>
      <c r="J295" s="11" t="e">
        <f>VLOOKUP(Table76810[[#This Row],[CID]],ALY,2,FALSE)</f>
        <v>#N/A</v>
      </c>
    </row>
    <row r="296" spans="1:10" x14ac:dyDescent="0.2">
      <c r="A296" s="8" t="str">
        <f>Table76810[[#This Row],[Test No.]]&amp;Table76810[[#This Row],[Section]]&amp;Table76810[[#This Row],[Q No.]]</f>
        <v>P8S15</v>
      </c>
      <c r="C296" s="34" t="s">
        <v>312</v>
      </c>
      <c r="D296" s="14">
        <v>15</v>
      </c>
      <c r="E296" s="14" t="s">
        <v>34</v>
      </c>
      <c r="F296" s="11">
        <f>Table76810[[#This Row],[CID]]</f>
        <v>0</v>
      </c>
      <c r="J296" s="11" t="e">
        <f>VLOOKUP(Table76810[[#This Row],[CID]],ALY,2,FALSE)</f>
        <v>#N/A</v>
      </c>
    </row>
    <row r="297" spans="1:10" x14ac:dyDescent="0.2">
      <c r="A297" s="8" t="str">
        <f>Table76810[[#This Row],[Test No.]]&amp;Table76810[[#This Row],[Section]]&amp;Table76810[[#This Row],[Q No.]]</f>
        <v>P8S16</v>
      </c>
      <c r="C297" s="34" t="s">
        <v>312</v>
      </c>
      <c r="D297" s="14">
        <v>16</v>
      </c>
      <c r="E297" s="14" t="s">
        <v>34</v>
      </c>
      <c r="F297" s="11">
        <f>Table76810[[#This Row],[CID]]</f>
        <v>0</v>
      </c>
      <c r="J297" s="11" t="e">
        <f>VLOOKUP(Table76810[[#This Row],[CID]],ALY,2,FALSE)</f>
        <v>#N/A</v>
      </c>
    </row>
    <row r="298" spans="1:10" x14ac:dyDescent="0.2">
      <c r="A298" s="8" t="str">
        <f>Table76810[[#This Row],[Test No.]]&amp;Table76810[[#This Row],[Section]]&amp;Table76810[[#This Row],[Q No.]]</f>
        <v>P8S17</v>
      </c>
      <c r="C298" s="34" t="s">
        <v>312</v>
      </c>
      <c r="D298" s="14">
        <v>17</v>
      </c>
      <c r="E298" s="14" t="s">
        <v>34</v>
      </c>
      <c r="F298" s="11">
        <f>Table76810[[#This Row],[CID]]</f>
        <v>0</v>
      </c>
      <c r="J298" s="11" t="e">
        <f>VLOOKUP(Table76810[[#This Row],[CID]],ALY,2,FALSE)</f>
        <v>#N/A</v>
      </c>
    </row>
    <row r="299" spans="1:10" x14ac:dyDescent="0.2">
      <c r="A299" s="8" t="str">
        <f>Table76810[[#This Row],[Test No.]]&amp;Table76810[[#This Row],[Section]]&amp;Table76810[[#This Row],[Q No.]]</f>
        <v>P8S18</v>
      </c>
      <c r="C299" s="34" t="s">
        <v>312</v>
      </c>
      <c r="D299" s="14">
        <v>18</v>
      </c>
      <c r="E299" s="14" t="s">
        <v>34</v>
      </c>
      <c r="F299" s="11">
        <f>Table76810[[#This Row],[CID]]</f>
        <v>0</v>
      </c>
      <c r="J299" s="11" t="e">
        <f>VLOOKUP(Table76810[[#This Row],[CID]],ALY,2,FALSE)</f>
        <v>#N/A</v>
      </c>
    </row>
    <row r="300" spans="1:10" x14ac:dyDescent="0.2">
      <c r="A300" s="8" t="str">
        <f>Table76810[[#This Row],[Test No.]]&amp;Table76810[[#This Row],[Section]]&amp;Table76810[[#This Row],[Q No.]]</f>
        <v>P8S19</v>
      </c>
      <c r="C300" s="34" t="s">
        <v>312</v>
      </c>
      <c r="D300" s="14">
        <v>19</v>
      </c>
      <c r="E300" s="14" t="s">
        <v>34</v>
      </c>
      <c r="F300" s="11">
        <f>Table76810[[#This Row],[CID]]</f>
        <v>0</v>
      </c>
      <c r="J300" s="11" t="e">
        <f>VLOOKUP(Table76810[[#This Row],[CID]],ALY,2,FALSE)</f>
        <v>#N/A</v>
      </c>
    </row>
    <row r="301" spans="1:10" x14ac:dyDescent="0.2">
      <c r="A301" s="8" t="str">
        <f>Table76810[[#This Row],[Test No.]]&amp;Table76810[[#This Row],[Section]]&amp;Table76810[[#This Row],[Q No.]]</f>
        <v>P8S20</v>
      </c>
      <c r="C301" s="34" t="s">
        <v>312</v>
      </c>
      <c r="D301" s="14">
        <v>20</v>
      </c>
      <c r="E301" s="14" t="s">
        <v>34</v>
      </c>
      <c r="F301" s="11">
        <f>Table76810[[#This Row],[CID]]</f>
        <v>0</v>
      </c>
      <c r="J301" s="11" t="e">
        <f>VLOOKUP(Table76810[[#This Row],[CID]],ALY,2,FALSE)</f>
        <v>#N/A</v>
      </c>
    </row>
    <row r="302" spans="1:10" x14ac:dyDescent="0.2">
      <c r="A302" s="8" t="str">
        <f>Table76810[[#This Row],[Test No.]]&amp;Table76810[[#This Row],[Section]]&amp;Table76810[[#This Row],[Q No.]]</f>
        <v>P8S21</v>
      </c>
      <c r="C302" s="16" t="s">
        <v>312</v>
      </c>
      <c r="D302" s="14">
        <v>21</v>
      </c>
      <c r="E302" s="14" t="s">
        <v>34</v>
      </c>
      <c r="F302" s="11">
        <f>Table76810[[#This Row],[CID]]</f>
        <v>0</v>
      </c>
      <c r="J302" s="11" t="e">
        <f>VLOOKUP(Table76810[[#This Row],[CID]],ALY,2,FALSE)</f>
        <v>#N/A</v>
      </c>
    </row>
    <row r="303" spans="1:10" x14ac:dyDescent="0.2">
      <c r="A303" s="8" t="str">
        <f>Table76810[[#This Row],[Test No.]]&amp;Table76810[[#This Row],[Section]]&amp;Table76810[[#This Row],[Q No.]]</f>
        <v>P8S22</v>
      </c>
      <c r="C303" s="16" t="s">
        <v>312</v>
      </c>
      <c r="D303" s="14">
        <v>22</v>
      </c>
      <c r="E303" s="14" t="s">
        <v>34</v>
      </c>
      <c r="F303" s="11">
        <f>Table76810[[#This Row],[CID]]</f>
        <v>0</v>
      </c>
      <c r="J303" s="11" t="e">
        <f>VLOOKUP(Table76810[[#This Row],[CID]],ALY,2,FALSE)</f>
        <v>#N/A</v>
      </c>
    </row>
    <row r="304" spans="1:10" x14ac:dyDescent="0.2">
      <c r="A304" s="8" t="str">
        <f>Table76810[[#This Row],[Test No.]]&amp;Table76810[[#This Row],[Section]]&amp;Table76810[[#This Row],[Q No.]]</f>
        <v>P8S23</v>
      </c>
      <c r="C304" s="16" t="s">
        <v>312</v>
      </c>
      <c r="D304" s="14">
        <v>23</v>
      </c>
      <c r="E304" s="14" t="s">
        <v>34</v>
      </c>
      <c r="F304" s="11">
        <f>Table76810[[#This Row],[CID]]</f>
        <v>0</v>
      </c>
      <c r="J304" s="11" t="e">
        <f>VLOOKUP(Table76810[[#This Row],[CID]],ALY,2,FALSE)</f>
        <v>#N/A</v>
      </c>
    </row>
    <row r="305" spans="1:10" x14ac:dyDescent="0.2">
      <c r="A305" s="8" t="str">
        <f>Table76810[[#This Row],[Test No.]]&amp;Table76810[[#This Row],[Section]]&amp;Table76810[[#This Row],[Q No.]]</f>
        <v>P8S24</v>
      </c>
      <c r="C305" s="16" t="s">
        <v>312</v>
      </c>
      <c r="D305" s="14">
        <v>24</v>
      </c>
      <c r="E305" s="14" t="s">
        <v>34</v>
      </c>
      <c r="F305" s="11">
        <f>Table76810[[#This Row],[CID]]</f>
        <v>0</v>
      </c>
      <c r="J305" s="11" t="e">
        <f>VLOOKUP(Table76810[[#This Row],[CID]],ALY,2,FALSE)</f>
        <v>#N/A</v>
      </c>
    </row>
    <row r="306" spans="1:10" x14ac:dyDescent="0.2">
      <c r="A306" s="8" t="str">
        <f>Table76810[[#This Row],[Test No.]]&amp;Table76810[[#This Row],[Section]]&amp;Table76810[[#This Row],[Q No.]]</f>
        <v>P8S25</v>
      </c>
      <c r="C306" s="16" t="s">
        <v>312</v>
      </c>
      <c r="D306" s="14">
        <v>25</v>
      </c>
      <c r="E306" s="14" t="s">
        <v>34</v>
      </c>
      <c r="F306" s="11">
        <f>Table76810[[#This Row],[CID]]</f>
        <v>0</v>
      </c>
      <c r="J306" s="11" t="e">
        <f>VLOOKUP(Table76810[[#This Row],[CID]],ALY,2,FALSE)</f>
        <v>#N/A</v>
      </c>
    </row>
    <row r="307" spans="1:10" x14ac:dyDescent="0.2">
      <c r="A307" s="8" t="str">
        <f>Table76810[[#This Row],[Test No.]]&amp;Table76810[[#This Row],[Section]]&amp;Table76810[[#This Row],[Q No.]]</f>
        <v>P8S26</v>
      </c>
      <c r="C307" s="16" t="s">
        <v>312</v>
      </c>
      <c r="D307" s="14">
        <v>26</v>
      </c>
      <c r="E307" s="14" t="s">
        <v>34</v>
      </c>
      <c r="F307" s="11">
        <f>Table76810[[#This Row],[CID]]</f>
        <v>0</v>
      </c>
      <c r="J307" s="11" t="e">
        <f>VLOOKUP(Table76810[[#This Row],[CID]],ALY,2,FALSE)</f>
        <v>#N/A</v>
      </c>
    </row>
    <row r="308" spans="1:10" x14ac:dyDescent="0.2">
      <c r="A308" s="8" t="str">
        <f>Table76810[[#This Row],[Test No.]]&amp;Table76810[[#This Row],[Section]]&amp;Table76810[[#This Row],[Q No.]]</f>
        <v>P8S27</v>
      </c>
      <c r="C308" s="16" t="s">
        <v>312</v>
      </c>
      <c r="D308" s="14">
        <v>27</v>
      </c>
      <c r="E308" s="14" t="s">
        <v>34</v>
      </c>
      <c r="F308" s="11">
        <f>Table76810[[#This Row],[CID]]</f>
        <v>0</v>
      </c>
      <c r="J308" s="11" t="e">
        <f>VLOOKUP(Table76810[[#This Row],[CID]],ALY,2,FALSE)</f>
        <v>#N/A</v>
      </c>
    </row>
    <row r="309" spans="1:10" x14ac:dyDescent="0.2">
      <c r="A309" s="8" t="str">
        <f>Table76810[[#This Row],[Test No.]]&amp;Table76810[[#This Row],[Section]]&amp;Table76810[[#This Row],[Q No.]]</f>
        <v>P8S28</v>
      </c>
      <c r="C309" s="16" t="s">
        <v>312</v>
      </c>
      <c r="D309" s="14">
        <v>28</v>
      </c>
      <c r="E309" s="14" t="s">
        <v>34</v>
      </c>
      <c r="F309" s="11">
        <f>Table76810[[#This Row],[CID]]</f>
        <v>0</v>
      </c>
      <c r="J309" s="11" t="e">
        <f>VLOOKUP(Table76810[[#This Row],[CID]],ALY,2,FALSE)</f>
        <v>#N/A</v>
      </c>
    </row>
    <row r="310" spans="1:10" x14ac:dyDescent="0.2">
      <c r="A310" s="8" t="str">
        <f>Table76810[[#This Row],[Test No.]]&amp;Table76810[[#This Row],[Section]]&amp;Table76810[[#This Row],[Q No.]]</f>
        <v>P8S29</v>
      </c>
      <c r="C310" s="16" t="s">
        <v>312</v>
      </c>
      <c r="D310" s="14">
        <v>29</v>
      </c>
      <c r="E310" s="14" t="s">
        <v>34</v>
      </c>
      <c r="F310" s="11">
        <f>Table76810[[#This Row],[CID]]</f>
        <v>0</v>
      </c>
      <c r="J310" s="11" t="e">
        <f>VLOOKUP(Table76810[[#This Row],[CID]],ALY,2,FALSE)</f>
        <v>#N/A</v>
      </c>
    </row>
    <row r="311" spans="1:10" x14ac:dyDescent="0.2">
      <c r="A311" s="8" t="str">
        <f>Table76810[[#This Row],[Test No.]]&amp;Table76810[[#This Row],[Section]]&amp;Table76810[[#This Row],[Q No.]]</f>
        <v>P8S30</v>
      </c>
      <c r="C311" s="16" t="s">
        <v>312</v>
      </c>
      <c r="D311" s="14">
        <v>30</v>
      </c>
      <c r="E311" s="14" t="s">
        <v>34</v>
      </c>
      <c r="F311" s="11">
        <f>Table76810[[#This Row],[CID]]</f>
        <v>0</v>
      </c>
      <c r="J311" s="11" t="e">
        <f>VLOOKUP(Table76810[[#This Row],[CID]],ALY,2,FALSE)</f>
        <v>#N/A</v>
      </c>
    </row>
    <row r="312" spans="1:10" x14ac:dyDescent="0.2">
      <c r="A312" s="8" t="str">
        <f>Table76810[[#This Row],[Test No.]]&amp;Table76810[[#This Row],[Section]]&amp;Table76810[[#This Row],[Q No.]]</f>
        <v>P8S31</v>
      </c>
      <c r="C312" s="16" t="s">
        <v>312</v>
      </c>
      <c r="D312" s="14">
        <v>31</v>
      </c>
      <c r="E312" s="14" t="s">
        <v>34</v>
      </c>
      <c r="F312" s="11">
        <f>Table76810[[#This Row],[CID]]</f>
        <v>0</v>
      </c>
      <c r="J312" s="11" t="e">
        <f>VLOOKUP(Table76810[[#This Row],[CID]],ALY,2,FALSE)</f>
        <v>#N/A</v>
      </c>
    </row>
    <row r="313" spans="1:10" x14ac:dyDescent="0.2">
      <c r="A313" s="8" t="str">
        <f>Table76810[[#This Row],[Test No.]]&amp;Table76810[[#This Row],[Section]]&amp;Table76810[[#This Row],[Q No.]]</f>
        <v>P8S32</v>
      </c>
      <c r="C313" s="16" t="s">
        <v>312</v>
      </c>
      <c r="D313" s="14">
        <v>32</v>
      </c>
      <c r="E313" s="14" t="s">
        <v>34</v>
      </c>
      <c r="F313" s="11">
        <f>Table76810[[#This Row],[CID]]</f>
        <v>0</v>
      </c>
      <c r="J313" s="11" t="e">
        <f>VLOOKUP(Table76810[[#This Row],[CID]],ALY,2,FALSE)</f>
        <v>#N/A</v>
      </c>
    </row>
    <row r="314" spans="1:10" x14ac:dyDescent="0.2">
      <c r="A314" s="8" t="str">
        <f>Table76810[[#This Row],[Test No.]]&amp;Table76810[[#This Row],[Section]]&amp;Table76810[[#This Row],[Q No.]]</f>
        <v>P8S33</v>
      </c>
      <c r="C314" s="16" t="s">
        <v>312</v>
      </c>
      <c r="D314" s="14">
        <v>33</v>
      </c>
      <c r="E314" s="14" t="s">
        <v>34</v>
      </c>
      <c r="F314" s="11">
        <f>Table76810[[#This Row],[CID]]</f>
        <v>0</v>
      </c>
      <c r="J314" s="11" t="e">
        <f>VLOOKUP(Table76810[[#This Row],[CID]],ALY,2,FALSE)</f>
        <v>#N/A</v>
      </c>
    </row>
    <row r="315" spans="1:10" x14ac:dyDescent="0.2">
      <c r="A315" s="8" t="str">
        <f>Table76810[[#This Row],[Test No.]]&amp;Table76810[[#This Row],[Section]]&amp;Table76810[[#This Row],[Q No.]]</f>
        <v>P8S34</v>
      </c>
      <c r="C315" s="16" t="s">
        <v>312</v>
      </c>
      <c r="D315" s="14">
        <v>34</v>
      </c>
      <c r="E315" s="14" t="s">
        <v>34</v>
      </c>
      <c r="F315" s="11">
        <f>Table76810[[#This Row],[CID]]</f>
        <v>0</v>
      </c>
      <c r="J315" s="11" t="e">
        <f>VLOOKUP(Table76810[[#This Row],[CID]],ALY,2,FALSE)</f>
        <v>#N/A</v>
      </c>
    </row>
    <row r="316" spans="1:10" x14ac:dyDescent="0.2">
      <c r="A316" s="8" t="str">
        <f>Table76810[[#This Row],[Test No.]]&amp;Table76810[[#This Row],[Section]]&amp;Table76810[[#This Row],[Q No.]]</f>
        <v>P8S35</v>
      </c>
      <c r="C316" s="16" t="s">
        <v>312</v>
      </c>
      <c r="D316" s="14">
        <v>35</v>
      </c>
      <c r="E316" s="14" t="s">
        <v>34</v>
      </c>
      <c r="F316" s="11">
        <f>Table76810[[#This Row],[CID]]</f>
        <v>0</v>
      </c>
      <c r="J316" s="11" t="e">
        <f>VLOOKUP(Table76810[[#This Row],[CID]],ALY,2,FALSE)</f>
        <v>#N/A</v>
      </c>
    </row>
    <row r="317" spans="1:10" x14ac:dyDescent="0.2">
      <c r="A317" s="8" t="str">
        <f>Table76810[[#This Row],[Test No.]]&amp;Table76810[[#This Row],[Section]]&amp;Table76810[[#This Row],[Q No.]]</f>
        <v>P8S36</v>
      </c>
      <c r="C317" s="16" t="s">
        <v>312</v>
      </c>
      <c r="D317" s="14">
        <v>36</v>
      </c>
      <c r="E317" s="14" t="s">
        <v>34</v>
      </c>
      <c r="F317" s="11">
        <f>Table76810[[#This Row],[CID]]</f>
        <v>0</v>
      </c>
      <c r="J317" s="11" t="e">
        <f>VLOOKUP(Table76810[[#This Row],[CID]],ALY,2,FALSE)</f>
        <v>#N/A</v>
      </c>
    </row>
    <row r="318" spans="1:10" x14ac:dyDescent="0.2">
      <c r="A318" s="8" t="str">
        <f>Table76810[[#This Row],[Test No.]]&amp;Table76810[[#This Row],[Section]]&amp;Table76810[[#This Row],[Q No.]]</f>
        <v>P8S37</v>
      </c>
      <c r="C318" s="16" t="s">
        <v>312</v>
      </c>
      <c r="D318" s="14">
        <v>37</v>
      </c>
      <c r="E318" s="14" t="s">
        <v>34</v>
      </c>
      <c r="F318" s="11">
        <f>Table76810[[#This Row],[CID]]</f>
        <v>0</v>
      </c>
      <c r="J318" s="11" t="e">
        <f>VLOOKUP(Table76810[[#This Row],[CID]],ALY,2,FALSE)</f>
        <v>#N/A</v>
      </c>
    </row>
    <row r="319" spans="1:10" x14ac:dyDescent="0.2">
      <c r="A319" s="8" t="str">
        <f>Table76810[[#This Row],[Test No.]]&amp;Table76810[[#This Row],[Section]]&amp;Table76810[[#This Row],[Q No.]]</f>
        <v>P8S38</v>
      </c>
      <c r="C319" s="16" t="s">
        <v>312</v>
      </c>
      <c r="D319" s="14">
        <v>38</v>
      </c>
      <c r="E319" s="14" t="s">
        <v>34</v>
      </c>
      <c r="F319" s="11">
        <f>Table76810[[#This Row],[CID]]</f>
        <v>0</v>
      </c>
      <c r="J319" s="11" t="e">
        <f>VLOOKUP(Table76810[[#This Row],[CID]],ALY,2,FALSE)</f>
        <v>#N/A</v>
      </c>
    </row>
    <row r="320" spans="1:10" x14ac:dyDescent="0.2">
      <c r="A320" s="8" t="str">
        <f>Table76810[[#This Row],[Test No.]]&amp;Table76810[[#This Row],[Section]]&amp;Table76810[[#This Row],[Q No.]]</f>
        <v>P8S39</v>
      </c>
      <c r="C320" s="16" t="s">
        <v>312</v>
      </c>
      <c r="D320" s="14">
        <v>39</v>
      </c>
      <c r="E320" s="14" t="s">
        <v>34</v>
      </c>
      <c r="F320" s="11">
        <f>Table76810[[#This Row],[CID]]</f>
        <v>0</v>
      </c>
      <c r="J320" s="11" t="e">
        <f>VLOOKUP(Table76810[[#This Row],[CID]],ALY,2,FALSE)</f>
        <v>#N/A</v>
      </c>
    </row>
    <row r="321" spans="1:10" x14ac:dyDescent="0.2">
      <c r="A321" s="8" t="str">
        <f>Table76810[[#This Row],[Test No.]]&amp;Table76810[[#This Row],[Section]]&amp;Table76810[[#This Row],[Q No.]]</f>
        <v>P8S40</v>
      </c>
      <c r="C321" s="16" t="s">
        <v>312</v>
      </c>
      <c r="D321" s="14">
        <v>40</v>
      </c>
      <c r="E321" s="14" t="s">
        <v>34</v>
      </c>
      <c r="F321" s="11">
        <f>Table76810[[#This Row],[CID]]</f>
        <v>0</v>
      </c>
      <c r="J321" s="11" t="e">
        <f>VLOOKUP(Table76810[[#This Row],[CID]],ALY,2,FALSE)</f>
        <v>#N/A</v>
      </c>
    </row>
    <row r="322" spans="1:10" x14ac:dyDescent="0.2">
      <c r="A322" s="8" t="str">
        <f>Table76810[[#This Row],[Test No.]]&amp;Table76810[[#This Row],[Section]]&amp;Table76810[[#This Row],[Q No.]]</f>
        <v>P9S1</v>
      </c>
      <c r="C322" s="16" t="s">
        <v>313</v>
      </c>
      <c r="D322" s="14">
        <v>1</v>
      </c>
      <c r="E322" s="14" t="s">
        <v>34</v>
      </c>
      <c r="F322" s="11">
        <f>Table76810[[#This Row],[CID]]</f>
        <v>0</v>
      </c>
      <c r="J322" s="11" t="e">
        <f>VLOOKUP(Table76810[[#This Row],[CID]],ALY,2,FALSE)</f>
        <v>#N/A</v>
      </c>
    </row>
    <row r="323" spans="1:10" x14ac:dyDescent="0.2">
      <c r="A323" s="8" t="str">
        <f>Table76810[[#This Row],[Test No.]]&amp;Table76810[[#This Row],[Section]]&amp;Table76810[[#This Row],[Q No.]]</f>
        <v>P9S2</v>
      </c>
      <c r="C323" s="16" t="s">
        <v>313</v>
      </c>
      <c r="D323" s="14">
        <v>2</v>
      </c>
      <c r="E323" s="14" t="s">
        <v>34</v>
      </c>
      <c r="F323" s="11">
        <f>Table76810[[#This Row],[CID]]</f>
        <v>0</v>
      </c>
      <c r="J323" s="11" t="e">
        <f>VLOOKUP(Table76810[[#This Row],[CID]],ALY,2,FALSE)</f>
        <v>#N/A</v>
      </c>
    </row>
    <row r="324" spans="1:10" x14ac:dyDescent="0.2">
      <c r="A324" s="8" t="str">
        <f>Table76810[[#This Row],[Test No.]]&amp;Table76810[[#This Row],[Section]]&amp;Table76810[[#This Row],[Q No.]]</f>
        <v>P9S3</v>
      </c>
      <c r="C324" s="16" t="s">
        <v>313</v>
      </c>
      <c r="D324" s="14">
        <v>3</v>
      </c>
      <c r="E324" s="14" t="s">
        <v>34</v>
      </c>
      <c r="F324" s="11">
        <f>Table76810[[#This Row],[CID]]</f>
        <v>0</v>
      </c>
      <c r="J324" s="11" t="e">
        <f>VLOOKUP(Table76810[[#This Row],[CID]],ALY,2,FALSE)</f>
        <v>#N/A</v>
      </c>
    </row>
    <row r="325" spans="1:10" x14ac:dyDescent="0.2">
      <c r="A325" s="8" t="str">
        <f>Table76810[[#This Row],[Test No.]]&amp;Table76810[[#This Row],[Section]]&amp;Table76810[[#This Row],[Q No.]]</f>
        <v>P9S4</v>
      </c>
      <c r="C325" s="16" t="s">
        <v>313</v>
      </c>
      <c r="D325" s="14">
        <v>4</v>
      </c>
      <c r="E325" s="14" t="s">
        <v>34</v>
      </c>
      <c r="F325" s="11">
        <f>Table76810[[#This Row],[CID]]</f>
        <v>0</v>
      </c>
      <c r="J325" s="11" t="e">
        <f>VLOOKUP(Table76810[[#This Row],[CID]],ALY,2,FALSE)</f>
        <v>#N/A</v>
      </c>
    </row>
    <row r="326" spans="1:10" x14ac:dyDescent="0.2">
      <c r="A326" s="8" t="str">
        <f>Table76810[[#This Row],[Test No.]]&amp;Table76810[[#This Row],[Section]]&amp;Table76810[[#This Row],[Q No.]]</f>
        <v>P9S5</v>
      </c>
      <c r="C326" s="16" t="s">
        <v>313</v>
      </c>
      <c r="D326" s="14">
        <v>5</v>
      </c>
      <c r="E326" s="14" t="s">
        <v>34</v>
      </c>
      <c r="F326" s="11">
        <f>Table76810[[#This Row],[CID]]</f>
        <v>0</v>
      </c>
      <c r="J326" s="11" t="e">
        <f>VLOOKUP(Table76810[[#This Row],[CID]],ALY,2,FALSE)</f>
        <v>#N/A</v>
      </c>
    </row>
    <row r="327" spans="1:10" x14ac:dyDescent="0.2">
      <c r="A327" s="8" t="str">
        <f>Table76810[[#This Row],[Test No.]]&amp;Table76810[[#This Row],[Section]]&amp;Table76810[[#This Row],[Q No.]]</f>
        <v>P9S6</v>
      </c>
      <c r="C327" s="16" t="s">
        <v>313</v>
      </c>
      <c r="D327" s="14">
        <v>6</v>
      </c>
      <c r="E327" s="14" t="s">
        <v>34</v>
      </c>
      <c r="F327" s="11">
        <f>Table76810[[#This Row],[CID]]</f>
        <v>0</v>
      </c>
      <c r="J327" s="11" t="e">
        <f>VLOOKUP(Table76810[[#This Row],[CID]],ALY,2,FALSE)</f>
        <v>#N/A</v>
      </c>
    </row>
    <row r="328" spans="1:10" x14ac:dyDescent="0.2">
      <c r="A328" s="8" t="str">
        <f>Table76810[[#This Row],[Test No.]]&amp;Table76810[[#This Row],[Section]]&amp;Table76810[[#This Row],[Q No.]]</f>
        <v>P9S7</v>
      </c>
      <c r="C328" s="16" t="s">
        <v>313</v>
      </c>
      <c r="D328" s="14">
        <v>7</v>
      </c>
      <c r="E328" s="14" t="s">
        <v>34</v>
      </c>
      <c r="F328" s="11">
        <f>Table76810[[#This Row],[CID]]</f>
        <v>0</v>
      </c>
      <c r="J328" s="11" t="e">
        <f>VLOOKUP(Table76810[[#This Row],[CID]],ALY,2,FALSE)</f>
        <v>#N/A</v>
      </c>
    </row>
    <row r="329" spans="1:10" x14ac:dyDescent="0.2">
      <c r="A329" s="8" t="str">
        <f>Table76810[[#This Row],[Test No.]]&amp;Table76810[[#This Row],[Section]]&amp;Table76810[[#This Row],[Q No.]]</f>
        <v>P9S8</v>
      </c>
      <c r="C329" s="16" t="s">
        <v>313</v>
      </c>
      <c r="D329" s="14">
        <v>8</v>
      </c>
      <c r="E329" s="14" t="s">
        <v>34</v>
      </c>
      <c r="F329" s="11">
        <f>Table76810[[#This Row],[CID]]</f>
        <v>0</v>
      </c>
      <c r="J329" s="11" t="e">
        <f>VLOOKUP(Table76810[[#This Row],[CID]],ALY,2,FALSE)</f>
        <v>#N/A</v>
      </c>
    </row>
    <row r="330" spans="1:10" x14ac:dyDescent="0.2">
      <c r="A330" s="8" t="str">
        <f>Table76810[[#This Row],[Test No.]]&amp;Table76810[[#This Row],[Section]]&amp;Table76810[[#This Row],[Q No.]]</f>
        <v>P9S9</v>
      </c>
      <c r="C330" s="16" t="s">
        <v>313</v>
      </c>
      <c r="D330" s="14">
        <v>9</v>
      </c>
      <c r="E330" s="14" t="s">
        <v>34</v>
      </c>
      <c r="F330" s="11">
        <f>Table76810[[#This Row],[CID]]</f>
        <v>0</v>
      </c>
      <c r="J330" s="11" t="e">
        <f>VLOOKUP(Table76810[[#This Row],[CID]],ALY,2,FALSE)</f>
        <v>#N/A</v>
      </c>
    </row>
    <row r="331" spans="1:10" x14ac:dyDescent="0.2">
      <c r="A331" s="8" t="str">
        <f>Table76810[[#This Row],[Test No.]]&amp;Table76810[[#This Row],[Section]]&amp;Table76810[[#This Row],[Q No.]]</f>
        <v>P9S10</v>
      </c>
      <c r="C331" s="16" t="s">
        <v>313</v>
      </c>
      <c r="D331" s="14">
        <v>10</v>
      </c>
      <c r="E331" s="14" t="s">
        <v>34</v>
      </c>
      <c r="F331" s="11">
        <f>Table76810[[#This Row],[CID]]</f>
        <v>0</v>
      </c>
      <c r="J331" s="11" t="e">
        <f>VLOOKUP(Table76810[[#This Row],[CID]],ALY,2,FALSE)</f>
        <v>#N/A</v>
      </c>
    </row>
    <row r="332" spans="1:10" x14ac:dyDescent="0.2">
      <c r="A332" s="8" t="str">
        <f>Table76810[[#This Row],[Test No.]]&amp;Table76810[[#This Row],[Section]]&amp;Table76810[[#This Row],[Q No.]]</f>
        <v>P9S11</v>
      </c>
      <c r="C332" s="16" t="s">
        <v>313</v>
      </c>
      <c r="D332" s="14">
        <v>11</v>
      </c>
      <c r="E332" s="14" t="s">
        <v>34</v>
      </c>
      <c r="F332" s="11">
        <f>Table76810[[#This Row],[CID]]</f>
        <v>0</v>
      </c>
      <c r="J332" s="11" t="e">
        <f>VLOOKUP(Table76810[[#This Row],[CID]],ALY,2,FALSE)</f>
        <v>#N/A</v>
      </c>
    </row>
    <row r="333" spans="1:10" x14ac:dyDescent="0.2">
      <c r="A333" s="8" t="str">
        <f>Table76810[[#This Row],[Test No.]]&amp;Table76810[[#This Row],[Section]]&amp;Table76810[[#This Row],[Q No.]]</f>
        <v>P9S12</v>
      </c>
      <c r="C333" s="16" t="s">
        <v>313</v>
      </c>
      <c r="D333" s="14">
        <v>12</v>
      </c>
      <c r="E333" s="14" t="s">
        <v>34</v>
      </c>
      <c r="F333" s="11">
        <f>Table76810[[#This Row],[CID]]</f>
        <v>0</v>
      </c>
      <c r="J333" s="11" t="e">
        <f>VLOOKUP(Table76810[[#This Row],[CID]],ALY,2,FALSE)</f>
        <v>#N/A</v>
      </c>
    </row>
    <row r="334" spans="1:10" x14ac:dyDescent="0.2">
      <c r="A334" s="8" t="str">
        <f>Table76810[[#This Row],[Test No.]]&amp;Table76810[[#This Row],[Section]]&amp;Table76810[[#This Row],[Q No.]]</f>
        <v>P9S13</v>
      </c>
      <c r="C334" s="16" t="s">
        <v>313</v>
      </c>
      <c r="D334" s="14">
        <v>13</v>
      </c>
      <c r="E334" s="14" t="s">
        <v>34</v>
      </c>
      <c r="F334" s="11">
        <f>Table76810[[#This Row],[CID]]</f>
        <v>0</v>
      </c>
      <c r="J334" s="11" t="e">
        <f>VLOOKUP(Table76810[[#This Row],[CID]],ALY,2,FALSE)</f>
        <v>#N/A</v>
      </c>
    </row>
    <row r="335" spans="1:10" x14ac:dyDescent="0.2">
      <c r="A335" s="8" t="str">
        <f>Table76810[[#This Row],[Test No.]]&amp;Table76810[[#This Row],[Section]]&amp;Table76810[[#This Row],[Q No.]]</f>
        <v>P9S14</v>
      </c>
      <c r="C335" s="16" t="s">
        <v>313</v>
      </c>
      <c r="D335" s="14">
        <v>14</v>
      </c>
      <c r="E335" s="14" t="s">
        <v>34</v>
      </c>
      <c r="F335" s="11">
        <f>Table76810[[#This Row],[CID]]</f>
        <v>0</v>
      </c>
      <c r="J335" s="11" t="e">
        <f>VLOOKUP(Table76810[[#This Row],[CID]],ALY,2,FALSE)</f>
        <v>#N/A</v>
      </c>
    </row>
    <row r="336" spans="1:10" x14ac:dyDescent="0.2">
      <c r="A336" s="8" t="str">
        <f>Table76810[[#This Row],[Test No.]]&amp;Table76810[[#This Row],[Section]]&amp;Table76810[[#This Row],[Q No.]]</f>
        <v>P9S15</v>
      </c>
      <c r="C336" s="16" t="s">
        <v>313</v>
      </c>
      <c r="D336" s="14">
        <v>15</v>
      </c>
      <c r="E336" s="14" t="s">
        <v>34</v>
      </c>
      <c r="F336" s="11">
        <f>Table76810[[#This Row],[CID]]</f>
        <v>0</v>
      </c>
      <c r="J336" s="11" t="e">
        <f>VLOOKUP(Table76810[[#This Row],[CID]],ALY,2,FALSE)</f>
        <v>#N/A</v>
      </c>
    </row>
    <row r="337" spans="1:10" x14ac:dyDescent="0.2">
      <c r="A337" s="8" t="str">
        <f>Table76810[[#This Row],[Test No.]]&amp;Table76810[[#This Row],[Section]]&amp;Table76810[[#This Row],[Q No.]]</f>
        <v>P9S16</v>
      </c>
      <c r="C337" s="16" t="s">
        <v>313</v>
      </c>
      <c r="D337" s="14">
        <v>16</v>
      </c>
      <c r="E337" s="14" t="s">
        <v>34</v>
      </c>
      <c r="F337" s="11">
        <f>Table76810[[#This Row],[CID]]</f>
        <v>0</v>
      </c>
      <c r="J337" s="11" t="e">
        <f>VLOOKUP(Table76810[[#This Row],[CID]],ALY,2,FALSE)</f>
        <v>#N/A</v>
      </c>
    </row>
    <row r="338" spans="1:10" x14ac:dyDescent="0.2">
      <c r="A338" s="8" t="str">
        <f>Table76810[[#This Row],[Test No.]]&amp;Table76810[[#This Row],[Section]]&amp;Table76810[[#This Row],[Q No.]]</f>
        <v>P9S17</v>
      </c>
      <c r="C338" s="16" t="s">
        <v>313</v>
      </c>
      <c r="D338" s="14">
        <v>17</v>
      </c>
      <c r="E338" s="14" t="s">
        <v>34</v>
      </c>
      <c r="F338" s="11">
        <f>Table76810[[#This Row],[CID]]</f>
        <v>0</v>
      </c>
      <c r="J338" s="11" t="e">
        <f>VLOOKUP(Table76810[[#This Row],[CID]],ALY,2,FALSE)</f>
        <v>#N/A</v>
      </c>
    </row>
    <row r="339" spans="1:10" x14ac:dyDescent="0.2">
      <c r="A339" s="8" t="str">
        <f>Table76810[[#This Row],[Test No.]]&amp;Table76810[[#This Row],[Section]]&amp;Table76810[[#This Row],[Q No.]]</f>
        <v>P9S18</v>
      </c>
      <c r="C339" s="16" t="s">
        <v>313</v>
      </c>
      <c r="D339" s="14">
        <v>18</v>
      </c>
      <c r="E339" s="14" t="s">
        <v>34</v>
      </c>
      <c r="F339" s="11">
        <f>Table76810[[#This Row],[CID]]</f>
        <v>0</v>
      </c>
      <c r="J339" s="11" t="e">
        <f>VLOOKUP(Table76810[[#This Row],[CID]],ALY,2,FALSE)</f>
        <v>#N/A</v>
      </c>
    </row>
    <row r="340" spans="1:10" x14ac:dyDescent="0.2">
      <c r="A340" s="8" t="str">
        <f>Table76810[[#This Row],[Test No.]]&amp;Table76810[[#This Row],[Section]]&amp;Table76810[[#This Row],[Q No.]]</f>
        <v>P9S19</v>
      </c>
      <c r="C340" s="15" t="s">
        <v>313</v>
      </c>
      <c r="D340" s="14">
        <v>19</v>
      </c>
      <c r="E340" s="14" t="s">
        <v>34</v>
      </c>
      <c r="F340" s="11">
        <f>Table76810[[#This Row],[CID]]</f>
        <v>0</v>
      </c>
      <c r="J340" s="11" t="e">
        <f>VLOOKUP(Table76810[[#This Row],[CID]],ALY,2,FALSE)</f>
        <v>#N/A</v>
      </c>
    </row>
    <row r="341" spans="1:10" x14ac:dyDescent="0.2">
      <c r="A341" s="8" t="str">
        <f>Table76810[[#This Row],[Test No.]]&amp;Table76810[[#This Row],[Section]]&amp;Table76810[[#This Row],[Q No.]]</f>
        <v>P9S20</v>
      </c>
      <c r="C341" s="15" t="s">
        <v>313</v>
      </c>
      <c r="D341" s="14">
        <v>20</v>
      </c>
      <c r="E341" s="14" t="s">
        <v>34</v>
      </c>
      <c r="F341" s="11">
        <f>Table76810[[#This Row],[CID]]</f>
        <v>0</v>
      </c>
      <c r="J341" s="11" t="e">
        <f>VLOOKUP(Table76810[[#This Row],[CID]],ALY,2,FALSE)</f>
        <v>#N/A</v>
      </c>
    </row>
    <row r="342" spans="1:10" x14ac:dyDescent="0.2">
      <c r="A342" s="8" t="str">
        <f>Table76810[[#This Row],[Test No.]]&amp;Table76810[[#This Row],[Section]]&amp;Table76810[[#This Row],[Q No.]]</f>
        <v>P9S21</v>
      </c>
      <c r="C342" s="15" t="s">
        <v>313</v>
      </c>
      <c r="D342" s="14">
        <v>21</v>
      </c>
      <c r="E342" s="14" t="s">
        <v>34</v>
      </c>
      <c r="F342" s="11">
        <f>Table76810[[#This Row],[CID]]</f>
        <v>0</v>
      </c>
      <c r="J342" s="11" t="e">
        <f>VLOOKUP(Table76810[[#This Row],[CID]],ALY,2,FALSE)</f>
        <v>#N/A</v>
      </c>
    </row>
    <row r="343" spans="1:10" x14ac:dyDescent="0.2">
      <c r="A343" s="8" t="str">
        <f>Table76810[[#This Row],[Test No.]]&amp;Table76810[[#This Row],[Section]]&amp;Table76810[[#This Row],[Q No.]]</f>
        <v>P9S22</v>
      </c>
      <c r="C343" s="15" t="s">
        <v>313</v>
      </c>
      <c r="D343" s="14">
        <v>22</v>
      </c>
      <c r="E343" s="14" t="s">
        <v>34</v>
      </c>
      <c r="F343" s="11">
        <f>Table76810[[#This Row],[CID]]</f>
        <v>0</v>
      </c>
      <c r="J343" s="11" t="e">
        <f>VLOOKUP(Table76810[[#This Row],[CID]],ALY,2,FALSE)</f>
        <v>#N/A</v>
      </c>
    </row>
    <row r="344" spans="1:10" x14ac:dyDescent="0.2">
      <c r="A344" s="8" t="str">
        <f>Table76810[[#This Row],[Test No.]]&amp;Table76810[[#This Row],[Section]]&amp;Table76810[[#This Row],[Q No.]]</f>
        <v>P9S23</v>
      </c>
      <c r="C344" s="15" t="s">
        <v>313</v>
      </c>
      <c r="D344" s="14">
        <v>23</v>
      </c>
      <c r="E344" s="14" t="s">
        <v>34</v>
      </c>
      <c r="F344" s="11">
        <f>Table76810[[#This Row],[CID]]</f>
        <v>0</v>
      </c>
      <c r="J344" s="11" t="e">
        <f>VLOOKUP(Table76810[[#This Row],[CID]],ALY,2,FALSE)</f>
        <v>#N/A</v>
      </c>
    </row>
    <row r="345" spans="1:10" x14ac:dyDescent="0.2">
      <c r="A345" s="8" t="str">
        <f>Table76810[[#This Row],[Test No.]]&amp;Table76810[[#This Row],[Section]]&amp;Table76810[[#This Row],[Q No.]]</f>
        <v>P9S24</v>
      </c>
      <c r="C345" s="15" t="s">
        <v>313</v>
      </c>
      <c r="D345" s="14">
        <v>24</v>
      </c>
      <c r="E345" s="14" t="s">
        <v>34</v>
      </c>
      <c r="F345" s="11">
        <f>Table76810[[#This Row],[CID]]</f>
        <v>0</v>
      </c>
      <c r="J345" s="11" t="e">
        <f>VLOOKUP(Table76810[[#This Row],[CID]],ALY,2,FALSE)</f>
        <v>#N/A</v>
      </c>
    </row>
    <row r="346" spans="1:10" x14ac:dyDescent="0.2">
      <c r="A346" s="8" t="str">
        <f>Table76810[[#This Row],[Test No.]]&amp;Table76810[[#This Row],[Section]]&amp;Table76810[[#This Row],[Q No.]]</f>
        <v>P9S25</v>
      </c>
      <c r="C346" s="15" t="s">
        <v>313</v>
      </c>
      <c r="D346" s="14">
        <v>25</v>
      </c>
      <c r="E346" s="14" t="s">
        <v>34</v>
      </c>
      <c r="F346" s="11">
        <f>Table76810[[#This Row],[CID]]</f>
        <v>0</v>
      </c>
      <c r="J346" s="11" t="e">
        <f>VLOOKUP(Table76810[[#This Row],[CID]],ALY,2,FALSE)</f>
        <v>#N/A</v>
      </c>
    </row>
    <row r="347" spans="1:10" x14ac:dyDescent="0.2">
      <c r="A347" s="8" t="str">
        <f>Table76810[[#This Row],[Test No.]]&amp;Table76810[[#This Row],[Section]]&amp;Table76810[[#This Row],[Q No.]]</f>
        <v>P9S26</v>
      </c>
      <c r="C347" s="15" t="s">
        <v>313</v>
      </c>
      <c r="D347" s="14">
        <v>26</v>
      </c>
      <c r="E347" s="14" t="s">
        <v>34</v>
      </c>
      <c r="F347" s="11">
        <f>Table76810[[#This Row],[CID]]</f>
        <v>0</v>
      </c>
      <c r="J347" s="11" t="e">
        <f>VLOOKUP(Table76810[[#This Row],[CID]],ALY,2,FALSE)</f>
        <v>#N/A</v>
      </c>
    </row>
    <row r="348" spans="1:10" x14ac:dyDescent="0.2">
      <c r="A348" s="8" t="str">
        <f>Table76810[[#This Row],[Test No.]]&amp;Table76810[[#This Row],[Section]]&amp;Table76810[[#This Row],[Q No.]]</f>
        <v>P9S27</v>
      </c>
      <c r="C348" s="15" t="s">
        <v>313</v>
      </c>
      <c r="D348" s="14">
        <v>27</v>
      </c>
      <c r="E348" s="14" t="s">
        <v>34</v>
      </c>
      <c r="F348" s="11">
        <f>Table76810[[#This Row],[CID]]</f>
        <v>0</v>
      </c>
      <c r="J348" s="11" t="e">
        <f>VLOOKUP(Table76810[[#This Row],[CID]],ALY,2,FALSE)</f>
        <v>#N/A</v>
      </c>
    </row>
    <row r="349" spans="1:10" x14ac:dyDescent="0.2">
      <c r="A349" s="8" t="str">
        <f>Table76810[[#This Row],[Test No.]]&amp;Table76810[[#This Row],[Section]]&amp;Table76810[[#This Row],[Q No.]]</f>
        <v>P9S28</v>
      </c>
      <c r="C349" s="15" t="s">
        <v>313</v>
      </c>
      <c r="D349" s="14">
        <v>28</v>
      </c>
      <c r="E349" s="14" t="s">
        <v>34</v>
      </c>
      <c r="F349" s="11">
        <f>Table76810[[#This Row],[CID]]</f>
        <v>0</v>
      </c>
      <c r="J349" s="11" t="e">
        <f>VLOOKUP(Table76810[[#This Row],[CID]],ALY,2,FALSE)</f>
        <v>#N/A</v>
      </c>
    </row>
    <row r="350" spans="1:10" x14ac:dyDescent="0.2">
      <c r="A350" s="8" t="str">
        <f>Table76810[[#This Row],[Test No.]]&amp;Table76810[[#This Row],[Section]]&amp;Table76810[[#This Row],[Q No.]]</f>
        <v>P9S29</v>
      </c>
      <c r="C350" s="15" t="s">
        <v>313</v>
      </c>
      <c r="D350" s="14">
        <v>29</v>
      </c>
      <c r="E350" s="14" t="s">
        <v>34</v>
      </c>
      <c r="F350" s="11">
        <f>Table76810[[#This Row],[CID]]</f>
        <v>0</v>
      </c>
      <c r="J350" s="11" t="e">
        <f>VLOOKUP(Table76810[[#This Row],[CID]],ALY,2,FALSE)</f>
        <v>#N/A</v>
      </c>
    </row>
    <row r="351" spans="1:10" x14ac:dyDescent="0.2">
      <c r="A351" s="8" t="str">
        <f>Table76810[[#This Row],[Test No.]]&amp;Table76810[[#This Row],[Section]]&amp;Table76810[[#This Row],[Q No.]]</f>
        <v>P9S30</v>
      </c>
      <c r="C351" s="15" t="s">
        <v>313</v>
      </c>
      <c r="D351" s="14">
        <v>30</v>
      </c>
      <c r="E351" s="14" t="s">
        <v>34</v>
      </c>
      <c r="F351" s="11">
        <f>Table76810[[#This Row],[CID]]</f>
        <v>0</v>
      </c>
      <c r="J351" s="11" t="e">
        <f>VLOOKUP(Table76810[[#This Row],[CID]],ALY,2,FALSE)</f>
        <v>#N/A</v>
      </c>
    </row>
    <row r="352" spans="1:10" x14ac:dyDescent="0.2">
      <c r="A352" s="8" t="str">
        <f>Table76810[[#This Row],[Test No.]]&amp;Table76810[[#This Row],[Section]]&amp;Table76810[[#This Row],[Q No.]]</f>
        <v>P9S31</v>
      </c>
      <c r="C352" s="15" t="s">
        <v>313</v>
      </c>
      <c r="D352" s="14">
        <v>31</v>
      </c>
      <c r="E352" s="14" t="s">
        <v>34</v>
      </c>
      <c r="F352" s="11">
        <f>Table76810[[#This Row],[CID]]</f>
        <v>0</v>
      </c>
      <c r="J352" s="11" t="e">
        <f>VLOOKUP(Table76810[[#This Row],[CID]],ALY,2,FALSE)</f>
        <v>#N/A</v>
      </c>
    </row>
    <row r="353" spans="1:10" x14ac:dyDescent="0.2">
      <c r="A353" s="8" t="str">
        <f>Table76810[[#This Row],[Test No.]]&amp;Table76810[[#This Row],[Section]]&amp;Table76810[[#This Row],[Q No.]]</f>
        <v>P9S32</v>
      </c>
      <c r="C353" s="15" t="s">
        <v>313</v>
      </c>
      <c r="D353" s="14">
        <v>32</v>
      </c>
      <c r="E353" s="14" t="s">
        <v>34</v>
      </c>
      <c r="F353" s="11">
        <f>Table76810[[#This Row],[CID]]</f>
        <v>0</v>
      </c>
      <c r="J353" s="11" t="e">
        <f>VLOOKUP(Table76810[[#This Row],[CID]],ALY,2,FALSE)</f>
        <v>#N/A</v>
      </c>
    </row>
    <row r="354" spans="1:10" x14ac:dyDescent="0.2">
      <c r="A354" s="8" t="str">
        <f>Table76810[[#This Row],[Test No.]]&amp;Table76810[[#This Row],[Section]]&amp;Table76810[[#This Row],[Q No.]]</f>
        <v>P9S33</v>
      </c>
      <c r="C354" s="15" t="s">
        <v>313</v>
      </c>
      <c r="D354" s="14">
        <v>33</v>
      </c>
      <c r="E354" s="14" t="s">
        <v>34</v>
      </c>
      <c r="F354" s="11">
        <f>Table76810[[#This Row],[CID]]</f>
        <v>0</v>
      </c>
      <c r="J354" s="11" t="e">
        <f>VLOOKUP(Table76810[[#This Row],[CID]],ALY,2,FALSE)</f>
        <v>#N/A</v>
      </c>
    </row>
    <row r="355" spans="1:10" x14ac:dyDescent="0.2">
      <c r="A355" s="8" t="str">
        <f>Table76810[[#This Row],[Test No.]]&amp;Table76810[[#This Row],[Section]]&amp;Table76810[[#This Row],[Q No.]]</f>
        <v>P9S34</v>
      </c>
      <c r="C355" s="15" t="s">
        <v>313</v>
      </c>
      <c r="D355" s="14">
        <v>34</v>
      </c>
      <c r="E355" s="14" t="s">
        <v>34</v>
      </c>
      <c r="F355" s="11">
        <f>Table76810[[#This Row],[CID]]</f>
        <v>0</v>
      </c>
      <c r="J355" s="11" t="e">
        <f>VLOOKUP(Table76810[[#This Row],[CID]],ALY,2,FALSE)</f>
        <v>#N/A</v>
      </c>
    </row>
    <row r="356" spans="1:10" x14ac:dyDescent="0.2">
      <c r="A356" s="8" t="str">
        <f>Table76810[[#This Row],[Test No.]]&amp;Table76810[[#This Row],[Section]]&amp;Table76810[[#This Row],[Q No.]]</f>
        <v>P9S35</v>
      </c>
      <c r="C356" s="15" t="s">
        <v>313</v>
      </c>
      <c r="D356" s="14">
        <v>35</v>
      </c>
      <c r="E356" s="14" t="s">
        <v>34</v>
      </c>
      <c r="F356" s="11">
        <f>Table76810[[#This Row],[CID]]</f>
        <v>0</v>
      </c>
      <c r="J356" s="11" t="e">
        <f>VLOOKUP(Table76810[[#This Row],[CID]],ALY,2,FALSE)</f>
        <v>#N/A</v>
      </c>
    </row>
    <row r="357" spans="1:10" x14ac:dyDescent="0.2">
      <c r="A357" s="8" t="str">
        <f>Table76810[[#This Row],[Test No.]]&amp;Table76810[[#This Row],[Section]]&amp;Table76810[[#This Row],[Q No.]]</f>
        <v>P9S36</v>
      </c>
      <c r="C357" s="15" t="s">
        <v>313</v>
      </c>
      <c r="D357" s="14">
        <v>36</v>
      </c>
      <c r="E357" s="14" t="s">
        <v>34</v>
      </c>
      <c r="F357" s="11">
        <f>Table76810[[#This Row],[CID]]</f>
        <v>0</v>
      </c>
      <c r="J357" s="11" t="e">
        <f>VLOOKUP(Table76810[[#This Row],[CID]],ALY,2,FALSE)</f>
        <v>#N/A</v>
      </c>
    </row>
    <row r="358" spans="1:10" x14ac:dyDescent="0.2">
      <c r="A358" s="8" t="str">
        <f>Table76810[[#This Row],[Test No.]]&amp;Table76810[[#This Row],[Section]]&amp;Table76810[[#This Row],[Q No.]]</f>
        <v>P9S37</v>
      </c>
      <c r="C358" s="15" t="s">
        <v>313</v>
      </c>
      <c r="D358" s="14">
        <v>37</v>
      </c>
      <c r="E358" s="14" t="s">
        <v>34</v>
      </c>
      <c r="F358" s="11">
        <f>Table76810[[#This Row],[CID]]</f>
        <v>0</v>
      </c>
      <c r="J358" s="11" t="e">
        <f>VLOOKUP(Table76810[[#This Row],[CID]],ALY,2,FALSE)</f>
        <v>#N/A</v>
      </c>
    </row>
    <row r="359" spans="1:10" x14ac:dyDescent="0.2">
      <c r="A359" s="8" t="str">
        <f>Table76810[[#This Row],[Test No.]]&amp;Table76810[[#This Row],[Section]]&amp;Table76810[[#This Row],[Q No.]]</f>
        <v>P9S38</v>
      </c>
      <c r="C359" s="15" t="s">
        <v>313</v>
      </c>
      <c r="D359" s="14">
        <v>38</v>
      </c>
      <c r="E359" s="14" t="s">
        <v>34</v>
      </c>
      <c r="F359" s="11">
        <f>Table76810[[#This Row],[CID]]</f>
        <v>0</v>
      </c>
      <c r="J359" s="11" t="e">
        <f>VLOOKUP(Table76810[[#This Row],[CID]],ALY,2,FALSE)</f>
        <v>#N/A</v>
      </c>
    </row>
    <row r="360" spans="1:10" x14ac:dyDescent="0.2">
      <c r="A360" s="8" t="str">
        <f>Table76810[[#This Row],[Test No.]]&amp;Table76810[[#This Row],[Section]]&amp;Table76810[[#This Row],[Q No.]]</f>
        <v>P9S39</v>
      </c>
      <c r="C360" s="15" t="s">
        <v>313</v>
      </c>
      <c r="D360" s="14">
        <v>39</v>
      </c>
      <c r="E360" s="14" t="s">
        <v>34</v>
      </c>
      <c r="F360" s="11">
        <f>Table76810[[#This Row],[CID]]</f>
        <v>0</v>
      </c>
      <c r="J360" s="11" t="e">
        <f>VLOOKUP(Table76810[[#This Row],[CID]],ALY,2,FALSE)</f>
        <v>#N/A</v>
      </c>
    </row>
    <row r="361" spans="1:10" x14ac:dyDescent="0.2">
      <c r="A361" s="8" t="str">
        <f>Table76810[[#This Row],[Test No.]]&amp;Table76810[[#This Row],[Section]]&amp;Table76810[[#This Row],[Q No.]]</f>
        <v>P9S40</v>
      </c>
      <c r="C361" s="15" t="s">
        <v>313</v>
      </c>
      <c r="D361" s="14">
        <v>40</v>
      </c>
      <c r="E361" s="14" t="s">
        <v>34</v>
      </c>
      <c r="F361" s="11">
        <f>Table76810[[#This Row],[CID]]</f>
        <v>0</v>
      </c>
      <c r="J361" s="11" t="e">
        <f>VLOOKUP(Table76810[[#This Row],[CID]],ALY,2,FALSE)</f>
        <v>#N/A</v>
      </c>
    </row>
    <row r="362" spans="1:10" x14ac:dyDescent="0.2">
      <c r="A362" s="8" t="str">
        <f>Table76810[[#This Row],[Test No.]]&amp;Table76810[[#This Row],[Section]]&amp;Table76810[[#This Row],[Q No.]]</f>
        <v>P10S1</v>
      </c>
      <c r="C362" s="15" t="s">
        <v>140</v>
      </c>
      <c r="D362" s="14">
        <v>1</v>
      </c>
      <c r="E362" s="14" t="s">
        <v>34</v>
      </c>
      <c r="F362" s="11">
        <f>Table76810[[#This Row],[CID]]</f>
        <v>0</v>
      </c>
      <c r="J362" s="11" t="e">
        <f>VLOOKUP(Table76810[[#This Row],[CID]],ALY,2,FALSE)</f>
        <v>#N/A</v>
      </c>
    </row>
    <row r="363" spans="1:10" x14ac:dyDescent="0.2">
      <c r="A363" s="8" t="str">
        <f>Table76810[[#This Row],[Test No.]]&amp;Table76810[[#This Row],[Section]]&amp;Table76810[[#This Row],[Q No.]]</f>
        <v>P10S2</v>
      </c>
      <c r="C363" s="15" t="s">
        <v>140</v>
      </c>
      <c r="D363" s="14">
        <v>2</v>
      </c>
      <c r="E363" s="14" t="s">
        <v>34</v>
      </c>
      <c r="F363" s="11">
        <f>Table76810[[#This Row],[CID]]</f>
        <v>0</v>
      </c>
      <c r="J363" s="11" t="e">
        <f>VLOOKUP(Table76810[[#This Row],[CID]],ALY,2,FALSE)</f>
        <v>#N/A</v>
      </c>
    </row>
    <row r="364" spans="1:10" x14ac:dyDescent="0.2">
      <c r="A364" s="8" t="str">
        <f>Table76810[[#This Row],[Test No.]]&amp;Table76810[[#This Row],[Section]]&amp;Table76810[[#This Row],[Q No.]]</f>
        <v>P10S3</v>
      </c>
      <c r="C364" s="15" t="s">
        <v>140</v>
      </c>
      <c r="D364" s="14">
        <v>3</v>
      </c>
      <c r="E364" s="14" t="s">
        <v>34</v>
      </c>
      <c r="F364" s="11">
        <f>Table76810[[#This Row],[CID]]</f>
        <v>0</v>
      </c>
      <c r="J364" s="11" t="e">
        <f>VLOOKUP(Table76810[[#This Row],[CID]],ALY,2,FALSE)</f>
        <v>#N/A</v>
      </c>
    </row>
    <row r="365" spans="1:10" x14ac:dyDescent="0.2">
      <c r="A365" s="8" t="str">
        <f>Table76810[[#This Row],[Test No.]]&amp;Table76810[[#This Row],[Section]]&amp;Table76810[[#This Row],[Q No.]]</f>
        <v>P10S4</v>
      </c>
      <c r="C365" s="15" t="s">
        <v>140</v>
      </c>
      <c r="D365" s="14">
        <v>4</v>
      </c>
      <c r="E365" s="14" t="s">
        <v>34</v>
      </c>
      <c r="F365" s="11">
        <f>Table76810[[#This Row],[CID]]</f>
        <v>0</v>
      </c>
      <c r="J365" s="11" t="e">
        <f>VLOOKUP(Table76810[[#This Row],[CID]],ALY,2,FALSE)</f>
        <v>#N/A</v>
      </c>
    </row>
    <row r="366" spans="1:10" x14ac:dyDescent="0.2">
      <c r="A366" s="8" t="str">
        <f>Table76810[[#This Row],[Test No.]]&amp;Table76810[[#This Row],[Section]]&amp;Table76810[[#This Row],[Q No.]]</f>
        <v>P10S5</v>
      </c>
      <c r="C366" s="15" t="s">
        <v>140</v>
      </c>
      <c r="D366" s="14">
        <v>5</v>
      </c>
      <c r="E366" s="14" t="s">
        <v>34</v>
      </c>
      <c r="F366" s="11">
        <f>Table76810[[#This Row],[CID]]</f>
        <v>0</v>
      </c>
      <c r="J366" s="11" t="e">
        <f>VLOOKUP(Table76810[[#This Row],[CID]],ALY,2,FALSE)</f>
        <v>#N/A</v>
      </c>
    </row>
    <row r="367" spans="1:10" x14ac:dyDescent="0.2">
      <c r="A367" s="8" t="str">
        <f>Table76810[[#This Row],[Test No.]]&amp;Table76810[[#This Row],[Section]]&amp;Table76810[[#This Row],[Q No.]]</f>
        <v>P10S6</v>
      </c>
      <c r="C367" s="15" t="s">
        <v>140</v>
      </c>
      <c r="D367" s="14">
        <v>6</v>
      </c>
      <c r="E367" s="14" t="s">
        <v>34</v>
      </c>
      <c r="F367" s="11">
        <f>Table76810[[#This Row],[CID]]</f>
        <v>0</v>
      </c>
      <c r="J367" s="11" t="e">
        <f>VLOOKUP(Table76810[[#This Row],[CID]],ALY,2,FALSE)</f>
        <v>#N/A</v>
      </c>
    </row>
    <row r="368" spans="1:10" x14ac:dyDescent="0.2">
      <c r="A368" s="8" t="str">
        <f>Table76810[[#This Row],[Test No.]]&amp;Table76810[[#This Row],[Section]]&amp;Table76810[[#This Row],[Q No.]]</f>
        <v>P10S7</v>
      </c>
      <c r="C368" s="15" t="s">
        <v>140</v>
      </c>
      <c r="D368" s="14">
        <v>7</v>
      </c>
      <c r="E368" s="14" t="s">
        <v>34</v>
      </c>
      <c r="F368" s="11">
        <f>Table76810[[#This Row],[CID]]</f>
        <v>0</v>
      </c>
      <c r="J368" s="11" t="e">
        <f>VLOOKUP(Table76810[[#This Row],[CID]],ALY,2,FALSE)</f>
        <v>#N/A</v>
      </c>
    </row>
    <row r="369" spans="1:10" x14ac:dyDescent="0.2">
      <c r="A369" s="8" t="str">
        <f>Table76810[[#This Row],[Test No.]]&amp;Table76810[[#This Row],[Section]]&amp;Table76810[[#This Row],[Q No.]]</f>
        <v>P10S8</v>
      </c>
      <c r="C369" s="15" t="s">
        <v>140</v>
      </c>
      <c r="D369" s="14">
        <v>8</v>
      </c>
      <c r="E369" s="14" t="s">
        <v>34</v>
      </c>
      <c r="F369" s="11">
        <f>Table76810[[#This Row],[CID]]</f>
        <v>0</v>
      </c>
      <c r="J369" s="11" t="e">
        <f>VLOOKUP(Table76810[[#This Row],[CID]],ALY,2,FALSE)</f>
        <v>#N/A</v>
      </c>
    </row>
    <row r="370" spans="1:10" x14ac:dyDescent="0.2">
      <c r="A370" s="8" t="str">
        <f>Table76810[[#This Row],[Test No.]]&amp;Table76810[[#This Row],[Section]]&amp;Table76810[[#This Row],[Q No.]]</f>
        <v>P10S9</v>
      </c>
      <c r="C370" s="15" t="s">
        <v>140</v>
      </c>
      <c r="D370" s="14">
        <v>9</v>
      </c>
      <c r="E370" s="14" t="s">
        <v>34</v>
      </c>
      <c r="F370" s="11">
        <f>Table76810[[#This Row],[CID]]</f>
        <v>0</v>
      </c>
      <c r="J370" s="11" t="e">
        <f>VLOOKUP(Table76810[[#This Row],[CID]],ALY,2,FALSE)</f>
        <v>#N/A</v>
      </c>
    </row>
    <row r="371" spans="1:10" x14ac:dyDescent="0.2">
      <c r="A371" s="8" t="str">
        <f>Table76810[[#This Row],[Test No.]]&amp;Table76810[[#This Row],[Section]]&amp;Table76810[[#This Row],[Q No.]]</f>
        <v>P10S10</v>
      </c>
      <c r="C371" s="15" t="s">
        <v>140</v>
      </c>
      <c r="D371" s="14">
        <v>10</v>
      </c>
      <c r="E371" s="14" t="s">
        <v>34</v>
      </c>
      <c r="F371" s="11">
        <f>Table76810[[#This Row],[CID]]</f>
        <v>0</v>
      </c>
      <c r="J371" s="11" t="e">
        <f>VLOOKUP(Table76810[[#This Row],[CID]],ALY,2,FALSE)</f>
        <v>#N/A</v>
      </c>
    </row>
    <row r="372" spans="1:10" x14ac:dyDescent="0.2">
      <c r="A372" s="8" t="str">
        <f>Table76810[[#This Row],[Test No.]]&amp;Table76810[[#This Row],[Section]]&amp;Table76810[[#This Row],[Q No.]]</f>
        <v>P10S11</v>
      </c>
      <c r="C372" s="15" t="s">
        <v>140</v>
      </c>
      <c r="D372" s="14">
        <v>11</v>
      </c>
      <c r="E372" s="14" t="s">
        <v>34</v>
      </c>
      <c r="F372" s="11">
        <f>Table76810[[#This Row],[CID]]</f>
        <v>0</v>
      </c>
      <c r="J372" s="11" t="e">
        <f>VLOOKUP(Table76810[[#This Row],[CID]],ALY,2,FALSE)</f>
        <v>#N/A</v>
      </c>
    </row>
    <row r="373" spans="1:10" x14ac:dyDescent="0.2">
      <c r="A373" s="8" t="str">
        <f>Table76810[[#This Row],[Test No.]]&amp;Table76810[[#This Row],[Section]]&amp;Table76810[[#This Row],[Q No.]]</f>
        <v>P10S12</v>
      </c>
      <c r="C373" s="15" t="s">
        <v>140</v>
      </c>
      <c r="D373" s="14">
        <v>12</v>
      </c>
      <c r="E373" s="14" t="s">
        <v>34</v>
      </c>
      <c r="F373" s="11">
        <f>Table76810[[#This Row],[CID]]</f>
        <v>0</v>
      </c>
      <c r="J373" s="11" t="e">
        <f>VLOOKUP(Table76810[[#This Row],[CID]],ALY,2,FALSE)</f>
        <v>#N/A</v>
      </c>
    </row>
    <row r="374" spans="1:10" x14ac:dyDescent="0.2">
      <c r="A374" s="8" t="str">
        <f>Table76810[[#This Row],[Test No.]]&amp;Table76810[[#This Row],[Section]]&amp;Table76810[[#This Row],[Q No.]]</f>
        <v>P10S13</v>
      </c>
      <c r="C374" s="15" t="s">
        <v>140</v>
      </c>
      <c r="D374" s="14">
        <v>13</v>
      </c>
      <c r="E374" s="14" t="s">
        <v>34</v>
      </c>
      <c r="F374" s="11">
        <f>Table76810[[#This Row],[CID]]</f>
        <v>0</v>
      </c>
      <c r="J374" s="11" t="e">
        <f>VLOOKUP(Table76810[[#This Row],[CID]],ALY,2,FALSE)</f>
        <v>#N/A</v>
      </c>
    </row>
    <row r="375" spans="1:10" x14ac:dyDescent="0.2">
      <c r="A375" s="8" t="str">
        <f>Table76810[[#This Row],[Test No.]]&amp;Table76810[[#This Row],[Section]]&amp;Table76810[[#This Row],[Q No.]]</f>
        <v>P10S14</v>
      </c>
      <c r="C375" s="15" t="s">
        <v>140</v>
      </c>
      <c r="D375" s="14">
        <v>14</v>
      </c>
      <c r="E375" s="14" t="s">
        <v>34</v>
      </c>
      <c r="F375" s="11">
        <f>Table76810[[#This Row],[CID]]</f>
        <v>0</v>
      </c>
      <c r="J375" s="11" t="e">
        <f>VLOOKUP(Table76810[[#This Row],[CID]],ALY,2,FALSE)</f>
        <v>#N/A</v>
      </c>
    </row>
    <row r="376" spans="1:10" x14ac:dyDescent="0.2">
      <c r="A376" s="8" t="str">
        <f>Table76810[[#This Row],[Test No.]]&amp;Table76810[[#This Row],[Section]]&amp;Table76810[[#This Row],[Q No.]]</f>
        <v>P10S15</v>
      </c>
      <c r="C376" s="15" t="s">
        <v>140</v>
      </c>
      <c r="D376" s="14">
        <v>15</v>
      </c>
      <c r="E376" s="14" t="s">
        <v>34</v>
      </c>
      <c r="F376" s="11">
        <f>Table76810[[#This Row],[CID]]</f>
        <v>0</v>
      </c>
      <c r="J376" s="11" t="e">
        <f>VLOOKUP(Table76810[[#This Row],[CID]],ALY,2,FALSE)</f>
        <v>#N/A</v>
      </c>
    </row>
    <row r="377" spans="1:10" x14ac:dyDescent="0.2">
      <c r="A377" s="8" t="str">
        <f>Table76810[[#This Row],[Test No.]]&amp;Table76810[[#This Row],[Section]]&amp;Table76810[[#This Row],[Q No.]]</f>
        <v>P10S16</v>
      </c>
      <c r="C377" s="15" t="s">
        <v>140</v>
      </c>
      <c r="D377" s="14">
        <v>16</v>
      </c>
      <c r="E377" s="14" t="s">
        <v>34</v>
      </c>
      <c r="F377" s="11">
        <f>Table76810[[#This Row],[CID]]</f>
        <v>0</v>
      </c>
      <c r="J377" s="11" t="e">
        <f>VLOOKUP(Table76810[[#This Row],[CID]],ALY,2,FALSE)</f>
        <v>#N/A</v>
      </c>
    </row>
    <row r="378" spans="1:10" x14ac:dyDescent="0.2">
      <c r="A378" s="8" t="str">
        <f>Table76810[[#This Row],[Test No.]]&amp;Table76810[[#This Row],[Section]]&amp;Table76810[[#This Row],[Q No.]]</f>
        <v>P10S17</v>
      </c>
      <c r="C378" s="15" t="s">
        <v>140</v>
      </c>
      <c r="D378" s="14">
        <v>17</v>
      </c>
      <c r="E378" s="14" t="s">
        <v>34</v>
      </c>
      <c r="F378" s="13">
        <f>Table76810[[#This Row],[CID]]</f>
        <v>0</v>
      </c>
      <c r="G378" s="14"/>
      <c r="H378" s="13"/>
      <c r="I378" s="14"/>
      <c r="J378" s="13" t="e">
        <f>VLOOKUP(Table76810[[#This Row],[CID]],ALY,2,FALSE)</f>
        <v>#N/A</v>
      </c>
    </row>
    <row r="379" spans="1:10" x14ac:dyDescent="0.2">
      <c r="A379" s="8" t="str">
        <f>Table76810[[#This Row],[Test No.]]&amp;Table76810[[#This Row],[Section]]&amp;Table76810[[#This Row],[Q No.]]</f>
        <v>P10S18</v>
      </c>
      <c r="C379" s="15" t="s">
        <v>140</v>
      </c>
      <c r="D379" s="14">
        <v>18</v>
      </c>
      <c r="E379" s="14" t="s">
        <v>34</v>
      </c>
      <c r="F379" s="11">
        <f>Table76810[[#This Row],[CID]]</f>
        <v>0</v>
      </c>
      <c r="J379" s="11" t="e">
        <f>VLOOKUP(Table76810[[#This Row],[CID]],ALY,2,FALSE)</f>
        <v>#N/A</v>
      </c>
    </row>
    <row r="380" spans="1:10" x14ac:dyDescent="0.2">
      <c r="A380" s="8" t="str">
        <f>Table76810[[#This Row],[Test No.]]&amp;Table76810[[#This Row],[Section]]&amp;Table76810[[#This Row],[Q No.]]</f>
        <v>P10S19</v>
      </c>
      <c r="C380" s="15" t="s">
        <v>140</v>
      </c>
      <c r="D380" s="14">
        <v>19</v>
      </c>
      <c r="E380" s="14" t="s">
        <v>34</v>
      </c>
      <c r="F380" s="11">
        <f>Table76810[[#This Row],[CID]]</f>
        <v>0</v>
      </c>
      <c r="J380" s="11" t="e">
        <f>VLOOKUP(Table76810[[#This Row],[CID]],ALY,2,FALSE)</f>
        <v>#N/A</v>
      </c>
    </row>
    <row r="381" spans="1:10" x14ac:dyDescent="0.2">
      <c r="A381" s="8" t="str">
        <f>Table76810[[#This Row],[Test No.]]&amp;Table76810[[#This Row],[Section]]&amp;Table76810[[#This Row],[Q No.]]</f>
        <v>P10S20</v>
      </c>
      <c r="C381" s="15" t="s">
        <v>140</v>
      </c>
      <c r="D381" s="14">
        <v>20</v>
      </c>
      <c r="E381" s="14" t="s">
        <v>34</v>
      </c>
      <c r="F381" s="11">
        <f>Table76810[[#This Row],[CID]]</f>
        <v>0</v>
      </c>
      <c r="J381" s="11" t="e">
        <f>VLOOKUP(Table76810[[#This Row],[CID]],ALY,2,FALSE)</f>
        <v>#N/A</v>
      </c>
    </row>
    <row r="382" spans="1:10" x14ac:dyDescent="0.2">
      <c r="A382" s="8" t="str">
        <f>Table76810[[#This Row],[Test No.]]&amp;Table76810[[#This Row],[Section]]&amp;Table76810[[#This Row],[Q No.]]</f>
        <v>P10S21</v>
      </c>
      <c r="C382" s="15" t="s">
        <v>140</v>
      </c>
      <c r="D382" s="14">
        <v>21</v>
      </c>
      <c r="E382" s="14" t="s">
        <v>34</v>
      </c>
      <c r="F382" s="11">
        <f>Table76810[[#This Row],[CID]]</f>
        <v>0</v>
      </c>
      <c r="J382" s="11" t="e">
        <f>VLOOKUP(Table76810[[#This Row],[CID]],ALY,2,FALSE)</f>
        <v>#N/A</v>
      </c>
    </row>
    <row r="383" spans="1:10" x14ac:dyDescent="0.2">
      <c r="A383" s="8" t="str">
        <f>Table76810[[#This Row],[Test No.]]&amp;Table76810[[#This Row],[Section]]&amp;Table76810[[#This Row],[Q No.]]</f>
        <v>P10S22</v>
      </c>
      <c r="C383" s="15" t="s">
        <v>140</v>
      </c>
      <c r="D383" s="14">
        <v>22</v>
      </c>
      <c r="E383" s="14" t="s">
        <v>34</v>
      </c>
      <c r="F383" s="11">
        <f>Table76810[[#This Row],[CID]]</f>
        <v>0</v>
      </c>
      <c r="J383" s="11" t="e">
        <f>VLOOKUP(Table76810[[#This Row],[CID]],ALY,2,FALSE)</f>
        <v>#N/A</v>
      </c>
    </row>
    <row r="384" spans="1:10" x14ac:dyDescent="0.2">
      <c r="A384" s="8" t="str">
        <f>Table76810[[#This Row],[Test No.]]&amp;Table76810[[#This Row],[Section]]&amp;Table76810[[#This Row],[Q No.]]</f>
        <v>P10S23</v>
      </c>
      <c r="C384" s="15" t="s">
        <v>140</v>
      </c>
      <c r="D384" s="14">
        <v>23</v>
      </c>
      <c r="E384" s="14" t="s">
        <v>34</v>
      </c>
      <c r="F384" s="11">
        <f>Table76810[[#This Row],[CID]]</f>
        <v>0</v>
      </c>
      <c r="J384" s="11" t="e">
        <f>VLOOKUP(Table76810[[#This Row],[CID]],ALY,2,FALSE)</f>
        <v>#N/A</v>
      </c>
    </row>
    <row r="385" spans="1:10" x14ac:dyDescent="0.2">
      <c r="A385" s="8" t="str">
        <f>Table76810[[#This Row],[Test No.]]&amp;Table76810[[#This Row],[Section]]&amp;Table76810[[#This Row],[Q No.]]</f>
        <v>P10S24</v>
      </c>
      <c r="C385" s="15" t="s">
        <v>140</v>
      </c>
      <c r="D385" s="14">
        <v>24</v>
      </c>
      <c r="E385" s="14" t="s">
        <v>34</v>
      </c>
      <c r="F385" s="11">
        <f>Table76810[[#This Row],[CID]]</f>
        <v>0</v>
      </c>
      <c r="J385" s="11" t="e">
        <f>VLOOKUP(Table76810[[#This Row],[CID]],ALY,2,FALSE)</f>
        <v>#N/A</v>
      </c>
    </row>
    <row r="386" spans="1:10" x14ac:dyDescent="0.2">
      <c r="A386" s="8" t="str">
        <f>Table76810[[#This Row],[Test No.]]&amp;Table76810[[#This Row],[Section]]&amp;Table76810[[#This Row],[Q No.]]</f>
        <v>P10S25</v>
      </c>
      <c r="C386" s="15" t="s">
        <v>140</v>
      </c>
      <c r="D386" s="14">
        <v>25</v>
      </c>
      <c r="E386" s="14" t="s">
        <v>34</v>
      </c>
      <c r="F386" s="11">
        <f>Table76810[[#This Row],[CID]]</f>
        <v>0</v>
      </c>
      <c r="J386" s="11" t="e">
        <f>VLOOKUP(Table76810[[#This Row],[CID]],ALY,2,FALSE)</f>
        <v>#N/A</v>
      </c>
    </row>
    <row r="387" spans="1:10" x14ac:dyDescent="0.2">
      <c r="A387" s="8" t="str">
        <f>Table76810[[#This Row],[Test No.]]&amp;Table76810[[#This Row],[Section]]&amp;Table76810[[#This Row],[Q No.]]</f>
        <v>P10S26</v>
      </c>
      <c r="C387" s="15" t="s">
        <v>140</v>
      </c>
      <c r="D387" s="14">
        <v>26</v>
      </c>
      <c r="E387" s="14" t="s">
        <v>34</v>
      </c>
      <c r="F387" s="11">
        <f>Table76810[[#This Row],[CID]]</f>
        <v>0</v>
      </c>
      <c r="J387" s="11" t="e">
        <f>VLOOKUP(Table76810[[#This Row],[CID]],ALY,2,FALSE)</f>
        <v>#N/A</v>
      </c>
    </row>
    <row r="388" spans="1:10" x14ac:dyDescent="0.2">
      <c r="A388" s="8" t="str">
        <f>Table76810[[#This Row],[Test No.]]&amp;Table76810[[#This Row],[Section]]&amp;Table76810[[#This Row],[Q No.]]</f>
        <v>P10S27</v>
      </c>
      <c r="C388" s="15" t="s">
        <v>140</v>
      </c>
      <c r="D388" s="14">
        <v>27</v>
      </c>
      <c r="E388" s="14" t="s">
        <v>34</v>
      </c>
      <c r="F388" s="11">
        <f>Table76810[[#This Row],[CID]]</f>
        <v>0</v>
      </c>
      <c r="J388" s="11" t="e">
        <f>VLOOKUP(Table76810[[#This Row],[CID]],ALY,2,FALSE)</f>
        <v>#N/A</v>
      </c>
    </row>
    <row r="389" spans="1:10" x14ac:dyDescent="0.2">
      <c r="A389" s="8" t="str">
        <f>Table76810[[#This Row],[Test No.]]&amp;Table76810[[#This Row],[Section]]&amp;Table76810[[#This Row],[Q No.]]</f>
        <v>P10S28</v>
      </c>
      <c r="C389" s="15" t="s">
        <v>140</v>
      </c>
      <c r="D389" s="14">
        <v>28</v>
      </c>
      <c r="E389" s="14" t="s">
        <v>34</v>
      </c>
      <c r="F389" s="11">
        <f>Table76810[[#This Row],[CID]]</f>
        <v>0</v>
      </c>
      <c r="J389" s="11" t="e">
        <f>VLOOKUP(Table76810[[#This Row],[CID]],ALY,2,FALSE)</f>
        <v>#N/A</v>
      </c>
    </row>
    <row r="390" spans="1:10" x14ac:dyDescent="0.2">
      <c r="A390" s="8" t="str">
        <f>Table76810[[#This Row],[Test No.]]&amp;Table76810[[#This Row],[Section]]&amp;Table76810[[#This Row],[Q No.]]</f>
        <v>P10S29</v>
      </c>
      <c r="C390" s="15" t="s">
        <v>140</v>
      </c>
      <c r="D390" s="14">
        <v>29</v>
      </c>
      <c r="E390" s="14" t="s">
        <v>34</v>
      </c>
      <c r="F390" s="11">
        <f>Table76810[[#This Row],[CID]]</f>
        <v>0</v>
      </c>
      <c r="J390" s="11" t="e">
        <f>VLOOKUP(Table76810[[#This Row],[CID]],ALY,2,FALSE)</f>
        <v>#N/A</v>
      </c>
    </row>
    <row r="391" spans="1:10" x14ac:dyDescent="0.2">
      <c r="A391" s="8" t="str">
        <f>Table76810[[#This Row],[Test No.]]&amp;Table76810[[#This Row],[Section]]&amp;Table76810[[#This Row],[Q No.]]</f>
        <v>P10S30</v>
      </c>
      <c r="C391" s="15" t="s">
        <v>140</v>
      </c>
      <c r="D391" s="14">
        <v>30</v>
      </c>
      <c r="E391" s="14" t="s">
        <v>34</v>
      </c>
      <c r="F391" s="11">
        <f>Table76810[[#This Row],[CID]]</f>
        <v>0</v>
      </c>
      <c r="J391" s="11" t="e">
        <f>VLOOKUP(Table76810[[#This Row],[CID]],ALY,2,FALSE)</f>
        <v>#N/A</v>
      </c>
    </row>
    <row r="392" spans="1:10" x14ac:dyDescent="0.2">
      <c r="A392" s="8" t="str">
        <f>Table76810[[#This Row],[Test No.]]&amp;Table76810[[#This Row],[Section]]&amp;Table76810[[#This Row],[Q No.]]</f>
        <v>P10S31</v>
      </c>
      <c r="C392" s="15" t="s">
        <v>140</v>
      </c>
      <c r="D392" s="14">
        <v>31</v>
      </c>
      <c r="E392" s="14" t="s">
        <v>34</v>
      </c>
      <c r="F392" s="11">
        <f>Table76810[[#This Row],[CID]]</f>
        <v>0</v>
      </c>
      <c r="J392" s="11" t="e">
        <f>VLOOKUP(Table76810[[#This Row],[CID]],ALY,2,FALSE)</f>
        <v>#N/A</v>
      </c>
    </row>
    <row r="393" spans="1:10" x14ac:dyDescent="0.2">
      <c r="A393" s="8" t="str">
        <f>Table76810[[#This Row],[Test No.]]&amp;Table76810[[#This Row],[Section]]&amp;Table76810[[#This Row],[Q No.]]</f>
        <v>P10S32</v>
      </c>
      <c r="C393" s="15" t="s">
        <v>140</v>
      </c>
      <c r="D393" s="14">
        <v>32</v>
      </c>
      <c r="E393" s="14" t="s">
        <v>34</v>
      </c>
      <c r="F393" s="11">
        <f>Table76810[[#This Row],[CID]]</f>
        <v>0</v>
      </c>
      <c r="J393" s="11" t="e">
        <f>VLOOKUP(Table76810[[#This Row],[CID]],ALY,2,FALSE)</f>
        <v>#N/A</v>
      </c>
    </row>
    <row r="394" spans="1:10" x14ac:dyDescent="0.2">
      <c r="A394" s="8" t="str">
        <f>Table76810[[#This Row],[Test No.]]&amp;Table76810[[#This Row],[Section]]&amp;Table76810[[#This Row],[Q No.]]</f>
        <v>P10S33</v>
      </c>
      <c r="C394" s="15" t="s">
        <v>140</v>
      </c>
      <c r="D394" s="14">
        <v>33</v>
      </c>
      <c r="E394" s="14" t="s">
        <v>34</v>
      </c>
      <c r="F394" s="11">
        <f>Table76810[[#This Row],[CID]]</f>
        <v>0</v>
      </c>
      <c r="J394" s="11" t="e">
        <f>VLOOKUP(Table76810[[#This Row],[CID]],ALY,2,FALSE)</f>
        <v>#N/A</v>
      </c>
    </row>
    <row r="395" spans="1:10" x14ac:dyDescent="0.2">
      <c r="A395" s="8" t="str">
        <f>Table76810[[#This Row],[Test No.]]&amp;Table76810[[#This Row],[Section]]&amp;Table76810[[#This Row],[Q No.]]</f>
        <v>P10S34</v>
      </c>
      <c r="C395" s="15" t="s">
        <v>140</v>
      </c>
      <c r="D395" s="14">
        <v>34</v>
      </c>
      <c r="E395" s="14" t="s">
        <v>34</v>
      </c>
      <c r="F395" s="11">
        <f>Table76810[[#This Row],[CID]]</f>
        <v>0</v>
      </c>
      <c r="J395" s="11" t="e">
        <f>VLOOKUP(Table76810[[#This Row],[CID]],ALY,2,FALSE)</f>
        <v>#N/A</v>
      </c>
    </row>
    <row r="396" spans="1:10" x14ac:dyDescent="0.2">
      <c r="A396" s="8" t="str">
        <f>Table76810[[#This Row],[Test No.]]&amp;Table76810[[#This Row],[Section]]&amp;Table76810[[#This Row],[Q No.]]</f>
        <v>P10S35</v>
      </c>
      <c r="C396" s="15" t="s">
        <v>140</v>
      </c>
      <c r="D396" s="14">
        <v>35</v>
      </c>
      <c r="E396" s="14" t="s">
        <v>34</v>
      </c>
      <c r="F396" s="11">
        <f>Table76810[[#This Row],[CID]]</f>
        <v>0</v>
      </c>
      <c r="J396" s="11" t="e">
        <f>VLOOKUP(Table76810[[#This Row],[CID]],ALY,2,FALSE)</f>
        <v>#N/A</v>
      </c>
    </row>
    <row r="397" spans="1:10" x14ac:dyDescent="0.2">
      <c r="A397" s="8" t="str">
        <f>Table76810[[#This Row],[Test No.]]&amp;Table76810[[#This Row],[Section]]&amp;Table76810[[#This Row],[Q No.]]</f>
        <v>P10S36</v>
      </c>
      <c r="C397" s="15" t="s">
        <v>140</v>
      </c>
      <c r="D397" s="14">
        <v>36</v>
      </c>
      <c r="E397" s="14" t="s">
        <v>34</v>
      </c>
      <c r="F397" s="11">
        <f>Table76810[[#This Row],[CID]]</f>
        <v>0</v>
      </c>
      <c r="J397" s="11" t="e">
        <f>VLOOKUP(Table76810[[#This Row],[CID]],ALY,2,FALSE)</f>
        <v>#N/A</v>
      </c>
    </row>
    <row r="398" spans="1:10" x14ac:dyDescent="0.2">
      <c r="A398" s="8" t="str">
        <f>Table76810[[#This Row],[Test No.]]&amp;Table76810[[#This Row],[Section]]&amp;Table76810[[#This Row],[Q No.]]</f>
        <v>P10S37</v>
      </c>
      <c r="C398" s="15" t="s">
        <v>140</v>
      </c>
      <c r="D398" s="14">
        <v>37</v>
      </c>
      <c r="E398" s="14" t="s">
        <v>34</v>
      </c>
      <c r="F398" s="11">
        <f>Table76810[[#This Row],[CID]]</f>
        <v>0</v>
      </c>
      <c r="J398" s="11" t="e">
        <f>VLOOKUP(Table76810[[#This Row],[CID]],ALY,2,FALSE)</f>
        <v>#N/A</v>
      </c>
    </row>
    <row r="399" spans="1:10" x14ac:dyDescent="0.2">
      <c r="A399" s="8" t="str">
        <f>Table76810[[#This Row],[Test No.]]&amp;Table76810[[#This Row],[Section]]&amp;Table76810[[#This Row],[Q No.]]</f>
        <v>P10S38</v>
      </c>
      <c r="C399" s="15" t="s">
        <v>140</v>
      </c>
      <c r="D399" s="14">
        <v>38</v>
      </c>
      <c r="E399" s="14" t="s">
        <v>34</v>
      </c>
      <c r="F399" s="11">
        <f>Table76810[[#This Row],[CID]]</f>
        <v>0</v>
      </c>
      <c r="J399" s="11" t="e">
        <f>VLOOKUP(Table76810[[#This Row],[CID]],ALY,2,FALSE)</f>
        <v>#N/A</v>
      </c>
    </row>
    <row r="400" spans="1:10" x14ac:dyDescent="0.2">
      <c r="A400" s="8" t="str">
        <f>Table76810[[#This Row],[Test No.]]&amp;Table76810[[#This Row],[Section]]&amp;Table76810[[#This Row],[Q No.]]</f>
        <v>P10S39</v>
      </c>
      <c r="C400" s="15" t="s">
        <v>140</v>
      </c>
      <c r="D400" s="14">
        <v>39</v>
      </c>
      <c r="E400" s="14" t="s">
        <v>34</v>
      </c>
      <c r="F400" s="11">
        <f>Table76810[[#This Row],[CID]]</f>
        <v>0</v>
      </c>
      <c r="J400" s="11" t="e">
        <f>VLOOKUP(Table76810[[#This Row],[CID]],ALY,2,FALSE)</f>
        <v>#N/A</v>
      </c>
    </row>
    <row r="401" spans="1:10" x14ac:dyDescent="0.2">
      <c r="A401" s="8" t="str">
        <f>Table76810[[#This Row],[Test No.]]&amp;Table76810[[#This Row],[Section]]&amp;Table76810[[#This Row],[Q No.]]</f>
        <v>P10S40</v>
      </c>
      <c r="C401" s="15" t="s">
        <v>140</v>
      </c>
      <c r="D401" s="14">
        <v>40</v>
      </c>
      <c r="E401" s="14" t="s">
        <v>34</v>
      </c>
      <c r="F401" s="11">
        <f>Table76810[[#This Row],[CID]]</f>
        <v>0</v>
      </c>
      <c r="J401" s="11" t="e">
        <f>VLOOKUP(Table76810[[#This Row],[CID]],ALY,2,FALSE)</f>
        <v>#N/A</v>
      </c>
    </row>
    <row r="402" spans="1:10" x14ac:dyDescent="0.2">
      <c r="A402" s="8" t="str">
        <f>Table76810[[#This Row],[Test No.]]&amp;Table76810[[#This Row],[Section]]&amp;Table76810[[#This Row],[Q No.]]</f>
        <v>P11S1</v>
      </c>
      <c r="C402" s="15" t="s">
        <v>139</v>
      </c>
      <c r="D402" s="14">
        <v>1</v>
      </c>
      <c r="E402" s="14" t="s">
        <v>34</v>
      </c>
      <c r="F402" s="11">
        <f>Table76810[[#This Row],[CID]]</f>
        <v>0</v>
      </c>
      <c r="J402" s="11" t="e">
        <f>VLOOKUP(Table76810[[#This Row],[CID]],ALY,2,FALSE)</f>
        <v>#N/A</v>
      </c>
    </row>
    <row r="403" spans="1:10" x14ac:dyDescent="0.2">
      <c r="A403" s="8" t="str">
        <f>Table76810[[#This Row],[Test No.]]&amp;Table76810[[#This Row],[Section]]&amp;Table76810[[#This Row],[Q No.]]</f>
        <v>P11S2</v>
      </c>
      <c r="C403" s="15" t="s">
        <v>139</v>
      </c>
      <c r="D403" s="14">
        <v>2</v>
      </c>
      <c r="E403" s="14" t="s">
        <v>34</v>
      </c>
      <c r="F403" s="11">
        <f>Table76810[[#This Row],[CID]]</f>
        <v>0</v>
      </c>
      <c r="J403" s="11" t="e">
        <f>VLOOKUP(Table76810[[#This Row],[CID]],ALY,2,FALSE)</f>
        <v>#N/A</v>
      </c>
    </row>
    <row r="404" spans="1:10" x14ac:dyDescent="0.2">
      <c r="A404" s="8" t="str">
        <f>Table76810[[#This Row],[Test No.]]&amp;Table76810[[#This Row],[Section]]&amp;Table76810[[#This Row],[Q No.]]</f>
        <v>P11S3</v>
      </c>
      <c r="C404" s="15" t="s">
        <v>139</v>
      </c>
      <c r="D404" s="14">
        <v>3</v>
      </c>
      <c r="E404" s="14" t="s">
        <v>34</v>
      </c>
      <c r="F404" s="11">
        <f>Table76810[[#This Row],[CID]]</f>
        <v>0</v>
      </c>
      <c r="J404" s="11" t="e">
        <f>VLOOKUP(Table76810[[#This Row],[CID]],ALY,2,FALSE)</f>
        <v>#N/A</v>
      </c>
    </row>
    <row r="405" spans="1:10" x14ac:dyDescent="0.2">
      <c r="A405" s="8" t="str">
        <f>Table76810[[#This Row],[Test No.]]&amp;Table76810[[#This Row],[Section]]&amp;Table76810[[#This Row],[Q No.]]</f>
        <v>P11S4</v>
      </c>
      <c r="C405" s="15" t="s">
        <v>139</v>
      </c>
      <c r="D405" s="14">
        <v>4</v>
      </c>
      <c r="E405" s="14" t="s">
        <v>34</v>
      </c>
      <c r="F405" s="11">
        <f>Table76810[[#This Row],[CID]]</f>
        <v>0</v>
      </c>
      <c r="J405" s="11" t="e">
        <f>VLOOKUP(Table76810[[#This Row],[CID]],ALY,2,FALSE)</f>
        <v>#N/A</v>
      </c>
    </row>
    <row r="406" spans="1:10" x14ac:dyDescent="0.2">
      <c r="A406" s="8" t="str">
        <f>Table76810[[#This Row],[Test No.]]&amp;Table76810[[#This Row],[Section]]&amp;Table76810[[#This Row],[Q No.]]</f>
        <v>P11S5</v>
      </c>
      <c r="C406" s="15" t="s">
        <v>139</v>
      </c>
      <c r="D406" s="14">
        <v>5</v>
      </c>
      <c r="E406" s="14" t="s">
        <v>34</v>
      </c>
      <c r="F406" s="11">
        <f>Table76810[[#This Row],[CID]]</f>
        <v>0</v>
      </c>
      <c r="J406" s="11" t="e">
        <f>VLOOKUP(Table76810[[#This Row],[CID]],ALY,2,FALSE)</f>
        <v>#N/A</v>
      </c>
    </row>
    <row r="407" spans="1:10" x14ac:dyDescent="0.2">
      <c r="A407" s="8" t="str">
        <f>Table76810[[#This Row],[Test No.]]&amp;Table76810[[#This Row],[Section]]&amp;Table76810[[#This Row],[Q No.]]</f>
        <v>P11S6</v>
      </c>
      <c r="C407" s="15" t="s">
        <v>139</v>
      </c>
      <c r="D407" s="14">
        <v>6</v>
      </c>
      <c r="E407" s="14" t="s">
        <v>34</v>
      </c>
      <c r="F407" s="11">
        <f>Table76810[[#This Row],[CID]]</f>
        <v>0</v>
      </c>
      <c r="J407" s="11" t="e">
        <f>VLOOKUP(Table76810[[#This Row],[CID]],ALY,2,FALSE)</f>
        <v>#N/A</v>
      </c>
    </row>
    <row r="408" spans="1:10" x14ac:dyDescent="0.2">
      <c r="A408" s="8" t="str">
        <f>Table76810[[#This Row],[Test No.]]&amp;Table76810[[#This Row],[Section]]&amp;Table76810[[#This Row],[Q No.]]</f>
        <v>P11S7</v>
      </c>
      <c r="C408" s="15" t="s">
        <v>139</v>
      </c>
      <c r="D408" s="14">
        <v>7</v>
      </c>
      <c r="E408" s="14" t="s">
        <v>34</v>
      </c>
      <c r="F408" s="11">
        <f>Table76810[[#This Row],[CID]]</f>
        <v>0</v>
      </c>
      <c r="J408" s="11" t="e">
        <f>VLOOKUP(Table76810[[#This Row],[CID]],ALY,2,FALSE)</f>
        <v>#N/A</v>
      </c>
    </row>
    <row r="409" spans="1:10" x14ac:dyDescent="0.2">
      <c r="A409" s="8" t="str">
        <f>Table76810[[#This Row],[Test No.]]&amp;Table76810[[#This Row],[Section]]&amp;Table76810[[#This Row],[Q No.]]</f>
        <v>P11S8</v>
      </c>
      <c r="C409" s="15" t="s">
        <v>139</v>
      </c>
      <c r="D409" s="14">
        <v>8</v>
      </c>
      <c r="E409" s="14" t="s">
        <v>34</v>
      </c>
      <c r="F409" s="11">
        <f>Table76810[[#This Row],[CID]]</f>
        <v>0</v>
      </c>
      <c r="J409" s="11" t="e">
        <f>VLOOKUP(Table76810[[#This Row],[CID]],ALY,2,FALSE)</f>
        <v>#N/A</v>
      </c>
    </row>
    <row r="410" spans="1:10" x14ac:dyDescent="0.2">
      <c r="A410" s="8" t="str">
        <f>Table76810[[#This Row],[Test No.]]&amp;Table76810[[#This Row],[Section]]&amp;Table76810[[#This Row],[Q No.]]</f>
        <v>P11S9</v>
      </c>
      <c r="C410" s="15" t="s">
        <v>139</v>
      </c>
      <c r="D410" s="14">
        <v>9</v>
      </c>
      <c r="E410" s="14" t="s">
        <v>34</v>
      </c>
      <c r="F410" s="11">
        <f>Table76810[[#This Row],[CID]]</f>
        <v>0</v>
      </c>
      <c r="J410" s="11" t="e">
        <f>VLOOKUP(Table76810[[#This Row],[CID]],ALY,2,FALSE)</f>
        <v>#N/A</v>
      </c>
    </row>
    <row r="411" spans="1:10" x14ac:dyDescent="0.2">
      <c r="A411" s="8" t="str">
        <f>Table76810[[#This Row],[Test No.]]&amp;Table76810[[#This Row],[Section]]&amp;Table76810[[#This Row],[Q No.]]</f>
        <v>P11S10</v>
      </c>
      <c r="C411" s="15" t="s">
        <v>139</v>
      </c>
      <c r="D411" s="14">
        <v>10</v>
      </c>
      <c r="E411" s="14" t="s">
        <v>34</v>
      </c>
      <c r="F411" s="11">
        <f>Table76810[[#This Row],[CID]]</f>
        <v>0</v>
      </c>
      <c r="J411" s="11" t="e">
        <f>VLOOKUP(Table76810[[#This Row],[CID]],ALY,2,FALSE)</f>
        <v>#N/A</v>
      </c>
    </row>
    <row r="412" spans="1:10" x14ac:dyDescent="0.2">
      <c r="A412" s="8" t="str">
        <f>Table76810[[#This Row],[Test No.]]&amp;Table76810[[#This Row],[Section]]&amp;Table76810[[#This Row],[Q No.]]</f>
        <v>P11S11</v>
      </c>
      <c r="C412" s="15" t="s">
        <v>139</v>
      </c>
      <c r="D412" s="14">
        <v>11</v>
      </c>
      <c r="E412" s="14" t="s">
        <v>34</v>
      </c>
      <c r="F412" s="11">
        <f>Table76810[[#This Row],[CID]]</f>
        <v>0</v>
      </c>
      <c r="J412" s="11" t="e">
        <f>VLOOKUP(Table76810[[#This Row],[CID]],ALY,2,FALSE)</f>
        <v>#N/A</v>
      </c>
    </row>
    <row r="413" spans="1:10" x14ac:dyDescent="0.2">
      <c r="A413" s="8" t="str">
        <f>Table76810[[#This Row],[Test No.]]&amp;Table76810[[#This Row],[Section]]&amp;Table76810[[#This Row],[Q No.]]</f>
        <v>P11S12</v>
      </c>
      <c r="C413" s="15" t="s">
        <v>139</v>
      </c>
      <c r="D413" s="14">
        <v>12</v>
      </c>
      <c r="E413" s="14" t="s">
        <v>34</v>
      </c>
      <c r="F413" s="11">
        <f>Table76810[[#This Row],[CID]]</f>
        <v>0</v>
      </c>
      <c r="J413" s="11" t="e">
        <f>VLOOKUP(Table76810[[#This Row],[CID]],ALY,2,FALSE)</f>
        <v>#N/A</v>
      </c>
    </row>
    <row r="414" spans="1:10" x14ac:dyDescent="0.2">
      <c r="A414" s="8" t="str">
        <f>Table76810[[#This Row],[Test No.]]&amp;Table76810[[#This Row],[Section]]&amp;Table76810[[#This Row],[Q No.]]</f>
        <v>P11S13</v>
      </c>
      <c r="C414" s="15" t="s">
        <v>139</v>
      </c>
      <c r="D414" s="14">
        <v>13</v>
      </c>
      <c r="E414" s="14" t="s">
        <v>34</v>
      </c>
      <c r="F414" s="11">
        <f>Table76810[[#This Row],[CID]]</f>
        <v>0</v>
      </c>
      <c r="J414" s="11" t="e">
        <f>VLOOKUP(Table76810[[#This Row],[CID]],ALY,2,FALSE)</f>
        <v>#N/A</v>
      </c>
    </row>
    <row r="415" spans="1:10" x14ac:dyDescent="0.2">
      <c r="A415" s="8" t="str">
        <f>Table76810[[#This Row],[Test No.]]&amp;Table76810[[#This Row],[Section]]&amp;Table76810[[#This Row],[Q No.]]</f>
        <v>P11S14</v>
      </c>
      <c r="C415" s="16" t="s">
        <v>139</v>
      </c>
      <c r="D415" s="14">
        <v>14</v>
      </c>
      <c r="E415" s="14" t="s">
        <v>34</v>
      </c>
      <c r="F415" s="13">
        <f>Table76810[[#This Row],[CID]]</f>
        <v>0</v>
      </c>
      <c r="G415" s="14"/>
      <c r="H415" s="13"/>
      <c r="I415" s="14"/>
      <c r="J415" s="13" t="e">
        <f>VLOOKUP(Table76810[[#This Row],[CID]],ALY,2,FALSE)</f>
        <v>#N/A</v>
      </c>
    </row>
    <row r="416" spans="1:10" x14ac:dyDescent="0.2">
      <c r="A416" s="8" t="str">
        <f>Table76810[[#This Row],[Test No.]]&amp;Table76810[[#This Row],[Section]]&amp;Table76810[[#This Row],[Q No.]]</f>
        <v>P11S15</v>
      </c>
      <c r="C416" s="16" t="s">
        <v>139</v>
      </c>
      <c r="D416" s="14">
        <v>15</v>
      </c>
      <c r="E416" s="14" t="s">
        <v>34</v>
      </c>
      <c r="F416" s="13">
        <f>Table76810[[#This Row],[CID]]</f>
        <v>0</v>
      </c>
      <c r="G416" s="14"/>
      <c r="H416" s="13"/>
      <c r="I416" s="14"/>
      <c r="J416" s="13" t="e">
        <f>VLOOKUP(Table76810[[#This Row],[CID]],ALY,2,FALSE)</f>
        <v>#N/A</v>
      </c>
    </row>
    <row r="417" spans="1:10" x14ac:dyDescent="0.2">
      <c r="A417" s="8" t="str">
        <f>Table76810[[#This Row],[Test No.]]&amp;Table76810[[#This Row],[Section]]&amp;Table76810[[#This Row],[Q No.]]</f>
        <v>P11S16</v>
      </c>
      <c r="C417" s="16" t="s">
        <v>139</v>
      </c>
      <c r="D417" s="14">
        <v>16</v>
      </c>
      <c r="E417" s="14" t="s">
        <v>34</v>
      </c>
      <c r="F417" s="13">
        <f>Table76810[[#This Row],[CID]]</f>
        <v>0</v>
      </c>
      <c r="G417" s="14"/>
      <c r="H417" s="13"/>
      <c r="I417" s="14"/>
      <c r="J417" s="13" t="e">
        <f>VLOOKUP(Table76810[[#This Row],[CID]],ALY,2,FALSE)</f>
        <v>#N/A</v>
      </c>
    </row>
    <row r="418" spans="1:10" x14ac:dyDescent="0.2">
      <c r="A418" s="8" t="str">
        <f>Table76810[[#This Row],[Test No.]]&amp;Table76810[[#This Row],[Section]]&amp;Table76810[[#This Row],[Q No.]]</f>
        <v>P11S17</v>
      </c>
      <c r="C418" s="16" t="s">
        <v>139</v>
      </c>
      <c r="D418" s="14">
        <v>17</v>
      </c>
      <c r="E418" s="14" t="s">
        <v>34</v>
      </c>
      <c r="F418" s="11">
        <f>Table76810[[#This Row],[CID]]</f>
        <v>0</v>
      </c>
      <c r="J418" s="11" t="e">
        <f>VLOOKUP(Table76810[[#This Row],[CID]],ALY,2,FALSE)</f>
        <v>#N/A</v>
      </c>
    </row>
    <row r="419" spans="1:10" x14ac:dyDescent="0.2">
      <c r="A419" s="8" t="str">
        <f>Table76810[[#This Row],[Test No.]]&amp;Table76810[[#This Row],[Section]]&amp;Table76810[[#This Row],[Q No.]]</f>
        <v>P11S18</v>
      </c>
      <c r="C419" s="16" t="s">
        <v>139</v>
      </c>
      <c r="D419" s="14">
        <v>18</v>
      </c>
      <c r="E419" s="14" t="s">
        <v>34</v>
      </c>
      <c r="F419" s="11">
        <f>Table76810[[#This Row],[CID]]</f>
        <v>0</v>
      </c>
      <c r="J419" s="11" t="e">
        <f>VLOOKUP(Table76810[[#This Row],[CID]],ALY,2,FALSE)</f>
        <v>#N/A</v>
      </c>
    </row>
    <row r="420" spans="1:10" x14ac:dyDescent="0.2">
      <c r="A420" s="8" t="str">
        <f>Table76810[[#This Row],[Test No.]]&amp;Table76810[[#This Row],[Section]]&amp;Table76810[[#This Row],[Q No.]]</f>
        <v>P11S19</v>
      </c>
      <c r="C420" s="16" t="s">
        <v>139</v>
      </c>
      <c r="D420" s="14">
        <v>19</v>
      </c>
      <c r="E420" s="14" t="s">
        <v>34</v>
      </c>
      <c r="F420" s="11">
        <f>Table76810[[#This Row],[CID]]</f>
        <v>0</v>
      </c>
      <c r="J420" s="11" t="e">
        <f>VLOOKUP(Table76810[[#This Row],[CID]],ALY,2,FALSE)</f>
        <v>#N/A</v>
      </c>
    </row>
    <row r="421" spans="1:10" x14ac:dyDescent="0.2">
      <c r="A421" s="8" t="str">
        <f>Table76810[[#This Row],[Test No.]]&amp;Table76810[[#This Row],[Section]]&amp;Table76810[[#This Row],[Q No.]]</f>
        <v>P11S20</v>
      </c>
      <c r="C421" s="16" t="s">
        <v>139</v>
      </c>
      <c r="D421" s="14">
        <v>20</v>
      </c>
      <c r="E421" s="14" t="s">
        <v>34</v>
      </c>
      <c r="F421" s="11">
        <f>Table76810[[#This Row],[CID]]</f>
        <v>0</v>
      </c>
      <c r="J421" s="11" t="e">
        <f>VLOOKUP(Table76810[[#This Row],[CID]],ALY,2,FALSE)</f>
        <v>#N/A</v>
      </c>
    </row>
    <row r="422" spans="1:10" x14ac:dyDescent="0.2">
      <c r="A422" s="8" t="str">
        <f>Table76810[[#This Row],[Test No.]]&amp;Table76810[[#This Row],[Section]]&amp;Table76810[[#This Row],[Q No.]]</f>
        <v>P11S21</v>
      </c>
      <c r="C422" s="16" t="s">
        <v>139</v>
      </c>
      <c r="D422" s="14">
        <v>21</v>
      </c>
      <c r="E422" s="14" t="s">
        <v>34</v>
      </c>
      <c r="F422" s="11">
        <f>Table76810[[#This Row],[CID]]</f>
        <v>0</v>
      </c>
      <c r="J422" s="11" t="e">
        <f>VLOOKUP(Table76810[[#This Row],[CID]],ALY,2,FALSE)</f>
        <v>#N/A</v>
      </c>
    </row>
    <row r="423" spans="1:10" x14ac:dyDescent="0.2">
      <c r="A423" s="8" t="str">
        <f>Table76810[[#This Row],[Test No.]]&amp;Table76810[[#This Row],[Section]]&amp;Table76810[[#This Row],[Q No.]]</f>
        <v>P11S22</v>
      </c>
      <c r="C423" s="16" t="s">
        <v>139</v>
      </c>
      <c r="D423" s="14">
        <v>22</v>
      </c>
      <c r="E423" s="14" t="s">
        <v>34</v>
      </c>
      <c r="F423" s="11">
        <f>Table76810[[#This Row],[CID]]</f>
        <v>0</v>
      </c>
      <c r="J423" s="11" t="e">
        <f>VLOOKUP(Table76810[[#This Row],[CID]],ALY,2,FALSE)</f>
        <v>#N/A</v>
      </c>
    </row>
    <row r="424" spans="1:10" x14ac:dyDescent="0.2">
      <c r="A424" s="8" t="str">
        <f>Table76810[[#This Row],[Test No.]]&amp;Table76810[[#This Row],[Section]]&amp;Table76810[[#This Row],[Q No.]]</f>
        <v>P11S23</v>
      </c>
      <c r="C424" s="16" t="s">
        <v>139</v>
      </c>
      <c r="D424" s="14">
        <v>23</v>
      </c>
      <c r="E424" s="14" t="s">
        <v>34</v>
      </c>
      <c r="F424" s="11">
        <f>Table76810[[#This Row],[CID]]</f>
        <v>0</v>
      </c>
      <c r="J424" s="11" t="e">
        <f>VLOOKUP(Table76810[[#This Row],[CID]],ALY,2,FALSE)</f>
        <v>#N/A</v>
      </c>
    </row>
    <row r="425" spans="1:10" x14ac:dyDescent="0.2">
      <c r="A425" s="8" t="str">
        <f>Table76810[[#This Row],[Test No.]]&amp;Table76810[[#This Row],[Section]]&amp;Table76810[[#This Row],[Q No.]]</f>
        <v>P11S24</v>
      </c>
      <c r="C425" s="16" t="s">
        <v>139</v>
      </c>
      <c r="D425" s="14">
        <v>24</v>
      </c>
      <c r="E425" s="14" t="s">
        <v>34</v>
      </c>
      <c r="F425" s="11">
        <f>Table76810[[#This Row],[CID]]</f>
        <v>0</v>
      </c>
      <c r="J425" s="11" t="e">
        <f>VLOOKUP(Table76810[[#This Row],[CID]],ALY,2,FALSE)</f>
        <v>#N/A</v>
      </c>
    </row>
    <row r="426" spans="1:10" x14ac:dyDescent="0.2">
      <c r="A426" s="8" t="str">
        <f>Table76810[[#This Row],[Test No.]]&amp;Table76810[[#This Row],[Section]]&amp;Table76810[[#This Row],[Q No.]]</f>
        <v>P11S25</v>
      </c>
      <c r="C426" s="16" t="s">
        <v>139</v>
      </c>
      <c r="D426" s="14">
        <v>25</v>
      </c>
      <c r="E426" s="14" t="s">
        <v>34</v>
      </c>
      <c r="F426" s="11">
        <f>Table76810[[#This Row],[CID]]</f>
        <v>0</v>
      </c>
      <c r="J426" s="11" t="e">
        <f>VLOOKUP(Table76810[[#This Row],[CID]],ALY,2,FALSE)</f>
        <v>#N/A</v>
      </c>
    </row>
    <row r="427" spans="1:10" x14ac:dyDescent="0.2">
      <c r="A427" s="8" t="str">
        <f>Table76810[[#This Row],[Test No.]]&amp;Table76810[[#This Row],[Section]]&amp;Table76810[[#This Row],[Q No.]]</f>
        <v>P11S26</v>
      </c>
      <c r="C427" s="16" t="s">
        <v>139</v>
      </c>
      <c r="D427" s="14">
        <v>26</v>
      </c>
      <c r="E427" s="14" t="s">
        <v>34</v>
      </c>
      <c r="F427" s="11">
        <f>Table76810[[#This Row],[CID]]</f>
        <v>0</v>
      </c>
      <c r="J427" s="11" t="e">
        <f>VLOOKUP(Table76810[[#This Row],[CID]],ALY,2,FALSE)</f>
        <v>#N/A</v>
      </c>
    </row>
    <row r="428" spans="1:10" x14ac:dyDescent="0.2">
      <c r="A428" s="8" t="str">
        <f>Table76810[[#This Row],[Test No.]]&amp;Table76810[[#This Row],[Section]]&amp;Table76810[[#This Row],[Q No.]]</f>
        <v>P11S27</v>
      </c>
      <c r="C428" s="16" t="s">
        <v>139</v>
      </c>
      <c r="D428" s="14">
        <v>27</v>
      </c>
      <c r="E428" s="14" t="s">
        <v>34</v>
      </c>
      <c r="F428" s="11">
        <f>Table76810[[#This Row],[CID]]</f>
        <v>0</v>
      </c>
      <c r="J428" s="11" t="e">
        <f>VLOOKUP(Table76810[[#This Row],[CID]],ALY,2,FALSE)</f>
        <v>#N/A</v>
      </c>
    </row>
    <row r="429" spans="1:10" x14ac:dyDescent="0.2">
      <c r="A429" s="8" t="str">
        <f>Table76810[[#This Row],[Test No.]]&amp;Table76810[[#This Row],[Section]]&amp;Table76810[[#This Row],[Q No.]]</f>
        <v>P11S28</v>
      </c>
      <c r="C429" s="16" t="s">
        <v>139</v>
      </c>
      <c r="D429" s="14">
        <v>28</v>
      </c>
      <c r="E429" s="14" t="s">
        <v>34</v>
      </c>
      <c r="F429" s="11">
        <f>Table76810[[#This Row],[CID]]</f>
        <v>0</v>
      </c>
      <c r="J429" s="11" t="e">
        <f>VLOOKUP(Table76810[[#This Row],[CID]],ALY,2,FALSE)</f>
        <v>#N/A</v>
      </c>
    </row>
    <row r="430" spans="1:10" x14ac:dyDescent="0.2">
      <c r="A430" s="8" t="str">
        <f>Table76810[[#This Row],[Test No.]]&amp;Table76810[[#This Row],[Section]]&amp;Table76810[[#This Row],[Q No.]]</f>
        <v>P11S29</v>
      </c>
      <c r="C430" s="16" t="s">
        <v>139</v>
      </c>
      <c r="D430" s="14">
        <v>29</v>
      </c>
      <c r="E430" s="14" t="s">
        <v>34</v>
      </c>
      <c r="F430" s="11">
        <f>Table76810[[#This Row],[CID]]</f>
        <v>0</v>
      </c>
      <c r="J430" s="11" t="e">
        <f>VLOOKUP(Table76810[[#This Row],[CID]],ALY,2,FALSE)</f>
        <v>#N/A</v>
      </c>
    </row>
    <row r="431" spans="1:10" x14ac:dyDescent="0.2">
      <c r="A431" s="8" t="str">
        <f>Table76810[[#This Row],[Test No.]]&amp;Table76810[[#This Row],[Section]]&amp;Table76810[[#This Row],[Q No.]]</f>
        <v>P11S30</v>
      </c>
      <c r="C431" s="16" t="s">
        <v>139</v>
      </c>
      <c r="D431" s="14">
        <v>30</v>
      </c>
      <c r="E431" s="14" t="s">
        <v>34</v>
      </c>
      <c r="F431" s="11">
        <f>Table76810[[#This Row],[CID]]</f>
        <v>0</v>
      </c>
      <c r="J431" s="11" t="e">
        <f>VLOOKUP(Table76810[[#This Row],[CID]],ALY,2,FALSE)</f>
        <v>#N/A</v>
      </c>
    </row>
    <row r="432" spans="1:10" x14ac:dyDescent="0.2">
      <c r="A432" s="8" t="str">
        <f>Table76810[[#This Row],[Test No.]]&amp;Table76810[[#This Row],[Section]]&amp;Table76810[[#This Row],[Q No.]]</f>
        <v>P11S31</v>
      </c>
      <c r="C432" s="16" t="s">
        <v>139</v>
      </c>
      <c r="D432" s="14">
        <v>31</v>
      </c>
      <c r="E432" s="14" t="s">
        <v>34</v>
      </c>
      <c r="F432" s="11">
        <f>Table76810[[#This Row],[CID]]</f>
        <v>0</v>
      </c>
      <c r="J432" s="11" t="e">
        <f>VLOOKUP(Table76810[[#This Row],[CID]],ALY,2,FALSE)</f>
        <v>#N/A</v>
      </c>
    </row>
    <row r="433" spans="1:10" x14ac:dyDescent="0.2">
      <c r="A433" s="8" t="str">
        <f>Table76810[[#This Row],[Test No.]]&amp;Table76810[[#This Row],[Section]]&amp;Table76810[[#This Row],[Q No.]]</f>
        <v>P11S32</v>
      </c>
      <c r="C433" s="16" t="s">
        <v>139</v>
      </c>
      <c r="D433" s="14">
        <v>32</v>
      </c>
      <c r="E433" s="14" t="s">
        <v>34</v>
      </c>
      <c r="F433" s="11">
        <f>Table76810[[#This Row],[CID]]</f>
        <v>0</v>
      </c>
      <c r="J433" s="11" t="e">
        <f>VLOOKUP(Table76810[[#This Row],[CID]],ALY,2,FALSE)</f>
        <v>#N/A</v>
      </c>
    </row>
    <row r="434" spans="1:10" x14ac:dyDescent="0.2">
      <c r="A434" s="8" t="str">
        <f>Table76810[[#This Row],[Test No.]]&amp;Table76810[[#This Row],[Section]]&amp;Table76810[[#This Row],[Q No.]]</f>
        <v>P11S33</v>
      </c>
      <c r="C434" s="16" t="s">
        <v>139</v>
      </c>
      <c r="D434" s="14">
        <v>33</v>
      </c>
      <c r="E434" s="14" t="s">
        <v>34</v>
      </c>
      <c r="F434" s="11">
        <f>Table76810[[#This Row],[CID]]</f>
        <v>0</v>
      </c>
      <c r="J434" s="11" t="e">
        <f>VLOOKUP(Table76810[[#This Row],[CID]],ALY,2,FALSE)</f>
        <v>#N/A</v>
      </c>
    </row>
    <row r="435" spans="1:10" x14ac:dyDescent="0.2">
      <c r="A435" s="8" t="str">
        <f>Table76810[[#This Row],[Test No.]]&amp;Table76810[[#This Row],[Section]]&amp;Table76810[[#This Row],[Q No.]]</f>
        <v>P11S34</v>
      </c>
      <c r="C435" s="16" t="s">
        <v>139</v>
      </c>
      <c r="D435" s="14">
        <v>34</v>
      </c>
      <c r="E435" s="14" t="s">
        <v>34</v>
      </c>
      <c r="F435" s="13">
        <f>Table76810[[#This Row],[CID]]</f>
        <v>0</v>
      </c>
      <c r="G435" s="14"/>
      <c r="H435" s="13"/>
      <c r="I435" s="14"/>
      <c r="J435" s="13" t="e">
        <f>VLOOKUP(Table76810[[#This Row],[CID]],ALY,2,FALSE)</f>
        <v>#N/A</v>
      </c>
    </row>
    <row r="436" spans="1:10" x14ac:dyDescent="0.2">
      <c r="A436" s="8" t="str">
        <f>Table76810[[#This Row],[Test No.]]&amp;Table76810[[#This Row],[Section]]&amp;Table76810[[#This Row],[Q No.]]</f>
        <v>P11S35</v>
      </c>
      <c r="C436" s="16" t="s">
        <v>139</v>
      </c>
      <c r="D436" s="14">
        <v>35</v>
      </c>
      <c r="E436" s="14" t="s">
        <v>34</v>
      </c>
      <c r="F436" s="11">
        <f>Table76810[[#This Row],[CID]]</f>
        <v>0</v>
      </c>
      <c r="J436" s="11" t="e">
        <f>VLOOKUP(Table76810[[#This Row],[CID]],ALY,2,FALSE)</f>
        <v>#N/A</v>
      </c>
    </row>
    <row r="437" spans="1:10" x14ac:dyDescent="0.2">
      <c r="A437" s="8" t="str">
        <f>Table76810[[#This Row],[Test No.]]&amp;Table76810[[#This Row],[Section]]&amp;Table76810[[#This Row],[Q No.]]</f>
        <v>P11S36</v>
      </c>
      <c r="C437" s="16" t="s">
        <v>139</v>
      </c>
      <c r="D437" s="14">
        <v>36</v>
      </c>
      <c r="E437" s="14" t="s">
        <v>34</v>
      </c>
      <c r="F437" s="11">
        <f>Table76810[[#This Row],[CID]]</f>
        <v>0</v>
      </c>
      <c r="J437" s="11" t="e">
        <f>VLOOKUP(Table76810[[#This Row],[CID]],ALY,2,FALSE)</f>
        <v>#N/A</v>
      </c>
    </row>
    <row r="438" spans="1:10" x14ac:dyDescent="0.2">
      <c r="A438" s="8" t="str">
        <f>Table76810[[#This Row],[Test No.]]&amp;Table76810[[#This Row],[Section]]&amp;Table76810[[#This Row],[Q No.]]</f>
        <v>P11S37</v>
      </c>
      <c r="C438" s="16" t="s">
        <v>139</v>
      </c>
      <c r="D438" s="14">
        <v>37</v>
      </c>
      <c r="E438" s="14" t="s">
        <v>34</v>
      </c>
      <c r="F438" s="11">
        <f>Table76810[[#This Row],[CID]]</f>
        <v>0</v>
      </c>
      <c r="J438" s="11" t="e">
        <f>VLOOKUP(Table76810[[#This Row],[CID]],ALY,2,FALSE)</f>
        <v>#N/A</v>
      </c>
    </row>
    <row r="439" spans="1:10" x14ac:dyDescent="0.2">
      <c r="A439" s="8" t="str">
        <f>Table76810[[#This Row],[Test No.]]&amp;Table76810[[#This Row],[Section]]&amp;Table76810[[#This Row],[Q No.]]</f>
        <v>P11S38</v>
      </c>
      <c r="C439" s="16" t="s">
        <v>139</v>
      </c>
      <c r="D439" s="14">
        <v>38</v>
      </c>
      <c r="E439" s="14" t="s">
        <v>34</v>
      </c>
      <c r="F439" s="13">
        <f>Table76810[[#This Row],[CID]]</f>
        <v>0</v>
      </c>
      <c r="G439" s="14"/>
      <c r="H439" s="13"/>
      <c r="I439" s="14"/>
      <c r="J439" s="13" t="e">
        <f>VLOOKUP(Table76810[[#This Row],[CID]],ALY,2,FALSE)</f>
        <v>#N/A</v>
      </c>
    </row>
    <row r="440" spans="1:10" x14ac:dyDescent="0.2">
      <c r="A440" s="8" t="str">
        <f>Table76810[[#This Row],[Test No.]]&amp;Table76810[[#This Row],[Section]]&amp;Table76810[[#This Row],[Q No.]]</f>
        <v>P11S39</v>
      </c>
      <c r="C440" s="16" t="s">
        <v>139</v>
      </c>
      <c r="D440" s="14">
        <v>39</v>
      </c>
      <c r="E440" s="14" t="s">
        <v>34</v>
      </c>
      <c r="F440" s="13">
        <f>Table76810[[#This Row],[CID]]</f>
        <v>0</v>
      </c>
      <c r="G440" s="14"/>
      <c r="H440" s="13"/>
      <c r="I440" s="14"/>
      <c r="J440" s="13" t="e">
        <f>VLOOKUP(Table76810[[#This Row],[CID]],ALY,2,FALSE)</f>
        <v>#N/A</v>
      </c>
    </row>
    <row r="441" spans="1:10" x14ac:dyDescent="0.2">
      <c r="A441" s="8" t="str">
        <f>Table76810[[#This Row],[Test No.]]&amp;Table76810[[#This Row],[Section]]&amp;Table76810[[#This Row],[Q No.]]</f>
        <v>P11S40</v>
      </c>
      <c r="C441" s="16" t="s">
        <v>139</v>
      </c>
      <c r="D441" s="14">
        <v>40</v>
      </c>
      <c r="E441" s="14" t="s">
        <v>34</v>
      </c>
      <c r="F441" s="11">
        <f>Table76810[[#This Row],[CID]]</f>
        <v>0</v>
      </c>
      <c r="J441" s="11" t="e">
        <f>VLOOKUP(Table76810[[#This Row],[CID]],ALY,2,FALSE)</f>
        <v>#N/A</v>
      </c>
    </row>
    <row r="442" spans="1:10" x14ac:dyDescent="0.2">
      <c r="A442" s="8" t="str">
        <f>Table76810[[#This Row],[Test No.]]&amp;Table76810[[#This Row],[Section]]&amp;Table76810[[#This Row],[Q No.]]</f>
        <v>P12S1</v>
      </c>
      <c r="C442" s="16" t="s">
        <v>138</v>
      </c>
      <c r="D442" s="14">
        <v>1</v>
      </c>
      <c r="E442" s="14" t="s">
        <v>34</v>
      </c>
      <c r="F442" s="11">
        <f>Table76810[[#This Row],[CID]]</f>
        <v>0</v>
      </c>
      <c r="J442" s="11" t="e">
        <f>VLOOKUP(Table76810[[#This Row],[CID]],ALY,2,FALSE)</f>
        <v>#N/A</v>
      </c>
    </row>
    <row r="443" spans="1:10" x14ac:dyDescent="0.2">
      <c r="A443" s="8" t="str">
        <f>Table76810[[#This Row],[Test No.]]&amp;Table76810[[#This Row],[Section]]&amp;Table76810[[#This Row],[Q No.]]</f>
        <v>P12S2</v>
      </c>
      <c r="C443" s="16" t="s">
        <v>138</v>
      </c>
      <c r="D443" s="14">
        <v>2</v>
      </c>
      <c r="E443" s="14" t="s">
        <v>34</v>
      </c>
      <c r="F443" s="11">
        <f>Table76810[[#This Row],[CID]]</f>
        <v>0</v>
      </c>
      <c r="J443" s="11" t="e">
        <f>VLOOKUP(Table76810[[#This Row],[CID]],ALY,2,FALSE)</f>
        <v>#N/A</v>
      </c>
    </row>
    <row r="444" spans="1:10" x14ac:dyDescent="0.2">
      <c r="A444" s="8" t="str">
        <f>Table76810[[#This Row],[Test No.]]&amp;Table76810[[#This Row],[Section]]&amp;Table76810[[#This Row],[Q No.]]</f>
        <v>P12S3</v>
      </c>
      <c r="C444" s="16" t="s">
        <v>138</v>
      </c>
      <c r="D444" s="14">
        <v>3</v>
      </c>
      <c r="E444" s="14" t="s">
        <v>34</v>
      </c>
      <c r="F444" s="11">
        <f>Table76810[[#This Row],[CID]]</f>
        <v>0</v>
      </c>
      <c r="J444" s="11" t="e">
        <f>VLOOKUP(Table76810[[#This Row],[CID]],ALY,2,FALSE)</f>
        <v>#N/A</v>
      </c>
    </row>
    <row r="445" spans="1:10" x14ac:dyDescent="0.2">
      <c r="A445" s="8" t="str">
        <f>Table76810[[#This Row],[Test No.]]&amp;Table76810[[#This Row],[Section]]&amp;Table76810[[#This Row],[Q No.]]</f>
        <v>P12S4</v>
      </c>
      <c r="C445" s="16" t="s">
        <v>138</v>
      </c>
      <c r="D445" s="14">
        <v>4</v>
      </c>
      <c r="E445" s="14" t="s">
        <v>34</v>
      </c>
      <c r="F445" s="11">
        <f>Table76810[[#This Row],[CID]]</f>
        <v>0</v>
      </c>
      <c r="J445" s="11" t="e">
        <f>VLOOKUP(Table76810[[#This Row],[CID]],ALY,2,FALSE)</f>
        <v>#N/A</v>
      </c>
    </row>
    <row r="446" spans="1:10" x14ac:dyDescent="0.2">
      <c r="A446" s="8" t="str">
        <f>Table76810[[#This Row],[Test No.]]&amp;Table76810[[#This Row],[Section]]&amp;Table76810[[#This Row],[Q No.]]</f>
        <v>P12S5</v>
      </c>
      <c r="C446" s="16" t="s">
        <v>138</v>
      </c>
      <c r="D446" s="14">
        <v>5</v>
      </c>
      <c r="E446" s="14" t="s">
        <v>34</v>
      </c>
      <c r="F446" s="11">
        <f>Table76810[[#This Row],[CID]]</f>
        <v>0</v>
      </c>
      <c r="J446" s="11" t="e">
        <f>VLOOKUP(Table76810[[#This Row],[CID]],ALY,2,FALSE)</f>
        <v>#N/A</v>
      </c>
    </row>
    <row r="447" spans="1:10" x14ac:dyDescent="0.2">
      <c r="A447" s="8" t="str">
        <f>Table76810[[#This Row],[Test No.]]&amp;Table76810[[#This Row],[Section]]&amp;Table76810[[#This Row],[Q No.]]</f>
        <v>P12S6</v>
      </c>
      <c r="C447" s="16" t="s">
        <v>138</v>
      </c>
      <c r="D447" s="14">
        <v>6</v>
      </c>
      <c r="E447" s="14" t="s">
        <v>34</v>
      </c>
      <c r="F447" s="11">
        <f>Table76810[[#This Row],[CID]]</f>
        <v>0</v>
      </c>
      <c r="J447" s="11" t="e">
        <f>VLOOKUP(Table76810[[#This Row],[CID]],ALY,2,FALSE)</f>
        <v>#N/A</v>
      </c>
    </row>
    <row r="448" spans="1:10" x14ac:dyDescent="0.2">
      <c r="A448" s="8" t="str">
        <f>Table76810[[#This Row],[Test No.]]&amp;Table76810[[#This Row],[Section]]&amp;Table76810[[#This Row],[Q No.]]</f>
        <v>P12S7</v>
      </c>
      <c r="C448" s="16" t="s">
        <v>138</v>
      </c>
      <c r="D448" s="14">
        <v>7</v>
      </c>
      <c r="E448" s="14" t="s">
        <v>34</v>
      </c>
      <c r="F448" s="11">
        <f>Table76810[[#This Row],[CID]]</f>
        <v>0</v>
      </c>
      <c r="J448" s="11" t="e">
        <f>VLOOKUP(Table76810[[#This Row],[CID]],ALY,2,FALSE)</f>
        <v>#N/A</v>
      </c>
    </row>
    <row r="449" spans="1:10" x14ac:dyDescent="0.2">
      <c r="A449" s="8" t="str">
        <f>Table76810[[#This Row],[Test No.]]&amp;Table76810[[#This Row],[Section]]&amp;Table76810[[#This Row],[Q No.]]</f>
        <v>P12S8</v>
      </c>
      <c r="C449" s="16" t="s">
        <v>138</v>
      </c>
      <c r="D449" s="14">
        <v>8</v>
      </c>
      <c r="E449" s="14" t="s">
        <v>34</v>
      </c>
      <c r="F449" s="11">
        <f>Table76810[[#This Row],[CID]]</f>
        <v>0</v>
      </c>
      <c r="J449" s="11" t="e">
        <f>VLOOKUP(Table76810[[#This Row],[CID]],ALY,2,FALSE)</f>
        <v>#N/A</v>
      </c>
    </row>
    <row r="450" spans="1:10" x14ac:dyDescent="0.2">
      <c r="A450" s="8" t="str">
        <f>Table76810[[#This Row],[Test No.]]&amp;Table76810[[#This Row],[Section]]&amp;Table76810[[#This Row],[Q No.]]</f>
        <v>P12S9</v>
      </c>
      <c r="C450" s="16" t="s">
        <v>138</v>
      </c>
      <c r="D450" s="14">
        <v>9</v>
      </c>
      <c r="E450" s="14" t="s">
        <v>34</v>
      </c>
      <c r="F450" s="11">
        <f>Table76810[[#This Row],[CID]]</f>
        <v>0</v>
      </c>
      <c r="J450" s="11" t="e">
        <f>VLOOKUP(Table76810[[#This Row],[CID]],ALY,2,FALSE)</f>
        <v>#N/A</v>
      </c>
    </row>
    <row r="451" spans="1:10" x14ac:dyDescent="0.2">
      <c r="A451" s="8" t="str">
        <f>Table76810[[#This Row],[Test No.]]&amp;Table76810[[#This Row],[Section]]&amp;Table76810[[#This Row],[Q No.]]</f>
        <v>P12S10</v>
      </c>
      <c r="C451" s="16" t="s">
        <v>138</v>
      </c>
      <c r="D451" s="14">
        <v>10</v>
      </c>
      <c r="E451" s="14" t="s">
        <v>34</v>
      </c>
      <c r="F451" s="11">
        <f>Table76810[[#This Row],[CID]]</f>
        <v>0</v>
      </c>
      <c r="J451" s="11" t="e">
        <f>VLOOKUP(Table76810[[#This Row],[CID]],ALY,2,FALSE)</f>
        <v>#N/A</v>
      </c>
    </row>
    <row r="452" spans="1:10" x14ac:dyDescent="0.2">
      <c r="A452" s="8" t="str">
        <f>Table76810[[#This Row],[Test No.]]&amp;Table76810[[#This Row],[Section]]&amp;Table76810[[#This Row],[Q No.]]</f>
        <v>P12S11</v>
      </c>
      <c r="C452" s="16" t="s">
        <v>138</v>
      </c>
      <c r="D452" s="14">
        <v>11</v>
      </c>
      <c r="E452" s="14" t="s">
        <v>34</v>
      </c>
      <c r="F452" s="11">
        <f>Table76810[[#This Row],[CID]]</f>
        <v>0</v>
      </c>
      <c r="J452" s="11" t="e">
        <f>VLOOKUP(Table76810[[#This Row],[CID]],ALY,2,FALSE)</f>
        <v>#N/A</v>
      </c>
    </row>
    <row r="453" spans="1:10" x14ac:dyDescent="0.2">
      <c r="A453" s="8" t="str">
        <f>Table76810[[#This Row],[Test No.]]&amp;Table76810[[#This Row],[Section]]&amp;Table76810[[#This Row],[Q No.]]</f>
        <v>P12S12</v>
      </c>
      <c r="C453" s="16" t="s">
        <v>138</v>
      </c>
      <c r="D453" s="14">
        <v>12</v>
      </c>
      <c r="E453" s="14" t="s">
        <v>34</v>
      </c>
      <c r="F453" s="11">
        <f>Table76810[[#This Row],[CID]]</f>
        <v>0</v>
      </c>
      <c r="J453" s="11" t="e">
        <f>VLOOKUP(Table76810[[#This Row],[CID]],ALY,2,FALSE)</f>
        <v>#N/A</v>
      </c>
    </row>
    <row r="454" spans="1:10" x14ac:dyDescent="0.2">
      <c r="A454" s="8" t="str">
        <f>Table76810[[#This Row],[Test No.]]&amp;Table76810[[#This Row],[Section]]&amp;Table76810[[#This Row],[Q No.]]</f>
        <v>P12S13</v>
      </c>
      <c r="C454" s="16" t="s">
        <v>138</v>
      </c>
      <c r="D454" s="14">
        <v>13</v>
      </c>
      <c r="E454" s="14" t="s">
        <v>34</v>
      </c>
      <c r="F454" s="11">
        <f>Table76810[[#This Row],[CID]]</f>
        <v>0</v>
      </c>
      <c r="J454" s="11" t="e">
        <f>VLOOKUP(Table76810[[#This Row],[CID]],ALY,2,FALSE)</f>
        <v>#N/A</v>
      </c>
    </row>
    <row r="455" spans="1:10" x14ac:dyDescent="0.2">
      <c r="A455" s="8" t="str">
        <f>Table76810[[#This Row],[Test No.]]&amp;Table76810[[#This Row],[Section]]&amp;Table76810[[#This Row],[Q No.]]</f>
        <v>P12S14</v>
      </c>
      <c r="C455" s="16" t="s">
        <v>138</v>
      </c>
      <c r="D455" s="14">
        <v>14</v>
      </c>
      <c r="E455" s="14" t="s">
        <v>34</v>
      </c>
      <c r="F455" s="11">
        <f>Table76810[[#This Row],[CID]]</f>
        <v>0</v>
      </c>
      <c r="J455" s="11" t="e">
        <f>VLOOKUP(Table76810[[#This Row],[CID]],ALY,2,FALSE)</f>
        <v>#N/A</v>
      </c>
    </row>
    <row r="456" spans="1:10" x14ac:dyDescent="0.2">
      <c r="A456" s="8" t="str">
        <f>Table76810[[#This Row],[Test No.]]&amp;Table76810[[#This Row],[Section]]&amp;Table76810[[#This Row],[Q No.]]</f>
        <v>P12S15</v>
      </c>
      <c r="C456" s="16" t="s">
        <v>138</v>
      </c>
      <c r="D456" s="14">
        <v>15</v>
      </c>
      <c r="E456" s="14" t="s">
        <v>34</v>
      </c>
      <c r="F456" s="11">
        <f>Table76810[[#This Row],[CID]]</f>
        <v>0</v>
      </c>
      <c r="J456" s="11" t="e">
        <f>VLOOKUP(Table76810[[#This Row],[CID]],ALY,2,FALSE)</f>
        <v>#N/A</v>
      </c>
    </row>
    <row r="457" spans="1:10" x14ac:dyDescent="0.2">
      <c r="A457" s="8" t="str">
        <f>Table76810[[#This Row],[Test No.]]&amp;Table76810[[#This Row],[Section]]&amp;Table76810[[#This Row],[Q No.]]</f>
        <v>P12S16</v>
      </c>
      <c r="C457" s="16" t="s">
        <v>138</v>
      </c>
      <c r="D457" s="14">
        <v>16</v>
      </c>
      <c r="E457" s="14" t="s">
        <v>34</v>
      </c>
      <c r="F457" s="11">
        <f>Table76810[[#This Row],[CID]]</f>
        <v>0</v>
      </c>
      <c r="J457" s="11" t="e">
        <f>VLOOKUP(Table76810[[#This Row],[CID]],ALY,2,FALSE)</f>
        <v>#N/A</v>
      </c>
    </row>
    <row r="458" spans="1:10" x14ac:dyDescent="0.2">
      <c r="A458" s="8" t="str">
        <f>Table76810[[#This Row],[Test No.]]&amp;Table76810[[#This Row],[Section]]&amp;Table76810[[#This Row],[Q No.]]</f>
        <v>P12S17</v>
      </c>
      <c r="C458" s="16" t="s">
        <v>138</v>
      </c>
      <c r="D458" s="14">
        <v>17</v>
      </c>
      <c r="E458" s="14" t="s">
        <v>34</v>
      </c>
      <c r="F458" s="11">
        <f>Table76810[[#This Row],[CID]]</f>
        <v>0</v>
      </c>
      <c r="J458" s="11" t="e">
        <f>VLOOKUP(Table76810[[#This Row],[CID]],ALY,2,FALSE)</f>
        <v>#N/A</v>
      </c>
    </row>
    <row r="459" spans="1:10" x14ac:dyDescent="0.2">
      <c r="A459" s="8" t="str">
        <f>Table76810[[#This Row],[Test No.]]&amp;Table76810[[#This Row],[Section]]&amp;Table76810[[#This Row],[Q No.]]</f>
        <v>P12S18</v>
      </c>
      <c r="C459" s="16" t="s">
        <v>138</v>
      </c>
      <c r="D459" s="14">
        <v>18</v>
      </c>
      <c r="E459" s="14" t="s">
        <v>34</v>
      </c>
      <c r="F459" s="11">
        <f>Table76810[[#This Row],[CID]]</f>
        <v>0</v>
      </c>
      <c r="J459" s="11" t="e">
        <f>VLOOKUP(Table76810[[#This Row],[CID]],ALY,2,FALSE)</f>
        <v>#N/A</v>
      </c>
    </row>
    <row r="460" spans="1:10" x14ac:dyDescent="0.2">
      <c r="A460" s="8" t="str">
        <f>Table76810[[#This Row],[Test No.]]&amp;Table76810[[#This Row],[Section]]&amp;Table76810[[#This Row],[Q No.]]</f>
        <v>P12S19</v>
      </c>
      <c r="C460" s="16" t="s">
        <v>138</v>
      </c>
      <c r="D460" s="14">
        <v>19</v>
      </c>
      <c r="E460" s="14" t="s">
        <v>34</v>
      </c>
      <c r="F460" s="11">
        <f>Table76810[[#This Row],[CID]]</f>
        <v>0</v>
      </c>
      <c r="J460" s="11" t="e">
        <f>VLOOKUP(Table76810[[#This Row],[CID]],ALY,2,FALSE)</f>
        <v>#N/A</v>
      </c>
    </row>
    <row r="461" spans="1:10" x14ac:dyDescent="0.2">
      <c r="A461" s="8" t="str">
        <f>Table76810[[#This Row],[Test No.]]&amp;Table76810[[#This Row],[Section]]&amp;Table76810[[#This Row],[Q No.]]</f>
        <v>P12S20</v>
      </c>
      <c r="C461" s="16" t="s">
        <v>138</v>
      </c>
      <c r="D461" s="14">
        <v>20</v>
      </c>
      <c r="E461" s="14" t="s">
        <v>34</v>
      </c>
      <c r="F461" s="11">
        <f>Table76810[[#This Row],[CID]]</f>
        <v>0</v>
      </c>
      <c r="J461" s="11" t="e">
        <f>VLOOKUP(Table76810[[#This Row],[CID]],ALY,2,FALSE)</f>
        <v>#N/A</v>
      </c>
    </row>
    <row r="462" spans="1:10" x14ac:dyDescent="0.2">
      <c r="A462" s="8" t="str">
        <f>Table76810[[#This Row],[Test No.]]&amp;Table76810[[#This Row],[Section]]&amp;Table76810[[#This Row],[Q No.]]</f>
        <v>P12S21</v>
      </c>
      <c r="C462" s="16" t="s">
        <v>138</v>
      </c>
      <c r="D462" s="14">
        <v>21</v>
      </c>
      <c r="E462" s="14" t="s">
        <v>34</v>
      </c>
      <c r="F462" s="11">
        <f>Table76810[[#This Row],[CID]]</f>
        <v>0</v>
      </c>
      <c r="J462" s="11" t="e">
        <f>VLOOKUP(Table76810[[#This Row],[CID]],ALY,2,FALSE)</f>
        <v>#N/A</v>
      </c>
    </row>
    <row r="463" spans="1:10" x14ac:dyDescent="0.2">
      <c r="A463" s="8" t="str">
        <f>Table76810[[#This Row],[Test No.]]&amp;Table76810[[#This Row],[Section]]&amp;Table76810[[#This Row],[Q No.]]</f>
        <v>P12S22</v>
      </c>
      <c r="C463" s="16" t="s">
        <v>138</v>
      </c>
      <c r="D463" s="14">
        <v>22</v>
      </c>
      <c r="E463" s="14" t="s">
        <v>34</v>
      </c>
      <c r="F463" s="11">
        <f>Table76810[[#This Row],[CID]]</f>
        <v>0</v>
      </c>
      <c r="J463" s="11" t="e">
        <f>VLOOKUP(Table76810[[#This Row],[CID]],ALY,2,FALSE)</f>
        <v>#N/A</v>
      </c>
    </row>
    <row r="464" spans="1:10" x14ac:dyDescent="0.2">
      <c r="A464" s="8" t="str">
        <f>Table76810[[#This Row],[Test No.]]&amp;Table76810[[#This Row],[Section]]&amp;Table76810[[#This Row],[Q No.]]</f>
        <v>P12S23</v>
      </c>
      <c r="C464" s="16" t="s">
        <v>138</v>
      </c>
      <c r="D464" s="14">
        <v>23</v>
      </c>
      <c r="E464" s="14" t="s">
        <v>34</v>
      </c>
      <c r="F464" s="11">
        <f>Table76810[[#This Row],[CID]]</f>
        <v>0</v>
      </c>
      <c r="J464" s="11" t="e">
        <f>VLOOKUP(Table76810[[#This Row],[CID]],ALY,2,FALSE)</f>
        <v>#N/A</v>
      </c>
    </row>
    <row r="465" spans="1:10" x14ac:dyDescent="0.2">
      <c r="A465" s="8" t="str">
        <f>Table76810[[#This Row],[Test No.]]&amp;Table76810[[#This Row],[Section]]&amp;Table76810[[#This Row],[Q No.]]</f>
        <v>P12S24</v>
      </c>
      <c r="C465" s="16" t="s">
        <v>138</v>
      </c>
      <c r="D465" s="14">
        <v>24</v>
      </c>
      <c r="E465" s="14" t="s">
        <v>34</v>
      </c>
      <c r="F465" s="11">
        <f>Table76810[[#This Row],[CID]]</f>
        <v>0</v>
      </c>
      <c r="J465" s="11" t="e">
        <f>VLOOKUP(Table76810[[#This Row],[CID]],ALY,2,FALSE)</f>
        <v>#N/A</v>
      </c>
    </row>
    <row r="466" spans="1:10" x14ac:dyDescent="0.2">
      <c r="A466" s="8" t="str">
        <f>Table76810[[#This Row],[Test No.]]&amp;Table76810[[#This Row],[Section]]&amp;Table76810[[#This Row],[Q No.]]</f>
        <v>P12S25</v>
      </c>
      <c r="C466" s="16" t="s">
        <v>138</v>
      </c>
      <c r="D466" s="14">
        <v>25</v>
      </c>
      <c r="E466" s="14" t="s">
        <v>34</v>
      </c>
      <c r="F466" s="11">
        <f>Table76810[[#This Row],[CID]]</f>
        <v>0</v>
      </c>
      <c r="J466" s="11" t="e">
        <f>VLOOKUP(Table76810[[#This Row],[CID]],ALY,2,FALSE)</f>
        <v>#N/A</v>
      </c>
    </row>
    <row r="467" spans="1:10" x14ac:dyDescent="0.2">
      <c r="A467" s="8" t="str">
        <f>Table76810[[#This Row],[Test No.]]&amp;Table76810[[#This Row],[Section]]&amp;Table76810[[#This Row],[Q No.]]</f>
        <v>P12S26</v>
      </c>
      <c r="C467" s="16" t="s">
        <v>138</v>
      </c>
      <c r="D467" s="14">
        <v>26</v>
      </c>
      <c r="E467" s="14" t="s">
        <v>34</v>
      </c>
      <c r="F467" s="11">
        <f>Table76810[[#This Row],[CID]]</f>
        <v>0</v>
      </c>
      <c r="J467" s="11" t="e">
        <f>VLOOKUP(Table76810[[#This Row],[CID]],ALY,2,FALSE)</f>
        <v>#N/A</v>
      </c>
    </row>
    <row r="468" spans="1:10" x14ac:dyDescent="0.2">
      <c r="A468" s="8" t="str">
        <f>Table76810[[#This Row],[Test No.]]&amp;Table76810[[#This Row],[Section]]&amp;Table76810[[#This Row],[Q No.]]</f>
        <v>P12S27</v>
      </c>
      <c r="C468" s="16" t="s">
        <v>138</v>
      </c>
      <c r="D468" s="14">
        <v>27</v>
      </c>
      <c r="E468" s="14" t="s">
        <v>34</v>
      </c>
      <c r="F468" s="11">
        <f>Table76810[[#This Row],[CID]]</f>
        <v>0</v>
      </c>
      <c r="J468" s="11" t="e">
        <f>VLOOKUP(Table76810[[#This Row],[CID]],ALY,2,FALSE)</f>
        <v>#N/A</v>
      </c>
    </row>
    <row r="469" spans="1:10" x14ac:dyDescent="0.2">
      <c r="A469" s="8" t="str">
        <f>Table76810[[#This Row],[Test No.]]&amp;Table76810[[#This Row],[Section]]&amp;Table76810[[#This Row],[Q No.]]</f>
        <v>P12S28</v>
      </c>
      <c r="C469" s="16" t="s">
        <v>138</v>
      </c>
      <c r="D469" s="14">
        <v>28</v>
      </c>
      <c r="E469" s="14" t="s">
        <v>34</v>
      </c>
      <c r="F469" s="11">
        <f>Table76810[[#This Row],[CID]]</f>
        <v>0</v>
      </c>
      <c r="J469" s="11" t="e">
        <f>VLOOKUP(Table76810[[#This Row],[CID]],ALY,2,FALSE)</f>
        <v>#N/A</v>
      </c>
    </row>
    <row r="470" spans="1:10" x14ac:dyDescent="0.2">
      <c r="A470" s="8" t="str">
        <f>Table76810[[#This Row],[Test No.]]&amp;Table76810[[#This Row],[Section]]&amp;Table76810[[#This Row],[Q No.]]</f>
        <v>P12S29</v>
      </c>
      <c r="C470" s="16" t="s">
        <v>138</v>
      </c>
      <c r="D470" s="14">
        <v>29</v>
      </c>
      <c r="E470" s="14" t="s">
        <v>34</v>
      </c>
      <c r="F470" s="11">
        <f>Table76810[[#This Row],[CID]]</f>
        <v>0</v>
      </c>
      <c r="J470" s="11" t="e">
        <f>VLOOKUP(Table76810[[#This Row],[CID]],ALY,2,FALSE)</f>
        <v>#N/A</v>
      </c>
    </row>
    <row r="471" spans="1:10" x14ac:dyDescent="0.2">
      <c r="A471" s="8" t="str">
        <f>Table76810[[#This Row],[Test No.]]&amp;Table76810[[#This Row],[Section]]&amp;Table76810[[#This Row],[Q No.]]</f>
        <v>P12S30</v>
      </c>
      <c r="C471" s="16" t="s">
        <v>138</v>
      </c>
      <c r="D471" s="14">
        <v>30</v>
      </c>
      <c r="E471" s="14" t="s">
        <v>34</v>
      </c>
      <c r="F471" s="11">
        <f>Table76810[[#This Row],[CID]]</f>
        <v>0</v>
      </c>
      <c r="J471" s="11" t="e">
        <f>VLOOKUP(Table76810[[#This Row],[CID]],ALY,2,FALSE)</f>
        <v>#N/A</v>
      </c>
    </row>
    <row r="472" spans="1:10" x14ac:dyDescent="0.2">
      <c r="A472" s="8" t="str">
        <f>Table76810[[#This Row],[Test No.]]&amp;Table76810[[#This Row],[Section]]&amp;Table76810[[#This Row],[Q No.]]</f>
        <v>P12S31</v>
      </c>
      <c r="C472" s="16" t="s">
        <v>138</v>
      </c>
      <c r="D472" s="14">
        <v>31</v>
      </c>
      <c r="E472" s="14" t="s">
        <v>34</v>
      </c>
      <c r="F472" s="11">
        <f>Table76810[[#This Row],[CID]]</f>
        <v>0</v>
      </c>
      <c r="J472" s="11" t="e">
        <f>VLOOKUP(Table76810[[#This Row],[CID]],ALY,2,FALSE)</f>
        <v>#N/A</v>
      </c>
    </row>
    <row r="473" spans="1:10" x14ac:dyDescent="0.2">
      <c r="A473" s="8" t="str">
        <f>Table76810[[#This Row],[Test No.]]&amp;Table76810[[#This Row],[Section]]&amp;Table76810[[#This Row],[Q No.]]</f>
        <v>P12S32</v>
      </c>
      <c r="C473" s="16" t="s">
        <v>138</v>
      </c>
      <c r="D473" s="14">
        <v>32</v>
      </c>
      <c r="E473" s="14" t="s">
        <v>34</v>
      </c>
      <c r="F473" s="11">
        <f>Table76810[[#This Row],[CID]]</f>
        <v>0</v>
      </c>
      <c r="J473" s="11" t="e">
        <f>VLOOKUP(Table76810[[#This Row],[CID]],ALY,2,FALSE)</f>
        <v>#N/A</v>
      </c>
    </row>
    <row r="474" spans="1:10" x14ac:dyDescent="0.2">
      <c r="A474" s="8" t="str">
        <f>Table76810[[#This Row],[Test No.]]&amp;Table76810[[#This Row],[Section]]&amp;Table76810[[#This Row],[Q No.]]</f>
        <v>P12S33</v>
      </c>
      <c r="C474" s="16" t="s">
        <v>138</v>
      </c>
      <c r="D474" s="14">
        <v>33</v>
      </c>
      <c r="E474" s="14" t="s">
        <v>34</v>
      </c>
      <c r="F474" s="11">
        <f>Table76810[[#This Row],[CID]]</f>
        <v>0</v>
      </c>
      <c r="J474" s="11" t="e">
        <f>VLOOKUP(Table76810[[#This Row],[CID]],ALY,2,FALSE)</f>
        <v>#N/A</v>
      </c>
    </row>
    <row r="475" spans="1:10" x14ac:dyDescent="0.2">
      <c r="A475" s="8" t="str">
        <f>Table76810[[#This Row],[Test No.]]&amp;Table76810[[#This Row],[Section]]&amp;Table76810[[#This Row],[Q No.]]</f>
        <v>P12S34</v>
      </c>
      <c r="C475" s="16" t="s">
        <v>138</v>
      </c>
      <c r="D475" s="14">
        <v>34</v>
      </c>
      <c r="E475" s="14" t="s">
        <v>34</v>
      </c>
      <c r="F475" s="13">
        <f>Table76810[[#This Row],[CID]]</f>
        <v>0</v>
      </c>
      <c r="G475" s="14"/>
      <c r="H475" s="13"/>
      <c r="J475" s="13" t="e">
        <f>VLOOKUP(Table76810[[#This Row],[CID]],ALY,2,FALSE)</f>
        <v>#N/A</v>
      </c>
    </row>
    <row r="476" spans="1:10" x14ac:dyDescent="0.2">
      <c r="A476" s="8" t="str">
        <f>Table76810[[#This Row],[Test No.]]&amp;Table76810[[#This Row],[Section]]&amp;Table76810[[#This Row],[Q No.]]</f>
        <v>P12S35</v>
      </c>
      <c r="C476" s="16" t="s">
        <v>138</v>
      </c>
      <c r="D476" s="14">
        <v>35</v>
      </c>
      <c r="E476" s="14" t="s">
        <v>34</v>
      </c>
      <c r="F476" s="11">
        <f>Table76810[[#This Row],[CID]]</f>
        <v>0</v>
      </c>
      <c r="J476" s="11" t="e">
        <f>VLOOKUP(Table76810[[#This Row],[CID]],ALY,2,FALSE)</f>
        <v>#N/A</v>
      </c>
    </row>
    <row r="477" spans="1:10" x14ac:dyDescent="0.2">
      <c r="A477" s="8" t="str">
        <f>Table76810[[#This Row],[Test No.]]&amp;Table76810[[#This Row],[Section]]&amp;Table76810[[#This Row],[Q No.]]</f>
        <v>P12S36</v>
      </c>
      <c r="C477" s="16" t="s">
        <v>138</v>
      </c>
      <c r="D477" s="14">
        <v>36</v>
      </c>
      <c r="E477" s="14" t="s">
        <v>34</v>
      </c>
      <c r="F477" s="11">
        <f>Table76810[[#This Row],[CID]]</f>
        <v>0</v>
      </c>
      <c r="J477" s="11" t="e">
        <f>VLOOKUP(Table76810[[#This Row],[CID]],ALY,2,FALSE)</f>
        <v>#N/A</v>
      </c>
    </row>
    <row r="478" spans="1:10" x14ac:dyDescent="0.2">
      <c r="A478" s="8" t="str">
        <f>Table76810[[#This Row],[Test No.]]&amp;Table76810[[#This Row],[Section]]&amp;Table76810[[#This Row],[Q No.]]</f>
        <v>P12S37</v>
      </c>
      <c r="C478" s="16" t="s">
        <v>138</v>
      </c>
      <c r="D478" s="14">
        <v>37</v>
      </c>
      <c r="E478" s="14" t="s">
        <v>34</v>
      </c>
      <c r="F478" s="11">
        <f>Table76810[[#This Row],[CID]]</f>
        <v>0</v>
      </c>
      <c r="J478" s="11" t="e">
        <f>VLOOKUP(Table76810[[#This Row],[CID]],ALY,2,FALSE)</f>
        <v>#N/A</v>
      </c>
    </row>
    <row r="479" spans="1:10" x14ac:dyDescent="0.2">
      <c r="A479" s="8" t="str">
        <f>Table76810[[#This Row],[Test No.]]&amp;Table76810[[#This Row],[Section]]&amp;Table76810[[#This Row],[Q No.]]</f>
        <v>P12S38</v>
      </c>
      <c r="C479" s="16" t="s">
        <v>138</v>
      </c>
      <c r="D479" s="14">
        <v>38</v>
      </c>
      <c r="E479" s="14" t="s">
        <v>34</v>
      </c>
      <c r="F479" s="11">
        <f>Table76810[[#This Row],[CID]]</f>
        <v>0</v>
      </c>
      <c r="J479" s="11" t="e">
        <f>VLOOKUP(Table76810[[#This Row],[CID]],ALY,2,FALSE)</f>
        <v>#N/A</v>
      </c>
    </row>
    <row r="480" spans="1:10" x14ac:dyDescent="0.2">
      <c r="A480" s="8" t="str">
        <f>Table76810[[#This Row],[Test No.]]&amp;Table76810[[#This Row],[Section]]&amp;Table76810[[#This Row],[Q No.]]</f>
        <v>P12S39</v>
      </c>
      <c r="C480" s="16" t="s">
        <v>138</v>
      </c>
      <c r="D480" s="14">
        <v>39</v>
      </c>
      <c r="E480" s="14" t="s">
        <v>34</v>
      </c>
      <c r="F480" s="11">
        <f>Table76810[[#This Row],[CID]]</f>
        <v>0</v>
      </c>
      <c r="J480" s="11" t="e">
        <f>VLOOKUP(Table76810[[#This Row],[CID]],ALY,2,FALSE)</f>
        <v>#N/A</v>
      </c>
    </row>
    <row r="481" spans="1:10" x14ac:dyDescent="0.2">
      <c r="A481" s="8" t="str">
        <f>Table76810[[#This Row],[Test No.]]&amp;Table76810[[#This Row],[Section]]&amp;Table76810[[#This Row],[Q No.]]</f>
        <v>P12S40</v>
      </c>
      <c r="C481" s="16" t="s">
        <v>138</v>
      </c>
      <c r="D481" s="14">
        <v>40</v>
      </c>
      <c r="E481" s="14" t="s">
        <v>34</v>
      </c>
      <c r="F481" s="11">
        <f>Table76810[[#This Row],[CID]]</f>
        <v>0</v>
      </c>
      <c r="J481" s="11" t="e">
        <f>VLOOKUP(Table76810[[#This Row],[CID]],ALY,2,FALSE)</f>
        <v>#N/A</v>
      </c>
    </row>
    <row r="482" spans="1:10" x14ac:dyDescent="0.2">
      <c r="A482" s="8" t="str">
        <f>Table76810[[#This Row],[Test No.]]&amp;Table76810[[#This Row],[Section]]&amp;Table76810[[#This Row],[Q No.]]</f>
        <v>P13S1</v>
      </c>
      <c r="C482" s="16" t="s">
        <v>137</v>
      </c>
      <c r="D482" s="14">
        <v>1</v>
      </c>
      <c r="E482" s="14" t="s">
        <v>34</v>
      </c>
      <c r="F482" s="11">
        <f>Table76810[[#This Row],[CID]]</f>
        <v>0</v>
      </c>
      <c r="I482" s="32"/>
      <c r="J482" s="11" t="e">
        <f>VLOOKUP(Table76810[[#This Row],[CID]],ALY,2,FALSE)</f>
        <v>#N/A</v>
      </c>
    </row>
    <row r="483" spans="1:10" x14ac:dyDescent="0.2">
      <c r="A483" s="8" t="str">
        <f>Table76810[[#This Row],[Test No.]]&amp;Table76810[[#This Row],[Section]]&amp;Table76810[[#This Row],[Q No.]]</f>
        <v>P13S2</v>
      </c>
      <c r="C483" s="16" t="s">
        <v>137</v>
      </c>
      <c r="D483" s="14">
        <v>2</v>
      </c>
      <c r="E483" s="14" t="s">
        <v>34</v>
      </c>
      <c r="F483" s="11">
        <f>Table76810[[#This Row],[CID]]</f>
        <v>0</v>
      </c>
      <c r="I483" s="32"/>
      <c r="J483" s="11" t="e">
        <f>VLOOKUP(Table76810[[#This Row],[CID]],ALY,2,FALSE)</f>
        <v>#N/A</v>
      </c>
    </row>
    <row r="484" spans="1:10" x14ac:dyDescent="0.2">
      <c r="A484" s="8" t="str">
        <f>Table76810[[#This Row],[Test No.]]&amp;Table76810[[#This Row],[Section]]&amp;Table76810[[#This Row],[Q No.]]</f>
        <v>P13S3</v>
      </c>
      <c r="C484" s="16" t="s">
        <v>137</v>
      </c>
      <c r="D484" s="14">
        <v>3</v>
      </c>
      <c r="E484" s="14" t="s">
        <v>34</v>
      </c>
      <c r="F484" s="11">
        <f>Table76810[[#This Row],[CID]]</f>
        <v>0</v>
      </c>
      <c r="I484" s="32"/>
      <c r="J484" s="11" t="e">
        <f>VLOOKUP(Table76810[[#This Row],[CID]],ALY,2,FALSE)</f>
        <v>#N/A</v>
      </c>
    </row>
    <row r="485" spans="1:10" x14ac:dyDescent="0.2">
      <c r="A485" s="8" t="str">
        <f>Table76810[[#This Row],[Test No.]]&amp;Table76810[[#This Row],[Section]]&amp;Table76810[[#This Row],[Q No.]]</f>
        <v>P13S4</v>
      </c>
      <c r="C485" s="16" t="s">
        <v>137</v>
      </c>
      <c r="D485" s="14">
        <v>4</v>
      </c>
      <c r="E485" s="14" t="s">
        <v>34</v>
      </c>
      <c r="F485" s="11">
        <f>Table76810[[#This Row],[CID]]</f>
        <v>0</v>
      </c>
      <c r="I485" s="32"/>
      <c r="J485" s="11" t="e">
        <f>VLOOKUP(Table76810[[#This Row],[CID]],ALY,2,FALSE)</f>
        <v>#N/A</v>
      </c>
    </row>
    <row r="486" spans="1:10" x14ac:dyDescent="0.2">
      <c r="A486" s="8" t="str">
        <f>Table76810[[#This Row],[Test No.]]&amp;Table76810[[#This Row],[Section]]&amp;Table76810[[#This Row],[Q No.]]</f>
        <v>P13S5</v>
      </c>
      <c r="C486" s="16" t="s">
        <v>137</v>
      </c>
      <c r="D486" s="14">
        <v>5</v>
      </c>
      <c r="E486" s="14" t="s">
        <v>34</v>
      </c>
      <c r="F486" s="11">
        <f>Table76810[[#This Row],[CID]]</f>
        <v>0</v>
      </c>
      <c r="I486" s="32"/>
      <c r="J486" s="11" t="e">
        <f>VLOOKUP(Table76810[[#This Row],[CID]],ALY,2,FALSE)</f>
        <v>#N/A</v>
      </c>
    </row>
    <row r="487" spans="1:10" x14ac:dyDescent="0.2">
      <c r="A487" s="8" t="str">
        <f>Table76810[[#This Row],[Test No.]]&amp;Table76810[[#This Row],[Section]]&amp;Table76810[[#This Row],[Q No.]]</f>
        <v>P13S6</v>
      </c>
      <c r="C487" s="16" t="s">
        <v>137</v>
      </c>
      <c r="D487" s="14">
        <v>6</v>
      </c>
      <c r="E487" s="14" t="s">
        <v>34</v>
      </c>
      <c r="F487" s="11">
        <f>Table76810[[#This Row],[CID]]</f>
        <v>0</v>
      </c>
      <c r="I487" s="32"/>
      <c r="J487" s="11" t="e">
        <f>VLOOKUP(Table76810[[#This Row],[CID]],ALY,2,FALSE)</f>
        <v>#N/A</v>
      </c>
    </row>
    <row r="488" spans="1:10" x14ac:dyDescent="0.2">
      <c r="A488" s="8" t="str">
        <f>Table76810[[#This Row],[Test No.]]&amp;Table76810[[#This Row],[Section]]&amp;Table76810[[#This Row],[Q No.]]</f>
        <v>P13S7</v>
      </c>
      <c r="C488" s="16" t="s">
        <v>137</v>
      </c>
      <c r="D488" s="14">
        <v>7</v>
      </c>
      <c r="E488" s="14" t="s">
        <v>34</v>
      </c>
      <c r="F488" s="11">
        <f>Table76810[[#This Row],[CID]]</f>
        <v>0</v>
      </c>
      <c r="I488" s="32"/>
      <c r="J488" s="11" t="e">
        <f>VLOOKUP(Table76810[[#This Row],[CID]],ALY,2,FALSE)</f>
        <v>#N/A</v>
      </c>
    </row>
    <row r="489" spans="1:10" x14ac:dyDescent="0.2">
      <c r="A489" s="8" t="str">
        <f>Table76810[[#This Row],[Test No.]]&amp;Table76810[[#This Row],[Section]]&amp;Table76810[[#This Row],[Q No.]]</f>
        <v>P13S8</v>
      </c>
      <c r="C489" s="16" t="s">
        <v>137</v>
      </c>
      <c r="D489" s="14">
        <v>8</v>
      </c>
      <c r="E489" s="14" t="s">
        <v>34</v>
      </c>
      <c r="F489" s="11">
        <f>Table76810[[#This Row],[CID]]</f>
        <v>0</v>
      </c>
      <c r="I489" s="32"/>
      <c r="J489" s="11" t="e">
        <f>VLOOKUP(Table76810[[#This Row],[CID]],ALY,2,FALSE)</f>
        <v>#N/A</v>
      </c>
    </row>
    <row r="490" spans="1:10" x14ac:dyDescent="0.2">
      <c r="A490" s="8" t="str">
        <f>Table76810[[#This Row],[Test No.]]&amp;Table76810[[#This Row],[Section]]&amp;Table76810[[#This Row],[Q No.]]</f>
        <v>P13S9</v>
      </c>
      <c r="C490" s="16" t="s">
        <v>137</v>
      </c>
      <c r="D490" s="14">
        <v>9</v>
      </c>
      <c r="E490" s="14" t="s">
        <v>34</v>
      </c>
      <c r="F490" s="11">
        <f>Table76810[[#This Row],[CID]]</f>
        <v>0</v>
      </c>
      <c r="I490" s="32"/>
      <c r="J490" s="11" t="e">
        <f>VLOOKUP(Table76810[[#This Row],[CID]],ALY,2,FALSE)</f>
        <v>#N/A</v>
      </c>
    </row>
    <row r="491" spans="1:10" x14ac:dyDescent="0.2">
      <c r="A491" s="8" t="str">
        <f>Table76810[[#This Row],[Test No.]]&amp;Table76810[[#This Row],[Section]]&amp;Table76810[[#This Row],[Q No.]]</f>
        <v>P13S10</v>
      </c>
      <c r="C491" s="16" t="s">
        <v>137</v>
      </c>
      <c r="D491" s="14">
        <v>10</v>
      </c>
      <c r="E491" s="14" t="s">
        <v>34</v>
      </c>
      <c r="F491" s="11">
        <f>Table76810[[#This Row],[CID]]</f>
        <v>0</v>
      </c>
      <c r="I491" s="32"/>
      <c r="J491" s="11" t="e">
        <f>VLOOKUP(Table76810[[#This Row],[CID]],ALY,2,FALSE)</f>
        <v>#N/A</v>
      </c>
    </row>
    <row r="492" spans="1:10" x14ac:dyDescent="0.2">
      <c r="A492" s="8" t="str">
        <f>Table76810[[#This Row],[Test No.]]&amp;Table76810[[#This Row],[Section]]&amp;Table76810[[#This Row],[Q No.]]</f>
        <v>P13S11</v>
      </c>
      <c r="C492" s="16" t="s">
        <v>137</v>
      </c>
      <c r="D492" s="14">
        <v>11</v>
      </c>
      <c r="E492" s="14" t="s">
        <v>34</v>
      </c>
      <c r="F492" s="11">
        <f>Table76810[[#This Row],[CID]]</f>
        <v>0</v>
      </c>
      <c r="I492" s="32"/>
      <c r="J492" s="11" t="e">
        <f>VLOOKUP(Table76810[[#This Row],[CID]],ALY,2,FALSE)</f>
        <v>#N/A</v>
      </c>
    </row>
    <row r="493" spans="1:10" x14ac:dyDescent="0.2">
      <c r="A493" s="8" t="str">
        <f>Table76810[[#This Row],[Test No.]]&amp;Table76810[[#This Row],[Section]]&amp;Table76810[[#This Row],[Q No.]]</f>
        <v>P13S12</v>
      </c>
      <c r="C493" s="16" t="s">
        <v>137</v>
      </c>
      <c r="D493" s="14">
        <v>12</v>
      </c>
      <c r="E493" s="14" t="s">
        <v>34</v>
      </c>
      <c r="F493" s="11">
        <f>Table76810[[#This Row],[CID]]</f>
        <v>0</v>
      </c>
      <c r="I493" s="32"/>
      <c r="J493" s="11" t="e">
        <f>VLOOKUP(Table76810[[#This Row],[CID]],ALY,2,FALSE)</f>
        <v>#N/A</v>
      </c>
    </row>
    <row r="494" spans="1:10" x14ac:dyDescent="0.2">
      <c r="A494" s="8" t="str">
        <f>Table76810[[#This Row],[Test No.]]&amp;Table76810[[#This Row],[Section]]&amp;Table76810[[#This Row],[Q No.]]</f>
        <v>P13S13</v>
      </c>
      <c r="C494" s="16" t="s">
        <v>137</v>
      </c>
      <c r="D494" s="14">
        <v>13</v>
      </c>
      <c r="E494" s="14" t="s">
        <v>34</v>
      </c>
      <c r="F494" s="11">
        <f>Table76810[[#This Row],[CID]]</f>
        <v>0</v>
      </c>
      <c r="I494" s="32"/>
      <c r="J494" s="11" t="e">
        <f>VLOOKUP(Table76810[[#This Row],[CID]],ALY,2,FALSE)</f>
        <v>#N/A</v>
      </c>
    </row>
    <row r="495" spans="1:10" x14ac:dyDescent="0.2">
      <c r="A495" s="8" t="str">
        <f>Table76810[[#This Row],[Test No.]]&amp;Table76810[[#This Row],[Section]]&amp;Table76810[[#This Row],[Q No.]]</f>
        <v>P13S14</v>
      </c>
      <c r="C495" s="16" t="s">
        <v>137</v>
      </c>
      <c r="D495" s="14">
        <v>14</v>
      </c>
      <c r="E495" s="14" t="s">
        <v>34</v>
      </c>
      <c r="F495" s="11">
        <f>Table76810[[#This Row],[CID]]</f>
        <v>0</v>
      </c>
      <c r="I495" s="32"/>
      <c r="J495" s="11" t="e">
        <f>VLOOKUP(Table76810[[#This Row],[CID]],ALY,2,FALSE)</f>
        <v>#N/A</v>
      </c>
    </row>
    <row r="496" spans="1:10" x14ac:dyDescent="0.2">
      <c r="A496" s="8" t="str">
        <f>Table76810[[#This Row],[Test No.]]&amp;Table76810[[#This Row],[Section]]&amp;Table76810[[#This Row],[Q No.]]</f>
        <v>P13S15</v>
      </c>
      <c r="C496" s="16" t="s">
        <v>137</v>
      </c>
      <c r="D496" s="14">
        <v>15</v>
      </c>
      <c r="E496" s="14" t="s">
        <v>34</v>
      </c>
      <c r="F496" s="11">
        <f>Table76810[[#This Row],[CID]]</f>
        <v>0</v>
      </c>
      <c r="I496" s="32"/>
      <c r="J496" s="11" t="e">
        <f>VLOOKUP(Table76810[[#This Row],[CID]],ALY,2,FALSE)</f>
        <v>#N/A</v>
      </c>
    </row>
    <row r="497" spans="1:10" x14ac:dyDescent="0.2">
      <c r="A497" s="8" t="str">
        <f>Table76810[[#This Row],[Test No.]]&amp;Table76810[[#This Row],[Section]]&amp;Table76810[[#This Row],[Q No.]]</f>
        <v>P13S16</v>
      </c>
      <c r="C497" s="16" t="s">
        <v>137</v>
      </c>
      <c r="D497" s="14">
        <v>16</v>
      </c>
      <c r="E497" s="14" t="s">
        <v>34</v>
      </c>
      <c r="F497" s="11">
        <f>Table76810[[#This Row],[CID]]</f>
        <v>0</v>
      </c>
      <c r="I497" s="32"/>
      <c r="J497" s="11" t="e">
        <f>VLOOKUP(Table76810[[#This Row],[CID]],ALY,2,FALSE)</f>
        <v>#N/A</v>
      </c>
    </row>
    <row r="498" spans="1:10" x14ac:dyDescent="0.2">
      <c r="A498" s="8" t="str">
        <f>Table76810[[#This Row],[Test No.]]&amp;Table76810[[#This Row],[Section]]&amp;Table76810[[#This Row],[Q No.]]</f>
        <v>P13S17</v>
      </c>
      <c r="C498" s="16" t="s">
        <v>137</v>
      </c>
      <c r="D498" s="14">
        <v>17</v>
      </c>
      <c r="E498" s="14" t="s">
        <v>34</v>
      </c>
      <c r="F498" s="11">
        <f>Table76810[[#This Row],[CID]]</f>
        <v>0</v>
      </c>
      <c r="I498" s="32"/>
      <c r="J498" s="11" t="e">
        <f>VLOOKUP(Table76810[[#This Row],[CID]],ALY,2,FALSE)</f>
        <v>#N/A</v>
      </c>
    </row>
    <row r="499" spans="1:10" x14ac:dyDescent="0.2">
      <c r="A499" s="8" t="str">
        <f>Table76810[[#This Row],[Test No.]]&amp;Table76810[[#This Row],[Section]]&amp;Table76810[[#This Row],[Q No.]]</f>
        <v>P13S18</v>
      </c>
      <c r="C499" s="16" t="s">
        <v>137</v>
      </c>
      <c r="D499" s="14">
        <v>18</v>
      </c>
      <c r="E499" s="14" t="s">
        <v>34</v>
      </c>
      <c r="F499" s="11">
        <f>Table76810[[#This Row],[CID]]</f>
        <v>0</v>
      </c>
      <c r="I499" s="32"/>
      <c r="J499" s="11" t="e">
        <f>VLOOKUP(Table76810[[#This Row],[CID]],ALY,2,FALSE)</f>
        <v>#N/A</v>
      </c>
    </row>
    <row r="500" spans="1:10" x14ac:dyDescent="0.2">
      <c r="A500" s="8" t="str">
        <f>Table76810[[#This Row],[Test No.]]&amp;Table76810[[#This Row],[Section]]&amp;Table76810[[#This Row],[Q No.]]</f>
        <v>P13S19</v>
      </c>
      <c r="C500" s="16" t="s">
        <v>137</v>
      </c>
      <c r="D500" s="14">
        <v>19</v>
      </c>
      <c r="E500" s="14" t="s">
        <v>34</v>
      </c>
      <c r="F500" s="11">
        <f>Table76810[[#This Row],[CID]]</f>
        <v>0</v>
      </c>
      <c r="I500" s="32"/>
      <c r="J500" s="11" t="e">
        <f>VLOOKUP(Table76810[[#This Row],[CID]],ALY,2,FALSE)</f>
        <v>#N/A</v>
      </c>
    </row>
    <row r="501" spans="1:10" x14ac:dyDescent="0.2">
      <c r="A501" s="8" t="str">
        <f>Table76810[[#This Row],[Test No.]]&amp;Table76810[[#This Row],[Section]]&amp;Table76810[[#This Row],[Q No.]]</f>
        <v>P13S20</v>
      </c>
      <c r="C501" s="16" t="s">
        <v>137</v>
      </c>
      <c r="D501" s="14">
        <v>20</v>
      </c>
      <c r="E501" s="14" t="s">
        <v>34</v>
      </c>
      <c r="F501" s="11">
        <f>Table76810[[#This Row],[CID]]</f>
        <v>0</v>
      </c>
      <c r="I501" s="32"/>
      <c r="J501" s="11" t="e">
        <f>VLOOKUP(Table76810[[#This Row],[CID]],ALY,2,FALSE)</f>
        <v>#N/A</v>
      </c>
    </row>
    <row r="502" spans="1:10" x14ac:dyDescent="0.2">
      <c r="A502" s="8" t="str">
        <f>Table76810[[#This Row],[Test No.]]&amp;Table76810[[#This Row],[Section]]&amp;Table76810[[#This Row],[Q No.]]</f>
        <v>P13S21</v>
      </c>
      <c r="C502" s="16" t="s">
        <v>137</v>
      </c>
      <c r="D502" s="14">
        <v>21</v>
      </c>
      <c r="E502" s="14" t="s">
        <v>34</v>
      </c>
      <c r="F502" s="11">
        <f>Table76810[[#This Row],[CID]]</f>
        <v>0</v>
      </c>
      <c r="I502" s="32"/>
      <c r="J502" s="11" t="e">
        <f>VLOOKUP(Table76810[[#This Row],[CID]],ALY,2,FALSE)</f>
        <v>#N/A</v>
      </c>
    </row>
    <row r="503" spans="1:10" x14ac:dyDescent="0.2">
      <c r="A503" s="8" t="str">
        <f>Table76810[[#This Row],[Test No.]]&amp;Table76810[[#This Row],[Section]]&amp;Table76810[[#This Row],[Q No.]]</f>
        <v>P13S22</v>
      </c>
      <c r="C503" s="16" t="s">
        <v>137</v>
      </c>
      <c r="D503" s="14">
        <v>22</v>
      </c>
      <c r="E503" s="14" t="s">
        <v>34</v>
      </c>
      <c r="F503" s="11">
        <f>Table76810[[#This Row],[CID]]</f>
        <v>0</v>
      </c>
      <c r="I503" s="32"/>
      <c r="J503" s="11" t="e">
        <f>VLOOKUP(Table76810[[#This Row],[CID]],ALY,2,FALSE)</f>
        <v>#N/A</v>
      </c>
    </row>
    <row r="504" spans="1:10" x14ac:dyDescent="0.2">
      <c r="A504" s="8" t="str">
        <f>Table76810[[#This Row],[Test No.]]&amp;Table76810[[#This Row],[Section]]&amp;Table76810[[#This Row],[Q No.]]</f>
        <v>P13S23</v>
      </c>
      <c r="C504" s="16" t="s">
        <v>137</v>
      </c>
      <c r="D504" s="14">
        <v>23</v>
      </c>
      <c r="E504" s="14" t="s">
        <v>34</v>
      </c>
      <c r="F504" s="11">
        <f>Table76810[[#This Row],[CID]]</f>
        <v>0</v>
      </c>
      <c r="I504" s="32"/>
      <c r="J504" s="11" t="e">
        <f>VLOOKUP(Table76810[[#This Row],[CID]],ALY,2,FALSE)</f>
        <v>#N/A</v>
      </c>
    </row>
    <row r="505" spans="1:10" x14ac:dyDescent="0.2">
      <c r="A505" s="8" t="str">
        <f>Table76810[[#This Row],[Test No.]]&amp;Table76810[[#This Row],[Section]]&amp;Table76810[[#This Row],[Q No.]]</f>
        <v>P13S24</v>
      </c>
      <c r="C505" s="16" t="s">
        <v>137</v>
      </c>
      <c r="D505" s="14">
        <v>24</v>
      </c>
      <c r="E505" s="14" t="s">
        <v>34</v>
      </c>
      <c r="F505" s="11">
        <f>Table76810[[#This Row],[CID]]</f>
        <v>0</v>
      </c>
      <c r="I505" s="32"/>
      <c r="J505" s="11" t="e">
        <f>VLOOKUP(Table76810[[#This Row],[CID]],ALY,2,FALSE)</f>
        <v>#N/A</v>
      </c>
    </row>
    <row r="506" spans="1:10" x14ac:dyDescent="0.2">
      <c r="A506" s="8" t="str">
        <f>Table76810[[#This Row],[Test No.]]&amp;Table76810[[#This Row],[Section]]&amp;Table76810[[#This Row],[Q No.]]</f>
        <v>P13S25</v>
      </c>
      <c r="C506" s="16" t="s">
        <v>137</v>
      </c>
      <c r="D506" s="14">
        <v>25</v>
      </c>
      <c r="E506" s="14" t="s">
        <v>34</v>
      </c>
      <c r="F506" s="11">
        <f>Table76810[[#This Row],[CID]]</f>
        <v>0</v>
      </c>
      <c r="I506" s="32"/>
      <c r="J506" s="11" t="e">
        <f>VLOOKUP(Table76810[[#This Row],[CID]],ALY,2,FALSE)</f>
        <v>#N/A</v>
      </c>
    </row>
    <row r="507" spans="1:10" x14ac:dyDescent="0.2">
      <c r="A507" s="8" t="str">
        <f>Table76810[[#This Row],[Test No.]]&amp;Table76810[[#This Row],[Section]]&amp;Table76810[[#This Row],[Q No.]]</f>
        <v>P13S26</v>
      </c>
      <c r="C507" s="16" t="s">
        <v>137</v>
      </c>
      <c r="D507" s="14">
        <v>26</v>
      </c>
      <c r="E507" s="14" t="s">
        <v>34</v>
      </c>
      <c r="F507" s="11">
        <f>Table76810[[#This Row],[CID]]</f>
        <v>0</v>
      </c>
      <c r="I507" s="32"/>
      <c r="J507" s="11" t="e">
        <f>VLOOKUP(Table76810[[#This Row],[CID]],ALY,2,FALSE)</f>
        <v>#N/A</v>
      </c>
    </row>
    <row r="508" spans="1:10" x14ac:dyDescent="0.2">
      <c r="A508" s="8" t="str">
        <f>Table76810[[#This Row],[Test No.]]&amp;Table76810[[#This Row],[Section]]&amp;Table76810[[#This Row],[Q No.]]</f>
        <v>P13S27</v>
      </c>
      <c r="C508" s="16" t="s">
        <v>137</v>
      </c>
      <c r="D508" s="14">
        <v>27</v>
      </c>
      <c r="E508" s="14" t="s">
        <v>34</v>
      </c>
      <c r="F508" s="11">
        <f>Table76810[[#This Row],[CID]]</f>
        <v>0</v>
      </c>
      <c r="I508" s="32"/>
      <c r="J508" s="11" t="e">
        <f>VLOOKUP(Table76810[[#This Row],[CID]],ALY,2,FALSE)</f>
        <v>#N/A</v>
      </c>
    </row>
    <row r="509" spans="1:10" x14ac:dyDescent="0.2">
      <c r="A509" s="8" t="str">
        <f>Table76810[[#This Row],[Test No.]]&amp;Table76810[[#This Row],[Section]]&amp;Table76810[[#This Row],[Q No.]]</f>
        <v>P13S28</v>
      </c>
      <c r="C509" s="16" t="s">
        <v>137</v>
      </c>
      <c r="D509" s="14">
        <v>28</v>
      </c>
      <c r="E509" s="14" t="s">
        <v>34</v>
      </c>
      <c r="F509" s="11">
        <f>Table76810[[#This Row],[CID]]</f>
        <v>0</v>
      </c>
      <c r="I509" s="32"/>
      <c r="J509" s="11" t="e">
        <f>VLOOKUP(Table76810[[#This Row],[CID]],ALY,2,FALSE)</f>
        <v>#N/A</v>
      </c>
    </row>
    <row r="510" spans="1:10" x14ac:dyDescent="0.2">
      <c r="A510" s="8" t="str">
        <f>Table76810[[#This Row],[Test No.]]&amp;Table76810[[#This Row],[Section]]&amp;Table76810[[#This Row],[Q No.]]</f>
        <v>P13S29</v>
      </c>
      <c r="C510" s="16" t="s">
        <v>137</v>
      </c>
      <c r="D510" s="14">
        <v>29</v>
      </c>
      <c r="E510" s="14" t="s">
        <v>34</v>
      </c>
      <c r="F510" s="11">
        <f>Table76810[[#This Row],[CID]]</f>
        <v>0</v>
      </c>
      <c r="I510" s="32"/>
      <c r="J510" s="11" t="e">
        <f>VLOOKUP(Table76810[[#This Row],[CID]],ALY,2,FALSE)</f>
        <v>#N/A</v>
      </c>
    </row>
    <row r="511" spans="1:10" x14ac:dyDescent="0.2">
      <c r="A511" s="8" t="str">
        <f>Table76810[[#This Row],[Test No.]]&amp;Table76810[[#This Row],[Section]]&amp;Table76810[[#This Row],[Q No.]]</f>
        <v>P13S30</v>
      </c>
      <c r="C511" s="16" t="s">
        <v>137</v>
      </c>
      <c r="D511" s="14">
        <v>30</v>
      </c>
      <c r="E511" s="14" t="s">
        <v>34</v>
      </c>
      <c r="F511" s="11">
        <f>Table76810[[#This Row],[CID]]</f>
        <v>0</v>
      </c>
      <c r="I511" s="32"/>
      <c r="J511" s="11" t="e">
        <f>VLOOKUP(Table76810[[#This Row],[CID]],ALY,2,FALSE)</f>
        <v>#N/A</v>
      </c>
    </row>
    <row r="512" spans="1:10" x14ac:dyDescent="0.2">
      <c r="A512" s="8" t="str">
        <f>Table76810[[#This Row],[Test No.]]&amp;Table76810[[#This Row],[Section]]&amp;Table76810[[#This Row],[Q No.]]</f>
        <v>P13S31</v>
      </c>
      <c r="C512" s="16" t="s">
        <v>137</v>
      </c>
      <c r="D512" s="14">
        <v>31</v>
      </c>
      <c r="E512" s="14" t="s">
        <v>34</v>
      </c>
      <c r="F512" s="11">
        <f>Table76810[[#This Row],[CID]]</f>
        <v>0</v>
      </c>
      <c r="I512" s="32"/>
      <c r="J512" s="11" t="e">
        <f>VLOOKUP(Table76810[[#This Row],[CID]],ALY,2,FALSE)</f>
        <v>#N/A</v>
      </c>
    </row>
    <row r="513" spans="1:10" x14ac:dyDescent="0.2">
      <c r="A513" s="8" t="str">
        <f>Table76810[[#This Row],[Test No.]]&amp;Table76810[[#This Row],[Section]]&amp;Table76810[[#This Row],[Q No.]]</f>
        <v>P13S32</v>
      </c>
      <c r="C513" s="16" t="s">
        <v>137</v>
      </c>
      <c r="D513" s="14">
        <v>32</v>
      </c>
      <c r="E513" s="14" t="s">
        <v>34</v>
      </c>
      <c r="F513" s="11">
        <f>Table76810[[#This Row],[CID]]</f>
        <v>0</v>
      </c>
      <c r="I513" s="32"/>
      <c r="J513" s="11" t="e">
        <f>VLOOKUP(Table76810[[#This Row],[CID]],ALY,2,FALSE)</f>
        <v>#N/A</v>
      </c>
    </row>
    <row r="514" spans="1:10" x14ac:dyDescent="0.2">
      <c r="A514" s="8" t="str">
        <f>Table76810[[#This Row],[Test No.]]&amp;Table76810[[#This Row],[Section]]&amp;Table76810[[#This Row],[Q No.]]</f>
        <v>P13S33</v>
      </c>
      <c r="C514" s="16" t="s">
        <v>137</v>
      </c>
      <c r="D514" s="14">
        <v>33</v>
      </c>
      <c r="E514" s="14" t="s">
        <v>34</v>
      </c>
      <c r="F514" s="11">
        <f>Table76810[[#This Row],[CID]]</f>
        <v>0</v>
      </c>
      <c r="I514" s="32"/>
      <c r="J514" s="11" t="e">
        <f>VLOOKUP(Table76810[[#This Row],[CID]],ALY,2,FALSE)</f>
        <v>#N/A</v>
      </c>
    </row>
    <row r="515" spans="1:10" x14ac:dyDescent="0.2">
      <c r="A515" s="8" t="str">
        <f>Table76810[[#This Row],[Test No.]]&amp;Table76810[[#This Row],[Section]]&amp;Table76810[[#This Row],[Q No.]]</f>
        <v>P13S34</v>
      </c>
      <c r="C515" s="16" t="s">
        <v>137</v>
      </c>
      <c r="D515" s="14">
        <v>34</v>
      </c>
      <c r="E515" s="14" t="s">
        <v>34</v>
      </c>
      <c r="F515" s="11">
        <f>Table76810[[#This Row],[CID]]</f>
        <v>0</v>
      </c>
      <c r="I515" s="32"/>
      <c r="J515" s="11" t="e">
        <f>VLOOKUP(Table76810[[#This Row],[CID]],ALY,2,FALSE)</f>
        <v>#N/A</v>
      </c>
    </row>
    <row r="516" spans="1:10" x14ac:dyDescent="0.2">
      <c r="A516" s="8" t="str">
        <f>Table76810[[#This Row],[Test No.]]&amp;Table76810[[#This Row],[Section]]&amp;Table76810[[#This Row],[Q No.]]</f>
        <v>P13S35</v>
      </c>
      <c r="C516" s="16" t="s">
        <v>137</v>
      </c>
      <c r="D516" s="14">
        <v>35</v>
      </c>
      <c r="E516" s="14" t="s">
        <v>34</v>
      </c>
      <c r="F516" s="11">
        <f>Table76810[[#This Row],[CID]]</f>
        <v>0</v>
      </c>
      <c r="I516" s="32"/>
      <c r="J516" s="11" t="e">
        <f>VLOOKUP(Table76810[[#This Row],[CID]],ALY,2,FALSE)</f>
        <v>#N/A</v>
      </c>
    </row>
    <row r="517" spans="1:10" x14ac:dyDescent="0.2">
      <c r="A517" s="8" t="str">
        <f>Table76810[[#This Row],[Test No.]]&amp;Table76810[[#This Row],[Section]]&amp;Table76810[[#This Row],[Q No.]]</f>
        <v>P13S36</v>
      </c>
      <c r="C517" s="16" t="s">
        <v>137</v>
      </c>
      <c r="D517" s="14">
        <v>36</v>
      </c>
      <c r="E517" s="14" t="s">
        <v>34</v>
      </c>
      <c r="F517" s="11">
        <f>Table76810[[#This Row],[CID]]</f>
        <v>0</v>
      </c>
      <c r="I517" s="32"/>
      <c r="J517" s="11" t="e">
        <f>VLOOKUP(Table76810[[#This Row],[CID]],ALY,2,FALSE)</f>
        <v>#N/A</v>
      </c>
    </row>
    <row r="518" spans="1:10" x14ac:dyDescent="0.2">
      <c r="A518" s="8" t="str">
        <f>Table76810[[#This Row],[Test No.]]&amp;Table76810[[#This Row],[Section]]&amp;Table76810[[#This Row],[Q No.]]</f>
        <v>P13S37</v>
      </c>
      <c r="C518" s="16" t="s">
        <v>137</v>
      </c>
      <c r="D518" s="14">
        <v>37</v>
      </c>
      <c r="E518" s="14" t="s">
        <v>34</v>
      </c>
      <c r="F518" s="11">
        <f>Table76810[[#This Row],[CID]]</f>
        <v>0</v>
      </c>
      <c r="I518" s="32"/>
      <c r="J518" s="11" t="e">
        <f>VLOOKUP(Table76810[[#This Row],[CID]],ALY,2,FALSE)</f>
        <v>#N/A</v>
      </c>
    </row>
    <row r="519" spans="1:10" x14ac:dyDescent="0.2">
      <c r="A519" s="8" t="str">
        <f>Table76810[[#This Row],[Test No.]]&amp;Table76810[[#This Row],[Section]]&amp;Table76810[[#This Row],[Q No.]]</f>
        <v>P13S38</v>
      </c>
      <c r="C519" s="16" t="s">
        <v>137</v>
      </c>
      <c r="D519" s="14">
        <v>38</v>
      </c>
      <c r="E519" s="14" t="s">
        <v>34</v>
      </c>
      <c r="F519" s="11">
        <f>Table76810[[#This Row],[CID]]</f>
        <v>0</v>
      </c>
      <c r="I519" s="32"/>
      <c r="J519" s="11" t="e">
        <f>VLOOKUP(Table76810[[#This Row],[CID]],ALY,2,FALSE)</f>
        <v>#N/A</v>
      </c>
    </row>
    <row r="520" spans="1:10" x14ac:dyDescent="0.2">
      <c r="A520" s="8" t="str">
        <f>Table76810[[#This Row],[Test No.]]&amp;Table76810[[#This Row],[Section]]&amp;Table76810[[#This Row],[Q No.]]</f>
        <v>P13S39</v>
      </c>
      <c r="C520" s="16" t="s">
        <v>137</v>
      </c>
      <c r="D520" s="14">
        <v>39</v>
      </c>
      <c r="E520" s="14" t="s">
        <v>34</v>
      </c>
      <c r="F520" s="11">
        <f>Table76810[[#This Row],[CID]]</f>
        <v>0</v>
      </c>
      <c r="I520" s="32"/>
      <c r="J520" s="11" t="e">
        <f>VLOOKUP(Table76810[[#This Row],[CID]],ALY,2,FALSE)</f>
        <v>#N/A</v>
      </c>
    </row>
    <row r="521" spans="1:10" x14ac:dyDescent="0.2">
      <c r="A521" s="8" t="str">
        <f>Table76810[[#This Row],[Test No.]]&amp;Table76810[[#This Row],[Section]]&amp;Table76810[[#This Row],[Q No.]]</f>
        <v>P13S40</v>
      </c>
      <c r="C521" s="16" t="s">
        <v>137</v>
      </c>
      <c r="D521" s="14">
        <v>40</v>
      </c>
      <c r="E521" s="14" t="s">
        <v>34</v>
      </c>
      <c r="F521" s="11">
        <f>Table76810[[#This Row],[CID]]</f>
        <v>0</v>
      </c>
      <c r="I521" s="32"/>
      <c r="J521" s="11" t="e">
        <f>VLOOKUP(Table76810[[#This Row],[CID]],ALY,2,FALSE)</f>
        <v>#N/A</v>
      </c>
    </row>
    <row r="522" spans="1:10" x14ac:dyDescent="0.2">
      <c r="A522" s="8" t="str">
        <f>Table76810[[#This Row],[Test No.]]&amp;Table76810[[#This Row],[Section]]&amp;Table76810[[#This Row],[Q No.]]</f>
        <v>P14S1</v>
      </c>
      <c r="C522" s="16" t="s">
        <v>136</v>
      </c>
      <c r="D522" s="14">
        <v>1</v>
      </c>
      <c r="E522" s="14" t="s">
        <v>34</v>
      </c>
      <c r="F522" s="11">
        <f>Table76810[[#This Row],[CID]]</f>
        <v>0</v>
      </c>
      <c r="I522" s="32"/>
      <c r="J522" s="11" t="e">
        <f>VLOOKUP(Table76810[[#This Row],[CID]],ALY,2,FALSE)</f>
        <v>#N/A</v>
      </c>
    </row>
    <row r="523" spans="1:10" x14ac:dyDescent="0.2">
      <c r="A523" s="8" t="str">
        <f>Table76810[[#This Row],[Test No.]]&amp;Table76810[[#This Row],[Section]]&amp;Table76810[[#This Row],[Q No.]]</f>
        <v>P14S2</v>
      </c>
      <c r="C523" s="16" t="s">
        <v>136</v>
      </c>
      <c r="D523" s="14">
        <v>2</v>
      </c>
      <c r="E523" s="14" t="s">
        <v>34</v>
      </c>
      <c r="F523" s="11">
        <f>Table76810[[#This Row],[CID]]</f>
        <v>0</v>
      </c>
      <c r="I523" s="32"/>
      <c r="J523" s="11" t="e">
        <f>VLOOKUP(Table76810[[#This Row],[CID]],ALY,2,FALSE)</f>
        <v>#N/A</v>
      </c>
    </row>
    <row r="524" spans="1:10" x14ac:dyDescent="0.2">
      <c r="A524" s="8" t="str">
        <f>Table76810[[#This Row],[Test No.]]&amp;Table76810[[#This Row],[Section]]&amp;Table76810[[#This Row],[Q No.]]</f>
        <v>P14S3</v>
      </c>
      <c r="C524" s="16" t="s">
        <v>136</v>
      </c>
      <c r="D524" s="14">
        <v>3</v>
      </c>
      <c r="E524" s="14" t="s">
        <v>34</v>
      </c>
      <c r="F524" s="11">
        <f>Table76810[[#This Row],[CID]]</f>
        <v>0</v>
      </c>
      <c r="I524" s="32"/>
      <c r="J524" s="11" t="e">
        <f>VLOOKUP(Table76810[[#This Row],[CID]],ALY,2,FALSE)</f>
        <v>#N/A</v>
      </c>
    </row>
    <row r="525" spans="1:10" x14ac:dyDescent="0.2">
      <c r="A525" s="8" t="str">
        <f>Table76810[[#This Row],[Test No.]]&amp;Table76810[[#This Row],[Section]]&amp;Table76810[[#This Row],[Q No.]]</f>
        <v>P14S4</v>
      </c>
      <c r="C525" s="16" t="s">
        <v>136</v>
      </c>
      <c r="D525" s="12">
        <v>4</v>
      </c>
      <c r="E525" s="14" t="s">
        <v>34</v>
      </c>
      <c r="F525" s="11">
        <f>Table76810[[#This Row],[CID]]</f>
        <v>0</v>
      </c>
      <c r="I525" s="32"/>
      <c r="J525" s="11" t="e">
        <f>VLOOKUP(Table76810[[#This Row],[CID]],ALY,2,FALSE)</f>
        <v>#N/A</v>
      </c>
    </row>
    <row r="526" spans="1:10" x14ac:dyDescent="0.2">
      <c r="A526" s="8" t="str">
        <f>Table76810[[#This Row],[Test No.]]&amp;Table76810[[#This Row],[Section]]&amp;Table76810[[#This Row],[Q No.]]</f>
        <v>P14S5</v>
      </c>
      <c r="C526" s="16" t="s">
        <v>136</v>
      </c>
      <c r="D526" s="12">
        <v>5</v>
      </c>
      <c r="E526" s="14" t="s">
        <v>34</v>
      </c>
      <c r="F526" s="11">
        <f>Table76810[[#This Row],[CID]]</f>
        <v>0</v>
      </c>
      <c r="I526" s="32"/>
      <c r="J526" s="11" t="e">
        <f>VLOOKUP(Table76810[[#This Row],[CID]],ALY,2,FALSE)</f>
        <v>#N/A</v>
      </c>
    </row>
    <row r="527" spans="1:10" x14ac:dyDescent="0.2">
      <c r="A527" s="8" t="str">
        <f>Table76810[[#This Row],[Test No.]]&amp;Table76810[[#This Row],[Section]]&amp;Table76810[[#This Row],[Q No.]]</f>
        <v>P14S6</v>
      </c>
      <c r="C527" s="16" t="s">
        <v>136</v>
      </c>
      <c r="D527" s="12">
        <v>6</v>
      </c>
      <c r="E527" s="14" t="s">
        <v>34</v>
      </c>
      <c r="F527" s="11">
        <f>Table76810[[#This Row],[CID]]</f>
        <v>0</v>
      </c>
      <c r="I527" s="32"/>
      <c r="J527" s="11" t="e">
        <f>VLOOKUP(Table76810[[#This Row],[CID]],ALY,2,FALSE)</f>
        <v>#N/A</v>
      </c>
    </row>
    <row r="528" spans="1:10" x14ac:dyDescent="0.2">
      <c r="A528" s="8" t="str">
        <f>Table76810[[#This Row],[Test No.]]&amp;Table76810[[#This Row],[Section]]&amp;Table76810[[#This Row],[Q No.]]</f>
        <v>P14S7</v>
      </c>
      <c r="C528" s="16" t="s">
        <v>136</v>
      </c>
      <c r="D528" s="12">
        <v>7</v>
      </c>
      <c r="E528" s="14" t="s">
        <v>34</v>
      </c>
      <c r="F528" s="11">
        <f>Table76810[[#This Row],[CID]]</f>
        <v>0</v>
      </c>
      <c r="I528" s="32"/>
      <c r="J528" s="11" t="e">
        <f>VLOOKUP(Table76810[[#This Row],[CID]],ALY,2,FALSE)</f>
        <v>#N/A</v>
      </c>
    </row>
    <row r="529" spans="1:10" x14ac:dyDescent="0.2">
      <c r="A529" s="8" t="str">
        <f>Table76810[[#This Row],[Test No.]]&amp;Table76810[[#This Row],[Section]]&amp;Table76810[[#This Row],[Q No.]]</f>
        <v>P14S8</v>
      </c>
      <c r="C529" s="16" t="s">
        <v>136</v>
      </c>
      <c r="D529" s="12">
        <v>8</v>
      </c>
      <c r="E529" s="14" t="s">
        <v>34</v>
      </c>
      <c r="F529" s="11">
        <f>Table76810[[#This Row],[CID]]</f>
        <v>0</v>
      </c>
      <c r="I529" s="32"/>
      <c r="J529" s="11" t="e">
        <f>VLOOKUP(Table76810[[#This Row],[CID]],ALY,2,FALSE)</f>
        <v>#N/A</v>
      </c>
    </row>
    <row r="530" spans="1:10" x14ac:dyDescent="0.2">
      <c r="A530" s="8" t="str">
        <f>Table76810[[#This Row],[Test No.]]&amp;Table76810[[#This Row],[Section]]&amp;Table76810[[#This Row],[Q No.]]</f>
        <v>P14S9</v>
      </c>
      <c r="C530" s="16" t="s">
        <v>136</v>
      </c>
      <c r="D530" s="12">
        <v>9</v>
      </c>
      <c r="E530" s="14" t="s">
        <v>34</v>
      </c>
      <c r="F530" s="11">
        <f>Table76810[[#This Row],[CID]]</f>
        <v>0</v>
      </c>
      <c r="I530" s="32"/>
      <c r="J530" s="11" t="e">
        <f>VLOOKUP(Table76810[[#This Row],[CID]],ALY,2,FALSE)</f>
        <v>#N/A</v>
      </c>
    </row>
    <row r="531" spans="1:10" x14ac:dyDescent="0.2">
      <c r="A531" s="8" t="str">
        <f>Table76810[[#This Row],[Test No.]]&amp;Table76810[[#This Row],[Section]]&amp;Table76810[[#This Row],[Q No.]]</f>
        <v>P14S10</v>
      </c>
      <c r="C531" s="16" t="s">
        <v>136</v>
      </c>
      <c r="D531" s="12">
        <v>10</v>
      </c>
      <c r="E531" s="14" t="s">
        <v>34</v>
      </c>
      <c r="F531" s="11">
        <f>Table76810[[#This Row],[CID]]</f>
        <v>0</v>
      </c>
      <c r="I531" s="32"/>
      <c r="J531" s="11" t="e">
        <f>VLOOKUP(Table76810[[#This Row],[CID]],ALY,2,FALSE)</f>
        <v>#N/A</v>
      </c>
    </row>
    <row r="532" spans="1:10" x14ac:dyDescent="0.2">
      <c r="A532" s="8" t="str">
        <f>Table76810[[#This Row],[Test No.]]&amp;Table76810[[#This Row],[Section]]&amp;Table76810[[#This Row],[Q No.]]</f>
        <v>P14S11</v>
      </c>
      <c r="C532" s="16" t="s">
        <v>136</v>
      </c>
      <c r="D532" s="12">
        <v>11</v>
      </c>
      <c r="E532" s="14" t="s">
        <v>34</v>
      </c>
      <c r="F532" s="11">
        <f>Table76810[[#This Row],[CID]]</f>
        <v>0</v>
      </c>
      <c r="I532" s="32"/>
      <c r="J532" s="11" t="e">
        <f>VLOOKUP(Table76810[[#This Row],[CID]],ALY,2,FALSE)</f>
        <v>#N/A</v>
      </c>
    </row>
    <row r="533" spans="1:10" x14ac:dyDescent="0.2">
      <c r="A533" s="8" t="str">
        <f>Table76810[[#This Row],[Test No.]]&amp;Table76810[[#This Row],[Section]]&amp;Table76810[[#This Row],[Q No.]]</f>
        <v>P14S12</v>
      </c>
      <c r="C533" s="16" t="s">
        <v>136</v>
      </c>
      <c r="D533" s="12">
        <v>12</v>
      </c>
      <c r="E533" s="14" t="s">
        <v>34</v>
      </c>
      <c r="F533" s="11">
        <f>Table76810[[#This Row],[CID]]</f>
        <v>0</v>
      </c>
      <c r="I533" s="32"/>
      <c r="J533" s="11" t="e">
        <f>VLOOKUP(Table76810[[#This Row],[CID]],ALY,2,FALSE)</f>
        <v>#N/A</v>
      </c>
    </row>
    <row r="534" spans="1:10" x14ac:dyDescent="0.2">
      <c r="A534" s="8" t="str">
        <f>Table76810[[#This Row],[Test No.]]&amp;Table76810[[#This Row],[Section]]&amp;Table76810[[#This Row],[Q No.]]</f>
        <v>P14S13</v>
      </c>
      <c r="C534" s="16" t="s">
        <v>136</v>
      </c>
      <c r="D534" s="12">
        <v>13</v>
      </c>
      <c r="E534" s="14" t="s">
        <v>34</v>
      </c>
      <c r="F534" s="11">
        <f>Table76810[[#This Row],[CID]]</f>
        <v>0</v>
      </c>
      <c r="I534" s="32"/>
      <c r="J534" s="11" t="e">
        <f>VLOOKUP(Table76810[[#This Row],[CID]],ALY,2,FALSE)</f>
        <v>#N/A</v>
      </c>
    </row>
    <row r="535" spans="1:10" x14ac:dyDescent="0.2">
      <c r="A535" s="8" t="str">
        <f>Table76810[[#This Row],[Test No.]]&amp;Table76810[[#This Row],[Section]]&amp;Table76810[[#This Row],[Q No.]]</f>
        <v>P14S14</v>
      </c>
      <c r="C535" s="16" t="s">
        <v>136</v>
      </c>
      <c r="D535" s="14">
        <v>14</v>
      </c>
      <c r="E535" s="14" t="s">
        <v>34</v>
      </c>
      <c r="F535" s="13">
        <f>Table76810[[#This Row],[CID]]</f>
        <v>0</v>
      </c>
      <c r="G535" s="14"/>
      <c r="H535" s="13"/>
      <c r="I535" s="32"/>
      <c r="J535" s="13" t="e">
        <f>VLOOKUP(Table76810[[#This Row],[CID]],ALY,2,FALSE)</f>
        <v>#N/A</v>
      </c>
    </row>
    <row r="536" spans="1:10" x14ac:dyDescent="0.2">
      <c r="A536" s="8" t="str">
        <f>Table76810[[#This Row],[Test No.]]&amp;Table76810[[#This Row],[Section]]&amp;Table76810[[#This Row],[Q No.]]</f>
        <v>P14S15</v>
      </c>
      <c r="C536" s="16" t="s">
        <v>136</v>
      </c>
      <c r="D536" s="12">
        <v>15</v>
      </c>
      <c r="E536" s="14" t="s">
        <v>34</v>
      </c>
      <c r="F536" s="11">
        <f>Table76810[[#This Row],[CID]]</f>
        <v>0</v>
      </c>
      <c r="I536" s="32"/>
      <c r="J536" s="11" t="e">
        <f>VLOOKUP(Table76810[[#This Row],[CID]],ALY,2,FALSE)</f>
        <v>#N/A</v>
      </c>
    </row>
    <row r="537" spans="1:10" x14ac:dyDescent="0.2">
      <c r="A537" s="8" t="str">
        <f>Table76810[[#This Row],[Test No.]]&amp;Table76810[[#This Row],[Section]]&amp;Table76810[[#This Row],[Q No.]]</f>
        <v>P14S16</v>
      </c>
      <c r="C537" s="16" t="s">
        <v>136</v>
      </c>
      <c r="D537" s="12">
        <v>16</v>
      </c>
      <c r="E537" s="14" t="s">
        <v>34</v>
      </c>
      <c r="F537" s="11">
        <f>Table76810[[#This Row],[CID]]</f>
        <v>0</v>
      </c>
      <c r="I537" s="32"/>
      <c r="J537" s="11" t="e">
        <f>VLOOKUP(Table76810[[#This Row],[CID]],ALY,2,FALSE)</f>
        <v>#N/A</v>
      </c>
    </row>
    <row r="538" spans="1:10" x14ac:dyDescent="0.2">
      <c r="A538" s="8" t="str">
        <f>Table76810[[#This Row],[Test No.]]&amp;Table76810[[#This Row],[Section]]&amp;Table76810[[#This Row],[Q No.]]</f>
        <v>P14S17</v>
      </c>
      <c r="C538" s="16" t="s">
        <v>136</v>
      </c>
      <c r="D538" s="12">
        <v>17</v>
      </c>
      <c r="E538" s="14" t="s">
        <v>34</v>
      </c>
      <c r="F538" s="11">
        <f>Table76810[[#This Row],[CID]]</f>
        <v>0</v>
      </c>
      <c r="I538" s="32"/>
      <c r="J538" s="11" t="e">
        <f>VLOOKUP(Table76810[[#This Row],[CID]],ALY,2,FALSE)</f>
        <v>#N/A</v>
      </c>
    </row>
    <row r="539" spans="1:10" x14ac:dyDescent="0.2">
      <c r="A539" s="8" t="str">
        <f>Table76810[[#This Row],[Test No.]]&amp;Table76810[[#This Row],[Section]]&amp;Table76810[[#This Row],[Q No.]]</f>
        <v>P14S18</v>
      </c>
      <c r="C539" s="16" t="s">
        <v>136</v>
      </c>
      <c r="D539" s="12">
        <v>18</v>
      </c>
      <c r="E539" s="14" t="s">
        <v>34</v>
      </c>
      <c r="F539" s="11">
        <f>Table76810[[#This Row],[CID]]</f>
        <v>0</v>
      </c>
      <c r="I539" s="32"/>
      <c r="J539" s="11" t="e">
        <f>VLOOKUP(Table76810[[#This Row],[CID]],ALY,2,FALSE)</f>
        <v>#N/A</v>
      </c>
    </row>
    <row r="540" spans="1:10" x14ac:dyDescent="0.2">
      <c r="A540" s="8" t="str">
        <f>Table76810[[#This Row],[Test No.]]&amp;Table76810[[#This Row],[Section]]&amp;Table76810[[#This Row],[Q No.]]</f>
        <v>P14S19</v>
      </c>
      <c r="C540" s="16" t="s">
        <v>136</v>
      </c>
      <c r="D540" s="12">
        <v>19</v>
      </c>
      <c r="E540" s="14" t="s">
        <v>34</v>
      </c>
      <c r="F540" s="11">
        <f>Table76810[[#This Row],[CID]]</f>
        <v>0</v>
      </c>
      <c r="I540" s="32"/>
      <c r="J540" s="11" t="e">
        <f>VLOOKUP(Table76810[[#This Row],[CID]],ALY,2,FALSE)</f>
        <v>#N/A</v>
      </c>
    </row>
    <row r="541" spans="1:10" x14ac:dyDescent="0.2">
      <c r="A541" s="8" t="str">
        <f>Table76810[[#This Row],[Test No.]]&amp;Table76810[[#This Row],[Section]]&amp;Table76810[[#This Row],[Q No.]]</f>
        <v>P14S20</v>
      </c>
      <c r="C541" s="16" t="s">
        <v>136</v>
      </c>
      <c r="D541" s="12">
        <v>20</v>
      </c>
      <c r="E541" s="14" t="s">
        <v>34</v>
      </c>
      <c r="F541" s="11">
        <f>Table76810[[#This Row],[CID]]</f>
        <v>0</v>
      </c>
      <c r="I541" s="32"/>
      <c r="J541" s="11" t="e">
        <f>VLOOKUP(Table76810[[#This Row],[CID]],ALY,2,FALSE)</f>
        <v>#N/A</v>
      </c>
    </row>
    <row r="542" spans="1:10" x14ac:dyDescent="0.2">
      <c r="A542" s="8" t="str">
        <f>Table76810[[#This Row],[Test No.]]&amp;Table76810[[#This Row],[Section]]&amp;Table76810[[#This Row],[Q No.]]</f>
        <v>P14S21</v>
      </c>
      <c r="C542" s="16" t="s">
        <v>136</v>
      </c>
      <c r="D542" s="12">
        <v>21</v>
      </c>
      <c r="E542" s="14" t="s">
        <v>34</v>
      </c>
      <c r="F542" s="11">
        <f>Table76810[[#This Row],[CID]]</f>
        <v>0</v>
      </c>
      <c r="I542" s="32"/>
      <c r="J542" s="11" t="e">
        <f>VLOOKUP(Table76810[[#This Row],[CID]],ALY,2,FALSE)</f>
        <v>#N/A</v>
      </c>
    </row>
    <row r="543" spans="1:10" x14ac:dyDescent="0.2">
      <c r="A543" s="8" t="str">
        <f>Table76810[[#This Row],[Test No.]]&amp;Table76810[[#This Row],[Section]]&amp;Table76810[[#This Row],[Q No.]]</f>
        <v>P14S22</v>
      </c>
      <c r="C543" s="16" t="s">
        <v>136</v>
      </c>
      <c r="D543" s="12">
        <v>22</v>
      </c>
      <c r="E543" s="14" t="s">
        <v>34</v>
      </c>
      <c r="F543" s="11">
        <f>Table76810[[#This Row],[CID]]</f>
        <v>0</v>
      </c>
      <c r="I543" s="32"/>
      <c r="J543" s="11" t="e">
        <f>VLOOKUP(Table76810[[#This Row],[CID]],ALY,2,FALSE)</f>
        <v>#N/A</v>
      </c>
    </row>
    <row r="544" spans="1:10" x14ac:dyDescent="0.2">
      <c r="A544" s="8" t="str">
        <f>Table76810[[#This Row],[Test No.]]&amp;Table76810[[#This Row],[Section]]&amp;Table76810[[#This Row],[Q No.]]</f>
        <v>P14S23</v>
      </c>
      <c r="C544" s="16" t="s">
        <v>136</v>
      </c>
      <c r="D544" s="12">
        <v>23</v>
      </c>
      <c r="E544" s="14" t="s">
        <v>34</v>
      </c>
      <c r="F544" s="11">
        <f>Table76810[[#This Row],[CID]]</f>
        <v>0</v>
      </c>
      <c r="I544" s="32"/>
      <c r="J544" s="11" t="e">
        <f>VLOOKUP(Table76810[[#This Row],[CID]],ALY,2,FALSE)</f>
        <v>#N/A</v>
      </c>
    </row>
    <row r="545" spans="1:10" x14ac:dyDescent="0.2">
      <c r="A545" s="8" t="str">
        <f>Table76810[[#This Row],[Test No.]]&amp;Table76810[[#This Row],[Section]]&amp;Table76810[[#This Row],[Q No.]]</f>
        <v>P14S24</v>
      </c>
      <c r="C545" s="16" t="s">
        <v>136</v>
      </c>
      <c r="D545" s="12">
        <v>24</v>
      </c>
      <c r="E545" s="14" t="s">
        <v>34</v>
      </c>
      <c r="F545" s="11">
        <f>Table76810[[#This Row],[CID]]</f>
        <v>0</v>
      </c>
      <c r="I545" s="32"/>
      <c r="J545" s="11" t="e">
        <f>VLOOKUP(Table76810[[#This Row],[CID]],ALY,2,FALSE)</f>
        <v>#N/A</v>
      </c>
    </row>
    <row r="546" spans="1:10" x14ac:dyDescent="0.2">
      <c r="A546" s="8" t="str">
        <f>Table76810[[#This Row],[Test No.]]&amp;Table76810[[#This Row],[Section]]&amp;Table76810[[#This Row],[Q No.]]</f>
        <v>P14S25</v>
      </c>
      <c r="C546" s="16" t="s">
        <v>136</v>
      </c>
      <c r="D546" s="12">
        <v>25</v>
      </c>
      <c r="E546" s="14" t="s">
        <v>34</v>
      </c>
      <c r="F546" s="11">
        <f>Table76810[[#This Row],[CID]]</f>
        <v>0</v>
      </c>
      <c r="I546" s="32"/>
      <c r="J546" s="11" t="e">
        <f>VLOOKUP(Table76810[[#This Row],[CID]],ALY,2,FALSE)</f>
        <v>#N/A</v>
      </c>
    </row>
    <row r="547" spans="1:10" x14ac:dyDescent="0.2">
      <c r="A547" s="8" t="str">
        <f>Table76810[[#This Row],[Test No.]]&amp;Table76810[[#This Row],[Section]]&amp;Table76810[[#This Row],[Q No.]]</f>
        <v>P14S26</v>
      </c>
      <c r="C547" s="16" t="s">
        <v>136</v>
      </c>
      <c r="D547" s="12">
        <v>26</v>
      </c>
      <c r="E547" s="14" t="s">
        <v>34</v>
      </c>
      <c r="F547" s="11">
        <f>Table76810[[#This Row],[CID]]</f>
        <v>0</v>
      </c>
      <c r="I547" s="32"/>
      <c r="J547" s="11" t="e">
        <f>VLOOKUP(Table76810[[#This Row],[CID]],ALY,2,FALSE)</f>
        <v>#N/A</v>
      </c>
    </row>
    <row r="548" spans="1:10" x14ac:dyDescent="0.2">
      <c r="A548" s="8" t="str">
        <f>Table76810[[#This Row],[Test No.]]&amp;Table76810[[#This Row],[Section]]&amp;Table76810[[#This Row],[Q No.]]</f>
        <v>P14S27</v>
      </c>
      <c r="C548" s="16" t="s">
        <v>136</v>
      </c>
      <c r="D548" s="12">
        <v>27</v>
      </c>
      <c r="E548" s="14" t="s">
        <v>34</v>
      </c>
      <c r="F548" s="11">
        <f>Table76810[[#This Row],[CID]]</f>
        <v>0</v>
      </c>
      <c r="I548" s="32"/>
      <c r="J548" s="11" t="e">
        <f>VLOOKUP(Table76810[[#This Row],[CID]],ALY,2,FALSE)</f>
        <v>#N/A</v>
      </c>
    </row>
    <row r="549" spans="1:10" x14ac:dyDescent="0.2">
      <c r="A549" s="8" t="str">
        <f>Table76810[[#This Row],[Test No.]]&amp;Table76810[[#This Row],[Section]]&amp;Table76810[[#This Row],[Q No.]]</f>
        <v>P14S28</v>
      </c>
      <c r="C549" s="16" t="s">
        <v>136</v>
      </c>
      <c r="D549" s="12">
        <v>28</v>
      </c>
      <c r="E549" s="14" t="s">
        <v>34</v>
      </c>
      <c r="F549" s="11">
        <f>Table76810[[#This Row],[CID]]</f>
        <v>0</v>
      </c>
      <c r="I549" s="32"/>
      <c r="J549" s="11" t="e">
        <f>VLOOKUP(Table76810[[#This Row],[CID]],ALY,2,FALSE)</f>
        <v>#N/A</v>
      </c>
    </row>
    <row r="550" spans="1:10" x14ac:dyDescent="0.2">
      <c r="A550" s="8" t="str">
        <f>Table76810[[#This Row],[Test No.]]&amp;Table76810[[#This Row],[Section]]&amp;Table76810[[#This Row],[Q No.]]</f>
        <v>P14S29</v>
      </c>
      <c r="C550" s="16" t="s">
        <v>136</v>
      </c>
      <c r="D550" s="12">
        <v>29</v>
      </c>
      <c r="E550" s="14" t="s">
        <v>34</v>
      </c>
      <c r="F550" s="11">
        <f>Table76810[[#This Row],[CID]]</f>
        <v>0</v>
      </c>
      <c r="I550" s="32"/>
      <c r="J550" s="11" t="e">
        <f>VLOOKUP(Table76810[[#This Row],[CID]],ALY,2,FALSE)</f>
        <v>#N/A</v>
      </c>
    </row>
    <row r="551" spans="1:10" x14ac:dyDescent="0.2">
      <c r="A551" s="8" t="str">
        <f>Table76810[[#This Row],[Test No.]]&amp;Table76810[[#This Row],[Section]]&amp;Table76810[[#This Row],[Q No.]]</f>
        <v>P14S30</v>
      </c>
      <c r="C551" s="16" t="s">
        <v>136</v>
      </c>
      <c r="D551" s="12">
        <v>30</v>
      </c>
      <c r="E551" s="14" t="s">
        <v>34</v>
      </c>
      <c r="F551" s="11">
        <f>Table76810[[#This Row],[CID]]</f>
        <v>0</v>
      </c>
      <c r="I551" s="32"/>
      <c r="J551" s="11" t="e">
        <f>VLOOKUP(Table76810[[#This Row],[CID]],ALY,2,FALSE)</f>
        <v>#N/A</v>
      </c>
    </row>
    <row r="552" spans="1:10" x14ac:dyDescent="0.2">
      <c r="A552" s="8" t="str">
        <f>Table76810[[#This Row],[Test No.]]&amp;Table76810[[#This Row],[Section]]&amp;Table76810[[#This Row],[Q No.]]</f>
        <v>P14S31</v>
      </c>
      <c r="C552" s="16" t="s">
        <v>136</v>
      </c>
      <c r="D552" s="12">
        <v>31</v>
      </c>
      <c r="E552" s="14" t="s">
        <v>34</v>
      </c>
      <c r="F552" s="11">
        <f>Table76810[[#This Row],[CID]]</f>
        <v>0</v>
      </c>
      <c r="I552" s="32"/>
      <c r="J552" s="11" t="e">
        <f>VLOOKUP(Table76810[[#This Row],[CID]],ALY,2,FALSE)</f>
        <v>#N/A</v>
      </c>
    </row>
    <row r="553" spans="1:10" x14ac:dyDescent="0.2">
      <c r="A553" s="8" t="str">
        <f>Table76810[[#This Row],[Test No.]]&amp;Table76810[[#This Row],[Section]]&amp;Table76810[[#This Row],[Q No.]]</f>
        <v>P14S32</v>
      </c>
      <c r="C553" s="16" t="s">
        <v>136</v>
      </c>
      <c r="D553" s="12">
        <v>32</v>
      </c>
      <c r="E553" s="14" t="s">
        <v>34</v>
      </c>
      <c r="F553" s="11">
        <f>Table76810[[#This Row],[CID]]</f>
        <v>0</v>
      </c>
      <c r="I553" s="32"/>
      <c r="J553" s="11" t="e">
        <f>VLOOKUP(Table76810[[#This Row],[CID]],ALY,2,FALSE)</f>
        <v>#N/A</v>
      </c>
    </row>
    <row r="554" spans="1:10" x14ac:dyDescent="0.2">
      <c r="A554" s="8" t="str">
        <f>Table76810[[#This Row],[Test No.]]&amp;Table76810[[#This Row],[Section]]&amp;Table76810[[#This Row],[Q No.]]</f>
        <v>P14S33</v>
      </c>
      <c r="C554" s="16" t="s">
        <v>136</v>
      </c>
      <c r="D554" s="12">
        <v>33</v>
      </c>
      <c r="E554" s="14" t="s">
        <v>34</v>
      </c>
      <c r="F554" s="11">
        <f>Table76810[[#This Row],[CID]]</f>
        <v>0</v>
      </c>
      <c r="I554" s="32"/>
      <c r="J554" s="11" t="e">
        <f>VLOOKUP(Table76810[[#This Row],[CID]],ALY,2,FALSE)</f>
        <v>#N/A</v>
      </c>
    </row>
    <row r="555" spans="1:10" x14ac:dyDescent="0.2">
      <c r="A555" s="8" t="str">
        <f>Table76810[[#This Row],[Test No.]]&amp;Table76810[[#This Row],[Section]]&amp;Table76810[[#This Row],[Q No.]]</f>
        <v>P14S34</v>
      </c>
      <c r="C555" s="16" t="s">
        <v>136</v>
      </c>
      <c r="D555" s="12">
        <v>34</v>
      </c>
      <c r="E555" s="14" t="s">
        <v>34</v>
      </c>
      <c r="F555" s="11">
        <f>Table76810[[#This Row],[CID]]</f>
        <v>0</v>
      </c>
      <c r="I555" s="32"/>
      <c r="J555" s="11" t="e">
        <f>VLOOKUP(Table76810[[#This Row],[CID]],ALY,2,FALSE)</f>
        <v>#N/A</v>
      </c>
    </row>
    <row r="556" spans="1:10" x14ac:dyDescent="0.2">
      <c r="A556" s="8" t="str">
        <f>Table76810[[#This Row],[Test No.]]&amp;Table76810[[#This Row],[Section]]&amp;Table76810[[#This Row],[Q No.]]</f>
        <v>P14S35</v>
      </c>
      <c r="C556" s="16" t="s">
        <v>136</v>
      </c>
      <c r="D556" s="12">
        <v>35</v>
      </c>
      <c r="E556" s="14" t="s">
        <v>34</v>
      </c>
      <c r="F556" s="11">
        <f>Table76810[[#This Row],[CID]]</f>
        <v>0</v>
      </c>
      <c r="I556" s="32"/>
      <c r="J556" s="11" t="e">
        <f>VLOOKUP(Table76810[[#This Row],[CID]],ALY,2,FALSE)</f>
        <v>#N/A</v>
      </c>
    </row>
    <row r="557" spans="1:10" x14ac:dyDescent="0.2">
      <c r="A557" s="8" t="str">
        <f>Table76810[[#This Row],[Test No.]]&amp;Table76810[[#This Row],[Section]]&amp;Table76810[[#This Row],[Q No.]]</f>
        <v>P14S36</v>
      </c>
      <c r="C557" s="16" t="s">
        <v>136</v>
      </c>
      <c r="D557" s="12">
        <v>36</v>
      </c>
      <c r="E557" s="14" t="s">
        <v>34</v>
      </c>
      <c r="F557" s="11">
        <f>Table76810[[#This Row],[CID]]</f>
        <v>0</v>
      </c>
      <c r="I557" s="32"/>
      <c r="J557" s="11" t="e">
        <f>VLOOKUP(Table76810[[#This Row],[CID]],ALY,2,FALSE)</f>
        <v>#N/A</v>
      </c>
    </row>
    <row r="558" spans="1:10" x14ac:dyDescent="0.2">
      <c r="A558" s="8" t="str">
        <f>Table76810[[#This Row],[Test No.]]&amp;Table76810[[#This Row],[Section]]&amp;Table76810[[#This Row],[Q No.]]</f>
        <v>P14S37</v>
      </c>
      <c r="C558" s="16" t="s">
        <v>136</v>
      </c>
      <c r="D558" s="12">
        <v>37</v>
      </c>
      <c r="E558" s="14" t="s">
        <v>34</v>
      </c>
      <c r="F558" s="11">
        <f>Table76810[[#This Row],[CID]]</f>
        <v>0</v>
      </c>
      <c r="I558" s="32"/>
      <c r="J558" s="11" t="e">
        <f>VLOOKUP(Table76810[[#This Row],[CID]],ALY,2,FALSE)</f>
        <v>#N/A</v>
      </c>
    </row>
    <row r="559" spans="1:10" x14ac:dyDescent="0.2">
      <c r="A559" s="8" t="str">
        <f>Table76810[[#This Row],[Test No.]]&amp;Table76810[[#This Row],[Section]]&amp;Table76810[[#This Row],[Q No.]]</f>
        <v>P14S38</v>
      </c>
      <c r="C559" s="16" t="s">
        <v>136</v>
      </c>
      <c r="D559" s="12">
        <v>38</v>
      </c>
      <c r="E559" s="14" t="s">
        <v>34</v>
      </c>
      <c r="F559" s="11">
        <f>Table76810[[#This Row],[CID]]</f>
        <v>0</v>
      </c>
      <c r="I559" s="32"/>
      <c r="J559" s="11" t="e">
        <f>VLOOKUP(Table76810[[#This Row],[CID]],ALY,2,FALSE)</f>
        <v>#N/A</v>
      </c>
    </row>
    <row r="560" spans="1:10" x14ac:dyDescent="0.2">
      <c r="A560" s="8" t="str">
        <f>Table76810[[#This Row],[Test No.]]&amp;Table76810[[#This Row],[Section]]&amp;Table76810[[#This Row],[Q No.]]</f>
        <v>P14S39</v>
      </c>
      <c r="C560" s="16" t="s">
        <v>136</v>
      </c>
      <c r="D560" s="12">
        <v>39</v>
      </c>
      <c r="E560" s="14" t="s">
        <v>34</v>
      </c>
      <c r="F560" s="11">
        <f>Table76810[[#This Row],[CID]]</f>
        <v>0</v>
      </c>
      <c r="I560" s="32"/>
      <c r="J560" s="11" t="e">
        <f>VLOOKUP(Table76810[[#This Row],[CID]],ALY,2,FALSE)</f>
        <v>#N/A</v>
      </c>
    </row>
    <row r="561" spans="1:10" x14ac:dyDescent="0.2">
      <c r="A561" s="8" t="str">
        <f>Table76810[[#This Row],[Test No.]]&amp;Table76810[[#This Row],[Section]]&amp;Table76810[[#This Row],[Q No.]]</f>
        <v>P14S40</v>
      </c>
      <c r="C561" s="16" t="s">
        <v>136</v>
      </c>
      <c r="D561" s="12">
        <v>40</v>
      </c>
      <c r="E561" s="14" t="s">
        <v>34</v>
      </c>
      <c r="F561" s="11">
        <f>Table76810[[#This Row],[CID]]</f>
        <v>0</v>
      </c>
      <c r="I561" s="32"/>
      <c r="J561" s="11" t="e">
        <f>VLOOKUP(Table76810[[#This Row],[CID]],ALY,2,FALSE)</f>
        <v>#N/A</v>
      </c>
    </row>
    <row r="562" spans="1:10" x14ac:dyDescent="0.2">
      <c r="A562" s="8" t="str">
        <f>Table76810[[#This Row],[Test No.]]&amp;Table76810[[#This Row],[Section]]&amp;Table76810[[#This Row],[Q No.]]</f>
        <v>P15S1</v>
      </c>
      <c r="C562" s="16" t="s">
        <v>135</v>
      </c>
      <c r="D562" s="12">
        <v>1</v>
      </c>
      <c r="E562" s="14" t="s">
        <v>34</v>
      </c>
      <c r="F562" s="11">
        <f>Table76810[[#This Row],[CID]]</f>
        <v>0</v>
      </c>
      <c r="I562" s="32"/>
      <c r="J562" s="11" t="e">
        <f>VLOOKUP(Table76810[[#This Row],[CID]],ALY,2,FALSE)</f>
        <v>#N/A</v>
      </c>
    </row>
    <row r="563" spans="1:10" x14ac:dyDescent="0.2">
      <c r="A563" s="8" t="str">
        <f>Table76810[[#This Row],[Test No.]]&amp;Table76810[[#This Row],[Section]]&amp;Table76810[[#This Row],[Q No.]]</f>
        <v>P15S2</v>
      </c>
      <c r="C563" s="16" t="s">
        <v>135</v>
      </c>
      <c r="D563" s="12">
        <v>2</v>
      </c>
      <c r="E563" s="14" t="s">
        <v>34</v>
      </c>
      <c r="F563" s="11">
        <f>Table76810[[#This Row],[CID]]</f>
        <v>0</v>
      </c>
      <c r="I563" s="32"/>
      <c r="J563" s="11" t="e">
        <f>VLOOKUP(Table76810[[#This Row],[CID]],ALY,2,FALSE)</f>
        <v>#N/A</v>
      </c>
    </row>
    <row r="564" spans="1:10" x14ac:dyDescent="0.2">
      <c r="A564" s="8" t="str">
        <f>Table76810[[#This Row],[Test No.]]&amp;Table76810[[#This Row],[Section]]&amp;Table76810[[#This Row],[Q No.]]</f>
        <v>P15S3</v>
      </c>
      <c r="C564" s="16" t="s">
        <v>135</v>
      </c>
      <c r="D564" s="12">
        <v>3</v>
      </c>
      <c r="E564" s="14" t="s">
        <v>34</v>
      </c>
      <c r="F564" s="11">
        <f>Table76810[[#This Row],[CID]]</f>
        <v>0</v>
      </c>
      <c r="I564" s="32"/>
      <c r="J564" s="11" t="e">
        <f>VLOOKUP(Table76810[[#This Row],[CID]],ALY,2,FALSE)</f>
        <v>#N/A</v>
      </c>
    </row>
    <row r="565" spans="1:10" x14ac:dyDescent="0.2">
      <c r="A565" s="8" t="str">
        <f>Table76810[[#This Row],[Test No.]]&amp;Table76810[[#This Row],[Section]]&amp;Table76810[[#This Row],[Q No.]]</f>
        <v>P15S4</v>
      </c>
      <c r="C565" s="16" t="s">
        <v>135</v>
      </c>
      <c r="D565" s="12">
        <v>4</v>
      </c>
      <c r="E565" s="14" t="s">
        <v>34</v>
      </c>
      <c r="F565" s="11">
        <f>Table76810[[#This Row],[CID]]</f>
        <v>0</v>
      </c>
      <c r="I565" s="32"/>
      <c r="J565" s="11" t="e">
        <f>VLOOKUP(Table76810[[#This Row],[CID]],ALY,2,FALSE)</f>
        <v>#N/A</v>
      </c>
    </row>
    <row r="566" spans="1:10" x14ac:dyDescent="0.2">
      <c r="A566" s="8" t="str">
        <f>Table76810[[#This Row],[Test No.]]&amp;Table76810[[#This Row],[Section]]&amp;Table76810[[#This Row],[Q No.]]</f>
        <v>P15S5</v>
      </c>
      <c r="C566" s="16" t="s">
        <v>135</v>
      </c>
      <c r="D566" s="12">
        <v>5</v>
      </c>
      <c r="E566" s="14" t="s">
        <v>34</v>
      </c>
      <c r="F566" s="11">
        <f>Table76810[[#This Row],[CID]]</f>
        <v>0</v>
      </c>
      <c r="I566" s="32"/>
      <c r="J566" s="11" t="e">
        <f>VLOOKUP(Table76810[[#This Row],[CID]],ALY,2,FALSE)</f>
        <v>#N/A</v>
      </c>
    </row>
    <row r="567" spans="1:10" x14ac:dyDescent="0.2">
      <c r="A567" s="8" t="str">
        <f>Table76810[[#This Row],[Test No.]]&amp;Table76810[[#This Row],[Section]]&amp;Table76810[[#This Row],[Q No.]]</f>
        <v>P15S6</v>
      </c>
      <c r="C567" s="16" t="s">
        <v>135</v>
      </c>
      <c r="D567" s="12">
        <v>6</v>
      </c>
      <c r="E567" s="14" t="s">
        <v>34</v>
      </c>
      <c r="F567" s="11">
        <f>Table76810[[#This Row],[CID]]</f>
        <v>0</v>
      </c>
      <c r="I567" s="32"/>
      <c r="J567" s="11" t="e">
        <f>VLOOKUP(Table76810[[#This Row],[CID]],ALY,2,FALSE)</f>
        <v>#N/A</v>
      </c>
    </row>
    <row r="568" spans="1:10" x14ac:dyDescent="0.2">
      <c r="A568" s="8" t="str">
        <f>Table76810[[#This Row],[Test No.]]&amp;Table76810[[#This Row],[Section]]&amp;Table76810[[#This Row],[Q No.]]</f>
        <v>P15S7</v>
      </c>
      <c r="C568" s="16" t="s">
        <v>135</v>
      </c>
      <c r="D568" s="12">
        <v>7</v>
      </c>
      <c r="E568" s="14" t="s">
        <v>34</v>
      </c>
      <c r="F568" s="11">
        <f>Table76810[[#This Row],[CID]]</f>
        <v>0</v>
      </c>
      <c r="I568" s="32"/>
      <c r="J568" s="11" t="e">
        <f>VLOOKUP(Table76810[[#This Row],[CID]],ALY,2,FALSE)</f>
        <v>#N/A</v>
      </c>
    </row>
    <row r="569" spans="1:10" x14ac:dyDescent="0.2">
      <c r="A569" s="8" t="str">
        <f>Table76810[[#This Row],[Test No.]]&amp;Table76810[[#This Row],[Section]]&amp;Table76810[[#This Row],[Q No.]]</f>
        <v>P15S8</v>
      </c>
      <c r="C569" s="16" t="s">
        <v>135</v>
      </c>
      <c r="D569" s="12">
        <v>8</v>
      </c>
      <c r="E569" s="14" t="s">
        <v>34</v>
      </c>
      <c r="F569" s="11">
        <f>Table76810[[#This Row],[CID]]</f>
        <v>0</v>
      </c>
      <c r="I569" s="32"/>
      <c r="J569" s="11" t="e">
        <f>VLOOKUP(Table76810[[#This Row],[CID]],ALY,2,FALSE)</f>
        <v>#N/A</v>
      </c>
    </row>
    <row r="570" spans="1:10" x14ac:dyDescent="0.2">
      <c r="A570" s="8" t="str">
        <f>Table76810[[#This Row],[Test No.]]&amp;Table76810[[#This Row],[Section]]&amp;Table76810[[#This Row],[Q No.]]</f>
        <v>P15S9</v>
      </c>
      <c r="C570" s="16" t="s">
        <v>135</v>
      </c>
      <c r="D570" s="12">
        <v>9</v>
      </c>
      <c r="E570" s="14" t="s">
        <v>34</v>
      </c>
      <c r="F570" s="11">
        <f>Table76810[[#This Row],[CID]]</f>
        <v>0</v>
      </c>
      <c r="I570" s="32"/>
      <c r="J570" s="11" t="e">
        <f>VLOOKUP(Table76810[[#This Row],[CID]],ALY,2,FALSE)</f>
        <v>#N/A</v>
      </c>
    </row>
    <row r="571" spans="1:10" x14ac:dyDescent="0.2">
      <c r="A571" s="8" t="str">
        <f>Table76810[[#This Row],[Test No.]]&amp;Table76810[[#This Row],[Section]]&amp;Table76810[[#This Row],[Q No.]]</f>
        <v>P15S10</v>
      </c>
      <c r="C571" s="16" t="s">
        <v>135</v>
      </c>
      <c r="D571" s="12">
        <v>10</v>
      </c>
      <c r="E571" s="14" t="s">
        <v>34</v>
      </c>
      <c r="F571" s="11">
        <f>Table76810[[#This Row],[CID]]</f>
        <v>0</v>
      </c>
      <c r="I571" s="32"/>
      <c r="J571" s="11" t="e">
        <f>VLOOKUP(Table76810[[#This Row],[CID]],ALY,2,FALSE)</f>
        <v>#N/A</v>
      </c>
    </row>
    <row r="572" spans="1:10" x14ac:dyDescent="0.2">
      <c r="A572" s="8" t="str">
        <f>Table76810[[#This Row],[Test No.]]&amp;Table76810[[#This Row],[Section]]&amp;Table76810[[#This Row],[Q No.]]</f>
        <v>P15S11</v>
      </c>
      <c r="C572" s="16" t="s">
        <v>135</v>
      </c>
      <c r="D572" s="12">
        <v>11</v>
      </c>
      <c r="E572" s="14" t="s">
        <v>34</v>
      </c>
      <c r="F572" s="11">
        <f>Table76810[[#This Row],[CID]]</f>
        <v>0</v>
      </c>
      <c r="I572" s="32"/>
      <c r="J572" s="11" t="e">
        <f>VLOOKUP(Table76810[[#This Row],[CID]],ALY,2,FALSE)</f>
        <v>#N/A</v>
      </c>
    </row>
    <row r="573" spans="1:10" x14ac:dyDescent="0.2">
      <c r="A573" s="8" t="str">
        <f>Table76810[[#This Row],[Test No.]]&amp;Table76810[[#This Row],[Section]]&amp;Table76810[[#This Row],[Q No.]]</f>
        <v>P15S12</v>
      </c>
      <c r="C573" s="16" t="s">
        <v>135</v>
      </c>
      <c r="D573" s="12">
        <v>12</v>
      </c>
      <c r="E573" s="14" t="s">
        <v>34</v>
      </c>
      <c r="F573" s="11">
        <f>Table76810[[#This Row],[CID]]</f>
        <v>0</v>
      </c>
      <c r="I573" s="32"/>
      <c r="J573" s="11" t="e">
        <f>VLOOKUP(Table76810[[#This Row],[CID]],ALY,2,FALSE)</f>
        <v>#N/A</v>
      </c>
    </row>
    <row r="574" spans="1:10" x14ac:dyDescent="0.2">
      <c r="A574" s="8" t="str">
        <f>Table76810[[#This Row],[Test No.]]&amp;Table76810[[#This Row],[Section]]&amp;Table76810[[#This Row],[Q No.]]</f>
        <v>P15S13</v>
      </c>
      <c r="C574" s="16" t="s">
        <v>135</v>
      </c>
      <c r="D574" s="12">
        <v>13</v>
      </c>
      <c r="E574" s="14" t="s">
        <v>34</v>
      </c>
      <c r="F574" s="11">
        <f>Table76810[[#This Row],[CID]]</f>
        <v>0</v>
      </c>
      <c r="I574" s="32"/>
      <c r="J574" s="11" t="e">
        <f>VLOOKUP(Table76810[[#This Row],[CID]],ALY,2,FALSE)</f>
        <v>#N/A</v>
      </c>
    </row>
    <row r="575" spans="1:10" x14ac:dyDescent="0.2">
      <c r="A575" s="8" t="str">
        <f>Table76810[[#This Row],[Test No.]]&amp;Table76810[[#This Row],[Section]]&amp;Table76810[[#This Row],[Q No.]]</f>
        <v>P15S14</v>
      </c>
      <c r="C575" s="16" t="s">
        <v>135</v>
      </c>
      <c r="D575" s="12">
        <v>14</v>
      </c>
      <c r="E575" s="14" t="s">
        <v>34</v>
      </c>
      <c r="F575" s="11">
        <f>Table76810[[#This Row],[CID]]</f>
        <v>0</v>
      </c>
      <c r="I575" s="32"/>
      <c r="J575" s="11" t="e">
        <f>VLOOKUP(Table76810[[#This Row],[CID]],ALY,2,FALSE)</f>
        <v>#N/A</v>
      </c>
    </row>
    <row r="576" spans="1:10" x14ac:dyDescent="0.2">
      <c r="A576" s="8" t="str">
        <f>Table76810[[#This Row],[Test No.]]&amp;Table76810[[#This Row],[Section]]&amp;Table76810[[#This Row],[Q No.]]</f>
        <v>P15S15</v>
      </c>
      <c r="C576" s="16" t="s">
        <v>135</v>
      </c>
      <c r="D576" s="12">
        <v>15</v>
      </c>
      <c r="E576" s="14" t="s">
        <v>34</v>
      </c>
      <c r="F576" s="11">
        <f>Table76810[[#This Row],[CID]]</f>
        <v>0</v>
      </c>
      <c r="I576" s="32"/>
      <c r="J576" s="11" t="e">
        <f>VLOOKUP(Table76810[[#This Row],[CID]],ALY,2,FALSE)</f>
        <v>#N/A</v>
      </c>
    </row>
    <row r="577" spans="1:10" x14ac:dyDescent="0.2">
      <c r="A577" s="8" t="str">
        <f>Table76810[[#This Row],[Test No.]]&amp;Table76810[[#This Row],[Section]]&amp;Table76810[[#This Row],[Q No.]]</f>
        <v>P15S16</v>
      </c>
      <c r="C577" s="16" t="s">
        <v>135</v>
      </c>
      <c r="D577" s="12">
        <v>16</v>
      </c>
      <c r="E577" s="14" t="s">
        <v>34</v>
      </c>
      <c r="F577" s="11">
        <f>Table76810[[#This Row],[CID]]</f>
        <v>0</v>
      </c>
      <c r="I577" s="32"/>
      <c r="J577" s="11" t="e">
        <f>VLOOKUP(Table76810[[#This Row],[CID]],ALY,2,FALSE)</f>
        <v>#N/A</v>
      </c>
    </row>
    <row r="578" spans="1:10" x14ac:dyDescent="0.2">
      <c r="A578" s="8" t="str">
        <f>Table76810[[#This Row],[Test No.]]&amp;Table76810[[#This Row],[Section]]&amp;Table76810[[#This Row],[Q No.]]</f>
        <v>P15S17</v>
      </c>
      <c r="C578" s="16" t="s">
        <v>135</v>
      </c>
      <c r="D578" s="12">
        <v>17</v>
      </c>
      <c r="E578" s="14" t="s">
        <v>34</v>
      </c>
      <c r="F578" s="11">
        <f>Table76810[[#This Row],[CID]]</f>
        <v>0</v>
      </c>
      <c r="I578" s="32"/>
      <c r="J578" s="11" t="e">
        <f>VLOOKUP(Table76810[[#This Row],[CID]],ALY,2,FALSE)</f>
        <v>#N/A</v>
      </c>
    </row>
    <row r="579" spans="1:10" x14ac:dyDescent="0.2">
      <c r="A579" s="8" t="str">
        <f>Table76810[[#This Row],[Test No.]]&amp;Table76810[[#This Row],[Section]]&amp;Table76810[[#This Row],[Q No.]]</f>
        <v>P15S18</v>
      </c>
      <c r="C579" s="16" t="s">
        <v>135</v>
      </c>
      <c r="D579" s="12">
        <v>18</v>
      </c>
      <c r="E579" s="14" t="s">
        <v>34</v>
      </c>
      <c r="F579" s="11">
        <f>Table76810[[#This Row],[CID]]</f>
        <v>0</v>
      </c>
      <c r="I579" s="32"/>
      <c r="J579" s="11" t="e">
        <f>VLOOKUP(Table76810[[#This Row],[CID]],ALY,2,FALSE)</f>
        <v>#N/A</v>
      </c>
    </row>
    <row r="580" spans="1:10" x14ac:dyDescent="0.2">
      <c r="A580" s="8" t="str">
        <f>Table76810[[#This Row],[Test No.]]&amp;Table76810[[#This Row],[Section]]&amp;Table76810[[#This Row],[Q No.]]</f>
        <v>P15S19</v>
      </c>
      <c r="C580" s="16" t="s">
        <v>135</v>
      </c>
      <c r="D580" s="12">
        <v>19</v>
      </c>
      <c r="E580" s="14" t="s">
        <v>34</v>
      </c>
      <c r="F580" s="11">
        <f>Table76810[[#This Row],[CID]]</f>
        <v>0</v>
      </c>
      <c r="I580" s="32"/>
      <c r="J580" s="11" t="e">
        <f>VLOOKUP(Table76810[[#This Row],[CID]],ALY,2,FALSE)</f>
        <v>#N/A</v>
      </c>
    </row>
    <row r="581" spans="1:10" x14ac:dyDescent="0.2">
      <c r="A581" s="8" t="str">
        <f>Table76810[[#This Row],[Test No.]]&amp;Table76810[[#This Row],[Section]]&amp;Table76810[[#This Row],[Q No.]]</f>
        <v>P15S20</v>
      </c>
      <c r="C581" s="16" t="s">
        <v>135</v>
      </c>
      <c r="D581" s="12">
        <v>20</v>
      </c>
      <c r="E581" s="14" t="s">
        <v>34</v>
      </c>
      <c r="F581" s="11">
        <f>Table76810[[#This Row],[CID]]</f>
        <v>0</v>
      </c>
      <c r="I581" s="32"/>
      <c r="J581" s="11" t="e">
        <f>VLOOKUP(Table76810[[#This Row],[CID]],ALY,2,FALSE)</f>
        <v>#N/A</v>
      </c>
    </row>
    <row r="582" spans="1:10" x14ac:dyDescent="0.2">
      <c r="A582" s="8" t="str">
        <f>Table76810[[#This Row],[Test No.]]&amp;Table76810[[#This Row],[Section]]&amp;Table76810[[#This Row],[Q No.]]</f>
        <v>P15S21</v>
      </c>
      <c r="C582" s="16" t="s">
        <v>135</v>
      </c>
      <c r="D582" s="12">
        <v>21</v>
      </c>
      <c r="E582" s="14" t="s">
        <v>34</v>
      </c>
      <c r="F582" s="11">
        <f>Table76810[[#This Row],[CID]]</f>
        <v>0</v>
      </c>
      <c r="I582" s="32"/>
      <c r="J582" s="11" t="e">
        <f>VLOOKUP(Table76810[[#This Row],[CID]],ALY,2,FALSE)</f>
        <v>#N/A</v>
      </c>
    </row>
    <row r="583" spans="1:10" x14ac:dyDescent="0.2">
      <c r="A583" s="8" t="str">
        <f>Table76810[[#This Row],[Test No.]]&amp;Table76810[[#This Row],[Section]]&amp;Table76810[[#This Row],[Q No.]]</f>
        <v>P15S22</v>
      </c>
      <c r="C583" s="16" t="s">
        <v>135</v>
      </c>
      <c r="D583" s="12">
        <v>22</v>
      </c>
      <c r="E583" s="14" t="s">
        <v>34</v>
      </c>
      <c r="F583" s="11">
        <f>Table76810[[#This Row],[CID]]</f>
        <v>0</v>
      </c>
      <c r="I583" s="32"/>
      <c r="J583" s="11" t="e">
        <f>VLOOKUP(Table76810[[#This Row],[CID]],ALY,2,FALSE)</f>
        <v>#N/A</v>
      </c>
    </row>
    <row r="584" spans="1:10" x14ac:dyDescent="0.2">
      <c r="A584" s="8" t="str">
        <f>Table76810[[#This Row],[Test No.]]&amp;Table76810[[#This Row],[Section]]&amp;Table76810[[#This Row],[Q No.]]</f>
        <v>P15S23</v>
      </c>
      <c r="C584" s="16" t="s">
        <v>135</v>
      </c>
      <c r="D584" s="12">
        <v>23</v>
      </c>
      <c r="E584" s="14" t="s">
        <v>34</v>
      </c>
      <c r="F584" s="11">
        <f>Table76810[[#This Row],[CID]]</f>
        <v>0</v>
      </c>
      <c r="I584" s="32"/>
      <c r="J584" s="11" t="e">
        <f>VLOOKUP(Table76810[[#This Row],[CID]],ALY,2,FALSE)</f>
        <v>#N/A</v>
      </c>
    </row>
    <row r="585" spans="1:10" x14ac:dyDescent="0.2">
      <c r="A585" s="8" t="str">
        <f>Table76810[[#This Row],[Test No.]]&amp;Table76810[[#This Row],[Section]]&amp;Table76810[[#This Row],[Q No.]]</f>
        <v>P15S24</v>
      </c>
      <c r="C585" s="16" t="s">
        <v>135</v>
      </c>
      <c r="D585" s="12">
        <v>24</v>
      </c>
      <c r="E585" s="14" t="s">
        <v>34</v>
      </c>
      <c r="F585" s="11">
        <f>Table76810[[#This Row],[CID]]</f>
        <v>0</v>
      </c>
      <c r="I585" s="32"/>
      <c r="J585" s="11" t="e">
        <f>VLOOKUP(Table76810[[#This Row],[CID]],ALY,2,FALSE)</f>
        <v>#N/A</v>
      </c>
    </row>
    <row r="586" spans="1:10" x14ac:dyDescent="0.2">
      <c r="A586" s="8" t="str">
        <f>Table76810[[#This Row],[Test No.]]&amp;Table76810[[#This Row],[Section]]&amp;Table76810[[#This Row],[Q No.]]</f>
        <v>P15S25</v>
      </c>
      <c r="C586" s="16" t="s">
        <v>135</v>
      </c>
      <c r="D586" s="12">
        <v>25</v>
      </c>
      <c r="E586" s="14" t="s">
        <v>34</v>
      </c>
      <c r="F586" s="11">
        <f>Table76810[[#This Row],[CID]]</f>
        <v>0</v>
      </c>
      <c r="I586" s="32"/>
      <c r="J586" s="11" t="e">
        <f>VLOOKUP(Table76810[[#This Row],[CID]],ALY,2,FALSE)</f>
        <v>#N/A</v>
      </c>
    </row>
    <row r="587" spans="1:10" x14ac:dyDescent="0.2">
      <c r="A587" s="8" t="str">
        <f>Table76810[[#This Row],[Test No.]]&amp;Table76810[[#This Row],[Section]]&amp;Table76810[[#This Row],[Q No.]]</f>
        <v>P15S26</v>
      </c>
      <c r="C587" s="16" t="s">
        <v>135</v>
      </c>
      <c r="D587" s="12">
        <v>26</v>
      </c>
      <c r="E587" s="14" t="s">
        <v>34</v>
      </c>
      <c r="F587" s="11">
        <f>Table76810[[#This Row],[CID]]</f>
        <v>0</v>
      </c>
      <c r="I587" s="32"/>
      <c r="J587" s="11" t="e">
        <f>VLOOKUP(Table76810[[#This Row],[CID]],ALY,2,FALSE)</f>
        <v>#N/A</v>
      </c>
    </row>
    <row r="588" spans="1:10" x14ac:dyDescent="0.2">
      <c r="A588" s="8" t="str">
        <f>Table76810[[#This Row],[Test No.]]&amp;Table76810[[#This Row],[Section]]&amp;Table76810[[#This Row],[Q No.]]</f>
        <v>P15S27</v>
      </c>
      <c r="C588" s="16" t="s">
        <v>135</v>
      </c>
      <c r="D588" s="12">
        <v>27</v>
      </c>
      <c r="E588" s="14" t="s">
        <v>34</v>
      </c>
      <c r="F588" s="11">
        <f>Table76810[[#This Row],[CID]]</f>
        <v>0</v>
      </c>
      <c r="I588" s="32"/>
      <c r="J588" s="11" t="e">
        <f>VLOOKUP(Table76810[[#This Row],[CID]],ALY,2,FALSE)</f>
        <v>#N/A</v>
      </c>
    </row>
    <row r="589" spans="1:10" x14ac:dyDescent="0.2">
      <c r="A589" s="8" t="str">
        <f>Table76810[[#This Row],[Test No.]]&amp;Table76810[[#This Row],[Section]]&amp;Table76810[[#This Row],[Q No.]]</f>
        <v>P15S28</v>
      </c>
      <c r="C589" s="16" t="s">
        <v>135</v>
      </c>
      <c r="D589" s="12">
        <v>28</v>
      </c>
      <c r="E589" s="14" t="s">
        <v>34</v>
      </c>
      <c r="F589" s="11">
        <f>Table76810[[#This Row],[CID]]</f>
        <v>0</v>
      </c>
      <c r="I589" s="32"/>
      <c r="J589" s="11" t="e">
        <f>VLOOKUP(Table76810[[#This Row],[CID]],ALY,2,FALSE)</f>
        <v>#N/A</v>
      </c>
    </row>
    <row r="590" spans="1:10" x14ac:dyDescent="0.2">
      <c r="A590" s="8" t="str">
        <f>Table76810[[#This Row],[Test No.]]&amp;Table76810[[#This Row],[Section]]&amp;Table76810[[#This Row],[Q No.]]</f>
        <v>P15S29</v>
      </c>
      <c r="C590" s="16" t="s">
        <v>135</v>
      </c>
      <c r="D590" s="12">
        <v>29</v>
      </c>
      <c r="E590" s="14" t="s">
        <v>34</v>
      </c>
      <c r="F590" s="11">
        <f>Table76810[[#This Row],[CID]]</f>
        <v>0</v>
      </c>
      <c r="I590" s="32"/>
      <c r="J590" s="11" t="e">
        <f>VLOOKUP(Table76810[[#This Row],[CID]],ALY,2,FALSE)</f>
        <v>#N/A</v>
      </c>
    </row>
    <row r="591" spans="1:10" x14ac:dyDescent="0.2">
      <c r="A591" s="8" t="str">
        <f>Table76810[[#This Row],[Test No.]]&amp;Table76810[[#This Row],[Section]]&amp;Table76810[[#This Row],[Q No.]]</f>
        <v>P15S30</v>
      </c>
      <c r="C591" s="16" t="s">
        <v>135</v>
      </c>
      <c r="D591" s="12">
        <v>30</v>
      </c>
      <c r="E591" s="14" t="s">
        <v>34</v>
      </c>
      <c r="F591" s="11">
        <f>Table76810[[#This Row],[CID]]</f>
        <v>0</v>
      </c>
      <c r="I591" s="32"/>
      <c r="J591" s="11" t="e">
        <f>VLOOKUP(Table76810[[#This Row],[CID]],ALY,2,FALSE)</f>
        <v>#N/A</v>
      </c>
    </row>
    <row r="592" spans="1:10" x14ac:dyDescent="0.2">
      <c r="A592" s="8" t="str">
        <f>Table76810[[#This Row],[Test No.]]&amp;Table76810[[#This Row],[Section]]&amp;Table76810[[#This Row],[Q No.]]</f>
        <v>P15S31</v>
      </c>
      <c r="C592" s="16" t="s">
        <v>135</v>
      </c>
      <c r="D592" s="12">
        <v>31</v>
      </c>
      <c r="E592" s="14" t="s">
        <v>34</v>
      </c>
      <c r="F592" s="11">
        <f>Table76810[[#This Row],[CID]]</f>
        <v>0</v>
      </c>
      <c r="I592" s="32"/>
      <c r="J592" s="11" t="e">
        <f>VLOOKUP(Table76810[[#This Row],[CID]],ALY,2,FALSE)</f>
        <v>#N/A</v>
      </c>
    </row>
    <row r="593" spans="1:10" x14ac:dyDescent="0.2">
      <c r="A593" s="8" t="str">
        <f>Table76810[[#This Row],[Test No.]]&amp;Table76810[[#This Row],[Section]]&amp;Table76810[[#This Row],[Q No.]]</f>
        <v>P15S32</v>
      </c>
      <c r="C593" s="16" t="s">
        <v>135</v>
      </c>
      <c r="D593" s="12">
        <v>32</v>
      </c>
      <c r="E593" s="14" t="s">
        <v>34</v>
      </c>
      <c r="F593" s="11">
        <f>Table76810[[#This Row],[CID]]</f>
        <v>0</v>
      </c>
      <c r="I593" s="32"/>
      <c r="J593" s="11" t="e">
        <f>VLOOKUP(Table76810[[#This Row],[CID]],ALY,2,FALSE)</f>
        <v>#N/A</v>
      </c>
    </row>
    <row r="594" spans="1:10" x14ac:dyDescent="0.2">
      <c r="A594" s="8" t="str">
        <f>Table76810[[#This Row],[Test No.]]&amp;Table76810[[#This Row],[Section]]&amp;Table76810[[#This Row],[Q No.]]</f>
        <v>P15S33</v>
      </c>
      <c r="C594" s="16" t="s">
        <v>135</v>
      </c>
      <c r="D594" s="12">
        <v>33</v>
      </c>
      <c r="E594" s="14" t="s">
        <v>34</v>
      </c>
      <c r="F594" s="11">
        <f>Table76810[[#This Row],[CID]]</f>
        <v>0</v>
      </c>
      <c r="I594" s="32"/>
      <c r="J594" s="11" t="e">
        <f>VLOOKUP(Table76810[[#This Row],[CID]],ALY,2,FALSE)</f>
        <v>#N/A</v>
      </c>
    </row>
    <row r="595" spans="1:10" x14ac:dyDescent="0.2">
      <c r="A595" s="8" t="str">
        <f>Table76810[[#This Row],[Test No.]]&amp;Table76810[[#This Row],[Section]]&amp;Table76810[[#This Row],[Q No.]]</f>
        <v>P15S34</v>
      </c>
      <c r="C595" s="16" t="s">
        <v>135</v>
      </c>
      <c r="D595" s="14">
        <v>34</v>
      </c>
      <c r="E595" s="14" t="s">
        <v>34</v>
      </c>
      <c r="F595" s="13">
        <f>Table76810[[#This Row],[CID]]</f>
        <v>0</v>
      </c>
      <c r="G595" s="14"/>
      <c r="H595" s="13"/>
      <c r="I595" s="32"/>
      <c r="J595" s="13" t="e">
        <f>VLOOKUP(Table76810[[#This Row],[CID]],ALY,2,FALSE)</f>
        <v>#N/A</v>
      </c>
    </row>
    <row r="596" spans="1:10" x14ac:dyDescent="0.2">
      <c r="A596" s="8" t="str">
        <f>Table76810[[#This Row],[Test No.]]&amp;Table76810[[#This Row],[Section]]&amp;Table76810[[#This Row],[Q No.]]</f>
        <v>P15S35</v>
      </c>
      <c r="C596" s="16" t="s">
        <v>135</v>
      </c>
      <c r="D596" s="12">
        <v>35</v>
      </c>
      <c r="E596" s="14" t="s">
        <v>34</v>
      </c>
      <c r="F596" s="11">
        <f>Table76810[[#This Row],[CID]]</f>
        <v>0</v>
      </c>
      <c r="I596" s="32"/>
      <c r="J596" s="11" t="e">
        <f>VLOOKUP(Table76810[[#This Row],[CID]],ALY,2,FALSE)</f>
        <v>#N/A</v>
      </c>
    </row>
    <row r="597" spans="1:10" x14ac:dyDescent="0.2">
      <c r="A597" s="8" t="str">
        <f>Table76810[[#This Row],[Test No.]]&amp;Table76810[[#This Row],[Section]]&amp;Table76810[[#This Row],[Q No.]]</f>
        <v>P15S36</v>
      </c>
      <c r="C597" s="16" t="s">
        <v>135</v>
      </c>
      <c r="D597" s="12">
        <v>36</v>
      </c>
      <c r="E597" s="14" t="s">
        <v>34</v>
      </c>
      <c r="F597" s="11">
        <f>Table76810[[#This Row],[CID]]</f>
        <v>0</v>
      </c>
      <c r="I597" s="32"/>
      <c r="J597" s="11" t="e">
        <f>VLOOKUP(Table76810[[#This Row],[CID]],ALY,2,FALSE)</f>
        <v>#N/A</v>
      </c>
    </row>
    <row r="598" spans="1:10" x14ac:dyDescent="0.2">
      <c r="A598" s="8" t="str">
        <f>Table76810[[#This Row],[Test No.]]&amp;Table76810[[#This Row],[Section]]&amp;Table76810[[#This Row],[Q No.]]</f>
        <v>P15S37</v>
      </c>
      <c r="C598" s="16" t="s">
        <v>135</v>
      </c>
      <c r="D598" s="12">
        <v>37</v>
      </c>
      <c r="E598" s="14" t="s">
        <v>34</v>
      </c>
      <c r="F598" s="11">
        <f>Table76810[[#This Row],[CID]]</f>
        <v>0</v>
      </c>
      <c r="I598" s="32"/>
      <c r="J598" s="11" t="e">
        <f>VLOOKUP(Table76810[[#This Row],[CID]],ALY,2,FALSE)</f>
        <v>#N/A</v>
      </c>
    </row>
    <row r="599" spans="1:10" x14ac:dyDescent="0.2">
      <c r="A599" s="8" t="str">
        <f>Table76810[[#This Row],[Test No.]]&amp;Table76810[[#This Row],[Section]]&amp;Table76810[[#This Row],[Q No.]]</f>
        <v>P15S38</v>
      </c>
      <c r="C599" s="16" t="s">
        <v>135</v>
      </c>
      <c r="D599" s="12">
        <v>38</v>
      </c>
      <c r="E599" s="14" t="s">
        <v>34</v>
      </c>
      <c r="F599" s="11">
        <f>Table76810[[#This Row],[CID]]</f>
        <v>0</v>
      </c>
      <c r="I599" s="32"/>
      <c r="J599" s="11" t="e">
        <f>VLOOKUP(Table76810[[#This Row],[CID]],ALY,2,FALSE)</f>
        <v>#N/A</v>
      </c>
    </row>
    <row r="600" spans="1:10" x14ac:dyDescent="0.2">
      <c r="A600" s="8" t="str">
        <f>Table76810[[#This Row],[Test No.]]&amp;Table76810[[#This Row],[Section]]&amp;Table76810[[#This Row],[Q No.]]</f>
        <v>P15S39</v>
      </c>
      <c r="C600" s="16" t="s">
        <v>135</v>
      </c>
      <c r="D600" s="12">
        <v>39</v>
      </c>
      <c r="E600" s="14" t="s">
        <v>34</v>
      </c>
      <c r="F600" s="11">
        <f>Table76810[[#This Row],[CID]]</f>
        <v>0</v>
      </c>
      <c r="I600" s="32"/>
      <c r="J600" s="11" t="e">
        <f>VLOOKUP(Table76810[[#This Row],[CID]],ALY,2,FALSE)</f>
        <v>#N/A</v>
      </c>
    </row>
    <row r="601" spans="1:10" x14ac:dyDescent="0.2">
      <c r="A601" s="8" t="str">
        <f>Table76810[[#This Row],[Test No.]]&amp;Table76810[[#This Row],[Section]]&amp;Table76810[[#This Row],[Q No.]]</f>
        <v>P15S40</v>
      </c>
      <c r="C601" s="16" t="s">
        <v>135</v>
      </c>
      <c r="D601" s="12">
        <v>40</v>
      </c>
      <c r="E601" s="14" t="s">
        <v>34</v>
      </c>
      <c r="F601" s="11">
        <f>Table76810[[#This Row],[CID]]</f>
        <v>0</v>
      </c>
      <c r="I601" s="32"/>
      <c r="J601" s="11" t="e">
        <f>VLOOKUP(Table76810[[#This Row],[CID]],ALY,2,FALSE)</f>
        <v>#N/A</v>
      </c>
    </row>
    <row r="602" spans="1:10" x14ac:dyDescent="0.2">
      <c r="A602" s="8" t="str">
        <f>Table76810[[#This Row],[Test No.]]&amp;Table76810[[#This Row],[Section]]&amp;Table76810[[#This Row],[Q No.]]</f>
        <v>P16S1</v>
      </c>
      <c r="C602" s="16" t="s">
        <v>134</v>
      </c>
      <c r="D602" s="12">
        <v>1</v>
      </c>
      <c r="E602" s="14" t="s">
        <v>34</v>
      </c>
      <c r="F602" s="11">
        <f>Table76810[[#This Row],[CID]]</f>
        <v>0</v>
      </c>
      <c r="I602" s="32"/>
      <c r="J602" s="11" t="e">
        <f>VLOOKUP(Table76810[[#This Row],[CID]],ALY,2,FALSE)</f>
        <v>#N/A</v>
      </c>
    </row>
    <row r="603" spans="1:10" x14ac:dyDescent="0.2">
      <c r="A603" s="8" t="str">
        <f>Table76810[[#This Row],[Test No.]]&amp;Table76810[[#This Row],[Section]]&amp;Table76810[[#This Row],[Q No.]]</f>
        <v>P16S2</v>
      </c>
      <c r="C603" s="16" t="s">
        <v>134</v>
      </c>
      <c r="D603" s="12">
        <v>2</v>
      </c>
      <c r="E603" s="14" t="s">
        <v>34</v>
      </c>
      <c r="F603" s="11">
        <f>Table76810[[#This Row],[CID]]</f>
        <v>0</v>
      </c>
      <c r="I603" s="32"/>
      <c r="J603" s="11" t="e">
        <f>VLOOKUP(Table76810[[#This Row],[CID]],ALY,2,FALSE)</f>
        <v>#N/A</v>
      </c>
    </row>
    <row r="604" spans="1:10" x14ac:dyDescent="0.2">
      <c r="A604" s="8" t="str">
        <f>Table76810[[#This Row],[Test No.]]&amp;Table76810[[#This Row],[Section]]&amp;Table76810[[#This Row],[Q No.]]</f>
        <v>P16S3</v>
      </c>
      <c r="C604" s="16" t="s">
        <v>134</v>
      </c>
      <c r="D604" s="12">
        <v>3</v>
      </c>
      <c r="E604" s="14" t="s">
        <v>34</v>
      </c>
      <c r="F604" s="11">
        <f>Table76810[[#This Row],[CID]]</f>
        <v>0</v>
      </c>
      <c r="I604" s="32"/>
      <c r="J604" s="11" t="e">
        <f>VLOOKUP(Table76810[[#This Row],[CID]],ALY,2,FALSE)</f>
        <v>#N/A</v>
      </c>
    </row>
    <row r="605" spans="1:10" x14ac:dyDescent="0.2">
      <c r="A605" s="8" t="str">
        <f>Table76810[[#This Row],[Test No.]]&amp;Table76810[[#This Row],[Section]]&amp;Table76810[[#This Row],[Q No.]]</f>
        <v>P16S4</v>
      </c>
      <c r="C605" s="16" t="s">
        <v>134</v>
      </c>
      <c r="D605" s="12">
        <v>4</v>
      </c>
      <c r="E605" s="14" t="s">
        <v>34</v>
      </c>
      <c r="F605" s="11">
        <f>Table76810[[#This Row],[CID]]</f>
        <v>0</v>
      </c>
      <c r="I605" s="43"/>
      <c r="J605" s="11" t="e">
        <f>VLOOKUP(Table76810[[#This Row],[CID]],ALY,2,FALSE)</f>
        <v>#N/A</v>
      </c>
    </row>
    <row r="606" spans="1:10" x14ac:dyDescent="0.2">
      <c r="A606" s="8" t="str">
        <f>Table76810[[#This Row],[Test No.]]&amp;Table76810[[#This Row],[Section]]&amp;Table76810[[#This Row],[Q No.]]</f>
        <v>P16S5</v>
      </c>
      <c r="C606" s="16" t="s">
        <v>134</v>
      </c>
      <c r="D606" s="12">
        <v>5</v>
      </c>
      <c r="E606" s="14" t="s">
        <v>34</v>
      </c>
      <c r="F606" s="11">
        <f>Table76810[[#This Row],[CID]]</f>
        <v>0</v>
      </c>
      <c r="I606" s="32"/>
      <c r="J606" s="11" t="e">
        <f>VLOOKUP(Table76810[[#This Row],[CID]],ALY,2,FALSE)</f>
        <v>#N/A</v>
      </c>
    </row>
    <row r="607" spans="1:10" x14ac:dyDescent="0.2">
      <c r="A607" s="8" t="str">
        <f>Table76810[[#This Row],[Test No.]]&amp;Table76810[[#This Row],[Section]]&amp;Table76810[[#This Row],[Q No.]]</f>
        <v>P16S6</v>
      </c>
      <c r="C607" s="16" t="s">
        <v>134</v>
      </c>
      <c r="D607" s="12">
        <v>6</v>
      </c>
      <c r="E607" s="14" t="s">
        <v>34</v>
      </c>
      <c r="F607" s="11">
        <f>Table76810[[#This Row],[CID]]</f>
        <v>0</v>
      </c>
      <c r="I607" s="32"/>
      <c r="J607" s="11" t="e">
        <f>VLOOKUP(Table76810[[#This Row],[CID]],ALY,2,FALSE)</f>
        <v>#N/A</v>
      </c>
    </row>
    <row r="608" spans="1:10" x14ac:dyDescent="0.2">
      <c r="A608" s="8" t="str">
        <f>Table76810[[#This Row],[Test No.]]&amp;Table76810[[#This Row],[Section]]&amp;Table76810[[#This Row],[Q No.]]</f>
        <v>P16S7</v>
      </c>
      <c r="C608" s="16" t="s">
        <v>134</v>
      </c>
      <c r="D608" s="12">
        <v>7</v>
      </c>
      <c r="E608" s="14" t="s">
        <v>34</v>
      </c>
      <c r="F608" s="11">
        <f>Table76810[[#This Row],[CID]]</f>
        <v>0</v>
      </c>
      <c r="I608" s="32"/>
      <c r="J608" s="11" t="e">
        <f>VLOOKUP(Table76810[[#This Row],[CID]],ALY,2,FALSE)</f>
        <v>#N/A</v>
      </c>
    </row>
    <row r="609" spans="1:10" x14ac:dyDescent="0.2">
      <c r="A609" s="8" t="str">
        <f>Table76810[[#This Row],[Test No.]]&amp;Table76810[[#This Row],[Section]]&amp;Table76810[[#This Row],[Q No.]]</f>
        <v>P16S8</v>
      </c>
      <c r="C609" s="16" t="s">
        <v>134</v>
      </c>
      <c r="D609" s="12">
        <v>8</v>
      </c>
      <c r="E609" s="14" t="s">
        <v>34</v>
      </c>
      <c r="F609" s="11">
        <f>Table76810[[#This Row],[CID]]</f>
        <v>0</v>
      </c>
      <c r="I609" s="32"/>
      <c r="J609" s="11" t="e">
        <f>VLOOKUP(Table76810[[#This Row],[CID]],ALY,2,FALSE)</f>
        <v>#N/A</v>
      </c>
    </row>
    <row r="610" spans="1:10" x14ac:dyDescent="0.2">
      <c r="A610" s="8" t="str">
        <f>Table76810[[#This Row],[Test No.]]&amp;Table76810[[#This Row],[Section]]&amp;Table76810[[#This Row],[Q No.]]</f>
        <v>P16S9</v>
      </c>
      <c r="C610" s="16" t="s">
        <v>134</v>
      </c>
      <c r="D610" s="12">
        <v>9</v>
      </c>
      <c r="E610" s="14" t="s">
        <v>34</v>
      </c>
      <c r="F610" s="11">
        <f>Table76810[[#This Row],[CID]]</f>
        <v>0</v>
      </c>
      <c r="I610" s="32"/>
      <c r="J610" s="11" t="e">
        <f>VLOOKUP(Table76810[[#This Row],[CID]],ALY,2,FALSE)</f>
        <v>#N/A</v>
      </c>
    </row>
    <row r="611" spans="1:10" x14ac:dyDescent="0.2">
      <c r="A611" s="8" t="str">
        <f>Table76810[[#This Row],[Test No.]]&amp;Table76810[[#This Row],[Section]]&amp;Table76810[[#This Row],[Q No.]]</f>
        <v>P16S10</v>
      </c>
      <c r="C611" s="16" t="s">
        <v>134</v>
      </c>
      <c r="D611" s="12">
        <v>10</v>
      </c>
      <c r="E611" s="14" t="s">
        <v>34</v>
      </c>
      <c r="F611" s="11">
        <f>Table76810[[#This Row],[CID]]</f>
        <v>0</v>
      </c>
      <c r="I611" s="32"/>
      <c r="J611" s="11" t="e">
        <f>VLOOKUP(Table76810[[#This Row],[CID]],ALY,2,FALSE)</f>
        <v>#N/A</v>
      </c>
    </row>
    <row r="612" spans="1:10" x14ac:dyDescent="0.2">
      <c r="A612" s="8" t="str">
        <f>Table76810[[#This Row],[Test No.]]&amp;Table76810[[#This Row],[Section]]&amp;Table76810[[#This Row],[Q No.]]</f>
        <v>P16S11</v>
      </c>
      <c r="C612" s="16" t="s">
        <v>134</v>
      </c>
      <c r="D612" s="12">
        <v>11</v>
      </c>
      <c r="E612" s="14" t="s">
        <v>34</v>
      </c>
      <c r="F612" s="11">
        <f>Table76810[[#This Row],[CID]]</f>
        <v>0</v>
      </c>
      <c r="I612" s="32"/>
      <c r="J612" s="11" t="e">
        <f>VLOOKUP(Table76810[[#This Row],[CID]],ALY,2,FALSE)</f>
        <v>#N/A</v>
      </c>
    </row>
    <row r="613" spans="1:10" x14ac:dyDescent="0.2">
      <c r="A613" s="8" t="str">
        <f>Table76810[[#This Row],[Test No.]]&amp;Table76810[[#This Row],[Section]]&amp;Table76810[[#This Row],[Q No.]]</f>
        <v>P16S12</v>
      </c>
      <c r="C613" s="16" t="s">
        <v>134</v>
      </c>
      <c r="D613" s="12">
        <v>12</v>
      </c>
      <c r="E613" s="14" t="s">
        <v>34</v>
      </c>
      <c r="F613" s="11">
        <f>Table76810[[#This Row],[CID]]</f>
        <v>0</v>
      </c>
      <c r="I613" s="32"/>
      <c r="J613" s="11" t="e">
        <f>VLOOKUP(Table76810[[#This Row],[CID]],ALY,2,FALSE)</f>
        <v>#N/A</v>
      </c>
    </row>
    <row r="614" spans="1:10" x14ac:dyDescent="0.2">
      <c r="A614" s="8" t="str">
        <f>Table76810[[#This Row],[Test No.]]&amp;Table76810[[#This Row],[Section]]&amp;Table76810[[#This Row],[Q No.]]</f>
        <v>P16S13</v>
      </c>
      <c r="C614" s="16" t="s">
        <v>134</v>
      </c>
      <c r="D614" s="12">
        <v>13</v>
      </c>
      <c r="E614" s="14" t="s">
        <v>34</v>
      </c>
      <c r="F614" s="11">
        <f>Table76810[[#This Row],[CID]]</f>
        <v>0</v>
      </c>
      <c r="I614" s="32"/>
      <c r="J614" s="11" t="e">
        <f>VLOOKUP(Table76810[[#This Row],[CID]],ALY,2,FALSE)</f>
        <v>#N/A</v>
      </c>
    </row>
    <row r="615" spans="1:10" x14ac:dyDescent="0.2">
      <c r="A615" s="8" t="str">
        <f>Table76810[[#This Row],[Test No.]]&amp;Table76810[[#This Row],[Section]]&amp;Table76810[[#This Row],[Q No.]]</f>
        <v>P16S14</v>
      </c>
      <c r="C615" s="16" t="s">
        <v>134</v>
      </c>
      <c r="D615" s="12">
        <v>14</v>
      </c>
      <c r="E615" s="14" t="s">
        <v>34</v>
      </c>
      <c r="F615" s="11">
        <f>Table76810[[#This Row],[CID]]</f>
        <v>0</v>
      </c>
      <c r="I615" s="32"/>
      <c r="J615" s="11" t="e">
        <f>VLOOKUP(Table76810[[#This Row],[CID]],ALY,2,FALSE)</f>
        <v>#N/A</v>
      </c>
    </row>
    <row r="616" spans="1:10" x14ac:dyDescent="0.2">
      <c r="A616" s="8" t="str">
        <f>Table76810[[#This Row],[Test No.]]&amp;Table76810[[#This Row],[Section]]&amp;Table76810[[#This Row],[Q No.]]</f>
        <v>P16S15</v>
      </c>
      <c r="C616" s="16" t="s">
        <v>134</v>
      </c>
      <c r="D616" s="12">
        <v>15</v>
      </c>
      <c r="E616" s="14" t="s">
        <v>34</v>
      </c>
      <c r="F616" s="11">
        <f>Table76810[[#This Row],[CID]]</f>
        <v>0</v>
      </c>
      <c r="I616" s="32"/>
      <c r="J616" s="11" t="e">
        <f>VLOOKUP(Table76810[[#This Row],[CID]],ALY,2,FALSE)</f>
        <v>#N/A</v>
      </c>
    </row>
    <row r="617" spans="1:10" x14ac:dyDescent="0.2">
      <c r="A617" s="8" t="str">
        <f>Table76810[[#This Row],[Test No.]]&amp;Table76810[[#This Row],[Section]]&amp;Table76810[[#This Row],[Q No.]]</f>
        <v>P16S16</v>
      </c>
      <c r="C617" s="16" t="s">
        <v>134</v>
      </c>
      <c r="D617" s="12">
        <v>16</v>
      </c>
      <c r="E617" s="14" t="s">
        <v>34</v>
      </c>
      <c r="F617" s="11">
        <f>Table76810[[#This Row],[CID]]</f>
        <v>0</v>
      </c>
      <c r="I617" s="32"/>
      <c r="J617" s="11" t="e">
        <f>VLOOKUP(Table76810[[#This Row],[CID]],ALY,2,FALSE)</f>
        <v>#N/A</v>
      </c>
    </row>
    <row r="618" spans="1:10" x14ac:dyDescent="0.2">
      <c r="A618" s="8" t="str">
        <f>Table76810[[#This Row],[Test No.]]&amp;Table76810[[#This Row],[Section]]&amp;Table76810[[#This Row],[Q No.]]</f>
        <v>P16S17</v>
      </c>
      <c r="C618" s="16" t="s">
        <v>134</v>
      </c>
      <c r="D618" s="12">
        <v>17</v>
      </c>
      <c r="E618" s="14" t="s">
        <v>34</v>
      </c>
      <c r="F618" s="11">
        <f>Table76810[[#This Row],[CID]]</f>
        <v>0</v>
      </c>
      <c r="I618" s="32"/>
      <c r="J618" s="11" t="e">
        <f>VLOOKUP(Table76810[[#This Row],[CID]],ALY,2,FALSE)</f>
        <v>#N/A</v>
      </c>
    </row>
    <row r="619" spans="1:10" x14ac:dyDescent="0.2">
      <c r="A619" s="8" t="str">
        <f>Table76810[[#This Row],[Test No.]]&amp;Table76810[[#This Row],[Section]]&amp;Table76810[[#This Row],[Q No.]]</f>
        <v>P16S18</v>
      </c>
      <c r="C619" s="16" t="s">
        <v>134</v>
      </c>
      <c r="D619" s="12">
        <v>18</v>
      </c>
      <c r="E619" s="14" t="s">
        <v>34</v>
      </c>
      <c r="F619" s="11">
        <f>Table76810[[#This Row],[CID]]</f>
        <v>0</v>
      </c>
      <c r="I619" s="32"/>
      <c r="J619" s="11" t="e">
        <f>VLOOKUP(Table76810[[#This Row],[CID]],ALY,2,FALSE)</f>
        <v>#N/A</v>
      </c>
    </row>
    <row r="620" spans="1:10" x14ac:dyDescent="0.2">
      <c r="A620" s="8" t="str">
        <f>Table76810[[#This Row],[Test No.]]&amp;Table76810[[#This Row],[Section]]&amp;Table76810[[#This Row],[Q No.]]</f>
        <v>P16S19</v>
      </c>
      <c r="C620" s="16" t="s">
        <v>134</v>
      </c>
      <c r="D620" s="12">
        <v>19</v>
      </c>
      <c r="E620" s="14" t="s">
        <v>34</v>
      </c>
      <c r="F620" s="11">
        <f>Table76810[[#This Row],[CID]]</f>
        <v>0</v>
      </c>
      <c r="I620" s="32"/>
      <c r="J620" s="11" t="e">
        <f>VLOOKUP(Table76810[[#This Row],[CID]],ALY,2,FALSE)</f>
        <v>#N/A</v>
      </c>
    </row>
    <row r="621" spans="1:10" x14ac:dyDescent="0.2">
      <c r="A621" s="8" t="str">
        <f>Table76810[[#This Row],[Test No.]]&amp;Table76810[[#This Row],[Section]]&amp;Table76810[[#This Row],[Q No.]]</f>
        <v>P16S20</v>
      </c>
      <c r="C621" s="16" t="s">
        <v>134</v>
      </c>
      <c r="D621" s="12">
        <v>20</v>
      </c>
      <c r="E621" s="14" t="s">
        <v>34</v>
      </c>
      <c r="F621" s="11">
        <f>Table76810[[#This Row],[CID]]</f>
        <v>0</v>
      </c>
      <c r="I621" s="32"/>
      <c r="J621" s="11" t="e">
        <f>VLOOKUP(Table76810[[#This Row],[CID]],ALY,2,FALSE)</f>
        <v>#N/A</v>
      </c>
    </row>
    <row r="622" spans="1:10" x14ac:dyDescent="0.2">
      <c r="A622" s="8" t="str">
        <f>Table76810[[#This Row],[Test No.]]&amp;Table76810[[#This Row],[Section]]&amp;Table76810[[#This Row],[Q No.]]</f>
        <v>P16S21</v>
      </c>
      <c r="C622" s="16" t="s">
        <v>134</v>
      </c>
      <c r="D622" s="12">
        <v>21</v>
      </c>
      <c r="E622" s="14" t="s">
        <v>34</v>
      </c>
      <c r="F622" s="11">
        <f>Table76810[[#This Row],[CID]]</f>
        <v>0</v>
      </c>
      <c r="I622" s="32"/>
      <c r="J622" s="11" t="e">
        <f>VLOOKUP(Table76810[[#This Row],[CID]],ALY,2,FALSE)</f>
        <v>#N/A</v>
      </c>
    </row>
    <row r="623" spans="1:10" x14ac:dyDescent="0.2">
      <c r="A623" s="8" t="str">
        <f>Table76810[[#This Row],[Test No.]]&amp;Table76810[[#This Row],[Section]]&amp;Table76810[[#This Row],[Q No.]]</f>
        <v>P16S22</v>
      </c>
      <c r="C623" s="16" t="s">
        <v>134</v>
      </c>
      <c r="D623" s="12">
        <v>22</v>
      </c>
      <c r="E623" s="14" t="s">
        <v>34</v>
      </c>
      <c r="F623" s="11">
        <f>Table76810[[#This Row],[CID]]</f>
        <v>0</v>
      </c>
      <c r="I623" s="32"/>
      <c r="J623" s="11" t="e">
        <f>VLOOKUP(Table76810[[#This Row],[CID]],ALY,2,FALSE)</f>
        <v>#N/A</v>
      </c>
    </row>
    <row r="624" spans="1:10" x14ac:dyDescent="0.2">
      <c r="A624" s="8" t="str">
        <f>Table76810[[#This Row],[Test No.]]&amp;Table76810[[#This Row],[Section]]&amp;Table76810[[#This Row],[Q No.]]</f>
        <v>P16S23</v>
      </c>
      <c r="C624" s="16" t="s">
        <v>134</v>
      </c>
      <c r="D624" s="12">
        <v>23</v>
      </c>
      <c r="E624" s="14" t="s">
        <v>34</v>
      </c>
      <c r="F624" s="11">
        <f>Table76810[[#This Row],[CID]]</f>
        <v>0</v>
      </c>
      <c r="I624" s="32"/>
      <c r="J624" s="11" t="e">
        <f>VLOOKUP(Table76810[[#This Row],[CID]],ALY,2,FALSE)</f>
        <v>#N/A</v>
      </c>
    </row>
    <row r="625" spans="1:10" x14ac:dyDescent="0.2">
      <c r="A625" s="8" t="str">
        <f>Table76810[[#This Row],[Test No.]]&amp;Table76810[[#This Row],[Section]]&amp;Table76810[[#This Row],[Q No.]]</f>
        <v>P16S24</v>
      </c>
      <c r="C625" s="16" t="s">
        <v>134</v>
      </c>
      <c r="D625" s="12">
        <v>24</v>
      </c>
      <c r="E625" s="14" t="s">
        <v>34</v>
      </c>
      <c r="F625" s="11">
        <f>Table76810[[#This Row],[CID]]</f>
        <v>0</v>
      </c>
      <c r="I625" s="32"/>
      <c r="J625" s="11" t="e">
        <f>VLOOKUP(Table76810[[#This Row],[CID]],ALY,2,FALSE)</f>
        <v>#N/A</v>
      </c>
    </row>
    <row r="626" spans="1:10" x14ac:dyDescent="0.2">
      <c r="A626" s="8" t="str">
        <f>Table76810[[#This Row],[Test No.]]&amp;Table76810[[#This Row],[Section]]&amp;Table76810[[#This Row],[Q No.]]</f>
        <v>P16S25</v>
      </c>
      <c r="C626" s="16" t="s">
        <v>134</v>
      </c>
      <c r="D626" s="12">
        <v>25</v>
      </c>
      <c r="E626" s="14" t="s">
        <v>34</v>
      </c>
      <c r="F626" s="11">
        <f>Table76810[[#This Row],[CID]]</f>
        <v>0</v>
      </c>
      <c r="I626" s="32"/>
      <c r="J626" s="11" t="e">
        <f>VLOOKUP(Table76810[[#This Row],[CID]],ALY,2,FALSE)</f>
        <v>#N/A</v>
      </c>
    </row>
    <row r="627" spans="1:10" x14ac:dyDescent="0.2">
      <c r="A627" s="8" t="str">
        <f>Table76810[[#This Row],[Test No.]]&amp;Table76810[[#This Row],[Section]]&amp;Table76810[[#This Row],[Q No.]]</f>
        <v>P16S26</v>
      </c>
      <c r="C627" s="16" t="s">
        <v>134</v>
      </c>
      <c r="D627" s="12">
        <v>26</v>
      </c>
      <c r="E627" s="14" t="s">
        <v>34</v>
      </c>
      <c r="F627" s="11">
        <f>Table76810[[#This Row],[CID]]</f>
        <v>0</v>
      </c>
      <c r="I627" s="32"/>
      <c r="J627" s="11" t="e">
        <f>VLOOKUP(Table76810[[#This Row],[CID]],ALY,2,FALSE)</f>
        <v>#N/A</v>
      </c>
    </row>
    <row r="628" spans="1:10" x14ac:dyDescent="0.2">
      <c r="A628" s="8" t="str">
        <f>Table76810[[#This Row],[Test No.]]&amp;Table76810[[#This Row],[Section]]&amp;Table76810[[#This Row],[Q No.]]</f>
        <v>P16S27</v>
      </c>
      <c r="C628" s="16" t="s">
        <v>134</v>
      </c>
      <c r="D628" s="12">
        <v>27</v>
      </c>
      <c r="E628" s="14" t="s">
        <v>34</v>
      </c>
      <c r="F628" s="11">
        <f>Table76810[[#This Row],[CID]]</f>
        <v>0</v>
      </c>
      <c r="I628" s="32"/>
      <c r="J628" s="11" t="e">
        <f>VLOOKUP(Table76810[[#This Row],[CID]],ALY,2,FALSE)</f>
        <v>#N/A</v>
      </c>
    </row>
    <row r="629" spans="1:10" x14ac:dyDescent="0.2">
      <c r="A629" s="8" t="str">
        <f>Table76810[[#This Row],[Test No.]]&amp;Table76810[[#This Row],[Section]]&amp;Table76810[[#This Row],[Q No.]]</f>
        <v>P16S28</v>
      </c>
      <c r="C629" s="16" t="s">
        <v>134</v>
      </c>
      <c r="D629" s="12">
        <v>28</v>
      </c>
      <c r="E629" s="14" t="s">
        <v>34</v>
      </c>
      <c r="F629" s="11">
        <f>Table76810[[#This Row],[CID]]</f>
        <v>0</v>
      </c>
      <c r="I629" s="32"/>
      <c r="J629" s="11" t="e">
        <f>VLOOKUP(Table76810[[#This Row],[CID]],ALY,2,FALSE)</f>
        <v>#N/A</v>
      </c>
    </row>
    <row r="630" spans="1:10" x14ac:dyDescent="0.2">
      <c r="A630" s="8" t="str">
        <f>Table76810[[#This Row],[Test No.]]&amp;Table76810[[#This Row],[Section]]&amp;Table76810[[#This Row],[Q No.]]</f>
        <v>P16S29</v>
      </c>
      <c r="C630" s="16" t="s">
        <v>134</v>
      </c>
      <c r="D630" s="12">
        <v>29</v>
      </c>
      <c r="E630" s="14" t="s">
        <v>34</v>
      </c>
      <c r="F630" s="11">
        <f>Table76810[[#This Row],[CID]]</f>
        <v>0</v>
      </c>
      <c r="I630" s="32"/>
      <c r="J630" s="11" t="e">
        <f>VLOOKUP(Table76810[[#This Row],[CID]],ALY,2,FALSE)</f>
        <v>#N/A</v>
      </c>
    </row>
    <row r="631" spans="1:10" x14ac:dyDescent="0.2">
      <c r="A631" s="8" t="str">
        <f>Table76810[[#This Row],[Test No.]]&amp;Table76810[[#This Row],[Section]]&amp;Table76810[[#This Row],[Q No.]]</f>
        <v>P16S30</v>
      </c>
      <c r="C631" s="16" t="s">
        <v>134</v>
      </c>
      <c r="D631" s="12">
        <v>30</v>
      </c>
      <c r="E631" s="14" t="s">
        <v>34</v>
      </c>
      <c r="F631" s="11">
        <f>Table76810[[#This Row],[CID]]</f>
        <v>0</v>
      </c>
      <c r="I631" s="32"/>
      <c r="J631" s="11" t="e">
        <f>VLOOKUP(Table76810[[#This Row],[CID]],ALY,2,FALSE)</f>
        <v>#N/A</v>
      </c>
    </row>
    <row r="632" spans="1:10" x14ac:dyDescent="0.2">
      <c r="A632" s="8" t="str">
        <f>Table76810[[#This Row],[Test No.]]&amp;Table76810[[#This Row],[Section]]&amp;Table76810[[#This Row],[Q No.]]</f>
        <v>P16S31</v>
      </c>
      <c r="C632" s="16" t="s">
        <v>134</v>
      </c>
      <c r="D632" s="12">
        <v>31</v>
      </c>
      <c r="E632" s="14" t="s">
        <v>34</v>
      </c>
      <c r="F632" s="11">
        <f>Table76810[[#This Row],[CID]]</f>
        <v>0</v>
      </c>
      <c r="I632" s="32"/>
      <c r="J632" s="11" t="e">
        <f>VLOOKUP(Table76810[[#This Row],[CID]],ALY,2,FALSE)</f>
        <v>#N/A</v>
      </c>
    </row>
    <row r="633" spans="1:10" x14ac:dyDescent="0.2">
      <c r="A633" s="8" t="str">
        <f>Table76810[[#This Row],[Test No.]]&amp;Table76810[[#This Row],[Section]]&amp;Table76810[[#This Row],[Q No.]]</f>
        <v>P16S32</v>
      </c>
      <c r="C633" s="16" t="s">
        <v>134</v>
      </c>
      <c r="D633" s="12">
        <v>32</v>
      </c>
      <c r="E633" s="14" t="s">
        <v>34</v>
      </c>
      <c r="F633" s="11">
        <f>Table76810[[#This Row],[CID]]</f>
        <v>0</v>
      </c>
      <c r="I633" s="32"/>
      <c r="J633" s="11" t="e">
        <f>VLOOKUP(Table76810[[#This Row],[CID]],ALY,2,FALSE)</f>
        <v>#N/A</v>
      </c>
    </row>
    <row r="634" spans="1:10" x14ac:dyDescent="0.2">
      <c r="A634" s="8" t="str">
        <f>Table76810[[#This Row],[Test No.]]&amp;Table76810[[#This Row],[Section]]&amp;Table76810[[#This Row],[Q No.]]</f>
        <v>P16S33</v>
      </c>
      <c r="C634" s="16" t="s">
        <v>134</v>
      </c>
      <c r="D634" s="12">
        <v>33</v>
      </c>
      <c r="E634" s="14" t="s">
        <v>34</v>
      </c>
      <c r="F634" s="11">
        <f>Table76810[[#This Row],[CID]]</f>
        <v>0</v>
      </c>
      <c r="I634" s="32"/>
      <c r="J634" s="11" t="e">
        <f>VLOOKUP(Table76810[[#This Row],[CID]],ALY,2,FALSE)</f>
        <v>#N/A</v>
      </c>
    </row>
    <row r="635" spans="1:10" x14ac:dyDescent="0.2">
      <c r="A635" s="8" t="str">
        <f>Table76810[[#This Row],[Test No.]]&amp;Table76810[[#This Row],[Section]]&amp;Table76810[[#This Row],[Q No.]]</f>
        <v>P16S34</v>
      </c>
      <c r="C635" s="16" t="s">
        <v>134</v>
      </c>
      <c r="D635" s="12">
        <v>34</v>
      </c>
      <c r="E635" s="14" t="s">
        <v>34</v>
      </c>
      <c r="F635" s="11">
        <f>Table76810[[#This Row],[CID]]</f>
        <v>0</v>
      </c>
      <c r="I635" s="32"/>
      <c r="J635" s="11" t="e">
        <f>VLOOKUP(Table76810[[#This Row],[CID]],ALY,2,FALSE)</f>
        <v>#N/A</v>
      </c>
    </row>
    <row r="636" spans="1:10" x14ac:dyDescent="0.2">
      <c r="A636" s="8" t="str">
        <f>Table76810[[#This Row],[Test No.]]&amp;Table76810[[#This Row],[Section]]&amp;Table76810[[#This Row],[Q No.]]</f>
        <v>P16S35</v>
      </c>
      <c r="C636" s="16" t="s">
        <v>134</v>
      </c>
      <c r="D636" s="12">
        <v>35</v>
      </c>
      <c r="E636" s="14" t="s">
        <v>34</v>
      </c>
      <c r="F636" s="11">
        <f>Table76810[[#This Row],[CID]]</f>
        <v>0</v>
      </c>
      <c r="I636" s="32"/>
      <c r="J636" s="11" t="e">
        <f>VLOOKUP(Table76810[[#This Row],[CID]],ALY,2,FALSE)</f>
        <v>#N/A</v>
      </c>
    </row>
    <row r="637" spans="1:10" x14ac:dyDescent="0.2">
      <c r="A637" s="8" t="str">
        <f>Table76810[[#This Row],[Test No.]]&amp;Table76810[[#This Row],[Section]]&amp;Table76810[[#This Row],[Q No.]]</f>
        <v>P16S36</v>
      </c>
      <c r="C637" s="16" t="s">
        <v>134</v>
      </c>
      <c r="D637" s="12">
        <v>36</v>
      </c>
      <c r="E637" s="14" t="s">
        <v>34</v>
      </c>
      <c r="F637" s="11">
        <f>Table76810[[#This Row],[CID]]</f>
        <v>0</v>
      </c>
      <c r="I637" s="32"/>
      <c r="J637" s="11" t="e">
        <f>VLOOKUP(Table76810[[#This Row],[CID]],ALY,2,FALSE)</f>
        <v>#N/A</v>
      </c>
    </row>
    <row r="638" spans="1:10" x14ac:dyDescent="0.2">
      <c r="A638" s="8" t="str">
        <f>Table76810[[#This Row],[Test No.]]&amp;Table76810[[#This Row],[Section]]&amp;Table76810[[#This Row],[Q No.]]</f>
        <v>P16S37</v>
      </c>
      <c r="C638" s="16" t="s">
        <v>134</v>
      </c>
      <c r="D638" s="12">
        <v>37</v>
      </c>
      <c r="E638" s="14" t="s">
        <v>34</v>
      </c>
      <c r="F638" s="11">
        <f>Table76810[[#This Row],[CID]]</f>
        <v>0</v>
      </c>
      <c r="I638" s="32"/>
      <c r="J638" s="11" t="e">
        <f>VLOOKUP(Table76810[[#This Row],[CID]],ALY,2,FALSE)</f>
        <v>#N/A</v>
      </c>
    </row>
    <row r="639" spans="1:10" x14ac:dyDescent="0.2">
      <c r="A639" s="8" t="str">
        <f>Table76810[[#This Row],[Test No.]]&amp;Table76810[[#This Row],[Section]]&amp;Table76810[[#This Row],[Q No.]]</f>
        <v>P16S38</v>
      </c>
      <c r="C639" s="16" t="s">
        <v>134</v>
      </c>
      <c r="D639" s="12">
        <v>38</v>
      </c>
      <c r="E639" s="14" t="s">
        <v>34</v>
      </c>
      <c r="F639" s="11">
        <f>Table76810[[#This Row],[CID]]</f>
        <v>0</v>
      </c>
      <c r="I639" s="32"/>
      <c r="J639" s="11" t="e">
        <f>VLOOKUP(Table76810[[#This Row],[CID]],ALY,2,FALSE)</f>
        <v>#N/A</v>
      </c>
    </row>
    <row r="640" spans="1:10" x14ac:dyDescent="0.2">
      <c r="A640" s="8" t="str">
        <f>Table76810[[#This Row],[Test No.]]&amp;Table76810[[#This Row],[Section]]&amp;Table76810[[#This Row],[Q No.]]</f>
        <v>P16S39</v>
      </c>
      <c r="C640" s="16" t="s">
        <v>134</v>
      </c>
      <c r="D640" s="12">
        <v>39</v>
      </c>
      <c r="E640" s="14" t="s">
        <v>34</v>
      </c>
      <c r="F640" s="11">
        <f>Table76810[[#This Row],[CID]]</f>
        <v>0</v>
      </c>
      <c r="I640" s="32"/>
      <c r="J640" s="11" t="e">
        <f>VLOOKUP(Table76810[[#This Row],[CID]],ALY,2,FALSE)</f>
        <v>#N/A</v>
      </c>
    </row>
    <row r="641" spans="1:10" x14ac:dyDescent="0.2">
      <c r="A641" s="8" t="str">
        <f>Table76810[[#This Row],[Test No.]]&amp;Table76810[[#This Row],[Section]]&amp;Table76810[[#This Row],[Q No.]]</f>
        <v>P16S40</v>
      </c>
      <c r="C641" s="16" t="s">
        <v>134</v>
      </c>
      <c r="D641" s="12">
        <v>40</v>
      </c>
      <c r="E641" s="14" t="s">
        <v>34</v>
      </c>
      <c r="F641" s="11">
        <f>Table76810[[#This Row],[CID]]</f>
        <v>0</v>
      </c>
      <c r="I641" s="32"/>
      <c r="J641" s="11" t="e">
        <f>VLOOKUP(Table76810[[#This Row],[CID]],ALY,2,FALSE)</f>
        <v>#N/A</v>
      </c>
    </row>
    <row r="642" spans="1:10" ht="17" thickBot="1" x14ac:dyDescent="0.25">
      <c r="A642" s="8" t="str">
        <f>Table76810[[#This Row],[Test No.]]&amp;Table76810[[#This Row],[Section]]&amp;Table76810[[#This Row],[Q No.]]</f>
        <v>P171</v>
      </c>
      <c r="C642" s="31" t="s">
        <v>133</v>
      </c>
      <c r="D642" s="14">
        <v>1</v>
      </c>
      <c r="E642" s="14"/>
      <c r="F642" s="13" t="str">
        <f>Table76810[[#This Row],[CID]]</f>
        <v>S2.1</v>
      </c>
      <c r="G642" s="6">
        <v>2</v>
      </c>
      <c r="H642" s="13" t="s">
        <v>53</v>
      </c>
      <c r="I642" s="41" t="s">
        <v>418</v>
      </c>
      <c r="J642" s="13" t="str">
        <f>VLOOKUP(Table76810[[#This Row],[CID]],ALY,2,FALSE)</f>
        <v>Data Trend &amp; Relationships between Variables</v>
      </c>
    </row>
    <row r="643" spans="1:10" ht="17" thickBot="1" x14ac:dyDescent="0.25">
      <c r="A643" s="8" t="str">
        <f>Table76810[[#This Row],[Test No.]]&amp;Table76810[[#This Row],[Section]]&amp;Table76810[[#This Row],[Q No.]]</f>
        <v>P172</v>
      </c>
      <c r="C643" s="29" t="s">
        <v>133</v>
      </c>
      <c r="D643" s="12">
        <v>2</v>
      </c>
      <c r="E643" s="14"/>
      <c r="F643" s="11" t="str">
        <f>Table76810[[#This Row],[CID]]</f>
        <v>S2.1</v>
      </c>
      <c r="G643" s="6">
        <v>2</v>
      </c>
      <c r="H643" s="13" t="s">
        <v>53</v>
      </c>
      <c r="I643" s="32" t="s">
        <v>418</v>
      </c>
      <c r="J643" s="11" t="str">
        <f>VLOOKUP(Table76810[[#This Row],[CID]],ALY,2,FALSE)</f>
        <v>Data Trend &amp; Relationships between Variables</v>
      </c>
    </row>
    <row r="644" spans="1:10" ht="17" thickBot="1" x14ac:dyDescent="0.25">
      <c r="A644" s="8" t="str">
        <f>Table76810[[#This Row],[Test No.]]&amp;Table76810[[#This Row],[Section]]&amp;Table76810[[#This Row],[Q No.]]</f>
        <v>P173</v>
      </c>
      <c r="C644" s="29" t="s">
        <v>133</v>
      </c>
      <c r="D644" s="12">
        <v>3</v>
      </c>
      <c r="E644" s="14"/>
      <c r="F644" s="11" t="str">
        <f>Table76810[[#This Row],[CID]]</f>
        <v>S2.1</v>
      </c>
      <c r="G644" s="6">
        <v>2</v>
      </c>
      <c r="H644" s="13" t="s">
        <v>53</v>
      </c>
      <c r="I644" s="32" t="s">
        <v>418</v>
      </c>
      <c r="J644" s="11" t="str">
        <f>VLOOKUP(Table76810[[#This Row],[CID]],ALY,2,FALSE)</f>
        <v>Data Trend &amp; Relationships between Variables</v>
      </c>
    </row>
    <row r="645" spans="1:10" ht="17" thickBot="1" x14ac:dyDescent="0.25">
      <c r="A645" s="8" t="str">
        <f>Table76810[[#This Row],[Test No.]]&amp;Table76810[[#This Row],[Section]]&amp;Table76810[[#This Row],[Q No.]]</f>
        <v>P174</v>
      </c>
      <c r="C645" s="29" t="s">
        <v>133</v>
      </c>
      <c r="D645" s="12">
        <v>4</v>
      </c>
      <c r="E645" s="14"/>
      <c r="F645" s="11" t="str">
        <f>Table76810[[#This Row],[CID]]</f>
        <v>S2.1</v>
      </c>
      <c r="G645" s="6">
        <v>2</v>
      </c>
      <c r="H645" s="13" t="s">
        <v>53</v>
      </c>
      <c r="I645" s="32" t="s">
        <v>418</v>
      </c>
      <c r="J645" s="11" t="str">
        <f>VLOOKUP(Table76810[[#This Row],[CID]],ALY,2,FALSE)</f>
        <v>Data Trend &amp; Relationships between Variables</v>
      </c>
    </row>
    <row r="646" spans="1:10" ht="17" thickBot="1" x14ac:dyDescent="0.25">
      <c r="A646" s="8" t="str">
        <f>Table76810[[#This Row],[Test No.]]&amp;Table76810[[#This Row],[Section]]&amp;Table76810[[#This Row],[Q No.]]</f>
        <v>P175</v>
      </c>
      <c r="C646" s="29" t="s">
        <v>133</v>
      </c>
      <c r="D646" s="12">
        <v>5</v>
      </c>
      <c r="E646" s="14"/>
      <c r="F646" s="11" t="str">
        <f>Table76810[[#This Row],[CID]]</f>
        <v>S2.3</v>
      </c>
      <c r="G646" s="6">
        <v>2</v>
      </c>
      <c r="H646" s="13" t="s">
        <v>53</v>
      </c>
      <c r="I646" s="32" t="s">
        <v>420</v>
      </c>
      <c r="J646" s="11" t="str">
        <f>VLOOKUP(Table76810[[#This Row],[CID]],ALY,2,FALSE)</f>
        <v>Calculations</v>
      </c>
    </row>
    <row r="647" spans="1:10" ht="17" thickBot="1" x14ac:dyDescent="0.25">
      <c r="A647" s="8" t="str">
        <f>Table76810[[#This Row],[Test No.]]&amp;Table76810[[#This Row],[Section]]&amp;Table76810[[#This Row],[Q No.]]</f>
        <v>P176</v>
      </c>
      <c r="C647" s="29" t="s">
        <v>133</v>
      </c>
      <c r="D647" s="12">
        <v>6</v>
      </c>
      <c r="E647" s="14"/>
      <c r="F647" s="11" t="str">
        <f>Table76810[[#This Row],[CID]]</f>
        <v>S3.3</v>
      </c>
      <c r="G647" s="6">
        <v>3</v>
      </c>
      <c r="H647" s="13" t="s">
        <v>54</v>
      </c>
      <c r="I647" s="32" t="s">
        <v>423</v>
      </c>
      <c r="J647" s="11" t="str">
        <f>VLOOKUP(Table76810[[#This Row],[CID]],ALY,2,FALSE)</f>
        <v>Interpreting Experiments</v>
      </c>
    </row>
    <row r="648" spans="1:10" ht="17" thickBot="1" x14ac:dyDescent="0.25">
      <c r="A648" s="8" t="str">
        <f>Table76810[[#This Row],[Test No.]]&amp;Table76810[[#This Row],[Section]]&amp;Table76810[[#This Row],[Q No.]]</f>
        <v>P177</v>
      </c>
      <c r="C648" s="29" t="s">
        <v>133</v>
      </c>
      <c r="D648" s="12">
        <v>7</v>
      </c>
      <c r="E648" s="14"/>
      <c r="F648" s="11" t="str">
        <f>Table76810[[#This Row],[CID]]</f>
        <v>S3.3</v>
      </c>
      <c r="G648" s="6">
        <v>3</v>
      </c>
      <c r="H648" s="13" t="s">
        <v>54</v>
      </c>
      <c r="I648" s="32" t="s">
        <v>423</v>
      </c>
      <c r="J648" s="11" t="str">
        <f>VLOOKUP(Table76810[[#This Row],[CID]],ALY,2,FALSE)</f>
        <v>Interpreting Experiments</v>
      </c>
    </row>
    <row r="649" spans="1:10" ht="17" thickBot="1" x14ac:dyDescent="0.25">
      <c r="A649" s="8" t="str">
        <f>Table76810[[#This Row],[Test No.]]&amp;Table76810[[#This Row],[Section]]&amp;Table76810[[#This Row],[Q No.]]</f>
        <v>P178</v>
      </c>
      <c r="C649" s="29" t="s">
        <v>133</v>
      </c>
      <c r="D649" s="12">
        <v>8</v>
      </c>
      <c r="E649" s="14"/>
      <c r="F649" s="11" t="str">
        <f>Table76810[[#This Row],[CID]]</f>
        <v>S3.3</v>
      </c>
      <c r="G649" s="6">
        <v>3</v>
      </c>
      <c r="H649" s="13" t="s">
        <v>54</v>
      </c>
      <c r="I649" s="32" t="s">
        <v>423</v>
      </c>
      <c r="J649" s="11" t="str">
        <f>VLOOKUP(Table76810[[#This Row],[CID]],ALY,2,FALSE)</f>
        <v>Interpreting Experiments</v>
      </c>
    </row>
    <row r="650" spans="1:10" ht="17" thickBot="1" x14ac:dyDescent="0.25">
      <c r="A650" s="8" t="str">
        <f>Table76810[[#This Row],[Test No.]]&amp;Table76810[[#This Row],[Section]]&amp;Table76810[[#This Row],[Q No.]]</f>
        <v>P179</v>
      </c>
      <c r="C650" s="29" t="s">
        <v>133</v>
      </c>
      <c r="D650" s="12">
        <v>9</v>
      </c>
      <c r="E650" s="14"/>
      <c r="F650" s="11" t="str">
        <f>Table76810[[#This Row],[CID]]</f>
        <v>S3.2</v>
      </c>
      <c r="G650" s="6">
        <v>3</v>
      </c>
      <c r="H650" s="13" t="s">
        <v>54</v>
      </c>
      <c r="I650" s="32" t="s">
        <v>422</v>
      </c>
      <c r="J650" s="11" t="str">
        <f>VLOOKUP(Table76810[[#This Row],[CID]],ALY,2,FALSE)</f>
        <v>Hypothetical Experiment</v>
      </c>
    </row>
    <row r="651" spans="1:10" ht="17" thickBot="1" x14ac:dyDescent="0.25">
      <c r="A651" s="8" t="str">
        <f>Table76810[[#This Row],[Test No.]]&amp;Table76810[[#This Row],[Section]]&amp;Table76810[[#This Row],[Q No.]]</f>
        <v>P1710</v>
      </c>
      <c r="C651" s="29" t="s">
        <v>133</v>
      </c>
      <c r="D651" s="12">
        <v>10</v>
      </c>
      <c r="E651" s="14"/>
      <c r="F651" s="11" t="str">
        <f>Table76810[[#This Row],[CID]]</f>
        <v>S3.3</v>
      </c>
      <c r="G651" s="6">
        <v>3</v>
      </c>
      <c r="H651" s="13" t="s">
        <v>54</v>
      </c>
      <c r="I651" s="32" t="s">
        <v>423</v>
      </c>
      <c r="J651" s="11" t="str">
        <f>VLOOKUP(Table76810[[#This Row],[CID]],ALY,2,FALSE)</f>
        <v>Interpreting Experiments</v>
      </c>
    </row>
    <row r="652" spans="1:10" ht="17" thickBot="1" x14ac:dyDescent="0.25">
      <c r="A652" s="8" t="str">
        <f>Table76810[[#This Row],[Test No.]]&amp;Table76810[[#This Row],[Section]]&amp;Table76810[[#This Row],[Q No.]]</f>
        <v>P1711</v>
      </c>
      <c r="C652" s="29" t="s">
        <v>133</v>
      </c>
      <c r="D652" s="12">
        <v>11</v>
      </c>
      <c r="E652" s="14"/>
      <c r="F652" s="11" t="str">
        <f>Table76810[[#This Row],[CID]]</f>
        <v>S3.2</v>
      </c>
      <c r="G652" s="6">
        <v>3</v>
      </c>
      <c r="H652" s="13" t="s">
        <v>54</v>
      </c>
      <c r="I652" s="32" t="s">
        <v>422</v>
      </c>
      <c r="J652" s="11" t="str">
        <f>VLOOKUP(Table76810[[#This Row],[CID]],ALY,2,FALSE)</f>
        <v>Hypothetical Experiment</v>
      </c>
    </row>
    <row r="653" spans="1:10" ht="17" thickBot="1" x14ac:dyDescent="0.25">
      <c r="A653" s="8" t="str">
        <f>Table76810[[#This Row],[Test No.]]&amp;Table76810[[#This Row],[Section]]&amp;Table76810[[#This Row],[Q No.]]</f>
        <v>P1712</v>
      </c>
      <c r="C653" s="29" t="s">
        <v>133</v>
      </c>
      <c r="D653" s="12">
        <v>12</v>
      </c>
      <c r="E653" s="14"/>
      <c r="F653" s="11" t="str">
        <f>Table76810[[#This Row],[CID]]</f>
        <v>S3.3</v>
      </c>
      <c r="G653" s="6">
        <v>3</v>
      </c>
      <c r="H653" s="13" t="s">
        <v>54</v>
      </c>
      <c r="I653" s="32" t="s">
        <v>423</v>
      </c>
      <c r="J653" s="11" t="str">
        <f>VLOOKUP(Table76810[[#This Row],[CID]],ALY,2,FALSE)</f>
        <v>Interpreting Experiments</v>
      </c>
    </row>
    <row r="654" spans="1:10" ht="17" thickBot="1" x14ac:dyDescent="0.25">
      <c r="A654" s="8" t="str">
        <f>Table76810[[#This Row],[Test No.]]&amp;Table76810[[#This Row],[Section]]&amp;Table76810[[#This Row],[Q No.]]</f>
        <v>P1713</v>
      </c>
      <c r="C654" s="29" t="s">
        <v>133</v>
      </c>
      <c r="D654" s="12">
        <v>13</v>
      </c>
      <c r="E654" s="14"/>
      <c r="F654" s="11" t="str">
        <f>Table76810[[#This Row],[CID]]</f>
        <v>S3.3</v>
      </c>
      <c r="G654" s="6">
        <v>3</v>
      </c>
      <c r="H654" s="13" t="s">
        <v>54</v>
      </c>
      <c r="I654" s="32" t="s">
        <v>423</v>
      </c>
      <c r="J654" s="11" t="str">
        <f>VLOOKUP(Table76810[[#This Row],[CID]],ALY,2,FALSE)</f>
        <v>Interpreting Experiments</v>
      </c>
    </row>
    <row r="655" spans="1:10" ht="17" thickBot="1" x14ac:dyDescent="0.25">
      <c r="A655" s="8" t="str">
        <f>Table76810[[#This Row],[Test No.]]&amp;Table76810[[#This Row],[Section]]&amp;Table76810[[#This Row],[Q No.]]</f>
        <v>P1714</v>
      </c>
      <c r="C655" s="29" t="s">
        <v>133</v>
      </c>
      <c r="D655" s="14">
        <v>14</v>
      </c>
      <c r="E655" s="14"/>
      <c r="F655" s="13" t="str">
        <f>Table76810[[#This Row],[CID]]</f>
        <v>S3.1</v>
      </c>
      <c r="G655" s="6">
        <v>3</v>
      </c>
      <c r="H655" s="13" t="s">
        <v>54</v>
      </c>
      <c r="I655" s="32" t="s">
        <v>421</v>
      </c>
      <c r="J655" s="13" t="str">
        <f>VLOOKUP(Table76810[[#This Row],[CID]],ALY,2,FALSE)</f>
        <v>Experimental Design &amp; Method</v>
      </c>
    </row>
    <row r="656" spans="1:10" ht="17" thickBot="1" x14ac:dyDescent="0.25">
      <c r="A656" s="8" t="str">
        <f>Table76810[[#This Row],[Test No.]]&amp;Table76810[[#This Row],[Section]]&amp;Table76810[[#This Row],[Q No.]]</f>
        <v>P1715</v>
      </c>
      <c r="C656" s="29" t="s">
        <v>133</v>
      </c>
      <c r="D656" s="12">
        <v>15</v>
      </c>
      <c r="E656" s="14"/>
      <c r="F656" s="11" t="str">
        <f>Table76810[[#This Row],[CID]]</f>
        <v>S3.3</v>
      </c>
      <c r="G656" s="6">
        <v>3</v>
      </c>
      <c r="H656" s="13" t="s">
        <v>54</v>
      </c>
      <c r="I656" s="32" t="s">
        <v>423</v>
      </c>
      <c r="J656" s="11" t="str">
        <f>VLOOKUP(Table76810[[#This Row],[CID]],ALY,2,FALSE)</f>
        <v>Interpreting Experiments</v>
      </c>
    </row>
    <row r="657" spans="1:10" ht="17" thickBot="1" x14ac:dyDescent="0.25">
      <c r="A657" s="8" t="str">
        <f>Table76810[[#This Row],[Test No.]]&amp;Table76810[[#This Row],[Section]]&amp;Table76810[[#This Row],[Q No.]]</f>
        <v>P1716</v>
      </c>
      <c r="C657" s="29" t="s">
        <v>133</v>
      </c>
      <c r="D657" s="12">
        <v>16</v>
      </c>
      <c r="E657" s="14"/>
      <c r="F657" s="11" t="str">
        <f>Table76810[[#This Row],[CID]]</f>
        <v>S3.3</v>
      </c>
      <c r="G657" s="6">
        <v>3</v>
      </c>
      <c r="H657" s="13" t="s">
        <v>54</v>
      </c>
      <c r="I657" s="32" t="s">
        <v>423</v>
      </c>
      <c r="J657" s="11" t="str">
        <f>VLOOKUP(Table76810[[#This Row],[CID]],ALY,2,FALSE)</f>
        <v>Interpreting Experiments</v>
      </c>
    </row>
    <row r="658" spans="1:10" ht="17" thickBot="1" x14ac:dyDescent="0.25">
      <c r="A658" s="8" t="str">
        <f>Table76810[[#This Row],[Test No.]]&amp;Table76810[[#This Row],[Section]]&amp;Table76810[[#This Row],[Q No.]]</f>
        <v>P1717</v>
      </c>
      <c r="C658" s="29" t="s">
        <v>133</v>
      </c>
      <c r="D658" s="12">
        <v>17</v>
      </c>
      <c r="E658" s="14"/>
      <c r="F658" s="11" t="str">
        <f>Table76810[[#This Row],[CID]]</f>
        <v>S3.3</v>
      </c>
      <c r="G658" s="6">
        <v>3</v>
      </c>
      <c r="H658" s="13" t="s">
        <v>54</v>
      </c>
      <c r="I658" s="32" t="s">
        <v>423</v>
      </c>
      <c r="J658" s="11" t="str">
        <f>VLOOKUP(Table76810[[#This Row],[CID]],ALY,2,FALSE)</f>
        <v>Interpreting Experiments</v>
      </c>
    </row>
    <row r="659" spans="1:10" ht="17" thickBot="1" x14ac:dyDescent="0.25">
      <c r="A659" s="8" t="str">
        <f>Table76810[[#This Row],[Test No.]]&amp;Table76810[[#This Row],[Section]]&amp;Table76810[[#This Row],[Q No.]]</f>
        <v>P1718</v>
      </c>
      <c r="C659" s="29" t="s">
        <v>133</v>
      </c>
      <c r="D659" s="12">
        <v>18</v>
      </c>
      <c r="E659" s="14"/>
      <c r="F659" s="11" t="str">
        <f>Table76810[[#This Row],[CID]]</f>
        <v>S3.3</v>
      </c>
      <c r="G659" s="6">
        <v>3</v>
      </c>
      <c r="H659" s="13" t="s">
        <v>54</v>
      </c>
      <c r="I659" s="32" t="s">
        <v>423</v>
      </c>
      <c r="J659" s="11" t="str">
        <f>VLOOKUP(Table76810[[#This Row],[CID]],ALY,2,FALSE)</f>
        <v>Interpreting Experiments</v>
      </c>
    </row>
    <row r="660" spans="1:10" ht="17" thickBot="1" x14ac:dyDescent="0.25">
      <c r="A660" s="8" t="str">
        <f>Table76810[[#This Row],[Test No.]]&amp;Table76810[[#This Row],[Section]]&amp;Table76810[[#This Row],[Q No.]]</f>
        <v>P1719</v>
      </c>
      <c r="C660" s="29" t="s">
        <v>133</v>
      </c>
      <c r="D660" s="12">
        <v>19</v>
      </c>
      <c r="E660" s="14"/>
      <c r="F660" s="11" t="str">
        <f>Table76810[[#This Row],[CID]]</f>
        <v>S3.3</v>
      </c>
      <c r="G660" s="6">
        <v>3</v>
      </c>
      <c r="H660" s="13" t="s">
        <v>54</v>
      </c>
      <c r="I660" s="32" t="s">
        <v>423</v>
      </c>
      <c r="J660" s="11" t="str">
        <f>VLOOKUP(Table76810[[#This Row],[CID]],ALY,2,FALSE)</f>
        <v>Interpreting Experiments</v>
      </c>
    </row>
    <row r="661" spans="1:10" ht="17" thickBot="1" x14ac:dyDescent="0.25">
      <c r="A661" s="8" t="str">
        <f>Table76810[[#This Row],[Test No.]]&amp;Table76810[[#This Row],[Section]]&amp;Table76810[[#This Row],[Q No.]]</f>
        <v>P1720</v>
      </c>
      <c r="C661" s="29" t="s">
        <v>133</v>
      </c>
      <c r="D661" s="12">
        <v>20</v>
      </c>
      <c r="E661" s="14"/>
      <c r="F661" s="11" t="str">
        <f>Table76810[[#This Row],[CID]]</f>
        <v>S3.3</v>
      </c>
      <c r="G661" s="6">
        <v>3</v>
      </c>
      <c r="H661" s="13" t="s">
        <v>54</v>
      </c>
      <c r="I661" s="32" t="s">
        <v>423</v>
      </c>
      <c r="J661" s="11" t="str">
        <f>VLOOKUP(Table76810[[#This Row],[CID]],ALY,2,FALSE)</f>
        <v>Interpreting Experiments</v>
      </c>
    </row>
    <row r="662" spans="1:10" ht="17" thickBot="1" x14ac:dyDescent="0.25">
      <c r="A662" s="8" t="str">
        <f>Table76810[[#This Row],[Test No.]]&amp;Table76810[[#This Row],[Section]]&amp;Table76810[[#This Row],[Q No.]]</f>
        <v>P1721</v>
      </c>
      <c r="C662" s="29" t="s">
        <v>133</v>
      </c>
      <c r="D662" s="12">
        <v>21</v>
      </c>
      <c r="E662" s="14"/>
      <c r="F662" s="11" t="str">
        <f>Table76810[[#This Row],[CID]]</f>
        <v>S3.2</v>
      </c>
      <c r="G662" s="6">
        <v>3</v>
      </c>
      <c r="H662" s="13" t="s">
        <v>54</v>
      </c>
      <c r="I662" s="32" t="s">
        <v>422</v>
      </c>
      <c r="J662" s="11" t="str">
        <f>VLOOKUP(Table76810[[#This Row],[CID]],ALY,2,FALSE)</f>
        <v>Hypothetical Experiment</v>
      </c>
    </row>
    <row r="663" spans="1:10" ht="17" thickBot="1" x14ac:dyDescent="0.25">
      <c r="A663" s="8" t="str">
        <f>Table76810[[#This Row],[Test No.]]&amp;Table76810[[#This Row],[Section]]&amp;Table76810[[#This Row],[Q No.]]</f>
        <v>P1722</v>
      </c>
      <c r="C663" s="29" t="s">
        <v>133</v>
      </c>
      <c r="D663" s="12">
        <v>22</v>
      </c>
      <c r="E663" s="14"/>
      <c r="F663" s="11" t="str">
        <f>Table76810[[#This Row],[CID]]</f>
        <v>S3.3</v>
      </c>
      <c r="G663" s="6">
        <v>3</v>
      </c>
      <c r="H663" s="13" t="s">
        <v>54</v>
      </c>
      <c r="I663" s="32" t="s">
        <v>423</v>
      </c>
      <c r="J663" s="11" t="str">
        <f>VLOOKUP(Table76810[[#This Row],[CID]],ALY,2,FALSE)</f>
        <v>Interpreting Experiments</v>
      </c>
    </row>
    <row r="664" spans="1:10" ht="17" thickBot="1" x14ac:dyDescent="0.25">
      <c r="A664" s="8" t="str">
        <f>Table76810[[#This Row],[Test No.]]&amp;Table76810[[#This Row],[Section]]&amp;Table76810[[#This Row],[Q No.]]</f>
        <v>P1723</v>
      </c>
      <c r="C664" s="29" t="s">
        <v>133</v>
      </c>
      <c r="D664" s="12">
        <v>23</v>
      </c>
      <c r="E664" s="14"/>
      <c r="F664" s="11" t="str">
        <f>Table76810[[#This Row],[CID]]</f>
        <v>S3.1</v>
      </c>
      <c r="G664" s="6">
        <v>3</v>
      </c>
      <c r="H664" s="13" t="s">
        <v>54</v>
      </c>
      <c r="I664" s="32" t="s">
        <v>421</v>
      </c>
      <c r="J664" s="11" t="str">
        <f>VLOOKUP(Table76810[[#This Row],[CID]],ALY,2,FALSE)</f>
        <v>Experimental Design &amp; Method</v>
      </c>
    </row>
    <row r="665" spans="1:10" ht="17" thickBot="1" x14ac:dyDescent="0.25">
      <c r="A665" s="8" t="str">
        <f>Table76810[[#This Row],[Test No.]]&amp;Table76810[[#This Row],[Section]]&amp;Table76810[[#This Row],[Q No.]]</f>
        <v>P1724</v>
      </c>
      <c r="C665" s="29" t="s">
        <v>133</v>
      </c>
      <c r="D665" s="12">
        <v>24</v>
      </c>
      <c r="E665" s="14"/>
      <c r="F665" s="11" t="str">
        <f>Table76810[[#This Row],[CID]]</f>
        <v>S2.1</v>
      </c>
      <c r="G665" s="6">
        <v>2</v>
      </c>
      <c r="H665" s="13" t="s">
        <v>53</v>
      </c>
      <c r="I665" s="32" t="s">
        <v>418</v>
      </c>
      <c r="J665" s="11" t="str">
        <f>VLOOKUP(Table76810[[#This Row],[CID]],ALY,2,FALSE)</f>
        <v>Data Trend &amp; Relationships between Variables</v>
      </c>
    </row>
    <row r="666" spans="1:10" ht="17" thickBot="1" x14ac:dyDescent="0.25">
      <c r="A666" s="8" t="str">
        <f>Table76810[[#This Row],[Test No.]]&amp;Table76810[[#This Row],[Section]]&amp;Table76810[[#This Row],[Q No.]]</f>
        <v>P1725</v>
      </c>
      <c r="C666" s="29" t="s">
        <v>133</v>
      </c>
      <c r="D666" s="12">
        <v>25</v>
      </c>
      <c r="E666" s="14"/>
      <c r="F666" s="11" t="str">
        <f>Table76810[[#This Row],[CID]]</f>
        <v>S2.1</v>
      </c>
      <c r="G666" s="6">
        <v>2</v>
      </c>
      <c r="H666" s="13" t="s">
        <v>53</v>
      </c>
      <c r="I666" s="32" t="s">
        <v>418</v>
      </c>
      <c r="J666" s="11" t="str">
        <f>VLOOKUP(Table76810[[#This Row],[CID]],ALY,2,FALSE)</f>
        <v>Data Trend &amp; Relationships between Variables</v>
      </c>
    </row>
    <row r="667" spans="1:10" ht="17" thickBot="1" x14ac:dyDescent="0.25">
      <c r="A667" s="8" t="str">
        <f>Table76810[[#This Row],[Test No.]]&amp;Table76810[[#This Row],[Section]]&amp;Table76810[[#This Row],[Q No.]]</f>
        <v>P1726</v>
      </c>
      <c r="C667" s="29" t="s">
        <v>133</v>
      </c>
      <c r="D667" s="12">
        <v>26</v>
      </c>
      <c r="E667" s="14"/>
      <c r="F667" s="11" t="str">
        <f>Table76810[[#This Row],[CID]]</f>
        <v>S2.1</v>
      </c>
      <c r="G667" s="6">
        <v>2</v>
      </c>
      <c r="H667" s="13" t="s">
        <v>53</v>
      </c>
      <c r="I667" s="32" t="s">
        <v>418</v>
      </c>
      <c r="J667" s="11" t="str">
        <f>VLOOKUP(Table76810[[#This Row],[CID]],ALY,2,FALSE)</f>
        <v>Data Trend &amp; Relationships between Variables</v>
      </c>
    </row>
    <row r="668" spans="1:10" ht="17" thickBot="1" x14ac:dyDescent="0.25">
      <c r="A668" s="8" t="str">
        <f>Table76810[[#This Row],[Test No.]]&amp;Table76810[[#This Row],[Section]]&amp;Table76810[[#This Row],[Q No.]]</f>
        <v>P1727</v>
      </c>
      <c r="C668" s="29" t="s">
        <v>133</v>
      </c>
      <c r="D668" s="12">
        <v>27</v>
      </c>
      <c r="E668" s="14"/>
      <c r="F668" s="11" t="str">
        <f>Table76810[[#This Row],[CID]]</f>
        <v>S2.1</v>
      </c>
      <c r="G668" s="6">
        <v>2</v>
      </c>
      <c r="H668" s="13" t="s">
        <v>53</v>
      </c>
      <c r="I668" s="32" t="s">
        <v>418</v>
      </c>
      <c r="J668" s="11" t="str">
        <f>VLOOKUP(Table76810[[#This Row],[CID]],ALY,2,FALSE)</f>
        <v>Data Trend &amp; Relationships between Variables</v>
      </c>
    </row>
    <row r="669" spans="1:10" ht="17" thickBot="1" x14ac:dyDescent="0.25">
      <c r="A669" s="8" t="str">
        <f>Table76810[[#This Row],[Test No.]]&amp;Table76810[[#This Row],[Section]]&amp;Table76810[[#This Row],[Q No.]]</f>
        <v>P1728</v>
      </c>
      <c r="C669" s="29" t="s">
        <v>133</v>
      </c>
      <c r="D669" s="12">
        <v>28</v>
      </c>
      <c r="E669" s="14"/>
      <c r="F669" s="11" t="str">
        <f>Table76810[[#This Row],[CID]]</f>
        <v>S2.1</v>
      </c>
      <c r="G669" s="6">
        <v>2</v>
      </c>
      <c r="H669" s="13" t="s">
        <v>53</v>
      </c>
      <c r="I669" s="32" t="s">
        <v>418</v>
      </c>
      <c r="J669" s="11" t="str">
        <f>VLOOKUP(Table76810[[#This Row],[CID]],ALY,2,FALSE)</f>
        <v>Data Trend &amp; Relationships between Variables</v>
      </c>
    </row>
    <row r="670" spans="1:10" ht="17" thickBot="1" x14ac:dyDescent="0.25">
      <c r="A670" s="8" t="str">
        <f>Table76810[[#This Row],[Test No.]]&amp;Table76810[[#This Row],[Section]]&amp;Table76810[[#This Row],[Q No.]]</f>
        <v>P1729</v>
      </c>
      <c r="C670" s="29" t="s">
        <v>133</v>
      </c>
      <c r="D670" s="12">
        <v>29</v>
      </c>
      <c r="E670" s="14"/>
      <c r="F670" s="11" t="str">
        <f>Table76810[[#This Row],[CID]]</f>
        <v>S1.2</v>
      </c>
      <c r="G670" s="6">
        <v>1</v>
      </c>
      <c r="H670" s="13" t="s">
        <v>52</v>
      </c>
      <c r="I670" s="32" t="s">
        <v>416</v>
      </c>
      <c r="J670" s="11" t="str">
        <f>VLOOKUP(Table76810[[#This Row],[CID]],ALY,2,FALSE)</f>
        <v>Inference</v>
      </c>
    </row>
    <row r="671" spans="1:10" ht="17" thickBot="1" x14ac:dyDescent="0.25">
      <c r="A671" s="8" t="str">
        <f>Table76810[[#This Row],[Test No.]]&amp;Table76810[[#This Row],[Section]]&amp;Table76810[[#This Row],[Q No.]]</f>
        <v>P1730</v>
      </c>
      <c r="C671" s="29" t="s">
        <v>133</v>
      </c>
      <c r="D671" s="12">
        <v>30</v>
      </c>
      <c r="E671" s="14"/>
      <c r="F671" s="11" t="str">
        <f>Table76810[[#This Row],[CID]]</f>
        <v>S1.1</v>
      </c>
      <c r="G671" s="6">
        <v>1</v>
      </c>
      <c r="H671" s="13" t="s">
        <v>52</v>
      </c>
      <c r="I671" s="32" t="s">
        <v>415</v>
      </c>
      <c r="J671" s="11" t="str">
        <f>VLOOKUP(Table76810[[#This Row],[CID]],ALY,2,FALSE)</f>
        <v>Detail</v>
      </c>
    </row>
    <row r="672" spans="1:10" ht="17" thickBot="1" x14ac:dyDescent="0.25">
      <c r="A672" s="8" t="str">
        <f>Table76810[[#This Row],[Test No.]]&amp;Table76810[[#This Row],[Section]]&amp;Table76810[[#This Row],[Q No.]]</f>
        <v>P1731</v>
      </c>
      <c r="C672" s="29" t="s">
        <v>133</v>
      </c>
      <c r="D672" s="12">
        <v>31</v>
      </c>
      <c r="E672" s="14"/>
      <c r="F672" s="11" t="str">
        <f>Table76810[[#This Row],[CID]]</f>
        <v>S1.2</v>
      </c>
      <c r="G672" s="6">
        <v>1</v>
      </c>
      <c r="H672" s="13" t="s">
        <v>52</v>
      </c>
      <c r="I672" s="32" t="s">
        <v>416</v>
      </c>
      <c r="J672" s="11" t="str">
        <f>VLOOKUP(Table76810[[#This Row],[CID]],ALY,2,FALSE)</f>
        <v>Inference</v>
      </c>
    </row>
    <row r="673" spans="1:10" ht="17" thickBot="1" x14ac:dyDescent="0.25">
      <c r="A673" s="8" t="str">
        <f>Table76810[[#This Row],[Test No.]]&amp;Table76810[[#This Row],[Section]]&amp;Table76810[[#This Row],[Q No.]]</f>
        <v>P1732</v>
      </c>
      <c r="C673" s="29" t="s">
        <v>133</v>
      </c>
      <c r="D673" s="12">
        <v>32</v>
      </c>
      <c r="E673" s="14"/>
      <c r="F673" s="11" t="str">
        <f>Table76810[[#This Row],[CID]]</f>
        <v>S1.2</v>
      </c>
      <c r="G673" s="6">
        <v>1</v>
      </c>
      <c r="H673" s="13" t="s">
        <v>52</v>
      </c>
      <c r="I673" s="32" t="s">
        <v>416</v>
      </c>
      <c r="J673" s="11" t="str">
        <f>VLOOKUP(Table76810[[#This Row],[CID]],ALY,2,FALSE)</f>
        <v>Inference</v>
      </c>
    </row>
    <row r="674" spans="1:10" ht="17" thickBot="1" x14ac:dyDescent="0.25">
      <c r="A674" s="8" t="str">
        <f>Table76810[[#This Row],[Test No.]]&amp;Table76810[[#This Row],[Section]]&amp;Table76810[[#This Row],[Q No.]]</f>
        <v>P1733</v>
      </c>
      <c r="C674" s="29" t="s">
        <v>133</v>
      </c>
      <c r="D674" s="12">
        <v>33</v>
      </c>
      <c r="E674" s="14"/>
      <c r="F674" s="11" t="str">
        <f>Table76810[[#This Row],[CID]]</f>
        <v>S1.2</v>
      </c>
      <c r="G674" s="6">
        <v>1</v>
      </c>
      <c r="H674" s="13" t="s">
        <v>52</v>
      </c>
      <c r="I674" s="32" t="s">
        <v>416</v>
      </c>
      <c r="J674" s="11" t="str">
        <f>VLOOKUP(Table76810[[#This Row],[CID]],ALY,2,FALSE)</f>
        <v>Inference</v>
      </c>
    </row>
    <row r="675" spans="1:10" ht="17" thickBot="1" x14ac:dyDescent="0.25">
      <c r="A675" s="8" t="str">
        <f>Table76810[[#This Row],[Test No.]]&amp;Table76810[[#This Row],[Section]]&amp;Table76810[[#This Row],[Q No.]]</f>
        <v>P1734</v>
      </c>
      <c r="C675" s="29" t="s">
        <v>133</v>
      </c>
      <c r="D675" s="12">
        <v>34</v>
      </c>
      <c r="E675" s="14"/>
      <c r="F675" s="11" t="str">
        <f>Table76810[[#This Row],[CID]]</f>
        <v>S1.3</v>
      </c>
      <c r="G675" s="6">
        <v>1</v>
      </c>
      <c r="H675" s="13" t="s">
        <v>52</v>
      </c>
      <c r="I675" s="32" t="s">
        <v>417</v>
      </c>
      <c r="J675" s="11" t="str">
        <f>VLOOKUP(Table76810[[#This Row],[CID]],ALY,2,FALSE)</f>
        <v>Comparison</v>
      </c>
    </row>
    <row r="676" spans="1:10" ht="17" thickBot="1" x14ac:dyDescent="0.25">
      <c r="A676" s="8" t="str">
        <f>Table76810[[#This Row],[Test No.]]&amp;Table76810[[#This Row],[Section]]&amp;Table76810[[#This Row],[Q No.]]</f>
        <v>P1735</v>
      </c>
      <c r="C676" s="29" t="s">
        <v>133</v>
      </c>
      <c r="D676" s="12">
        <v>35</v>
      </c>
      <c r="E676" s="14"/>
      <c r="F676" s="11" t="str">
        <f>Table76810[[#This Row],[CID]]</f>
        <v>S1.3</v>
      </c>
      <c r="G676" s="6">
        <v>1</v>
      </c>
      <c r="H676" s="13" t="s">
        <v>52</v>
      </c>
      <c r="I676" s="32" t="s">
        <v>417</v>
      </c>
      <c r="J676" s="11" t="str">
        <f>VLOOKUP(Table76810[[#This Row],[CID]],ALY,2,FALSE)</f>
        <v>Comparison</v>
      </c>
    </row>
    <row r="677" spans="1:10" ht="17" thickBot="1" x14ac:dyDescent="0.25">
      <c r="A677" s="8" t="str">
        <f>Table76810[[#This Row],[Test No.]]&amp;Table76810[[#This Row],[Section]]&amp;Table76810[[#This Row],[Q No.]]</f>
        <v>P1736</v>
      </c>
      <c r="C677" s="29" t="s">
        <v>133</v>
      </c>
      <c r="D677" s="12">
        <v>36</v>
      </c>
      <c r="E677" s="14"/>
      <c r="F677" s="11" t="str">
        <f>Table76810[[#This Row],[CID]]</f>
        <v>S2.1</v>
      </c>
      <c r="G677" s="6">
        <v>2</v>
      </c>
      <c r="H677" s="13" t="s">
        <v>53</v>
      </c>
      <c r="I677" s="32" t="s">
        <v>418</v>
      </c>
      <c r="J677" s="11" t="str">
        <f>VLOOKUP(Table76810[[#This Row],[CID]],ALY,2,FALSE)</f>
        <v>Data Trend &amp; Relationships between Variables</v>
      </c>
    </row>
    <row r="678" spans="1:10" ht="17" thickBot="1" x14ac:dyDescent="0.25">
      <c r="A678" s="8" t="str">
        <f>Table76810[[#This Row],[Test No.]]&amp;Table76810[[#This Row],[Section]]&amp;Table76810[[#This Row],[Q No.]]</f>
        <v>P1737</v>
      </c>
      <c r="C678" s="29" t="s">
        <v>133</v>
      </c>
      <c r="D678" s="12">
        <v>37</v>
      </c>
      <c r="E678" s="14"/>
      <c r="F678" s="11" t="str">
        <f>Table76810[[#This Row],[CID]]</f>
        <v>S2.1</v>
      </c>
      <c r="G678" s="6">
        <v>2</v>
      </c>
      <c r="H678" s="13" t="s">
        <v>53</v>
      </c>
      <c r="I678" s="32" t="s">
        <v>418</v>
      </c>
      <c r="J678" s="11" t="str">
        <f>VLOOKUP(Table76810[[#This Row],[CID]],ALY,2,FALSE)</f>
        <v>Data Trend &amp; Relationships between Variables</v>
      </c>
    </row>
    <row r="679" spans="1:10" ht="17" thickBot="1" x14ac:dyDescent="0.25">
      <c r="A679" s="8" t="str">
        <f>Table76810[[#This Row],[Test No.]]&amp;Table76810[[#This Row],[Section]]&amp;Table76810[[#This Row],[Q No.]]</f>
        <v>P1738</v>
      </c>
      <c r="C679" s="29" t="s">
        <v>133</v>
      </c>
      <c r="D679" s="12">
        <v>38</v>
      </c>
      <c r="E679" s="14"/>
      <c r="F679" s="11" t="str">
        <f>Table76810[[#This Row],[CID]]</f>
        <v>S2.1</v>
      </c>
      <c r="G679" s="6">
        <v>2</v>
      </c>
      <c r="H679" s="13" t="s">
        <v>53</v>
      </c>
      <c r="I679" s="32" t="s">
        <v>418</v>
      </c>
      <c r="J679" s="11" t="str">
        <f>VLOOKUP(Table76810[[#This Row],[CID]],ALY,2,FALSE)</f>
        <v>Data Trend &amp; Relationships between Variables</v>
      </c>
    </row>
    <row r="680" spans="1:10" ht="17" thickBot="1" x14ac:dyDescent="0.25">
      <c r="A680" s="8" t="str">
        <f>Table76810[[#This Row],[Test No.]]&amp;Table76810[[#This Row],[Section]]&amp;Table76810[[#This Row],[Q No.]]</f>
        <v>P1739</v>
      </c>
      <c r="C680" s="29" t="s">
        <v>133</v>
      </c>
      <c r="D680" s="12">
        <v>39</v>
      </c>
      <c r="E680" s="14"/>
      <c r="F680" s="11" t="str">
        <f>Table76810[[#This Row],[CID]]</f>
        <v>S2.1</v>
      </c>
      <c r="G680" s="6">
        <v>2</v>
      </c>
      <c r="H680" s="13" t="s">
        <v>53</v>
      </c>
      <c r="I680" s="32" t="s">
        <v>418</v>
      </c>
      <c r="J680" s="11" t="str">
        <f>VLOOKUP(Table76810[[#This Row],[CID]],ALY,2,FALSE)</f>
        <v>Data Trend &amp; Relationships between Variables</v>
      </c>
    </row>
    <row r="681" spans="1:10" ht="17" thickBot="1" x14ac:dyDescent="0.25">
      <c r="A681" s="8" t="str">
        <f>Table76810[[#This Row],[Test No.]]&amp;Table76810[[#This Row],[Section]]&amp;Table76810[[#This Row],[Q No.]]</f>
        <v>P1740</v>
      </c>
      <c r="C681" s="29" t="s">
        <v>133</v>
      </c>
      <c r="D681" s="12">
        <v>40</v>
      </c>
      <c r="E681" s="14"/>
      <c r="F681" s="11" t="str">
        <f>Table76810[[#This Row],[CID]]</f>
        <v>S2.1</v>
      </c>
      <c r="G681" s="6">
        <v>2</v>
      </c>
      <c r="H681" s="13" t="s">
        <v>53</v>
      </c>
      <c r="I681" s="32" t="s">
        <v>418</v>
      </c>
      <c r="J681" s="11" t="str">
        <f>VLOOKUP(Table76810[[#This Row],[CID]],ALY,2,FALSE)</f>
        <v>Data Trend &amp; Relationships between Variables</v>
      </c>
    </row>
    <row r="682" spans="1:10" ht="17" thickBot="1" x14ac:dyDescent="0.25">
      <c r="A682" s="8" t="str">
        <f>Table76810[[#This Row],[Test No.]]&amp;Table76810[[#This Row],[Section]]&amp;Table76810[[#This Row],[Q No.]]</f>
        <v>P181</v>
      </c>
      <c r="C682" s="29" t="s">
        <v>132</v>
      </c>
      <c r="D682" s="12">
        <v>1</v>
      </c>
      <c r="E682" s="14"/>
      <c r="F682" s="11" t="str">
        <f>Table76810[[#This Row],[CID]]</f>
        <v>S2.1</v>
      </c>
      <c r="G682" s="6">
        <v>2</v>
      </c>
      <c r="H682" s="13" t="s">
        <v>53</v>
      </c>
      <c r="I682" s="32" t="s">
        <v>418</v>
      </c>
      <c r="J682" s="11" t="str">
        <f>VLOOKUP(Table76810[[#This Row],[CID]],ALY,2,FALSE)</f>
        <v>Data Trend &amp; Relationships between Variables</v>
      </c>
    </row>
    <row r="683" spans="1:10" ht="17" thickBot="1" x14ac:dyDescent="0.25">
      <c r="A683" s="8" t="str">
        <f>Table76810[[#This Row],[Test No.]]&amp;Table76810[[#This Row],[Section]]&amp;Table76810[[#This Row],[Q No.]]</f>
        <v>P182</v>
      </c>
      <c r="C683" s="29" t="s">
        <v>132</v>
      </c>
      <c r="D683" s="12">
        <v>2</v>
      </c>
      <c r="E683" s="14"/>
      <c r="F683" s="11" t="str">
        <f>Table76810[[#This Row],[CID]]</f>
        <v>S2.1</v>
      </c>
      <c r="G683" s="6">
        <v>2</v>
      </c>
      <c r="H683" s="13" t="s">
        <v>53</v>
      </c>
      <c r="I683" s="32" t="s">
        <v>418</v>
      </c>
      <c r="J683" s="11" t="str">
        <f>VLOOKUP(Table76810[[#This Row],[CID]],ALY,2,FALSE)</f>
        <v>Data Trend &amp; Relationships between Variables</v>
      </c>
    </row>
    <row r="684" spans="1:10" ht="17" thickBot="1" x14ac:dyDescent="0.25">
      <c r="A684" s="8" t="str">
        <f>Table76810[[#This Row],[Test No.]]&amp;Table76810[[#This Row],[Section]]&amp;Table76810[[#This Row],[Q No.]]</f>
        <v>P183</v>
      </c>
      <c r="C684" s="29" t="s">
        <v>132</v>
      </c>
      <c r="D684" s="12">
        <v>3</v>
      </c>
      <c r="E684" s="14"/>
      <c r="F684" s="11" t="str">
        <f>Table76810[[#This Row],[CID]]</f>
        <v>S2.1</v>
      </c>
      <c r="G684" s="6">
        <v>2</v>
      </c>
      <c r="H684" s="13" t="s">
        <v>53</v>
      </c>
      <c r="I684" s="32" t="s">
        <v>418</v>
      </c>
      <c r="J684" s="11" t="str">
        <f>VLOOKUP(Table76810[[#This Row],[CID]],ALY,2,FALSE)</f>
        <v>Data Trend &amp; Relationships between Variables</v>
      </c>
    </row>
    <row r="685" spans="1:10" ht="17" thickBot="1" x14ac:dyDescent="0.25">
      <c r="A685" s="8" t="str">
        <f>Table76810[[#This Row],[Test No.]]&amp;Table76810[[#This Row],[Section]]&amp;Table76810[[#This Row],[Q No.]]</f>
        <v>P184</v>
      </c>
      <c r="C685" s="29" t="s">
        <v>132</v>
      </c>
      <c r="D685" s="12">
        <v>4</v>
      </c>
      <c r="E685" s="14"/>
      <c r="F685" s="11" t="str">
        <f>Table76810[[#This Row],[CID]]</f>
        <v>S2.1</v>
      </c>
      <c r="G685" s="6">
        <v>2</v>
      </c>
      <c r="H685" s="13" t="s">
        <v>53</v>
      </c>
      <c r="I685" s="32" t="s">
        <v>418</v>
      </c>
      <c r="J685" s="11" t="str">
        <f>VLOOKUP(Table76810[[#This Row],[CID]],ALY,2,FALSE)</f>
        <v>Data Trend &amp; Relationships between Variables</v>
      </c>
    </row>
    <row r="686" spans="1:10" ht="17" thickBot="1" x14ac:dyDescent="0.25">
      <c r="A686" s="8" t="str">
        <f>Table76810[[#This Row],[Test No.]]&amp;Table76810[[#This Row],[Section]]&amp;Table76810[[#This Row],[Q No.]]</f>
        <v>P185</v>
      </c>
      <c r="C686" s="29" t="s">
        <v>132</v>
      </c>
      <c r="D686" s="12">
        <v>5</v>
      </c>
      <c r="E686" s="14"/>
      <c r="F686" s="11" t="str">
        <f>Table76810[[#This Row],[CID]]</f>
        <v>S2.1</v>
      </c>
      <c r="G686" s="6">
        <v>2</v>
      </c>
      <c r="H686" s="13" t="s">
        <v>53</v>
      </c>
      <c r="I686" s="32" t="s">
        <v>418</v>
      </c>
      <c r="J686" s="11" t="str">
        <f>VLOOKUP(Table76810[[#This Row],[CID]],ALY,2,FALSE)</f>
        <v>Data Trend &amp; Relationships between Variables</v>
      </c>
    </row>
    <row r="687" spans="1:10" ht="17" thickBot="1" x14ac:dyDescent="0.25">
      <c r="A687" s="8" t="str">
        <f>Table76810[[#This Row],[Test No.]]&amp;Table76810[[#This Row],[Section]]&amp;Table76810[[#This Row],[Q No.]]</f>
        <v>P186</v>
      </c>
      <c r="C687" s="29" t="s">
        <v>132</v>
      </c>
      <c r="D687" s="12">
        <v>6</v>
      </c>
      <c r="E687" s="14"/>
      <c r="F687" s="11" t="str">
        <f>Table76810[[#This Row],[CID]]</f>
        <v>S3.3</v>
      </c>
      <c r="G687" s="6">
        <v>3</v>
      </c>
      <c r="H687" s="13" t="s">
        <v>54</v>
      </c>
      <c r="I687" s="32" t="s">
        <v>423</v>
      </c>
      <c r="J687" s="11" t="str">
        <f>VLOOKUP(Table76810[[#This Row],[CID]],ALY,2,FALSE)</f>
        <v>Interpreting Experiments</v>
      </c>
    </row>
    <row r="688" spans="1:10" ht="17" thickBot="1" x14ac:dyDescent="0.25">
      <c r="A688" s="8" t="str">
        <f>Table76810[[#This Row],[Test No.]]&amp;Table76810[[#This Row],[Section]]&amp;Table76810[[#This Row],[Q No.]]</f>
        <v>P187</v>
      </c>
      <c r="C688" s="29" t="s">
        <v>132</v>
      </c>
      <c r="D688" s="12">
        <v>7</v>
      </c>
      <c r="E688" s="14"/>
      <c r="F688" s="11" t="str">
        <f>Table76810[[#This Row],[CID]]</f>
        <v>S3.3</v>
      </c>
      <c r="G688" s="6">
        <v>3</v>
      </c>
      <c r="H688" s="13" t="s">
        <v>54</v>
      </c>
      <c r="I688" s="32" t="s">
        <v>423</v>
      </c>
      <c r="J688" s="11" t="str">
        <f>VLOOKUP(Table76810[[#This Row],[CID]],ALY,2,FALSE)</f>
        <v>Interpreting Experiments</v>
      </c>
    </row>
    <row r="689" spans="1:10" ht="17" thickBot="1" x14ac:dyDescent="0.25">
      <c r="A689" s="8" t="str">
        <f>Table76810[[#This Row],[Test No.]]&amp;Table76810[[#This Row],[Section]]&amp;Table76810[[#This Row],[Q No.]]</f>
        <v>P188</v>
      </c>
      <c r="C689" s="29" t="s">
        <v>132</v>
      </c>
      <c r="D689" s="12">
        <v>8</v>
      </c>
      <c r="E689" s="14"/>
      <c r="F689" s="11" t="str">
        <f>Table76810[[#This Row],[CID]]</f>
        <v>S3.3</v>
      </c>
      <c r="G689" s="6">
        <v>3</v>
      </c>
      <c r="H689" s="13" t="s">
        <v>54</v>
      </c>
      <c r="I689" s="32" t="s">
        <v>423</v>
      </c>
      <c r="J689" s="11" t="str">
        <f>VLOOKUP(Table76810[[#This Row],[CID]],ALY,2,FALSE)</f>
        <v>Interpreting Experiments</v>
      </c>
    </row>
    <row r="690" spans="1:10" ht="17" thickBot="1" x14ac:dyDescent="0.25">
      <c r="A690" s="8" t="str">
        <f>Table76810[[#This Row],[Test No.]]&amp;Table76810[[#This Row],[Section]]&amp;Table76810[[#This Row],[Q No.]]</f>
        <v>P189</v>
      </c>
      <c r="C690" s="29" t="s">
        <v>132</v>
      </c>
      <c r="D690" s="12">
        <v>9</v>
      </c>
      <c r="E690" s="14"/>
      <c r="F690" s="11" t="str">
        <f>Table76810[[#This Row],[CID]]</f>
        <v>S3.2</v>
      </c>
      <c r="G690" s="6">
        <v>3</v>
      </c>
      <c r="H690" s="13" t="s">
        <v>54</v>
      </c>
      <c r="I690" s="32" t="s">
        <v>422</v>
      </c>
      <c r="J690" s="11" t="str">
        <f>VLOOKUP(Table76810[[#This Row],[CID]],ALY,2,FALSE)</f>
        <v>Hypothetical Experiment</v>
      </c>
    </row>
    <row r="691" spans="1:10" ht="17" thickBot="1" x14ac:dyDescent="0.25">
      <c r="A691" s="8" t="str">
        <f>Table76810[[#This Row],[Test No.]]&amp;Table76810[[#This Row],[Section]]&amp;Table76810[[#This Row],[Q No.]]</f>
        <v>P1810</v>
      </c>
      <c r="C691" s="29" t="s">
        <v>132</v>
      </c>
      <c r="D691" s="12">
        <v>10</v>
      </c>
      <c r="E691" s="14"/>
      <c r="F691" s="11" t="str">
        <f>Table76810[[#This Row],[CID]]</f>
        <v>S3.3</v>
      </c>
      <c r="G691" s="6">
        <v>3</v>
      </c>
      <c r="H691" s="13" t="s">
        <v>54</v>
      </c>
      <c r="I691" s="32" t="s">
        <v>423</v>
      </c>
      <c r="J691" s="11" t="str">
        <f>VLOOKUP(Table76810[[#This Row],[CID]],ALY,2,FALSE)</f>
        <v>Interpreting Experiments</v>
      </c>
    </row>
    <row r="692" spans="1:10" ht="17" thickBot="1" x14ac:dyDescent="0.25">
      <c r="A692" s="8" t="str">
        <f>Table76810[[#This Row],[Test No.]]&amp;Table76810[[#This Row],[Section]]&amp;Table76810[[#This Row],[Q No.]]</f>
        <v>P1811</v>
      </c>
      <c r="C692" s="29" t="s">
        <v>132</v>
      </c>
      <c r="D692" s="12">
        <v>11</v>
      </c>
      <c r="E692" s="14"/>
      <c r="F692" s="11" t="str">
        <f>Table76810[[#This Row],[CID]]</f>
        <v>S3.2</v>
      </c>
      <c r="G692" s="6">
        <v>3</v>
      </c>
      <c r="H692" s="13" t="s">
        <v>54</v>
      </c>
      <c r="I692" s="32" t="s">
        <v>422</v>
      </c>
      <c r="J692" s="11" t="str">
        <f>VLOOKUP(Table76810[[#This Row],[CID]],ALY,2,FALSE)</f>
        <v>Hypothetical Experiment</v>
      </c>
    </row>
    <row r="693" spans="1:10" ht="17" thickBot="1" x14ac:dyDescent="0.25">
      <c r="A693" s="8" t="str">
        <f>Table76810[[#This Row],[Test No.]]&amp;Table76810[[#This Row],[Section]]&amp;Table76810[[#This Row],[Q No.]]</f>
        <v>P1812</v>
      </c>
      <c r="C693" s="29" t="s">
        <v>132</v>
      </c>
      <c r="D693" s="12">
        <v>12</v>
      </c>
      <c r="E693" s="14"/>
      <c r="F693" s="11" t="str">
        <f>Table76810[[#This Row],[CID]]</f>
        <v>S2.1</v>
      </c>
      <c r="G693" s="6">
        <v>2</v>
      </c>
      <c r="H693" s="13" t="s">
        <v>53</v>
      </c>
      <c r="I693" s="32" t="s">
        <v>418</v>
      </c>
      <c r="J693" s="11" t="str">
        <f>VLOOKUP(Table76810[[#This Row],[CID]],ALY,2,FALSE)</f>
        <v>Data Trend &amp; Relationships between Variables</v>
      </c>
    </row>
    <row r="694" spans="1:10" ht="17" thickBot="1" x14ac:dyDescent="0.25">
      <c r="A694" s="8" t="str">
        <f>Table76810[[#This Row],[Test No.]]&amp;Table76810[[#This Row],[Section]]&amp;Table76810[[#This Row],[Q No.]]</f>
        <v>P1813</v>
      </c>
      <c r="C694" s="29" t="s">
        <v>132</v>
      </c>
      <c r="D694" s="12">
        <v>13</v>
      </c>
      <c r="E694" s="14"/>
      <c r="F694" s="11" t="str">
        <f>Table76810[[#This Row],[CID]]</f>
        <v>S2.1</v>
      </c>
      <c r="G694" s="6">
        <v>2</v>
      </c>
      <c r="H694" s="13" t="s">
        <v>53</v>
      </c>
      <c r="I694" s="32" t="s">
        <v>418</v>
      </c>
      <c r="J694" s="11" t="str">
        <f>VLOOKUP(Table76810[[#This Row],[CID]],ALY,2,FALSE)</f>
        <v>Data Trend &amp; Relationships between Variables</v>
      </c>
    </row>
    <row r="695" spans="1:10" ht="17" thickBot="1" x14ac:dyDescent="0.25">
      <c r="A695" s="8" t="str">
        <f>Table76810[[#This Row],[Test No.]]&amp;Table76810[[#This Row],[Section]]&amp;Table76810[[#This Row],[Q No.]]</f>
        <v>P1814</v>
      </c>
      <c r="C695" s="29" t="s">
        <v>132</v>
      </c>
      <c r="D695" s="12">
        <v>14</v>
      </c>
      <c r="E695" s="14"/>
      <c r="F695" s="11" t="str">
        <f>Table76810[[#This Row],[CID]]</f>
        <v>S2.2</v>
      </c>
      <c r="G695" s="6">
        <v>2</v>
      </c>
      <c r="H695" s="13" t="s">
        <v>53</v>
      </c>
      <c r="I695" s="32" t="s">
        <v>419</v>
      </c>
      <c r="J695" s="11" t="str">
        <f>VLOOKUP(Table76810[[#This Row],[CID]],ALY,2,FALSE)</f>
        <v>Hypothetical Data Point</v>
      </c>
    </row>
    <row r="696" spans="1:10" ht="17" thickBot="1" x14ac:dyDescent="0.25">
      <c r="A696" s="8" t="str">
        <f>Table76810[[#This Row],[Test No.]]&amp;Table76810[[#This Row],[Section]]&amp;Table76810[[#This Row],[Q No.]]</f>
        <v>P1815</v>
      </c>
      <c r="C696" s="29" t="s">
        <v>132</v>
      </c>
      <c r="D696" s="12">
        <v>15</v>
      </c>
      <c r="E696" s="14"/>
      <c r="F696" s="11" t="str">
        <f>Table76810[[#This Row],[CID]]</f>
        <v>S2.1</v>
      </c>
      <c r="G696" s="6">
        <v>2</v>
      </c>
      <c r="H696" s="13" t="s">
        <v>53</v>
      </c>
      <c r="I696" s="32" t="s">
        <v>418</v>
      </c>
      <c r="J696" s="11" t="str">
        <f>VLOOKUP(Table76810[[#This Row],[CID]],ALY,2,FALSE)</f>
        <v>Data Trend &amp; Relationships between Variables</v>
      </c>
    </row>
    <row r="697" spans="1:10" ht="17" thickBot="1" x14ac:dyDescent="0.25">
      <c r="A697" s="8" t="str">
        <f>Table76810[[#This Row],[Test No.]]&amp;Table76810[[#This Row],[Section]]&amp;Table76810[[#This Row],[Q No.]]</f>
        <v>P1816</v>
      </c>
      <c r="C697" s="29" t="s">
        <v>132</v>
      </c>
      <c r="D697" s="12">
        <v>16</v>
      </c>
      <c r="E697" s="14"/>
      <c r="F697" s="11" t="str">
        <f>Table76810[[#This Row],[CID]]</f>
        <v>S2.1</v>
      </c>
      <c r="G697" s="6">
        <v>2</v>
      </c>
      <c r="H697" s="13" t="s">
        <v>53</v>
      </c>
      <c r="I697" s="32" t="s">
        <v>418</v>
      </c>
      <c r="J697" s="11" t="str">
        <f>VLOOKUP(Table76810[[#This Row],[CID]],ALY,2,FALSE)</f>
        <v>Data Trend &amp; Relationships between Variables</v>
      </c>
    </row>
    <row r="698" spans="1:10" ht="17" thickBot="1" x14ac:dyDescent="0.25">
      <c r="A698" s="8" t="str">
        <f>Table76810[[#This Row],[Test No.]]&amp;Table76810[[#This Row],[Section]]&amp;Table76810[[#This Row],[Q No.]]</f>
        <v>P1817</v>
      </c>
      <c r="C698" s="29" t="s">
        <v>132</v>
      </c>
      <c r="D698" s="12">
        <v>17</v>
      </c>
      <c r="E698" s="14"/>
      <c r="F698" s="11" t="str">
        <f>Table76810[[#This Row],[CID]]</f>
        <v>S3.3</v>
      </c>
      <c r="G698" s="6">
        <v>3</v>
      </c>
      <c r="H698" s="13" t="s">
        <v>54</v>
      </c>
      <c r="I698" s="32" t="s">
        <v>423</v>
      </c>
      <c r="J698" s="11" t="str">
        <f>VLOOKUP(Table76810[[#This Row],[CID]],ALY,2,FALSE)</f>
        <v>Interpreting Experiments</v>
      </c>
    </row>
    <row r="699" spans="1:10" ht="17" thickBot="1" x14ac:dyDescent="0.25">
      <c r="A699" s="8" t="str">
        <f>Table76810[[#This Row],[Test No.]]&amp;Table76810[[#This Row],[Section]]&amp;Table76810[[#This Row],[Q No.]]</f>
        <v>P1818</v>
      </c>
      <c r="C699" s="29" t="s">
        <v>132</v>
      </c>
      <c r="D699" s="12">
        <v>18</v>
      </c>
      <c r="E699" s="14"/>
      <c r="F699" s="11" t="str">
        <f>Table76810[[#This Row],[CID]]</f>
        <v>S3.3</v>
      </c>
      <c r="G699" s="6">
        <v>3</v>
      </c>
      <c r="H699" s="13" t="s">
        <v>54</v>
      </c>
      <c r="I699" s="32" t="s">
        <v>423</v>
      </c>
      <c r="J699" s="11" t="str">
        <f>VLOOKUP(Table76810[[#This Row],[CID]],ALY,2,FALSE)</f>
        <v>Interpreting Experiments</v>
      </c>
    </row>
    <row r="700" spans="1:10" ht="17" thickBot="1" x14ac:dyDescent="0.25">
      <c r="A700" s="8" t="str">
        <f>Table76810[[#This Row],[Test No.]]&amp;Table76810[[#This Row],[Section]]&amp;Table76810[[#This Row],[Q No.]]</f>
        <v>P1819</v>
      </c>
      <c r="C700" s="29" t="s">
        <v>132</v>
      </c>
      <c r="D700" s="12">
        <v>19</v>
      </c>
      <c r="E700" s="14"/>
      <c r="F700" s="11" t="str">
        <f>Table76810[[#This Row],[CID]]</f>
        <v>S3.3</v>
      </c>
      <c r="G700" s="6">
        <v>3</v>
      </c>
      <c r="H700" s="13" t="s">
        <v>54</v>
      </c>
      <c r="I700" s="32" t="s">
        <v>423</v>
      </c>
      <c r="J700" s="11" t="str">
        <f>VLOOKUP(Table76810[[#This Row],[CID]],ALY,2,FALSE)</f>
        <v>Interpreting Experiments</v>
      </c>
    </row>
    <row r="701" spans="1:10" ht="17" thickBot="1" x14ac:dyDescent="0.25">
      <c r="A701" s="8" t="str">
        <f>Table76810[[#This Row],[Test No.]]&amp;Table76810[[#This Row],[Section]]&amp;Table76810[[#This Row],[Q No.]]</f>
        <v>P1820</v>
      </c>
      <c r="C701" s="29" t="s">
        <v>132</v>
      </c>
      <c r="D701" s="12">
        <v>20</v>
      </c>
      <c r="E701" s="14"/>
      <c r="F701" s="11" t="str">
        <f>Table76810[[#This Row],[CID]]</f>
        <v>S3.3</v>
      </c>
      <c r="G701" s="6">
        <v>3</v>
      </c>
      <c r="H701" s="13" t="s">
        <v>54</v>
      </c>
      <c r="I701" s="32" t="s">
        <v>423</v>
      </c>
      <c r="J701" s="11" t="str">
        <f>VLOOKUP(Table76810[[#This Row],[CID]],ALY,2,FALSE)</f>
        <v>Interpreting Experiments</v>
      </c>
    </row>
    <row r="702" spans="1:10" ht="17" thickBot="1" x14ac:dyDescent="0.25">
      <c r="A702" s="8" t="str">
        <f>Table76810[[#This Row],[Test No.]]&amp;Table76810[[#This Row],[Section]]&amp;Table76810[[#This Row],[Q No.]]</f>
        <v>P1821</v>
      </c>
      <c r="C702" s="29" t="s">
        <v>132</v>
      </c>
      <c r="D702" s="12">
        <v>21</v>
      </c>
      <c r="E702" s="14"/>
      <c r="F702" s="11" t="str">
        <f>Table76810[[#This Row],[CID]]</f>
        <v>S3.2</v>
      </c>
      <c r="G702" s="6">
        <v>3</v>
      </c>
      <c r="H702" s="13" t="s">
        <v>54</v>
      </c>
      <c r="I702" s="32" t="s">
        <v>422</v>
      </c>
      <c r="J702" s="11" t="str">
        <f>VLOOKUP(Table76810[[#This Row],[CID]],ALY,2,FALSE)</f>
        <v>Hypothetical Experiment</v>
      </c>
    </row>
    <row r="703" spans="1:10" ht="17" thickBot="1" x14ac:dyDescent="0.25">
      <c r="A703" s="8" t="str">
        <f>Table76810[[#This Row],[Test No.]]&amp;Table76810[[#This Row],[Section]]&amp;Table76810[[#This Row],[Q No.]]</f>
        <v>P1822</v>
      </c>
      <c r="C703" s="29" t="s">
        <v>132</v>
      </c>
      <c r="D703" s="12">
        <v>22</v>
      </c>
      <c r="E703" s="14"/>
      <c r="F703" s="11" t="str">
        <f>Table76810[[#This Row],[CID]]</f>
        <v>S3.3</v>
      </c>
      <c r="G703" s="6">
        <v>3</v>
      </c>
      <c r="H703" s="13" t="s">
        <v>54</v>
      </c>
      <c r="I703" s="32" t="s">
        <v>423</v>
      </c>
      <c r="J703" s="11" t="str">
        <f>VLOOKUP(Table76810[[#This Row],[CID]],ALY,2,FALSE)</f>
        <v>Interpreting Experiments</v>
      </c>
    </row>
    <row r="704" spans="1:10" ht="17" thickBot="1" x14ac:dyDescent="0.25">
      <c r="A704" s="8" t="str">
        <f>Table76810[[#This Row],[Test No.]]&amp;Table76810[[#This Row],[Section]]&amp;Table76810[[#This Row],[Q No.]]</f>
        <v>P1823</v>
      </c>
      <c r="C704" s="29" t="s">
        <v>132</v>
      </c>
      <c r="D704" s="12">
        <v>23</v>
      </c>
      <c r="E704" s="14"/>
      <c r="F704" s="11" t="str">
        <f>Table76810[[#This Row],[CID]]</f>
        <v>S3.3</v>
      </c>
      <c r="G704" s="6">
        <v>3</v>
      </c>
      <c r="H704" s="13" t="s">
        <v>54</v>
      </c>
      <c r="I704" s="32" t="s">
        <v>423</v>
      </c>
      <c r="J704" s="11" t="str">
        <f>VLOOKUP(Table76810[[#This Row],[CID]],ALY,2,FALSE)</f>
        <v>Interpreting Experiments</v>
      </c>
    </row>
    <row r="705" spans="1:10" ht="17" thickBot="1" x14ac:dyDescent="0.25">
      <c r="A705" s="8" t="str">
        <f>Table76810[[#This Row],[Test No.]]&amp;Table76810[[#This Row],[Section]]&amp;Table76810[[#This Row],[Q No.]]</f>
        <v>P1824</v>
      </c>
      <c r="C705" s="29" t="s">
        <v>132</v>
      </c>
      <c r="D705" s="12">
        <v>24</v>
      </c>
      <c r="E705" s="14"/>
      <c r="F705" s="11" t="str">
        <f>Table76810[[#This Row],[CID]]</f>
        <v>S3.3</v>
      </c>
      <c r="G705" s="6">
        <v>3</v>
      </c>
      <c r="H705" s="13" t="s">
        <v>54</v>
      </c>
      <c r="I705" s="32" t="s">
        <v>423</v>
      </c>
      <c r="J705" s="11" t="str">
        <f>VLOOKUP(Table76810[[#This Row],[CID]],ALY,2,FALSE)</f>
        <v>Interpreting Experiments</v>
      </c>
    </row>
    <row r="706" spans="1:10" ht="17" thickBot="1" x14ac:dyDescent="0.25">
      <c r="A706" s="8" t="str">
        <f>Table76810[[#This Row],[Test No.]]&amp;Table76810[[#This Row],[Section]]&amp;Table76810[[#This Row],[Q No.]]</f>
        <v>P1825</v>
      </c>
      <c r="C706" s="29" t="s">
        <v>132</v>
      </c>
      <c r="D706" s="12">
        <v>25</v>
      </c>
      <c r="E706" s="14"/>
      <c r="F706" s="11" t="str">
        <f>Table76810[[#This Row],[CID]]</f>
        <v>S3.1</v>
      </c>
      <c r="G706" s="6">
        <v>3</v>
      </c>
      <c r="H706" s="13" t="s">
        <v>54</v>
      </c>
      <c r="I706" s="32" t="s">
        <v>421</v>
      </c>
      <c r="J706" s="11" t="str">
        <f>VLOOKUP(Table76810[[#This Row],[CID]],ALY,2,FALSE)</f>
        <v>Experimental Design &amp; Method</v>
      </c>
    </row>
    <row r="707" spans="1:10" ht="17" thickBot="1" x14ac:dyDescent="0.25">
      <c r="A707" s="8" t="str">
        <f>Table76810[[#This Row],[Test No.]]&amp;Table76810[[#This Row],[Section]]&amp;Table76810[[#This Row],[Q No.]]</f>
        <v>P1826</v>
      </c>
      <c r="C707" s="29" t="s">
        <v>132</v>
      </c>
      <c r="D707" s="12">
        <v>26</v>
      </c>
      <c r="E707" s="14"/>
      <c r="F707" s="11" t="str">
        <f>Table76810[[#This Row],[CID]]</f>
        <v>S3.3</v>
      </c>
      <c r="G707" s="6">
        <v>3</v>
      </c>
      <c r="H707" s="13" t="s">
        <v>54</v>
      </c>
      <c r="I707" s="32" t="s">
        <v>423</v>
      </c>
      <c r="J707" s="11" t="str">
        <f>VLOOKUP(Table76810[[#This Row],[CID]],ALY,2,FALSE)</f>
        <v>Interpreting Experiments</v>
      </c>
    </row>
    <row r="708" spans="1:10" ht="17" thickBot="1" x14ac:dyDescent="0.25">
      <c r="A708" s="8" t="str">
        <f>Table76810[[#This Row],[Test No.]]&amp;Table76810[[#This Row],[Section]]&amp;Table76810[[#This Row],[Q No.]]</f>
        <v>P1827</v>
      </c>
      <c r="C708" s="29" t="s">
        <v>132</v>
      </c>
      <c r="D708" s="12">
        <v>27</v>
      </c>
      <c r="E708" s="14"/>
      <c r="F708" s="11" t="str">
        <f>Table76810[[#This Row],[CID]]</f>
        <v>S3.3</v>
      </c>
      <c r="G708" s="6">
        <v>3</v>
      </c>
      <c r="H708" s="13" t="s">
        <v>54</v>
      </c>
      <c r="I708" s="32" t="s">
        <v>423</v>
      </c>
      <c r="J708" s="11" t="str">
        <f>VLOOKUP(Table76810[[#This Row],[CID]],ALY,2,FALSE)</f>
        <v>Interpreting Experiments</v>
      </c>
    </row>
    <row r="709" spans="1:10" ht="17" thickBot="1" x14ac:dyDescent="0.25">
      <c r="A709" s="8" t="str">
        <f>Table76810[[#This Row],[Test No.]]&amp;Table76810[[#This Row],[Section]]&amp;Table76810[[#This Row],[Q No.]]</f>
        <v>P1828</v>
      </c>
      <c r="C709" s="29" t="s">
        <v>132</v>
      </c>
      <c r="D709" s="12">
        <v>28</v>
      </c>
      <c r="E709" s="14"/>
      <c r="F709" s="11" t="str">
        <f>Table76810[[#This Row],[CID]]</f>
        <v>S3.2</v>
      </c>
      <c r="G709" s="6">
        <v>3</v>
      </c>
      <c r="H709" s="13" t="s">
        <v>54</v>
      </c>
      <c r="I709" s="32" t="s">
        <v>422</v>
      </c>
      <c r="J709" s="11" t="str">
        <f>VLOOKUP(Table76810[[#This Row],[CID]],ALY,2,FALSE)</f>
        <v>Hypothetical Experiment</v>
      </c>
    </row>
    <row r="710" spans="1:10" ht="17" thickBot="1" x14ac:dyDescent="0.25">
      <c r="A710" s="8" t="str">
        <f>Table76810[[#This Row],[Test No.]]&amp;Table76810[[#This Row],[Section]]&amp;Table76810[[#This Row],[Q No.]]</f>
        <v>P1829</v>
      </c>
      <c r="C710" s="29" t="s">
        <v>132</v>
      </c>
      <c r="D710" s="12">
        <v>29</v>
      </c>
      <c r="E710" s="14"/>
      <c r="F710" s="11" t="str">
        <f>Table76810[[#This Row],[CID]]</f>
        <v>S2.1</v>
      </c>
      <c r="G710" s="6">
        <v>2</v>
      </c>
      <c r="H710" s="13" t="s">
        <v>53</v>
      </c>
      <c r="I710" s="32" t="s">
        <v>418</v>
      </c>
      <c r="J710" s="11" t="str">
        <f>VLOOKUP(Table76810[[#This Row],[CID]],ALY,2,FALSE)</f>
        <v>Data Trend &amp; Relationships between Variables</v>
      </c>
    </row>
    <row r="711" spans="1:10" ht="17" thickBot="1" x14ac:dyDescent="0.25">
      <c r="A711" s="8" t="str">
        <f>Table76810[[#This Row],[Test No.]]&amp;Table76810[[#This Row],[Section]]&amp;Table76810[[#This Row],[Q No.]]</f>
        <v>P1830</v>
      </c>
      <c r="C711" s="29" t="s">
        <v>132</v>
      </c>
      <c r="D711" s="12">
        <v>30</v>
      </c>
      <c r="E711" s="14"/>
      <c r="F711" s="11" t="str">
        <f>Table76810[[#This Row],[CID]]</f>
        <v>S2.1</v>
      </c>
      <c r="G711" s="6">
        <v>2</v>
      </c>
      <c r="H711" s="13" t="s">
        <v>53</v>
      </c>
      <c r="I711" s="32" t="s">
        <v>418</v>
      </c>
      <c r="J711" s="11" t="str">
        <f>VLOOKUP(Table76810[[#This Row],[CID]],ALY,2,FALSE)</f>
        <v>Data Trend &amp; Relationships between Variables</v>
      </c>
    </row>
    <row r="712" spans="1:10" ht="17" thickBot="1" x14ac:dyDescent="0.25">
      <c r="A712" s="8" t="str">
        <f>Table76810[[#This Row],[Test No.]]&amp;Table76810[[#This Row],[Section]]&amp;Table76810[[#This Row],[Q No.]]</f>
        <v>P1831</v>
      </c>
      <c r="C712" s="29" t="s">
        <v>132</v>
      </c>
      <c r="D712" s="12">
        <v>31</v>
      </c>
      <c r="E712" s="14"/>
      <c r="F712" s="11" t="str">
        <f>Table76810[[#This Row],[CID]]</f>
        <v>S2.1</v>
      </c>
      <c r="G712" s="6">
        <v>2</v>
      </c>
      <c r="H712" s="13" t="s">
        <v>53</v>
      </c>
      <c r="I712" s="32" t="s">
        <v>418</v>
      </c>
      <c r="J712" s="11" t="str">
        <f>VLOOKUP(Table76810[[#This Row],[CID]],ALY,2,FALSE)</f>
        <v>Data Trend &amp; Relationships between Variables</v>
      </c>
    </row>
    <row r="713" spans="1:10" ht="17" thickBot="1" x14ac:dyDescent="0.25">
      <c r="A713" s="8" t="str">
        <f>Table76810[[#This Row],[Test No.]]&amp;Table76810[[#This Row],[Section]]&amp;Table76810[[#This Row],[Q No.]]</f>
        <v>P1832</v>
      </c>
      <c r="C713" s="29" t="s">
        <v>132</v>
      </c>
      <c r="D713" s="12">
        <v>32</v>
      </c>
      <c r="E713" s="14"/>
      <c r="F713" s="11" t="str">
        <f>Table76810[[#This Row],[CID]]</f>
        <v>S2.1</v>
      </c>
      <c r="G713" s="6">
        <v>2</v>
      </c>
      <c r="H713" s="13" t="s">
        <v>53</v>
      </c>
      <c r="I713" s="32" t="s">
        <v>418</v>
      </c>
      <c r="J713" s="11" t="str">
        <f>VLOOKUP(Table76810[[#This Row],[CID]],ALY,2,FALSE)</f>
        <v>Data Trend &amp; Relationships between Variables</v>
      </c>
    </row>
    <row r="714" spans="1:10" ht="17" thickBot="1" x14ac:dyDescent="0.25">
      <c r="A714" s="8" t="str">
        <f>Table76810[[#This Row],[Test No.]]&amp;Table76810[[#This Row],[Section]]&amp;Table76810[[#This Row],[Q No.]]</f>
        <v>P1833</v>
      </c>
      <c r="C714" s="29" t="s">
        <v>132</v>
      </c>
      <c r="D714" s="12">
        <v>33</v>
      </c>
      <c r="E714" s="14"/>
      <c r="F714" s="11" t="str">
        <f>Table76810[[#This Row],[CID]]</f>
        <v>S2.1</v>
      </c>
      <c r="G714" s="6">
        <v>2</v>
      </c>
      <c r="H714" s="13" t="s">
        <v>53</v>
      </c>
      <c r="I714" s="32" t="s">
        <v>418</v>
      </c>
      <c r="J714" s="11" t="str">
        <f>VLOOKUP(Table76810[[#This Row],[CID]],ALY,2,FALSE)</f>
        <v>Data Trend &amp; Relationships between Variables</v>
      </c>
    </row>
    <row r="715" spans="1:10" ht="17" thickBot="1" x14ac:dyDescent="0.25">
      <c r="A715" s="8" t="str">
        <f>Table76810[[#This Row],[Test No.]]&amp;Table76810[[#This Row],[Section]]&amp;Table76810[[#This Row],[Q No.]]</f>
        <v>P1834</v>
      </c>
      <c r="C715" s="29" t="s">
        <v>132</v>
      </c>
      <c r="D715" s="14">
        <v>34</v>
      </c>
      <c r="E715" s="14"/>
      <c r="F715" s="13" t="str">
        <f>Table76810[[#This Row],[CID]]</f>
        <v>S1.1</v>
      </c>
      <c r="G715" s="6">
        <v>1</v>
      </c>
      <c r="H715" s="13" t="s">
        <v>52</v>
      </c>
      <c r="I715" s="41" t="s">
        <v>415</v>
      </c>
      <c r="J715" s="13" t="str">
        <f>VLOOKUP(Table76810[[#This Row],[CID]],ALY,2,FALSE)</f>
        <v>Detail</v>
      </c>
    </row>
    <row r="716" spans="1:10" ht="17" thickBot="1" x14ac:dyDescent="0.25">
      <c r="A716" s="8" t="str">
        <f>Table76810[[#This Row],[Test No.]]&amp;Table76810[[#This Row],[Section]]&amp;Table76810[[#This Row],[Q No.]]</f>
        <v>P1835</v>
      </c>
      <c r="C716" s="29" t="s">
        <v>132</v>
      </c>
      <c r="D716" s="12">
        <v>35</v>
      </c>
      <c r="E716" s="14"/>
      <c r="F716" s="11" t="str">
        <f>Table76810[[#This Row],[CID]]</f>
        <v>S1.2</v>
      </c>
      <c r="G716" s="6">
        <v>1</v>
      </c>
      <c r="H716" s="13" t="s">
        <v>52</v>
      </c>
      <c r="I716" s="32" t="s">
        <v>416</v>
      </c>
      <c r="J716" s="11" t="str">
        <f>VLOOKUP(Table76810[[#This Row],[CID]],ALY,2,FALSE)</f>
        <v>Inference</v>
      </c>
    </row>
    <row r="717" spans="1:10" ht="17" thickBot="1" x14ac:dyDescent="0.25">
      <c r="A717" s="8" t="str">
        <f>Table76810[[#This Row],[Test No.]]&amp;Table76810[[#This Row],[Section]]&amp;Table76810[[#This Row],[Q No.]]</f>
        <v>P1836</v>
      </c>
      <c r="C717" s="29" t="s">
        <v>132</v>
      </c>
      <c r="D717" s="12">
        <v>36</v>
      </c>
      <c r="E717" s="14"/>
      <c r="F717" s="11" t="str">
        <f>Table76810[[#This Row],[CID]]</f>
        <v>S1.1</v>
      </c>
      <c r="G717" s="6">
        <v>1</v>
      </c>
      <c r="H717" s="13" t="s">
        <v>52</v>
      </c>
      <c r="I717" s="32" t="s">
        <v>415</v>
      </c>
      <c r="J717" s="11" t="str">
        <f>VLOOKUP(Table76810[[#This Row],[CID]],ALY,2,FALSE)</f>
        <v>Detail</v>
      </c>
    </row>
    <row r="718" spans="1:10" ht="17" thickBot="1" x14ac:dyDescent="0.25">
      <c r="A718" s="8" t="str">
        <f>Table76810[[#This Row],[Test No.]]&amp;Table76810[[#This Row],[Section]]&amp;Table76810[[#This Row],[Q No.]]</f>
        <v>P1837</v>
      </c>
      <c r="C718" s="29" t="s">
        <v>132</v>
      </c>
      <c r="D718" s="12">
        <v>37</v>
      </c>
      <c r="E718" s="14"/>
      <c r="F718" s="11" t="str">
        <f>Table76810[[#This Row],[CID]]</f>
        <v>S1.1</v>
      </c>
      <c r="G718" s="6">
        <v>1</v>
      </c>
      <c r="H718" s="13" t="s">
        <v>52</v>
      </c>
      <c r="I718" s="32" t="s">
        <v>415</v>
      </c>
      <c r="J718" s="11" t="str">
        <f>VLOOKUP(Table76810[[#This Row],[CID]],ALY,2,FALSE)</f>
        <v>Detail</v>
      </c>
    </row>
    <row r="719" spans="1:10" ht="17" thickBot="1" x14ac:dyDescent="0.25">
      <c r="A719" s="8" t="str">
        <f>Table76810[[#This Row],[Test No.]]&amp;Table76810[[#This Row],[Section]]&amp;Table76810[[#This Row],[Q No.]]</f>
        <v>P1838</v>
      </c>
      <c r="C719" s="29" t="s">
        <v>132</v>
      </c>
      <c r="D719" s="12">
        <v>38</v>
      </c>
      <c r="E719" s="14"/>
      <c r="F719" s="11" t="str">
        <f>Table76810[[#This Row],[CID]]</f>
        <v>S1.3</v>
      </c>
      <c r="G719" s="6">
        <v>1</v>
      </c>
      <c r="H719" s="13" t="s">
        <v>52</v>
      </c>
      <c r="I719" s="32" t="s">
        <v>417</v>
      </c>
      <c r="J719" s="11" t="str">
        <f>VLOOKUP(Table76810[[#This Row],[CID]],ALY,2,FALSE)</f>
        <v>Comparison</v>
      </c>
    </row>
    <row r="720" spans="1:10" ht="17" thickBot="1" x14ac:dyDescent="0.25">
      <c r="A720" s="8" t="str">
        <f>Table76810[[#This Row],[Test No.]]&amp;Table76810[[#This Row],[Section]]&amp;Table76810[[#This Row],[Q No.]]</f>
        <v>P1839</v>
      </c>
      <c r="C720" s="29" t="s">
        <v>132</v>
      </c>
      <c r="D720" s="12">
        <v>39</v>
      </c>
      <c r="E720" s="14"/>
      <c r="F720" s="11" t="str">
        <f>Table76810[[#This Row],[CID]]</f>
        <v>S1.1</v>
      </c>
      <c r="G720" s="6">
        <v>1</v>
      </c>
      <c r="H720" s="13" t="s">
        <v>52</v>
      </c>
      <c r="I720" s="32" t="s">
        <v>415</v>
      </c>
      <c r="J720" s="11" t="str">
        <f>VLOOKUP(Table76810[[#This Row],[CID]],ALY,2,FALSE)</f>
        <v>Detail</v>
      </c>
    </row>
    <row r="721" spans="1:10" ht="17" thickBot="1" x14ac:dyDescent="0.25">
      <c r="A721" s="8" t="str">
        <f>Table76810[[#This Row],[Test No.]]&amp;Table76810[[#This Row],[Section]]&amp;Table76810[[#This Row],[Q No.]]</f>
        <v>P1840</v>
      </c>
      <c r="C721" s="29" t="s">
        <v>132</v>
      </c>
      <c r="D721" s="12">
        <v>40</v>
      </c>
      <c r="E721" s="14"/>
      <c r="F721" s="11" t="str">
        <f>Table76810[[#This Row],[CID]]</f>
        <v>S1.3</v>
      </c>
      <c r="G721" s="6">
        <v>1</v>
      </c>
      <c r="H721" s="13" t="s">
        <v>52</v>
      </c>
      <c r="I721" s="32" t="s">
        <v>417</v>
      </c>
      <c r="J721" s="11" t="str">
        <f>VLOOKUP(Table76810[[#This Row],[CID]],ALY,2,FALSE)</f>
        <v>Comparison</v>
      </c>
    </row>
    <row r="722" spans="1:10" ht="17" thickBot="1" x14ac:dyDescent="0.25">
      <c r="A722" s="8" t="str">
        <f>Table76810[[#This Row],[Test No.]]&amp;Table76810[[#This Row],[Section]]&amp;Table76810[[#This Row],[Q No.]]</f>
        <v>P191</v>
      </c>
      <c r="C722" s="30" t="s">
        <v>131</v>
      </c>
      <c r="D722" s="12">
        <v>1</v>
      </c>
      <c r="E722" s="14"/>
      <c r="F722" s="11" t="str">
        <f>Table76810[[#This Row],[CID]]</f>
        <v>S3.3</v>
      </c>
      <c r="G722" s="6">
        <v>3</v>
      </c>
      <c r="H722" s="13" t="s">
        <v>54</v>
      </c>
      <c r="I722" s="12" t="s">
        <v>423</v>
      </c>
      <c r="J722" s="11" t="str">
        <f>VLOOKUP(Table76810[[#This Row],[CID]],ALY,2,FALSE)</f>
        <v>Interpreting Experiments</v>
      </c>
    </row>
    <row r="723" spans="1:10" ht="17" thickBot="1" x14ac:dyDescent="0.25">
      <c r="A723" s="8" t="str">
        <f>Table76810[[#This Row],[Test No.]]&amp;Table76810[[#This Row],[Section]]&amp;Table76810[[#This Row],[Q No.]]</f>
        <v>P192</v>
      </c>
      <c r="C723" s="30" t="s">
        <v>131</v>
      </c>
      <c r="D723" s="12">
        <v>2</v>
      </c>
      <c r="E723" s="14"/>
      <c r="F723" s="11" t="str">
        <f>Table76810[[#This Row],[CID]]</f>
        <v>S3.3</v>
      </c>
      <c r="G723" s="6">
        <v>3</v>
      </c>
      <c r="H723" s="13" t="s">
        <v>54</v>
      </c>
      <c r="I723" s="12" t="s">
        <v>423</v>
      </c>
      <c r="J723" s="11" t="str">
        <f>VLOOKUP(Table76810[[#This Row],[CID]],ALY,2,FALSE)</f>
        <v>Interpreting Experiments</v>
      </c>
    </row>
    <row r="724" spans="1:10" ht="17" thickBot="1" x14ac:dyDescent="0.25">
      <c r="A724" s="8" t="str">
        <f>Table76810[[#This Row],[Test No.]]&amp;Table76810[[#This Row],[Section]]&amp;Table76810[[#This Row],[Q No.]]</f>
        <v>P193</v>
      </c>
      <c r="C724" s="30" t="s">
        <v>131</v>
      </c>
      <c r="D724" s="12">
        <v>3</v>
      </c>
      <c r="E724" s="14"/>
      <c r="F724" s="11" t="str">
        <f>Table76810[[#This Row],[CID]]</f>
        <v>S3.1</v>
      </c>
      <c r="G724" s="6">
        <v>3</v>
      </c>
      <c r="H724" s="13" t="s">
        <v>54</v>
      </c>
      <c r="I724" s="12" t="s">
        <v>421</v>
      </c>
      <c r="J724" s="11" t="str">
        <f>VLOOKUP(Table76810[[#This Row],[CID]],ALY,2,FALSE)</f>
        <v>Experimental Design &amp; Method</v>
      </c>
    </row>
    <row r="725" spans="1:10" ht="17" thickBot="1" x14ac:dyDescent="0.25">
      <c r="A725" s="8" t="str">
        <f>Table76810[[#This Row],[Test No.]]&amp;Table76810[[#This Row],[Section]]&amp;Table76810[[#This Row],[Q No.]]</f>
        <v>P194</v>
      </c>
      <c r="C725" s="30" t="s">
        <v>131</v>
      </c>
      <c r="D725" s="12">
        <v>4</v>
      </c>
      <c r="E725" s="14"/>
      <c r="F725" s="11" t="str">
        <f>Table76810[[#This Row],[CID]]</f>
        <v>S3.3</v>
      </c>
      <c r="G725" s="6">
        <v>3</v>
      </c>
      <c r="H725" s="13" t="s">
        <v>54</v>
      </c>
      <c r="I725" s="12" t="s">
        <v>423</v>
      </c>
      <c r="J725" s="11" t="str">
        <f>VLOOKUP(Table76810[[#This Row],[CID]],ALY,2,FALSE)</f>
        <v>Interpreting Experiments</v>
      </c>
    </row>
    <row r="726" spans="1:10" ht="17" thickBot="1" x14ac:dyDescent="0.25">
      <c r="A726" s="8" t="str">
        <f>Table76810[[#This Row],[Test No.]]&amp;Table76810[[#This Row],[Section]]&amp;Table76810[[#This Row],[Q No.]]</f>
        <v>P195</v>
      </c>
      <c r="C726" s="30" t="s">
        <v>131</v>
      </c>
      <c r="D726" s="12">
        <v>5</v>
      </c>
      <c r="E726" s="14"/>
      <c r="F726" s="11" t="str">
        <f>Table76810[[#This Row],[CID]]</f>
        <v>S3.3</v>
      </c>
      <c r="G726" s="6">
        <v>3</v>
      </c>
      <c r="H726" s="13" t="s">
        <v>54</v>
      </c>
      <c r="I726" s="12" t="s">
        <v>423</v>
      </c>
      <c r="J726" s="11" t="str">
        <f>VLOOKUP(Table76810[[#This Row],[CID]],ALY,2,FALSE)</f>
        <v>Interpreting Experiments</v>
      </c>
    </row>
    <row r="727" spans="1:10" ht="17" thickBot="1" x14ac:dyDescent="0.25">
      <c r="A727" s="8" t="str">
        <f>Table76810[[#This Row],[Test No.]]&amp;Table76810[[#This Row],[Section]]&amp;Table76810[[#This Row],[Q No.]]</f>
        <v>P196</v>
      </c>
      <c r="C727" s="30" t="s">
        <v>131</v>
      </c>
      <c r="D727" s="12">
        <v>6</v>
      </c>
      <c r="E727" s="14"/>
      <c r="F727" s="11" t="str">
        <f>Table76810[[#This Row],[CID]]</f>
        <v>S3.3</v>
      </c>
      <c r="G727" s="6">
        <v>3</v>
      </c>
      <c r="H727" s="13" t="s">
        <v>54</v>
      </c>
      <c r="I727" s="12" t="s">
        <v>423</v>
      </c>
      <c r="J727" s="11" t="str">
        <f>VLOOKUP(Table76810[[#This Row],[CID]],ALY,2,FALSE)</f>
        <v>Interpreting Experiments</v>
      </c>
    </row>
    <row r="728" spans="1:10" ht="17" thickBot="1" x14ac:dyDescent="0.25">
      <c r="A728" s="8" t="str">
        <f>Table76810[[#This Row],[Test No.]]&amp;Table76810[[#This Row],[Section]]&amp;Table76810[[#This Row],[Q No.]]</f>
        <v>P197</v>
      </c>
      <c r="C728" s="30" t="s">
        <v>131</v>
      </c>
      <c r="D728" s="12">
        <v>7</v>
      </c>
      <c r="E728" s="14"/>
      <c r="F728" s="11" t="str">
        <f>Table76810[[#This Row],[CID]]</f>
        <v>S2.1</v>
      </c>
      <c r="G728" s="6">
        <v>2</v>
      </c>
      <c r="H728" s="13" t="s">
        <v>53</v>
      </c>
      <c r="I728" s="12" t="s">
        <v>418</v>
      </c>
      <c r="J728" s="11" t="str">
        <f>VLOOKUP(Table76810[[#This Row],[CID]],ALY,2,FALSE)</f>
        <v>Data Trend &amp; Relationships between Variables</v>
      </c>
    </row>
    <row r="729" spans="1:10" ht="17" thickBot="1" x14ac:dyDescent="0.25">
      <c r="A729" s="8" t="str">
        <f>Table76810[[#This Row],[Test No.]]&amp;Table76810[[#This Row],[Section]]&amp;Table76810[[#This Row],[Q No.]]</f>
        <v>P198</v>
      </c>
      <c r="C729" s="30" t="s">
        <v>131</v>
      </c>
      <c r="D729" s="12">
        <v>8</v>
      </c>
      <c r="E729" s="14"/>
      <c r="F729" s="11" t="str">
        <f>Table76810[[#This Row],[CID]]</f>
        <v>S2.1</v>
      </c>
      <c r="G729" s="6">
        <v>2</v>
      </c>
      <c r="H729" s="13" t="s">
        <v>53</v>
      </c>
      <c r="I729" s="12" t="s">
        <v>418</v>
      </c>
      <c r="J729" s="11" t="str">
        <f>VLOOKUP(Table76810[[#This Row],[CID]],ALY,2,FALSE)</f>
        <v>Data Trend &amp; Relationships between Variables</v>
      </c>
    </row>
    <row r="730" spans="1:10" ht="17" thickBot="1" x14ac:dyDescent="0.25">
      <c r="A730" s="8" t="str">
        <f>Table76810[[#This Row],[Test No.]]&amp;Table76810[[#This Row],[Section]]&amp;Table76810[[#This Row],[Q No.]]</f>
        <v>P199</v>
      </c>
      <c r="C730" s="30" t="s">
        <v>131</v>
      </c>
      <c r="D730" s="12">
        <v>9</v>
      </c>
      <c r="E730" s="14"/>
      <c r="F730" s="11" t="str">
        <f>Table76810[[#This Row],[CID]]</f>
        <v>S2.1</v>
      </c>
      <c r="G730" s="6">
        <v>2</v>
      </c>
      <c r="H730" s="13" t="s">
        <v>53</v>
      </c>
      <c r="I730" s="12" t="s">
        <v>418</v>
      </c>
      <c r="J730" s="11" t="str">
        <f>VLOOKUP(Table76810[[#This Row],[CID]],ALY,2,FALSE)</f>
        <v>Data Trend &amp; Relationships between Variables</v>
      </c>
    </row>
    <row r="731" spans="1:10" ht="17" thickBot="1" x14ac:dyDescent="0.25">
      <c r="A731" s="8" t="str">
        <f>Table76810[[#This Row],[Test No.]]&amp;Table76810[[#This Row],[Section]]&amp;Table76810[[#This Row],[Q No.]]</f>
        <v>P1910</v>
      </c>
      <c r="C731" s="30" t="s">
        <v>131</v>
      </c>
      <c r="D731" s="12">
        <v>10</v>
      </c>
      <c r="E731" s="14"/>
      <c r="F731" s="11" t="str">
        <f>Table76810[[#This Row],[CID]]</f>
        <v>S2.3</v>
      </c>
      <c r="G731" s="6">
        <v>2</v>
      </c>
      <c r="H731" s="13" t="s">
        <v>53</v>
      </c>
      <c r="I731" s="12" t="s">
        <v>420</v>
      </c>
      <c r="J731" s="11" t="str">
        <f>VLOOKUP(Table76810[[#This Row],[CID]],ALY,2,FALSE)</f>
        <v>Calculations</v>
      </c>
    </row>
    <row r="732" spans="1:10" ht="17" thickBot="1" x14ac:dyDescent="0.25">
      <c r="A732" s="8" t="str">
        <f>Table76810[[#This Row],[Test No.]]&amp;Table76810[[#This Row],[Section]]&amp;Table76810[[#This Row],[Q No.]]</f>
        <v>P1911</v>
      </c>
      <c r="C732" s="30" t="s">
        <v>131</v>
      </c>
      <c r="D732" s="12">
        <v>11</v>
      </c>
      <c r="E732" s="14"/>
      <c r="F732" s="11" t="str">
        <f>Table76810[[#This Row],[CID]]</f>
        <v>S2.1</v>
      </c>
      <c r="G732" s="6">
        <v>2</v>
      </c>
      <c r="H732" s="13" t="s">
        <v>53</v>
      </c>
      <c r="I732" s="12" t="s">
        <v>418</v>
      </c>
      <c r="J732" s="11" t="str">
        <f>VLOOKUP(Table76810[[#This Row],[CID]],ALY,2,FALSE)</f>
        <v>Data Trend &amp; Relationships between Variables</v>
      </c>
    </row>
    <row r="733" spans="1:10" ht="17" thickBot="1" x14ac:dyDescent="0.25">
      <c r="A733" s="8" t="str">
        <f>Table76810[[#This Row],[Test No.]]&amp;Table76810[[#This Row],[Section]]&amp;Table76810[[#This Row],[Q No.]]</f>
        <v>P1912</v>
      </c>
      <c r="C733" s="30" t="s">
        <v>131</v>
      </c>
      <c r="D733" s="12">
        <v>12</v>
      </c>
      <c r="E733" s="14"/>
      <c r="F733" s="11" t="str">
        <f>Table76810[[#This Row],[CID]]</f>
        <v>S2.1</v>
      </c>
      <c r="G733" s="6">
        <v>2</v>
      </c>
      <c r="H733" s="13" t="s">
        <v>53</v>
      </c>
      <c r="I733" s="12" t="s">
        <v>418</v>
      </c>
      <c r="J733" s="11" t="str">
        <f>VLOOKUP(Table76810[[#This Row],[CID]],ALY,2,FALSE)</f>
        <v>Data Trend &amp; Relationships between Variables</v>
      </c>
    </row>
    <row r="734" spans="1:10" ht="17" thickBot="1" x14ac:dyDescent="0.25">
      <c r="A734" s="8" t="str">
        <f>Table76810[[#This Row],[Test No.]]&amp;Table76810[[#This Row],[Section]]&amp;Table76810[[#This Row],[Q No.]]</f>
        <v>P1913</v>
      </c>
      <c r="C734" s="30" t="s">
        <v>131</v>
      </c>
      <c r="D734" s="12">
        <v>13</v>
      </c>
      <c r="E734" s="14"/>
      <c r="F734" s="11" t="str">
        <f>Table76810[[#This Row],[CID]]</f>
        <v>S2.1</v>
      </c>
      <c r="G734" s="6">
        <v>2</v>
      </c>
      <c r="H734" s="13" t="s">
        <v>53</v>
      </c>
      <c r="I734" s="12" t="s">
        <v>418</v>
      </c>
      <c r="J734" s="11" t="str">
        <f>VLOOKUP(Table76810[[#This Row],[CID]],ALY,2,FALSE)</f>
        <v>Data Trend &amp; Relationships between Variables</v>
      </c>
    </row>
    <row r="735" spans="1:10" ht="17" thickBot="1" x14ac:dyDescent="0.25">
      <c r="A735" s="8" t="str">
        <f>Table76810[[#This Row],[Test No.]]&amp;Table76810[[#This Row],[Section]]&amp;Table76810[[#This Row],[Q No.]]</f>
        <v>P1914</v>
      </c>
      <c r="C735" s="30" t="s">
        <v>131</v>
      </c>
      <c r="D735" s="12">
        <v>14</v>
      </c>
      <c r="E735" s="14"/>
      <c r="F735" s="11" t="str">
        <f>Table76810[[#This Row],[CID]]</f>
        <v>S2.1</v>
      </c>
      <c r="G735" s="6">
        <v>2</v>
      </c>
      <c r="H735" s="13" t="s">
        <v>53</v>
      </c>
      <c r="I735" s="12" t="s">
        <v>418</v>
      </c>
      <c r="J735" s="11" t="str">
        <f>VLOOKUP(Table76810[[#This Row],[CID]],ALY,2,FALSE)</f>
        <v>Data Trend &amp; Relationships between Variables</v>
      </c>
    </row>
    <row r="736" spans="1:10" ht="17" thickBot="1" x14ac:dyDescent="0.25">
      <c r="A736" s="8" t="str">
        <f>Table76810[[#This Row],[Test No.]]&amp;Table76810[[#This Row],[Section]]&amp;Table76810[[#This Row],[Q No.]]</f>
        <v>P1915</v>
      </c>
      <c r="C736" s="30" t="s">
        <v>131</v>
      </c>
      <c r="D736" s="12">
        <v>15</v>
      </c>
      <c r="E736" s="14"/>
      <c r="F736" s="11" t="str">
        <f>Table76810[[#This Row],[CID]]</f>
        <v>S2.2</v>
      </c>
      <c r="G736" s="6">
        <v>2</v>
      </c>
      <c r="H736" s="13" t="s">
        <v>53</v>
      </c>
      <c r="I736" s="12" t="s">
        <v>419</v>
      </c>
      <c r="J736" s="11" t="str">
        <f>VLOOKUP(Table76810[[#This Row],[CID]],ALY,2,FALSE)</f>
        <v>Hypothetical Data Point</v>
      </c>
    </row>
    <row r="737" spans="1:10" ht="17" thickBot="1" x14ac:dyDescent="0.25">
      <c r="A737" s="8" t="str">
        <f>Table76810[[#This Row],[Test No.]]&amp;Table76810[[#This Row],[Section]]&amp;Table76810[[#This Row],[Q No.]]</f>
        <v>P1916</v>
      </c>
      <c r="C737" s="30" t="s">
        <v>131</v>
      </c>
      <c r="D737" s="12">
        <v>16</v>
      </c>
      <c r="E737" s="14"/>
      <c r="F737" s="11" t="str">
        <f>Table76810[[#This Row],[CID]]</f>
        <v>S2.1</v>
      </c>
      <c r="G737" s="6">
        <v>2</v>
      </c>
      <c r="H737" s="13" t="s">
        <v>53</v>
      </c>
      <c r="I737" s="12" t="s">
        <v>418</v>
      </c>
      <c r="J737" s="11" t="str">
        <f>VLOOKUP(Table76810[[#This Row],[CID]],ALY,2,FALSE)</f>
        <v>Data Trend &amp; Relationships between Variables</v>
      </c>
    </row>
    <row r="738" spans="1:10" ht="17" thickBot="1" x14ac:dyDescent="0.25">
      <c r="A738" s="8" t="str">
        <f>Table76810[[#This Row],[Test No.]]&amp;Table76810[[#This Row],[Section]]&amp;Table76810[[#This Row],[Q No.]]</f>
        <v>P1917</v>
      </c>
      <c r="C738" s="30" t="s">
        <v>131</v>
      </c>
      <c r="D738" s="12">
        <v>17</v>
      </c>
      <c r="E738" s="14"/>
      <c r="F738" s="11" t="str">
        <f>Table76810[[#This Row],[CID]]</f>
        <v>S1.1</v>
      </c>
      <c r="G738" s="6">
        <v>1</v>
      </c>
      <c r="H738" s="13" t="s">
        <v>52</v>
      </c>
      <c r="I738" s="12" t="s">
        <v>415</v>
      </c>
      <c r="J738" s="11" t="str">
        <f>VLOOKUP(Table76810[[#This Row],[CID]],ALY,2,FALSE)</f>
        <v>Detail</v>
      </c>
    </row>
    <row r="739" spans="1:10" ht="17" thickBot="1" x14ac:dyDescent="0.25">
      <c r="A739" s="8" t="str">
        <f>Table76810[[#This Row],[Test No.]]&amp;Table76810[[#This Row],[Section]]&amp;Table76810[[#This Row],[Q No.]]</f>
        <v>P1918</v>
      </c>
      <c r="C739" s="30" t="s">
        <v>131</v>
      </c>
      <c r="D739" s="12">
        <v>18</v>
      </c>
      <c r="E739" s="14"/>
      <c r="F739" s="11" t="str">
        <f>Table76810[[#This Row],[CID]]</f>
        <v>S1.3</v>
      </c>
      <c r="G739" s="6">
        <v>1</v>
      </c>
      <c r="H739" s="13" t="s">
        <v>52</v>
      </c>
      <c r="I739" s="12" t="s">
        <v>417</v>
      </c>
      <c r="J739" s="11" t="str">
        <f>VLOOKUP(Table76810[[#This Row],[CID]],ALY,2,FALSE)</f>
        <v>Comparison</v>
      </c>
    </row>
    <row r="740" spans="1:10" ht="17" thickBot="1" x14ac:dyDescent="0.25">
      <c r="A740" s="8" t="str">
        <f>Table76810[[#This Row],[Test No.]]&amp;Table76810[[#This Row],[Section]]&amp;Table76810[[#This Row],[Q No.]]</f>
        <v>P1919</v>
      </c>
      <c r="C740" s="30" t="s">
        <v>131</v>
      </c>
      <c r="D740" s="12">
        <v>19</v>
      </c>
      <c r="E740" s="14"/>
      <c r="F740" s="11" t="str">
        <f>Table76810[[#This Row],[CID]]</f>
        <v>S1.1</v>
      </c>
      <c r="G740" s="6">
        <v>1</v>
      </c>
      <c r="H740" s="13" t="s">
        <v>52</v>
      </c>
      <c r="I740" s="12" t="s">
        <v>415</v>
      </c>
      <c r="J740" s="11" t="str">
        <f>VLOOKUP(Table76810[[#This Row],[CID]],ALY,2,FALSE)</f>
        <v>Detail</v>
      </c>
    </row>
    <row r="741" spans="1:10" ht="17" thickBot="1" x14ac:dyDescent="0.25">
      <c r="A741" s="8" t="str">
        <f>Table76810[[#This Row],[Test No.]]&amp;Table76810[[#This Row],[Section]]&amp;Table76810[[#This Row],[Q No.]]</f>
        <v>P1920</v>
      </c>
      <c r="C741" s="30" t="s">
        <v>131</v>
      </c>
      <c r="D741" s="12">
        <v>20</v>
      </c>
      <c r="E741" s="14"/>
      <c r="F741" s="11" t="str">
        <f>Table76810[[#This Row],[CID]]</f>
        <v>S1.2</v>
      </c>
      <c r="G741" s="6">
        <v>1</v>
      </c>
      <c r="H741" s="13" t="s">
        <v>52</v>
      </c>
      <c r="I741" s="12" t="s">
        <v>416</v>
      </c>
      <c r="J741" s="11" t="str">
        <f>VLOOKUP(Table76810[[#This Row],[CID]],ALY,2,FALSE)</f>
        <v>Inference</v>
      </c>
    </row>
    <row r="742" spans="1:10" ht="17" thickBot="1" x14ac:dyDescent="0.25">
      <c r="A742" s="8" t="str">
        <f>Table76810[[#This Row],[Test No.]]&amp;Table76810[[#This Row],[Section]]&amp;Table76810[[#This Row],[Q No.]]</f>
        <v>P1921</v>
      </c>
      <c r="C742" s="30" t="s">
        <v>131</v>
      </c>
      <c r="D742" s="12">
        <v>21</v>
      </c>
      <c r="E742" s="14"/>
      <c r="F742" s="11" t="str">
        <f>Table76810[[#This Row],[CID]]</f>
        <v>S1.1</v>
      </c>
      <c r="G742" s="6">
        <v>1</v>
      </c>
      <c r="H742" s="13" t="s">
        <v>52</v>
      </c>
      <c r="I742" s="12" t="s">
        <v>415</v>
      </c>
      <c r="J742" s="11" t="str">
        <f>VLOOKUP(Table76810[[#This Row],[CID]],ALY,2,FALSE)</f>
        <v>Detail</v>
      </c>
    </row>
    <row r="743" spans="1:10" ht="17" thickBot="1" x14ac:dyDescent="0.25">
      <c r="A743" s="8" t="str">
        <f>Table76810[[#This Row],[Test No.]]&amp;Table76810[[#This Row],[Section]]&amp;Table76810[[#This Row],[Q No.]]</f>
        <v>P1922</v>
      </c>
      <c r="C743" s="30" t="s">
        <v>131</v>
      </c>
      <c r="D743" s="12">
        <v>22</v>
      </c>
      <c r="E743" s="14"/>
      <c r="F743" s="11" t="str">
        <f>Table76810[[#This Row],[CID]]</f>
        <v>S1.1</v>
      </c>
      <c r="G743" s="6">
        <v>1</v>
      </c>
      <c r="H743" s="13" t="s">
        <v>52</v>
      </c>
      <c r="I743" s="12" t="s">
        <v>415</v>
      </c>
      <c r="J743" s="11" t="str">
        <f>VLOOKUP(Table76810[[#This Row],[CID]],ALY,2,FALSE)</f>
        <v>Detail</v>
      </c>
    </row>
    <row r="744" spans="1:10" ht="17" thickBot="1" x14ac:dyDescent="0.25">
      <c r="A744" s="8" t="str">
        <f>Table76810[[#This Row],[Test No.]]&amp;Table76810[[#This Row],[Section]]&amp;Table76810[[#This Row],[Q No.]]</f>
        <v>P1923</v>
      </c>
      <c r="C744" s="30" t="s">
        <v>131</v>
      </c>
      <c r="D744" s="12">
        <v>23</v>
      </c>
      <c r="E744" s="14"/>
      <c r="F744" s="11" t="str">
        <f>Table76810[[#This Row],[CID]]</f>
        <v>S1.1</v>
      </c>
      <c r="G744" s="6">
        <v>1</v>
      </c>
      <c r="H744" s="13" t="s">
        <v>52</v>
      </c>
      <c r="I744" s="12" t="s">
        <v>415</v>
      </c>
      <c r="J744" s="11" t="str">
        <f>VLOOKUP(Table76810[[#This Row],[CID]],ALY,2,FALSE)</f>
        <v>Detail</v>
      </c>
    </row>
    <row r="745" spans="1:10" ht="17" thickBot="1" x14ac:dyDescent="0.25">
      <c r="A745" s="8" t="str">
        <f>Table76810[[#This Row],[Test No.]]&amp;Table76810[[#This Row],[Section]]&amp;Table76810[[#This Row],[Q No.]]</f>
        <v>P1924</v>
      </c>
      <c r="C745" s="30" t="s">
        <v>131</v>
      </c>
      <c r="D745" s="12">
        <v>24</v>
      </c>
      <c r="E745" s="14"/>
      <c r="F745" s="11" t="str">
        <f>Table76810[[#This Row],[CID]]</f>
        <v>S2.1</v>
      </c>
      <c r="G745" s="6">
        <v>2</v>
      </c>
      <c r="H745" s="13" t="s">
        <v>53</v>
      </c>
      <c r="I745" s="12" t="s">
        <v>418</v>
      </c>
      <c r="J745" s="11" t="str">
        <f>VLOOKUP(Table76810[[#This Row],[CID]],ALY,2,FALSE)</f>
        <v>Data Trend &amp; Relationships between Variables</v>
      </c>
    </row>
    <row r="746" spans="1:10" ht="17" thickBot="1" x14ac:dyDescent="0.25">
      <c r="A746" s="8" t="str">
        <f>Table76810[[#This Row],[Test No.]]&amp;Table76810[[#This Row],[Section]]&amp;Table76810[[#This Row],[Q No.]]</f>
        <v>P1925</v>
      </c>
      <c r="C746" s="30" t="s">
        <v>131</v>
      </c>
      <c r="D746" s="12">
        <v>25</v>
      </c>
      <c r="E746" s="14"/>
      <c r="F746" s="11" t="str">
        <f>Table76810[[#This Row],[CID]]</f>
        <v>S2.1</v>
      </c>
      <c r="G746" s="6">
        <v>2</v>
      </c>
      <c r="H746" s="13" t="s">
        <v>53</v>
      </c>
      <c r="I746" s="12" t="s">
        <v>418</v>
      </c>
      <c r="J746" s="11" t="str">
        <f>VLOOKUP(Table76810[[#This Row],[CID]],ALY,2,FALSE)</f>
        <v>Data Trend &amp; Relationships between Variables</v>
      </c>
    </row>
    <row r="747" spans="1:10" ht="17" thickBot="1" x14ac:dyDescent="0.25">
      <c r="A747" s="8" t="str">
        <f>Table76810[[#This Row],[Test No.]]&amp;Table76810[[#This Row],[Section]]&amp;Table76810[[#This Row],[Q No.]]</f>
        <v>P1926</v>
      </c>
      <c r="C747" s="30" t="s">
        <v>131</v>
      </c>
      <c r="D747" s="12">
        <v>26</v>
      </c>
      <c r="E747" s="14"/>
      <c r="F747" s="11" t="str">
        <f>Table76810[[#This Row],[CID]]</f>
        <v>S2.2</v>
      </c>
      <c r="G747" s="6">
        <v>2</v>
      </c>
      <c r="H747" s="13" t="s">
        <v>53</v>
      </c>
      <c r="I747" s="12" t="s">
        <v>419</v>
      </c>
      <c r="J747" s="11" t="str">
        <f>VLOOKUP(Table76810[[#This Row],[CID]],ALY,2,FALSE)</f>
        <v>Hypothetical Data Point</v>
      </c>
    </row>
    <row r="748" spans="1:10" ht="17" thickBot="1" x14ac:dyDescent="0.25">
      <c r="A748" s="8" t="str">
        <f>Table76810[[#This Row],[Test No.]]&amp;Table76810[[#This Row],[Section]]&amp;Table76810[[#This Row],[Q No.]]</f>
        <v>P1927</v>
      </c>
      <c r="C748" s="30" t="s">
        <v>131</v>
      </c>
      <c r="D748" s="12">
        <v>27</v>
      </c>
      <c r="E748" s="14"/>
      <c r="F748" s="11" t="str">
        <f>Table76810[[#This Row],[CID]]</f>
        <v>S2.1</v>
      </c>
      <c r="G748" s="6">
        <v>2</v>
      </c>
      <c r="H748" s="13" t="s">
        <v>53</v>
      </c>
      <c r="I748" s="12" t="s">
        <v>418</v>
      </c>
      <c r="J748" s="11" t="str">
        <f>VLOOKUP(Table76810[[#This Row],[CID]],ALY,2,FALSE)</f>
        <v>Data Trend &amp; Relationships between Variables</v>
      </c>
    </row>
    <row r="749" spans="1:10" ht="17" thickBot="1" x14ac:dyDescent="0.25">
      <c r="A749" s="8" t="str">
        <f>Table76810[[#This Row],[Test No.]]&amp;Table76810[[#This Row],[Section]]&amp;Table76810[[#This Row],[Q No.]]</f>
        <v>P1928</v>
      </c>
      <c r="C749" s="30" t="s">
        <v>131</v>
      </c>
      <c r="D749" s="12">
        <v>28</v>
      </c>
      <c r="E749" s="14"/>
      <c r="F749" s="11" t="str">
        <f>Table76810[[#This Row],[CID]]</f>
        <v>S2.1</v>
      </c>
      <c r="G749" s="6">
        <v>2</v>
      </c>
      <c r="H749" s="13" t="s">
        <v>53</v>
      </c>
      <c r="I749" s="12" t="s">
        <v>418</v>
      </c>
      <c r="J749" s="11" t="str">
        <f>VLOOKUP(Table76810[[#This Row],[CID]],ALY,2,FALSE)</f>
        <v>Data Trend &amp; Relationships between Variables</v>
      </c>
    </row>
    <row r="750" spans="1:10" ht="17" thickBot="1" x14ac:dyDescent="0.25">
      <c r="A750" s="8" t="str">
        <f>Table76810[[#This Row],[Test No.]]&amp;Table76810[[#This Row],[Section]]&amp;Table76810[[#This Row],[Q No.]]</f>
        <v>P1929</v>
      </c>
      <c r="C750" s="30" t="s">
        <v>131</v>
      </c>
      <c r="D750" s="12">
        <v>29</v>
      </c>
      <c r="E750" s="14"/>
      <c r="F750" s="11" t="str">
        <f>Table76810[[#This Row],[CID]]</f>
        <v>S3.3</v>
      </c>
      <c r="G750" s="6">
        <v>3</v>
      </c>
      <c r="H750" s="13" t="s">
        <v>54</v>
      </c>
      <c r="I750" s="12" t="s">
        <v>423</v>
      </c>
      <c r="J750" s="11" t="str">
        <f>VLOOKUP(Table76810[[#This Row],[CID]],ALY,2,FALSE)</f>
        <v>Interpreting Experiments</v>
      </c>
    </row>
    <row r="751" spans="1:10" ht="17" thickBot="1" x14ac:dyDescent="0.25">
      <c r="A751" s="8" t="str">
        <f>Table76810[[#This Row],[Test No.]]&amp;Table76810[[#This Row],[Section]]&amp;Table76810[[#This Row],[Q No.]]</f>
        <v>P1930</v>
      </c>
      <c r="C751" s="30" t="s">
        <v>131</v>
      </c>
      <c r="D751" s="12">
        <v>30</v>
      </c>
      <c r="E751" s="14"/>
      <c r="F751" s="11" t="str">
        <f>Table76810[[#This Row],[CID]]</f>
        <v>S3.2</v>
      </c>
      <c r="G751" s="6">
        <v>3</v>
      </c>
      <c r="H751" s="13" t="s">
        <v>54</v>
      </c>
      <c r="I751" s="12" t="s">
        <v>422</v>
      </c>
      <c r="J751" s="11" t="str">
        <f>VLOOKUP(Table76810[[#This Row],[CID]],ALY,2,FALSE)</f>
        <v>Hypothetical Experiment</v>
      </c>
    </row>
    <row r="752" spans="1:10" ht="17" thickBot="1" x14ac:dyDescent="0.25">
      <c r="A752" s="8" t="str">
        <f>Table76810[[#This Row],[Test No.]]&amp;Table76810[[#This Row],[Section]]&amp;Table76810[[#This Row],[Q No.]]</f>
        <v>P1931</v>
      </c>
      <c r="C752" s="30" t="s">
        <v>131</v>
      </c>
      <c r="D752" s="12">
        <v>31</v>
      </c>
      <c r="E752" s="14"/>
      <c r="F752" s="11" t="str">
        <f>Table76810[[#This Row],[CID]]</f>
        <v>S3.3</v>
      </c>
      <c r="G752" s="6">
        <v>3</v>
      </c>
      <c r="H752" s="13" t="s">
        <v>54</v>
      </c>
      <c r="I752" s="12" t="s">
        <v>423</v>
      </c>
      <c r="J752" s="11" t="str">
        <f>VLOOKUP(Table76810[[#This Row],[CID]],ALY,2,FALSE)</f>
        <v>Interpreting Experiments</v>
      </c>
    </row>
    <row r="753" spans="1:10" ht="17" thickBot="1" x14ac:dyDescent="0.25">
      <c r="A753" s="8" t="str">
        <f>Table76810[[#This Row],[Test No.]]&amp;Table76810[[#This Row],[Section]]&amp;Table76810[[#This Row],[Q No.]]</f>
        <v>P1932</v>
      </c>
      <c r="C753" s="30" t="s">
        <v>131</v>
      </c>
      <c r="D753" s="12">
        <v>32</v>
      </c>
      <c r="E753" s="14"/>
      <c r="F753" s="11" t="str">
        <f>Table76810[[#This Row],[CID]]</f>
        <v>S3.2</v>
      </c>
      <c r="G753" s="6">
        <v>3</v>
      </c>
      <c r="H753" s="13" t="s">
        <v>54</v>
      </c>
      <c r="I753" s="12" t="s">
        <v>422</v>
      </c>
      <c r="J753" s="11" t="str">
        <f>VLOOKUP(Table76810[[#This Row],[CID]],ALY,2,FALSE)</f>
        <v>Hypothetical Experiment</v>
      </c>
    </row>
    <row r="754" spans="1:10" ht="17" thickBot="1" x14ac:dyDescent="0.25">
      <c r="A754" s="8" t="str">
        <f>Table76810[[#This Row],[Test No.]]&amp;Table76810[[#This Row],[Section]]&amp;Table76810[[#This Row],[Q No.]]</f>
        <v>P1933</v>
      </c>
      <c r="C754" s="30" t="s">
        <v>131</v>
      </c>
      <c r="D754" s="12">
        <v>33</v>
      </c>
      <c r="E754" s="14"/>
      <c r="F754" s="11" t="str">
        <f>Table76810[[#This Row],[CID]]</f>
        <v>S3.3</v>
      </c>
      <c r="G754" s="6">
        <v>3</v>
      </c>
      <c r="H754" s="13" t="s">
        <v>54</v>
      </c>
      <c r="I754" s="12" t="s">
        <v>423</v>
      </c>
      <c r="J754" s="11" t="str">
        <f>VLOOKUP(Table76810[[#This Row],[CID]],ALY,2,FALSE)</f>
        <v>Interpreting Experiments</v>
      </c>
    </row>
    <row r="755" spans="1:10" ht="17" thickBot="1" x14ac:dyDescent="0.25">
      <c r="A755" s="8" t="str">
        <f>Table76810[[#This Row],[Test No.]]&amp;Table76810[[#This Row],[Section]]&amp;Table76810[[#This Row],[Q No.]]</f>
        <v>P1934</v>
      </c>
      <c r="C755" s="30" t="s">
        <v>131</v>
      </c>
      <c r="D755" s="12">
        <v>34</v>
      </c>
      <c r="E755" s="14"/>
      <c r="F755" s="11" t="str">
        <f>Table76810[[#This Row],[CID]]</f>
        <v>S3.1</v>
      </c>
      <c r="G755" s="6">
        <v>3</v>
      </c>
      <c r="H755" s="13" t="s">
        <v>54</v>
      </c>
      <c r="I755" s="12" t="s">
        <v>421</v>
      </c>
      <c r="J755" s="11" t="str">
        <f>VLOOKUP(Table76810[[#This Row],[CID]],ALY,2,FALSE)</f>
        <v>Experimental Design &amp; Method</v>
      </c>
    </row>
    <row r="756" spans="1:10" ht="17" thickBot="1" x14ac:dyDescent="0.25">
      <c r="A756" s="8" t="str">
        <f>Table76810[[#This Row],[Test No.]]&amp;Table76810[[#This Row],[Section]]&amp;Table76810[[#This Row],[Q No.]]</f>
        <v>P1935</v>
      </c>
      <c r="C756" s="30" t="s">
        <v>131</v>
      </c>
      <c r="D756" s="12">
        <v>35</v>
      </c>
      <c r="E756" s="14"/>
      <c r="F756" s="11" t="str">
        <f>Table76810[[#This Row],[CID]]</f>
        <v>S3.3</v>
      </c>
      <c r="G756" s="6">
        <v>3</v>
      </c>
      <c r="H756" s="13" t="s">
        <v>54</v>
      </c>
      <c r="I756" s="12" t="s">
        <v>423</v>
      </c>
      <c r="J756" s="11" t="str">
        <f>VLOOKUP(Table76810[[#This Row],[CID]],ALY,2,FALSE)</f>
        <v>Interpreting Experiments</v>
      </c>
    </row>
    <row r="757" spans="1:10" ht="17" thickBot="1" x14ac:dyDescent="0.25">
      <c r="A757" s="8" t="str">
        <f>Table76810[[#This Row],[Test No.]]&amp;Table76810[[#This Row],[Section]]&amp;Table76810[[#This Row],[Q No.]]</f>
        <v>P1936</v>
      </c>
      <c r="C757" s="30" t="s">
        <v>131</v>
      </c>
      <c r="D757" s="12">
        <v>36</v>
      </c>
      <c r="E757" s="14"/>
      <c r="F757" s="11" t="str">
        <f>Table76810[[#This Row],[CID]]</f>
        <v>S3.3</v>
      </c>
      <c r="G757" s="6">
        <v>3</v>
      </c>
      <c r="H757" s="13" t="s">
        <v>54</v>
      </c>
      <c r="I757" s="12" t="s">
        <v>423</v>
      </c>
      <c r="J757" s="11" t="str">
        <f>VLOOKUP(Table76810[[#This Row],[CID]],ALY,2,FALSE)</f>
        <v>Interpreting Experiments</v>
      </c>
    </row>
    <row r="758" spans="1:10" ht="17" thickBot="1" x14ac:dyDescent="0.25">
      <c r="A758" s="8" t="str">
        <f>Table76810[[#This Row],[Test No.]]&amp;Table76810[[#This Row],[Section]]&amp;Table76810[[#This Row],[Q No.]]</f>
        <v>P1937</v>
      </c>
      <c r="C758" s="30" t="s">
        <v>131</v>
      </c>
      <c r="D758" s="12">
        <v>37</v>
      </c>
      <c r="E758" s="14"/>
      <c r="F758" s="11" t="str">
        <f>Table76810[[#This Row],[CID]]</f>
        <v>S3.3</v>
      </c>
      <c r="G758" s="6">
        <v>3</v>
      </c>
      <c r="H758" s="13" t="s">
        <v>54</v>
      </c>
      <c r="I758" s="12" t="s">
        <v>423</v>
      </c>
      <c r="J758" s="11" t="str">
        <f>VLOOKUP(Table76810[[#This Row],[CID]],ALY,2,FALSE)</f>
        <v>Interpreting Experiments</v>
      </c>
    </row>
    <row r="759" spans="1:10" ht="17" thickBot="1" x14ac:dyDescent="0.25">
      <c r="A759" s="8" t="str">
        <f>Table76810[[#This Row],[Test No.]]&amp;Table76810[[#This Row],[Section]]&amp;Table76810[[#This Row],[Q No.]]</f>
        <v>P1938</v>
      </c>
      <c r="C759" s="30" t="s">
        <v>131</v>
      </c>
      <c r="D759" s="12">
        <v>38</v>
      </c>
      <c r="E759" s="14"/>
      <c r="F759" s="11" t="str">
        <f>Table76810[[#This Row],[CID]]</f>
        <v>S3.3</v>
      </c>
      <c r="G759" s="6">
        <v>3</v>
      </c>
      <c r="H759" s="13" t="s">
        <v>54</v>
      </c>
      <c r="I759" s="12" t="s">
        <v>423</v>
      </c>
      <c r="J759" s="11" t="str">
        <f>VLOOKUP(Table76810[[#This Row],[CID]],ALY,2,FALSE)</f>
        <v>Interpreting Experiments</v>
      </c>
    </row>
    <row r="760" spans="1:10" ht="17" thickBot="1" x14ac:dyDescent="0.25">
      <c r="A760" s="8" t="str">
        <f>Table76810[[#This Row],[Test No.]]&amp;Table76810[[#This Row],[Section]]&amp;Table76810[[#This Row],[Q No.]]</f>
        <v>P1939</v>
      </c>
      <c r="C760" s="30" t="s">
        <v>131</v>
      </c>
      <c r="D760" s="12">
        <v>39</v>
      </c>
      <c r="E760" s="14"/>
      <c r="F760" s="11" t="str">
        <f>Table76810[[#This Row],[CID]]</f>
        <v>S3.2</v>
      </c>
      <c r="G760" s="6">
        <v>3</v>
      </c>
      <c r="H760" s="13" t="s">
        <v>54</v>
      </c>
      <c r="I760" s="12" t="s">
        <v>422</v>
      </c>
      <c r="J760" s="11" t="str">
        <f>VLOOKUP(Table76810[[#This Row],[CID]],ALY,2,FALSE)</f>
        <v>Hypothetical Experiment</v>
      </c>
    </row>
    <row r="761" spans="1:10" ht="17" thickBot="1" x14ac:dyDescent="0.25">
      <c r="A761" s="8" t="str">
        <f>Table76810[[#This Row],[Test No.]]&amp;Table76810[[#This Row],[Section]]&amp;Table76810[[#This Row],[Q No.]]</f>
        <v>P1940</v>
      </c>
      <c r="C761" s="30" t="s">
        <v>131</v>
      </c>
      <c r="D761" s="12">
        <v>40</v>
      </c>
      <c r="E761" s="14"/>
      <c r="F761" s="11" t="str">
        <f>Table76810[[#This Row],[CID]]</f>
        <v>S3.3</v>
      </c>
      <c r="G761" s="6">
        <v>3</v>
      </c>
      <c r="H761" s="13" t="s">
        <v>54</v>
      </c>
      <c r="I761" s="12" t="s">
        <v>423</v>
      </c>
      <c r="J761" s="11" t="str">
        <f>VLOOKUP(Table76810[[#This Row],[CID]],ALY,2,FALSE)</f>
        <v>Interpreting Experiments</v>
      </c>
    </row>
    <row r="762" spans="1:10" ht="17" thickBot="1" x14ac:dyDescent="0.25">
      <c r="A762" s="8" t="str">
        <f>Table76810[[#This Row],[Test No.]]&amp;Table76810[[#This Row],[Section]]&amp;Table76810[[#This Row],[Q No.]]</f>
        <v>P201</v>
      </c>
      <c r="C762" s="30" t="s">
        <v>130</v>
      </c>
      <c r="D762" s="12">
        <v>1</v>
      </c>
      <c r="E762" s="14"/>
      <c r="F762" s="11" t="str">
        <f>Table76810[[#This Row],[CID]]</f>
        <v>S2.1</v>
      </c>
      <c r="G762" s="6">
        <v>2</v>
      </c>
      <c r="H762" s="13" t="s">
        <v>53</v>
      </c>
      <c r="I762" s="12" t="s">
        <v>418</v>
      </c>
      <c r="J762" s="11" t="str">
        <f>VLOOKUP(Table76810[[#This Row],[CID]],ALY,2,FALSE)</f>
        <v>Data Trend &amp; Relationships between Variables</v>
      </c>
    </row>
    <row r="763" spans="1:10" ht="17" thickBot="1" x14ac:dyDescent="0.25">
      <c r="A763" s="8" t="str">
        <f>Table76810[[#This Row],[Test No.]]&amp;Table76810[[#This Row],[Section]]&amp;Table76810[[#This Row],[Q No.]]</f>
        <v>P202</v>
      </c>
      <c r="C763" s="30" t="s">
        <v>130</v>
      </c>
      <c r="D763" s="12">
        <v>2</v>
      </c>
      <c r="E763" s="14"/>
      <c r="F763" s="11" t="str">
        <f>Table76810[[#This Row],[CID]]</f>
        <v>S2.1</v>
      </c>
      <c r="G763" s="6">
        <v>2</v>
      </c>
      <c r="H763" s="13" t="s">
        <v>53</v>
      </c>
      <c r="I763" s="12" t="s">
        <v>418</v>
      </c>
      <c r="J763" s="11" t="str">
        <f>VLOOKUP(Table76810[[#This Row],[CID]],ALY,2,FALSE)</f>
        <v>Data Trend &amp; Relationships between Variables</v>
      </c>
    </row>
    <row r="764" spans="1:10" ht="17" thickBot="1" x14ac:dyDescent="0.25">
      <c r="A764" s="8" t="str">
        <f>Table76810[[#This Row],[Test No.]]&amp;Table76810[[#This Row],[Section]]&amp;Table76810[[#This Row],[Q No.]]</f>
        <v>P203</v>
      </c>
      <c r="C764" s="30" t="s">
        <v>130</v>
      </c>
      <c r="D764" s="12">
        <v>3</v>
      </c>
      <c r="E764" s="14"/>
      <c r="F764" s="11" t="str">
        <f>Table76810[[#This Row],[CID]]</f>
        <v>S2.1</v>
      </c>
      <c r="G764" s="6">
        <v>2</v>
      </c>
      <c r="H764" s="13" t="s">
        <v>53</v>
      </c>
      <c r="I764" s="12" t="s">
        <v>418</v>
      </c>
      <c r="J764" s="11" t="str">
        <f>VLOOKUP(Table76810[[#This Row],[CID]],ALY,2,FALSE)</f>
        <v>Data Trend &amp; Relationships between Variables</v>
      </c>
    </row>
    <row r="765" spans="1:10" ht="17" thickBot="1" x14ac:dyDescent="0.25">
      <c r="A765" s="8" t="str">
        <f>Table76810[[#This Row],[Test No.]]&amp;Table76810[[#This Row],[Section]]&amp;Table76810[[#This Row],[Q No.]]</f>
        <v>P204</v>
      </c>
      <c r="C765" s="30" t="s">
        <v>130</v>
      </c>
      <c r="D765" s="12">
        <v>4</v>
      </c>
      <c r="E765" s="14"/>
      <c r="F765" s="11" t="str">
        <f>Table76810[[#This Row],[CID]]</f>
        <v>S2.1</v>
      </c>
      <c r="G765" s="6">
        <v>2</v>
      </c>
      <c r="H765" s="13" t="s">
        <v>53</v>
      </c>
      <c r="I765" s="12" t="s">
        <v>418</v>
      </c>
      <c r="J765" s="11" t="str">
        <f>VLOOKUP(Table76810[[#This Row],[CID]],ALY,2,FALSE)</f>
        <v>Data Trend &amp; Relationships between Variables</v>
      </c>
    </row>
    <row r="766" spans="1:10" ht="17" thickBot="1" x14ac:dyDescent="0.25">
      <c r="A766" s="8" t="str">
        <f>Table76810[[#This Row],[Test No.]]&amp;Table76810[[#This Row],[Section]]&amp;Table76810[[#This Row],[Q No.]]</f>
        <v>P205</v>
      </c>
      <c r="C766" s="30" t="s">
        <v>130</v>
      </c>
      <c r="D766" s="12">
        <v>5</v>
      </c>
      <c r="E766" s="14"/>
      <c r="F766" s="11" t="str">
        <f>Table76810[[#This Row],[CID]]</f>
        <v>S2.1</v>
      </c>
      <c r="G766" s="6">
        <v>2</v>
      </c>
      <c r="H766" s="13" t="s">
        <v>53</v>
      </c>
      <c r="I766" s="12" t="s">
        <v>418</v>
      </c>
      <c r="J766" s="11" t="str">
        <f>VLOOKUP(Table76810[[#This Row],[CID]],ALY,2,FALSE)</f>
        <v>Data Trend &amp; Relationships between Variables</v>
      </c>
    </row>
    <row r="767" spans="1:10" ht="17" thickBot="1" x14ac:dyDescent="0.25">
      <c r="A767" s="8" t="str">
        <f>Table76810[[#This Row],[Test No.]]&amp;Table76810[[#This Row],[Section]]&amp;Table76810[[#This Row],[Q No.]]</f>
        <v>P206</v>
      </c>
      <c r="C767" s="30" t="s">
        <v>130</v>
      </c>
      <c r="D767" s="12">
        <v>6</v>
      </c>
      <c r="E767" s="14"/>
      <c r="F767" s="11" t="str">
        <f>Table76810[[#This Row],[CID]]</f>
        <v>S3.3</v>
      </c>
      <c r="G767" s="6">
        <v>3</v>
      </c>
      <c r="H767" s="13" t="s">
        <v>54</v>
      </c>
      <c r="I767" s="12" t="s">
        <v>423</v>
      </c>
      <c r="J767" s="11" t="str">
        <f>VLOOKUP(Table76810[[#This Row],[CID]],ALY,2,FALSE)</f>
        <v>Interpreting Experiments</v>
      </c>
    </row>
    <row r="768" spans="1:10" ht="17" thickBot="1" x14ac:dyDescent="0.25">
      <c r="A768" s="8" t="str">
        <f>Table76810[[#This Row],[Test No.]]&amp;Table76810[[#This Row],[Section]]&amp;Table76810[[#This Row],[Q No.]]</f>
        <v>P207</v>
      </c>
      <c r="C768" s="30" t="s">
        <v>130</v>
      </c>
      <c r="D768" s="12">
        <v>7</v>
      </c>
      <c r="E768" s="14"/>
      <c r="F768" s="11" t="str">
        <f>Table76810[[#This Row],[CID]]</f>
        <v>S3.3</v>
      </c>
      <c r="G768" s="6">
        <v>3</v>
      </c>
      <c r="H768" s="13" t="s">
        <v>54</v>
      </c>
      <c r="I768" s="12" t="s">
        <v>423</v>
      </c>
      <c r="J768" s="11" t="str">
        <f>VLOOKUP(Table76810[[#This Row],[CID]],ALY,2,FALSE)</f>
        <v>Interpreting Experiments</v>
      </c>
    </row>
    <row r="769" spans="1:10" ht="17" thickBot="1" x14ac:dyDescent="0.25">
      <c r="A769" s="8" t="str">
        <f>Table76810[[#This Row],[Test No.]]&amp;Table76810[[#This Row],[Section]]&amp;Table76810[[#This Row],[Q No.]]</f>
        <v>P208</v>
      </c>
      <c r="C769" s="30" t="s">
        <v>130</v>
      </c>
      <c r="D769" s="12">
        <v>8</v>
      </c>
      <c r="E769" s="14"/>
      <c r="F769" s="11" t="str">
        <f>Table76810[[#This Row],[CID]]</f>
        <v>S3.3</v>
      </c>
      <c r="G769" s="6">
        <v>3</v>
      </c>
      <c r="H769" s="13" t="s">
        <v>54</v>
      </c>
      <c r="I769" s="12" t="s">
        <v>423</v>
      </c>
      <c r="J769" s="11" t="str">
        <f>VLOOKUP(Table76810[[#This Row],[CID]],ALY,2,FALSE)</f>
        <v>Interpreting Experiments</v>
      </c>
    </row>
    <row r="770" spans="1:10" ht="17" thickBot="1" x14ac:dyDescent="0.25">
      <c r="A770" s="8" t="str">
        <f>Table76810[[#This Row],[Test No.]]&amp;Table76810[[#This Row],[Section]]&amp;Table76810[[#This Row],[Q No.]]</f>
        <v>P209</v>
      </c>
      <c r="C770" s="30" t="s">
        <v>130</v>
      </c>
      <c r="D770" s="12">
        <v>9</v>
      </c>
      <c r="E770" s="14"/>
      <c r="F770" s="11" t="str">
        <f>Table76810[[#This Row],[CID]]</f>
        <v>S3.3</v>
      </c>
      <c r="G770" s="6">
        <v>3</v>
      </c>
      <c r="H770" s="13" t="s">
        <v>54</v>
      </c>
      <c r="I770" s="12" t="s">
        <v>423</v>
      </c>
      <c r="J770" s="11" t="str">
        <f>VLOOKUP(Table76810[[#This Row],[CID]],ALY,2,FALSE)</f>
        <v>Interpreting Experiments</v>
      </c>
    </row>
    <row r="771" spans="1:10" ht="17" thickBot="1" x14ac:dyDescent="0.25">
      <c r="A771" s="8" t="str">
        <f>Table76810[[#This Row],[Test No.]]&amp;Table76810[[#This Row],[Section]]&amp;Table76810[[#This Row],[Q No.]]</f>
        <v>P2010</v>
      </c>
      <c r="C771" s="30" t="s">
        <v>130</v>
      </c>
      <c r="D771" s="12">
        <v>10</v>
      </c>
      <c r="E771" s="14"/>
      <c r="F771" s="11" t="str">
        <f>Table76810[[#This Row],[CID]]</f>
        <v>S3.3</v>
      </c>
      <c r="G771" s="6">
        <v>3</v>
      </c>
      <c r="H771" s="13" t="s">
        <v>54</v>
      </c>
      <c r="I771" s="12" t="s">
        <v>423</v>
      </c>
      <c r="J771" s="11" t="str">
        <f>VLOOKUP(Table76810[[#This Row],[CID]],ALY,2,FALSE)</f>
        <v>Interpreting Experiments</v>
      </c>
    </row>
    <row r="772" spans="1:10" ht="17" thickBot="1" x14ac:dyDescent="0.25">
      <c r="A772" s="8" t="str">
        <f>Table76810[[#This Row],[Test No.]]&amp;Table76810[[#This Row],[Section]]&amp;Table76810[[#This Row],[Q No.]]</f>
        <v>P2011</v>
      </c>
      <c r="C772" s="30" t="s">
        <v>130</v>
      </c>
      <c r="D772" s="12">
        <v>11</v>
      </c>
      <c r="E772" s="14"/>
      <c r="F772" s="11" t="str">
        <f>Table76810[[#This Row],[CID]]</f>
        <v>S3.3</v>
      </c>
      <c r="G772" s="6">
        <v>3</v>
      </c>
      <c r="H772" s="13" t="s">
        <v>54</v>
      </c>
      <c r="I772" s="12" t="s">
        <v>423</v>
      </c>
      <c r="J772" s="11" t="str">
        <f>VLOOKUP(Table76810[[#This Row],[CID]],ALY,2,FALSE)</f>
        <v>Interpreting Experiments</v>
      </c>
    </row>
    <row r="773" spans="1:10" ht="17" thickBot="1" x14ac:dyDescent="0.25">
      <c r="A773" s="8" t="str">
        <f>Table76810[[#This Row],[Test No.]]&amp;Table76810[[#This Row],[Section]]&amp;Table76810[[#This Row],[Q No.]]</f>
        <v>P2012</v>
      </c>
      <c r="C773" s="30" t="s">
        <v>130</v>
      </c>
      <c r="D773" s="12">
        <v>12</v>
      </c>
      <c r="E773" s="14"/>
      <c r="F773" s="11" t="str">
        <f>Table76810[[#This Row],[CID]]</f>
        <v>S2.1</v>
      </c>
      <c r="G773" s="6">
        <v>2</v>
      </c>
      <c r="H773" s="13" t="s">
        <v>53</v>
      </c>
      <c r="I773" s="12" t="s">
        <v>418</v>
      </c>
      <c r="J773" s="11" t="str">
        <f>VLOOKUP(Table76810[[#This Row],[CID]],ALY,2,FALSE)</f>
        <v>Data Trend &amp; Relationships between Variables</v>
      </c>
    </row>
    <row r="774" spans="1:10" ht="17" thickBot="1" x14ac:dyDescent="0.25">
      <c r="A774" s="8" t="str">
        <f>Table76810[[#This Row],[Test No.]]&amp;Table76810[[#This Row],[Section]]&amp;Table76810[[#This Row],[Q No.]]</f>
        <v>P2013</v>
      </c>
      <c r="C774" s="30" t="s">
        <v>130</v>
      </c>
      <c r="D774" s="12">
        <v>13</v>
      </c>
      <c r="E774" s="14"/>
      <c r="F774" s="11" t="str">
        <f>Table76810[[#This Row],[CID]]</f>
        <v>S2.1</v>
      </c>
      <c r="G774" s="6">
        <v>2</v>
      </c>
      <c r="H774" s="13" t="s">
        <v>53</v>
      </c>
      <c r="I774" s="12" t="s">
        <v>418</v>
      </c>
      <c r="J774" s="11" t="str">
        <f>VLOOKUP(Table76810[[#This Row],[CID]],ALY,2,FALSE)</f>
        <v>Data Trend &amp; Relationships between Variables</v>
      </c>
    </row>
    <row r="775" spans="1:10" ht="17" thickBot="1" x14ac:dyDescent="0.25">
      <c r="A775" s="8" t="str">
        <f>Table76810[[#This Row],[Test No.]]&amp;Table76810[[#This Row],[Section]]&amp;Table76810[[#This Row],[Q No.]]</f>
        <v>P2014</v>
      </c>
      <c r="C775" s="30" t="s">
        <v>130</v>
      </c>
      <c r="D775" s="14">
        <v>14</v>
      </c>
      <c r="E775" s="14"/>
      <c r="F775" s="13" t="str">
        <f>Table76810[[#This Row],[CID]]</f>
        <v>S2.1</v>
      </c>
      <c r="G775" s="6">
        <v>2</v>
      </c>
      <c r="H775" s="13" t="s">
        <v>53</v>
      </c>
      <c r="I775" s="14" t="s">
        <v>418</v>
      </c>
      <c r="J775" s="13" t="str">
        <f>VLOOKUP(Table76810[[#This Row],[CID]],ALY,2,FALSE)</f>
        <v>Data Trend &amp; Relationships between Variables</v>
      </c>
    </row>
    <row r="776" spans="1:10" ht="17" thickBot="1" x14ac:dyDescent="0.25">
      <c r="A776" s="8" t="str">
        <f>Table76810[[#This Row],[Test No.]]&amp;Table76810[[#This Row],[Section]]&amp;Table76810[[#This Row],[Q No.]]</f>
        <v>P2015</v>
      </c>
      <c r="C776" s="30" t="s">
        <v>130</v>
      </c>
      <c r="D776" s="12">
        <v>15</v>
      </c>
      <c r="E776" s="14"/>
      <c r="F776" s="11" t="str">
        <f>Table76810[[#This Row],[CID]]</f>
        <v>S2.3</v>
      </c>
      <c r="G776" s="6">
        <v>2</v>
      </c>
      <c r="H776" s="13" t="s">
        <v>53</v>
      </c>
      <c r="I776" s="12" t="s">
        <v>420</v>
      </c>
      <c r="J776" s="11" t="str">
        <f>VLOOKUP(Table76810[[#This Row],[CID]],ALY,2,FALSE)</f>
        <v>Calculations</v>
      </c>
    </row>
    <row r="777" spans="1:10" ht="17" thickBot="1" x14ac:dyDescent="0.25">
      <c r="A777" s="8" t="str">
        <f>Table76810[[#This Row],[Test No.]]&amp;Table76810[[#This Row],[Section]]&amp;Table76810[[#This Row],[Q No.]]</f>
        <v>P2016</v>
      </c>
      <c r="C777" s="30" t="s">
        <v>130</v>
      </c>
      <c r="D777" s="12">
        <v>16</v>
      </c>
      <c r="E777" s="14"/>
      <c r="F777" s="11" t="str">
        <f>Table76810[[#This Row],[CID]]</f>
        <v>S2.1</v>
      </c>
      <c r="G777" s="6">
        <v>2</v>
      </c>
      <c r="H777" s="13" t="s">
        <v>53</v>
      </c>
      <c r="I777" s="12" t="s">
        <v>418</v>
      </c>
      <c r="J777" s="11" t="str">
        <f>VLOOKUP(Table76810[[#This Row],[CID]],ALY,2,FALSE)</f>
        <v>Data Trend &amp; Relationships between Variables</v>
      </c>
    </row>
    <row r="778" spans="1:10" ht="17" thickBot="1" x14ac:dyDescent="0.25">
      <c r="A778" s="8" t="str">
        <f>Table76810[[#This Row],[Test No.]]&amp;Table76810[[#This Row],[Section]]&amp;Table76810[[#This Row],[Q No.]]</f>
        <v>P2017</v>
      </c>
      <c r="C778" s="30" t="s">
        <v>130</v>
      </c>
      <c r="D778" s="12">
        <v>17</v>
      </c>
      <c r="E778" s="14"/>
      <c r="F778" s="11" t="str">
        <f>Table76810[[#This Row],[CID]]</f>
        <v>S1.3</v>
      </c>
      <c r="G778" s="6">
        <v>1</v>
      </c>
      <c r="H778" s="13" t="s">
        <v>52</v>
      </c>
      <c r="I778" s="12" t="s">
        <v>417</v>
      </c>
      <c r="J778" s="11" t="str">
        <f>VLOOKUP(Table76810[[#This Row],[CID]],ALY,2,FALSE)</f>
        <v>Comparison</v>
      </c>
    </row>
    <row r="779" spans="1:10" ht="17" thickBot="1" x14ac:dyDescent="0.25">
      <c r="A779" s="8" t="str">
        <f>Table76810[[#This Row],[Test No.]]&amp;Table76810[[#This Row],[Section]]&amp;Table76810[[#This Row],[Q No.]]</f>
        <v>P2018</v>
      </c>
      <c r="C779" s="30" t="s">
        <v>130</v>
      </c>
      <c r="D779" s="12">
        <v>18</v>
      </c>
      <c r="E779" s="14"/>
      <c r="F779" s="11" t="str">
        <f>Table76810[[#This Row],[CID]]</f>
        <v>S1.1</v>
      </c>
      <c r="G779" s="6">
        <v>1</v>
      </c>
      <c r="H779" s="13" t="s">
        <v>52</v>
      </c>
      <c r="I779" s="12" t="s">
        <v>415</v>
      </c>
      <c r="J779" s="11" t="str">
        <f>VLOOKUP(Table76810[[#This Row],[CID]],ALY,2,FALSE)</f>
        <v>Detail</v>
      </c>
    </row>
    <row r="780" spans="1:10" ht="17" thickBot="1" x14ac:dyDescent="0.25">
      <c r="A780" s="8" t="str">
        <f>Table76810[[#This Row],[Test No.]]&amp;Table76810[[#This Row],[Section]]&amp;Table76810[[#This Row],[Q No.]]</f>
        <v>P2019</v>
      </c>
      <c r="C780" s="30" t="s">
        <v>130</v>
      </c>
      <c r="D780" s="12">
        <v>19</v>
      </c>
      <c r="E780" s="14"/>
      <c r="F780" s="11" t="str">
        <f>Table76810[[#This Row],[CID]]</f>
        <v>S1.3</v>
      </c>
      <c r="G780" s="6">
        <v>1</v>
      </c>
      <c r="H780" s="13" t="s">
        <v>52</v>
      </c>
      <c r="I780" s="12" t="s">
        <v>417</v>
      </c>
      <c r="J780" s="11" t="str">
        <f>VLOOKUP(Table76810[[#This Row],[CID]],ALY,2,FALSE)</f>
        <v>Comparison</v>
      </c>
    </row>
    <row r="781" spans="1:10" ht="17" thickBot="1" x14ac:dyDescent="0.25">
      <c r="A781" s="8" t="str">
        <f>Table76810[[#This Row],[Test No.]]&amp;Table76810[[#This Row],[Section]]&amp;Table76810[[#This Row],[Q No.]]</f>
        <v>P2020</v>
      </c>
      <c r="C781" s="30" t="s">
        <v>130</v>
      </c>
      <c r="D781" s="12">
        <v>20</v>
      </c>
      <c r="E781" s="14"/>
      <c r="F781" s="11" t="str">
        <f>Table76810[[#This Row],[CID]]</f>
        <v>S1.2</v>
      </c>
      <c r="G781" s="6">
        <v>1</v>
      </c>
      <c r="H781" s="13" t="s">
        <v>52</v>
      </c>
      <c r="I781" s="12" t="s">
        <v>416</v>
      </c>
      <c r="J781" s="11" t="str">
        <f>VLOOKUP(Table76810[[#This Row],[CID]],ALY,2,FALSE)</f>
        <v>Inference</v>
      </c>
    </row>
    <row r="782" spans="1:10" ht="17" thickBot="1" x14ac:dyDescent="0.25">
      <c r="A782" s="8" t="str">
        <f>Table76810[[#This Row],[Test No.]]&amp;Table76810[[#This Row],[Section]]&amp;Table76810[[#This Row],[Q No.]]</f>
        <v>P2021</v>
      </c>
      <c r="C782" s="30" t="s">
        <v>130</v>
      </c>
      <c r="D782" s="12">
        <v>21</v>
      </c>
      <c r="E782" s="14"/>
      <c r="F782" s="11" t="str">
        <f>Table76810[[#This Row],[CID]]</f>
        <v>S1.1</v>
      </c>
      <c r="G782" s="6">
        <v>1</v>
      </c>
      <c r="H782" s="13" t="s">
        <v>52</v>
      </c>
      <c r="I782" s="12" t="s">
        <v>415</v>
      </c>
      <c r="J782" s="11" t="str">
        <f>VLOOKUP(Table76810[[#This Row],[CID]],ALY,2,FALSE)</f>
        <v>Detail</v>
      </c>
    </row>
    <row r="783" spans="1:10" ht="17" thickBot="1" x14ac:dyDescent="0.25">
      <c r="A783" s="8" t="str">
        <f>Table76810[[#This Row],[Test No.]]&amp;Table76810[[#This Row],[Section]]&amp;Table76810[[#This Row],[Q No.]]</f>
        <v>P2022</v>
      </c>
      <c r="C783" s="30" t="s">
        <v>130</v>
      </c>
      <c r="D783" s="12">
        <v>22</v>
      </c>
      <c r="E783" s="14"/>
      <c r="F783" s="11" t="str">
        <f>Table76810[[#This Row],[CID]]</f>
        <v>S1.2</v>
      </c>
      <c r="G783" s="6">
        <v>1</v>
      </c>
      <c r="H783" s="13" t="s">
        <v>52</v>
      </c>
      <c r="I783" s="12" t="s">
        <v>416</v>
      </c>
      <c r="J783" s="11" t="str">
        <f>VLOOKUP(Table76810[[#This Row],[CID]],ALY,2,FALSE)</f>
        <v>Inference</v>
      </c>
    </row>
    <row r="784" spans="1:10" ht="17" thickBot="1" x14ac:dyDescent="0.25">
      <c r="A784" s="8" t="str">
        <f>Table76810[[#This Row],[Test No.]]&amp;Table76810[[#This Row],[Section]]&amp;Table76810[[#This Row],[Q No.]]</f>
        <v>P2023</v>
      </c>
      <c r="C784" s="30" t="s">
        <v>130</v>
      </c>
      <c r="D784" s="12">
        <v>23</v>
      </c>
      <c r="E784" s="14"/>
      <c r="F784" s="11" t="str">
        <f>Table76810[[#This Row],[CID]]</f>
        <v>S1.1</v>
      </c>
      <c r="G784" s="6">
        <v>1</v>
      </c>
      <c r="H784" s="13" t="s">
        <v>52</v>
      </c>
      <c r="I784" s="12" t="s">
        <v>415</v>
      </c>
      <c r="J784" s="11" t="str">
        <f>VLOOKUP(Table76810[[#This Row],[CID]],ALY,2,FALSE)</f>
        <v>Detail</v>
      </c>
    </row>
    <row r="785" spans="1:10" ht="17" thickBot="1" x14ac:dyDescent="0.25">
      <c r="A785" s="8" t="str">
        <f>Table76810[[#This Row],[Test No.]]&amp;Table76810[[#This Row],[Section]]&amp;Table76810[[#This Row],[Q No.]]</f>
        <v>P2024</v>
      </c>
      <c r="C785" s="30" t="s">
        <v>130</v>
      </c>
      <c r="D785" s="12">
        <v>24</v>
      </c>
      <c r="E785" s="14"/>
      <c r="F785" s="11" t="str">
        <f>Table76810[[#This Row],[CID]]</f>
        <v>S3.1</v>
      </c>
      <c r="G785" s="6">
        <v>3</v>
      </c>
      <c r="H785" s="13" t="s">
        <v>54</v>
      </c>
      <c r="I785" s="12" t="s">
        <v>421</v>
      </c>
      <c r="J785" s="11" t="str">
        <f>VLOOKUP(Table76810[[#This Row],[CID]],ALY,2,FALSE)</f>
        <v>Experimental Design &amp; Method</v>
      </c>
    </row>
    <row r="786" spans="1:10" ht="17" thickBot="1" x14ac:dyDescent="0.25">
      <c r="A786" s="8" t="str">
        <f>Table76810[[#This Row],[Test No.]]&amp;Table76810[[#This Row],[Section]]&amp;Table76810[[#This Row],[Q No.]]</f>
        <v>P2025</v>
      </c>
      <c r="C786" s="30" t="s">
        <v>130</v>
      </c>
      <c r="D786" s="12">
        <v>25</v>
      </c>
      <c r="E786" s="14"/>
      <c r="F786" s="11" t="str">
        <f>Table76810[[#This Row],[CID]]</f>
        <v>S3.2</v>
      </c>
      <c r="G786" s="6">
        <v>3</v>
      </c>
      <c r="H786" s="13" t="s">
        <v>54</v>
      </c>
      <c r="I786" s="12" t="s">
        <v>422</v>
      </c>
      <c r="J786" s="11" t="str">
        <f>VLOOKUP(Table76810[[#This Row],[CID]],ALY,2,FALSE)</f>
        <v>Hypothetical Experiment</v>
      </c>
    </row>
    <row r="787" spans="1:10" ht="17" thickBot="1" x14ac:dyDescent="0.25">
      <c r="A787" s="8" t="str">
        <f>Table76810[[#This Row],[Test No.]]&amp;Table76810[[#This Row],[Section]]&amp;Table76810[[#This Row],[Q No.]]</f>
        <v>P2026</v>
      </c>
      <c r="C787" s="30" t="s">
        <v>130</v>
      </c>
      <c r="D787" s="12">
        <v>26</v>
      </c>
      <c r="E787" s="14"/>
      <c r="F787" s="11" t="str">
        <f>Table76810[[#This Row],[CID]]</f>
        <v>S3.3</v>
      </c>
      <c r="G787" s="6">
        <v>3</v>
      </c>
      <c r="H787" s="13" t="s">
        <v>54</v>
      </c>
      <c r="I787" s="12" t="s">
        <v>423</v>
      </c>
      <c r="J787" s="11" t="str">
        <f>VLOOKUP(Table76810[[#This Row],[CID]],ALY,2,FALSE)</f>
        <v>Interpreting Experiments</v>
      </c>
    </row>
    <row r="788" spans="1:10" ht="17" thickBot="1" x14ac:dyDescent="0.25">
      <c r="A788" s="8" t="str">
        <f>Table76810[[#This Row],[Test No.]]&amp;Table76810[[#This Row],[Section]]&amp;Table76810[[#This Row],[Q No.]]</f>
        <v>P2027</v>
      </c>
      <c r="C788" s="30" t="s">
        <v>130</v>
      </c>
      <c r="D788" s="12">
        <v>27</v>
      </c>
      <c r="E788" s="14"/>
      <c r="F788" s="11" t="str">
        <f>Table76810[[#This Row],[CID]]</f>
        <v>S3.3</v>
      </c>
      <c r="G788" s="6">
        <v>3</v>
      </c>
      <c r="H788" s="13" t="s">
        <v>54</v>
      </c>
      <c r="I788" s="12" t="s">
        <v>423</v>
      </c>
      <c r="J788" s="11" t="str">
        <f>VLOOKUP(Table76810[[#This Row],[CID]],ALY,2,FALSE)</f>
        <v>Interpreting Experiments</v>
      </c>
    </row>
    <row r="789" spans="1:10" ht="17" thickBot="1" x14ac:dyDescent="0.25">
      <c r="A789" s="8" t="str">
        <f>Table76810[[#This Row],[Test No.]]&amp;Table76810[[#This Row],[Section]]&amp;Table76810[[#This Row],[Q No.]]</f>
        <v>P2028</v>
      </c>
      <c r="C789" s="30" t="s">
        <v>130</v>
      </c>
      <c r="D789" s="12">
        <v>28</v>
      </c>
      <c r="E789" s="14"/>
      <c r="F789" s="11" t="str">
        <f>Table76810[[#This Row],[CID]]</f>
        <v>S3.3</v>
      </c>
      <c r="G789" s="6">
        <v>3</v>
      </c>
      <c r="H789" s="13" t="s">
        <v>54</v>
      </c>
      <c r="I789" s="12" t="s">
        <v>423</v>
      </c>
      <c r="J789" s="11" t="str">
        <f>VLOOKUP(Table76810[[#This Row],[CID]],ALY,2,FALSE)</f>
        <v>Interpreting Experiments</v>
      </c>
    </row>
    <row r="790" spans="1:10" ht="17" thickBot="1" x14ac:dyDescent="0.25">
      <c r="A790" s="8" t="str">
        <f>Table76810[[#This Row],[Test No.]]&amp;Table76810[[#This Row],[Section]]&amp;Table76810[[#This Row],[Q No.]]</f>
        <v>P2029</v>
      </c>
      <c r="C790" s="30" t="s">
        <v>130</v>
      </c>
      <c r="D790" s="12">
        <v>29</v>
      </c>
      <c r="E790" s="14"/>
      <c r="F790" s="11" t="str">
        <f>Table76810[[#This Row],[CID]]</f>
        <v>S3.2</v>
      </c>
      <c r="G790" s="6">
        <v>3</v>
      </c>
      <c r="H790" s="13" t="s">
        <v>54</v>
      </c>
      <c r="I790" s="12" t="s">
        <v>422</v>
      </c>
      <c r="J790" s="11" t="str">
        <f>VLOOKUP(Table76810[[#This Row],[CID]],ALY,2,FALSE)</f>
        <v>Hypothetical Experiment</v>
      </c>
    </row>
    <row r="791" spans="1:10" ht="17" thickBot="1" x14ac:dyDescent="0.25">
      <c r="A791" s="8" t="str">
        <f>Table76810[[#This Row],[Test No.]]&amp;Table76810[[#This Row],[Section]]&amp;Table76810[[#This Row],[Q No.]]</f>
        <v>P2030</v>
      </c>
      <c r="C791" s="30" t="s">
        <v>130</v>
      </c>
      <c r="D791" s="12">
        <v>30</v>
      </c>
      <c r="E791" s="14"/>
      <c r="F791" s="11" t="str">
        <f>Table76810[[#This Row],[CID]]</f>
        <v>S2.1</v>
      </c>
      <c r="G791" s="6">
        <v>2</v>
      </c>
      <c r="H791" s="13" t="s">
        <v>53</v>
      </c>
      <c r="I791" s="12" t="s">
        <v>418</v>
      </c>
      <c r="J791" s="11" t="str">
        <f>VLOOKUP(Table76810[[#This Row],[CID]],ALY,2,FALSE)</f>
        <v>Data Trend &amp; Relationships between Variables</v>
      </c>
    </row>
    <row r="792" spans="1:10" ht="17" thickBot="1" x14ac:dyDescent="0.25">
      <c r="A792" s="8" t="str">
        <f>Table76810[[#This Row],[Test No.]]&amp;Table76810[[#This Row],[Section]]&amp;Table76810[[#This Row],[Q No.]]</f>
        <v>P2031</v>
      </c>
      <c r="C792" s="30" t="s">
        <v>130</v>
      </c>
      <c r="D792" s="12">
        <v>31</v>
      </c>
      <c r="E792" s="14"/>
      <c r="F792" s="11" t="str">
        <f>Table76810[[#This Row],[CID]]</f>
        <v>S2.1</v>
      </c>
      <c r="G792" s="6">
        <v>2</v>
      </c>
      <c r="H792" s="13" t="s">
        <v>53</v>
      </c>
      <c r="I792" s="12" t="s">
        <v>418</v>
      </c>
      <c r="J792" s="11" t="str">
        <f>VLOOKUP(Table76810[[#This Row],[CID]],ALY,2,FALSE)</f>
        <v>Data Trend &amp; Relationships between Variables</v>
      </c>
    </row>
    <row r="793" spans="1:10" ht="17" thickBot="1" x14ac:dyDescent="0.25">
      <c r="A793" s="8" t="str">
        <f>Table76810[[#This Row],[Test No.]]&amp;Table76810[[#This Row],[Section]]&amp;Table76810[[#This Row],[Q No.]]</f>
        <v>P2032</v>
      </c>
      <c r="C793" s="30" t="s">
        <v>130</v>
      </c>
      <c r="D793" s="12">
        <v>32</v>
      </c>
      <c r="E793" s="14"/>
      <c r="F793" s="11" t="str">
        <f>Table76810[[#This Row],[CID]]</f>
        <v>S2.1</v>
      </c>
      <c r="G793" s="6">
        <v>2</v>
      </c>
      <c r="H793" s="13" t="s">
        <v>53</v>
      </c>
      <c r="I793" s="12" t="s">
        <v>418</v>
      </c>
      <c r="J793" s="11" t="str">
        <f>VLOOKUP(Table76810[[#This Row],[CID]],ALY,2,FALSE)</f>
        <v>Data Trend &amp; Relationships between Variables</v>
      </c>
    </row>
    <row r="794" spans="1:10" ht="17" thickBot="1" x14ac:dyDescent="0.25">
      <c r="A794" s="8" t="str">
        <f>Table76810[[#This Row],[Test No.]]&amp;Table76810[[#This Row],[Section]]&amp;Table76810[[#This Row],[Q No.]]</f>
        <v>P2033</v>
      </c>
      <c r="C794" s="30" t="s">
        <v>130</v>
      </c>
      <c r="D794" s="12">
        <v>33</v>
      </c>
      <c r="E794" s="14"/>
      <c r="F794" s="11" t="str">
        <f>Table76810[[#This Row],[CID]]</f>
        <v>S2.1</v>
      </c>
      <c r="G794" s="6">
        <v>2</v>
      </c>
      <c r="H794" s="13" t="s">
        <v>53</v>
      </c>
      <c r="I794" s="12" t="s">
        <v>418</v>
      </c>
      <c r="J794" s="11" t="str">
        <f>VLOOKUP(Table76810[[#This Row],[CID]],ALY,2,FALSE)</f>
        <v>Data Trend &amp; Relationships between Variables</v>
      </c>
    </row>
    <row r="795" spans="1:10" ht="17" thickBot="1" x14ac:dyDescent="0.25">
      <c r="A795" s="8" t="str">
        <f>Table76810[[#This Row],[Test No.]]&amp;Table76810[[#This Row],[Section]]&amp;Table76810[[#This Row],[Q No.]]</f>
        <v>P2034</v>
      </c>
      <c r="C795" s="30" t="s">
        <v>130</v>
      </c>
      <c r="D795" s="12">
        <v>34</v>
      </c>
      <c r="E795" s="14"/>
      <c r="F795" s="11" t="str">
        <f>Table76810[[#This Row],[CID]]</f>
        <v>S2.1</v>
      </c>
      <c r="G795" s="6">
        <v>2</v>
      </c>
      <c r="H795" s="13" t="s">
        <v>53</v>
      </c>
      <c r="I795" s="12" t="s">
        <v>418</v>
      </c>
      <c r="J795" s="11" t="str">
        <f>VLOOKUP(Table76810[[#This Row],[CID]],ALY,2,FALSE)</f>
        <v>Data Trend &amp; Relationships between Variables</v>
      </c>
    </row>
    <row r="796" spans="1:10" ht="17" thickBot="1" x14ac:dyDescent="0.25">
      <c r="A796" s="8" t="str">
        <f>Table76810[[#This Row],[Test No.]]&amp;Table76810[[#This Row],[Section]]&amp;Table76810[[#This Row],[Q No.]]</f>
        <v>P2035</v>
      </c>
      <c r="C796" s="30" t="s">
        <v>130</v>
      </c>
      <c r="D796" s="12">
        <v>35</v>
      </c>
      <c r="E796" s="14"/>
      <c r="F796" s="11" t="str">
        <f>Table76810[[#This Row],[CID]]</f>
        <v>S3.3</v>
      </c>
      <c r="G796" s="6">
        <v>3</v>
      </c>
      <c r="H796" s="13" t="s">
        <v>54</v>
      </c>
      <c r="I796" s="12" t="s">
        <v>423</v>
      </c>
      <c r="J796" s="11" t="str">
        <f>VLOOKUP(Table76810[[#This Row],[CID]],ALY,2,FALSE)</f>
        <v>Interpreting Experiments</v>
      </c>
    </row>
    <row r="797" spans="1:10" ht="17" thickBot="1" x14ac:dyDescent="0.25">
      <c r="A797" s="8" t="str">
        <f>Table76810[[#This Row],[Test No.]]&amp;Table76810[[#This Row],[Section]]&amp;Table76810[[#This Row],[Q No.]]</f>
        <v>P2036</v>
      </c>
      <c r="C797" s="30" t="s">
        <v>130</v>
      </c>
      <c r="D797" s="12">
        <v>36</v>
      </c>
      <c r="E797" s="14"/>
      <c r="F797" s="11" t="str">
        <f>Table76810[[#This Row],[CID]]</f>
        <v>S3.2</v>
      </c>
      <c r="G797" s="6">
        <v>3</v>
      </c>
      <c r="H797" s="13" t="s">
        <v>54</v>
      </c>
      <c r="I797" s="12" t="s">
        <v>422</v>
      </c>
      <c r="J797" s="11" t="str">
        <f>VLOOKUP(Table76810[[#This Row],[CID]],ALY,2,FALSE)</f>
        <v>Hypothetical Experiment</v>
      </c>
    </row>
    <row r="798" spans="1:10" ht="17" thickBot="1" x14ac:dyDescent="0.25">
      <c r="A798" s="8" t="str">
        <f>Table76810[[#This Row],[Test No.]]&amp;Table76810[[#This Row],[Section]]&amp;Table76810[[#This Row],[Q No.]]</f>
        <v>P2037</v>
      </c>
      <c r="C798" s="30" t="s">
        <v>130</v>
      </c>
      <c r="D798" s="12">
        <v>37</v>
      </c>
      <c r="E798" s="14"/>
      <c r="F798" s="11" t="str">
        <f>Table76810[[#This Row],[CID]]</f>
        <v>S3.3</v>
      </c>
      <c r="G798" s="6">
        <v>3</v>
      </c>
      <c r="H798" s="13" t="s">
        <v>54</v>
      </c>
      <c r="I798" s="12" t="s">
        <v>423</v>
      </c>
      <c r="J798" s="11" t="str">
        <f>VLOOKUP(Table76810[[#This Row],[CID]],ALY,2,FALSE)</f>
        <v>Interpreting Experiments</v>
      </c>
    </row>
    <row r="799" spans="1:10" ht="17" thickBot="1" x14ac:dyDescent="0.25">
      <c r="A799" s="8" t="str">
        <f>Table76810[[#This Row],[Test No.]]&amp;Table76810[[#This Row],[Section]]&amp;Table76810[[#This Row],[Q No.]]</f>
        <v>P2038</v>
      </c>
      <c r="C799" s="30" t="s">
        <v>130</v>
      </c>
      <c r="D799" s="12">
        <v>38</v>
      </c>
      <c r="E799" s="14"/>
      <c r="F799" s="11" t="str">
        <f>Table76810[[#This Row],[CID]]</f>
        <v>S3.2</v>
      </c>
      <c r="G799" s="6">
        <v>3</v>
      </c>
      <c r="H799" s="13" t="s">
        <v>54</v>
      </c>
      <c r="I799" s="12" t="s">
        <v>422</v>
      </c>
      <c r="J799" s="11" t="str">
        <f>VLOOKUP(Table76810[[#This Row],[CID]],ALY,2,FALSE)</f>
        <v>Hypothetical Experiment</v>
      </c>
    </row>
    <row r="800" spans="1:10" ht="17" thickBot="1" x14ac:dyDescent="0.25">
      <c r="A800" s="8" t="str">
        <f>Table76810[[#This Row],[Test No.]]&amp;Table76810[[#This Row],[Section]]&amp;Table76810[[#This Row],[Q No.]]</f>
        <v>P2039</v>
      </c>
      <c r="C800" s="30" t="s">
        <v>130</v>
      </c>
      <c r="D800" s="12">
        <v>39</v>
      </c>
      <c r="E800" s="14"/>
      <c r="F800" s="11" t="str">
        <f>Table76810[[#This Row],[CID]]</f>
        <v>S3.2</v>
      </c>
      <c r="G800" s="6">
        <v>3</v>
      </c>
      <c r="H800" s="13" t="s">
        <v>54</v>
      </c>
      <c r="I800" s="12" t="s">
        <v>422</v>
      </c>
      <c r="J800" s="11" t="str">
        <f>VLOOKUP(Table76810[[#This Row],[CID]],ALY,2,FALSE)</f>
        <v>Hypothetical Experiment</v>
      </c>
    </row>
    <row r="801" spans="1:10" ht="17" thickBot="1" x14ac:dyDescent="0.25">
      <c r="A801" s="8" t="str">
        <f>Table76810[[#This Row],[Test No.]]&amp;Table76810[[#This Row],[Section]]&amp;Table76810[[#This Row],[Q No.]]</f>
        <v>P2040</v>
      </c>
      <c r="C801" s="30" t="s">
        <v>130</v>
      </c>
      <c r="D801" s="12">
        <v>40</v>
      </c>
      <c r="E801" s="14"/>
      <c r="F801" s="11" t="str">
        <f>Table76810[[#This Row],[CID]]</f>
        <v>S3.1</v>
      </c>
      <c r="G801" s="6">
        <v>3</v>
      </c>
      <c r="H801" s="13" t="s">
        <v>54</v>
      </c>
      <c r="I801" s="12" t="s">
        <v>421</v>
      </c>
      <c r="J801" s="11" t="str">
        <f>VLOOKUP(Table76810[[#This Row],[CID]],ALY,2,FALSE)</f>
        <v>Experimental Design &amp; Method</v>
      </c>
    </row>
    <row r="802" spans="1:10" ht="17" thickBot="1" x14ac:dyDescent="0.25">
      <c r="A802" s="8" t="str">
        <f>Table76810[[#This Row],[Test No.]]&amp;Table76810[[#This Row],[Section]]&amp;Table76810[[#This Row],[Q No.]]</f>
        <v>P211</v>
      </c>
      <c r="C802" s="29" t="s">
        <v>129</v>
      </c>
      <c r="D802" s="12">
        <v>1</v>
      </c>
      <c r="E802" s="14"/>
      <c r="F802" s="11" t="str">
        <f>Table76810[[#This Row],[CID]]</f>
        <v>S2.1</v>
      </c>
      <c r="G802" s="6">
        <v>2</v>
      </c>
      <c r="H802" s="13" t="s">
        <v>53</v>
      </c>
      <c r="I802" s="12" t="s">
        <v>418</v>
      </c>
      <c r="J802" s="11" t="str">
        <f>VLOOKUP(Table76810[[#This Row],[CID]],ALY,2,FALSE)</f>
        <v>Data Trend &amp; Relationships between Variables</v>
      </c>
    </row>
    <row r="803" spans="1:10" ht="17" thickBot="1" x14ac:dyDescent="0.25">
      <c r="A803" s="8" t="str">
        <f>Table76810[[#This Row],[Test No.]]&amp;Table76810[[#This Row],[Section]]&amp;Table76810[[#This Row],[Q No.]]</f>
        <v>P212</v>
      </c>
      <c r="C803" s="29" t="s">
        <v>129</v>
      </c>
      <c r="D803" s="12">
        <v>2</v>
      </c>
      <c r="E803" s="14"/>
      <c r="F803" s="11" t="str">
        <f>Table76810[[#This Row],[CID]]</f>
        <v>S2.1</v>
      </c>
      <c r="G803" s="6">
        <v>2</v>
      </c>
      <c r="H803" s="13" t="s">
        <v>53</v>
      </c>
      <c r="I803" s="12" t="s">
        <v>418</v>
      </c>
      <c r="J803" s="11" t="str">
        <f>VLOOKUP(Table76810[[#This Row],[CID]],ALY,2,FALSE)</f>
        <v>Data Trend &amp; Relationships between Variables</v>
      </c>
    </row>
    <row r="804" spans="1:10" ht="17" thickBot="1" x14ac:dyDescent="0.25">
      <c r="A804" s="8" t="str">
        <f>Table76810[[#This Row],[Test No.]]&amp;Table76810[[#This Row],[Section]]&amp;Table76810[[#This Row],[Q No.]]</f>
        <v>P213</v>
      </c>
      <c r="C804" s="29" t="s">
        <v>129</v>
      </c>
      <c r="D804" s="12">
        <v>3</v>
      </c>
      <c r="E804" s="14"/>
      <c r="F804" s="11" t="str">
        <f>Table76810[[#This Row],[CID]]</f>
        <v>S2.1</v>
      </c>
      <c r="G804" s="6">
        <v>2</v>
      </c>
      <c r="H804" s="13" t="s">
        <v>53</v>
      </c>
      <c r="I804" s="12" t="s">
        <v>418</v>
      </c>
      <c r="J804" s="11" t="str">
        <f>VLOOKUP(Table76810[[#This Row],[CID]],ALY,2,FALSE)</f>
        <v>Data Trend &amp; Relationships between Variables</v>
      </c>
    </row>
    <row r="805" spans="1:10" ht="17" thickBot="1" x14ac:dyDescent="0.25">
      <c r="A805" s="8" t="str">
        <f>Table76810[[#This Row],[Test No.]]&amp;Table76810[[#This Row],[Section]]&amp;Table76810[[#This Row],[Q No.]]</f>
        <v>P214</v>
      </c>
      <c r="C805" s="29" t="s">
        <v>129</v>
      </c>
      <c r="D805" s="12">
        <v>4</v>
      </c>
      <c r="E805" s="14"/>
      <c r="F805" s="11" t="str">
        <f>Table76810[[#This Row],[CID]]</f>
        <v>S2.3</v>
      </c>
      <c r="G805" s="6">
        <v>2</v>
      </c>
      <c r="H805" s="13" t="s">
        <v>53</v>
      </c>
      <c r="I805" s="12" t="s">
        <v>420</v>
      </c>
      <c r="J805" s="11" t="str">
        <f>VLOOKUP(Table76810[[#This Row],[CID]],ALY,2,FALSE)</f>
        <v>Calculations</v>
      </c>
    </row>
    <row r="806" spans="1:10" ht="17" thickBot="1" x14ac:dyDescent="0.25">
      <c r="A806" s="8" t="str">
        <f>Table76810[[#This Row],[Test No.]]&amp;Table76810[[#This Row],[Section]]&amp;Table76810[[#This Row],[Q No.]]</f>
        <v>P215</v>
      </c>
      <c r="C806" s="29" t="s">
        <v>129</v>
      </c>
      <c r="D806" s="12">
        <v>5</v>
      </c>
      <c r="E806" s="14"/>
      <c r="F806" s="11" t="str">
        <f>Table76810[[#This Row],[CID]]</f>
        <v>S2.1</v>
      </c>
      <c r="G806" s="6">
        <v>2</v>
      </c>
      <c r="H806" s="13" t="s">
        <v>53</v>
      </c>
      <c r="I806" s="12" t="s">
        <v>418</v>
      </c>
      <c r="J806" s="11" t="str">
        <f>VLOOKUP(Table76810[[#This Row],[CID]],ALY,2,FALSE)</f>
        <v>Data Trend &amp; Relationships between Variables</v>
      </c>
    </row>
    <row r="807" spans="1:10" ht="17" thickBot="1" x14ac:dyDescent="0.25">
      <c r="A807" s="8" t="str">
        <f>Table76810[[#This Row],[Test No.]]&amp;Table76810[[#This Row],[Section]]&amp;Table76810[[#This Row],[Q No.]]</f>
        <v>P216</v>
      </c>
      <c r="C807" s="29" t="s">
        <v>129</v>
      </c>
      <c r="D807" s="12">
        <v>6</v>
      </c>
      <c r="E807" s="14"/>
      <c r="F807" s="11" t="str">
        <f>Table76810[[#This Row],[CID]]</f>
        <v>S2.1</v>
      </c>
      <c r="G807" s="6">
        <v>2</v>
      </c>
      <c r="H807" s="13" t="s">
        <v>53</v>
      </c>
      <c r="I807" s="12" t="s">
        <v>418</v>
      </c>
      <c r="J807" s="11" t="str">
        <f>VLOOKUP(Table76810[[#This Row],[CID]],ALY,2,FALSE)</f>
        <v>Data Trend &amp; Relationships between Variables</v>
      </c>
    </row>
    <row r="808" spans="1:10" ht="17" thickBot="1" x14ac:dyDescent="0.25">
      <c r="A808" s="8" t="str">
        <f>Table76810[[#This Row],[Test No.]]&amp;Table76810[[#This Row],[Section]]&amp;Table76810[[#This Row],[Q No.]]</f>
        <v>P217</v>
      </c>
      <c r="C808" s="29" t="s">
        <v>129</v>
      </c>
      <c r="D808" s="12">
        <v>7</v>
      </c>
      <c r="E808" s="14"/>
      <c r="F808" s="11" t="str">
        <f>Table76810[[#This Row],[CID]]</f>
        <v>S2.1</v>
      </c>
      <c r="G808" s="6">
        <v>2</v>
      </c>
      <c r="H808" s="13" t="s">
        <v>53</v>
      </c>
      <c r="I808" s="12" t="s">
        <v>418</v>
      </c>
      <c r="J808" s="11" t="str">
        <f>VLOOKUP(Table76810[[#This Row],[CID]],ALY,2,FALSE)</f>
        <v>Data Trend &amp; Relationships between Variables</v>
      </c>
    </row>
    <row r="809" spans="1:10" ht="17" thickBot="1" x14ac:dyDescent="0.25">
      <c r="A809" s="8" t="str">
        <f>Table76810[[#This Row],[Test No.]]&amp;Table76810[[#This Row],[Section]]&amp;Table76810[[#This Row],[Q No.]]</f>
        <v>P218</v>
      </c>
      <c r="C809" s="29" t="s">
        <v>129</v>
      </c>
      <c r="D809" s="12">
        <v>8</v>
      </c>
      <c r="E809" s="14"/>
      <c r="F809" s="11" t="str">
        <f>Table76810[[#This Row],[CID]]</f>
        <v>S2.1</v>
      </c>
      <c r="G809" s="6">
        <v>2</v>
      </c>
      <c r="H809" s="13" t="s">
        <v>53</v>
      </c>
      <c r="I809" s="12" t="s">
        <v>418</v>
      </c>
      <c r="J809" s="11" t="str">
        <f>VLOOKUP(Table76810[[#This Row],[CID]],ALY,2,FALSE)</f>
        <v>Data Trend &amp; Relationships between Variables</v>
      </c>
    </row>
    <row r="810" spans="1:10" ht="17" thickBot="1" x14ac:dyDescent="0.25">
      <c r="A810" s="8" t="str">
        <f>Table76810[[#This Row],[Test No.]]&amp;Table76810[[#This Row],[Section]]&amp;Table76810[[#This Row],[Q No.]]</f>
        <v>P219</v>
      </c>
      <c r="C810" s="29" t="s">
        <v>129</v>
      </c>
      <c r="D810" s="12">
        <v>9</v>
      </c>
      <c r="E810" s="14"/>
      <c r="F810" s="11" t="str">
        <f>Table76810[[#This Row],[CID]]</f>
        <v>S2.1</v>
      </c>
      <c r="G810" s="6">
        <v>2</v>
      </c>
      <c r="H810" s="13" t="s">
        <v>53</v>
      </c>
      <c r="I810" s="12" t="s">
        <v>418</v>
      </c>
      <c r="J810" s="11" t="str">
        <f>VLOOKUP(Table76810[[#This Row],[CID]],ALY,2,FALSE)</f>
        <v>Data Trend &amp; Relationships between Variables</v>
      </c>
    </row>
    <row r="811" spans="1:10" ht="17" thickBot="1" x14ac:dyDescent="0.25">
      <c r="A811" s="8" t="str">
        <f>Table76810[[#This Row],[Test No.]]&amp;Table76810[[#This Row],[Section]]&amp;Table76810[[#This Row],[Q No.]]</f>
        <v>P2110</v>
      </c>
      <c r="C811" s="29" t="s">
        <v>129</v>
      </c>
      <c r="D811" s="12">
        <v>10</v>
      </c>
      <c r="E811" s="14"/>
      <c r="F811" s="11" t="str">
        <f>Table76810[[#This Row],[CID]]</f>
        <v>S2.1</v>
      </c>
      <c r="G811" s="6">
        <v>2</v>
      </c>
      <c r="H811" s="13" t="s">
        <v>53</v>
      </c>
      <c r="I811" s="12" t="s">
        <v>418</v>
      </c>
      <c r="J811" s="11" t="str">
        <f>VLOOKUP(Table76810[[#This Row],[CID]],ALY,2,FALSE)</f>
        <v>Data Trend &amp; Relationships between Variables</v>
      </c>
    </row>
    <row r="812" spans="1:10" ht="17" thickBot="1" x14ac:dyDescent="0.25">
      <c r="A812" s="8" t="str">
        <f>Table76810[[#This Row],[Test No.]]&amp;Table76810[[#This Row],[Section]]&amp;Table76810[[#This Row],[Q No.]]</f>
        <v>P2111</v>
      </c>
      <c r="C812" s="29" t="s">
        <v>129</v>
      </c>
      <c r="D812" s="12">
        <v>11</v>
      </c>
      <c r="E812" s="14"/>
      <c r="F812" s="11" t="str">
        <f>Table76810[[#This Row],[CID]]</f>
        <v>S3.3</v>
      </c>
      <c r="G812" s="6">
        <v>3</v>
      </c>
      <c r="H812" s="13" t="s">
        <v>54</v>
      </c>
      <c r="I812" s="12" t="s">
        <v>423</v>
      </c>
      <c r="J812" s="11" t="str">
        <f>VLOOKUP(Table76810[[#This Row],[CID]],ALY,2,FALSE)</f>
        <v>Interpreting Experiments</v>
      </c>
    </row>
    <row r="813" spans="1:10" ht="17" thickBot="1" x14ac:dyDescent="0.25">
      <c r="A813" s="8" t="str">
        <f>Table76810[[#This Row],[Test No.]]&amp;Table76810[[#This Row],[Section]]&amp;Table76810[[#This Row],[Q No.]]</f>
        <v>P2112</v>
      </c>
      <c r="C813" s="29" t="s">
        <v>129</v>
      </c>
      <c r="D813" s="12">
        <v>12</v>
      </c>
      <c r="E813" s="14"/>
      <c r="F813" s="11" t="str">
        <f>Table76810[[#This Row],[CID]]</f>
        <v>S3.1</v>
      </c>
      <c r="G813" s="6">
        <v>3</v>
      </c>
      <c r="H813" s="13" t="s">
        <v>54</v>
      </c>
      <c r="I813" s="12" t="s">
        <v>421</v>
      </c>
      <c r="J813" s="11" t="str">
        <f>VLOOKUP(Table76810[[#This Row],[CID]],ALY,2,FALSE)</f>
        <v>Experimental Design &amp; Method</v>
      </c>
    </row>
    <row r="814" spans="1:10" ht="17" thickBot="1" x14ac:dyDescent="0.25">
      <c r="A814" s="8" t="str">
        <f>Table76810[[#This Row],[Test No.]]&amp;Table76810[[#This Row],[Section]]&amp;Table76810[[#This Row],[Q No.]]</f>
        <v>P2113</v>
      </c>
      <c r="C814" s="29" t="s">
        <v>129</v>
      </c>
      <c r="D814" s="12">
        <v>13</v>
      </c>
      <c r="E814" s="14"/>
      <c r="F814" s="11" t="str">
        <f>Table76810[[#This Row],[CID]]</f>
        <v>S3.3</v>
      </c>
      <c r="G814" s="6">
        <v>3</v>
      </c>
      <c r="H814" s="13" t="s">
        <v>54</v>
      </c>
      <c r="I814" s="12" t="s">
        <v>423</v>
      </c>
      <c r="J814" s="11" t="str">
        <f>VLOOKUP(Table76810[[#This Row],[CID]],ALY,2,FALSE)</f>
        <v>Interpreting Experiments</v>
      </c>
    </row>
    <row r="815" spans="1:10" ht="17" thickBot="1" x14ac:dyDescent="0.25">
      <c r="A815" s="8" t="str">
        <f>Table76810[[#This Row],[Test No.]]&amp;Table76810[[#This Row],[Section]]&amp;Table76810[[#This Row],[Q No.]]</f>
        <v>P2114</v>
      </c>
      <c r="C815" s="29" t="s">
        <v>129</v>
      </c>
      <c r="D815" s="12">
        <v>14</v>
      </c>
      <c r="E815" s="14"/>
      <c r="F815" s="11" t="str">
        <f>Table76810[[#This Row],[CID]]</f>
        <v>S3.3</v>
      </c>
      <c r="G815" s="6">
        <v>3</v>
      </c>
      <c r="H815" s="13" t="s">
        <v>54</v>
      </c>
      <c r="I815" s="12" t="s">
        <v>423</v>
      </c>
      <c r="J815" s="11" t="str">
        <f>VLOOKUP(Table76810[[#This Row],[CID]],ALY,2,FALSE)</f>
        <v>Interpreting Experiments</v>
      </c>
    </row>
    <row r="816" spans="1:10" ht="17" thickBot="1" x14ac:dyDescent="0.25">
      <c r="A816" s="8" t="str">
        <f>Table76810[[#This Row],[Test No.]]&amp;Table76810[[#This Row],[Section]]&amp;Table76810[[#This Row],[Q No.]]</f>
        <v>P2115</v>
      </c>
      <c r="C816" s="29" t="s">
        <v>129</v>
      </c>
      <c r="D816" s="12">
        <v>15</v>
      </c>
      <c r="E816" s="14"/>
      <c r="F816" s="11" t="str">
        <f>Table76810[[#This Row],[CID]]</f>
        <v>S3.3</v>
      </c>
      <c r="G816" s="6">
        <v>3</v>
      </c>
      <c r="H816" s="13" t="s">
        <v>54</v>
      </c>
      <c r="I816" s="12" t="s">
        <v>423</v>
      </c>
      <c r="J816" s="11" t="str">
        <f>VLOOKUP(Table76810[[#This Row],[CID]],ALY,2,FALSE)</f>
        <v>Interpreting Experiments</v>
      </c>
    </row>
    <row r="817" spans="1:10" ht="17" thickBot="1" x14ac:dyDescent="0.25">
      <c r="A817" s="8" t="str">
        <f>Table76810[[#This Row],[Test No.]]&amp;Table76810[[#This Row],[Section]]&amp;Table76810[[#This Row],[Q No.]]</f>
        <v>P2116</v>
      </c>
      <c r="C817" s="29" t="s">
        <v>129</v>
      </c>
      <c r="D817" s="12">
        <v>16</v>
      </c>
      <c r="E817" s="14"/>
      <c r="F817" s="11" t="str">
        <f>Table76810[[#This Row],[CID]]</f>
        <v>S3.2</v>
      </c>
      <c r="G817" s="6">
        <v>3</v>
      </c>
      <c r="H817" s="13" t="s">
        <v>54</v>
      </c>
      <c r="I817" s="12" t="s">
        <v>422</v>
      </c>
      <c r="J817" s="11" t="str">
        <f>VLOOKUP(Table76810[[#This Row],[CID]],ALY,2,FALSE)</f>
        <v>Hypothetical Experiment</v>
      </c>
    </row>
    <row r="818" spans="1:10" ht="17" thickBot="1" x14ac:dyDescent="0.25">
      <c r="A818" s="8" t="str">
        <f>Table76810[[#This Row],[Test No.]]&amp;Table76810[[#This Row],[Section]]&amp;Table76810[[#This Row],[Q No.]]</f>
        <v>P2117</v>
      </c>
      <c r="C818" s="29" t="s">
        <v>129</v>
      </c>
      <c r="D818" s="12">
        <v>17</v>
      </c>
      <c r="E818" s="14"/>
      <c r="F818" s="11" t="str">
        <f>Table76810[[#This Row],[CID]]</f>
        <v>S3.3</v>
      </c>
      <c r="G818" s="6">
        <v>3</v>
      </c>
      <c r="H818" s="13" t="s">
        <v>54</v>
      </c>
      <c r="I818" s="12" t="s">
        <v>423</v>
      </c>
      <c r="J818" s="11" t="str">
        <f>VLOOKUP(Table76810[[#This Row],[CID]],ALY,2,FALSE)</f>
        <v>Interpreting Experiments</v>
      </c>
    </row>
    <row r="819" spans="1:10" ht="17" thickBot="1" x14ac:dyDescent="0.25">
      <c r="A819" s="8" t="str">
        <f>Table76810[[#This Row],[Test No.]]&amp;Table76810[[#This Row],[Section]]&amp;Table76810[[#This Row],[Q No.]]</f>
        <v>P2118</v>
      </c>
      <c r="C819" s="29" t="s">
        <v>129</v>
      </c>
      <c r="D819" s="12">
        <v>18</v>
      </c>
      <c r="E819" s="14"/>
      <c r="F819" s="11" t="str">
        <f>Table76810[[#This Row],[CID]]</f>
        <v>S3.3</v>
      </c>
      <c r="G819" s="6">
        <v>3</v>
      </c>
      <c r="H819" s="13" t="s">
        <v>54</v>
      </c>
      <c r="I819" s="12" t="s">
        <v>423</v>
      </c>
      <c r="J819" s="11" t="str">
        <f>VLOOKUP(Table76810[[#This Row],[CID]],ALY,2,FALSE)</f>
        <v>Interpreting Experiments</v>
      </c>
    </row>
    <row r="820" spans="1:10" ht="17" thickBot="1" x14ac:dyDescent="0.25">
      <c r="A820" s="8" t="str">
        <f>Table76810[[#This Row],[Test No.]]&amp;Table76810[[#This Row],[Section]]&amp;Table76810[[#This Row],[Q No.]]</f>
        <v>P2119</v>
      </c>
      <c r="C820" s="29" t="s">
        <v>129</v>
      </c>
      <c r="D820" s="12">
        <v>19</v>
      </c>
      <c r="E820" s="14"/>
      <c r="F820" s="11" t="str">
        <f>Table76810[[#This Row],[CID]]</f>
        <v>S3.3</v>
      </c>
      <c r="G820" s="6">
        <v>3</v>
      </c>
      <c r="H820" s="13" t="s">
        <v>54</v>
      </c>
      <c r="I820" s="12" t="s">
        <v>423</v>
      </c>
      <c r="J820" s="11" t="str">
        <f>VLOOKUP(Table76810[[#This Row],[CID]],ALY,2,FALSE)</f>
        <v>Interpreting Experiments</v>
      </c>
    </row>
    <row r="821" spans="1:10" ht="17" thickBot="1" x14ac:dyDescent="0.25">
      <c r="A821" s="8" t="str">
        <f>Table76810[[#This Row],[Test No.]]&amp;Table76810[[#This Row],[Section]]&amp;Table76810[[#This Row],[Q No.]]</f>
        <v>P2120</v>
      </c>
      <c r="C821" s="29" t="s">
        <v>129</v>
      </c>
      <c r="D821" s="12">
        <v>20</v>
      </c>
      <c r="E821" s="14"/>
      <c r="F821" s="11" t="str">
        <f>Table76810[[#This Row],[CID]]</f>
        <v>S3.3</v>
      </c>
      <c r="G821" s="6">
        <v>3</v>
      </c>
      <c r="H821" s="13" t="s">
        <v>54</v>
      </c>
      <c r="I821" s="12" t="s">
        <v>423</v>
      </c>
      <c r="J821" s="11" t="str">
        <f>VLOOKUP(Table76810[[#This Row],[CID]],ALY,2,FALSE)</f>
        <v>Interpreting Experiments</v>
      </c>
    </row>
    <row r="822" spans="1:10" ht="17" thickBot="1" x14ac:dyDescent="0.25">
      <c r="A822" s="8" t="str">
        <f>Table76810[[#This Row],[Test No.]]&amp;Table76810[[#This Row],[Section]]&amp;Table76810[[#This Row],[Q No.]]</f>
        <v>P2121</v>
      </c>
      <c r="C822" s="29" t="s">
        <v>129</v>
      </c>
      <c r="D822" s="12">
        <v>21</v>
      </c>
      <c r="E822" s="14"/>
      <c r="F822" s="11" t="str">
        <f>Table76810[[#This Row],[CID]]</f>
        <v>S3.3</v>
      </c>
      <c r="G822" s="6">
        <v>3</v>
      </c>
      <c r="H822" s="13" t="s">
        <v>54</v>
      </c>
      <c r="I822" s="12" t="s">
        <v>423</v>
      </c>
      <c r="J822" s="11" t="str">
        <f>VLOOKUP(Table76810[[#This Row],[CID]],ALY,2,FALSE)</f>
        <v>Interpreting Experiments</v>
      </c>
    </row>
    <row r="823" spans="1:10" ht="17" thickBot="1" x14ac:dyDescent="0.25">
      <c r="A823" s="8" t="str">
        <f>Table76810[[#This Row],[Test No.]]&amp;Table76810[[#This Row],[Section]]&amp;Table76810[[#This Row],[Q No.]]</f>
        <v>P2122</v>
      </c>
      <c r="C823" s="29" t="s">
        <v>129</v>
      </c>
      <c r="D823" s="12">
        <v>22</v>
      </c>
      <c r="E823" s="14"/>
      <c r="F823" s="11" t="str">
        <f>Table76810[[#This Row],[CID]]</f>
        <v>S3.3</v>
      </c>
      <c r="G823" s="6">
        <v>3</v>
      </c>
      <c r="H823" s="13" t="s">
        <v>54</v>
      </c>
      <c r="I823" s="12" t="s">
        <v>423</v>
      </c>
      <c r="J823" s="11" t="str">
        <f>VLOOKUP(Table76810[[#This Row],[CID]],ALY,2,FALSE)</f>
        <v>Interpreting Experiments</v>
      </c>
    </row>
    <row r="824" spans="1:10" ht="17" thickBot="1" x14ac:dyDescent="0.25">
      <c r="A824" s="8" t="str">
        <f>Table76810[[#This Row],[Test No.]]&amp;Table76810[[#This Row],[Section]]&amp;Table76810[[#This Row],[Q No.]]</f>
        <v>P2123</v>
      </c>
      <c r="C824" s="29" t="s">
        <v>129</v>
      </c>
      <c r="D824" s="12">
        <v>23</v>
      </c>
      <c r="E824" s="14"/>
      <c r="F824" s="11" t="str">
        <f>Table76810[[#This Row],[CID]]</f>
        <v>S1.1</v>
      </c>
      <c r="G824" s="6">
        <v>1</v>
      </c>
      <c r="H824" s="13" t="s">
        <v>52</v>
      </c>
      <c r="I824" s="12" t="s">
        <v>415</v>
      </c>
      <c r="J824" s="11" t="str">
        <f>VLOOKUP(Table76810[[#This Row],[CID]],ALY,2,FALSE)</f>
        <v>Detail</v>
      </c>
    </row>
    <row r="825" spans="1:10" ht="17" thickBot="1" x14ac:dyDescent="0.25">
      <c r="A825" s="8" t="str">
        <f>Table76810[[#This Row],[Test No.]]&amp;Table76810[[#This Row],[Section]]&amp;Table76810[[#This Row],[Q No.]]</f>
        <v>P2124</v>
      </c>
      <c r="C825" s="29" t="s">
        <v>129</v>
      </c>
      <c r="D825" s="12">
        <v>24</v>
      </c>
      <c r="E825" s="14"/>
      <c r="F825" s="11" t="str">
        <f>Table76810[[#This Row],[CID]]</f>
        <v>S1.2</v>
      </c>
      <c r="G825" s="6">
        <v>1</v>
      </c>
      <c r="H825" s="13" t="s">
        <v>52</v>
      </c>
      <c r="I825" s="12" t="s">
        <v>416</v>
      </c>
      <c r="J825" s="11" t="str">
        <f>VLOOKUP(Table76810[[#This Row],[CID]],ALY,2,FALSE)</f>
        <v>Inference</v>
      </c>
    </row>
    <row r="826" spans="1:10" ht="17" thickBot="1" x14ac:dyDescent="0.25">
      <c r="A826" s="8" t="str">
        <f>Table76810[[#This Row],[Test No.]]&amp;Table76810[[#This Row],[Section]]&amp;Table76810[[#This Row],[Q No.]]</f>
        <v>P2125</v>
      </c>
      <c r="C826" s="29" t="s">
        <v>129</v>
      </c>
      <c r="D826" s="12">
        <v>25</v>
      </c>
      <c r="E826" s="14"/>
      <c r="F826" s="11" t="str">
        <f>Table76810[[#This Row],[CID]]</f>
        <v>S1.2</v>
      </c>
      <c r="G826" s="6">
        <v>1</v>
      </c>
      <c r="H826" s="13" t="s">
        <v>52</v>
      </c>
      <c r="I826" s="12" t="s">
        <v>416</v>
      </c>
      <c r="J826" s="11" t="str">
        <f>VLOOKUP(Table76810[[#This Row],[CID]],ALY,2,FALSE)</f>
        <v>Inference</v>
      </c>
    </row>
    <row r="827" spans="1:10" ht="17" thickBot="1" x14ac:dyDescent="0.25">
      <c r="A827" s="8" t="str">
        <f>Table76810[[#This Row],[Test No.]]&amp;Table76810[[#This Row],[Section]]&amp;Table76810[[#This Row],[Q No.]]</f>
        <v>P2126</v>
      </c>
      <c r="C827" s="29" t="s">
        <v>129</v>
      </c>
      <c r="D827" s="12">
        <v>26</v>
      </c>
      <c r="E827" s="14"/>
      <c r="F827" s="11" t="str">
        <f>Table76810[[#This Row],[CID]]</f>
        <v>S1.3</v>
      </c>
      <c r="G827" s="6">
        <v>1</v>
      </c>
      <c r="H827" s="13" t="s">
        <v>52</v>
      </c>
      <c r="I827" s="12" t="s">
        <v>417</v>
      </c>
      <c r="J827" s="11" t="str">
        <f>VLOOKUP(Table76810[[#This Row],[CID]],ALY,2,FALSE)</f>
        <v>Comparison</v>
      </c>
    </row>
    <row r="828" spans="1:10" ht="17" thickBot="1" x14ac:dyDescent="0.25">
      <c r="A828" s="8" t="str">
        <f>Table76810[[#This Row],[Test No.]]&amp;Table76810[[#This Row],[Section]]&amp;Table76810[[#This Row],[Q No.]]</f>
        <v>P2127</v>
      </c>
      <c r="C828" s="29" t="s">
        <v>129</v>
      </c>
      <c r="D828" s="12">
        <v>27</v>
      </c>
      <c r="E828" s="14"/>
      <c r="F828" s="11" t="str">
        <f>Table76810[[#This Row],[CID]]</f>
        <v>S2.1</v>
      </c>
      <c r="G828" s="6">
        <v>2</v>
      </c>
      <c r="H828" s="13" t="s">
        <v>53</v>
      </c>
      <c r="I828" s="12" t="s">
        <v>418</v>
      </c>
      <c r="J828" s="11" t="str">
        <f>VLOOKUP(Table76810[[#This Row],[CID]],ALY,2,FALSE)</f>
        <v>Data Trend &amp; Relationships between Variables</v>
      </c>
    </row>
    <row r="829" spans="1:10" ht="17" thickBot="1" x14ac:dyDescent="0.25">
      <c r="A829" s="8" t="str">
        <f>Table76810[[#This Row],[Test No.]]&amp;Table76810[[#This Row],[Section]]&amp;Table76810[[#This Row],[Q No.]]</f>
        <v>P2128</v>
      </c>
      <c r="C829" s="29" t="s">
        <v>129</v>
      </c>
      <c r="D829" s="12">
        <v>28</v>
      </c>
      <c r="E829" s="14"/>
      <c r="F829" s="11" t="str">
        <f>Table76810[[#This Row],[CID]]</f>
        <v>S1.2</v>
      </c>
      <c r="G829" s="6">
        <v>1</v>
      </c>
      <c r="H829" s="13" t="s">
        <v>52</v>
      </c>
      <c r="I829" s="12" t="s">
        <v>416</v>
      </c>
      <c r="J829" s="11" t="str">
        <f>VLOOKUP(Table76810[[#This Row],[CID]],ALY,2,FALSE)</f>
        <v>Inference</v>
      </c>
    </row>
    <row r="830" spans="1:10" ht="17" thickBot="1" x14ac:dyDescent="0.25">
      <c r="A830" s="8" t="str">
        <f>Table76810[[#This Row],[Test No.]]&amp;Table76810[[#This Row],[Section]]&amp;Table76810[[#This Row],[Q No.]]</f>
        <v>P2129</v>
      </c>
      <c r="C830" s="29" t="s">
        <v>129</v>
      </c>
      <c r="D830" s="12">
        <v>29</v>
      </c>
      <c r="E830" s="14"/>
      <c r="F830" s="11" t="str">
        <f>Table76810[[#This Row],[CID]]</f>
        <v>S1.2</v>
      </c>
      <c r="G830" s="6">
        <v>1</v>
      </c>
      <c r="H830" s="13" t="s">
        <v>52</v>
      </c>
      <c r="I830" s="12" t="s">
        <v>416</v>
      </c>
      <c r="J830" s="11" t="str">
        <f>VLOOKUP(Table76810[[#This Row],[CID]],ALY,2,FALSE)</f>
        <v>Inference</v>
      </c>
    </row>
    <row r="831" spans="1:10" ht="17" thickBot="1" x14ac:dyDescent="0.25">
      <c r="A831" s="8" t="str">
        <f>Table76810[[#This Row],[Test No.]]&amp;Table76810[[#This Row],[Section]]&amp;Table76810[[#This Row],[Q No.]]</f>
        <v>P2130</v>
      </c>
      <c r="C831" s="29" t="s">
        <v>129</v>
      </c>
      <c r="D831" s="12">
        <v>30</v>
      </c>
      <c r="E831" s="14"/>
      <c r="F831" s="11" t="str">
        <f>Table76810[[#This Row],[CID]]</f>
        <v>S3.3</v>
      </c>
      <c r="G831" s="6">
        <v>3</v>
      </c>
      <c r="H831" s="13" t="s">
        <v>54</v>
      </c>
      <c r="I831" s="12" t="s">
        <v>423</v>
      </c>
      <c r="J831" s="11" t="str">
        <f>VLOOKUP(Table76810[[#This Row],[CID]],ALY,2,FALSE)</f>
        <v>Interpreting Experiments</v>
      </c>
    </row>
    <row r="832" spans="1:10" ht="17" thickBot="1" x14ac:dyDescent="0.25">
      <c r="A832" s="8" t="str">
        <f>Table76810[[#This Row],[Test No.]]&amp;Table76810[[#This Row],[Section]]&amp;Table76810[[#This Row],[Q No.]]</f>
        <v>P2131</v>
      </c>
      <c r="C832" s="29" t="s">
        <v>129</v>
      </c>
      <c r="D832" s="12">
        <v>31</v>
      </c>
      <c r="E832" s="14"/>
      <c r="F832" s="11" t="str">
        <f>Table76810[[#This Row],[CID]]</f>
        <v>S3.3</v>
      </c>
      <c r="G832" s="6">
        <v>3</v>
      </c>
      <c r="H832" s="13" t="s">
        <v>54</v>
      </c>
      <c r="I832" s="12" t="s">
        <v>423</v>
      </c>
      <c r="J832" s="11" t="str">
        <f>VLOOKUP(Table76810[[#This Row],[CID]],ALY,2,FALSE)</f>
        <v>Interpreting Experiments</v>
      </c>
    </row>
    <row r="833" spans="1:10" ht="17" thickBot="1" x14ac:dyDescent="0.25">
      <c r="A833" s="8" t="str">
        <f>Table76810[[#This Row],[Test No.]]&amp;Table76810[[#This Row],[Section]]&amp;Table76810[[#This Row],[Q No.]]</f>
        <v>P2132</v>
      </c>
      <c r="C833" s="29" t="s">
        <v>129</v>
      </c>
      <c r="D833" s="12">
        <v>32</v>
      </c>
      <c r="E833" s="14"/>
      <c r="F833" s="11" t="str">
        <f>Table76810[[#This Row],[CID]]</f>
        <v>S3.2</v>
      </c>
      <c r="G833" s="6">
        <v>3</v>
      </c>
      <c r="H833" s="13" t="s">
        <v>54</v>
      </c>
      <c r="I833" s="12" t="s">
        <v>422</v>
      </c>
      <c r="J833" s="11" t="str">
        <f>VLOOKUP(Table76810[[#This Row],[CID]],ALY,2,FALSE)</f>
        <v>Hypothetical Experiment</v>
      </c>
    </row>
    <row r="834" spans="1:10" ht="17" thickBot="1" x14ac:dyDescent="0.25">
      <c r="A834" s="8" t="str">
        <f>Table76810[[#This Row],[Test No.]]&amp;Table76810[[#This Row],[Section]]&amp;Table76810[[#This Row],[Q No.]]</f>
        <v>P2133</v>
      </c>
      <c r="C834" s="29" t="s">
        <v>129</v>
      </c>
      <c r="D834" s="12">
        <v>33</v>
      </c>
      <c r="E834" s="14"/>
      <c r="F834" s="11" t="str">
        <f>Table76810[[#This Row],[CID]]</f>
        <v>S3.3</v>
      </c>
      <c r="G834" s="6">
        <v>3</v>
      </c>
      <c r="H834" s="13" t="s">
        <v>54</v>
      </c>
      <c r="I834" s="12" t="s">
        <v>423</v>
      </c>
      <c r="J834" s="11" t="str">
        <f>VLOOKUP(Table76810[[#This Row],[CID]],ALY,2,FALSE)</f>
        <v>Interpreting Experiments</v>
      </c>
    </row>
    <row r="835" spans="1:10" ht="17" thickBot="1" x14ac:dyDescent="0.25">
      <c r="A835" s="8" t="str">
        <f>Table76810[[#This Row],[Test No.]]&amp;Table76810[[#This Row],[Section]]&amp;Table76810[[#This Row],[Q No.]]</f>
        <v>P2134</v>
      </c>
      <c r="C835" s="29" t="s">
        <v>129</v>
      </c>
      <c r="D835" s="14">
        <v>34</v>
      </c>
      <c r="E835" s="14"/>
      <c r="F835" s="13" t="str">
        <f>Table76810[[#This Row],[CID]]</f>
        <v>S3.2</v>
      </c>
      <c r="G835" s="6">
        <v>3</v>
      </c>
      <c r="H835" s="13" t="s">
        <v>54</v>
      </c>
      <c r="I835" s="14" t="s">
        <v>422</v>
      </c>
      <c r="J835" s="13" t="str">
        <f>VLOOKUP(Table76810[[#This Row],[CID]],ALY,2,FALSE)</f>
        <v>Hypothetical Experiment</v>
      </c>
    </row>
    <row r="836" spans="1:10" ht="17" thickBot="1" x14ac:dyDescent="0.25">
      <c r="A836" s="8" t="str">
        <f>Table76810[[#This Row],[Test No.]]&amp;Table76810[[#This Row],[Section]]&amp;Table76810[[#This Row],[Q No.]]</f>
        <v>P2135</v>
      </c>
      <c r="C836" s="29" t="s">
        <v>129</v>
      </c>
      <c r="D836" s="12">
        <v>35</v>
      </c>
      <c r="E836" s="14"/>
      <c r="F836" s="11" t="str">
        <f>Table76810[[#This Row],[CID]]</f>
        <v>S3.3</v>
      </c>
      <c r="G836" s="6">
        <v>3</v>
      </c>
      <c r="H836" s="13" t="s">
        <v>54</v>
      </c>
      <c r="I836" s="12" t="s">
        <v>423</v>
      </c>
      <c r="J836" s="11" t="str">
        <f>VLOOKUP(Table76810[[#This Row],[CID]],ALY,2,FALSE)</f>
        <v>Interpreting Experiments</v>
      </c>
    </row>
    <row r="837" spans="1:10" ht="17" thickBot="1" x14ac:dyDescent="0.25">
      <c r="A837" s="8" t="str">
        <f>Table76810[[#This Row],[Test No.]]&amp;Table76810[[#This Row],[Section]]&amp;Table76810[[#This Row],[Q No.]]</f>
        <v>P2136</v>
      </c>
      <c r="C837" s="29" t="s">
        <v>129</v>
      </c>
      <c r="D837" s="12">
        <v>36</v>
      </c>
      <c r="E837" s="14"/>
      <c r="F837" s="11" t="str">
        <f>Table76810[[#This Row],[CID]]</f>
        <v>S2.1</v>
      </c>
      <c r="G837" s="6">
        <v>2</v>
      </c>
      <c r="H837" s="13" t="s">
        <v>53</v>
      </c>
      <c r="I837" s="12" t="s">
        <v>418</v>
      </c>
      <c r="J837" s="11" t="str">
        <f>VLOOKUP(Table76810[[#This Row],[CID]],ALY,2,FALSE)</f>
        <v>Data Trend &amp; Relationships between Variables</v>
      </c>
    </row>
    <row r="838" spans="1:10" ht="17" thickBot="1" x14ac:dyDescent="0.25">
      <c r="A838" s="8" t="str">
        <f>Table76810[[#This Row],[Test No.]]&amp;Table76810[[#This Row],[Section]]&amp;Table76810[[#This Row],[Q No.]]</f>
        <v>P2137</v>
      </c>
      <c r="C838" s="29" t="s">
        <v>129</v>
      </c>
      <c r="D838" s="12">
        <v>37</v>
      </c>
      <c r="E838" s="14"/>
      <c r="F838" s="11" t="str">
        <f>Table76810[[#This Row],[CID]]</f>
        <v>S2.1</v>
      </c>
      <c r="G838" s="6">
        <v>2</v>
      </c>
      <c r="H838" s="13" t="s">
        <v>53</v>
      </c>
      <c r="I838" s="12" t="s">
        <v>418</v>
      </c>
      <c r="J838" s="11" t="str">
        <f>VLOOKUP(Table76810[[#This Row],[CID]],ALY,2,FALSE)</f>
        <v>Data Trend &amp; Relationships between Variables</v>
      </c>
    </row>
    <row r="839" spans="1:10" ht="17" thickBot="1" x14ac:dyDescent="0.25">
      <c r="A839" s="8" t="str">
        <f>Table76810[[#This Row],[Test No.]]&amp;Table76810[[#This Row],[Section]]&amp;Table76810[[#This Row],[Q No.]]</f>
        <v>P2138</v>
      </c>
      <c r="C839" s="29" t="s">
        <v>129</v>
      </c>
      <c r="D839" s="12">
        <v>38</v>
      </c>
      <c r="E839" s="14"/>
      <c r="F839" s="11" t="str">
        <f>Table76810[[#This Row],[CID]]</f>
        <v>S2.1</v>
      </c>
      <c r="G839" s="6">
        <v>2</v>
      </c>
      <c r="H839" s="13" t="s">
        <v>53</v>
      </c>
      <c r="I839" s="12" t="s">
        <v>418</v>
      </c>
      <c r="J839" s="11" t="str">
        <f>VLOOKUP(Table76810[[#This Row],[CID]],ALY,2,FALSE)</f>
        <v>Data Trend &amp; Relationships between Variables</v>
      </c>
    </row>
    <row r="840" spans="1:10" ht="17" thickBot="1" x14ac:dyDescent="0.25">
      <c r="A840" s="8" t="str">
        <f>Table76810[[#This Row],[Test No.]]&amp;Table76810[[#This Row],[Section]]&amp;Table76810[[#This Row],[Q No.]]</f>
        <v>P2139</v>
      </c>
      <c r="C840" s="29" t="s">
        <v>129</v>
      </c>
      <c r="D840" s="12">
        <v>39</v>
      </c>
      <c r="E840" s="14"/>
      <c r="F840" s="11" t="str">
        <f>Table76810[[#This Row],[CID]]</f>
        <v>S2.1</v>
      </c>
      <c r="G840" s="6">
        <v>2</v>
      </c>
      <c r="H840" s="13" t="s">
        <v>53</v>
      </c>
      <c r="I840" s="12" t="s">
        <v>418</v>
      </c>
      <c r="J840" s="11" t="str">
        <f>VLOOKUP(Table76810[[#This Row],[CID]],ALY,2,FALSE)</f>
        <v>Data Trend &amp; Relationships between Variables</v>
      </c>
    </row>
    <row r="841" spans="1:10" ht="17" thickBot="1" x14ac:dyDescent="0.25">
      <c r="A841" s="8" t="str">
        <f>Table76810[[#This Row],[Test No.]]&amp;Table76810[[#This Row],[Section]]&amp;Table76810[[#This Row],[Q No.]]</f>
        <v>P2140</v>
      </c>
      <c r="C841" s="29" t="s">
        <v>129</v>
      </c>
      <c r="D841" s="12">
        <v>40</v>
      </c>
      <c r="E841" s="14"/>
      <c r="F841" s="11">
        <f>Table76810[[#This Row],[CID]]</f>
        <v>0</v>
      </c>
      <c r="I841" s="42"/>
      <c r="J841" s="11" t="e">
        <f>VLOOKUP(Table76810[[#This Row],[CID]],ALY,2,FALSE)</f>
        <v>#N/A</v>
      </c>
    </row>
    <row r="842" spans="1:10" ht="17" thickBot="1" x14ac:dyDescent="0.25">
      <c r="A842" s="8" t="str">
        <f>Table76810[[#This Row],[Test No.]]&amp;Table76810[[#This Row],[Section]]&amp;Table76810[[#This Row],[Q No.]]</f>
        <v>P221</v>
      </c>
      <c r="C842" s="29" t="s">
        <v>128</v>
      </c>
      <c r="D842" s="12">
        <v>1</v>
      </c>
      <c r="E842" s="14"/>
      <c r="F842" s="11" t="str">
        <f>Table76810[[#This Row],[CID]]</f>
        <v>S3.3</v>
      </c>
      <c r="G842" s="6">
        <v>3</v>
      </c>
      <c r="H842" s="13" t="s">
        <v>54</v>
      </c>
      <c r="I842" s="12" t="s">
        <v>423</v>
      </c>
      <c r="J842" s="11" t="str">
        <f>VLOOKUP(Table76810[[#This Row],[CID]],ALY,2,FALSE)</f>
        <v>Interpreting Experiments</v>
      </c>
    </row>
    <row r="843" spans="1:10" ht="17" thickBot="1" x14ac:dyDescent="0.25">
      <c r="A843" s="8" t="str">
        <f>Table76810[[#This Row],[Test No.]]&amp;Table76810[[#This Row],[Section]]&amp;Table76810[[#This Row],[Q No.]]</f>
        <v>P222</v>
      </c>
      <c r="C843" s="29" t="s">
        <v>128</v>
      </c>
      <c r="D843" s="12">
        <v>2</v>
      </c>
      <c r="E843" s="14"/>
      <c r="F843" s="11" t="str">
        <f>Table76810[[#This Row],[CID]]</f>
        <v>S3.3</v>
      </c>
      <c r="G843" s="6">
        <v>3</v>
      </c>
      <c r="H843" s="13" t="s">
        <v>54</v>
      </c>
      <c r="I843" s="12" t="s">
        <v>423</v>
      </c>
      <c r="J843" s="11" t="str">
        <f>VLOOKUP(Table76810[[#This Row],[CID]],ALY,2,FALSE)</f>
        <v>Interpreting Experiments</v>
      </c>
    </row>
    <row r="844" spans="1:10" ht="17" thickBot="1" x14ac:dyDescent="0.25">
      <c r="A844" s="8" t="str">
        <f>Table76810[[#This Row],[Test No.]]&amp;Table76810[[#This Row],[Section]]&amp;Table76810[[#This Row],[Q No.]]</f>
        <v>P223</v>
      </c>
      <c r="C844" s="29" t="s">
        <v>128</v>
      </c>
      <c r="D844" s="12">
        <v>3</v>
      </c>
      <c r="E844" s="14"/>
      <c r="F844" s="11" t="str">
        <f>Table76810[[#This Row],[CID]]</f>
        <v>S3.3</v>
      </c>
      <c r="G844" s="6">
        <v>3</v>
      </c>
      <c r="H844" s="13" t="s">
        <v>54</v>
      </c>
      <c r="I844" s="12" t="s">
        <v>423</v>
      </c>
      <c r="J844" s="11" t="str">
        <f>VLOOKUP(Table76810[[#This Row],[CID]],ALY,2,FALSE)</f>
        <v>Interpreting Experiments</v>
      </c>
    </row>
    <row r="845" spans="1:10" ht="17" thickBot="1" x14ac:dyDescent="0.25">
      <c r="A845" s="8" t="str">
        <f>Table76810[[#This Row],[Test No.]]&amp;Table76810[[#This Row],[Section]]&amp;Table76810[[#This Row],[Q No.]]</f>
        <v>P224</v>
      </c>
      <c r="C845" s="29" t="s">
        <v>128</v>
      </c>
      <c r="D845" s="12">
        <v>4</v>
      </c>
      <c r="E845" s="14"/>
      <c r="F845" s="11" t="str">
        <f>Table76810[[#This Row],[CID]]</f>
        <v>S3.3</v>
      </c>
      <c r="G845" s="6">
        <v>3</v>
      </c>
      <c r="H845" s="13" t="s">
        <v>54</v>
      </c>
      <c r="I845" s="12" t="s">
        <v>423</v>
      </c>
      <c r="J845" s="11" t="str">
        <f>VLOOKUP(Table76810[[#This Row],[CID]],ALY,2,FALSE)</f>
        <v>Interpreting Experiments</v>
      </c>
    </row>
    <row r="846" spans="1:10" ht="17" thickBot="1" x14ac:dyDescent="0.25">
      <c r="A846" s="8" t="str">
        <f>Table76810[[#This Row],[Test No.]]&amp;Table76810[[#This Row],[Section]]&amp;Table76810[[#This Row],[Q No.]]</f>
        <v>P225</v>
      </c>
      <c r="C846" s="29" t="s">
        <v>128</v>
      </c>
      <c r="D846" s="12">
        <v>5</v>
      </c>
      <c r="E846" s="14"/>
      <c r="F846" s="11" t="str">
        <f>Table76810[[#This Row],[CID]]</f>
        <v>S3.2</v>
      </c>
      <c r="G846" s="6">
        <v>3</v>
      </c>
      <c r="H846" s="13" t="s">
        <v>54</v>
      </c>
      <c r="I846" s="12" t="s">
        <v>422</v>
      </c>
      <c r="J846" s="11" t="str">
        <f>VLOOKUP(Table76810[[#This Row],[CID]],ALY,2,FALSE)</f>
        <v>Hypothetical Experiment</v>
      </c>
    </row>
    <row r="847" spans="1:10" ht="17" thickBot="1" x14ac:dyDescent="0.25">
      <c r="A847" s="8" t="str">
        <f>Table76810[[#This Row],[Test No.]]&amp;Table76810[[#This Row],[Section]]&amp;Table76810[[#This Row],[Q No.]]</f>
        <v>P226</v>
      </c>
      <c r="C847" s="29" t="s">
        <v>128</v>
      </c>
      <c r="D847" s="12">
        <v>6</v>
      </c>
      <c r="E847" s="14"/>
      <c r="F847" s="11" t="str">
        <f>Table76810[[#This Row],[CID]]</f>
        <v>S3.1</v>
      </c>
      <c r="G847" s="6">
        <v>3</v>
      </c>
      <c r="H847" s="13" t="s">
        <v>54</v>
      </c>
      <c r="I847" s="12" t="s">
        <v>421</v>
      </c>
      <c r="J847" s="11" t="str">
        <f>VLOOKUP(Table76810[[#This Row],[CID]],ALY,2,FALSE)</f>
        <v>Experimental Design &amp; Method</v>
      </c>
    </row>
    <row r="848" spans="1:10" ht="17" thickBot="1" x14ac:dyDescent="0.25">
      <c r="A848" s="8" t="str">
        <f>Table76810[[#This Row],[Test No.]]&amp;Table76810[[#This Row],[Section]]&amp;Table76810[[#This Row],[Q No.]]</f>
        <v>P227</v>
      </c>
      <c r="C848" s="29" t="s">
        <v>128</v>
      </c>
      <c r="D848" s="12">
        <v>7</v>
      </c>
      <c r="E848" s="14"/>
      <c r="F848" s="11" t="str">
        <f>Table76810[[#This Row],[CID]]</f>
        <v>S2.1</v>
      </c>
      <c r="G848" s="6">
        <v>2</v>
      </c>
      <c r="H848" s="13" t="s">
        <v>53</v>
      </c>
      <c r="I848" s="12" t="s">
        <v>418</v>
      </c>
      <c r="J848" s="11" t="str">
        <f>VLOOKUP(Table76810[[#This Row],[CID]],ALY,2,FALSE)</f>
        <v>Data Trend &amp; Relationships between Variables</v>
      </c>
    </row>
    <row r="849" spans="1:10" ht="17" thickBot="1" x14ac:dyDescent="0.25">
      <c r="A849" s="8" t="str">
        <f>Table76810[[#This Row],[Test No.]]&amp;Table76810[[#This Row],[Section]]&amp;Table76810[[#This Row],[Q No.]]</f>
        <v>P228</v>
      </c>
      <c r="C849" s="29" t="s">
        <v>128</v>
      </c>
      <c r="D849" s="12">
        <v>8</v>
      </c>
      <c r="E849" s="14"/>
      <c r="F849" s="11" t="str">
        <f>Table76810[[#This Row],[CID]]</f>
        <v>S2.1</v>
      </c>
      <c r="G849" s="6">
        <v>2</v>
      </c>
      <c r="H849" s="13" t="s">
        <v>53</v>
      </c>
      <c r="I849" s="12" t="s">
        <v>418</v>
      </c>
      <c r="J849" s="11" t="str">
        <f>VLOOKUP(Table76810[[#This Row],[CID]],ALY,2,FALSE)</f>
        <v>Data Trend &amp; Relationships between Variables</v>
      </c>
    </row>
    <row r="850" spans="1:10" ht="17" thickBot="1" x14ac:dyDescent="0.25">
      <c r="A850" s="8" t="str">
        <f>Table76810[[#This Row],[Test No.]]&amp;Table76810[[#This Row],[Section]]&amp;Table76810[[#This Row],[Q No.]]</f>
        <v>P229</v>
      </c>
      <c r="C850" s="29" t="s">
        <v>128</v>
      </c>
      <c r="D850" s="12">
        <v>9</v>
      </c>
      <c r="E850" s="14"/>
      <c r="F850" s="11" t="str">
        <f>Table76810[[#This Row],[CID]]</f>
        <v>S2.1</v>
      </c>
      <c r="G850" s="6">
        <v>2</v>
      </c>
      <c r="H850" s="13" t="s">
        <v>53</v>
      </c>
      <c r="I850" s="12" t="s">
        <v>418</v>
      </c>
      <c r="J850" s="11" t="str">
        <f>VLOOKUP(Table76810[[#This Row],[CID]],ALY,2,FALSE)</f>
        <v>Data Trend &amp; Relationships between Variables</v>
      </c>
    </row>
    <row r="851" spans="1:10" ht="17" thickBot="1" x14ac:dyDescent="0.25">
      <c r="A851" s="8" t="str">
        <f>Table76810[[#This Row],[Test No.]]&amp;Table76810[[#This Row],[Section]]&amp;Table76810[[#This Row],[Q No.]]</f>
        <v>P2210</v>
      </c>
      <c r="C851" s="29" t="s">
        <v>128</v>
      </c>
      <c r="D851" s="12">
        <v>10</v>
      </c>
      <c r="E851" s="14"/>
      <c r="F851" s="11" t="str">
        <f>Table76810[[#This Row],[CID]]</f>
        <v>S2.1</v>
      </c>
      <c r="G851" s="6">
        <v>2</v>
      </c>
      <c r="H851" s="13" t="s">
        <v>53</v>
      </c>
      <c r="I851" s="12" t="s">
        <v>418</v>
      </c>
      <c r="J851" s="11" t="str">
        <f>VLOOKUP(Table76810[[#This Row],[CID]],ALY,2,FALSE)</f>
        <v>Data Trend &amp; Relationships between Variables</v>
      </c>
    </row>
    <row r="852" spans="1:10" ht="17" thickBot="1" x14ac:dyDescent="0.25">
      <c r="A852" s="8" t="str">
        <f>Table76810[[#This Row],[Test No.]]&amp;Table76810[[#This Row],[Section]]&amp;Table76810[[#This Row],[Q No.]]</f>
        <v>P2211</v>
      </c>
      <c r="C852" s="29" t="s">
        <v>128</v>
      </c>
      <c r="D852" s="12">
        <v>11</v>
      </c>
      <c r="E852" s="14"/>
      <c r="F852" s="11" t="str">
        <f>Table76810[[#This Row],[CID]]</f>
        <v>S2.1</v>
      </c>
      <c r="G852" s="6">
        <v>2</v>
      </c>
      <c r="H852" s="13" t="s">
        <v>53</v>
      </c>
      <c r="I852" s="12" t="s">
        <v>418</v>
      </c>
      <c r="J852" s="11" t="str">
        <f>VLOOKUP(Table76810[[#This Row],[CID]],ALY,2,FALSE)</f>
        <v>Data Trend &amp; Relationships between Variables</v>
      </c>
    </row>
    <row r="853" spans="1:10" ht="17" thickBot="1" x14ac:dyDescent="0.25">
      <c r="A853" s="8" t="str">
        <f>Table76810[[#This Row],[Test No.]]&amp;Table76810[[#This Row],[Section]]&amp;Table76810[[#This Row],[Q No.]]</f>
        <v>P2212</v>
      </c>
      <c r="C853" s="29" t="s">
        <v>128</v>
      </c>
      <c r="D853" s="12">
        <v>12</v>
      </c>
      <c r="E853" s="14"/>
      <c r="F853" s="11" t="str">
        <f>Table76810[[#This Row],[CID]]</f>
        <v>S2.1</v>
      </c>
      <c r="G853" s="6">
        <v>2</v>
      </c>
      <c r="H853" s="13" t="s">
        <v>53</v>
      </c>
      <c r="I853" s="12" t="s">
        <v>418</v>
      </c>
      <c r="J853" s="11" t="str">
        <f>VLOOKUP(Table76810[[#This Row],[CID]],ALY,2,FALSE)</f>
        <v>Data Trend &amp; Relationships between Variables</v>
      </c>
    </row>
    <row r="854" spans="1:10" ht="17" thickBot="1" x14ac:dyDescent="0.25">
      <c r="A854" s="8" t="str">
        <f>Table76810[[#This Row],[Test No.]]&amp;Table76810[[#This Row],[Section]]&amp;Table76810[[#This Row],[Q No.]]</f>
        <v>P2213</v>
      </c>
      <c r="C854" s="29" t="s">
        <v>128</v>
      </c>
      <c r="D854" s="12">
        <v>13</v>
      </c>
      <c r="E854" s="14"/>
      <c r="F854" s="11" t="str">
        <f>Table76810[[#This Row],[CID]]</f>
        <v>S2.1</v>
      </c>
      <c r="G854" s="6">
        <v>2</v>
      </c>
      <c r="H854" s="13" t="s">
        <v>53</v>
      </c>
      <c r="I854" s="12" t="s">
        <v>418</v>
      </c>
      <c r="J854" s="11" t="str">
        <f>VLOOKUP(Table76810[[#This Row],[CID]],ALY,2,FALSE)</f>
        <v>Data Trend &amp; Relationships between Variables</v>
      </c>
    </row>
    <row r="855" spans="1:10" ht="17" thickBot="1" x14ac:dyDescent="0.25">
      <c r="A855" s="8" t="str">
        <f>Table76810[[#This Row],[Test No.]]&amp;Table76810[[#This Row],[Section]]&amp;Table76810[[#This Row],[Q No.]]</f>
        <v>P2214</v>
      </c>
      <c r="C855" s="29" t="s">
        <v>128</v>
      </c>
      <c r="D855" s="12">
        <v>14</v>
      </c>
      <c r="E855" s="14"/>
      <c r="F855" s="11" t="str">
        <f>Table76810[[#This Row],[CID]]</f>
        <v>S2.1</v>
      </c>
      <c r="G855" s="6">
        <v>2</v>
      </c>
      <c r="H855" s="13" t="s">
        <v>53</v>
      </c>
      <c r="I855" s="12" t="s">
        <v>418</v>
      </c>
      <c r="J855" s="11" t="str">
        <f>VLOOKUP(Table76810[[#This Row],[CID]],ALY,2,FALSE)</f>
        <v>Data Trend &amp; Relationships between Variables</v>
      </c>
    </row>
    <row r="856" spans="1:10" ht="17" thickBot="1" x14ac:dyDescent="0.25">
      <c r="A856" s="8" t="str">
        <f>Table76810[[#This Row],[Test No.]]&amp;Table76810[[#This Row],[Section]]&amp;Table76810[[#This Row],[Q No.]]</f>
        <v>P2215</v>
      </c>
      <c r="C856" s="29" t="s">
        <v>128</v>
      </c>
      <c r="D856" s="12">
        <v>15</v>
      </c>
      <c r="E856" s="14"/>
      <c r="F856" s="11" t="str">
        <f>Table76810[[#This Row],[CID]]</f>
        <v>S2.2</v>
      </c>
      <c r="G856" s="6">
        <v>2</v>
      </c>
      <c r="H856" s="13" t="s">
        <v>53</v>
      </c>
      <c r="I856" s="12" t="s">
        <v>419</v>
      </c>
      <c r="J856" s="11" t="str">
        <f>VLOOKUP(Table76810[[#This Row],[CID]],ALY,2,FALSE)</f>
        <v>Hypothetical Data Point</v>
      </c>
    </row>
    <row r="857" spans="1:10" ht="17" thickBot="1" x14ac:dyDescent="0.25">
      <c r="A857" s="8" t="str">
        <f>Table76810[[#This Row],[Test No.]]&amp;Table76810[[#This Row],[Section]]&amp;Table76810[[#This Row],[Q No.]]</f>
        <v>P2216</v>
      </c>
      <c r="C857" s="29" t="s">
        <v>128</v>
      </c>
      <c r="D857" s="12">
        <v>16</v>
      </c>
      <c r="E857" s="14"/>
      <c r="F857" s="11" t="str">
        <f>Table76810[[#This Row],[CID]]</f>
        <v>S2.1</v>
      </c>
      <c r="G857" s="6">
        <v>2</v>
      </c>
      <c r="H857" s="13" t="s">
        <v>53</v>
      </c>
      <c r="I857" s="12" t="s">
        <v>418</v>
      </c>
      <c r="J857" s="11" t="str">
        <f>VLOOKUP(Table76810[[#This Row],[CID]],ALY,2,FALSE)</f>
        <v>Data Trend &amp; Relationships between Variables</v>
      </c>
    </row>
    <row r="858" spans="1:10" ht="17" thickBot="1" x14ac:dyDescent="0.25">
      <c r="A858" s="8" t="str">
        <f>Table76810[[#This Row],[Test No.]]&amp;Table76810[[#This Row],[Section]]&amp;Table76810[[#This Row],[Q No.]]</f>
        <v>P2217</v>
      </c>
      <c r="C858" s="29" t="s">
        <v>128</v>
      </c>
      <c r="D858" s="12">
        <v>17</v>
      </c>
      <c r="E858" s="14"/>
      <c r="F858" s="11" t="str">
        <f>Table76810[[#This Row],[CID]]</f>
        <v>S1.1</v>
      </c>
      <c r="G858" s="6">
        <v>1</v>
      </c>
      <c r="H858" s="13" t="s">
        <v>52</v>
      </c>
      <c r="I858" s="12" t="s">
        <v>415</v>
      </c>
      <c r="J858" s="11" t="str">
        <f>VLOOKUP(Table76810[[#This Row],[CID]],ALY,2,FALSE)</f>
        <v>Detail</v>
      </c>
    </row>
    <row r="859" spans="1:10" ht="17" thickBot="1" x14ac:dyDescent="0.25">
      <c r="A859" s="8" t="str">
        <f>Table76810[[#This Row],[Test No.]]&amp;Table76810[[#This Row],[Section]]&amp;Table76810[[#This Row],[Q No.]]</f>
        <v>P2218</v>
      </c>
      <c r="C859" s="29" t="s">
        <v>128</v>
      </c>
      <c r="D859" s="12">
        <v>18</v>
      </c>
      <c r="E859" s="14"/>
      <c r="F859" s="11" t="str">
        <f>Table76810[[#This Row],[CID]]</f>
        <v>S1.1</v>
      </c>
      <c r="G859" s="6">
        <v>1</v>
      </c>
      <c r="H859" s="13" t="s">
        <v>52</v>
      </c>
      <c r="I859" s="12" t="s">
        <v>415</v>
      </c>
      <c r="J859" s="11" t="str">
        <f>VLOOKUP(Table76810[[#This Row],[CID]],ALY,2,FALSE)</f>
        <v>Detail</v>
      </c>
    </row>
    <row r="860" spans="1:10" ht="17" thickBot="1" x14ac:dyDescent="0.25">
      <c r="A860" s="8" t="str">
        <f>Table76810[[#This Row],[Test No.]]&amp;Table76810[[#This Row],[Section]]&amp;Table76810[[#This Row],[Q No.]]</f>
        <v>P2219</v>
      </c>
      <c r="C860" s="29" t="s">
        <v>128</v>
      </c>
      <c r="D860" s="12">
        <v>19</v>
      </c>
      <c r="E860" s="14"/>
      <c r="F860" s="11" t="str">
        <f>Table76810[[#This Row],[CID]]</f>
        <v>S1.1</v>
      </c>
      <c r="G860" s="6">
        <v>1</v>
      </c>
      <c r="H860" s="13" t="s">
        <v>52</v>
      </c>
      <c r="I860" s="12" t="s">
        <v>415</v>
      </c>
      <c r="J860" s="11" t="str">
        <f>VLOOKUP(Table76810[[#This Row],[CID]],ALY,2,FALSE)</f>
        <v>Detail</v>
      </c>
    </row>
    <row r="861" spans="1:10" ht="17" thickBot="1" x14ac:dyDescent="0.25">
      <c r="A861" s="8" t="str">
        <f>Table76810[[#This Row],[Test No.]]&amp;Table76810[[#This Row],[Section]]&amp;Table76810[[#This Row],[Q No.]]</f>
        <v>P2220</v>
      </c>
      <c r="C861" s="29" t="s">
        <v>128</v>
      </c>
      <c r="D861" s="12">
        <v>20</v>
      </c>
      <c r="E861" s="14"/>
      <c r="F861" s="11" t="str">
        <f>Table76810[[#This Row],[CID]]</f>
        <v>S1.2</v>
      </c>
      <c r="G861" s="6">
        <v>1</v>
      </c>
      <c r="H861" s="13" t="s">
        <v>52</v>
      </c>
      <c r="I861" s="12" t="s">
        <v>416</v>
      </c>
      <c r="J861" s="11" t="str">
        <f>VLOOKUP(Table76810[[#This Row],[CID]],ALY,2,FALSE)</f>
        <v>Inference</v>
      </c>
    </row>
    <row r="862" spans="1:10" ht="17" thickBot="1" x14ac:dyDescent="0.25">
      <c r="A862" s="8" t="str">
        <f>Table76810[[#This Row],[Test No.]]&amp;Table76810[[#This Row],[Section]]&amp;Table76810[[#This Row],[Q No.]]</f>
        <v>P2221</v>
      </c>
      <c r="C862" s="29" t="s">
        <v>128</v>
      </c>
      <c r="D862" s="12">
        <v>21</v>
      </c>
      <c r="E862" s="14"/>
      <c r="F862" s="11" t="str">
        <f>Table76810[[#This Row],[CID]]</f>
        <v>S1.2</v>
      </c>
      <c r="G862" s="6">
        <v>1</v>
      </c>
      <c r="H862" s="13" t="s">
        <v>52</v>
      </c>
      <c r="I862" s="12" t="s">
        <v>416</v>
      </c>
      <c r="J862" s="11" t="str">
        <f>VLOOKUP(Table76810[[#This Row],[CID]],ALY,2,FALSE)</f>
        <v>Inference</v>
      </c>
    </row>
    <row r="863" spans="1:10" ht="17" thickBot="1" x14ac:dyDescent="0.25">
      <c r="A863" s="8" t="str">
        <f>Table76810[[#This Row],[Test No.]]&amp;Table76810[[#This Row],[Section]]&amp;Table76810[[#This Row],[Q No.]]</f>
        <v>P2222</v>
      </c>
      <c r="C863" s="29" t="s">
        <v>128</v>
      </c>
      <c r="D863" s="12">
        <v>22</v>
      </c>
      <c r="E863" s="14"/>
      <c r="F863" s="11" t="str">
        <f>Table76810[[#This Row],[CID]]</f>
        <v>S1.2</v>
      </c>
      <c r="G863" s="6">
        <v>1</v>
      </c>
      <c r="H863" s="13" t="s">
        <v>52</v>
      </c>
      <c r="I863" s="12" t="s">
        <v>416</v>
      </c>
      <c r="J863" s="11" t="str">
        <f>VLOOKUP(Table76810[[#This Row],[CID]],ALY,2,FALSE)</f>
        <v>Inference</v>
      </c>
    </row>
    <row r="864" spans="1:10" ht="17" thickBot="1" x14ac:dyDescent="0.25">
      <c r="A864" s="8" t="str">
        <f>Table76810[[#This Row],[Test No.]]&amp;Table76810[[#This Row],[Section]]&amp;Table76810[[#This Row],[Q No.]]</f>
        <v>P2223</v>
      </c>
      <c r="C864" s="29" t="s">
        <v>128</v>
      </c>
      <c r="D864" s="12">
        <v>23</v>
      </c>
      <c r="E864" s="14"/>
      <c r="F864" s="11" t="str">
        <f>Table76810[[#This Row],[CID]]</f>
        <v>S1.2</v>
      </c>
      <c r="G864" s="6">
        <v>1</v>
      </c>
      <c r="H864" s="13" t="s">
        <v>52</v>
      </c>
      <c r="I864" s="12" t="s">
        <v>416</v>
      </c>
      <c r="J864" s="11" t="str">
        <f>VLOOKUP(Table76810[[#This Row],[CID]],ALY,2,FALSE)</f>
        <v>Inference</v>
      </c>
    </row>
    <row r="865" spans="1:10" ht="17" thickBot="1" x14ac:dyDescent="0.25">
      <c r="A865" s="8" t="str">
        <f>Table76810[[#This Row],[Test No.]]&amp;Table76810[[#This Row],[Section]]&amp;Table76810[[#This Row],[Q No.]]</f>
        <v>P2224</v>
      </c>
      <c r="C865" s="29" t="s">
        <v>128</v>
      </c>
      <c r="D865" s="12">
        <v>24</v>
      </c>
      <c r="E865" s="14"/>
      <c r="F865" s="11" t="str">
        <f>Table76810[[#This Row],[CID]]</f>
        <v>S3.3</v>
      </c>
      <c r="G865" s="6">
        <v>3</v>
      </c>
      <c r="H865" s="13" t="s">
        <v>54</v>
      </c>
      <c r="I865" s="12" t="s">
        <v>423</v>
      </c>
      <c r="J865" s="11" t="str">
        <f>VLOOKUP(Table76810[[#This Row],[CID]],ALY,2,FALSE)</f>
        <v>Interpreting Experiments</v>
      </c>
    </row>
    <row r="866" spans="1:10" ht="17" thickBot="1" x14ac:dyDescent="0.25">
      <c r="A866" s="8" t="str">
        <f>Table76810[[#This Row],[Test No.]]&amp;Table76810[[#This Row],[Section]]&amp;Table76810[[#This Row],[Q No.]]</f>
        <v>P2225</v>
      </c>
      <c r="C866" s="29" t="s">
        <v>128</v>
      </c>
      <c r="D866" s="12">
        <v>25</v>
      </c>
      <c r="E866" s="14"/>
      <c r="F866" s="11" t="str">
        <f>Table76810[[#This Row],[CID]]</f>
        <v>S3.2</v>
      </c>
      <c r="G866" s="6">
        <v>3</v>
      </c>
      <c r="H866" s="13" t="s">
        <v>54</v>
      </c>
      <c r="I866" s="12" t="s">
        <v>422</v>
      </c>
      <c r="J866" s="11" t="str">
        <f>VLOOKUP(Table76810[[#This Row],[CID]],ALY,2,FALSE)</f>
        <v>Hypothetical Experiment</v>
      </c>
    </row>
    <row r="867" spans="1:10" ht="17" thickBot="1" x14ac:dyDescent="0.25">
      <c r="A867" s="8" t="str">
        <f>Table76810[[#This Row],[Test No.]]&amp;Table76810[[#This Row],[Section]]&amp;Table76810[[#This Row],[Q No.]]</f>
        <v>P2226</v>
      </c>
      <c r="C867" s="29" t="s">
        <v>128</v>
      </c>
      <c r="D867" s="12">
        <v>26</v>
      </c>
      <c r="E867" s="14"/>
      <c r="F867" s="11" t="str">
        <f>Table76810[[#This Row],[CID]]</f>
        <v>S3.3</v>
      </c>
      <c r="G867" s="6">
        <v>3</v>
      </c>
      <c r="H867" s="13" t="s">
        <v>54</v>
      </c>
      <c r="I867" s="12" t="s">
        <v>423</v>
      </c>
      <c r="J867" s="11" t="str">
        <f>VLOOKUP(Table76810[[#This Row],[CID]],ALY,2,FALSE)</f>
        <v>Interpreting Experiments</v>
      </c>
    </row>
    <row r="868" spans="1:10" ht="17" thickBot="1" x14ac:dyDescent="0.25">
      <c r="A868" s="8" t="str">
        <f>Table76810[[#This Row],[Test No.]]&amp;Table76810[[#This Row],[Section]]&amp;Table76810[[#This Row],[Q No.]]</f>
        <v>P2227</v>
      </c>
      <c r="C868" s="29" t="s">
        <v>128</v>
      </c>
      <c r="D868" s="12">
        <v>27</v>
      </c>
      <c r="E868" s="14"/>
      <c r="F868" s="11" t="str">
        <f>Table76810[[#This Row],[CID]]</f>
        <v>S3.3</v>
      </c>
      <c r="G868" s="6">
        <v>3</v>
      </c>
      <c r="H868" s="13" t="s">
        <v>54</v>
      </c>
      <c r="I868" s="12" t="s">
        <v>423</v>
      </c>
      <c r="J868" s="11" t="str">
        <f>VLOOKUP(Table76810[[#This Row],[CID]],ALY,2,FALSE)</f>
        <v>Interpreting Experiments</v>
      </c>
    </row>
    <row r="869" spans="1:10" ht="17" thickBot="1" x14ac:dyDescent="0.25">
      <c r="A869" s="8" t="str">
        <f>Table76810[[#This Row],[Test No.]]&amp;Table76810[[#This Row],[Section]]&amp;Table76810[[#This Row],[Q No.]]</f>
        <v>P2228</v>
      </c>
      <c r="C869" s="29" t="s">
        <v>128</v>
      </c>
      <c r="D869" s="12">
        <v>28</v>
      </c>
      <c r="E869" s="14"/>
      <c r="F869" s="11" t="str">
        <f>Table76810[[#This Row],[CID]]</f>
        <v>S3.1</v>
      </c>
      <c r="G869" s="6">
        <v>3</v>
      </c>
      <c r="H869" s="13" t="s">
        <v>54</v>
      </c>
      <c r="I869" s="12" t="s">
        <v>421</v>
      </c>
      <c r="J869" s="11" t="str">
        <f>VLOOKUP(Table76810[[#This Row],[CID]],ALY,2,FALSE)</f>
        <v>Experimental Design &amp; Method</v>
      </c>
    </row>
    <row r="870" spans="1:10" ht="17" thickBot="1" x14ac:dyDescent="0.25">
      <c r="A870" s="8" t="str">
        <f>Table76810[[#This Row],[Test No.]]&amp;Table76810[[#This Row],[Section]]&amp;Table76810[[#This Row],[Q No.]]</f>
        <v>P2229</v>
      </c>
      <c r="C870" s="29" t="s">
        <v>128</v>
      </c>
      <c r="D870" s="12">
        <v>29</v>
      </c>
      <c r="E870" s="14"/>
      <c r="F870" s="11" t="str">
        <f>Table76810[[#This Row],[CID]]</f>
        <v>S3.2</v>
      </c>
      <c r="G870" s="6">
        <v>3</v>
      </c>
      <c r="H870" s="13" t="s">
        <v>54</v>
      </c>
      <c r="I870" s="12" t="s">
        <v>422</v>
      </c>
      <c r="J870" s="11" t="str">
        <f>VLOOKUP(Table76810[[#This Row],[CID]],ALY,2,FALSE)</f>
        <v>Hypothetical Experiment</v>
      </c>
    </row>
    <row r="871" spans="1:10" ht="17" thickBot="1" x14ac:dyDescent="0.25">
      <c r="A871" s="8" t="str">
        <f>Table76810[[#This Row],[Test No.]]&amp;Table76810[[#This Row],[Section]]&amp;Table76810[[#This Row],[Q No.]]</f>
        <v>P2230</v>
      </c>
      <c r="C871" s="29" t="s">
        <v>128</v>
      </c>
      <c r="D871" s="12">
        <v>30</v>
      </c>
      <c r="E871" s="14"/>
      <c r="F871" s="11" t="str">
        <f>Table76810[[#This Row],[CID]]</f>
        <v>S2.1</v>
      </c>
      <c r="G871" s="6">
        <v>2</v>
      </c>
      <c r="H871" s="13" t="s">
        <v>53</v>
      </c>
      <c r="I871" s="12" t="s">
        <v>418</v>
      </c>
      <c r="J871" s="11" t="str">
        <f>VLOOKUP(Table76810[[#This Row],[CID]],ALY,2,FALSE)</f>
        <v>Data Trend &amp; Relationships between Variables</v>
      </c>
    </row>
    <row r="872" spans="1:10" ht="17" thickBot="1" x14ac:dyDescent="0.25">
      <c r="A872" s="8" t="str">
        <f>Table76810[[#This Row],[Test No.]]&amp;Table76810[[#This Row],[Section]]&amp;Table76810[[#This Row],[Q No.]]</f>
        <v>P2231</v>
      </c>
      <c r="C872" s="29" t="s">
        <v>128</v>
      </c>
      <c r="D872" s="12">
        <v>31</v>
      </c>
      <c r="E872" s="14"/>
      <c r="F872" s="11" t="str">
        <f>Table76810[[#This Row],[CID]]</f>
        <v>S2.1</v>
      </c>
      <c r="G872" s="6">
        <v>2</v>
      </c>
      <c r="H872" s="13" t="s">
        <v>53</v>
      </c>
      <c r="I872" s="12" t="s">
        <v>418</v>
      </c>
      <c r="J872" s="11" t="str">
        <f>VLOOKUP(Table76810[[#This Row],[CID]],ALY,2,FALSE)</f>
        <v>Data Trend &amp; Relationships between Variables</v>
      </c>
    </row>
    <row r="873" spans="1:10" ht="17" thickBot="1" x14ac:dyDescent="0.25">
      <c r="A873" s="8" t="str">
        <f>Table76810[[#This Row],[Test No.]]&amp;Table76810[[#This Row],[Section]]&amp;Table76810[[#This Row],[Q No.]]</f>
        <v>P2232</v>
      </c>
      <c r="C873" s="29" t="s">
        <v>128</v>
      </c>
      <c r="D873" s="12">
        <v>32</v>
      </c>
      <c r="E873" s="14"/>
      <c r="F873" s="11" t="str">
        <f>Table76810[[#This Row],[CID]]</f>
        <v>S2.1</v>
      </c>
      <c r="G873" s="6">
        <v>2</v>
      </c>
      <c r="H873" s="13" t="s">
        <v>53</v>
      </c>
      <c r="I873" s="12" t="s">
        <v>418</v>
      </c>
      <c r="J873" s="11" t="str">
        <f>VLOOKUP(Table76810[[#This Row],[CID]],ALY,2,FALSE)</f>
        <v>Data Trend &amp; Relationships between Variables</v>
      </c>
    </row>
    <row r="874" spans="1:10" ht="17" thickBot="1" x14ac:dyDescent="0.25">
      <c r="A874" s="8" t="str">
        <f>Table76810[[#This Row],[Test No.]]&amp;Table76810[[#This Row],[Section]]&amp;Table76810[[#This Row],[Q No.]]</f>
        <v>P2233</v>
      </c>
      <c r="C874" s="29" t="s">
        <v>128</v>
      </c>
      <c r="D874" s="12">
        <v>33</v>
      </c>
      <c r="E874" s="14"/>
      <c r="F874" s="11" t="str">
        <f>Table76810[[#This Row],[CID]]</f>
        <v>S2.1</v>
      </c>
      <c r="G874" s="6">
        <v>2</v>
      </c>
      <c r="H874" s="13" t="s">
        <v>53</v>
      </c>
      <c r="I874" s="12" t="s">
        <v>418</v>
      </c>
      <c r="J874" s="11" t="str">
        <f>VLOOKUP(Table76810[[#This Row],[CID]],ALY,2,FALSE)</f>
        <v>Data Trend &amp; Relationships between Variables</v>
      </c>
    </row>
    <row r="875" spans="1:10" ht="17" thickBot="1" x14ac:dyDescent="0.25">
      <c r="A875" s="8" t="str">
        <f>Table76810[[#This Row],[Test No.]]&amp;Table76810[[#This Row],[Section]]&amp;Table76810[[#This Row],[Q No.]]</f>
        <v>P2234</v>
      </c>
      <c r="C875" s="29" t="s">
        <v>128</v>
      </c>
      <c r="D875" s="12">
        <v>34</v>
      </c>
      <c r="E875" s="14"/>
      <c r="F875" s="11" t="str">
        <f>Table76810[[#This Row],[CID]]</f>
        <v>S2.1</v>
      </c>
      <c r="G875" s="6">
        <v>2</v>
      </c>
      <c r="H875" s="13" t="s">
        <v>53</v>
      </c>
      <c r="I875" s="12" t="s">
        <v>418</v>
      </c>
      <c r="J875" s="11" t="str">
        <f>VLOOKUP(Table76810[[#This Row],[CID]],ALY,2,FALSE)</f>
        <v>Data Trend &amp; Relationships between Variables</v>
      </c>
    </row>
    <row r="876" spans="1:10" ht="17" thickBot="1" x14ac:dyDescent="0.25">
      <c r="A876" s="8" t="str">
        <f>Table76810[[#This Row],[Test No.]]&amp;Table76810[[#This Row],[Section]]&amp;Table76810[[#This Row],[Q No.]]</f>
        <v>P2235</v>
      </c>
      <c r="C876" s="29" t="s">
        <v>128</v>
      </c>
      <c r="D876" s="12">
        <v>35</v>
      </c>
      <c r="E876" s="14"/>
      <c r="F876" s="11" t="str">
        <f>Table76810[[#This Row],[CID]]</f>
        <v>S3.3</v>
      </c>
      <c r="G876" s="6">
        <v>3</v>
      </c>
      <c r="H876" s="13" t="s">
        <v>54</v>
      </c>
      <c r="I876" s="12" t="s">
        <v>423</v>
      </c>
      <c r="J876" s="11" t="str">
        <f>VLOOKUP(Table76810[[#This Row],[CID]],ALY,2,FALSE)</f>
        <v>Interpreting Experiments</v>
      </c>
    </row>
    <row r="877" spans="1:10" ht="17" thickBot="1" x14ac:dyDescent="0.25">
      <c r="A877" s="8" t="str">
        <f>Table76810[[#This Row],[Test No.]]&amp;Table76810[[#This Row],[Section]]&amp;Table76810[[#This Row],[Q No.]]</f>
        <v>P2236</v>
      </c>
      <c r="C877" s="29" t="s">
        <v>128</v>
      </c>
      <c r="D877" s="12">
        <v>36</v>
      </c>
      <c r="E877" s="14"/>
      <c r="F877" s="11" t="str">
        <f>Table76810[[#This Row],[CID]]</f>
        <v>S3.3</v>
      </c>
      <c r="G877" s="6">
        <v>3</v>
      </c>
      <c r="H877" s="13" t="s">
        <v>54</v>
      </c>
      <c r="I877" s="12" t="s">
        <v>423</v>
      </c>
      <c r="J877" s="11" t="str">
        <f>VLOOKUP(Table76810[[#This Row],[CID]],ALY,2,FALSE)</f>
        <v>Interpreting Experiments</v>
      </c>
    </row>
    <row r="878" spans="1:10" ht="17" thickBot="1" x14ac:dyDescent="0.25">
      <c r="A878" s="8" t="str">
        <f>Table76810[[#This Row],[Test No.]]&amp;Table76810[[#This Row],[Section]]&amp;Table76810[[#This Row],[Q No.]]</f>
        <v>P2237</v>
      </c>
      <c r="C878" s="29" t="s">
        <v>128</v>
      </c>
      <c r="D878" s="12">
        <v>37</v>
      </c>
      <c r="E878" s="14"/>
      <c r="F878" s="11" t="str">
        <f>Table76810[[#This Row],[CID]]</f>
        <v>S3.3</v>
      </c>
      <c r="G878" s="6">
        <v>3</v>
      </c>
      <c r="H878" s="13" t="s">
        <v>54</v>
      </c>
      <c r="I878" s="12" t="s">
        <v>423</v>
      </c>
      <c r="J878" s="11" t="str">
        <f>VLOOKUP(Table76810[[#This Row],[CID]],ALY,2,FALSE)</f>
        <v>Interpreting Experiments</v>
      </c>
    </row>
    <row r="879" spans="1:10" ht="17" thickBot="1" x14ac:dyDescent="0.25">
      <c r="A879" s="8" t="str">
        <f>Table76810[[#This Row],[Test No.]]&amp;Table76810[[#This Row],[Section]]&amp;Table76810[[#This Row],[Q No.]]</f>
        <v>P2238</v>
      </c>
      <c r="C879" s="29" t="s">
        <v>128</v>
      </c>
      <c r="D879" s="12">
        <v>38</v>
      </c>
      <c r="E879" s="14"/>
      <c r="F879" s="11" t="str">
        <f>Table76810[[#This Row],[CID]]</f>
        <v>S3.3</v>
      </c>
      <c r="G879" s="6">
        <v>3</v>
      </c>
      <c r="H879" s="13" t="s">
        <v>54</v>
      </c>
      <c r="I879" s="12" t="s">
        <v>423</v>
      </c>
      <c r="J879" s="11" t="str">
        <f>VLOOKUP(Table76810[[#This Row],[CID]],ALY,2,FALSE)</f>
        <v>Interpreting Experiments</v>
      </c>
    </row>
    <row r="880" spans="1:10" ht="17" thickBot="1" x14ac:dyDescent="0.25">
      <c r="A880" s="8" t="str">
        <f>Table76810[[#This Row],[Test No.]]&amp;Table76810[[#This Row],[Section]]&amp;Table76810[[#This Row],[Q No.]]</f>
        <v>P2239</v>
      </c>
      <c r="C880" s="29" t="s">
        <v>128</v>
      </c>
      <c r="D880" s="12">
        <v>39</v>
      </c>
      <c r="E880" s="14"/>
      <c r="F880" s="11" t="str">
        <f>Table76810[[#This Row],[CID]]</f>
        <v>S3.2</v>
      </c>
      <c r="G880" s="6">
        <v>3</v>
      </c>
      <c r="H880" s="13" t="s">
        <v>54</v>
      </c>
      <c r="I880" s="12" t="s">
        <v>422</v>
      </c>
      <c r="J880" s="11" t="str">
        <f>VLOOKUP(Table76810[[#This Row],[CID]],ALY,2,FALSE)</f>
        <v>Hypothetical Experiment</v>
      </c>
    </row>
    <row r="881" spans="1:10" ht="17" thickBot="1" x14ac:dyDescent="0.25">
      <c r="A881" s="8" t="str">
        <f>Table76810[[#This Row],[Test No.]]&amp;Table76810[[#This Row],[Section]]&amp;Table76810[[#This Row],[Q No.]]</f>
        <v>P2240</v>
      </c>
      <c r="C881" s="29" t="s">
        <v>128</v>
      </c>
      <c r="D881" s="12">
        <v>40</v>
      </c>
      <c r="E881" s="14"/>
      <c r="F881" s="11" t="str">
        <f>Table76810[[#This Row],[CID]]</f>
        <v>S3.2</v>
      </c>
      <c r="G881" s="6">
        <v>3</v>
      </c>
      <c r="H881" s="13" t="s">
        <v>54</v>
      </c>
      <c r="I881" s="12" t="s">
        <v>422</v>
      </c>
      <c r="J881" s="11" t="str">
        <f>VLOOKUP(Table76810[[#This Row],[CID]],ALY,2,FALSE)</f>
        <v>Hypothetical Experiment</v>
      </c>
    </row>
    <row r="882" spans="1:10" ht="17" thickBot="1" x14ac:dyDescent="0.25">
      <c r="A882" s="8" t="str">
        <f>Table76810[[#This Row],[Test No.]]&amp;Table76810[[#This Row],[Section]]&amp;Table76810[[#This Row],[Q No.]]</f>
        <v>P231</v>
      </c>
      <c r="C882" s="29" t="s">
        <v>127</v>
      </c>
      <c r="D882" s="12">
        <v>1</v>
      </c>
      <c r="E882" s="14"/>
      <c r="F882" s="11" t="str">
        <f>Table76810[[#This Row],[CID]]</f>
        <v>S3.3</v>
      </c>
      <c r="G882" s="6">
        <v>3</v>
      </c>
      <c r="H882" s="13" t="s">
        <v>54</v>
      </c>
      <c r="I882" s="12" t="s">
        <v>423</v>
      </c>
      <c r="J882" s="11" t="str">
        <f>VLOOKUP(Table76810[[#This Row],[CID]],ALY,2,FALSE)</f>
        <v>Interpreting Experiments</v>
      </c>
    </row>
    <row r="883" spans="1:10" ht="17" thickBot="1" x14ac:dyDescent="0.25">
      <c r="A883" s="8" t="str">
        <f>Table76810[[#This Row],[Test No.]]&amp;Table76810[[#This Row],[Section]]&amp;Table76810[[#This Row],[Q No.]]</f>
        <v>P232</v>
      </c>
      <c r="C883" s="29" t="s">
        <v>127</v>
      </c>
      <c r="D883" s="12">
        <v>2</v>
      </c>
      <c r="E883" s="14"/>
      <c r="F883" s="11" t="str">
        <f>Table76810[[#This Row],[CID]]</f>
        <v>S3.3</v>
      </c>
      <c r="G883" s="6">
        <v>3</v>
      </c>
      <c r="H883" s="13" t="s">
        <v>54</v>
      </c>
      <c r="I883" s="12" t="s">
        <v>423</v>
      </c>
      <c r="J883" s="11" t="str">
        <f>VLOOKUP(Table76810[[#This Row],[CID]],ALY,2,FALSE)</f>
        <v>Interpreting Experiments</v>
      </c>
    </row>
    <row r="884" spans="1:10" ht="17" thickBot="1" x14ac:dyDescent="0.25">
      <c r="A884" s="8" t="str">
        <f>Table76810[[#This Row],[Test No.]]&amp;Table76810[[#This Row],[Section]]&amp;Table76810[[#This Row],[Q No.]]</f>
        <v>P233</v>
      </c>
      <c r="C884" s="29" t="s">
        <v>127</v>
      </c>
      <c r="D884" s="12">
        <v>3</v>
      </c>
      <c r="E884" s="14"/>
      <c r="F884" s="11" t="str">
        <f>Table76810[[#This Row],[CID]]</f>
        <v>S3.3</v>
      </c>
      <c r="G884" s="6">
        <v>3</v>
      </c>
      <c r="H884" s="13" t="s">
        <v>54</v>
      </c>
      <c r="I884" s="12" t="s">
        <v>423</v>
      </c>
      <c r="J884" s="11" t="str">
        <f>VLOOKUP(Table76810[[#This Row],[CID]],ALY,2,FALSE)</f>
        <v>Interpreting Experiments</v>
      </c>
    </row>
    <row r="885" spans="1:10" ht="17" thickBot="1" x14ac:dyDescent="0.25">
      <c r="A885" s="8" t="str">
        <f>Table76810[[#This Row],[Test No.]]&amp;Table76810[[#This Row],[Section]]&amp;Table76810[[#This Row],[Q No.]]</f>
        <v>P234</v>
      </c>
      <c r="C885" s="29" t="s">
        <v>127</v>
      </c>
      <c r="D885" s="12">
        <v>4</v>
      </c>
      <c r="E885" s="14"/>
      <c r="F885" s="11" t="str">
        <f>Table76810[[#This Row],[CID]]</f>
        <v>S3.2</v>
      </c>
      <c r="G885" s="6">
        <v>3</v>
      </c>
      <c r="H885" s="13" t="s">
        <v>54</v>
      </c>
      <c r="I885" s="12" t="s">
        <v>422</v>
      </c>
      <c r="J885" s="11" t="str">
        <f>VLOOKUP(Table76810[[#This Row],[CID]],ALY,2,FALSE)</f>
        <v>Hypothetical Experiment</v>
      </c>
    </row>
    <row r="886" spans="1:10" ht="17" thickBot="1" x14ac:dyDescent="0.25">
      <c r="A886" s="8" t="str">
        <f>Table76810[[#This Row],[Test No.]]&amp;Table76810[[#This Row],[Section]]&amp;Table76810[[#This Row],[Q No.]]</f>
        <v>P235</v>
      </c>
      <c r="C886" s="29" t="s">
        <v>127</v>
      </c>
      <c r="D886" s="12">
        <v>5</v>
      </c>
      <c r="E886" s="14"/>
      <c r="F886" s="11" t="str">
        <f>Table76810[[#This Row],[CID]]</f>
        <v>S3.3</v>
      </c>
      <c r="G886" s="6">
        <v>3</v>
      </c>
      <c r="H886" s="13" t="s">
        <v>54</v>
      </c>
      <c r="I886" s="12" t="s">
        <v>423</v>
      </c>
      <c r="J886" s="11" t="str">
        <f>VLOOKUP(Table76810[[#This Row],[CID]],ALY,2,FALSE)</f>
        <v>Interpreting Experiments</v>
      </c>
    </row>
    <row r="887" spans="1:10" ht="17" thickBot="1" x14ac:dyDescent="0.25">
      <c r="A887" s="8" t="str">
        <f>Table76810[[#This Row],[Test No.]]&amp;Table76810[[#This Row],[Section]]&amp;Table76810[[#This Row],[Q No.]]</f>
        <v>P236</v>
      </c>
      <c r="C887" s="29" t="s">
        <v>127</v>
      </c>
      <c r="D887" s="12">
        <v>6</v>
      </c>
      <c r="E887" s="14"/>
      <c r="F887" s="11" t="str">
        <f>Table76810[[#This Row],[CID]]</f>
        <v>S3.3</v>
      </c>
      <c r="G887" s="6">
        <v>3</v>
      </c>
      <c r="H887" s="13" t="s">
        <v>54</v>
      </c>
      <c r="I887" s="12" t="s">
        <v>423</v>
      </c>
      <c r="J887" s="11" t="str">
        <f>VLOOKUP(Table76810[[#This Row],[CID]],ALY,2,FALSE)</f>
        <v>Interpreting Experiments</v>
      </c>
    </row>
    <row r="888" spans="1:10" ht="17" thickBot="1" x14ac:dyDescent="0.25">
      <c r="A888" s="8" t="str">
        <f>Table76810[[#This Row],[Test No.]]&amp;Table76810[[#This Row],[Section]]&amp;Table76810[[#This Row],[Q No.]]</f>
        <v>P237</v>
      </c>
      <c r="C888" s="29" t="s">
        <v>127</v>
      </c>
      <c r="D888" s="12">
        <v>7</v>
      </c>
      <c r="E888" s="14"/>
      <c r="F888" s="11" t="str">
        <f>Table76810[[#This Row],[CID]]</f>
        <v>S2.1</v>
      </c>
      <c r="G888" s="6">
        <v>2</v>
      </c>
      <c r="H888" s="13" t="s">
        <v>53</v>
      </c>
      <c r="I888" s="12" t="s">
        <v>418</v>
      </c>
      <c r="J888" s="11" t="str">
        <f>VLOOKUP(Table76810[[#This Row],[CID]],ALY,2,FALSE)</f>
        <v>Data Trend &amp; Relationships between Variables</v>
      </c>
    </row>
    <row r="889" spans="1:10" ht="17" thickBot="1" x14ac:dyDescent="0.25">
      <c r="A889" s="8" t="str">
        <f>Table76810[[#This Row],[Test No.]]&amp;Table76810[[#This Row],[Section]]&amp;Table76810[[#This Row],[Q No.]]</f>
        <v>P238</v>
      </c>
      <c r="C889" s="29" t="s">
        <v>127</v>
      </c>
      <c r="D889" s="12">
        <v>8</v>
      </c>
      <c r="E889" s="14"/>
      <c r="F889" s="11" t="str">
        <f>Table76810[[#This Row],[CID]]</f>
        <v>S2.1</v>
      </c>
      <c r="G889" s="6">
        <v>2</v>
      </c>
      <c r="H889" s="13" t="s">
        <v>53</v>
      </c>
      <c r="I889" s="12" t="s">
        <v>418</v>
      </c>
      <c r="J889" s="11" t="str">
        <f>VLOOKUP(Table76810[[#This Row],[CID]],ALY,2,FALSE)</f>
        <v>Data Trend &amp; Relationships between Variables</v>
      </c>
    </row>
    <row r="890" spans="1:10" ht="17" thickBot="1" x14ac:dyDescent="0.25">
      <c r="A890" s="8" t="str">
        <f>Table76810[[#This Row],[Test No.]]&amp;Table76810[[#This Row],[Section]]&amp;Table76810[[#This Row],[Q No.]]</f>
        <v>P239</v>
      </c>
      <c r="C890" s="29" t="s">
        <v>127</v>
      </c>
      <c r="D890" s="12">
        <v>9</v>
      </c>
      <c r="E890" s="14"/>
      <c r="F890" s="11" t="str">
        <f>Table76810[[#This Row],[CID]]</f>
        <v>S2.1</v>
      </c>
      <c r="G890" s="6">
        <v>2</v>
      </c>
      <c r="H890" s="13" t="s">
        <v>53</v>
      </c>
      <c r="I890" s="12" t="s">
        <v>418</v>
      </c>
      <c r="J890" s="11" t="str">
        <f>VLOOKUP(Table76810[[#This Row],[CID]],ALY,2,FALSE)</f>
        <v>Data Trend &amp; Relationships between Variables</v>
      </c>
    </row>
    <row r="891" spans="1:10" ht="17" thickBot="1" x14ac:dyDescent="0.25">
      <c r="A891" s="8" t="str">
        <f>Table76810[[#This Row],[Test No.]]&amp;Table76810[[#This Row],[Section]]&amp;Table76810[[#This Row],[Q No.]]</f>
        <v>P2310</v>
      </c>
      <c r="C891" s="29" t="s">
        <v>127</v>
      </c>
      <c r="D891" s="12">
        <v>10</v>
      </c>
      <c r="E891" s="14"/>
      <c r="F891" s="11" t="str">
        <f>Table76810[[#This Row],[CID]]</f>
        <v>S2.1</v>
      </c>
      <c r="G891" s="6">
        <v>2</v>
      </c>
      <c r="H891" s="13" t="s">
        <v>53</v>
      </c>
      <c r="I891" s="12" t="s">
        <v>418</v>
      </c>
      <c r="J891" s="11" t="str">
        <f>VLOOKUP(Table76810[[#This Row],[CID]],ALY,2,FALSE)</f>
        <v>Data Trend &amp; Relationships between Variables</v>
      </c>
    </row>
    <row r="892" spans="1:10" ht="17" thickBot="1" x14ac:dyDescent="0.25">
      <c r="A892" s="8" t="str">
        <f>Table76810[[#This Row],[Test No.]]&amp;Table76810[[#This Row],[Section]]&amp;Table76810[[#This Row],[Q No.]]</f>
        <v>P2311</v>
      </c>
      <c r="C892" s="29" t="s">
        <v>127</v>
      </c>
      <c r="D892" s="12">
        <v>11</v>
      </c>
      <c r="E892" s="14"/>
      <c r="F892" s="11" t="str">
        <f>Table76810[[#This Row],[CID]]</f>
        <v>S2.1</v>
      </c>
      <c r="G892" s="6">
        <v>2</v>
      </c>
      <c r="H892" s="13" t="s">
        <v>53</v>
      </c>
      <c r="I892" s="12" t="s">
        <v>418</v>
      </c>
      <c r="J892" s="11" t="str">
        <f>VLOOKUP(Table76810[[#This Row],[CID]],ALY,2,FALSE)</f>
        <v>Data Trend &amp; Relationships between Variables</v>
      </c>
    </row>
    <row r="893" spans="1:10" ht="17" thickBot="1" x14ac:dyDescent="0.25">
      <c r="A893" s="8" t="str">
        <f>Table76810[[#This Row],[Test No.]]&amp;Table76810[[#This Row],[Section]]&amp;Table76810[[#This Row],[Q No.]]</f>
        <v>P2312</v>
      </c>
      <c r="C893" s="29" t="s">
        <v>127</v>
      </c>
      <c r="D893" s="12">
        <v>12</v>
      </c>
      <c r="E893" s="14"/>
      <c r="F893" s="11" t="str">
        <f>Table76810[[#This Row],[CID]]</f>
        <v>S2.1</v>
      </c>
      <c r="G893" s="6">
        <v>2</v>
      </c>
      <c r="H893" s="13" t="s">
        <v>53</v>
      </c>
      <c r="I893" s="12" t="s">
        <v>418</v>
      </c>
      <c r="J893" s="11" t="str">
        <f>VLOOKUP(Table76810[[#This Row],[CID]],ALY,2,FALSE)</f>
        <v>Data Trend &amp; Relationships between Variables</v>
      </c>
    </row>
    <row r="894" spans="1:10" ht="17" thickBot="1" x14ac:dyDescent="0.25">
      <c r="A894" s="8" t="str">
        <f>Table76810[[#This Row],[Test No.]]&amp;Table76810[[#This Row],[Section]]&amp;Table76810[[#This Row],[Q No.]]</f>
        <v>P2313</v>
      </c>
      <c r="C894" s="29" t="s">
        <v>127</v>
      </c>
      <c r="D894" s="12">
        <v>13</v>
      </c>
      <c r="E894" s="14"/>
      <c r="F894" s="11" t="str">
        <f>Table76810[[#This Row],[CID]]</f>
        <v>S2.1</v>
      </c>
      <c r="G894" s="6">
        <v>2</v>
      </c>
      <c r="H894" s="13" t="s">
        <v>53</v>
      </c>
      <c r="I894" s="12" t="s">
        <v>418</v>
      </c>
      <c r="J894" s="11" t="str">
        <f>VLOOKUP(Table76810[[#This Row],[CID]],ALY,2,FALSE)</f>
        <v>Data Trend &amp; Relationships between Variables</v>
      </c>
    </row>
    <row r="895" spans="1:10" ht="17" thickBot="1" x14ac:dyDescent="0.25">
      <c r="A895" s="8" t="str">
        <f>Table76810[[#This Row],[Test No.]]&amp;Table76810[[#This Row],[Section]]&amp;Table76810[[#This Row],[Q No.]]</f>
        <v>P2314</v>
      </c>
      <c r="C895" s="29" t="s">
        <v>127</v>
      </c>
      <c r="D895" s="14">
        <v>14</v>
      </c>
      <c r="E895" s="14"/>
      <c r="F895" s="13" t="str">
        <f>Table76810[[#This Row],[CID]]</f>
        <v>S2.1</v>
      </c>
      <c r="G895" s="6">
        <v>2</v>
      </c>
      <c r="H895" s="13" t="s">
        <v>53</v>
      </c>
      <c r="I895" s="14" t="s">
        <v>418</v>
      </c>
      <c r="J895" s="13" t="str">
        <f>VLOOKUP(Table76810[[#This Row],[CID]],ALY,2,FALSE)</f>
        <v>Data Trend &amp; Relationships between Variables</v>
      </c>
    </row>
    <row r="896" spans="1:10" ht="17" thickBot="1" x14ac:dyDescent="0.25">
      <c r="A896" s="8" t="str">
        <f>Table76810[[#This Row],[Test No.]]&amp;Table76810[[#This Row],[Section]]&amp;Table76810[[#This Row],[Q No.]]</f>
        <v>P2315</v>
      </c>
      <c r="C896" s="29" t="s">
        <v>127</v>
      </c>
      <c r="D896" s="12">
        <v>15</v>
      </c>
      <c r="E896" s="14"/>
      <c r="F896" s="11" t="str">
        <f>Table76810[[#This Row],[CID]]</f>
        <v>S2.1</v>
      </c>
      <c r="G896" s="6">
        <v>2</v>
      </c>
      <c r="H896" s="13" t="s">
        <v>53</v>
      </c>
      <c r="I896" s="12" t="s">
        <v>418</v>
      </c>
      <c r="J896" s="11" t="str">
        <f>VLOOKUP(Table76810[[#This Row],[CID]],ALY,2,FALSE)</f>
        <v>Data Trend &amp; Relationships between Variables</v>
      </c>
    </row>
    <row r="897" spans="1:10" ht="17" thickBot="1" x14ac:dyDescent="0.25">
      <c r="A897" s="8" t="str">
        <f>Table76810[[#This Row],[Test No.]]&amp;Table76810[[#This Row],[Section]]&amp;Table76810[[#This Row],[Q No.]]</f>
        <v>P2316</v>
      </c>
      <c r="C897" s="29" t="s">
        <v>127</v>
      </c>
      <c r="D897" s="12">
        <v>16</v>
      </c>
      <c r="E897" s="14"/>
      <c r="F897" s="11" t="str">
        <f>Table76810[[#This Row],[CID]]</f>
        <v>S2.2</v>
      </c>
      <c r="G897" s="6">
        <v>2</v>
      </c>
      <c r="H897" s="13" t="s">
        <v>53</v>
      </c>
      <c r="I897" s="12" t="s">
        <v>419</v>
      </c>
      <c r="J897" s="11" t="str">
        <f>VLOOKUP(Table76810[[#This Row],[CID]],ALY,2,FALSE)</f>
        <v>Hypothetical Data Point</v>
      </c>
    </row>
    <row r="898" spans="1:10" ht="17" thickBot="1" x14ac:dyDescent="0.25">
      <c r="A898" s="8" t="str">
        <f>Table76810[[#This Row],[Test No.]]&amp;Table76810[[#This Row],[Section]]&amp;Table76810[[#This Row],[Q No.]]</f>
        <v>P2317</v>
      </c>
      <c r="C898" s="29" t="s">
        <v>127</v>
      </c>
      <c r="D898" s="12">
        <v>17</v>
      </c>
      <c r="E898" s="14"/>
      <c r="F898" s="11" t="str">
        <f>Table76810[[#This Row],[CID]]</f>
        <v>S2.1</v>
      </c>
      <c r="G898" s="6">
        <v>2</v>
      </c>
      <c r="H898" s="13" t="s">
        <v>53</v>
      </c>
      <c r="I898" s="12" t="s">
        <v>418</v>
      </c>
      <c r="J898" s="11" t="str">
        <f>VLOOKUP(Table76810[[#This Row],[CID]],ALY,2,FALSE)</f>
        <v>Data Trend &amp; Relationships between Variables</v>
      </c>
    </row>
    <row r="899" spans="1:10" ht="17" thickBot="1" x14ac:dyDescent="0.25">
      <c r="A899" s="8" t="str">
        <f>Table76810[[#This Row],[Test No.]]&amp;Table76810[[#This Row],[Section]]&amp;Table76810[[#This Row],[Q No.]]</f>
        <v>P2318</v>
      </c>
      <c r="C899" s="29" t="s">
        <v>127</v>
      </c>
      <c r="D899" s="12">
        <v>18</v>
      </c>
      <c r="E899" s="14"/>
      <c r="F899" s="11" t="str">
        <f>Table76810[[#This Row],[CID]]</f>
        <v>S2.1</v>
      </c>
      <c r="G899" s="6">
        <v>2</v>
      </c>
      <c r="H899" s="13" t="s">
        <v>53</v>
      </c>
      <c r="I899" s="12" t="s">
        <v>418</v>
      </c>
      <c r="J899" s="11" t="str">
        <f>VLOOKUP(Table76810[[#This Row],[CID]],ALY,2,FALSE)</f>
        <v>Data Trend &amp; Relationships between Variables</v>
      </c>
    </row>
    <row r="900" spans="1:10" ht="17" thickBot="1" x14ac:dyDescent="0.25">
      <c r="A900" s="8" t="str">
        <f>Table76810[[#This Row],[Test No.]]&amp;Table76810[[#This Row],[Section]]&amp;Table76810[[#This Row],[Q No.]]</f>
        <v>P2319</v>
      </c>
      <c r="C900" s="29" t="s">
        <v>127</v>
      </c>
      <c r="D900" s="12">
        <v>19</v>
      </c>
      <c r="E900" s="14"/>
      <c r="F900" s="11" t="str">
        <f>Table76810[[#This Row],[CID]]</f>
        <v>S2.1</v>
      </c>
      <c r="G900" s="6">
        <v>2</v>
      </c>
      <c r="H900" s="13" t="s">
        <v>53</v>
      </c>
      <c r="I900" s="12" t="s">
        <v>418</v>
      </c>
      <c r="J900" s="11" t="str">
        <f>VLOOKUP(Table76810[[#This Row],[CID]],ALY,2,FALSE)</f>
        <v>Data Trend &amp; Relationships between Variables</v>
      </c>
    </row>
    <row r="901" spans="1:10" ht="17" thickBot="1" x14ac:dyDescent="0.25">
      <c r="A901" s="8" t="str">
        <f>Table76810[[#This Row],[Test No.]]&amp;Table76810[[#This Row],[Section]]&amp;Table76810[[#This Row],[Q No.]]</f>
        <v>P2320</v>
      </c>
      <c r="C901" s="29" t="s">
        <v>127</v>
      </c>
      <c r="D901" s="12">
        <v>20</v>
      </c>
      <c r="E901" s="14"/>
      <c r="F901" s="11" t="str">
        <f>Table76810[[#This Row],[CID]]</f>
        <v>S2.1</v>
      </c>
      <c r="G901" s="6">
        <v>2</v>
      </c>
      <c r="H901" s="13" t="s">
        <v>53</v>
      </c>
      <c r="I901" s="12" t="s">
        <v>418</v>
      </c>
      <c r="J901" s="11" t="str">
        <f>VLOOKUP(Table76810[[#This Row],[CID]],ALY,2,FALSE)</f>
        <v>Data Trend &amp; Relationships between Variables</v>
      </c>
    </row>
    <row r="902" spans="1:10" ht="17" thickBot="1" x14ac:dyDescent="0.25">
      <c r="A902" s="8" t="str">
        <f>Table76810[[#This Row],[Test No.]]&amp;Table76810[[#This Row],[Section]]&amp;Table76810[[#This Row],[Q No.]]</f>
        <v>P2321</v>
      </c>
      <c r="C902" s="29" t="s">
        <v>127</v>
      </c>
      <c r="D902" s="12">
        <v>21</v>
      </c>
      <c r="E902" s="14"/>
      <c r="F902" s="11" t="str">
        <f>Table76810[[#This Row],[CID]]</f>
        <v>S2.1</v>
      </c>
      <c r="G902" s="6">
        <v>2</v>
      </c>
      <c r="H902" s="13" t="s">
        <v>53</v>
      </c>
      <c r="I902" s="12" t="s">
        <v>418</v>
      </c>
      <c r="J902" s="11" t="str">
        <f>VLOOKUP(Table76810[[#This Row],[CID]],ALY,2,FALSE)</f>
        <v>Data Trend &amp; Relationships between Variables</v>
      </c>
    </row>
    <row r="903" spans="1:10" ht="17" thickBot="1" x14ac:dyDescent="0.25">
      <c r="A903" s="8" t="str">
        <f>Table76810[[#This Row],[Test No.]]&amp;Table76810[[#This Row],[Section]]&amp;Table76810[[#This Row],[Q No.]]</f>
        <v>P2322</v>
      </c>
      <c r="C903" s="29" t="s">
        <v>127</v>
      </c>
      <c r="D903" s="12">
        <v>22</v>
      </c>
      <c r="E903" s="14"/>
      <c r="F903" s="11" t="str">
        <f>Table76810[[#This Row],[CID]]</f>
        <v>S1.1</v>
      </c>
      <c r="G903" s="6">
        <v>1</v>
      </c>
      <c r="H903" s="13" t="s">
        <v>52</v>
      </c>
      <c r="I903" s="12" t="s">
        <v>415</v>
      </c>
      <c r="J903" s="11" t="str">
        <f>VLOOKUP(Table76810[[#This Row],[CID]],ALY,2,FALSE)</f>
        <v>Detail</v>
      </c>
    </row>
    <row r="904" spans="1:10" ht="17" thickBot="1" x14ac:dyDescent="0.25">
      <c r="A904" s="8" t="str">
        <f>Table76810[[#This Row],[Test No.]]&amp;Table76810[[#This Row],[Section]]&amp;Table76810[[#This Row],[Q No.]]</f>
        <v>P2323</v>
      </c>
      <c r="C904" s="29" t="s">
        <v>127</v>
      </c>
      <c r="D904" s="12">
        <v>23</v>
      </c>
      <c r="E904" s="14"/>
      <c r="F904" s="11" t="str">
        <f>Table76810[[#This Row],[CID]]</f>
        <v>S1.2</v>
      </c>
      <c r="G904" s="6">
        <v>1</v>
      </c>
      <c r="H904" s="13" t="s">
        <v>52</v>
      </c>
      <c r="I904" s="12" t="s">
        <v>416</v>
      </c>
      <c r="J904" s="11" t="str">
        <f>VLOOKUP(Table76810[[#This Row],[CID]],ALY,2,FALSE)</f>
        <v>Inference</v>
      </c>
    </row>
    <row r="905" spans="1:10" ht="17" thickBot="1" x14ac:dyDescent="0.25">
      <c r="A905" s="8" t="str">
        <f>Table76810[[#This Row],[Test No.]]&amp;Table76810[[#This Row],[Section]]&amp;Table76810[[#This Row],[Q No.]]</f>
        <v>P2324</v>
      </c>
      <c r="C905" s="29" t="s">
        <v>127</v>
      </c>
      <c r="D905" s="12">
        <v>24</v>
      </c>
      <c r="E905" s="14"/>
      <c r="F905" s="11" t="str">
        <f>Table76810[[#This Row],[CID]]</f>
        <v>S1.2</v>
      </c>
      <c r="G905" s="6">
        <v>1</v>
      </c>
      <c r="H905" s="13" t="s">
        <v>52</v>
      </c>
      <c r="I905" s="12" t="s">
        <v>416</v>
      </c>
      <c r="J905" s="11" t="str">
        <f>VLOOKUP(Table76810[[#This Row],[CID]],ALY,2,FALSE)</f>
        <v>Inference</v>
      </c>
    </row>
    <row r="906" spans="1:10" ht="17" thickBot="1" x14ac:dyDescent="0.25">
      <c r="A906" s="8" t="str">
        <f>Table76810[[#This Row],[Test No.]]&amp;Table76810[[#This Row],[Section]]&amp;Table76810[[#This Row],[Q No.]]</f>
        <v>P2325</v>
      </c>
      <c r="C906" s="29" t="s">
        <v>127</v>
      </c>
      <c r="D906" s="12">
        <v>25</v>
      </c>
      <c r="E906" s="14"/>
      <c r="F906" s="11" t="str">
        <f>Table76810[[#This Row],[CID]]</f>
        <v>S1.1</v>
      </c>
      <c r="G906" s="6">
        <v>1</v>
      </c>
      <c r="H906" s="13" t="s">
        <v>52</v>
      </c>
      <c r="I906" s="12" t="s">
        <v>415</v>
      </c>
      <c r="J906" s="11" t="str">
        <f>VLOOKUP(Table76810[[#This Row],[CID]],ALY,2,FALSE)</f>
        <v>Detail</v>
      </c>
    </row>
    <row r="907" spans="1:10" ht="17" thickBot="1" x14ac:dyDescent="0.25">
      <c r="A907" s="8" t="str">
        <f>Table76810[[#This Row],[Test No.]]&amp;Table76810[[#This Row],[Section]]&amp;Table76810[[#This Row],[Q No.]]</f>
        <v>P2326</v>
      </c>
      <c r="C907" s="29" t="s">
        <v>127</v>
      </c>
      <c r="D907" s="12">
        <v>26</v>
      </c>
      <c r="E907" s="14"/>
      <c r="F907" s="11" t="str">
        <f>Table76810[[#This Row],[CID]]</f>
        <v>S1.2</v>
      </c>
      <c r="G907" s="6">
        <v>1</v>
      </c>
      <c r="H907" s="13" t="s">
        <v>52</v>
      </c>
      <c r="I907" s="12" t="s">
        <v>416</v>
      </c>
      <c r="J907" s="11" t="str">
        <f>VLOOKUP(Table76810[[#This Row],[CID]],ALY,2,FALSE)</f>
        <v>Inference</v>
      </c>
    </row>
    <row r="908" spans="1:10" ht="17" thickBot="1" x14ac:dyDescent="0.25">
      <c r="A908" s="8" t="str">
        <f>Table76810[[#This Row],[Test No.]]&amp;Table76810[[#This Row],[Section]]&amp;Table76810[[#This Row],[Q No.]]</f>
        <v>P2327</v>
      </c>
      <c r="C908" s="29" t="s">
        <v>127</v>
      </c>
      <c r="D908" s="12">
        <v>27</v>
      </c>
      <c r="E908" s="14"/>
      <c r="F908" s="11" t="str">
        <f>Table76810[[#This Row],[CID]]</f>
        <v>S1.3</v>
      </c>
      <c r="G908" s="6">
        <v>1</v>
      </c>
      <c r="H908" s="13" t="s">
        <v>52</v>
      </c>
      <c r="I908" s="12" t="s">
        <v>417</v>
      </c>
      <c r="J908" s="11" t="str">
        <f>VLOOKUP(Table76810[[#This Row],[CID]],ALY,2,FALSE)</f>
        <v>Comparison</v>
      </c>
    </row>
    <row r="909" spans="1:10" ht="17" thickBot="1" x14ac:dyDescent="0.25">
      <c r="A909" s="8" t="str">
        <f>Table76810[[#This Row],[Test No.]]&amp;Table76810[[#This Row],[Section]]&amp;Table76810[[#This Row],[Q No.]]</f>
        <v>P2328</v>
      </c>
      <c r="C909" s="29" t="s">
        <v>127</v>
      </c>
      <c r="D909" s="12">
        <v>28</v>
      </c>
      <c r="E909" s="14"/>
      <c r="F909" s="11" t="str">
        <f>Table76810[[#This Row],[CID]]</f>
        <v>S1.3</v>
      </c>
      <c r="G909" s="6">
        <v>1</v>
      </c>
      <c r="H909" s="13" t="s">
        <v>52</v>
      </c>
      <c r="I909" s="12" t="s">
        <v>417</v>
      </c>
      <c r="J909" s="11" t="str">
        <f>VLOOKUP(Table76810[[#This Row],[CID]],ALY,2,FALSE)</f>
        <v>Comparison</v>
      </c>
    </row>
    <row r="910" spans="1:10" ht="17" thickBot="1" x14ac:dyDescent="0.25">
      <c r="A910" s="8" t="str">
        <f>Table76810[[#This Row],[Test No.]]&amp;Table76810[[#This Row],[Section]]&amp;Table76810[[#This Row],[Q No.]]</f>
        <v>P2329</v>
      </c>
      <c r="C910" s="29" t="s">
        <v>127</v>
      </c>
      <c r="D910" s="12">
        <v>29</v>
      </c>
      <c r="E910" s="14"/>
      <c r="F910" s="11" t="str">
        <f>Table76810[[#This Row],[CID]]</f>
        <v>S3.3</v>
      </c>
      <c r="G910" s="6">
        <v>3</v>
      </c>
      <c r="H910" s="13" t="s">
        <v>54</v>
      </c>
      <c r="I910" s="12" t="s">
        <v>423</v>
      </c>
      <c r="J910" s="11" t="str">
        <f>VLOOKUP(Table76810[[#This Row],[CID]],ALY,2,FALSE)</f>
        <v>Interpreting Experiments</v>
      </c>
    </row>
    <row r="911" spans="1:10" ht="17" thickBot="1" x14ac:dyDescent="0.25">
      <c r="A911" s="8" t="str">
        <f>Table76810[[#This Row],[Test No.]]&amp;Table76810[[#This Row],[Section]]&amp;Table76810[[#This Row],[Q No.]]</f>
        <v>P2330</v>
      </c>
      <c r="C911" s="29" t="s">
        <v>127</v>
      </c>
      <c r="D911" s="12">
        <v>30</v>
      </c>
      <c r="E911" s="14"/>
      <c r="F911" s="11" t="str">
        <f>Table76810[[#This Row],[CID]]</f>
        <v>S3.3</v>
      </c>
      <c r="G911" s="6">
        <v>3</v>
      </c>
      <c r="H911" s="13" t="s">
        <v>54</v>
      </c>
      <c r="I911" s="12" t="s">
        <v>423</v>
      </c>
      <c r="J911" s="11" t="str">
        <f>VLOOKUP(Table76810[[#This Row],[CID]],ALY,2,FALSE)</f>
        <v>Interpreting Experiments</v>
      </c>
    </row>
    <row r="912" spans="1:10" ht="17" thickBot="1" x14ac:dyDescent="0.25">
      <c r="A912" s="8" t="str">
        <f>Table76810[[#This Row],[Test No.]]&amp;Table76810[[#This Row],[Section]]&amp;Table76810[[#This Row],[Q No.]]</f>
        <v>P2331</v>
      </c>
      <c r="C912" s="29" t="s">
        <v>127</v>
      </c>
      <c r="D912" s="12">
        <v>31</v>
      </c>
      <c r="E912" s="14"/>
      <c r="F912" s="11" t="str">
        <f>Table76810[[#This Row],[CID]]</f>
        <v>S3.3</v>
      </c>
      <c r="G912" s="6">
        <v>3</v>
      </c>
      <c r="H912" s="13" t="s">
        <v>54</v>
      </c>
      <c r="I912" s="12" t="s">
        <v>423</v>
      </c>
      <c r="J912" s="11" t="str">
        <f>VLOOKUP(Table76810[[#This Row],[CID]],ALY,2,FALSE)</f>
        <v>Interpreting Experiments</v>
      </c>
    </row>
    <row r="913" spans="1:10" ht="17" thickBot="1" x14ac:dyDescent="0.25">
      <c r="A913" s="8" t="str">
        <f>Table76810[[#This Row],[Test No.]]&amp;Table76810[[#This Row],[Section]]&amp;Table76810[[#This Row],[Q No.]]</f>
        <v>P2332</v>
      </c>
      <c r="C913" s="29" t="s">
        <v>127</v>
      </c>
      <c r="D913" s="12">
        <v>32</v>
      </c>
      <c r="E913" s="14"/>
      <c r="F913" s="11" t="str">
        <f>Table76810[[#This Row],[CID]]</f>
        <v>S3.3</v>
      </c>
      <c r="G913" s="6">
        <v>3</v>
      </c>
      <c r="H913" s="13" t="s">
        <v>54</v>
      </c>
      <c r="I913" s="12" t="s">
        <v>423</v>
      </c>
      <c r="J913" s="11" t="str">
        <f>VLOOKUP(Table76810[[#This Row],[CID]],ALY,2,FALSE)</f>
        <v>Interpreting Experiments</v>
      </c>
    </row>
    <row r="914" spans="1:10" ht="17" thickBot="1" x14ac:dyDescent="0.25">
      <c r="A914" s="8" t="str">
        <f>Table76810[[#This Row],[Test No.]]&amp;Table76810[[#This Row],[Section]]&amp;Table76810[[#This Row],[Q No.]]</f>
        <v>P2333</v>
      </c>
      <c r="C914" s="29" t="s">
        <v>127</v>
      </c>
      <c r="D914" s="12">
        <v>33</v>
      </c>
      <c r="E914" s="14"/>
      <c r="F914" s="11" t="str">
        <f>Table76810[[#This Row],[CID]]</f>
        <v>S3.3</v>
      </c>
      <c r="G914" s="6">
        <v>3</v>
      </c>
      <c r="H914" s="13" t="s">
        <v>54</v>
      </c>
      <c r="I914" s="12" t="s">
        <v>423</v>
      </c>
      <c r="J914" s="11" t="str">
        <f>VLOOKUP(Table76810[[#This Row],[CID]],ALY,2,FALSE)</f>
        <v>Interpreting Experiments</v>
      </c>
    </row>
    <row r="915" spans="1:10" ht="17" thickBot="1" x14ac:dyDescent="0.25">
      <c r="A915" s="8" t="str">
        <f>Table76810[[#This Row],[Test No.]]&amp;Table76810[[#This Row],[Section]]&amp;Table76810[[#This Row],[Q No.]]</f>
        <v>P2334</v>
      </c>
      <c r="C915" s="29" t="s">
        <v>127</v>
      </c>
      <c r="D915" s="12">
        <v>34</v>
      </c>
      <c r="E915" s="14"/>
      <c r="F915" s="11" t="str">
        <f>Table76810[[#This Row],[CID]]</f>
        <v>S3.3</v>
      </c>
      <c r="G915" s="6">
        <v>3</v>
      </c>
      <c r="H915" s="13" t="s">
        <v>54</v>
      </c>
      <c r="I915" s="12" t="s">
        <v>423</v>
      </c>
      <c r="J915" s="11" t="str">
        <f>VLOOKUP(Table76810[[#This Row],[CID]],ALY,2,FALSE)</f>
        <v>Interpreting Experiments</v>
      </c>
    </row>
    <row r="916" spans="1:10" ht="17" thickBot="1" x14ac:dyDescent="0.25">
      <c r="A916" s="8" t="str">
        <f>Table76810[[#This Row],[Test No.]]&amp;Table76810[[#This Row],[Section]]&amp;Table76810[[#This Row],[Q No.]]</f>
        <v>P2335</v>
      </c>
      <c r="C916" s="29" t="s">
        <v>127</v>
      </c>
      <c r="D916" s="12">
        <v>35</v>
      </c>
      <c r="E916" s="14"/>
      <c r="F916" s="11" t="str">
        <f>Table76810[[#This Row],[CID]]</f>
        <v>S2.1</v>
      </c>
      <c r="G916" s="6">
        <v>2</v>
      </c>
      <c r="H916" s="13" t="s">
        <v>53</v>
      </c>
      <c r="I916" s="12" t="s">
        <v>418</v>
      </c>
      <c r="J916" s="11" t="str">
        <f>VLOOKUP(Table76810[[#This Row],[CID]],ALY,2,FALSE)</f>
        <v>Data Trend &amp; Relationships between Variables</v>
      </c>
    </row>
    <row r="917" spans="1:10" ht="17" thickBot="1" x14ac:dyDescent="0.25">
      <c r="A917" s="8" t="str">
        <f>Table76810[[#This Row],[Test No.]]&amp;Table76810[[#This Row],[Section]]&amp;Table76810[[#This Row],[Q No.]]</f>
        <v>P2336</v>
      </c>
      <c r="C917" s="29" t="s">
        <v>127</v>
      </c>
      <c r="D917" s="12">
        <v>36</v>
      </c>
      <c r="E917" s="14"/>
      <c r="F917" s="11" t="str">
        <f>Table76810[[#This Row],[CID]]</f>
        <v>S2.1</v>
      </c>
      <c r="G917" s="6">
        <v>2</v>
      </c>
      <c r="H917" s="13" t="s">
        <v>53</v>
      </c>
      <c r="I917" s="12" t="s">
        <v>418</v>
      </c>
      <c r="J917" s="11" t="str">
        <f>VLOOKUP(Table76810[[#This Row],[CID]],ALY,2,FALSE)</f>
        <v>Data Trend &amp; Relationships between Variables</v>
      </c>
    </row>
    <row r="918" spans="1:10" ht="17" thickBot="1" x14ac:dyDescent="0.25">
      <c r="A918" s="8" t="str">
        <f>Table76810[[#This Row],[Test No.]]&amp;Table76810[[#This Row],[Section]]&amp;Table76810[[#This Row],[Q No.]]</f>
        <v>P2337</v>
      </c>
      <c r="C918" s="29" t="s">
        <v>127</v>
      </c>
      <c r="D918" s="12">
        <v>37</v>
      </c>
      <c r="E918" s="14"/>
      <c r="F918" s="11" t="str">
        <f>Table76810[[#This Row],[CID]]</f>
        <v>S2.1</v>
      </c>
      <c r="G918" s="6">
        <v>2</v>
      </c>
      <c r="H918" s="13" t="s">
        <v>53</v>
      </c>
      <c r="I918" s="12" t="s">
        <v>418</v>
      </c>
      <c r="J918" s="11" t="str">
        <f>VLOOKUP(Table76810[[#This Row],[CID]],ALY,2,FALSE)</f>
        <v>Data Trend &amp; Relationships between Variables</v>
      </c>
    </row>
    <row r="919" spans="1:10" ht="17" thickBot="1" x14ac:dyDescent="0.25">
      <c r="A919" s="8" t="str">
        <f>Table76810[[#This Row],[Test No.]]&amp;Table76810[[#This Row],[Section]]&amp;Table76810[[#This Row],[Q No.]]</f>
        <v>P2338</v>
      </c>
      <c r="C919" s="29" t="s">
        <v>127</v>
      </c>
      <c r="D919" s="12">
        <v>38</v>
      </c>
      <c r="E919" s="14"/>
      <c r="F919" s="11" t="str">
        <f>Table76810[[#This Row],[CID]]</f>
        <v>S2.2</v>
      </c>
      <c r="G919" s="6">
        <v>2</v>
      </c>
      <c r="H919" s="13" t="s">
        <v>53</v>
      </c>
      <c r="I919" s="12" t="s">
        <v>419</v>
      </c>
      <c r="J919" s="11" t="str">
        <f>VLOOKUP(Table76810[[#This Row],[CID]],ALY,2,FALSE)</f>
        <v>Hypothetical Data Point</v>
      </c>
    </row>
    <row r="920" spans="1:10" ht="17" thickBot="1" x14ac:dyDescent="0.25">
      <c r="A920" s="8" t="str">
        <f>Table76810[[#This Row],[Test No.]]&amp;Table76810[[#This Row],[Section]]&amp;Table76810[[#This Row],[Q No.]]</f>
        <v>P2339</v>
      </c>
      <c r="C920" s="29" t="s">
        <v>127</v>
      </c>
      <c r="D920" s="12">
        <v>39</v>
      </c>
      <c r="E920" s="14"/>
      <c r="F920" s="11" t="str">
        <f>Table76810[[#This Row],[CID]]</f>
        <v>S2.1</v>
      </c>
      <c r="G920" s="6">
        <v>2</v>
      </c>
      <c r="H920" s="13" t="s">
        <v>53</v>
      </c>
      <c r="I920" s="12" t="s">
        <v>418</v>
      </c>
      <c r="J920" s="11" t="str">
        <f>VLOOKUP(Table76810[[#This Row],[CID]],ALY,2,FALSE)</f>
        <v>Data Trend &amp; Relationships between Variables</v>
      </c>
    </row>
    <row r="921" spans="1:10" ht="17" thickBot="1" x14ac:dyDescent="0.25">
      <c r="A921" s="8" t="str">
        <f>Table76810[[#This Row],[Test No.]]&amp;Table76810[[#This Row],[Section]]&amp;Table76810[[#This Row],[Q No.]]</f>
        <v>P2340</v>
      </c>
      <c r="C921" s="29" t="s">
        <v>127</v>
      </c>
      <c r="D921" s="12">
        <v>40</v>
      </c>
      <c r="E921" s="14"/>
      <c r="F921" s="11" t="str">
        <f>Table76810[[#This Row],[CID]]</f>
        <v>S2.1</v>
      </c>
      <c r="G921" s="6">
        <v>2</v>
      </c>
      <c r="H921" s="13" t="s">
        <v>53</v>
      </c>
      <c r="I921" s="12" t="s">
        <v>418</v>
      </c>
      <c r="J921" s="11" t="str">
        <f>VLOOKUP(Table76810[[#This Row],[CID]],ALY,2,FALSE)</f>
        <v>Data Trend &amp; Relationships between Variables</v>
      </c>
    </row>
    <row r="922" spans="1:10" ht="17" thickBot="1" x14ac:dyDescent="0.25">
      <c r="A922" s="8" t="str">
        <f>Table76810[[#This Row],[Test No.]]&amp;Table76810[[#This Row],[Section]]&amp;Table76810[[#This Row],[Q No.]]</f>
        <v>P241</v>
      </c>
      <c r="C922" s="29" t="s">
        <v>126</v>
      </c>
      <c r="D922" s="12">
        <v>1</v>
      </c>
      <c r="E922" s="14"/>
      <c r="F922" s="11" t="str">
        <f>Table76810[[#This Row],[CID]]</f>
        <v>S1.1</v>
      </c>
      <c r="G922" s="6">
        <v>1</v>
      </c>
      <c r="H922" s="13" t="s">
        <v>52</v>
      </c>
      <c r="I922" s="12" t="s">
        <v>415</v>
      </c>
      <c r="J922" s="11" t="str">
        <f>VLOOKUP(Table76810[[#This Row],[CID]],ALY,2,FALSE)</f>
        <v>Detail</v>
      </c>
    </row>
    <row r="923" spans="1:10" ht="17" thickBot="1" x14ac:dyDescent="0.25">
      <c r="A923" s="8" t="str">
        <f>Table76810[[#This Row],[Test No.]]&amp;Table76810[[#This Row],[Section]]&amp;Table76810[[#This Row],[Q No.]]</f>
        <v>P242</v>
      </c>
      <c r="C923" s="29" t="s">
        <v>126</v>
      </c>
      <c r="D923" s="12">
        <v>2</v>
      </c>
      <c r="E923" s="14"/>
      <c r="F923" s="11" t="str">
        <f>Table76810[[#This Row],[CID]]</f>
        <v>S1.2</v>
      </c>
      <c r="G923" s="6">
        <v>1</v>
      </c>
      <c r="H923" s="13" t="s">
        <v>52</v>
      </c>
      <c r="I923" s="12" t="s">
        <v>416</v>
      </c>
      <c r="J923" s="11" t="str">
        <f>VLOOKUP(Table76810[[#This Row],[CID]],ALY,2,FALSE)</f>
        <v>Inference</v>
      </c>
    </row>
    <row r="924" spans="1:10" ht="17" thickBot="1" x14ac:dyDescent="0.25">
      <c r="A924" s="8" t="str">
        <f>Table76810[[#This Row],[Test No.]]&amp;Table76810[[#This Row],[Section]]&amp;Table76810[[#This Row],[Q No.]]</f>
        <v>P243</v>
      </c>
      <c r="C924" s="29" t="s">
        <v>126</v>
      </c>
      <c r="D924" s="12">
        <v>3</v>
      </c>
      <c r="E924" s="14"/>
      <c r="F924" s="11" t="str">
        <f>Table76810[[#This Row],[CID]]</f>
        <v>S1.3</v>
      </c>
      <c r="G924" s="6">
        <v>1</v>
      </c>
      <c r="H924" s="13" t="s">
        <v>52</v>
      </c>
      <c r="I924" s="12" t="s">
        <v>417</v>
      </c>
      <c r="J924" s="11" t="str">
        <f>VLOOKUP(Table76810[[#This Row],[CID]],ALY,2,FALSE)</f>
        <v>Comparison</v>
      </c>
    </row>
    <row r="925" spans="1:10" ht="17" thickBot="1" x14ac:dyDescent="0.25">
      <c r="A925" s="8" t="str">
        <f>Table76810[[#This Row],[Test No.]]&amp;Table76810[[#This Row],[Section]]&amp;Table76810[[#This Row],[Q No.]]</f>
        <v>P244</v>
      </c>
      <c r="C925" s="29" t="s">
        <v>126</v>
      </c>
      <c r="D925" s="12">
        <v>4</v>
      </c>
      <c r="E925" s="14"/>
      <c r="F925" s="11" t="str">
        <f>Table76810[[#This Row],[CID]]</f>
        <v>S1.3</v>
      </c>
      <c r="G925" s="6">
        <v>1</v>
      </c>
      <c r="H925" s="13" t="s">
        <v>52</v>
      </c>
      <c r="I925" s="12" t="s">
        <v>417</v>
      </c>
      <c r="J925" s="11" t="str">
        <f>VLOOKUP(Table76810[[#This Row],[CID]],ALY,2,FALSE)</f>
        <v>Comparison</v>
      </c>
    </row>
    <row r="926" spans="1:10" ht="17" thickBot="1" x14ac:dyDescent="0.25">
      <c r="A926" s="8" t="str">
        <f>Table76810[[#This Row],[Test No.]]&amp;Table76810[[#This Row],[Section]]&amp;Table76810[[#This Row],[Q No.]]</f>
        <v>P245</v>
      </c>
      <c r="C926" s="29" t="s">
        <v>126</v>
      </c>
      <c r="D926" s="12">
        <v>5</v>
      </c>
      <c r="E926" s="14"/>
      <c r="F926" s="11" t="str">
        <f>Table76810[[#This Row],[CID]]</f>
        <v>S1.1</v>
      </c>
      <c r="G926" s="6">
        <v>1</v>
      </c>
      <c r="H926" s="13" t="s">
        <v>52</v>
      </c>
      <c r="I926" s="12" t="s">
        <v>415</v>
      </c>
      <c r="J926" s="11" t="str">
        <f>VLOOKUP(Table76810[[#This Row],[CID]],ALY,2,FALSE)</f>
        <v>Detail</v>
      </c>
    </row>
    <row r="927" spans="1:10" ht="17" thickBot="1" x14ac:dyDescent="0.25">
      <c r="A927" s="8" t="str">
        <f>Table76810[[#This Row],[Test No.]]&amp;Table76810[[#This Row],[Section]]&amp;Table76810[[#This Row],[Q No.]]</f>
        <v>P246</v>
      </c>
      <c r="C927" s="29" t="s">
        <v>126</v>
      </c>
      <c r="D927" s="12">
        <v>6</v>
      </c>
      <c r="E927" s="14"/>
      <c r="F927" s="11" t="str">
        <f>Table76810[[#This Row],[CID]]</f>
        <v>S1.3</v>
      </c>
      <c r="G927" s="6">
        <v>1</v>
      </c>
      <c r="H927" s="13" t="s">
        <v>52</v>
      </c>
      <c r="I927" s="12" t="s">
        <v>417</v>
      </c>
      <c r="J927" s="11" t="str">
        <f>VLOOKUP(Table76810[[#This Row],[CID]],ALY,2,FALSE)</f>
        <v>Comparison</v>
      </c>
    </row>
    <row r="928" spans="1:10" ht="17" thickBot="1" x14ac:dyDescent="0.25">
      <c r="A928" s="8" t="str">
        <f>Table76810[[#This Row],[Test No.]]&amp;Table76810[[#This Row],[Section]]&amp;Table76810[[#This Row],[Q No.]]</f>
        <v>P247</v>
      </c>
      <c r="C928" s="29" t="s">
        <v>126</v>
      </c>
      <c r="D928" s="12">
        <v>7</v>
      </c>
      <c r="E928" s="14"/>
      <c r="F928" s="11" t="str">
        <f>Table76810[[#This Row],[CID]]</f>
        <v>S1.2</v>
      </c>
      <c r="G928" s="6">
        <v>1</v>
      </c>
      <c r="H928" s="13" t="s">
        <v>52</v>
      </c>
      <c r="I928" s="12" t="s">
        <v>416</v>
      </c>
      <c r="J928" s="11" t="str">
        <f>VLOOKUP(Table76810[[#This Row],[CID]],ALY,2,FALSE)</f>
        <v>Inference</v>
      </c>
    </row>
    <row r="929" spans="1:10" ht="17" thickBot="1" x14ac:dyDescent="0.25">
      <c r="A929" s="8" t="str">
        <f>Table76810[[#This Row],[Test No.]]&amp;Table76810[[#This Row],[Section]]&amp;Table76810[[#This Row],[Q No.]]</f>
        <v>P248</v>
      </c>
      <c r="C929" s="29" t="s">
        <v>126</v>
      </c>
      <c r="D929" s="12">
        <v>8</v>
      </c>
      <c r="E929" s="14"/>
      <c r="F929" s="11" t="str">
        <f>Table76810[[#This Row],[CID]]</f>
        <v>S3.3</v>
      </c>
      <c r="G929" s="6">
        <v>3</v>
      </c>
      <c r="H929" s="13" t="s">
        <v>54</v>
      </c>
      <c r="I929" s="12" t="s">
        <v>423</v>
      </c>
      <c r="J929" s="11" t="str">
        <f>VLOOKUP(Table76810[[#This Row],[CID]],ALY,2,FALSE)</f>
        <v>Interpreting Experiments</v>
      </c>
    </row>
    <row r="930" spans="1:10" ht="17" thickBot="1" x14ac:dyDescent="0.25">
      <c r="A930" s="8" t="str">
        <f>Table76810[[#This Row],[Test No.]]&amp;Table76810[[#This Row],[Section]]&amp;Table76810[[#This Row],[Q No.]]</f>
        <v>P249</v>
      </c>
      <c r="C930" s="29" t="s">
        <v>126</v>
      </c>
      <c r="D930" s="12">
        <v>9</v>
      </c>
      <c r="E930" s="14"/>
      <c r="F930" s="11" t="str">
        <f>Table76810[[#This Row],[CID]]</f>
        <v>S3.1</v>
      </c>
      <c r="G930" s="6">
        <v>3</v>
      </c>
      <c r="H930" s="13" t="s">
        <v>54</v>
      </c>
      <c r="I930" s="12" t="s">
        <v>421</v>
      </c>
      <c r="J930" s="11" t="str">
        <f>VLOOKUP(Table76810[[#This Row],[CID]],ALY,2,FALSE)</f>
        <v>Experimental Design &amp; Method</v>
      </c>
    </row>
    <row r="931" spans="1:10" ht="17" thickBot="1" x14ac:dyDescent="0.25">
      <c r="A931" s="8" t="str">
        <f>Table76810[[#This Row],[Test No.]]&amp;Table76810[[#This Row],[Section]]&amp;Table76810[[#This Row],[Q No.]]</f>
        <v>P2410</v>
      </c>
      <c r="C931" s="29" t="s">
        <v>126</v>
      </c>
      <c r="D931" s="12">
        <v>10</v>
      </c>
      <c r="E931" s="14"/>
      <c r="F931" s="11" t="str">
        <f>Table76810[[#This Row],[CID]]</f>
        <v>S3.3</v>
      </c>
      <c r="G931" s="6">
        <v>3</v>
      </c>
      <c r="H931" s="13" t="s">
        <v>54</v>
      </c>
      <c r="I931" s="12" t="s">
        <v>423</v>
      </c>
      <c r="J931" s="11" t="str">
        <f>VLOOKUP(Table76810[[#This Row],[CID]],ALY,2,FALSE)</f>
        <v>Interpreting Experiments</v>
      </c>
    </row>
    <row r="932" spans="1:10" ht="17" thickBot="1" x14ac:dyDescent="0.25">
      <c r="A932" s="8" t="str">
        <f>Table76810[[#This Row],[Test No.]]&amp;Table76810[[#This Row],[Section]]&amp;Table76810[[#This Row],[Q No.]]</f>
        <v>P2411</v>
      </c>
      <c r="C932" s="29" t="s">
        <v>126</v>
      </c>
      <c r="D932" s="12">
        <v>11</v>
      </c>
      <c r="E932" s="14"/>
      <c r="F932" s="11" t="str">
        <f>Table76810[[#This Row],[CID]]</f>
        <v>S3.3</v>
      </c>
      <c r="G932" s="6">
        <v>3</v>
      </c>
      <c r="H932" s="13" t="s">
        <v>54</v>
      </c>
      <c r="I932" s="12" t="s">
        <v>423</v>
      </c>
      <c r="J932" s="11" t="str">
        <f>VLOOKUP(Table76810[[#This Row],[CID]],ALY,2,FALSE)</f>
        <v>Interpreting Experiments</v>
      </c>
    </row>
    <row r="933" spans="1:10" ht="17" thickBot="1" x14ac:dyDescent="0.25">
      <c r="A933" s="8" t="str">
        <f>Table76810[[#This Row],[Test No.]]&amp;Table76810[[#This Row],[Section]]&amp;Table76810[[#This Row],[Q No.]]</f>
        <v>P2412</v>
      </c>
      <c r="C933" s="29" t="s">
        <v>126</v>
      </c>
      <c r="D933" s="12">
        <v>12</v>
      </c>
      <c r="E933" s="14"/>
      <c r="F933" s="11" t="str">
        <f>Table76810[[#This Row],[CID]]</f>
        <v>S3.1</v>
      </c>
      <c r="G933" s="6">
        <v>3</v>
      </c>
      <c r="H933" s="13" t="s">
        <v>54</v>
      </c>
      <c r="I933" s="12" t="s">
        <v>421</v>
      </c>
      <c r="J933" s="11" t="str">
        <f>VLOOKUP(Table76810[[#This Row],[CID]],ALY,2,FALSE)</f>
        <v>Experimental Design &amp; Method</v>
      </c>
    </row>
    <row r="934" spans="1:10" ht="17" thickBot="1" x14ac:dyDescent="0.25">
      <c r="A934" s="8" t="str">
        <f>Table76810[[#This Row],[Test No.]]&amp;Table76810[[#This Row],[Section]]&amp;Table76810[[#This Row],[Q No.]]</f>
        <v>P2413</v>
      </c>
      <c r="C934" s="29" t="s">
        <v>126</v>
      </c>
      <c r="D934" s="12">
        <v>13</v>
      </c>
      <c r="E934" s="14"/>
      <c r="F934" s="11" t="str">
        <f>Table76810[[#This Row],[CID]]</f>
        <v>S3.3</v>
      </c>
      <c r="G934" s="6">
        <v>3</v>
      </c>
      <c r="H934" s="13" t="s">
        <v>54</v>
      </c>
      <c r="I934" s="12" t="s">
        <v>423</v>
      </c>
      <c r="J934" s="11" t="str">
        <f>VLOOKUP(Table76810[[#This Row],[CID]],ALY,2,FALSE)</f>
        <v>Interpreting Experiments</v>
      </c>
    </row>
    <row r="935" spans="1:10" ht="17" thickBot="1" x14ac:dyDescent="0.25">
      <c r="A935" s="8" t="str">
        <f>Table76810[[#This Row],[Test No.]]&amp;Table76810[[#This Row],[Section]]&amp;Table76810[[#This Row],[Q No.]]</f>
        <v>P2414</v>
      </c>
      <c r="C935" s="29" t="s">
        <v>126</v>
      </c>
      <c r="D935" s="12">
        <v>14</v>
      </c>
      <c r="E935" s="14"/>
      <c r="F935" s="11" t="str">
        <f>Table76810[[#This Row],[CID]]</f>
        <v>S2.1</v>
      </c>
      <c r="G935" s="6">
        <v>2</v>
      </c>
      <c r="H935" s="13" t="s">
        <v>53</v>
      </c>
      <c r="I935" s="12" t="s">
        <v>418</v>
      </c>
      <c r="J935" s="11" t="str">
        <f>VLOOKUP(Table76810[[#This Row],[CID]],ALY,2,FALSE)</f>
        <v>Data Trend &amp; Relationships between Variables</v>
      </c>
    </row>
    <row r="936" spans="1:10" ht="17" thickBot="1" x14ac:dyDescent="0.25">
      <c r="A936" s="8" t="str">
        <f>Table76810[[#This Row],[Test No.]]&amp;Table76810[[#This Row],[Section]]&amp;Table76810[[#This Row],[Q No.]]</f>
        <v>P2415</v>
      </c>
      <c r="C936" s="29" t="s">
        <v>126</v>
      </c>
      <c r="D936" s="12">
        <v>15</v>
      </c>
      <c r="E936" s="14"/>
      <c r="F936" s="11" t="str">
        <f>Table76810[[#This Row],[CID]]</f>
        <v>S2.1</v>
      </c>
      <c r="G936" s="6">
        <v>2</v>
      </c>
      <c r="H936" s="13" t="s">
        <v>53</v>
      </c>
      <c r="I936" s="12" t="s">
        <v>418</v>
      </c>
      <c r="J936" s="11" t="str">
        <f>VLOOKUP(Table76810[[#This Row],[CID]],ALY,2,FALSE)</f>
        <v>Data Trend &amp; Relationships between Variables</v>
      </c>
    </row>
    <row r="937" spans="1:10" ht="17" thickBot="1" x14ac:dyDescent="0.25">
      <c r="A937" s="8" t="str">
        <f>Table76810[[#This Row],[Test No.]]&amp;Table76810[[#This Row],[Section]]&amp;Table76810[[#This Row],[Q No.]]</f>
        <v>P2416</v>
      </c>
      <c r="C937" s="29" t="s">
        <v>126</v>
      </c>
      <c r="D937" s="12">
        <v>16</v>
      </c>
      <c r="E937" s="14"/>
      <c r="F937" s="11" t="str">
        <f>Table76810[[#This Row],[CID]]</f>
        <v>S2.1</v>
      </c>
      <c r="G937" s="6">
        <v>2</v>
      </c>
      <c r="H937" s="13" t="s">
        <v>53</v>
      </c>
      <c r="I937" s="12" t="s">
        <v>418</v>
      </c>
      <c r="J937" s="11" t="str">
        <f>VLOOKUP(Table76810[[#This Row],[CID]],ALY,2,FALSE)</f>
        <v>Data Trend &amp; Relationships between Variables</v>
      </c>
    </row>
    <row r="938" spans="1:10" ht="17" thickBot="1" x14ac:dyDescent="0.25">
      <c r="A938" s="8" t="str">
        <f>Table76810[[#This Row],[Test No.]]&amp;Table76810[[#This Row],[Section]]&amp;Table76810[[#This Row],[Q No.]]</f>
        <v>P2417</v>
      </c>
      <c r="C938" s="29" t="s">
        <v>126</v>
      </c>
      <c r="D938" s="12">
        <v>17</v>
      </c>
      <c r="E938" s="14"/>
      <c r="F938" s="11" t="str">
        <f>Table76810[[#This Row],[CID]]</f>
        <v>S2.2</v>
      </c>
      <c r="G938" s="6">
        <v>2</v>
      </c>
      <c r="H938" s="13" t="s">
        <v>53</v>
      </c>
      <c r="I938" s="12" t="s">
        <v>419</v>
      </c>
      <c r="J938" s="11" t="str">
        <f>VLOOKUP(Table76810[[#This Row],[CID]],ALY,2,FALSE)</f>
        <v>Hypothetical Data Point</v>
      </c>
    </row>
    <row r="939" spans="1:10" ht="17" thickBot="1" x14ac:dyDescent="0.25">
      <c r="A939" s="8" t="str">
        <f>Table76810[[#This Row],[Test No.]]&amp;Table76810[[#This Row],[Section]]&amp;Table76810[[#This Row],[Q No.]]</f>
        <v>P2418</v>
      </c>
      <c r="C939" s="29" t="s">
        <v>126</v>
      </c>
      <c r="D939" s="12">
        <v>18</v>
      </c>
      <c r="E939" s="14"/>
      <c r="F939" s="11" t="str">
        <f>Table76810[[#This Row],[CID]]</f>
        <v>S2.1</v>
      </c>
      <c r="G939" s="6">
        <v>2</v>
      </c>
      <c r="H939" s="13" t="s">
        <v>53</v>
      </c>
      <c r="I939" s="12" t="s">
        <v>418</v>
      </c>
      <c r="J939" s="11" t="str">
        <f>VLOOKUP(Table76810[[#This Row],[CID]],ALY,2,FALSE)</f>
        <v>Data Trend &amp; Relationships between Variables</v>
      </c>
    </row>
    <row r="940" spans="1:10" ht="17" thickBot="1" x14ac:dyDescent="0.25">
      <c r="A940" s="8" t="str">
        <f>Table76810[[#This Row],[Test No.]]&amp;Table76810[[#This Row],[Section]]&amp;Table76810[[#This Row],[Q No.]]</f>
        <v>P2419</v>
      </c>
      <c r="C940" s="29" t="s">
        <v>126</v>
      </c>
      <c r="D940" s="12">
        <v>19</v>
      </c>
      <c r="E940" s="14"/>
      <c r="F940" s="11" t="str">
        <f>Table76810[[#This Row],[CID]]</f>
        <v>S3.3</v>
      </c>
      <c r="G940" s="6">
        <v>3</v>
      </c>
      <c r="H940" s="13" t="s">
        <v>54</v>
      </c>
      <c r="I940" s="12" t="s">
        <v>423</v>
      </c>
      <c r="J940" s="11" t="str">
        <f>VLOOKUP(Table76810[[#This Row],[CID]],ALY,2,FALSE)</f>
        <v>Interpreting Experiments</v>
      </c>
    </row>
    <row r="941" spans="1:10" ht="17" thickBot="1" x14ac:dyDescent="0.25">
      <c r="A941" s="8" t="str">
        <f>Table76810[[#This Row],[Test No.]]&amp;Table76810[[#This Row],[Section]]&amp;Table76810[[#This Row],[Q No.]]</f>
        <v>P2420</v>
      </c>
      <c r="C941" s="29" t="s">
        <v>126</v>
      </c>
      <c r="D941" s="12">
        <v>20</v>
      </c>
      <c r="E941" s="14"/>
      <c r="F941" s="11" t="str">
        <f>Table76810[[#This Row],[CID]]</f>
        <v>S3.3</v>
      </c>
      <c r="G941" s="6">
        <v>3</v>
      </c>
      <c r="H941" s="13" t="s">
        <v>54</v>
      </c>
      <c r="I941" s="12" t="s">
        <v>423</v>
      </c>
      <c r="J941" s="11" t="str">
        <f>VLOOKUP(Table76810[[#This Row],[CID]],ALY,2,FALSE)</f>
        <v>Interpreting Experiments</v>
      </c>
    </row>
    <row r="942" spans="1:10" ht="17" thickBot="1" x14ac:dyDescent="0.25">
      <c r="A942" s="8" t="str">
        <f>Table76810[[#This Row],[Test No.]]&amp;Table76810[[#This Row],[Section]]&amp;Table76810[[#This Row],[Q No.]]</f>
        <v>P2421</v>
      </c>
      <c r="C942" s="29" t="s">
        <v>126</v>
      </c>
      <c r="D942" s="12">
        <v>21</v>
      </c>
      <c r="E942" s="14"/>
      <c r="F942" s="11" t="str">
        <f>Table76810[[#This Row],[CID]]</f>
        <v>S3.3</v>
      </c>
      <c r="G942" s="6">
        <v>3</v>
      </c>
      <c r="H942" s="13" t="s">
        <v>54</v>
      </c>
      <c r="I942" s="12" t="s">
        <v>423</v>
      </c>
      <c r="J942" s="11" t="str">
        <f>VLOOKUP(Table76810[[#This Row],[CID]],ALY,2,FALSE)</f>
        <v>Interpreting Experiments</v>
      </c>
    </row>
    <row r="943" spans="1:10" ht="17" thickBot="1" x14ac:dyDescent="0.25">
      <c r="A943" s="8" t="str">
        <f>Table76810[[#This Row],[Test No.]]&amp;Table76810[[#This Row],[Section]]&amp;Table76810[[#This Row],[Q No.]]</f>
        <v>P2422</v>
      </c>
      <c r="C943" s="29" t="s">
        <v>126</v>
      </c>
      <c r="D943" s="12">
        <v>22</v>
      </c>
      <c r="E943" s="14"/>
      <c r="F943" s="11" t="str">
        <f>Table76810[[#This Row],[CID]]</f>
        <v>S3.3</v>
      </c>
      <c r="G943" s="6">
        <v>3</v>
      </c>
      <c r="H943" s="13" t="s">
        <v>54</v>
      </c>
      <c r="I943" s="12" t="s">
        <v>423</v>
      </c>
      <c r="J943" s="11" t="str">
        <f>VLOOKUP(Table76810[[#This Row],[CID]],ALY,2,FALSE)</f>
        <v>Interpreting Experiments</v>
      </c>
    </row>
    <row r="944" spans="1:10" ht="17" thickBot="1" x14ac:dyDescent="0.25">
      <c r="A944" s="8" t="str">
        <f>Table76810[[#This Row],[Test No.]]&amp;Table76810[[#This Row],[Section]]&amp;Table76810[[#This Row],[Q No.]]</f>
        <v>P2423</v>
      </c>
      <c r="C944" s="29" t="s">
        <v>126</v>
      </c>
      <c r="D944" s="12">
        <v>23</v>
      </c>
      <c r="E944" s="14"/>
      <c r="F944" s="11" t="str">
        <f>Table76810[[#This Row],[CID]]</f>
        <v>S3.3</v>
      </c>
      <c r="G944" s="6">
        <v>3</v>
      </c>
      <c r="H944" s="13" t="s">
        <v>54</v>
      </c>
      <c r="I944" s="12" t="s">
        <v>423</v>
      </c>
      <c r="J944" s="11" t="str">
        <f>VLOOKUP(Table76810[[#This Row],[CID]],ALY,2,FALSE)</f>
        <v>Interpreting Experiments</v>
      </c>
    </row>
    <row r="945" spans="1:10" ht="17" thickBot="1" x14ac:dyDescent="0.25">
      <c r="A945" s="8" t="str">
        <f>Table76810[[#This Row],[Test No.]]&amp;Table76810[[#This Row],[Section]]&amp;Table76810[[#This Row],[Q No.]]</f>
        <v>P2424</v>
      </c>
      <c r="C945" s="29" t="s">
        <v>126</v>
      </c>
      <c r="D945" s="12">
        <v>24</v>
      </c>
      <c r="E945" s="14"/>
      <c r="F945" s="11" t="str">
        <f>Table76810[[#This Row],[CID]]</f>
        <v>S3.3</v>
      </c>
      <c r="G945" s="6">
        <v>3</v>
      </c>
      <c r="H945" s="13" t="s">
        <v>54</v>
      </c>
      <c r="I945" s="12" t="s">
        <v>423</v>
      </c>
      <c r="J945" s="11" t="str">
        <f>VLOOKUP(Table76810[[#This Row],[CID]],ALY,2,FALSE)</f>
        <v>Interpreting Experiments</v>
      </c>
    </row>
    <row r="946" spans="1:10" ht="17" thickBot="1" x14ac:dyDescent="0.25">
      <c r="A946" s="8" t="str">
        <f>Table76810[[#This Row],[Test No.]]&amp;Table76810[[#This Row],[Section]]&amp;Table76810[[#This Row],[Q No.]]</f>
        <v>P2425</v>
      </c>
      <c r="C946" s="29" t="s">
        <v>126</v>
      </c>
      <c r="D946" s="12">
        <v>25</v>
      </c>
      <c r="E946" s="14"/>
      <c r="F946" s="11" t="str">
        <f>Table76810[[#This Row],[CID]]</f>
        <v>S2.1</v>
      </c>
      <c r="G946" s="6">
        <v>2</v>
      </c>
      <c r="H946" s="13" t="s">
        <v>53</v>
      </c>
      <c r="I946" s="12" t="s">
        <v>418</v>
      </c>
      <c r="J946" s="11" t="str">
        <f>VLOOKUP(Table76810[[#This Row],[CID]],ALY,2,FALSE)</f>
        <v>Data Trend &amp; Relationships between Variables</v>
      </c>
    </row>
    <row r="947" spans="1:10" ht="17" thickBot="1" x14ac:dyDescent="0.25">
      <c r="A947" s="8" t="str">
        <f>Table76810[[#This Row],[Test No.]]&amp;Table76810[[#This Row],[Section]]&amp;Table76810[[#This Row],[Q No.]]</f>
        <v>P2426</v>
      </c>
      <c r="C947" s="29" t="s">
        <v>126</v>
      </c>
      <c r="D947" s="12">
        <v>26</v>
      </c>
      <c r="E947" s="14"/>
      <c r="F947" s="11" t="str">
        <f>Table76810[[#This Row],[CID]]</f>
        <v>S2.1</v>
      </c>
      <c r="G947" s="6">
        <v>2</v>
      </c>
      <c r="H947" s="13" t="s">
        <v>53</v>
      </c>
      <c r="I947" s="12" t="s">
        <v>418</v>
      </c>
      <c r="J947" s="11" t="str">
        <f>VLOOKUP(Table76810[[#This Row],[CID]],ALY,2,FALSE)</f>
        <v>Data Trend &amp; Relationships between Variables</v>
      </c>
    </row>
    <row r="948" spans="1:10" ht="17" thickBot="1" x14ac:dyDescent="0.25">
      <c r="A948" s="8" t="str">
        <f>Table76810[[#This Row],[Test No.]]&amp;Table76810[[#This Row],[Section]]&amp;Table76810[[#This Row],[Q No.]]</f>
        <v>P2427</v>
      </c>
      <c r="C948" s="29" t="s">
        <v>126</v>
      </c>
      <c r="D948" s="12">
        <v>27</v>
      </c>
      <c r="E948" s="14"/>
      <c r="F948" s="11" t="str">
        <f>Table76810[[#This Row],[CID]]</f>
        <v>S2.3</v>
      </c>
      <c r="G948" s="6">
        <v>2</v>
      </c>
      <c r="H948" s="13" t="s">
        <v>53</v>
      </c>
      <c r="I948" s="12" t="s">
        <v>420</v>
      </c>
      <c r="J948" s="11" t="str">
        <f>VLOOKUP(Table76810[[#This Row],[CID]],ALY,2,FALSE)</f>
        <v>Calculations</v>
      </c>
    </row>
    <row r="949" spans="1:10" ht="17" thickBot="1" x14ac:dyDescent="0.25">
      <c r="A949" s="8" t="str">
        <f>Table76810[[#This Row],[Test No.]]&amp;Table76810[[#This Row],[Section]]&amp;Table76810[[#This Row],[Q No.]]</f>
        <v>P2428</v>
      </c>
      <c r="C949" s="29" t="s">
        <v>126</v>
      </c>
      <c r="D949" s="12">
        <v>28</v>
      </c>
      <c r="E949" s="14"/>
      <c r="F949" s="11" t="str">
        <f>Table76810[[#This Row],[CID]]</f>
        <v>S2.1</v>
      </c>
      <c r="G949" s="6">
        <v>2</v>
      </c>
      <c r="H949" s="13" t="s">
        <v>53</v>
      </c>
      <c r="I949" s="12" t="s">
        <v>418</v>
      </c>
      <c r="J949" s="11" t="str">
        <f>VLOOKUP(Table76810[[#This Row],[CID]],ALY,2,FALSE)</f>
        <v>Data Trend &amp; Relationships between Variables</v>
      </c>
    </row>
    <row r="950" spans="1:10" ht="17" thickBot="1" x14ac:dyDescent="0.25">
      <c r="A950" s="8" t="str">
        <f>Table76810[[#This Row],[Test No.]]&amp;Table76810[[#This Row],[Section]]&amp;Table76810[[#This Row],[Q No.]]</f>
        <v>P2429</v>
      </c>
      <c r="C950" s="29" t="s">
        <v>126</v>
      </c>
      <c r="D950" s="12">
        <v>29</v>
      </c>
      <c r="E950" s="14"/>
      <c r="F950" s="11" t="str">
        <f>Table76810[[#This Row],[CID]]</f>
        <v>S2.1</v>
      </c>
      <c r="G950" s="6">
        <v>2</v>
      </c>
      <c r="H950" s="13" t="s">
        <v>53</v>
      </c>
      <c r="I950" s="12" t="s">
        <v>418</v>
      </c>
      <c r="J950" s="11" t="str">
        <f>VLOOKUP(Table76810[[#This Row],[CID]],ALY,2,FALSE)</f>
        <v>Data Trend &amp; Relationships between Variables</v>
      </c>
    </row>
    <row r="951" spans="1:10" ht="17" thickBot="1" x14ac:dyDescent="0.25">
      <c r="A951" s="8" t="str">
        <f>Table76810[[#This Row],[Test No.]]&amp;Table76810[[#This Row],[Section]]&amp;Table76810[[#This Row],[Q No.]]</f>
        <v>P2430</v>
      </c>
      <c r="C951" s="29" t="s">
        <v>126</v>
      </c>
      <c r="D951" s="12">
        <v>30</v>
      </c>
      <c r="E951" s="14"/>
      <c r="F951" s="11" t="str">
        <f>Table76810[[#This Row],[CID]]</f>
        <v>S2.1</v>
      </c>
      <c r="G951" s="6">
        <v>2</v>
      </c>
      <c r="H951" s="13" t="s">
        <v>53</v>
      </c>
      <c r="I951" s="12" t="s">
        <v>418</v>
      </c>
      <c r="J951" s="11" t="str">
        <f>VLOOKUP(Table76810[[#This Row],[CID]],ALY,2,FALSE)</f>
        <v>Data Trend &amp; Relationships between Variables</v>
      </c>
    </row>
    <row r="952" spans="1:10" ht="17" thickBot="1" x14ac:dyDescent="0.25">
      <c r="A952" s="8" t="str">
        <f>Table76810[[#This Row],[Test No.]]&amp;Table76810[[#This Row],[Section]]&amp;Table76810[[#This Row],[Q No.]]</f>
        <v>P2431</v>
      </c>
      <c r="C952" s="29" t="s">
        <v>126</v>
      </c>
      <c r="D952" s="12">
        <v>31</v>
      </c>
      <c r="E952" s="14"/>
      <c r="F952" s="11" t="str">
        <f>Table76810[[#This Row],[CID]]</f>
        <v>S2.1</v>
      </c>
      <c r="G952" s="6">
        <v>2</v>
      </c>
      <c r="H952" s="13" t="s">
        <v>53</v>
      </c>
      <c r="I952" s="12" t="s">
        <v>418</v>
      </c>
      <c r="J952" s="11" t="str">
        <f>VLOOKUP(Table76810[[#This Row],[CID]],ALY,2,FALSE)</f>
        <v>Data Trend &amp; Relationships between Variables</v>
      </c>
    </row>
    <row r="953" spans="1:10" ht="17" thickBot="1" x14ac:dyDescent="0.25">
      <c r="A953" s="8" t="str">
        <f>Table76810[[#This Row],[Test No.]]&amp;Table76810[[#This Row],[Section]]&amp;Table76810[[#This Row],[Q No.]]</f>
        <v>P2432</v>
      </c>
      <c r="C953" s="29" t="s">
        <v>126</v>
      </c>
      <c r="D953" s="12">
        <v>32</v>
      </c>
      <c r="E953" s="14"/>
      <c r="F953" s="11" t="str">
        <f>Table76810[[#This Row],[CID]]</f>
        <v>S2.1</v>
      </c>
      <c r="G953" s="6">
        <v>2</v>
      </c>
      <c r="H953" s="13" t="s">
        <v>53</v>
      </c>
      <c r="I953" s="12" t="s">
        <v>418</v>
      </c>
      <c r="J953" s="11" t="str">
        <f>VLOOKUP(Table76810[[#This Row],[CID]],ALY,2,FALSE)</f>
        <v>Data Trend &amp; Relationships between Variables</v>
      </c>
    </row>
    <row r="954" spans="1:10" ht="17" thickBot="1" x14ac:dyDescent="0.25">
      <c r="A954" s="8" t="str">
        <f>Table76810[[#This Row],[Test No.]]&amp;Table76810[[#This Row],[Section]]&amp;Table76810[[#This Row],[Q No.]]</f>
        <v>P2433</v>
      </c>
      <c r="C954" s="29" t="s">
        <v>126</v>
      </c>
      <c r="D954" s="12">
        <v>33</v>
      </c>
      <c r="E954" s="14"/>
      <c r="F954" s="11" t="str">
        <f>Table76810[[#This Row],[CID]]</f>
        <v>S2.1</v>
      </c>
      <c r="G954" s="6">
        <v>2</v>
      </c>
      <c r="H954" s="13" t="s">
        <v>53</v>
      </c>
      <c r="I954" s="12" t="s">
        <v>418</v>
      </c>
      <c r="J954" s="11" t="str">
        <f>VLOOKUP(Table76810[[#This Row],[CID]],ALY,2,FALSE)</f>
        <v>Data Trend &amp; Relationships between Variables</v>
      </c>
    </row>
    <row r="955" spans="1:10" ht="17" thickBot="1" x14ac:dyDescent="0.25">
      <c r="A955" s="8" t="str">
        <f>Table76810[[#This Row],[Test No.]]&amp;Table76810[[#This Row],[Section]]&amp;Table76810[[#This Row],[Q No.]]</f>
        <v>P2434</v>
      </c>
      <c r="C955" s="29" t="s">
        <v>126</v>
      </c>
      <c r="D955" s="14">
        <v>34</v>
      </c>
      <c r="E955" s="14"/>
      <c r="F955" s="13" t="str">
        <f>Table76810[[#This Row],[CID]]</f>
        <v>S2.1</v>
      </c>
      <c r="G955" s="6">
        <v>2</v>
      </c>
      <c r="H955" s="13" t="s">
        <v>53</v>
      </c>
      <c r="I955" s="12" t="s">
        <v>418</v>
      </c>
      <c r="J955" s="13" t="str">
        <f>VLOOKUP(Table76810[[#This Row],[CID]],ALY,2,FALSE)</f>
        <v>Data Trend &amp; Relationships between Variables</v>
      </c>
    </row>
    <row r="956" spans="1:10" ht="17" thickBot="1" x14ac:dyDescent="0.25">
      <c r="A956" s="8" t="str">
        <f>Table76810[[#This Row],[Test No.]]&amp;Table76810[[#This Row],[Section]]&amp;Table76810[[#This Row],[Q No.]]</f>
        <v>P2435</v>
      </c>
      <c r="C956" s="29" t="s">
        <v>126</v>
      </c>
      <c r="D956" s="12">
        <v>35</v>
      </c>
      <c r="E956" s="14"/>
      <c r="F956" s="11" t="str">
        <f>Table76810[[#This Row],[CID]]</f>
        <v>S2.1</v>
      </c>
      <c r="G956" s="6">
        <v>2</v>
      </c>
      <c r="H956" s="13" t="s">
        <v>53</v>
      </c>
      <c r="I956" s="12" t="s">
        <v>418</v>
      </c>
      <c r="J956" s="11" t="str">
        <f>VLOOKUP(Table76810[[#This Row],[CID]],ALY,2,FALSE)</f>
        <v>Data Trend &amp; Relationships between Variables</v>
      </c>
    </row>
    <row r="957" spans="1:10" ht="17" thickBot="1" x14ac:dyDescent="0.25">
      <c r="A957" s="8" t="str">
        <f>Table76810[[#This Row],[Test No.]]&amp;Table76810[[#This Row],[Section]]&amp;Table76810[[#This Row],[Q No.]]</f>
        <v>P2436</v>
      </c>
      <c r="C957" s="29" t="s">
        <v>126</v>
      </c>
      <c r="D957" s="12">
        <v>36</v>
      </c>
      <c r="E957" s="14"/>
      <c r="F957" s="11" t="str">
        <f>Table76810[[#This Row],[CID]]</f>
        <v>S2.1</v>
      </c>
      <c r="G957" s="6">
        <v>2</v>
      </c>
      <c r="H957" s="13" t="s">
        <v>53</v>
      </c>
      <c r="I957" s="12" t="s">
        <v>418</v>
      </c>
      <c r="J957" s="11" t="str">
        <f>VLOOKUP(Table76810[[#This Row],[CID]],ALY,2,FALSE)</f>
        <v>Data Trend &amp; Relationships between Variables</v>
      </c>
    </row>
    <row r="958" spans="1:10" ht="17" thickBot="1" x14ac:dyDescent="0.25">
      <c r="A958" s="8" t="str">
        <f>Table76810[[#This Row],[Test No.]]&amp;Table76810[[#This Row],[Section]]&amp;Table76810[[#This Row],[Q No.]]</f>
        <v>P2437</v>
      </c>
      <c r="C958" s="29" t="s">
        <v>126</v>
      </c>
      <c r="D958" s="12">
        <v>37</v>
      </c>
      <c r="E958" s="14"/>
      <c r="F958" s="11" t="str">
        <f>Table76810[[#This Row],[CID]]</f>
        <v>S2.1</v>
      </c>
      <c r="G958" s="6">
        <v>2</v>
      </c>
      <c r="H958" s="13" t="s">
        <v>53</v>
      </c>
      <c r="I958" s="12" t="s">
        <v>418</v>
      </c>
      <c r="J958" s="11" t="str">
        <f>VLOOKUP(Table76810[[#This Row],[CID]],ALY,2,FALSE)</f>
        <v>Data Trend &amp; Relationships between Variables</v>
      </c>
    </row>
    <row r="959" spans="1:10" ht="17" thickBot="1" x14ac:dyDescent="0.25">
      <c r="A959" s="8" t="str">
        <f>Table76810[[#This Row],[Test No.]]&amp;Table76810[[#This Row],[Section]]&amp;Table76810[[#This Row],[Q No.]]</f>
        <v>P2438</v>
      </c>
      <c r="C959" s="29" t="s">
        <v>126</v>
      </c>
      <c r="D959" s="12">
        <v>38</v>
      </c>
      <c r="E959" s="14"/>
      <c r="F959" s="11" t="str">
        <f>Table76810[[#This Row],[CID]]</f>
        <v>S2.1</v>
      </c>
      <c r="G959" s="6">
        <v>2</v>
      </c>
      <c r="H959" s="13" t="s">
        <v>53</v>
      </c>
      <c r="I959" s="12" t="s">
        <v>418</v>
      </c>
      <c r="J959" s="11" t="str">
        <f>VLOOKUP(Table76810[[#This Row],[CID]],ALY,2,FALSE)</f>
        <v>Data Trend &amp; Relationships between Variables</v>
      </c>
    </row>
    <row r="960" spans="1:10" ht="17" thickBot="1" x14ac:dyDescent="0.25">
      <c r="A960" s="8" t="str">
        <f>Table76810[[#This Row],[Test No.]]&amp;Table76810[[#This Row],[Section]]&amp;Table76810[[#This Row],[Q No.]]</f>
        <v>P2439</v>
      </c>
      <c r="C960" s="29" t="s">
        <v>126</v>
      </c>
      <c r="D960" s="12">
        <v>39</v>
      </c>
      <c r="E960" s="14"/>
      <c r="F960" s="11" t="str">
        <f>Table76810[[#This Row],[CID]]</f>
        <v>S2.1</v>
      </c>
      <c r="G960" s="6">
        <v>2</v>
      </c>
      <c r="H960" s="13" t="s">
        <v>53</v>
      </c>
      <c r="I960" s="12" t="s">
        <v>418</v>
      </c>
      <c r="J960" s="11" t="str">
        <f>VLOOKUP(Table76810[[#This Row],[CID]],ALY,2,FALSE)</f>
        <v>Data Trend &amp; Relationships between Variables</v>
      </c>
    </row>
    <row r="961" spans="1:10" ht="17" thickBot="1" x14ac:dyDescent="0.25">
      <c r="A961" s="8" t="str">
        <f>Table76810[[#This Row],[Test No.]]&amp;Table76810[[#This Row],[Section]]&amp;Table76810[[#This Row],[Q No.]]</f>
        <v>P2440</v>
      </c>
      <c r="C961" s="29" t="s">
        <v>126</v>
      </c>
      <c r="D961" s="12">
        <v>40</v>
      </c>
      <c r="E961" s="14"/>
      <c r="F961" s="11" t="str">
        <f>Table76810[[#This Row],[CID]]</f>
        <v>S2.1</v>
      </c>
      <c r="G961" s="6">
        <v>2</v>
      </c>
      <c r="H961" s="13" t="s">
        <v>53</v>
      </c>
      <c r="I961" s="12" t="s">
        <v>418</v>
      </c>
      <c r="J961" s="11" t="str">
        <f>VLOOKUP(Table76810[[#This Row],[CID]],ALY,2,FALSE)</f>
        <v>Data Trend &amp; Relationships between Variables</v>
      </c>
    </row>
    <row r="962" spans="1:10" ht="17" thickBot="1" x14ac:dyDescent="0.25">
      <c r="A962" s="8" t="str">
        <f>Table76810[[#This Row],[Test No.]]&amp;Table76810[[#This Row],[Section]]&amp;Table76810[[#This Row],[Q No.]]</f>
        <v>P251</v>
      </c>
      <c r="C962" s="29" t="s">
        <v>125</v>
      </c>
      <c r="D962" s="12">
        <v>1</v>
      </c>
      <c r="E962" s="14"/>
      <c r="F962" s="11" t="str">
        <f>Table76810[[#This Row],[CID]]</f>
        <v>S2.1</v>
      </c>
      <c r="G962" s="6">
        <v>2</v>
      </c>
      <c r="H962" s="13" t="s">
        <v>53</v>
      </c>
      <c r="I962" s="32" t="s">
        <v>418</v>
      </c>
      <c r="J962" s="11" t="str">
        <f>VLOOKUP(Table76810[[#This Row],[CID]],ALY,2,FALSE)</f>
        <v>Data Trend &amp; Relationships between Variables</v>
      </c>
    </row>
    <row r="963" spans="1:10" ht="17" thickBot="1" x14ac:dyDescent="0.25">
      <c r="A963" s="8" t="str">
        <f>Table76810[[#This Row],[Test No.]]&amp;Table76810[[#This Row],[Section]]&amp;Table76810[[#This Row],[Q No.]]</f>
        <v>P252</v>
      </c>
      <c r="C963" s="29" t="s">
        <v>125</v>
      </c>
      <c r="D963" s="12">
        <v>2</v>
      </c>
      <c r="E963" s="14"/>
      <c r="F963" s="11" t="str">
        <f>Table76810[[#This Row],[CID]]</f>
        <v>S2.1</v>
      </c>
      <c r="G963" s="6">
        <v>2</v>
      </c>
      <c r="H963" s="13" t="s">
        <v>53</v>
      </c>
      <c r="I963" s="32" t="s">
        <v>418</v>
      </c>
      <c r="J963" s="11" t="str">
        <f>VLOOKUP(Table76810[[#This Row],[CID]],ALY,2,FALSE)</f>
        <v>Data Trend &amp; Relationships between Variables</v>
      </c>
    </row>
    <row r="964" spans="1:10" ht="17" thickBot="1" x14ac:dyDescent="0.25">
      <c r="A964" s="8" t="str">
        <f>Table76810[[#This Row],[Test No.]]&amp;Table76810[[#This Row],[Section]]&amp;Table76810[[#This Row],[Q No.]]</f>
        <v>P253</v>
      </c>
      <c r="C964" s="29" t="s">
        <v>125</v>
      </c>
      <c r="D964" s="12">
        <v>3</v>
      </c>
      <c r="E964" s="14"/>
      <c r="F964" s="11" t="str">
        <f>Table76810[[#This Row],[CID]]</f>
        <v>S2.1</v>
      </c>
      <c r="G964" s="6">
        <v>2</v>
      </c>
      <c r="H964" s="13" t="s">
        <v>53</v>
      </c>
      <c r="I964" s="32" t="s">
        <v>418</v>
      </c>
      <c r="J964" s="11" t="str">
        <f>VLOOKUP(Table76810[[#This Row],[CID]],ALY,2,FALSE)</f>
        <v>Data Trend &amp; Relationships between Variables</v>
      </c>
    </row>
    <row r="965" spans="1:10" ht="17" thickBot="1" x14ac:dyDescent="0.25">
      <c r="A965" s="8" t="str">
        <f>Table76810[[#This Row],[Test No.]]&amp;Table76810[[#This Row],[Section]]&amp;Table76810[[#This Row],[Q No.]]</f>
        <v>P254</v>
      </c>
      <c r="C965" s="29" t="s">
        <v>125</v>
      </c>
      <c r="D965" s="12">
        <v>4</v>
      </c>
      <c r="E965" s="14"/>
      <c r="F965" s="11" t="str">
        <f>Table76810[[#This Row],[CID]]</f>
        <v>S2.1</v>
      </c>
      <c r="G965" s="6">
        <v>2</v>
      </c>
      <c r="H965" s="13" t="s">
        <v>53</v>
      </c>
      <c r="I965" s="32" t="s">
        <v>418</v>
      </c>
      <c r="J965" s="11" t="str">
        <f>VLOOKUP(Table76810[[#This Row],[CID]],ALY,2,FALSE)</f>
        <v>Data Trend &amp; Relationships between Variables</v>
      </c>
    </row>
    <row r="966" spans="1:10" ht="17" thickBot="1" x14ac:dyDescent="0.25">
      <c r="A966" s="8" t="str">
        <f>Table76810[[#This Row],[Test No.]]&amp;Table76810[[#This Row],[Section]]&amp;Table76810[[#This Row],[Q No.]]</f>
        <v>P255</v>
      </c>
      <c r="C966" s="29" t="s">
        <v>125</v>
      </c>
      <c r="D966" s="12">
        <v>5</v>
      </c>
      <c r="E966" s="14"/>
      <c r="F966" s="11" t="str">
        <f>Table76810[[#This Row],[CID]]</f>
        <v>S2.1</v>
      </c>
      <c r="G966" s="6">
        <v>2</v>
      </c>
      <c r="H966" s="13" t="s">
        <v>53</v>
      </c>
      <c r="I966" s="32" t="s">
        <v>418</v>
      </c>
      <c r="J966" s="11" t="str">
        <f>VLOOKUP(Table76810[[#This Row],[CID]],ALY,2,FALSE)</f>
        <v>Data Trend &amp; Relationships between Variables</v>
      </c>
    </row>
    <row r="967" spans="1:10" ht="17" thickBot="1" x14ac:dyDescent="0.25">
      <c r="A967" s="8" t="str">
        <f>Table76810[[#This Row],[Test No.]]&amp;Table76810[[#This Row],[Section]]&amp;Table76810[[#This Row],[Q No.]]</f>
        <v>P256</v>
      </c>
      <c r="C967" s="29" t="s">
        <v>125</v>
      </c>
      <c r="D967" s="12">
        <v>6</v>
      </c>
      <c r="E967" s="14"/>
      <c r="F967" s="11" t="str">
        <f>Table76810[[#This Row],[CID]]</f>
        <v>S1.1</v>
      </c>
      <c r="G967" s="6">
        <v>1</v>
      </c>
      <c r="H967" s="13" t="s">
        <v>52</v>
      </c>
      <c r="I967" s="32" t="s">
        <v>415</v>
      </c>
      <c r="J967" s="11" t="str">
        <f>VLOOKUP(Table76810[[#This Row],[CID]],ALY,2,FALSE)</f>
        <v>Detail</v>
      </c>
    </row>
    <row r="968" spans="1:10" ht="17" thickBot="1" x14ac:dyDescent="0.25">
      <c r="A968" s="8" t="str">
        <f>Table76810[[#This Row],[Test No.]]&amp;Table76810[[#This Row],[Section]]&amp;Table76810[[#This Row],[Q No.]]</f>
        <v>P257</v>
      </c>
      <c r="C968" s="29" t="s">
        <v>125</v>
      </c>
      <c r="D968" s="12">
        <v>7</v>
      </c>
      <c r="E968" s="14"/>
      <c r="F968" s="11" t="str">
        <f>Table76810[[#This Row],[CID]]</f>
        <v>S1.3</v>
      </c>
      <c r="G968" s="6">
        <v>1</v>
      </c>
      <c r="H968" s="13" t="s">
        <v>52</v>
      </c>
      <c r="I968" s="32" t="s">
        <v>417</v>
      </c>
      <c r="J968" s="11" t="str">
        <f>VLOOKUP(Table76810[[#This Row],[CID]],ALY,2,FALSE)</f>
        <v>Comparison</v>
      </c>
    </row>
    <row r="969" spans="1:10" ht="17" thickBot="1" x14ac:dyDescent="0.25">
      <c r="A969" s="8" t="str">
        <f>Table76810[[#This Row],[Test No.]]&amp;Table76810[[#This Row],[Section]]&amp;Table76810[[#This Row],[Q No.]]</f>
        <v>P258</v>
      </c>
      <c r="C969" s="29" t="s">
        <v>125</v>
      </c>
      <c r="D969" s="12">
        <v>8</v>
      </c>
      <c r="E969" s="14"/>
      <c r="F969" s="11" t="str">
        <f>Table76810[[#This Row],[CID]]</f>
        <v>S1.1</v>
      </c>
      <c r="G969" s="6">
        <v>1</v>
      </c>
      <c r="H969" s="13" t="s">
        <v>52</v>
      </c>
      <c r="I969" s="32" t="s">
        <v>415</v>
      </c>
      <c r="J969" s="11" t="str">
        <f>VLOOKUP(Table76810[[#This Row],[CID]],ALY,2,FALSE)</f>
        <v>Detail</v>
      </c>
    </row>
    <row r="970" spans="1:10" ht="17" thickBot="1" x14ac:dyDescent="0.25">
      <c r="A970" s="8" t="str">
        <f>Table76810[[#This Row],[Test No.]]&amp;Table76810[[#This Row],[Section]]&amp;Table76810[[#This Row],[Q No.]]</f>
        <v>P259</v>
      </c>
      <c r="C970" s="29" t="s">
        <v>125</v>
      </c>
      <c r="D970" s="12">
        <v>9</v>
      </c>
      <c r="E970" s="14"/>
      <c r="F970" s="11" t="str">
        <f>Table76810[[#This Row],[CID]]</f>
        <v>S1.1</v>
      </c>
      <c r="G970" s="6">
        <v>1</v>
      </c>
      <c r="H970" s="13" t="s">
        <v>52</v>
      </c>
      <c r="I970" s="32" t="s">
        <v>415</v>
      </c>
      <c r="J970" s="11" t="str">
        <f>VLOOKUP(Table76810[[#This Row],[CID]],ALY,2,FALSE)</f>
        <v>Detail</v>
      </c>
    </row>
    <row r="971" spans="1:10" ht="17" thickBot="1" x14ac:dyDescent="0.25">
      <c r="A971" s="8" t="str">
        <f>Table76810[[#This Row],[Test No.]]&amp;Table76810[[#This Row],[Section]]&amp;Table76810[[#This Row],[Q No.]]</f>
        <v>P2510</v>
      </c>
      <c r="C971" s="29" t="s">
        <v>125</v>
      </c>
      <c r="D971" s="12">
        <v>10</v>
      </c>
      <c r="E971" s="14"/>
      <c r="F971" s="11" t="str">
        <f>Table76810[[#This Row],[CID]]</f>
        <v>S1.2</v>
      </c>
      <c r="G971" s="6">
        <v>1</v>
      </c>
      <c r="H971" s="13" t="s">
        <v>52</v>
      </c>
      <c r="I971" s="32" t="s">
        <v>416</v>
      </c>
      <c r="J971" s="11" t="str">
        <f>VLOOKUP(Table76810[[#This Row],[CID]],ALY,2,FALSE)</f>
        <v>Inference</v>
      </c>
    </row>
    <row r="972" spans="1:10" ht="17" thickBot="1" x14ac:dyDescent="0.25">
      <c r="A972" s="8" t="str">
        <f>Table76810[[#This Row],[Test No.]]&amp;Table76810[[#This Row],[Section]]&amp;Table76810[[#This Row],[Q No.]]</f>
        <v>P2511</v>
      </c>
      <c r="C972" s="29" t="s">
        <v>125</v>
      </c>
      <c r="D972" s="12">
        <v>11</v>
      </c>
      <c r="E972" s="14"/>
      <c r="F972" s="11" t="str">
        <f>Table76810[[#This Row],[CID]]</f>
        <v>S1.1</v>
      </c>
      <c r="G972" s="6">
        <v>1</v>
      </c>
      <c r="H972" s="13" t="s">
        <v>52</v>
      </c>
      <c r="I972" s="32" t="s">
        <v>415</v>
      </c>
      <c r="J972" s="11" t="str">
        <f>VLOOKUP(Table76810[[#This Row],[CID]],ALY,2,FALSE)</f>
        <v>Detail</v>
      </c>
    </row>
    <row r="973" spans="1:10" ht="17" thickBot="1" x14ac:dyDescent="0.25">
      <c r="A973" s="8" t="str">
        <f>Table76810[[#This Row],[Test No.]]&amp;Table76810[[#This Row],[Section]]&amp;Table76810[[#This Row],[Q No.]]</f>
        <v>P2512</v>
      </c>
      <c r="C973" s="29" t="s">
        <v>125</v>
      </c>
      <c r="D973" s="12">
        <v>12</v>
      </c>
      <c r="E973" s="14"/>
      <c r="F973" s="11" t="str">
        <f>Table76810[[#This Row],[CID]]</f>
        <v>S1.1</v>
      </c>
      <c r="G973" s="6">
        <v>1</v>
      </c>
      <c r="H973" s="13" t="s">
        <v>52</v>
      </c>
      <c r="I973" s="32" t="s">
        <v>415</v>
      </c>
      <c r="J973" s="11" t="str">
        <f>VLOOKUP(Table76810[[#This Row],[CID]],ALY,2,FALSE)</f>
        <v>Detail</v>
      </c>
    </row>
    <row r="974" spans="1:10" ht="17" thickBot="1" x14ac:dyDescent="0.25">
      <c r="A974" s="8" t="str">
        <f>Table76810[[#This Row],[Test No.]]&amp;Table76810[[#This Row],[Section]]&amp;Table76810[[#This Row],[Q No.]]</f>
        <v>P2513</v>
      </c>
      <c r="C974" s="29" t="s">
        <v>125</v>
      </c>
      <c r="D974" s="12">
        <v>13</v>
      </c>
      <c r="E974" s="14"/>
      <c r="F974" s="11" t="str">
        <f>Table76810[[#This Row],[CID]]</f>
        <v>S2.1</v>
      </c>
      <c r="G974" s="6">
        <v>2</v>
      </c>
      <c r="H974" s="13" t="s">
        <v>53</v>
      </c>
      <c r="I974" s="32" t="s">
        <v>418</v>
      </c>
      <c r="J974" s="11" t="str">
        <f>VLOOKUP(Table76810[[#This Row],[CID]],ALY,2,FALSE)</f>
        <v>Data Trend &amp; Relationships between Variables</v>
      </c>
    </row>
    <row r="975" spans="1:10" ht="17" thickBot="1" x14ac:dyDescent="0.25">
      <c r="A975" s="8" t="str">
        <f>Table76810[[#This Row],[Test No.]]&amp;Table76810[[#This Row],[Section]]&amp;Table76810[[#This Row],[Q No.]]</f>
        <v>P2514</v>
      </c>
      <c r="C975" s="29" t="s">
        <v>125</v>
      </c>
      <c r="D975" s="12">
        <v>14</v>
      </c>
      <c r="E975" s="14"/>
      <c r="F975" s="11" t="str">
        <f>Table76810[[#This Row],[CID]]</f>
        <v>S2.1</v>
      </c>
      <c r="G975" s="6">
        <v>2</v>
      </c>
      <c r="H975" s="13" t="s">
        <v>53</v>
      </c>
      <c r="I975" s="32" t="s">
        <v>418</v>
      </c>
      <c r="J975" s="11" t="str">
        <f>VLOOKUP(Table76810[[#This Row],[CID]],ALY,2,FALSE)</f>
        <v>Data Trend &amp; Relationships between Variables</v>
      </c>
    </row>
    <row r="976" spans="1:10" ht="17" thickBot="1" x14ac:dyDescent="0.25">
      <c r="A976" s="8" t="str">
        <f>Table76810[[#This Row],[Test No.]]&amp;Table76810[[#This Row],[Section]]&amp;Table76810[[#This Row],[Q No.]]</f>
        <v>P2515</v>
      </c>
      <c r="C976" s="29" t="s">
        <v>125</v>
      </c>
      <c r="D976" s="12">
        <v>15</v>
      </c>
      <c r="E976" s="14"/>
      <c r="F976" s="11" t="str">
        <f>Table76810[[#This Row],[CID]]</f>
        <v>S2.1</v>
      </c>
      <c r="G976" s="6">
        <v>2</v>
      </c>
      <c r="H976" s="13" t="s">
        <v>53</v>
      </c>
      <c r="I976" s="32" t="s">
        <v>418</v>
      </c>
      <c r="J976" s="11" t="str">
        <f>VLOOKUP(Table76810[[#This Row],[CID]],ALY,2,FALSE)</f>
        <v>Data Trend &amp; Relationships between Variables</v>
      </c>
    </row>
    <row r="977" spans="1:10" ht="17" thickBot="1" x14ac:dyDescent="0.25">
      <c r="A977" s="8" t="str">
        <f>Table76810[[#This Row],[Test No.]]&amp;Table76810[[#This Row],[Section]]&amp;Table76810[[#This Row],[Q No.]]</f>
        <v>P2516</v>
      </c>
      <c r="C977" s="29" t="s">
        <v>125</v>
      </c>
      <c r="D977" s="12">
        <v>16</v>
      </c>
      <c r="E977" s="14"/>
      <c r="F977" s="11" t="str">
        <f>Table76810[[#This Row],[CID]]</f>
        <v>S2.1</v>
      </c>
      <c r="G977" s="6">
        <v>2</v>
      </c>
      <c r="H977" s="13" t="s">
        <v>53</v>
      </c>
      <c r="I977" s="32" t="s">
        <v>418</v>
      </c>
      <c r="J977" s="11" t="str">
        <f>VLOOKUP(Table76810[[#This Row],[CID]],ALY,2,FALSE)</f>
        <v>Data Trend &amp; Relationships between Variables</v>
      </c>
    </row>
    <row r="978" spans="1:10" ht="17" thickBot="1" x14ac:dyDescent="0.25">
      <c r="A978" s="8" t="str">
        <f>Table76810[[#This Row],[Test No.]]&amp;Table76810[[#This Row],[Section]]&amp;Table76810[[#This Row],[Q No.]]</f>
        <v>P2517</v>
      </c>
      <c r="C978" s="29" t="s">
        <v>125</v>
      </c>
      <c r="D978" s="12">
        <v>17</v>
      </c>
      <c r="E978" s="14"/>
      <c r="F978" s="11" t="str">
        <f>Table76810[[#This Row],[CID]]</f>
        <v>S2.1</v>
      </c>
      <c r="G978" s="6">
        <v>2</v>
      </c>
      <c r="H978" s="13" t="s">
        <v>53</v>
      </c>
      <c r="I978" s="32" t="s">
        <v>418</v>
      </c>
      <c r="J978" s="11" t="str">
        <f>VLOOKUP(Table76810[[#This Row],[CID]],ALY,2,FALSE)</f>
        <v>Data Trend &amp; Relationships between Variables</v>
      </c>
    </row>
    <row r="979" spans="1:10" ht="17" thickBot="1" x14ac:dyDescent="0.25">
      <c r="A979" s="8" t="str">
        <f>Table76810[[#This Row],[Test No.]]&amp;Table76810[[#This Row],[Section]]&amp;Table76810[[#This Row],[Q No.]]</f>
        <v>P2518</v>
      </c>
      <c r="C979" s="29" t="s">
        <v>125</v>
      </c>
      <c r="D979" s="12">
        <v>18</v>
      </c>
      <c r="E979" s="14"/>
      <c r="F979" s="11" t="str">
        <f>Table76810[[#This Row],[CID]]</f>
        <v>S3.3</v>
      </c>
      <c r="G979" s="6">
        <v>3</v>
      </c>
      <c r="H979" s="13" t="s">
        <v>54</v>
      </c>
      <c r="I979" s="32" t="s">
        <v>423</v>
      </c>
      <c r="J979" s="11" t="str">
        <f>VLOOKUP(Table76810[[#This Row],[CID]],ALY,2,FALSE)</f>
        <v>Interpreting Experiments</v>
      </c>
    </row>
    <row r="980" spans="1:10" ht="17" thickBot="1" x14ac:dyDescent="0.25">
      <c r="A980" s="8" t="str">
        <f>Table76810[[#This Row],[Test No.]]&amp;Table76810[[#This Row],[Section]]&amp;Table76810[[#This Row],[Q No.]]</f>
        <v>P2519</v>
      </c>
      <c r="C980" s="29" t="s">
        <v>125</v>
      </c>
      <c r="D980" s="12">
        <v>19</v>
      </c>
      <c r="E980" s="14"/>
      <c r="F980" s="11" t="str">
        <f>Table76810[[#This Row],[CID]]</f>
        <v>S3.2</v>
      </c>
      <c r="G980" s="6">
        <v>3</v>
      </c>
      <c r="H980" s="13" t="s">
        <v>54</v>
      </c>
      <c r="I980" s="32" t="s">
        <v>422</v>
      </c>
      <c r="J980" s="11" t="str">
        <f>VLOOKUP(Table76810[[#This Row],[CID]],ALY,2,FALSE)</f>
        <v>Hypothetical Experiment</v>
      </c>
    </row>
    <row r="981" spans="1:10" ht="17" thickBot="1" x14ac:dyDescent="0.25">
      <c r="A981" s="8" t="str">
        <f>Table76810[[#This Row],[Test No.]]&amp;Table76810[[#This Row],[Section]]&amp;Table76810[[#This Row],[Q No.]]</f>
        <v>P2520</v>
      </c>
      <c r="C981" s="29" t="s">
        <v>125</v>
      </c>
      <c r="D981" s="12">
        <v>20</v>
      </c>
      <c r="E981" s="14"/>
      <c r="F981" s="11" t="str">
        <f>Table76810[[#This Row],[CID]]</f>
        <v>S3.3</v>
      </c>
      <c r="G981" s="6">
        <v>3</v>
      </c>
      <c r="H981" s="13" t="s">
        <v>54</v>
      </c>
      <c r="I981" s="32" t="s">
        <v>423</v>
      </c>
      <c r="J981" s="11" t="str">
        <f>VLOOKUP(Table76810[[#This Row],[CID]],ALY,2,FALSE)</f>
        <v>Interpreting Experiments</v>
      </c>
    </row>
    <row r="982" spans="1:10" ht="17" thickBot="1" x14ac:dyDescent="0.25">
      <c r="A982" s="8" t="str">
        <f>Table76810[[#This Row],[Test No.]]&amp;Table76810[[#This Row],[Section]]&amp;Table76810[[#This Row],[Q No.]]</f>
        <v>P2521</v>
      </c>
      <c r="C982" s="29" t="s">
        <v>125</v>
      </c>
      <c r="D982" s="12">
        <v>21</v>
      </c>
      <c r="E982" s="14"/>
      <c r="F982" s="11" t="str">
        <f>Table76810[[#This Row],[CID]]</f>
        <v>S3.1</v>
      </c>
      <c r="G982" s="6">
        <v>3</v>
      </c>
      <c r="H982" s="13" t="s">
        <v>54</v>
      </c>
      <c r="I982" s="32" t="s">
        <v>421</v>
      </c>
      <c r="J982" s="11" t="str">
        <f>VLOOKUP(Table76810[[#This Row],[CID]],ALY,2,FALSE)</f>
        <v>Experimental Design &amp; Method</v>
      </c>
    </row>
    <row r="983" spans="1:10" ht="17" thickBot="1" x14ac:dyDescent="0.25">
      <c r="A983" s="8" t="str">
        <f>Table76810[[#This Row],[Test No.]]&amp;Table76810[[#This Row],[Section]]&amp;Table76810[[#This Row],[Q No.]]</f>
        <v>P2522</v>
      </c>
      <c r="C983" s="29" t="s">
        <v>125</v>
      </c>
      <c r="D983" s="12">
        <v>22</v>
      </c>
      <c r="E983" s="14"/>
      <c r="F983" s="11" t="str">
        <f>Table76810[[#This Row],[CID]]</f>
        <v>S3.3</v>
      </c>
      <c r="G983" s="6">
        <v>3</v>
      </c>
      <c r="H983" s="13" t="s">
        <v>54</v>
      </c>
      <c r="I983" s="32" t="s">
        <v>423</v>
      </c>
      <c r="J983" s="11" t="str">
        <f>VLOOKUP(Table76810[[#This Row],[CID]],ALY,2,FALSE)</f>
        <v>Interpreting Experiments</v>
      </c>
    </row>
    <row r="984" spans="1:10" ht="17" thickBot="1" x14ac:dyDescent="0.25">
      <c r="A984" s="8" t="str">
        <f>Table76810[[#This Row],[Test No.]]&amp;Table76810[[#This Row],[Section]]&amp;Table76810[[#This Row],[Q No.]]</f>
        <v>P2523</v>
      </c>
      <c r="C984" s="29" t="s">
        <v>125</v>
      </c>
      <c r="D984" s="12">
        <v>23</v>
      </c>
      <c r="E984" s="14"/>
      <c r="F984" s="11" t="str">
        <f>Table76810[[#This Row],[CID]]</f>
        <v>S3.3</v>
      </c>
      <c r="G984" s="6">
        <v>3</v>
      </c>
      <c r="H984" s="13" t="s">
        <v>54</v>
      </c>
      <c r="I984" s="32" t="s">
        <v>423</v>
      </c>
      <c r="J984" s="11" t="str">
        <f>VLOOKUP(Table76810[[#This Row],[CID]],ALY,2,FALSE)</f>
        <v>Interpreting Experiments</v>
      </c>
    </row>
    <row r="985" spans="1:10" ht="17" thickBot="1" x14ac:dyDescent="0.25">
      <c r="A985" s="8" t="str">
        <f>Table76810[[#This Row],[Test No.]]&amp;Table76810[[#This Row],[Section]]&amp;Table76810[[#This Row],[Q No.]]</f>
        <v>P2524</v>
      </c>
      <c r="C985" s="29" t="s">
        <v>125</v>
      </c>
      <c r="D985" s="12">
        <v>24</v>
      </c>
      <c r="E985" s="14"/>
      <c r="F985" s="11" t="str">
        <f>Table76810[[#This Row],[CID]]</f>
        <v>S2.1</v>
      </c>
      <c r="G985" s="6">
        <v>2</v>
      </c>
      <c r="H985" s="13" t="s">
        <v>53</v>
      </c>
      <c r="I985" s="32" t="s">
        <v>418</v>
      </c>
      <c r="J985" s="11" t="str">
        <f>VLOOKUP(Table76810[[#This Row],[CID]],ALY,2,FALSE)</f>
        <v>Data Trend &amp; Relationships between Variables</v>
      </c>
    </row>
    <row r="986" spans="1:10" ht="17" thickBot="1" x14ac:dyDescent="0.25">
      <c r="A986" s="8" t="str">
        <f>Table76810[[#This Row],[Test No.]]&amp;Table76810[[#This Row],[Section]]&amp;Table76810[[#This Row],[Q No.]]</f>
        <v>P2525</v>
      </c>
      <c r="C986" s="29" t="s">
        <v>125</v>
      </c>
      <c r="D986" s="12">
        <v>25</v>
      </c>
      <c r="E986" s="14"/>
      <c r="F986" s="11" t="str">
        <f>Table76810[[#This Row],[CID]]</f>
        <v>S2.1</v>
      </c>
      <c r="G986" s="6">
        <v>2</v>
      </c>
      <c r="H986" s="13" t="s">
        <v>53</v>
      </c>
      <c r="I986" s="32" t="s">
        <v>418</v>
      </c>
      <c r="J986" s="11" t="str">
        <f>VLOOKUP(Table76810[[#This Row],[CID]],ALY,2,FALSE)</f>
        <v>Data Trend &amp; Relationships between Variables</v>
      </c>
    </row>
    <row r="987" spans="1:10" ht="17" thickBot="1" x14ac:dyDescent="0.25">
      <c r="A987" s="8" t="str">
        <f>Table76810[[#This Row],[Test No.]]&amp;Table76810[[#This Row],[Section]]&amp;Table76810[[#This Row],[Q No.]]</f>
        <v>P2526</v>
      </c>
      <c r="C987" s="29" t="s">
        <v>125</v>
      </c>
      <c r="D987" s="12">
        <v>26</v>
      </c>
      <c r="E987" s="14"/>
      <c r="F987" s="11" t="str">
        <f>Table76810[[#This Row],[CID]]</f>
        <v>S2.1</v>
      </c>
      <c r="G987" s="6">
        <v>2</v>
      </c>
      <c r="H987" s="13" t="s">
        <v>53</v>
      </c>
      <c r="I987" s="32" t="s">
        <v>418</v>
      </c>
      <c r="J987" s="11" t="str">
        <f>VLOOKUP(Table76810[[#This Row],[CID]],ALY,2,FALSE)</f>
        <v>Data Trend &amp; Relationships between Variables</v>
      </c>
    </row>
    <row r="988" spans="1:10" ht="17" thickBot="1" x14ac:dyDescent="0.25">
      <c r="A988" s="8" t="str">
        <f>Table76810[[#This Row],[Test No.]]&amp;Table76810[[#This Row],[Section]]&amp;Table76810[[#This Row],[Q No.]]</f>
        <v>P2527</v>
      </c>
      <c r="C988" s="29" t="s">
        <v>125</v>
      </c>
      <c r="D988" s="12">
        <v>27</v>
      </c>
      <c r="E988" s="14"/>
      <c r="F988" s="11" t="str">
        <f>Table76810[[#This Row],[CID]]</f>
        <v>S2.1</v>
      </c>
      <c r="G988" s="6">
        <v>2</v>
      </c>
      <c r="H988" s="13" t="s">
        <v>53</v>
      </c>
      <c r="I988" s="32" t="s">
        <v>418</v>
      </c>
      <c r="J988" s="11" t="str">
        <f>VLOOKUP(Table76810[[#This Row],[CID]],ALY,2,FALSE)</f>
        <v>Data Trend &amp; Relationships between Variables</v>
      </c>
    </row>
    <row r="989" spans="1:10" ht="17" thickBot="1" x14ac:dyDescent="0.25">
      <c r="A989" s="8" t="str">
        <f>Table76810[[#This Row],[Test No.]]&amp;Table76810[[#This Row],[Section]]&amp;Table76810[[#This Row],[Q No.]]</f>
        <v>P2528</v>
      </c>
      <c r="C989" s="29" t="s">
        <v>125</v>
      </c>
      <c r="D989" s="12">
        <v>28</v>
      </c>
      <c r="E989" s="14"/>
      <c r="F989" s="11" t="str">
        <f>Table76810[[#This Row],[CID]]</f>
        <v>S2.1</v>
      </c>
      <c r="G989" s="6">
        <v>2</v>
      </c>
      <c r="H989" s="13" t="s">
        <v>53</v>
      </c>
      <c r="I989" s="32" t="s">
        <v>418</v>
      </c>
      <c r="J989" s="11" t="str">
        <f>VLOOKUP(Table76810[[#This Row],[CID]],ALY,2,FALSE)</f>
        <v>Data Trend &amp; Relationships between Variables</v>
      </c>
    </row>
    <row r="990" spans="1:10" ht="17" thickBot="1" x14ac:dyDescent="0.25">
      <c r="A990" s="8" t="str">
        <f>Table76810[[#This Row],[Test No.]]&amp;Table76810[[#This Row],[Section]]&amp;Table76810[[#This Row],[Q No.]]</f>
        <v>P2529</v>
      </c>
      <c r="C990" s="29" t="s">
        <v>125</v>
      </c>
      <c r="D990" s="12">
        <v>29</v>
      </c>
      <c r="E990" s="14"/>
      <c r="F990" s="11" t="str">
        <f>Table76810[[#This Row],[CID]]</f>
        <v>S3.3</v>
      </c>
      <c r="G990" s="6">
        <v>3</v>
      </c>
      <c r="H990" s="13" t="s">
        <v>54</v>
      </c>
      <c r="I990" s="32" t="s">
        <v>423</v>
      </c>
      <c r="J990" s="11" t="str">
        <f>VLOOKUP(Table76810[[#This Row],[CID]],ALY,2,FALSE)</f>
        <v>Interpreting Experiments</v>
      </c>
    </row>
    <row r="991" spans="1:10" ht="17" thickBot="1" x14ac:dyDescent="0.25">
      <c r="A991" s="8" t="str">
        <f>Table76810[[#This Row],[Test No.]]&amp;Table76810[[#This Row],[Section]]&amp;Table76810[[#This Row],[Q No.]]</f>
        <v>P2530</v>
      </c>
      <c r="C991" s="29" t="s">
        <v>125</v>
      </c>
      <c r="D991" s="12">
        <v>30</v>
      </c>
      <c r="E991" s="14"/>
      <c r="F991" s="11" t="str">
        <f>Table76810[[#This Row],[CID]]</f>
        <v>S3.3</v>
      </c>
      <c r="G991" s="6">
        <v>3</v>
      </c>
      <c r="H991" s="13" t="s">
        <v>54</v>
      </c>
      <c r="I991" s="32" t="s">
        <v>423</v>
      </c>
      <c r="J991" s="11" t="str">
        <f>VLOOKUP(Table76810[[#This Row],[CID]],ALY,2,FALSE)</f>
        <v>Interpreting Experiments</v>
      </c>
    </row>
    <row r="992" spans="1:10" ht="17" thickBot="1" x14ac:dyDescent="0.25">
      <c r="A992" s="8" t="str">
        <f>Table76810[[#This Row],[Test No.]]&amp;Table76810[[#This Row],[Section]]&amp;Table76810[[#This Row],[Q No.]]</f>
        <v>P2531</v>
      </c>
      <c r="C992" s="29" t="s">
        <v>125</v>
      </c>
      <c r="D992" s="12">
        <v>31</v>
      </c>
      <c r="E992" s="14"/>
      <c r="F992" s="11" t="str">
        <f>Table76810[[#This Row],[CID]]</f>
        <v>S3.3</v>
      </c>
      <c r="G992" s="6">
        <v>3</v>
      </c>
      <c r="H992" s="13" t="s">
        <v>54</v>
      </c>
      <c r="I992" s="32" t="s">
        <v>423</v>
      </c>
      <c r="J992" s="11" t="str">
        <f>VLOOKUP(Table76810[[#This Row],[CID]],ALY,2,FALSE)</f>
        <v>Interpreting Experiments</v>
      </c>
    </row>
    <row r="993" spans="1:10" ht="17" thickBot="1" x14ac:dyDescent="0.25">
      <c r="A993" s="8" t="str">
        <f>Table76810[[#This Row],[Test No.]]&amp;Table76810[[#This Row],[Section]]&amp;Table76810[[#This Row],[Q No.]]</f>
        <v>P2532</v>
      </c>
      <c r="C993" s="29" t="s">
        <v>125</v>
      </c>
      <c r="D993" s="12">
        <v>32</v>
      </c>
      <c r="E993" s="14"/>
      <c r="F993" s="11" t="str">
        <f>Table76810[[#This Row],[CID]]</f>
        <v>S3.2</v>
      </c>
      <c r="G993" s="6">
        <v>3</v>
      </c>
      <c r="H993" s="13" t="s">
        <v>54</v>
      </c>
      <c r="I993" s="32" t="s">
        <v>422</v>
      </c>
      <c r="J993" s="11" t="str">
        <f>VLOOKUP(Table76810[[#This Row],[CID]],ALY,2,FALSE)</f>
        <v>Hypothetical Experiment</v>
      </c>
    </row>
    <row r="994" spans="1:10" ht="17" thickBot="1" x14ac:dyDescent="0.25">
      <c r="A994" s="8" t="str">
        <f>Table76810[[#This Row],[Test No.]]&amp;Table76810[[#This Row],[Section]]&amp;Table76810[[#This Row],[Q No.]]</f>
        <v>P2533</v>
      </c>
      <c r="C994" s="29" t="s">
        <v>125</v>
      </c>
      <c r="D994" s="12">
        <v>33</v>
      </c>
      <c r="E994" s="14"/>
      <c r="F994" s="11" t="str">
        <f>Table76810[[#This Row],[CID]]</f>
        <v>S3.3</v>
      </c>
      <c r="G994" s="6">
        <v>3</v>
      </c>
      <c r="H994" s="13" t="s">
        <v>54</v>
      </c>
      <c r="I994" s="32" t="s">
        <v>423</v>
      </c>
      <c r="J994" s="11" t="str">
        <f>VLOOKUP(Table76810[[#This Row],[CID]],ALY,2,FALSE)</f>
        <v>Interpreting Experiments</v>
      </c>
    </row>
    <row r="995" spans="1:10" ht="17" thickBot="1" x14ac:dyDescent="0.25">
      <c r="A995" s="8" t="str">
        <f>Table76810[[#This Row],[Test No.]]&amp;Table76810[[#This Row],[Section]]&amp;Table76810[[#This Row],[Q No.]]</f>
        <v>P2534</v>
      </c>
      <c r="C995" s="29" t="s">
        <v>125</v>
      </c>
      <c r="D995" s="12">
        <v>34</v>
      </c>
      <c r="E995" s="14"/>
      <c r="F995" s="11" t="str">
        <f>Table76810[[#This Row],[CID]]</f>
        <v>S3.3</v>
      </c>
      <c r="G995" s="6">
        <v>3</v>
      </c>
      <c r="H995" s="13" t="s">
        <v>54</v>
      </c>
      <c r="I995" s="32" t="s">
        <v>423</v>
      </c>
      <c r="J995" s="11" t="str">
        <f>VLOOKUP(Table76810[[#This Row],[CID]],ALY,2,FALSE)</f>
        <v>Interpreting Experiments</v>
      </c>
    </row>
    <row r="996" spans="1:10" ht="17" thickBot="1" x14ac:dyDescent="0.25">
      <c r="A996" s="8" t="str">
        <f>Table76810[[#This Row],[Test No.]]&amp;Table76810[[#This Row],[Section]]&amp;Table76810[[#This Row],[Q No.]]</f>
        <v>P2535</v>
      </c>
      <c r="C996" s="29" t="s">
        <v>125</v>
      </c>
      <c r="D996" s="12">
        <v>35</v>
      </c>
      <c r="E996" s="14"/>
      <c r="F996" s="11" t="str">
        <f>Table76810[[#This Row],[CID]]</f>
        <v>S3.3</v>
      </c>
      <c r="G996" s="6">
        <v>3</v>
      </c>
      <c r="H996" s="13" t="s">
        <v>54</v>
      </c>
      <c r="I996" s="32" t="s">
        <v>423</v>
      </c>
      <c r="J996" s="11" t="str">
        <f>VLOOKUP(Table76810[[#This Row],[CID]],ALY,2,FALSE)</f>
        <v>Interpreting Experiments</v>
      </c>
    </row>
    <row r="997" spans="1:10" ht="17" thickBot="1" x14ac:dyDescent="0.25">
      <c r="A997" s="8" t="str">
        <f>Table76810[[#This Row],[Test No.]]&amp;Table76810[[#This Row],[Section]]&amp;Table76810[[#This Row],[Q No.]]</f>
        <v>P2536</v>
      </c>
      <c r="C997" s="29" t="s">
        <v>125</v>
      </c>
      <c r="D997" s="12">
        <v>36</v>
      </c>
      <c r="E997" s="14"/>
      <c r="F997" s="11" t="str">
        <f>Table76810[[#This Row],[CID]]</f>
        <v>S3.3</v>
      </c>
      <c r="G997" s="6">
        <v>3</v>
      </c>
      <c r="H997" s="13" t="s">
        <v>54</v>
      </c>
      <c r="I997" s="32" t="s">
        <v>423</v>
      </c>
      <c r="J997" s="11" t="str">
        <f>VLOOKUP(Table76810[[#This Row],[CID]],ALY,2,FALSE)</f>
        <v>Interpreting Experiments</v>
      </c>
    </row>
    <row r="998" spans="1:10" ht="17" thickBot="1" x14ac:dyDescent="0.25">
      <c r="A998" s="8" t="str">
        <f>Table76810[[#This Row],[Test No.]]&amp;Table76810[[#This Row],[Section]]&amp;Table76810[[#This Row],[Q No.]]</f>
        <v>P2537</v>
      </c>
      <c r="C998" s="29" t="s">
        <v>125</v>
      </c>
      <c r="D998" s="12">
        <v>37</v>
      </c>
      <c r="E998" s="14"/>
      <c r="F998" s="11" t="str">
        <f>Table76810[[#This Row],[CID]]</f>
        <v>S3.3</v>
      </c>
      <c r="G998" s="6">
        <v>3</v>
      </c>
      <c r="H998" s="13" t="s">
        <v>54</v>
      </c>
      <c r="I998" s="32" t="s">
        <v>423</v>
      </c>
      <c r="J998" s="11" t="str">
        <f>VLOOKUP(Table76810[[#This Row],[CID]],ALY,2,FALSE)</f>
        <v>Interpreting Experiments</v>
      </c>
    </row>
    <row r="999" spans="1:10" ht="17" thickBot="1" x14ac:dyDescent="0.25">
      <c r="A999" s="8" t="str">
        <f>Table76810[[#This Row],[Test No.]]&amp;Table76810[[#This Row],[Section]]&amp;Table76810[[#This Row],[Q No.]]</f>
        <v>P2538</v>
      </c>
      <c r="C999" s="29" t="s">
        <v>125</v>
      </c>
      <c r="D999" s="12">
        <v>38</v>
      </c>
      <c r="E999" s="14"/>
      <c r="F999" s="11" t="str">
        <f>Table76810[[#This Row],[CID]]</f>
        <v>S3.1</v>
      </c>
      <c r="G999" s="6">
        <v>3</v>
      </c>
      <c r="H999" s="13" t="s">
        <v>54</v>
      </c>
      <c r="I999" s="32" t="s">
        <v>421</v>
      </c>
      <c r="J999" s="11" t="str">
        <f>VLOOKUP(Table76810[[#This Row],[CID]],ALY,2,FALSE)</f>
        <v>Experimental Design &amp; Method</v>
      </c>
    </row>
    <row r="1000" spans="1:10" ht="17" thickBot="1" x14ac:dyDescent="0.25">
      <c r="A1000" s="8" t="str">
        <f>Table76810[[#This Row],[Test No.]]&amp;Table76810[[#This Row],[Section]]&amp;Table76810[[#This Row],[Q No.]]</f>
        <v>P2539</v>
      </c>
      <c r="C1000" s="29" t="s">
        <v>125</v>
      </c>
      <c r="D1000" s="12">
        <v>39</v>
      </c>
      <c r="E1000" s="14"/>
      <c r="F1000" s="11" t="str">
        <f>Table76810[[#This Row],[CID]]</f>
        <v>S3.3</v>
      </c>
      <c r="G1000" s="6">
        <v>3</v>
      </c>
      <c r="H1000" s="13" t="s">
        <v>54</v>
      </c>
      <c r="I1000" s="32" t="s">
        <v>423</v>
      </c>
      <c r="J1000" s="11" t="str">
        <f>VLOOKUP(Table76810[[#This Row],[CID]],ALY,2,FALSE)</f>
        <v>Interpreting Experiments</v>
      </c>
    </row>
    <row r="1001" spans="1:10" ht="17" thickBot="1" x14ac:dyDescent="0.25">
      <c r="A1001" s="8" t="str">
        <f>Table76810[[#This Row],[Test No.]]&amp;Table76810[[#This Row],[Section]]&amp;Table76810[[#This Row],[Q No.]]</f>
        <v>P2540</v>
      </c>
      <c r="C1001" s="29" t="s">
        <v>125</v>
      </c>
      <c r="D1001" s="12">
        <v>40</v>
      </c>
      <c r="E1001" s="14"/>
      <c r="F1001" s="11" t="str">
        <f>Table76810[[#This Row],[CID]]</f>
        <v>S3.3</v>
      </c>
      <c r="G1001" s="6">
        <v>3</v>
      </c>
      <c r="H1001" s="13" t="s">
        <v>54</v>
      </c>
      <c r="I1001" s="32" t="s">
        <v>423</v>
      </c>
      <c r="J1001" s="11" t="str">
        <f>VLOOKUP(Table76810[[#This Row],[CID]],ALY,2,FALSE)</f>
        <v>Interpreting Experiments</v>
      </c>
    </row>
    <row r="1002" spans="1:10" ht="17" thickBot="1" x14ac:dyDescent="0.25">
      <c r="A1002" s="8" t="str">
        <f>Table76810[[#This Row],[Test No.]]&amp;Table76810[[#This Row],[Section]]&amp;Table76810[[#This Row],[Q No.]]</f>
        <v>P261</v>
      </c>
      <c r="C1002" s="29" t="s">
        <v>124</v>
      </c>
      <c r="D1002" s="12">
        <v>1</v>
      </c>
      <c r="E1002" s="14"/>
      <c r="F1002" s="11" t="str">
        <f>Table76810[[#This Row],[CID]]</f>
        <v>S2.1</v>
      </c>
      <c r="G1002" s="6">
        <v>2</v>
      </c>
      <c r="H1002" s="13" t="s">
        <v>53</v>
      </c>
      <c r="I1002" s="32" t="s">
        <v>418</v>
      </c>
      <c r="J1002" s="11" t="str">
        <f>VLOOKUP(Table76810[[#This Row],[CID]],ALY,2,FALSE)</f>
        <v>Data Trend &amp; Relationships between Variables</v>
      </c>
    </row>
    <row r="1003" spans="1:10" ht="17" thickBot="1" x14ac:dyDescent="0.25">
      <c r="A1003" s="8" t="str">
        <f>Table76810[[#This Row],[Test No.]]&amp;Table76810[[#This Row],[Section]]&amp;Table76810[[#This Row],[Q No.]]</f>
        <v>P262</v>
      </c>
      <c r="C1003" s="29" t="s">
        <v>124</v>
      </c>
      <c r="D1003" s="12">
        <v>2</v>
      </c>
      <c r="E1003" s="14"/>
      <c r="F1003" s="11" t="str">
        <f>Table76810[[#This Row],[CID]]</f>
        <v>S2.1</v>
      </c>
      <c r="G1003" s="6">
        <v>2</v>
      </c>
      <c r="H1003" s="13" t="s">
        <v>53</v>
      </c>
      <c r="I1003" s="32" t="s">
        <v>418</v>
      </c>
      <c r="J1003" s="11" t="str">
        <f>VLOOKUP(Table76810[[#This Row],[CID]],ALY,2,FALSE)</f>
        <v>Data Trend &amp; Relationships between Variables</v>
      </c>
    </row>
    <row r="1004" spans="1:10" ht="17" thickBot="1" x14ac:dyDescent="0.25">
      <c r="A1004" s="8" t="str">
        <f>Table76810[[#This Row],[Test No.]]&amp;Table76810[[#This Row],[Section]]&amp;Table76810[[#This Row],[Q No.]]</f>
        <v>P263</v>
      </c>
      <c r="C1004" s="29" t="s">
        <v>124</v>
      </c>
      <c r="D1004" s="12">
        <v>3</v>
      </c>
      <c r="E1004" s="14"/>
      <c r="F1004" s="11" t="str">
        <f>Table76810[[#This Row],[CID]]</f>
        <v>S2.1</v>
      </c>
      <c r="G1004" s="6">
        <v>2</v>
      </c>
      <c r="H1004" s="13" t="s">
        <v>53</v>
      </c>
      <c r="I1004" s="32" t="s">
        <v>418</v>
      </c>
      <c r="J1004" s="11" t="str">
        <f>VLOOKUP(Table76810[[#This Row],[CID]],ALY,2,FALSE)</f>
        <v>Data Trend &amp; Relationships between Variables</v>
      </c>
    </row>
    <row r="1005" spans="1:10" ht="17" thickBot="1" x14ac:dyDescent="0.25">
      <c r="A1005" s="8" t="str">
        <f>Table76810[[#This Row],[Test No.]]&amp;Table76810[[#This Row],[Section]]&amp;Table76810[[#This Row],[Q No.]]</f>
        <v>P264</v>
      </c>
      <c r="C1005" s="29" t="s">
        <v>124</v>
      </c>
      <c r="D1005" s="12">
        <v>4</v>
      </c>
      <c r="E1005" s="14"/>
      <c r="F1005" s="11" t="str">
        <f>Table76810[[#This Row],[CID]]</f>
        <v>S2.1</v>
      </c>
      <c r="G1005" s="6">
        <v>2</v>
      </c>
      <c r="H1005" s="13" t="s">
        <v>53</v>
      </c>
      <c r="I1005" s="32" t="s">
        <v>418</v>
      </c>
      <c r="J1005" s="11" t="str">
        <f>VLOOKUP(Table76810[[#This Row],[CID]],ALY,2,FALSE)</f>
        <v>Data Trend &amp; Relationships between Variables</v>
      </c>
    </row>
    <row r="1006" spans="1:10" ht="17" thickBot="1" x14ac:dyDescent="0.25">
      <c r="A1006" s="8" t="str">
        <f>Table76810[[#This Row],[Test No.]]&amp;Table76810[[#This Row],[Section]]&amp;Table76810[[#This Row],[Q No.]]</f>
        <v>P265</v>
      </c>
      <c r="C1006" s="29" t="s">
        <v>124</v>
      </c>
      <c r="D1006" s="12">
        <v>5</v>
      </c>
      <c r="E1006" s="14"/>
      <c r="F1006" s="11" t="str">
        <f>Table76810[[#This Row],[CID]]</f>
        <v>S2.2</v>
      </c>
      <c r="G1006" s="6">
        <v>2</v>
      </c>
      <c r="H1006" s="13" t="s">
        <v>53</v>
      </c>
      <c r="I1006" s="32" t="s">
        <v>419</v>
      </c>
      <c r="J1006" s="11" t="str">
        <f>VLOOKUP(Table76810[[#This Row],[CID]],ALY,2,FALSE)</f>
        <v>Hypothetical Data Point</v>
      </c>
    </row>
    <row r="1007" spans="1:10" ht="17" thickBot="1" x14ac:dyDescent="0.25">
      <c r="A1007" s="8" t="str">
        <f>Table76810[[#This Row],[Test No.]]&amp;Table76810[[#This Row],[Section]]&amp;Table76810[[#This Row],[Q No.]]</f>
        <v>P266</v>
      </c>
      <c r="C1007" s="29" t="s">
        <v>124</v>
      </c>
      <c r="D1007" s="12">
        <v>6</v>
      </c>
      <c r="E1007" s="14"/>
      <c r="F1007" s="11" t="str">
        <f>Table76810[[#This Row],[CID]]</f>
        <v>S2.1</v>
      </c>
      <c r="G1007" s="6">
        <v>2</v>
      </c>
      <c r="H1007" s="13" t="s">
        <v>53</v>
      </c>
      <c r="I1007" s="32" t="s">
        <v>418</v>
      </c>
      <c r="J1007" s="11" t="str">
        <f>VLOOKUP(Table76810[[#This Row],[CID]],ALY,2,FALSE)</f>
        <v>Data Trend &amp; Relationships between Variables</v>
      </c>
    </row>
    <row r="1008" spans="1:10" ht="17" thickBot="1" x14ac:dyDescent="0.25">
      <c r="A1008" s="8" t="str">
        <f>Table76810[[#This Row],[Test No.]]&amp;Table76810[[#This Row],[Section]]&amp;Table76810[[#This Row],[Q No.]]</f>
        <v>P267</v>
      </c>
      <c r="C1008" s="29" t="s">
        <v>124</v>
      </c>
      <c r="D1008" s="12">
        <v>7</v>
      </c>
      <c r="E1008" s="14"/>
      <c r="F1008" s="11" t="str">
        <f>Table76810[[#This Row],[CID]]</f>
        <v>S2.1</v>
      </c>
      <c r="G1008" s="6">
        <v>2</v>
      </c>
      <c r="H1008" s="13" t="s">
        <v>53</v>
      </c>
      <c r="I1008" s="32" t="s">
        <v>418</v>
      </c>
      <c r="J1008" s="11" t="str">
        <f>VLOOKUP(Table76810[[#This Row],[CID]],ALY,2,FALSE)</f>
        <v>Data Trend &amp; Relationships between Variables</v>
      </c>
    </row>
    <row r="1009" spans="1:10" ht="17" thickBot="1" x14ac:dyDescent="0.25">
      <c r="A1009" s="8" t="str">
        <f>Table76810[[#This Row],[Test No.]]&amp;Table76810[[#This Row],[Section]]&amp;Table76810[[#This Row],[Q No.]]</f>
        <v>P268</v>
      </c>
      <c r="C1009" s="29" t="s">
        <v>124</v>
      </c>
      <c r="D1009" s="12">
        <v>8</v>
      </c>
      <c r="E1009" s="14"/>
      <c r="F1009" s="11" t="str">
        <f>Table76810[[#This Row],[CID]]</f>
        <v>S2.1</v>
      </c>
      <c r="G1009" s="6">
        <v>2</v>
      </c>
      <c r="H1009" s="13" t="s">
        <v>53</v>
      </c>
      <c r="I1009" s="32" t="s">
        <v>418</v>
      </c>
      <c r="J1009" s="11" t="str">
        <f>VLOOKUP(Table76810[[#This Row],[CID]],ALY,2,FALSE)</f>
        <v>Data Trend &amp; Relationships between Variables</v>
      </c>
    </row>
    <row r="1010" spans="1:10" ht="17" thickBot="1" x14ac:dyDescent="0.25">
      <c r="A1010" s="8" t="str">
        <f>Table76810[[#This Row],[Test No.]]&amp;Table76810[[#This Row],[Section]]&amp;Table76810[[#This Row],[Q No.]]</f>
        <v>P269</v>
      </c>
      <c r="C1010" s="29" t="s">
        <v>124</v>
      </c>
      <c r="D1010" s="12">
        <v>9</v>
      </c>
      <c r="E1010" s="14"/>
      <c r="F1010" s="11" t="str">
        <f>Table76810[[#This Row],[CID]]</f>
        <v>S2.1</v>
      </c>
      <c r="G1010" s="6">
        <v>2</v>
      </c>
      <c r="H1010" s="13" t="s">
        <v>53</v>
      </c>
      <c r="I1010" s="32" t="s">
        <v>418</v>
      </c>
      <c r="J1010" s="11" t="str">
        <f>VLOOKUP(Table76810[[#This Row],[CID]],ALY,2,FALSE)</f>
        <v>Data Trend &amp; Relationships between Variables</v>
      </c>
    </row>
    <row r="1011" spans="1:10" ht="17" thickBot="1" x14ac:dyDescent="0.25">
      <c r="A1011" s="8" t="str">
        <f>Table76810[[#This Row],[Test No.]]&amp;Table76810[[#This Row],[Section]]&amp;Table76810[[#This Row],[Q No.]]</f>
        <v>P2610</v>
      </c>
      <c r="C1011" s="29" t="s">
        <v>124</v>
      </c>
      <c r="D1011" s="12">
        <v>10</v>
      </c>
      <c r="E1011" s="14"/>
      <c r="F1011" s="11" t="str">
        <f>Table76810[[#This Row],[CID]]</f>
        <v>S2.1</v>
      </c>
      <c r="G1011" s="6">
        <v>2</v>
      </c>
      <c r="H1011" s="13" t="s">
        <v>53</v>
      </c>
      <c r="I1011" s="32" t="s">
        <v>418</v>
      </c>
      <c r="J1011" s="11" t="str">
        <f>VLOOKUP(Table76810[[#This Row],[CID]],ALY,2,FALSE)</f>
        <v>Data Trend &amp; Relationships between Variables</v>
      </c>
    </row>
    <row r="1012" spans="1:10" ht="17" thickBot="1" x14ac:dyDescent="0.25">
      <c r="A1012" s="8" t="str">
        <f>Table76810[[#This Row],[Test No.]]&amp;Table76810[[#This Row],[Section]]&amp;Table76810[[#This Row],[Q No.]]</f>
        <v>P2611</v>
      </c>
      <c r="C1012" s="29" t="s">
        <v>124</v>
      </c>
      <c r="D1012" s="12">
        <v>11</v>
      </c>
      <c r="E1012" s="14"/>
      <c r="F1012" s="11" t="str">
        <f>Table76810[[#This Row],[CID]]</f>
        <v>S2.1</v>
      </c>
      <c r="G1012" s="6">
        <v>2</v>
      </c>
      <c r="H1012" s="13" t="s">
        <v>53</v>
      </c>
      <c r="I1012" s="32" t="s">
        <v>418</v>
      </c>
      <c r="J1012" s="11" t="str">
        <f>VLOOKUP(Table76810[[#This Row],[CID]],ALY,2,FALSE)</f>
        <v>Data Trend &amp; Relationships between Variables</v>
      </c>
    </row>
    <row r="1013" spans="1:10" ht="17" thickBot="1" x14ac:dyDescent="0.25">
      <c r="A1013" s="8" t="str">
        <f>Table76810[[#This Row],[Test No.]]&amp;Table76810[[#This Row],[Section]]&amp;Table76810[[#This Row],[Q No.]]</f>
        <v>P2612</v>
      </c>
      <c r="C1013" s="29" t="s">
        <v>124</v>
      </c>
      <c r="D1013" s="12">
        <v>12</v>
      </c>
      <c r="E1013" s="14"/>
      <c r="F1013" s="11" t="str">
        <f>Table76810[[#This Row],[CID]]</f>
        <v>S2.1</v>
      </c>
      <c r="G1013" s="6">
        <v>2</v>
      </c>
      <c r="H1013" s="13" t="s">
        <v>53</v>
      </c>
      <c r="I1013" s="32" t="s">
        <v>418</v>
      </c>
      <c r="J1013" s="11" t="str">
        <f>VLOOKUP(Table76810[[#This Row],[CID]],ALY,2,FALSE)</f>
        <v>Data Trend &amp; Relationships between Variables</v>
      </c>
    </row>
    <row r="1014" spans="1:10" ht="17" thickBot="1" x14ac:dyDescent="0.25">
      <c r="A1014" s="8" t="str">
        <f>Table76810[[#This Row],[Test No.]]&amp;Table76810[[#This Row],[Section]]&amp;Table76810[[#This Row],[Q No.]]</f>
        <v>P2613</v>
      </c>
      <c r="C1014" s="29" t="s">
        <v>124</v>
      </c>
      <c r="D1014" s="12">
        <v>13</v>
      </c>
      <c r="E1014" s="14"/>
      <c r="F1014" s="11" t="str">
        <f>Table76810[[#This Row],[CID]]</f>
        <v>S2.1</v>
      </c>
      <c r="G1014" s="6">
        <v>2</v>
      </c>
      <c r="H1014" s="13" t="s">
        <v>53</v>
      </c>
      <c r="I1014" s="32" t="s">
        <v>418</v>
      </c>
      <c r="J1014" s="11" t="str">
        <f>VLOOKUP(Table76810[[#This Row],[CID]],ALY,2,FALSE)</f>
        <v>Data Trend &amp; Relationships between Variables</v>
      </c>
    </row>
    <row r="1015" spans="1:10" ht="17" thickBot="1" x14ac:dyDescent="0.25">
      <c r="A1015" s="8" t="str">
        <f>Table76810[[#This Row],[Test No.]]&amp;Table76810[[#This Row],[Section]]&amp;Table76810[[#This Row],[Q No.]]</f>
        <v>P2614</v>
      </c>
      <c r="C1015" s="29" t="s">
        <v>124</v>
      </c>
      <c r="D1015" s="14">
        <v>14</v>
      </c>
      <c r="E1015" s="14"/>
      <c r="F1015" s="13" t="str">
        <f>Table76810[[#This Row],[CID]]</f>
        <v>S2.2</v>
      </c>
      <c r="G1015" s="6">
        <v>2</v>
      </c>
      <c r="H1015" s="13" t="s">
        <v>53</v>
      </c>
      <c r="I1015" s="32" t="s">
        <v>419</v>
      </c>
      <c r="J1015" s="13" t="str">
        <f>VLOOKUP(Table76810[[#This Row],[CID]],ALY,2,FALSE)</f>
        <v>Hypothetical Data Point</v>
      </c>
    </row>
    <row r="1016" spans="1:10" ht="17" thickBot="1" x14ac:dyDescent="0.25">
      <c r="A1016" s="8" t="str">
        <f>Table76810[[#This Row],[Test No.]]&amp;Table76810[[#This Row],[Section]]&amp;Table76810[[#This Row],[Q No.]]</f>
        <v>P2615</v>
      </c>
      <c r="C1016" s="29" t="s">
        <v>124</v>
      </c>
      <c r="D1016" s="12">
        <v>15</v>
      </c>
      <c r="E1016" s="14"/>
      <c r="F1016" s="11" t="str">
        <f>Table76810[[#This Row],[CID]]</f>
        <v>S2.1</v>
      </c>
      <c r="G1016" s="6">
        <v>2</v>
      </c>
      <c r="H1016" s="13" t="s">
        <v>53</v>
      </c>
      <c r="I1016" s="32" t="s">
        <v>418</v>
      </c>
      <c r="J1016" s="11" t="str">
        <f>VLOOKUP(Table76810[[#This Row],[CID]],ALY,2,FALSE)</f>
        <v>Data Trend &amp; Relationships between Variables</v>
      </c>
    </row>
    <row r="1017" spans="1:10" ht="17" thickBot="1" x14ac:dyDescent="0.25">
      <c r="A1017" s="8" t="str">
        <f>Table76810[[#This Row],[Test No.]]&amp;Table76810[[#This Row],[Section]]&amp;Table76810[[#This Row],[Q No.]]</f>
        <v>P2616</v>
      </c>
      <c r="C1017" s="29" t="s">
        <v>124</v>
      </c>
      <c r="D1017" s="12">
        <v>16</v>
      </c>
      <c r="E1017" s="14"/>
      <c r="F1017" s="11" t="str">
        <f>Table76810[[#This Row],[CID]]</f>
        <v>S1.1</v>
      </c>
      <c r="G1017" s="6">
        <v>1</v>
      </c>
      <c r="H1017" s="13" t="s">
        <v>52</v>
      </c>
      <c r="I1017" s="32" t="s">
        <v>415</v>
      </c>
      <c r="J1017" s="11" t="str">
        <f>VLOOKUP(Table76810[[#This Row],[CID]],ALY,2,FALSE)</f>
        <v>Detail</v>
      </c>
    </row>
    <row r="1018" spans="1:10" ht="17" thickBot="1" x14ac:dyDescent="0.25">
      <c r="A1018" s="8" t="str">
        <f>Table76810[[#This Row],[Test No.]]&amp;Table76810[[#This Row],[Section]]&amp;Table76810[[#This Row],[Q No.]]</f>
        <v>P2617</v>
      </c>
      <c r="C1018" s="29" t="s">
        <v>124</v>
      </c>
      <c r="D1018" s="12">
        <v>17</v>
      </c>
      <c r="E1018" s="14"/>
      <c r="F1018" s="11" t="str">
        <f>Table76810[[#This Row],[CID]]</f>
        <v>S1.1</v>
      </c>
      <c r="G1018" s="6">
        <v>1</v>
      </c>
      <c r="H1018" s="13" t="s">
        <v>52</v>
      </c>
      <c r="I1018" s="32" t="s">
        <v>415</v>
      </c>
      <c r="J1018" s="11" t="str">
        <f>VLOOKUP(Table76810[[#This Row],[CID]],ALY,2,FALSE)</f>
        <v>Detail</v>
      </c>
    </row>
    <row r="1019" spans="1:10" ht="17" thickBot="1" x14ac:dyDescent="0.25">
      <c r="A1019" s="8" t="str">
        <f>Table76810[[#This Row],[Test No.]]&amp;Table76810[[#This Row],[Section]]&amp;Table76810[[#This Row],[Q No.]]</f>
        <v>P2618</v>
      </c>
      <c r="C1019" s="29" t="s">
        <v>124</v>
      </c>
      <c r="D1019" s="12">
        <v>18</v>
      </c>
      <c r="E1019" s="14"/>
      <c r="F1019" s="11" t="str">
        <f>Table76810[[#This Row],[CID]]</f>
        <v>S1.3</v>
      </c>
      <c r="G1019" s="6">
        <v>1</v>
      </c>
      <c r="H1019" s="13" t="s">
        <v>52</v>
      </c>
      <c r="I1019" s="32" t="s">
        <v>417</v>
      </c>
      <c r="J1019" s="11" t="str">
        <f>VLOOKUP(Table76810[[#This Row],[CID]],ALY,2,FALSE)</f>
        <v>Comparison</v>
      </c>
    </row>
    <row r="1020" spans="1:10" ht="17" thickBot="1" x14ac:dyDescent="0.25">
      <c r="A1020" s="8" t="str">
        <f>Table76810[[#This Row],[Test No.]]&amp;Table76810[[#This Row],[Section]]&amp;Table76810[[#This Row],[Q No.]]</f>
        <v>P2619</v>
      </c>
      <c r="C1020" s="29" t="s">
        <v>124</v>
      </c>
      <c r="D1020" s="12">
        <v>19</v>
      </c>
      <c r="E1020" s="14"/>
      <c r="F1020" s="11" t="str">
        <f>Table76810[[#This Row],[CID]]</f>
        <v>S1.1</v>
      </c>
      <c r="G1020" s="6">
        <v>1</v>
      </c>
      <c r="H1020" s="13" t="s">
        <v>52</v>
      </c>
      <c r="I1020" s="32" t="s">
        <v>415</v>
      </c>
      <c r="J1020" s="11" t="str">
        <f>VLOOKUP(Table76810[[#This Row],[CID]],ALY,2,FALSE)</f>
        <v>Detail</v>
      </c>
    </row>
    <row r="1021" spans="1:10" ht="17" thickBot="1" x14ac:dyDescent="0.25">
      <c r="A1021" s="8" t="str">
        <f>Table76810[[#This Row],[Test No.]]&amp;Table76810[[#This Row],[Section]]&amp;Table76810[[#This Row],[Q No.]]</f>
        <v>P2620</v>
      </c>
      <c r="C1021" s="29" t="s">
        <v>124</v>
      </c>
      <c r="D1021" s="12">
        <v>20</v>
      </c>
      <c r="E1021" s="14"/>
      <c r="F1021" s="11" t="str">
        <f>Table76810[[#This Row],[CID]]</f>
        <v>S1.1</v>
      </c>
      <c r="G1021" s="6">
        <v>1</v>
      </c>
      <c r="H1021" s="13" t="s">
        <v>52</v>
      </c>
      <c r="I1021" s="32" t="s">
        <v>415</v>
      </c>
      <c r="J1021" s="11" t="str">
        <f>VLOOKUP(Table76810[[#This Row],[CID]],ALY,2,FALSE)</f>
        <v>Detail</v>
      </c>
    </row>
    <row r="1022" spans="1:10" ht="17" thickBot="1" x14ac:dyDescent="0.25">
      <c r="A1022" s="8" t="str">
        <f>Table76810[[#This Row],[Test No.]]&amp;Table76810[[#This Row],[Section]]&amp;Table76810[[#This Row],[Q No.]]</f>
        <v>P2621</v>
      </c>
      <c r="C1022" s="29" t="s">
        <v>124</v>
      </c>
      <c r="D1022" s="12">
        <v>21</v>
      </c>
      <c r="E1022" s="14"/>
      <c r="F1022" s="11" t="str">
        <f>Table76810[[#This Row],[CID]]</f>
        <v>S1.3</v>
      </c>
      <c r="G1022" s="6">
        <v>1</v>
      </c>
      <c r="H1022" s="13" t="s">
        <v>52</v>
      </c>
      <c r="I1022" s="32" t="s">
        <v>417</v>
      </c>
      <c r="J1022" s="11" t="str">
        <f>VLOOKUP(Table76810[[#This Row],[CID]],ALY,2,FALSE)</f>
        <v>Comparison</v>
      </c>
    </row>
    <row r="1023" spans="1:10" ht="17" thickBot="1" x14ac:dyDescent="0.25">
      <c r="A1023" s="8" t="str">
        <f>Table76810[[#This Row],[Test No.]]&amp;Table76810[[#This Row],[Section]]&amp;Table76810[[#This Row],[Q No.]]</f>
        <v>P2622</v>
      </c>
      <c r="C1023" s="29" t="s">
        <v>124</v>
      </c>
      <c r="D1023" s="12">
        <v>22</v>
      </c>
      <c r="E1023" s="14"/>
      <c r="F1023" s="11" t="str">
        <f>Table76810[[#This Row],[CID]]</f>
        <v>S1.2</v>
      </c>
      <c r="G1023" s="6">
        <v>1</v>
      </c>
      <c r="H1023" s="13" t="s">
        <v>52</v>
      </c>
      <c r="I1023" s="32" t="s">
        <v>416</v>
      </c>
      <c r="J1023" s="11" t="str">
        <f>VLOOKUP(Table76810[[#This Row],[CID]],ALY,2,FALSE)</f>
        <v>Inference</v>
      </c>
    </row>
    <row r="1024" spans="1:10" ht="17" thickBot="1" x14ac:dyDescent="0.25">
      <c r="A1024" s="8" t="str">
        <f>Table76810[[#This Row],[Test No.]]&amp;Table76810[[#This Row],[Section]]&amp;Table76810[[#This Row],[Q No.]]</f>
        <v>P2623</v>
      </c>
      <c r="C1024" s="29" t="s">
        <v>124</v>
      </c>
      <c r="D1024" s="12">
        <v>23</v>
      </c>
      <c r="E1024" s="14"/>
      <c r="F1024" s="11" t="str">
        <f>Table76810[[#This Row],[CID]]</f>
        <v>S3.3</v>
      </c>
      <c r="G1024" s="6">
        <v>3</v>
      </c>
      <c r="H1024" s="13" t="s">
        <v>54</v>
      </c>
      <c r="I1024" s="32" t="s">
        <v>423</v>
      </c>
      <c r="J1024" s="11" t="str">
        <f>VLOOKUP(Table76810[[#This Row],[CID]],ALY,2,FALSE)</f>
        <v>Interpreting Experiments</v>
      </c>
    </row>
    <row r="1025" spans="1:10" ht="17" thickBot="1" x14ac:dyDescent="0.25">
      <c r="A1025" s="8" t="str">
        <f>Table76810[[#This Row],[Test No.]]&amp;Table76810[[#This Row],[Section]]&amp;Table76810[[#This Row],[Q No.]]</f>
        <v>P2624</v>
      </c>
      <c r="C1025" s="29" t="s">
        <v>124</v>
      </c>
      <c r="D1025" s="12">
        <v>24</v>
      </c>
      <c r="E1025" s="14"/>
      <c r="F1025" s="11" t="str">
        <f>Table76810[[#This Row],[CID]]</f>
        <v>S3.3</v>
      </c>
      <c r="G1025" s="6">
        <v>3</v>
      </c>
      <c r="H1025" s="13" t="s">
        <v>54</v>
      </c>
      <c r="I1025" s="32" t="s">
        <v>423</v>
      </c>
      <c r="J1025" s="11" t="str">
        <f>VLOOKUP(Table76810[[#This Row],[CID]],ALY,2,FALSE)</f>
        <v>Interpreting Experiments</v>
      </c>
    </row>
    <row r="1026" spans="1:10" ht="17" thickBot="1" x14ac:dyDescent="0.25">
      <c r="A1026" s="8" t="str">
        <f>Table76810[[#This Row],[Test No.]]&amp;Table76810[[#This Row],[Section]]&amp;Table76810[[#This Row],[Q No.]]</f>
        <v>P2625</v>
      </c>
      <c r="C1026" s="29" t="s">
        <v>124</v>
      </c>
      <c r="D1026" s="12">
        <v>25</v>
      </c>
      <c r="E1026" s="14"/>
      <c r="F1026" s="11" t="str">
        <f>Table76810[[#This Row],[CID]]</f>
        <v>S3.3</v>
      </c>
      <c r="G1026" s="6">
        <v>3</v>
      </c>
      <c r="H1026" s="13" t="s">
        <v>54</v>
      </c>
      <c r="I1026" s="32" t="s">
        <v>423</v>
      </c>
      <c r="J1026" s="11" t="str">
        <f>VLOOKUP(Table76810[[#This Row],[CID]],ALY,2,FALSE)</f>
        <v>Interpreting Experiments</v>
      </c>
    </row>
    <row r="1027" spans="1:10" ht="17" thickBot="1" x14ac:dyDescent="0.25">
      <c r="A1027" s="8" t="str">
        <f>Table76810[[#This Row],[Test No.]]&amp;Table76810[[#This Row],[Section]]&amp;Table76810[[#This Row],[Q No.]]</f>
        <v>P2626</v>
      </c>
      <c r="C1027" s="29" t="s">
        <v>124</v>
      </c>
      <c r="D1027" s="12">
        <v>26</v>
      </c>
      <c r="E1027" s="14"/>
      <c r="F1027" s="11" t="str">
        <f>Table76810[[#This Row],[CID]]</f>
        <v>S3.3</v>
      </c>
      <c r="G1027" s="6">
        <v>3</v>
      </c>
      <c r="H1027" s="13" t="s">
        <v>54</v>
      </c>
      <c r="I1027" s="32" t="s">
        <v>423</v>
      </c>
      <c r="J1027" s="11" t="str">
        <f>VLOOKUP(Table76810[[#This Row],[CID]],ALY,2,FALSE)</f>
        <v>Interpreting Experiments</v>
      </c>
    </row>
    <row r="1028" spans="1:10" ht="17" thickBot="1" x14ac:dyDescent="0.25">
      <c r="A1028" s="8" t="str">
        <f>Table76810[[#This Row],[Test No.]]&amp;Table76810[[#This Row],[Section]]&amp;Table76810[[#This Row],[Q No.]]</f>
        <v>P2627</v>
      </c>
      <c r="C1028" s="29" t="s">
        <v>124</v>
      </c>
      <c r="D1028" s="12">
        <v>27</v>
      </c>
      <c r="E1028" s="14"/>
      <c r="F1028" s="11" t="str">
        <f>Table76810[[#This Row],[CID]]</f>
        <v>S3.2</v>
      </c>
      <c r="G1028" s="6">
        <v>3</v>
      </c>
      <c r="H1028" s="13" t="s">
        <v>54</v>
      </c>
      <c r="I1028" s="32" t="s">
        <v>422</v>
      </c>
      <c r="J1028" s="11" t="str">
        <f>VLOOKUP(Table76810[[#This Row],[CID]],ALY,2,FALSE)</f>
        <v>Hypothetical Experiment</v>
      </c>
    </row>
    <row r="1029" spans="1:10" ht="17" thickBot="1" x14ac:dyDescent="0.25">
      <c r="A1029" s="8" t="str">
        <f>Table76810[[#This Row],[Test No.]]&amp;Table76810[[#This Row],[Section]]&amp;Table76810[[#This Row],[Q No.]]</f>
        <v>P2628</v>
      </c>
      <c r="C1029" s="29" t="s">
        <v>124</v>
      </c>
      <c r="D1029" s="12">
        <v>28</v>
      </c>
      <c r="E1029" s="14"/>
      <c r="F1029" s="11" t="str">
        <f>Table76810[[#This Row],[CID]]</f>
        <v>S3.1</v>
      </c>
      <c r="G1029" s="6">
        <v>3</v>
      </c>
      <c r="H1029" s="13" t="s">
        <v>54</v>
      </c>
      <c r="I1029" s="32" t="s">
        <v>421</v>
      </c>
      <c r="J1029" s="11" t="str">
        <f>VLOOKUP(Table76810[[#This Row],[CID]],ALY,2,FALSE)</f>
        <v>Experimental Design &amp; Method</v>
      </c>
    </row>
    <row r="1030" spans="1:10" ht="17" thickBot="1" x14ac:dyDescent="0.25">
      <c r="A1030" s="8" t="str">
        <f>Table76810[[#This Row],[Test No.]]&amp;Table76810[[#This Row],[Section]]&amp;Table76810[[#This Row],[Q No.]]</f>
        <v>P2629</v>
      </c>
      <c r="C1030" s="29" t="s">
        <v>124</v>
      </c>
      <c r="D1030" s="12">
        <v>29</v>
      </c>
      <c r="E1030" s="14"/>
      <c r="F1030" s="11" t="str">
        <f>Table76810[[#This Row],[CID]]</f>
        <v>S3.3</v>
      </c>
      <c r="G1030" s="6">
        <v>3</v>
      </c>
      <c r="H1030" s="13" t="s">
        <v>54</v>
      </c>
      <c r="I1030" s="32" t="s">
        <v>423</v>
      </c>
      <c r="J1030" s="11" t="str">
        <f>VLOOKUP(Table76810[[#This Row],[CID]],ALY,2,FALSE)</f>
        <v>Interpreting Experiments</v>
      </c>
    </row>
    <row r="1031" spans="1:10" ht="17" thickBot="1" x14ac:dyDescent="0.25">
      <c r="A1031" s="8" t="str">
        <f>Table76810[[#This Row],[Test No.]]&amp;Table76810[[#This Row],[Section]]&amp;Table76810[[#This Row],[Q No.]]</f>
        <v>P2630</v>
      </c>
      <c r="C1031" s="29" t="s">
        <v>124</v>
      </c>
      <c r="D1031" s="12">
        <v>30</v>
      </c>
      <c r="E1031" s="14"/>
      <c r="F1031" s="11" t="str">
        <f>Table76810[[#This Row],[CID]]</f>
        <v>S3.3</v>
      </c>
      <c r="G1031" s="6">
        <v>3</v>
      </c>
      <c r="H1031" s="13" t="s">
        <v>54</v>
      </c>
      <c r="I1031" s="32" t="s">
        <v>423</v>
      </c>
      <c r="J1031" s="11" t="str">
        <f>VLOOKUP(Table76810[[#This Row],[CID]],ALY,2,FALSE)</f>
        <v>Interpreting Experiments</v>
      </c>
    </row>
    <row r="1032" spans="1:10" ht="17" thickBot="1" x14ac:dyDescent="0.25">
      <c r="A1032" s="8" t="str">
        <f>Table76810[[#This Row],[Test No.]]&amp;Table76810[[#This Row],[Section]]&amp;Table76810[[#This Row],[Q No.]]</f>
        <v>P2631</v>
      </c>
      <c r="C1032" s="29" t="s">
        <v>124</v>
      </c>
      <c r="D1032" s="12">
        <v>31</v>
      </c>
      <c r="E1032" s="14"/>
      <c r="F1032" s="11" t="str">
        <f>Table76810[[#This Row],[CID]]</f>
        <v>S3.2</v>
      </c>
      <c r="G1032" s="6">
        <v>3</v>
      </c>
      <c r="H1032" s="13" t="s">
        <v>54</v>
      </c>
      <c r="I1032" s="32" t="s">
        <v>422</v>
      </c>
      <c r="J1032" s="11" t="str">
        <f>VLOOKUP(Table76810[[#This Row],[CID]],ALY,2,FALSE)</f>
        <v>Hypothetical Experiment</v>
      </c>
    </row>
    <row r="1033" spans="1:10" ht="17" thickBot="1" x14ac:dyDescent="0.25">
      <c r="A1033" s="8" t="str">
        <f>Table76810[[#This Row],[Test No.]]&amp;Table76810[[#This Row],[Section]]&amp;Table76810[[#This Row],[Q No.]]</f>
        <v>P2632</v>
      </c>
      <c r="C1033" s="29" t="s">
        <v>124</v>
      </c>
      <c r="D1033" s="12">
        <v>32</v>
      </c>
      <c r="E1033" s="14"/>
      <c r="F1033" s="11" t="str">
        <f>Table76810[[#This Row],[CID]]</f>
        <v>S3.2</v>
      </c>
      <c r="G1033" s="6">
        <v>3</v>
      </c>
      <c r="H1033" s="13" t="s">
        <v>54</v>
      </c>
      <c r="I1033" s="32" t="s">
        <v>422</v>
      </c>
      <c r="J1033" s="11" t="str">
        <f>VLOOKUP(Table76810[[#This Row],[CID]],ALY,2,FALSE)</f>
        <v>Hypothetical Experiment</v>
      </c>
    </row>
    <row r="1034" spans="1:10" ht="17" thickBot="1" x14ac:dyDescent="0.25">
      <c r="A1034" s="8" t="str">
        <f>Table76810[[#This Row],[Test No.]]&amp;Table76810[[#This Row],[Section]]&amp;Table76810[[#This Row],[Q No.]]</f>
        <v>P2633</v>
      </c>
      <c r="C1034" s="29" t="s">
        <v>124</v>
      </c>
      <c r="D1034" s="12">
        <v>33</v>
      </c>
      <c r="E1034" s="14"/>
      <c r="F1034" s="11" t="str">
        <f>Table76810[[#This Row],[CID]]</f>
        <v>S3.2</v>
      </c>
      <c r="G1034" s="6">
        <v>3</v>
      </c>
      <c r="H1034" s="13" t="s">
        <v>54</v>
      </c>
      <c r="I1034" s="32" t="s">
        <v>422</v>
      </c>
      <c r="J1034" s="11" t="str">
        <f>VLOOKUP(Table76810[[#This Row],[CID]],ALY,2,FALSE)</f>
        <v>Hypothetical Experiment</v>
      </c>
    </row>
    <row r="1035" spans="1:10" ht="17" thickBot="1" x14ac:dyDescent="0.25">
      <c r="A1035" s="8" t="str">
        <f>Table76810[[#This Row],[Test No.]]&amp;Table76810[[#This Row],[Section]]&amp;Table76810[[#This Row],[Q No.]]</f>
        <v>P2634</v>
      </c>
      <c r="C1035" s="29" t="s">
        <v>124</v>
      </c>
      <c r="D1035" s="12">
        <v>34</v>
      </c>
      <c r="E1035" s="14"/>
      <c r="F1035" s="11" t="str">
        <f>Table76810[[#This Row],[CID]]</f>
        <v>S3.2</v>
      </c>
      <c r="G1035" s="6">
        <v>3</v>
      </c>
      <c r="H1035" s="13" t="s">
        <v>54</v>
      </c>
      <c r="I1035" s="32" t="s">
        <v>422</v>
      </c>
      <c r="J1035" s="11" t="str">
        <f>VLOOKUP(Table76810[[#This Row],[CID]],ALY,2,FALSE)</f>
        <v>Hypothetical Experiment</v>
      </c>
    </row>
    <row r="1036" spans="1:10" ht="17" thickBot="1" x14ac:dyDescent="0.25">
      <c r="A1036" s="8" t="str">
        <f>Table76810[[#This Row],[Test No.]]&amp;Table76810[[#This Row],[Section]]&amp;Table76810[[#This Row],[Q No.]]</f>
        <v>P2635</v>
      </c>
      <c r="C1036" s="29" t="s">
        <v>124</v>
      </c>
      <c r="D1036" s="12">
        <v>35</v>
      </c>
      <c r="E1036" s="14"/>
      <c r="F1036" s="11" t="str">
        <f>Table76810[[#This Row],[CID]]</f>
        <v>S3.3</v>
      </c>
      <c r="G1036" s="6">
        <v>3</v>
      </c>
      <c r="H1036" s="13" t="s">
        <v>54</v>
      </c>
      <c r="I1036" s="32" t="s">
        <v>423</v>
      </c>
      <c r="J1036" s="11" t="str">
        <f>VLOOKUP(Table76810[[#This Row],[CID]],ALY,2,FALSE)</f>
        <v>Interpreting Experiments</v>
      </c>
    </row>
    <row r="1037" spans="1:10" ht="17" thickBot="1" x14ac:dyDescent="0.25">
      <c r="A1037" s="8" t="str">
        <f>Table76810[[#This Row],[Test No.]]&amp;Table76810[[#This Row],[Section]]&amp;Table76810[[#This Row],[Q No.]]</f>
        <v>P2636</v>
      </c>
      <c r="C1037" s="29" t="s">
        <v>124</v>
      </c>
      <c r="D1037" s="12">
        <v>36</v>
      </c>
      <c r="E1037" s="14"/>
      <c r="F1037" s="11" t="str">
        <f>Table76810[[#This Row],[CID]]</f>
        <v>S3.3</v>
      </c>
      <c r="G1037" s="6">
        <v>3</v>
      </c>
      <c r="H1037" s="13" t="s">
        <v>54</v>
      </c>
      <c r="I1037" s="32" t="s">
        <v>423</v>
      </c>
      <c r="J1037" s="11" t="str">
        <f>VLOOKUP(Table76810[[#This Row],[CID]],ALY,2,FALSE)</f>
        <v>Interpreting Experiments</v>
      </c>
    </row>
    <row r="1038" spans="1:10" ht="17" thickBot="1" x14ac:dyDescent="0.25">
      <c r="A1038" s="8" t="str">
        <f>Table76810[[#This Row],[Test No.]]&amp;Table76810[[#This Row],[Section]]&amp;Table76810[[#This Row],[Q No.]]</f>
        <v>P2637</v>
      </c>
      <c r="C1038" s="29" t="s">
        <v>124</v>
      </c>
      <c r="D1038" s="12">
        <v>37</v>
      </c>
      <c r="E1038" s="14"/>
      <c r="F1038" s="11" t="str">
        <f>Table76810[[#This Row],[CID]]</f>
        <v>S3.3</v>
      </c>
      <c r="G1038" s="6">
        <v>3</v>
      </c>
      <c r="H1038" s="13" t="s">
        <v>54</v>
      </c>
      <c r="I1038" s="32" t="s">
        <v>423</v>
      </c>
      <c r="J1038" s="11" t="str">
        <f>VLOOKUP(Table76810[[#This Row],[CID]],ALY,2,FALSE)</f>
        <v>Interpreting Experiments</v>
      </c>
    </row>
    <row r="1039" spans="1:10" ht="17" thickBot="1" x14ac:dyDescent="0.25">
      <c r="A1039" s="8" t="str">
        <f>Table76810[[#This Row],[Test No.]]&amp;Table76810[[#This Row],[Section]]&amp;Table76810[[#This Row],[Q No.]]</f>
        <v>P2638</v>
      </c>
      <c r="C1039" s="29" t="s">
        <v>124</v>
      </c>
      <c r="D1039" s="12">
        <v>38</v>
      </c>
      <c r="E1039" s="14"/>
      <c r="F1039" s="11" t="str">
        <f>Table76810[[#This Row],[CID]]</f>
        <v>S3.3</v>
      </c>
      <c r="G1039" s="6">
        <v>3</v>
      </c>
      <c r="H1039" s="13" t="s">
        <v>54</v>
      </c>
      <c r="I1039" s="32" t="s">
        <v>423</v>
      </c>
      <c r="J1039" s="11" t="str">
        <f>VLOOKUP(Table76810[[#This Row],[CID]],ALY,2,FALSE)</f>
        <v>Interpreting Experiments</v>
      </c>
    </row>
    <row r="1040" spans="1:10" ht="17" thickBot="1" x14ac:dyDescent="0.25">
      <c r="A1040" s="8" t="str">
        <f>Table76810[[#This Row],[Test No.]]&amp;Table76810[[#This Row],[Section]]&amp;Table76810[[#This Row],[Q No.]]</f>
        <v>P2639</v>
      </c>
      <c r="C1040" s="29" t="s">
        <v>124</v>
      </c>
      <c r="D1040" s="12">
        <v>39</v>
      </c>
      <c r="E1040" s="14"/>
      <c r="F1040" s="11" t="str">
        <f>Table76810[[#This Row],[CID]]</f>
        <v>S3.3</v>
      </c>
      <c r="G1040" s="6">
        <v>3</v>
      </c>
      <c r="H1040" s="13" t="s">
        <v>54</v>
      </c>
      <c r="I1040" s="32" t="s">
        <v>423</v>
      </c>
      <c r="J1040" s="11" t="str">
        <f>VLOOKUP(Table76810[[#This Row],[CID]],ALY,2,FALSE)</f>
        <v>Interpreting Experiments</v>
      </c>
    </row>
    <row r="1041" spans="1:10" ht="17" thickBot="1" x14ac:dyDescent="0.25">
      <c r="A1041" s="8" t="str">
        <f>Table76810[[#This Row],[Test No.]]&amp;Table76810[[#This Row],[Section]]&amp;Table76810[[#This Row],[Q No.]]</f>
        <v>P2640</v>
      </c>
      <c r="C1041" s="29" t="s">
        <v>124</v>
      </c>
      <c r="D1041" s="12">
        <v>40</v>
      </c>
      <c r="E1041" s="14"/>
      <c r="F1041" s="11" t="str">
        <f>Table76810[[#This Row],[CID]]</f>
        <v>S3.3</v>
      </c>
      <c r="G1041" s="6">
        <v>3</v>
      </c>
      <c r="H1041" s="13" t="s">
        <v>54</v>
      </c>
      <c r="I1041" s="32" t="s">
        <v>423</v>
      </c>
      <c r="J1041" s="11" t="str">
        <f>VLOOKUP(Table76810[[#This Row],[CID]],ALY,2,FALSE)</f>
        <v>Interpreting Experiments</v>
      </c>
    </row>
    <row r="1042" spans="1:10" ht="17" thickBot="1" x14ac:dyDescent="0.25">
      <c r="A1042" s="8" t="str">
        <f>Table76810[[#This Row],[Test No.]]&amp;Table76810[[#This Row],[Section]]&amp;Table76810[[#This Row],[Q No.]]</f>
        <v>P271</v>
      </c>
      <c r="C1042" s="29" t="s">
        <v>123</v>
      </c>
      <c r="D1042" s="12">
        <v>1</v>
      </c>
      <c r="E1042" s="14"/>
      <c r="F1042" s="11" t="str">
        <f>Table76810[[#This Row],[CID]]</f>
        <v>S1.1</v>
      </c>
      <c r="G1042" s="6">
        <v>1</v>
      </c>
      <c r="H1042" s="13" t="s">
        <v>52</v>
      </c>
      <c r="I1042" s="32" t="s">
        <v>415</v>
      </c>
      <c r="J1042" s="11" t="str">
        <f>VLOOKUP(Table76810[[#This Row],[CID]],ALY,2,FALSE)</f>
        <v>Detail</v>
      </c>
    </row>
    <row r="1043" spans="1:10" ht="17" thickBot="1" x14ac:dyDescent="0.25">
      <c r="A1043" s="8" t="str">
        <f>Table76810[[#This Row],[Test No.]]&amp;Table76810[[#This Row],[Section]]&amp;Table76810[[#This Row],[Q No.]]</f>
        <v>P272</v>
      </c>
      <c r="C1043" s="29" t="s">
        <v>123</v>
      </c>
      <c r="D1043" s="12">
        <v>2</v>
      </c>
      <c r="E1043" s="14"/>
      <c r="F1043" s="11" t="str">
        <f>Table76810[[#This Row],[CID]]</f>
        <v>S1.2</v>
      </c>
      <c r="G1043" s="6">
        <v>1</v>
      </c>
      <c r="H1043" s="13" t="s">
        <v>52</v>
      </c>
      <c r="I1043" s="32" t="s">
        <v>416</v>
      </c>
      <c r="J1043" s="11" t="str">
        <f>VLOOKUP(Table76810[[#This Row],[CID]],ALY,2,FALSE)</f>
        <v>Inference</v>
      </c>
    </row>
    <row r="1044" spans="1:10" ht="17" thickBot="1" x14ac:dyDescent="0.25">
      <c r="A1044" s="8" t="str">
        <f>Table76810[[#This Row],[Test No.]]&amp;Table76810[[#This Row],[Section]]&amp;Table76810[[#This Row],[Q No.]]</f>
        <v>P273</v>
      </c>
      <c r="C1044" s="29" t="s">
        <v>123</v>
      </c>
      <c r="D1044" s="12">
        <v>3</v>
      </c>
      <c r="E1044" s="14"/>
      <c r="F1044" s="11" t="str">
        <f>Table76810[[#This Row],[CID]]</f>
        <v>S1.2</v>
      </c>
      <c r="G1044" s="6">
        <v>1</v>
      </c>
      <c r="H1044" s="13" t="s">
        <v>52</v>
      </c>
      <c r="I1044" s="32" t="s">
        <v>416</v>
      </c>
      <c r="J1044" s="11" t="str">
        <f>VLOOKUP(Table76810[[#This Row],[CID]],ALY,2,FALSE)</f>
        <v>Inference</v>
      </c>
    </row>
    <row r="1045" spans="1:10" ht="17" thickBot="1" x14ac:dyDescent="0.25">
      <c r="A1045" s="8" t="str">
        <f>Table76810[[#This Row],[Test No.]]&amp;Table76810[[#This Row],[Section]]&amp;Table76810[[#This Row],[Q No.]]</f>
        <v>P274</v>
      </c>
      <c r="C1045" s="29" t="s">
        <v>123</v>
      </c>
      <c r="D1045" s="12">
        <v>4</v>
      </c>
      <c r="E1045" s="14"/>
      <c r="F1045" s="11" t="str">
        <f>Table76810[[#This Row],[CID]]</f>
        <v>S1.1</v>
      </c>
      <c r="G1045" s="6">
        <v>1</v>
      </c>
      <c r="H1045" s="13" t="s">
        <v>52</v>
      </c>
      <c r="I1045" s="32" t="s">
        <v>415</v>
      </c>
      <c r="J1045" s="11" t="str">
        <f>VLOOKUP(Table76810[[#This Row],[CID]],ALY,2,FALSE)</f>
        <v>Detail</v>
      </c>
    </row>
    <row r="1046" spans="1:10" ht="17" thickBot="1" x14ac:dyDescent="0.25">
      <c r="A1046" s="8" t="str">
        <f>Table76810[[#This Row],[Test No.]]&amp;Table76810[[#This Row],[Section]]&amp;Table76810[[#This Row],[Q No.]]</f>
        <v>P275</v>
      </c>
      <c r="C1046" s="29" t="s">
        <v>123</v>
      </c>
      <c r="D1046" s="12">
        <v>5</v>
      </c>
      <c r="E1046" s="14"/>
      <c r="F1046" s="11" t="str">
        <f>Table76810[[#This Row],[CID]]</f>
        <v>S1.3</v>
      </c>
      <c r="G1046" s="6">
        <v>1</v>
      </c>
      <c r="H1046" s="13" t="s">
        <v>52</v>
      </c>
      <c r="I1046" s="32" t="s">
        <v>417</v>
      </c>
      <c r="J1046" s="11" t="str">
        <f>VLOOKUP(Table76810[[#This Row],[CID]],ALY,2,FALSE)</f>
        <v>Comparison</v>
      </c>
    </row>
    <row r="1047" spans="1:10" ht="17" thickBot="1" x14ac:dyDescent="0.25">
      <c r="A1047" s="8" t="str">
        <f>Table76810[[#This Row],[Test No.]]&amp;Table76810[[#This Row],[Section]]&amp;Table76810[[#This Row],[Q No.]]</f>
        <v>P276</v>
      </c>
      <c r="C1047" s="29" t="s">
        <v>123</v>
      </c>
      <c r="D1047" s="12">
        <v>6</v>
      </c>
      <c r="E1047" s="14"/>
      <c r="F1047" s="11" t="str">
        <f>Table76810[[#This Row],[CID]]</f>
        <v>S1.3</v>
      </c>
      <c r="G1047" s="6">
        <v>1</v>
      </c>
      <c r="H1047" s="13" t="s">
        <v>52</v>
      </c>
      <c r="I1047" s="32" t="s">
        <v>417</v>
      </c>
      <c r="J1047" s="11" t="str">
        <f>VLOOKUP(Table76810[[#This Row],[CID]],ALY,2,FALSE)</f>
        <v>Comparison</v>
      </c>
    </row>
    <row r="1048" spans="1:10" ht="17" thickBot="1" x14ac:dyDescent="0.25">
      <c r="A1048" s="8" t="str">
        <f>Table76810[[#This Row],[Test No.]]&amp;Table76810[[#This Row],[Section]]&amp;Table76810[[#This Row],[Q No.]]</f>
        <v>P277</v>
      </c>
      <c r="C1048" s="29" t="s">
        <v>123</v>
      </c>
      <c r="D1048" s="12">
        <v>7</v>
      </c>
      <c r="E1048" s="14"/>
      <c r="F1048" s="11" t="str">
        <f>Table76810[[#This Row],[CID]]</f>
        <v>S1.2</v>
      </c>
      <c r="G1048" s="6">
        <v>1</v>
      </c>
      <c r="H1048" s="13" t="s">
        <v>52</v>
      </c>
      <c r="I1048" s="32" t="s">
        <v>416</v>
      </c>
      <c r="J1048" s="11" t="str">
        <f>VLOOKUP(Table76810[[#This Row],[CID]],ALY,2,FALSE)</f>
        <v>Inference</v>
      </c>
    </row>
    <row r="1049" spans="1:10" ht="17" thickBot="1" x14ac:dyDescent="0.25">
      <c r="A1049" s="8" t="str">
        <f>Table76810[[#This Row],[Test No.]]&amp;Table76810[[#This Row],[Section]]&amp;Table76810[[#This Row],[Q No.]]</f>
        <v>P278</v>
      </c>
      <c r="C1049" s="29" t="s">
        <v>123</v>
      </c>
      <c r="D1049" s="12">
        <v>8</v>
      </c>
      <c r="E1049" s="14"/>
      <c r="F1049" s="11" t="str">
        <f>Table76810[[#This Row],[CID]]</f>
        <v>S2.1</v>
      </c>
      <c r="G1049" s="6">
        <v>2</v>
      </c>
      <c r="H1049" s="13" t="s">
        <v>53</v>
      </c>
      <c r="I1049" s="32" t="s">
        <v>418</v>
      </c>
      <c r="J1049" s="11" t="str">
        <f>VLOOKUP(Table76810[[#This Row],[CID]],ALY,2,FALSE)</f>
        <v>Data Trend &amp; Relationships between Variables</v>
      </c>
    </row>
    <row r="1050" spans="1:10" ht="17" thickBot="1" x14ac:dyDescent="0.25">
      <c r="A1050" s="8" t="str">
        <f>Table76810[[#This Row],[Test No.]]&amp;Table76810[[#This Row],[Section]]&amp;Table76810[[#This Row],[Q No.]]</f>
        <v>P279</v>
      </c>
      <c r="C1050" s="29" t="s">
        <v>123</v>
      </c>
      <c r="D1050" s="12">
        <v>9</v>
      </c>
      <c r="E1050" s="14"/>
      <c r="F1050" s="11" t="str">
        <f>Table76810[[#This Row],[CID]]</f>
        <v>S2.1</v>
      </c>
      <c r="G1050" s="6">
        <v>2</v>
      </c>
      <c r="H1050" s="13" t="s">
        <v>53</v>
      </c>
      <c r="I1050" s="32" t="s">
        <v>418</v>
      </c>
      <c r="J1050" s="11" t="str">
        <f>VLOOKUP(Table76810[[#This Row],[CID]],ALY,2,FALSE)</f>
        <v>Data Trend &amp; Relationships between Variables</v>
      </c>
    </row>
    <row r="1051" spans="1:10" ht="17" thickBot="1" x14ac:dyDescent="0.25">
      <c r="A1051" s="8" t="str">
        <f>Table76810[[#This Row],[Test No.]]&amp;Table76810[[#This Row],[Section]]&amp;Table76810[[#This Row],[Q No.]]</f>
        <v>P2710</v>
      </c>
      <c r="C1051" s="29" t="s">
        <v>123</v>
      </c>
      <c r="D1051" s="12">
        <v>10</v>
      </c>
      <c r="E1051" s="14"/>
      <c r="F1051" s="11" t="str">
        <f>Table76810[[#This Row],[CID]]</f>
        <v>S2.1</v>
      </c>
      <c r="G1051" s="6">
        <v>2</v>
      </c>
      <c r="H1051" s="13" t="s">
        <v>53</v>
      </c>
      <c r="I1051" s="32" t="s">
        <v>418</v>
      </c>
      <c r="J1051" s="11" t="str">
        <f>VLOOKUP(Table76810[[#This Row],[CID]],ALY,2,FALSE)</f>
        <v>Data Trend &amp; Relationships between Variables</v>
      </c>
    </row>
    <row r="1052" spans="1:10" ht="17" thickBot="1" x14ac:dyDescent="0.25">
      <c r="A1052" s="8" t="str">
        <f>Table76810[[#This Row],[Test No.]]&amp;Table76810[[#This Row],[Section]]&amp;Table76810[[#This Row],[Q No.]]</f>
        <v>P2711</v>
      </c>
      <c r="C1052" s="29" t="s">
        <v>123</v>
      </c>
      <c r="D1052" s="12">
        <v>11</v>
      </c>
      <c r="E1052" s="14"/>
      <c r="F1052" s="11" t="str">
        <f>Table76810[[#This Row],[CID]]</f>
        <v>S2.1</v>
      </c>
      <c r="G1052" s="6">
        <v>2</v>
      </c>
      <c r="H1052" s="13" t="s">
        <v>53</v>
      </c>
      <c r="I1052" s="32" t="s">
        <v>418</v>
      </c>
      <c r="J1052" s="11" t="str">
        <f>VLOOKUP(Table76810[[#This Row],[CID]],ALY,2,FALSE)</f>
        <v>Data Trend &amp; Relationships between Variables</v>
      </c>
    </row>
    <row r="1053" spans="1:10" ht="17" thickBot="1" x14ac:dyDescent="0.25">
      <c r="A1053" s="8" t="str">
        <f>Table76810[[#This Row],[Test No.]]&amp;Table76810[[#This Row],[Section]]&amp;Table76810[[#This Row],[Q No.]]</f>
        <v>P2712</v>
      </c>
      <c r="C1053" s="29" t="s">
        <v>123</v>
      </c>
      <c r="D1053" s="12">
        <v>12</v>
      </c>
      <c r="E1053" s="14"/>
      <c r="F1053" s="11" t="str">
        <f>Table76810[[#This Row],[CID]]</f>
        <v>S2.1</v>
      </c>
      <c r="G1053" s="6">
        <v>2</v>
      </c>
      <c r="H1053" s="13" t="s">
        <v>53</v>
      </c>
      <c r="I1053" s="32" t="s">
        <v>418</v>
      </c>
      <c r="J1053" s="11" t="str">
        <f>VLOOKUP(Table76810[[#This Row],[CID]],ALY,2,FALSE)</f>
        <v>Data Trend &amp; Relationships between Variables</v>
      </c>
    </row>
    <row r="1054" spans="1:10" ht="17" thickBot="1" x14ac:dyDescent="0.25">
      <c r="A1054" s="8" t="str">
        <f>Table76810[[#This Row],[Test No.]]&amp;Table76810[[#This Row],[Section]]&amp;Table76810[[#This Row],[Q No.]]</f>
        <v>P2713</v>
      </c>
      <c r="C1054" s="29" t="s">
        <v>123</v>
      </c>
      <c r="D1054" s="12">
        <v>13</v>
      </c>
      <c r="E1054" s="14"/>
      <c r="F1054" s="11" t="str">
        <f>Table76810[[#This Row],[CID]]</f>
        <v>S2.1</v>
      </c>
      <c r="G1054" s="6">
        <v>2</v>
      </c>
      <c r="H1054" s="13" t="s">
        <v>53</v>
      </c>
      <c r="I1054" s="32" t="s">
        <v>418</v>
      </c>
      <c r="J1054" s="11" t="str">
        <f>VLOOKUP(Table76810[[#This Row],[CID]],ALY,2,FALSE)</f>
        <v>Data Trend &amp; Relationships between Variables</v>
      </c>
    </row>
    <row r="1055" spans="1:10" ht="17" thickBot="1" x14ac:dyDescent="0.25">
      <c r="A1055" s="8" t="str">
        <f>Table76810[[#This Row],[Test No.]]&amp;Table76810[[#This Row],[Section]]&amp;Table76810[[#This Row],[Q No.]]</f>
        <v>P2714</v>
      </c>
      <c r="C1055" s="29" t="s">
        <v>123</v>
      </c>
      <c r="D1055" s="12">
        <v>14</v>
      </c>
      <c r="E1055" s="14"/>
      <c r="F1055" s="11" t="str">
        <f>Table76810[[#This Row],[CID]]</f>
        <v>S2.1</v>
      </c>
      <c r="G1055" s="6">
        <v>2</v>
      </c>
      <c r="H1055" s="13" t="s">
        <v>53</v>
      </c>
      <c r="I1055" s="32" t="s">
        <v>418</v>
      </c>
      <c r="J1055" s="11" t="str">
        <f>VLOOKUP(Table76810[[#This Row],[CID]],ALY,2,FALSE)</f>
        <v>Data Trend &amp; Relationships between Variables</v>
      </c>
    </row>
    <row r="1056" spans="1:10" ht="17" thickBot="1" x14ac:dyDescent="0.25">
      <c r="A1056" s="8" t="str">
        <f>Table76810[[#This Row],[Test No.]]&amp;Table76810[[#This Row],[Section]]&amp;Table76810[[#This Row],[Q No.]]</f>
        <v>P2715</v>
      </c>
      <c r="C1056" s="29" t="s">
        <v>123</v>
      </c>
      <c r="D1056" s="12">
        <v>15</v>
      </c>
      <c r="E1056" s="14"/>
      <c r="F1056" s="11" t="str">
        <f>Table76810[[#This Row],[CID]]</f>
        <v>S2.1</v>
      </c>
      <c r="G1056" s="6">
        <v>2</v>
      </c>
      <c r="H1056" s="13" t="s">
        <v>53</v>
      </c>
      <c r="I1056" s="32" t="s">
        <v>418</v>
      </c>
      <c r="J1056" s="11" t="str">
        <f>VLOOKUP(Table76810[[#This Row],[CID]],ALY,2,FALSE)</f>
        <v>Data Trend &amp; Relationships between Variables</v>
      </c>
    </row>
    <row r="1057" spans="1:10" ht="17" thickBot="1" x14ac:dyDescent="0.25">
      <c r="A1057" s="8" t="str">
        <f>Table76810[[#This Row],[Test No.]]&amp;Table76810[[#This Row],[Section]]&amp;Table76810[[#This Row],[Q No.]]</f>
        <v>P2716</v>
      </c>
      <c r="C1057" s="29" t="s">
        <v>123</v>
      </c>
      <c r="D1057" s="12">
        <v>16</v>
      </c>
      <c r="E1057" s="14"/>
      <c r="F1057" s="11" t="str">
        <f>Table76810[[#This Row],[CID]]</f>
        <v>S2.1</v>
      </c>
      <c r="G1057" s="6">
        <v>2</v>
      </c>
      <c r="H1057" s="13" t="s">
        <v>53</v>
      </c>
      <c r="I1057" s="32" t="s">
        <v>418</v>
      </c>
      <c r="J1057" s="11" t="str">
        <f>VLOOKUP(Table76810[[#This Row],[CID]],ALY,2,FALSE)</f>
        <v>Data Trend &amp; Relationships between Variables</v>
      </c>
    </row>
    <row r="1058" spans="1:10" ht="17" thickBot="1" x14ac:dyDescent="0.25">
      <c r="A1058" s="8" t="str">
        <f>Table76810[[#This Row],[Test No.]]&amp;Table76810[[#This Row],[Section]]&amp;Table76810[[#This Row],[Q No.]]</f>
        <v>P2717</v>
      </c>
      <c r="C1058" s="29" t="s">
        <v>123</v>
      </c>
      <c r="D1058" s="12">
        <v>17</v>
      </c>
      <c r="E1058" s="14"/>
      <c r="F1058" s="11" t="str">
        <f>Table76810[[#This Row],[CID]]</f>
        <v>S3.3</v>
      </c>
      <c r="G1058" s="6">
        <v>3</v>
      </c>
      <c r="H1058" s="13" t="s">
        <v>54</v>
      </c>
      <c r="I1058" s="32" t="s">
        <v>423</v>
      </c>
      <c r="J1058" s="11" t="str">
        <f>VLOOKUP(Table76810[[#This Row],[CID]],ALY,2,FALSE)</f>
        <v>Interpreting Experiments</v>
      </c>
    </row>
    <row r="1059" spans="1:10" ht="17" thickBot="1" x14ac:dyDescent="0.25">
      <c r="A1059" s="8" t="str">
        <f>Table76810[[#This Row],[Test No.]]&amp;Table76810[[#This Row],[Section]]&amp;Table76810[[#This Row],[Q No.]]</f>
        <v>P2718</v>
      </c>
      <c r="C1059" s="29" t="s">
        <v>123</v>
      </c>
      <c r="D1059" s="12">
        <v>18</v>
      </c>
      <c r="E1059" s="14"/>
      <c r="F1059" s="11" t="str">
        <f>Table76810[[#This Row],[CID]]</f>
        <v>S3.3</v>
      </c>
      <c r="G1059" s="6">
        <v>3</v>
      </c>
      <c r="H1059" s="13" t="s">
        <v>54</v>
      </c>
      <c r="I1059" s="32" t="s">
        <v>423</v>
      </c>
      <c r="J1059" s="11" t="str">
        <f>VLOOKUP(Table76810[[#This Row],[CID]],ALY,2,FALSE)</f>
        <v>Interpreting Experiments</v>
      </c>
    </row>
    <row r="1060" spans="1:10" ht="17" thickBot="1" x14ac:dyDescent="0.25">
      <c r="A1060" s="8" t="str">
        <f>Table76810[[#This Row],[Test No.]]&amp;Table76810[[#This Row],[Section]]&amp;Table76810[[#This Row],[Q No.]]</f>
        <v>P2719</v>
      </c>
      <c r="C1060" s="29" t="s">
        <v>123</v>
      </c>
      <c r="D1060" s="12">
        <v>19</v>
      </c>
      <c r="E1060" s="14"/>
      <c r="F1060" s="11" t="str">
        <f>Table76810[[#This Row],[CID]]</f>
        <v>S3.3</v>
      </c>
      <c r="G1060" s="6">
        <v>3</v>
      </c>
      <c r="H1060" s="13" t="s">
        <v>54</v>
      </c>
      <c r="I1060" s="32" t="s">
        <v>423</v>
      </c>
      <c r="J1060" s="11" t="str">
        <f>VLOOKUP(Table76810[[#This Row],[CID]],ALY,2,FALSE)</f>
        <v>Interpreting Experiments</v>
      </c>
    </row>
    <row r="1061" spans="1:10" ht="17" thickBot="1" x14ac:dyDescent="0.25">
      <c r="A1061" s="8" t="str">
        <f>Table76810[[#This Row],[Test No.]]&amp;Table76810[[#This Row],[Section]]&amp;Table76810[[#This Row],[Q No.]]</f>
        <v>P2720</v>
      </c>
      <c r="C1061" s="29" t="s">
        <v>123</v>
      </c>
      <c r="D1061" s="12">
        <v>20</v>
      </c>
      <c r="E1061" s="14"/>
      <c r="F1061" s="11" t="str">
        <f>Table76810[[#This Row],[CID]]</f>
        <v>S3.3</v>
      </c>
      <c r="G1061" s="6">
        <v>3</v>
      </c>
      <c r="H1061" s="13" t="s">
        <v>54</v>
      </c>
      <c r="I1061" s="32" t="s">
        <v>423</v>
      </c>
      <c r="J1061" s="11" t="str">
        <f>VLOOKUP(Table76810[[#This Row],[CID]],ALY,2,FALSE)</f>
        <v>Interpreting Experiments</v>
      </c>
    </row>
    <row r="1062" spans="1:10" ht="17" thickBot="1" x14ac:dyDescent="0.25">
      <c r="A1062" s="8" t="str">
        <f>Table76810[[#This Row],[Test No.]]&amp;Table76810[[#This Row],[Section]]&amp;Table76810[[#This Row],[Q No.]]</f>
        <v>P2721</v>
      </c>
      <c r="C1062" s="29" t="s">
        <v>123</v>
      </c>
      <c r="D1062" s="12">
        <v>21</v>
      </c>
      <c r="E1062" s="14"/>
      <c r="F1062" s="11" t="str">
        <f>Table76810[[#This Row],[CID]]</f>
        <v>S3.3</v>
      </c>
      <c r="G1062" s="6">
        <v>3</v>
      </c>
      <c r="H1062" s="13" t="s">
        <v>54</v>
      </c>
      <c r="I1062" s="32" t="s">
        <v>423</v>
      </c>
      <c r="J1062" s="11" t="str">
        <f>VLOOKUP(Table76810[[#This Row],[CID]],ALY,2,FALSE)</f>
        <v>Interpreting Experiments</v>
      </c>
    </row>
    <row r="1063" spans="1:10" ht="17" thickBot="1" x14ac:dyDescent="0.25">
      <c r="A1063" s="8" t="str">
        <f>Table76810[[#This Row],[Test No.]]&amp;Table76810[[#This Row],[Section]]&amp;Table76810[[#This Row],[Q No.]]</f>
        <v>P2722</v>
      </c>
      <c r="C1063" s="29" t="s">
        <v>123</v>
      </c>
      <c r="D1063" s="12">
        <v>22</v>
      </c>
      <c r="E1063" s="14"/>
      <c r="F1063" s="11" t="str">
        <f>Table76810[[#This Row],[CID]]</f>
        <v>S3.3</v>
      </c>
      <c r="G1063" s="6">
        <v>3</v>
      </c>
      <c r="H1063" s="13" t="s">
        <v>54</v>
      </c>
      <c r="I1063" s="32" t="s">
        <v>423</v>
      </c>
      <c r="J1063" s="11" t="str">
        <f>VLOOKUP(Table76810[[#This Row],[CID]],ALY,2,FALSE)</f>
        <v>Interpreting Experiments</v>
      </c>
    </row>
    <row r="1064" spans="1:10" ht="17" thickBot="1" x14ac:dyDescent="0.25">
      <c r="A1064" s="8" t="str">
        <f>Table76810[[#This Row],[Test No.]]&amp;Table76810[[#This Row],[Section]]&amp;Table76810[[#This Row],[Q No.]]</f>
        <v>P2723</v>
      </c>
      <c r="C1064" s="29" t="s">
        <v>123</v>
      </c>
      <c r="D1064" s="12">
        <v>23</v>
      </c>
      <c r="E1064" s="14"/>
      <c r="F1064" s="11" t="str">
        <f>Table76810[[#This Row],[CID]]</f>
        <v>S2.1</v>
      </c>
      <c r="G1064" s="6">
        <v>2</v>
      </c>
      <c r="H1064" s="13" t="s">
        <v>53</v>
      </c>
      <c r="I1064" s="32" t="s">
        <v>418</v>
      </c>
      <c r="J1064" s="11" t="str">
        <f>VLOOKUP(Table76810[[#This Row],[CID]],ALY,2,FALSE)</f>
        <v>Data Trend &amp; Relationships between Variables</v>
      </c>
    </row>
    <row r="1065" spans="1:10" ht="17" thickBot="1" x14ac:dyDescent="0.25">
      <c r="A1065" s="8" t="str">
        <f>Table76810[[#This Row],[Test No.]]&amp;Table76810[[#This Row],[Section]]&amp;Table76810[[#This Row],[Q No.]]</f>
        <v>P2724</v>
      </c>
      <c r="C1065" s="29" t="s">
        <v>123</v>
      </c>
      <c r="D1065" s="12">
        <v>24</v>
      </c>
      <c r="E1065" s="14"/>
      <c r="F1065" s="11" t="str">
        <f>Table76810[[#This Row],[CID]]</f>
        <v>S2.1</v>
      </c>
      <c r="G1065" s="6">
        <v>2</v>
      </c>
      <c r="H1065" s="13" t="s">
        <v>53</v>
      </c>
      <c r="I1065" s="32" t="s">
        <v>418</v>
      </c>
      <c r="J1065" s="11" t="str">
        <f>VLOOKUP(Table76810[[#This Row],[CID]],ALY,2,FALSE)</f>
        <v>Data Trend &amp; Relationships between Variables</v>
      </c>
    </row>
    <row r="1066" spans="1:10" ht="17" thickBot="1" x14ac:dyDescent="0.25">
      <c r="A1066" s="8" t="str">
        <f>Table76810[[#This Row],[Test No.]]&amp;Table76810[[#This Row],[Section]]&amp;Table76810[[#This Row],[Q No.]]</f>
        <v>P2725</v>
      </c>
      <c r="C1066" s="29" t="s">
        <v>123</v>
      </c>
      <c r="D1066" s="12">
        <v>25</v>
      </c>
      <c r="E1066" s="14"/>
      <c r="F1066" s="11" t="str">
        <f>Table76810[[#This Row],[CID]]</f>
        <v>S2.1</v>
      </c>
      <c r="G1066" s="6">
        <v>2</v>
      </c>
      <c r="H1066" s="13" t="s">
        <v>53</v>
      </c>
      <c r="I1066" s="32" t="s">
        <v>418</v>
      </c>
      <c r="J1066" s="11" t="str">
        <f>VLOOKUP(Table76810[[#This Row],[CID]],ALY,2,FALSE)</f>
        <v>Data Trend &amp; Relationships between Variables</v>
      </c>
    </row>
    <row r="1067" spans="1:10" ht="17" thickBot="1" x14ac:dyDescent="0.25">
      <c r="A1067" s="8" t="str">
        <f>Table76810[[#This Row],[Test No.]]&amp;Table76810[[#This Row],[Section]]&amp;Table76810[[#This Row],[Q No.]]</f>
        <v>P2726</v>
      </c>
      <c r="C1067" s="29" t="s">
        <v>123</v>
      </c>
      <c r="D1067" s="12">
        <v>26</v>
      </c>
      <c r="E1067" s="14"/>
      <c r="F1067" s="11" t="str">
        <f>Table76810[[#This Row],[CID]]</f>
        <v>S2.2</v>
      </c>
      <c r="G1067" s="6">
        <v>2</v>
      </c>
      <c r="H1067" s="13" t="s">
        <v>53</v>
      </c>
      <c r="I1067" s="32" t="s">
        <v>419</v>
      </c>
      <c r="J1067" s="11" t="str">
        <f>VLOOKUP(Table76810[[#This Row],[CID]],ALY,2,FALSE)</f>
        <v>Hypothetical Data Point</v>
      </c>
    </row>
    <row r="1068" spans="1:10" ht="17" thickBot="1" x14ac:dyDescent="0.25">
      <c r="A1068" s="8" t="str">
        <f>Table76810[[#This Row],[Test No.]]&amp;Table76810[[#This Row],[Section]]&amp;Table76810[[#This Row],[Q No.]]</f>
        <v>P2727</v>
      </c>
      <c r="C1068" s="29" t="s">
        <v>123</v>
      </c>
      <c r="D1068" s="12">
        <v>27</v>
      </c>
      <c r="E1068" s="14"/>
      <c r="F1068" s="11" t="str">
        <f>Table76810[[#This Row],[CID]]</f>
        <v>S2.1</v>
      </c>
      <c r="G1068" s="6">
        <v>2</v>
      </c>
      <c r="H1068" s="13" t="s">
        <v>53</v>
      </c>
      <c r="I1068" s="32" t="s">
        <v>418</v>
      </c>
      <c r="J1068" s="11" t="str">
        <f>VLOOKUP(Table76810[[#This Row],[CID]],ALY,2,FALSE)</f>
        <v>Data Trend &amp; Relationships between Variables</v>
      </c>
    </row>
    <row r="1069" spans="1:10" ht="17" thickBot="1" x14ac:dyDescent="0.25">
      <c r="A1069" s="8" t="str">
        <f>Table76810[[#This Row],[Test No.]]&amp;Table76810[[#This Row],[Section]]&amp;Table76810[[#This Row],[Q No.]]</f>
        <v>P2728</v>
      </c>
      <c r="C1069" s="29" t="s">
        <v>123</v>
      </c>
      <c r="D1069" s="12">
        <v>28</v>
      </c>
      <c r="E1069" s="14"/>
      <c r="F1069" s="11" t="str">
        <f>Table76810[[#This Row],[CID]]</f>
        <v>S3.3</v>
      </c>
      <c r="G1069" s="6">
        <v>3</v>
      </c>
      <c r="H1069" s="13" t="s">
        <v>54</v>
      </c>
      <c r="I1069" s="32" t="s">
        <v>423</v>
      </c>
      <c r="J1069" s="11" t="str">
        <f>VLOOKUP(Table76810[[#This Row],[CID]],ALY,2,FALSE)</f>
        <v>Interpreting Experiments</v>
      </c>
    </row>
    <row r="1070" spans="1:10" ht="17" thickBot="1" x14ac:dyDescent="0.25">
      <c r="A1070" s="8" t="str">
        <f>Table76810[[#This Row],[Test No.]]&amp;Table76810[[#This Row],[Section]]&amp;Table76810[[#This Row],[Q No.]]</f>
        <v>P2729</v>
      </c>
      <c r="C1070" s="29" t="s">
        <v>123</v>
      </c>
      <c r="D1070" s="12">
        <v>29</v>
      </c>
      <c r="E1070" s="14"/>
      <c r="F1070" s="11" t="str">
        <f>Table76810[[#This Row],[CID]]</f>
        <v>S3.3</v>
      </c>
      <c r="G1070" s="6">
        <v>3</v>
      </c>
      <c r="H1070" s="13" t="s">
        <v>54</v>
      </c>
      <c r="I1070" s="32" t="s">
        <v>423</v>
      </c>
      <c r="J1070" s="11" t="str">
        <f>VLOOKUP(Table76810[[#This Row],[CID]],ALY,2,FALSE)</f>
        <v>Interpreting Experiments</v>
      </c>
    </row>
    <row r="1071" spans="1:10" ht="17" thickBot="1" x14ac:dyDescent="0.25">
      <c r="A1071" s="8" t="str">
        <f>Table76810[[#This Row],[Test No.]]&amp;Table76810[[#This Row],[Section]]&amp;Table76810[[#This Row],[Q No.]]</f>
        <v>P2730</v>
      </c>
      <c r="C1071" s="29" t="s">
        <v>123</v>
      </c>
      <c r="D1071" s="12">
        <v>30</v>
      </c>
      <c r="E1071" s="14"/>
      <c r="F1071" s="11" t="str">
        <f>Table76810[[#This Row],[CID]]</f>
        <v>S3.1</v>
      </c>
      <c r="G1071" s="6">
        <v>3</v>
      </c>
      <c r="H1071" s="13" t="s">
        <v>54</v>
      </c>
      <c r="I1071" s="32" t="s">
        <v>421</v>
      </c>
      <c r="J1071" s="11" t="str">
        <f>VLOOKUP(Table76810[[#This Row],[CID]],ALY,2,FALSE)</f>
        <v>Experimental Design &amp; Method</v>
      </c>
    </row>
    <row r="1072" spans="1:10" ht="17" thickBot="1" x14ac:dyDescent="0.25">
      <c r="A1072" s="8" t="str">
        <f>Table76810[[#This Row],[Test No.]]&amp;Table76810[[#This Row],[Section]]&amp;Table76810[[#This Row],[Q No.]]</f>
        <v>P2731</v>
      </c>
      <c r="C1072" s="29" t="s">
        <v>123</v>
      </c>
      <c r="D1072" s="12">
        <v>31</v>
      </c>
      <c r="E1072" s="14"/>
      <c r="F1072" s="11" t="str">
        <f>Table76810[[#This Row],[CID]]</f>
        <v>S3.3</v>
      </c>
      <c r="G1072" s="6">
        <v>3</v>
      </c>
      <c r="H1072" s="13" t="s">
        <v>54</v>
      </c>
      <c r="I1072" s="32" t="s">
        <v>423</v>
      </c>
      <c r="J1072" s="11" t="str">
        <f>VLOOKUP(Table76810[[#This Row],[CID]],ALY,2,FALSE)</f>
        <v>Interpreting Experiments</v>
      </c>
    </row>
    <row r="1073" spans="1:10" ht="17" thickBot="1" x14ac:dyDescent="0.25">
      <c r="A1073" s="8" t="str">
        <f>Table76810[[#This Row],[Test No.]]&amp;Table76810[[#This Row],[Section]]&amp;Table76810[[#This Row],[Q No.]]</f>
        <v>P2732</v>
      </c>
      <c r="C1073" s="29" t="s">
        <v>123</v>
      </c>
      <c r="D1073" s="12">
        <v>32</v>
      </c>
      <c r="E1073" s="14"/>
      <c r="F1073" s="11" t="str">
        <f>Table76810[[#This Row],[CID]]</f>
        <v>S3.3</v>
      </c>
      <c r="G1073" s="6">
        <v>3</v>
      </c>
      <c r="H1073" s="13" t="s">
        <v>54</v>
      </c>
      <c r="I1073" s="32" t="s">
        <v>423</v>
      </c>
      <c r="J1073" s="11" t="str">
        <f>VLOOKUP(Table76810[[#This Row],[CID]],ALY,2,FALSE)</f>
        <v>Interpreting Experiments</v>
      </c>
    </row>
    <row r="1074" spans="1:10" ht="17" thickBot="1" x14ac:dyDescent="0.25">
      <c r="A1074" s="8" t="str">
        <f>Table76810[[#This Row],[Test No.]]&amp;Table76810[[#This Row],[Section]]&amp;Table76810[[#This Row],[Q No.]]</f>
        <v>P2733</v>
      </c>
      <c r="C1074" s="29" t="s">
        <v>123</v>
      </c>
      <c r="D1074" s="12">
        <v>33</v>
      </c>
      <c r="E1074" s="14"/>
      <c r="F1074" s="11" t="str">
        <f>Table76810[[#This Row],[CID]]</f>
        <v>S3.3</v>
      </c>
      <c r="G1074" s="6">
        <v>3</v>
      </c>
      <c r="H1074" s="13" t="s">
        <v>54</v>
      </c>
      <c r="I1074" s="32" t="s">
        <v>423</v>
      </c>
      <c r="J1074" s="11" t="str">
        <f>VLOOKUP(Table76810[[#This Row],[CID]],ALY,2,FALSE)</f>
        <v>Interpreting Experiments</v>
      </c>
    </row>
    <row r="1075" spans="1:10" ht="17" thickBot="1" x14ac:dyDescent="0.25">
      <c r="A1075" s="8" t="str">
        <f>Table76810[[#This Row],[Test No.]]&amp;Table76810[[#This Row],[Section]]&amp;Table76810[[#This Row],[Q No.]]</f>
        <v>P2734</v>
      </c>
      <c r="C1075" s="29" t="s">
        <v>123</v>
      </c>
      <c r="D1075" s="14">
        <v>34</v>
      </c>
      <c r="E1075" s="14"/>
      <c r="F1075" s="13" t="str">
        <f>Table76810[[#This Row],[CID]]</f>
        <v>S3.3</v>
      </c>
      <c r="G1075" s="6">
        <v>3</v>
      </c>
      <c r="H1075" s="13" t="s">
        <v>54</v>
      </c>
      <c r="I1075" s="32" t="s">
        <v>423</v>
      </c>
      <c r="J1075" s="13" t="str">
        <f>VLOOKUP(Table76810[[#This Row],[CID]],ALY,2,FALSE)</f>
        <v>Interpreting Experiments</v>
      </c>
    </row>
    <row r="1076" spans="1:10" ht="17" thickBot="1" x14ac:dyDescent="0.25">
      <c r="A1076" s="8" t="str">
        <f>Table76810[[#This Row],[Test No.]]&amp;Table76810[[#This Row],[Section]]&amp;Table76810[[#This Row],[Q No.]]</f>
        <v>P2735</v>
      </c>
      <c r="C1076" s="29" t="s">
        <v>123</v>
      </c>
      <c r="D1076" s="12">
        <v>35</v>
      </c>
      <c r="E1076" s="14"/>
      <c r="F1076" s="11" t="str">
        <f>Table76810[[#This Row],[CID]]</f>
        <v>S3.3</v>
      </c>
      <c r="G1076" s="6">
        <v>3</v>
      </c>
      <c r="H1076" s="13" t="s">
        <v>54</v>
      </c>
      <c r="I1076" s="32" t="s">
        <v>423</v>
      </c>
      <c r="J1076" s="11" t="str">
        <f>VLOOKUP(Table76810[[#This Row],[CID]],ALY,2,FALSE)</f>
        <v>Interpreting Experiments</v>
      </c>
    </row>
    <row r="1077" spans="1:10" ht="17" thickBot="1" x14ac:dyDescent="0.25">
      <c r="A1077" s="8" t="str">
        <f>Table76810[[#This Row],[Test No.]]&amp;Table76810[[#This Row],[Section]]&amp;Table76810[[#This Row],[Q No.]]</f>
        <v>P2736</v>
      </c>
      <c r="C1077" s="29" t="s">
        <v>123</v>
      </c>
      <c r="D1077" s="12">
        <v>36</v>
      </c>
      <c r="E1077" s="14"/>
      <c r="F1077" s="11" t="str">
        <f>Table76810[[#This Row],[CID]]</f>
        <v>S3.3</v>
      </c>
      <c r="G1077" s="6">
        <v>3</v>
      </c>
      <c r="H1077" s="13" t="s">
        <v>54</v>
      </c>
      <c r="I1077" s="32" t="s">
        <v>423</v>
      </c>
      <c r="J1077" s="11" t="str">
        <f>VLOOKUP(Table76810[[#This Row],[CID]],ALY,2,FALSE)</f>
        <v>Interpreting Experiments</v>
      </c>
    </row>
    <row r="1078" spans="1:10" ht="17" thickBot="1" x14ac:dyDescent="0.25">
      <c r="A1078" s="8" t="str">
        <f>Table76810[[#This Row],[Test No.]]&amp;Table76810[[#This Row],[Section]]&amp;Table76810[[#This Row],[Q No.]]</f>
        <v>P2737</v>
      </c>
      <c r="C1078" s="29" t="s">
        <v>123</v>
      </c>
      <c r="D1078" s="12">
        <v>37</v>
      </c>
      <c r="E1078" s="14"/>
      <c r="F1078" s="11" t="str">
        <f>Table76810[[#This Row],[CID]]</f>
        <v>S3.3</v>
      </c>
      <c r="G1078" s="6">
        <v>3</v>
      </c>
      <c r="H1078" s="13" t="s">
        <v>54</v>
      </c>
      <c r="I1078" s="32" t="s">
        <v>423</v>
      </c>
      <c r="J1078" s="11" t="str">
        <f>VLOOKUP(Table76810[[#This Row],[CID]],ALY,2,FALSE)</f>
        <v>Interpreting Experiments</v>
      </c>
    </row>
    <row r="1079" spans="1:10" ht="17" thickBot="1" x14ac:dyDescent="0.25">
      <c r="A1079" s="8" t="str">
        <f>Table76810[[#This Row],[Test No.]]&amp;Table76810[[#This Row],[Section]]&amp;Table76810[[#This Row],[Q No.]]</f>
        <v>P2738</v>
      </c>
      <c r="C1079" s="29" t="s">
        <v>123</v>
      </c>
      <c r="D1079" s="12">
        <v>38</v>
      </c>
      <c r="E1079" s="14"/>
      <c r="F1079" s="11" t="str">
        <f>Table76810[[#This Row],[CID]]</f>
        <v>S3.3</v>
      </c>
      <c r="G1079" s="6">
        <v>3</v>
      </c>
      <c r="H1079" s="13" t="s">
        <v>54</v>
      </c>
      <c r="I1079" s="32" t="s">
        <v>423</v>
      </c>
      <c r="J1079" s="11" t="str">
        <f>VLOOKUP(Table76810[[#This Row],[CID]],ALY,2,FALSE)</f>
        <v>Interpreting Experiments</v>
      </c>
    </row>
    <row r="1080" spans="1:10" ht="17" thickBot="1" x14ac:dyDescent="0.25">
      <c r="A1080" s="8" t="str">
        <f>Table76810[[#This Row],[Test No.]]&amp;Table76810[[#This Row],[Section]]&amp;Table76810[[#This Row],[Q No.]]</f>
        <v>P2739</v>
      </c>
      <c r="C1080" s="29" t="s">
        <v>123</v>
      </c>
      <c r="D1080" s="12">
        <v>39</v>
      </c>
      <c r="E1080" s="14"/>
      <c r="F1080" s="11" t="str">
        <f>Table76810[[#This Row],[CID]]</f>
        <v>S3.3</v>
      </c>
      <c r="G1080" s="6">
        <v>3</v>
      </c>
      <c r="H1080" s="13" t="s">
        <v>54</v>
      </c>
      <c r="I1080" s="32" t="s">
        <v>423</v>
      </c>
      <c r="J1080" s="11" t="str">
        <f>VLOOKUP(Table76810[[#This Row],[CID]],ALY,2,FALSE)</f>
        <v>Interpreting Experiments</v>
      </c>
    </row>
    <row r="1081" spans="1:10" ht="17" thickBot="1" x14ac:dyDescent="0.25">
      <c r="A1081" s="8" t="str">
        <f>Table76810[[#This Row],[Test No.]]&amp;Table76810[[#This Row],[Section]]&amp;Table76810[[#This Row],[Q No.]]</f>
        <v>P2740</v>
      </c>
      <c r="C1081" s="29" t="s">
        <v>123</v>
      </c>
      <c r="D1081" s="12">
        <v>40</v>
      </c>
      <c r="E1081" s="14"/>
      <c r="F1081" s="11" t="str">
        <f>Table76810[[#This Row],[CID]]</f>
        <v>S3.3</v>
      </c>
      <c r="G1081" s="6">
        <v>3</v>
      </c>
      <c r="H1081" s="13" t="s">
        <v>54</v>
      </c>
      <c r="I1081" s="32" t="s">
        <v>423</v>
      </c>
      <c r="J1081" s="11" t="str">
        <f>VLOOKUP(Table76810[[#This Row],[CID]],ALY,2,FALSE)</f>
        <v>Interpreting Experiments</v>
      </c>
    </row>
    <row r="1082" spans="1:10" ht="17" thickBot="1" x14ac:dyDescent="0.25">
      <c r="A1082" s="8" t="str">
        <f>Table76810[[#This Row],[Test No.]]&amp;Table76810[[#This Row],[Section]]&amp;Table76810[[#This Row],[Q No.]]</f>
        <v>P281</v>
      </c>
      <c r="C1082" s="29" t="s">
        <v>122</v>
      </c>
      <c r="D1082" s="12">
        <v>1</v>
      </c>
      <c r="E1082" s="14"/>
      <c r="F1082" s="11" t="str">
        <f>Table76810[[#This Row],[CID]]</f>
        <v>S3.3</v>
      </c>
      <c r="G1082" s="6">
        <v>3</v>
      </c>
      <c r="H1082" s="13" t="s">
        <v>54</v>
      </c>
      <c r="I1082" s="32" t="s">
        <v>423</v>
      </c>
      <c r="J1082" s="11" t="str">
        <f>VLOOKUP(Table76810[[#This Row],[CID]],ALY,2,FALSE)</f>
        <v>Interpreting Experiments</v>
      </c>
    </row>
    <row r="1083" spans="1:10" ht="17" thickBot="1" x14ac:dyDescent="0.25">
      <c r="A1083" s="8" t="str">
        <f>Table76810[[#This Row],[Test No.]]&amp;Table76810[[#This Row],[Section]]&amp;Table76810[[#This Row],[Q No.]]</f>
        <v>P282</v>
      </c>
      <c r="C1083" s="29" t="s">
        <v>122</v>
      </c>
      <c r="D1083" s="12">
        <v>2</v>
      </c>
      <c r="E1083" s="14"/>
      <c r="F1083" s="11" t="str">
        <f>Table76810[[#This Row],[CID]]</f>
        <v>S3.3</v>
      </c>
      <c r="G1083" s="6">
        <v>3</v>
      </c>
      <c r="H1083" s="13" t="s">
        <v>54</v>
      </c>
      <c r="I1083" s="32" t="s">
        <v>423</v>
      </c>
      <c r="J1083" s="11" t="str">
        <f>VLOOKUP(Table76810[[#This Row],[CID]],ALY,2,FALSE)</f>
        <v>Interpreting Experiments</v>
      </c>
    </row>
    <row r="1084" spans="1:10" ht="17" thickBot="1" x14ac:dyDescent="0.25">
      <c r="A1084" s="8" t="str">
        <f>Table76810[[#This Row],[Test No.]]&amp;Table76810[[#This Row],[Section]]&amp;Table76810[[#This Row],[Q No.]]</f>
        <v>P283</v>
      </c>
      <c r="C1084" s="29" t="s">
        <v>122</v>
      </c>
      <c r="D1084" s="12">
        <v>3</v>
      </c>
      <c r="E1084" s="14"/>
      <c r="F1084" s="11" t="str">
        <f>Table76810[[#This Row],[CID]]</f>
        <v>S3.3</v>
      </c>
      <c r="G1084" s="6">
        <v>3</v>
      </c>
      <c r="H1084" s="13" t="s">
        <v>54</v>
      </c>
      <c r="I1084" s="32" t="s">
        <v>423</v>
      </c>
      <c r="J1084" s="11" t="str">
        <f>VLOOKUP(Table76810[[#This Row],[CID]],ALY,2,FALSE)</f>
        <v>Interpreting Experiments</v>
      </c>
    </row>
    <row r="1085" spans="1:10" ht="17" thickBot="1" x14ac:dyDescent="0.25">
      <c r="A1085" s="8" t="str">
        <f>Table76810[[#This Row],[Test No.]]&amp;Table76810[[#This Row],[Section]]&amp;Table76810[[#This Row],[Q No.]]</f>
        <v>P284</v>
      </c>
      <c r="C1085" s="29" t="s">
        <v>122</v>
      </c>
      <c r="D1085" s="12">
        <v>4</v>
      </c>
      <c r="E1085" s="14"/>
      <c r="F1085" s="11" t="str">
        <f>Table76810[[#This Row],[CID]]</f>
        <v>S3.1</v>
      </c>
      <c r="G1085" s="6">
        <v>3</v>
      </c>
      <c r="H1085" s="13" t="s">
        <v>54</v>
      </c>
      <c r="I1085" s="32" t="s">
        <v>421</v>
      </c>
      <c r="J1085" s="11" t="str">
        <f>VLOOKUP(Table76810[[#This Row],[CID]],ALY,2,FALSE)</f>
        <v>Experimental Design &amp; Method</v>
      </c>
    </row>
    <row r="1086" spans="1:10" ht="17" thickBot="1" x14ac:dyDescent="0.25">
      <c r="A1086" s="8" t="str">
        <f>Table76810[[#This Row],[Test No.]]&amp;Table76810[[#This Row],[Section]]&amp;Table76810[[#This Row],[Q No.]]</f>
        <v>P285</v>
      </c>
      <c r="C1086" s="29" t="s">
        <v>122</v>
      </c>
      <c r="D1086" s="12">
        <v>5</v>
      </c>
      <c r="E1086" s="14"/>
      <c r="F1086" s="11" t="str">
        <f>Table76810[[#This Row],[CID]]</f>
        <v>S3.2</v>
      </c>
      <c r="G1086" s="6">
        <v>3</v>
      </c>
      <c r="H1086" s="13" t="s">
        <v>54</v>
      </c>
      <c r="I1086" s="32" t="s">
        <v>422</v>
      </c>
      <c r="J1086" s="11" t="str">
        <f>VLOOKUP(Table76810[[#This Row],[CID]],ALY,2,FALSE)</f>
        <v>Hypothetical Experiment</v>
      </c>
    </row>
    <row r="1087" spans="1:10" ht="17" thickBot="1" x14ac:dyDescent="0.25">
      <c r="A1087" s="8" t="str">
        <f>Table76810[[#This Row],[Test No.]]&amp;Table76810[[#This Row],[Section]]&amp;Table76810[[#This Row],[Q No.]]</f>
        <v>P286</v>
      </c>
      <c r="C1087" s="29" t="s">
        <v>122</v>
      </c>
      <c r="D1087" s="12">
        <v>6</v>
      </c>
      <c r="E1087" s="14"/>
      <c r="F1087" s="11" t="str">
        <f>Table76810[[#This Row],[CID]]</f>
        <v>S3.1</v>
      </c>
      <c r="G1087" s="6">
        <v>3</v>
      </c>
      <c r="H1087" s="13" t="s">
        <v>54</v>
      </c>
      <c r="I1087" s="32" t="s">
        <v>421</v>
      </c>
      <c r="J1087" s="11" t="str">
        <f>VLOOKUP(Table76810[[#This Row],[CID]],ALY,2,FALSE)</f>
        <v>Experimental Design &amp; Method</v>
      </c>
    </row>
    <row r="1088" spans="1:10" ht="17" thickBot="1" x14ac:dyDescent="0.25">
      <c r="A1088" s="8" t="str">
        <f>Table76810[[#This Row],[Test No.]]&amp;Table76810[[#This Row],[Section]]&amp;Table76810[[#This Row],[Q No.]]</f>
        <v>P287</v>
      </c>
      <c r="C1088" s="29" t="s">
        <v>122</v>
      </c>
      <c r="D1088" s="12">
        <v>7</v>
      </c>
      <c r="E1088" s="14"/>
      <c r="F1088" s="11" t="str">
        <f>Table76810[[#This Row],[CID]]</f>
        <v>S1.3</v>
      </c>
      <c r="G1088" s="6">
        <v>1</v>
      </c>
      <c r="H1088" s="13" t="s">
        <v>52</v>
      </c>
      <c r="I1088" s="32" t="s">
        <v>417</v>
      </c>
      <c r="J1088" s="11" t="str">
        <f>VLOOKUP(Table76810[[#This Row],[CID]],ALY,2,FALSE)</f>
        <v>Comparison</v>
      </c>
    </row>
    <row r="1089" spans="1:10" ht="17" thickBot="1" x14ac:dyDescent="0.25">
      <c r="A1089" s="8" t="str">
        <f>Table76810[[#This Row],[Test No.]]&amp;Table76810[[#This Row],[Section]]&amp;Table76810[[#This Row],[Q No.]]</f>
        <v>P288</v>
      </c>
      <c r="C1089" s="29" t="s">
        <v>122</v>
      </c>
      <c r="D1089" s="12">
        <v>8</v>
      </c>
      <c r="E1089" s="14"/>
      <c r="F1089" s="11" t="str">
        <f>Table76810[[#This Row],[CID]]</f>
        <v>S1.1</v>
      </c>
      <c r="G1089" s="6">
        <v>1</v>
      </c>
      <c r="H1089" s="13" t="s">
        <v>52</v>
      </c>
      <c r="I1089" s="32" t="s">
        <v>415</v>
      </c>
      <c r="J1089" s="11" t="str">
        <f>VLOOKUP(Table76810[[#This Row],[CID]],ALY,2,FALSE)</f>
        <v>Detail</v>
      </c>
    </row>
    <row r="1090" spans="1:10" ht="17" thickBot="1" x14ac:dyDescent="0.25">
      <c r="A1090" s="8" t="str">
        <f>Table76810[[#This Row],[Test No.]]&amp;Table76810[[#This Row],[Section]]&amp;Table76810[[#This Row],[Q No.]]</f>
        <v>P289</v>
      </c>
      <c r="C1090" s="29" t="s">
        <v>122</v>
      </c>
      <c r="D1090" s="12">
        <v>9</v>
      </c>
      <c r="E1090" s="14"/>
      <c r="F1090" s="11" t="str">
        <f>Table76810[[#This Row],[CID]]</f>
        <v>S1.1</v>
      </c>
      <c r="G1090" s="6">
        <v>1</v>
      </c>
      <c r="H1090" s="13" t="s">
        <v>52</v>
      </c>
      <c r="I1090" s="32" t="s">
        <v>415</v>
      </c>
      <c r="J1090" s="11" t="str">
        <f>VLOOKUP(Table76810[[#This Row],[CID]],ALY,2,FALSE)</f>
        <v>Detail</v>
      </c>
    </row>
    <row r="1091" spans="1:10" ht="17" thickBot="1" x14ac:dyDescent="0.25">
      <c r="A1091" s="8" t="str">
        <f>Table76810[[#This Row],[Test No.]]&amp;Table76810[[#This Row],[Section]]&amp;Table76810[[#This Row],[Q No.]]</f>
        <v>P2810</v>
      </c>
      <c r="C1091" s="29" t="s">
        <v>122</v>
      </c>
      <c r="D1091" s="12">
        <v>10</v>
      </c>
      <c r="E1091" s="14"/>
      <c r="F1091" s="11" t="str">
        <f>Table76810[[#This Row],[CID]]</f>
        <v>S1.1</v>
      </c>
      <c r="G1091" s="6">
        <v>1</v>
      </c>
      <c r="H1091" s="13" t="s">
        <v>52</v>
      </c>
      <c r="I1091" s="32" t="s">
        <v>415</v>
      </c>
      <c r="J1091" s="11" t="str">
        <f>VLOOKUP(Table76810[[#This Row],[CID]],ALY,2,FALSE)</f>
        <v>Detail</v>
      </c>
    </row>
    <row r="1092" spans="1:10" ht="17" thickBot="1" x14ac:dyDescent="0.25">
      <c r="A1092" s="8" t="str">
        <f>Table76810[[#This Row],[Test No.]]&amp;Table76810[[#This Row],[Section]]&amp;Table76810[[#This Row],[Q No.]]</f>
        <v>P2811</v>
      </c>
      <c r="C1092" s="29" t="s">
        <v>122</v>
      </c>
      <c r="D1092" s="12">
        <v>11</v>
      </c>
      <c r="E1092" s="14"/>
      <c r="F1092" s="11" t="str">
        <f>Table76810[[#This Row],[CID]]</f>
        <v>S1.1</v>
      </c>
      <c r="G1092" s="6">
        <v>1</v>
      </c>
      <c r="H1092" s="13" t="s">
        <v>52</v>
      </c>
      <c r="I1092" s="32" t="s">
        <v>415</v>
      </c>
      <c r="J1092" s="11" t="str">
        <f>VLOOKUP(Table76810[[#This Row],[CID]],ALY,2,FALSE)</f>
        <v>Detail</v>
      </c>
    </row>
    <row r="1093" spans="1:10" ht="17" thickBot="1" x14ac:dyDescent="0.25">
      <c r="A1093" s="8" t="str">
        <f>Table76810[[#This Row],[Test No.]]&amp;Table76810[[#This Row],[Section]]&amp;Table76810[[#This Row],[Q No.]]</f>
        <v>P2812</v>
      </c>
      <c r="C1093" s="29" t="s">
        <v>122</v>
      </c>
      <c r="D1093" s="12">
        <v>12</v>
      </c>
      <c r="E1093" s="14"/>
      <c r="F1093" s="11" t="str">
        <f>Table76810[[#This Row],[CID]]</f>
        <v>S1.3</v>
      </c>
      <c r="G1093" s="6">
        <v>1</v>
      </c>
      <c r="H1093" s="13" t="s">
        <v>52</v>
      </c>
      <c r="I1093" s="32" t="s">
        <v>417</v>
      </c>
      <c r="J1093" s="11" t="str">
        <f>VLOOKUP(Table76810[[#This Row],[CID]],ALY,2,FALSE)</f>
        <v>Comparison</v>
      </c>
    </row>
    <row r="1094" spans="1:10" ht="17" thickBot="1" x14ac:dyDescent="0.25">
      <c r="A1094" s="8" t="str">
        <f>Table76810[[#This Row],[Test No.]]&amp;Table76810[[#This Row],[Section]]&amp;Table76810[[#This Row],[Q No.]]</f>
        <v>P2813</v>
      </c>
      <c r="C1094" s="29" t="s">
        <v>122</v>
      </c>
      <c r="D1094" s="12">
        <v>13</v>
      </c>
      <c r="E1094" s="14"/>
      <c r="F1094" s="11" t="str">
        <f>Table76810[[#This Row],[CID]]</f>
        <v>S1.2</v>
      </c>
      <c r="G1094" s="6">
        <v>1</v>
      </c>
      <c r="H1094" s="13" t="s">
        <v>52</v>
      </c>
      <c r="I1094" s="32" t="s">
        <v>416</v>
      </c>
      <c r="J1094" s="11" t="str">
        <f>VLOOKUP(Table76810[[#This Row],[CID]],ALY,2,FALSE)</f>
        <v>Inference</v>
      </c>
    </row>
    <row r="1095" spans="1:10" ht="17" thickBot="1" x14ac:dyDescent="0.25">
      <c r="A1095" s="8" t="str">
        <f>Table76810[[#This Row],[Test No.]]&amp;Table76810[[#This Row],[Section]]&amp;Table76810[[#This Row],[Q No.]]</f>
        <v>P2814</v>
      </c>
      <c r="C1095" s="29" t="s">
        <v>122</v>
      </c>
      <c r="D1095" s="12">
        <v>14</v>
      </c>
      <c r="E1095" s="14"/>
      <c r="F1095" s="11" t="str">
        <f>Table76810[[#This Row],[CID]]</f>
        <v>S3.3</v>
      </c>
      <c r="G1095" s="6">
        <v>3</v>
      </c>
      <c r="H1095" s="13" t="s">
        <v>54</v>
      </c>
      <c r="I1095" s="32" t="s">
        <v>423</v>
      </c>
      <c r="J1095" s="11" t="str">
        <f>VLOOKUP(Table76810[[#This Row],[CID]],ALY,2,FALSE)</f>
        <v>Interpreting Experiments</v>
      </c>
    </row>
    <row r="1096" spans="1:10" ht="17" thickBot="1" x14ac:dyDescent="0.25">
      <c r="A1096" s="8" t="str">
        <f>Table76810[[#This Row],[Test No.]]&amp;Table76810[[#This Row],[Section]]&amp;Table76810[[#This Row],[Q No.]]</f>
        <v>P2815</v>
      </c>
      <c r="C1096" s="29" t="s">
        <v>122</v>
      </c>
      <c r="D1096" s="12">
        <v>15</v>
      </c>
      <c r="E1096" s="14"/>
      <c r="F1096" s="11" t="str">
        <f>Table76810[[#This Row],[CID]]</f>
        <v>S3.3</v>
      </c>
      <c r="G1096" s="6">
        <v>3</v>
      </c>
      <c r="H1096" s="13" t="s">
        <v>54</v>
      </c>
      <c r="I1096" s="32" t="s">
        <v>423</v>
      </c>
      <c r="J1096" s="11" t="str">
        <f>VLOOKUP(Table76810[[#This Row],[CID]],ALY,2,FALSE)</f>
        <v>Interpreting Experiments</v>
      </c>
    </row>
    <row r="1097" spans="1:10" ht="17" thickBot="1" x14ac:dyDescent="0.25">
      <c r="A1097" s="8" t="str">
        <f>Table76810[[#This Row],[Test No.]]&amp;Table76810[[#This Row],[Section]]&amp;Table76810[[#This Row],[Q No.]]</f>
        <v>P2816</v>
      </c>
      <c r="C1097" s="29" t="s">
        <v>122</v>
      </c>
      <c r="D1097" s="12">
        <v>16</v>
      </c>
      <c r="E1097" s="14"/>
      <c r="F1097" s="11" t="str">
        <f>Table76810[[#This Row],[CID]]</f>
        <v>S3.3</v>
      </c>
      <c r="G1097" s="6">
        <v>3</v>
      </c>
      <c r="H1097" s="13" t="s">
        <v>54</v>
      </c>
      <c r="I1097" s="32" t="s">
        <v>423</v>
      </c>
      <c r="J1097" s="11" t="str">
        <f>VLOOKUP(Table76810[[#This Row],[CID]],ALY,2,FALSE)</f>
        <v>Interpreting Experiments</v>
      </c>
    </row>
    <row r="1098" spans="1:10" ht="17" thickBot="1" x14ac:dyDescent="0.25">
      <c r="A1098" s="8" t="str">
        <f>Table76810[[#This Row],[Test No.]]&amp;Table76810[[#This Row],[Section]]&amp;Table76810[[#This Row],[Q No.]]</f>
        <v>P2817</v>
      </c>
      <c r="C1098" s="29" t="s">
        <v>122</v>
      </c>
      <c r="D1098" s="12">
        <v>17</v>
      </c>
      <c r="E1098" s="14"/>
      <c r="F1098" s="11" t="str">
        <f>Table76810[[#This Row],[CID]]</f>
        <v>S3.3</v>
      </c>
      <c r="G1098" s="6">
        <v>3</v>
      </c>
      <c r="H1098" s="13" t="s">
        <v>54</v>
      </c>
      <c r="I1098" s="32" t="s">
        <v>423</v>
      </c>
      <c r="J1098" s="11" t="str">
        <f>VLOOKUP(Table76810[[#This Row],[CID]],ALY,2,FALSE)</f>
        <v>Interpreting Experiments</v>
      </c>
    </row>
    <row r="1099" spans="1:10" ht="17" thickBot="1" x14ac:dyDescent="0.25">
      <c r="A1099" s="8" t="str">
        <f>Table76810[[#This Row],[Test No.]]&amp;Table76810[[#This Row],[Section]]&amp;Table76810[[#This Row],[Q No.]]</f>
        <v>P2818</v>
      </c>
      <c r="C1099" s="29" t="s">
        <v>122</v>
      </c>
      <c r="D1099" s="12">
        <v>18</v>
      </c>
      <c r="E1099" s="14"/>
      <c r="F1099" s="11" t="str">
        <f>Table76810[[#This Row],[CID]]</f>
        <v>S3.2</v>
      </c>
      <c r="G1099" s="6">
        <v>3</v>
      </c>
      <c r="H1099" s="13" t="s">
        <v>54</v>
      </c>
      <c r="I1099" s="32" t="s">
        <v>422</v>
      </c>
      <c r="J1099" s="11" t="str">
        <f>VLOOKUP(Table76810[[#This Row],[CID]],ALY,2,FALSE)</f>
        <v>Hypothetical Experiment</v>
      </c>
    </row>
    <row r="1100" spans="1:10" ht="17" thickBot="1" x14ac:dyDescent="0.25">
      <c r="A1100" s="8" t="str">
        <f>Table76810[[#This Row],[Test No.]]&amp;Table76810[[#This Row],[Section]]&amp;Table76810[[#This Row],[Q No.]]</f>
        <v>P2819</v>
      </c>
      <c r="C1100" s="29" t="s">
        <v>122</v>
      </c>
      <c r="D1100" s="12">
        <v>19</v>
      </c>
      <c r="E1100" s="14"/>
      <c r="F1100" s="11" t="str">
        <f>Table76810[[#This Row],[CID]]</f>
        <v>S3.3</v>
      </c>
      <c r="G1100" s="6">
        <v>3</v>
      </c>
      <c r="H1100" s="13" t="s">
        <v>54</v>
      </c>
      <c r="I1100" s="32" t="s">
        <v>423</v>
      </c>
      <c r="J1100" s="11" t="str">
        <f>VLOOKUP(Table76810[[#This Row],[CID]],ALY,2,FALSE)</f>
        <v>Interpreting Experiments</v>
      </c>
    </row>
    <row r="1101" spans="1:10" ht="17" thickBot="1" x14ac:dyDescent="0.25">
      <c r="A1101" s="8" t="str">
        <f>Table76810[[#This Row],[Test No.]]&amp;Table76810[[#This Row],[Section]]&amp;Table76810[[#This Row],[Q No.]]</f>
        <v>P2820</v>
      </c>
      <c r="C1101" s="29" t="s">
        <v>122</v>
      </c>
      <c r="D1101" s="12">
        <v>20</v>
      </c>
      <c r="E1101" s="14"/>
      <c r="F1101" s="11" t="str">
        <f>Table76810[[#This Row],[CID]]</f>
        <v>S2.1</v>
      </c>
      <c r="G1101" s="6">
        <v>2</v>
      </c>
      <c r="H1101" s="13" t="s">
        <v>53</v>
      </c>
      <c r="I1101" s="32" t="s">
        <v>418</v>
      </c>
      <c r="J1101" s="11" t="str">
        <f>VLOOKUP(Table76810[[#This Row],[CID]],ALY,2,FALSE)</f>
        <v>Data Trend &amp; Relationships between Variables</v>
      </c>
    </row>
    <row r="1102" spans="1:10" ht="17" thickBot="1" x14ac:dyDescent="0.25">
      <c r="A1102" s="8" t="str">
        <f>Table76810[[#This Row],[Test No.]]&amp;Table76810[[#This Row],[Section]]&amp;Table76810[[#This Row],[Q No.]]</f>
        <v>P2821</v>
      </c>
      <c r="C1102" s="29" t="s">
        <v>122</v>
      </c>
      <c r="D1102" s="12">
        <v>21</v>
      </c>
      <c r="E1102" s="14"/>
      <c r="F1102" s="11" t="str">
        <f>Table76810[[#This Row],[CID]]</f>
        <v>S2.1</v>
      </c>
      <c r="G1102" s="6">
        <v>2</v>
      </c>
      <c r="H1102" s="13" t="s">
        <v>53</v>
      </c>
      <c r="I1102" s="32" t="s">
        <v>418</v>
      </c>
      <c r="J1102" s="11" t="str">
        <f>VLOOKUP(Table76810[[#This Row],[CID]],ALY,2,FALSE)</f>
        <v>Data Trend &amp; Relationships between Variables</v>
      </c>
    </row>
    <row r="1103" spans="1:10" ht="17" thickBot="1" x14ac:dyDescent="0.25">
      <c r="A1103" s="8" t="str">
        <f>Table76810[[#This Row],[Test No.]]&amp;Table76810[[#This Row],[Section]]&amp;Table76810[[#This Row],[Q No.]]</f>
        <v>P2822</v>
      </c>
      <c r="C1103" s="29" t="s">
        <v>122</v>
      </c>
      <c r="D1103" s="12">
        <v>22</v>
      </c>
      <c r="E1103" s="14"/>
      <c r="F1103" s="11" t="str">
        <f>Table76810[[#This Row],[CID]]</f>
        <v>S2.1</v>
      </c>
      <c r="G1103" s="6">
        <v>2</v>
      </c>
      <c r="H1103" s="13" t="s">
        <v>53</v>
      </c>
      <c r="I1103" s="32" t="s">
        <v>418</v>
      </c>
      <c r="J1103" s="11" t="str">
        <f>VLOOKUP(Table76810[[#This Row],[CID]],ALY,2,FALSE)</f>
        <v>Data Trend &amp; Relationships between Variables</v>
      </c>
    </row>
    <row r="1104" spans="1:10" ht="17" thickBot="1" x14ac:dyDescent="0.25">
      <c r="A1104" s="8" t="str">
        <f>Table76810[[#This Row],[Test No.]]&amp;Table76810[[#This Row],[Section]]&amp;Table76810[[#This Row],[Q No.]]</f>
        <v>P2823</v>
      </c>
      <c r="C1104" s="29" t="s">
        <v>122</v>
      </c>
      <c r="D1104" s="12">
        <v>23</v>
      </c>
      <c r="E1104" s="14"/>
      <c r="F1104" s="11" t="str">
        <f>Table76810[[#This Row],[CID]]</f>
        <v>S2.1</v>
      </c>
      <c r="G1104" s="6">
        <v>2</v>
      </c>
      <c r="H1104" s="13" t="s">
        <v>53</v>
      </c>
      <c r="I1104" s="32" t="s">
        <v>418</v>
      </c>
      <c r="J1104" s="11" t="str">
        <f>VLOOKUP(Table76810[[#This Row],[CID]],ALY,2,FALSE)</f>
        <v>Data Trend &amp; Relationships between Variables</v>
      </c>
    </row>
    <row r="1105" spans="1:10" ht="17" thickBot="1" x14ac:dyDescent="0.25">
      <c r="A1105" s="8" t="str">
        <f>Table76810[[#This Row],[Test No.]]&amp;Table76810[[#This Row],[Section]]&amp;Table76810[[#This Row],[Q No.]]</f>
        <v>P2824</v>
      </c>
      <c r="C1105" s="29" t="s">
        <v>122</v>
      </c>
      <c r="D1105" s="12">
        <v>24</v>
      </c>
      <c r="E1105" s="14"/>
      <c r="F1105" s="11" t="str">
        <f>Table76810[[#This Row],[CID]]</f>
        <v>S2.1</v>
      </c>
      <c r="G1105" s="6">
        <v>2</v>
      </c>
      <c r="H1105" s="13" t="s">
        <v>53</v>
      </c>
      <c r="I1105" s="32" t="s">
        <v>418</v>
      </c>
      <c r="J1105" s="11" t="str">
        <f>VLOOKUP(Table76810[[#This Row],[CID]],ALY,2,FALSE)</f>
        <v>Data Trend &amp; Relationships between Variables</v>
      </c>
    </row>
    <row r="1106" spans="1:10" ht="17" thickBot="1" x14ac:dyDescent="0.25">
      <c r="A1106" s="8" t="str">
        <f>Table76810[[#This Row],[Test No.]]&amp;Table76810[[#This Row],[Section]]&amp;Table76810[[#This Row],[Q No.]]</f>
        <v>P2825</v>
      </c>
      <c r="C1106" s="29" t="s">
        <v>122</v>
      </c>
      <c r="D1106" s="12">
        <v>25</v>
      </c>
      <c r="E1106" s="14"/>
      <c r="F1106" s="11" t="str">
        <f>Table76810[[#This Row],[CID]]</f>
        <v>S2.1</v>
      </c>
      <c r="G1106" s="6">
        <v>2</v>
      </c>
      <c r="H1106" s="13" t="s">
        <v>53</v>
      </c>
      <c r="I1106" s="32" t="s">
        <v>418</v>
      </c>
      <c r="J1106" s="11" t="str">
        <f>VLOOKUP(Table76810[[#This Row],[CID]],ALY,2,FALSE)</f>
        <v>Data Trend &amp; Relationships between Variables</v>
      </c>
    </row>
    <row r="1107" spans="1:10" ht="17" thickBot="1" x14ac:dyDescent="0.25">
      <c r="A1107" s="8" t="str">
        <f>Table76810[[#This Row],[Test No.]]&amp;Table76810[[#This Row],[Section]]&amp;Table76810[[#This Row],[Q No.]]</f>
        <v>P2826</v>
      </c>
      <c r="C1107" s="29" t="s">
        <v>122</v>
      </c>
      <c r="D1107" s="12">
        <v>26</v>
      </c>
      <c r="E1107" s="14"/>
      <c r="F1107" s="11" t="str">
        <f>Table76810[[#This Row],[CID]]</f>
        <v>S2.3</v>
      </c>
      <c r="G1107" s="6">
        <v>2</v>
      </c>
      <c r="H1107" s="13" t="s">
        <v>53</v>
      </c>
      <c r="I1107" s="32" t="s">
        <v>420</v>
      </c>
      <c r="J1107" s="11" t="str">
        <f>VLOOKUP(Table76810[[#This Row],[CID]],ALY,2,FALSE)</f>
        <v>Calculations</v>
      </c>
    </row>
    <row r="1108" spans="1:10" ht="17" thickBot="1" x14ac:dyDescent="0.25">
      <c r="A1108" s="8" t="str">
        <f>Table76810[[#This Row],[Test No.]]&amp;Table76810[[#This Row],[Section]]&amp;Table76810[[#This Row],[Q No.]]</f>
        <v>P2827</v>
      </c>
      <c r="C1108" s="29" t="s">
        <v>122</v>
      </c>
      <c r="D1108" s="12">
        <v>27</v>
      </c>
      <c r="E1108" s="14"/>
      <c r="F1108" s="11" t="str">
        <f>Table76810[[#This Row],[CID]]</f>
        <v>S2.1</v>
      </c>
      <c r="G1108" s="6">
        <v>2</v>
      </c>
      <c r="H1108" s="13" t="s">
        <v>53</v>
      </c>
      <c r="I1108" s="32" t="s">
        <v>418</v>
      </c>
      <c r="J1108" s="11" t="str">
        <f>VLOOKUP(Table76810[[#This Row],[CID]],ALY,2,FALSE)</f>
        <v>Data Trend &amp; Relationships between Variables</v>
      </c>
    </row>
    <row r="1109" spans="1:10" ht="17" thickBot="1" x14ac:dyDescent="0.25">
      <c r="A1109" s="8" t="str">
        <f>Table76810[[#This Row],[Test No.]]&amp;Table76810[[#This Row],[Section]]&amp;Table76810[[#This Row],[Q No.]]</f>
        <v>P2828</v>
      </c>
      <c r="C1109" s="29" t="s">
        <v>122</v>
      </c>
      <c r="D1109" s="12">
        <v>28</v>
      </c>
      <c r="E1109" s="14"/>
      <c r="F1109" s="11" t="str">
        <f>Table76810[[#This Row],[CID]]</f>
        <v>S2.1</v>
      </c>
      <c r="G1109" s="6">
        <v>2</v>
      </c>
      <c r="H1109" s="13" t="s">
        <v>53</v>
      </c>
      <c r="I1109" s="32" t="s">
        <v>418</v>
      </c>
      <c r="J1109" s="11" t="str">
        <f>VLOOKUP(Table76810[[#This Row],[CID]],ALY,2,FALSE)</f>
        <v>Data Trend &amp; Relationships between Variables</v>
      </c>
    </row>
    <row r="1110" spans="1:10" ht="17" thickBot="1" x14ac:dyDescent="0.25">
      <c r="A1110" s="8" t="str">
        <f>Table76810[[#This Row],[Test No.]]&amp;Table76810[[#This Row],[Section]]&amp;Table76810[[#This Row],[Q No.]]</f>
        <v>P2829</v>
      </c>
      <c r="C1110" s="29" t="s">
        <v>122</v>
      </c>
      <c r="D1110" s="12">
        <v>29</v>
      </c>
      <c r="E1110" s="14"/>
      <c r="F1110" s="11" t="str">
        <f>Table76810[[#This Row],[CID]]</f>
        <v>S2.1</v>
      </c>
      <c r="G1110" s="6">
        <v>2</v>
      </c>
      <c r="H1110" s="13" t="s">
        <v>53</v>
      </c>
      <c r="I1110" s="32" t="s">
        <v>418</v>
      </c>
      <c r="J1110" s="11" t="str">
        <f>VLOOKUP(Table76810[[#This Row],[CID]],ALY,2,FALSE)</f>
        <v>Data Trend &amp; Relationships between Variables</v>
      </c>
    </row>
    <row r="1111" spans="1:10" ht="17" thickBot="1" x14ac:dyDescent="0.25">
      <c r="A1111" s="8" t="str">
        <f>Table76810[[#This Row],[Test No.]]&amp;Table76810[[#This Row],[Section]]&amp;Table76810[[#This Row],[Q No.]]</f>
        <v>P2830</v>
      </c>
      <c r="C1111" s="29" t="s">
        <v>122</v>
      </c>
      <c r="D1111" s="12">
        <v>30</v>
      </c>
      <c r="E1111" s="14"/>
      <c r="F1111" s="11" t="str">
        <f>Table76810[[#This Row],[CID]]</f>
        <v>S2.1</v>
      </c>
      <c r="G1111" s="6">
        <v>2</v>
      </c>
      <c r="H1111" s="13" t="s">
        <v>53</v>
      </c>
      <c r="I1111" s="32" t="s">
        <v>418</v>
      </c>
      <c r="J1111" s="11" t="str">
        <f>VLOOKUP(Table76810[[#This Row],[CID]],ALY,2,FALSE)</f>
        <v>Data Trend &amp; Relationships between Variables</v>
      </c>
    </row>
    <row r="1112" spans="1:10" ht="17" thickBot="1" x14ac:dyDescent="0.25">
      <c r="A1112" s="8" t="str">
        <f>Table76810[[#This Row],[Test No.]]&amp;Table76810[[#This Row],[Section]]&amp;Table76810[[#This Row],[Q No.]]</f>
        <v>P2831</v>
      </c>
      <c r="C1112" s="29" t="s">
        <v>122</v>
      </c>
      <c r="D1112" s="12">
        <v>31</v>
      </c>
      <c r="E1112" s="14"/>
      <c r="F1112" s="11" t="str">
        <f>Table76810[[#This Row],[CID]]</f>
        <v>S2.1</v>
      </c>
      <c r="G1112" s="6">
        <v>2</v>
      </c>
      <c r="H1112" s="13" t="s">
        <v>53</v>
      </c>
      <c r="I1112" s="32" t="s">
        <v>418</v>
      </c>
      <c r="J1112" s="11" t="str">
        <f>VLOOKUP(Table76810[[#This Row],[CID]],ALY,2,FALSE)</f>
        <v>Data Trend &amp; Relationships between Variables</v>
      </c>
    </row>
    <row r="1113" spans="1:10" ht="17" thickBot="1" x14ac:dyDescent="0.25">
      <c r="A1113" s="8" t="str">
        <f>Table76810[[#This Row],[Test No.]]&amp;Table76810[[#This Row],[Section]]&amp;Table76810[[#This Row],[Q No.]]</f>
        <v>P2832</v>
      </c>
      <c r="C1113" s="29" t="s">
        <v>122</v>
      </c>
      <c r="D1113" s="12">
        <v>32</v>
      </c>
      <c r="E1113" s="14"/>
      <c r="F1113" s="11" t="str">
        <f>Table76810[[#This Row],[CID]]</f>
        <v>S2.1</v>
      </c>
      <c r="G1113" s="6">
        <v>2</v>
      </c>
      <c r="H1113" s="13" t="s">
        <v>53</v>
      </c>
      <c r="I1113" s="32" t="s">
        <v>418</v>
      </c>
      <c r="J1113" s="11" t="str">
        <f>VLOOKUP(Table76810[[#This Row],[CID]],ALY,2,FALSE)</f>
        <v>Data Trend &amp; Relationships between Variables</v>
      </c>
    </row>
    <row r="1114" spans="1:10" ht="17" thickBot="1" x14ac:dyDescent="0.25">
      <c r="A1114" s="8" t="str">
        <f>Table76810[[#This Row],[Test No.]]&amp;Table76810[[#This Row],[Section]]&amp;Table76810[[#This Row],[Q No.]]</f>
        <v>P2833</v>
      </c>
      <c r="C1114" s="29" t="s">
        <v>122</v>
      </c>
      <c r="D1114" s="12">
        <v>33</v>
      </c>
      <c r="E1114" s="14"/>
      <c r="F1114" s="11" t="str">
        <f>Table76810[[#This Row],[CID]]</f>
        <v>S2.1</v>
      </c>
      <c r="G1114" s="6">
        <v>2</v>
      </c>
      <c r="H1114" s="13" t="s">
        <v>53</v>
      </c>
      <c r="I1114" s="32" t="s">
        <v>418</v>
      </c>
      <c r="J1114" s="11" t="str">
        <f>VLOOKUP(Table76810[[#This Row],[CID]],ALY,2,FALSE)</f>
        <v>Data Trend &amp; Relationships between Variables</v>
      </c>
    </row>
    <row r="1115" spans="1:10" ht="17" thickBot="1" x14ac:dyDescent="0.25">
      <c r="A1115" s="8" t="str">
        <f>Table76810[[#This Row],[Test No.]]&amp;Table76810[[#This Row],[Section]]&amp;Table76810[[#This Row],[Q No.]]</f>
        <v>P2834</v>
      </c>
      <c r="C1115" s="29" t="s">
        <v>122</v>
      </c>
      <c r="D1115" s="12">
        <v>34</v>
      </c>
      <c r="E1115" s="14"/>
      <c r="F1115" s="11" t="str">
        <f>Table76810[[#This Row],[CID]]</f>
        <v>S2.1</v>
      </c>
      <c r="G1115" s="6">
        <v>2</v>
      </c>
      <c r="H1115" s="13" t="s">
        <v>53</v>
      </c>
      <c r="I1115" s="32" t="s">
        <v>418</v>
      </c>
      <c r="J1115" s="11" t="str">
        <f>VLOOKUP(Table76810[[#This Row],[CID]],ALY,2,FALSE)</f>
        <v>Data Trend &amp; Relationships between Variables</v>
      </c>
    </row>
    <row r="1116" spans="1:10" ht="17" thickBot="1" x14ac:dyDescent="0.25">
      <c r="A1116" s="8" t="str">
        <f>Table76810[[#This Row],[Test No.]]&amp;Table76810[[#This Row],[Section]]&amp;Table76810[[#This Row],[Q No.]]</f>
        <v>P2835</v>
      </c>
      <c r="C1116" s="29" t="s">
        <v>122</v>
      </c>
      <c r="D1116" s="12">
        <v>35</v>
      </c>
      <c r="E1116" s="14"/>
      <c r="F1116" s="11" t="str">
        <f>Table76810[[#This Row],[CID]]</f>
        <v>S3.3</v>
      </c>
      <c r="G1116" s="6">
        <v>3</v>
      </c>
      <c r="H1116" s="13" t="s">
        <v>54</v>
      </c>
      <c r="I1116" s="32" t="s">
        <v>423</v>
      </c>
      <c r="J1116" s="11" t="str">
        <f>VLOOKUP(Table76810[[#This Row],[CID]],ALY,2,FALSE)</f>
        <v>Interpreting Experiments</v>
      </c>
    </row>
    <row r="1117" spans="1:10" ht="17" thickBot="1" x14ac:dyDescent="0.25">
      <c r="A1117" s="8" t="str">
        <f>Table76810[[#This Row],[Test No.]]&amp;Table76810[[#This Row],[Section]]&amp;Table76810[[#This Row],[Q No.]]</f>
        <v>P2836</v>
      </c>
      <c r="C1117" s="29" t="s">
        <v>122</v>
      </c>
      <c r="D1117" s="12">
        <v>36</v>
      </c>
      <c r="E1117" s="14"/>
      <c r="F1117" s="11" t="str">
        <f>Table76810[[#This Row],[CID]]</f>
        <v>S3.2</v>
      </c>
      <c r="G1117" s="6">
        <v>3</v>
      </c>
      <c r="H1117" s="13" t="s">
        <v>54</v>
      </c>
      <c r="I1117" s="32" t="s">
        <v>422</v>
      </c>
      <c r="J1117" s="11" t="str">
        <f>VLOOKUP(Table76810[[#This Row],[CID]],ALY,2,FALSE)</f>
        <v>Hypothetical Experiment</v>
      </c>
    </row>
    <row r="1118" spans="1:10" ht="17" thickBot="1" x14ac:dyDescent="0.25">
      <c r="A1118" s="8" t="str">
        <f>Table76810[[#This Row],[Test No.]]&amp;Table76810[[#This Row],[Section]]&amp;Table76810[[#This Row],[Q No.]]</f>
        <v>P2837</v>
      </c>
      <c r="C1118" s="29" t="s">
        <v>122</v>
      </c>
      <c r="D1118" s="12">
        <v>37</v>
      </c>
      <c r="E1118" s="14"/>
      <c r="F1118" s="11" t="str">
        <f>Table76810[[#This Row],[CID]]</f>
        <v>S3.2</v>
      </c>
      <c r="G1118" s="6">
        <v>3</v>
      </c>
      <c r="H1118" s="13" t="s">
        <v>54</v>
      </c>
      <c r="I1118" s="32" t="s">
        <v>422</v>
      </c>
      <c r="J1118" s="11" t="str">
        <f>VLOOKUP(Table76810[[#This Row],[CID]],ALY,2,FALSE)</f>
        <v>Hypothetical Experiment</v>
      </c>
    </row>
    <row r="1119" spans="1:10" ht="17" thickBot="1" x14ac:dyDescent="0.25">
      <c r="A1119" s="8" t="str">
        <f>Table76810[[#This Row],[Test No.]]&amp;Table76810[[#This Row],[Section]]&amp;Table76810[[#This Row],[Q No.]]</f>
        <v>P2838</v>
      </c>
      <c r="C1119" s="29" t="s">
        <v>122</v>
      </c>
      <c r="D1119" s="12">
        <v>38</v>
      </c>
      <c r="E1119" s="14"/>
      <c r="F1119" s="11" t="str">
        <f>Table76810[[#This Row],[CID]]</f>
        <v>S3.3</v>
      </c>
      <c r="G1119" s="6">
        <v>3</v>
      </c>
      <c r="H1119" s="13" t="s">
        <v>54</v>
      </c>
      <c r="I1119" s="32" t="s">
        <v>423</v>
      </c>
      <c r="J1119" s="11" t="str">
        <f>VLOOKUP(Table76810[[#This Row],[CID]],ALY,2,FALSE)</f>
        <v>Interpreting Experiments</v>
      </c>
    </row>
    <row r="1120" spans="1:10" ht="17" thickBot="1" x14ac:dyDescent="0.25">
      <c r="A1120" s="8" t="str">
        <f>Table76810[[#This Row],[Test No.]]&amp;Table76810[[#This Row],[Section]]&amp;Table76810[[#This Row],[Q No.]]</f>
        <v>P2839</v>
      </c>
      <c r="C1120" s="29" t="s">
        <v>122</v>
      </c>
      <c r="D1120" s="12">
        <v>39</v>
      </c>
      <c r="E1120" s="14"/>
      <c r="F1120" s="11" t="str">
        <f>Table76810[[#This Row],[CID]]</f>
        <v>S3.1</v>
      </c>
      <c r="G1120" s="6">
        <v>3</v>
      </c>
      <c r="H1120" s="13" t="s">
        <v>54</v>
      </c>
      <c r="I1120" s="32" t="s">
        <v>421</v>
      </c>
      <c r="J1120" s="11" t="str">
        <f>VLOOKUP(Table76810[[#This Row],[CID]],ALY,2,FALSE)</f>
        <v>Experimental Design &amp; Method</v>
      </c>
    </row>
    <row r="1121" spans="1:10" ht="17" thickBot="1" x14ac:dyDescent="0.25">
      <c r="A1121" s="8" t="str">
        <f>Table76810[[#This Row],[Test No.]]&amp;Table76810[[#This Row],[Section]]&amp;Table76810[[#This Row],[Q No.]]</f>
        <v>P2840</v>
      </c>
      <c r="C1121" s="29" t="s">
        <v>122</v>
      </c>
      <c r="D1121" s="12">
        <v>40</v>
      </c>
      <c r="E1121" s="14"/>
      <c r="F1121" s="11" t="str">
        <f>Table76810[[#This Row],[CID]]</f>
        <v>S3.3</v>
      </c>
      <c r="G1121" s="6">
        <v>3</v>
      </c>
      <c r="H1121" s="13" t="s">
        <v>54</v>
      </c>
      <c r="I1121" s="32" t="s">
        <v>423</v>
      </c>
      <c r="J1121" s="11" t="str">
        <f>VLOOKUP(Table76810[[#This Row],[CID]],ALY,2,FALSE)</f>
        <v>Interpreting Experiments</v>
      </c>
    </row>
    <row r="1122" spans="1:10" ht="17" thickBot="1" x14ac:dyDescent="0.25">
      <c r="A1122" s="8" t="str">
        <f>Table76810[[#This Row],[Test No.]]&amp;Table76810[[#This Row],[Section]]&amp;Table76810[[#This Row],[Q No.]]</f>
        <v>P291</v>
      </c>
      <c r="C1122" s="29" t="s">
        <v>121</v>
      </c>
      <c r="D1122" s="12">
        <v>1</v>
      </c>
      <c r="E1122" s="14"/>
      <c r="F1122" s="11" t="str">
        <f>Table76810[[#This Row],[CID]]</f>
        <v>S2.1</v>
      </c>
      <c r="G1122" s="6">
        <v>2</v>
      </c>
      <c r="H1122" s="13" t="s">
        <v>53</v>
      </c>
      <c r="I1122" s="32" t="s">
        <v>418</v>
      </c>
      <c r="J1122" s="11" t="str">
        <f>VLOOKUP(Table76810[[#This Row],[CID]],ALY,2,FALSE)</f>
        <v>Data Trend &amp; Relationships between Variables</v>
      </c>
    </row>
    <row r="1123" spans="1:10" ht="17" thickBot="1" x14ac:dyDescent="0.25">
      <c r="A1123" s="8" t="str">
        <f>Table76810[[#This Row],[Test No.]]&amp;Table76810[[#This Row],[Section]]&amp;Table76810[[#This Row],[Q No.]]</f>
        <v>P292</v>
      </c>
      <c r="C1123" s="29" t="s">
        <v>121</v>
      </c>
      <c r="D1123" s="12">
        <v>2</v>
      </c>
      <c r="E1123" s="14"/>
      <c r="F1123" s="11" t="str">
        <f>Table76810[[#This Row],[CID]]</f>
        <v>S2.1</v>
      </c>
      <c r="G1123" s="6">
        <v>2</v>
      </c>
      <c r="H1123" s="13" t="s">
        <v>53</v>
      </c>
      <c r="I1123" s="32" t="s">
        <v>418</v>
      </c>
      <c r="J1123" s="11" t="str">
        <f>VLOOKUP(Table76810[[#This Row],[CID]],ALY,2,FALSE)</f>
        <v>Data Trend &amp; Relationships between Variables</v>
      </c>
    </row>
    <row r="1124" spans="1:10" ht="17" thickBot="1" x14ac:dyDescent="0.25">
      <c r="A1124" s="8" t="str">
        <f>Table76810[[#This Row],[Test No.]]&amp;Table76810[[#This Row],[Section]]&amp;Table76810[[#This Row],[Q No.]]</f>
        <v>P293</v>
      </c>
      <c r="C1124" s="29" t="s">
        <v>121</v>
      </c>
      <c r="D1124" s="12">
        <v>3</v>
      </c>
      <c r="E1124" s="14"/>
      <c r="F1124" s="11" t="str">
        <f>Table76810[[#This Row],[CID]]</f>
        <v>S2.1</v>
      </c>
      <c r="G1124" s="6">
        <v>2</v>
      </c>
      <c r="H1124" s="13" t="s">
        <v>53</v>
      </c>
      <c r="I1124" s="32" t="s">
        <v>418</v>
      </c>
      <c r="J1124" s="11" t="str">
        <f>VLOOKUP(Table76810[[#This Row],[CID]],ALY,2,FALSE)</f>
        <v>Data Trend &amp; Relationships between Variables</v>
      </c>
    </row>
    <row r="1125" spans="1:10" ht="17" thickBot="1" x14ac:dyDescent="0.25">
      <c r="A1125" s="8" t="str">
        <f>Table76810[[#This Row],[Test No.]]&amp;Table76810[[#This Row],[Section]]&amp;Table76810[[#This Row],[Q No.]]</f>
        <v>P294</v>
      </c>
      <c r="C1125" s="29" t="s">
        <v>121</v>
      </c>
      <c r="D1125" s="12">
        <v>4</v>
      </c>
      <c r="E1125" s="14"/>
      <c r="F1125" s="11" t="str">
        <f>Table76810[[#This Row],[CID]]</f>
        <v>S2.1</v>
      </c>
      <c r="G1125" s="6">
        <v>2</v>
      </c>
      <c r="H1125" s="13" t="s">
        <v>53</v>
      </c>
      <c r="I1125" s="32" t="s">
        <v>418</v>
      </c>
      <c r="J1125" s="11" t="str">
        <f>VLOOKUP(Table76810[[#This Row],[CID]],ALY,2,FALSE)</f>
        <v>Data Trend &amp; Relationships between Variables</v>
      </c>
    </row>
    <row r="1126" spans="1:10" ht="17" thickBot="1" x14ac:dyDescent="0.25">
      <c r="A1126" s="8" t="str">
        <f>Table76810[[#This Row],[Test No.]]&amp;Table76810[[#This Row],[Section]]&amp;Table76810[[#This Row],[Q No.]]</f>
        <v>P295</v>
      </c>
      <c r="C1126" s="29" t="s">
        <v>121</v>
      </c>
      <c r="D1126" s="12">
        <v>5</v>
      </c>
      <c r="E1126" s="14"/>
      <c r="F1126" s="11" t="str">
        <f>Table76810[[#This Row],[CID]]</f>
        <v>S2.1</v>
      </c>
      <c r="G1126" s="6">
        <v>2</v>
      </c>
      <c r="H1126" s="13" t="s">
        <v>53</v>
      </c>
      <c r="I1126" s="32" t="s">
        <v>418</v>
      </c>
      <c r="J1126" s="11" t="str">
        <f>VLOOKUP(Table76810[[#This Row],[CID]],ALY,2,FALSE)</f>
        <v>Data Trend &amp; Relationships between Variables</v>
      </c>
    </row>
    <row r="1127" spans="1:10" ht="17" thickBot="1" x14ac:dyDescent="0.25">
      <c r="A1127" s="8" t="str">
        <f>Table76810[[#This Row],[Test No.]]&amp;Table76810[[#This Row],[Section]]&amp;Table76810[[#This Row],[Q No.]]</f>
        <v>P296</v>
      </c>
      <c r="C1127" s="29" t="s">
        <v>121</v>
      </c>
      <c r="D1127" s="12">
        <v>6</v>
      </c>
      <c r="E1127" s="14"/>
      <c r="F1127" s="11" t="str">
        <f>Table76810[[#This Row],[CID]]</f>
        <v>S3.3</v>
      </c>
      <c r="G1127" s="6">
        <v>3</v>
      </c>
      <c r="H1127" s="13" t="s">
        <v>54</v>
      </c>
      <c r="I1127" s="32" t="s">
        <v>423</v>
      </c>
      <c r="J1127" s="11" t="str">
        <f>VLOOKUP(Table76810[[#This Row],[CID]],ALY,2,FALSE)</f>
        <v>Interpreting Experiments</v>
      </c>
    </row>
    <row r="1128" spans="1:10" ht="17" thickBot="1" x14ac:dyDescent="0.25">
      <c r="A1128" s="8" t="str">
        <f>Table76810[[#This Row],[Test No.]]&amp;Table76810[[#This Row],[Section]]&amp;Table76810[[#This Row],[Q No.]]</f>
        <v>P297</v>
      </c>
      <c r="C1128" s="29" t="s">
        <v>121</v>
      </c>
      <c r="D1128" s="12">
        <v>7</v>
      </c>
      <c r="E1128" s="14"/>
      <c r="F1128" s="11" t="str">
        <f>Table76810[[#This Row],[CID]]</f>
        <v>S3.1</v>
      </c>
      <c r="G1128" s="6">
        <v>3</v>
      </c>
      <c r="H1128" s="13" t="s">
        <v>54</v>
      </c>
      <c r="I1128" s="32" t="s">
        <v>421</v>
      </c>
      <c r="J1128" s="11" t="str">
        <f>VLOOKUP(Table76810[[#This Row],[CID]],ALY,2,FALSE)</f>
        <v>Experimental Design &amp; Method</v>
      </c>
    </row>
    <row r="1129" spans="1:10" ht="17" thickBot="1" x14ac:dyDescent="0.25">
      <c r="A1129" s="8" t="str">
        <f>Table76810[[#This Row],[Test No.]]&amp;Table76810[[#This Row],[Section]]&amp;Table76810[[#This Row],[Q No.]]</f>
        <v>P298</v>
      </c>
      <c r="C1129" s="29" t="s">
        <v>121</v>
      </c>
      <c r="D1129" s="12">
        <v>8</v>
      </c>
      <c r="E1129" s="14"/>
      <c r="F1129" s="11" t="str">
        <f>Table76810[[#This Row],[CID]]</f>
        <v>S3.3</v>
      </c>
      <c r="G1129" s="6">
        <v>3</v>
      </c>
      <c r="H1129" s="13" t="s">
        <v>54</v>
      </c>
      <c r="I1129" s="32" t="s">
        <v>423</v>
      </c>
      <c r="J1129" s="11" t="str">
        <f>VLOOKUP(Table76810[[#This Row],[CID]],ALY,2,FALSE)</f>
        <v>Interpreting Experiments</v>
      </c>
    </row>
    <row r="1130" spans="1:10" ht="17" thickBot="1" x14ac:dyDescent="0.25">
      <c r="A1130" s="8" t="str">
        <f>Table76810[[#This Row],[Test No.]]&amp;Table76810[[#This Row],[Section]]&amp;Table76810[[#This Row],[Q No.]]</f>
        <v>P299</v>
      </c>
      <c r="C1130" s="29" t="s">
        <v>121</v>
      </c>
      <c r="D1130" s="12">
        <v>9</v>
      </c>
      <c r="E1130" s="14"/>
      <c r="F1130" s="11" t="str">
        <f>Table76810[[#This Row],[CID]]</f>
        <v>S3.3</v>
      </c>
      <c r="G1130" s="6">
        <v>3</v>
      </c>
      <c r="H1130" s="13" t="s">
        <v>54</v>
      </c>
      <c r="I1130" s="32" t="s">
        <v>423</v>
      </c>
      <c r="J1130" s="11" t="str">
        <f>VLOOKUP(Table76810[[#This Row],[CID]],ALY,2,FALSE)</f>
        <v>Interpreting Experiments</v>
      </c>
    </row>
    <row r="1131" spans="1:10" ht="17" thickBot="1" x14ac:dyDescent="0.25">
      <c r="A1131" s="8" t="str">
        <f>Table76810[[#This Row],[Test No.]]&amp;Table76810[[#This Row],[Section]]&amp;Table76810[[#This Row],[Q No.]]</f>
        <v>P2910</v>
      </c>
      <c r="C1131" s="29" t="s">
        <v>121</v>
      </c>
      <c r="D1131" s="12">
        <v>10</v>
      </c>
      <c r="E1131" s="14"/>
      <c r="F1131" s="11" t="str">
        <f>Table76810[[#This Row],[CID]]</f>
        <v>S3.3</v>
      </c>
      <c r="G1131" s="6">
        <v>3</v>
      </c>
      <c r="H1131" s="13" t="s">
        <v>54</v>
      </c>
      <c r="I1131" s="32" t="s">
        <v>423</v>
      </c>
      <c r="J1131" s="11" t="str">
        <f>VLOOKUP(Table76810[[#This Row],[CID]],ALY,2,FALSE)</f>
        <v>Interpreting Experiments</v>
      </c>
    </row>
    <row r="1132" spans="1:10" ht="17" thickBot="1" x14ac:dyDescent="0.25">
      <c r="A1132" s="8" t="str">
        <f>Table76810[[#This Row],[Test No.]]&amp;Table76810[[#This Row],[Section]]&amp;Table76810[[#This Row],[Q No.]]</f>
        <v>P2911</v>
      </c>
      <c r="C1132" s="29" t="s">
        <v>121</v>
      </c>
      <c r="D1132" s="12">
        <v>11</v>
      </c>
      <c r="E1132" s="14"/>
      <c r="F1132" s="11" t="str">
        <f>Table76810[[#This Row],[CID]]</f>
        <v>S3.3</v>
      </c>
      <c r="G1132" s="6">
        <v>3</v>
      </c>
      <c r="H1132" s="13" t="s">
        <v>54</v>
      </c>
      <c r="I1132" s="32" t="s">
        <v>423</v>
      </c>
      <c r="J1132" s="11" t="str">
        <f>VLOOKUP(Table76810[[#This Row],[CID]],ALY,2,FALSE)</f>
        <v>Interpreting Experiments</v>
      </c>
    </row>
    <row r="1133" spans="1:10" ht="17" thickBot="1" x14ac:dyDescent="0.25">
      <c r="A1133" s="8" t="str">
        <f>Table76810[[#This Row],[Test No.]]&amp;Table76810[[#This Row],[Section]]&amp;Table76810[[#This Row],[Q No.]]</f>
        <v>P2912</v>
      </c>
      <c r="C1133" s="29" t="s">
        <v>121</v>
      </c>
      <c r="D1133" s="12">
        <v>12</v>
      </c>
      <c r="E1133" s="14"/>
      <c r="F1133" s="11" t="str">
        <f>Table76810[[#This Row],[CID]]</f>
        <v>S3.3</v>
      </c>
      <c r="G1133" s="6">
        <v>3</v>
      </c>
      <c r="H1133" s="13" t="s">
        <v>54</v>
      </c>
      <c r="I1133" s="32" t="s">
        <v>423</v>
      </c>
      <c r="J1133" s="11" t="str">
        <f>VLOOKUP(Table76810[[#This Row],[CID]],ALY,2,FALSE)</f>
        <v>Interpreting Experiments</v>
      </c>
    </row>
    <row r="1134" spans="1:10" ht="17" thickBot="1" x14ac:dyDescent="0.25">
      <c r="A1134" s="8" t="str">
        <f>Table76810[[#This Row],[Test No.]]&amp;Table76810[[#This Row],[Section]]&amp;Table76810[[#This Row],[Q No.]]</f>
        <v>P2913</v>
      </c>
      <c r="C1134" s="29" t="s">
        <v>121</v>
      </c>
      <c r="D1134" s="12">
        <v>13</v>
      </c>
      <c r="E1134" s="14"/>
      <c r="F1134" s="11" t="str">
        <f>Table76810[[#This Row],[CID]]</f>
        <v>S3.1</v>
      </c>
      <c r="G1134" s="6">
        <v>3</v>
      </c>
      <c r="H1134" s="13" t="s">
        <v>54</v>
      </c>
      <c r="I1134" s="32" t="s">
        <v>421</v>
      </c>
      <c r="J1134" s="11" t="str">
        <f>VLOOKUP(Table76810[[#This Row],[CID]],ALY,2,FALSE)</f>
        <v>Experimental Design &amp; Method</v>
      </c>
    </row>
    <row r="1135" spans="1:10" ht="17" thickBot="1" x14ac:dyDescent="0.25">
      <c r="A1135" s="8" t="str">
        <f>Table76810[[#This Row],[Test No.]]&amp;Table76810[[#This Row],[Section]]&amp;Table76810[[#This Row],[Q No.]]</f>
        <v>P2914</v>
      </c>
      <c r="C1135" s="29" t="s">
        <v>121</v>
      </c>
      <c r="D1135" s="14">
        <v>14</v>
      </c>
      <c r="E1135" s="14"/>
      <c r="F1135" s="13" t="str">
        <f>Table76810[[#This Row],[CID]]</f>
        <v>S3.3</v>
      </c>
      <c r="G1135" s="6">
        <v>3</v>
      </c>
      <c r="H1135" s="13" t="s">
        <v>54</v>
      </c>
      <c r="I1135" s="41" t="s">
        <v>423</v>
      </c>
      <c r="J1135" s="13" t="str">
        <f>VLOOKUP(Table76810[[#This Row],[CID]],ALY,2,FALSE)</f>
        <v>Interpreting Experiments</v>
      </c>
    </row>
    <row r="1136" spans="1:10" ht="17" thickBot="1" x14ac:dyDescent="0.25">
      <c r="A1136" s="8" t="str">
        <f>Table76810[[#This Row],[Test No.]]&amp;Table76810[[#This Row],[Section]]&amp;Table76810[[#This Row],[Q No.]]</f>
        <v>P2915</v>
      </c>
      <c r="C1136" s="29" t="s">
        <v>121</v>
      </c>
      <c r="D1136" s="12">
        <v>15</v>
      </c>
      <c r="E1136" s="14"/>
      <c r="F1136" s="11" t="str">
        <f>Table76810[[#This Row],[CID]]</f>
        <v>S3.3</v>
      </c>
      <c r="G1136" s="6">
        <v>3</v>
      </c>
      <c r="H1136" s="13" t="s">
        <v>54</v>
      </c>
      <c r="I1136" s="32" t="s">
        <v>423</v>
      </c>
      <c r="J1136" s="11" t="str">
        <f>VLOOKUP(Table76810[[#This Row],[CID]],ALY,2,FALSE)</f>
        <v>Interpreting Experiments</v>
      </c>
    </row>
    <row r="1137" spans="1:10" ht="17" thickBot="1" x14ac:dyDescent="0.25">
      <c r="A1137" s="8" t="str">
        <f>Table76810[[#This Row],[Test No.]]&amp;Table76810[[#This Row],[Section]]&amp;Table76810[[#This Row],[Q No.]]</f>
        <v>P2916</v>
      </c>
      <c r="C1137" s="29" t="s">
        <v>121</v>
      </c>
      <c r="D1137" s="12">
        <v>16</v>
      </c>
      <c r="E1137" s="14"/>
      <c r="F1137" s="11" t="str">
        <f>Table76810[[#This Row],[CID]]</f>
        <v>S3.3</v>
      </c>
      <c r="G1137" s="6">
        <v>3</v>
      </c>
      <c r="H1137" s="13" t="s">
        <v>54</v>
      </c>
      <c r="I1137" s="32" t="s">
        <v>423</v>
      </c>
      <c r="J1137" s="11" t="str">
        <f>VLOOKUP(Table76810[[#This Row],[CID]],ALY,2,FALSE)</f>
        <v>Interpreting Experiments</v>
      </c>
    </row>
    <row r="1138" spans="1:10" ht="17" thickBot="1" x14ac:dyDescent="0.25">
      <c r="A1138" s="8" t="str">
        <f>Table76810[[#This Row],[Test No.]]&amp;Table76810[[#This Row],[Section]]&amp;Table76810[[#This Row],[Q No.]]</f>
        <v>P2917</v>
      </c>
      <c r="C1138" s="29" t="s">
        <v>121</v>
      </c>
      <c r="D1138" s="12">
        <v>17</v>
      </c>
      <c r="E1138" s="14"/>
      <c r="F1138" s="11" t="str">
        <f>Table76810[[#This Row],[CID]]</f>
        <v>S3.3</v>
      </c>
      <c r="G1138" s="6">
        <v>3</v>
      </c>
      <c r="H1138" s="13" t="s">
        <v>54</v>
      </c>
      <c r="I1138" s="32" t="s">
        <v>423</v>
      </c>
      <c r="J1138" s="11" t="str">
        <f>VLOOKUP(Table76810[[#This Row],[CID]],ALY,2,FALSE)</f>
        <v>Interpreting Experiments</v>
      </c>
    </row>
    <row r="1139" spans="1:10" ht="17" thickBot="1" x14ac:dyDescent="0.25">
      <c r="A1139" s="8" t="str">
        <f>Table76810[[#This Row],[Test No.]]&amp;Table76810[[#This Row],[Section]]&amp;Table76810[[#This Row],[Q No.]]</f>
        <v>P2918</v>
      </c>
      <c r="C1139" s="29" t="s">
        <v>121</v>
      </c>
      <c r="D1139" s="12">
        <v>18</v>
      </c>
      <c r="E1139" s="14"/>
      <c r="F1139" s="11" t="str">
        <f>Table76810[[#This Row],[CID]]</f>
        <v>S2.1</v>
      </c>
      <c r="G1139" s="6">
        <v>2</v>
      </c>
      <c r="H1139" s="13" t="s">
        <v>53</v>
      </c>
      <c r="I1139" s="32" t="s">
        <v>418</v>
      </c>
      <c r="J1139" s="11" t="str">
        <f>VLOOKUP(Table76810[[#This Row],[CID]],ALY,2,FALSE)</f>
        <v>Data Trend &amp; Relationships between Variables</v>
      </c>
    </row>
    <row r="1140" spans="1:10" ht="17" thickBot="1" x14ac:dyDescent="0.25">
      <c r="A1140" s="8" t="str">
        <f>Table76810[[#This Row],[Test No.]]&amp;Table76810[[#This Row],[Section]]&amp;Table76810[[#This Row],[Q No.]]</f>
        <v>P2919</v>
      </c>
      <c r="C1140" s="29" t="s">
        <v>121</v>
      </c>
      <c r="D1140" s="12">
        <v>19</v>
      </c>
      <c r="E1140" s="14"/>
      <c r="F1140" s="11" t="str">
        <f>Table76810[[#This Row],[CID]]</f>
        <v>S2.1</v>
      </c>
      <c r="G1140" s="6">
        <v>2</v>
      </c>
      <c r="H1140" s="13" t="s">
        <v>53</v>
      </c>
      <c r="I1140" s="32" t="s">
        <v>418</v>
      </c>
      <c r="J1140" s="11" t="str">
        <f>VLOOKUP(Table76810[[#This Row],[CID]],ALY,2,FALSE)</f>
        <v>Data Trend &amp; Relationships between Variables</v>
      </c>
    </row>
    <row r="1141" spans="1:10" ht="17" thickBot="1" x14ac:dyDescent="0.25">
      <c r="A1141" s="8" t="str">
        <f>Table76810[[#This Row],[Test No.]]&amp;Table76810[[#This Row],[Section]]&amp;Table76810[[#This Row],[Q No.]]</f>
        <v>P2920</v>
      </c>
      <c r="C1141" s="29" t="s">
        <v>121</v>
      </c>
      <c r="D1141" s="12">
        <v>20</v>
      </c>
      <c r="E1141" s="14"/>
      <c r="F1141" s="11" t="str">
        <f>Table76810[[#This Row],[CID]]</f>
        <v>S2.1</v>
      </c>
      <c r="G1141" s="6">
        <v>2</v>
      </c>
      <c r="H1141" s="13" t="s">
        <v>53</v>
      </c>
      <c r="I1141" s="32" t="s">
        <v>418</v>
      </c>
      <c r="J1141" s="11" t="str">
        <f>VLOOKUP(Table76810[[#This Row],[CID]],ALY,2,FALSE)</f>
        <v>Data Trend &amp; Relationships between Variables</v>
      </c>
    </row>
    <row r="1142" spans="1:10" ht="17" thickBot="1" x14ac:dyDescent="0.25">
      <c r="A1142" s="8" t="str">
        <f>Table76810[[#This Row],[Test No.]]&amp;Table76810[[#This Row],[Section]]&amp;Table76810[[#This Row],[Q No.]]</f>
        <v>P2921</v>
      </c>
      <c r="C1142" s="29" t="s">
        <v>121</v>
      </c>
      <c r="D1142" s="12">
        <v>21</v>
      </c>
      <c r="E1142" s="14"/>
      <c r="F1142" s="11" t="str">
        <f>Table76810[[#This Row],[CID]]</f>
        <v>S2.2</v>
      </c>
      <c r="G1142" s="6">
        <v>2</v>
      </c>
      <c r="H1142" s="13" t="s">
        <v>53</v>
      </c>
      <c r="I1142" s="12" t="s">
        <v>419</v>
      </c>
      <c r="J1142" s="11" t="str">
        <f>VLOOKUP(Table76810[[#This Row],[CID]],ALY,2,FALSE)</f>
        <v>Hypothetical Data Point</v>
      </c>
    </row>
    <row r="1143" spans="1:10" ht="17" thickBot="1" x14ac:dyDescent="0.25">
      <c r="A1143" s="8" t="str">
        <f>Table76810[[#This Row],[Test No.]]&amp;Table76810[[#This Row],[Section]]&amp;Table76810[[#This Row],[Q No.]]</f>
        <v>P2922</v>
      </c>
      <c r="C1143" s="29" t="s">
        <v>121</v>
      </c>
      <c r="D1143" s="12">
        <v>22</v>
      </c>
      <c r="E1143" s="14"/>
      <c r="F1143" s="11" t="str">
        <f>Table76810[[#This Row],[CID]]</f>
        <v>S2.1</v>
      </c>
      <c r="G1143" s="6">
        <v>2</v>
      </c>
      <c r="H1143" s="13" t="s">
        <v>53</v>
      </c>
      <c r="I1143" s="12" t="s">
        <v>418</v>
      </c>
      <c r="J1143" s="11" t="str">
        <f>VLOOKUP(Table76810[[#This Row],[CID]],ALY,2,FALSE)</f>
        <v>Data Trend &amp; Relationships between Variables</v>
      </c>
    </row>
    <row r="1144" spans="1:10" ht="17" thickBot="1" x14ac:dyDescent="0.25">
      <c r="A1144" s="8" t="str">
        <f>Table76810[[#This Row],[Test No.]]&amp;Table76810[[#This Row],[Section]]&amp;Table76810[[#This Row],[Q No.]]</f>
        <v>P2923</v>
      </c>
      <c r="C1144" s="29" t="s">
        <v>121</v>
      </c>
      <c r="D1144" s="12">
        <v>23</v>
      </c>
      <c r="E1144" s="14"/>
      <c r="F1144" s="11" t="str">
        <f>Table76810[[#This Row],[CID]]</f>
        <v>S3.3</v>
      </c>
      <c r="G1144" s="6">
        <v>3</v>
      </c>
      <c r="H1144" s="13" t="s">
        <v>54</v>
      </c>
      <c r="I1144" s="12" t="s">
        <v>423</v>
      </c>
      <c r="J1144" s="11" t="str">
        <f>VLOOKUP(Table76810[[#This Row],[CID]],ALY,2,FALSE)</f>
        <v>Interpreting Experiments</v>
      </c>
    </row>
    <row r="1145" spans="1:10" ht="17" thickBot="1" x14ac:dyDescent="0.25">
      <c r="A1145" s="8" t="str">
        <f>Table76810[[#This Row],[Test No.]]&amp;Table76810[[#This Row],[Section]]&amp;Table76810[[#This Row],[Q No.]]</f>
        <v>P2924</v>
      </c>
      <c r="C1145" s="29" t="s">
        <v>121</v>
      </c>
      <c r="D1145" s="12">
        <v>24</v>
      </c>
      <c r="E1145" s="14"/>
      <c r="F1145" s="11" t="str">
        <f>Table76810[[#This Row],[CID]]</f>
        <v>S3.3</v>
      </c>
      <c r="G1145" s="6">
        <v>3</v>
      </c>
      <c r="H1145" s="13" t="s">
        <v>54</v>
      </c>
      <c r="I1145" s="12" t="s">
        <v>423</v>
      </c>
      <c r="J1145" s="11" t="str">
        <f>VLOOKUP(Table76810[[#This Row],[CID]],ALY,2,FALSE)</f>
        <v>Interpreting Experiments</v>
      </c>
    </row>
    <row r="1146" spans="1:10" ht="17" thickBot="1" x14ac:dyDescent="0.25">
      <c r="A1146" s="8" t="str">
        <f>Table76810[[#This Row],[Test No.]]&amp;Table76810[[#This Row],[Section]]&amp;Table76810[[#This Row],[Q No.]]</f>
        <v>P2925</v>
      </c>
      <c r="C1146" s="29" t="s">
        <v>121</v>
      </c>
      <c r="D1146" s="12">
        <v>25</v>
      </c>
      <c r="E1146" s="14"/>
      <c r="F1146" s="11" t="str">
        <f>Table76810[[#This Row],[CID]]</f>
        <v>S3.3</v>
      </c>
      <c r="G1146" s="6">
        <v>3</v>
      </c>
      <c r="H1146" s="13" t="s">
        <v>54</v>
      </c>
      <c r="I1146" s="12" t="s">
        <v>423</v>
      </c>
      <c r="J1146" s="11" t="str">
        <f>VLOOKUP(Table76810[[#This Row],[CID]],ALY,2,FALSE)</f>
        <v>Interpreting Experiments</v>
      </c>
    </row>
    <row r="1147" spans="1:10" ht="17" thickBot="1" x14ac:dyDescent="0.25">
      <c r="A1147" s="8" t="str">
        <f>Table76810[[#This Row],[Test No.]]&amp;Table76810[[#This Row],[Section]]&amp;Table76810[[#This Row],[Q No.]]</f>
        <v>P2926</v>
      </c>
      <c r="C1147" s="29" t="s">
        <v>121</v>
      </c>
      <c r="D1147" s="12">
        <v>26</v>
      </c>
      <c r="E1147" s="14"/>
      <c r="F1147" s="11" t="str">
        <f>Table76810[[#This Row],[CID]]</f>
        <v>S3.3</v>
      </c>
      <c r="G1147" s="6">
        <v>3</v>
      </c>
      <c r="H1147" s="13" t="s">
        <v>54</v>
      </c>
      <c r="I1147" s="12" t="s">
        <v>423</v>
      </c>
      <c r="J1147" s="11" t="str">
        <f>VLOOKUP(Table76810[[#This Row],[CID]],ALY,2,FALSE)</f>
        <v>Interpreting Experiments</v>
      </c>
    </row>
    <row r="1148" spans="1:10" ht="17" thickBot="1" x14ac:dyDescent="0.25">
      <c r="A1148" s="8" t="str">
        <f>Table76810[[#This Row],[Test No.]]&amp;Table76810[[#This Row],[Section]]&amp;Table76810[[#This Row],[Q No.]]</f>
        <v>P2927</v>
      </c>
      <c r="C1148" s="29" t="s">
        <v>121</v>
      </c>
      <c r="D1148" s="12">
        <v>27</v>
      </c>
      <c r="E1148" s="14"/>
      <c r="F1148" s="11" t="str">
        <f>Table76810[[#This Row],[CID]]</f>
        <v>S3.3</v>
      </c>
      <c r="G1148" s="6">
        <v>3</v>
      </c>
      <c r="H1148" s="13" t="s">
        <v>54</v>
      </c>
      <c r="I1148" s="12" t="s">
        <v>423</v>
      </c>
      <c r="J1148" s="11" t="str">
        <f>VLOOKUP(Table76810[[#This Row],[CID]],ALY,2,FALSE)</f>
        <v>Interpreting Experiments</v>
      </c>
    </row>
    <row r="1149" spans="1:10" ht="17" thickBot="1" x14ac:dyDescent="0.25">
      <c r="A1149" s="8" t="str">
        <f>Table76810[[#This Row],[Test No.]]&amp;Table76810[[#This Row],[Section]]&amp;Table76810[[#This Row],[Q No.]]</f>
        <v>P2928</v>
      </c>
      <c r="C1149" s="29" t="s">
        <v>121</v>
      </c>
      <c r="D1149" s="12">
        <v>28</v>
      </c>
      <c r="E1149" s="14"/>
      <c r="F1149" s="11" t="str">
        <f>Table76810[[#This Row],[CID]]</f>
        <v>S3.3</v>
      </c>
      <c r="G1149" s="6">
        <v>3</v>
      </c>
      <c r="H1149" s="13" t="s">
        <v>54</v>
      </c>
      <c r="I1149" s="12" t="s">
        <v>423</v>
      </c>
      <c r="J1149" s="11" t="str">
        <f>VLOOKUP(Table76810[[#This Row],[CID]],ALY,2,FALSE)</f>
        <v>Interpreting Experiments</v>
      </c>
    </row>
    <row r="1150" spans="1:10" ht="17" thickBot="1" x14ac:dyDescent="0.25">
      <c r="A1150" s="8" t="str">
        <f>Table76810[[#This Row],[Test No.]]&amp;Table76810[[#This Row],[Section]]&amp;Table76810[[#This Row],[Q No.]]</f>
        <v>P2929</v>
      </c>
      <c r="C1150" s="29" t="s">
        <v>121</v>
      </c>
      <c r="D1150" s="12">
        <v>29</v>
      </c>
      <c r="E1150" s="14"/>
      <c r="F1150" s="11" t="str">
        <f>Table76810[[#This Row],[CID]]</f>
        <v>S2.1</v>
      </c>
      <c r="G1150" s="6">
        <v>2</v>
      </c>
      <c r="H1150" s="13" t="s">
        <v>53</v>
      </c>
      <c r="I1150" s="12" t="s">
        <v>418</v>
      </c>
      <c r="J1150" s="11" t="str">
        <f>VLOOKUP(Table76810[[#This Row],[CID]],ALY,2,FALSE)</f>
        <v>Data Trend &amp; Relationships between Variables</v>
      </c>
    </row>
    <row r="1151" spans="1:10" ht="17" thickBot="1" x14ac:dyDescent="0.25">
      <c r="A1151" s="8" t="str">
        <f>Table76810[[#This Row],[Test No.]]&amp;Table76810[[#This Row],[Section]]&amp;Table76810[[#This Row],[Q No.]]</f>
        <v>P2930</v>
      </c>
      <c r="C1151" s="29" t="s">
        <v>121</v>
      </c>
      <c r="D1151" s="12">
        <v>30</v>
      </c>
      <c r="E1151" s="14"/>
      <c r="F1151" s="11" t="str">
        <f>Table76810[[#This Row],[CID]]</f>
        <v>S2.1</v>
      </c>
      <c r="G1151" s="6">
        <v>2</v>
      </c>
      <c r="H1151" s="13" t="s">
        <v>53</v>
      </c>
      <c r="I1151" s="12" t="s">
        <v>418</v>
      </c>
      <c r="J1151" s="11" t="str">
        <f>VLOOKUP(Table76810[[#This Row],[CID]],ALY,2,FALSE)</f>
        <v>Data Trend &amp; Relationships between Variables</v>
      </c>
    </row>
    <row r="1152" spans="1:10" ht="17" thickBot="1" x14ac:dyDescent="0.25">
      <c r="A1152" s="8" t="str">
        <f>Table76810[[#This Row],[Test No.]]&amp;Table76810[[#This Row],[Section]]&amp;Table76810[[#This Row],[Q No.]]</f>
        <v>P2931</v>
      </c>
      <c r="C1152" s="29" t="s">
        <v>121</v>
      </c>
      <c r="D1152" s="12">
        <v>31</v>
      </c>
      <c r="E1152" s="14"/>
      <c r="F1152" s="11" t="str">
        <f>Table76810[[#This Row],[CID]]</f>
        <v>S2.1</v>
      </c>
      <c r="G1152" s="6">
        <v>2</v>
      </c>
      <c r="H1152" s="13" t="s">
        <v>53</v>
      </c>
      <c r="I1152" s="12" t="s">
        <v>418</v>
      </c>
      <c r="J1152" s="11" t="str">
        <f>VLOOKUP(Table76810[[#This Row],[CID]],ALY,2,FALSE)</f>
        <v>Data Trend &amp; Relationships between Variables</v>
      </c>
    </row>
    <row r="1153" spans="1:10" ht="17" thickBot="1" x14ac:dyDescent="0.25">
      <c r="A1153" s="8" t="str">
        <f>Table76810[[#This Row],[Test No.]]&amp;Table76810[[#This Row],[Section]]&amp;Table76810[[#This Row],[Q No.]]</f>
        <v>P2932</v>
      </c>
      <c r="C1153" s="29" t="s">
        <v>121</v>
      </c>
      <c r="D1153" s="12">
        <v>32</v>
      </c>
      <c r="E1153" s="14"/>
      <c r="F1153" s="11" t="str">
        <f>Table76810[[#This Row],[CID]]</f>
        <v>S2.1</v>
      </c>
      <c r="G1153" s="6">
        <v>2</v>
      </c>
      <c r="H1153" s="13" t="s">
        <v>53</v>
      </c>
      <c r="I1153" s="12" t="s">
        <v>418</v>
      </c>
      <c r="J1153" s="11" t="str">
        <f>VLOOKUP(Table76810[[#This Row],[CID]],ALY,2,FALSE)</f>
        <v>Data Trend &amp; Relationships between Variables</v>
      </c>
    </row>
    <row r="1154" spans="1:10" ht="17" thickBot="1" x14ac:dyDescent="0.25">
      <c r="A1154" s="8" t="str">
        <f>Table76810[[#This Row],[Test No.]]&amp;Table76810[[#This Row],[Section]]&amp;Table76810[[#This Row],[Q No.]]</f>
        <v>P2933</v>
      </c>
      <c r="C1154" s="29" t="s">
        <v>121</v>
      </c>
      <c r="D1154" s="12">
        <v>33</v>
      </c>
      <c r="E1154" s="14"/>
      <c r="F1154" s="11" t="str">
        <f>Table76810[[#This Row],[CID]]</f>
        <v>S2.1</v>
      </c>
      <c r="G1154" s="6">
        <v>2</v>
      </c>
      <c r="H1154" s="13" t="s">
        <v>53</v>
      </c>
      <c r="I1154" s="12" t="s">
        <v>418</v>
      </c>
      <c r="J1154" s="11" t="str">
        <f>VLOOKUP(Table76810[[#This Row],[CID]],ALY,2,FALSE)</f>
        <v>Data Trend &amp; Relationships between Variables</v>
      </c>
    </row>
    <row r="1155" spans="1:10" ht="17" thickBot="1" x14ac:dyDescent="0.25">
      <c r="A1155" s="8" t="str">
        <f>Table76810[[#This Row],[Test No.]]&amp;Table76810[[#This Row],[Section]]&amp;Table76810[[#This Row],[Q No.]]</f>
        <v>P2934</v>
      </c>
      <c r="C1155" s="29" t="s">
        <v>121</v>
      </c>
      <c r="D1155" s="12">
        <v>34</v>
      </c>
      <c r="E1155" s="14"/>
      <c r="F1155" s="11" t="str">
        <f>Table76810[[#This Row],[CID]]</f>
        <v>S1.1</v>
      </c>
      <c r="G1155" s="6">
        <v>1</v>
      </c>
      <c r="H1155" s="13" t="s">
        <v>52</v>
      </c>
      <c r="I1155" s="12" t="s">
        <v>415</v>
      </c>
      <c r="J1155" s="11" t="str">
        <f>VLOOKUP(Table76810[[#This Row],[CID]],ALY,2,FALSE)</f>
        <v>Detail</v>
      </c>
    </row>
    <row r="1156" spans="1:10" ht="17" thickBot="1" x14ac:dyDescent="0.25">
      <c r="A1156" s="8" t="str">
        <f>Table76810[[#This Row],[Test No.]]&amp;Table76810[[#This Row],[Section]]&amp;Table76810[[#This Row],[Q No.]]</f>
        <v>P2935</v>
      </c>
      <c r="C1156" s="29" t="s">
        <v>121</v>
      </c>
      <c r="D1156" s="12">
        <v>35</v>
      </c>
      <c r="E1156" s="14"/>
      <c r="F1156" s="11" t="str">
        <f>Table76810[[#This Row],[CID]]</f>
        <v>S1.2</v>
      </c>
      <c r="G1156" s="6">
        <v>1</v>
      </c>
      <c r="H1156" s="13" t="s">
        <v>52</v>
      </c>
      <c r="I1156" s="12" t="s">
        <v>416</v>
      </c>
      <c r="J1156" s="11" t="str">
        <f>VLOOKUP(Table76810[[#This Row],[CID]],ALY,2,FALSE)</f>
        <v>Inference</v>
      </c>
    </row>
    <row r="1157" spans="1:10" ht="17" thickBot="1" x14ac:dyDescent="0.25">
      <c r="A1157" s="8" t="str">
        <f>Table76810[[#This Row],[Test No.]]&amp;Table76810[[#This Row],[Section]]&amp;Table76810[[#This Row],[Q No.]]</f>
        <v>P2936</v>
      </c>
      <c r="C1157" s="29" t="s">
        <v>121</v>
      </c>
      <c r="D1157" s="12">
        <v>36</v>
      </c>
      <c r="E1157" s="14"/>
      <c r="F1157" s="11" t="str">
        <f>Table76810[[#This Row],[CID]]</f>
        <v>S1.1</v>
      </c>
      <c r="G1157" s="6">
        <v>1</v>
      </c>
      <c r="H1157" s="13" t="s">
        <v>52</v>
      </c>
      <c r="I1157" s="12" t="s">
        <v>415</v>
      </c>
      <c r="J1157" s="11" t="str">
        <f>VLOOKUP(Table76810[[#This Row],[CID]],ALY,2,FALSE)</f>
        <v>Detail</v>
      </c>
    </row>
    <row r="1158" spans="1:10" ht="17" thickBot="1" x14ac:dyDescent="0.25">
      <c r="A1158" s="8" t="str">
        <f>Table76810[[#This Row],[Test No.]]&amp;Table76810[[#This Row],[Section]]&amp;Table76810[[#This Row],[Q No.]]</f>
        <v>P2937</v>
      </c>
      <c r="C1158" s="29" t="s">
        <v>121</v>
      </c>
      <c r="D1158" s="12">
        <v>37</v>
      </c>
      <c r="E1158" s="14"/>
      <c r="F1158" s="11" t="str">
        <f>Table76810[[#This Row],[CID]]</f>
        <v>S1.3</v>
      </c>
      <c r="G1158" s="6">
        <v>1</v>
      </c>
      <c r="H1158" s="13" t="s">
        <v>52</v>
      </c>
      <c r="I1158" s="12" t="s">
        <v>417</v>
      </c>
      <c r="J1158" s="11" t="str">
        <f>VLOOKUP(Table76810[[#This Row],[CID]],ALY,2,FALSE)</f>
        <v>Comparison</v>
      </c>
    </row>
    <row r="1159" spans="1:10" ht="17" thickBot="1" x14ac:dyDescent="0.25">
      <c r="A1159" s="8" t="str">
        <f>Table76810[[#This Row],[Test No.]]&amp;Table76810[[#This Row],[Section]]&amp;Table76810[[#This Row],[Q No.]]</f>
        <v>P2938</v>
      </c>
      <c r="C1159" s="29" t="s">
        <v>121</v>
      </c>
      <c r="D1159" s="12">
        <v>38</v>
      </c>
      <c r="E1159" s="14"/>
      <c r="F1159" s="11" t="str">
        <f>Table76810[[#This Row],[CID]]</f>
        <v>S1.1</v>
      </c>
      <c r="G1159" s="6">
        <v>1</v>
      </c>
      <c r="H1159" s="13" t="s">
        <v>52</v>
      </c>
      <c r="I1159" s="12" t="s">
        <v>415</v>
      </c>
      <c r="J1159" s="11" t="str">
        <f>VLOOKUP(Table76810[[#This Row],[CID]],ALY,2,FALSE)</f>
        <v>Detail</v>
      </c>
    </row>
    <row r="1160" spans="1:10" ht="17" thickBot="1" x14ac:dyDescent="0.25">
      <c r="A1160" s="8" t="str">
        <f>Table76810[[#This Row],[Test No.]]&amp;Table76810[[#This Row],[Section]]&amp;Table76810[[#This Row],[Q No.]]</f>
        <v>P2939</v>
      </c>
      <c r="C1160" s="29" t="s">
        <v>121</v>
      </c>
      <c r="D1160" s="12">
        <v>39</v>
      </c>
      <c r="E1160" s="14"/>
      <c r="F1160" s="11" t="str">
        <f>Table76810[[#This Row],[CID]]</f>
        <v>S1.2</v>
      </c>
      <c r="G1160" s="6">
        <v>1</v>
      </c>
      <c r="H1160" s="13" t="s">
        <v>52</v>
      </c>
      <c r="I1160" s="12" t="s">
        <v>416</v>
      </c>
      <c r="J1160" s="11" t="str">
        <f>VLOOKUP(Table76810[[#This Row],[CID]],ALY,2,FALSE)</f>
        <v>Inference</v>
      </c>
    </row>
    <row r="1161" spans="1:10" ht="17" thickBot="1" x14ac:dyDescent="0.25">
      <c r="A1161" s="8" t="str">
        <f>Table76810[[#This Row],[Test No.]]&amp;Table76810[[#This Row],[Section]]&amp;Table76810[[#This Row],[Q No.]]</f>
        <v>P2940</v>
      </c>
      <c r="C1161" s="29" t="s">
        <v>121</v>
      </c>
      <c r="D1161" s="12">
        <v>40</v>
      </c>
      <c r="E1161" s="14"/>
      <c r="F1161" s="11" t="str">
        <f>Table76810[[#This Row],[CID]]</f>
        <v>S1.2</v>
      </c>
      <c r="G1161" s="6">
        <v>1</v>
      </c>
      <c r="H1161" s="13" t="s">
        <v>52</v>
      </c>
      <c r="I1161" s="12" t="s">
        <v>416</v>
      </c>
      <c r="J1161" s="11" t="str">
        <f>VLOOKUP(Table76810[[#This Row],[CID]],ALY,2,FALSE)</f>
        <v>Inference</v>
      </c>
    </row>
    <row r="1162" spans="1:10" ht="17" thickBot="1" x14ac:dyDescent="0.25">
      <c r="A1162" s="8" t="str">
        <f>Table76810[[#This Row],[Test No.]]&amp;Table76810[[#This Row],[Section]]&amp;Table76810[[#This Row],[Q No.]]</f>
        <v>P301</v>
      </c>
      <c r="C1162" s="29" t="s">
        <v>120</v>
      </c>
      <c r="D1162" s="12">
        <v>1</v>
      </c>
      <c r="E1162" s="14"/>
      <c r="F1162" s="11" t="str">
        <f>Table76810[[#This Row],[CID]]</f>
        <v>S3.3</v>
      </c>
      <c r="G1162" s="6">
        <v>3</v>
      </c>
      <c r="H1162" s="13" t="s">
        <v>54</v>
      </c>
      <c r="I1162" s="12" t="s">
        <v>423</v>
      </c>
      <c r="J1162" s="11" t="str">
        <f>VLOOKUP(Table76810[[#This Row],[CID]],ALY,2,FALSE)</f>
        <v>Interpreting Experiments</v>
      </c>
    </row>
    <row r="1163" spans="1:10" ht="17" thickBot="1" x14ac:dyDescent="0.25">
      <c r="A1163" s="8" t="str">
        <f>Table76810[[#This Row],[Test No.]]&amp;Table76810[[#This Row],[Section]]&amp;Table76810[[#This Row],[Q No.]]</f>
        <v>P302</v>
      </c>
      <c r="C1163" s="29" t="s">
        <v>120</v>
      </c>
      <c r="D1163" s="12">
        <v>2</v>
      </c>
      <c r="E1163" s="14"/>
      <c r="F1163" s="11" t="str">
        <f>Table76810[[#This Row],[CID]]</f>
        <v>S3.3</v>
      </c>
      <c r="G1163" s="6">
        <v>3</v>
      </c>
      <c r="H1163" s="13" t="s">
        <v>54</v>
      </c>
      <c r="I1163" s="12" t="s">
        <v>423</v>
      </c>
      <c r="J1163" s="11" t="str">
        <f>VLOOKUP(Table76810[[#This Row],[CID]],ALY,2,FALSE)</f>
        <v>Interpreting Experiments</v>
      </c>
    </row>
    <row r="1164" spans="1:10" ht="17" thickBot="1" x14ac:dyDescent="0.25">
      <c r="A1164" s="8" t="str">
        <f>Table76810[[#This Row],[Test No.]]&amp;Table76810[[#This Row],[Section]]&amp;Table76810[[#This Row],[Q No.]]</f>
        <v>P303</v>
      </c>
      <c r="C1164" s="29" t="s">
        <v>120</v>
      </c>
      <c r="D1164" s="12">
        <v>3</v>
      </c>
      <c r="E1164" s="14"/>
      <c r="F1164" s="11" t="str">
        <f>Table76810[[#This Row],[CID]]</f>
        <v>S3.3</v>
      </c>
      <c r="G1164" s="6">
        <v>3</v>
      </c>
      <c r="H1164" s="13" t="s">
        <v>54</v>
      </c>
      <c r="I1164" s="12" t="s">
        <v>423</v>
      </c>
      <c r="J1164" s="11" t="str">
        <f>VLOOKUP(Table76810[[#This Row],[CID]],ALY,2,FALSE)</f>
        <v>Interpreting Experiments</v>
      </c>
    </row>
    <row r="1165" spans="1:10" ht="17" thickBot="1" x14ac:dyDescent="0.25">
      <c r="A1165" s="8" t="str">
        <f>Table76810[[#This Row],[Test No.]]&amp;Table76810[[#This Row],[Section]]&amp;Table76810[[#This Row],[Q No.]]</f>
        <v>P304</v>
      </c>
      <c r="C1165" s="29" t="s">
        <v>120</v>
      </c>
      <c r="D1165" s="12">
        <v>4</v>
      </c>
      <c r="E1165" s="14"/>
      <c r="F1165" s="11" t="str">
        <f>Table76810[[#This Row],[CID]]</f>
        <v>S3.3</v>
      </c>
      <c r="G1165" s="6">
        <v>3</v>
      </c>
      <c r="H1165" s="13" t="s">
        <v>54</v>
      </c>
      <c r="I1165" s="12" t="s">
        <v>423</v>
      </c>
      <c r="J1165" s="11" t="str">
        <f>VLOOKUP(Table76810[[#This Row],[CID]],ALY,2,FALSE)</f>
        <v>Interpreting Experiments</v>
      </c>
    </row>
    <row r="1166" spans="1:10" ht="17" thickBot="1" x14ac:dyDescent="0.25">
      <c r="A1166" s="8" t="str">
        <f>Table76810[[#This Row],[Test No.]]&amp;Table76810[[#This Row],[Section]]&amp;Table76810[[#This Row],[Q No.]]</f>
        <v>P305</v>
      </c>
      <c r="C1166" s="29" t="s">
        <v>120</v>
      </c>
      <c r="D1166" s="12">
        <v>5</v>
      </c>
      <c r="E1166" s="14"/>
      <c r="F1166" s="11" t="str">
        <f>Table76810[[#This Row],[CID]]</f>
        <v>S3.3</v>
      </c>
      <c r="G1166" s="6">
        <v>3</v>
      </c>
      <c r="H1166" s="13" t="s">
        <v>54</v>
      </c>
      <c r="I1166" s="12" t="s">
        <v>423</v>
      </c>
      <c r="J1166" s="11" t="str">
        <f>VLOOKUP(Table76810[[#This Row],[CID]],ALY,2,FALSE)</f>
        <v>Interpreting Experiments</v>
      </c>
    </row>
    <row r="1167" spans="1:10" ht="17" thickBot="1" x14ac:dyDescent="0.25">
      <c r="A1167" s="8" t="str">
        <f>Table76810[[#This Row],[Test No.]]&amp;Table76810[[#This Row],[Section]]&amp;Table76810[[#This Row],[Q No.]]</f>
        <v>P306</v>
      </c>
      <c r="C1167" s="29" t="s">
        <v>120</v>
      </c>
      <c r="D1167" s="12">
        <v>6</v>
      </c>
      <c r="E1167" s="14"/>
      <c r="F1167" s="11" t="str">
        <f>Table76810[[#This Row],[CID]]</f>
        <v>S3.3</v>
      </c>
      <c r="G1167" s="6">
        <v>3</v>
      </c>
      <c r="H1167" s="13" t="s">
        <v>54</v>
      </c>
      <c r="I1167" s="12" t="s">
        <v>423</v>
      </c>
      <c r="J1167" s="11" t="str">
        <f>VLOOKUP(Table76810[[#This Row],[CID]],ALY,2,FALSE)</f>
        <v>Interpreting Experiments</v>
      </c>
    </row>
    <row r="1168" spans="1:10" ht="17" thickBot="1" x14ac:dyDescent="0.25">
      <c r="A1168" s="8" t="str">
        <f>Table76810[[#This Row],[Test No.]]&amp;Table76810[[#This Row],[Section]]&amp;Table76810[[#This Row],[Q No.]]</f>
        <v>P307</v>
      </c>
      <c r="C1168" s="29" t="s">
        <v>120</v>
      </c>
      <c r="D1168" s="12">
        <v>7</v>
      </c>
      <c r="E1168" s="14"/>
      <c r="F1168" s="11" t="str">
        <f>Table76810[[#This Row],[CID]]</f>
        <v>S2.1</v>
      </c>
      <c r="G1168" s="6">
        <v>2</v>
      </c>
      <c r="H1168" s="13" t="s">
        <v>53</v>
      </c>
      <c r="I1168" s="12" t="s">
        <v>418</v>
      </c>
      <c r="J1168" s="11" t="str">
        <f>VLOOKUP(Table76810[[#This Row],[CID]],ALY,2,FALSE)</f>
        <v>Data Trend &amp; Relationships between Variables</v>
      </c>
    </row>
    <row r="1169" spans="1:10" ht="17" thickBot="1" x14ac:dyDescent="0.25">
      <c r="A1169" s="8" t="str">
        <f>Table76810[[#This Row],[Test No.]]&amp;Table76810[[#This Row],[Section]]&amp;Table76810[[#This Row],[Q No.]]</f>
        <v>P308</v>
      </c>
      <c r="C1169" s="29" t="s">
        <v>120</v>
      </c>
      <c r="D1169" s="12">
        <v>8</v>
      </c>
      <c r="E1169" s="14"/>
      <c r="F1169" s="11" t="str">
        <f>Table76810[[#This Row],[CID]]</f>
        <v>S2.1</v>
      </c>
      <c r="G1169" s="6">
        <v>2</v>
      </c>
      <c r="H1169" s="13" t="s">
        <v>53</v>
      </c>
      <c r="I1169" s="12" t="s">
        <v>418</v>
      </c>
      <c r="J1169" s="11" t="str">
        <f>VLOOKUP(Table76810[[#This Row],[CID]],ALY,2,FALSE)</f>
        <v>Data Trend &amp; Relationships between Variables</v>
      </c>
    </row>
    <row r="1170" spans="1:10" ht="17" thickBot="1" x14ac:dyDescent="0.25">
      <c r="A1170" s="8" t="str">
        <f>Table76810[[#This Row],[Test No.]]&amp;Table76810[[#This Row],[Section]]&amp;Table76810[[#This Row],[Q No.]]</f>
        <v>P309</v>
      </c>
      <c r="C1170" s="29" t="s">
        <v>120</v>
      </c>
      <c r="D1170" s="12">
        <v>9</v>
      </c>
      <c r="E1170" s="14"/>
      <c r="F1170" s="11" t="str">
        <f>Table76810[[#This Row],[CID]]</f>
        <v>S2.1</v>
      </c>
      <c r="G1170" s="6">
        <v>2</v>
      </c>
      <c r="H1170" s="13" t="s">
        <v>53</v>
      </c>
      <c r="I1170" s="12" t="s">
        <v>418</v>
      </c>
      <c r="J1170" s="11" t="str">
        <f>VLOOKUP(Table76810[[#This Row],[CID]],ALY,2,FALSE)</f>
        <v>Data Trend &amp; Relationships between Variables</v>
      </c>
    </row>
    <row r="1171" spans="1:10" ht="17" thickBot="1" x14ac:dyDescent="0.25">
      <c r="A1171" s="8" t="str">
        <f>Table76810[[#This Row],[Test No.]]&amp;Table76810[[#This Row],[Section]]&amp;Table76810[[#This Row],[Q No.]]</f>
        <v>P3010</v>
      </c>
      <c r="C1171" s="29" t="s">
        <v>120</v>
      </c>
      <c r="D1171" s="12">
        <v>10</v>
      </c>
      <c r="E1171" s="14"/>
      <c r="F1171" s="11" t="str">
        <f>Table76810[[#This Row],[CID]]</f>
        <v>S2.1</v>
      </c>
      <c r="G1171" s="6">
        <v>2</v>
      </c>
      <c r="H1171" s="13" t="s">
        <v>53</v>
      </c>
      <c r="I1171" s="12" t="s">
        <v>418</v>
      </c>
      <c r="J1171" s="11" t="str">
        <f>VLOOKUP(Table76810[[#This Row],[CID]],ALY,2,FALSE)</f>
        <v>Data Trend &amp; Relationships between Variables</v>
      </c>
    </row>
    <row r="1172" spans="1:10" ht="17" thickBot="1" x14ac:dyDescent="0.25">
      <c r="A1172" s="8" t="str">
        <f>Table76810[[#This Row],[Test No.]]&amp;Table76810[[#This Row],[Section]]&amp;Table76810[[#This Row],[Q No.]]</f>
        <v>P3011</v>
      </c>
      <c r="C1172" s="29" t="s">
        <v>120</v>
      </c>
      <c r="D1172" s="12">
        <v>11</v>
      </c>
      <c r="E1172" s="14"/>
      <c r="F1172" s="11" t="str">
        <f>Table76810[[#This Row],[CID]]</f>
        <v>S2.1</v>
      </c>
      <c r="G1172" s="6">
        <v>2</v>
      </c>
      <c r="H1172" s="13" t="s">
        <v>53</v>
      </c>
      <c r="I1172" s="12" t="s">
        <v>418</v>
      </c>
      <c r="J1172" s="11" t="str">
        <f>VLOOKUP(Table76810[[#This Row],[CID]],ALY,2,FALSE)</f>
        <v>Data Trend &amp; Relationships between Variables</v>
      </c>
    </row>
    <row r="1173" spans="1:10" ht="17" thickBot="1" x14ac:dyDescent="0.25">
      <c r="A1173" s="8" t="str">
        <f>Table76810[[#This Row],[Test No.]]&amp;Table76810[[#This Row],[Section]]&amp;Table76810[[#This Row],[Q No.]]</f>
        <v>P3012</v>
      </c>
      <c r="C1173" s="29" t="s">
        <v>120</v>
      </c>
      <c r="D1173" s="12">
        <v>12</v>
      </c>
      <c r="E1173" s="14"/>
      <c r="F1173" s="11" t="str">
        <f>Table76810[[#This Row],[CID]]</f>
        <v>S2.1</v>
      </c>
      <c r="G1173" s="6">
        <v>2</v>
      </c>
      <c r="H1173" s="13" t="s">
        <v>53</v>
      </c>
      <c r="I1173" s="12" t="s">
        <v>418</v>
      </c>
      <c r="J1173" s="11" t="str">
        <f>VLOOKUP(Table76810[[#This Row],[CID]],ALY,2,FALSE)</f>
        <v>Data Trend &amp; Relationships between Variables</v>
      </c>
    </row>
    <row r="1174" spans="1:10" ht="17" thickBot="1" x14ac:dyDescent="0.25">
      <c r="A1174" s="8" t="str">
        <f>Table76810[[#This Row],[Test No.]]&amp;Table76810[[#This Row],[Section]]&amp;Table76810[[#This Row],[Q No.]]</f>
        <v>P3013</v>
      </c>
      <c r="C1174" s="29" t="s">
        <v>120</v>
      </c>
      <c r="D1174" s="12">
        <v>13</v>
      </c>
      <c r="E1174" s="14"/>
      <c r="F1174" s="11" t="str">
        <f>Table76810[[#This Row],[CID]]</f>
        <v>S2.1</v>
      </c>
      <c r="G1174" s="6">
        <v>2</v>
      </c>
      <c r="H1174" s="13" t="s">
        <v>53</v>
      </c>
      <c r="I1174" s="12" t="s">
        <v>418</v>
      </c>
      <c r="J1174" s="11" t="str">
        <f>VLOOKUP(Table76810[[#This Row],[CID]],ALY,2,FALSE)</f>
        <v>Data Trend &amp; Relationships between Variables</v>
      </c>
    </row>
    <row r="1175" spans="1:10" ht="17" thickBot="1" x14ac:dyDescent="0.25">
      <c r="A1175" s="8" t="str">
        <f>Table76810[[#This Row],[Test No.]]&amp;Table76810[[#This Row],[Section]]&amp;Table76810[[#This Row],[Q No.]]</f>
        <v>P3014</v>
      </c>
      <c r="C1175" s="29" t="s">
        <v>120</v>
      </c>
      <c r="D1175" s="12">
        <v>14</v>
      </c>
      <c r="E1175" s="14"/>
      <c r="F1175" s="11" t="str">
        <f>Table76810[[#This Row],[CID]]</f>
        <v>S2.1</v>
      </c>
      <c r="G1175" s="6">
        <v>2</v>
      </c>
      <c r="H1175" s="13" t="s">
        <v>53</v>
      </c>
      <c r="I1175" s="12" t="s">
        <v>418</v>
      </c>
      <c r="J1175" s="11" t="str">
        <f>VLOOKUP(Table76810[[#This Row],[CID]],ALY,2,FALSE)</f>
        <v>Data Trend &amp; Relationships between Variables</v>
      </c>
    </row>
    <row r="1176" spans="1:10" ht="17" thickBot="1" x14ac:dyDescent="0.25">
      <c r="A1176" s="8" t="str">
        <f>Table76810[[#This Row],[Test No.]]&amp;Table76810[[#This Row],[Section]]&amp;Table76810[[#This Row],[Q No.]]</f>
        <v>P3015</v>
      </c>
      <c r="C1176" s="29" t="s">
        <v>120</v>
      </c>
      <c r="D1176" s="12">
        <v>15</v>
      </c>
      <c r="E1176" s="14"/>
      <c r="F1176" s="11" t="str">
        <f>Table76810[[#This Row],[CID]]</f>
        <v>S2.1</v>
      </c>
      <c r="G1176" s="6">
        <v>2</v>
      </c>
      <c r="H1176" s="13" t="s">
        <v>53</v>
      </c>
      <c r="I1176" s="12" t="s">
        <v>418</v>
      </c>
      <c r="J1176" s="11" t="str">
        <f>VLOOKUP(Table76810[[#This Row],[CID]],ALY,2,FALSE)</f>
        <v>Data Trend &amp; Relationships between Variables</v>
      </c>
    </row>
    <row r="1177" spans="1:10" ht="17" thickBot="1" x14ac:dyDescent="0.25">
      <c r="A1177" s="8" t="str">
        <f>Table76810[[#This Row],[Test No.]]&amp;Table76810[[#This Row],[Section]]&amp;Table76810[[#This Row],[Q No.]]</f>
        <v>P3016</v>
      </c>
      <c r="C1177" s="29" t="s">
        <v>120</v>
      </c>
      <c r="D1177" s="12">
        <v>16</v>
      </c>
      <c r="E1177" s="14"/>
      <c r="F1177" s="11" t="str">
        <f>Table76810[[#This Row],[CID]]</f>
        <v>S2.2</v>
      </c>
      <c r="G1177" s="6">
        <v>2</v>
      </c>
      <c r="H1177" s="13" t="s">
        <v>53</v>
      </c>
      <c r="I1177" s="12" t="s">
        <v>419</v>
      </c>
      <c r="J1177" s="11" t="str">
        <f>VLOOKUP(Table76810[[#This Row],[CID]],ALY,2,FALSE)</f>
        <v>Hypothetical Data Point</v>
      </c>
    </row>
    <row r="1178" spans="1:10" ht="17" thickBot="1" x14ac:dyDescent="0.25">
      <c r="A1178" s="8" t="str">
        <f>Table76810[[#This Row],[Test No.]]&amp;Table76810[[#This Row],[Section]]&amp;Table76810[[#This Row],[Q No.]]</f>
        <v>P3017</v>
      </c>
      <c r="C1178" s="29" t="s">
        <v>120</v>
      </c>
      <c r="D1178" s="12">
        <v>17</v>
      </c>
      <c r="E1178" s="14"/>
      <c r="F1178" s="11" t="str">
        <f>Table76810[[#This Row],[CID]]</f>
        <v>S3.3</v>
      </c>
      <c r="G1178" s="6">
        <v>3</v>
      </c>
      <c r="H1178" s="13" t="s">
        <v>54</v>
      </c>
      <c r="I1178" s="12" t="s">
        <v>423</v>
      </c>
      <c r="J1178" s="11" t="str">
        <f>VLOOKUP(Table76810[[#This Row],[CID]],ALY,2,FALSE)</f>
        <v>Interpreting Experiments</v>
      </c>
    </row>
    <row r="1179" spans="1:10" ht="17" thickBot="1" x14ac:dyDescent="0.25">
      <c r="A1179" s="8" t="str">
        <f>Table76810[[#This Row],[Test No.]]&amp;Table76810[[#This Row],[Section]]&amp;Table76810[[#This Row],[Q No.]]</f>
        <v>P3018</v>
      </c>
      <c r="C1179" s="29" t="s">
        <v>120</v>
      </c>
      <c r="D1179" s="12">
        <v>18</v>
      </c>
      <c r="E1179" s="14"/>
      <c r="F1179" s="11" t="str">
        <f>Table76810[[#This Row],[CID]]</f>
        <v>S3.2</v>
      </c>
      <c r="G1179" s="6">
        <v>3</v>
      </c>
      <c r="H1179" s="13" t="s">
        <v>54</v>
      </c>
      <c r="I1179" s="12" t="s">
        <v>422</v>
      </c>
      <c r="J1179" s="11" t="str">
        <f>VLOOKUP(Table76810[[#This Row],[CID]],ALY,2,FALSE)</f>
        <v>Hypothetical Experiment</v>
      </c>
    </row>
    <row r="1180" spans="1:10" ht="17" thickBot="1" x14ac:dyDescent="0.25">
      <c r="A1180" s="8" t="str">
        <f>Table76810[[#This Row],[Test No.]]&amp;Table76810[[#This Row],[Section]]&amp;Table76810[[#This Row],[Q No.]]</f>
        <v>P3019</v>
      </c>
      <c r="C1180" s="29" t="s">
        <v>120</v>
      </c>
      <c r="D1180" s="12">
        <v>19</v>
      </c>
      <c r="E1180" s="14"/>
      <c r="F1180" s="11" t="str">
        <f>Table76810[[#This Row],[CID]]</f>
        <v>S3.3</v>
      </c>
      <c r="G1180" s="6">
        <v>3</v>
      </c>
      <c r="H1180" s="13" t="s">
        <v>54</v>
      </c>
      <c r="I1180" s="12" t="s">
        <v>423</v>
      </c>
      <c r="J1180" s="11" t="str">
        <f>VLOOKUP(Table76810[[#This Row],[CID]],ALY,2,FALSE)</f>
        <v>Interpreting Experiments</v>
      </c>
    </row>
    <row r="1181" spans="1:10" ht="17" thickBot="1" x14ac:dyDescent="0.25">
      <c r="A1181" s="8" t="str">
        <f>Table76810[[#This Row],[Test No.]]&amp;Table76810[[#This Row],[Section]]&amp;Table76810[[#This Row],[Q No.]]</f>
        <v>P3020</v>
      </c>
      <c r="C1181" s="29" t="s">
        <v>120</v>
      </c>
      <c r="D1181" s="12">
        <v>20</v>
      </c>
      <c r="E1181" s="14"/>
      <c r="F1181" s="11" t="str">
        <f>Table76810[[#This Row],[CID]]</f>
        <v>S3.3</v>
      </c>
      <c r="G1181" s="6">
        <v>3</v>
      </c>
      <c r="H1181" s="13" t="s">
        <v>54</v>
      </c>
      <c r="I1181" s="12" t="s">
        <v>423</v>
      </c>
      <c r="J1181" s="11" t="str">
        <f>VLOOKUP(Table76810[[#This Row],[CID]],ALY,2,FALSE)</f>
        <v>Interpreting Experiments</v>
      </c>
    </row>
    <row r="1182" spans="1:10" ht="17" thickBot="1" x14ac:dyDescent="0.25">
      <c r="A1182" s="8" t="str">
        <f>Table76810[[#This Row],[Test No.]]&amp;Table76810[[#This Row],[Section]]&amp;Table76810[[#This Row],[Q No.]]</f>
        <v>P3021</v>
      </c>
      <c r="C1182" s="29" t="s">
        <v>120</v>
      </c>
      <c r="D1182" s="12">
        <v>21</v>
      </c>
      <c r="E1182" s="14"/>
      <c r="F1182" s="11" t="str">
        <f>Table76810[[#This Row],[CID]]</f>
        <v>S3.3</v>
      </c>
      <c r="G1182" s="6">
        <v>3</v>
      </c>
      <c r="H1182" s="13" t="s">
        <v>54</v>
      </c>
      <c r="I1182" s="12" t="s">
        <v>423</v>
      </c>
      <c r="J1182" s="11" t="str">
        <f>VLOOKUP(Table76810[[#This Row],[CID]],ALY,2,FALSE)</f>
        <v>Interpreting Experiments</v>
      </c>
    </row>
    <row r="1183" spans="1:10" ht="17" thickBot="1" x14ac:dyDescent="0.25">
      <c r="A1183" s="8" t="str">
        <f>Table76810[[#This Row],[Test No.]]&amp;Table76810[[#This Row],[Section]]&amp;Table76810[[#This Row],[Q No.]]</f>
        <v>P3022</v>
      </c>
      <c r="C1183" s="29" t="s">
        <v>120</v>
      </c>
      <c r="D1183" s="12">
        <v>22</v>
      </c>
      <c r="E1183" s="14"/>
      <c r="F1183" s="11" t="str">
        <f>Table76810[[#This Row],[CID]]</f>
        <v>S3.3</v>
      </c>
      <c r="G1183" s="6">
        <v>3</v>
      </c>
      <c r="H1183" s="13" t="s">
        <v>54</v>
      </c>
      <c r="I1183" s="12" t="s">
        <v>423</v>
      </c>
      <c r="J1183" s="11" t="str">
        <f>VLOOKUP(Table76810[[#This Row],[CID]],ALY,2,FALSE)</f>
        <v>Interpreting Experiments</v>
      </c>
    </row>
    <row r="1184" spans="1:10" ht="17" thickBot="1" x14ac:dyDescent="0.25">
      <c r="A1184" s="8" t="str">
        <f>Table76810[[#This Row],[Test No.]]&amp;Table76810[[#This Row],[Section]]&amp;Table76810[[#This Row],[Q No.]]</f>
        <v>P3023</v>
      </c>
      <c r="C1184" s="29" t="s">
        <v>120</v>
      </c>
      <c r="D1184" s="12">
        <v>23</v>
      </c>
      <c r="E1184" s="14"/>
      <c r="F1184" s="11" t="str">
        <f>Table76810[[#This Row],[CID]]</f>
        <v>S2.1</v>
      </c>
      <c r="G1184" s="6">
        <v>2</v>
      </c>
      <c r="H1184" s="13" t="s">
        <v>53</v>
      </c>
      <c r="I1184" s="12" t="s">
        <v>418</v>
      </c>
      <c r="J1184" s="11" t="str">
        <f>VLOOKUP(Table76810[[#This Row],[CID]],ALY,2,FALSE)</f>
        <v>Data Trend &amp; Relationships between Variables</v>
      </c>
    </row>
    <row r="1185" spans="1:10" ht="17" thickBot="1" x14ac:dyDescent="0.25">
      <c r="A1185" s="8" t="str">
        <f>Table76810[[#This Row],[Test No.]]&amp;Table76810[[#This Row],[Section]]&amp;Table76810[[#This Row],[Q No.]]</f>
        <v>P3024</v>
      </c>
      <c r="C1185" s="29" t="s">
        <v>120</v>
      </c>
      <c r="D1185" s="12">
        <v>24</v>
      </c>
      <c r="E1185" s="14"/>
      <c r="F1185" s="11" t="str">
        <f>Table76810[[#This Row],[CID]]</f>
        <v>S2.1</v>
      </c>
      <c r="G1185" s="6">
        <v>2</v>
      </c>
      <c r="H1185" s="13" t="s">
        <v>53</v>
      </c>
      <c r="I1185" s="12" t="s">
        <v>418</v>
      </c>
      <c r="J1185" s="11" t="str">
        <f>VLOOKUP(Table76810[[#This Row],[CID]],ALY,2,FALSE)</f>
        <v>Data Trend &amp; Relationships between Variables</v>
      </c>
    </row>
    <row r="1186" spans="1:10" ht="17" thickBot="1" x14ac:dyDescent="0.25">
      <c r="A1186" s="8" t="str">
        <f>Table76810[[#This Row],[Test No.]]&amp;Table76810[[#This Row],[Section]]&amp;Table76810[[#This Row],[Q No.]]</f>
        <v>P3025</v>
      </c>
      <c r="C1186" s="29" t="s">
        <v>120</v>
      </c>
      <c r="D1186" s="12">
        <v>25</v>
      </c>
      <c r="E1186" s="14"/>
      <c r="F1186" s="11" t="str">
        <f>Table76810[[#This Row],[CID]]</f>
        <v>S2.1</v>
      </c>
      <c r="G1186" s="6">
        <v>2</v>
      </c>
      <c r="H1186" s="13" t="s">
        <v>53</v>
      </c>
      <c r="I1186" s="12" t="s">
        <v>418</v>
      </c>
      <c r="J1186" s="11" t="str">
        <f>VLOOKUP(Table76810[[#This Row],[CID]],ALY,2,FALSE)</f>
        <v>Data Trend &amp; Relationships between Variables</v>
      </c>
    </row>
    <row r="1187" spans="1:10" ht="17" thickBot="1" x14ac:dyDescent="0.25">
      <c r="A1187" s="8" t="str">
        <f>Table76810[[#This Row],[Test No.]]&amp;Table76810[[#This Row],[Section]]&amp;Table76810[[#This Row],[Q No.]]</f>
        <v>P3026</v>
      </c>
      <c r="C1187" s="29" t="s">
        <v>120</v>
      </c>
      <c r="D1187" s="12">
        <v>26</v>
      </c>
      <c r="E1187" s="14"/>
      <c r="F1187" s="11" t="str">
        <f>Table76810[[#This Row],[CID]]</f>
        <v>S2.1</v>
      </c>
      <c r="G1187" s="6">
        <v>2</v>
      </c>
      <c r="H1187" s="13" t="s">
        <v>53</v>
      </c>
      <c r="I1187" s="12" t="s">
        <v>418</v>
      </c>
      <c r="J1187" s="11" t="str">
        <f>VLOOKUP(Table76810[[#This Row],[CID]],ALY,2,FALSE)</f>
        <v>Data Trend &amp; Relationships between Variables</v>
      </c>
    </row>
    <row r="1188" spans="1:10" ht="17" thickBot="1" x14ac:dyDescent="0.25">
      <c r="A1188" s="8" t="str">
        <f>Table76810[[#This Row],[Test No.]]&amp;Table76810[[#This Row],[Section]]&amp;Table76810[[#This Row],[Q No.]]</f>
        <v>P3027</v>
      </c>
      <c r="C1188" s="29" t="s">
        <v>120</v>
      </c>
      <c r="D1188" s="12">
        <v>27</v>
      </c>
      <c r="E1188" s="14"/>
      <c r="F1188" s="11" t="str">
        <f>Table76810[[#This Row],[CID]]</f>
        <v>S2.1</v>
      </c>
      <c r="G1188" s="6">
        <v>2</v>
      </c>
      <c r="H1188" s="13" t="s">
        <v>53</v>
      </c>
      <c r="I1188" s="12" t="s">
        <v>418</v>
      </c>
      <c r="J1188" s="11" t="str">
        <f>VLOOKUP(Table76810[[#This Row],[CID]],ALY,2,FALSE)</f>
        <v>Data Trend &amp; Relationships between Variables</v>
      </c>
    </row>
    <row r="1189" spans="1:10" ht="17" thickBot="1" x14ac:dyDescent="0.25">
      <c r="A1189" s="8" t="str">
        <f>Table76810[[#This Row],[Test No.]]&amp;Table76810[[#This Row],[Section]]&amp;Table76810[[#This Row],[Q No.]]</f>
        <v>P3028</v>
      </c>
      <c r="C1189" s="29" t="s">
        <v>120</v>
      </c>
      <c r="D1189" s="12">
        <v>28</v>
      </c>
      <c r="E1189" s="14"/>
      <c r="F1189" s="11" t="str">
        <f>Table76810[[#This Row],[CID]]</f>
        <v>S3.3</v>
      </c>
      <c r="G1189" s="6">
        <v>3</v>
      </c>
      <c r="H1189" s="13" t="s">
        <v>54</v>
      </c>
      <c r="I1189" s="12" t="s">
        <v>423</v>
      </c>
      <c r="J1189" s="11" t="str">
        <f>VLOOKUP(Table76810[[#This Row],[CID]],ALY,2,FALSE)</f>
        <v>Interpreting Experiments</v>
      </c>
    </row>
    <row r="1190" spans="1:10" ht="17" thickBot="1" x14ac:dyDescent="0.25">
      <c r="A1190" s="8" t="str">
        <f>Table76810[[#This Row],[Test No.]]&amp;Table76810[[#This Row],[Section]]&amp;Table76810[[#This Row],[Q No.]]</f>
        <v>P3029</v>
      </c>
      <c r="C1190" s="29" t="s">
        <v>120</v>
      </c>
      <c r="D1190" s="12">
        <v>29</v>
      </c>
      <c r="E1190" s="14"/>
      <c r="F1190" s="11" t="str">
        <f>Table76810[[#This Row],[CID]]</f>
        <v>S3.3</v>
      </c>
      <c r="G1190" s="6">
        <v>3</v>
      </c>
      <c r="H1190" s="13" t="s">
        <v>54</v>
      </c>
      <c r="I1190" s="12" t="s">
        <v>423</v>
      </c>
      <c r="J1190" s="11" t="str">
        <f>VLOOKUP(Table76810[[#This Row],[CID]],ALY,2,FALSE)</f>
        <v>Interpreting Experiments</v>
      </c>
    </row>
    <row r="1191" spans="1:10" ht="17" thickBot="1" x14ac:dyDescent="0.25">
      <c r="A1191" s="8" t="str">
        <f>Table76810[[#This Row],[Test No.]]&amp;Table76810[[#This Row],[Section]]&amp;Table76810[[#This Row],[Q No.]]</f>
        <v>P3030</v>
      </c>
      <c r="C1191" s="29" t="s">
        <v>120</v>
      </c>
      <c r="D1191" s="12">
        <v>30</v>
      </c>
      <c r="E1191" s="14"/>
      <c r="F1191" s="11" t="str">
        <f>Table76810[[#This Row],[CID]]</f>
        <v>S3.1</v>
      </c>
      <c r="G1191" s="6">
        <v>3</v>
      </c>
      <c r="H1191" s="13" t="s">
        <v>54</v>
      </c>
      <c r="I1191" s="12" t="s">
        <v>421</v>
      </c>
      <c r="J1191" s="11" t="str">
        <f>VLOOKUP(Table76810[[#This Row],[CID]],ALY,2,FALSE)</f>
        <v>Experimental Design &amp; Method</v>
      </c>
    </row>
    <row r="1192" spans="1:10" ht="17" thickBot="1" x14ac:dyDescent="0.25">
      <c r="A1192" s="8" t="str">
        <f>Table76810[[#This Row],[Test No.]]&amp;Table76810[[#This Row],[Section]]&amp;Table76810[[#This Row],[Q No.]]</f>
        <v>P3031</v>
      </c>
      <c r="C1192" s="29" t="s">
        <v>120</v>
      </c>
      <c r="D1192" s="12">
        <v>31</v>
      </c>
      <c r="E1192" s="14"/>
      <c r="F1192" s="11" t="str">
        <f>Table76810[[#This Row],[CID]]</f>
        <v>S3.2</v>
      </c>
      <c r="G1192" s="6">
        <v>3</v>
      </c>
      <c r="H1192" s="13" t="s">
        <v>54</v>
      </c>
      <c r="I1192" s="12" t="s">
        <v>422</v>
      </c>
      <c r="J1192" s="11" t="str">
        <f>VLOOKUP(Table76810[[#This Row],[CID]],ALY,2,FALSE)</f>
        <v>Hypothetical Experiment</v>
      </c>
    </row>
    <row r="1193" spans="1:10" ht="17" thickBot="1" x14ac:dyDescent="0.25">
      <c r="A1193" s="8" t="str">
        <f>Table76810[[#This Row],[Test No.]]&amp;Table76810[[#This Row],[Section]]&amp;Table76810[[#This Row],[Q No.]]</f>
        <v>P3032</v>
      </c>
      <c r="C1193" s="29" t="s">
        <v>120</v>
      </c>
      <c r="D1193" s="12">
        <v>32</v>
      </c>
      <c r="E1193" s="14"/>
      <c r="F1193" s="11" t="str">
        <f>Table76810[[#This Row],[CID]]</f>
        <v>S3.2</v>
      </c>
      <c r="G1193" s="6">
        <v>3</v>
      </c>
      <c r="H1193" s="13" t="s">
        <v>54</v>
      </c>
      <c r="I1193" s="12" t="s">
        <v>422</v>
      </c>
      <c r="J1193" s="11" t="str">
        <f>VLOOKUP(Table76810[[#This Row],[CID]],ALY,2,FALSE)</f>
        <v>Hypothetical Experiment</v>
      </c>
    </row>
    <row r="1194" spans="1:10" ht="17" thickBot="1" x14ac:dyDescent="0.25">
      <c r="A1194" s="8" t="str">
        <f>Table76810[[#This Row],[Test No.]]&amp;Table76810[[#This Row],[Section]]&amp;Table76810[[#This Row],[Q No.]]</f>
        <v>P3033</v>
      </c>
      <c r="C1194" s="29" t="s">
        <v>120</v>
      </c>
      <c r="D1194" s="12">
        <v>33</v>
      </c>
      <c r="E1194" s="14"/>
      <c r="F1194" s="11" t="str">
        <f>Table76810[[#This Row],[CID]]</f>
        <v>S3.3</v>
      </c>
      <c r="G1194" s="6">
        <v>3</v>
      </c>
      <c r="H1194" s="13" t="s">
        <v>54</v>
      </c>
      <c r="I1194" s="12" t="s">
        <v>423</v>
      </c>
      <c r="J1194" s="11" t="str">
        <f>VLOOKUP(Table76810[[#This Row],[CID]],ALY,2,FALSE)</f>
        <v>Interpreting Experiments</v>
      </c>
    </row>
    <row r="1195" spans="1:10" ht="17" thickBot="1" x14ac:dyDescent="0.25">
      <c r="A1195" s="8" t="str">
        <f>Table76810[[#This Row],[Test No.]]&amp;Table76810[[#This Row],[Section]]&amp;Table76810[[#This Row],[Q No.]]</f>
        <v>P3034</v>
      </c>
      <c r="C1195" s="29" t="s">
        <v>120</v>
      </c>
      <c r="D1195" s="14">
        <v>34</v>
      </c>
      <c r="E1195" s="14"/>
      <c r="F1195" s="13" t="str">
        <f>Table76810[[#This Row],[CID]]</f>
        <v>S1.3</v>
      </c>
      <c r="G1195" s="6">
        <v>1</v>
      </c>
      <c r="H1195" s="13" t="s">
        <v>52</v>
      </c>
      <c r="I1195" s="14" t="s">
        <v>417</v>
      </c>
      <c r="J1195" s="13" t="str">
        <f>VLOOKUP(Table76810[[#This Row],[CID]],ALY,2,FALSE)</f>
        <v>Comparison</v>
      </c>
    </row>
    <row r="1196" spans="1:10" ht="17" thickBot="1" x14ac:dyDescent="0.25">
      <c r="A1196" s="8" t="str">
        <f>Table76810[[#This Row],[Test No.]]&amp;Table76810[[#This Row],[Section]]&amp;Table76810[[#This Row],[Q No.]]</f>
        <v>P3035</v>
      </c>
      <c r="C1196" s="29" t="s">
        <v>120</v>
      </c>
      <c r="D1196" s="12">
        <v>35</v>
      </c>
      <c r="E1196" s="14"/>
      <c r="F1196" s="11" t="str">
        <f>Table76810[[#This Row],[CID]]</f>
        <v>S1.1</v>
      </c>
      <c r="G1196" s="6">
        <v>1</v>
      </c>
      <c r="H1196" s="13" t="s">
        <v>52</v>
      </c>
      <c r="I1196" s="12" t="s">
        <v>415</v>
      </c>
      <c r="J1196" s="11" t="str">
        <f>VLOOKUP(Table76810[[#This Row],[CID]],ALY,2,FALSE)</f>
        <v>Detail</v>
      </c>
    </row>
    <row r="1197" spans="1:10" ht="17" thickBot="1" x14ac:dyDescent="0.25">
      <c r="A1197" s="8" t="str">
        <f>Table76810[[#This Row],[Test No.]]&amp;Table76810[[#This Row],[Section]]&amp;Table76810[[#This Row],[Q No.]]</f>
        <v>P3036</v>
      </c>
      <c r="C1197" s="29" t="s">
        <v>120</v>
      </c>
      <c r="D1197" s="12">
        <v>36</v>
      </c>
      <c r="E1197" s="14"/>
      <c r="F1197" s="11" t="str">
        <f>Table76810[[#This Row],[CID]]</f>
        <v>S1.2</v>
      </c>
      <c r="G1197" s="6">
        <v>1</v>
      </c>
      <c r="H1197" s="13" t="s">
        <v>52</v>
      </c>
      <c r="I1197" s="12" t="s">
        <v>416</v>
      </c>
      <c r="J1197" s="11" t="str">
        <f>VLOOKUP(Table76810[[#This Row],[CID]],ALY,2,FALSE)</f>
        <v>Inference</v>
      </c>
    </row>
    <row r="1198" spans="1:10" ht="17" thickBot="1" x14ac:dyDescent="0.25">
      <c r="A1198" s="8" t="str">
        <f>Table76810[[#This Row],[Test No.]]&amp;Table76810[[#This Row],[Section]]&amp;Table76810[[#This Row],[Q No.]]</f>
        <v>P3037</v>
      </c>
      <c r="C1198" s="29" t="s">
        <v>120</v>
      </c>
      <c r="D1198" s="12">
        <v>37</v>
      </c>
      <c r="E1198" s="14"/>
      <c r="F1198" s="11" t="str">
        <f>Table76810[[#This Row],[CID]]</f>
        <v>S1.3</v>
      </c>
      <c r="G1198" s="6">
        <v>1</v>
      </c>
      <c r="H1198" s="13" t="s">
        <v>52</v>
      </c>
      <c r="I1198" s="12" t="s">
        <v>417</v>
      </c>
      <c r="J1198" s="11" t="str">
        <f>VLOOKUP(Table76810[[#This Row],[CID]],ALY,2,FALSE)</f>
        <v>Comparison</v>
      </c>
    </row>
    <row r="1199" spans="1:10" ht="17" thickBot="1" x14ac:dyDescent="0.25">
      <c r="A1199" s="8" t="str">
        <f>Table76810[[#This Row],[Test No.]]&amp;Table76810[[#This Row],[Section]]&amp;Table76810[[#This Row],[Q No.]]</f>
        <v>P3038</v>
      </c>
      <c r="C1199" s="29" t="s">
        <v>120</v>
      </c>
      <c r="D1199" s="12">
        <v>38</v>
      </c>
      <c r="E1199" s="14"/>
      <c r="F1199" s="11" t="str">
        <f>Table76810[[#This Row],[CID]]</f>
        <v>S1.2</v>
      </c>
      <c r="G1199" s="6">
        <v>1</v>
      </c>
      <c r="H1199" s="13" t="s">
        <v>52</v>
      </c>
      <c r="I1199" s="12" t="s">
        <v>416</v>
      </c>
      <c r="J1199" s="11" t="str">
        <f>VLOOKUP(Table76810[[#This Row],[CID]],ALY,2,FALSE)</f>
        <v>Inference</v>
      </c>
    </row>
    <row r="1200" spans="1:10" ht="17" thickBot="1" x14ac:dyDescent="0.25">
      <c r="A1200" s="8" t="str">
        <f>Table76810[[#This Row],[Test No.]]&amp;Table76810[[#This Row],[Section]]&amp;Table76810[[#This Row],[Q No.]]</f>
        <v>P3039</v>
      </c>
      <c r="C1200" s="29" t="s">
        <v>120</v>
      </c>
      <c r="D1200" s="12">
        <v>39</v>
      </c>
      <c r="E1200" s="14"/>
      <c r="F1200" s="11" t="str">
        <f>Table76810[[#This Row],[CID]]</f>
        <v>S1.3</v>
      </c>
      <c r="G1200" s="6">
        <v>1</v>
      </c>
      <c r="H1200" s="13" t="s">
        <v>52</v>
      </c>
      <c r="I1200" s="12" t="s">
        <v>417</v>
      </c>
      <c r="J1200" s="11" t="str">
        <f>VLOOKUP(Table76810[[#This Row],[CID]],ALY,2,FALSE)</f>
        <v>Comparison</v>
      </c>
    </row>
    <row r="1201" spans="1:10" ht="17" thickBot="1" x14ac:dyDescent="0.25">
      <c r="A1201" s="8" t="str">
        <f>Table76810[[#This Row],[Test No.]]&amp;Table76810[[#This Row],[Section]]&amp;Table76810[[#This Row],[Q No.]]</f>
        <v>P3040</v>
      </c>
      <c r="C1201" s="29" t="s">
        <v>120</v>
      </c>
      <c r="D1201" s="12">
        <v>40</v>
      </c>
      <c r="E1201" s="14"/>
      <c r="F1201" s="11" t="str">
        <f>Table76810[[#This Row],[CID]]</f>
        <v>S1.1</v>
      </c>
      <c r="G1201" s="6">
        <v>1</v>
      </c>
      <c r="H1201" s="13" t="s">
        <v>52</v>
      </c>
      <c r="I1201" s="12" t="s">
        <v>415</v>
      </c>
      <c r="J1201" s="11" t="str">
        <f>VLOOKUP(Table76810[[#This Row],[CID]],ALY,2,FALSE)</f>
        <v>Detail</v>
      </c>
    </row>
    <row r="1202" spans="1:10" ht="17" thickBot="1" x14ac:dyDescent="0.25">
      <c r="A1202" s="8" t="str">
        <f>Table76810[[#This Row],[Test No.]]&amp;Table76810[[#This Row],[Section]]&amp;Table76810[[#This Row],[Q No.]]</f>
        <v>P311</v>
      </c>
      <c r="C1202" s="29" t="s">
        <v>119</v>
      </c>
      <c r="D1202" s="12">
        <v>1</v>
      </c>
      <c r="E1202" s="14"/>
      <c r="F1202" s="11" t="str">
        <f>Table76810[[#This Row],[CID]]</f>
        <v>S3.3</v>
      </c>
      <c r="G1202" s="6">
        <v>3</v>
      </c>
      <c r="H1202" s="13" t="s">
        <v>54</v>
      </c>
      <c r="I1202" s="12" t="s">
        <v>423</v>
      </c>
      <c r="J1202" s="11" t="str">
        <f>VLOOKUP(Table76810[[#This Row],[CID]],ALY,2,FALSE)</f>
        <v>Interpreting Experiments</v>
      </c>
    </row>
    <row r="1203" spans="1:10" ht="17" thickBot="1" x14ac:dyDescent="0.25">
      <c r="A1203" s="8" t="str">
        <f>Table76810[[#This Row],[Test No.]]&amp;Table76810[[#This Row],[Section]]&amp;Table76810[[#This Row],[Q No.]]</f>
        <v>P312</v>
      </c>
      <c r="C1203" s="29" t="s">
        <v>119</v>
      </c>
      <c r="D1203" s="12">
        <v>2</v>
      </c>
      <c r="E1203" s="14"/>
      <c r="F1203" s="11" t="str">
        <f>Table76810[[#This Row],[CID]]</f>
        <v>S3.3</v>
      </c>
      <c r="G1203" s="6">
        <v>3</v>
      </c>
      <c r="H1203" s="13" t="s">
        <v>54</v>
      </c>
      <c r="I1203" s="12" t="s">
        <v>423</v>
      </c>
      <c r="J1203" s="11" t="str">
        <f>VLOOKUP(Table76810[[#This Row],[CID]],ALY,2,FALSE)</f>
        <v>Interpreting Experiments</v>
      </c>
    </row>
    <row r="1204" spans="1:10" ht="17" thickBot="1" x14ac:dyDescent="0.25">
      <c r="A1204" s="8" t="str">
        <f>Table76810[[#This Row],[Test No.]]&amp;Table76810[[#This Row],[Section]]&amp;Table76810[[#This Row],[Q No.]]</f>
        <v>P313</v>
      </c>
      <c r="C1204" s="29" t="s">
        <v>119</v>
      </c>
      <c r="D1204" s="12">
        <v>3</v>
      </c>
      <c r="E1204" s="14"/>
      <c r="F1204" s="11" t="str">
        <f>Table76810[[#This Row],[CID]]</f>
        <v>S3.3</v>
      </c>
      <c r="G1204" s="6">
        <v>3</v>
      </c>
      <c r="H1204" s="13" t="s">
        <v>54</v>
      </c>
      <c r="I1204" s="12" t="s">
        <v>423</v>
      </c>
      <c r="J1204" s="11" t="str">
        <f>VLOOKUP(Table76810[[#This Row],[CID]],ALY,2,FALSE)</f>
        <v>Interpreting Experiments</v>
      </c>
    </row>
    <row r="1205" spans="1:10" ht="17" thickBot="1" x14ac:dyDescent="0.25">
      <c r="A1205" s="8" t="str">
        <f>Table76810[[#This Row],[Test No.]]&amp;Table76810[[#This Row],[Section]]&amp;Table76810[[#This Row],[Q No.]]</f>
        <v>P314</v>
      </c>
      <c r="C1205" s="29" t="s">
        <v>119</v>
      </c>
      <c r="D1205" s="12">
        <v>4</v>
      </c>
      <c r="E1205" s="14"/>
      <c r="F1205" s="11" t="str">
        <f>Table76810[[#This Row],[CID]]</f>
        <v>S3.3</v>
      </c>
      <c r="G1205" s="6">
        <v>3</v>
      </c>
      <c r="H1205" s="13" t="s">
        <v>54</v>
      </c>
      <c r="I1205" s="12" t="s">
        <v>423</v>
      </c>
      <c r="J1205" s="11" t="str">
        <f>VLOOKUP(Table76810[[#This Row],[CID]],ALY,2,FALSE)</f>
        <v>Interpreting Experiments</v>
      </c>
    </row>
    <row r="1206" spans="1:10" ht="17" thickBot="1" x14ac:dyDescent="0.25">
      <c r="A1206" s="8" t="str">
        <f>Table76810[[#This Row],[Test No.]]&amp;Table76810[[#This Row],[Section]]&amp;Table76810[[#This Row],[Q No.]]</f>
        <v>P315</v>
      </c>
      <c r="C1206" s="29" t="s">
        <v>119</v>
      </c>
      <c r="D1206" s="12">
        <v>5</v>
      </c>
      <c r="E1206" s="14"/>
      <c r="F1206" s="11" t="str">
        <f>Table76810[[#This Row],[CID]]</f>
        <v>S3.1</v>
      </c>
      <c r="G1206" s="6">
        <v>3</v>
      </c>
      <c r="H1206" s="13" t="s">
        <v>54</v>
      </c>
      <c r="I1206" s="12" t="s">
        <v>421</v>
      </c>
      <c r="J1206" s="11" t="str">
        <f>VLOOKUP(Table76810[[#This Row],[CID]],ALY,2,FALSE)</f>
        <v>Experimental Design &amp; Method</v>
      </c>
    </row>
    <row r="1207" spans="1:10" ht="17" thickBot="1" x14ac:dyDescent="0.25">
      <c r="A1207" s="8" t="str">
        <f>Table76810[[#This Row],[Test No.]]&amp;Table76810[[#This Row],[Section]]&amp;Table76810[[#This Row],[Q No.]]</f>
        <v>P316</v>
      </c>
      <c r="C1207" s="29" t="s">
        <v>119</v>
      </c>
      <c r="D1207" s="12">
        <v>6</v>
      </c>
      <c r="E1207" s="14"/>
      <c r="F1207" s="11" t="str">
        <f>Table76810[[#This Row],[CID]]</f>
        <v>S3.3</v>
      </c>
      <c r="G1207" s="6">
        <v>3</v>
      </c>
      <c r="H1207" s="13" t="s">
        <v>54</v>
      </c>
      <c r="I1207" s="12" t="s">
        <v>423</v>
      </c>
      <c r="J1207" s="11" t="str">
        <f>VLOOKUP(Table76810[[#This Row],[CID]],ALY,2,FALSE)</f>
        <v>Interpreting Experiments</v>
      </c>
    </row>
    <row r="1208" spans="1:10" ht="17" thickBot="1" x14ac:dyDescent="0.25">
      <c r="A1208" s="8" t="str">
        <f>Table76810[[#This Row],[Test No.]]&amp;Table76810[[#This Row],[Section]]&amp;Table76810[[#This Row],[Q No.]]</f>
        <v>P317</v>
      </c>
      <c r="C1208" s="29" t="s">
        <v>119</v>
      </c>
      <c r="D1208" s="12">
        <v>7</v>
      </c>
      <c r="E1208" s="14"/>
      <c r="F1208" s="11" t="str">
        <f>Table76810[[#This Row],[CID]]</f>
        <v>S2.1</v>
      </c>
      <c r="G1208" s="6">
        <v>2</v>
      </c>
      <c r="H1208" s="13" t="s">
        <v>53</v>
      </c>
      <c r="I1208" s="12" t="s">
        <v>418</v>
      </c>
      <c r="J1208" s="11" t="str">
        <f>VLOOKUP(Table76810[[#This Row],[CID]],ALY,2,FALSE)</f>
        <v>Data Trend &amp; Relationships between Variables</v>
      </c>
    </row>
    <row r="1209" spans="1:10" ht="17" thickBot="1" x14ac:dyDescent="0.25">
      <c r="A1209" s="8" t="str">
        <f>Table76810[[#This Row],[Test No.]]&amp;Table76810[[#This Row],[Section]]&amp;Table76810[[#This Row],[Q No.]]</f>
        <v>P318</v>
      </c>
      <c r="C1209" s="29" t="s">
        <v>119</v>
      </c>
      <c r="D1209" s="12">
        <v>8</v>
      </c>
      <c r="E1209" s="14"/>
      <c r="F1209" s="11" t="str">
        <f>Table76810[[#This Row],[CID]]</f>
        <v>S2.1</v>
      </c>
      <c r="G1209" s="6">
        <v>2</v>
      </c>
      <c r="H1209" s="13" t="s">
        <v>53</v>
      </c>
      <c r="I1209" s="12" t="s">
        <v>418</v>
      </c>
      <c r="J1209" s="11" t="str">
        <f>VLOOKUP(Table76810[[#This Row],[CID]],ALY,2,FALSE)</f>
        <v>Data Trend &amp; Relationships between Variables</v>
      </c>
    </row>
    <row r="1210" spans="1:10" ht="17" thickBot="1" x14ac:dyDescent="0.25">
      <c r="A1210" s="8" t="str">
        <f>Table76810[[#This Row],[Test No.]]&amp;Table76810[[#This Row],[Section]]&amp;Table76810[[#This Row],[Q No.]]</f>
        <v>P319</v>
      </c>
      <c r="C1210" s="29" t="s">
        <v>119</v>
      </c>
      <c r="D1210" s="12">
        <v>9</v>
      </c>
      <c r="E1210" s="14"/>
      <c r="F1210" s="11" t="str">
        <f>Table76810[[#This Row],[CID]]</f>
        <v>S2.1</v>
      </c>
      <c r="G1210" s="6">
        <v>2</v>
      </c>
      <c r="H1210" s="13" t="s">
        <v>53</v>
      </c>
      <c r="I1210" s="12" t="s">
        <v>418</v>
      </c>
      <c r="J1210" s="11" t="str">
        <f>VLOOKUP(Table76810[[#This Row],[CID]],ALY,2,FALSE)</f>
        <v>Data Trend &amp; Relationships between Variables</v>
      </c>
    </row>
    <row r="1211" spans="1:10" ht="17" thickBot="1" x14ac:dyDescent="0.25">
      <c r="A1211" s="8" t="str">
        <f>Table76810[[#This Row],[Test No.]]&amp;Table76810[[#This Row],[Section]]&amp;Table76810[[#This Row],[Q No.]]</f>
        <v>P3110</v>
      </c>
      <c r="C1211" s="29" t="s">
        <v>119</v>
      </c>
      <c r="D1211" s="12">
        <v>10</v>
      </c>
      <c r="E1211" s="14"/>
      <c r="F1211" s="11" t="str">
        <f>Table76810[[#This Row],[CID]]</f>
        <v>S2.1</v>
      </c>
      <c r="G1211" s="6">
        <v>2</v>
      </c>
      <c r="H1211" s="13" t="s">
        <v>53</v>
      </c>
      <c r="I1211" s="12" t="s">
        <v>418</v>
      </c>
      <c r="J1211" s="11" t="str">
        <f>VLOOKUP(Table76810[[#This Row],[CID]],ALY,2,FALSE)</f>
        <v>Data Trend &amp; Relationships between Variables</v>
      </c>
    </row>
    <row r="1212" spans="1:10" ht="17" thickBot="1" x14ac:dyDescent="0.25">
      <c r="A1212" s="8" t="str">
        <f>Table76810[[#This Row],[Test No.]]&amp;Table76810[[#This Row],[Section]]&amp;Table76810[[#This Row],[Q No.]]</f>
        <v>P3111</v>
      </c>
      <c r="C1212" s="29" t="s">
        <v>119</v>
      </c>
      <c r="D1212" s="12">
        <v>11</v>
      </c>
      <c r="E1212" s="14"/>
      <c r="F1212" s="11" t="str">
        <f>Table76810[[#This Row],[CID]]</f>
        <v>S2.1</v>
      </c>
      <c r="G1212" s="6">
        <v>2</v>
      </c>
      <c r="H1212" s="13" t="s">
        <v>53</v>
      </c>
      <c r="I1212" s="12" t="s">
        <v>418</v>
      </c>
      <c r="J1212" s="11" t="str">
        <f>VLOOKUP(Table76810[[#This Row],[CID]],ALY,2,FALSE)</f>
        <v>Data Trend &amp; Relationships between Variables</v>
      </c>
    </row>
    <row r="1213" spans="1:10" ht="17" thickBot="1" x14ac:dyDescent="0.25">
      <c r="A1213" s="8" t="str">
        <f>Table76810[[#This Row],[Test No.]]&amp;Table76810[[#This Row],[Section]]&amp;Table76810[[#This Row],[Q No.]]</f>
        <v>P3112</v>
      </c>
      <c r="C1213" s="29" t="s">
        <v>119</v>
      </c>
      <c r="D1213" s="12">
        <v>12</v>
      </c>
      <c r="E1213" s="14"/>
      <c r="F1213" s="11" t="str">
        <f>Table76810[[#This Row],[CID]]</f>
        <v>S3.2</v>
      </c>
      <c r="G1213" s="6">
        <v>3</v>
      </c>
      <c r="H1213" s="13" t="s">
        <v>54</v>
      </c>
      <c r="I1213" s="12" t="s">
        <v>422</v>
      </c>
      <c r="J1213" s="11" t="str">
        <f>VLOOKUP(Table76810[[#This Row],[CID]],ALY,2,FALSE)</f>
        <v>Hypothetical Experiment</v>
      </c>
    </row>
    <row r="1214" spans="1:10" ht="17" thickBot="1" x14ac:dyDescent="0.25">
      <c r="A1214" s="8" t="str">
        <f>Table76810[[#This Row],[Test No.]]&amp;Table76810[[#This Row],[Section]]&amp;Table76810[[#This Row],[Q No.]]</f>
        <v>P3113</v>
      </c>
      <c r="C1214" s="29" t="s">
        <v>119</v>
      </c>
      <c r="D1214" s="12">
        <v>13</v>
      </c>
      <c r="E1214" s="14"/>
      <c r="F1214" s="11" t="str">
        <f>Table76810[[#This Row],[CID]]</f>
        <v>S3.3</v>
      </c>
      <c r="G1214" s="6">
        <v>3</v>
      </c>
      <c r="H1214" s="13" t="s">
        <v>54</v>
      </c>
      <c r="I1214" s="12" t="s">
        <v>423</v>
      </c>
      <c r="J1214" s="11" t="str">
        <f>VLOOKUP(Table76810[[#This Row],[CID]],ALY,2,FALSE)</f>
        <v>Interpreting Experiments</v>
      </c>
    </row>
    <row r="1215" spans="1:10" ht="17" thickBot="1" x14ac:dyDescent="0.25">
      <c r="A1215" s="8" t="str">
        <f>Table76810[[#This Row],[Test No.]]&amp;Table76810[[#This Row],[Section]]&amp;Table76810[[#This Row],[Q No.]]</f>
        <v>P3114</v>
      </c>
      <c r="C1215" s="29" t="s">
        <v>119</v>
      </c>
      <c r="D1215" s="12">
        <v>14</v>
      </c>
      <c r="E1215" s="14"/>
      <c r="F1215" s="11" t="str">
        <f>Table76810[[#This Row],[CID]]</f>
        <v>S3.3</v>
      </c>
      <c r="G1215" s="6">
        <v>3</v>
      </c>
      <c r="H1215" s="13" t="s">
        <v>54</v>
      </c>
      <c r="I1215" s="12" t="s">
        <v>423</v>
      </c>
      <c r="J1215" s="11" t="str">
        <f>VLOOKUP(Table76810[[#This Row],[CID]],ALY,2,FALSE)</f>
        <v>Interpreting Experiments</v>
      </c>
    </row>
    <row r="1216" spans="1:10" ht="17" thickBot="1" x14ac:dyDescent="0.25">
      <c r="A1216" s="8" t="str">
        <f>Table76810[[#This Row],[Test No.]]&amp;Table76810[[#This Row],[Section]]&amp;Table76810[[#This Row],[Q No.]]</f>
        <v>P3115</v>
      </c>
      <c r="C1216" s="29" t="s">
        <v>119</v>
      </c>
      <c r="D1216" s="12">
        <v>15</v>
      </c>
      <c r="E1216" s="14"/>
      <c r="F1216" s="11" t="str">
        <f>Table76810[[#This Row],[CID]]</f>
        <v>S3.3</v>
      </c>
      <c r="G1216" s="6">
        <v>3</v>
      </c>
      <c r="H1216" s="13" t="s">
        <v>54</v>
      </c>
      <c r="I1216" s="12" t="s">
        <v>423</v>
      </c>
      <c r="J1216" s="11" t="str">
        <f>VLOOKUP(Table76810[[#This Row],[CID]],ALY,2,FALSE)</f>
        <v>Interpreting Experiments</v>
      </c>
    </row>
    <row r="1217" spans="1:10" ht="17" thickBot="1" x14ac:dyDescent="0.25">
      <c r="A1217" s="8" t="str">
        <f>Table76810[[#This Row],[Test No.]]&amp;Table76810[[#This Row],[Section]]&amp;Table76810[[#This Row],[Q No.]]</f>
        <v>P3116</v>
      </c>
      <c r="C1217" s="29" t="s">
        <v>119</v>
      </c>
      <c r="D1217" s="12">
        <v>16</v>
      </c>
      <c r="E1217" s="14"/>
      <c r="F1217" s="11" t="str">
        <f>Table76810[[#This Row],[CID]]</f>
        <v>S3.2</v>
      </c>
      <c r="G1217" s="6">
        <v>3</v>
      </c>
      <c r="H1217" s="13" t="s">
        <v>54</v>
      </c>
      <c r="I1217" s="12" t="s">
        <v>422</v>
      </c>
      <c r="J1217" s="11" t="str">
        <f>VLOOKUP(Table76810[[#This Row],[CID]],ALY,2,FALSE)</f>
        <v>Hypothetical Experiment</v>
      </c>
    </row>
    <row r="1218" spans="1:10" ht="17" thickBot="1" x14ac:dyDescent="0.25">
      <c r="A1218" s="8" t="str">
        <f>Table76810[[#This Row],[Test No.]]&amp;Table76810[[#This Row],[Section]]&amp;Table76810[[#This Row],[Q No.]]</f>
        <v>P3117</v>
      </c>
      <c r="C1218" s="29" t="s">
        <v>119</v>
      </c>
      <c r="D1218" s="12">
        <v>17</v>
      </c>
      <c r="E1218" s="14"/>
      <c r="F1218" s="11" t="str">
        <f>Table76810[[#This Row],[CID]]</f>
        <v>S3.1</v>
      </c>
      <c r="G1218" s="6">
        <v>3</v>
      </c>
      <c r="H1218" s="13" t="s">
        <v>54</v>
      </c>
      <c r="I1218" s="12" t="s">
        <v>421</v>
      </c>
      <c r="J1218" s="11" t="str">
        <f>VLOOKUP(Table76810[[#This Row],[CID]],ALY,2,FALSE)</f>
        <v>Experimental Design &amp; Method</v>
      </c>
    </row>
    <row r="1219" spans="1:10" ht="17" thickBot="1" x14ac:dyDescent="0.25">
      <c r="A1219" s="8" t="str">
        <f>Table76810[[#This Row],[Test No.]]&amp;Table76810[[#This Row],[Section]]&amp;Table76810[[#This Row],[Q No.]]</f>
        <v>P3118</v>
      </c>
      <c r="C1219" s="29" t="s">
        <v>119</v>
      </c>
      <c r="D1219" s="12">
        <v>18</v>
      </c>
      <c r="E1219" s="14"/>
      <c r="F1219" s="11" t="str">
        <f>Table76810[[#This Row],[CID]]</f>
        <v>S1.1</v>
      </c>
      <c r="G1219" s="6">
        <v>1</v>
      </c>
      <c r="H1219" s="13" t="s">
        <v>52</v>
      </c>
      <c r="I1219" s="12" t="s">
        <v>415</v>
      </c>
      <c r="J1219" s="11" t="str">
        <f>VLOOKUP(Table76810[[#This Row],[CID]],ALY,2,FALSE)</f>
        <v>Detail</v>
      </c>
    </row>
    <row r="1220" spans="1:10" ht="17" thickBot="1" x14ac:dyDescent="0.25">
      <c r="A1220" s="8" t="str">
        <f>Table76810[[#This Row],[Test No.]]&amp;Table76810[[#This Row],[Section]]&amp;Table76810[[#This Row],[Q No.]]</f>
        <v>P3119</v>
      </c>
      <c r="C1220" s="29" t="s">
        <v>119</v>
      </c>
      <c r="D1220" s="12">
        <v>19</v>
      </c>
      <c r="E1220" s="14"/>
      <c r="F1220" s="11" t="str">
        <f>Table76810[[#This Row],[CID]]</f>
        <v>S1.2</v>
      </c>
      <c r="G1220" s="6">
        <v>1</v>
      </c>
      <c r="H1220" s="13" t="s">
        <v>52</v>
      </c>
      <c r="I1220" s="12" t="s">
        <v>416</v>
      </c>
      <c r="J1220" s="11" t="str">
        <f>VLOOKUP(Table76810[[#This Row],[CID]],ALY,2,FALSE)</f>
        <v>Inference</v>
      </c>
    </row>
    <row r="1221" spans="1:10" ht="17" thickBot="1" x14ac:dyDescent="0.25">
      <c r="A1221" s="8" t="str">
        <f>Table76810[[#This Row],[Test No.]]&amp;Table76810[[#This Row],[Section]]&amp;Table76810[[#This Row],[Q No.]]</f>
        <v>P3120</v>
      </c>
      <c r="C1221" s="29" t="s">
        <v>119</v>
      </c>
      <c r="D1221" s="12">
        <v>20</v>
      </c>
      <c r="E1221" s="14"/>
      <c r="F1221" s="11" t="str">
        <f>Table76810[[#This Row],[CID]]</f>
        <v>S1.1</v>
      </c>
      <c r="G1221" s="6">
        <v>1</v>
      </c>
      <c r="H1221" s="13" t="s">
        <v>52</v>
      </c>
      <c r="I1221" s="12" t="s">
        <v>415</v>
      </c>
      <c r="J1221" s="11" t="str">
        <f>VLOOKUP(Table76810[[#This Row],[CID]],ALY,2,FALSE)</f>
        <v>Detail</v>
      </c>
    </row>
    <row r="1222" spans="1:10" ht="17" thickBot="1" x14ac:dyDescent="0.25">
      <c r="A1222" s="8" t="str">
        <f>Table76810[[#This Row],[Test No.]]&amp;Table76810[[#This Row],[Section]]&amp;Table76810[[#This Row],[Q No.]]</f>
        <v>P3121</v>
      </c>
      <c r="C1222" s="29" t="s">
        <v>119</v>
      </c>
      <c r="D1222" s="12">
        <v>21</v>
      </c>
      <c r="E1222" s="14"/>
      <c r="F1222" s="11" t="str">
        <f>Table76810[[#This Row],[CID]]</f>
        <v>S1.2</v>
      </c>
      <c r="G1222" s="6">
        <v>1</v>
      </c>
      <c r="H1222" s="13" t="s">
        <v>52</v>
      </c>
      <c r="I1222" s="12" t="s">
        <v>416</v>
      </c>
      <c r="J1222" s="11" t="str">
        <f>VLOOKUP(Table76810[[#This Row],[CID]],ALY,2,FALSE)</f>
        <v>Inference</v>
      </c>
    </row>
    <row r="1223" spans="1:10" ht="17" thickBot="1" x14ac:dyDescent="0.25">
      <c r="A1223" s="8" t="str">
        <f>Table76810[[#This Row],[Test No.]]&amp;Table76810[[#This Row],[Section]]&amp;Table76810[[#This Row],[Q No.]]</f>
        <v>P3122</v>
      </c>
      <c r="C1223" s="29" t="s">
        <v>119</v>
      </c>
      <c r="D1223" s="12">
        <v>22</v>
      </c>
      <c r="E1223" s="14"/>
      <c r="F1223" s="11" t="str">
        <f>Table76810[[#This Row],[CID]]</f>
        <v>S1.2</v>
      </c>
      <c r="G1223" s="6">
        <v>1</v>
      </c>
      <c r="H1223" s="13" t="s">
        <v>52</v>
      </c>
      <c r="I1223" s="12" t="s">
        <v>416</v>
      </c>
      <c r="J1223" s="11" t="str">
        <f>VLOOKUP(Table76810[[#This Row],[CID]],ALY,2,FALSE)</f>
        <v>Inference</v>
      </c>
    </row>
    <row r="1224" spans="1:10" ht="17" thickBot="1" x14ac:dyDescent="0.25">
      <c r="A1224" s="8" t="str">
        <f>Table76810[[#This Row],[Test No.]]&amp;Table76810[[#This Row],[Section]]&amp;Table76810[[#This Row],[Q No.]]</f>
        <v>P3123</v>
      </c>
      <c r="C1224" s="29" t="s">
        <v>119</v>
      </c>
      <c r="D1224" s="12">
        <v>23</v>
      </c>
      <c r="E1224" s="14"/>
      <c r="F1224" s="11" t="str">
        <f>Table76810[[#This Row],[CID]]</f>
        <v>S1.2</v>
      </c>
      <c r="G1224" s="6">
        <v>1</v>
      </c>
      <c r="H1224" s="13" t="s">
        <v>52</v>
      </c>
      <c r="I1224" s="12" t="s">
        <v>416</v>
      </c>
      <c r="J1224" s="11" t="str">
        <f>VLOOKUP(Table76810[[#This Row],[CID]],ALY,2,FALSE)</f>
        <v>Inference</v>
      </c>
    </row>
    <row r="1225" spans="1:10" ht="17" thickBot="1" x14ac:dyDescent="0.25">
      <c r="A1225" s="8" t="str">
        <f>Table76810[[#This Row],[Test No.]]&amp;Table76810[[#This Row],[Section]]&amp;Table76810[[#This Row],[Q No.]]</f>
        <v>P3124</v>
      </c>
      <c r="C1225" s="29" t="s">
        <v>119</v>
      </c>
      <c r="D1225" s="12">
        <v>24</v>
      </c>
      <c r="E1225" s="14"/>
      <c r="F1225" s="11" t="str">
        <f>Table76810[[#This Row],[CID]]</f>
        <v>S1.1</v>
      </c>
      <c r="G1225" s="6">
        <v>1</v>
      </c>
      <c r="H1225" s="13" t="s">
        <v>52</v>
      </c>
      <c r="I1225" s="12" t="s">
        <v>415</v>
      </c>
      <c r="J1225" s="11" t="str">
        <f>VLOOKUP(Table76810[[#This Row],[CID]],ALY,2,FALSE)</f>
        <v>Detail</v>
      </c>
    </row>
    <row r="1226" spans="1:10" ht="17" thickBot="1" x14ac:dyDescent="0.25">
      <c r="A1226" s="8" t="str">
        <f>Table76810[[#This Row],[Test No.]]&amp;Table76810[[#This Row],[Section]]&amp;Table76810[[#This Row],[Q No.]]</f>
        <v>P3125</v>
      </c>
      <c r="C1226" s="29" t="s">
        <v>119</v>
      </c>
      <c r="D1226" s="12">
        <v>25</v>
      </c>
      <c r="E1226" s="14"/>
      <c r="F1226" s="11" t="str">
        <f>Table76810[[#This Row],[CID]]</f>
        <v>S3.3</v>
      </c>
      <c r="G1226" s="6">
        <v>3</v>
      </c>
      <c r="H1226" s="13" t="s">
        <v>54</v>
      </c>
      <c r="I1226" s="12" t="s">
        <v>423</v>
      </c>
      <c r="J1226" s="11" t="str">
        <f>VLOOKUP(Table76810[[#This Row],[CID]],ALY,2,FALSE)</f>
        <v>Interpreting Experiments</v>
      </c>
    </row>
    <row r="1227" spans="1:10" ht="17" thickBot="1" x14ac:dyDescent="0.25">
      <c r="A1227" s="8" t="str">
        <f>Table76810[[#This Row],[Test No.]]&amp;Table76810[[#This Row],[Section]]&amp;Table76810[[#This Row],[Q No.]]</f>
        <v>P3126</v>
      </c>
      <c r="C1227" s="29" t="s">
        <v>119</v>
      </c>
      <c r="D1227" s="12">
        <v>26</v>
      </c>
      <c r="E1227" s="14"/>
      <c r="F1227" s="11" t="str">
        <f>Table76810[[#This Row],[CID]]</f>
        <v>S3.3</v>
      </c>
      <c r="G1227" s="6">
        <v>3</v>
      </c>
      <c r="H1227" s="13" t="s">
        <v>54</v>
      </c>
      <c r="I1227" s="12" t="s">
        <v>423</v>
      </c>
      <c r="J1227" s="11" t="str">
        <f>VLOOKUP(Table76810[[#This Row],[CID]],ALY,2,FALSE)</f>
        <v>Interpreting Experiments</v>
      </c>
    </row>
    <row r="1228" spans="1:10" ht="17" thickBot="1" x14ac:dyDescent="0.25">
      <c r="A1228" s="8" t="str">
        <f>Table76810[[#This Row],[Test No.]]&amp;Table76810[[#This Row],[Section]]&amp;Table76810[[#This Row],[Q No.]]</f>
        <v>P3127</v>
      </c>
      <c r="C1228" s="29" t="s">
        <v>119</v>
      </c>
      <c r="D1228" s="12">
        <v>27</v>
      </c>
      <c r="E1228" s="14"/>
      <c r="F1228" s="11" t="str">
        <f>Table76810[[#This Row],[CID]]</f>
        <v>S3.3</v>
      </c>
      <c r="G1228" s="6">
        <v>3</v>
      </c>
      <c r="H1228" s="13" t="s">
        <v>54</v>
      </c>
      <c r="I1228" s="12" t="s">
        <v>423</v>
      </c>
      <c r="J1228" s="11" t="str">
        <f>VLOOKUP(Table76810[[#This Row],[CID]],ALY,2,FALSE)</f>
        <v>Interpreting Experiments</v>
      </c>
    </row>
    <row r="1229" spans="1:10" ht="17" thickBot="1" x14ac:dyDescent="0.25">
      <c r="A1229" s="8" t="str">
        <f>Table76810[[#This Row],[Test No.]]&amp;Table76810[[#This Row],[Section]]&amp;Table76810[[#This Row],[Q No.]]</f>
        <v>P3128</v>
      </c>
      <c r="C1229" s="29" t="s">
        <v>119</v>
      </c>
      <c r="D1229" s="12">
        <v>28</v>
      </c>
      <c r="E1229" s="14"/>
      <c r="F1229" s="11" t="str">
        <f>Table76810[[#This Row],[CID]]</f>
        <v>S3.3</v>
      </c>
      <c r="G1229" s="6">
        <v>3</v>
      </c>
      <c r="H1229" s="13" t="s">
        <v>54</v>
      </c>
      <c r="I1229" s="12" t="s">
        <v>423</v>
      </c>
      <c r="J1229" s="11" t="str">
        <f>VLOOKUP(Table76810[[#This Row],[CID]],ALY,2,FALSE)</f>
        <v>Interpreting Experiments</v>
      </c>
    </row>
    <row r="1230" spans="1:10" ht="17" thickBot="1" x14ac:dyDescent="0.25">
      <c r="A1230" s="8" t="str">
        <f>Table76810[[#This Row],[Test No.]]&amp;Table76810[[#This Row],[Section]]&amp;Table76810[[#This Row],[Q No.]]</f>
        <v>P3129</v>
      </c>
      <c r="C1230" s="29" t="s">
        <v>119</v>
      </c>
      <c r="D1230" s="12">
        <v>29</v>
      </c>
      <c r="E1230" s="14"/>
      <c r="F1230" s="11" t="str">
        <f>Table76810[[#This Row],[CID]]</f>
        <v>S3.3</v>
      </c>
      <c r="G1230" s="6">
        <v>3</v>
      </c>
      <c r="H1230" s="13" t="s">
        <v>54</v>
      </c>
      <c r="I1230" s="12" t="s">
        <v>423</v>
      </c>
      <c r="J1230" s="11" t="str">
        <f>VLOOKUP(Table76810[[#This Row],[CID]],ALY,2,FALSE)</f>
        <v>Interpreting Experiments</v>
      </c>
    </row>
    <row r="1231" spans="1:10" ht="17" thickBot="1" x14ac:dyDescent="0.25">
      <c r="A1231" s="8" t="str">
        <f>Table76810[[#This Row],[Test No.]]&amp;Table76810[[#This Row],[Section]]&amp;Table76810[[#This Row],[Q No.]]</f>
        <v>P3130</v>
      </c>
      <c r="C1231" s="29" t="s">
        <v>119</v>
      </c>
      <c r="D1231" s="12">
        <v>30</v>
      </c>
      <c r="E1231" s="14"/>
      <c r="F1231" s="11" t="str">
        <f>Table76810[[#This Row],[CID]]</f>
        <v>S3.2</v>
      </c>
      <c r="G1231" s="6">
        <v>3</v>
      </c>
      <c r="H1231" s="13" t="s">
        <v>54</v>
      </c>
      <c r="I1231" s="12" t="s">
        <v>422</v>
      </c>
      <c r="J1231" s="11" t="str">
        <f>VLOOKUP(Table76810[[#This Row],[CID]],ALY,2,FALSE)</f>
        <v>Hypothetical Experiment</v>
      </c>
    </row>
    <row r="1232" spans="1:10" ht="17" thickBot="1" x14ac:dyDescent="0.25">
      <c r="A1232" s="8" t="str">
        <f>Table76810[[#This Row],[Test No.]]&amp;Table76810[[#This Row],[Section]]&amp;Table76810[[#This Row],[Q No.]]</f>
        <v>P3131</v>
      </c>
      <c r="C1232" s="29" t="s">
        <v>119</v>
      </c>
      <c r="D1232" s="12">
        <v>31</v>
      </c>
      <c r="E1232" s="14"/>
      <c r="F1232" s="11" t="str">
        <f>Table76810[[#This Row],[CID]]</f>
        <v>S2.1</v>
      </c>
      <c r="G1232" s="6">
        <v>2</v>
      </c>
      <c r="H1232" s="13" t="s">
        <v>53</v>
      </c>
      <c r="I1232" s="12" t="s">
        <v>418</v>
      </c>
      <c r="J1232" s="11" t="str">
        <f>VLOOKUP(Table76810[[#This Row],[CID]],ALY,2,FALSE)</f>
        <v>Data Trend &amp; Relationships between Variables</v>
      </c>
    </row>
    <row r="1233" spans="1:10" ht="17" thickBot="1" x14ac:dyDescent="0.25">
      <c r="A1233" s="8" t="str">
        <f>Table76810[[#This Row],[Test No.]]&amp;Table76810[[#This Row],[Section]]&amp;Table76810[[#This Row],[Q No.]]</f>
        <v>P3132</v>
      </c>
      <c r="C1233" s="29" t="s">
        <v>119</v>
      </c>
      <c r="D1233" s="12">
        <v>32</v>
      </c>
      <c r="E1233" s="14"/>
      <c r="F1233" s="11" t="str">
        <f>Table76810[[#This Row],[CID]]</f>
        <v>S2.1</v>
      </c>
      <c r="G1233" s="6">
        <v>2</v>
      </c>
      <c r="H1233" s="13" t="s">
        <v>53</v>
      </c>
      <c r="I1233" s="12" t="s">
        <v>418</v>
      </c>
      <c r="J1233" s="11" t="str">
        <f>VLOOKUP(Table76810[[#This Row],[CID]],ALY,2,FALSE)</f>
        <v>Data Trend &amp; Relationships between Variables</v>
      </c>
    </row>
    <row r="1234" spans="1:10" ht="17" thickBot="1" x14ac:dyDescent="0.25">
      <c r="A1234" s="8" t="str">
        <f>Table76810[[#This Row],[Test No.]]&amp;Table76810[[#This Row],[Section]]&amp;Table76810[[#This Row],[Q No.]]</f>
        <v>P3133</v>
      </c>
      <c r="C1234" s="29" t="s">
        <v>119</v>
      </c>
      <c r="D1234" s="12">
        <v>33</v>
      </c>
      <c r="E1234" s="14"/>
      <c r="F1234" s="11" t="str">
        <f>Table76810[[#This Row],[CID]]</f>
        <v>S2.1</v>
      </c>
      <c r="G1234" s="6">
        <v>2</v>
      </c>
      <c r="H1234" s="13" t="s">
        <v>53</v>
      </c>
      <c r="I1234" s="12" t="s">
        <v>418</v>
      </c>
      <c r="J1234" s="11" t="str">
        <f>VLOOKUP(Table76810[[#This Row],[CID]],ALY,2,FALSE)</f>
        <v>Data Trend &amp; Relationships between Variables</v>
      </c>
    </row>
    <row r="1235" spans="1:10" ht="17" thickBot="1" x14ac:dyDescent="0.25">
      <c r="A1235" s="8" t="str">
        <f>Table76810[[#This Row],[Test No.]]&amp;Table76810[[#This Row],[Section]]&amp;Table76810[[#This Row],[Q No.]]</f>
        <v>P3134</v>
      </c>
      <c r="C1235" s="29" t="s">
        <v>119</v>
      </c>
      <c r="D1235" s="12">
        <v>34</v>
      </c>
      <c r="E1235" s="14"/>
      <c r="F1235" s="11" t="str">
        <f>Table76810[[#This Row],[CID]]</f>
        <v>S2.1</v>
      </c>
      <c r="G1235" s="6">
        <v>2</v>
      </c>
      <c r="H1235" s="13" t="s">
        <v>53</v>
      </c>
      <c r="I1235" s="12" t="s">
        <v>418</v>
      </c>
      <c r="J1235" s="11" t="str">
        <f>VLOOKUP(Table76810[[#This Row],[CID]],ALY,2,FALSE)</f>
        <v>Data Trend &amp; Relationships between Variables</v>
      </c>
    </row>
    <row r="1236" spans="1:10" ht="17" thickBot="1" x14ac:dyDescent="0.25">
      <c r="A1236" s="8" t="str">
        <f>Table76810[[#This Row],[Test No.]]&amp;Table76810[[#This Row],[Section]]&amp;Table76810[[#This Row],[Q No.]]</f>
        <v>P3135</v>
      </c>
      <c r="C1236" s="29" t="s">
        <v>119</v>
      </c>
      <c r="D1236" s="12">
        <v>35</v>
      </c>
      <c r="E1236" s="14"/>
      <c r="F1236" s="11" t="str">
        <f>Table76810[[#This Row],[CID]]</f>
        <v>S2.1</v>
      </c>
      <c r="G1236" s="6">
        <v>2</v>
      </c>
      <c r="H1236" s="13" t="s">
        <v>53</v>
      </c>
      <c r="I1236" s="12" t="s">
        <v>418</v>
      </c>
      <c r="J1236" s="11" t="str">
        <f>VLOOKUP(Table76810[[#This Row],[CID]],ALY,2,FALSE)</f>
        <v>Data Trend &amp; Relationships between Variables</v>
      </c>
    </row>
    <row r="1237" spans="1:10" ht="17" thickBot="1" x14ac:dyDescent="0.25">
      <c r="A1237" s="8" t="str">
        <f>Table76810[[#This Row],[Test No.]]&amp;Table76810[[#This Row],[Section]]&amp;Table76810[[#This Row],[Q No.]]</f>
        <v>P3136</v>
      </c>
      <c r="C1237" s="29" t="s">
        <v>119</v>
      </c>
      <c r="D1237" s="12">
        <v>36</v>
      </c>
      <c r="E1237" s="14"/>
      <c r="F1237" s="11" t="str">
        <f>Table76810[[#This Row],[CID]]</f>
        <v>S2.1</v>
      </c>
      <c r="G1237" s="6">
        <v>2</v>
      </c>
      <c r="H1237" s="13" t="s">
        <v>53</v>
      </c>
      <c r="I1237" s="12" t="s">
        <v>418</v>
      </c>
      <c r="J1237" s="11" t="str">
        <f>VLOOKUP(Table76810[[#This Row],[CID]],ALY,2,FALSE)</f>
        <v>Data Trend &amp; Relationships between Variables</v>
      </c>
    </row>
    <row r="1238" spans="1:10" ht="17" thickBot="1" x14ac:dyDescent="0.25">
      <c r="A1238" s="8" t="str">
        <f>Table76810[[#This Row],[Test No.]]&amp;Table76810[[#This Row],[Section]]&amp;Table76810[[#This Row],[Q No.]]</f>
        <v>P3137</v>
      </c>
      <c r="C1238" s="29" t="s">
        <v>119</v>
      </c>
      <c r="D1238" s="12">
        <v>37</v>
      </c>
      <c r="E1238" s="14"/>
      <c r="F1238" s="11" t="str">
        <f>Table76810[[#This Row],[CID]]</f>
        <v>S2.1</v>
      </c>
      <c r="G1238" s="6">
        <v>2</v>
      </c>
      <c r="H1238" s="13" t="s">
        <v>53</v>
      </c>
      <c r="I1238" s="12" t="s">
        <v>418</v>
      </c>
      <c r="J1238" s="11" t="str">
        <f>VLOOKUP(Table76810[[#This Row],[CID]],ALY,2,FALSE)</f>
        <v>Data Trend &amp; Relationships between Variables</v>
      </c>
    </row>
    <row r="1239" spans="1:10" ht="17" thickBot="1" x14ac:dyDescent="0.25">
      <c r="A1239" s="8" t="str">
        <f>Table76810[[#This Row],[Test No.]]&amp;Table76810[[#This Row],[Section]]&amp;Table76810[[#This Row],[Q No.]]</f>
        <v>P3138</v>
      </c>
      <c r="C1239" s="29" t="s">
        <v>119</v>
      </c>
      <c r="D1239" s="12">
        <v>38</v>
      </c>
      <c r="E1239" s="14"/>
      <c r="F1239" s="11" t="str">
        <f>Table76810[[#This Row],[CID]]</f>
        <v>S2.1</v>
      </c>
      <c r="G1239" s="6">
        <v>2</v>
      </c>
      <c r="H1239" s="13" t="s">
        <v>53</v>
      </c>
      <c r="I1239" s="12" t="s">
        <v>418</v>
      </c>
      <c r="J1239" s="11" t="str">
        <f>VLOOKUP(Table76810[[#This Row],[CID]],ALY,2,FALSE)</f>
        <v>Data Trend &amp; Relationships between Variables</v>
      </c>
    </row>
    <row r="1240" spans="1:10" ht="17" thickBot="1" x14ac:dyDescent="0.25">
      <c r="A1240" s="8" t="str">
        <f>Table76810[[#This Row],[Test No.]]&amp;Table76810[[#This Row],[Section]]&amp;Table76810[[#This Row],[Q No.]]</f>
        <v>P3139</v>
      </c>
      <c r="C1240" s="29" t="s">
        <v>119</v>
      </c>
      <c r="D1240" s="12">
        <v>39</v>
      </c>
      <c r="E1240" s="14"/>
      <c r="F1240" s="11" t="str">
        <f>Table76810[[#This Row],[CID]]</f>
        <v>S2.1</v>
      </c>
      <c r="G1240" s="6">
        <v>2</v>
      </c>
      <c r="H1240" s="13" t="s">
        <v>53</v>
      </c>
      <c r="I1240" s="12" t="s">
        <v>418</v>
      </c>
      <c r="J1240" s="11" t="str">
        <f>VLOOKUP(Table76810[[#This Row],[CID]],ALY,2,FALSE)</f>
        <v>Data Trend &amp; Relationships between Variables</v>
      </c>
    </row>
    <row r="1241" spans="1:10" ht="17" thickBot="1" x14ac:dyDescent="0.25">
      <c r="A1241" s="8" t="str">
        <f>Table76810[[#This Row],[Test No.]]&amp;Table76810[[#This Row],[Section]]&amp;Table76810[[#This Row],[Q No.]]</f>
        <v>P3140</v>
      </c>
      <c r="C1241" s="29" t="s">
        <v>119</v>
      </c>
      <c r="D1241" s="12">
        <v>40</v>
      </c>
      <c r="E1241" s="14"/>
      <c r="F1241" s="11" t="str">
        <f>Table76810[[#This Row],[CID]]</f>
        <v>S2.1</v>
      </c>
      <c r="G1241" s="6">
        <v>2</v>
      </c>
      <c r="H1241" s="13" t="s">
        <v>53</v>
      </c>
      <c r="I1241" s="12" t="s">
        <v>418</v>
      </c>
      <c r="J1241" s="11" t="str">
        <f>VLOOKUP(Table76810[[#This Row],[CID]],ALY,2,FALSE)</f>
        <v>Data Trend &amp; Relationships between Variables</v>
      </c>
    </row>
    <row r="1242" spans="1:10" ht="17" thickBot="1" x14ac:dyDescent="0.25">
      <c r="A1242" s="8" t="str">
        <f>Table76810[[#This Row],[Test No.]]&amp;Table76810[[#This Row],[Section]]&amp;Table76810[[#This Row],[Q No.]]</f>
        <v>P321</v>
      </c>
      <c r="C1242" s="29" t="s">
        <v>118</v>
      </c>
      <c r="D1242" s="12">
        <v>1</v>
      </c>
      <c r="E1242" s="14"/>
      <c r="F1242" s="11" t="str">
        <f>Table76810[[#This Row],[CID]]</f>
        <v>S2.1</v>
      </c>
      <c r="G1242" s="6">
        <v>2</v>
      </c>
      <c r="H1242" s="13" t="s">
        <v>53</v>
      </c>
      <c r="I1242" s="12" t="s">
        <v>418</v>
      </c>
      <c r="J1242" s="11" t="str">
        <f>VLOOKUP(Table76810[[#This Row],[CID]],ALY,2,FALSE)</f>
        <v>Data Trend &amp; Relationships between Variables</v>
      </c>
    </row>
    <row r="1243" spans="1:10" ht="17" thickBot="1" x14ac:dyDescent="0.25">
      <c r="A1243" s="8" t="str">
        <f>Table76810[[#This Row],[Test No.]]&amp;Table76810[[#This Row],[Section]]&amp;Table76810[[#This Row],[Q No.]]</f>
        <v>P322</v>
      </c>
      <c r="C1243" s="29" t="s">
        <v>118</v>
      </c>
      <c r="D1243" s="12">
        <v>2</v>
      </c>
      <c r="E1243" s="14"/>
      <c r="F1243" s="11" t="str">
        <f>Table76810[[#This Row],[CID]]</f>
        <v>S2.1</v>
      </c>
      <c r="G1243" s="6">
        <v>2</v>
      </c>
      <c r="H1243" s="13" t="s">
        <v>53</v>
      </c>
      <c r="I1243" s="12" t="s">
        <v>418</v>
      </c>
      <c r="J1243" s="11" t="str">
        <f>VLOOKUP(Table76810[[#This Row],[CID]],ALY,2,FALSE)</f>
        <v>Data Trend &amp; Relationships between Variables</v>
      </c>
    </row>
    <row r="1244" spans="1:10" ht="17" thickBot="1" x14ac:dyDescent="0.25">
      <c r="A1244" s="8" t="str">
        <f>Table76810[[#This Row],[Test No.]]&amp;Table76810[[#This Row],[Section]]&amp;Table76810[[#This Row],[Q No.]]</f>
        <v>P323</v>
      </c>
      <c r="C1244" s="29" t="s">
        <v>118</v>
      </c>
      <c r="D1244" s="12">
        <v>3</v>
      </c>
      <c r="E1244" s="14"/>
      <c r="F1244" s="11" t="str">
        <f>Table76810[[#This Row],[CID]]</f>
        <v>S2.1</v>
      </c>
      <c r="G1244" s="6">
        <v>2</v>
      </c>
      <c r="H1244" s="13" t="s">
        <v>53</v>
      </c>
      <c r="I1244" s="12" t="s">
        <v>418</v>
      </c>
      <c r="J1244" s="11" t="str">
        <f>VLOOKUP(Table76810[[#This Row],[CID]],ALY,2,FALSE)</f>
        <v>Data Trend &amp; Relationships between Variables</v>
      </c>
    </row>
    <row r="1245" spans="1:10" ht="17" thickBot="1" x14ac:dyDescent="0.25">
      <c r="A1245" s="8" t="str">
        <f>Table76810[[#This Row],[Test No.]]&amp;Table76810[[#This Row],[Section]]&amp;Table76810[[#This Row],[Q No.]]</f>
        <v>P324</v>
      </c>
      <c r="C1245" s="29" t="s">
        <v>118</v>
      </c>
      <c r="D1245" s="12">
        <v>4</v>
      </c>
      <c r="E1245" s="14"/>
      <c r="F1245" s="11" t="str">
        <f>Table76810[[#This Row],[CID]]</f>
        <v>S2.1</v>
      </c>
      <c r="G1245" s="6">
        <v>2</v>
      </c>
      <c r="H1245" s="13" t="s">
        <v>53</v>
      </c>
      <c r="I1245" s="12" t="s">
        <v>418</v>
      </c>
      <c r="J1245" s="11" t="str">
        <f>VLOOKUP(Table76810[[#This Row],[CID]],ALY,2,FALSE)</f>
        <v>Data Trend &amp; Relationships between Variables</v>
      </c>
    </row>
    <row r="1246" spans="1:10" ht="17" thickBot="1" x14ac:dyDescent="0.25">
      <c r="A1246" s="8" t="str">
        <f>Table76810[[#This Row],[Test No.]]&amp;Table76810[[#This Row],[Section]]&amp;Table76810[[#This Row],[Q No.]]</f>
        <v>P325</v>
      </c>
      <c r="C1246" s="29" t="s">
        <v>118</v>
      </c>
      <c r="D1246" s="12">
        <v>5</v>
      </c>
      <c r="E1246" s="14"/>
      <c r="F1246" s="11" t="str">
        <f>Table76810[[#This Row],[CID]]</f>
        <v>S2.1</v>
      </c>
      <c r="G1246" s="6">
        <v>2</v>
      </c>
      <c r="H1246" s="13" t="s">
        <v>53</v>
      </c>
      <c r="I1246" s="12" t="s">
        <v>418</v>
      </c>
      <c r="J1246" s="11" t="str">
        <f>VLOOKUP(Table76810[[#This Row],[CID]],ALY,2,FALSE)</f>
        <v>Data Trend &amp; Relationships between Variables</v>
      </c>
    </row>
    <row r="1247" spans="1:10" ht="17" thickBot="1" x14ac:dyDescent="0.25">
      <c r="A1247" s="8" t="str">
        <f>Table76810[[#This Row],[Test No.]]&amp;Table76810[[#This Row],[Section]]&amp;Table76810[[#This Row],[Q No.]]</f>
        <v>P326</v>
      </c>
      <c r="C1247" s="29" t="s">
        <v>118</v>
      </c>
      <c r="D1247" s="12">
        <v>6</v>
      </c>
      <c r="E1247" s="14"/>
      <c r="F1247" s="11" t="str">
        <f>Table76810[[#This Row],[CID]]</f>
        <v>S3.3</v>
      </c>
      <c r="G1247" s="6">
        <v>3</v>
      </c>
      <c r="H1247" s="13" t="s">
        <v>54</v>
      </c>
      <c r="I1247" s="12" t="s">
        <v>423</v>
      </c>
      <c r="J1247" s="11" t="str">
        <f>VLOOKUP(Table76810[[#This Row],[CID]],ALY,2,FALSE)</f>
        <v>Interpreting Experiments</v>
      </c>
    </row>
    <row r="1248" spans="1:10" ht="17" thickBot="1" x14ac:dyDescent="0.25">
      <c r="A1248" s="8" t="str">
        <f>Table76810[[#This Row],[Test No.]]&amp;Table76810[[#This Row],[Section]]&amp;Table76810[[#This Row],[Q No.]]</f>
        <v>P327</v>
      </c>
      <c r="C1248" s="29" t="s">
        <v>118</v>
      </c>
      <c r="D1248" s="12">
        <v>7</v>
      </c>
      <c r="E1248" s="14"/>
      <c r="F1248" s="11" t="str">
        <f>Table76810[[#This Row],[CID]]</f>
        <v>S3.3</v>
      </c>
      <c r="G1248" s="6">
        <v>3</v>
      </c>
      <c r="H1248" s="13" t="s">
        <v>54</v>
      </c>
      <c r="I1248" s="12" t="s">
        <v>423</v>
      </c>
      <c r="J1248" s="11" t="str">
        <f>VLOOKUP(Table76810[[#This Row],[CID]],ALY,2,FALSE)</f>
        <v>Interpreting Experiments</v>
      </c>
    </row>
    <row r="1249" spans="1:10" ht="17" thickBot="1" x14ac:dyDescent="0.25">
      <c r="A1249" s="8" t="str">
        <f>Table76810[[#This Row],[Test No.]]&amp;Table76810[[#This Row],[Section]]&amp;Table76810[[#This Row],[Q No.]]</f>
        <v>P328</v>
      </c>
      <c r="C1249" s="29" t="s">
        <v>118</v>
      </c>
      <c r="D1249" s="12">
        <v>8</v>
      </c>
      <c r="E1249" s="14"/>
      <c r="F1249" s="11" t="str">
        <f>Table76810[[#This Row],[CID]]</f>
        <v>S3.3</v>
      </c>
      <c r="G1249" s="6">
        <v>3</v>
      </c>
      <c r="H1249" s="13" t="s">
        <v>54</v>
      </c>
      <c r="I1249" s="12" t="s">
        <v>423</v>
      </c>
      <c r="J1249" s="11" t="str">
        <f>VLOOKUP(Table76810[[#This Row],[CID]],ALY,2,FALSE)</f>
        <v>Interpreting Experiments</v>
      </c>
    </row>
    <row r="1250" spans="1:10" ht="17" thickBot="1" x14ac:dyDescent="0.25">
      <c r="A1250" s="8" t="str">
        <f>Table76810[[#This Row],[Test No.]]&amp;Table76810[[#This Row],[Section]]&amp;Table76810[[#This Row],[Q No.]]</f>
        <v>P329</v>
      </c>
      <c r="C1250" s="29" t="s">
        <v>118</v>
      </c>
      <c r="D1250" s="12">
        <v>9</v>
      </c>
      <c r="E1250" s="14"/>
      <c r="F1250" s="11" t="str">
        <f>Table76810[[#This Row],[CID]]</f>
        <v>S3.3</v>
      </c>
      <c r="G1250" s="6">
        <v>3</v>
      </c>
      <c r="H1250" s="13" t="s">
        <v>54</v>
      </c>
      <c r="I1250" s="12" t="s">
        <v>423</v>
      </c>
      <c r="J1250" s="11" t="str">
        <f>VLOOKUP(Table76810[[#This Row],[CID]],ALY,2,FALSE)</f>
        <v>Interpreting Experiments</v>
      </c>
    </row>
    <row r="1251" spans="1:10" ht="17" thickBot="1" x14ac:dyDescent="0.25">
      <c r="A1251" s="8" t="str">
        <f>Table76810[[#This Row],[Test No.]]&amp;Table76810[[#This Row],[Section]]&amp;Table76810[[#This Row],[Q No.]]</f>
        <v>P3210</v>
      </c>
      <c r="C1251" s="29" t="s">
        <v>118</v>
      </c>
      <c r="D1251" s="12">
        <v>10</v>
      </c>
      <c r="E1251" s="14"/>
      <c r="F1251" s="11" t="str">
        <f>Table76810[[#This Row],[CID]]</f>
        <v>S3.3</v>
      </c>
      <c r="G1251" s="6">
        <v>3</v>
      </c>
      <c r="H1251" s="13" t="s">
        <v>54</v>
      </c>
      <c r="I1251" s="12" t="s">
        <v>423</v>
      </c>
      <c r="J1251" s="11" t="str">
        <f>VLOOKUP(Table76810[[#This Row],[CID]],ALY,2,FALSE)</f>
        <v>Interpreting Experiments</v>
      </c>
    </row>
    <row r="1252" spans="1:10" ht="17" thickBot="1" x14ac:dyDescent="0.25">
      <c r="A1252" s="8" t="str">
        <f>Table76810[[#This Row],[Test No.]]&amp;Table76810[[#This Row],[Section]]&amp;Table76810[[#This Row],[Q No.]]</f>
        <v>P3211</v>
      </c>
      <c r="C1252" s="29" t="s">
        <v>118</v>
      </c>
      <c r="D1252" s="12">
        <v>11</v>
      </c>
      <c r="E1252" s="14"/>
      <c r="F1252" s="11" t="str">
        <f>Table76810[[#This Row],[CID]]</f>
        <v>S3.3</v>
      </c>
      <c r="G1252" s="6">
        <v>3</v>
      </c>
      <c r="H1252" s="13" t="s">
        <v>54</v>
      </c>
      <c r="I1252" s="12" t="s">
        <v>423</v>
      </c>
      <c r="J1252" s="11" t="str">
        <f>VLOOKUP(Table76810[[#This Row],[CID]],ALY,2,FALSE)</f>
        <v>Interpreting Experiments</v>
      </c>
    </row>
    <row r="1253" spans="1:10" ht="17" thickBot="1" x14ac:dyDescent="0.25">
      <c r="A1253" s="8" t="str">
        <f>Table76810[[#This Row],[Test No.]]&amp;Table76810[[#This Row],[Section]]&amp;Table76810[[#This Row],[Q No.]]</f>
        <v>P3212</v>
      </c>
      <c r="C1253" s="29" t="s">
        <v>118</v>
      </c>
      <c r="D1253" s="12">
        <v>12</v>
      </c>
      <c r="E1253" s="14"/>
      <c r="F1253" s="11" t="str">
        <f>Table76810[[#This Row],[CID]]</f>
        <v>S2.1</v>
      </c>
      <c r="G1253" s="6">
        <v>2</v>
      </c>
      <c r="H1253" s="13" t="s">
        <v>53</v>
      </c>
      <c r="I1253" s="12" t="s">
        <v>418</v>
      </c>
      <c r="J1253" s="11" t="str">
        <f>VLOOKUP(Table76810[[#This Row],[CID]],ALY,2,FALSE)</f>
        <v>Data Trend &amp; Relationships between Variables</v>
      </c>
    </row>
    <row r="1254" spans="1:10" ht="17" thickBot="1" x14ac:dyDescent="0.25">
      <c r="A1254" s="8" t="str">
        <f>Table76810[[#This Row],[Test No.]]&amp;Table76810[[#This Row],[Section]]&amp;Table76810[[#This Row],[Q No.]]</f>
        <v>P3213</v>
      </c>
      <c r="C1254" s="29" t="s">
        <v>118</v>
      </c>
      <c r="D1254" s="12">
        <v>13</v>
      </c>
      <c r="E1254" s="14"/>
      <c r="F1254" s="11" t="str">
        <f>Table76810[[#This Row],[CID]]</f>
        <v>S2.1</v>
      </c>
      <c r="G1254" s="6">
        <v>2</v>
      </c>
      <c r="H1254" s="13" t="s">
        <v>53</v>
      </c>
      <c r="I1254" s="12" t="s">
        <v>418</v>
      </c>
      <c r="J1254" s="11" t="str">
        <f>VLOOKUP(Table76810[[#This Row],[CID]],ALY,2,FALSE)</f>
        <v>Data Trend &amp; Relationships between Variables</v>
      </c>
    </row>
    <row r="1255" spans="1:10" ht="17" thickBot="1" x14ac:dyDescent="0.25">
      <c r="A1255" s="8" t="str">
        <f>Table76810[[#This Row],[Test No.]]&amp;Table76810[[#This Row],[Section]]&amp;Table76810[[#This Row],[Q No.]]</f>
        <v>P3214</v>
      </c>
      <c r="C1255" s="29" t="s">
        <v>118</v>
      </c>
      <c r="D1255" s="14">
        <v>14</v>
      </c>
      <c r="E1255" s="14"/>
      <c r="F1255" s="13" t="str">
        <f>Table76810[[#This Row],[CID]]</f>
        <v>S2.2</v>
      </c>
      <c r="G1255" s="6">
        <v>2</v>
      </c>
      <c r="H1255" s="13" t="s">
        <v>53</v>
      </c>
      <c r="I1255" s="12" t="s">
        <v>419</v>
      </c>
      <c r="J1255" s="13" t="str">
        <f>VLOOKUP(Table76810[[#This Row],[CID]],ALY,2,FALSE)</f>
        <v>Hypothetical Data Point</v>
      </c>
    </row>
    <row r="1256" spans="1:10" ht="17" thickBot="1" x14ac:dyDescent="0.25">
      <c r="A1256" s="8" t="str">
        <f>Table76810[[#This Row],[Test No.]]&amp;Table76810[[#This Row],[Section]]&amp;Table76810[[#This Row],[Q No.]]</f>
        <v>P3215</v>
      </c>
      <c r="C1256" s="29" t="s">
        <v>118</v>
      </c>
      <c r="D1256" s="12">
        <v>15</v>
      </c>
      <c r="E1256" s="14"/>
      <c r="F1256" s="13" t="str">
        <f>Table76810[[#This Row],[CID]]</f>
        <v>S2.1</v>
      </c>
      <c r="G1256" s="6">
        <v>2</v>
      </c>
      <c r="H1256" s="13" t="s">
        <v>53</v>
      </c>
      <c r="I1256" s="12" t="s">
        <v>418</v>
      </c>
      <c r="J1256" s="13" t="str">
        <f>VLOOKUP(Table76810[[#This Row],[CID]],ALY,2,FALSE)</f>
        <v>Data Trend &amp; Relationships between Variables</v>
      </c>
    </row>
    <row r="1257" spans="1:10" ht="17" thickBot="1" x14ac:dyDescent="0.25">
      <c r="A1257" s="8" t="str">
        <f>Table76810[[#This Row],[Test No.]]&amp;Table76810[[#This Row],[Section]]&amp;Table76810[[#This Row],[Q No.]]</f>
        <v>P3216</v>
      </c>
      <c r="C1257" s="29" t="s">
        <v>118</v>
      </c>
      <c r="D1257" s="12">
        <v>16</v>
      </c>
      <c r="E1257" s="14"/>
      <c r="F1257" s="11" t="str">
        <f>Table76810[[#This Row],[CID]]</f>
        <v>S2.1</v>
      </c>
      <c r="G1257" s="6">
        <v>2</v>
      </c>
      <c r="H1257" s="13" t="s">
        <v>53</v>
      </c>
      <c r="I1257" s="12" t="s">
        <v>418</v>
      </c>
      <c r="J1257" s="11" t="str">
        <f>VLOOKUP(Table76810[[#This Row],[CID]],ALY,2,FALSE)</f>
        <v>Data Trend &amp; Relationships between Variables</v>
      </c>
    </row>
    <row r="1258" spans="1:10" ht="17" thickBot="1" x14ac:dyDescent="0.25">
      <c r="A1258" s="8" t="str">
        <f>Table76810[[#This Row],[Test No.]]&amp;Table76810[[#This Row],[Section]]&amp;Table76810[[#This Row],[Q No.]]</f>
        <v>P3217</v>
      </c>
      <c r="C1258" s="29" t="s">
        <v>118</v>
      </c>
      <c r="D1258" s="12">
        <v>17</v>
      </c>
      <c r="E1258" s="14"/>
      <c r="F1258" s="11" t="str">
        <f>Table76810[[#This Row],[CID]]</f>
        <v>S2.1</v>
      </c>
      <c r="G1258" s="6">
        <v>2</v>
      </c>
      <c r="H1258" s="13" t="s">
        <v>53</v>
      </c>
      <c r="I1258" s="12" t="s">
        <v>418</v>
      </c>
      <c r="J1258" s="11" t="str">
        <f>VLOOKUP(Table76810[[#This Row],[CID]],ALY,2,FALSE)</f>
        <v>Data Trend &amp; Relationships between Variables</v>
      </c>
    </row>
    <row r="1259" spans="1:10" ht="17" thickBot="1" x14ac:dyDescent="0.25">
      <c r="A1259" s="8" t="str">
        <f>Table76810[[#This Row],[Test No.]]&amp;Table76810[[#This Row],[Section]]&amp;Table76810[[#This Row],[Q No.]]</f>
        <v>P3218</v>
      </c>
      <c r="C1259" s="29" t="s">
        <v>118</v>
      </c>
      <c r="D1259" s="12">
        <v>18</v>
      </c>
      <c r="E1259" s="14"/>
      <c r="F1259" s="11" t="str">
        <f>Table76810[[#This Row],[CID]]</f>
        <v>S2.1</v>
      </c>
      <c r="G1259" s="6">
        <v>2</v>
      </c>
      <c r="H1259" s="13" t="s">
        <v>53</v>
      </c>
      <c r="I1259" s="12" t="s">
        <v>418</v>
      </c>
      <c r="J1259" s="11" t="str">
        <f>VLOOKUP(Table76810[[#This Row],[CID]],ALY,2,FALSE)</f>
        <v>Data Trend &amp; Relationships between Variables</v>
      </c>
    </row>
    <row r="1260" spans="1:10" ht="17" thickBot="1" x14ac:dyDescent="0.25">
      <c r="A1260" s="8" t="str">
        <f>Table76810[[#This Row],[Test No.]]&amp;Table76810[[#This Row],[Section]]&amp;Table76810[[#This Row],[Q No.]]</f>
        <v>P3219</v>
      </c>
      <c r="C1260" s="29" t="s">
        <v>118</v>
      </c>
      <c r="D1260" s="12">
        <v>19</v>
      </c>
      <c r="E1260" s="14"/>
      <c r="F1260" s="11" t="str">
        <f>Table76810[[#This Row],[CID]]</f>
        <v>S2.1</v>
      </c>
      <c r="G1260" s="6">
        <v>2</v>
      </c>
      <c r="H1260" s="13" t="s">
        <v>53</v>
      </c>
      <c r="I1260" s="12" t="s">
        <v>418</v>
      </c>
      <c r="J1260" s="11" t="str">
        <f>VLOOKUP(Table76810[[#This Row],[CID]],ALY,2,FALSE)</f>
        <v>Data Trend &amp; Relationships between Variables</v>
      </c>
    </row>
    <row r="1261" spans="1:10" ht="17" thickBot="1" x14ac:dyDescent="0.25">
      <c r="A1261" s="8" t="str">
        <f>Table76810[[#This Row],[Test No.]]&amp;Table76810[[#This Row],[Section]]&amp;Table76810[[#This Row],[Q No.]]</f>
        <v>P3220</v>
      </c>
      <c r="C1261" s="29" t="s">
        <v>118</v>
      </c>
      <c r="D1261" s="12">
        <v>20</v>
      </c>
      <c r="E1261" s="14"/>
      <c r="F1261" s="11" t="str">
        <f>Table76810[[#This Row],[CID]]</f>
        <v>S2.1</v>
      </c>
      <c r="G1261" s="6">
        <v>2</v>
      </c>
      <c r="H1261" s="13" t="s">
        <v>53</v>
      </c>
      <c r="I1261" s="12" t="s">
        <v>418</v>
      </c>
      <c r="J1261" s="11" t="str">
        <f>VLOOKUP(Table76810[[#This Row],[CID]],ALY,2,FALSE)</f>
        <v>Data Trend &amp; Relationships between Variables</v>
      </c>
    </row>
    <row r="1262" spans="1:10" ht="17" thickBot="1" x14ac:dyDescent="0.25">
      <c r="A1262" s="8" t="str">
        <f>Table76810[[#This Row],[Test No.]]&amp;Table76810[[#This Row],[Section]]&amp;Table76810[[#This Row],[Q No.]]</f>
        <v>P3221</v>
      </c>
      <c r="C1262" s="29" t="s">
        <v>118</v>
      </c>
      <c r="D1262" s="12">
        <v>21</v>
      </c>
      <c r="E1262" s="14"/>
      <c r="F1262" s="11" t="str">
        <f>Table76810[[#This Row],[CID]]</f>
        <v>S2.1</v>
      </c>
      <c r="G1262" s="6">
        <v>2</v>
      </c>
      <c r="H1262" s="13" t="s">
        <v>53</v>
      </c>
      <c r="I1262" s="32" t="s">
        <v>418</v>
      </c>
      <c r="J1262" s="11" t="str">
        <f>VLOOKUP(Table76810[[#This Row],[CID]],ALY,2,FALSE)</f>
        <v>Data Trend &amp; Relationships between Variables</v>
      </c>
    </row>
    <row r="1263" spans="1:10" ht="17" thickBot="1" x14ac:dyDescent="0.25">
      <c r="A1263" s="8" t="str">
        <f>Table76810[[#This Row],[Test No.]]&amp;Table76810[[#This Row],[Section]]&amp;Table76810[[#This Row],[Q No.]]</f>
        <v>P3222</v>
      </c>
      <c r="C1263" s="29" t="s">
        <v>118</v>
      </c>
      <c r="D1263" s="12">
        <v>22</v>
      </c>
      <c r="E1263" s="14"/>
      <c r="F1263" s="11" t="str">
        <f>Table76810[[#This Row],[CID]]</f>
        <v>S3.3</v>
      </c>
      <c r="G1263" s="6">
        <v>3</v>
      </c>
      <c r="H1263" s="13" t="s">
        <v>54</v>
      </c>
      <c r="I1263" s="32" t="s">
        <v>423</v>
      </c>
      <c r="J1263" s="11" t="str">
        <f>VLOOKUP(Table76810[[#This Row],[CID]],ALY,2,FALSE)</f>
        <v>Interpreting Experiments</v>
      </c>
    </row>
    <row r="1264" spans="1:10" ht="17" thickBot="1" x14ac:dyDescent="0.25">
      <c r="A1264" s="8" t="str">
        <f>Table76810[[#This Row],[Test No.]]&amp;Table76810[[#This Row],[Section]]&amp;Table76810[[#This Row],[Q No.]]</f>
        <v>P3223</v>
      </c>
      <c r="C1264" s="29" t="s">
        <v>118</v>
      </c>
      <c r="D1264" s="12">
        <v>23</v>
      </c>
      <c r="E1264" s="14"/>
      <c r="F1264" s="11" t="str">
        <f>Table76810[[#This Row],[CID]]</f>
        <v>S3.3</v>
      </c>
      <c r="G1264" s="6">
        <v>3</v>
      </c>
      <c r="H1264" s="13" t="s">
        <v>54</v>
      </c>
      <c r="I1264" s="32" t="s">
        <v>423</v>
      </c>
      <c r="J1264" s="11" t="str">
        <f>VLOOKUP(Table76810[[#This Row],[CID]],ALY,2,FALSE)</f>
        <v>Interpreting Experiments</v>
      </c>
    </row>
    <row r="1265" spans="1:10" ht="17" thickBot="1" x14ac:dyDescent="0.25">
      <c r="A1265" s="8" t="str">
        <f>Table76810[[#This Row],[Test No.]]&amp;Table76810[[#This Row],[Section]]&amp;Table76810[[#This Row],[Q No.]]</f>
        <v>P3224</v>
      </c>
      <c r="C1265" s="29" t="s">
        <v>118</v>
      </c>
      <c r="D1265" s="12">
        <v>24</v>
      </c>
      <c r="E1265" s="14"/>
      <c r="F1265" s="11" t="str">
        <f>Table76810[[#This Row],[CID]]</f>
        <v>S3.3</v>
      </c>
      <c r="G1265" s="6">
        <v>3</v>
      </c>
      <c r="H1265" s="13" t="s">
        <v>54</v>
      </c>
      <c r="I1265" s="32" t="s">
        <v>423</v>
      </c>
      <c r="J1265" s="11" t="str">
        <f>VLOOKUP(Table76810[[#This Row],[CID]],ALY,2,FALSE)</f>
        <v>Interpreting Experiments</v>
      </c>
    </row>
    <row r="1266" spans="1:10" ht="17" thickBot="1" x14ac:dyDescent="0.25">
      <c r="A1266" s="8" t="str">
        <f>Table76810[[#This Row],[Test No.]]&amp;Table76810[[#This Row],[Section]]&amp;Table76810[[#This Row],[Q No.]]</f>
        <v>P3225</v>
      </c>
      <c r="C1266" s="29" t="s">
        <v>118</v>
      </c>
      <c r="D1266" s="12">
        <v>25</v>
      </c>
      <c r="E1266" s="14"/>
      <c r="F1266" s="11" t="str">
        <f>Table76810[[#This Row],[CID]]</f>
        <v>S3.3</v>
      </c>
      <c r="G1266" s="6">
        <v>3</v>
      </c>
      <c r="H1266" s="13" t="s">
        <v>54</v>
      </c>
      <c r="I1266" s="32" t="s">
        <v>423</v>
      </c>
      <c r="J1266" s="11" t="str">
        <f>VLOOKUP(Table76810[[#This Row],[CID]],ALY,2,FALSE)</f>
        <v>Interpreting Experiments</v>
      </c>
    </row>
    <row r="1267" spans="1:10" ht="17" thickBot="1" x14ac:dyDescent="0.25">
      <c r="A1267" s="8" t="str">
        <f>Table76810[[#This Row],[Test No.]]&amp;Table76810[[#This Row],[Section]]&amp;Table76810[[#This Row],[Q No.]]</f>
        <v>P3226</v>
      </c>
      <c r="C1267" s="29" t="s">
        <v>118</v>
      </c>
      <c r="D1267" s="12">
        <v>26</v>
      </c>
      <c r="E1267" s="14"/>
      <c r="F1267" s="11" t="str">
        <f>Table76810[[#This Row],[CID]]</f>
        <v>S3.1</v>
      </c>
      <c r="G1267" s="6">
        <v>3</v>
      </c>
      <c r="H1267" s="13" t="s">
        <v>54</v>
      </c>
      <c r="I1267" s="32" t="s">
        <v>421</v>
      </c>
      <c r="J1267" s="11" t="str">
        <f>VLOOKUP(Table76810[[#This Row],[CID]],ALY,2,FALSE)</f>
        <v>Experimental Design &amp; Method</v>
      </c>
    </row>
    <row r="1268" spans="1:10" ht="17" thickBot="1" x14ac:dyDescent="0.25">
      <c r="A1268" s="8" t="str">
        <f>Table76810[[#This Row],[Test No.]]&amp;Table76810[[#This Row],[Section]]&amp;Table76810[[#This Row],[Q No.]]</f>
        <v>P3227</v>
      </c>
      <c r="C1268" s="29" t="s">
        <v>118</v>
      </c>
      <c r="D1268" s="12">
        <v>27</v>
      </c>
      <c r="E1268" s="14"/>
      <c r="F1268" s="11" t="str">
        <f>Table76810[[#This Row],[CID]]</f>
        <v>S3.3</v>
      </c>
      <c r="G1268" s="6">
        <v>3</v>
      </c>
      <c r="H1268" s="13" t="s">
        <v>54</v>
      </c>
      <c r="I1268" s="32" t="s">
        <v>423</v>
      </c>
      <c r="J1268" s="11" t="str">
        <f>VLOOKUP(Table76810[[#This Row],[CID]],ALY,2,FALSE)</f>
        <v>Interpreting Experiments</v>
      </c>
    </row>
    <row r="1269" spans="1:10" ht="17" thickBot="1" x14ac:dyDescent="0.25">
      <c r="A1269" s="8" t="str">
        <f>Table76810[[#This Row],[Test No.]]&amp;Table76810[[#This Row],[Section]]&amp;Table76810[[#This Row],[Q No.]]</f>
        <v>P3228</v>
      </c>
      <c r="C1269" s="29" t="s">
        <v>118</v>
      </c>
      <c r="D1269" s="12">
        <v>28</v>
      </c>
      <c r="E1269" s="14"/>
      <c r="F1269" s="11" t="str">
        <f>Table76810[[#This Row],[CID]]</f>
        <v>S1.1</v>
      </c>
      <c r="G1269" s="6">
        <v>1</v>
      </c>
      <c r="H1269" s="13" t="s">
        <v>52</v>
      </c>
      <c r="I1269" s="32" t="s">
        <v>415</v>
      </c>
      <c r="J1269" s="11" t="str">
        <f>VLOOKUP(Table76810[[#This Row],[CID]],ALY,2,FALSE)</f>
        <v>Detail</v>
      </c>
    </row>
    <row r="1270" spans="1:10" ht="17" thickBot="1" x14ac:dyDescent="0.25">
      <c r="A1270" s="8" t="str">
        <f>Table76810[[#This Row],[Test No.]]&amp;Table76810[[#This Row],[Section]]&amp;Table76810[[#This Row],[Q No.]]</f>
        <v>P3229</v>
      </c>
      <c r="C1270" s="29" t="s">
        <v>118</v>
      </c>
      <c r="D1270" s="12">
        <v>29</v>
      </c>
      <c r="E1270" s="14"/>
      <c r="F1270" s="11" t="str">
        <f>Table76810[[#This Row],[CID]]</f>
        <v>S1.2</v>
      </c>
      <c r="G1270" s="6">
        <v>1</v>
      </c>
      <c r="H1270" s="13" t="s">
        <v>52</v>
      </c>
      <c r="I1270" s="32" t="s">
        <v>416</v>
      </c>
      <c r="J1270" s="11" t="str">
        <f>VLOOKUP(Table76810[[#This Row],[CID]],ALY,2,FALSE)</f>
        <v>Inference</v>
      </c>
    </row>
    <row r="1271" spans="1:10" ht="17" thickBot="1" x14ac:dyDescent="0.25">
      <c r="A1271" s="8" t="str">
        <f>Table76810[[#This Row],[Test No.]]&amp;Table76810[[#This Row],[Section]]&amp;Table76810[[#This Row],[Q No.]]</f>
        <v>P3230</v>
      </c>
      <c r="C1271" s="29" t="s">
        <v>118</v>
      </c>
      <c r="D1271" s="12">
        <v>30</v>
      </c>
      <c r="E1271" s="14"/>
      <c r="F1271" s="11" t="str">
        <f>Table76810[[#This Row],[CID]]</f>
        <v>S1.2</v>
      </c>
      <c r="G1271" s="6">
        <v>1</v>
      </c>
      <c r="H1271" s="13" t="s">
        <v>52</v>
      </c>
      <c r="I1271" s="32" t="s">
        <v>416</v>
      </c>
      <c r="J1271" s="11" t="str">
        <f>VLOOKUP(Table76810[[#This Row],[CID]],ALY,2,FALSE)</f>
        <v>Inference</v>
      </c>
    </row>
    <row r="1272" spans="1:10" ht="17" thickBot="1" x14ac:dyDescent="0.25">
      <c r="A1272" s="8" t="str">
        <f>Table76810[[#This Row],[Test No.]]&amp;Table76810[[#This Row],[Section]]&amp;Table76810[[#This Row],[Q No.]]</f>
        <v>P3231</v>
      </c>
      <c r="C1272" s="29" t="s">
        <v>118</v>
      </c>
      <c r="D1272" s="12">
        <v>31</v>
      </c>
      <c r="E1272" s="14"/>
      <c r="F1272" s="11" t="str">
        <f>Table76810[[#This Row],[CID]]</f>
        <v>S1.1</v>
      </c>
      <c r="G1272" s="6">
        <v>1</v>
      </c>
      <c r="H1272" s="13" t="s">
        <v>52</v>
      </c>
      <c r="I1272" s="32" t="s">
        <v>415</v>
      </c>
      <c r="J1272" s="11" t="str">
        <f>VLOOKUP(Table76810[[#This Row],[CID]],ALY,2,FALSE)</f>
        <v>Detail</v>
      </c>
    </row>
    <row r="1273" spans="1:10" ht="17" thickBot="1" x14ac:dyDescent="0.25">
      <c r="A1273" s="8" t="str">
        <f>Table76810[[#This Row],[Test No.]]&amp;Table76810[[#This Row],[Section]]&amp;Table76810[[#This Row],[Q No.]]</f>
        <v>P3232</v>
      </c>
      <c r="C1273" s="29" t="s">
        <v>118</v>
      </c>
      <c r="D1273" s="12">
        <v>32</v>
      </c>
      <c r="E1273" s="14"/>
      <c r="F1273" s="11" t="str">
        <f>Table76810[[#This Row],[CID]]</f>
        <v>S1.2</v>
      </c>
      <c r="G1273" s="6">
        <v>1</v>
      </c>
      <c r="H1273" s="13" t="s">
        <v>52</v>
      </c>
      <c r="I1273" s="32" t="s">
        <v>416</v>
      </c>
      <c r="J1273" s="11" t="str">
        <f>VLOOKUP(Table76810[[#This Row],[CID]],ALY,2,FALSE)</f>
        <v>Inference</v>
      </c>
    </row>
    <row r="1274" spans="1:10" ht="17" thickBot="1" x14ac:dyDescent="0.25">
      <c r="A1274" s="8" t="str">
        <f>Table76810[[#This Row],[Test No.]]&amp;Table76810[[#This Row],[Section]]&amp;Table76810[[#This Row],[Q No.]]</f>
        <v>P3233</v>
      </c>
      <c r="C1274" s="29" t="s">
        <v>118</v>
      </c>
      <c r="D1274" s="12">
        <v>33</v>
      </c>
      <c r="E1274" s="14"/>
      <c r="F1274" s="11" t="str">
        <f>Table76810[[#This Row],[CID]]</f>
        <v>S1.2</v>
      </c>
      <c r="G1274" s="6">
        <v>1</v>
      </c>
      <c r="H1274" s="13" t="s">
        <v>52</v>
      </c>
      <c r="I1274" s="32" t="s">
        <v>416</v>
      </c>
      <c r="J1274" s="11" t="str">
        <f>VLOOKUP(Table76810[[#This Row],[CID]],ALY,2,FALSE)</f>
        <v>Inference</v>
      </c>
    </row>
    <row r="1275" spans="1:10" ht="17" thickBot="1" x14ac:dyDescent="0.25">
      <c r="A1275" s="8" t="str">
        <f>Table76810[[#This Row],[Test No.]]&amp;Table76810[[#This Row],[Section]]&amp;Table76810[[#This Row],[Q No.]]</f>
        <v>P3234</v>
      </c>
      <c r="C1275" s="29" t="s">
        <v>118</v>
      </c>
      <c r="D1275" s="12">
        <v>34</v>
      </c>
      <c r="E1275" s="14"/>
      <c r="F1275" s="11" t="str">
        <f>Table76810[[#This Row],[CID]]</f>
        <v>S1.2</v>
      </c>
      <c r="G1275" s="6">
        <v>1</v>
      </c>
      <c r="H1275" s="13" t="s">
        <v>52</v>
      </c>
      <c r="I1275" s="32" t="s">
        <v>416</v>
      </c>
      <c r="J1275" s="11" t="str">
        <f>VLOOKUP(Table76810[[#This Row],[CID]],ALY,2,FALSE)</f>
        <v>Inference</v>
      </c>
    </row>
    <row r="1276" spans="1:10" ht="17" thickBot="1" x14ac:dyDescent="0.25">
      <c r="A1276" s="8" t="str">
        <f>Table76810[[#This Row],[Test No.]]&amp;Table76810[[#This Row],[Section]]&amp;Table76810[[#This Row],[Q No.]]</f>
        <v>P3235</v>
      </c>
      <c r="C1276" s="29" t="s">
        <v>118</v>
      </c>
      <c r="D1276" s="12">
        <v>35</v>
      </c>
      <c r="E1276" s="14"/>
      <c r="F1276" s="11" t="str">
        <f>Table76810[[#This Row],[CID]]</f>
        <v>S3.2</v>
      </c>
      <c r="G1276" s="6">
        <v>3</v>
      </c>
      <c r="H1276" s="13" t="s">
        <v>54</v>
      </c>
      <c r="I1276" s="32" t="s">
        <v>422</v>
      </c>
      <c r="J1276" s="11" t="str">
        <f>VLOOKUP(Table76810[[#This Row],[CID]],ALY,2,FALSE)</f>
        <v>Hypothetical Experiment</v>
      </c>
    </row>
    <row r="1277" spans="1:10" ht="17" thickBot="1" x14ac:dyDescent="0.25">
      <c r="A1277" s="8" t="str">
        <f>Table76810[[#This Row],[Test No.]]&amp;Table76810[[#This Row],[Section]]&amp;Table76810[[#This Row],[Q No.]]</f>
        <v>P3236</v>
      </c>
      <c r="C1277" s="29" t="s">
        <v>118</v>
      </c>
      <c r="D1277" s="12">
        <v>36</v>
      </c>
      <c r="E1277" s="14"/>
      <c r="F1277" s="11" t="str">
        <f>Table76810[[#This Row],[CID]]</f>
        <v>S3.3</v>
      </c>
      <c r="G1277" s="6">
        <v>3</v>
      </c>
      <c r="H1277" s="13" t="s">
        <v>54</v>
      </c>
      <c r="I1277" s="32" t="s">
        <v>423</v>
      </c>
      <c r="J1277" s="11" t="str">
        <f>VLOOKUP(Table76810[[#This Row],[CID]],ALY,2,FALSE)</f>
        <v>Interpreting Experiments</v>
      </c>
    </row>
    <row r="1278" spans="1:10" ht="17" thickBot="1" x14ac:dyDescent="0.25">
      <c r="A1278" s="8" t="str">
        <f>Table76810[[#This Row],[Test No.]]&amp;Table76810[[#This Row],[Section]]&amp;Table76810[[#This Row],[Q No.]]</f>
        <v>P3237</v>
      </c>
      <c r="C1278" s="29" t="s">
        <v>118</v>
      </c>
      <c r="D1278" s="12">
        <v>37</v>
      </c>
      <c r="E1278" s="14"/>
      <c r="F1278" s="11" t="str">
        <f>Table76810[[#This Row],[CID]]</f>
        <v>S3.1</v>
      </c>
      <c r="G1278" s="6">
        <v>3</v>
      </c>
      <c r="H1278" s="13" t="s">
        <v>54</v>
      </c>
      <c r="I1278" s="32" t="s">
        <v>421</v>
      </c>
      <c r="J1278" s="11" t="str">
        <f>VLOOKUP(Table76810[[#This Row],[CID]],ALY,2,FALSE)</f>
        <v>Experimental Design &amp; Method</v>
      </c>
    </row>
    <row r="1279" spans="1:10" ht="17" thickBot="1" x14ac:dyDescent="0.25">
      <c r="A1279" s="8" t="str">
        <f>Table76810[[#This Row],[Test No.]]&amp;Table76810[[#This Row],[Section]]&amp;Table76810[[#This Row],[Q No.]]</f>
        <v>P3238</v>
      </c>
      <c r="C1279" s="29" t="s">
        <v>118</v>
      </c>
      <c r="D1279" s="12">
        <v>38</v>
      </c>
      <c r="E1279" s="14"/>
      <c r="F1279" s="11" t="str">
        <f>Table76810[[#This Row],[CID]]</f>
        <v>S3.3</v>
      </c>
      <c r="G1279" s="6">
        <v>3</v>
      </c>
      <c r="H1279" s="13" t="s">
        <v>54</v>
      </c>
      <c r="I1279" s="32" t="s">
        <v>423</v>
      </c>
      <c r="J1279" s="11" t="str">
        <f>VLOOKUP(Table76810[[#This Row],[CID]],ALY,2,FALSE)</f>
        <v>Interpreting Experiments</v>
      </c>
    </row>
    <row r="1280" spans="1:10" ht="17" thickBot="1" x14ac:dyDescent="0.25">
      <c r="A1280" s="8" t="str">
        <f>Table76810[[#This Row],[Test No.]]&amp;Table76810[[#This Row],[Section]]&amp;Table76810[[#This Row],[Q No.]]</f>
        <v>P3239</v>
      </c>
      <c r="C1280" s="29" t="s">
        <v>118</v>
      </c>
      <c r="D1280" s="12">
        <v>39</v>
      </c>
      <c r="E1280" s="14"/>
      <c r="F1280" s="11" t="str">
        <f>Table76810[[#This Row],[CID]]</f>
        <v>S3.3</v>
      </c>
      <c r="G1280" s="6">
        <v>3</v>
      </c>
      <c r="H1280" s="13" t="s">
        <v>54</v>
      </c>
      <c r="I1280" s="32" t="s">
        <v>423</v>
      </c>
      <c r="J1280" s="11" t="str">
        <f>VLOOKUP(Table76810[[#This Row],[CID]],ALY,2,FALSE)</f>
        <v>Interpreting Experiments</v>
      </c>
    </row>
    <row r="1281" spans="1:10" ht="16" x14ac:dyDescent="0.2">
      <c r="A1281" s="8" t="str">
        <f>Table76810[[#This Row],[Test No.]]&amp;Table76810[[#This Row],[Section]]&amp;Table76810[[#This Row],[Q No.]]</f>
        <v>P3240</v>
      </c>
      <c r="C1281" s="28" t="s">
        <v>118</v>
      </c>
      <c r="D1281" s="12">
        <v>40</v>
      </c>
      <c r="E1281" s="14"/>
      <c r="F1281" s="11" t="str">
        <f>Table76810[[#This Row],[CID]]</f>
        <v>S3.1</v>
      </c>
      <c r="G1281" s="6">
        <v>3</v>
      </c>
      <c r="H1281" s="13" t="s">
        <v>54</v>
      </c>
      <c r="I1281" s="32" t="s">
        <v>421</v>
      </c>
      <c r="J1281" s="11" t="str">
        <f>VLOOKUP(Table76810[[#This Row],[CID]],ALY,2,FALSE)</f>
        <v>Experimental Design &amp; Method</v>
      </c>
    </row>
    <row r="1282" spans="1:10" x14ac:dyDescent="0.2">
      <c r="A1282" s="8" t="str">
        <f>Table76810[[#This Row],[Test No.]]&amp;Table76810[[#This Row],[Section]]&amp;Table76810[[#This Row],[Q No.]]</f>
        <v>P331</v>
      </c>
      <c r="C1282" s="9" t="s">
        <v>117</v>
      </c>
      <c r="D1282" s="12">
        <v>1</v>
      </c>
      <c r="E1282" s="14"/>
      <c r="F1282" s="11" t="str">
        <f>Table76810[[#This Row],[CID]]</f>
        <v>S3.3</v>
      </c>
      <c r="G1282" s="6">
        <v>3</v>
      </c>
      <c r="H1282" s="13" t="s">
        <v>54</v>
      </c>
      <c r="I1282" s="32" t="s">
        <v>423</v>
      </c>
      <c r="J1282" s="11" t="str">
        <f>VLOOKUP(Table76810[[#This Row],[CID]],ALY,2,FALSE)</f>
        <v>Interpreting Experiments</v>
      </c>
    </row>
    <row r="1283" spans="1:10" x14ac:dyDescent="0.2">
      <c r="A1283" s="8" t="str">
        <f>Table76810[[#This Row],[Test No.]]&amp;Table76810[[#This Row],[Section]]&amp;Table76810[[#This Row],[Q No.]]</f>
        <v>P332</v>
      </c>
      <c r="C1283" s="9" t="s">
        <v>117</v>
      </c>
      <c r="D1283" s="12">
        <v>2</v>
      </c>
      <c r="E1283" s="14"/>
      <c r="F1283" s="11" t="str">
        <f>Table76810[[#This Row],[CID]]</f>
        <v>S3.3</v>
      </c>
      <c r="G1283" s="6">
        <v>3</v>
      </c>
      <c r="H1283" s="13" t="s">
        <v>54</v>
      </c>
      <c r="I1283" s="32" t="s">
        <v>423</v>
      </c>
      <c r="J1283" s="11" t="str">
        <f>VLOOKUP(Table76810[[#This Row],[CID]],ALY,2,FALSE)</f>
        <v>Interpreting Experiments</v>
      </c>
    </row>
    <row r="1284" spans="1:10" x14ac:dyDescent="0.2">
      <c r="A1284" s="8" t="str">
        <f>Table76810[[#This Row],[Test No.]]&amp;Table76810[[#This Row],[Section]]&amp;Table76810[[#This Row],[Q No.]]</f>
        <v>P333</v>
      </c>
      <c r="C1284" s="9" t="s">
        <v>117</v>
      </c>
      <c r="D1284" s="12">
        <v>3</v>
      </c>
      <c r="E1284" s="14"/>
      <c r="F1284" s="11" t="str">
        <f>Table76810[[#This Row],[CID]]</f>
        <v>S3.3</v>
      </c>
      <c r="G1284" s="6">
        <v>3</v>
      </c>
      <c r="H1284" s="13" t="s">
        <v>54</v>
      </c>
      <c r="I1284" s="32" t="s">
        <v>423</v>
      </c>
      <c r="J1284" s="11" t="str">
        <f>VLOOKUP(Table76810[[#This Row],[CID]],ALY,2,FALSE)</f>
        <v>Interpreting Experiments</v>
      </c>
    </row>
    <row r="1285" spans="1:10" x14ac:dyDescent="0.2">
      <c r="A1285" s="8" t="str">
        <f>Table76810[[#This Row],[Test No.]]&amp;Table76810[[#This Row],[Section]]&amp;Table76810[[#This Row],[Q No.]]</f>
        <v>P334</v>
      </c>
      <c r="C1285" s="9" t="s">
        <v>117</v>
      </c>
      <c r="D1285" s="12">
        <v>4</v>
      </c>
      <c r="E1285" s="14"/>
      <c r="F1285" s="11" t="str">
        <f>Table76810[[#This Row],[CID]]</f>
        <v>S3.3</v>
      </c>
      <c r="G1285" s="6">
        <v>3</v>
      </c>
      <c r="H1285" s="13" t="s">
        <v>54</v>
      </c>
      <c r="I1285" s="32" t="s">
        <v>423</v>
      </c>
      <c r="J1285" s="11" t="str">
        <f>VLOOKUP(Table76810[[#This Row],[CID]],ALY,2,FALSE)</f>
        <v>Interpreting Experiments</v>
      </c>
    </row>
    <row r="1286" spans="1:10" x14ac:dyDescent="0.2">
      <c r="A1286" s="8" t="str">
        <f>Table76810[[#This Row],[Test No.]]&amp;Table76810[[#This Row],[Section]]&amp;Table76810[[#This Row],[Q No.]]</f>
        <v>P335</v>
      </c>
      <c r="C1286" s="9" t="s">
        <v>117</v>
      </c>
      <c r="D1286" s="12">
        <v>5</v>
      </c>
      <c r="E1286" s="14"/>
      <c r="F1286" s="11" t="str">
        <f>Table76810[[#This Row],[CID]]</f>
        <v>S3.3</v>
      </c>
      <c r="G1286" s="6">
        <v>3</v>
      </c>
      <c r="H1286" s="13" t="s">
        <v>54</v>
      </c>
      <c r="I1286" s="32" t="s">
        <v>423</v>
      </c>
      <c r="J1286" s="11" t="str">
        <f>VLOOKUP(Table76810[[#This Row],[CID]],ALY,2,FALSE)</f>
        <v>Interpreting Experiments</v>
      </c>
    </row>
    <row r="1287" spans="1:10" x14ac:dyDescent="0.2">
      <c r="A1287" s="8" t="str">
        <f>Table76810[[#This Row],[Test No.]]&amp;Table76810[[#This Row],[Section]]&amp;Table76810[[#This Row],[Q No.]]</f>
        <v>P336</v>
      </c>
      <c r="C1287" s="9" t="s">
        <v>117</v>
      </c>
      <c r="D1287" s="12">
        <v>6</v>
      </c>
      <c r="E1287" s="14"/>
      <c r="F1287" s="11" t="str">
        <f>Table76810[[#This Row],[CID]]</f>
        <v>S3.3</v>
      </c>
      <c r="G1287" s="6">
        <v>3</v>
      </c>
      <c r="H1287" s="13" t="s">
        <v>54</v>
      </c>
      <c r="I1287" s="32" t="s">
        <v>423</v>
      </c>
      <c r="J1287" s="11" t="str">
        <f>VLOOKUP(Table76810[[#This Row],[CID]],ALY,2,FALSE)</f>
        <v>Interpreting Experiments</v>
      </c>
    </row>
    <row r="1288" spans="1:10" x14ac:dyDescent="0.2">
      <c r="A1288" s="8" t="str">
        <f>Table76810[[#This Row],[Test No.]]&amp;Table76810[[#This Row],[Section]]&amp;Table76810[[#This Row],[Q No.]]</f>
        <v>P337</v>
      </c>
      <c r="C1288" s="9" t="s">
        <v>117</v>
      </c>
      <c r="D1288" s="12">
        <v>7</v>
      </c>
      <c r="E1288" s="14"/>
      <c r="F1288" s="11" t="str">
        <f>Table76810[[#This Row],[CID]]</f>
        <v>S3.3</v>
      </c>
      <c r="G1288" s="6">
        <v>3</v>
      </c>
      <c r="H1288" s="13" t="s">
        <v>54</v>
      </c>
      <c r="I1288" s="32" t="s">
        <v>423</v>
      </c>
      <c r="J1288" s="11" t="str">
        <f>VLOOKUP(Table76810[[#This Row],[CID]],ALY,2,FALSE)</f>
        <v>Interpreting Experiments</v>
      </c>
    </row>
    <row r="1289" spans="1:10" x14ac:dyDescent="0.2">
      <c r="A1289" s="8" t="str">
        <f>Table76810[[#This Row],[Test No.]]&amp;Table76810[[#This Row],[Section]]&amp;Table76810[[#This Row],[Q No.]]</f>
        <v>P338</v>
      </c>
      <c r="C1289" s="9" t="s">
        <v>117</v>
      </c>
      <c r="D1289" s="12">
        <v>8</v>
      </c>
      <c r="E1289" s="14"/>
      <c r="F1289" s="11" t="str">
        <f>Table76810[[#This Row],[CID]]</f>
        <v>S3.3</v>
      </c>
      <c r="G1289" s="6">
        <v>3</v>
      </c>
      <c r="H1289" s="13" t="s">
        <v>54</v>
      </c>
      <c r="I1289" s="32" t="s">
        <v>423</v>
      </c>
      <c r="J1289" s="11" t="str">
        <f>VLOOKUP(Table76810[[#This Row],[CID]],ALY,2,FALSE)</f>
        <v>Interpreting Experiments</v>
      </c>
    </row>
    <row r="1290" spans="1:10" x14ac:dyDescent="0.2">
      <c r="A1290" s="8" t="str">
        <f>Table76810[[#This Row],[Test No.]]&amp;Table76810[[#This Row],[Section]]&amp;Table76810[[#This Row],[Q No.]]</f>
        <v>P339</v>
      </c>
      <c r="C1290" s="9" t="s">
        <v>117</v>
      </c>
      <c r="D1290" s="12">
        <v>9</v>
      </c>
      <c r="E1290" s="14"/>
      <c r="F1290" s="11" t="str">
        <f>Table76810[[#This Row],[CID]]</f>
        <v>S3.3</v>
      </c>
      <c r="G1290" s="6">
        <v>3</v>
      </c>
      <c r="H1290" s="13" t="s">
        <v>54</v>
      </c>
      <c r="I1290" s="32" t="s">
        <v>423</v>
      </c>
      <c r="J1290" s="11" t="str">
        <f>VLOOKUP(Table76810[[#This Row],[CID]],ALY,2,FALSE)</f>
        <v>Interpreting Experiments</v>
      </c>
    </row>
    <row r="1291" spans="1:10" x14ac:dyDescent="0.2">
      <c r="A1291" s="8" t="str">
        <f>Table76810[[#This Row],[Test No.]]&amp;Table76810[[#This Row],[Section]]&amp;Table76810[[#This Row],[Q No.]]</f>
        <v>P3310</v>
      </c>
      <c r="C1291" s="9" t="s">
        <v>117</v>
      </c>
      <c r="D1291" s="12">
        <v>10</v>
      </c>
      <c r="E1291" s="14"/>
      <c r="F1291" s="11" t="str">
        <f>Table76810[[#This Row],[CID]]</f>
        <v>S3.3</v>
      </c>
      <c r="G1291" s="6">
        <v>3</v>
      </c>
      <c r="H1291" s="13" t="s">
        <v>54</v>
      </c>
      <c r="I1291" s="32" t="s">
        <v>423</v>
      </c>
      <c r="J1291" s="11" t="str">
        <f>VLOOKUP(Table76810[[#This Row],[CID]],ALY,2,FALSE)</f>
        <v>Interpreting Experiments</v>
      </c>
    </row>
    <row r="1292" spans="1:10" x14ac:dyDescent="0.2">
      <c r="A1292" s="8" t="str">
        <f>Table76810[[#This Row],[Test No.]]&amp;Table76810[[#This Row],[Section]]&amp;Table76810[[#This Row],[Q No.]]</f>
        <v>P3311</v>
      </c>
      <c r="C1292" s="9" t="s">
        <v>117</v>
      </c>
      <c r="D1292" s="12">
        <v>11</v>
      </c>
      <c r="E1292" s="14"/>
      <c r="F1292" s="11" t="str">
        <f>Table76810[[#This Row],[CID]]</f>
        <v>S3.3</v>
      </c>
      <c r="G1292" s="6">
        <v>3</v>
      </c>
      <c r="H1292" s="13" t="s">
        <v>54</v>
      </c>
      <c r="I1292" s="32" t="s">
        <v>423</v>
      </c>
      <c r="J1292" s="11" t="str">
        <f>VLOOKUP(Table76810[[#This Row],[CID]],ALY,2,FALSE)</f>
        <v>Interpreting Experiments</v>
      </c>
    </row>
    <row r="1293" spans="1:10" x14ac:dyDescent="0.2">
      <c r="A1293" s="8" t="str">
        <f>Table76810[[#This Row],[Test No.]]&amp;Table76810[[#This Row],[Section]]&amp;Table76810[[#This Row],[Q No.]]</f>
        <v>P3312</v>
      </c>
      <c r="C1293" s="9" t="s">
        <v>117</v>
      </c>
      <c r="D1293" s="12">
        <v>12</v>
      </c>
      <c r="E1293" s="14"/>
      <c r="F1293" s="11" t="str">
        <f>Table76810[[#This Row],[CID]]</f>
        <v>S3.3</v>
      </c>
      <c r="G1293" s="6">
        <v>3</v>
      </c>
      <c r="H1293" s="13" t="s">
        <v>54</v>
      </c>
      <c r="I1293" s="32" t="s">
        <v>423</v>
      </c>
      <c r="J1293" s="11" t="str">
        <f>VLOOKUP(Table76810[[#This Row],[CID]],ALY,2,FALSE)</f>
        <v>Interpreting Experiments</v>
      </c>
    </row>
    <row r="1294" spans="1:10" x14ac:dyDescent="0.2">
      <c r="A1294" s="8" t="str">
        <f>Table76810[[#This Row],[Test No.]]&amp;Table76810[[#This Row],[Section]]&amp;Table76810[[#This Row],[Q No.]]</f>
        <v>P3313</v>
      </c>
      <c r="C1294" s="9" t="s">
        <v>117</v>
      </c>
      <c r="D1294" s="12">
        <v>13</v>
      </c>
      <c r="E1294" s="14"/>
      <c r="F1294" s="11" t="str">
        <f>Table76810[[#This Row],[CID]]</f>
        <v>S2.1</v>
      </c>
      <c r="G1294" s="6">
        <v>2</v>
      </c>
      <c r="H1294" s="13" t="s">
        <v>53</v>
      </c>
      <c r="I1294" s="32" t="s">
        <v>418</v>
      </c>
      <c r="J1294" s="11" t="str">
        <f>VLOOKUP(Table76810[[#This Row],[CID]],ALY,2,FALSE)</f>
        <v>Data Trend &amp; Relationships between Variables</v>
      </c>
    </row>
    <row r="1295" spans="1:10" x14ac:dyDescent="0.2">
      <c r="A1295" s="8" t="str">
        <f>Table76810[[#This Row],[Test No.]]&amp;Table76810[[#This Row],[Section]]&amp;Table76810[[#This Row],[Q No.]]</f>
        <v>P3314</v>
      </c>
      <c r="C1295" s="9" t="s">
        <v>117</v>
      </c>
      <c r="D1295" s="12">
        <v>14</v>
      </c>
      <c r="E1295" s="14"/>
      <c r="F1295" s="11" t="str">
        <f>Table76810[[#This Row],[CID]]</f>
        <v>S2.1</v>
      </c>
      <c r="G1295" s="6">
        <v>2</v>
      </c>
      <c r="H1295" s="13" t="s">
        <v>53</v>
      </c>
      <c r="I1295" s="32" t="s">
        <v>418</v>
      </c>
      <c r="J1295" s="11" t="str">
        <f>VLOOKUP(Table76810[[#This Row],[CID]],ALY,2,FALSE)</f>
        <v>Data Trend &amp; Relationships between Variables</v>
      </c>
    </row>
    <row r="1296" spans="1:10" x14ac:dyDescent="0.2">
      <c r="A1296" s="8" t="str">
        <f>Table76810[[#This Row],[Test No.]]&amp;Table76810[[#This Row],[Section]]&amp;Table76810[[#This Row],[Q No.]]</f>
        <v>P3315</v>
      </c>
      <c r="C1296" s="9" t="s">
        <v>117</v>
      </c>
      <c r="D1296" s="12">
        <v>15</v>
      </c>
      <c r="E1296" s="14"/>
      <c r="F1296" s="11" t="str">
        <f>Table76810[[#This Row],[CID]]</f>
        <v>S2.1</v>
      </c>
      <c r="G1296" s="6">
        <v>2</v>
      </c>
      <c r="H1296" s="13" t="s">
        <v>53</v>
      </c>
      <c r="I1296" s="32" t="s">
        <v>418</v>
      </c>
      <c r="J1296" s="11" t="str">
        <f>VLOOKUP(Table76810[[#This Row],[CID]],ALY,2,FALSE)</f>
        <v>Data Trend &amp; Relationships between Variables</v>
      </c>
    </row>
    <row r="1297" spans="1:10" x14ac:dyDescent="0.2">
      <c r="A1297" s="8" t="str">
        <f>Table76810[[#This Row],[Test No.]]&amp;Table76810[[#This Row],[Section]]&amp;Table76810[[#This Row],[Q No.]]</f>
        <v>P3316</v>
      </c>
      <c r="C1297" s="9" t="s">
        <v>117</v>
      </c>
      <c r="D1297" s="12">
        <v>16</v>
      </c>
      <c r="E1297" s="14"/>
      <c r="F1297" s="11" t="str">
        <f>Table76810[[#This Row],[CID]]</f>
        <v>S2.1</v>
      </c>
      <c r="G1297" s="6">
        <v>2</v>
      </c>
      <c r="H1297" s="13" t="s">
        <v>53</v>
      </c>
      <c r="I1297" s="32" t="s">
        <v>418</v>
      </c>
      <c r="J1297" s="11" t="str">
        <f>VLOOKUP(Table76810[[#This Row],[CID]],ALY,2,FALSE)</f>
        <v>Data Trend &amp; Relationships between Variables</v>
      </c>
    </row>
    <row r="1298" spans="1:10" x14ac:dyDescent="0.2">
      <c r="A1298" s="8" t="str">
        <f>Table76810[[#This Row],[Test No.]]&amp;Table76810[[#This Row],[Section]]&amp;Table76810[[#This Row],[Q No.]]</f>
        <v>P3317</v>
      </c>
      <c r="C1298" s="9" t="s">
        <v>117</v>
      </c>
      <c r="D1298" s="12">
        <v>17</v>
      </c>
      <c r="E1298" s="14"/>
      <c r="F1298" s="11" t="str">
        <f>Table76810[[#This Row],[CID]]</f>
        <v>S2.1</v>
      </c>
      <c r="G1298" s="6">
        <v>2</v>
      </c>
      <c r="H1298" s="13" t="s">
        <v>53</v>
      </c>
      <c r="I1298" s="32" t="s">
        <v>418</v>
      </c>
      <c r="J1298" s="11" t="str">
        <f>VLOOKUP(Table76810[[#This Row],[CID]],ALY,2,FALSE)</f>
        <v>Data Trend &amp; Relationships between Variables</v>
      </c>
    </row>
    <row r="1299" spans="1:10" x14ac:dyDescent="0.2">
      <c r="A1299" s="8" t="str">
        <f>Table76810[[#This Row],[Test No.]]&amp;Table76810[[#This Row],[Section]]&amp;Table76810[[#This Row],[Q No.]]</f>
        <v>P3318</v>
      </c>
      <c r="C1299" s="9" t="s">
        <v>117</v>
      </c>
      <c r="D1299" s="12">
        <v>18</v>
      </c>
      <c r="E1299" s="14"/>
      <c r="F1299" s="11" t="str">
        <f>Table76810[[#This Row],[CID]]</f>
        <v>S2.1</v>
      </c>
      <c r="G1299" s="6">
        <v>2</v>
      </c>
      <c r="H1299" s="13" t="s">
        <v>53</v>
      </c>
      <c r="I1299" s="32" t="s">
        <v>418</v>
      </c>
      <c r="J1299" s="11" t="str">
        <f>VLOOKUP(Table76810[[#This Row],[CID]],ALY,2,FALSE)</f>
        <v>Data Trend &amp; Relationships between Variables</v>
      </c>
    </row>
    <row r="1300" spans="1:10" x14ac:dyDescent="0.2">
      <c r="A1300" s="8" t="str">
        <f>Table76810[[#This Row],[Test No.]]&amp;Table76810[[#This Row],[Section]]&amp;Table76810[[#This Row],[Q No.]]</f>
        <v>P3319</v>
      </c>
      <c r="C1300" s="9" t="s">
        <v>117</v>
      </c>
      <c r="D1300" s="12">
        <v>19</v>
      </c>
      <c r="E1300" s="14"/>
      <c r="F1300" s="11" t="str">
        <f>Table76810[[#This Row],[CID]]</f>
        <v>S2.1</v>
      </c>
      <c r="G1300" s="6">
        <v>2</v>
      </c>
      <c r="H1300" s="13" t="s">
        <v>53</v>
      </c>
      <c r="I1300" s="32" t="s">
        <v>418</v>
      </c>
      <c r="J1300" s="11" t="str">
        <f>VLOOKUP(Table76810[[#This Row],[CID]],ALY,2,FALSE)</f>
        <v>Data Trend &amp; Relationships between Variables</v>
      </c>
    </row>
    <row r="1301" spans="1:10" x14ac:dyDescent="0.2">
      <c r="A1301" s="8" t="str">
        <f>Table76810[[#This Row],[Test No.]]&amp;Table76810[[#This Row],[Section]]&amp;Table76810[[#This Row],[Q No.]]</f>
        <v>P3320</v>
      </c>
      <c r="C1301" s="9" t="s">
        <v>117</v>
      </c>
      <c r="D1301" s="12">
        <v>20</v>
      </c>
      <c r="E1301" s="14"/>
      <c r="F1301" s="11" t="str">
        <f>Table76810[[#This Row],[CID]]</f>
        <v>S2.1</v>
      </c>
      <c r="G1301" s="6">
        <v>2</v>
      </c>
      <c r="H1301" s="13" t="s">
        <v>53</v>
      </c>
      <c r="I1301" s="32" t="s">
        <v>418</v>
      </c>
      <c r="J1301" s="11" t="str">
        <f>VLOOKUP(Table76810[[#This Row],[CID]],ALY,2,FALSE)</f>
        <v>Data Trend &amp; Relationships between Variables</v>
      </c>
    </row>
    <row r="1302" spans="1:10" x14ac:dyDescent="0.2">
      <c r="A1302" s="8" t="str">
        <f>Table76810[[#This Row],[Test No.]]&amp;Table76810[[#This Row],[Section]]&amp;Table76810[[#This Row],[Q No.]]</f>
        <v>P3321</v>
      </c>
      <c r="C1302" s="9" t="s">
        <v>117</v>
      </c>
      <c r="D1302" s="12">
        <v>21</v>
      </c>
      <c r="E1302" s="14"/>
      <c r="F1302" s="11" t="str">
        <f>Table76810[[#This Row],[CID]]</f>
        <v>S2.2</v>
      </c>
      <c r="G1302" s="6">
        <v>2</v>
      </c>
      <c r="H1302" s="13" t="s">
        <v>53</v>
      </c>
      <c r="I1302" s="32" t="s">
        <v>419</v>
      </c>
      <c r="J1302" s="11" t="str">
        <f>VLOOKUP(Table76810[[#This Row],[CID]],ALY,2,FALSE)</f>
        <v>Hypothetical Data Point</v>
      </c>
    </row>
    <row r="1303" spans="1:10" x14ac:dyDescent="0.2">
      <c r="A1303" s="8" t="str">
        <f>Table76810[[#This Row],[Test No.]]&amp;Table76810[[#This Row],[Section]]&amp;Table76810[[#This Row],[Q No.]]</f>
        <v>P3322</v>
      </c>
      <c r="C1303" s="9" t="s">
        <v>117</v>
      </c>
      <c r="D1303" s="12">
        <v>22</v>
      </c>
      <c r="E1303" s="14"/>
      <c r="F1303" s="11" t="str">
        <f>Table76810[[#This Row],[CID]]</f>
        <v>S2.1</v>
      </c>
      <c r="G1303" s="6">
        <v>2</v>
      </c>
      <c r="H1303" s="13" t="s">
        <v>53</v>
      </c>
      <c r="I1303" s="32" t="s">
        <v>418</v>
      </c>
      <c r="J1303" s="11" t="str">
        <f>VLOOKUP(Table76810[[#This Row],[CID]],ALY,2,FALSE)</f>
        <v>Data Trend &amp; Relationships between Variables</v>
      </c>
    </row>
    <row r="1304" spans="1:10" x14ac:dyDescent="0.2">
      <c r="A1304" s="8" t="str">
        <f>Table76810[[#This Row],[Test No.]]&amp;Table76810[[#This Row],[Section]]&amp;Table76810[[#This Row],[Q No.]]</f>
        <v>P3323</v>
      </c>
      <c r="C1304" s="9" t="s">
        <v>117</v>
      </c>
      <c r="D1304" s="12">
        <v>23</v>
      </c>
      <c r="E1304" s="14"/>
      <c r="F1304" s="11" t="str">
        <f>Table76810[[#This Row],[CID]]</f>
        <v>S2.1</v>
      </c>
      <c r="G1304" s="6">
        <v>2</v>
      </c>
      <c r="H1304" s="13" t="s">
        <v>53</v>
      </c>
      <c r="I1304" s="32" t="s">
        <v>418</v>
      </c>
      <c r="J1304" s="11" t="str">
        <f>VLOOKUP(Table76810[[#This Row],[CID]],ALY,2,FALSE)</f>
        <v>Data Trend &amp; Relationships between Variables</v>
      </c>
    </row>
    <row r="1305" spans="1:10" x14ac:dyDescent="0.2">
      <c r="A1305" s="8" t="str">
        <f>Table76810[[#This Row],[Test No.]]&amp;Table76810[[#This Row],[Section]]&amp;Table76810[[#This Row],[Q No.]]</f>
        <v>P3324</v>
      </c>
      <c r="C1305" s="9" t="s">
        <v>117</v>
      </c>
      <c r="D1305" s="12">
        <v>24</v>
      </c>
      <c r="E1305" s="14"/>
      <c r="F1305" s="11" t="str">
        <f>Table76810[[#This Row],[CID]]</f>
        <v>S2.1</v>
      </c>
      <c r="G1305" s="6">
        <v>2</v>
      </c>
      <c r="H1305" s="13" t="s">
        <v>53</v>
      </c>
      <c r="I1305" s="32" t="s">
        <v>418</v>
      </c>
      <c r="J1305" s="11" t="str">
        <f>VLOOKUP(Table76810[[#This Row],[CID]],ALY,2,FALSE)</f>
        <v>Data Trend &amp; Relationships between Variables</v>
      </c>
    </row>
    <row r="1306" spans="1:10" x14ac:dyDescent="0.2">
      <c r="A1306" s="8" t="str">
        <f>Table76810[[#This Row],[Test No.]]&amp;Table76810[[#This Row],[Section]]&amp;Table76810[[#This Row],[Q No.]]</f>
        <v>P3325</v>
      </c>
      <c r="C1306" s="9" t="s">
        <v>117</v>
      </c>
      <c r="D1306" s="12">
        <v>25</v>
      </c>
      <c r="E1306" s="14"/>
      <c r="F1306" s="11" t="str">
        <f>Table76810[[#This Row],[CID]]</f>
        <v>S2.3</v>
      </c>
      <c r="G1306" s="6">
        <v>2</v>
      </c>
      <c r="H1306" s="13" t="s">
        <v>53</v>
      </c>
      <c r="I1306" s="32" t="s">
        <v>420</v>
      </c>
      <c r="J1306" s="11" t="str">
        <f>VLOOKUP(Table76810[[#This Row],[CID]],ALY,2,FALSE)</f>
        <v>Calculations</v>
      </c>
    </row>
    <row r="1307" spans="1:10" x14ac:dyDescent="0.2">
      <c r="A1307" s="8" t="str">
        <f>Table76810[[#This Row],[Test No.]]&amp;Table76810[[#This Row],[Section]]&amp;Table76810[[#This Row],[Q No.]]</f>
        <v>P3326</v>
      </c>
      <c r="C1307" s="9" t="s">
        <v>117</v>
      </c>
      <c r="D1307" s="12">
        <v>26</v>
      </c>
      <c r="E1307" s="14"/>
      <c r="F1307" s="11" t="str">
        <f>Table76810[[#This Row],[CID]]</f>
        <v>S2.1</v>
      </c>
      <c r="G1307" s="6">
        <v>2</v>
      </c>
      <c r="H1307" s="13" t="s">
        <v>53</v>
      </c>
      <c r="I1307" s="32" t="s">
        <v>418</v>
      </c>
      <c r="J1307" s="11" t="str">
        <f>VLOOKUP(Table76810[[#This Row],[CID]],ALY,2,FALSE)</f>
        <v>Data Trend &amp; Relationships between Variables</v>
      </c>
    </row>
    <row r="1308" spans="1:10" x14ac:dyDescent="0.2">
      <c r="A1308" s="8" t="str">
        <f>Table76810[[#This Row],[Test No.]]&amp;Table76810[[#This Row],[Section]]&amp;Table76810[[#This Row],[Q No.]]</f>
        <v>P3327</v>
      </c>
      <c r="C1308" s="9" t="s">
        <v>117</v>
      </c>
      <c r="D1308" s="12">
        <v>27</v>
      </c>
      <c r="E1308" s="14"/>
      <c r="F1308" s="11" t="str">
        <f>Table76810[[#This Row],[CID]]</f>
        <v>S2.1</v>
      </c>
      <c r="G1308" s="6">
        <v>2</v>
      </c>
      <c r="H1308" s="13" t="s">
        <v>53</v>
      </c>
      <c r="I1308" s="32" t="s">
        <v>418</v>
      </c>
      <c r="J1308" s="11" t="str">
        <f>VLOOKUP(Table76810[[#This Row],[CID]],ALY,2,FALSE)</f>
        <v>Data Trend &amp; Relationships between Variables</v>
      </c>
    </row>
    <row r="1309" spans="1:10" x14ac:dyDescent="0.2">
      <c r="A1309" s="8" t="str">
        <f>Table76810[[#This Row],[Test No.]]&amp;Table76810[[#This Row],[Section]]&amp;Table76810[[#This Row],[Q No.]]</f>
        <v>P3328</v>
      </c>
      <c r="C1309" s="9" t="s">
        <v>117</v>
      </c>
      <c r="D1309" s="12">
        <v>28</v>
      </c>
      <c r="E1309" s="14"/>
      <c r="F1309" s="11" t="str">
        <f>Table76810[[#This Row],[CID]]</f>
        <v>S3.3</v>
      </c>
      <c r="G1309" s="6">
        <v>3</v>
      </c>
      <c r="H1309" s="13" t="s">
        <v>54</v>
      </c>
      <c r="I1309" s="32" t="s">
        <v>423</v>
      </c>
      <c r="J1309" s="11" t="str">
        <f>VLOOKUP(Table76810[[#This Row],[CID]],ALY,2,FALSE)</f>
        <v>Interpreting Experiments</v>
      </c>
    </row>
    <row r="1310" spans="1:10" x14ac:dyDescent="0.2">
      <c r="A1310" s="8" t="str">
        <f>Table76810[[#This Row],[Test No.]]&amp;Table76810[[#This Row],[Section]]&amp;Table76810[[#This Row],[Q No.]]</f>
        <v>P3329</v>
      </c>
      <c r="C1310" s="9" t="s">
        <v>117</v>
      </c>
      <c r="D1310" s="12">
        <v>29</v>
      </c>
      <c r="E1310" s="14"/>
      <c r="F1310" s="11" t="str">
        <f>Table76810[[#This Row],[CID]]</f>
        <v>S3.3</v>
      </c>
      <c r="G1310" s="6">
        <v>3</v>
      </c>
      <c r="H1310" s="13" t="s">
        <v>54</v>
      </c>
      <c r="I1310" s="32" t="s">
        <v>423</v>
      </c>
      <c r="J1310" s="11" t="str">
        <f>VLOOKUP(Table76810[[#This Row],[CID]],ALY,2,FALSE)</f>
        <v>Interpreting Experiments</v>
      </c>
    </row>
    <row r="1311" spans="1:10" x14ac:dyDescent="0.2">
      <c r="A1311" s="8" t="str">
        <f>Table76810[[#This Row],[Test No.]]&amp;Table76810[[#This Row],[Section]]&amp;Table76810[[#This Row],[Q No.]]</f>
        <v>P3330</v>
      </c>
      <c r="C1311" s="9" t="s">
        <v>117</v>
      </c>
      <c r="D1311" s="12">
        <v>30</v>
      </c>
      <c r="E1311" s="14"/>
      <c r="F1311" s="11" t="str">
        <f>Table76810[[#This Row],[CID]]</f>
        <v>S3.3</v>
      </c>
      <c r="G1311" s="6">
        <v>3</v>
      </c>
      <c r="H1311" s="13" t="s">
        <v>54</v>
      </c>
      <c r="I1311" s="32" t="s">
        <v>423</v>
      </c>
      <c r="J1311" s="11" t="str">
        <f>VLOOKUP(Table76810[[#This Row],[CID]],ALY,2,FALSE)</f>
        <v>Interpreting Experiments</v>
      </c>
    </row>
    <row r="1312" spans="1:10" x14ac:dyDescent="0.2">
      <c r="A1312" s="8" t="str">
        <f>Table76810[[#This Row],[Test No.]]&amp;Table76810[[#This Row],[Section]]&amp;Table76810[[#This Row],[Q No.]]</f>
        <v>P3331</v>
      </c>
      <c r="C1312" s="9" t="s">
        <v>117</v>
      </c>
      <c r="D1312" s="12">
        <v>31</v>
      </c>
      <c r="E1312" s="14"/>
      <c r="F1312" s="11" t="str">
        <f>Table76810[[#This Row],[CID]]</f>
        <v>S3.3</v>
      </c>
      <c r="G1312" s="6">
        <v>3</v>
      </c>
      <c r="H1312" s="13" t="s">
        <v>54</v>
      </c>
      <c r="I1312" s="32" t="s">
        <v>423</v>
      </c>
      <c r="J1312" s="11" t="str">
        <f>VLOOKUP(Table76810[[#This Row],[CID]],ALY,2,FALSE)</f>
        <v>Interpreting Experiments</v>
      </c>
    </row>
    <row r="1313" spans="1:10" x14ac:dyDescent="0.2">
      <c r="A1313" s="8" t="str">
        <f>Table76810[[#This Row],[Test No.]]&amp;Table76810[[#This Row],[Section]]&amp;Table76810[[#This Row],[Q No.]]</f>
        <v>P3332</v>
      </c>
      <c r="C1313" s="9" t="s">
        <v>117</v>
      </c>
      <c r="D1313" s="12">
        <v>32</v>
      </c>
      <c r="E1313" s="14"/>
      <c r="F1313" s="11" t="str">
        <f>Table76810[[#This Row],[CID]]</f>
        <v>S3.3</v>
      </c>
      <c r="G1313" s="6">
        <v>3</v>
      </c>
      <c r="H1313" s="13" t="s">
        <v>54</v>
      </c>
      <c r="I1313" s="32" t="s">
        <v>423</v>
      </c>
      <c r="J1313" s="11" t="str">
        <f>VLOOKUP(Table76810[[#This Row],[CID]],ALY,2,FALSE)</f>
        <v>Interpreting Experiments</v>
      </c>
    </row>
    <row r="1314" spans="1:10" x14ac:dyDescent="0.2">
      <c r="A1314" s="8" t="str">
        <f>Table76810[[#This Row],[Test No.]]&amp;Table76810[[#This Row],[Section]]&amp;Table76810[[#This Row],[Q No.]]</f>
        <v>P3333</v>
      </c>
      <c r="C1314" s="9" t="s">
        <v>117</v>
      </c>
      <c r="D1314" s="12">
        <v>33</v>
      </c>
      <c r="E1314" s="14"/>
      <c r="F1314" s="11" t="str">
        <f>Table76810[[#This Row],[CID]]</f>
        <v>S3.3</v>
      </c>
      <c r="G1314" s="6">
        <v>3</v>
      </c>
      <c r="H1314" s="13" t="s">
        <v>54</v>
      </c>
      <c r="I1314" s="32" t="s">
        <v>423</v>
      </c>
      <c r="J1314" s="11" t="str">
        <f>VLOOKUP(Table76810[[#This Row],[CID]],ALY,2,FALSE)</f>
        <v>Interpreting Experiments</v>
      </c>
    </row>
    <row r="1315" spans="1:10" x14ac:dyDescent="0.2">
      <c r="A1315" s="8" t="str">
        <f>Table76810[[#This Row],[Test No.]]&amp;Table76810[[#This Row],[Section]]&amp;Table76810[[#This Row],[Q No.]]</f>
        <v>P3334</v>
      </c>
      <c r="C1315" s="9" t="s">
        <v>117</v>
      </c>
      <c r="D1315" s="14">
        <v>34</v>
      </c>
      <c r="E1315" s="14"/>
      <c r="F1315" s="13" t="str">
        <f>Table76810[[#This Row],[CID]]</f>
        <v>S1.1</v>
      </c>
      <c r="G1315" s="6">
        <v>1</v>
      </c>
      <c r="H1315" s="13" t="s">
        <v>52</v>
      </c>
      <c r="I1315" s="32" t="s">
        <v>415</v>
      </c>
      <c r="J1315" s="13" t="str">
        <f>VLOOKUP(Table76810[[#This Row],[CID]],ALY,2,FALSE)</f>
        <v>Detail</v>
      </c>
    </row>
    <row r="1316" spans="1:10" x14ac:dyDescent="0.2">
      <c r="A1316" s="8" t="str">
        <f>Table76810[[#This Row],[Test No.]]&amp;Table76810[[#This Row],[Section]]&amp;Table76810[[#This Row],[Q No.]]</f>
        <v>P3335</v>
      </c>
      <c r="C1316" s="9" t="s">
        <v>117</v>
      </c>
      <c r="D1316" s="12">
        <v>35</v>
      </c>
      <c r="E1316" s="14"/>
      <c r="F1316" s="11" t="str">
        <f>Table76810[[#This Row],[CID]]</f>
        <v>S1.3</v>
      </c>
      <c r="G1316" s="6">
        <v>1</v>
      </c>
      <c r="H1316" s="13" t="s">
        <v>52</v>
      </c>
      <c r="I1316" s="32" t="s">
        <v>417</v>
      </c>
      <c r="J1316" s="11" t="str">
        <f>VLOOKUP(Table76810[[#This Row],[CID]],ALY,2,FALSE)</f>
        <v>Comparison</v>
      </c>
    </row>
    <row r="1317" spans="1:10" x14ac:dyDescent="0.2">
      <c r="A1317" s="8" t="str">
        <f>Table76810[[#This Row],[Test No.]]&amp;Table76810[[#This Row],[Section]]&amp;Table76810[[#This Row],[Q No.]]</f>
        <v>P3336</v>
      </c>
      <c r="C1317" s="9" t="s">
        <v>117</v>
      </c>
      <c r="D1317" s="12">
        <v>36</v>
      </c>
      <c r="E1317" s="14"/>
      <c r="F1317" s="11" t="str">
        <f>Table76810[[#This Row],[CID]]</f>
        <v>S1.3</v>
      </c>
      <c r="G1317" s="6">
        <v>1</v>
      </c>
      <c r="H1317" s="13" t="s">
        <v>52</v>
      </c>
      <c r="I1317" s="32" t="s">
        <v>417</v>
      </c>
      <c r="J1317" s="11" t="str">
        <f>VLOOKUP(Table76810[[#This Row],[CID]],ALY,2,FALSE)</f>
        <v>Comparison</v>
      </c>
    </row>
    <row r="1318" spans="1:10" x14ac:dyDescent="0.2">
      <c r="A1318" s="8" t="str">
        <f>Table76810[[#This Row],[Test No.]]&amp;Table76810[[#This Row],[Section]]&amp;Table76810[[#This Row],[Q No.]]</f>
        <v>P3337</v>
      </c>
      <c r="C1318" s="9" t="s">
        <v>117</v>
      </c>
      <c r="D1318" s="12">
        <v>37</v>
      </c>
      <c r="E1318" s="14"/>
      <c r="F1318" s="11" t="str">
        <f>Table76810[[#This Row],[CID]]</f>
        <v>S1.1</v>
      </c>
      <c r="G1318" s="6">
        <v>1</v>
      </c>
      <c r="H1318" s="13" t="s">
        <v>52</v>
      </c>
      <c r="I1318" s="32" t="s">
        <v>415</v>
      </c>
      <c r="J1318" s="11" t="str">
        <f>VLOOKUP(Table76810[[#This Row],[CID]],ALY,2,FALSE)</f>
        <v>Detail</v>
      </c>
    </row>
    <row r="1319" spans="1:10" x14ac:dyDescent="0.2">
      <c r="A1319" s="8" t="str">
        <f>Table76810[[#This Row],[Test No.]]&amp;Table76810[[#This Row],[Section]]&amp;Table76810[[#This Row],[Q No.]]</f>
        <v>P3338</v>
      </c>
      <c r="C1319" s="9" t="s">
        <v>117</v>
      </c>
      <c r="D1319" s="12">
        <v>38</v>
      </c>
      <c r="E1319" s="14"/>
      <c r="F1319" s="11" t="str">
        <f>Table76810[[#This Row],[CID]]</f>
        <v>S1.1</v>
      </c>
      <c r="G1319" s="6">
        <v>1</v>
      </c>
      <c r="H1319" s="13" t="s">
        <v>52</v>
      </c>
      <c r="I1319" s="32" t="s">
        <v>415</v>
      </c>
      <c r="J1319" s="11" t="str">
        <f>VLOOKUP(Table76810[[#This Row],[CID]],ALY,2,FALSE)</f>
        <v>Detail</v>
      </c>
    </row>
    <row r="1320" spans="1:10" x14ac:dyDescent="0.2">
      <c r="A1320" s="8" t="str">
        <f>Table76810[[#This Row],[Test No.]]&amp;Table76810[[#This Row],[Section]]&amp;Table76810[[#This Row],[Q No.]]</f>
        <v>P3339</v>
      </c>
      <c r="C1320" s="9" t="s">
        <v>117</v>
      </c>
      <c r="D1320" s="12">
        <v>39</v>
      </c>
      <c r="E1320" s="14"/>
      <c r="F1320" s="11" t="str">
        <f>Table76810[[#This Row],[CID]]</f>
        <v>S1.2</v>
      </c>
      <c r="G1320" s="6">
        <v>1</v>
      </c>
      <c r="H1320" s="13" t="s">
        <v>52</v>
      </c>
      <c r="I1320" s="32" t="s">
        <v>416</v>
      </c>
      <c r="J1320" s="11" t="str">
        <f>VLOOKUP(Table76810[[#This Row],[CID]],ALY,2,FALSE)</f>
        <v>Inference</v>
      </c>
    </row>
    <row r="1321" spans="1:10" x14ac:dyDescent="0.2">
      <c r="A1321" s="8" t="str">
        <f>Table76810[[#This Row],[Test No.]]&amp;Table76810[[#This Row],[Section]]&amp;Table76810[[#This Row],[Q No.]]</f>
        <v>P3340</v>
      </c>
      <c r="C1321" s="9" t="s">
        <v>117</v>
      </c>
      <c r="D1321" s="12">
        <v>40</v>
      </c>
      <c r="E1321" s="14"/>
      <c r="F1321" s="11" t="str">
        <f>Table76810[[#This Row],[CID]]</f>
        <v>S1.2</v>
      </c>
      <c r="G1321" s="6">
        <v>1</v>
      </c>
      <c r="H1321" s="13" t="s">
        <v>52</v>
      </c>
      <c r="I1321" s="32" t="s">
        <v>416</v>
      </c>
      <c r="J1321" s="11" t="str">
        <f>VLOOKUP(Table76810[[#This Row],[CID]],ALY,2,FALSE)</f>
        <v>Inference</v>
      </c>
    </row>
    <row r="1322" spans="1:10" x14ac:dyDescent="0.2">
      <c r="A1322" s="8" t="str">
        <f>Table76810[[#This Row],[Test No.]]&amp;Table76810[[#This Row],[Section]]&amp;Table76810[[#This Row],[Q No.]]</f>
        <v>P341</v>
      </c>
      <c r="C1322" s="9" t="s">
        <v>116</v>
      </c>
      <c r="D1322" s="12">
        <v>1</v>
      </c>
      <c r="E1322" s="14"/>
      <c r="F1322" s="11" t="str">
        <f>Table76810[[#This Row],[CID]]</f>
        <v>S3.3</v>
      </c>
      <c r="G1322" s="6">
        <v>3</v>
      </c>
      <c r="H1322" s="13" t="s">
        <v>54</v>
      </c>
      <c r="I1322" s="32" t="s">
        <v>423</v>
      </c>
      <c r="J1322" s="11" t="str">
        <f>VLOOKUP(Table76810[[#This Row],[CID]],ALY,2,FALSE)</f>
        <v>Interpreting Experiments</v>
      </c>
    </row>
    <row r="1323" spans="1:10" x14ac:dyDescent="0.2">
      <c r="A1323" s="8" t="str">
        <f>Table76810[[#This Row],[Test No.]]&amp;Table76810[[#This Row],[Section]]&amp;Table76810[[#This Row],[Q No.]]</f>
        <v>P342</v>
      </c>
      <c r="C1323" s="9" t="s">
        <v>116</v>
      </c>
      <c r="D1323" s="12">
        <v>2</v>
      </c>
      <c r="E1323" s="14"/>
      <c r="F1323" s="11" t="str">
        <f>Table76810[[#This Row],[CID]]</f>
        <v>S3.3</v>
      </c>
      <c r="G1323" s="6">
        <v>3</v>
      </c>
      <c r="H1323" s="13" t="s">
        <v>54</v>
      </c>
      <c r="I1323" s="32" t="s">
        <v>423</v>
      </c>
      <c r="J1323" s="11" t="str">
        <f>VLOOKUP(Table76810[[#This Row],[CID]],ALY,2,FALSE)</f>
        <v>Interpreting Experiments</v>
      </c>
    </row>
    <row r="1324" spans="1:10" x14ac:dyDescent="0.2">
      <c r="A1324" s="8" t="str">
        <f>Table76810[[#This Row],[Test No.]]&amp;Table76810[[#This Row],[Section]]&amp;Table76810[[#This Row],[Q No.]]</f>
        <v>P343</v>
      </c>
      <c r="C1324" s="9" t="s">
        <v>116</v>
      </c>
      <c r="D1324" s="12">
        <v>3</v>
      </c>
      <c r="E1324" s="14"/>
      <c r="F1324" s="11" t="str">
        <f>Table76810[[#This Row],[CID]]</f>
        <v>S3.1</v>
      </c>
      <c r="G1324" s="6">
        <v>3</v>
      </c>
      <c r="H1324" s="13" t="s">
        <v>54</v>
      </c>
      <c r="I1324" s="32" t="s">
        <v>421</v>
      </c>
      <c r="J1324" s="11" t="str">
        <f>VLOOKUP(Table76810[[#This Row],[CID]],ALY,2,FALSE)</f>
        <v>Experimental Design &amp; Method</v>
      </c>
    </row>
    <row r="1325" spans="1:10" x14ac:dyDescent="0.2">
      <c r="A1325" s="8" t="str">
        <f>Table76810[[#This Row],[Test No.]]&amp;Table76810[[#This Row],[Section]]&amp;Table76810[[#This Row],[Q No.]]</f>
        <v>P344</v>
      </c>
      <c r="C1325" s="9" t="s">
        <v>116</v>
      </c>
      <c r="D1325" s="12">
        <v>4</v>
      </c>
      <c r="E1325" s="14"/>
      <c r="F1325" s="11" t="str">
        <f>Table76810[[#This Row],[CID]]</f>
        <v>S3.3</v>
      </c>
      <c r="G1325" s="6">
        <v>3</v>
      </c>
      <c r="H1325" s="13" t="s">
        <v>54</v>
      </c>
      <c r="I1325" s="32" t="s">
        <v>423</v>
      </c>
      <c r="J1325" s="11" t="str">
        <f>VLOOKUP(Table76810[[#This Row],[CID]],ALY,2,FALSE)</f>
        <v>Interpreting Experiments</v>
      </c>
    </row>
    <row r="1326" spans="1:10" x14ac:dyDescent="0.2">
      <c r="A1326" s="8" t="str">
        <f>Table76810[[#This Row],[Test No.]]&amp;Table76810[[#This Row],[Section]]&amp;Table76810[[#This Row],[Q No.]]</f>
        <v>P345</v>
      </c>
      <c r="C1326" s="9" t="s">
        <v>116</v>
      </c>
      <c r="D1326" s="12">
        <v>5</v>
      </c>
      <c r="E1326" s="14"/>
      <c r="F1326" s="11" t="str">
        <f>Table76810[[#This Row],[CID]]</f>
        <v>S3.3</v>
      </c>
      <c r="G1326" s="6">
        <v>3</v>
      </c>
      <c r="H1326" s="13" t="s">
        <v>54</v>
      </c>
      <c r="I1326" s="32" t="s">
        <v>423</v>
      </c>
      <c r="J1326" s="11" t="str">
        <f>VLOOKUP(Table76810[[#This Row],[CID]],ALY,2,FALSE)</f>
        <v>Interpreting Experiments</v>
      </c>
    </row>
    <row r="1327" spans="1:10" x14ac:dyDescent="0.2">
      <c r="A1327" s="8" t="str">
        <f>Table76810[[#This Row],[Test No.]]&amp;Table76810[[#This Row],[Section]]&amp;Table76810[[#This Row],[Q No.]]</f>
        <v>P346</v>
      </c>
      <c r="C1327" s="9" t="s">
        <v>116</v>
      </c>
      <c r="D1327" s="12">
        <v>6</v>
      </c>
      <c r="E1327" s="14"/>
      <c r="F1327" s="11" t="str">
        <f>Table76810[[#This Row],[CID]]</f>
        <v>S3.1</v>
      </c>
      <c r="G1327" s="6">
        <v>3</v>
      </c>
      <c r="H1327" s="13" t="s">
        <v>54</v>
      </c>
      <c r="I1327" s="32" t="s">
        <v>421</v>
      </c>
      <c r="J1327" s="11" t="str">
        <f>VLOOKUP(Table76810[[#This Row],[CID]],ALY,2,FALSE)</f>
        <v>Experimental Design &amp; Method</v>
      </c>
    </row>
    <row r="1328" spans="1:10" x14ac:dyDescent="0.2">
      <c r="A1328" s="8" t="str">
        <f>Table76810[[#This Row],[Test No.]]&amp;Table76810[[#This Row],[Section]]&amp;Table76810[[#This Row],[Q No.]]</f>
        <v>P347</v>
      </c>
      <c r="C1328" s="9" t="s">
        <v>116</v>
      </c>
      <c r="D1328" s="12">
        <v>7</v>
      </c>
      <c r="E1328" s="14"/>
      <c r="F1328" s="11" t="str">
        <f>Table76810[[#This Row],[CID]]</f>
        <v>S3.3</v>
      </c>
      <c r="G1328" s="6">
        <v>3</v>
      </c>
      <c r="H1328" s="13" t="s">
        <v>54</v>
      </c>
      <c r="I1328" s="32" t="s">
        <v>423</v>
      </c>
      <c r="J1328" s="11" t="str">
        <f>VLOOKUP(Table76810[[#This Row],[CID]],ALY,2,FALSE)</f>
        <v>Interpreting Experiments</v>
      </c>
    </row>
    <row r="1329" spans="1:10" x14ac:dyDescent="0.2">
      <c r="A1329" s="8" t="str">
        <f>Table76810[[#This Row],[Test No.]]&amp;Table76810[[#This Row],[Section]]&amp;Table76810[[#This Row],[Q No.]]</f>
        <v>P348</v>
      </c>
      <c r="C1329" s="9" t="s">
        <v>116</v>
      </c>
      <c r="D1329" s="12">
        <v>8</v>
      </c>
      <c r="E1329" s="14"/>
      <c r="F1329" s="11" t="str">
        <f>Table76810[[#This Row],[CID]]</f>
        <v>S3.3</v>
      </c>
      <c r="G1329" s="6">
        <v>3</v>
      </c>
      <c r="H1329" s="13" t="s">
        <v>54</v>
      </c>
      <c r="I1329" s="32" t="s">
        <v>423</v>
      </c>
      <c r="J1329" s="11" t="str">
        <f>VLOOKUP(Table76810[[#This Row],[CID]],ALY,2,FALSE)</f>
        <v>Interpreting Experiments</v>
      </c>
    </row>
    <row r="1330" spans="1:10" x14ac:dyDescent="0.2">
      <c r="A1330" s="8" t="str">
        <f>Table76810[[#This Row],[Test No.]]&amp;Table76810[[#This Row],[Section]]&amp;Table76810[[#This Row],[Q No.]]</f>
        <v>P349</v>
      </c>
      <c r="C1330" s="9" t="s">
        <v>116</v>
      </c>
      <c r="D1330" s="12">
        <v>9</v>
      </c>
      <c r="E1330" s="14"/>
      <c r="F1330" s="11" t="str">
        <f>Table76810[[#This Row],[CID]]</f>
        <v>S3.3</v>
      </c>
      <c r="G1330" s="6">
        <v>3</v>
      </c>
      <c r="H1330" s="13" t="s">
        <v>54</v>
      </c>
      <c r="I1330" s="32" t="s">
        <v>423</v>
      </c>
      <c r="J1330" s="11" t="str">
        <f>VLOOKUP(Table76810[[#This Row],[CID]],ALY,2,FALSE)</f>
        <v>Interpreting Experiments</v>
      </c>
    </row>
    <row r="1331" spans="1:10" x14ac:dyDescent="0.2">
      <c r="A1331" s="8" t="str">
        <f>Table76810[[#This Row],[Test No.]]&amp;Table76810[[#This Row],[Section]]&amp;Table76810[[#This Row],[Q No.]]</f>
        <v>P3410</v>
      </c>
      <c r="C1331" s="9" t="s">
        <v>116</v>
      </c>
      <c r="D1331" s="12">
        <v>10</v>
      </c>
      <c r="E1331" s="14"/>
      <c r="F1331" s="11" t="str">
        <f>Table76810[[#This Row],[CID]]</f>
        <v>S3.1</v>
      </c>
      <c r="G1331" s="6">
        <v>3</v>
      </c>
      <c r="H1331" s="13" t="s">
        <v>54</v>
      </c>
      <c r="I1331" s="32" t="s">
        <v>421</v>
      </c>
      <c r="J1331" s="11" t="str">
        <f>VLOOKUP(Table76810[[#This Row],[CID]],ALY,2,FALSE)</f>
        <v>Experimental Design &amp; Method</v>
      </c>
    </row>
    <row r="1332" spans="1:10" x14ac:dyDescent="0.2">
      <c r="A1332" s="8" t="str">
        <f>Table76810[[#This Row],[Test No.]]&amp;Table76810[[#This Row],[Section]]&amp;Table76810[[#This Row],[Q No.]]</f>
        <v>P3411</v>
      </c>
      <c r="C1332" s="9" t="s">
        <v>116</v>
      </c>
      <c r="D1332" s="12">
        <v>11</v>
      </c>
      <c r="E1332" s="14"/>
      <c r="F1332" s="11" t="str">
        <f>Table76810[[#This Row],[CID]]</f>
        <v>S3.3</v>
      </c>
      <c r="G1332" s="6">
        <v>3</v>
      </c>
      <c r="H1332" s="13" t="s">
        <v>54</v>
      </c>
      <c r="I1332" s="32" t="s">
        <v>423</v>
      </c>
      <c r="J1332" s="11" t="str">
        <f>VLOOKUP(Table76810[[#This Row],[CID]],ALY,2,FALSE)</f>
        <v>Interpreting Experiments</v>
      </c>
    </row>
    <row r="1333" spans="1:10" x14ac:dyDescent="0.2">
      <c r="A1333" s="8" t="str">
        <f>Table76810[[#This Row],[Test No.]]&amp;Table76810[[#This Row],[Section]]&amp;Table76810[[#This Row],[Q No.]]</f>
        <v>P3412</v>
      </c>
      <c r="C1333" s="9" t="s">
        <v>116</v>
      </c>
      <c r="D1333" s="12">
        <v>12</v>
      </c>
      <c r="E1333" s="14"/>
      <c r="F1333" s="11" t="str">
        <f>Table76810[[#This Row],[CID]]</f>
        <v>S3.3</v>
      </c>
      <c r="G1333" s="6">
        <v>3</v>
      </c>
      <c r="H1333" s="13" t="s">
        <v>54</v>
      </c>
      <c r="I1333" s="32" t="s">
        <v>423</v>
      </c>
      <c r="J1333" s="11" t="str">
        <f>VLOOKUP(Table76810[[#This Row],[CID]],ALY,2,FALSE)</f>
        <v>Interpreting Experiments</v>
      </c>
    </row>
    <row r="1334" spans="1:10" x14ac:dyDescent="0.2">
      <c r="A1334" s="8" t="str">
        <f>Table76810[[#This Row],[Test No.]]&amp;Table76810[[#This Row],[Section]]&amp;Table76810[[#This Row],[Q No.]]</f>
        <v>P3413</v>
      </c>
      <c r="C1334" s="9" t="s">
        <v>116</v>
      </c>
      <c r="D1334" s="12">
        <v>13</v>
      </c>
      <c r="E1334" s="14"/>
      <c r="F1334" s="11" t="str">
        <f>Table76810[[#This Row],[CID]]</f>
        <v>S2.1</v>
      </c>
      <c r="G1334" s="6">
        <v>2</v>
      </c>
      <c r="H1334" s="13" t="s">
        <v>53</v>
      </c>
      <c r="I1334" s="32" t="s">
        <v>418</v>
      </c>
      <c r="J1334" s="11" t="str">
        <f>VLOOKUP(Table76810[[#This Row],[CID]],ALY,2,FALSE)</f>
        <v>Data Trend &amp; Relationships between Variables</v>
      </c>
    </row>
    <row r="1335" spans="1:10" x14ac:dyDescent="0.2">
      <c r="A1335" s="8" t="str">
        <f>Table76810[[#This Row],[Test No.]]&amp;Table76810[[#This Row],[Section]]&amp;Table76810[[#This Row],[Q No.]]</f>
        <v>P3414</v>
      </c>
      <c r="C1335" s="9" t="s">
        <v>116</v>
      </c>
      <c r="D1335" s="12">
        <v>14</v>
      </c>
      <c r="E1335" s="14"/>
      <c r="F1335" s="11" t="str">
        <f>Table76810[[#This Row],[CID]]</f>
        <v>S2.1</v>
      </c>
      <c r="G1335" s="6">
        <v>2</v>
      </c>
      <c r="H1335" s="13" t="s">
        <v>53</v>
      </c>
      <c r="I1335" s="32" t="s">
        <v>418</v>
      </c>
      <c r="J1335" s="11" t="str">
        <f>VLOOKUP(Table76810[[#This Row],[CID]],ALY,2,FALSE)</f>
        <v>Data Trend &amp; Relationships between Variables</v>
      </c>
    </row>
    <row r="1336" spans="1:10" x14ac:dyDescent="0.2">
      <c r="A1336" s="8" t="str">
        <f>Table76810[[#This Row],[Test No.]]&amp;Table76810[[#This Row],[Section]]&amp;Table76810[[#This Row],[Q No.]]</f>
        <v>P3415</v>
      </c>
      <c r="C1336" s="9" t="s">
        <v>116</v>
      </c>
      <c r="D1336" s="12">
        <v>15</v>
      </c>
      <c r="E1336" s="14"/>
      <c r="F1336" s="11" t="str">
        <f>Table76810[[#This Row],[CID]]</f>
        <v>S2.1</v>
      </c>
      <c r="G1336" s="6">
        <v>2</v>
      </c>
      <c r="H1336" s="13" t="s">
        <v>53</v>
      </c>
      <c r="I1336" s="32" t="s">
        <v>418</v>
      </c>
      <c r="J1336" s="11" t="str">
        <f>VLOOKUP(Table76810[[#This Row],[CID]],ALY,2,FALSE)</f>
        <v>Data Trend &amp; Relationships between Variables</v>
      </c>
    </row>
    <row r="1337" spans="1:10" x14ac:dyDescent="0.2">
      <c r="A1337" s="8" t="str">
        <f>Table76810[[#This Row],[Test No.]]&amp;Table76810[[#This Row],[Section]]&amp;Table76810[[#This Row],[Q No.]]</f>
        <v>P3416</v>
      </c>
      <c r="C1337" s="9" t="s">
        <v>116</v>
      </c>
      <c r="D1337" s="12">
        <v>16</v>
      </c>
      <c r="E1337" s="14"/>
      <c r="F1337" s="11" t="str">
        <f>Table76810[[#This Row],[CID]]</f>
        <v>S2.1</v>
      </c>
      <c r="G1337" s="6">
        <v>2</v>
      </c>
      <c r="H1337" s="13" t="s">
        <v>53</v>
      </c>
      <c r="I1337" s="32" t="s">
        <v>418</v>
      </c>
      <c r="J1337" s="11" t="str">
        <f>VLOOKUP(Table76810[[#This Row],[CID]],ALY,2,FALSE)</f>
        <v>Data Trend &amp; Relationships between Variables</v>
      </c>
    </row>
    <row r="1338" spans="1:10" x14ac:dyDescent="0.2">
      <c r="A1338" s="8" t="str">
        <f>Table76810[[#This Row],[Test No.]]&amp;Table76810[[#This Row],[Section]]&amp;Table76810[[#This Row],[Q No.]]</f>
        <v>P3417</v>
      </c>
      <c r="C1338" s="9" t="s">
        <v>116</v>
      </c>
      <c r="D1338" s="12">
        <v>17</v>
      </c>
      <c r="E1338" s="14"/>
      <c r="F1338" s="11" t="str">
        <f>Table76810[[#This Row],[CID]]</f>
        <v>S2.2</v>
      </c>
      <c r="G1338" s="6">
        <v>2</v>
      </c>
      <c r="H1338" s="13" t="s">
        <v>53</v>
      </c>
      <c r="I1338" s="32" t="s">
        <v>419</v>
      </c>
      <c r="J1338" s="11" t="str">
        <f>VLOOKUP(Table76810[[#This Row],[CID]],ALY,2,FALSE)</f>
        <v>Hypothetical Data Point</v>
      </c>
    </row>
    <row r="1339" spans="1:10" x14ac:dyDescent="0.2">
      <c r="A1339" s="8" t="str">
        <f>Table76810[[#This Row],[Test No.]]&amp;Table76810[[#This Row],[Section]]&amp;Table76810[[#This Row],[Q No.]]</f>
        <v>P3418</v>
      </c>
      <c r="C1339" s="9" t="s">
        <v>116</v>
      </c>
      <c r="D1339" s="12">
        <v>18</v>
      </c>
      <c r="E1339" s="14"/>
      <c r="F1339" s="11" t="str">
        <f>Table76810[[#This Row],[CID]]</f>
        <v>S2.1</v>
      </c>
      <c r="G1339" s="6">
        <v>2</v>
      </c>
      <c r="H1339" s="13" t="s">
        <v>53</v>
      </c>
      <c r="I1339" s="32" t="s">
        <v>418</v>
      </c>
      <c r="J1339" s="11" t="str">
        <f>VLOOKUP(Table76810[[#This Row],[CID]],ALY,2,FALSE)</f>
        <v>Data Trend &amp; Relationships between Variables</v>
      </c>
    </row>
    <row r="1340" spans="1:10" x14ac:dyDescent="0.2">
      <c r="A1340" s="8" t="str">
        <f>Table76810[[#This Row],[Test No.]]&amp;Table76810[[#This Row],[Section]]&amp;Table76810[[#This Row],[Q No.]]</f>
        <v>P3419</v>
      </c>
      <c r="C1340" s="9" t="s">
        <v>116</v>
      </c>
      <c r="D1340" s="12">
        <v>19</v>
      </c>
      <c r="E1340" s="14"/>
      <c r="F1340" s="11" t="str">
        <f>Table76810[[#This Row],[CID]]</f>
        <v>S2.1</v>
      </c>
      <c r="G1340" s="6">
        <v>2</v>
      </c>
      <c r="H1340" s="13" t="s">
        <v>53</v>
      </c>
      <c r="I1340" s="32" t="s">
        <v>418</v>
      </c>
      <c r="J1340" s="11" t="str">
        <f>VLOOKUP(Table76810[[#This Row],[CID]],ALY,2,FALSE)</f>
        <v>Data Trend &amp; Relationships between Variables</v>
      </c>
    </row>
    <row r="1341" spans="1:10" x14ac:dyDescent="0.2">
      <c r="A1341" s="8" t="str">
        <f>Table76810[[#This Row],[Test No.]]&amp;Table76810[[#This Row],[Section]]&amp;Table76810[[#This Row],[Q No.]]</f>
        <v>P3420</v>
      </c>
      <c r="C1341" s="9" t="s">
        <v>116</v>
      </c>
      <c r="D1341" s="12">
        <v>20</v>
      </c>
      <c r="E1341" s="14"/>
      <c r="F1341" s="11" t="str">
        <f>Table76810[[#This Row],[CID]]</f>
        <v>S2.1</v>
      </c>
      <c r="G1341" s="6">
        <v>2</v>
      </c>
      <c r="H1341" s="13" t="s">
        <v>53</v>
      </c>
      <c r="I1341" s="32" t="s">
        <v>418</v>
      </c>
      <c r="J1341" s="11" t="str">
        <f>VLOOKUP(Table76810[[#This Row],[CID]],ALY,2,FALSE)</f>
        <v>Data Trend &amp; Relationships between Variables</v>
      </c>
    </row>
    <row r="1342" spans="1:10" x14ac:dyDescent="0.2">
      <c r="A1342" s="8" t="str">
        <f>Table76810[[#This Row],[Test No.]]&amp;Table76810[[#This Row],[Section]]&amp;Table76810[[#This Row],[Q No.]]</f>
        <v>P3421</v>
      </c>
      <c r="C1342" s="9" t="s">
        <v>116</v>
      </c>
      <c r="D1342" s="12">
        <v>21</v>
      </c>
      <c r="E1342" s="14"/>
      <c r="F1342" s="11" t="str">
        <f>Table76810[[#This Row],[CID]]</f>
        <v>S2.1</v>
      </c>
      <c r="G1342" s="6">
        <v>2</v>
      </c>
      <c r="H1342" s="13" t="s">
        <v>53</v>
      </c>
      <c r="I1342" s="32" t="s">
        <v>418</v>
      </c>
      <c r="J1342" s="11" t="str">
        <f>VLOOKUP(Table76810[[#This Row],[CID]],ALY,2,FALSE)</f>
        <v>Data Trend &amp; Relationships between Variables</v>
      </c>
    </row>
    <row r="1343" spans="1:10" x14ac:dyDescent="0.2">
      <c r="A1343" s="8" t="str">
        <f>Table76810[[#This Row],[Test No.]]&amp;Table76810[[#This Row],[Section]]&amp;Table76810[[#This Row],[Q No.]]</f>
        <v>P3422</v>
      </c>
      <c r="C1343" s="9" t="s">
        <v>116</v>
      </c>
      <c r="D1343" s="12">
        <v>22</v>
      </c>
      <c r="E1343" s="14"/>
      <c r="F1343" s="11" t="str">
        <f>Table76810[[#This Row],[CID]]</f>
        <v>S2.1</v>
      </c>
      <c r="G1343" s="6">
        <v>2</v>
      </c>
      <c r="H1343" s="13" t="s">
        <v>53</v>
      </c>
      <c r="I1343" s="32" t="s">
        <v>418</v>
      </c>
      <c r="J1343" s="11" t="str">
        <f>VLOOKUP(Table76810[[#This Row],[CID]],ALY,2,FALSE)</f>
        <v>Data Trend &amp; Relationships between Variables</v>
      </c>
    </row>
    <row r="1344" spans="1:10" x14ac:dyDescent="0.2">
      <c r="A1344" s="8" t="str">
        <f>Table76810[[#This Row],[Test No.]]&amp;Table76810[[#This Row],[Section]]&amp;Table76810[[#This Row],[Q No.]]</f>
        <v>P3423</v>
      </c>
      <c r="C1344" s="9" t="s">
        <v>116</v>
      </c>
      <c r="D1344" s="12">
        <v>23</v>
      </c>
      <c r="E1344" s="14"/>
      <c r="F1344" s="11" t="str">
        <f>Table76810[[#This Row],[CID]]</f>
        <v>S1.3</v>
      </c>
      <c r="G1344" s="6">
        <v>1</v>
      </c>
      <c r="H1344" s="13" t="s">
        <v>52</v>
      </c>
      <c r="I1344" s="32" t="s">
        <v>417</v>
      </c>
      <c r="J1344" s="11" t="str">
        <f>VLOOKUP(Table76810[[#This Row],[CID]],ALY,2,FALSE)</f>
        <v>Comparison</v>
      </c>
    </row>
    <row r="1345" spans="1:10" x14ac:dyDescent="0.2">
      <c r="A1345" s="8" t="str">
        <f>Table76810[[#This Row],[Test No.]]&amp;Table76810[[#This Row],[Section]]&amp;Table76810[[#This Row],[Q No.]]</f>
        <v>P3424</v>
      </c>
      <c r="C1345" s="9" t="s">
        <v>116</v>
      </c>
      <c r="D1345" s="12">
        <v>24</v>
      </c>
      <c r="E1345" s="14"/>
      <c r="F1345" s="11" t="str">
        <f>Table76810[[#This Row],[CID]]</f>
        <v>S1.2</v>
      </c>
      <c r="G1345" s="6">
        <v>1</v>
      </c>
      <c r="H1345" s="13" t="s">
        <v>52</v>
      </c>
      <c r="I1345" s="32" t="s">
        <v>416</v>
      </c>
      <c r="J1345" s="11" t="str">
        <f>VLOOKUP(Table76810[[#This Row],[CID]],ALY,2,FALSE)</f>
        <v>Inference</v>
      </c>
    </row>
    <row r="1346" spans="1:10" x14ac:dyDescent="0.2">
      <c r="A1346" s="8" t="str">
        <f>Table76810[[#This Row],[Test No.]]&amp;Table76810[[#This Row],[Section]]&amp;Table76810[[#This Row],[Q No.]]</f>
        <v>P3425</v>
      </c>
      <c r="C1346" s="9" t="s">
        <v>116</v>
      </c>
      <c r="D1346" s="12">
        <v>25</v>
      </c>
      <c r="E1346" s="14"/>
      <c r="F1346" s="11" t="str">
        <f>Table76810[[#This Row],[CID]]</f>
        <v>S1.1</v>
      </c>
      <c r="G1346" s="6">
        <v>1</v>
      </c>
      <c r="H1346" s="13" t="s">
        <v>52</v>
      </c>
      <c r="I1346" s="32" t="s">
        <v>415</v>
      </c>
      <c r="J1346" s="11" t="str">
        <f>VLOOKUP(Table76810[[#This Row],[CID]],ALY,2,FALSE)</f>
        <v>Detail</v>
      </c>
    </row>
    <row r="1347" spans="1:10" x14ac:dyDescent="0.2">
      <c r="A1347" s="8" t="str">
        <f>Table76810[[#This Row],[Test No.]]&amp;Table76810[[#This Row],[Section]]&amp;Table76810[[#This Row],[Q No.]]</f>
        <v>P3426</v>
      </c>
      <c r="C1347" s="9" t="s">
        <v>116</v>
      </c>
      <c r="D1347" s="12">
        <v>26</v>
      </c>
      <c r="E1347" s="14"/>
      <c r="F1347" s="11" t="str">
        <f>Table76810[[#This Row],[CID]]</f>
        <v>S1.3</v>
      </c>
      <c r="G1347" s="6">
        <v>1</v>
      </c>
      <c r="H1347" s="13" t="s">
        <v>52</v>
      </c>
      <c r="I1347" s="32" t="s">
        <v>417</v>
      </c>
      <c r="J1347" s="11" t="str">
        <f>VLOOKUP(Table76810[[#This Row],[CID]],ALY,2,FALSE)</f>
        <v>Comparison</v>
      </c>
    </row>
    <row r="1348" spans="1:10" x14ac:dyDescent="0.2">
      <c r="A1348" s="8" t="str">
        <f>Table76810[[#This Row],[Test No.]]&amp;Table76810[[#This Row],[Section]]&amp;Table76810[[#This Row],[Q No.]]</f>
        <v>P3427</v>
      </c>
      <c r="C1348" s="9" t="s">
        <v>116</v>
      </c>
      <c r="D1348" s="12">
        <v>27</v>
      </c>
      <c r="E1348" s="14"/>
      <c r="F1348" s="11" t="str">
        <f>Table76810[[#This Row],[CID]]</f>
        <v>S1.1</v>
      </c>
      <c r="G1348" s="6">
        <v>1</v>
      </c>
      <c r="H1348" s="13" t="s">
        <v>52</v>
      </c>
      <c r="I1348" s="32" t="s">
        <v>415</v>
      </c>
      <c r="J1348" s="11" t="str">
        <f>VLOOKUP(Table76810[[#This Row],[CID]],ALY,2,FALSE)</f>
        <v>Detail</v>
      </c>
    </row>
    <row r="1349" spans="1:10" x14ac:dyDescent="0.2">
      <c r="A1349" s="8" t="str">
        <f>Table76810[[#This Row],[Test No.]]&amp;Table76810[[#This Row],[Section]]&amp;Table76810[[#This Row],[Q No.]]</f>
        <v>P3428</v>
      </c>
      <c r="C1349" s="9" t="s">
        <v>116</v>
      </c>
      <c r="D1349" s="12">
        <v>28</v>
      </c>
      <c r="E1349" s="14"/>
      <c r="F1349" s="11" t="str">
        <f>Table76810[[#This Row],[CID]]</f>
        <v>S1.3</v>
      </c>
      <c r="G1349" s="6">
        <v>1</v>
      </c>
      <c r="H1349" s="13" t="s">
        <v>52</v>
      </c>
      <c r="I1349" s="32" t="s">
        <v>417</v>
      </c>
      <c r="J1349" s="11" t="str">
        <f>VLOOKUP(Table76810[[#This Row],[CID]],ALY,2,FALSE)</f>
        <v>Comparison</v>
      </c>
    </row>
    <row r="1350" spans="1:10" x14ac:dyDescent="0.2">
      <c r="A1350" s="8" t="str">
        <f>Table76810[[#This Row],[Test No.]]&amp;Table76810[[#This Row],[Section]]&amp;Table76810[[#This Row],[Q No.]]</f>
        <v>P3429</v>
      </c>
      <c r="C1350" s="9" t="s">
        <v>116</v>
      </c>
      <c r="D1350" s="12">
        <v>29</v>
      </c>
      <c r="E1350" s="14"/>
      <c r="F1350" s="11" t="str">
        <f>Table76810[[#This Row],[CID]]</f>
        <v>S1.2</v>
      </c>
      <c r="G1350" s="6">
        <v>1</v>
      </c>
      <c r="H1350" s="13" t="s">
        <v>52</v>
      </c>
      <c r="I1350" s="32" t="s">
        <v>416</v>
      </c>
      <c r="J1350" s="11" t="str">
        <f>VLOOKUP(Table76810[[#This Row],[CID]],ALY,2,FALSE)</f>
        <v>Inference</v>
      </c>
    </row>
    <row r="1351" spans="1:10" x14ac:dyDescent="0.2">
      <c r="A1351" s="8" t="str">
        <f>Table76810[[#This Row],[Test No.]]&amp;Table76810[[#This Row],[Section]]&amp;Table76810[[#This Row],[Q No.]]</f>
        <v>P3430</v>
      </c>
      <c r="C1351" s="9" t="s">
        <v>116</v>
      </c>
      <c r="D1351" s="12">
        <v>30</v>
      </c>
      <c r="E1351" s="14"/>
      <c r="F1351" s="11" t="str">
        <f>Table76810[[#This Row],[CID]]</f>
        <v>S2.1</v>
      </c>
      <c r="G1351" s="6">
        <v>2</v>
      </c>
      <c r="H1351" s="13" t="s">
        <v>53</v>
      </c>
      <c r="I1351" s="32" t="s">
        <v>418</v>
      </c>
      <c r="J1351" s="11" t="str">
        <f>VLOOKUP(Table76810[[#This Row],[CID]],ALY,2,FALSE)</f>
        <v>Data Trend &amp; Relationships between Variables</v>
      </c>
    </row>
    <row r="1352" spans="1:10" x14ac:dyDescent="0.2">
      <c r="A1352" s="8" t="str">
        <f>Table76810[[#This Row],[Test No.]]&amp;Table76810[[#This Row],[Section]]&amp;Table76810[[#This Row],[Q No.]]</f>
        <v>P3431</v>
      </c>
      <c r="C1352" s="9" t="s">
        <v>116</v>
      </c>
      <c r="D1352" s="12">
        <v>31</v>
      </c>
      <c r="E1352" s="14"/>
      <c r="F1352" s="11" t="str">
        <f>Table76810[[#This Row],[CID]]</f>
        <v>S2.1</v>
      </c>
      <c r="G1352" s="6">
        <v>2</v>
      </c>
      <c r="H1352" s="13" t="s">
        <v>53</v>
      </c>
      <c r="I1352" s="32" t="s">
        <v>418</v>
      </c>
      <c r="J1352" s="11" t="str">
        <f>VLOOKUP(Table76810[[#This Row],[CID]],ALY,2,FALSE)</f>
        <v>Data Trend &amp; Relationships between Variables</v>
      </c>
    </row>
    <row r="1353" spans="1:10" x14ac:dyDescent="0.2">
      <c r="A1353" s="8" t="str">
        <f>Table76810[[#This Row],[Test No.]]&amp;Table76810[[#This Row],[Section]]&amp;Table76810[[#This Row],[Q No.]]</f>
        <v>P3432</v>
      </c>
      <c r="C1353" s="9" t="s">
        <v>116</v>
      </c>
      <c r="D1353" s="12">
        <v>32</v>
      </c>
      <c r="E1353" s="14"/>
      <c r="F1353" s="11" t="str">
        <f>Table76810[[#This Row],[CID]]</f>
        <v>S2.1</v>
      </c>
      <c r="G1353" s="6">
        <v>2</v>
      </c>
      <c r="H1353" s="13" t="s">
        <v>53</v>
      </c>
      <c r="I1353" s="32" t="s">
        <v>418</v>
      </c>
      <c r="J1353" s="11" t="str">
        <f>VLOOKUP(Table76810[[#This Row],[CID]],ALY,2,FALSE)</f>
        <v>Data Trend &amp; Relationships between Variables</v>
      </c>
    </row>
    <row r="1354" spans="1:10" x14ac:dyDescent="0.2">
      <c r="A1354" s="8" t="str">
        <f>Table76810[[#This Row],[Test No.]]&amp;Table76810[[#This Row],[Section]]&amp;Table76810[[#This Row],[Q No.]]</f>
        <v>P3433</v>
      </c>
      <c r="C1354" s="9" t="s">
        <v>116</v>
      </c>
      <c r="D1354" s="12">
        <v>33</v>
      </c>
      <c r="E1354" s="14"/>
      <c r="F1354" s="11" t="str">
        <f>Table76810[[#This Row],[CID]]</f>
        <v>S2.1</v>
      </c>
      <c r="G1354" s="6">
        <v>2</v>
      </c>
      <c r="H1354" s="13" t="s">
        <v>53</v>
      </c>
      <c r="I1354" s="32" t="s">
        <v>418</v>
      </c>
      <c r="J1354" s="11" t="str">
        <f>VLOOKUP(Table76810[[#This Row],[CID]],ALY,2,FALSE)</f>
        <v>Data Trend &amp; Relationships between Variables</v>
      </c>
    </row>
    <row r="1355" spans="1:10" x14ac:dyDescent="0.2">
      <c r="A1355" s="8" t="str">
        <f>Table76810[[#This Row],[Test No.]]&amp;Table76810[[#This Row],[Section]]&amp;Table76810[[#This Row],[Q No.]]</f>
        <v>P3434</v>
      </c>
      <c r="C1355" s="9" t="s">
        <v>116</v>
      </c>
      <c r="D1355" s="12">
        <v>34</v>
      </c>
      <c r="E1355" s="14"/>
      <c r="F1355" s="11" t="str">
        <f>Table76810[[#This Row],[CID]]</f>
        <v>S2.1</v>
      </c>
      <c r="G1355" s="6">
        <v>2</v>
      </c>
      <c r="H1355" s="13" t="s">
        <v>53</v>
      </c>
      <c r="I1355" s="32" t="s">
        <v>418</v>
      </c>
      <c r="J1355" s="11" t="str">
        <f>VLOOKUP(Table76810[[#This Row],[CID]],ALY,2,FALSE)</f>
        <v>Data Trend &amp; Relationships between Variables</v>
      </c>
    </row>
    <row r="1356" spans="1:10" x14ac:dyDescent="0.2">
      <c r="A1356" s="8" t="str">
        <f>Table76810[[#This Row],[Test No.]]&amp;Table76810[[#This Row],[Section]]&amp;Table76810[[#This Row],[Q No.]]</f>
        <v>P3435</v>
      </c>
      <c r="C1356" s="9" t="s">
        <v>116</v>
      </c>
      <c r="D1356" s="12">
        <v>35</v>
      </c>
      <c r="E1356" s="14"/>
      <c r="F1356" s="11" t="str">
        <f>Table76810[[#This Row],[CID]]</f>
        <v>S3.3</v>
      </c>
      <c r="G1356" s="6">
        <v>3</v>
      </c>
      <c r="H1356" s="13" t="s">
        <v>54</v>
      </c>
      <c r="I1356" s="32" t="s">
        <v>423</v>
      </c>
      <c r="J1356" s="11" t="str">
        <f>VLOOKUP(Table76810[[#This Row],[CID]],ALY,2,FALSE)</f>
        <v>Interpreting Experiments</v>
      </c>
    </row>
    <row r="1357" spans="1:10" x14ac:dyDescent="0.2">
      <c r="A1357" s="8" t="str">
        <f>Table76810[[#This Row],[Test No.]]&amp;Table76810[[#This Row],[Section]]&amp;Table76810[[#This Row],[Q No.]]</f>
        <v>P3436</v>
      </c>
      <c r="C1357" s="9" t="s">
        <v>116</v>
      </c>
      <c r="D1357" s="12">
        <v>36</v>
      </c>
      <c r="E1357" s="14"/>
      <c r="F1357" s="11" t="str">
        <f>Table76810[[#This Row],[CID]]</f>
        <v>S3.3</v>
      </c>
      <c r="G1357" s="6">
        <v>3</v>
      </c>
      <c r="H1357" s="13" t="s">
        <v>54</v>
      </c>
      <c r="I1357" s="32" t="s">
        <v>423</v>
      </c>
      <c r="J1357" s="11" t="str">
        <f>VLOOKUP(Table76810[[#This Row],[CID]],ALY,2,FALSE)</f>
        <v>Interpreting Experiments</v>
      </c>
    </row>
    <row r="1358" spans="1:10" x14ac:dyDescent="0.2">
      <c r="A1358" s="8" t="str">
        <f>Table76810[[#This Row],[Test No.]]&amp;Table76810[[#This Row],[Section]]&amp;Table76810[[#This Row],[Q No.]]</f>
        <v>P3437</v>
      </c>
      <c r="C1358" s="9" t="s">
        <v>116</v>
      </c>
      <c r="D1358" s="12">
        <v>37</v>
      </c>
      <c r="E1358" s="14"/>
      <c r="F1358" s="11" t="str">
        <f>Table76810[[#This Row],[CID]]</f>
        <v>S3.3</v>
      </c>
      <c r="G1358" s="6">
        <v>3</v>
      </c>
      <c r="H1358" s="13" t="s">
        <v>54</v>
      </c>
      <c r="I1358" s="32" t="s">
        <v>423</v>
      </c>
      <c r="J1358" s="11" t="str">
        <f>VLOOKUP(Table76810[[#This Row],[CID]],ALY,2,FALSE)</f>
        <v>Interpreting Experiments</v>
      </c>
    </row>
    <row r="1359" spans="1:10" x14ac:dyDescent="0.2">
      <c r="A1359" s="8" t="str">
        <f>Table76810[[#This Row],[Test No.]]&amp;Table76810[[#This Row],[Section]]&amp;Table76810[[#This Row],[Q No.]]</f>
        <v>P3438</v>
      </c>
      <c r="C1359" s="9" t="s">
        <v>116</v>
      </c>
      <c r="D1359" s="12">
        <v>38</v>
      </c>
      <c r="E1359" s="14"/>
      <c r="F1359" s="11" t="str">
        <f>Table76810[[#This Row],[CID]]</f>
        <v>S3.3</v>
      </c>
      <c r="G1359" s="6">
        <v>3</v>
      </c>
      <c r="H1359" s="13" t="s">
        <v>54</v>
      </c>
      <c r="I1359" s="32" t="s">
        <v>423</v>
      </c>
      <c r="J1359" s="11" t="str">
        <f>VLOOKUP(Table76810[[#This Row],[CID]],ALY,2,FALSE)</f>
        <v>Interpreting Experiments</v>
      </c>
    </row>
    <row r="1360" spans="1:10" x14ac:dyDescent="0.2">
      <c r="A1360" s="8" t="str">
        <f>Table76810[[#This Row],[Test No.]]&amp;Table76810[[#This Row],[Section]]&amp;Table76810[[#This Row],[Q No.]]</f>
        <v>P3439</v>
      </c>
      <c r="C1360" s="9" t="s">
        <v>116</v>
      </c>
      <c r="D1360" s="12">
        <v>39</v>
      </c>
      <c r="E1360" s="14"/>
      <c r="F1360" s="11" t="str">
        <f>Table76810[[#This Row],[CID]]</f>
        <v>S3.3</v>
      </c>
      <c r="G1360" s="6">
        <v>3</v>
      </c>
      <c r="H1360" s="13" t="s">
        <v>54</v>
      </c>
      <c r="I1360" s="32" t="s">
        <v>423</v>
      </c>
      <c r="J1360" s="11" t="str">
        <f>VLOOKUP(Table76810[[#This Row],[CID]],ALY,2,FALSE)</f>
        <v>Interpreting Experiments</v>
      </c>
    </row>
    <row r="1361" spans="1:10" x14ac:dyDescent="0.2">
      <c r="A1361" s="8" t="str">
        <f>Table76810[[#This Row],[Test No.]]&amp;Table76810[[#This Row],[Section]]&amp;Table76810[[#This Row],[Q No.]]</f>
        <v>P3440</v>
      </c>
      <c r="C1361" s="9" t="s">
        <v>116</v>
      </c>
      <c r="D1361" s="12">
        <v>40</v>
      </c>
      <c r="E1361" s="14"/>
      <c r="F1361" s="11" t="str">
        <f>Table76810[[#This Row],[CID]]</f>
        <v>S3.3</v>
      </c>
      <c r="G1361" s="6">
        <v>3</v>
      </c>
      <c r="H1361" s="13" t="s">
        <v>54</v>
      </c>
      <c r="I1361" s="32" t="s">
        <v>423</v>
      </c>
      <c r="J1361" s="11" t="str">
        <f>VLOOKUP(Table76810[[#This Row],[CID]],ALY,2,FALSE)</f>
        <v>Interpreting Experiments</v>
      </c>
    </row>
    <row r="1362" spans="1:10" x14ac:dyDescent="0.2">
      <c r="A1362" s="8" t="str">
        <f>Table76810[[#This Row],[Test No.]]&amp;Table76810[[#This Row],[Section]]&amp;Table76810[[#This Row],[Q No.]]</f>
        <v>P351</v>
      </c>
      <c r="C1362" s="9" t="s">
        <v>115</v>
      </c>
      <c r="D1362" s="12">
        <v>1</v>
      </c>
      <c r="E1362" s="14"/>
      <c r="F1362" s="11">
        <f>Table76810[[#This Row],[CID]]</f>
        <v>0</v>
      </c>
      <c r="I1362" s="32"/>
      <c r="J1362" s="11" t="e">
        <f>VLOOKUP(Table76810[[#This Row],[CID]],ALY,2,FALSE)</f>
        <v>#N/A</v>
      </c>
    </row>
    <row r="1363" spans="1:10" x14ac:dyDescent="0.2">
      <c r="A1363" s="8" t="str">
        <f>Table76810[[#This Row],[Test No.]]&amp;Table76810[[#This Row],[Section]]&amp;Table76810[[#This Row],[Q No.]]</f>
        <v>P352</v>
      </c>
      <c r="C1363" s="9" t="s">
        <v>115</v>
      </c>
      <c r="D1363" s="12">
        <v>2</v>
      </c>
      <c r="E1363" s="14"/>
      <c r="F1363" s="11">
        <f>Table76810[[#This Row],[CID]]</f>
        <v>0</v>
      </c>
      <c r="I1363" s="32"/>
      <c r="J1363" s="11" t="e">
        <f>VLOOKUP(Table76810[[#This Row],[CID]],ALY,2,FALSE)</f>
        <v>#N/A</v>
      </c>
    </row>
    <row r="1364" spans="1:10" x14ac:dyDescent="0.2">
      <c r="A1364" s="8" t="str">
        <f>Table76810[[#This Row],[Test No.]]&amp;Table76810[[#This Row],[Section]]&amp;Table76810[[#This Row],[Q No.]]</f>
        <v>P353</v>
      </c>
      <c r="C1364" s="9" t="s">
        <v>115</v>
      </c>
      <c r="D1364" s="12">
        <v>3</v>
      </c>
      <c r="E1364" s="14"/>
      <c r="F1364" s="11">
        <f>Table76810[[#This Row],[CID]]</f>
        <v>0</v>
      </c>
      <c r="I1364" s="32"/>
      <c r="J1364" s="11" t="e">
        <f>VLOOKUP(Table76810[[#This Row],[CID]],ALY,2,FALSE)</f>
        <v>#N/A</v>
      </c>
    </row>
    <row r="1365" spans="1:10" x14ac:dyDescent="0.2">
      <c r="A1365" s="8" t="str">
        <f>Table76810[[#This Row],[Test No.]]&amp;Table76810[[#This Row],[Section]]&amp;Table76810[[#This Row],[Q No.]]</f>
        <v>P354</v>
      </c>
      <c r="C1365" s="9" t="s">
        <v>115</v>
      </c>
      <c r="D1365" s="12">
        <v>4</v>
      </c>
      <c r="E1365" s="14"/>
      <c r="F1365" s="11">
        <f>Table76810[[#This Row],[CID]]</f>
        <v>0</v>
      </c>
      <c r="I1365" s="32"/>
      <c r="J1365" s="11" t="e">
        <f>VLOOKUP(Table76810[[#This Row],[CID]],ALY,2,FALSE)</f>
        <v>#N/A</v>
      </c>
    </row>
    <row r="1366" spans="1:10" x14ac:dyDescent="0.2">
      <c r="A1366" s="8" t="str">
        <f>Table76810[[#This Row],[Test No.]]&amp;Table76810[[#This Row],[Section]]&amp;Table76810[[#This Row],[Q No.]]</f>
        <v>P355</v>
      </c>
      <c r="C1366" s="9" t="s">
        <v>115</v>
      </c>
      <c r="D1366" s="12">
        <v>5</v>
      </c>
      <c r="E1366" s="14"/>
      <c r="F1366" s="11">
        <f>Table76810[[#This Row],[CID]]</f>
        <v>0</v>
      </c>
      <c r="I1366" s="32"/>
      <c r="J1366" s="11" t="e">
        <f>VLOOKUP(Table76810[[#This Row],[CID]],ALY,2,FALSE)</f>
        <v>#N/A</v>
      </c>
    </row>
    <row r="1367" spans="1:10" x14ac:dyDescent="0.2">
      <c r="A1367" s="8" t="str">
        <f>Table76810[[#This Row],[Test No.]]&amp;Table76810[[#This Row],[Section]]&amp;Table76810[[#This Row],[Q No.]]</f>
        <v>P356</v>
      </c>
      <c r="C1367" s="9" t="s">
        <v>115</v>
      </c>
      <c r="D1367" s="12">
        <v>6</v>
      </c>
      <c r="E1367" s="14"/>
      <c r="F1367" s="11">
        <f>Table76810[[#This Row],[CID]]</f>
        <v>0</v>
      </c>
      <c r="I1367" s="32"/>
      <c r="J1367" s="11" t="e">
        <f>VLOOKUP(Table76810[[#This Row],[CID]],ALY,2,FALSE)</f>
        <v>#N/A</v>
      </c>
    </row>
    <row r="1368" spans="1:10" x14ac:dyDescent="0.2">
      <c r="A1368" s="8" t="str">
        <f>Table76810[[#This Row],[Test No.]]&amp;Table76810[[#This Row],[Section]]&amp;Table76810[[#This Row],[Q No.]]</f>
        <v>P357</v>
      </c>
      <c r="C1368" s="9" t="s">
        <v>115</v>
      </c>
      <c r="D1368" s="12">
        <v>7</v>
      </c>
      <c r="E1368" s="14"/>
      <c r="F1368" s="11">
        <f>Table76810[[#This Row],[CID]]</f>
        <v>0</v>
      </c>
      <c r="I1368" s="32"/>
      <c r="J1368" s="11" t="e">
        <f>VLOOKUP(Table76810[[#This Row],[CID]],ALY,2,FALSE)</f>
        <v>#N/A</v>
      </c>
    </row>
    <row r="1369" spans="1:10" x14ac:dyDescent="0.2">
      <c r="A1369" s="8" t="str">
        <f>Table76810[[#This Row],[Test No.]]&amp;Table76810[[#This Row],[Section]]&amp;Table76810[[#This Row],[Q No.]]</f>
        <v>P358</v>
      </c>
      <c r="C1369" s="9" t="s">
        <v>115</v>
      </c>
      <c r="D1369" s="12">
        <v>8</v>
      </c>
      <c r="E1369" s="14"/>
      <c r="F1369" s="11">
        <f>Table76810[[#This Row],[CID]]</f>
        <v>0</v>
      </c>
      <c r="I1369" s="32"/>
      <c r="J1369" s="11" t="e">
        <f>VLOOKUP(Table76810[[#This Row],[CID]],ALY,2,FALSE)</f>
        <v>#N/A</v>
      </c>
    </row>
    <row r="1370" spans="1:10" x14ac:dyDescent="0.2">
      <c r="A1370" s="8" t="str">
        <f>Table76810[[#This Row],[Test No.]]&amp;Table76810[[#This Row],[Section]]&amp;Table76810[[#This Row],[Q No.]]</f>
        <v>P359</v>
      </c>
      <c r="C1370" s="9" t="s">
        <v>115</v>
      </c>
      <c r="D1370" s="12">
        <v>9</v>
      </c>
      <c r="E1370" s="14"/>
      <c r="F1370" s="11">
        <f>Table76810[[#This Row],[CID]]</f>
        <v>0</v>
      </c>
      <c r="I1370" s="32"/>
      <c r="J1370" s="11" t="e">
        <f>VLOOKUP(Table76810[[#This Row],[CID]],ALY,2,FALSE)</f>
        <v>#N/A</v>
      </c>
    </row>
    <row r="1371" spans="1:10" x14ac:dyDescent="0.2">
      <c r="A1371" s="8" t="str">
        <f>Table76810[[#This Row],[Test No.]]&amp;Table76810[[#This Row],[Section]]&amp;Table76810[[#This Row],[Q No.]]</f>
        <v>P3510</v>
      </c>
      <c r="C1371" s="9" t="s">
        <v>115</v>
      </c>
      <c r="D1371" s="12">
        <v>10</v>
      </c>
      <c r="E1371" s="14"/>
      <c r="F1371" s="11">
        <f>Table76810[[#This Row],[CID]]</f>
        <v>0</v>
      </c>
      <c r="I1371" s="32"/>
      <c r="J1371" s="11" t="e">
        <f>VLOOKUP(Table76810[[#This Row],[CID]],ALY,2,FALSE)</f>
        <v>#N/A</v>
      </c>
    </row>
    <row r="1372" spans="1:10" x14ac:dyDescent="0.2">
      <c r="A1372" s="8" t="str">
        <f>Table76810[[#This Row],[Test No.]]&amp;Table76810[[#This Row],[Section]]&amp;Table76810[[#This Row],[Q No.]]</f>
        <v>P3511</v>
      </c>
      <c r="C1372" s="9" t="s">
        <v>115</v>
      </c>
      <c r="D1372" s="12">
        <v>11</v>
      </c>
      <c r="E1372" s="14"/>
      <c r="F1372" s="11">
        <f>Table76810[[#This Row],[CID]]</f>
        <v>0</v>
      </c>
      <c r="I1372" s="32"/>
      <c r="J1372" s="11" t="e">
        <f>VLOOKUP(Table76810[[#This Row],[CID]],ALY,2,FALSE)</f>
        <v>#N/A</v>
      </c>
    </row>
    <row r="1373" spans="1:10" x14ac:dyDescent="0.2">
      <c r="A1373" s="8" t="str">
        <f>Table76810[[#This Row],[Test No.]]&amp;Table76810[[#This Row],[Section]]&amp;Table76810[[#This Row],[Q No.]]</f>
        <v>P3512</v>
      </c>
      <c r="C1373" s="9" t="s">
        <v>115</v>
      </c>
      <c r="D1373" s="12">
        <v>12</v>
      </c>
      <c r="E1373" s="14"/>
      <c r="F1373" s="11">
        <f>Table76810[[#This Row],[CID]]</f>
        <v>0</v>
      </c>
      <c r="I1373" s="32"/>
      <c r="J1373" s="11" t="e">
        <f>VLOOKUP(Table76810[[#This Row],[CID]],ALY,2,FALSE)</f>
        <v>#N/A</v>
      </c>
    </row>
    <row r="1374" spans="1:10" x14ac:dyDescent="0.2">
      <c r="A1374" s="8" t="str">
        <f>Table76810[[#This Row],[Test No.]]&amp;Table76810[[#This Row],[Section]]&amp;Table76810[[#This Row],[Q No.]]</f>
        <v>P3513</v>
      </c>
      <c r="C1374" s="9" t="s">
        <v>115</v>
      </c>
      <c r="D1374" s="12">
        <v>13</v>
      </c>
      <c r="E1374" s="14"/>
      <c r="F1374" s="11">
        <f>Table76810[[#This Row],[CID]]</f>
        <v>0</v>
      </c>
      <c r="I1374" s="32"/>
      <c r="J1374" s="11" t="e">
        <f>VLOOKUP(Table76810[[#This Row],[CID]],ALY,2,FALSE)</f>
        <v>#N/A</v>
      </c>
    </row>
    <row r="1375" spans="1:10" x14ac:dyDescent="0.2">
      <c r="A1375" s="8" t="str">
        <f>Table76810[[#This Row],[Test No.]]&amp;Table76810[[#This Row],[Section]]&amp;Table76810[[#This Row],[Q No.]]</f>
        <v>P3514</v>
      </c>
      <c r="C1375" s="9" t="s">
        <v>115</v>
      </c>
      <c r="D1375" s="14">
        <v>14</v>
      </c>
      <c r="E1375" s="14"/>
      <c r="F1375" s="13">
        <f>Table76810[[#This Row],[CID]]</f>
        <v>0</v>
      </c>
      <c r="G1375" s="14"/>
      <c r="H1375" s="13"/>
      <c r="I1375" s="32"/>
      <c r="J1375" s="13" t="e">
        <f>VLOOKUP(Table76810[[#This Row],[CID]],ALY,2,FALSE)</f>
        <v>#N/A</v>
      </c>
    </row>
    <row r="1376" spans="1:10" x14ac:dyDescent="0.2">
      <c r="A1376" s="8" t="str">
        <f>Table76810[[#This Row],[Test No.]]&amp;Table76810[[#This Row],[Section]]&amp;Table76810[[#This Row],[Q No.]]</f>
        <v>P3515</v>
      </c>
      <c r="C1376" s="9" t="s">
        <v>115</v>
      </c>
      <c r="D1376" s="12">
        <v>15</v>
      </c>
      <c r="E1376" s="14"/>
      <c r="F1376" s="11">
        <f>Table76810[[#This Row],[CID]]</f>
        <v>0</v>
      </c>
      <c r="I1376" s="32"/>
      <c r="J1376" s="11" t="e">
        <f>VLOOKUP(Table76810[[#This Row],[CID]],ALY,2,FALSE)</f>
        <v>#N/A</v>
      </c>
    </row>
    <row r="1377" spans="1:10" x14ac:dyDescent="0.2">
      <c r="A1377" s="8" t="str">
        <f>Table76810[[#This Row],[Test No.]]&amp;Table76810[[#This Row],[Section]]&amp;Table76810[[#This Row],[Q No.]]</f>
        <v>P3516</v>
      </c>
      <c r="C1377" s="9" t="s">
        <v>115</v>
      </c>
      <c r="D1377" s="12">
        <v>16</v>
      </c>
      <c r="E1377" s="14"/>
      <c r="F1377" s="11">
        <f>Table76810[[#This Row],[CID]]</f>
        <v>0</v>
      </c>
      <c r="I1377" s="32"/>
      <c r="J1377" s="11" t="e">
        <f>VLOOKUP(Table76810[[#This Row],[CID]],ALY,2,FALSE)</f>
        <v>#N/A</v>
      </c>
    </row>
    <row r="1378" spans="1:10" x14ac:dyDescent="0.2">
      <c r="A1378" s="8" t="str">
        <f>Table76810[[#This Row],[Test No.]]&amp;Table76810[[#This Row],[Section]]&amp;Table76810[[#This Row],[Q No.]]</f>
        <v>P3517</v>
      </c>
      <c r="C1378" s="9" t="s">
        <v>115</v>
      </c>
      <c r="D1378" s="12">
        <v>17</v>
      </c>
      <c r="E1378" s="14"/>
      <c r="F1378" s="11">
        <f>Table76810[[#This Row],[CID]]</f>
        <v>0</v>
      </c>
      <c r="I1378" s="32"/>
      <c r="J1378" s="11" t="e">
        <f>VLOOKUP(Table76810[[#This Row],[CID]],ALY,2,FALSE)</f>
        <v>#N/A</v>
      </c>
    </row>
    <row r="1379" spans="1:10" x14ac:dyDescent="0.2">
      <c r="A1379" s="8" t="str">
        <f>Table76810[[#This Row],[Test No.]]&amp;Table76810[[#This Row],[Section]]&amp;Table76810[[#This Row],[Q No.]]</f>
        <v>P3518</v>
      </c>
      <c r="C1379" s="9" t="s">
        <v>115</v>
      </c>
      <c r="D1379" s="12">
        <v>18</v>
      </c>
      <c r="E1379" s="14"/>
      <c r="F1379" s="11">
        <f>Table76810[[#This Row],[CID]]</f>
        <v>0</v>
      </c>
      <c r="I1379" s="32"/>
      <c r="J1379" s="11" t="e">
        <f>VLOOKUP(Table76810[[#This Row],[CID]],ALY,2,FALSE)</f>
        <v>#N/A</v>
      </c>
    </row>
    <row r="1380" spans="1:10" x14ac:dyDescent="0.2">
      <c r="A1380" s="8" t="str">
        <f>Table76810[[#This Row],[Test No.]]&amp;Table76810[[#This Row],[Section]]&amp;Table76810[[#This Row],[Q No.]]</f>
        <v>P3519</v>
      </c>
      <c r="C1380" s="9" t="s">
        <v>115</v>
      </c>
      <c r="D1380" s="12">
        <v>19</v>
      </c>
      <c r="E1380" s="14"/>
      <c r="F1380" s="11">
        <f>Table76810[[#This Row],[CID]]</f>
        <v>0</v>
      </c>
      <c r="I1380" s="32"/>
      <c r="J1380" s="11" t="e">
        <f>VLOOKUP(Table76810[[#This Row],[CID]],ALY,2,FALSE)</f>
        <v>#N/A</v>
      </c>
    </row>
    <row r="1381" spans="1:10" x14ac:dyDescent="0.2">
      <c r="A1381" s="8" t="str">
        <f>Table76810[[#This Row],[Test No.]]&amp;Table76810[[#This Row],[Section]]&amp;Table76810[[#This Row],[Q No.]]</f>
        <v>P3520</v>
      </c>
      <c r="C1381" s="9" t="s">
        <v>115</v>
      </c>
      <c r="D1381" s="12">
        <v>20</v>
      </c>
      <c r="E1381" s="14"/>
      <c r="F1381" s="11">
        <f>Table76810[[#This Row],[CID]]</f>
        <v>0</v>
      </c>
      <c r="I1381" s="32"/>
      <c r="J1381" s="11" t="e">
        <f>VLOOKUP(Table76810[[#This Row],[CID]],ALY,2,FALSE)</f>
        <v>#N/A</v>
      </c>
    </row>
    <row r="1382" spans="1:10" x14ac:dyDescent="0.2">
      <c r="A1382" s="8" t="str">
        <f>Table76810[[#This Row],[Test No.]]&amp;Table76810[[#This Row],[Section]]&amp;Table76810[[#This Row],[Q No.]]</f>
        <v>P3521</v>
      </c>
      <c r="C1382" s="9" t="s">
        <v>115</v>
      </c>
      <c r="D1382" s="12">
        <v>21</v>
      </c>
      <c r="E1382" s="14"/>
      <c r="F1382" s="11">
        <f>Table76810[[#This Row],[CID]]</f>
        <v>0</v>
      </c>
      <c r="I1382" s="32"/>
      <c r="J1382" s="11" t="e">
        <f>VLOOKUP(Table76810[[#This Row],[CID]],ALY,2,FALSE)</f>
        <v>#N/A</v>
      </c>
    </row>
    <row r="1383" spans="1:10" x14ac:dyDescent="0.2">
      <c r="A1383" s="8" t="str">
        <f>Table76810[[#This Row],[Test No.]]&amp;Table76810[[#This Row],[Section]]&amp;Table76810[[#This Row],[Q No.]]</f>
        <v>P3522</v>
      </c>
      <c r="C1383" s="9" t="s">
        <v>115</v>
      </c>
      <c r="D1383" s="12">
        <v>22</v>
      </c>
      <c r="E1383" s="14"/>
      <c r="F1383" s="11">
        <f>Table76810[[#This Row],[CID]]</f>
        <v>0</v>
      </c>
      <c r="I1383" s="32"/>
      <c r="J1383" s="11" t="e">
        <f>VLOOKUP(Table76810[[#This Row],[CID]],ALY,2,FALSE)</f>
        <v>#N/A</v>
      </c>
    </row>
    <row r="1384" spans="1:10" x14ac:dyDescent="0.2">
      <c r="A1384" s="8" t="str">
        <f>Table76810[[#This Row],[Test No.]]&amp;Table76810[[#This Row],[Section]]&amp;Table76810[[#This Row],[Q No.]]</f>
        <v>P3523</v>
      </c>
      <c r="C1384" s="9" t="s">
        <v>115</v>
      </c>
      <c r="D1384" s="12">
        <v>23</v>
      </c>
      <c r="E1384" s="14"/>
      <c r="F1384" s="11">
        <f>Table76810[[#This Row],[CID]]</f>
        <v>0</v>
      </c>
      <c r="I1384" s="32"/>
      <c r="J1384" s="11" t="e">
        <f>VLOOKUP(Table76810[[#This Row],[CID]],ALY,2,FALSE)</f>
        <v>#N/A</v>
      </c>
    </row>
    <row r="1385" spans="1:10" x14ac:dyDescent="0.2">
      <c r="A1385" s="8" t="str">
        <f>Table76810[[#This Row],[Test No.]]&amp;Table76810[[#This Row],[Section]]&amp;Table76810[[#This Row],[Q No.]]</f>
        <v>P3524</v>
      </c>
      <c r="C1385" s="9" t="s">
        <v>115</v>
      </c>
      <c r="D1385" s="12">
        <v>24</v>
      </c>
      <c r="E1385" s="14"/>
      <c r="F1385" s="11">
        <f>Table76810[[#This Row],[CID]]</f>
        <v>0</v>
      </c>
      <c r="I1385" s="32"/>
      <c r="J1385" s="11" t="e">
        <f>VLOOKUP(Table76810[[#This Row],[CID]],ALY,2,FALSE)</f>
        <v>#N/A</v>
      </c>
    </row>
    <row r="1386" spans="1:10" x14ac:dyDescent="0.2">
      <c r="A1386" s="8" t="str">
        <f>Table76810[[#This Row],[Test No.]]&amp;Table76810[[#This Row],[Section]]&amp;Table76810[[#This Row],[Q No.]]</f>
        <v>P3525</v>
      </c>
      <c r="C1386" s="9" t="s">
        <v>115</v>
      </c>
      <c r="D1386" s="12">
        <v>25</v>
      </c>
      <c r="E1386" s="14"/>
      <c r="F1386" s="11">
        <f>Table76810[[#This Row],[CID]]</f>
        <v>0</v>
      </c>
      <c r="I1386" s="32"/>
      <c r="J1386" s="11" t="e">
        <f>VLOOKUP(Table76810[[#This Row],[CID]],ALY,2,FALSE)</f>
        <v>#N/A</v>
      </c>
    </row>
    <row r="1387" spans="1:10" x14ac:dyDescent="0.2">
      <c r="A1387" s="8" t="str">
        <f>Table76810[[#This Row],[Test No.]]&amp;Table76810[[#This Row],[Section]]&amp;Table76810[[#This Row],[Q No.]]</f>
        <v>P3526</v>
      </c>
      <c r="C1387" s="9" t="s">
        <v>115</v>
      </c>
      <c r="D1387" s="12">
        <v>26</v>
      </c>
      <c r="E1387" s="14"/>
      <c r="F1387" s="11">
        <f>Table76810[[#This Row],[CID]]</f>
        <v>0</v>
      </c>
      <c r="I1387" s="32"/>
      <c r="J1387" s="11" t="e">
        <f>VLOOKUP(Table76810[[#This Row],[CID]],ALY,2,FALSE)</f>
        <v>#N/A</v>
      </c>
    </row>
    <row r="1388" spans="1:10" x14ac:dyDescent="0.2">
      <c r="A1388" s="8" t="str">
        <f>Table76810[[#This Row],[Test No.]]&amp;Table76810[[#This Row],[Section]]&amp;Table76810[[#This Row],[Q No.]]</f>
        <v>P3527</v>
      </c>
      <c r="C1388" s="9" t="s">
        <v>115</v>
      </c>
      <c r="D1388" s="12">
        <v>27</v>
      </c>
      <c r="E1388" s="14"/>
      <c r="F1388" s="11">
        <f>Table76810[[#This Row],[CID]]</f>
        <v>0</v>
      </c>
      <c r="I1388" s="32"/>
      <c r="J1388" s="11" t="e">
        <f>VLOOKUP(Table76810[[#This Row],[CID]],ALY,2,FALSE)</f>
        <v>#N/A</v>
      </c>
    </row>
    <row r="1389" spans="1:10" x14ac:dyDescent="0.2">
      <c r="A1389" s="8" t="str">
        <f>Table76810[[#This Row],[Test No.]]&amp;Table76810[[#This Row],[Section]]&amp;Table76810[[#This Row],[Q No.]]</f>
        <v>P3528</v>
      </c>
      <c r="C1389" s="9" t="s">
        <v>115</v>
      </c>
      <c r="D1389" s="12">
        <v>28</v>
      </c>
      <c r="E1389" s="14"/>
      <c r="F1389" s="11">
        <f>Table76810[[#This Row],[CID]]</f>
        <v>0</v>
      </c>
      <c r="I1389" s="32"/>
      <c r="J1389" s="11" t="e">
        <f>VLOOKUP(Table76810[[#This Row],[CID]],ALY,2,FALSE)</f>
        <v>#N/A</v>
      </c>
    </row>
    <row r="1390" spans="1:10" x14ac:dyDescent="0.2">
      <c r="A1390" s="8" t="str">
        <f>Table76810[[#This Row],[Test No.]]&amp;Table76810[[#This Row],[Section]]&amp;Table76810[[#This Row],[Q No.]]</f>
        <v>P3529</v>
      </c>
      <c r="C1390" s="9" t="s">
        <v>115</v>
      </c>
      <c r="D1390" s="12">
        <v>29</v>
      </c>
      <c r="E1390" s="14"/>
      <c r="F1390" s="11">
        <f>Table76810[[#This Row],[CID]]</f>
        <v>0</v>
      </c>
      <c r="I1390" s="32"/>
      <c r="J1390" s="11" t="e">
        <f>VLOOKUP(Table76810[[#This Row],[CID]],ALY,2,FALSE)</f>
        <v>#N/A</v>
      </c>
    </row>
    <row r="1391" spans="1:10" x14ac:dyDescent="0.2">
      <c r="A1391" s="8" t="str">
        <f>Table76810[[#This Row],[Test No.]]&amp;Table76810[[#This Row],[Section]]&amp;Table76810[[#This Row],[Q No.]]</f>
        <v>P3530</v>
      </c>
      <c r="C1391" s="9" t="s">
        <v>115</v>
      </c>
      <c r="D1391" s="12">
        <v>30</v>
      </c>
      <c r="E1391" s="14"/>
      <c r="F1391" s="11">
        <f>Table76810[[#This Row],[CID]]</f>
        <v>0</v>
      </c>
      <c r="I1391" s="32"/>
      <c r="J1391" s="11" t="e">
        <f>VLOOKUP(Table76810[[#This Row],[CID]],ALY,2,FALSE)</f>
        <v>#N/A</v>
      </c>
    </row>
    <row r="1392" spans="1:10" x14ac:dyDescent="0.2">
      <c r="A1392" s="8" t="str">
        <f>Table76810[[#This Row],[Test No.]]&amp;Table76810[[#This Row],[Section]]&amp;Table76810[[#This Row],[Q No.]]</f>
        <v>P3531</v>
      </c>
      <c r="C1392" s="9" t="s">
        <v>115</v>
      </c>
      <c r="D1392" s="12">
        <v>31</v>
      </c>
      <c r="E1392" s="14"/>
      <c r="F1392" s="11">
        <f>Table76810[[#This Row],[CID]]</f>
        <v>0</v>
      </c>
      <c r="I1392" s="32"/>
      <c r="J1392" s="11" t="e">
        <f>VLOOKUP(Table76810[[#This Row],[CID]],ALY,2,FALSE)</f>
        <v>#N/A</v>
      </c>
    </row>
    <row r="1393" spans="1:10" x14ac:dyDescent="0.2">
      <c r="A1393" s="8" t="str">
        <f>Table76810[[#This Row],[Test No.]]&amp;Table76810[[#This Row],[Section]]&amp;Table76810[[#This Row],[Q No.]]</f>
        <v>P3532</v>
      </c>
      <c r="C1393" s="9" t="s">
        <v>115</v>
      </c>
      <c r="D1393" s="12">
        <v>32</v>
      </c>
      <c r="E1393" s="14"/>
      <c r="F1393" s="11">
        <f>Table76810[[#This Row],[CID]]</f>
        <v>0</v>
      </c>
      <c r="I1393" s="32"/>
      <c r="J1393" s="11" t="e">
        <f>VLOOKUP(Table76810[[#This Row],[CID]],ALY,2,FALSE)</f>
        <v>#N/A</v>
      </c>
    </row>
    <row r="1394" spans="1:10" x14ac:dyDescent="0.2">
      <c r="A1394" s="8" t="str">
        <f>Table76810[[#This Row],[Test No.]]&amp;Table76810[[#This Row],[Section]]&amp;Table76810[[#This Row],[Q No.]]</f>
        <v>P3533</v>
      </c>
      <c r="C1394" s="9" t="s">
        <v>115</v>
      </c>
      <c r="D1394" s="12">
        <v>33</v>
      </c>
      <c r="E1394" s="14"/>
      <c r="F1394" s="11">
        <f>Table76810[[#This Row],[CID]]</f>
        <v>0</v>
      </c>
      <c r="I1394" s="32"/>
      <c r="J1394" s="11" t="e">
        <f>VLOOKUP(Table76810[[#This Row],[CID]],ALY,2,FALSE)</f>
        <v>#N/A</v>
      </c>
    </row>
    <row r="1395" spans="1:10" x14ac:dyDescent="0.2">
      <c r="A1395" s="8" t="str">
        <f>Table76810[[#This Row],[Test No.]]&amp;Table76810[[#This Row],[Section]]&amp;Table76810[[#This Row],[Q No.]]</f>
        <v>P3534</v>
      </c>
      <c r="C1395" s="9" t="s">
        <v>115</v>
      </c>
      <c r="D1395" s="12">
        <v>34</v>
      </c>
      <c r="E1395" s="14"/>
      <c r="F1395" s="11">
        <f>Table76810[[#This Row],[CID]]</f>
        <v>0</v>
      </c>
      <c r="I1395" s="32"/>
      <c r="J1395" s="11" t="e">
        <f>VLOOKUP(Table76810[[#This Row],[CID]],ALY,2,FALSE)</f>
        <v>#N/A</v>
      </c>
    </row>
    <row r="1396" spans="1:10" x14ac:dyDescent="0.2">
      <c r="A1396" s="8" t="str">
        <f>Table76810[[#This Row],[Test No.]]&amp;Table76810[[#This Row],[Section]]&amp;Table76810[[#This Row],[Q No.]]</f>
        <v>P3535</v>
      </c>
      <c r="C1396" s="9" t="s">
        <v>115</v>
      </c>
      <c r="D1396" s="12">
        <v>35</v>
      </c>
      <c r="E1396" s="14"/>
      <c r="F1396" s="11">
        <f>Table76810[[#This Row],[CID]]</f>
        <v>0</v>
      </c>
      <c r="I1396" s="32"/>
      <c r="J1396" s="11" t="e">
        <f>VLOOKUP(Table76810[[#This Row],[CID]],ALY,2,FALSE)</f>
        <v>#N/A</v>
      </c>
    </row>
    <row r="1397" spans="1:10" x14ac:dyDescent="0.2">
      <c r="A1397" s="8" t="str">
        <f>Table76810[[#This Row],[Test No.]]&amp;Table76810[[#This Row],[Section]]&amp;Table76810[[#This Row],[Q No.]]</f>
        <v>P3536</v>
      </c>
      <c r="C1397" s="9" t="s">
        <v>115</v>
      </c>
      <c r="D1397" s="12">
        <v>36</v>
      </c>
      <c r="E1397" s="14"/>
      <c r="F1397" s="11">
        <f>Table76810[[#This Row],[CID]]</f>
        <v>0</v>
      </c>
      <c r="I1397" s="32"/>
      <c r="J1397" s="11" t="e">
        <f>VLOOKUP(Table76810[[#This Row],[CID]],ALY,2,FALSE)</f>
        <v>#N/A</v>
      </c>
    </row>
    <row r="1398" spans="1:10" x14ac:dyDescent="0.2">
      <c r="A1398" s="8" t="str">
        <f>Table76810[[#This Row],[Test No.]]&amp;Table76810[[#This Row],[Section]]&amp;Table76810[[#This Row],[Q No.]]</f>
        <v>P3537</v>
      </c>
      <c r="C1398" s="9" t="s">
        <v>115</v>
      </c>
      <c r="D1398" s="12">
        <v>37</v>
      </c>
      <c r="E1398" s="14"/>
      <c r="F1398" s="11">
        <f>Table76810[[#This Row],[CID]]</f>
        <v>0</v>
      </c>
      <c r="I1398" s="32"/>
      <c r="J1398" s="11" t="e">
        <f>VLOOKUP(Table76810[[#This Row],[CID]],ALY,2,FALSE)</f>
        <v>#N/A</v>
      </c>
    </row>
    <row r="1399" spans="1:10" x14ac:dyDescent="0.2">
      <c r="A1399" s="8" t="str">
        <f>Table76810[[#This Row],[Test No.]]&amp;Table76810[[#This Row],[Section]]&amp;Table76810[[#This Row],[Q No.]]</f>
        <v>P3538</v>
      </c>
      <c r="C1399" s="9" t="s">
        <v>115</v>
      </c>
      <c r="D1399" s="12">
        <v>38</v>
      </c>
      <c r="E1399" s="14"/>
      <c r="F1399" s="11">
        <f>Table76810[[#This Row],[CID]]</f>
        <v>0</v>
      </c>
      <c r="I1399" s="32"/>
      <c r="J1399" s="11" t="e">
        <f>VLOOKUP(Table76810[[#This Row],[CID]],ALY,2,FALSE)</f>
        <v>#N/A</v>
      </c>
    </row>
    <row r="1400" spans="1:10" x14ac:dyDescent="0.2">
      <c r="A1400" s="8" t="str">
        <f>Table76810[[#This Row],[Test No.]]&amp;Table76810[[#This Row],[Section]]&amp;Table76810[[#This Row],[Q No.]]</f>
        <v>P3539</v>
      </c>
      <c r="C1400" s="9" t="s">
        <v>115</v>
      </c>
      <c r="D1400" s="12">
        <v>39</v>
      </c>
      <c r="E1400" s="14"/>
      <c r="F1400" s="11">
        <f>Table76810[[#This Row],[CID]]</f>
        <v>0</v>
      </c>
      <c r="I1400" s="32"/>
      <c r="J1400" s="11" t="e">
        <f>VLOOKUP(Table76810[[#This Row],[CID]],ALY,2,FALSE)</f>
        <v>#N/A</v>
      </c>
    </row>
    <row r="1401" spans="1:10" x14ac:dyDescent="0.2">
      <c r="A1401" s="8" t="str">
        <f>Table76810[[#This Row],[Test No.]]&amp;Table76810[[#This Row],[Section]]&amp;Table76810[[#This Row],[Q No.]]</f>
        <v>P3540</v>
      </c>
      <c r="C1401" s="9" t="s">
        <v>115</v>
      </c>
      <c r="D1401" s="12">
        <v>40</v>
      </c>
      <c r="E1401" s="14"/>
      <c r="F1401" s="11">
        <f>Table76810[[#This Row],[CID]]</f>
        <v>0</v>
      </c>
      <c r="I1401" s="32"/>
      <c r="J1401" s="11" t="e">
        <f>VLOOKUP(Table76810[[#This Row],[CID]],ALY,2,FALSE)</f>
        <v>#N/A</v>
      </c>
    </row>
    <row r="1402" spans="1:10" x14ac:dyDescent="0.2">
      <c r="A1402" s="8" t="str">
        <f>Table76810[[#This Row],[Test No.]]&amp;Table76810[[#This Row],[Section]]&amp;Table76810[[#This Row],[Q No.]]</f>
        <v>P361</v>
      </c>
      <c r="C1402" s="9" t="s">
        <v>114</v>
      </c>
      <c r="D1402" s="12">
        <v>1</v>
      </c>
      <c r="E1402" s="14"/>
      <c r="F1402" s="11">
        <f>Table76810[[#This Row],[CID]]</f>
        <v>0</v>
      </c>
      <c r="I1402" s="32"/>
      <c r="J1402" s="11" t="e">
        <f>VLOOKUP(Table76810[[#This Row],[CID]],ALY,2,FALSE)</f>
        <v>#N/A</v>
      </c>
    </row>
    <row r="1403" spans="1:10" x14ac:dyDescent="0.2">
      <c r="A1403" s="8" t="str">
        <f>Table76810[[#This Row],[Test No.]]&amp;Table76810[[#This Row],[Section]]&amp;Table76810[[#This Row],[Q No.]]</f>
        <v>P362</v>
      </c>
      <c r="C1403" s="9" t="s">
        <v>114</v>
      </c>
      <c r="D1403" s="12">
        <v>2</v>
      </c>
      <c r="E1403" s="14"/>
      <c r="F1403" s="11">
        <f>Table76810[[#This Row],[CID]]</f>
        <v>0</v>
      </c>
      <c r="I1403" s="32"/>
      <c r="J1403" s="11" t="e">
        <f>VLOOKUP(Table76810[[#This Row],[CID]],ALY,2,FALSE)</f>
        <v>#N/A</v>
      </c>
    </row>
    <row r="1404" spans="1:10" x14ac:dyDescent="0.2">
      <c r="A1404" s="8" t="str">
        <f>Table76810[[#This Row],[Test No.]]&amp;Table76810[[#This Row],[Section]]&amp;Table76810[[#This Row],[Q No.]]</f>
        <v>P363</v>
      </c>
      <c r="C1404" s="9" t="s">
        <v>114</v>
      </c>
      <c r="D1404" s="12">
        <v>3</v>
      </c>
      <c r="E1404" s="14"/>
      <c r="F1404" s="11">
        <f>Table76810[[#This Row],[CID]]</f>
        <v>0</v>
      </c>
      <c r="I1404" s="32"/>
      <c r="J1404" s="11" t="e">
        <f>VLOOKUP(Table76810[[#This Row],[CID]],ALY,2,FALSE)</f>
        <v>#N/A</v>
      </c>
    </row>
    <row r="1405" spans="1:10" x14ac:dyDescent="0.2">
      <c r="A1405" s="8" t="str">
        <f>Table76810[[#This Row],[Test No.]]&amp;Table76810[[#This Row],[Section]]&amp;Table76810[[#This Row],[Q No.]]</f>
        <v>P364</v>
      </c>
      <c r="C1405" s="9" t="s">
        <v>114</v>
      </c>
      <c r="D1405" s="12">
        <v>4</v>
      </c>
      <c r="E1405" s="14"/>
      <c r="F1405" s="11">
        <f>Table76810[[#This Row],[CID]]</f>
        <v>0</v>
      </c>
      <c r="I1405" s="32"/>
      <c r="J1405" s="11" t="e">
        <f>VLOOKUP(Table76810[[#This Row],[CID]],ALY,2,FALSE)</f>
        <v>#N/A</v>
      </c>
    </row>
    <row r="1406" spans="1:10" x14ac:dyDescent="0.2">
      <c r="A1406" s="8" t="str">
        <f>Table76810[[#This Row],[Test No.]]&amp;Table76810[[#This Row],[Section]]&amp;Table76810[[#This Row],[Q No.]]</f>
        <v>P365</v>
      </c>
      <c r="C1406" s="9" t="s">
        <v>114</v>
      </c>
      <c r="D1406" s="12">
        <v>5</v>
      </c>
      <c r="E1406" s="14"/>
      <c r="F1406" s="11">
        <f>Table76810[[#This Row],[CID]]</f>
        <v>0</v>
      </c>
      <c r="I1406" s="32"/>
      <c r="J1406" s="11" t="e">
        <f>VLOOKUP(Table76810[[#This Row],[CID]],ALY,2,FALSE)</f>
        <v>#N/A</v>
      </c>
    </row>
    <row r="1407" spans="1:10" x14ac:dyDescent="0.2">
      <c r="A1407" s="8" t="str">
        <f>Table76810[[#This Row],[Test No.]]&amp;Table76810[[#This Row],[Section]]&amp;Table76810[[#This Row],[Q No.]]</f>
        <v>P366</v>
      </c>
      <c r="C1407" s="9" t="s">
        <v>114</v>
      </c>
      <c r="D1407" s="12">
        <v>6</v>
      </c>
      <c r="E1407" s="14"/>
      <c r="F1407" s="11">
        <f>Table76810[[#This Row],[CID]]</f>
        <v>0</v>
      </c>
      <c r="I1407" s="32"/>
      <c r="J1407" s="11" t="e">
        <f>VLOOKUP(Table76810[[#This Row],[CID]],ALY,2,FALSE)</f>
        <v>#N/A</v>
      </c>
    </row>
    <row r="1408" spans="1:10" x14ac:dyDescent="0.2">
      <c r="A1408" s="8" t="str">
        <f>Table76810[[#This Row],[Test No.]]&amp;Table76810[[#This Row],[Section]]&amp;Table76810[[#This Row],[Q No.]]</f>
        <v>P367</v>
      </c>
      <c r="C1408" s="9" t="s">
        <v>114</v>
      </c>
      <c r="D1408" s="12">
        <v>7</v>
      </c>
      <c r="E1408" s="14"/>
      <c r="F1408" s="11">
        <f>Table76810[[#This Row],[CID]]</f>
        <v>0</v>
      </c>
      <c r="I1408" s="32"/>
      <c r="J1408" s="11" t="e">
        <f>VLOOKUP(Table76810[[#This Row],[CID]],ALY,2,FALSE)</f>
        <v>#N/A</v>
      </c>
    </row>
    <row r="1409" spans="1:10" x14ac:dyDescent="0.2">
      <c r="A1409" s="8" t="str">
        <f>Table76810[[#This Row],[Test No.]]&amp;Table76810[[#This Row],[Section]]&amp;Table76810[[#This Row],[Q No.]]</f>
        <v>P368</v>
      </c>
      <c r="C1409" s="9" t="s">
        <v>114</v>
      </c>
      <c r="D1409" s="12">
        <v>8</v>
      </c>
      <c r="E1409" s="14"/>
      <c r="F1409" s="11">
        <f>Table76810[[#This Row],[CID]]</f>
        <v>0</v>
      </c>
      <c r="I1409" s="32"/>
      <c r="J1409" s="11" t="e">
        <f>VLOOKUP(Table76810[[#This Row],[CID]],ALY,2,FALSE)</f>
        <v>#N/A</v>
      </c>
    </row>
    <row r="1410" spans="1:10" x14ac:dyDescent="0.2">
      <c r="A1410" s="8" t="str">
        <f>Table76810[[#This Row],[Test No.]]&amp;Table76810[[#This Row],[Section]]&amp;Table76810[[#This Row],[Q No.]]</f>
        <v>P369</v>
      </c>
      <c r="C1410" s="9" t="s">
        <v>114</v>
      </c>
      <c r="D1410" s="12">
        <v>9</v>
      </c>
      <c r="E1410" s="14"/>
      <c r="F1410" s="11">
        <f>Table76810[[#This Row],[CID]]</f>
        <v>0</v>
      </c>
      <c r="I1410" s="32"/>
      <c r="J1410" s="11" t="e">
        <f>VLOOKUP(Table76810[[#This Row],[CID]],ALY,2,FALSE)</f>
        <v>#N/A</v>
      </c>
    </row>
    <row r="1411" spans="1:10" x14ac:dyDescent="0.2">
      <c r="A1411" s="8" t="str">
        <f>Table76810[[#This Row],[Test No.]]&amp;Table76810[[#This Row],[Section]]&amp;Table76810[[#This Row],[Q No.]]</f>
        <v>P3610</v>
      </c>
      <c r="C1411" s="9" t="s">
        <v>114</v>
      </c>
      <c r="D1411" s="12">
        <v>10</v>
      </c>
      <c r="E1411" s="14"/>
      <c r="F1411" s="11">
        <f>Table76810[[#This Row],[CID]]</f>
        <v>0</v>
      </c>
      <c r="I1411" s="32"/>
      <c r="J1411" s="11" t="e">
        <f>VLOOKUP(Table76810[[#This Row],[CID]],ALY,2,FALSE)</f>
        <v>#N/A</v>
      </c>
    </row>
    <row r="1412" spans="1:10" x14ac:dyDescent="0.2">
      <c r="A1412" s="8" t="str">
        <f>Table76810[[#This Row],[Test No.]]&amp;Table76810[[#This Row],[Section]]&amp;Table76810[[#This Row],[Q No.]]</f>
        <v>P3611</v>
      </c>
      <c r="C1412" s="9" t="s">
        <v>114</v>
      </c>
      <c r="D1412" s="12">
        <v>11</v>
      </c>
      <c r="E1412" s="14"/>
      <c r="F1412" s="11">
        <f>Table76810[[#This Row],[CID]]</f>
        <v>0</v>
      </c>
      <c r="I1412" s="32"/>
      <c r="J1412" s="11" t="e">
        <f>VLOOKUP(Table76810[[#This Row],[CID]],ALY,2,FALSE)</f>
        <v>#N/A</v>
      </c>
    </row>
    <row r="1413" spans="1:10" x14ac:dyDescent="0.2">
      <c r="A1413" s="8" t="str">
        <f>Table76810[[#This Row],[Test No.]]&amp;Table76810[[#This Row],[Section]]&amp;Table76810[[#This Row],[Q No.]]</f>
        <v>P3612</v>
      </c>
      <c r="C1413" s="9" t="s">
        <v>114</v>
      </c>
      <c r="D1413" s="12">
        <v>12</v>
      </c>
      <c r="E1413" s="14"/>
      <c r="F1413" s="11">
        <f>Table76810[[#This Row],[CID]]</f>
        <v>0</v>
      </c>
      <c r="I1413" s="32"/>
      <c r="J1413" s="11" t="e">
        <f>VLOOKUP(Table76810[[#This Row],[CID]],ALY,2,FALSE)</f>
        <v>#N/A</v>
      </c>
    </row>
    <row r="1414" spans="1:10" x14ac:dyDescent="0.2">
      <c r="A1414" s="8" t="str">
        <f>Table76810[[#This Row],[Test No.]]&amp;Table76810[[#This Row],[Section]]&amp;Table76810[[#This Row],[Q No.]]</f>
        <v>P3613</v>
      </c>
      <c r="C1414" s="9" t="s">
        <v>114</v>
      </c>
      <c r="D1414" s="12">
        <v>13</v>
      </c>
      <c r="E1414" s="14"/>
      <c r="F1414" s="11">
        <f>Table76810[[#This Row],[CID]]</f>
        <v>0</v>
      </c>
      <c r="I1414" s="32"/>
      <c r="J1414" s="11" t="e">
        <f>VLOOKUP(Table76810[[#This Row],[CID]],ALY,2,FALSE)</f>
        <v>#N/A</v>
      </c>
    </row>
    <row r="1415" spans="1:10" x14ac:dyDescent="0.2">
      <c r="A1415" s="8" t="str">
        <f>Table76810[[#This Row],[Test No.]]&amp;Table76810[[#This Row],[Section]]&amp;Table76810[[#This Row],[Q No.]]</f>
        <v>P3614</v>
      </c>
      <c r="C1415" s="9" t="s">
        <v>114</v>
      </c>
      <c r="D1415" s="12">
        <v>14</v>
      </c>
      <c r="E1415" s="14"/>
      <c r="F1415" s="11">
        <f>Table76810[[#This Row],[CID]]</f>
        <v>0</v>
      </c>
      <c r="I1415" s="32"/>
      <c r="J1415" s="11" t="e">
        <f>VLOOKUP(Table76810[[#This Row],[CID]],ALY,2,FALSE)</f>
        <v>#N/A</v>
      </c>
    </row>
    <row r="1416" spans="1:10" x14ac:dyDescent="0.2">
      <c r="A1416" s="8" t="str">
        <f>Table76810[[#This Row],[Test No.]]&amp;Table76810[[#This Row],[Section]]&amp;Table76810[[#This Row],[Q No.]]</f>
        <v>P3615</v>
      </c>
      <c r="C1416" s="9" t="s">
        <v>114</v>
      </c>
      <c r="D1416" s="12">
        <v>15</v>
      </c>
      <c r="E1416" s="14"/>
      <c r="F1416" s="11">
        <f>Table76810[[#This Row],[CID]]</f>
        <v>0</v>
      </c>
      <c r="I1416" s="32"/>
      <c r="J1416" s="11" t="e">
        <f>VLOOKUP(Table76810[[#This Row],[CID]],ALY,2,FALSE)</f>
        <v>#N/A</v>
      </c>
    </row>
    <row r="1417" spans="1:10" x14ac:dyDescent="0.2">
      <c r="A1417" s="8" t="str">
        <f>Table76810[[#This Row],[Test No.]]&amp;Table76810[[#This Row],[Section]]&amp;Table76810[[#This Row],[Q No.]]</f>
        <v>P3616</v>
      </c>
      <c r="C1417" s="9" t="s">
        <v>114</v>
      </c>
      <c r="D1417" s="12">
        <v>16</v>
      </c>
      <c r="E1417" s="14"/>
      <c r="F1417" s="11">
        <f>Table76810[[#This Row],[CID]]</f>
        <v>0</v>
      </c>
      <c r="I1417" s="32"/>
      <c r="J1417" s="11" t="e">
        <f>VLOOKUP(Table76810[[#This Row],[CID]],ALY,2,FALSE)</f>
        <v>#N/A</v>
      </c>
    </row>
    <row r="1418" spans="1:10" x14ac:dyDescent="0.2">
      <c r="A1418" s="8" t="str">
        <f>Table76810[[#This Row],[Test No.]]&amp;Table76810[[#This Row],[Section]]&amp;Table76810[[#This Row],[Q No.]]</f>
        <v>P3617</v>
      </c>
      <c r="C1418" s="9" t="s">
        <v>114</v>
      </c>
      <c r="D1418" s="12">
        <v>17</v>
      </c>
      <c r="E1418" s="14"/>
      <c r="F1418" s="11">
        <f>Table76810[[#This Row],[CID]]</f>
        <v>0</v>
      </c>
      <c r="I1418" s="32"/>
      <c r="J1418" s="11" t="e">
        <f>VLOOKUP(Table76810[[#This Row],[CID]],ALY,2,FALSE)</f>
        <v>#N/A</v>
      </c>
    </row>
    <row r="1419" spans="1:10" x14ac:dyDescent="0.2">
      <c r="A1419" s="8" t="str">
        <f>Table76810[[#This Row],[Test No.]]&amp;Table76810[[#This Row],[Section]]&amp;Table76810[[#This Row],[Q No.]]</f>
        <v>P3618</v>
      </c>
      <c r="C1419" s="9" t="s">
        <v>114</v>
      </c>
      <c r="D1419" s="12">
        <v>18</v>
      </c>
      <c r="E1419" s="14"/>
      <c r="F1419" s="11">
        <f>Table76810[[#This Row],[CID]]</f>
        <v>0</v>
      </c>
      <c r="I1419" s="32"/>
      <c r="J1419" s="11" t="e">
        <f>VLOOKUP(Table76810[[#This Row],[CID]],ALY,2,FALSE)</f>
        <v>#N/A</v>
      </c>
    </row>
    <row r="1420" spans="1:10" x14ac:dyDescent="0.2">
      <c r="A1420" s="8" t="str">
        <f>Table76810[[#This Row],[Test No.]]&amp;Table76810[[#This Row],[Section]]&amp;Table76810[[#This Row],[Q No.]]</f>
        <v>P3619</v>
      </c>
      <c r="C1420" s="9" t="s">
        <v>114</v>
      </c>
      <c r="D1420" s="12">
        <v>19</v>
      </c>
      <c r="E1420" s="14"/>
      <c r="F1420" s="11">
        <f>Table76810[[#This Row],[CID]]</f>
        <v>0</v>
      </c>
      <c r="I1420" s="32"/>
      <c r="J1420" s="11" t="e">
        <f>VLOOKUP(Table76810[[#This Row],[CID]],ALY,2,FALSE)</f>
        <v>#N/A</v>
      </c>
    </row>
    <row r="1421" spans="1:10" x14ac:dyDescent="0.2">
      <c r="A1421" s="8" t="str">
        <f>Table76810[[#This Row],[Test No.]]&amp;Table76810[[#This Row],[Section]]&amp;Table76810[[#This Row],[Q No.]]</f>
        <v>P3620</v>
      </c>
      <c r="C1421" s="9" t="s">
        <v>114</v>
      </c>
      <c r="D1421" s="12">
        <v>20</v>
      </c>
      <c r="E1421" s="14"/>
      <c r="F1421" s="11">
        <f>Table76810[[#This Row],[CID]]</f>
        <v>0</v>
      </c>
      <c r="I1421" s="32"/>
      <c r="J1421" s="11" t="e">
        <f>VLOOKUP(Table76810[[#This Row],[CID]],ALY,2,FALSE)</f>
        <v>#N/A</v>
      </c>
    </row>
    <row r="1422" spans="1:10" x14ac:dyDescent="0.2">
      <c r="A1422" s="8" t="str">
        <f>Table76810[[#This Row],[Test No.]]&amp;Table76810[[#This Row],[Section]]&amp;Table76810[[#This Row],[Q No.]]</f>
        <v>P3621</v>
      </c>
      <c r="C1422" s="9" t="s">
        <v>114</v>
      </c>
      <c r="D1422" s="12">
        <v>21</v>
      </c>
      <c r="E1422" s="14"/>
      <c r="F1422" s="11">
        <f>Table76810[[#This Row],[CID]]</f>
        <v>0</v>
      </c>
      <c r="I1422" s="32"/>
      <c r="J1422" s="11" t="e">
        <f>VLOOKUP(Table76810[[#This Row],[CID]],ALY,2,FALSE)</f>
        <v>#N/A</v>
      </c>
    </row>
    <row r="1423" spans="1:10" x14ac:dyDescent="0.2">
      <c r="A1423" s="8" t="str">
        <f>Table76810[[#This Row],[Test No.]]&amp;Table76810[[#This Row],[Section]]&amp;Table76810[[#This Row],[Q No.]]</f>
        <v>P3622</v>
      </c>
      <c r="C1423" s="9" t="s">
        <v>114</v>
      </c>
      <c r="D1423" s="12">
        <v>22</v>
      </c>
      <c r="E1423" s="14"/>
      <c r="F1423" s="11">
        <f>Table76810[[#This Row],[CID]]</f>
        <v>0</v>
      </c>
      <c r="I1423" s="32"/>
      <c r="J1423" s="11" t="e">
        <f>VLOOKUP(Table76810[[#This Row],[CID]],ALY,2,FALSE)</f>
        <v>#N/A</v>
      </c>
    </row>
    <row r="1424" spans="1:10" x14ac:dyDescent="0.2">
      <c r="A1424" s="8" t="str">
        <f>Table76810[[#This Row],[Test No.]]&amp;Table76810[[#This Row],[Section]]&amp;Table76810[[#This Row],[Q No.]]</f>
        <v>P3623</v>
      </c>
      <c r="C1424" s="9" t="s">
        <v>114</v>
      </c>
      <c r="D1424" s="12">
        <v>23</v>
      </c>
      <c r="E1424" s="14"/>
      <c r="F1424" s="11">
        <f>Table76810[[#This Row],[CID]]</f>
        <v>0</v>
      </c>
      <c r="I1424" s="32"/>
      <c r="J1424" s="11" t="e">
        <f>VLOOKUP(Table76810[[#This Row],[CID]],ALY,2,FALSE)</f>
        <v>#N/A</v>
      </c>
    </row>
    <row r="1425" spans="1:10" x14ac:dyDescent="0.2">
      <c r="A1425" s="8" t="str">
        <f>Table76810[[#This Row],[Test No.]]&amp;Table76810[[#This Row],[Section]]&amp;Table76810[[#This Row],[Q No.]]</f>
        <v>P3624</v>
      </c>
      <c r="C1425" s="9" t="s">
        <v>114</v>
      </c>
      <c r="D1425" s="12">
        <v>24</v>
      </c>
      <c r="E1425" s="14"/>
      <c r="F1425" s="11">
        <f>Table76810[[#This Row],[CID]]</f>
        <v>0</v>
      </c>
      <c r="I1425" s="32"/>
      <c r="J1425" s="11" t="e">
        <f>VLOOKUP(Table76810[[#This Row],[CID]],ALY,2,FALSE)</f>
        <v>#N/A</v>
      </c>
    </row>
    <row r="1426" spans="1:10" x14ac:dyDescent="0.2">
      <c r="A1426" s="8" t="str">
        <f>Table76810[[#This Row],[Test No.]]&amp;Table76810[[#This Row],[Section]]&amp;Table76810[[#This Row],[Q No.]]</f>
        <v>P3625</v>
      </c>
      <c r="C1426" s="9" t="s">
        <v>114</v>
      </c>
      <c r="D1426" s="12">
        <v>25</v>
      </c>
      <c r="E1426" s="14"/>
      <c r="F1426" s="11">
        <f>Table76810[[#This Row],[CID]]</f>
        <v>0</v>
      </c>
      <c r="I1426" s="32"/>
      <c r="J1426" s="11" t="e">
        <f>VLOOKUP(Table76810[[#This Row],[CID]],ALY,2,FALSE)</f>
        <v>#N/A</v>
      </c>
    </row>
    <row r="1427" spans="1:10" x14ac:dyDescent="0.2">
      <c r="A1427" s="8" t="str">
        <f>Table76810[[#This Row],[Test No.]]&amp;Table76810[[#This Row],[Section]]&amp;Table76810[[#This Row],[Q No.]]</f>
        <v>P3626</v>
      </c>
      <c r="C1427" s="9" t="s">
        <v>114</v>
      </c>
      <c r="D1427" s="12">
        <v>26</v>
      </c>
      <c r="E1427" s="14"/>
      <c r="F1427" s="11">
        <f>Table76810[[#This Row],[CID]]</f>
        <v>0</v>
      </c>
      <c r="I1427" s="32"/>
      <c r="J1427" s="11" t="e">
        <f>VLOOKUP(Table76810[[#This Row],[CID]],ALY,2,FALSE)</f>
        <v>#N/A</v>
      </c>
    </row>
    <row r="1428" spans="1:10" x14ac:dyDescent="0.2">
      <c r="A1428" s="8" t="str">
        <f>Table76810[[#This Row],[Test No.]]&amp;Table76810[[#This Row],[Section]]&amp;Table76810[[#This Row],[Q No.]]</f>
        <v>P3627</v>
      </c>
      <c r="C1428" s="9" t="s">
        <v>114</v>
      </c>
      <c r="D1428" s="12">
        <v>27</v>
      </c>
      <c r="E1428" s="14"/>
      <c r="F1428" s="11">
        <f>Table76810[[#This Row],[CID]]</f>
        <v>0</v>
      </c>
      <c r="I1428" s="32"/>
      <c r="J1428" s="11" t="e">
        <f>VLOOKUP(Table76810[[#This Row],[CID]],ALY,2,FALSE)</f>
        <v>#N/A</v>
      </c>
    </row>
    <row r="1429" spans="1:10" x14ac:dyDescent="0.2">
      <c r="A1429" s="8" t="str">
        <f>Table76810[[#This Row],[Test No.]]&amp;Table76810[[#This Row],[Section]]&amp;Table76810[[#This Row],[Q No.]]</f>
        <v>P3628</v>
      </c>
      <c r="C1429" s="9" t="s">
        <v>114</v>
      </c>
      <c r="D1429" s="12">
        <v>28</v>
      </c>
      <c r="E1429" s="14"/>
      <c r="F1429" s="11">
        <f>Table76810[[#This Row],[CID]]</f>
        <v>0</v>
      </c>
      <c r="I1429" s="32"/>
      <c r="J1429" s="11" t="e">
        <f>VLOOKUP(Table76810[[#This Row],[CID]],ALY,2,FALSE)</f>
        <v>#N/A</v>
      </c>
    </row>
    <row r="1430" spans="1:10" x14ac:dyDescent="0.2">
      <c r="A1430" s="8" t="str">
        <f>Table76810[[#This Row],[Test No.]]&amp;Table76810[[#This Row],[Section]]&amp;Table76810[[#This Row],[Q No.]]</f>
        <v>P3629</v>
      </c>
      <c r="C1430" s="9" t="s">
        <v>114</v>
      </c>
      <c r="D1430" s="12">
        <v>29</v>
      </c>
      <c r="E1430" s="14"/>
      <c r="F1430" s="11">
        <f>Table76810[[#This Row],[CID]]</f>
        <v>0</v>
      </c>
      <c r="I1430" s="32"/>
      <c r="J1430" s="11" t="e">
        <f>VLOOKUP(Table76810[[#This Row],[CID]],ALY,2,FALSE)</f>
        <v>#N/A</v>
      </c>
    </row>
    <row r="1431" spans="1:10" x14ac:dyDescent="0.2">
      <c r="A1431" s="8" t="str">
        <f>Table76810[[#This Row],[Test No.]]&amp;Table76810[[#This Row],[Section]]&amp;Table76810[[#This Row],[Q No.]]</f>
        <v>P3630</v>
      </c>
      <c r="C1431" s="9" t="s">
        <v>114</v>
      </c>
      <c r="D1431" s="12">
        <v>30</v>
      </c>
      <c r="E1431" s="14"/>
      <c r="F1431" s="11">
        <f>Table76810[[#This Row],[CID]]</f>
        <v>0</v>
      </c>
      <c r="I1431" s="32"/>
      <c r="J1431" s="11" t="e">
        <f>VLOOKUP(Table76810[[#This Row],[CID]],ALY,2,FALSE)</f>
        <v>#N/A</v>
      </c>
    </row>
    <row r="1432" spans="1:10" x14ac:dyDescent="0.2">
      <c r="A1432" s="8" t="str">
        <f>Table76810[[#This Row],[Test No.]]&amp;Table76810[[#This Row],[Section]]&amp;Table76810[[#This Row],[Q No.]]</f>
        <v>P3631</v>
      </c>
      <c r="C1432" s="9" t="s">
        <v>114</v>
      </c>
      <c r="D1432" s="12">
        <v>31</v>
      </c>
      <c r="E1432" s="14"/>
      <c r="F1432" s="11">
        <f>Table76810[[#This Row],[CID]]</f>
        <v>0</v>
      </c>
      <c r="I1432" s="32"/>
      <c r="J1432" s="11" t="e">
        <f>VLOOKUP(Table76810[[#This Row],[CID]],ALY,2,FALSE)</f>
        <v>#N/A</v>
      </c>
    </row>
    <row r="1433" spans="1:10" x14ac:dyDescent="0.2">
      <c r="A1433" s="8" t="str">
        <f>Table76810[[#This Row],[Test No.]]&amp;Table76810[[#This Row],[Section]]&amp;Table76810[[#This Row],[Q No.]]</f>
        <v>P3632</v>
      </c>
      <c r="C1433" s="9" t="s">
        <v>114</v>
      </c>
      <c r="D1433" s="12">
        <v>32</v>
      </c>
      <c r="E1433" s="14"/>
      <c r="F1433" s="11">
        <f>Table76810[[#This Row],[CID]]</f>
        <v>0</v>
      </c>
      <c r="I1433" s="32"/>
      <c r="J1433" s="11" t="e">
        <f>VLOOKUP(Table76810[[#This Row],[CID]],ALY,2,FALSE)</f>
        <v>#N/A</v>
      </c>
    </row>
    <row r="1434" spans="1:10" x14ac:dyDescent="0.2">
      <c r="A1434" s="8" t="str">
        <f>Table76810[[#This Row],[Test No.]]&amp;Table76810[[#This Row],[Section]]&amp;Table76810[[#This Row],[Q No.]]</f>
        <v>P3633</v>
      </c>
      <c r="C1434" s="9" t="s">
        <v>114</v>
      </c>
      <c r="D1434" s="12">
        <v>33</v>
      </c>
      <c r="E1434" s="14"/>
      <c r="F1434" s="11">
        <f>Table76810[[#This Row],[CID]]</f>
        <v>0</v>
      </c>
      <c r="I1434" s="32"/>
      <c r="J1434" s="11" t="e">
        <f>VLOOKUP(Table76810[[#This Row],[CID]],ALY,2,FALSE)</f>
        <v>#N/A</v>
      </c>
    </row>
    <row r="1435" spans="1:10" x14ac:dyDescent="0.2">
      <c r="A1435" s="8" t="str">
        <f>Table76810[[#This Row],[Test No.]]&amp;Table76810[[#This Row],[Section]]&amp;Table76810[[#This Row],[Q No.]]</f>
        <v>P3634</v>
      </c>
      <c r="C1435" s="9" t="s">
        <v>114</v>
      </c>
      <c r="D1435" s="14">
        <v>34</v>
      </c>
      <c r="E1435" s="14"/>
      <c r="F1435" s="13">
        <f>Table76810[[#This Row],[CID]]</f>
        <v>0</v>
      </c>
      <c r="G1435" s="14"/>
      <c r="H1435" s="13"/>
      <c r="I1435" s="32"/>
      <c r="J1435" s="13" t="e">
        <f>VLOOKUP(Table76810[[#This Row],[CID]],ALY,2,FALSE)</f>
        <v>#N/A</v>
      </c>
    </row>
    <row r="1436" spans="1:10" x14ac:dyDescent="0.2">
      <c r="A1436" s="8" t="str">
        <f>Table76810[[#This Row],[Test No.]]&amp;Table76810[[#This Row],[Section]]&amp;Table76810[[#This Row],[Q No.]]</f>
        <v>P3635</v>
      </c>
      <c r="C1436" s="9" t="s">
        <v>114</v>
      </c>
      <c r="D1436" s="12">
        <v>35</v>
      </c>
      <c r="E1436" s="14"/>
      <c r="F1436" s="11">
        <f>Table76810[[#This Row],[CID]]</f>
        <v>0</v>
      </c>
      <c r="I1436" s="32"/>
      <c r="J1436" s="11" t="e">
        <f>VLOOKUP(Table76810[[#This Row],[CID]],ALY,2,FALSE)</f>
        <v>#N/A</v>
      </c>
    </row>
    <row r="1437" spans="1:10" x14ac:dyDescent="0.2">
      <c r="A1437" s="8" t="str">
        <f>Table76810[[#This Row],[Test No.]]&amp;Table76810[[#This Row],[Section]]&amp;Table76810[[#This Row],[Q No.]]</f>
        <v>P3636</v>
      </c>
      <c r="C1437" s="9" t="s">
        <v>114</v>
      </c>
      <c r="D1437" s="12">
        <v>36</v>
      </c>
      <c r="E1437" s="14"/>
      <c r="F1437" s="11">
        <f>Table76810[[#This Row],[CID]]</f>
        <v>0</v>
      </c>
      <c r="I1437" s="32"/>
      <c r="J1437" s="11" t="e">
        <f>VLOOKUP(Table76810[[#This Row],[CID]],ALY,2,FALSE)</f>
        <v>#N/A</v>
      </c>
    </row>
    <row r="1438" spans="1:10" x14ac:dyDescent="0.2">
      <c r="A1438" s="8" t="str">
        <f>Table76810[[#This Row],[Test No.]]&amp;Table76810[[#This Row],[Section]]&amp;Table76810[[#This Row],[Q No.]]</f>
        <v>P3637</v>
      </c>
      <c r="C1438" s="9" t="s">
        <v>114</v>
      </c>
      <c r="D1438" s="12">
        <v>37</v>
      </c>
      <c r="E1438" s="14"/>
      <c r="F1438" s="11">
        <f>Table76810[[#This Row],[CID]]</f>
        <v>0</v>
      </c>
      <c r="I1438" s="32"/>
      <c r="J1438" s="11" t="e">
        <f>VLOOKUP(Table76810[[#This Row],[CID]],ALY,2,FALSE)</f>
        <v>#N/A</v>
      </c>
    </row>
    <row r="1439" spans="1:10" x14ac:dyDescent="0.2">
      <c r="A1439" s="8" t="str">
        <f>Table76810[[#This Row],[Test No.]]&amp;Table76810[[#This Row],[Section]]&amp;Table76810[[#This Row],[Q No.]]</f>
        <v>P3638</v>
      </c>
      <c r="C1439" s="9" t="s">
        <v>114</v>
      </c>
      <c r="D1439" s="12">
        <v>38</v>
      </c>
      <c r="E1439" s="14"/>
      <c r="F1439" s="11">
        <f>Table76810[[#This Row],[CID]]</f>
        <v>0</v>
      </c>
      <c r="I1439" s="32"/>
      <c r="J1439" s="11" t="e">
        <f>VLOOKUP(Table76810[[#This Row],[CID]],ALY,2,FALSE)</f>
        <v>#N/A</v>
      </c>
    </row>
    <row r="1440" spans="1:10" x14ac:dyDescent="0.2">
      <c r="A1440" s="8" t="str">
        <f>Table76810[[#This Row],[Test No.]]&amp;Table76810[[#This Row],[Section]]&amp;Table76810[[#This Row],[Q No.]]</f>
        <v>P3639</v>
      </c>
      <c r="C1440" s="9" t="s">
        <v>114</v>
      </c>
      <c r="D1440" s="12">
        <v>39</v>
      </c>
      <c r="E1440" s="14"/>
      <c r="F1440" s="11">
        <f>Table76810[[#This Row],[CID]]</f>
        <v>0</v>
      </c>
      <c r="I1440" s="32"/>
      <c r="J1440" s="11" t="e">
        <f>VLOOKUP(Table76810[[#This Row],[CID]],ALY,2,FALSE)</f>
        <v>#N/A</v>
      </c>
    </row>
    <row r="1441" spans="1:10" x14ac:dyDescent="0.2">
      <c r="A1441" s="8" t="str">
        <f>Table76810[[#This Row],[Test No.]]&amp;Table76810[[#This Row],[Section]]&amp;Table76810[[#This Row],[Q No.]]</f>
        <v>P3640</v>
      </c>
      <c r="C1441" s="9" t="s">
        <v>114</v>
      </c>
      <c r="D1441" s="12">
        <v>40</v>
      </c>
      <c r="E1441" s="14"/>
      <c r="F1441" s="11">
        <f>Table76810[[#This Row],[CID]]</f>
        <v>0</v>
      </c>
      <c r="I1441" s="32"/>
      <c r="J1441" s="11" t="e">
        <f>VLOOKUP(Table76810[[#This Row],[CID]],ALY,2,FALSE)</f>
        <v>#N/A</v>
      </c>
    </row>
    <row r="1442" spans="1:10" x14ac:dyDescent="0.2">
      <c r="A1442" s="8" t="str">
        <f>Table76810[[#This Row],[Test No.]]&amp;Table76810[[#This Row],[Section]]&amp;Table76810[[#This Row],[Q No.]]</f>
        <v>P371</v>
      </c>
      <c r="C1442" s="9" t="s">
        <v>113</v>
      </c>
      <c r="D1442" s="12">
        <v>1</v>
      </c>
      <c r="E1442" s="14"/>
      <c r="F1442" s="11">
        <f>Table76810[[#This Row],[CID]]</f>
        <v>0</v>
      </c>
      <c r="I1442" s="32"/>
      <c r="J1442" s="11" t="e">
        <f>VLOOKUP(Table76810[[#This Row],[CID]],ALY,2,FALSE)</f>
        <v>#N/A</v>
      </c>
    </row>
    <row r="1443" spans="1:10" x14ac:dyDescent="0.2">
      <c r="A1443" s="8" t="str">
        <f>Table76810[[#This Row],[Test No.]]&amp;Table76810[[#This Row],[Section]]&amp;Table76810[[#This Row],[Q No.]]</f>
        <v>P372</v>
      </c>
      <c r="C1443" s="9" t="s">
        <v>113</v>
      </c>
      <c r="D1443" s="12">
        <v>2</v>
      </c>
      <c r="E1443" s="14"/>
      <c r="F1443" s="11">
        <f>Table76810[[#This Row],[CID]]</f>
        <v>0</v>
      </c>
      <c r="I1443" s="32"/>
      <c r="J1443" s="11" t="e">
        <f>VLOOKUP(Table76810[[#This Row],[CID]],ALY,2,FALSE)</f>
        <v>#N/A</v>
      </c>
    </row>
    <row r="1444" spans="1:10" x14ac:dyDescent="0.2">
      <c r="A1444" s="8" t="str">
        <f>Table76810[[#This Row],[Test No.]]&amp;Table76810[[#This Row],[Section]]&amp;Table76810[[#This Row],[Q No.]]</f>
        <v>P373</v>
      </c>
      <c r="C1444" s="9" t="s">
        <v>113</v>
      </c>
      <c r="D1444" s="12">
        <v>3</v>
      </c>
      <c r="E1444" s="14"/>
      <c r="F1444" s="11">
        <f>Table76810[[#This Row],[CID]]</f>
        <v>0</v>
      </c>
      <c r="I1444" s="32"/>
      <c r="J1444" s="11" t="e">
        <f>VLOOKUP(Table76810[[#This Row],[CID]],ALY,2,FALSE)</f>
        <v>#N/A</v>
      </c>
    </row>
    <row r="1445" spans="1:10" x14ac:dyDescent="0.2">
      <c r="A1445" s="8" t="str">
        <f>Table76810[[#This Row],[Test No.]]&amp;Table76810[[#This Row],[Section]]&amp;Table76810[[#This Row],[Q No.]]</f>
        <v>P374</v>
      </c>
      <c r="C1445" s="9" t="s">
        <v>113</v>
      </c>
      <c r="D1445" s="12">
        <v>4</v>
      </c>
      <c r="E1445" s="14"/>
      <c r="F1445" s="11">
        <f>Table76810[[#This Row],[CID]]</f>
        <v>0</v>
      </c>
      <c r="I1445" s="32"/>
      <c r="J1445" s="11" t="e">
        <f>VLOOKUP(Table76810[[#This Row],[CID]],ALY,2,FALSE)</f>
        <v>#N/A</v>
      </c>
    </row>
    <row r="1446" spans="1:10" x14ac:dyDescent="0.2">
      <c r="A1446" s="8" t="str">
        <f>Table76810[[#This Row],[Test No.]]&amp;Table76810[[#This Row],[Section]]&amp;Table76810[[#This Row],[Q No.]]</f>
        <v>P375</v>
      </c>
      <c r="C1446" s="9" t="s">
        <v>113</v>
      </c>
      <c r="D1446" s="12">
        <v>5</v>
      </c>
      <c r="E1446" s="14"/>
      <c r="F1446" s="11">
        <f>Table76810[[#This Row],[CID]]</f>
        <v>0</v>
      </c>
      <c r="I1446" s="32"/>
      <c r="J1446" s="11" t="e">
        <f>VLOOKUP(Table76810[[#This Row],[CID]],ALY,2,FALSE)</f>
        <v>#N/A</v>
      </c>
    </row>
    <row r="1447" spans="1:10" x14ac:dyDescent="0.2">
      <c r="A1447" s="8" t="str">
        <f>Table76810[[#This Row],[Test No.]]&amp;Table76810[[#This Row],[Section]]&amp;Table76810[[#This Row],[Q No.]]</f>
        <v>P376</v>
      </c>
      <c r="C1447" s="9" t="s">
        <v>113</v>
      </c>
      <c r="D1447" s="12">
        <v>6</v>
      </c>
      <c r="E1447" s="14"/>
      <c r="F1447" s="11">
        <f>Table76810[[#This Row],[CID]]</f>
        <v>0</v>
      </c>
      <c r="I1447" s="32"/>
      <c r="J1447" s="11" t="e">
        <f>VLOOKUP(Table76810[[#This Row],[CID]],ALY,2,FALSE)</f>
        <v>#N/A</v>
      </c>
    </row>
    <row r="1448" spans="1:10" x14ac:dyDescent="0.2">
      <c r="A1448" s="8" t="str">
        <f>Table76810[[#This Row],[Test No.]]&amp;Table76810[[#This Row],[Section]]&amp;Table76810[[#This Row],[Q No.]]</f>
        <v>P377</v>
      </c>
      <c r="C1448" s="9" t="s">
        <v>113</v>
      </c>
      <c r="D1448" s="12">
        <v>7</v>
      </c>
      <c r="E1448" s="14"/>
      <c r="F1448" s="11">
        <f>Table76810[[#This Row],[CID]]</f>
        <v>0</v>
      </c>
      <c r="I1448" s="32"/>
      <c r="J1448" s="11" t="e">
        <f>VLOOKUP(Table76810[[#This Row],[CID]],ALY,2,FALSE)</f>
        <v>#N/A</v>
      </c>
    </row>
    <row r="1449" spans="1:10" x14ac:dyDescent="0.2">
      <c r="A1449" s="8" t="str">
        <f>Table76810[[#This Row],[Test No.]]&amp;Table76810[[#This Row],[Section]]&amp;Table76810[[#This Row],[Q No.]]</f>
        <v>P378</v>
      </c>
      <c r="C1449" s="9" t="s">
        <v>113</v>
      </c>
      <c r="D1449" s="12">
        <v>8</v>
      </c>
      <c r="E1449" s="14"/>
      <c r="F1449" s="11">
        <f>Table76810[[#This Row],[CID]]</f>
        <v>0</v>
      </c>
      <c r="I1449" s="32"/>
      <c r="J1449" s="11" t="e">
        <f>VLOOKUP(Table76810[[#This Row],[CID]],ALY,2,FALSE)</f>
        <v>#N/A</v>
      </c>
    </row>
    <row r="1450" spans="1:10" x14ac:dyDescent="0.2">
      <c r="A1450" s="8" t="str">
        <f>Table76810[[#This Row],[Test No.]]&amp;Table76810[[#This Row],[Section]]&amp;Table76810[[#This Row],[Q No.]]</f>
        <v>P379</v>
      </c>
      <c r="C1450" s="9" t="s">
        <v>113</v>
      </c>
      <c r="D1450" s="12">
        <v>9</v>
      </c>
      <c r="E1450" s="14"/>
      <c r="F1450" s="11">
        <f>Table76810[[#This Row],[CID]]</f>
        <v>0</v>
      </c>
      <c r="I1450" s="32"/>
      <c r="J1450" s="11" t="e">
        <f>VLOOKUP(Table76810[[#This Row],[CID]],ALY,2,FALSE)</f>
        <v>#N/A</v>
      </c>
    </row>
    <row r="1451" spans="1:10" x14ac:dyDescent="0.2">
      <c r="A1451" s="8" t="str">
        <f>Table76810[[#This Row],[Test No.]]&amp;Table76810[[#This Row],[Section]]&amp;Table76810[[#This Row],[Q No.]]</f>
        <v>P3710</v>
      </c>
      <c r="C1451" s="9" t="s">
        <v>113</v>
      </c>
      <c r="D1451" s="12">
        <v>10</v>
      </c>
      <c r="E1451" s="14"/>
      <c r="F1451" s="11">
        <f>Table76810[[#This Row],[CID]]</f>
        <v>0</v>
      </c>
      <c r="I1451" s="32"/>
      <c r="J1451" s="11" t="e">
        <f>VLOOKUP(Table76810[[#This Row],[CID]],ALY,2,FALSE)</f>
        <v>#N/A</v>
      </c>
    </row>
    <row r="1452" spans="1:10" x14ac:dyDescent="0.2">
      <c r="A1452" s="8" t="str">
        <f>Table76810[[#This Row],[Test No.]]&amp;Table76810[[#This Row],[Section]]&amp;Table76810[[#This Row],[Q No.]]</f>
        <v>P3711</v>
      </c>
      <c r="C1452" s="9" t="s">
        <v>113</v>
      </c>
      <c r="D1452" s="12">
        <v>11</v>
      </c>
      <c r="E1452" s="14"/>
      <c r="F1452" s="11">
        <f>Table76810[[#This Row],[CID]]</f>
        <v>0</v>
      </c>
      <c r="I1452" s="32"/>
      <c r="J1452" s="11" t="e">
        <f>VLOOKUP(Table76810[[#This Row],[CID]],ALY,2,FALSE)</f>
        <v>#N/A</v>
      </c>
    </row>
    <row r="1453" spans="1:10" x14ac:dyDescent="0.2">
      <c r="A1453" s="8" t="str">
        <f>Table76810[[#This Row],[Test No.]]&amp;Table76810[[#This Row],[Section]]&amp;Table76810[[#This Row],[Q No.]]</f>
        <v>P3712</v>
      </c>
      <c r="C1453" s="9" t="s">
        <v>113</v>
      </c>
      <c r="D1453" s="12">
        <v>12</v>
      </c>
      <c r="E1453" s="14"/>
      <c r="F1453" s="11">
        <f>Table76810[[#This Row],[CID]]</f>
        <v>0</v>
      </c>
      <c r="I1453" s="32"/>
      <c r="J1453" s="11" t="e">
        <f>VLOOKUP(Table76810[[#This Row],[CID]],ALY,2,FALSE)</f>
        <v>#N/A</v>
      </c>
    </row>
    <row r="1454" spans="1:10" x14ac:dyDescent="0.2">
      <c r="A1454" s="8" t="str">
        <f>Table76810[[#This Row],[Test No.]]&amp;Table76810[[#This Row],[Section]]&amp;Table76810[[#This Row],[Q No.]]</f>
        <v>P3713</v>
      </c>
      <c r="C1454" s="9" t="s">
        <v>113</v>
      </c>
      <c r="D1454" s="12">
        <v>13</v>
      </c>
      <c r="E1454" s="14"/>
      <c r="F1454" s="11">
        <f>Table76810[[#This Row],[CID]]</f>
        <v>0</v>
      </c>
      <c r="I1454" s="32"/>
      <c r="J1454" s="11" t="e">
        <f>VLOOKUP(Table76810[[#This Row],[CID]],ALY,2,FALSE)</f>
        <v>#N/A</v>
      </c>
    </row>
    <row r="1455" spans="1:10" x14ac:dyDescent="0.2">
      <c r="A1455" s="8" t="str">
        <f>Table76810[[#This Row],[Test No.]]&amp;Table76810[[#This Row],[Section]]&amp;Table76810[[#This Row],[Q No.]]</f>
        <v>P3714</v>
      </c>
      <c r="C1455" s="9" t="s">
        <v>113</v>
      </c>
      <c r="D1455" s="12">
        <v>14</v>
      </c>
      <c r="E1455" s="14"/>
      <c r="F1455" s="11">
        <f>Table76810[[#This Row],[CID]]</f>
        <v>0</v>
      </c>
      <c r="I1455" s="32"/>
      <c r="J1455" s="11" t="e">
        <f>VLOOKUP(Table76810[[#This Row],[CID]],ALY,2,FALSE)</f>
        <v>#N/A</v>
      </c>
    </row>
    <row r="1456" spans="1:10" x14ac:dyDescent="0.2">
      <c r="A1456" s="8" t="str">
        <f>Table76810[[#This Row],[Test No.]]&amp;Table76810[[#This Row],[Section]]&amp;Table76810[[#This Row],[Q No.]]</f>
        <v>P3715</v>
      </c>
      <c r="C1456" s="9" t="s">
        <v>113</v>
      </c>
      <c r="D1456" s="12">
        <v>15</v>
      </c>
      <c r="E1456" s="14"/>
      <c r="F1456" s="11">
        <f>Table76810[[#This Row],[CID]]</f>
        <v>0</v>
      </c>
      <c r="I1456" s="32"/>
      <c r="J1456" s="11" t="e">
        <f>VLOOKUP(Table76810[[#This Row],[CID]],ALY,2,FALSE)</f>
        <v>#N/A</v>
      </c>
    </row>
    <row r="1457" spans="1:10" x14ac:dyDescent="0.2">
      <c r="A1457" s="8" t="str">
        <f>Table76810[[#This Row],[Test No.]]&amp;Table76810[[#This Row],[Section]]&amp;Table76810[[#This Row],[Q No.]]</f>
        <v>P3716</v>
      </c>
      <c r="C1457" s="9" t="s">
        <v>113</v>
      </c>
      <c r="D1457" s="12">
        <v>16</v>
      </c>
      <c r="E1457" s="14"/>
      <c r="F1457" s="11">
        <f>Table76810[[#This Row],[CID]]</f>
        <v>0</v>
      </c>
      <c r="I1457" s="32"/>
      <c r="J1457" s="11" t="e">
        <f>VLOOKUP(Table76810[[#This Row],[CID]],ALY,2,FALSE)</f>
        <v>#N/A</v>
      </c>
    </row>
    <row r="1458" spans="1:10" x14ac:dyDescent="0.2">
      <c r="A1458" s="8" t="str">
        <f>Table76810[[#This Row],[Test No.]]&amp;Table76810[[#This Row],[Section]]&amp;Table76810[[#This Row],[Q No.]]</f>
        <v>P3717</v>
      </c>
      <c r="C1458" s="9" t="s">
        <v>113</v>
      </c>
      <c r="D1458" s="12">
        <v>17</v>
      </c>
      <c r="E1458" s="14"/>
      <c r="F1458" s="11">
        <f>Table76810[[#This Row],[CID]]</f>
        <v>0</v>
      </c>
      <c r="I1458" s="32"/>
      <c r="J1458" s="11" t="e">
        <f>VLOOKUP(Table76810[[#This Row],[CID]],ALY,2,FALSE)</f>
        <v>#N/A</v>
      </c>
    </row>
    <row r="1459" spans="1:10" x14ac:dyDescent="0.2">
      <c r="A1459" s="8" t="str">
        <f>Table76810[[#This Row],[Test No.]]&amp;Table76810[[#This Row],[Section]]&amp;Table76810[[#This Row],[Q No.]]</f>
        <v>P3718</v>
      </c>
      <c r="C1459" s="9" t="s">
        <v>113</v>
      </c>
      <c r="D1459" s="12">
        <v>18</v>
      </c>
      <c r="E1459" s="14"/>
      <c r="F1459" s="11">
        <f>Table76810[[#This Row],[CID]]</f>
        <v>0</v>
      </c>
      <c r="I1459" s="32"/>
      <c r="J1459" s="11" t="e">
        <f>VLOOKUP(Table76810[[#This Row],[CID]],ALY,2,FALSE)</f>
        <v>#N/A</v>
      </c>
    </row>
    <row r="1460" spans="1:10" x14ac:dyDescent="0.2">
      <c r="A1460" s="8" t="str">
        <f>Table76810[[#This Row],[Test No.]]&amp;Table76810[[#This Row],[Section]]&amp;Table76810[[#This Row],[Q No.]]</f>
        <v>P3719</v>
      </c>
      <c r="C1460" s="9" t="s">
        <v>113</v>
      </c>
      <c r="D1460" s="12">
        <v>19</v>
      </c>
      <c r="E1460" s="14"/>
      <c r="F1460" s="11">
        <f>Table76810[[#This Row],[CID]]</f>
        <v>0</v>
      </c>
      <c r="I1460" s="32"/>
      <c r="J1460" s="11" t="e">
        <f>VLOOKUP(Table76810[[#This Row],[CID]],ALY,2,FALSE)</f>
        <v>#N/A</v>
      </c>
    </row>
    <row r="1461" spans="1:10" x14ac:dyDescent="0.2">
      <c r="A1461" s="8" t="str">
        <f>Table76810[[#This Row],[Test No.]]&amp;Table76810[[#This Row],[Section]]&amp;Table76810[[#This Row],[Q No.]]</f>
        <v>P3720</v>
      </c>
      <c r="C1461" s="9" t="s">
        <v>113</v>
      </c>
      <c r="D1461" s="12">
        <v>20</v>
      </c>
      <c r="E1461" s="14"/>
      <c r="F1461" s="11">
        <f>Table76810[[#This Row],[CID]]</f>
        <v>0</v>
      </c>
      <c r="I1461" s="32"/>
      <c r="J1461" s="11" t="e">
        <f>VLOOKUP(Table76810[[#This Row],[CID]],ALY,2,FALSE)</f>
        <v>#N/A</v>
      </c>
    </row>
    <row r="1462" spans="1:10" x14ac:dyDescent="0.2">
      <c r="A1462" s="8" t="str">
        <f>Table76810[[#This Row],[Test No.]]&amp;Table76810[[#This Row],[Section]]&amp;Table76810[[#This Row],[Q No.]]</f>
        <v>P3721</v>
      </c>
      <c r="C1462" s="9" t="s">
        <v>113</v>
      </c>
      <c r="D1462" s="12">
        <v>21</v>
      </c>
      <c r="E1462" s="14"/>
      <c r="F1462" s="11">
        <f>Table76810[[#This Row],[CID]]</f>
        <v>0</v>
      </c>
      <c r="I1462" s="32"/>
      <c r="J1462" s="11" t="e">
        <f>VLOOKUP(Table76810[[#This Row],[CID]],ALY,2,FALSE)</f>
        <v>#N/A</v>
      </c>
    </row>
    <row r="1463" spans="1:10" x14ac:dyDescent="0.2">
      <c r="A1463" s="8" t="str">
        <f>Table76810[[#This Row],[Test No.]]&amp;Table76810[[#This Row],[Section]]&amp;Table76810[[#This Row],[Q No.]]</f>
        <v>P3722</v>
      </c>
      <c r="C1463" s="9" t="s">
        <v>113</v>
      </c>
      <c r="D1463" s="12">
        <v>22</v>
      </c>
      <c r="E1463" s="14"/>
      <c r="F1463" s="11">
        <f>Table76810[[#This Row],[CID]]</f>
        <v>0</v>
      </c>
      <c r="I1463" s="32"/>
      <c r="J1463" s="11" t="e">
        <f>VLOOKUP(Table76810[[#This Row],[CID]],ALY,2,FALSE)</f>
        <v>#N/A</v>
      </c>
    </row>
    <row r="1464" spans="1:10" x14ac:dyDescent="0.2">
      <c r="A1464" s="8" t="str">
        <f>Table76810[[#This Row],[Test No.]]&amp;Table76810[[#This Row],[Section]]&amp;Table76810[[#This Row],[Q No.]]</f>
        <v>P3723</v>
      </c>
      <c r="C1464" s="9" t="s">
        <v>113</v>
      </c>
      <c r="D1464" s="12">
        <v>23</v>
      </c>
      <c r="E1464" s="14"/>
      <c r="F1464" s="11">
        <f>Table76810[[#This Row],[CID]]</f>
        <v>0</v>
      </c>
      <c r="I1464" s="32"/>
      <c r="J1464" s="11" t="e">
        <f>VLOOKUP(Table76810[[#This Row],[CID]],ALY,2,FALSE)</f>
        <v>#N/A</v>
      </c>
    </row>
    <row r="1465" spans="1:10" x14ac:dyDescent="0.2">
      <c r="A1465" s="8" t="str">
        <f>Table76810[[#This Row],[Test No.]]&amp;Table76810[[#This Row],[Section]]&amp;Table76810[[#This Row],[Q No.]]</f>
        <v>P3724</v>
      </c>
      <c r="C1465" s="9" t="s">
        <v>113</v>
      </c>
      <c r="D1465" s="12">
        <v>24</v>
      </c>
      <c r="E1465" s="14"/>
      <c r="F1465" s="11">
        <f>Table76810[[#This Row],[CID]]</f>
        <v>0</v>
      </c>
      <c r="I1465" s="32"/>
      <c r="J1465" s="11" t="e">
        <f>VLOOKUP(Table76810[[#This Row],[CID]],ALY,2,FALSE)</f>
        <v>#N/A</v>
      </c>
    </row>
    <row r="1466" spans="1:10" x14ac:dyDescent="0.2">
      <c r="A1466" s="8" t="str">
        <f>Table76810[[#This Row],[Test No.]]&amp;Table76810[[#This Row],[Section]]&amp;Table76810[[#This Row],[Q No.]]</f>
        <v>P3725</v>
      </c>
      <c r="C1466" s="9" t="s">
        <v>113</v>
      </c>
      <c r="D1466" s="12">
        <v>25</v>
      </c>
      <c r="E1466" s="14"/>
      <c r="F1466" s="11">
        <f>Table76810[[#This Row],[CID]]</f>
        <v>0</v>
      </c>
      <c r="I1466" s="32"/>
      <c r="J1466" s="11" t="e">
        <f>VLOOKUP(Table76810[[#This Row],[CID]],ALY,2,FALSE)</f>
        <v>#N/A</v>
      </c>
    </row>
    <row r="1467" spans="1:10" x14ac:dyDescent="0.2">
      <c r="A1467" s="8" t="str">
        <f>Table76810[[#This Row],[Test No.]]&amp;Table76810[[#This Row],[Section]]&amp;Table76810[[#This Row],[Q No.]]</f>
        <v>P3726</v>
      </c>
      <c r="C1467" s="9" t="s">
        <v>113</v>
      </c>
      <c r="D1467" s="12">
        <v>26</v>
      </c>
      <c r="E1467" s="14"/>
      <c r="F1467" s="11">
        <f>Table76810[[#This Row],[CID]]</f>
        <v>0</v>
      </c>
      <c r="I1467" s="32"/>
      <c r="J1467" s="11" t="e">
        <f>VLOOKUP(Table76810[[#This Row],[CID]],ALY,2,FALSE)</f>
        <v>#N/A</v>
      </c>
    </row>
    <row r="1468" spans="1:10" x14ac:dyDescent="0.2">
      <c r="A1468" s="8" t="str">
        <f>Table76810[[#This Row],[Test No.]]&amp;Table76810[[#This Row],[Section]]&amp;Table76810[[#This Row],[Q No.]]</f>
        <v>P3727</v>
      </c>
      <c r="C1468" s="9" t="s">
        <v>113</v>
      </c>
      <c r="D1468" s="12">
        <v>27</v>
      </c>
      <c r="E1468" s="14"/>
      <c r="F1468" s="11">
        <f>Table76810[[#This Row],[CID]]</f>
        <v>0</v>
      </c>
      <c r="I1468" s="32"/>
      <c r="J1468" s="11" t="e">
        <f>VLOOKUP(Table76810[[#This Row],[CID]],ALY,2,FALSE)</f>
        <v>#N/A</v>
      </c>
    </row>
    <row r="1469" spans="1:10" x14ac:dyDescent="0.2">
      <c r="A1469" s="8" t="str">
        <f>Table76810[[#This Row],[Test No.]]&amp;Table76810[[#This Row],[Section]]&amp;Table76810[[#This Row],[Q No.]]</f>
        <v>P3728</v>
      </c>
      <c r="C1469" s="9" t="s">
        <v>113</v>
      </c>
      <c r="D1469" s="12">
        <v>28</v>
      </c>
      <c r="E1469" s="14"/>
      <c r="F1469" s="11">
        <f>Table76810[[#This Row],[CID]]</f>
        <v>0</v>
      </c>
      <c r="I1469" s="32"/>
      <c r="J1469" s="11" t="e">
        <f>VLOOKUP(Table76810[[#This Row],[CID]],ALY,2,FALSE)</f>
        <v>#N/A</v>
      </c>
    </row>
    <row r="1470" spans="1:10" x14ac:dyDescent="0.2">
      <c r="A1470" s="8" t="str">
        <f>Table76810[[#This Row],[Test No.]]&amp;Table76810[[#This Row],[Section]]&amp;Table76810[[#This Row],[Q No.]]</f>
        <v>P3729</v>
      </c>
      <c r="C1470" s="9" t="s">
        <v>113</v>
      </c>
      <c r="D1470" s="12">
        <v>29</v>
      </c>
      <c r="E1470" s="14"/>
      <c r="F1470" s="11">
        <f>Table76810[[#This Row],[CID]]</f>
        <v>0</v>
      </c>
      <c r="I1470" s="32"/>
      <c r="J1470" s="11" t="e">
        <f>VLOOKUP(Table76810[[#This Row],[CID]],ALY,2,FALSE)</f>
        <v>#N/A</v>
      </c>
    </row>
    <row r="1471" spans="1:10" x14ac:dyDescent="0.2">
      <c r="A1471" s="8" t="str">
        <f>Table76810[[#This Row],[Test No.]]&amp;Table76810[[#This Row],[Section]]&amp;Table76810[[#This Row],[Q No.]]</f>
        <v>P3730</v>
      </c>
      <c r="C1471" s="9" t="s">
        <v>113</v>
      </c>
      <c r="D1471" s="12">
        <v>30</v>
      </c>
      <c r="E1471" s="14"/>
      <c r="F1471" s="11">
        <f>Table76810[[#This Row],[CID]]</f>
        <v>0</v>
      </c>
      <c r="I1471" s="32"/>
      <c r="J1471" s="11" t="e">
        <f>VLOOKUP(Table76810[[#This Row],[CID]],ALY,2,FALSE)</f>
        <v>#N/A</v>
      </c>
    </row>
    <row r="1472" spans="1:10" x14ac:dyDescent="0.2">
      <c r="A1472" s="8" t="str">
        <f>Table76810[[#This Row],[Test No.]]&amp;Table76810[[#This Row],[Section]]&amp;Table76810[[#This Row],[Q No.]]</f>
        <v>P3731</v>
      </c>
      <c r="C1472" s="9" t="s">
        <v>113</v>
      </c>
      <c r="D1472" s="12">
        <v>31</v>
      </c>
      <c r="E1472" s="14"/>
      <c r="F1472" s="11">
        <f>Table76810[[#This Row],[CID]]</f>
        <v>0</v>
      </c>
      <c r="I1472" s="32"/>
      <c r="J1472" s="11" t="e">
        <f>VLOOKUP(Table76810[[#This Row],[CID]],ALY,2,FALSE)</f>
        <v>#N/A</v>
      </c>
    </row>
    <row r="1473" spans="1:10" x14ac:dyDescent="0.2">
      <c r="A1473" s="8" t="str">
        <f>Table76810[[#This Row],[Test No.]]&amp;Table76810[[#This Row],[Section]]&amp;Table76810[[#This Row],[Q No.]]</f>
        <v>P3732</v>
      </c>
      <c r="C1473" s="9" t="s">
        <v>113</v>
      </c>
      <c r="D1473" s="12">
        <v>32</v>
      </c>
      <c r="E1473" s="14"/>
      <c r="F1473" s="11">
        <f>Table76810[[#This Row],[CID]]</f>
        <v>0</v>
      </c>
      <c r="I1473" s="32"/>
      <c r="J1473" s="11" t="e">
        <f>VLOOKUP(Table76810[[#This Row],[CID]],ALY,2,FALSE)</f>
        <v>#N/A</v>
      </c>
    </row>
    <row r="1474" spans="1:10" x14ac:dyDescent="0.2">
      <c r="A1474" s="8" t="str">
        <f>Table76810[[#This Row],[Test No.]]&amp;Table76810[[#This Row],[Section]]&amp;Table76810[[#This Row],[Q No.]]</f>
        <v>P3733</v>
      </c>
      <c r="C1474" s="9" t="s">
        <v>113</v>
      </c>
      <c r="D1474" s="12">
        <v>33</v>
      </c>
      <c r="E1474" s="14"/>
      <c r="F1474" s="11">
        <f>Table76810[[#This Row],[CID]]</f>
        <v>0</v>
      </c>
      <c r="I1474" s="32"/>
      <c r="J1474" s="11" t="e">
        <f>VLOOKUP(Table76810[[#This Row],[CID]],ALY,2,FALSE)</f>
        <v>#N/A</v>
      </c>
    </row>
    <row r="1475" spans="1:10" x14ac:dyDescent="0.2">
      <c r="A1475" s="8" t="str">
        <f>Table76810[[#This Row],[Test No.]]&amp;Table76810[[#This Row],[Section]]&amp;Table76810[[#This Row],[Q No.]]</f>
        <v>P3734</v>
      </c>
      <c r="C1475" s="9" t="s">
        <v>113</v>
      </c>
      <c r="D1475" s="12">
        <v>34</v>
      </c>
      <c r="E1475" s="14"/>
      <c r="F1475" s="11">
        <f>Table76810[[#This Row],[CID]]</f>
        <v>0</v>
      </c>
      <c r="I1475" s="32"/>
      <c r="J1475" s="11" t="e">
        <f>VLOOKUP(Table76810[[#This Row],[CID]],ALY,2,FALSE)</f>
        <v>#N/A</v>
      </c>
    </row>
    <row r="1476" spans="1:10" x14ac:dyDescent="0.2">
      <c r="A1476" s="8" t="str">
        <f>Table76810[[#This Row],[Test No.]]&amp;Table76810[[#This Row],[Section]]&amp;Table76810[[#This Row],[Q No.]]</f>
        <v>P3735</v>
      </c>
      <c r="C1476" s="9" t="s">
        <v>113</v>
      </c>
      <c r="D1476" s="12">
        <v>35</v>
      </c>
      <c r="E1476" s="14"/>
      <c r="F1476" s="11">
        <f>Table76810[[#This Row],[CID]]</f>
        <v>0</v>
      </c>
      <c r="I1476" s="32"/>
      <c r="J1476" s="11" t="e">
        <f>VLOOKUP(Table76810[[#This Row],[CID]],ALY,2,FALSE)</f>
        <v>#N/A</v>
      </c>
    </row>
    <row r="1477" spans="1:10" x14ac:dyDescent="0.2">
      <c r="A1477" s="8" t="str">
        <f>Table76810[[#This Row],[Test No.]]&amp;Table76810[[#This Row],[Section]]&amp;Table76810[[#This Row],[Q No.]]</f>
        <v>P3736</v>
      </c>
      <c r="C1477" s="9" t="s">
        <v>113</v>
      </c>
      <c r="D1477" s="12">
        <v>36</v>
      </c>
      <c r="E1477" s="14"/>
      <c r="F1477" s="11">
        <f>Table76810[[#This Row],[CID]]</f>
        <v>0</v>
      </c>
      <c r="I1477" s="32"/>
      <c r="J1477" s="11" t="e">
        <f>VLOOKUP(Table76810[[#This Row],[CID]],ALY,2,FALSE)</f>
        <v>#N/A</v>
      </c>
    </row>
    <row r="1478" spans="1:10" x14ac:dyDescent="0.2">
      <c r="A1478" s="8" t="str">
        <f>Table76810[[#This Row],[Test No.]]&amp;Table76810[[#This Row],[Section]]&amp;Table76810[[#This Row],[Q No.]]</f>
        <v>P3737</v>
      </c>
      <c r="C1478" s="9" t="s">
        <v>113</v>
      </c>
      <c r="D1478" s="12">
        <v>37</v>
      </c>
      <c r="E1478" s="14"/>
      <c r="F1478" s="11">
        <f>Table76810[[#This Row],[CID]]</f>
        <v>0</v>
      </c>
      <c r="I1478" s="32"/>
      <c r="J1478" s="11" t="e">
        <f>VLOOKUP(Table76810[[#This Row],[CID]],ALY,2,FALSE)</f>
        <v>#N/A</v>
      </c>
    </row>
    <row r="1479" spans="1:10" x14ac:dyDescent="0.2">
      <c r="A1479" s="8" t="str">
        <f>Table76810[[#This Row],[Test No.]]&amp;Table76810[[#This Row],[Section]]&amp;Table76810[[#This Row],[Q No.]]</f>
        <v>P3738</v>
      </c>
      <c r="C1479" s="9" t="s">
        <v>113</v>
      </c>
      <c r="D1479" s="12">
        <v>38</v>
      </c>
      <c r="E1479" s="14"/>
      <c r="F1479" s="11">
        <f>Table76810[[#This Row],[CID]]</f>
        <v>0</v>
      </c>
      <c r="I1479" s="32"/>
      <c r="J1479" s="11" t="e">
        <f>VLOOKUP(Table76810[[#This Row],[CID]],ALY,2,FALSE)</f>
        <v>#N/A</v>
      </c>
    </row>
    <row r="1480" spans="1:10" x14ac:dyDescent="0.2">
      <c r="A1480" s="8" t="str">
        <f>Table76810[[#This Row],[Test No.]]&amp;Table76810[[#This Row],[Section]]&amp;Table76810[[#This Row],[Q No.]]</f>
        <v>P3739</v>
      </c>
      <c r="C1480" s="9" t="s">
        <v>113</v>
      </c>
      <c r="D1480" s="12">
        <v>39</v>
      </c>
      <c r="E1480" s="14"/>
      <c r="F1480" s="11">
        <f>Table76810[[#This Row],[CID]]</f>
        <v>0</v>
      </c>
      <c r="I1480" s="32"/>
      <c r="J1480" s="11" t="e">
        <f>VLOOKUP(Table76810[[#This Row],[CID]],ALY,2,FALSE)</f>
        <v>#N/A</v>
      </c>
    </row>
    <row r="1481" spans="1:10" x14ac:dyDescent="0.2">
      <c r="A1481" s="8" t="str">
        <f>Table76810[[#This Row],[Test No.]]&amp;Table76810[[#This Row],[Section]]&amp;Table76810[[#This Row],[Q No.]]</f>
        <v>P3740</v>
      </c>
      <c r="C1481" s="9" t="s">
        <v>113</v>
      </c>
      <c r="D1481" s="12">
        <v>40</v>
      </c>
      <c r="E1481" s="14"/>
      <c r="F1481" s="11">
        <f>Table76810[[#This Row],[CID]]</f>
        <v>0</v>
      </c>
      <c r="I1481" s="32"/>
      <c r="J1481" s="11" t="e">
        <f>VLOOKUP(Table76810[[#This Row],[CID]],ALY,2,FALSE)</f>
        <v>#N/A</v>
      </c>
    </row>
    <row r="1482" spans="1:10" x14ac:dyDescent="0.2">
      <c r="A1482" s="8" t="str">
        <f>Table76810[[#This Row],[Test No.]]&amp;Table76810[[#This Row],[Section]]&amp;Table76810[[#This Row],[Q No.]]</f>
        <v>P381</v>
      </c>
      <c r="C1482" s="9" t="s">
        <v>112</v>
      </c>
      <c r="D1482" s="12">
        <v>1</v>
      </c>
      <c r="E1482" s="14"/>
      <c r="F1482" s="11">
        <f>Table76810[[#This Row],[CID]]</f>
        <v>0</v>
      </c>
      <c r="I1482" s="32"/>
      <c r="J1482" s="11" t="e">
        <f>VLOOKUP(Table76810[[#This Row],[CID]],ALY,2,FALSE)</f>
        <v>#N/A</v>
      </c>
    </row>
    <row r="1483" spans="1:10" x14ac:dyDescent="0.2">
      <c r="A1483" s="8" t="str">
        <f>Table76810[[#This Row],[Test No.]]&amp;Table76810[[#This Row],[Section]]&amp;Table76810[[#This Row],[Q No.]]</f>
        <v>P382</v>
      </c>
      <c r="C1483" s="9" t="s">
        <v>112</v>
      </c>
      <c r="D1483" s="12">
        <v>2</v>
      </c>
      <c r="E1483" s="14"/>
      <c r="F1483" s="11">
        <f>Table76810[[#This Row],[CID]]</f>
        <v>0</v>
      </c>
      <c r="I1483" s="32"/>
      <c r="J1483" s="11" t="e">
        <f>VLOOKUP(Table76810[[#This Row],[CID]],ALY,2,FALSE)</f>
        <v>#N/A</v>
      </c>
    </row>
    <row r="1484" spans="1:10" x14ac:dyDescent="0.2">
      <c r="A1484" s="8" t="str">
        <f>Table76810[[#This Row],[Test No.]]&amp;Table76810[[#This Row],[Section]]&amp;Table76810[[#This Row],[Q No.]]</f>
        <v>P383</v>
      </c>
      <c r="C1484" s="9" t="s">
        <v>112</v>
      </c>
      <c r="D1484" s="12">
        <v>3</v>
      </c>
      <c r="E1484" s="14"/>
      <c r="F1484" s="11">
        <f>Table76810[[#This Row],[CID]]</f>
        <v>0</v>
      </c>
      <c r="I1484" s="32"/>
      <c r="J1484" s="11" t="e">
        <f>VLOOKUP(Table76810[[#This Row],[CID]],ALY,2,FALSE)</f>
        <v>#N/A</v>
      </c>
    </row>
    <row r="1485" spans="1:10" x14ac:dyDescent="0.2">
      <c r="A1485" s="8" t="str">
        <f>Table76810[[#This Row],[Test No.]]&amp;Table76810[[#This Row],[Section]]&amp;Table76810[[#This Row],[Q No.]]</f>
        <v>P384</v>
      </c>
      <c r="C1485" s="9" t="s">
        <v>112</v>
      </c>
      <c r="D1485" s="12">
        <v>4</v>
      </c>
      <c r="E1485" s="14"/>
      <c r="F1485" s="11">
        <f>Table76810[[#This Row],[CID]]</f>
        <v>0</v>
      </c>
      <c r="I1485" s="32"/>
      <c r="J1485" s="11" t="e">
        <f>VLOOKUP(Table76810[[#This Row],[CID]],ALY,2,FALSE)</f>
        <v>#N/A</v>
      </c>
    </row>
    <row r="1486" spans="1:10" x14ac:dyDescent="0.2">
      <c r="A1486" s="8" t="str">
        <f>Table76810[[#This Row],[Test No.]]&amp;Table76810[[#This Row],[Section]]&amp;Table76810[[#This Row],[Q No.]]</f>
        <v>P385</v>
      </c>
      <c r="C1486" s="9" t="s">
        <v>112</v>
      </c>
      <c r="D1486" s="12">
        <v>5</v>
      </c>
      <c r="E1486" s="14"/>
      <c r="F1486" s="11">
        <f>Table76810[[#This Row],[CID]]</f>
        <v>0</v>
      </c>
      <c r="I1486" s="32"/>
      <c r="J1486" s="11" t="e">
        <f>VLOOKUP(Table76810[[#This Row],[CID]],ALY,2,FALSE)</f>
        <v>#N/A</v>
      </c>
    </row>
    <row r="1487" spans="1:10" x14ac:dyDescent="0.2">
      <c r="A1487" s="8" t="str">
        <f>Table76810[[#This Row],[Test No.]]&amp;Table76810[[#This Row],[Section]]&amp;Table76810[[#This Row],[Q No.]]</f>
        <v>P386</v>
      </c>
      <c r="C1487" s="9" t="s">
        <v>112</v>
      </c>
      <c r="D1487" s="12">
        <v>6</v>
      </c>
      <c r="E1487" s="14"/>
      <c r="F1487" s="11">
        <f>Table76810[[#This Row],[CID]]</f>
        <v>0</v>
      </c>
      <c r="I1487" s="32"/>
      <c r="J1487" s="11" t="e">
        <f>VLOOKUP(Table76810[[#This Row],[CID]],ALY,2,FALSE)</f>
        <v>#N/A</v>
      </c>
    </row>
    <row r="1488" spans="1:10" x14ac:dyDescent="0.2">
      <c r="A1488" s="8" t="str">
        <f>Table76810[[#This Row],[Test No.]]&amp;Table76810[[#This Row],[Section]]&amp;Table76810[[#This Row],[Q No.]]</f>
        <v>P387</v>
      </c>
      <c r="C1488" s="9" t="s">
        <v>112</v>
      </c>
      <c r="D1488" s="12">
        <v>7</v>
      </c>
      <c r="E1488" s="14"/>
      <c r="F1488" s="11">
        <f>Table76810[[#This Row],[CID]]</f>
        <v>0</v>
      </c>
      <c r="I1488" s="32"/>
      <c r="J1488" s="11" t="e">
        <f>VLOOKUP(Table76810[[#This Row],[CID]],ALY,2,FALSE)</f>
        <v>#N/A</v>
      </c>
    </row>
    <row r="1489" spans="1:10" x14ac:dyDescent="0.2">
      <c r="A1489" s="8" t="str">
        <f>Table76810[[#This Row],[Test No.]]&amp;Table76810[[#This Row],[Section]]&amp;Table76810[[#This Row],[Q No.]]</f>
        <v>P388</v>
      </c>
      <c r="C1489" s="9" t="s">
        <v>112</v>
      </c>
      <c r="D1489" s="12">
        <v>8</v>
      </c>
      <c r="E1489" s="14"/>
      <c r="F1489" s="11">
        <f>Table76810[[#This Row],[CID]]</f>
        <v>0</v>
      </c>
      <c r="I1489" s="32"/>
      <c r="J1489" s="11" t="e">
        <f>VLOOKUP(Table76810[[#This Row],[CID]],ALY,2,FALSE)</f>
        <v>#N/A</v>
      </c>
    </row>
    <row r="1490" spans="1:10" x14ac:dyDescent="0.2">
      <c r="A1490" s="8" t="str">
        <f>Table76810[[#This Row],[Test No.]]&amp;Table76810[[#This Row],[Section]]&amp;Table76810[[#This Row],[Q No.]]</f>
        <v>P389</v>
      </c>
      <c r="C1490" s="9" t="s">
        <v>112</v>
      </c>
      <c r="D1490" s="12">
        <v>9</v>
      </c>
      <c r="E1490" s="14"/>
      <c r="F1490" s="11">
        <f>Table76810[[#This Row],[CID]]</f>
        <v>0</v>
      </c>
      <c r="I1490" s="32"/>
      <c r="J1490" s="11" t="e">
        <f>VLOOKUP(Table76810[[#This Row],[CID]],ALY,2,FALSE)</f>
        <v>#N/A</v>
      </c>
    </row>
    <row r="1491" spans="1:10" x14ac:dyDescent="0.2">
      <c r="A1491" s="8" t="str">
        <f>Table76810[[#This Row],[Test No.]]&amp;Table76810[[#This Row],[Section]]&amp;Table76810[[#This Row],[Q No.]]</f>
        <v>P3810</v>
      </c>
      <c r="C1491" s="9" t="s">
        <v>112</v>
      </c>
      <c r="D1491" s="12">
        <v>10</v>
      </c>
      <c r="E1491" s="14"/>
      <c r="F1491" s="11">
        <f>Table76810[[#This Row],[CID]]</f>
        <v>0</v>
      </c>
      <c r="I1491" s="32"/>
      <c r="J1491" s="11" t="e">
        <f>VLOOKUP(Table76810[[#This Row],[CID]],ALY,2,FALSE)</f>
        <v>#N/A</v>
      </c>
    </row>
    <row r="1492" spans="1:10" x14ac:dyDescent="0.2">
      <c r="A1492" s="8" t="str">
        <f>Table76810[[#This Row],[Test No.]]&amp;Table76810[[#This Row],[Section]]&amp;Table76810[[#This Row],[Q No.]]</f>
        <v>P3811</v>
      </c>
      <c r="C1492" s="9" t="s">
        <v>112</v>
      </c>
      <c r="D1492" s="12">
        <v>11</v>
      </c>
      <c r="E1492" s="14"/>
      <c r="F1492" s="11">
        <f>Table76810[[#This Row],[CID]]</f>
        <v>0</v>
      </c>
      <c r="I1492" s="32"/>
      <c r="J1492" s="11" t="e">
        <f>VLOOKUP(Table76810[[#This Row],[CID]],ALY,2,FALSE)</f>
        <v>#N/A</v>
      </c>
    </row>
    <row r="1493" spans="1:10" x14ac:dyDescent="0.2">
      <c r="A1493" s="8" t="str">
        <f>Table76810[[#This Row],[Test No.]]&amp;Table76810[[#This Row],[Section]]&amp;Table76810[[#This Row],[Q No.]]</f>
        <v>P3812</v>
      </c>
      <c r="C1493" s="9" t="s">
        <v>112</v>
      </c>
      <c r="D1493" s="12">
        <v>12</v>
      </c>
      <c r="E1493" s="14"/>
      <c r="F1493" s="11">
        <f>Table76810[[#This Row],[CID]]</f>
        <v>0</v>
      </c>
      <c r="I1493" s="32"/>
      <c r="J1493" s="11" t="e">
        <f>VLOOKUP(Table76810[[#This Row],[CID]],ALY,2,FALSE)</f>
        <v>#N/A</v>
      </c>
    </row>
    <row r="1494" spans="1:10" x14ac:dyDescent="0.2">
      <c r="A1494" s="8" t="str">
        <f>Table76810[[#This Row],[Test No.]]&amp;Table76810[[#This Row],[Section]]&amp;Table76810[[#This Row],[Q No.]]</f>
        <v>P3813</v>
      </c>
      <c r="C1494" s="9" t="s">
        <v>112</v>
      </c>
      <c r="D1494" s="12">
        <v>13</v>
      </c>
      <c r="E1494" s="14"/>
      <c r="F1494" s="11">
        <f>Table76810[[#This Row],[CID]]</f>
        <v>0</v>
      </c>
      <c r="I1494" s="32"/>
      <c r="J1494" s="11" t="e">
        <f>VLOOKUP(Table76810[[#This Row],[CID]],ALY,2,FALSE)</f>
        <v>#N/A</v>
      </c>
    </row>
    <row r="1495" spans="1:10" x14ac:dyDescent="0.2">
      <c r="A1495" s="8" t="str">
        <f>Table76810[[#This Row],[Test No.]]&amp;Table76810[[#This Row],[Section]]&amp;Table76810[[#This Row],[Q No.]]</f>
        <v>P3814</v>
      </c>
      <c r="C1495" s="9" t="s">
        <v>112</v>
      </c>
      <c r="D1495" s="14">
        <v>14</v>
      </c>
      <c r="E1495" s="14"/>
      <c r="F1495" s="13">
        <f>Table76810[[#This Row],[CID]]</f>
        <v>0</v>
      </c>
      <c r="G1495" s="14"/>
      <c r="H1495" s="13"/>
      <c r="I1495" s="41"/>
      <c r="J1495" s="13" t="e">
        <f>VLOOKUP(Table76810[[#This Row],[CID]],ALY,2,FALSE)</f>
        <v>#N/A</v>
      </c>
    </row>
    <row r="1496" spans="1:10" x14ac:dyDescent="0.2">
      <c r="A1496" s="8" t="str">
        <f>Table76810[[#This Row],[Test No.]]&amp;Table76810[[#This Row],[Section]]&amp;Table76810[[#This Row],[Q No.]]</f>
        <v>P3815</v>
      </c>
      <c r="C1496" s="9" t="s">
        <v>112</v>
      </c>
      <c r="D1496" s="12">
        <v>15</v>
      </c>
      <c r="E1496" s="14"/>
      <c r="F1496" s="11">
        <f>Table76810[[#This Row],[CID]]</f>
        <v>0</v>
      </c>
      <c r="I1496" s="32"/>
      <c r="J1496" s="11" t="e">
        <f>VLOOKUP(Table76810[[#This Row],[CID]],ALY,2,FALSE)</f>
        <v>#N/A</v>
      </c>
    </row>
    <row r="1497" spans="1:10" x14ac:dyDescent="0.2">
      <c r="A1497" s="8" t="str">
        <f>Table76810[[#This Row],[Test No.]]&amp;Table76810[[#This Row],[Section]]&amp;Table76810[[#This Row],[Q No.]]</f>
        <v>P3816</v>
      </c>
      <c r="C1497" s="9" t="s">
        <v>112</v>
      </c>
      <c r="D1497" s="12">
        <v>16</v>
      </c>
      <c r="E1497" s="14"/>
      <c r="F1497" s="11">
        <f>Table76810[[#This Row],[CID]]</f>
        <v>0</v>
      </c>
      <c r="I1497" s="32"/>
      <c r="J1497" s="11" t="e">
        <f>VLOOKUP(Table76810[[#This Row],[CID]],ALY,2,FALSE)</f>
        <v>#N/A</v>
      </c>
    </row>
    <row r="1498" spans="1:10" x14ac:dyDescent="0.2">
      <c r="A1498" s="8" t="str">
        <f>Table76810[[#This Row],[Test No.]]&amp;Table76810[[#This Row],[Section]]&amp;Table76810[[#This Row],[Q No.]]</f>
        <v>P3817</v>
      </c>
      <c r="C1498" s="9" t="s">
        <v>112</v>
      </c>
      <c r="D1498" s="12">
        <v>17</v>
      </c>
      <c r="E1498" s="14"/>
      <c r="F1498" s="11">
        <f>Table76810[[#This Row],[CID]]</f>
        <v>0</v>
      </c>
      <c r="I1498" s="32"/>
      <c r="J1498" s="11" t="e">
        <f>VLOOKUP(Table76810[[#This Row],[CID]],ALY,2,FALSE)</f>
        <v>#N/A</v>
      </c>
    </row>
    <row r="1499" spans="1:10" x14ac:dyDescent="0.2">
      <c r="A1499" s="8" t="str">
        <f>Table76810[[#This Row],[Test No.]]&amp;Table76810[[#This Row],[Section]]&amp;Table76810[[#This Row],[Q No.]]</f>
        <v>P3818</v>
      </c>
      <c r="C1499" s="9" t="s">
        <v>112</v>
      </c>
      <c r="D1499" s="12">
        <v>18</v>
      </c>
      <c r="E1499" s="14"/>
      <c r="F1499" s="11">
        <f>Table76810[[#This Row],[CID]]</f>
        <v>0</v>
      </c>
      <c r="I1499" s="32"/>
      <c r="J1499" s="11" t="e">
        <f>VLOOKUP(Table76810[[#This Row],[CID]],ALY,2,FALSE)</f>
        <v>#N/A</v>
      </c>
    </row>
    <row r="1500" spans="1:10" x14ac:dyDescent="0.2">
      <c r="A1500" s="8" t="str">
        <f>Table76810[[#This Row],[Test No.]]&amp;Table76810[[#This Row],[Section]]&amp;Table76810[[#This Row],[Q No.]]</f>
        <v>P3819</v>
      </c>
      <c r="C1500" s="9" t="s">
        <v>112</v>
      </c>
      <c r="D1500" s="12">
        <v>19</v>
      </c>
      <c r="E1500" s="14"/>
      <c r="F1500" s="11">
        <f>Table76810[[#This Row],[CID]]</f>
        <v>0</v>
      </c>
      <c r="I1500" s="32"/>
      <c r="J1500" s="11" t="e">
        <f>VLOOKUP(Table76810[[#This Row],[CID]],ALY,2,FALSE)</f>
        <v>#N/A</v>
      </c>
    </row>
    <row r="1501" spans="1:10" x14ac:dyDescent="0.2">
      <c r="A1501" s="8" t="str">
        <f>Table76810[[#This Row],[Test No.]]&amp;Table76810[[#This Row],[Section]]&amp;Table76810[[#This Row],[Q No.]]</f>
        <v>P3820</v>
      </c>
      <c r="C1501" s="9" t="s">
        <v>112</v>
      </c>
      <c r="D1501" s="12">
        <v>20</v>
      </c>
      <c r="E1501" s="14"/>
      <c r="F1501" s="11">
        <f>Table76810[[#This Row],[CID]]</f>
        <v>0</v>
      </c>
      <c r="I1501" s="32"/>
      <c r="J1501" s="11" t="e">
        <f>VLOOKUP(Table76810[[#This Row],[CID]],ALY,2,FALSE)</f>
        <v>#N/A</v>
      </c>
    </row>
    <row r="1502" spans="1:10" x14ac:dyDescent="0.2">
      <c r="A1502" s="8" t="str">
        <f>Table76810[[#This Row],[Test No.]]&amp;Table76810[[#This Row],[Section]]&amp;Table76810[[#This Row],[Q No.]]</f>
        <v>P3821</v>
      </c>
      <c r="C1502" s="9" t="s">
        <v>112</v>
      </c>
      <c r="D1502" s="12">
        <v>21</v>
      </c>
      <c r="E1502" s="14"/>
      <c r="F1502" s="11">
        <f>Table76810[[#This Row],[CID]]</f>
        <v>0</v>
      </c>
      <c r="J1502" s="11" t="e">
        <f>VLOOKUP(Table76810[[#This Row],[CID]],ALY,2,FALSE)</f>
        <v>#N/A</v>
      </c>
    </row>
    <row r="1503" spans="1:10" x14ac:dyDescent="0.2">
      <c r="A1503" s="8" t="str">
        <f>Table76810[[#This Row],[Test No.]]&amp;Table76810[[#This Row],[Section]]&amp;Table76810[[#This Row],[Q No.]]</f>
        <v>P3822</v>
      </c>
      <c r="C1503" s="9" t="s">
        <v>112</v>
      </c>
      <c r="D1503" s="12">
        <v>22</v>
      </c>
      <c r="E1503" s="14"/>
      <c r="F1503" s="11">
        <f>Table76810[[#This Row],[CID]]</f>
        <v>0</v>
      </c>
      <c r="J1503" s="11" t="e">
        <f>VLOOKUP(Table76810[[#This Row],[CID]],ALY,2,FALSE)</f>
        <v>#N/A</v>
      </c>
    </row>
    <row r="1504" spans="1:10" x14ac:dyDescent="0.2">
      <c r="A1504" s="8" t="str">
        <f>Table76810[[#This Row],[Test No.]]&amp;Table76810[[#This Row],[Section]]&amp;Table76810[[#This Row],[Q No.]]</f>
        <v>P3823</v>
      </c>
      <c r="C1504" s="9" t="s">
        <v>112</v>
      </c>
      <c r="D1504" s="12">
        <v>23</v>
      </c>
      <c r="E1504" s="14"/>
      <c r="F1504" s="11">
        <f>Table76810[[#This Row],[CID]]</f>
        <v>0</v>
      </c>
      <c r="J1504" s="11" t="e">
        <f>VLOOKUP(Table76810[[#This Row],[CID]],ALY,2,FALSE)</f>
        <v>#N/A</v>
      </c>
    </row>
    <row r="1505" spans="1:10" x14ac:dyDescent="0.2">
      <c r="A1505" s="8" t="str">
        <f>Table76810[[#This Row],[Test No.]]&amp;Table76810[[#This Row],[Section]]&amp;Table76810[[#This Row],[Q No.]]</f>
        <v>P3824</v>
      </c>
      <c r="C1505" s="9" t="s">
        <v>112</v>
      </c>
      <c r="D1505" s="12">
        <v>24</v>
      </c>
      <c r="E1505" s="14"/>
      <c r="F1505" s="11">
        <f>Table76810[[#This Row],[CID]]</f>
        <v>0</v>
      </c>
      <c r="J1505" s="11" t="e">
        <f>VLOOKUP(Table76810[[#This Row],[CID]],ALY,2,FALSE)</f>
        <v>#N/A</v>
      </c>
    </row>
    <row r="1506" spans="1:10" x14ac:dyDescent="0.2">
      <c r="A1506" s="8" t="str">
        <f>Table76810[[#This Row],[Test No.]]&amp;Table76810[[#This Row],[Section]]&amp;Table76810[[#This Row],[Q No.]]</f>
        <v>P3825</v>
      </c>
      <c r="C1506" s="9" t="s">
        <v>112</v>
      </c>
      <c r="D1506" s="12">
        <v>25</v>
      </c>
      <c r="E1506" s="14"/>
      <c r="F1506" s="11">
        <f>Table76810[[#This Row],[CID]]</f>
        <v>0</v>
      </c>
      <c r="J1506" s="11" t="e">
        <f>VLOOKUP(Table76810[[#This Row],[CID]],ALY,2,FALSE)</f>
        <v>#N/A</v>
      </c>
    </row>
    <row r="1507" spans="1:10" x14ac:dyDescent="0.2">
      <c r="A1507" s="8" t="str">
        <f>Table76810[[#This Row],[Test No.]]&amp;Table76810[[#This Row],[Section]]&amp;Table76810[[#This Row],[Q No.]]</f>
        <v>P3826</v>
      </c>
      <c r="C1507" s="9" t="s">
        <v>112</v>
      </c>
      <c r="D1507" s="12">
        <v>26</v>
      </c>
      <c r="E1507" s="14"/>
      <c r="F1507" s="11">
        <f>Table76810[[#This Row],[CID]]</f>
        <v>0</v>
      </c>
      <c r="J1507" s="11" t="e">
        <f>VLOOKUP(Table76810[[#This Row],[CID]],ALY,2,FALSE)</f>
        <v>#N/A</v>
      </c>
    </row>
    <row r="1508" spans="1:10" x14ac:dyDescent="0.2">
      <c r="A1508" s="8" t="str">
        <f>Table76810[[#This Row],[Test No.]]&amp;Table76810[[#This Row],[Section]]&amp;Table76810[[#This Row],[Q No.]]</f>
        <v>P3827</v>
      </c>
      <c r="C1508" s="9" t="s">
        <v>112</v>
      </c>
      <c r="D1508" s="12">
        <v>27</v>
      </c>
      <c r="E1508" s="14"/>
      <c r="F1508" s="11">
        <f>Table76810[[#This Row],[CID]]</f>
        <v>0</v>
      </c>
      <c r="J1508" s="11" t="e">
        <f>VLOOKUP(Table76810[[#This Row],[CID]],ALY,2,FALSE)</f>
        <v>#N/A</v>
      </c>
    </row>
    <row r="1509" spans="1:10" x14ac:dyDescent="0.2">
      <c r="A1509" s="8" t="str">
        <f>Table76810[[#This Row],[Test No.]]&amp;Table76810[[#This Row],[Section]]&amp;Table76810[[#This Row],[Q No.]]</f>
        <v>P3828</v>
      </c>
      <c r="C1509" s="9" t="s">
        <v>112</v>
      </c>
      <c r="D1509" s="12">
        <v>28</v>
      </c>
      <c r="E1509" s="14"/>
      <c r="F1509" s="11">
        <f>Table76810[[#This Row],[CID]]</f>
        <v>0</v>
      </c>
      <c r="J1509" s="11" t="e">
        <f>VLOOKUP(Table76810[[#This Row],[CID]],ALY,2,FALSE)</f>
        <v>#N/A</v>
      </c>
    </row>
    <row r="1510" spans="1:10" x14ac:dyDescent="0.2">
      <c r="A1510" s="8" t="str">
        <f>Table76810[[#This Row],[Test No.]]&amp;Table76810[[#This Row],[Section]]&amp;Table76810[[#This Row],[Q No.]]</f>
        <v>P3829</v>
      </c>
      <c r="C1510" s="9" t="s">
        <v>112</v>
      </c>
      <c r="D1510" s="12">
        <v>29</v>
      </c>
      <c r="E1510" s="14"/>
      <c r="F1510" s="11">
        <f>Table76810[[#This Row],[CID]]</f>
        <v>0</v>
      </c>
      <c r="J1510" s="11" t="e">
        <f>VLOOKUP(Table76810[[#This Row],[CID]],ALY,2,FALSE)</f>
        <v>#N/A</v>
      </c>
    </row>
    <row r="1511" spans="1:10" x14ac:dyDescent="0.2">
      <c r="A1511" s="8" t="str">
        <f>Table76810[[#This Row],[Test No.]]&amp;Table76810[[#This Row],[Section]]&amp;Table76810[[#This Row],[Q No.]]</f>
        <v>P3830</v>
      </c>
      <c r="C1511" s="9" t="s">
        <v>112</v>
      </c>
      <c r="D1511" s="12">
        <v>30</v>
      </c>
      <c r="E1511" s="14"/>
      <c r="F1511" s="11">
        <f>Table76810[[#This Row],[CID]]</f>
        <v>0</v>
      </c>
      <c r="J1511" s="11" t="e">
        <f>VLOOKUP(Table76810[[#This Row],[CID]],ALY,2,FALSE)</f>
        <v>#N/A</v>
      </c>
    </row>
    <row r="1512" spans="1:10" x14ac:dyDescent="0.2">
      <c r="A1512" s="8" t="str">
        <f>Table76810[[#This Row],[Test No.]]&amp;Table76810[[#This Row],[Section]]&amp;Table76810[[#This Row],[Q No.]]</f>
        <v>P3831</v>
      </c>
      <c r="C1512" s="9" t="s">
        <v>112</v>
      </c>
      <c r="D1512" s="12">
        <v>31</v>
      </c>
      <c r="E1512" s="14"/>
      <c r="F1512" s="11">
        <f>Table76810[[#This Row],[CID]]</f>
        <v>0</v>
      </c>
      <c r="J1512" s="11" t="e">
        <f>VLOOKUP(Table76810[[#This Row],[CID]],ALY,2,FALSE)</f>
        <v>#N/A</v>
      </c>
    </row>
    <row r="1513" spans="1:10" x14ac:dyDescent="0.2">
      <c r="A1513" s="8" t="str">
        <f>Table76810[[#This Row],[Test No.]]&amp;Table76810[[#This Row],[Section]]&amp;Table76810[[#This Row],[Q No.]]</f>
        <v>P3832</v>
      </c>
      <c r="C1513" s="9" t="s">
        <v>112</v>
      </c>
      <c r="D1513" s="12">
        <v>32</v>
      </c>
      <c r="E1513" s="14"/>
      <c r="F1513" s="11">
        <f>Table76810[[#This Row],[CID]]</f>
        <v>0</v>
      </c>
      <c r="J1513" s="11" t="e">
        <f>VLOOKUP(Table76810[[#This Row],[CID]],ALY,2,FALSE)</f>
        <v>#N/A</v>
      </c>
    </row>
    <row r="1514" spans="1:10" x14ac:dyDescent="0.2">
      <c r="A1514" s="8" t="str">
        <f>Table76810[[#This Row],[Test No.]]&amp;Table76810[[#This Row],[Section]]&amp;Table76810[[#This Row],[Q No.]]</f>
        <v>P3833</v>
      </c>
      <c r="C1514" s="9" t="s">
        <v>112</v>
      </c>
      <c r="D1514" s="12">
        <v>33</v>
      </c>
      <c r="E1514" s="14"/>
      <c r="F1514" s="11">
        <f>Table76810[[#This Row],[CID]]</f>
        <v>0</v>
      </c>
      <c r="J1514" s="11" t="e">
        <f>VLOOKUP(Table76810[[#This Row],[CID]],ALY,2,FALSE)</f>
        <v>#N/A</v>
      </c>
    </row>
    <row r="1515" spans="1:10" x14ac:dyDescent="0.2">
      <c r="A1515" s="8" t="str">
        <f>Table76810[[#This Row],[Test No.]]&amp;Table76810[[#This Row],[Section]]&amp;Table76810[[#This Row],[Q No.]]</f>
        <v>P3834</v>
      </c>
      <c r="C1515" s="9" t="s">
        <v>112</v>
      </c>
      <c r="D1515" s="12">
        <v>34</v>
      </c>
      <c r="E1515" s="14"/>
      <c r="F1515" s="11">
        <f>Table76810[[#This Row],[CID]]</f>
        <v>0</v>
      </c>
      <c r="J1515" s="11" t="e">
        <f>VLOOKUP(Table76810[[#This Row],[CID]],ALY,2,FALSE)</f>
        <v>#N/A</v>
      </c>
    </row>
    <row r="1516" spans="1:10" x14ac:dyDescent="0.2">
      <c r="A1516" s="8" t="str">
        <f>Table76810[[#This Row],[Test No.]]&amp;Table76810[[#This Row],[Section]]&amp;Table76810[[#This Row],[Q No.]]</f>
        <v>P3835</v>
      </c>
      <c r="C1516" s="9" t="s">
        <v>112</v>
      </c>
      <c r="D1516" s="12">
        <v>35</v>
      </c>
      <c r="E1516" s="14"/>
      <c r="F1516" s="11">
        <f>Table76810[[#This Row],[CID]]</f>
        <v>0</v>
      </c>
      <c r="J1516" s="11" t="e">
        <f>VLOOKUP(Table76810[[#This Row],[CID]],ALY,2,FALSE)</f>
        <v>#N/A</v>
      </c>
    </row>
    <row r="1517" spans="1:10" x14ac:dyDescent="0.2">
      <c r="A1517" s="8" t="str">
        <f>Table76810[[#This Row],[Test No.]]&amp;Table76810[[#This Row],[Section]]&amp;Table76810[[#This Row],[Q No.]]</f>
        <v>P3836</v>
      </c>
      <c r="C1517" s="9" t="s">
        <v>112</v>
      </c>
      <c r="D1517" s="12">
        <v>36</v>
      </c>
      <c r="E1517" s="14"/>
      <c r="F1517" s="11">
        <f>Table76810[[#This Row],[CID]]</f>
        <v>0</v>
      </c>
      <c r="J1517" s="11" t="e">
        <f>VLOOKUP(Table76810[[#This Row],[CID]],ALY,2,FALSE)</f>
        <v>#N/A</v>
      </c>
    </row>
    <row r="1518" spans="1:10" x14ac:dyDescent="0.2">
      <c r="A1518" s="8" t="str">
        <f>Table76810[[#This Row],[Test No.]]&amp;Table76810[[#This Row],[Section]]&amp;Table76810[[#This Row],[Q No.]]</f>
        <v>P3837</v>
      </c>
      <c r="C1518" s="9" t="s">
        <v>112</v>
      </c>
      <c r="D1518" s="12">
        <v>37</v>
      </c>
      <c r="E1518" s="14"/>
      <c r="F1518" s="11">
        <f>Table76810[[#This Row],[CID]]</f>
        <v>0</v>
      </c>
      <c r="J1518" s="11" t="e">
        <f>VLOOKUP(Table76810[[#This Row],[CID]],ALY,2,FALSE)</f>
        <v>#N/A</v>
      </c>
    </row>
    <row r="1519" spans="1:10" x14ac:dyDescent="0.2">
      <c r="A1519" s="8" t="str">
        <f>Table76810[[#This Row],[Test No.]]&amp;Table76810[[#This Row],[Section]]&amp;Table76810[[#This Row],[Q No.]]</f>
        <v>P3838</v>
      </c>
      <c r="C1519" s="9" t="s">
        <v>112</v>
      </c>
      <c r="D1519" s="12">
        <v>38</v>
      </c>
      <c r="E1519" s="14"/>
      <c r="F1519" s="11">
        <f>Table76810[[#This Row],[CID]]</f>
        <v>0</v>
      </c>
      <c r="J1519" s="11" t="e">
        <f>VLOOKUP(Table76810[[#This Row],[CID]],ALY,2,FALSE)</f>
        <v>#N/A</v>
      </c>
    </row>
    <row r="1520" spans="1:10" x14ac:dyDescent="0.2">
      <c r="A1520" s="8" t="str">
        <f>Table76810[[#This Row],[Test No.]]&amp;Table76810[[#This Row],[Section]]&amp;Table76810[[#This Row],[Q No.]]</f>
        <v>P3839</v>
      </c>
      <c r="C1520" s="9" t="s">
        <v>112</v>
      </c>
      <c r="D1520" s="12">
        <v>39</v>
      </c>
      <c r="E1520" s="14"/>
      <c r="F1520" s="11">
        <f>Table76810[[#This Row],[CID]]</f>
        <v>0</v>
      </c>
      <c r="J1520" s="11" t="e">
        <f>VLOOKUP(Table76810[[#This Row],[CID]],ALY,2,FALSE)</f>
        <v>#N/A</v>
      </c>
    </row>
    <row r="1521" spans="1:10" x14ac:dyDescent="0.2">
      <c r="A1521" s="8" t="str">
        <f>Table76810[[#This Row],[Test No.]]&amp;Table76810[[#This Row],[Section]]&amp;Table76810[[#This Row],[Q No.]]</f>
        <v>P3840</v>
      </c>
      <c r="C1521" s="9" t="s">
        <v>112</v>
      </c>
      <c r="D1521" s="12">
        <v>40</v>
      </c>
      <c r="E1521" s="14"/>
      <c r="F1521" s="11">
        <f>Table76810[[#This Row],[CID]]</f>
        <v>0</v>
      </c>
      <c r="J1521" s="11" t="e">
        <f>VLOOKUP(Table76810[[#This Row],[CID]],ALY,2,FALSE)</f>
        <v>#N/A</v>
      </c>
    </row>
    <row r="1522" spans="1:10" x14ac:dyDescent="0.2">
      <c r="A1522" s="8" t="str">
        <f>Table76810[[#This Row],[Test No.]]&amp;Table76810[[#This Row],[Section]]&amp;Table76810[[#This Row],[Q No.]]</f>
        <v>P391</v>
      </c>
      <c r="C1522" s="9" t="s">
        <v>111</v>
      </c>
      <c r="D1522" s="12">
        <v>1</v>
      </c>
      <c r="E1522" s="14"/>
      <c r="F1522" s="11">
        <f>Table76810[[#This Row],[CID]]</f>
        <v>0</v>
      </c>
      <c r="J1522" s="11" t="e">
        <f>VLOOKUP(Table76810[[#This Row],[CID]],ALY,2,FALSE)</f>
        <v>#N/A</v>
      </c>
    </row>
    <row r="1523" spans="1:10" x14ac:dyDescent="0.2">
      <c r="A1523" s="8" t="str">
        <f>Table76810[[#This Row],[Test No.]]&amp;Table76810[[#This Row],[Section]]&amp;Table76810[[#This Row],[Q No.]]</f>
        <v>P392</v>
      </c>
      <c r="C1523" s="9" t="s">
        <v>111</v>
      </c>
      <c r="D1523" s="12">
        <v>2</v>
      </c>
      <c r="E1523" s="14"/>
      <c r="F1523" s="11">
        <f>Table76810[[#This Row],[CID]]</f>
        <v>0</v>
      </c>
      <c r="J1523" s="11" t="e">
        <f>VLOOKUP(Table76810[[#This Row],[CID]],ALY,2,FALSE)</f>
        <v>#N/A</v>
      </c>
    </row>
    <row r="1524" spans="1:10" x14ac:dyDescent="0.2">
      <c r="A1524" s="8" t="str">
        <f>Table76810[[#This Row],[Test No.]]&amp;Table76810[[#This Row],[Section]]&amp;Table76810[[#This Row],[Q No.]]</f>
        <v>P393</v>
      </c>
      <c r="C1524" s="9" t="s">
        <v>111</v>
      </c>
      <c r="D1524" s="12">
        <v>3</v>
      </c>
      <c r="E1524" s="14"/>
      <c r="F1524" s="11">
        <f>Table76810[[#This Row],[CID]]</f>
        <v>0</v>
      </c>
      <c r="J1524" s="11" t="e">
        <f>VLOOKUP(Table76810[[#This Row],[CID]],ALY,2,FALSE)</f>
        <v>#N/A</v>
      </c>
    </row>
    <row r="1525" spans="1:10" x14ac:dyDescent="0.2">
      <c r="A1525" s="8" t="str">
        <f>Table76810[[#This Row],[Test No.]]&amp;Table76810[[#This Row],[Section]]&amp;Table76810[[#This Row],[Q No.]]</f>
        <v>P394</v>
      </c>
      <c r="C1525" s="9" t="s">
        <v>111</v>
      </c>
      <c r="D1525" s="12">
        <v>4</v>
      </c>
      <c r="E1525" s="14"/>
      <c r="F1525" s="11">
        <f>Table76810[[#This Row],[CID]]</f>
        <v>0</v>
      </c>
      <c r="J1525" s="11" t="e">
        <f>VLOOKUP(Table76810[[#This Row],[CID]],ALY,2,FALSE)</f>
        <v>#N/A</v>
      </c>
    </row>
    <row r="1526" spans="1:10" x14ac:dyDescent="0.2">
      <c r="A1526" s="8" t="str">
        <f>Table76810[[#This Row],[Test No.]]&amp;Table76810[[#This Row],[Section]]&amp;Table76810[[#This Row],[Q No.]]</f>
        <v>P395</v>
      </c>
      <c r="C1526" s="9" t="s">
        <v>111</v>
      </c>
      <c r="D1526" s="12">
        <v>5</v>
      </c>
      <c r="E1526" s="14"/>
      <c r="F1526" s="11">
        <f>Table76810[[#This Row],[CID]]</f>
        <v>0</v>
      </c>
      <c r="J1526" s="11" t="e">
        <f>VLOOKUP(Table76810[[#This Row],[CID]],ALY,2,FALSE)</f>
        <v>#N/A</v>
      </c>
    </row>
    <row r="1527" spans="1:10" x14ac:dyDescent="0.2">
      <c r="A1527" s="8" t="str">
        <f>Table76810[[#This Row],[Test No.]]&amp;Table76810[[#This Row],[Section]]&amp;Table76810[[#This Row],[Q No.]]</f>
        <v>P396</v>
      </c>
      <c r="C1527" s="9" t="s">
        <v>111</v>
      </c>
      <c r="D1527" s="12">
        <v>6</v>
      </c>
      <c r="E1527" s="14"/>
      <c r="F1527" s="11">
        <f>Table76810[[#This Row],[CID]]</f>
        <v>0</v>
      </c>
      <c r="J1527" s="11" t="e">
        <f>VLOOKUP(Table76810[[#This Row],[CID]],ALY,2,FALSE)</f>
        <v>#N/A</v>
      </c>
    </row>
    <row r="1528" spans="1:10" x14ac:dyDescent="0.2">
      <c r="A1528" s="8" t="str">
        <f>Table76810[[#This Row],[Test No.]]&amp;Table76810[[#This Row],[Section]]&amp;Table76810[[#This Row],[Q No.]]</f>
        <v>P397</v>
      </c>
      <c r="C1528" s="9" t="s">
        <v>111</v>
      </c>
      <c r="D1528" s="12">
        <v>7</v>
      </c>
      <c r="E1528" s="14"/>
      <c r="F1528" s="11">
        <f>Table76810[[#This Row],[CID]]</f>
        <v>0</v>
      </c>
      <c r="J1528" s="11" t="e">
        <f>VLOOKUP(Table76810[[#This Row],[CID]],ALY,2,FALSE)</f>
        <v>#N/A</v>
      </c>
    </row>
    <row r="1529" spans="1:10" x14ac:dyDescent="0.2">
      <c r="A1529" s="8" t="str">
        <f>Table76810[[#This Row],[Test No.]]&amp;Table76810[[#This Row],[Section]]&amp;Table76810[[#This Row],[Q No.]]</f>
        <v>P398</v>
      </c>
      <c r="C1529" s="9" t="s">
        <v>111</v>
      </c>
      <c r="D1529" s="12">
        <v>8</v>
      </c>
      <c r="E1529" s="14"/>
      <c r="F1529" s="11">
        <f>Table76810[[#This Row],[CID]]</f>
        <v>0</v>
      </c>
      <c r="J1529" s="11" t="e">
        <f>VLOOKUP(Table76810[[#This Row],[CID]],ALY,2,FALSE)</f>
        <v>#N/A</v>
      </c>
    </row>
    <row r="1530" spans="1:10" x14ac:dyDescent="0.2">
      <c r="A1530" s="8" t="str">
        <f>Table76810[[#This Row],[Test No.]]&amp;Table76810[[#This Row],[Section]]&amp;Table76810[[#This Row],[Q No.]]</f>
        <v>P399</v>
      </c>
      <c r="C1530" s="9" t="s">
        <v>111</v>
      </c>
      <c r="D1530" s="12">
        <v>9</v>
      </c>
      <c r="E1530" s="14"/>
      <c r="F1530" s="11">
        <f>Table76810[[#This Row],[CID]]</f>
        <v>0</v>
      </c>
      <c r="J1530" s="11" t="e">
        <f>VLOOKUP(Table76810[[#This Row],[CID]],ALY,2,FALSE)</f>
        <v>#N/A</v>
      </c>
    </row>
    <row r="1531" spans="1:10" x14ac:dyDescent="0.2">
      <c r="A1531" s="8" t="str">
        <f>Table76810[[#This Row],[Test No.]]&amp;Table76810[[#This Row],[Section]]&amp;Table76810[[#This Row],[Q No.]]</f>
        <v>P3910</v>
      </c>
      <c r="C1531" s="9" t="s">
        <v>111</v>
      </c>
      <c r="D1531" s="12">
        <v>10</v>
      </c>
      <c r="E1531" s="14"/>
      <c r="F1531" s="11">
        <f>Table76810[[#This Row],[CID]]</f>
        <v>0</v>
      </c>
      <c r="J1531" s="11" t="e">
        <f>VLOOKUP(Table76810[[#This Row],[CID]],ALY,2,FALSE)</f>
        <v>#N/A</v>
      </c>
    </row>
    <row r="1532" spans="1:10" x14ac:dyDescent="0.2">
      <c r="A1532" s="8" t="str">
        <f>Table76810[[#This Row],[Test No.]]&amp;Table76810[[#This Row],[Section]]&amp;Table76810[[#This Row],[Q No.]]</f>
        <v>P3911</v>
      </c>
      <c r="C1532" s="9" t="s">
        <v>111</v>
      </c>
      <c r="D1532" s="12">
        <v>11</v>
      </c>
      <c r="E1532" s="14"/>
      <c r="F1532" s="11">
        <f>Table76810[[#This Row],[CID]]</f>
        <v>0</v>
      </c>
      <c r="J1532" s="11" t="e">
        <f>VLOOKUP(Table76810[[#This Row],[CID]],ALY,2,FALSE)</f>
        <v>#N/A</v>
      </c>
    </row>
    <row r="1533" spans="1:10" x14ac:dyDescent="0.2">
      <c r="A1533" s="8" t="str">
        <f>Table76810[[#This Row],[Test No.]]&amp;Table76810[[#This Row],[Section]]&amp;Table76810[[#This Row],[Q No.]]</f>
        <v>P3912</v>
      </c>
      <c r="C1533" s="9" t="s">
        <v>111</v>
      </c>
      <c r="D1533" s="12">
        <v>12</v>
      </c>
      <c r="E1533" s="14"/>
      <c r="F1533" s="11">
        <f>Table76810[[#This Row],[CID]]</f>
        <v>0</v>
      </c>
      <c r="J1533" s="11" t="e">
        <f>VLOOKUP(Table76810[[#This Row],[CID]],ALY,2,FALSE)</f>
        <v>#N/A</v>
      </c>
    </row>
    <row r="1534" spans="1:10" x14ac:dyDescent="0.2">
      <c r="A1534" s="8" t="str">
        <f>Table76810[[#This Row],[Test No.]]&amp;Table76810[[#This Row],[Section]]&amp;Table76810[[#This Row],[Q No.]]</f>
        <v>P3913</v>
      </c>
      <c r="C1534" s="9" t="s">
        <v>111</v>
      </c>
      <c r="D1534" s="12">
        <v>13</v>
      </c>
      <c r="E1534" s="14"/>
      <c r="F1534" s="11">
        <f>Table76810[[#This Row],[CID]]</f>
        <v>0</v>
      </c>
      <c r="J1534" s="11" t="e">
        <f>VLOOKUP(Table76810[[#This Row],[CID]],ALY,2,FALSE)</f>
        <v>#N/A</v>
      </c>
    </row>
    <row r="1535" spans="1:10" x14ac:dyDescent="0.2">
      <c r="A1535" s="8" t="str">
        <f>Table76810[[#This Row],[Test No.]]&amp;Table76810[[#This Row],[Section]]&amp;Table76810[[#This Row],[Q No.]]</f>
        <v>P3914</v>
      </c>
      <c r="C1535" s="9" t="s">
        <v>111</v>
      </c>
      <c r="D1535" s="12">
        <v>14</v>
      </c>
      <c r="E1535" s="14"/>
      <c r="F1535" s="11">
        <f>Table76810[[#This Row],[CID]]</f>
        <v>0</v>
      </c>
      <c r="J1535" s="11" t="e">
        <f>VLOOKUP(Table76810[[#This Row],[CID]],ALY,2,FALSE)</f>
        <v>#N/A</v>
      </c>
    </row>
    <row r="1536" spans="1:10" x14ac:dyDescent="0.2">
      <c r="A1536" s="8" t="str">
        <f>Table76810[[#This Row],[Test No.]]&amp;Table76810[[#This Row],[Section]]&amp;Table76810[[#This Row],[Q No.]]</f>
        <v>P3915</v>
      </c>
      <c r="C1536" s="9" t="s">
        <v>111</v>
      </c>
      <c r="D1536" s="12">
        <v>15</v>
      </c>
      <c r="E1536" s="14"/>
      <c r="F1536" s="11">
        <f>Table76810[[#This Row],[CID]]</f>
        <v>0</v>
      </c>
      <c r="J1536" s="11" t="e">
        <f>VLOOKUP(Table76810[[#This Row],[CID]],ALY,2,FALSE)</f>
        <v>#N/A</v>
      </c>
    </row>
    <row r="1537" spans="1:10" x14ac:dyDescent="0.2">
      <c r="A1537" s="8" t="str">
        <f>Table76810[[#This Row],[Test No.]]&amp;Table76810[[#This Row],[Section]]&amp;Table76810[[#This Row],[Q No.]]</f>
        <v>P3916</v>
      </c>
      <c r="C1537" s="9" t="s">
        <v>111</v>
      </c>
      <c r="D1537" s="12">
        <v>16</v>
      </c>
      <c r="E1537" s="14"/>
      <c r="F1537" s="11">
        <f>Table76810[[#This Row],[CID]]</f>
        <v>0</v>
      </c>
      <c r="J1537" s="11" t="e">
        <f>VLOOKUP(Table76810[[#This Row],[CID]],ALY,2,FALSE)</f>
        <v>#N/A</v>
      </c>
    </row>
    <row r="1538" spans="1:10" x14ac:dyDescent="0.2">
      <c r="A1538" s="8" t="str">
        <f>Table76810[[#This Row],[Test No.]]&amp;Table76810[[#This Row],[Section]]&amp;Table76810[[#This Row],[Q No.]]</f>
        <v>P3917</v>
      </c>
      <c r="C1538" s="9" t="s">
        <v>111</v>
      </c>
      <c r="D1538" s="12">
        <v>17</v>
      </c>
      <c r="E1538" s="14"/>
      <c r="F1538" s="11">
        <f>Table76810[[#This Row],[CID]]</f>
        <v>0</v>
      </c>
      <c r="J1538" s="11" t="e">
        <f>VLOOKUP(Table76810[[#This Row],[CID]],ALY,2,FALSE)</f>
        <v>#N/A</v>
      </c>
    </row>
    <row r="1539" spans="1:10" x14ac:dyDescent="0.2">
      <c r="A1539" s="8" t="str">
        <f>Table76810[[#This Row],[Test No.]]&amp;Table76810[[#This Row],[Section]]&amp;Table76810[[#This Row],[Q No.]]</f>
        <v>P3918</v>
      </c>
      <c r="C1539" s="9" t="s">
        <v>111</v>
      </c>
      <c r="D1539" s="12">
        <v>18</v>
      </c>
      <c r="E1539" s="14"/>
      <c r="F1539" s="11">
        <f>Table76810[[#This Row],[CID]]</f>
        <v>0</v>
      </c>
      <c r="J1539" s="11" t="e">
        <f>VLOOKUP(Table76810[[#This Row],[CID]],ALY,2,FALSE)</f>
        <v>#N/A</v>
      </c>
    </row>
    <row r="1540" spans="1:10" x14ac:dyDescent="0.2">
      <c r="A1540" s="8" t="str">
        <f>Table76810[[#This Row],[Test No.]]&amp;Table76810[[#This Row],[Section]]&amp;Table76810[[#This Row],[Q No.]]</f>
        <v>P3919</v>
      </c>
      <c r="C1540" s="9" t="s">
        <v>111</v>
      </c>
      <c r="D1540" s="12">
        <v>19</v>
      </c>
      <c r="E1540" s="14"/>
      <c r="F1540" s="11">
        <f>Table76810[[#This Row],[CID]]</f>
        <v>0</v>
      </c>
      <c r="J1540" s="11" t="e">
        <f>VLOOKUP(Table76810[[#This Row],[CID]],ALY,2,FALSE)</f>
        <v>#N/A</v>
      </c>
    </row>
    <row r="1541" spans="1:10" x14ac:dyDescent="0.2">
      <c r="A1541" s="8" t="str">
        <f>Table76810[[#This Row],[Test No.]]&amp;Table76810[[#This Row],[Section]]&amp;Table76810[[#This Row],[Q No.]]</f>
        <v>P3920</v>
      </c>
      <c r="C1541" s="9" t="s">
        <v>111</v>
      </c>
      <c r="D1541" s="12">
        <v>20</v>
      </c>
      <c r="E1541" s="14"/>
      <c r="F1541" s="11">
        <f>Table76810[[#This Row],[CID]]</f>
        <v>0</v>
      </c>
      <c r="J1541" s="11" t="e">
        <f>VLOOKUP(Table76810[[#This Row],[CID]],ALY,2,FALSE)</f>
        <v>#N/A</v>
      </c>
    </row>
    <row r="1542" spans="1:10" x14ac:dyDescent="0.2">
      <c r="A1542" s="8" t="str">
        <f>Table76810[[#This Row],[Test No.]]&amp;Table76810[[#This Row],[Section]]&amp;Table76810[[#This Row],[Q No.]]</f>
        <v>P3921</v>
      </c>
      <c r="C1542" s="9" t="s">
        <v>111</v>
      </c>
      <c r="D1542" s="12">
        <v>21</v>
      </c>
      <c r="E1542" s="14"/>
      <c r="F1542" s="11">
        <f>Table76810[[#This Row],[CID]]</f>
        <v>0</v>
      </c>
      <c r="J1542" s="11" t="e">
        <f>VLOOKUP(Table76810[[#This Row],[CID]],ALY,2,FALSE)</f>
        <v>#N/A</v>
      </c>
    </row>
    <row r="1543" spans="1:10" x14ac:dyDescent="0.2">
      <c r="A1543" s="8" t="str">
        <f>Table76810[[#This Row],[Test No.]]&amp;Table76810[[#This Row],[Section]]&amp;Table76810[[#This Row],[Q No.]]</f>
        <v>P3922</v>
      </c>
      <c r="C1543" s="9" t="s">
        <v>111</v>
      </c>
      <c r="D1543" s="12">
        <v>22</v>
      </c>
      <c r="E1543" s="14"/>
      <c r="F1543" s="11">
        <f>Table76810[[#This Row],[CID]]</f>
        <v>0</v>
      </c>
      <c r="J1543" s="11" t="e">
        <f>VLOOKUP(Table76810[[#This Row],[CID]],ALY,2,FALSE)</f>
        <v>#N/A</v>
      </c>
    </row>
    <row r="1544" spans="1:10" x14ac:dyDescent="0.2">
      <c r="A1544" s="8" t="str">
        <f>Table76810[[#This Row],[Test No.]]&amp;Table76810[[#This Row],[Section]]&amp;Table76810[[#This Row],[Q No.]]</f>
        <v>P3923</v>
      </c>
      <c r="C1544" s="9" t="s">
        <v>111</v>
      </c>
      <c r="D1544" s="12">
        <v>23</v>
      </c>
      <c r="E1544" s="14"/>
      <c r="F1544" s="11">
        <f>Table76810[[#This Row],[CID]]</f>
        <v>0</v>
      </c>
      <c r="J1544" s="11" t="e">
        <f>VLOOKUP(Table76810[[#This Row],[CID]],ALY,2,FALSE)</f>
        <v>#N/A</v>
      </c>
    </row>
    <row r="1545" spans="1:10" x14ac:dyDescent="0.2">
      <c r="A1545" s="8" t="str">
        <f>Table76810[[#This Row],[Test No.]]&amp;Table76810[[#This Row],[Section]]&amp;Table76810[[#This Row],[Q No.]]</f>
        <v>P3924</v>
      </c>
      <c r="C1545" s="9" t="s">
        <v>111</v>
      </c>
      <c r="D1545" s="12">
        <v>24</v>
      </c>
      <c r="E1545" s="14"/>
      <c r="F1545" s="11">
        <f>Table76810[[#This Row],[CID]]</f>
        <v>0</v>
      </c>
      <c r="J1545" s="11" t="e">
        <f>VLOOKUP(Table76810[[#This Row],[CID]],ALY,2,FALSE)</f>
        <v>#N/A</v>
      </c>
    </row>
    <row r="1546" spans="1:10" x14ac:dyDescent="0.2">
      <c r="A1546" s="8" t="str">
        <f>Table76810[[#This Row],[Test No.]]&amp;Table76810[[#This Row],[Section]]&amp;Table76810[[#This Row],[Q No.]]</f>
        <v>P3925</v>
      </c>
      <c r="C1546" s="9" t="s">
        <v>111</v>
      </c>
      <c r="D1546" s="12">
        <v>25</v>
      </c>
      <c r="E1546" s="14"/>
      <c r="F1546" s="11">
        <f>Table76810[[#This Row],[CID]]</f>
        <v>0</v>
      </c>
      <c r="J1546" s="11" t="e">
        <f>VLOOKUP(Table76810[[#This Row],[CID]],ALY,2,FALSE)</f>
        <v>#N/A</v>
      </c>
    </row>
    <row r="1547" spans="1:10" x14ac:dyDescent="0.2">
      <c r="A1547" s="8" t="str">
        <f>Table76810[[#This Row],[Test No.]]&amp;Table76810[[#This Row],[Section]]&amp;Table76810[[#This Row],[Q No.]]</f>
        <v>P3926</v>
      </c>
      <c r="C1547" s="9" t="s">
        <v>111</v>
      </c>
      <c r="D1547" s="12">
        <v>26</v>
      </c>
      <c r="E1547" s="14"/>
      <c r="F1547" s="11">
        <f>Table76810[[#This Row],[CID]]</f>
        <v>0</v>
      </c>
      <c r="J1547" s="11" t="e">
        <f>VLOOKUP(Table76810[[#This Row],[CID]],ALY,2,FALSE)</f>
        <v>#N/A</v>
      </c>
    </row>
    <row r="1548" spans="1:10" x14ac:dyDescent="0.2">
      <c r="A1548" s="8" t="str">
        <f>Table76810[[#This Row],[Test No.]]&amp;Table76810[[#This Row],[Section]]&amp;Table76810[[#This Row],[Q No.]]</f>
        <v>P3927</v>
      </c>
      <c r="C1548" s="9" t="s">
        <v>111</v>
      </c>
      <c r="D1548" s="12">
        <v>27</v>
      </c>
      <c r="E1548" s="14"/>
      <c r="F1548" s="11">
        <f>Table76810[[#This Row],[CID]]</f>
        <v>0</v>
      </c>
      <c r="J1548" s="11" t="e">
        <f>VLOOKUP(Table76810[[#This Row],[CID]],ALY,2,FALSE)</f>
        <v>#N/A</v>
      </c>
    </row>
    <row r="1549" spans="1:10" x14ac:dyDescent="0.2">
      <c r="A1549" s="8" t="str">
        <f>Table76810[[#This Row],[Test No.]]&amp;Table76810[[#This Row],[Section]]&amp;Table76810[[#This Row],[Q No.]]</f>
        <v>P3928</v>
      </c>
      <c r="C1549" s="9" t="s">
        <v>111</v>
      </c>
      <c r="D1549" s="12">
        <v>28</v>
      </c>
      <c r="E1549" s="14"/>
      <c r="F1549" s="11">
        <f>Table76810[[#This Row],[CID]]</f>
        <v>0</v>
      </c>
      <c r="J1549" s="11" t="e">
        <f>VLOOKUP(Table76810[[#This Row],[CID]],ALY,2,FALSE)</f>
        <v>#N/A</v>
      </c>
    </row>
    <row r="1550" spans="1:10" x14ac:dyDescent="0.2">
      <c r="A1550" s="8" t="str">
        <f>Table76810[[#This Row],[Test No.]]&amp;Table76810[[#This Row],[Section]]&amp;Table76810[[#This Row],[Q No.]]</f>
        <v>P3929</v>
      </c>
      <c r="C1550" s="9" t="s">
        <v>111</v>
      </c>
      <c r="D1550" s="12">
        <v>29</v>
      </c>
      <c r="E1550" s="14"/>
      <c r="F1550" s="11">
        <f>Table76810[[#This Row],[CID]]</f>
        <v>0</v>
      </c>
      <c r="J1550" s="11" t="e">
        <f>VLOOKUP(Table76810[[#This Row],[CID]],ALY,2,FALSE)</f>
        <v>#N/A</v>
      </c>
    </row>
    <row r="1551" spans="1:10" x14ac:dyDescent="0.2">
      <c r="A1551" s="8" t="str">
        <f>Table76810[[#This Row],[Test No.]]&amp;Table76810[[#This Row],[Section]]&amp;Table76810[[#This Row],[Q No.]]</f>
        <v>P3930</v>
      </c>
      <c r="C1551" s="9" t="s">
        <v>111</v>
      </c>
      <c r="D1551" s="12">
        <v>30</v>
      </c>
      <c r="E1551" s="14"/>
      <c r="F1551" s="11">
        <f>Table76810[[#This Row],[CID]]</f>
        <v>0</v>
      </c>
      <c r="J1551" s="11" t="e">
        <f>VLOOKUP(Table76810[[#This Row],[CID]],ALY,2,FALSE)</f>
        <v>#N/A</v>
      </c>
    </row>
    <row r="1552" spans="1:10" x14ac:dyDescent="0.2">
      <c r="A1552" s="8" t="str">
        <f>Table76810[[#This Row],[Test No.]]&amp;Table76810[[#This Row],[Section]]&amp;Table76810[[#This Row],[Q No.]]</f>
        <v>P3931</v>
      </c>
      <c r="C1552" s="9" t="s">
        <v>111</v>
      </c>
      <c r="D1552" s="12">
        <v>31</v>
      </c>
      <c r="E1552" s="14"/>
      <c r="F1552" s="11">
        <f>Table76810[[#This Row],[CID]]</f>
        <v>0</v>
      </c>
      <c r="J1552" s="11" t="e">
        <f>VLOOKUP(Table76810[[#This Row],[CID]],ALY,2,FALSE)</f>
        <v>#N/A</v>
      </c>
    </row>
    <row r="1553" spans="1:10" x14ac:dyDescent="0.2">
      <c r="A1553" s="8" t="str">
        <f>Table76810[[#This Row],[Test No.]]&amp;Table76810[[#This Row],[Section]]&amp;Table76810[[#This Row],[Q No.]]</f>
        <v>P3932</v>
      </c>
      <c r="C1553" s="9" t="s">
        <v>111</v>
      </c>
      <c r="D1553" s="12">
        <v>32</v>
      </c>
      <c r="E1553" s="14"/>
      <c r="F1553" s="11">
        <f>Table76810[[#This Row],[CID]]</f>
        <v>0</v>
      </c>
      <c r="J1553" s="11" t="e">
        <f>VLOOKUP(Table76810[[#This Row],[CID]],ALY,2,FALSE)</f>
        <v>#N/A</v>
      </c>
    </row>
    <row r="1554" spans="1:10" x14ac:dyDescent="0.2">
      <c r="A1554" s="8" t="str">
        <f>Table76810[[#This Row],[Test No.]]&amp;Table76810[[#This Row],[Section]]&amp;Table76810[[#This Row],[Q No.]]</f>
        <v>P3933</v>
      </c>
      <c r="C1554" s="9" t="s">
        <v>111</v>
      </c>
      <c r="D1554" s="12">
        <v>33</v>
      </c>
      <c r="E1554" s="14"/>
      <c r="F1554" s="11">
        <f>Table76810[[#This Row],[CID]]</f>
        <v>0</v>
      </c>
      <c r="J1554" s="11" t="e">
        <f>VLOOKUP(Table76810[[#This Row],[CID]],ALY,2,FALSE)</f>
        <v>#N/A</v>
      </c>
    </row>
    <row r="1555" spans="1:10" x14ac:dyDescent="0.2">
      <c r="A1555" s="8" t="str">
        <f>Table76810[[#This Row],[Test No.]]&amp;Table76810[[#This Row],[Section]]&amp;Table76810[[#This Row],[Q No.]]</f>
        <v>P3934</v>
      </c>
      <c r="C1555" s="9" t="s">
        <v>111</v>
      </c>
      <c r="D1555" s="14">
        <v>34</v>
      </c>
      <c r="E1555" s="14"/>
      <c r="F1555" s="13">
        <f>Table76810[[#This Row],[CID]]</f>
        <v>0</v>
      </c>
      <c r="G1555" s="14"/>
      <c r="H1555" s="13"/>
      <c r="I1555" s="14"/>
      <c r="J1555" s="13" t="e">
        <f>VLOOKUP(Table76810[[#This Row],[CID]],ALY,2,FALSE)</f>
        <v>#N/A</v>
      </c>
    </row>
    <row r="1556" spans="1:10" x14ac:dyDescent="0.2">
      <c r="A1556" s="8" t="str">
        <f>Table76810[[#This Row],[Test No.]]&amp;Table76810[[#This Row],[Section]]&amp;Table76810[[#This Row],[Q No.]]</f>
        <v>P3935</v>
      </c>
      <c r="C1556" s="9" t="s">
        <v>111</v>
      </c>
      <c r="D1556" s="12">
        <v>35</v>
      </c>
      <c r="E1556" s="14"/>
      <c r="F1556" s="11">
        <f>Table76810[[#This Row],[CID]]</f>
        <v>0</v>
      </c>
      <c r="J1556" s="11" t="e">
        <f>VLOOKUP(Table76810[[#This Row],[CID]],ALY,2,FALSE)</f>
        <v>#N/A</v>
      </c>
    </row>
    <row r="1557" spans="1:10" x14ac:dyDescent="0.2">
      <c r="A1557" s="8" t="str">
        <f>Table76810[[#This Row],[Test No.]]&amp;Table76810[[#This Row],[Section]]&amp;Table76810[[#This Row],[Q No.]]</f>
        <v>P3936</v>
      </c>
      <c r="C1557" s="9" t="s">
        <v>111</v>
      </c>
      <c r="D1557" s="12">
        <v>36</v>
      </c>
      <c r="E1557" s="14"/>
      <c r="F1557" s="11">
        <f>Table76810[[#This Row],[CID]]</f>
        <v>0</v>
      </c>
      <c r="J1557" s="11" t="e">
        <f>VLOOKUP(Table76810[[#This Row],[CID]],ALY,2,FALSE)</f>
        <v>#N/A</v>
      </c>
    </row>
    <row r="1558" spans="1:10" x14ac:dyDescent="0.2">
      <c r="A1558" s="8" t="str">
        <f>Table76810[[#This Row],[Test No.]]&amp;Table76810[[#This Row],[Section]]&amp;Table76810[[#This Row],[Q No.]]</f>
        <v>P3937</v>
      </c>
      <c r="C1558" s="9" t="s">
        <v>111</v>
      </c>
      <c r="D1558" s="12">
        <v>37</v>
      </c>
      <c r="E1558" s="14"/>
      <c r="F1558" s="11">
        <f>Table76810[[#This Row],[CID]]</f>
        <v>0</v>
      </c>
      <c r="J1558" s="11" t="e">
        <f>VLOOKUP(Table76810[[#This Row],[CID]],ALY,2,FALSE)</f>
        <v>#N/A</v>
      </c>
    </row>
    <row r="1559" spans="1:10" x14ac:dyDescent="0.2">
      <c r="A1559" s="8" t="str">
        <f>Table76810[[#This Row],[Test No.]]&amp;Table76810[[#This Row],[Section]]&amp;Table76810[[#This Row],[Q No.]]</f>
        <v>P3938</v>
      </c>
      <c r="C1559" s="9" t="s">
        <v>111</v>
      </c>
      <c r="D1559" s="12">
        <v>38</v>
      </c>
      <c r="E1559" s="14"/>
      <c r="F1559" s="11">
        <f>Table76810[[#This Row],[CID]]</f>
        <v>0</v>
      </c>
      <c r="J1559" s="11" t="e">
        <f>VLOOKUP(Table76810[[#This Row],[CID]],ALY,2,FALSE)</f>
        <v>#N/A</v>
      </c>
    </row>
    <row r="1560" spans="1:10" x14ac:dyDescent="0.2">
      <c r="A1560" s="8" t="str">
        <f>Table76810[[#This Row],[Test No.]]&amp;Table76810[[#This Row],[Section]]&amp;Table76810[[#This Row],[Q No.]]</f>
        <v>P3939</v>
      </c>
      <c r="C1560" s="9" t="s">
        <v>111</v>
      </c>
      <c r="D1560" s="12">
        <v>39</v>
      </c>
      <c r="E1560" s="14"/>
      <c r="F1560" s="11">
        <f>Table76810[[#This Row],[CID]]</f>
        <v>0</v>
      </c>
      <c r="J1560" s="11" t="e">
        <f>VLOOKUP(Table76810[[#This Row],[CID]],ALY,2,FALSE)</f>
        <v>#N/A</v>
      </c>
    </row>
    <row r="1561" spans="1:10" x14ac:dyDescent="0.2">
      <c r="A1561" s="8" t="str">
        <f>Table76810[[#This Row],[Test No.]]&amp;Table76810[[#This Row],[Section]]&amp;Table76810[[#This Row],[Q No.]]</f>
        <v>P3940</v>
      </c>
      <c r="C1561" s="9" t="s">
        <v>111</v>
      </c>
      <c r="D1561" s="12">
        <v>40</v>
      </c>
      <c r="E1561" s="14"/>
      <c r="F1561" s="11">
        <f>Table76810[[#This Row],[CID]]</f>
        <v>0</v>
      </c>
      <c r="J1561" s="11" t="e">
        <f>VLOOKUP(Table76810[[#This Row],[CID]],ALY,2,FALSE)</f>
        <v>#N/A</v>
      </c>
    </row>
    <row r="1562" spans="1:10" x14ac:dyDescent="0.2">
      <c r="A1562" s="8" t="str">
        <f>Table76810[[#This Row],[Test No.]]&amp;Table76810[[#This Row],[Section]]&amp;Table76810[[#This Row],[Q No.]]</f>
        <v>P401</v>
      </c>
      <c r="C1562" s="9" t="s">
        <v>110</v>
      </c>
      <c r="D1562" s="12">
        <v>1</v>
      </c>
      <c r="E1562" s="14"/>
      <c r="F1562" s="11">
        <f>Table76810[[#This Row],[CID]]</f>
        <v>0</v>
      </c>
      <c r="J1562" s="11" t="e">
        <f>VLOOKUP(Table76810[[#This Row],[CID]],ALY,2,FALSE)</f>
        <v>#N/A</v>
      </c>
    </row>
    <row r="1563" spans="1:10" x14ac:dyDescent="0.2">
      <c r="A1563" s="8" t="str">
        <f>Table76810[[#This Row],[Test No.]]&amp;Table76810[[#This Row],[Section]]&amp;Table76810[[#This Row],[Q No.]]</f>
        <v>P402</v>
      </c>
      <c r="C1563" s="9" t="s">
        <v>110</v>
      </c>
      <c r="D1563" s="12">
        <v>2</v>
      </c>
      <c r="E1563" s="14"/>
      <c r="F1563" s="11">
        <f>Table76810[[#This Row],[CID]]</f>
        <v>0</v>
      </c>
      <c r="J1563" s="11" t="e">
        <f>VLOOKUP(Table76810[[#This Row],[CID]],ALY,2,FALSE)</f>
        <v>#N/A</v>
      </c>
    </row>
    <row r="1564" spans="1:10" x14ac:dyDescent="0.2">
      <c r="A1564" s="8" t="str">
        <f>Table76810[[#This Row],[Test No.]]&amp;Table76810[[#This Row],[Section]]&amp;Table76810[[#This Row],[Q No.]]</f>
        <v>P403</v>
      </c>
      <c r="C1564" s="9" t="s">
        <v>110</v>
      </c>
      <c r="D1564" s="12">
        <v>3</v>
      </c>
      <c r="E1564" s="14"/>
      <c r="F1564" s="11">
        <f>Table76810[[#This Row],[CID]]</f>
        <v>0</v>
      </c>
      <c r="J1564" s="11" t="e">
        <f>VLOOKUP(Table76810[[#This Row],[CID]],ALY,2,FALSE)</f>
        <v>#N/A</v>
      </c>
    </row>
    <row r="1565" spans="1:10" x14ac:dyDescent="0.2">
      <c r="A1565" s="8" t="str">
        <f>Table76810[[#This Row],[Test No.]]&amp;Table76810[[#This Row],[Section]]&amp;Table76810[[#This Row],[Q No.]]</f>
        <v>P404</v>
      </c>
      <c r="C1565" s="9" t="s">
        <v>110</v>
      </c>
      <c r="D1565" s="12">
        <v>4</v>
      </c>
      <c r="E1565" s="14"/>
      <c r="F1565" s="11">
        <f>Table76810[[#This Row],[CID]]</f>
        <v>0</v>
      </c>
      <c r="J1565" s="11" t="e">
        <f>VLOOKUP(Table76810[[#This Row],[CID]],ALY,2,FALSE)</f>
        <v>#N/A</v>
      </c>
    </row>
    <row r="1566" spans="1:10" x14ac:dyDescent="0.2">
      <c r="A1566" s="8" t="str">
        <f>Table76810[[#This Row],[Test No.]]&amp;Table76810[[#This Row],[Section]]&amp;Table76810[[#This Row],[Q No.]]</f>
        <v>P405</v>
      </c>
      <c r="C1566" s="9" t="s">
        <v>110</v>
      </c>
      <c r="D1566" s="12">
        <v>5</v>
      </c>
      <c r="E1566" s="14"/>
      <c r="F1566" s="11">
        <f>Table76810[[#This Row],[CID]]</f>
        <v>0</v>
      </c>
      <c r="J1566" s="11" t="e">
        <f>VLOOKUP(Table76810[[#This Row],[CID]],ALY,2,FALSE)</f>
        <v>#N/A</v>
      </c>
    </row>
    <row r="1567" spans="1:10" x14ac:dyDescent="0.2">
      <c r="A1567" s="8" t="str">
        <f>Table76810[[#This Row],[Test No.]]&amp;Table76810[[#This Row],[Section]]&amp;Table76810[[#This Row],[Q No.]]</f>
        <v>P406</v>
      </c>
      <c r="C1567" s="9" t="s">
        <v>110</v>
      </c>
      <c r="D1567" s="12">
        <v>6</v>
      </c>
      <c r="E1567" s="14"/>
      <c r="F1567" s="11">
        <f>Table76810[[#This Row],[CID]]</f>
        <v>0</v>
      </c>
      <c r="J1567" s="11" t="e">
        <f>VLOOKUP(Table76810[[#This Row],[CID]],ALY,2,FALSE)</f>
        <v>#N/A</v>
      </c>
    </row>
    <row r="1568" spans="1:10" x14ac:dyDescent="0.2">
      <c r="A1568" s="8" t="str">
        <f>Table76810[[#This Row],[Test No.]]&amp;Table76810[[#This Row],[Section]]&amp;Table76810[[#This Row],[Q No.]]</f>
        <v>P407</v>
      </c>
      <c r="C1568" s="9" t="s">
        <v>110</v>
      </c>
      <c r="D1568" s="12">
        <v>7</v>
      </c>
      <c r="E1568" s="14"/>
      <c r="F1568" s="11">
        <f>Table76810[[#This Row],[CID]]</f>
        <v>0</v>
      </c>
      <c r="J1568" s="11" t="e">
        <f>VLOOKUP(Table76810[[#This Row],[CID]],ALY,2,FALSE)</f>
        <v>#N/A</v>
      </c>
    </row>
    <row r="1569" spans="1:10" x14ac:dyDescent="0.2">
      <c r="A1569" s="8" t="str">
        <f>Table76810[[#This Row],[Test No.]]&amp;Table76810[[#This Row],[Section]]&amp;Table76810[[#This Row],[Q No.]]</f>
        <v>P408</v>
      </c>
      <c r="C1569" s="9" t="s">
        <v>110</v>
      </c>
      <c r="D1569" s="12">
        <v>8</v>
      </c>
      <c r="E1569" s="14"/>
      <c r="F1569" s="11">
        <f>Table76810[[#This Row],[CID]]</f>
        <v>0</v>
      </c>
      <c r="J1569" s="11" t="e">
        <f>VLOOKUP(Table76810[[#This Row],[CID]],ALY,2,FALSE)</f>
        <v>#N/A</v>
      </c>
    </row>
    <row r="1570" spans="1:10" x14ac:dyDescent="0.2">
      <c r="A1570" s="8" t="str">
        <f>Table76810[[#This Row],[Test No.]]&amp;Table76810[[#This Row],[Section]]&amp;Table76810[[#This Row],[Q No.]]</f>
        <v>P409</v>
      </c>
      <c r="C1570" s="9" t="s">
        <v>110</v>
      </c>
      <c r="D1570" s="12">
        <v>9</v>
      </c>
      <c r="E1570" s="14"/>
      <c r="F1570" s="11">
        <f>Table76810[[#This Row],[CID]]</f>
        <v>0</v>
      </c>
      <c r="J1570" s="11" t="e">
        <f>VLOOKUP(Table76810[[#This Row],[CID]],ALY,2,FALSE)</f>
        <v>#N/A</v>
      </c>
    </row>
    <row r="1571" spans="1:10" x14ac:dyDescent="0.2">
      <c r="A1571" s="8" t="str">
        <f>Table76810[[#This Row],[Test No.]]&amp;Table76810[[#This Row],[Section]]&amp;Table76810[[#This Row],[Q No.]]</f>
        <v>P4010</v>
      </c>
      <c r="C1571" s="9" t="s">
        <v>110</v>
      </c>
      <c r="D1571" s="12">
        <v>10</v>
      </c>
      <c r="E1571" s="14"/>
      <c r="F1571" s="11">
        <f>Table76810[[#This Row],[CID]]</f>
        <v>0</v>
      </c>
      <c r="J1571" s="11" t="e">
        <f>VLOOKUP(Table76810[[#This Row],[CID]],ALY,2,FALSE)</f>
        <v>#N/A</v>
      </c>
    </row>
    <row r="1572" spans="1:10" x14ac:dyDescent="0.2">
      <c r="A1572" s="8" t="str">
        <f>Table76810[[#This Row],[Test No.]]&amp;Table76810[[#This Row],[Section]]&amp;Table76810[[#This Row],[Q No.]]</f>
        <v>P4011</v>
      </c>
      <c r="C1572" s="9" t="s">
        <v>110</v>
      </c>
      <c r="D1572" s="12">
        <v>11</v>
      </c>
      <c r="E1572" s="14"/>
      <c r="F1572" s="11">
        <f>Table76810[[#This Row],[CID]]</f>
        <v>0</v>
      </c>
      <c r="J1572" s="11" t="e">
        <f>VLOOKUP(Table76810[[#This Row],[CID]],ALY,2,FALSE)</f>
        <v>#N/A</v>
      </c>
    </row>
    <row r="1573" spans="1:10" x14ac:dyDescent="0.2">
      <c r="A1573" s="8" t="str">
        <f>Table76810[[#This Row],[Test No.]]&amp;Table76810[[#This Row],[Section]]&amp;Table76810[[#This Row],[Q No.]]</f>
        <v>P4012</v>
      </c>
      <c r="C1573" s="9" t="s">
        <v>110</v>
      </c>
      <c r="D1573" s="12">
        <v>12</v>
      </c>
      <c r="E1573" s="14"/>
      <c r="F1573" s="11">
        <f>Table76810[[#This Row],[CID]]</f>
        <v>0</v>
      </c>
      <c r="J1573" s="11" t="e">
        <f>VLOOKUP(Table76810[[#This Row],[CID]],ALY,2,FALSE)</f>
        <v>#N/A</v>
      </c>
    </row>
    <row r="1574" spans="1:10" x14ac:dyDescent="0.2">
      <c r="A1574" s="8" t="str">
        <f>Table76810[[#This Row],[Test No.]]&amp;Table76810[[#This Row],[Section]]&amp;Table76810[[#This Row],[Q No.]]</f>
        <v>P4013</v>
      </c>
      <c r="C1574" s="9" t="s">
        <v>110</v>
      </c>
      <c r="D1574" s="12">
        <v>13</v>
      </c>
      <c r="E1574" s="14"/>
      <c r="F1574" s="11">
        <f>Table76810[[#This Row],[CID]]</f>
        <v>0</v>
      </c>
      <c r="J1574" s="11" t="e">
        <f>VLOOKUP(Table76810[[#This Row],[CID]],ALY,2,FALSE)</f>
        <v>#N/A</v>
      </c>
    </row>
    <row r="1575" spans="1:10" x14ac:dyDescent="0.2">
      <c r="A1575" s="8" t="str">
        <f>Table76810[[#This Row],[Test No.]]&amp;Table76810[[#This Row],[Section]]&amp;Table76810[[#This Row],[Q No.]]</f>
        <v>P4014</v>
      </c>
      <c r="C1575" s="9" t="s">
        <v>110</v>
      </c>
      <c r="D1575" s="12">
        <v>14</v>
      </c>
      <c r="E1575" s="14"/>
      <c r="F1575" s="11">
        <f>Table76810[[#This Row],[CID]]</f>
        <v>0</v>
      </c>
      <c r="J1575" s="11" t="e">
        <f>VLOOKUP(Table76810[[#This Row],[CID]],ALY,2,FALSE)</f>
        <v>#N/A</v>
      </c>
    </row>
    <row r="1576" spans="1:10" x14ac:dyDescent="0.2">
      <c r="A1576" s="8" t="str">
        <f>Table76810[[#This Row],[Test No.]]&amp;Table76810[[#This Row],[Section]]&amp;Table76810[[#This Row],[Q No.]]</f>
        <v>P4015</v>
      </c>
      <c r="C1576" s="9" t="s">
        <v>110</v>
      </c>
      <c r="D1576" s="12">
        <v>15</v>
      </c>
      <c r="E1576" s="14"/>
      <c r="F1576" s="11">
        <f>Table76810[[#This Row],[CID]]</f>
        <v>0</v>
      </c>
      <c r="J1576" s="11" t="e">
        <f>VLOOKUP(Table76810[[#This Row],[CID]],ALY,2,FALSE)</f>
        <v>#N/A</v>
      </c>
    </row>
    <row r="1577" spans="1:10" x14ac:dyDescent="0.2">
      <c r="A1577" s="8" t="str">
        <f>Table76810[[#This Row],[Test No.]]&amp;Table76810[[#This Row],[Section]]&amp;Table76810[[#This Row],[Q No.]]</f>
        <v>P4016</v>
      </c>
      <c r="C1577" s="9" t="s">
        <v>110</v>
      </c>
      <c r="D1577" s="12">
        <v>16</v>
      </c>
      <c r="E1577" s="14"/>
      <c r="F1577" s="11">
        <f>Table76810[[#This Row],[CID]]</f>
        <v>0</v>
      </c>
      <c r="J1577" s="11" t="e">
        <f>VLOOKUP(Table76810[[#This Row],[CID]],ALY,2,FALSE)</f>
        <v>#N/A</v>
      </c>
    </row>
    <row r="1578" spans="1:10" x14ac:dyDescent="0.2">
      <c r="A1578" s="8" t="str">
        <f>Table76810[[#This Row],[Test No.]]&amp;Table76810[[#This Row],[Section]]&amp;Table76810[[#This Row],[Q No.]]</f>
        <v>P4017</v>
      </c>
      <c r="C1578" s="9" t="s">
        <v>110</v>
      </c>
      <c r="D1578" s="12">
        <v>17</v>
      </c>
      <c r="E1578" s="14"/>
      <c r="F1578" s="11">
        <f>Table76810[[#This Row],[CID]]</f>
        <v>0</v>
      </c>
      <c r="J1578" s="11" t="e">
        <f>VLOOKUP(Table76810[[#This Row],[CID]],ALY,2,FALSE)</f>
        <v>#N/A</v>
      </c>
    </row>
    <row r="1579" spans="1:10" x14ac:dyDescent="0.2">
      <c r="A1579" s="8" t="str">
        <f>Table76810[[#This Row],[Test No.]]&amp;Table76810[[#This Row],[Section]]&amp;Table76810[[#This Row],[Q No.]]</f>
        <v>P4018</v>
      </c>
      <c r="C1579" s="9" t="s">
        <v>110</v>
      </c>
      <c r="D1579" s="12">
        <v>18</v>
      </c>
      <c r="E1579" s="14"/>
      <c r="F1579" s="11">
        <f>Table76810[[#This Row],[CID]]</f>
        <v>0</v>
      </c>
      <c r="J1579" s="11" t="e">
        <f>VLOOKUP(Table76810[[#This Row],[CID]],ALY,2,FALSE)</f>
        <v>#N/A</v>
      </c>
    </row>
    <row r="1580" spans="1:10" x14ac:dyDescent="0.2">
      <c r="A1580" s="8" t="str">
        <f>Table76810[[#This Row],[Test No.]]&amp;Table76810[[#This Row],[Section]]&amp;Table76810[[#This Row],[Q No.]]</f>
        <v>P4019</v>
      </c>
      <c r="C1580" s="9" t="s">
        <v>110</v>
      </c>
      <c r="D1580" s="12">
        <v>19</v>
      </c>
      <c r="E1580" s="14"/>
      <c r="F1580" s="11">
        <f>Table76810[[#This Row],[CID]]</f>
        <v>0</v>
      </c>
      <c r="J1580" s="11" t="e">
        <f>VLOOKUP(Table76810[[#This Row],[CID]],ALY,2,FALSE)</f>
        <v>#N/A</v>
      </c>
    </row>
    <row r="1581" spans="1:10" x14ac:dyDescent="0.2">
      <c r="A1581" s="8" t="str">
        <f>Table76810[[#This Row],[Test No.]]&amp;Table76810[[#This Row],[Section]]&amp;Table76810[[#This Row],[Q No.]]</f>
        <v>P4020</v>
      </c>
      <c r="C1581" s="9" t="s">
        <v>110</v>
      </c>
      <c r="D1581" s="12">
        <v>20</v>
      </c>
      <c r="E1581" s="14"/>
      <c r="F1581" s="11">
        <f>Table76810[[#This Row],[CID]]</f>
        <v>0</v>
      </c>
      <c r="J1581" s="11" t="e">
        <f>VLOOKUP(Table76810[[#This Row],[CID]],ALY,2,FALSE)</f>
        <v>#N/A</v>
      </c>
    </row>
    <row r="1582" spans="1:10" x14ac:dyDescent="0.2">
      <c r="A1582" s="8" t="str">
        <f>Table76810[[#This Row],[Test No.]]&amp;Table76810[[#This Row],[Section]]&amp;Table76810[[#This Row],[Q No.]]</f>
        <v>P4021</v>
      </c>
      <c r="C1582" s="9" t="s">
        <v>110</v>
      </c>
      <c r="D1582" s="12">
        <v>21</v>
      </c>
      <c r="E1582" s="14"/>
      <c r="F1582" s="11">
        <f>Table76810[[#This Row],[CID]]</f>
        <v>0</v>
      </c>
      <c r="J1582" s="11" t="e">
        <f>VLOOKUP(Table76810[[#This Row],[CID]],ALY,2,FALSE)</f>
        <v>#N/A</v>
      </c>
    </row>
    <row r="1583" spans="1:10" x14ac:dyDescent="0.2">
      <c r="A1583" s="8" t="str">
        <f>Table76810[[#This Row],[Test No.]]&amp;Table76810[[#This Row],[Section]]&amp;Table76810[[#This Row],[Q No.]]</f>
        <v>P4022</v>
      </c>
      <c r="C1583" s="9" t="s">
        <v>110</v>
      </c>
      <c r="D1583" s="12">
        <v>22</v>
      </c>
      <c r="E1583" s="14"/>
      <c r="F1583" s="11">
        <f>Table76810[[#This Row],[CID]]</f>
        <v>0</v>
      </c>
      <c r="J1583" s="11" t="e">
        <f>VLOOKUP(Table76810[[#This Row],[CID]],ALY,2,FALSE)</f>
        <v>#N/A</v>
      </c>
    </row>
    <row r="1584" spans="1:10" x14ac:dyDescent="0.2">
      <c r="A1584" s="8" t="str">
        <f>Table76810[[#This Row],[Test No.]]&amp;Table76810[[#This Row],[Section]]&amp;Table76810[[#This Row],[Q No.]]</f>
        <v>P4023</v>
      </c>
      <c r="C1584" s="9" t="s">
        <v>110</v>
      </c>
      <c r="D1584" s="12">
        <v>23</v>
      </c>
      <c r="E1584" s="14"/>
      <c r="F1584" s="11">
        <f>Table76810[[#This Row],[CID]]</f>
        <v>0</v>
      </c>
      <c r="J1584" s="11" t="e">
        <f>VLOOKUP(Table76810[[#This Row],[CID]],ALY,2,FALSE)</f>
        <v>#N/A</v>
      </c>
    </row>
    <row r="1585" spans="1:10" x14ac:dyDescent="0.2">
      <c r="A1585" s="8" t="str">
        <f>Table76810[[#This Row],[Test No.]]&amp;Table76810[[#This Row],[Section]]&amp;Table76810[[#This Row],[Q No.]]</f>
        <v>P4024</v>
      </c>
      <c r="C1585" s="9" t="s">
        <v>110</v>
      </c>
      <c r="D1585" s="12">
        <v>24</v>
      </c>
      <c r="E1585" s="14"/>
      <c r="F1585" s="11">
        <f>Table76810[[#This Row],[CID]]</f>
        <v>0</v>
      </c>
      <c r="J1585" s="11" t="e">
        <f>VLOOKUP(Table76810[[#This Row],[CID]],ALY,2,FALSE)</f>
        <v>#N/A</v>
      </c>
    </row>
    <row r="1586" spans="1:10" x14ac:dyDescent="0.2">
      <c r="A1586" s="8" t="str">
        <f>Table76810[[#This Row],[Test No.]]&amp;Table76810[[#This Row],[Section]]&amp;Table76810[[#This Row],[Q No.]]</f>
        <v>P4025</v>
      </c>
      <c r="C1586" s="9" t="s">
        <v>110</v>
      </c>
      <c r="D1586" s="12">
        <v>25</v>
      </c>
      <c r="E1586" s="14"/>
      <c r="F1586" s="11">
        <f>Table76810[[#This Row],[CID]]</f>
        <v>0</v>
      </c>
      <c r="J1586" s="11" t="e">
        <f>VLOOKUP(Table76810[[#This Row],[CID]],ALY,2,FALSE)</f>
        <v>#N/A</v>
      </c>
    </row>
    <row r="1587" spans="1:10" x14ac:dyDescent="0.2">
      <c r="A1587" s="8" t="str">
        <f>Table76810[[#This Row],[Test No.]]&amp;Table76810[[#This Row],[Section]]&amp;Table76810[[#This Row],[Q No.]]</f>
        <v>P4026</v>
      </c>
      <c r="C1587" s="9" t="s">
        <v>110</v>
      </c>
      <c r="D1587" s="12">
        <v>26</v>
      </c>
      <c r="E1587" s="14"/>
      <c r="F1587" s="11">
        <f>Table76810[[#This Row],[CID]]</f>
        <v>0</v>
      </c>
      <c r="J1587" s="11" t="e">
        <f>VLOOKUP(Table76810[[#This Row],[CID]],ALY,2,FALSE)</f>
        <v>#N/A</v>
      </c>
    </row>
    <row r="1588" spans="1:10" x14ac:dyDescent="0.2">
      <c r="A1588" s="8" t="str">
        <f>Table76810[[#This Row],[Test No.]]&amp;Table76810[[#This Row],[Section]]&amp;Table76810[[#This Row],[Q No.]]</f>
        <v>P4027</v>
      </c>
      <c r="C1588" s="9" t="s">
        <v>110</v>
      </c>
      <c r="D1588" s="12">
        <v>27</v>
      </c>
      <c r="E1588" s="14"/>
      <c r="F1588" s="11">
        <f>Table76810[[#This Row],[CID]]</f>
        <v>0</v>
      </c>
      <c r="J1588" s="11" t="e">
        <f>VLOOKUP(Table76810[[#This Row],[CID]],ALY,2,FALSE)</f>
        <v>#N/A</v>
      </c>
    </row>
    <row r="1589" spans="1:10" x14ac:dyDescent="0.2">
      <c r="A1589" s="8" t="str">
        <f>Table76810[[#This Row],[Test No.]]&amp;Table76810[[#This Row],[Section]]&amp;Table76810[[#This Row],[Q No.]]</f>
        <v>P4028</v>
      </c>
      <c r="C1589" s="9" t="s">
        <v>110</v>
      </c>
      <c r="D1589" s="12">
        <v>28</v>
      </c>
      <c r="E1589" s="14"/>
      <c r="F1589" s="11">
        <f>Table76810[[#This Row],[CID]]</f>
        <v>0</v>
      </c>
      <c r="J1589" s="11" t="e">
        <f>VLOOKUP(Table76810[[#This Row],[CID]],ALY,2,FALSE)</f>
        <v>#N/A</v>
      </c>
    </row>
    <row r="1590" spans="1:10" x14ac:dyDescent="0.2">
      <c r="A1590" s="8" t="str">
        <f>Table76810[[#This Row],[Test No.]]&amp;Table76810[[#This Row],[Section]]&amp;Table76810[[#This Row],[Q No.]]</f>
        <v>P4029</v>
      </c>
      <c r="C1590" s="9" t="s">
        <v>110</v>
      </c>
      <c r="D1590" s="12">
        <v>29</v>
      </c>
      <c r="E1590" s="14"/>
      <c r="F1590" s="11">
        <f>Table76810[[#This Row],[CID]]</f>
        <v>0</v>
      </c>
      <c r="J1590" s="11" t="e">
        <f>VLOOKUP(Table76810[[#This Row],[CID]],ALY,2,FALSE)</f>
        <v>#N/A</v>
      </c>
    </row>
    <row r="1591" spans="1:10" x14ac:dyDescent="0.2">
      <c r="A1591" s="8" t="str">
        <f>Table76810[[#This Row],[Test No.]]&amp;Table76810[[#This Row],[Section]]&amp;Table76810[[#This Row],[Q No.]]</f>
        <v>P4030</v>
      </c>
      <c r="C1591" s="9" t="s">
        <v>110</v>
      </c>
      <c r="D1591" s="12">
        <v>30</v>
      </c>
      <c r="E1591" s="14"/>
      <c r="F1591" s="11">
        <f>Table76810[[#This Row],[CID]]</f>
        <v>0</v>
      </c>
      <c r="J1591" s="11" t="e">
        <f>VLOOKUP(Table76810[[#This Row],[CID]],ALY,2,FALSE)</f>
        <v>#N/A</v>
      </c>
    </row>
    <row r="1592" spans="1:10" x14ac:dyDescent="0.2">
      <c r="A1592" s="8" t="str">
        <f>Table76810[[#This Row],[Test No.]]&amp;Table76810[[#This Row],[Section]]&amp;Table76810[[#This Row],[Q No.]]</f>
        <v>P4031</v>
      </c>
      <c r="C1592" s="9" t="s">
        <v>110</v>
      </c>
      <c r="D1592" s="12">
        <v>31</v>
      </c>
      <c r="E1592" s="14"/>
      <c r="F1592" s="11">
        <f>Table76810[[#This Row],[CID]]</f>
        <v>0</v>
      </c>
      <c r="J1592" s="11" t="e">
        <f>VLOOKUP(Table76810[[#This Row],[CID]],ALY,2,FALSE)</f>
        <v>#N/A</v>
      </c>
    </row>
    <row r="1593" spans="1:10" x14ac:dyDescent="0.2">
      <c r="A1593" s="8" t="str">
        <f>Table76810[[#This Row],[Test No.]]&amp;Table76810[[#This Row],[Section]]&amp;Table76810[[#This Row],[Q No.]]</f>
        <v>P4032</v>
      </c>
      <c r="C1593" s="9" t="s">
        <v>110</v>
      </c>
      <c r="D1593" s="12">
        <v>32</v>
      </c>
      <c r="E1593" s="14"/>
      <c r="F1593" s="11">
        <f>Table76810[[#This Row],[CID]]</f>
        <v>0</v>
      </c>
      <c r="J1593" s="11" t="e">
        <f>VLOOKUP(Table76810[[#This Row],[CID]],ALY,2,FALSE)</f>
        <v>#N/A</v>
      </c>
    </row>
    <row r="1594" spans="1:10" x14ac:dyDescent="0.2">
      <c r="A1594" s="8" t="str">
        <f>Table76810[[#This Row],[Test No.]]&amp;Table76810[[#This Row],[Section]]&amp;Table76810[[#This Row],[Q No.]]</f>
        <v>P4033</v>
      </c>
      <c r="C1594" s="9" t="s">
        <v>110</v>
      </c>
      <c r="D1594" s="12">
        <v>33</v>
      </c>
      <c r="E1594" s="14"/>
      <c r="F1594" s="11">
        <f>Table76810[[#This Row],[CID]]</f>
        <v>0</v>
      </c>
      <c r="J1594" s="11" t="e">
        <f>VLOOKUP(Table76810[[#This Row],[CID]],ALY,2,FALSE)</f>
        <v>#N/A</v>
      </c>
    </row>
    <row r="1595" spans="1:10" x14ac:dyDescent="0.2">
      <c r="A1595" s="8" t="str">
        <f>Table76810[[#This Row],[Test No.]]&amp;Table76810[[#This Row],[Section]]&amp;Table76810[[#This Row],[Q No.]]</f>
        <v>P4034</v>
      </c>
      <c r="C1595" s="9" t="s">
        <v>110</v>
      </c>
      <c r="D1595" s="12">
        <v>34</v>
      </c>
      <c r="E1595" s="14"/>
      <c r="F1595" s="11">
        <f>Table76810[[#This Row],[CID]]</f>
        <v>0</v>
      </c>
      <c r="J1595" s="11" t="e">
        <f>VLOOKUP(Table76810[[#This Row],[CID]],ALY,2,FALSE)</f>
        <v>#N/A</v>
      </c>
    </row>
    <row r="1596" spans="1:10" x14ac:dyDescent="0.2">
      <c r="A1596" s="8" t="str">
        <f>Table76810[[#This Row],[Test No.]]&amp;Table76810[[#This Row],[Section]]&amp;Table76810[[#This Row],[Q No.]]</f>
        <v>P4035</v>
      </c>
      <c r="C1596" s="9" t="s">
        <v>110</v>
      </c>
      <c r="D1596" s="12">
        <v>35</v>
      </c>
      <c r="E1596" s="14"/>
      <c r="F1596" s="11">
        <f>Table76810[[#This Row],[CID]]</f>
        <v>0</v>
      </c>
      <c r="J1596" s="11" t="e">
        <f>VLOOKUP(Table76810[[#This Row],[CID]],ALY,2,FALSE)</f>
        <v>#N/A</v>
      </c>
    </row>
    <row r="1597" spans="1:10" x14ac:dyDescent="0.2">
      <c r="A1597" s="8" t="str">
        <f>Table76810[[#This Row],[Test No.]]&amp;Table76810[[#This Row],[Section]]&amp;Table76810[[#This Row],[Q No.]]</f>
        <v>P4036</v>
      </c>
      <c r="C1597" s="9" t="s">
        <v>110</v>
      </c>
      <c r="D1597" s="12">
        <v>36</v>
      </c>
      <c r="E1597" s="14"/>
      <c r="F1597" s="11">
        <f>Table76810[[#This Row],[CID]]</f>
        <v>0</v>
      </c>
      <c r="J1597" s="11" t="e">
        <f>VLOOKUP(Table76810[[#This Row],[CID]],ALY,2,FALSE)</f>
        <v>#N/A</v>
      </c>
    </row>
    <row r="1598" spans="1:10" x14ac:dyDescent="0.2">
      <c r="A1598" s="8" t="str">
        <f>Table76810[[#This Row],[Test No.]]&amp;Table76810[[#This Row],[Section]]&amp;Table76810[[#This Row],[Q No.]]</f>
        <v>P4037</v>
      </c>
      <c r="C1598" s="9" t="s">
        <v>110</v>
      </c>
      <c r="D1598" s="12">
        <v>37</v>
      </c>
      <c r="E1598" s="14"/>
      <c r="F1598" s="11">
        <f>Table76810[[#This Row],[CID]]</f>
        <v>0</v>
      </c>
      <c r="J1598" s="11" t="e">
        <f>VLOOKUP(Table76810[[#This Row],[CID]],ALY,2,FALSE)</f>
        <v>#N/A</v>
      </c>
    </row>
    <row r="1599" spans="1:10" x14ac:dyDescent="0.2">
      <c r="A1599" s="8" t="str">
        <f>Table76810[[#This Row],[Test No.]]&amp;Table76810[[#This Row],[Section]]&amp;Table76810[[#This Row],[Q No.]]</f>
        <v>P4038</v>
      </c>
      <c r="C1599" s="9" t="s">
        <v>110</v>
      </c>
      <c r="D1599" s="12">
        <v>38</v>
      </c>
      <c r="E1599" s="14"/>
      <c r="F1599" s="11">
        <f>Table76810[[#This Row],[CID]]</f>
        <v>0</v>
      </c>
      <c r="J1599" s="11" t="e">
        <f>VLOOKUP(Table76810[[#This Row],[CID]],ALY,2,FALSE)</f>
        <v>#N/A</v>
      </c>
    </row>
    <row r="1600" spans="1:10" x14ac:dyDescent="0.2">
      <c r="A1600" s="8" t="str">
        <f>Table76810[[#This Row],[Test No.]]&amp;Table76810[[#This Row],[Section]]&amp;Table76810[[#This Row],[Q No.]]</f>
        <v>P4039</v>
      </c>
      <c r="C1600" s="9" t="s">
        <v>110</v>
      </c>
      <c r="D1600" s="12">
        <v>39</v>
      </c>
      <c r="E1600" s="14"/>
      <c r="F1600" s="11">
        <f>Table76810[[#This Row],[CID]]</f>
        <v>0</v>
      </c>
      <c r="J1600" s="11" t="e">
        <f>VLOOKUP(Table76810[[#This Row],[CID]],ALY,2,FALSE)</f>
        <v>#N/A</v>
      </c>
    </row>
    <row r="1601" spans="1:10" x14ac:dyDescent="0.2">
      <c r="A1601" s="8" t="str">
        <f>Table76810[[#This Row],[Test No.]]&amp;Table76810[[#This Row],[Section]]&amp;Table76810[[#This Row],[Q No.]]</f>
        <v>P4040</v>
      </c>
      <c r="C1601" s="9" t="s">
        <v>110</v>
      </c>
      <c r="D1601" s="12">
        <v>40</v>
      </c>
      <c r="E1601" s="14"/>
      <c r="F1601" s="11">
        <f>Table76810[[#This Row],[CID]]</f>
        <v>0</v>
      </c>
      <c r="J1601" s="11" t="e">
        <f>VLOOKUP(Table76810[[#This Row],[CID]],ALY,2,FALSE)</f>
        <v>#N/A</v>
      </c>
    </row>
    <row r="1602" spans="1:10" x14ac:dyDescent="0.2">
      <c r="A1602" s="8" t="str">
        <f>Table76810[[#This Row],[Test No.]]&amp;Table76810[[#This Row],[Section]]&amp;Table76810[[#This Row],[Q No.]]</f>
        <v>P401</v>
      </c>
      <c r="C1602" s="9" t="s">
        <v>110</v>
      </c>
      <c r="D1602" s="12">
        <v>1</v>
      </c>
      <c r="E1602" s="14"/>
      <c r="F1602" s="11">
        <f>Table76810[[#This Row],[CID]]</f>
        <v>0</v>
      </c>
      <c r="J1602" s="11" t="e">
        <f>VLOOKUP(Table76810[[#This Row],[CID]],ALY,2,FALSE)</f>
        <v>#N/A</v>
      </c>
    </row>
    <row r="1603" spans="1:10" x14ac:dyDescent="0.2">
      <c r="A1603" s="8" t="str">
        <f>Table76810[[#This Row],[Test No.]]&amp;Table76810[[#This Row],[Section]]&amp;Table76810[[#This Row],[Q No.]]</f>
        <v>P402</v>
      </c>
      <c r="C1603" s="9" t="s">
        <v>110</v>
      </c>
      <c r="D1603" s="12">
        <v>2</v>
      </c>
      <c r="E1603" s="14"/>
      <c r="F1603" s="11">
        <f>Table76810[[#This Row],[CID]]</f>
        <v>0</v>
      </c>
      <c r="J1603" s="11" t="e">
        <f>VLOOKUP(Table76810[[#This Row],[CID]],ALY,2,FALSE)</f>
        <v>#N/A</v>
      </c>
    </row>
    <row r="1604" spans="1:10" x14ac:dyDescent="0.2">
      <c r="A1604" s="8" t="str">
        <f>Table76810[[#This Row],[Test No.]]&amp;Table76810[[#This Row],[Section]]&amp;Table76810[[#This Row],[Q No.]]</f>
        <v>P403</v>
      </c>
      <c r="C1604" s="9" t="s">
        <v>110</v>
      </c>
      <c r="D1604" s="12">
        <v>3</v>
      </c>
      <c r="E1604" s="14"/>
      <c r="F1604" s="11">
        <f>Table76810[[#This Row],[CID]]</f>
        <v>0</v>
      </c>
      <c r="J1604" s="11" t="e">
        <f>VLOOKUP(Table76810[[#This Row],[CID]],ALY,2,FALSE)</f>
        <v>#N/A</v>
      </c>
    </row>
    <row r="1605" spans="1:10" x14ac:dyDescent="0.2">
      <c r="A1605" s="8" t="str">
        <f>Table76810[[#This Row],[Test No.]]&amp;Table76810[[#This Row],[Section]]&amp;Table76810[[#This Row],[Q No.]]</f>
        <v>P404</v>
      </c>
      <c r="C1605" s="9" t="s">
        <v>110</v>
      </c>
      <c r="D1605" s="12">
        <v>4</v>
      </c>
      <c r="E1605" s="14"/>
      <c r="F1605" s="11">
        <f>Table76810[[#This Row],[CID]]</f>
        <v>0</v>
      </c>
      <c r="J1605" s="11" t="e">
        <f>VLOOKUP(Table76810[[#This Row],[CID]],ALY,2,FALSE)</f>
        <v>#N/A</v>
      </c>
    </row>
    <row r="1606" spans="1:10" x14ac:dyDescent="0.2">
      <c r="A1606" s="8" t="str">
        <f>Table76810[[#This Row],[Test No.]]&amp;Table76810[[#This Row],[Section]]&amp;Table76810[[#This Row],[Q No.]]</f>
        <v>P405</v>
      </c>
      <c r="C1606" s="9" t="s">
        <v>110</v>
      </c>
      <c r="D1606" s="12">
        <v>5</v>
      </c>
      <c r="E1606" s="14"/>
      <c r="F1606" s="11">
        <f>Table76810[[#This Row],[CID]]</f>
        <v>0</v>
      </c>
      <c r="J1606" s="11" t="e">
        <f>VLOOKUP(Table76810[[#This Row],[CID]],ALY,2,FALSE)</f>
        <v>#N/A</v>
      </c>
    </row>
    <row r="1607" spans="1:10" x14ac:dyDescent="0.2">
      <c r="A1607" s="8" t="str">
        <f>Table76810[[#This Row],[Test No.]]&amp;Table76810[[#This Row],[Section]]&amp;Table76810[[#This Row],[Q No.]]</f>
        <v>P406</v>
      </c>
      <c r="C1607" s="9" t="s">
        <v>110</v>
      </c>
      <c r="D1607" s="12">
        <v>6</v>
      </c>
      <c r="E1607" s="14"/>
      <c r="F1607" s="11">
        <f>Table76810[[#This Row],[CID]]</f>
        <v>0</v>
      </c>
      <c r="J1607" s="11" t="e">
        <f>VLOOKUP(Table76810[[#This Row],[CID]],ALY,2,FALSE)</f>
        <v>#N/A</v>
      </c>
    </row>
    <row r="1608" spans="1:10" x14ac:dyDescent="0.2">
      <c r="A1608" s="8" t="str">
        <f>Table76810[[#This Row],[Test No.]]&amp;Table76810[[#This Row],[Section]]&amp;Table76810[[#This Row],[Q No.]]</f>
        <v>P407</v>
      </c>
      <c r="C1608" s="9" t="s">
        <v>110</v>
      </c>
      <c r="D1608" s="12">
        <v>7</v>
      </c>
      <c r="E1608" s="14"/>
      <c r="F1608" s="11">
        <f>Table76810[[#This Row],[CID]]</f>
        <v>0</v>
      </c>
      <c r="J1608" s="11" t="e">
        <f>VLOOKUP(Table76810[[#This Row],[CID]],ALY,2,FALSE)</f>
        <v>#N/A</v>
      </c>
    </row>
    <row r="1609" spans="1:10" x14ac:dyDescent="0.2">
      <c r="A1609" s="8" t="str">
        <f>Table76810[[#This Row],[Test No.]]&amp;Table76810[[#This Row],[Section]]&amp;Table76810[[#This Row],[Q No.]]</f>
        <v>P408</v>
      </c>
      <c r="C1609" s="9" t="s">
        <v>110</v>
      </c>
      <c r="D1609" s="12">
        <v>8</v>
      </c>
      <c r="E1609" s="14"/>
      <c r="F1609" s="11">
        <f>Table76810[[#This Row],[CID]]</f>
        <v>0</v>
      </c>
      <c r="J1609" s="11" t="e">
        <f>VLOOKUP(Table76810[[#This Row],[CID]],ALY,2,FALSE)</f>
        <v>#N/A</v>
      </c>
    </row>
    <row r="1610" spans="1:10" x14ac:dyDescent="0.2">
      <c r="A1610" s="8" t="str">
        <f>Table76810[[#This Row],[Test No.]]&amp;Table76810[[#This Row],[Section]]&amp;Table76810[[#This Row],[Q No.]]</f>
        <v>P409</v>
      </c>
      <c r="C1610" s="9" t="s">
        <v>110</v>
      </c>
      <c r="D1610" s="12">
        <v>9</v>
      </c>
      <c r="E1610" s="14"/>
      <c r="F1610" s="11">
        <f>Table76810[[#This Row],[CID]]</f>
        <v>0</v>
      </c>
      <c r="J1610" s="11" t="e">
        <f>VLOOKUP(Table76810[[#This Row],[CID]],ALY,2,FALSE)</f>
        <v>#N/A</v>
      </c>
    </row>
    <row r="1611" spans="1:10" x14ac:dyDescent="0.2">
      <c r="A1611" s="8" t="str">
        <f>Table76810[[#This Row],[Test No.]]&amp;Table76810[[#This Row],[Section]]&amp;Table76810[[#This Row],[Q No.]]</f>
        <v>P4010</v>
      </c>
      <c r="C1611" s="9" t="s">
        <v>110</v>
      </c>
      <c r="D1611" s="12">
        <v>10</v>
      </c>
      <c r="E1611" s="14"/>
      <c r="F1611" s="11">
        <f>Table76810[[#This Row],[CID]]</f>
        <v>0</v>
      </c>
      <c r="J1611" s="11" t="e">
        <f>VLOOKUP(Table76810[[#This Row],[CID]],ALY,2,FALSE)</f>
        <v>#N/A</v>
      </c>
    </row>
    <row r="1612" spans="1:10" x14ac:dyDescent="0.2">
      <c r="A1612" s="8" t="str">
        <f>Table76810[[#This Row],[Test No.]]&amp;Table76810[[#This Row],[Section]]&amp;Table76810[[#This Row],[Q No.]]</f>
        <v>P4011</v>
      </c>
      <c r="C1612" s="9" t="s">
        <v>110</v>
      </c>
      <c r="D1612" s="12">
        <v>11</v>
      </c>
      <c r="E1612" s="14"/>
      <c r="F1612" s="11">
        <f>Table76810[[#This Row],[CID]]</f>
        <v>0</v>
      </c>
      <c r="J1612" s="11" t="e">
        <f>VLOOKUP(Table76810[[#This Row],[CID]],ALY,2,FALSE)</f>
        <v>#N/A</v>
      </c>
    </row>
    <row r="1613" spans="1:10" x14ac:dyDescent="0.2">
      <c r="A1613" s="8" t="str">
        <f>Table76810[[#This Row],[Test No.]]&amp;Table76810[[#This Row],[Section]]&amp;Table76810[[#This Row],[Q No.]]</f>
        <v>P4012</v>
      </c>
      <c r="C1613" s="9" t="s">
        <v>110</v>
      </c>
      <c r="D1613" s="12">
        <v>12</v>
      </c>
      <c r="E1613" s="14"/>
      <c r="F1613" s="11">
        <f>Table76810[[#This Row],[CID]]</f>
        <v>0</v>
      </c>
      <c r="J1613" s="11" t="e">
        <f>VLOOKUP(Table76810[[#This Row],[CID]],ALY,2,FALSE)</f>
        <v>#N/A</v>
      </c>
    </row>
    <row r="1614" spans="1:10" x14ac:dyDescent="0.2">
      <c r="A1614" s="8" t="str">
        <f>Table76810[[#This Row],[Test No.]]&amp;Table76810[[#This Row],[Section]]&amp;Table76810[[#This Row],[Q No.]]</f>
        <v>P4013</v>
      </c>
      <c r="C1614" s="9" t="s">
        <v>110</v>
      </c>
      <c r="D1614" s="12">
        <v>13</v>
      </c>
      <c r="E1614" s="14"/>
      <c r="F1614" s="11">
        <f>Table76810[[#This Row],[CID]]</f>
        <v>0</v>
      </c>
      <c r="J1614" s="11" t="e">
        <f>VLOOKUP(Table76810[[#This Row],[CID]],ALY,2,FALSE)</f>
        <v>#N/A</v>
      </c>
    </row>
    <row r="1615" spans="1:10" x14ac:dyDescent="0.2">
      <c r="A1615" s="8" t="str">
        <f>Table76810[[#This Row],[Test No.]]&amp;Table76810[[#This Row],[Section]]&amp;Table76810[[#This Row],[Q No.]]</f>
        <v>P4014</v>
      </c>
      <c r="C1615" s="9" t="s">
        <v>110</v>
      </c>
      <c r="D1615" s="14">
        <v>14</v>
      </c>
      <c r="E1615" s="14"/>
      <c r="F1615" s="13">
        <f>Table76810[[#This Row],[CID]]</f>
        <v>0</v>
      </c>
      <c r="G1615" s="14"/>
      <c r="H1615" s="13"/>
      <c r="I1615" s="14"/>
      <c r="J1615" s="13" t="e">
        <f>VLOOKUP(Table76810[[#This Row],[CID]],ALY,2,FALSE)</f>
        <v>#N/A</v>
      </c>
    </row>
    <row r="1616" spans="1:10" x14ac:dyDescent="0.2">
      <c r="A1616" s="8" t="str">
        <f>Table76810[[#This Row],[Test No.]]&amp;Table76810[[#This Row],[Section]]&amp;Table76810[[#This Row],[Q No.]]</f>
        <v>P4015</v>
      </c>
      <c r="C1616" s="9" t="s">
        <v>110</v>
      </c>
      <c r="D1616" s="12">
        <v>15</v>
      </c>
      <c r="E1616" s="14"/>
      <c r="F1616" s="11">
        <f>Table76810[[#This Row],[CID]]</f>
        <v>0</v>
      </c>
      <c r="J1616" s="11" t="e">
        <f>VLOOKUP(Table76810[[#This Row],[CID]],ALY,2,FALSE)</f>
        <v>#N/A</v>
      </c>
    </row>
    <row r="1617" spans="1:10" x14ac:dyDescent="0.2">
      <c r="A1617" s="8" t="str">
        <f>Table76810[[#This Row],[Test No.]]&amp;Table76810[[#This Row],[Section]]&amp;Table76810[[#This Row],[Q No.]]</f>
        <v>P4016</v>
      </c>
      <c r="C1617" s="9" t="s">
        <v>110</v>
      </c>
      <c r="D1617" s="12">
        <v>16</v>
      </c>
      <c r="E1617" s="14"/>
      <c r="F1617" s="11">
        <f>Table76810[[#This Row],[CID]]</f>
        <v>0</v>
      </c>
      <c r="J1617" s="11" t="e">
        <f>VLOOKUP(Table76810[[#This Row],[CID]],ALY,2,FALSE)</f>
        <v>#N/A</v>
      </c>
    </row>
    <row r="1618" spans="1:10" x14ac:dyDescent="0.2">
      <c r="A1618" s="8" t="str">
        <f>Table76810[[#This Row],[Test No.]]&amp;Table76810[[#This Row],[Section]]&amp;Table76810[[#This Row],[Q No.]]</f>
        <v>P4017</v>
      </c>
      <c r="C1618" s="9" t="s">
        <v>110</v>
      </c>
      <c r="D1618" s="12">
        <v>17</v>
      </c>
      <c r="E1618" s="14"/>
      <c r="F1618" s="11">
        <f>Table76810[[#This Row],[CID]]</f>
        <v>0</v>
      </c>
      <c r="J1618" s="11" t="e">
        <f>VLOOKUP(Table76810[[#This Row],[CID]],ALY,2,FALSE)</f>
        <v>#N/A</v>
      </c>
    </row>
    <row r="1619" spans="1:10" x14ac:dyDescent="0.2">
      <c r="A1619" s="8" t="str">
        <f>Table76810[[#This Row],[Test No.]]&amp;Table76810[[#This Row],[Section]]&amp;Table76810[[#This Row],[Q No.]]</f>
        <v>P4018</v>
      </c>
      <c r="C1619" s="9" t="s">
        <v>110</v>
      </c>
      <c r="D1619" s="12">
        <v>18</v>
      </c>
      <c r="E1619" s="14"/>
      <c r="F1619" s="11">
        <f>Table76810[[#This Row],[CID]]</f>
        <v>0</v>
      </c>
      <c r="J1619" s="11" t="e">
        <f>VLOOKUP(Table76810[[#This Row],[CID]],ALY,2,FALSE)</f>
        <v>#N/A</v>
      </c>
    </row>
    <row r="1620" spans="1:10" x14ac:dyDescent="0.2">
      <c r="A1620" s="8" t="str">
        <f>Table76810[[#This Row],[Test No.]]&amp;Table76810[[#This Row],[Section]]&amp;Table76810[[#This Row],[Q No.]]</f>
        <v>P4019</v>
      </c>
      <c r="C1620" s="9" t="s">
        <v>110</v>
      </c>
      <c r="D1620" s="12">
        <v>19</v>
      </c>
      <c r="E1620" s="14"/>
      <c r="F1620" s="11">
        <f>Table76810[[#This Row],[CID]]</f>
        <v>0</v>
      </c>
      <c r="J1620" s="11" t="e">
        <f>VLOOKUP(Table76810[[#This Row],[CID]],ALY,2,FALSE)</f>
        <v>#N/A</v>
      </c>
    </row>
    <row r="1621" spans="1:10" x14ac:dyDescent="0.2">
      <c r="A1621" s="8" t="str">
        <f>Table76810[[#This Row],[Test No.]]&amp;Table76810[[#This Row],[Section]]&amp;Table76810[[#This Row],[Q No.]]</f>
        <v>P4020</v>
      </c>
      <c r="C1621" s="9" t="s">
        <v>110</v>
      </c>
      <c r="D1621" s="12">
        <v>20</v>
      </c>
      <c r="E1621" s="14"/>
      <c r="F1621" s="11">
        <f>Table76810[[#This Row],[CID]]</f>
        <v>0</v>
      </c>
      <c r="J1621" s="11" t="e">
        <f>VLOOKUP(Table76810[[#This Row],[CID]],ALY,2,FALSE)</f>
        <v>#N/A</v>
      </c>
    </row>
    <row r="1622" spans="1:10" x14ac:dyDescent="0.2">
      <c r="A1622" s="8" t="str">
        <f>Table76810[[#This Row],[Test No.]]&amp;Table76810[[#This Row],[Section]]&amp;Table76810[[#This Row],[Q No.]]</f>
        <v>P4021</v>
      </c>
      <c r="C1622" s="9" t="s">
        <v>110</v>
      </c>
      <c r="D1622" s="12">
        <v>21</v>
      </c>
      <c r="E1622" s="14"/>
      <c r="F1622" s="11">
        <f>Table76810[[#This Row],[CID]]</f>
        <v>0</v>
      </c>
      <c r="J1622" s="11" t="e">
        <f>VLOOKUP(Table76810[[#This Row],[CID]],ALY,2,FALSE)</f>
        <v>#N/A</v>
      </c>
    </row>
    <row r="1623" spans="1:10" x14ac:dyDescent="0.2">
      <c r="A1623" s="8" t="str">
        <f>Table76810[[#This Row],[Test No.]]&amp;Table76810[[#This Row],[Section]]&amp;Table76810[[#This Row],[Q No.]]</f>
        <v>P4022</v>
      </c>
      <c r="C1623" s="9" t="s">
        <v>110</v>
      </c>
      <c r="D1623" s="12">
        <v>22</v>
      </c>
      <c r="E1623" s="14"/>
      <c r="F1623" s="11">
        <f>Table76810[[#This Row],[CID]]</f>
        <v>0</v>
      </c>
      <c r="J1623" s="11" t="e">
        <f>VLOOKUP(Table76810[[#This Row],[CID]],ALY,2,FALSE)</f>
        <v>#N/A</v>
      </c>
    </row>
    <row r="1624" spans="1:10" x14ac:dyDescent="0.2">
      <c r="A1624" s="8" t="str">
        <f>Table76810[[#This Row],[Test No.]]&amp;Table76810[[#This Row],[Section]]&amp;Table76810[[#This Row],[Q No.]]</f>
        <v>P4023</v>
      </c>
      <c r="C1624" s="9" t="s">
        <v>110</v>
      </c>
      <c r="D1624" s="12">
        <v>23</v>
      </c>
      <c r="E1624" s="14"/>
      <c r="F1624" s="11">
        <f>Table76810[[#This Row],[CID]]</f>
        <v>0</v>
      </c>
      <c r="J1624" s="11" t="e">
        <f>VLOOKUP(Table76810[[#This Row],[CID]],ALY,2,FALSE)</f>
        <v>#N/A</v>
      </c>
    </row>
    <row r="1625" spans="1:10" x14ac:dyDescent="0.2">
      <c r="A1625" s="8" t="str">
        <f>Table76810[[#This Row],[Test No.]]&amp;Table76810[[#This Row],[Section]]&amp;Table76810[[#This Row],[Q No.]]</f>
        <v>P4024</v>
      </c>
      <c r="C1625" s="9" t="s">
        <v>110</v>
      </c>
      <c r="D1625" s="12">
        <v>24</v>
      </c>
      <c r="E1625" s="14"/>
      <c r="F1625" s="11">
        <f>Table76810[[#This Row],[CID]]</f>
        <v>0</v>
      </c>
      <c r="J1625" s="11" t="e">
        <f>VLOOKUP(Table76810[[#This Row],[CID]],ALY,2,FALSE)</f>
        <v>#N/A</v>
      </c>
    </row>
    <row r="1626" spans="1:10" x14ac:dyDescent="0.2">
      <c r="A1626" s="8" t="str">
        <f>Table76810[[#This Row],[Test No.]]&amp;Table76810[[#This Row],[Section]]&amp;Table76810[[#This Row],[Q No.]]</f>
        <v>P4025</v>
      </c>
      <c r="C1626" s="9" t="s">
        <v>110</v>
      </c>
      <c r="D1626" s="12">
        <v>25</v>
      </c>
      <c r="E1626" s="14"/>
      <c r="F1626" s="11">
        <f>Table76810[[#This Row],[CID]]</f>
        <v>0</v>
      </c>
      <c r="J1626" s="11" t="e">
        <f>VLOOKUP(Table76810[[#This Row],[CID]],ALY,2,FALSE)</f>
        <v>#N/A</v>
      </c>
    </row>
    <row r="1627" spans="1:10" x14ac:dyDescent="0.2">
      <c r="A1627" s="8" t="str">
        <f>Table76810[[#This Row],[Test No.]]&amp;Table76810[[#This Row],[Section]]&amp;Table76810[[#This Row],[Q No.]]</f>
        <v>P4026</v>
      </c>
      <c r="C1627" s="9" t="s">
        <v>110</v>
      </c>
      <c r="D1627" s="12">
        <v>26</v>
      </c>
      <c r="E1627" s="14"/>
      <c r="F1627" s="11">
        <f>Table76810[[#This Row],[CID]]</f>
        <v>0</v>
      </c>
      <c r="J1627" s="11" t="e">
        <f>VLOOKUP(Table76810[[#This Row],[CID]],ALY,2,FALSE)</f>
        <v>#N/A</v>
      </c>
    </row>
    <row r="1628" spans="1:10" x14ac:dyDescent="0.2">
      <c r="A1628" s="8" t="str">
        <f>Table76810[[#This Row],[Test No.]]&amp;Table76810[[#This Row],[Section]]&amp;Table76810[[#This Row],[Q No.]]</f>
        <v>P4027</v>
      </c>
      <c r="C1628" s="9" t="s">
        <v>110</v>
      </c>
      <c r="D1628" s="12">
        <v>27</v>
      </c>
      <c r="E1628" s="14"/>
      <c r="F1628" s="11">
        <f>Table76810[[#This Row],[CID]]</f>
        <v>0</v>
      </c>
      <c r="J1628" s="11" t="e">
        <f>VLOOKUP(Table76810[[#This Row],[CID]],ALY,2,FALSE)</f>
        <v>#N/A</v>
      </c>
    </row>
    <row r="1629" spans="1:10" x14ac:dyDescent="0.2">
      <c r="A1629" s="8" t="str">
        <f>Table76810[[#This Row],[Test No.]]&amp;Table76810[[#This Row],[Section]]&amp;Table76810[[#This Row],[Q No.]]</f>
        <v>P4028</v>
      </c>
      <c r="C1629" s="9" t="s">
        <v>110</v>
      </c>
      <c r="D1629" s="12">
        <v>28</v>
      </c>
      <c r="E1629" s="14"/>
      <c r="F1629" s="11">
        <f>Table76810[[#This Row],[CID]]</f>
        <v>0</v>
      </c>
      <c r="J1629" s="11" t="e">
        <f>VLOOKUP(Table76810[[#This Row],[CID]],ALY,2,FALSE)</f>
        <v>#N/A</v>
      </c>
    </row>
    <row r="1630" spans="1:10" x14ac:dyDescent="0.2">
      <c r="A1630" s="8" t="str">
        <f>Table76810[[#This Row],[Test No.]]&amp;Table76810[[#This Row],[Section]]&amp;Table76810[[#This Row],[Q No.]]</f>
        <v>P4029</v>
      </c>
      <c r="C1630" s="9" t="s">
        <v>110</v>
      </c>
      <c r="D1630" s="12">
        <v>29</v>
      </c>
      <c r="E1630" s="14"/>
      <c r="F1630" s="11">
        <f>Table76810[[#This Row],[CID]]</f>
        <v>0</v>
      </c>
      <c r="J1630" s="11" t="e">
        <f>VLOOKUP(Table76810[[#This Row],[CID]],ALY,2,FALSE)</f>
        <v>#N/A</v>
      </c>
    </row>
    <row r="1631" spans="1:10" x14ac:dyDescent="0.2">
      <c r="A1631" s="8" t="str">
        <f>Table76810[[#This Row],[Test No.]]&amp;Table76810[[#This Row],[Section]]&amp;Table76810[[#This Row],[Q No.]]</f>
        <v>P4030</v>
      </c>
      <c r="C1631" s="9" t="s">
        <v>110</v>
      </c>
      <c r="D1631" s="12">
        <v>30</v>
      </c>
      <c r="E1631" s="14"/>
      <c r="F1631" s="11">
        <f>Table76810[[#This Row],[CID]]</f>
        <v>0</v>
      </c>
      <c r="J1631" s="11" t="e">
        <f>VLOOKUP(Table76810[[#This Row],[CID]],ALY,2,FALSE)</f>
        <v>#N/A</v>
      </c>
    </row>
    <row r="1632" spans="1:10" x14ac:dyDescent="0.2">
      <c r="A1632" s="8" t="str">
        <f>Table76810[[#This Row],[Test No.]]&amp;Table76810[[#This Row],[Section]]&amp;Table76810[[#This Row],[Q No.]]</f>
        <v>P4031</v>
      </c>
      <c r="C1632" s="9" t="s">
        <v>110</v>
      </c>
      <c r="D1632" s="12">
        <v>31</v>
      </c>
      <c r="E1632" s="14"/>
      <c r="F1632" s="11">
        <f>Table76810[[#This Row],[CID]]</f>
        <v>0</v>
      </c>
      <c r="J1632" s="11" t="e">
        <f>VLOOKUP(Table76810[[#This Row],[CID]],ALY,2,FALSE)</f>
        <v>#N/A</v>
      </c>
    </row>
    <row r="1633" spans="1:10" x14ac:dyDescent="0.2">
      <c r="A1633" s="8" t="str">
        <f>Table76810[[#This Row],[Test No.]]&amp;Table76810[[#This Row],[Section]]&amp;Table76810[[#This Row],[Q No.]]</f>
        <v>P4032</v>
      </c>
      <c r="C1633" s="9" t="s">
        <v>110</v>
      </c>
      <c r="D1633" s="12">
        <v>32</v>
      </c>
      <c r="E1633" s="14"/>
      <c r="F1633" s="11">
        <f>Table76810[[#This Row],[CID]]</f>
        <v>0</v>
      </c>
      <c r="J1633" s="11" t="e">
        <f>VLOOKUP(Table76810[[#This Row],[CID]],ALY,2,FALSE)</f>
        <v>#N/A</v>
      </c>
    </row>
    <row r="1634" spans="1:10" x14ac:dyDescent="0.2">
      <c r="A1634" s="8" t="str">
        <f>Table76810[[#This Row],[Test No.]]&amp;Table76810[[#This Row],[Section]]&amp;Table76810[[#This Row],[Q No.]]</f>
        <v>P4033</v>
      </c>
      <c r="C1634" s="9" t="s">
        <v>110</v>
      </c>
      <c r="D1634" s="12">
        <v>33</v>
      </c>
      <c r="E1634" s="14"/>
      <c r="F1634" s="11">
        <f>Table76810[[#This Row],[CID]]</f>
        <v>0</v>
      </c>
      <c r="J1634" s="11" t="e">
        <f>VLOOKUP(Table76810[[#This Row],[CID]],ALY,2,FALSE)</f>
        <v>#N/A</v>
      </c>
    </row>
    <row r="1635" spans="1:10" x14ac:dyDescent="0.2">
      <c r="A1635" s="8" t="str">
        <f>Table76810[[#This Row],[Test No.]]&amp;Table76810[[#This Row],[Section]]&amp;Table76810[[#This Row],[Q No.]]</f>
        <v>P4034</v>
      </c>
      <c r="C1635" s="9" t="s">
        <v>110</v>
      </c>
      <c r="D1635" s="12">
        <v>34</v>
      </c>
      <c r="E1635" s="14"/>
      <c r="F1635" s="11">
        <f>Table76810[[#This Row],[CID]]</f>
        <v>0</v>
      </c>
      <c r="J1635" s="11" t="e">
        <f>VLOOKUP(Table76810[[#This Row],[CID]],ALY,2,FALSE)</f>
        <v>#N/A</v>
      </c>
    </row>
    <row r="1636" spans="1:10" x14ac:dyDescent="0.2">
      <c r="A1636" s="8" t="str">
        <f>Table76810[[#This Row],[Test No.]]&amp;Table76810[[#This Row],[Section]]&amp;Table76810[[#This Row],[Q No.]]</f>
        <v>P4035</v>
      </c>
      <c r="C1636" s="9" t="s">
        <v>110</v>
      </c>
      <c r="D1636" s="12">
        <v>35</v>
      </c>
      <c r="E1636" s="14"/>
      <c r="F1636" s="11">
        <f>Table76810[[#This Row],[CID]]</f>
        <v>0</v>
      </c>
      <c r="J1636" s="11" t="e">
        <f>VLOOKUP(Table76810[[#This Row],[CID]],ALY,2,FALSE)</f>
        <v>#N/A</v>
      </c>
    </row>
    <row r="1637" spans="1:10" x14ac:dyDescent="0.2">
      <c r="A1637" s="8" t="str">
        <f>Table76810[[#This Row],[Test No.]]&amp;Table76810[[#This Row],[Section]]&amp;Table76810[[#This Row],[Q No.]]</f>
        <v>P4036</v>
      </c>
      <c r="C1637" s="9" t="s">
        <v>110</v>
      </c>
      <c r="D1637" s="12">
        <v>36</v>
      </c>
      <c r="E1637" s="14"/>
      <c r="F1637" s="11">
        <f>Table76810[[#This Row],[CID]]</f>
        <v>0</v>
      </c>
      <c r="J1637" s="11" t="e">
        <f>VLOOKUP(Table76810[[#This Row],[CID]],ALY,2,FALSE)</f>
        <v>#N/A</v>
      </c>
    </row>
    <row r="1638" spans="1:10" x14ac:dyDescent="0.2">
      <c r="A1638" s="8" t="str">
        <f>Table76810[[#This Row],[Test No.]]&amp;Table76810[[#This Row],[Section]]&amp;Table76810[[#This Row],[Q No.]]</f>
        <v>P4037</v>
      </c>
      <c r="C1638" s="9" t="s">
        <v>110</v>
      </c>
      <c r="D1638" s="12">
        <v>37</v>
      </c>
      <c r="E1638" s="14"/>
      <c r="F1638" s="11">
        <f>Table76810[[#This Row],[CID]]</f>
        <v>0</v>
      </c>
      <c r="J1638" s="11" t="e">
        <f>VLOOKUP(Table76810[[#This Row],[CID]],ALY,2,FALSE)</f>
        <v>#N/A</v>
      </c>
    </row>
    <row r="1639" spans="1:10" x14ac:dyDescent="0.2">
      <c r="A1639" s="8" t="str">
        <f>Table76810[[#This Row],[Test No.]]&amp;Table76810[[#This Row],[Section]]&amp;Table76810[[#This Row],[Q No.]]</f>
        <v>P4038</v>
      </c>
      <c r="C1639" s="9" t="s">
        <v>110</v>
      </c>
      <c r="D1639" s="12">
        <v>38</v>
      </c>
      <c r="E1639" s="14"/>
      <c r="F1639" s="11">
        <f>Table76810[[#This Row],[CID]]</f>
        <v>0</v>
      </c>
      <c r="J1639" s="11" t="e">
        <f>VLOOKUP(Table76810[[#This Row],[CID]],ALY,2,FALSE)</f>
        <v>#N/A</v>
      </c>
    </row>
    <row r="1640" spans="1:10" x14ac:dyDescent="0.2">
      <c r="A1640" s="8" t="str">
        <f>Table76810[[#This Row],[Test No.]]&amp;Table76810[[#This Row],[Section]]&amp;Table76810[[#This Row],[Q No.]]</f>
        <v>P4039</v>
      </c>
      <c r="C1640" s="9" t="s">
        <v>110</v>
      </c>
      <c r="D1640" s="12">
        <v>39</v>
      </c>
      <c r="E1640" s="14"/>
      <c r="F1640" s="11">
        <f>Table76810[[#This Row],[CID]]</f>
        <v>0</v>
      </c>
      <c r="J1640" s="11" t="e">
        <f>VLOOKUP(Table76810[[#This Row],[CID]],ALY,2,FALSE)</f>
        <v>#N/A</v>
      </c>
    </row>
    <row r="1641" spans="1:10" x14ac:dyDescent="0.2">
      <c r="A1641" s="8" t="str">
        <f>Table76810[[#This Row],[Test No.]]&amp;Table76810[[#This Row],[Section]]&amp;Table76810[[#This Row],[Q No.]]</f>
        <v>P4040</v>
      </c>
      <c r="C1641" s="9" t="s">
        <v>110</v>
      </c>
      <c r="D1641" s="12">
        <v>40</v>
      </c>
      <c r="E1641" s="14"/>
      <c r="F1641" s="11">
        <f>Table76810[[#This Row],[CID]]</f>
        <v>0</v>
      </c>
      <c r="J1641" s="11" t="e">
        <f>VLOOKUP(Table76810[[#This Row],[CID]],ALY,2,FALSE)</f>
        <v>#N/A</v>
      </c>
    </row>
    <row r="1642" spans="1:10" x14ac:dyDescent="0.2">
      <c r="A1642" s="8" t="str">
        <f>Table76810[[#This Row],[Test No.]]&amp;Table76810[[#This Row],[Section]]&amp;Table76810[[#This Row],[Q No.]]</f>
        <v>P411</v>
      </c>
      <c r="C1642" s="9" t="s">
        <v>109</v>
      </c>
      <c r="D1642" s="12">
        <v>1</v>
      </c>
      <c r="E1642" s="14"/>
      <c r="F1642" s="11">
        <f>Table76810[[#This Row],[CID]]</f>
        <v>0</v>
      </c>
      <c r="J1642" s="11" t="e">
        <f>VLOOKUP(Table76810[[#This Row],[CID]],ALY,2,FALSE)</f>
        <v>#N/A</v>
      </c>
    </row>
    <row r="1643" spans="1:10" x14ac:dyDescent="0.2">
      <c r="A1643" s="8" t="str">
        <f>Table76810[[#This Row],[Test No.]]&amp;Table76810[[#This Row],[Section]]&amp;Table76810[[#This Row],[Q No.]]</f>
        <v>P412</v>
      </c>
      <c r="C1643" s="9" t="s">
        <v>109</v>
      </c>
      <c r="D1643" s="12">
        <v>2</v>
      </c>
      <c r="E1643" s="14"/>
      <c r="F1643" s="11">
        <f>Table76810[[#This Row],[CID]]</f>
        <v>0</v>
      </c>
      <c r="J1643" s="11" t="e">
        <f>VLOOKUP(Table76810[[#This Row],[CID]],ALY,2,FALSE)</f>
        <v>#N/A</v>
      </c>
    </row>
    <row r="1644" spans="1:10" x14ac:dyDescent="0.2">
      <c r="A1644" s="8" t="str">
        <f>Table76810[[#This Row],[Test No.]]&amp;Table76810[[#This Row],[Section]]&amp;Table76810[[#This Row],[Q No.]]</f>
        <v>P413</v>
      </c>
      <c r="C1644" s="9" t="s">
        <v>109</v>
      </c>
      <c r="D1644" s="12">
        <v>3</v>
      </c>
      <c r="E1644" s="14"/>
      <c r="F1644" s="11">
        <f>Table76810[[#This Row],[CID]]</f>
        <v>0</v>
      </c>
      <c r="J1644" s="11" t="e">
        <f>VLOOKUP(Table76810[[#This Row],[CID]],ALY,2,FALSE)</f>
        <v>#N/A</v>
      </c>
    </row>
    <row r="1645" spans="1:10" x14ac:dyDescent="0.2">
      <c r="A1645" s="8" t="str">
        <f>Table76810[[#This Row],[Test No.]]&amp;Table76810[[#This Row],[Section]]&amp;Table76810[[#This Row],[Q No.]]</f>
        <v>P414</v>
      </c>
      <c r="C1645" s="9" t="s">
        <v>109</v>
      </c>
      <c r="D1645" s="12">
        <v>4</v>
      </c>
      <c r="E1645" s="14"/>
      <c r="F1645" s="11">
        <f>Table76810[[#This Row],[CID]]</f>
        <v>0</v>
      </c>
      <c r="J1645" s="11" t="e">
        <f>VLOOKUP(Table76810[[#This Row],[CID]],ALY,2,FALSE)</f>
        <v>#N/A</v>
      </c>
    </row>
    <row r="1646" spans="1:10" x14ac:dyDescent="0.2">
      <c r="A1646" s="8" t="str">
        <f>Table76810[[#This Row],[Test No.]]&amp;Table76810[[#This Row],[Section]]&amp;Table76810[[#This Row],[Q No.]]</f>
        <v>P415</v>
      </c>
      <c r="C1646" s="9" t="s">
        <v>109</v>
      </c>
      <c r="D1646" s="12">
        <v>5</v>
      </c>
      <c r="E1646" s="14"/>
      <c r="F1646" s="11">
        <f>Table76810[[#This Row],[CID]]</f>
        <v>0</v>
      </c>
      <c r="J1646" s="11" t="e">
        <f>VLOOKUP(Table76810[[#This Row],[CID]],ALY,2,FALSE)</f>
        <v>#N/A</v>
      </c>
    </row>
    <row r="1647" spans="1:10" x14ac:dyDescent="0.2">
      <c r="A1647" s="8" t="str">
        <f>Table76810[[#This Row],[Test No.]]&amp;Table76810[[#This Row],[Section]]&amp;Table76810[[#This Row],[Q No.]]</f>
        <v>P416</v>
      </c>
      <c r="C1647" s="9" t="s">
        <v>109</v>
      </c>
      <c r="D1647" s="12">
        <v>6</v>
      </c>
      <c r="E1647" s="14"/>
      <c r="F1647" s="11">
        <f>Table76810[[#This Row],[CID]]</f>
        <v>0</v>
      </c>
      <c r="J1647" s="11" t="e">
        <f>VLOOKUP(Table76810[[#This Row],[CID]],ALY,2,FALSE)</f>
        <v>#N/A</v>
      </c>
    </row>
    <row r="1648" spans="1:10" x14ac:dyDescent="0.2">
      <c r="A1648" s="8" t="str">
        <f>Table76810[[#This Row],[Test No.]]&amp;Table76810[[#This Row],[Section]]&amp;Table76810[[#This Row],[Q No.]]</f>
        <v>P417</v>
      </c>
      <c r="C1648" s="9" t="s">
        <v>109</v>
      </c>
      <c r="D1648" s="12">
        <v>7</v>
      </c>
      <c r="E1648" s="14"/>
      <c r="F1648" s="11">
        <f>Table76810[[#This Row],[CID]]</f>
        <v>0</v>
      </c>
      <c r="J1648" s="11" t="e">
        <f>VLOOKUP(Table76810[[#This Row],[CID]],ALY,2,FALSE)</f>
        <v>#N/A</v>
      </c>
    </row>
    <row r="1649" spans="1:10" x14ac:dyDescent="0.2">
      <c r="A1649" s="8" t="str">
        <f>Table76810[[#This Row],[Test No.]]&amp;Table76810[[#This Row],[Section]]&amp;Table76810[[#This Row],[Q No.]]</f>
        <v>P418</v>
      </c>
      <c r="C1649" s="9" t="s">
        <v>109</v>
      </c>
      <c r="D1649" s="12">
        <v>8</v>
      </c>
      <c r="E1649" s="14"/>
      <c r="F1649" s="11">
        <f>Table76810[[#This Row],[CID]]</f>
        <v>0</v>
      </c>
      <c r="J1649" s="11" t="e">
        <f>VLOOKUP(Table76810[[#This Row],[CID]],ALY,2,FALSE)</f>
        <v>#N/A</v>
      </c>
    </row>
    <row r="1650" spans="1:10" x14ac:dyDescent="0.2">
      <c r="A1650" s="8" t="str">
        <f>Table76810[[#This Row],[Test No.]]&amp;Table76810[[#This Row],[Section]]&amp;Table76810[[#This Row],[Q No.]]</f>
        <v>P419</v>
      </c>
      <c r="C1650" s="9" t="s">
        <v>109</v>
      </c>
      <c r="D1650" s="12">
        <v>9</v>
      </c>
      <c r="E1650" s="14"/>
      <c r="F1650" s="11">
        <f>Table76810[[#This Row],[CID]]</f>
        <v>0</v>
      </c>
      <c r="J1650" s="11" t="e">
        <f>VLOOKUP(Table76810[[#This Row],[CID]],ALY,2,FALSE)</f>
        <v>#N/A</v>
      </c>
    </row>
    <row r="1651" spans="1:10" x14ac:dyDescent="0.2">
      <c r="A1651" s="8" t="str">
        <f>Table76810[[#This Row],[Test No.]]&amp;Table76810[[#This Row],[Section]]&amp;Table76810[[#This Row],[Q No.]]</f>
        <v>P4110</v>
      </c>
      <c r="C1651" s="9" t="s">
        <v>109</v>
      </c>
      <c r="D1651" s="12">
        <v>10</v>
      </c>
      <c r="E1651" s="14"/>
      <c r="F1651" s="11">
        <f>Table76810[[#This Row],[CID]]</f>
        <v>0</v>
      </c>
      <c r="J1651" s="11" t="e">
        <f>VLOOKUP(Table76810[[#This Row],[CID]],ALY,2,FALSE)</f>
        <v>#N/A</v>
      </c>
    </row>
    <row r="1652" spans="1:10" x14ac:dyDescent="0.2">
      <c r="A1652" s="8" t="str">
        <f>Table76810[[#This Row],[Test No.]]&amp;Table76810[[#This Row],[Section]]&amp;Table76810[[#This Row],[Q No.]]</f>
        <v>P4111</v>
      </c>
      <c r="C1652" s="9" t="s">
        <v>109</v>
      </c>
      <c r="D1652" s="12">
        <v>11</v>
      </c>
      <c r="E1652" s="14"/>
      <c r="F1652" s="11">
        <f>Table76810[[#This Row],[CID]]</f>
        <v>0</v>
      </c>
      <c r="J1652" s="11" t="e">
        <f>VLOOKUP(Table76810[[#This Row],[CID]],ALY,2,FALSE)</f>
        <v>#N/A</v>
      </c>
    </row>
    <row r="1653" spans="1:10" x14ac:dyDescent="0.2">
      <c r="A1653" s="8" t="str">
        <f>Table76810[[#This Row],[Test No.]]&amp;Table76810[[#This Row],[Section]]&amp;Table76810[[#This Row],[Q No.]]</f>
        <v>P4112</v>
      </c>
      <c r="C1653" s="9" t="s">
        <v>109</v>
      </c>
      <c r="D1653" s="12">
        <v>12</v>
      </c>
      <c r="E1653" s="14"/>
      <c r="F1653" s="11">
        <f>Table76810[[#This Row],[CID]]</f>
        <v>0</v>
      </c>
      <c r="J1653" s="11" t="e">
        <f>VLOOKUP(Table76810[[#This Row],[CID]],ALY,2,FALSE)</f>
        <v>#N/A</v>
      </c>
    </row>
    <row r="1654" spans="1:10" x14ac:dyDescent="0.2">
      <c r="A1654" s="8" t="str">
        <f>Table76810[[#This Row],[Test No.]]&amp;Table76810[[#This Row],[Section]]&amp;Table76810[[#This Row],[Q No.]]</f>
        <v>P4113</v>
      </c>
      <c r="C1654" s="9" t="s">
        <v>109</v>
      </c>
      <c r="D1654" s="12">
        <v>13</v>
      </c>
      <c r="E1654" s="14"/>
      <c r="F1654" s="11">
        <f>Table76810[[#This Row],[CID]]</f>
        <v>0</v>
      </c>
      <c r="J1654" s="11" t="e">
        <f>VLOOKUP(Table76810[[#This Row],[CID]],ALY,2,FALSE)</f>
        <v>#N/A</v>
      </c>
    </row>
    <row r="1655" spans="1:10" x14ac:dyDescent="0.2">
      <c r="A1655" s="8" t="str">
        <f>Table76810[[#This Row],[Test No.]]&amp;Table76810[[#This Row],[Section]]&amp;Table76810[[#This Row],[Q No.]]</f>
        <v>P4114</v>
      </c>
      <c r="C1655" s="9" t="s">
        <v>109</v>
      </c>
      <c r="D1655" s="12">
        <v>14</v>
      </c>
      <c r="E1655" s="14"/>
      <c r="F1655" s="11">
        <f>Table76810[[#This Row],[CID]]</f>
        <v>0</v>
      </c>
      <c r="J1655" s="11" t="e">
        <f>VLOOKUP(Table76810[[#This Row],[CID]],ALY,2,FALSE)</f>
        <v>#N/A</v>
      </c>
    </row>
    <row r="1656" spans="1:10" x14ac:dyDescent="0.2">
      <c r="A1656" s="8" t="str">
        <f>Table76810[[#This Row],[Test No.]]&amp;Table76810[[#This Row],[Section]]&amp;Table76810[[#This Row],[Q No.]]</f>
        <v>P4115</v>
      </c>
      <c r="C1656" s="9" t="s">
        <v>109</v>
      </c>
      <c r="D1656" s="12">
        <v>15</v>
      </c>
      <c r="E1656" s="14"/>
      <c r="F1656" s="11">
        <f>Table76810[[#This Row],[CID]]</f>
        <v>0</v>
      </c>
      <c r="J1656" s="11" t="e">
        <f>VLOOKUP(Table76810[[#This Row],[CID]],ALY,2,FALSE)</f>
        <v>#N/A</v>
      </c>
    </row>
    <row r="1657" spans="1:10" x14ac:dyDescent="0.2">
      <c r="A1657" s="8" t="str">
        <f>Table76810[[#This Row],[Test No.]]&amp;Table76810[[#This Row],[Section]]&amp;Table76810[[#This Row],[Q No.]]</f>
        <v>P4116</v>
      </c>
      <c r="C1657" s="9" t="s">
        <v>109</v>
      </c>
      <c r="D1657" s="12">
        <v>16</v>
      </c>
      <c r="E1657" s="14"/>
      <c r="F1657" s="11">
        <f>Table76810[[#This Row],[CID]]</f>
        <v>0</v>
      </c>
      <c r="J1657" s="11" t="e">
        <f>VLOOKUP(Table76810[[#This Row],[CID]],ALY,2,FALSE)</f>
        <v>#N/A</v>
      </c>
    </row>
    <row r="1658" spans="1:10" x14ac:dyDescent="0.2">
      <c r="A1658" s="8" t="str">
        <f>Table76810[[#This Row],[Test No.]]&amp;Table76810[[#This Row],[Section]]&amp;Table76810[[#This Row],[Q No.]]</f>
        <v>P4117</v>
      </c>
      <c r="C1658" s="9" t="s">
        <v>109</v>
      </c>
      <c r="D1658" s="12">
        <v>17</v>
      </c>
      <c r="E1658" s="14"/>
      <c r="F1658" s="11">
        <f>Table76810[[#This Row],[CID]]</f>
        <v>0</v>
      </c>
      <c r="J1658" s="11" t="e">
        <f>VLOOKUP(Table76810[[#This Row],[CID]],ALY,2,FALSE)</f>
        <v>#N/A</v>
      </c>
    </row>
    <row r="1659" spans="1:10" x14ac:dyDescent="0.2">
      <c r="A1659" s="8" t="str">
        <f>Table76810[[#This Row],[Test No.]]&amp;Table76810[[#This Row],[Section]]&amp;Table76810[[#This Row],[Q No.]]</f>
        <v>P4118</v>
      </c>
      <c r="C1659" s="9" t="s">
        <v>109</v>
      </c>
      <c r="D1659" s="12">
        <v>18</v>
      </c>
      <c r="E1659" s="14"/>
      <c r="F1659" s="11">
        <f>Table76810[[#This Row],[CID]]</f>
        <v>0</v>
      </c>
      <c r="J1659" s="11" t="e">
        <f>VLOOKUP(Table76810[[#This Row],[CID]],ALY,2,FALSE)</f>
        <v>#N/A</v>
      </c>
    </row>
    <row r="1660" spans="1:10" x14ac:dyDescent="0.2">
      <c r="A1660" s="8" t="str">
        <f>Table76810[[#This Row],[Test No.]]&amp;Table76810[[#This Row],[Section]]&amp;Table76810[[#This Row],[Q No.]]</f>
        <v>P4119</v>
      </c>
      <c r="C1660" s="9" t="s">
        <v>109</v>
      </c>
      <c r="D1660" s="12">
        <v>19</v>
      </c>
      <c r="E1660" s="14"/>
      <c r="F1660" s="11">
        <f>Table76810[[#This Row],[CID]]</f>
        <v>0</v>
      </c>
      <c r="J1660" s="11" t="e">
        <f>VLOOKUP(Table76810[[#This Row],[CID]],ALY,2,FALSE)</f>
        <v>#N/A</v>
      </c>
    </row>
    <row r="1661" spans="1:10" x14ac:dyDescent="0.2">
      <c r="A1661" s="8" t="str">
        <f>Table76810[[#This Row],[Test No.]]&amp;Table76810[[#This Row],[Section]]&amp;Table76810[[#This Row],[Q No.]]</f>
        <v>P4120</v>
      </c>
      <c r="C1661" s="9" t="s">
        <v>109</v>
      </c>
      <c r="D1661" s="12">
        <v>20</v>
      </c>
      <c r="E1661" s="14"/>
      <c r="F1661" s="11">
        <f>Table76810[[#This Row],[CID]]</f>
        <v>0</v>
      </c>
      <c r="J1661" s="11" t="e">
        <f>VLOOKUP(Table76810[[#This Row],[CID]],ALY,2,FALSE)</f>
        <v>#N/A</v>
      </c>
    </row>
    <row r="1662" spans="1:10" x14ac:dyDescent="0.2">
      <c r="A1662" s="8" t="str">
        <f>Table76810[[#This Row],[Test No.]]&amp;Table76810[[#This Row],[Section]]&amp;Table76810[[#This Row],[Q No.]]</f>
        <v>P4121</v>
      </c>
      <c r="C1662" s="9" t="s">
        <v>109</v>
      </c>
      <c r="D1662" s="12">
        <v>21</v>
      </c>
      <c r="E1662" s="14"/>
      <c r="F1662" s="11">
        <f>Table76810[[#This Row],[CID]]</f>
        <v>0</v>
      </c>
      <c r="J1662" s="11" t="e">
        <f>VLOOKUP(Table76810[[#This Row],[CID]],ALY,2,FALSE)</f>
        <v>#N/A</v>
      </c>
    </row>
    <row r="1663" spans="1:10" x14ac:dyDescent="0.2">
      <c r="A1663" s="8" t="str">
        <f>Table76810[[#This Row],[Test No.]]&amp;Table76810[[#This Row],[Section]]&amp;Table76810[[#This Row],[Q No.]]</f>
        <v>P4122</v>
      </c>
      <c r="C1663" s="9" t="s">
        <v>109</v>
      </c>
      <c r="D1663" s="12">
        <v>22</v>
      </c>
      <c r="E1663" s="14"/>
      <c r="F1663" s="11">
        <f>Table76810[[#This Row],[CID]]</f>
        <v>0</v>
      </c>
      <c r="J1663" s="11" t="e">
        <f>VLOOKUP(Table76810[[#This Row],[CID]],ALY,2,FALSE)</f>
        <v>#N/A</v>
      </c>
    </row>
    <row r="1664" spans="1:10" x14ac:dyDescent="0.2">
      <c r="A1664" s="8" t="str">
        <f>Table76810[[#This Row],[Test No.]]&amp;Table76810[[#This Row],[Section]]&amp;Table76810[[#This Row],[Q No.]]</f>
        <v>P4123</v>
      </c>
      <c r="C1664" s="9" t="s">
        <v>109</v>
      </c>
      <c r="D1664" s="12">
        <v>23</v>
      </c>
      <c r="E1664" s="14"/>
      <c r="F1664" s="11">
        <f>Table76810[[#This Row],[CID]]</f>
        <v>0</v>
      </c>
      <c r="J1664" s="11" t="e">
        <f>VLOOKUP(Table76810[[#This Row],[CID]],ALY,2,FALSE)</f>
        <v>#N/A</v>
      </c>
    </row>
    <row r="1665" spans="1:10" x14ac:dyDescent="0.2">
      <c r="A1665" s="8" t="str">
        <f>Table76810[[#This Row],[Test No.]]&amp;Table76810[[#This Row],[Section]]&amp;Table76810[[#This Row],[Q No.]]</f>
        <v>P4124</v>
      </c>
      <c r="C1665" s="9" t="s">
        <v>109</v>
      </c>
      <c r="D1665" s="12">
        <v>24</v>
      </c>
      <c r="E1665" s="14"/>
      <c r="F1665" s="11">
        <f>Table76810[[#This Row],[CID]]</f>
        <v>0</v>
      </c>
      <c r="J1665" s="11" t="e">
        <f>VLOOKUP(Table76810[[#This Row],[CID]],ALY,2,FALSE)</f>
        <v>#N/A</v>
      </c>
    </row>
    <row r="1666" spans="1:10" x14ac:dyDescent="0.2">
      <c r="A1666" s="8" t="str">
        <f>Table76810[[#This Row],[Test No.]]&amp;Table76810[[#This Row],[Section]]&amp;Table76810[[#This Row],[Q No.]]</f>
        <v>P4125</v>
      </c>
      <c r="C1666" s="9" t="s">
        <v>109</v>
      </c>
      <c r="D1666" s="12">
        <v>25</v>
      </c>
      <c r="E1666" s="14"/>
      <c r="F1666" s="11">
        <f>Table76810[[#This Row],[CID]]</f>
        <v>0</v>
      </c>
      <c r="J1666" s="11" t="e">
        <f>VLOOKUP(Table76810[[#This Row],[CID]],ALY,2,FALSE)</f>
        <v>#N/A</v>
      </c>
    </row>
    <row r="1667" spans="1:10" x14ac:dyDescent="0.2">
      <c r="A1667" s="8" t="str">
        <f>Table76810[[#This Row],[Test No.]]&amp;Table76810[[#This Row],[Section]]&amp;Table76810[[#This Row],[Q No.]]</f>
        <v>P4126</v>
      </c>
      <c r="C1667" s="9" t="s">
        <v>109</v>
      </c>
      <c r="D1667" s="12">
        <v>26</v>
      </c>
      <c r="E1667" s="14"/>
      <c r="F1667" s="11">
        <f>Table76810[[#This Row],[CID]]</f>
        <v>0</v>
      </c>
      <c r="J1667" s="11" t="e">
        <f>VLOOKUP(Table76810[[#This Row],[CID]],ALY,2,FALSE)</f>
        <v>#N/A</v>
      </c>
    </row>
    <row r="1668" spans="1:10" x14ac:dyDescent="0.2">
      <c r="A1668" s="8" t="str">
        <f>Table76810[[#This Row],[Test No.]]&amp;Table76810[[#This Row],[Section]]&amp;Table76810[[#This Row],[Q No.]]</f>
        <v>P4127</v>
      </c>
      <c r="C1668" s="9" t="s">
        <v>109</v>
      </c>
      <c r="D1668" s="12">
        <v>27</v>
      </c>
      <c r="E1668" s="14"/>
      <c r="F1668" s="11">
        <f>Table76810[[#This Row],[CID]]</f>
        <v>0</v>
      </c>
      <c r="J1668" s="11" t="e">
        <f>VLOOKUP(Table76810[[#This Row],[CID]],ALY,2,FALSE)</f>
        <v>#N/A</v>
      </c>
    </row>
    <row r="1669" spans="1:10" x14ac:dyDescent="0.2">
      <c r="A1669" s="8" t="str">
        <f>Table76810[[#This Row],[Test No.]]&amp;Table76810[[#This Row],[Section]]&amp;Table76810[[#This Row],[Q No.]]</f>
        <v>P4128</v>
      </c>
      <c r="C1669" s="9" t="s">
        <v>109</v>
      </c>
      <c r="D1669" s="12">
        <v>28</v>
      </c>
      <c r="E1669" s="14"/>
      <c r="F1669" s="11">
        <f>Table76810[[#This Row],[CID]]</f>
        <v>0</v>
      </c>
      <c r="J1669" s="11" t="e">
        <f>VLOOKUP(Table76810[[#This Row],[CID]],ALY,2,FALSE)</f>
        <v>#N/A</v>
      </c>
    </row>
    <row r="1670" spans="1:10" x14ac:dyDescent="0.2">
      <c r="A1670" s="8" t="str">
        <f>Table76810[[#This Row],[Test No.]]&amp;Table76810[[#This Row],[Section]]&amp;Table76810[[#This Row],[Q No.]]</f>
        <v>P4129</v>
      </c>
      <c r="C1670" s="9" t="s">
        <v>109</v>
      </c>
      <c r="D1670" s="12">
        <v>29</v>
      </c>
      <c r="E1670" s="14"/>
      <c r="F1670" s="11">
        <f>Table76810[[#This Row],[CID]]</f>
        <v>0</v>
      </c>
      <c r="J1670" s="11" t="e">
        <f>VLOOKUP(Table76810[[#This Row],[CID]],ALY,2,FALSE)</f>
        <v>#N/A</v>
      </c>
    </row>
    <row r="1671" spans="1:10" x14ac:dyDescent="0.2">
      <c r="A1671" s="8" t="str">
        <f>Table76810[[#This Row],[Test No.]]&amp;Table76810[[#This Row],[Section]]&amp;Table76810[[#This Row],[Q No.]]</f>
        <v>P4130</v>
      </c>
      <c r="C1671" s="9" t="s">
        <v>109</v>
      </c>
      <c r="D1671" s="12">
        <v>30</v>
      </c>
      <c r="E1671" s="14"/>
      <c r="F1671" s="11">
        <f>Table76810[[#This Row],[CID]]</f>
        <v>0</v>
      </c>
      <c r="J1671" s="11" t="e">
        <f>VLOOKUP(Table76810[[#This Row],[CID]],ALY,2,FALSE)</f>
        <v>#N/A</v>
      </c>
    </row>
    <row r="1672" spans="1:10" x14ac:dyDescent="0.2">
      <c r="A1672" s="8" t="str">
        <f>Table76810[[#This Row],[Test No.]]&amp;Table76810[[#This Row],[Section]]&amp;Table76810[[#This Row],[Q No.]]</f>
        <v>P4131</v>
      </c>
      <c r="C1672" s="9" t="s">
        <v>109</v>
      </c>
      <c r="D1672" s="12">
        <v>31</v>
      </c>
      <c r="E1672" s="14"/>
      <c r="F1672" s="11">
        <f>Table76810[[#This Row],[CID]]</f>
        <v>0</v>
      </c>
      <c r="J1672" s="11" t="e">
        <f>VLOOKUP(Table76810[[#This Row],[CID]],ALY,2,FALSE)</f>
        <v>#N/A</v>
      </c>
    </row>
    <row r="1673" spans="1:10" x14ac:dyDescent="0.2">
      <c r="A1673" s="8" t="str">
        <f>Table76810[[#This Row],[Test No.]]&amp;Table76810[[#This Row],[Section]]&amp;Table76810[[#This Row],[Q No.]]</f>
        <v>P4132</v>
      </c>
      <c r="C1673" s="9" t="s">
        <v>109</v>
      </c>
      <c r="D1673" s="12">
        <v>32</v>
      </c>
      <c r="E1673" s="14"/>
      <c r="F1673" s="11">
        <f>Table76810[[#This Row],[CID]]</f>
        <v>0</v>
      </c>
      <c r="J1673" s="11" t="e">
        <f>VLOOKUP(Table76810[[#This Row],[CID]],ALY,2,FALSE)</f>
        <v>#N/A</v>
      </c>
    </row>
    <row r="1674" spans="1:10" x14ac:dyDescent="0.2">
      <c r="A1674" s="8" t="str">
        <f>Table76810[[#This Row],[Test No.]]&amp;Table76810[[#This Row],[Section]]&amp;Table76810[[#This Row],[Q No.]]</f>
        <v>P4133</v>
      </c>
      <c r="C1674" s="9" t="s">
        <v>109</v>
      </c>
      <c r="D1674" s="12">
        <v>33</v>
      </c>
      <c r="E1674" s="14"/>
      <c r="F1674" s="11">
        <f>Table76810[[#This Row],[CID]]</f>
        <v>0</v>
      </c>
      <c r="J1674" s="11" t="e">
        <f>VLOOKUP(Table76810[[#This Row],[CID]],ALY,2,FALSE)</f>
        <v>#N/A</v>
      </c>
    </row>
    <row r="1675" spans="1:10" x14ac:dyDescent="0.2">
      <c r="A1675" s="8" t="str">
        <f>Table76810[[#This Row],[Test No.]]&amp;Table76810[[#This Row],[Section]]&amp;Table76810[[#This Row],[Q No.]]</f>
        <v>P4134</v>
      </c>
      <c r="C1675" s="9" t="s">
        <v>109</v>
      </c>
      <c r="D1675" s="14">
        <v>34</v>
      </c>
      <c r="E1675" s="14"/>
      <c r="F1675" s="13">
        <f>Table76810[[#This Row],[CID]]</f>
        <v>0</v>
      </c>
      <c r="G1675" s="14"/>
      <c r="H1675" s="13"/>
      <c r="I1675" s="14"/>
      <c r="J1675" s="13" t="e">
        <f>VLOOKUP(Table76810[[#This Row],[CID]],ALY,2,FALSE)</f>
        <v>#N/A</v>
      </c>
    </row>
    <row r="1676" spans="1:10" x14ac:dyDescent="0.2">
      <c r="A1676" s="8" t="str">
        <f>Table76810[[#This Row],[Test No.]]&amp;Table76810[[#This Row],[Section]]&amp;Table76810[[#This Row],[Q No.]]</f>
        <v>P4135</v>
      </c>
      <c r="C1676" s="9" t="s">
        <v>109</v>
      </c>
      <c r="D1676" s="12">
        <v>35</v>
      </c>
      <c r="E1676" s="14"/>
      <c r="F1676" s="11">
        <f>Table76810[[#This Row],[CID]]</f>
        <v>0</v>
      </c>
      <c r="J1676" s="11" t="e">
        <f>VLOOKUP(Table76810[[#This Row],[CID]],ALY,2,FALSE)</f>
        <v>#N/A</v>
      </c>
    </row>
    <row r="1677" spans="1:10" x14ac:dyDescent="0.2">
      <c r="A1677" s="8" t="str">
        <f>Table76810[[#This Row],[Test No.]]&amp;Table76810[[#This Row],[Section]]&amp;Table76810[[#This Row],[Q No.]]</f>
        <v>P4136</v>
      </c>
      <c r="C1677" s="9" t="s">
        <v>109</v>
      </c>
      <c r="D1677" s="12">
        <v>36</v>
      </c>
      <c r="E1677" s="14"/>
      <c r="F1677" s="11">
        <f>Table76810[[#This Row],[CID]]</f>
        <v>0</v>
      </c>
      <c r="J1677" s="11" t="e">
        <f>VLOOKUP(Table76810[[#This Row],[CID]],ALY,2,FALSE)</f>
        <v>#N/A</v>
      </c>
    </row>
    <row r="1678" spans="1:10" x14ac:dyDescent="0.2">
      <c r="A1678" s="8" t="str">
        <f>Table76810[[#This Row],[Test No.]]&amp;Table76810[[#This Row],[Section]]&amp;Table76810[[#This Row],[Q No.]]</f>
        <v>P4137</v>
      </c>
      <c r="C1678" s="9" t="s">
        <v>109</v>
      </c>
      <c r="D1678" s="12">
        <v>37</v>
      </c>
      <c r="E1678" s="14"/>
      <c r="F1678" s="11">
        <f>Table76810[[#This Row],[CID]]</f>
        <v>0</v>
      </c>
      <c r="J1678" s="11" t="e">
        <f>VLOOKUP(Table76810[[#This Row],[CID]],ALY,2,FALSE)</f>
        <v>#N/A</v>
      </c>
    </row>
    <row r="1679" spans="1:10" x14ac:dyDescent="0.2">
      <c r="A1679" s="8" t="str">
        <f>Table76810[[#This Row],[Test No.]]&amp;Table76810[[#This Row],[Section]]&amp;Table76810[[#This Row],[Q No.]]</f>
        <v>P4138</v>
      </c>
      <c r="C1679" s="9" t="s">
        <v>109</v>
      </c>
      <c r="D1679" s="12">
        <v>38</v>
      </c>
      <c r="E1679" s="14"/>
      <c r="F1679" s="11">
        <f>Table76810[[#This Row],[CID]]</f>
        <v>0</v>
      </c>
      <c r="J1679" s="11" t="e">
        <f>VLOOKUP(Table76810[[#This Row],[CID]],ALY,2,FALSE)</f>
        <v>#N/A</v>
      </c>
    </row>
    <row r="1680" spans="1:10" x14ac:dyDescent="0.2">
      <c r="A1680" s="8" t="str">
        <f>Table76810[[#This Row],[Test No.]]&amp;Table76810[[#This Row],[Section]]&amp;Table76810[[#This Row],[Q No.]]</f>
        <v>P4139</v>
      </c>
      <c r="C1680" s="9" t="s">
        <v>109</v>
      </c>
      <c r="D1680" s="12">
        <v>39</v>
      </c>
      <c r="E1680" s="14"/>
      <c r="F1680" s="11">
        <f>Table76810[[#This Row],[CID]]</f>
        <v>0</v>
      </c>
      <c r="J1680" s="11" t="e">
        <f>VLOOKUP(Table76810[[#This Row],[CID]],ALY,2,FALSE)</f>
        <v>#N/A</v>
      </c>
    </row>
    <row r="1681" spans="1:10" x14ac:dyDescent="0.2">
      <c r="A1681" s="8" t="str">
        <f>Table76810[[#This Row],[Test No.]]&amp;Table76810[[#This Row],[Section]]&amp;Table76810[[#This Row],[Q No.]]</f>
        <v>P4140</v>
      </c>
      <c r="C1681" s="9" t="s">
        <v>109</v>
      </c>
      <c r="D1681" s="12">
        <v>40</v>
      </c>
      <c r="E1681" s="14"/>
      <c r="F1681" s="11">
        <f>Table76810[[#This Row],[CID]]</f>
        <v>0</v>
      </c>
      <c r="J1681" s="11" t="e">
        <f>VLOOKUP(Table76810[[#This Row],[CID]],ALY,2,FALSE)</f>
        <v>#N/A</v>
      </c>
    </row>
    <row r="1682" spans="1:10" x14ac:dyDescent="0.2">
      <c r="A1682" s="8" t="str">
        <f>Table76810[[#This Row],[Test No.]]&amp;Table76810[[#This Row],[Section]]&amp;Table76810[[#This Row],[Q No.]]</f>
        <v>P421</v>
      </c>
      <c r="C1682" s="9" t="s">
        <v>108</v>
      </c>
      <c r="D1682" s="12">
        <v>1</v>
      </c>
      <c r="E1682" s="14"/>
      <c r="F1682" s="11">
        <f>Table76810[[#This Row],[CID]]</f>
        <v>0</v>
      </c>
      <c r="J1682" s="11" t="e">
        <f>VLOOKUP(Table76810[[#This Row],[CID]],ALY,2,FALSE)</f>
        <v>#N/A</v>
      </c>
    </row>
    <row r="1683" spans="1:10" x14ac:dyDescent="0.2">
      <c r="A1683" s="8" t="str">
        <f>Table76810[[#This Row],[Test No.]]&amp;Table76810[[#This Row],[Section]]&amp;Table76810[[#This Row],[Q No.]]</f>
        <v>P422</v>
      </c>
      <c r="C1683" s="9" t="s">
        <v>108</v>
      </c>
      <c r="D1683" s="12">
        <v>2</v>
      </c>
      <c r="E1683" s="14"/>
      <c r="F1683" s="11">
        <f>Table76810[[#This Row],[CID]]</f>
        <v>0</v>
      </c>
      <c r="J1683" s="11" t="e">
        <f>VLOOKUP(Table76810[[#This Row],[CID]],ALY,2,FALSE)</f>
        <v>#N/A</v>
      </c>
    </row>
    <row r="1684" spans="1:10" x14ac:dyDescent="0.2">
      <c r="A1684" s="8" t="str">
        <f>Table76810[[#This Row],[Test No.]]&amp;Table76810[[#This Row],[Section]]&amp;Table76810[[#This Row],[Q No.]]</f>
        <v>P423</v>
      </c>
      <c r="C1684" s="9" t="s">
        <v>108</v>
      </c>
      <c r="D1684" s="12">
        <v>3</v>
      </c>
      <c r="E1684" s="14"/>
      <c r="F1684" s="11">
        <f>Table76810[[#This Row],[CID]]</f>
        <v>0</v>
      </c>
      <c r="J1684" s="11" t="e">
        <f>VLOOKUP(Table76810[[#This Row],[CID]],ALY,2,FALSE)</f>
        <v>#N/A</v>
      </c>
    </row>
    <row r="1685" spans="1:10" x14ac:dyDescent="0.2">
      <c r="A1685" s="8" t="str">
        <f>Table76810[[#This Row],[Test No.]]&amp;Table76810[[#This Row],[Section]]&amp;Table76810[[#This Row],[Q No.]]</f>
        <v>P424</v>
      </c>
      <c r="C1685" s="9" t="s">
        <v>108</v>
      </c>
      <c r="D1685" s="12">
        <v>4</v>
      </c>
      <c r="E1685" s="14"/>
      <c r="F1685" s="11">
        <f>Table76810[[#This Row],[CID]]</f>
        <v>0</v>
      </c>
      <c r="J1685" s="11" t="e">
        <f>VLOOKUP(Table76810[[#This Row],[CID]],ALY,2,FALSE)</f>
        <v>#N/A</v>
      </c>
    </row>
    <row r="1686" spans="1:10" x14ac:dyDescent="0.2">
      <c r="A1686" s="8" t="str">
        <f>Table76810[[#This Row],[Test No.]]&amp;Table76810[[#This Row],[Section]]&amp;Table76810[[#This Row],[Q No.]]</f>
        <v>P425</v>
      </c>
      <c r="C1686" s="9" t="s">
        <v>108</v>
      </c>
      <c r="D1686" s="12">
        <v>5</v>
      </c>
      <c r="E1686" s="14"/>
      <c r="F1686" s="11">
        <f>Table76810[[#This Row],[CID]]</f>
        <v>0</v>
      </c>
      <c r="J1686" s="11" t="e">
        <f>VLOOKUP(Table76810[[#This Row],[CID]],ALY,2,FALSE)</f>
        <v>#N/A</v>
      </c>
    </row>
    <row r="1687" spans="1:10" x14ac:dyDescent="0.2">
      <c r="A1687" s="8" t="str">
        <f>Table76810[[#This Row],[Test No.]]&amp;Table76810[[#This Row],[Section]]&amp;Table76810[[#This Row],[Q No.]]</f>
        <v>P426</v>
      </c>
      <c r="C1687" s="9" t="s">
        <v>108</v>
      </c>
      <c r="D1687" s="12">
        <v>6</v>
      </c>
      <c r="E1687" s="14"/>
      <c r="F1687" s="11">
        <f>Table76810[[#This Row],[CID]]</f>
        <v>0</v>
      </c>
      <c r="J1687" s="11" t="e">
        <f>VLOOKUP(Table76810[[#This Row],[CID]],ALY,2,FALSE)</f>
        <v>#N/A</v>
      </c>
    </row>
    <row r="1688" spans="1:10" x14ac:dyDescent="0.2">
      <c r="A1688" s="8" t="str">
        <f>Table76810[[#This Row],[Test No.]]&amp;Table76810[[#This Row],[Section]]&amp;Table76810[[#This Row],[Q No.]]</f>
        <v>P427</v>
      </c>
      <c r="C1688" s="9" t="s">
        <v>108</v>
      </c>
      <c r="D1688" s="12">
        <v>7</v>
      </c>
      <c r="E1688" s="14"/>
      <c r="F1688" s="11">
        <f>Table76810[[#This Row],[CID]]</f>
        <v>0</v>
      </c>
      <c r="J1688" s="11" t="e">
        <f>VLOOKUP(Table76810[[#This Row],[CID]],ALY,2,FALSE)</f>
        <v>#N/A</v>
      </c>
    </row>
    <row r="1689" spans="1:10" x14ac:dyDescent="0.2">
      <c r="A1689" s="8" t="str">
        <f>Table76810[[#This Row],[Test No.]]&amp;Table76810[[#This Row],[Section]]&amp;Table76810[[#This Row],[Q No.]]</f>
        <v>P428</v>
      </c>
      <c r="C1689" s="9" t="s">
        <v>108</v>
      </c>
      <c r="D1689" s="12">
        <v>8</v>
      </c>
      <c r="E1689" s="14"/>
      <c r="F1689" s="11">
        <f>Table76810[[#This Row],[CID]]</f>
        <v>0</v>
      </c>
      <c r="J1689" s="11" t="e">
        <f>VLOOKUP(Table76810[[#This Row],[CID]],ALY,2,FALSE)</f>
        <v>#N/A</v>
      </c>
    </row>
    <row r="1690" spans="1:10" x14ac:dyDescent="0.2">
      <c r="A1690" s="8" t="str">
        <f>Table76810[[#This Row],[Test No.]]&amp;Table76810[[#This Row],[Section]]&amp;Table76810[[#This Row],[Q No.]]</f>
        <v>P429</v>
      </c>
      <c r="C1690" s="9" t="s">
        <v>108</v>
      </c>
      <c r="D1690" s="12">
        <v>9</v>
      </c>
      <c r="E1690" s="14"/>
      <c r="F1690" s="11">
        <f>Table76810[[#This Row],[CID]]</f>
        <v>0</v>
      </c>
      <c r="J1690" s="11" t="e">
        <f>VLOOKUP(Table76810[[#This Row],[CID]],ALY,2,FALSE)</f>
        <v>#N/A</v>
      </c>
    </row>
    <row r="1691" spans="1:10" x14ac:dyDescent="0.2">
      <c r="A1691" s="8" t="str">
        <f>Table76810[[#This Row],[Test No.]]&amp;Table76810[[#This Row],[Section]]&amp;Table76810[[#This Row],[Q No.]]</f>
        <v>P4210</v>
      </c>
      <c r="C1691" s="9" t="s">
        <v>108</v>
      </c>
      <c r="D1691" s="12">
        <v>10</v>
      </c>
      <c r="E1691" s="14"/>
      <c r="F1691" s="11">
        <f>Table76810[[#This Row],[CID]]</f>
        <v>0</v>
      </c>
      <c r="J1691" s="11" t="e">
        <f>VLOOKUP(Table76810[[#This Row],[CID]],ALY,2,FALSE)</f>
        <v>#N/A</v>
      </c>
    </row>
    <row r="1692" spans="1:10" x14ac:dyDescent="0.2">
      <c r="A1692" s="8" t="str">
        <f>Table76810[[#This Row],[Test No.]]&amp;Table76810[[#This Row],[Section]]&amp;Table76810[[#This Row],[Q No.]]</f>
        <v>P4211</v>
      </c>
      <c r="C1692" s="9" t="s">
        <v>108</v>
      </c>
      <c r="D1692" s="12">
        <v>11</v>
      </c>
      <c r="E1692" s="14"/>
      <c r="F1692" s="11">
        <f>Table76810[[#This Row],[CID]]</f>
        <v>0</v>
      </c>
      <c r="J1692" s="11" t="e">
        <f>VLOOKUP(Table76810[[#This Row],[CID]],ALY,2,FALSE)</f>
        <v>#N/A</v>
      </c>
    </row>
    <row r="1693" spans="1:10" x14ac:dyDescent="0.2">
      <c r="A1693" s="8" t="str">
        <f>Table76810[[#This Row],[Test No.]]&amp;Table76810[[#This Row],[Section]]&amp;Table76810[[#This Row],[Q No.]]</f>
        <v>P4212</v>
      </c>
      <c r="C1693" s="9" t="s">
        <v>108</v>
      </c>
      <c r="D1693" s="12">
        <v>12</v>
      </c>
      <c r="E1693" s="14"/>
      <c r="F1693" s="11">
        <f>Table76810[[#This Row],[CID]]</f>
        <v>0</v>
      </c>
      <c r="J1693" s="11" t="e">
        <f>VLOOKUP(Table76810[[#This Row],[CID]],ALY,2,FALSE)</f>
        <v>#N/A</v>
      </c>
    </row>
    <row r="1694" spans="1:10" x14ac:dyDescent="0.2">
      <c r="A1694" s="8" t="str">
        <f>Table76810[[#This Row],[Test No.]]&amp;Table76810[[#This Row],[Section]]&amp;Table76810[[#This Row],[Q No.]]</f>
        <v>P4213</v>
      </c>
      <c r="C1694" s="9" t="s">
        <v>108</v>
      </c>
      <c r="D1694" s="12">
        <v>13</v>
      </c>
      <c r="E1694" s="14"/>
      <c r="F1694" s="11">
        <f>Table76810[[#This Row],[CID]]</f>
        <v>0</v>
      </c>
      <c r="J1694" s="11" t="e">
        <f>VLOOKUP(Table76810[[#This Row],[CID]],ALY,2,FALSE)</f>
        <v>#N/A</v>
      </c>
    </row>
    <row r="1695" spans="1:10" x14ac:dyDescent="0.2">
      <c r="A1695" s="8" t="str">
        <f>Table76810[[#This Row],[Test No.]]&amp;Table76810[[#This Row],[Section]]&amp;Table76810[[#This Row],[Q No.]]</f>
        <v>P4214</v>
      </c>
      <c r="C1695" s="9" t="s">
        <v>108</v>
      </c>
      <c r="D1695" s="12">
        <v>14</v>
      </c>
      <c r="E1695" s="14"/>
      <c r="F1695" s="11">
        <f>Table76810[[#This Row],[CID]]</f>
        <v>0</v>
      </c>
      <c r="J1695" s="11" t="e">
        <f>VLOOKUP(Table76810[[#This Row],[CID]],ALY,2,FALSE)</f>
        <v>#N/A</v>
      </c>
    </row>
    <row r="1696" spans="1:10" x14ac:dyDescent="0.2">
      <c r="A1696" s="8" t="str">
        <f>Table76810[[#This Row],[Test No.]]&amp;Table76810[[#This Row],[Section]]&amp;Table76810[[#This Row],[Q No.]]</f>
        <v>P4215</v>
      </c>
      <c r="C1696" s="9" t="s">
        <v>108</v>
      </c>
      <c r="D1696" s="12">
        <v>15</v>
      </c>
      <c r="E1696" s="14"/>
      <c r="F1696" s="11">
        <f>Table76810[[#This Row],[CID]]</f>
        <v>0</v>
      </c>
      <c r="J1696" s="11" t="e">
        <f>VLOOKUP(Table76810[[#This Row],[CID]],ALY,2,FALSE)</f>
        <v>#N/A</v>
      </c>
    </row>
    <row r="1697" spans="1:10" x14ac:dyDescent="0.2">
      <c r="A1697" s="8" t="str">
        <f>Table76810[[#This Row],[Test No.]]&amp;Table76810[[#This Row],[Section]]&amp;Table76810[[#This Row],[Q No.]]</f>
        <v>P4216</v>
      </c>
      <c r="C1697" s="9" t="s">
        <v>108</v>
      </c>
      <c r="D1697" s="12">
        <v>16</v>
      </c>
      <c r="E1697" s="14"/>
      <c r="F1697" s="11">
        <f>Table76810[[#This Row],[CID]]</f>
        <v>0</v>
      </c>
      <c r="J1697" s="11" t="e">
        <f>VLOOKUP(Table76810[[#This Row],[CID]],ALY,2,FALSE)</f>
        <v>#N/A</v>
      </c>
    </row>
    <row r="1698" spans="1:10" x14ac:dyDescent="0.2">
      <c r="A1698" s="8" t="str">
        <f>Table76810[[#This Row],[Test No.]]&amp;Table76810[[#This Row],[Section]]&amp;Table76810[[#This Row],[Q No.]]</f>
        <v>P4217</v>
      </c>
      <c r="C1698" s="9" t="s">
        <v>108</v>
      </c>
      <c r="D1698" s="12">
        <v>17</v>
      </c>
      <c r="E1698" s="14"/>
      <c r="F1698" s="11">
        <f>Table76810[[#This Row],[CID]]</f>
        <v>0</v>
      </c>
      <c r="J1698" s="11" t="e">
        <f>VLOOKUP(Table76810[[#This Row],[CID]],ALY,2,FALSE)</f>
        <v>#N/A</v>
      </c>
    </row>
    <row r="1699" spans="1:10" x14ac:dyDescent="0.2">
      <c r="A1699" s="8" t="str">
        <f>Table76810[[#This Row],[Test No.]]&amp;Table76810[[#This Row],[Section]]&amp;Table76810[[#This Row],[Q No.]]</f>
        <v>P4218</v>
      </c>
      <c r="C1699" s="9" t="s">
        <v>108</v>
      </c>
      <c r="D1699" s="12">
        <v>18</v>
      </c>
      <c r="E1699" s="14"/>
      <c r="F1699" s="11">
        <f>Table76810[[#This Row],[CID]]</f>
        <v>0</v>
      </c>
      <c r="J1699" s="11" t="e">
        <f>VLOOKUP(Table76810[[#This Row],[CID]],ALY,2,FALSE)</f>
        <v>#N/A</v>
      </c>
    </row>
    <row r="1700" spans="1:10" x14ac:dyDescent="0.2">
      <c r="A1700" s="8" t="str">
        <f>Table76810[[#This Row],[Test No.]]&amp;Table76810[[#This Row],[Section]]&amp;Table76810[[#This Row],[Q No.]]</f>
        <v>P4219</v>
      </c>
      <c r="C1700" s="9" t="s">
        <v>108</v>
      </c>
      <c r="D1700" s="12">
        <v>19</v>
      </c>
      <c r="E1700" s="14"/>
      <c r="F1700" s="11">
        <f>Table76810[[#This Row],[CID]]</f>
        <v>0</v>
      </c>
      <c r="J1700" s="11" t="e">
        <f>VLOOKUP(Table76810[[#This Row],[CID]],ALY,2,FALSE)</f>
        <v>#N/A</v>
      </c>
    </row>
    <row r="1701" spans="1:10" x14ac:dyDescent="0.2">
      <c r="A1701" s="8" t="str">
        <f>Table76810[[#This Row],[Test No.]]&amp;Table76810[[#This Row],[Section]]&amp;Table76810[[#This Row],[Q No.]]</f>
        <v>P4220</v>
      </c>
      <c r="C1701" s="9" t="s">
        <v>108</v>
      </c>
      <c r="D1701" s="12">
        <v>20</v>
      </c>
      <c r="E1701" s="14"/>
      <c r="F1701" s="11">
        <f>Table76810[[#This Row],[CID]]</f>
        <v>0</v>
      </c>
      <c r="J1701" s="11" t="e">
        <f>VLOOKUP(Table76810[[#This Row],[CID]],ALY,2,FALSE)</f>
        <v>#N/A</v>
      </c>
    </row>
    <row r="1702" spans="1:10" x14ac:dyDescent="0.2">
      <c r="A1702" s="8" t="str">
        <f>Table76810[[#This Row],[Test No.]]&amp;Table76810[[#This Row],[Section]]&amp;Table76810[[#This Row],[Q No.]]</f>
        <v>P4221</v>
      </c>
      <c r="C1702" s="9" t="s">
        <v>108</v>
      </c>
      <c r="D1702" s="12">
        <v>21</v>
      </c>
      <c r="E1702" s="14"/>
      <c r="F1702" s="11">
        <f>Table76810[[#This Row],[CID]]</f>
        <v>0</v>
      </c>
      <c r="J1702" s="11" t="e">
        <f>VLOOKUP(Table76810[[#This Row],[CID]],ALY,2,FALSE)</f>
        <v>#N/A</v>
      </c>
    </row>
    <row r="1703" spans="1:10" x14ac:dyDescent="0.2">
      <c r="A1703" s="8" t="str">
        <f>Table76810[[#This Row],[Test No.]]&amp;Table76810[[#This Row],[Section]]&amp;Table76810[[#This Row],[Q No.]]</f>
        <v>P4222</v>
      </c>
      <c r="C1703" s="9" t="s">
        <v>108</v>
      </c>
      <c r="D1703" s="12">
        <v>22</v>
      </c>
      <c r="E1703" s="14"/>
      <c r="F1703" s="11">
        <f>Table76810[[#This Row],[CID]]</f>
        <v>0</v>
      </c>
      <c r="J1703" s="11" t="e">
        <f>VLOOKUP(Table76810[[#This Row],[CID]],ALY,2,FALSE)</f>
        <v>#N/A</v>
      </c>
    </row>
    <row r="1704" spans="1:10" x14ac:dyDescent="0.2">
      <c r="A1704" s="8" t="str">
        <f>Table76810[[#This Row],[Test No.]]&amp;Table76810[[#This Row],[Section]]&amp;Table76810[[#This Row],[Q No.]]</f>
        <v>P4223</v>
      </c>
      <c r="C1704" s="9" t="s">
        <v>108</v>
      </c>
      <c r="D1704" s="12">
        <v>23</v>
      </c>
      <c r="E1704" s="14"/>
      <c r="F1704" s="11">
        <f>Table76810[[#This Row],[CID]]</f>
        <v>0</v>
      </c>
      <c r="J1704" s="11" t="e">
        <f>VLOOKUP(Table76810[[#This Row],[CID]],ALY,2,FALSE)</f>
        <v>#N/A</v>
      </c>
    </row>
    <row r="1705" spans="1:10" x14ac:dyDescent="0.2">
      <c r="A1705" s="8" t="str">
        <f>Table76810[[#This Row],[Test No.]]&amp;Table76810[[#This Row],[Section]]&amp;Table76810[[#This Row],[Q No.]]</f>
        <v>P4224</v>
      </c>
      <c r="C1705" s="9" t="s">
        <v>108</v>
      </c>
      <c r="D1705" s="12">
        <v>24</v>
      </c>
      <c r="E1705" s="14"/>
      <c r="F1705" s="11">
        <f>Table76810[[#This Row],[CID]]</f>
        <v>0</v>
      </c>
      <c r="J1705" s="11" t="e">
        <f>VLOOKUP(Table76810[[#This Row],[CID]],ALY,2,FALSE)</f>
        <v>#N/A</v>
      </c>
    </row>
    <row r="1706" spans="1:10" x14ac:dyDescent="0.2">
      <c r="A1706" s="8" t="str">
        <f>Table76810[[#This Row],[Test No.]]&amp;Table76810[[#This Row],[Section]]&amp;Table76810[[#This Row],[Q No.]]</f>
        <v>P4225</v>
      </c>
      <c r="C1706" s="9" t="s">
        <v>108</v>
      </c>
      <c r="D1706" s="12">
        <v>25</v>
      </c>
      <c r="E1706" s="14"/>
      <c r="F1706" s="11">
        <f>Table76810[[#This Row],[CID]]</f>
        <v>0</v>
      </c>
      <c r="J1706" s="11" t="e">
        <f>VLOOKUP(Table76810[[#This Row],[CID]],ALY,2,FALSE)</f>
        <v>#N/A</v>
      </c>
    </row>
    <row r="1707" spans="1:10" x14ac:dyDescent="0.2">
      <c r="A1707" s="8" t="str">
        <f>Table76810[[#This Row],[Test No.]]&amp;Table76810[[#This Row],[Section]]&amp;Table76810[[#This Row],[Q No.]]</f>
        <v>P4226</v>
      </c>
      <c r="C1707" s="9" t="s">
        <v>108</v>
      </c>
      <c r="D1707" s="12">
        <v>26</v>
      </c>
      <c r="E1707" s="14"/>
      <c r="F1707" s="11">
        <f>Table76810[[#This Row],[CID]]</f>
        <v>0</v>
      </c>
      <c r="J1707" s="11" t="e">
        <f>VLOOKUP(Table76810[[#This Row],[CID]],ALY,2,FALSE)</f>
        <v>#N/A</v>
      </c>
    </row>
    <row r="1708" spans="1:10" x14ac:dyDescent="0.2">
      <c r="A1708" s="8" t="str">
        <f>Table76810[[#This Row],[Test No.]]&amp;Table76810[[#This Row],[Section]]&amp;Table76810[[#This Row],[Q No.]]</f>
        <v>P4227</v>
      </c>
      <c r="C1708" s="9" t="s">
        <v>108</v>
      </c>
      <c r="D1708" s="12">
        <v>27</v>
      </c>
      <c r="E1708" s="14"/>
      <c r="F1708" s="11">
        <f>Table76810[[#This Row],[CID]]</f>
        <v>0</v>
      </c>
      <c r="J1708" s="11" t="e">
        <f>VLOOKUP(Table76810[[#This Row],[CID]],ALY,2,FALSE)</f>
        <v>#N/A</v>
      </c>
    </row>
    <row r="1709" spans="1:10" x14ac:dyDescent="0.2">
      <c r="A1709" s="8" t="str">
        <f>Table76810[[#This Row],[Test No.]]&amp;Table76810[[#This Row],[Section]]&amp;Table76810[[#This Row],[Q No.]]</f>
        <v>P4228</v>
      </c>
      <c r="C1709" s="9" t="s">
        <v>108</v>
      </c>
      <c r="D1709" s="12">
        <v>28</v>
      </c>
      <c r="E1709" s="14"/>
      <c r="F1709" s="11">
        <f>Table76810[[#This Row],[CID]]</f>
        <v>0</v>
      </c>
      <c r="J1709" s="11" t="e">
        <f>VLOOKUP(Table76810[[#This Row],[CID]],ALY,2,FALSE)</f>
        <v>#N/A</v>
      </c>
    </row>
    <row r="1710" spans="1:10" x14ac:dyDescent="0.2">
      <c r="A1710" s="8" t="str">
        <f>Table76810[[#This Row],[Test No.]]&amp;Table76810[[#This Row],[Section]]&amp;Table76810[[#This Row],[Q No.]]</f>
        <v>P4229</v>
      </c>
      <c r="C1710" s="9" t="s">
        <v>108</v>
      </c>
      <c r="D1710" s="12">
        <v>29</v>
      </c>
      <c r="E1710" s="14"/>
      <c r="F1710" s="11">
        <f>Table76810[[#This Row],[CID]]</f>
        <v>0</v>
      </c>
      <c r="J1710" s="11" t="e">
        <f>VLOOKUP(Table76810[[#This Row],[CID]],ALY,2,FALSE)</f>
        <v>#N/A</v>
      </c>
    </row>
    <row r="1711" spans="1:10" x14ac:dyDescent="0.2">
      <c r="A1711" s="8" t="str">
        <f>Table76810[[#This Row],[Test No.]]&amp;Table76810[[#This Row],[Section]]&amp;Table76810[[#This Row],[Q No.]]</f>
        <v>P4230</v>
      </c>
      <c r="C1711" s="9" t="s">
        <v>108</v>
      </c>
      <c r="D1711" s="12">
        <v>30</v>
      </c>
      <c r="E1711" s="14"/>
      <c r="F1711" s="11">
        <f>Table76810[[#This Row],[CID]]</f>
        <v>0</v>
      </c>
      <c r="J1711" s="11" t="e">
        <f>VLOOKUP(Table76810[[#This Row],[CID]],ALY,2,FALSE)</f>
        <v>#N/A</v>
      </c>
    </row>
    <row r="1712" spans="1:10" x14ac:dyDescent="0.2">
      <c r="A1712" s="8" t="str">
        <f>Table76810[[#This Row],[Test No.]]&amp;Table76810[[#This Row],[Section]]&amp;Table76810[[#This Row],[Q No.]]</f>
        <v>P4231</v>
      </c>
      <c r="C1712" s="9" t="s">
        <v>108</v>
      </c>
      <c r="D1712" s="12">
        <v>31</v>
      </c>
      <c r="E1712" s="14"/>
      <c r="F1712" s="11">
        <f>Table76810[[#This Row],[CID]]</f>
        <v>0</v>
      </c>
      <c r="J1712" s="11" t="e">
        <f>VLOOKUP(Table76810[[#This Row],[CID]],ALY,2,FALSE)</f>
        <v>#N/A</v>
      </c>
    </row>
    <row r="1713" spans="1:10" x14ac:dyDescent="0.2">
      <c r="A1713" s="8" t="str">
        <f>Table76810[[#This Row],[Test No.]]&amp;Table76810[[#This Row],[Section]]&amp;Table76810[[#This Row],[Q No.]]</f>
        <v>P4232</v>
      </c>
      <c r="C1713" s="9" t="s">
        <v>108</v>
      </c>
      <c r="D1713" s="12">
        <v>32</v>
      </c>
      <c r="E1713" s="14"/>
      <c r="F1713" s="11">
        <f>Table76810[[#This Row],[CID]]</f>
        <v>0</v>
      </c>
      <c r="J1713" s="11" t="e">
        <f>VLOOKUP(Table76810[[#This Row],[CID]],ALY,2,FALSE)</f>
        <v>#N/A</v>
      </c>
    </row>
    <row r="1714" spans="1:10" x14ac:dyDescent="0.2">
      <c r="A1714" s="8" t="str">
        <f>Table76810[[#This Row],[Test No.]]&amp;Table76810[[#This Row],[Section]]&amp;Table76810[[#This Row],[Q No.]]</f>
        <v>P4233</v>
      </c>
      <c r="C1714" s="9" t="s">
        <v>108</v>
      </c>
      <c r="D1714" s="12">
        <v>33</v>
      </c>
      <c r="E1714" s="14"/>
      <c r="F1714" s="11">
        <f>Table76810[[#This Row],[CID]]</f>
        <v>0</v>
      </c>
      <c r="J1714" s="11" t="e">
        <f>VLOOKUP(Table76810[[#This Row],[CID]],ALY,2,FALSE)</f>
        <v>#N/A</v>
      </c>
    </row>
    <row r="1715" spans="1:10" x14ac:dyDescent="0.2">
      <c r="A1715" s="8" t="str">
        <f>Table76810[[#This Row],[Test No.]]&amp;Table76810[[#This Row],[Section]]&amp;Table76810[[#This Row],[Q No.]]</f>
        <v>P4234</v>
      </c>
      <c r="C1715" s="9" t="s">
        <v>108</v>
      </c>
      <c r="D1715" s="12">
        <v>34</v>
      </c>
      <c r="E1715" s="14"/>
      <c r="F1715" s="11">
        <f>Table76810[[#This Row],[CID]]</f>
        <v>0</v>
      </c>
      <c r="J1715" s="11" t="e">
        <f>VLOOKUP(Table76810[[#This Row],[CID]],ALY,2,FALSE)</f>
        <v>#N/A</v>
      </c>
    </row>
    <row r="1716" spans="1:10" x14ac:dyDescent="0.2">
      <c r="A1716" s="8" t="str">
        <f>Table76810[[#This Row],[Test No.]]&amp;Table76810[[#This Row],[Section]]&amp;Table76810[[#This Row],[Q No.]]</f>
        <v>P4235</v>
      </c>
      <c r="C1716" s="9" t="s">
        <v>108</v>
      </c>
      <c r="D1716" s="12">
        <v>35</v>
      </c>
      <c r="E1716" s="14"/>
      <c r="F1716" s="11">
        <f>Table76810[[#This Row],[CID]]</f>
        <v>0</v>
      </c>
      <c r="J1716" s="11" t="e">
        <f>VLOOKUP(Table76810[[#This Row],[CID]],ALY,2,FALSE)</f>
        <v>#N/A</v>
      </c>
    </row>
    <row r="1717" spans="1:10" x14ac:dyDescent="0.2">
      <c r="A1717" s="8" t="str">
        <f>Table76810[[#This Row],[Test No.]]&amp;Table76810[[#This Row],[Section]]&amp;Table76810[[#This Row],[Q No.]]</f>
        <v>P4236</v>
      </c>
      <c r="C1717" s="9" t="s">
        <v>108</v>
      </c>
      <c r="D1717" s="12">
        <v>36</v>
      </c>
      <c r="E1717" s="14"/>
      <c r="F1717" s="11">
        <f>Table76810[[#This Row],[CID]]</f>
        <v>0</v>
      </c>
      <c r="J1717" s="11" t="e">
        <f>VLOOKUP(Table76810[[#This Row],[CID]],ALY,2,FALSE)</f>
        <v>#N/A</v>
      </c>
    </row>
    <row r="1718" spans="1:10" x14ac:dyDescent="0.2">
      <c r="A1718" s="8" t="str">
        <f>Table76810[[#This Row],[Test No.]]&amp;Table76810[[#This Row],[Section]]&amp;Table76810[[#This Row],[Q No.]]</f>
        <v>P4237</v>
      </c>
      <c r="C1718" s="9" t="s">
        <v>108</v>
      </c>
      <c r="D1718" s="12">
        <v>37</v>
      </c>
      <c r="E1718" s="14"/>
      <c r="F1718" s="11">
        <f>Table76810[[#This Row],[CID]]</f>
        <v>0</v>
      </c>
      <c r="J1718" s="11" t="e">
        <f>VLOOKUP(Table76810[[#This Row],[CID]],ALY,2,FALSE)</f>
        <v>#N/A</v>
      </c>
    </row>
    <row r="1719" spans="1:10" x14ac:dyDescent="0.2">
      <c r="A1719" s="8" t="str">
        <f>Table76810[[#This Row],[Test No.]]&amp;Table76810[[#This Row],[Section]]&amp;Table76810[[#This Row],[Q No.]]</f>
        <v>P4238</v>
      </c>
      <c r="C1719" s="9" t="s">
        <v>108</v>
      </c>
      <c r="D1719" s="12">
        <v>38</v>
      </c>
      <c r="E1719" s="14"/>
      <c r="F1719" s="11">
        <f>Table76810[[#This Row],[CID]]</f>
        <v>0</v>
      </c>
      <c r="J1719" s="11" t="e">
        <f>VLOOKUP(Table76810[[#This Row],[CID]],ALY,2,FALSE)</f>
        <v>#N/A</v>
      </c>
    </row>
    <row r="1720" spans="1:10" x14ac:dyDescent="0.2">
      <c r="A1720" s="8" t="str">
        <f>Table76810[[#This Row],[Test No.]]&amp;Table76810[[#This Row],[Section]]&amp;Table76810[[#This Row],[Q No.]]</f>
        <v>P4239</v>
      </c>
      <c r="C1720" s="9" t="s">
        <v>108</v>
      </c>
      <c r="D1720" s="12">
        <v>39</v>
      </c>
      <c r="E1720" s="14"/>
      <c r="F1720" s="11">
        <f>Table76810[[#This Row],[CID]]</f>
        <v>0</v>
      </c>
      <c r="J1720" s="11" t="e">
        <f>VLOOKUP(Table76810[[#This Row],[CID]],ALY,2,FALSE)</f>
        <v>#N/A</v>
      </c>
    </row>
    <row r="1721" spans="1:10" x14ac:dyDescent="0.2">
      <c r="A1721" s="8" t="str">
        <f>Table76810[[#This Row],[Test No.]]&amp;Table76810[[#This Row],[Section]]&amp;Table76810[[#This Row],[Q No.]]</f>
        <v>P4240</v>
      </c>
      <c r="C1721" s="9" t="s">
        <v>108</v>
      </c>
      <c r="D1721" s="12">
        <v>40</v>
      </c>
      <c r="E1721" s="14"/>
      <c r="F1721" s="11">
        <f>Table76810[[#This Row],[CID]]</f>
        <v>0</v>
      </c>
      <c r="J1721" s="11" t="e">
        <f>VLOOKUP(Table76810[[#This Row],[CID]],ALY,2,FALSE)</f>
        <v>#N/A</v>
      </c>
    </row>
    <row r="1722" spans="1:10" x14ac:dyDescent="0.2">
      <c r="A1722" s="8" t="str">
        <f>Table76810[[#This Row],[Test No.]]&amp;Table76810[[#This Row],[Section]]&amp;Table76810[[#This Row],[Q No.]]</f>
        <v>P431</v>
      </c>
      <c r="C1722" s="9" t="s">
        <v>107</v>
      </c>
      <c r="D1722" s="12">
        <v>1</v>
      </c>
      <c r="E1722" s="14"/>
      <c r="F1722" s="11">
        <f>Table76810[[#This Row],[CID]]</f>
        <v>0</v>
      </c>
      <c r="J1722" s="11" t="e">
        <f>VLOOKUP(Table76810[[#This Row],[CID]],ALY,2,FALSE)</f>
        <v>#N/A</v>
      </c>
    </row>
    <row r="1723" spans="1:10" x14ac:dyDescent="0.2">
      <c r="A1723" s="8" t="str">
        <f>Table76810[[#This Row],[Test No.]]&amp;Table76810[[#This Row],[Section]]&amp;Table76810[[#This Row],[Q No.]]</f>
        <v>P432</v>
      </c>
      <c r="C1723" s="9" t="s">
        <v>107</v>
      </c>
      <c r="D1723" s="12">
        <v>2</v>
      </c>
      <c r="E1723" s="14"/>
      <c r="F1723" s="11">
        <f>Table76810[[#This Row],[CID]]</f>
        <v>0</v>
      </c>
      <c r="J1723" s="11" t="e">
        <f>VLOOKUP(Table76810[[#This Row],[CID]],ALY,2,FALSE)</f>
        <v>#N/A</v>
      </c>
    </row>
    <row r="1724" spans="1:10" x14ac:dyDescent="0.2">
      <c r="A1724" s="8" t="str">
        <f>Table76810[[#This Row],[Test No.]]&amp;Table76810[[#This Row],[Section]]&amp;Table76810[[#This Row],[Q No.]]</f>
        <v>P433</v>
      </c>
      <c r="C1724" s="9" t="s">
        <v>107</v>
      </c>
      <c r="D1724" s="12">
        <v>3</v>
      </c>
      <c r="E1724" s="14"/>
      <c r="F1724" s="11">
        <f>Table76810[[#This Row],[CID]]</f>
        <v>0</v>
      </c>
      <c r="J1724" s="11" t="e">
        <f>VLOOKUP(Table76810[[#This Row],[CID]],ALY,2,FALSE)</f>
        <v>#N/A</v>
      </c>
    </row>
    <row r="1725" spans="1:10" x14ac:dyDescent="0.2">
      <c r="A1725" s="8" t="str">
        <f>Table76810[[#This Row],[Test No.]]&amp;Table76810[[#This Row],[Section]]&amp;Table76810[[#This Row],[Q No.]]</f>
        <v>P434</v>
      </c>
      <c r="C1725" s="9" t="s">
        <v>107</v>
      </c>
      <c r="D1725" s="12">
        <v>4</v>
      </c>
      <c r="E1725" s="14"/>
      <c r="F1725" s="11">
        <f>Table76810[[#This Row],[CID]]</f>
        <v>0</v>
      </c>
      <c r="J1725" s="11" t="e">
        <f>VLOOKUP(Table76810[[#This Row],[CID]],ALY,2,FALSE)</f>
        <v>#N/A</v>
      </c>
    </row>
    <row r="1726" spans="1:10" x14ac:dyDescent="0.2">
      <c r="A1726" s="8" t="str">
        <f>Table76810[[#This Row],[Test No.]]&amp;Table76810[[#This Row],[Section]]&amp;Table76810[[#This Row],[Q No.]]</f>
        <v>P435</v>
      </c>
      <c r="C1726" s="9" t="s">
        <v>107</v>
      </c>
      <c r="D1726" s="12">
        <v>5</v>
      </c>
      <c r="E1726" s="14"/>
      <c r="F1726" s="11">
        <f>Table76810[[#This Row],[CID]]</f>
        <v>0</v>
      </c>
      <c r="J1726" s="11" t="e">
        <f>VLOOKUP(Table76810[[#This Row],[CID]],ALY,2,FALSE)</f>
        <v>#N/A</v>
      </c>
    </row>
    <row r="1727" spans="1:10" x14ac:dyDescent="0.2">
      <c r="A1727" s="8" t="str">
        <f>Table76810[[#This Row],[Test No.]]&amp;Table76810[[#This Row],[Section]]&amp;Table76810[[#This Row],[Q No.]]</f>
        <v>P436</v>
      </c>
      <c r="C1727" s="9" t="s">
        <v>107</v>
      </c>
      <c r="D1727" s="12">
        <v>6</v>
      </c>
      <c r="E1727" s="14"/>
      <c r="F1727" s="11">
        <f>Table76810[[#This Row],[CID]]</f>
        <v>0</v>
      </c>
      <c r="J1727" s="11" t="e">
        <f>VLOOKUP(Table76810[[#This Row],[CID]],ALY,2,FALSE)</f>
        <v>#N/A</v>
      </c>
    </row>
    <row r="1728" spans="1:10" x14ac:dyDescent="0.2">
      <c r="A1728" s="8" t="str">
        <f>Table76810[[#This Row],[Test No.]]&amp;Table76810[[#This Row],[Section]]&amp;Table76810[[#This Row],[Q No.]]</f>
        <v>P437</v>
      </c>
      <c r="C1728" s="9" t="s">
        <v>107</v>
      </c>
      <c r="D1728" s="12">
        <v>7</v>
      </c>
      <c r="E1728" s="14"/>
      <c r="F1728" s="11">
        <f>Table76810[[#This Row],[CID]]</f>
        <v>0</v>
      </c>
      <c r="J1728" s="11" t="e">
        <f>VLOOKUP(Table76810[[#This Row],[CID]],ALY,2,FALSE)</f>
        <v>#N/A</v>
      </c>
    </row>
    <row r="1729" spans="1:10" x14ac:dyDescent="0.2">
      <c r="A1729" s="8" t="str">
        <f>Table76810[[#This Row],[Test No.]]&amp;Table76810[[#This Row],[Section]]&amp;Table76810[[#This Row],[Q No.]]</f>
        <v>P438</v>
      </c>
      <c r="C1729" s="9" t="s">
        <v>107</v>
      </c>
      <c r="D1729" s="12">
        <v>8</v>
      </c>
      <c r="E1729" s="14"/>
      <c r="F1729" s="11">
        <f>Table76810[[#This Row],[CID]]</f>
        <v>0</v>
      </c>
      <c r="J1729" s="11" t="e">
        <f>VLOOKUP(Table76810[[#This Row],[CID]],ALY,2,FALSE)</f>
        <v>#N/A</v>
      </c>
    </row>
    <row r="1730" spans="1:10" x14ac:dyDescent="0.2">
      <c r="A1730" s="8" t="str">
        <f>Table76810[[#This Row],[Test No.]]&amp;Table76810[[#This Row],[Section]]&amp;Table76810[[#This Row],[Q No.]]</f>
        <v>P439</v>
      </c>
      <c r="C1730" s="9" t="s">
        <v>107</v>
      </c>
      <c r="D1730" s="12">
        <v>9</v>
      </c>
      <c r="E1730" s="14"/>
      <c r="F1730" s="11">
        <f>Table76810[[#This Row],[CID]]</f>
        <v>0</v>
      </c>
      <c r="J1730" s="11" t="e">
        <f>VLOOKUP(Table76810[[#This Row],[CID]],ALY,2,FALSE)</f>
        <v>#N/A</v>
      </c>
    </row>
    <row r="1731" spans="1:10" x14ac:dyDescent="0.2">
      <c r="A1731" s="8" t="str">
        <f>Table76810[[#This Row],[Test No.]]&amp;Table76810[[#This Row],[Section]]&amp;Table76810[[#This Row],[Q No.]]</f>
        <v>P4310</v>
      </c>
      <c r="C1731" s="9" t="s">
        <v>107</v>
      </c>
      <c r="D1731" s="12">
        <v>10</v>
      </c>
      <c r="E1731" s="14"/>
      <c r="F1731" s="11">
        <f>Table76810[[#This Row],[CID]]</f>
        <v>0</v>
      </c>
      <c r="J1731" s="11" t="e">
        <f>VLOOKUP(Table76810[[#This Row],[CID]],ALY,2,FALSE)</f>
        <v>#N/A</v>
      </c>
    </row>
    <row r="1732" spans="1:10" x14ac:dyDescent="0.2">
      <c r="A1732" s="8" t="str">
        <f>Table76810[[#This Row],[Test No.]]&amp;Table76810[[#This Row],[Section]]&amp;Table76810[[#This Row],[Q No.]]</f>
        <v>P4311</v>
      </c>
      <c r="C1732" s="9" t="s">
        <v>107</v>
      </c>
      <c r="D1732" s="12">
        <v>11</v>
      </c>
      <c r="E1732" s="14"/>
      <c r="F1732" s="11">
        <f>Table76810[[#This Row],[CID]]</f>
        <v>0</v>
      </c>
      <c r="J1732" s="11" t="e">
        <f>VLOOKUP(Table76810[[#This Row],[CID]],ALY,2,FALSE)</f>
        <v>#N/A</v>
      </c>
    </row>
    <row r="1733" spans="1:10" x14ac:dyDescent="0.2">
      <c r="A1733" s="8" t="str">
        <f>Table76810[[#This Row],[Test No.]]&amp;Table76810[[#This Row],[Section]]&amp;Table76810[[#This Row],[Q No.]]</f>
        <v>P4312</v>
      </c>
      <c r="C1733" s="9" t="s">
        <v>107</v>
      </c>
      <c r="D1733" s="12">
        <v>12</v>
      </c>
      <c r="E1733" s="14"/>
      <c r="F1733" s="11">
        <f>Table76810[[#This Row],[CID]]</f>
        <v>0</v>
      </c>
      <c r="J1733" s="11" t="e">
        <f>VLOOKUP(Table76810[[#This Row],[CID]],ALY,2,FALSE)</f>
        <v>#N/A</v>
      </c>
    </row>
    <row r="1734" spans="1:10" x14ac:dyDescent="0.2">
      <c r="A1734" s="8" t="str">
        <f>Table76810[[#This Row],[Test No.]]&amp;Table76810[[#This Row],[Section]]&amp;Table76810[[#This Row],[Q No.]]</f>
        <v>P4313</v>
      </c>
      <c r="C1734" s="9" t="s">
        <v>107</v>
      </c>
      <c r="D1734" s="12">
        <v>13</v>
      </c>
      <c r="E1734" s="14"/>
      <c r="F1734" s="11">
        <f>Table76810[[#This Row],[CID]]</f>
        <v>0</v>
      </c>
      <c r="J1734" s="11" t="e">
        <f>VLOOKUP(Table76810[[#This Row],[CID]],ALY,2,FALSE)</f>
        <v>#N/A</v>
      </c>
    </row>
    <row r="1735" spans="1:10" x14ac:dyDescent="0.2">
      <c r="A1735" s="8" t="str">
        <f>Table76810[[#This Row],[Test No.]]&amp;Table76810[[#This Row],[Section]]&amp;Table76810[[#This Row],[Q No.]]</f>
        <v>P4314</v>
      </c>
      <c r="C1735" s="9" t="s">
        <v>107</v>
      </c>
      <c r="D1735" s="14">
        <v>14</v>
      </c>
      <c r="E1735" s="14"/>
      <c r="F1735" s="13">
        <f>Table76810[[#This Row],[CID]]</f>
        <v>0</v>
      </c>
      <c r="G1735" s="14"/>
      <c r="H1735" s="13"/>
      <c r="I1735" s="14"/>
      <c r="J1735" s="13" t="e">
        <f>VLOOKUP(Table76810[[#This Row],[CID]],ALY,2,FALSE)</f>
        <v>#N/A</v>
      </c>
    </row>
    <row r="1736" spans="1:10" x14ac:dyDescent="0.2">
      <c r="A1736" s="8" t="str">
        <f>Table76810[[#This Row],[Test No.]]&amp;Table76810[[#This Row],[Section]]&amp;Table76810[[#This Row],[Q No.]]</f>
        <v>P4315</v>
      </c>
      <c r="C1736" s="9" t="s">
        <v>107</v>
      </c>
      <c r="D1736" s="12">
        <v>15</v>
      </c>
      <c r="E1736" s="14"/>
      <c r="F1736" s="11">
        <f>Table76810[[#This Row],[CID]]</f>
        <v>0</v>
      </c>
      <c r="J1736" s="11" t="e">
        <f>VLOOKUP(Table76810[[#This Row],[CID]],ALY,2,FALSE)</f>
        <v>#N/A</v>
      </c>
    </row>
    <row r="1737" spans="1:10" x14ac:dyDescent="0.2">
      <c r="A1737" s="8" t="str">
        <f>Table76810[[#This Row],[Test No.]]&amp;Table76810[[#This Row],[Section]]&amp;Table76810[[#This Row],[Q No.]]</f>
        <v>P4316</v>
      </c>
      <c r="C1737" s="9" t="s">
        <v>107</v>
      </c>
      <c r="D1737" s="12">
        <v>16</v>
      </c>
      <c r="E1737" s="14"/>
      <c r="F1737" s="11">
        <f>Table76810[[#This Row],[CID]]</f>
        <v>0</v>
      </c>
      <c r="J1737" s="11" t="e">
        <f>VLOOKUP(Table76810[[#This Row],[CID]],ALY,2,FALSE)</f>
        <v>#N/A</v>
      </c>
    </row>
    <row r="1738" spans="1:10" x14ac:dyDescent="0.2">
      <c r="A1738" s="8" t="str">
        <f>Table76810[[#This Row],[Test No.]]&amp;Table76810[[#This Row],[Section]]&amp;Table76810[[#This Row],[Q No.]]</f>
        <v>P4317</v>
      </c>
      <c r="C1738" s="9" t="s">
        <v>107</v>
      </c>
      <c r="D1738" s="12">
        <v>17</v>
      </c>
      <c r="E1738" s="14"/>
      <c r="F1738" s="11">
        <f>Table76810[[#This Row],[CID]]</f>
        <v>0</v>
      </c>
      <c r="J1738" s="11" t="e">
        <f>VLOOKUP(Table76810[[#This Row],[CID]],ALY,2,FALSE)</f>
        <v>#N/A</v>
      </c>
    </row>
    <row r="1739" spans="1:10" x14ac:dyDescent="0.2">
      <c r="A1739" s="8" t="str">
        <f>Table76810[[#This Row],[Test No.]]&amp;Table76810[[#This Row],[Section]]&amp;Table76810[[#This Row],[Q No.]]</f>
        <v>P4318</v>
      </c>
      <c r="C1739" s="9" t="s">
        <v>107</v>
      </c>
      <c r="D1739" s="12">
        <v>18</v>
      </c>
      <c r="E1739" s="14"/>
      <c r="F1739" s="11">
        <f>Table76810[[#This Row],[CID]]</f>
        <v>0</v>
      </c>
      <c r="J1739" s="11" t="e">
        <f>VLOOKUP(Table76810[[#This Row],[CID]],ALY,2,FALSE)</f>
        <v>#N/A</v>
      </c>
    </row>
    <row r="1740" spans="1:10" x14ac:dyDescent="0.2">
      <c r="A1740" s="8" t="str">
        <f>Table76810[[#This Row],[Test No.]]&amp;Table76810[[#This Row],[Section]]&amp;Table76810[[#This Row],[Q No.]]</f>
        <v>P4319</v>
      </c>
      <c r="C1740" s="9" t="s">
        <v>107</v>
      </c>
      <c r="D1740" s="12">
        <v>19</v>
      </c>
      <c r="E1740" s="14"/>
      <c r="F1740" s="11">
        <f>Table76810[[#This Row],[CID]]</f>
        <v>0</v>
      </c>
      <c r="J1740" s="11" t="e">
        <f>VLOOKUP(Table76810[[#This Row],[CID]],ALY,2,FALSE)</f>
        <v>#N/A</v>
      </c>
    </row>
    <row r="1741" spans="1:10" x14ac:dyDescent="0.2">
      <c r="A1741" s="8" t="str">
        <f>Table76810[[#This Row],[Test No.]]&amp;Table76810[[#This Row],[Section]]&amp;Table76810[[#This Row],[Q No.]]</f>
        <v>P4320</v>
      </c>
      <c r="C1741" s="9" t="s">
        <v>107</v>
      </c>
      <c r="D1741" s="12">
        <v>20</v>
      </c>
      <c r="E1741" s="14"/>
      <c r="F1741" s="11">
        <f>Table76810[[#This Row],[CID]]</f>
        <v>0</v>
      </c>
      <c r="J1741" s="11" t="e">
        <f>VLOOKUP(Table76810[[#This Row],[CID]],ALY,2,FALSE)</f>
        <v>#N/A</v>
      </c>
    </row>
    <row r="1742" spans="1:10" x14ac:dyDescent="0.2">
      <c r="A1742" s="8" t="str">
        <f>Table76810[[#This Row],[Test No.]]&amp;Table76810[[#This Row],[Section]]&amp;Table76810[[#This Row],[Q No.]]</f>
        <v>P4321</v>
      </c>
      <c r="C1742" s="9" t="s">
        <v>107</v>
      </c>
      <c r="D1742" s="12">
        <v>21</v>
      </c>
      <c r="E1742" s="14"/>
      <c r="F1742" s="11">
        <f>Table76810[[#This Row],[CID]]</f>
        <v>0</v>
      </c>
      <c r="J1742" s="11" t="e">
        <f>VLOOKUP(Table76810[[#This Row],[CID]],ALY,2,FALSE)</f>
        <v>#N/A</v>
      </c>
    </row>
    <row r="1743" spans="1:10" x14ac:dyDescent="0.2">
      <c r="A1743" s="8" t="str">
        <f>Table76810[[#This Row],[Test No.]]&amp;Table76810[[#This Row],[Section]]&amp;Table76810[[#This Row],[Q No.]]</f>
        <v>P4322</v>
      </c>
      <c r="C1743" s="9" t="s">
        <v>107</v>
      </c>
      <c r="D1743" s="12">
        <v>22</v>
      </c>
      <c r="E1743" s="14"/>
      <c r="F1743" s="11">
        <f>Table76810[[#This Row],[CID]]</f>
        <v>0</v>
      </c>
      <c r="J1743" s="11" t="e">
        <f>VLOOKUP(Table76810[[#This Row],[CID]],ALY,2,FALSE)</f>
        <v>#N/A</v>
      </c>
    </row>
    <row r="1744" spans="1:10" x14ac:dyDescent="0.2">
      <c r="A1744" s="8" t="str">
        <f>Table76810[[#This Row],[Test No.]]&amp;Table76810[[#This Row],[Section]]&amp;Table76810[[#This Row],[Q No.]]</f>
        <v>P4323</v>
      </c>
      <c r="C1744" s="9" t="s">
        <v>107</v>
      </c>
      <c r="D1744" s="12">
        <v>23</v>
      </c>
      <c r="E1744" s="14"/>
      <c r="F1744" s="11">
        <f>Table76810[[#This Row],[CID]]</f>
        <v>0</v>
      </c>
      <c r="J1744" s="11" t="e">
        <f>VLOOKUP(Table76810[[#This Row],[CID]],ALY,2,FALSE)</f>
        <v>#N/A</v>
      </c>
    </row>
    <row r="1745" spans="1:10" x14ac:dyDescent="0.2">
      <c r="A1745" s="8" t="str">
        <f>Table76810[[#This Row],[Test No.]]&amp;Table76810[[#This Row],[Section]]&amp;Table76810[[#This Row],[Q No.]]</f>
        <v>P4324</v>
      </c>
      <c r="C1745" s="9" t="s">
        <v>107</v>
      </c>
      <c r="D1745" s="12">
        <v>24</v>
      </c>
      <c r="E1745" s="14"/>
      <c r="F1745" s="11">
        <f>Table76810[[#This Row],[CID]]</f>
        <v>0</v>
      </c>
      <c r="J1745" s="11" t="e">
        <f>VLOOKUP(Table76810[[#This Row],[CID]],ALY,2,FALSE)</f>
        <v>#N/A</v>
      </c>
    </row>
    <row r="1746" spans="1:10" x14ac:dyDescent="0.2">
      <c r="A1746" s="8" t="str">
        <f>Table76810[[#This Row],[Test No.]]&amp;Table76810[[#This Row],[Section]]&amp;Table76810[[#This Row],[Q No.]]</f>
        <v>P4325</v>
      </c>
      <c r="C1746" s="9" t="s">
        <v>107</v>
      </c>
      <c r="D1746" s="12">
        <v>25</v>
      </c>
      <c r="E1746" s="14"/>
      <c r="F1746" s="11">
        <f>Table76810[[#This Row],[CID]]</f>
        <v>0</v>
      </c>
      <c r="J1746" s="11" t="e">
        <f>VLOOKUP(Table76810[[#This Row],[CID]],ALY,2,FALSE)</f>
        <v>#N/A</v>
      </c>
    </row>
    <row r="1747" spans="1:10" x14ac:dyDescent="0.2">
      <c r="A1747" s="8" t="str">
        <f>Table76810[[#This Row],[Test No.]]&amp;Table76810[[#This Row],[Section]]&amp;Table76810[[#This Row],[Q No.]]</f>
        <v>P4326</v>
      </c>
      <c r="C1747" s="9" t="s">
        <v>107</v>
      </c>
      <c r="D1747" s="12">
        <v>26</v>
      </c>
      <c r="E1747" s="14"/>
      <c r="F1747" s="11">
        <f>Table76810[[#This Row],[CID]]</f>
        <v>0</v>
      </c>
      <c r="J1747" s="11" t="e">
        <f>VLOOKUP(Table76810[[#This Row],[CID]],ALY,2,FALSE)</f>
        <v>#N/A</v>
      </c>
    </row>
    <row r="1748" spans="1:10" x14ac:dyDescent="0.2">
      <c r="A1748" s="8" t="str">
        <f>Table76810[[#This Row],[Test No.]]&amp;Table76810[[#This Row],[Section]]&amp;Table76810[[#This Row],[Q No.]]</f>
        <v>P4327</v>
      </c>
      <c r="C1748" s="9" t="s">
        <v>107</v>
      </c>
      <c r="D1748" s="12">
        <v>27</v>
      </c>
      <c r="E1748" s="14"/>
      <c r="F1748" s="11">
        <f>Table76810[[#This Row],[CID]]</f>
        <v>0</v>
      </c>
      <c r="J1748" s="11" t="e">
        <f>VLOOKUP(Table76810[[#This Row],[CID]],ALY,2,FALSE)</f>
        <v>#N/A</v>
      </c>
    </row>
    <row r="1749" spans="1:10" x14ac:dyDescent="0.2">
      <c r="A1749" s="8" t="str">
        <f>Table76810[[#This Row],[Test No.]]&amp;Table76810[[#This Row],[Section]]&amp;Table76810[[#This Row],[Q No.]]</f>
        <v>P4328</v>
      </c>
      <c r="C1749" s="9" t="s">
        <v>107</v>
      </c>
      <c r="D1749" s="12">
        <v>28</v>
      </c>
      <c r="E1749" s="14"/>
      <c r="F1749" s="11">
        <f>Table76810[[#This Row],[CID]]</f>
        <v>0</v>
      </c>
      <c r="J1749" s="11" t="e">
        <f>VLOOKUP(Table76810[[#This Row],[CID]],ALY,2,FALSE)</f>
        <v>#N/A</v>
      </c>
    </row>
    <row r="1750" spans="1:10" x14ac:dyDescent="0.2">
      <c r="A1750" s="8" t="str">
        <f>Table76810[[#This Row],[Test No.]]&amp;Table76810[[#This Row],[Section]]&amp;Table76810[[#This Row],[Q No.]]</f>
        <v>P4329</v>
      </c>
      <c r="C1750" s="9" t="s">
        <v>107</v>
      </c>
      <c r="D1750" s="12">
        <v>29</v>
      </c>
      <c r="E1750" s="14"/>
      <c r="F1750" s="11">
        <f>Table76810[[#This Row],[CID]]</f>
        <v>0</v>
      </c>
      <c r="J1750" s="11" t="e">
        <f>VLOOKUP(Table76810[[#This Row],[CID]],ALY,2,FALSE)</f>
        <v>#N/A</v>
      </c>
    </row>
    <row r="1751" spans="1:10" x14ac:dyDescent="0.2">
      <c r="A1751" s="8" t="str">
        <f>Table76810[[#This Row],[Test No.]]&amp;Table76810[[#This Row],[Section]]&amp;Table76810[[#This Row],[Q No.]]</f>
        <v>P4330</v>
      </c>
      <c r="C1751" s="9" t="s">
        <v>107</v>
      </c>
      <c r="D1751" s="12">
        <v>30</v>
      </c>
      <c r="E1751" s="14"/>
      <c r="F1751" s="11">
        <f>Table76810[[#This Row],[CID]]</f>
        <v>0</v>
      </c>
      <c r="J1751" s="11" t="e">
        <f>VLOOKUP(Table76810[[#This Row],[CID]],ALY,2,FALSE)</f>
        <v>#N/A</v>
      </c>
    </row>
    <row r="1752" spans="1:10" x14ac:dyDescent="0.2">
      <c r="A1752" s="8" t="str">
        <f>Table76810[[#This Row],[Test No.]]&amp;Table76810[[#This Row],[Section]]&amp;Table76810[[#This Row],[Q No.]]</f>
        <v>P4331</v>
      </c>
      <c r="C1752" s="9" t="s">
        <v>107</v>
      </c>
      <c r="D1752" s="12">
        <v>31</v>
      </c>
      <c r="E1752" s="14"/>
      <c r="F1752" s="11">
        <f>Table76810[[#This Row],[CID]]</f>
        <v>0</v>
      </c>
      <c r="J1752" s="11" t="e">
        <f>VLOOKUP(Table76810[[#This Row],[CID]],ALY,2,FALSE)</f>
        <v>#N/A</v>
      </c>
    </row>
    <row r="1753" spans="1:10" x14ac:dyDescent="0.2">
      <c r="A1753" s="8" t="str">
        <f>Table76810[[#This Row],[Test No.]]&amp;Table76810[[#This Row],[Section]]&amp;Table76810[[#This Row],[Q No.]]</f>
        <v>P4332</v>
      </c>
      <c r="C1753" s="9" t="s">
        <v>107</v>
      </c>
      <c r="D1753" s="12">
        <v>32</v>
      </c>
      <c r="E1753" s="14"/>
      <c r="F1753" s="11">
        <f>Table76810[[#This Row],[CID]]</f>
        <v>0</v>
      </c>
      <c r="J1753" s="11" t="e">
        <f>VLOOKUP(Table76810[[#This Row],[CID]],ALY,2,FALSE)</f>
        <v>#N/A</v>
      </c>
    </row>
    <row r="1754" spans="1:10" x14ac:dyDescent="0.2">
      <c r="A1754" s="8" t="str">
        <f>Table76810[[#This Row],[Test No.]]&amp;Table76810[[#This Row],[Section]]&amp;Table76810[[#This Row],[Q No.]]</f>
        <v>P4333</v>
      </c>
      <c r="C1754" s="9" t="s">
        <v>107</v>
      </c>
      <c r="D1754" s="12">
        <v>33</v>
      </c>
      <c r="E1754" s="14"/>
      <c r="F1754" s="11">
        <f>Table76810[[#This Row],[CID]]</f>
        <v>0</v>
      </c>
      <c r="J1754" s="11" t="e">
        <f>VLOOKUP(Table76810[[#This Row],[CID]],ALY,2,FALSE)</f>
        <v>#N/A</v>
      </c>
    </row>
    <row r="1755" spans="1:10" x14ac:dyDescent="0.2">
      <c r="A1755" s="8" t="str">
        <f>Table76810[[#This Row],[Test No.]]&amp;Table76810[[#This Row],[Section]]&amp;Table76810[[#This Row],[Q No.]]</f>
        <v>P4334</v>
      </c>
      <c r="C1755" s="9" t="s">
        <v>107</v>
      </c>
      <c r="D1755" s="12">
        <v>34</v>
      </c>
      <c r="E1755" s="14"/>
      <c r="F1755" s="11">
        <f>Table76810[[#This Row],[CID]]</f>
        <v>0</v>
      </c>
      <c r="J1755" s="11" t="e">
        <f>VLOOKUP(Table76810[[#This Row],[CID]],ALY,2,FALSE)</f>
        <v>#N/A</v>
      </c>
    </row>
    <row r="1756" spans="1:10" x14ac:dyDescent="0.2">
      <c r="A1756" s="8" t="str">
        <f>Table76810[[#This Row],[Test No.]]&amp;Table76810[[#This Row],[Section]]&amp;Table76810[[#This Row],[Q No.]]</f>
        <v>P4335</v>
      </c>
      <c r="C1756" s="9" t="s">
        <v>107</v>
      </c>
      <c r="D1756" s="12">
        <v>35</v>
      </c>
      <c r="E1756" s="14"/>
      <c r="F1756" s="11">
        <f>Table76810[[#This Row],[CID]]</f>
        <v>0</v>
      </c>
      <c r="J1756" s="11" t="e">
        <f>VLOOKUP(Table76810[[#This Row],[CID]],ALY,2,FALSE)</f>
        <v>#N/A</v>
      </c>
    </row>
    <row r="1757" spans="1:10" x14ac:dyDescent="0.2">
      <c r="A1757" s="8" t="str">
        <f>Table76810[[#This Row],[Test No.]]&amp;Table76810[[#This Row],[Section]]&amp;Table76810[[#This Row],[Q No.]]</f>
        <v>P4336</v>
      </c>
      <c r="C1757" s="9" t="s">
        <v>107</v>
      </c>
      <c r="D1757" s="12">
        <v>36</v>
      </c>
      <c r="E1757" s="14"/>
      <c r="F1757" s="11">
        <f>Table76810[[#This Row],[CID]]</f>
        <v>0</v>
      </c>
      <c r="J1757" s="11" t="e">
        <f>VLOOKUP(Table76810[[#This Row],[CID]],ALY,2,FALSE)</f>
        <v>#N/A</v>
      </c>
    </row>
    <row r="1758" spans="1:10" x14ac:dyDescent="0.2">
      <c r="A1758" s="8" t="str">
        <f>Table76810[[#This Row],[Test No.]]&amp;Table76810[[#This Row],[Section]]&amp;Table76810[[#This Row],[Q No.]]</f>
        <v>P4337</v>
      </c>
      <c r="C1758" s="9" t="s">
        <v>107</v>
      </c>
      <c r="D1758" s="12">
        <v>37</v>
      </c>
      <c r="E1758" s="14"/>
      <c r="F1758" s="11">
        <f>Table76810[[#This Row],[CID]]</f>
        <v>0</v>
      </c>
      <c r="J1758" s="11" t="e">
        <f>VLOOKUP(Table76810[[#This Row],[CID]],ALY,2,FALSE)</f>
        <v>#N/A</v>
      </c>
    </row>
    <row r="1759" spans="1:10" x14ac:dyDescent="0.2">
      <c r="A1759" s="8" t="str">
        <f>Table76810[[#This Row],[Test No.]]&amp;Table76810[[#This Row],[Section]]&amp;Table76810[[#This Row],[Q No.]]</f>
        <v>P4338</v>
      </c>
      <c r="C1759" s="9" t="s">
        <v>107</v>
      </c>
      <c r="D1759" s="12">
        <v>38</v>
      </c>
      <c r="E1759" s="14"/>
      <c r="F1759" s="11">
        <f>Table76810[[#This Row],[CID]]</f>
        <v>0</v>
      </c>
      <c r="J1759" s="11" t="e">
        <f>VLOOKUP(Table76810[[#This Row],[CID]],ALY,2,FALSE)</f>
        <v>#N/A</v>
      </c>
    </row>
    <row r="1760" spans="1:10" x14ac:dyDescent="0.2">
      <c r="A1760" s="8" t="str">
        <f>Table76810[[#This Row],[Test No.]]&amp;Table76810[[#This Row],[Section]]&amp;Table76810[[#This Row],[Q No.]]</f>
        <v>P4339</v>
      </c>
      <c r="C1760" s="9" t="s">
        <v>107</v>
      </c>
      <c r="D1760" s="12">
        <v>39</v>
      </c>
      <c r="E1760" s="14"/>
      <c r="F1760" s="11">
        <f>Table76810[[#This Row],[CID]]</f>
        <v>0</v>
      </c>
      <c r="J1760" s="11" t="e">
        <f>VLOOKUP(Table76810[[#This Row],[CID]],ALY,2,FALSE)</f>
        <v>#N/A</v>
      </c>
    </row>
    <row r="1761" spans="1:10" x14ac:dyDescent="0.2">
      <c r="A1761" s="8" t="str">
        <f>Table76810[[#This Row],[Test No.]]&amp;Table76810[[#This Row],[Section]]&amp;Table76810[[#This Row],[Q No.]]</f>
        <v>P4340</v>
      </c>
      <c r="C1761" s="9" t="s">
        <v>107</v>
      </c>
      <c r="D1761" s="12">
        <v>40</v>
      </c>
      <c r="E1761" s="14"/>
      <c r="F1761" s="11">
        <f>Table76810[[#This Row],[CID]]</f>
        <v>0</v>
      </c>
      <c r="J1761" s="11" t="e">
        <f>VLOOKUP(Table76810[[#This Row],[CID]],ALY,2,FALSE)</f>
        <v>#N/A</v>
      </c>
    </row>
    <row r="1762" spans="1:10" x14ac:dyDescent="0.2">
      <c r="A1762" s="8" t="str">
        <f>Table76810[[#This Row],[Test No.]]&amp;Table76810[[#This Row],[Section]]&amp;Table76810[[#This Row],[Q No.]]</f>
        <v>P441</v>
      </c>
      <c r="C1762" s="9" t="s">
        <v>106</v>
      </c>
      <c r="D1762" s="12">
        <v>1</v>
      </c>
      <c r="E1762" s="14"/>
      <c r="F1762" s="11">
        <f>Table76810[[#This Row],[CID]]</f>
        <v>0</v>
      </c>
      <c r="J1762" s="11" t="e">
        <f>VLOOKUP(Table76810[[#This Row],[CID]],ALY,2,FALSE)</f>
        <v>#N/A</v>
      </c>
    </row>
    <row r="1763" spans="1:10" x14ac:dyDescent="0.2">
      <c r="A1763" s="8" t="str">
        <f>Table76810[[#This Row],[Test No.]]&amp;Table76810[[#This Row],[Section]]&amp;Table76810[[#This Row],[Q No.]]</f>
        <v>P442</v>
      </c>
      <c r="C1763" s="9" t="s">
        <v>106</v>
      </c>
      <c r="D1763" s="12">
        <v>2</v>
      </c>
      <c r="E1763" s="14"/>
      <c r="F1763" s="11">
        <f>Table76810[[#This Row],[CID]]</f>
        <v>0</v>
      </c>
      <c r="J1763" s="11" t="e">
        <f>VLOOKUP(Table76810[[#This Row],[CID]],ALY,2,FALSE)</f>
        <v>#N/A</v>
      </c>
    </row>
    <row r="1764" spans="1:10" x14ac:dyDescent="0.2">
      <c r="A1764" s="8" t="str">
        <f>Table76810[[#This Row],[Test No.]]&amp;Table76810[[#This Row],[Section]]&amp;Table76810[[#This Row],[Q No.]]</f>
        <v>P443</v>
      </c>
      <c r="C1764" s="9" t="s">
        <v>106</v>
      </c>
      <c r="D1764" s="12">
        <v>3</v>
      </c>
      <c r="E1764" s="14"/>
      <c r="F1764" s="11">
        <f>Table76810[[#This Row],[CID]]</f>
        <v>0</v>
      </c>
      <c r="J1764" s="11" t="e">
        <f>VLOOKUP(Table76810[[#This Row],[CID]],ALY,2,FALSE)</f>
        <v>#N/A</v>
      </c>
    </row>
    <row r="1765" spans="1:10" x14ac:dyDescent="0.2">
      <c r="A1765" s="8" t="str">
        <f>Table76810[[#This Row],[Test No.]]&amp;Table76810[[#This Row],[Section]]&amp;Table76810[[#This Row],[Q No.]]</f>
        <v>P444</v>
      </c>
      <c r="C1765" s="9" t="s">
        <v>106</v>
      </c>
      <c r="D1765" s="12">
        <v>4</v>
      </c>
      <c r="E1765" s="14"/>
      <c r="F1765" s="11">
        <f>Table76810[[#This Row],[CID]]</f>
        <v>0</v>
      </c>
      <c r="J1765" s="11" t="e">
        <f>VLOOKUP(Table76810[[#This Row],[CID]],ALY,2,FALSE)</f>
        <v>#N/A</v>
      </c>
    </row>
    <row r="1766" spans="1:10" x14ac:dyDescent="0.2">
      <c r="A1766" s="8" t="str">
        <f>Table76810[[#This Row],[Test No.]]&amp;Table76810[[#This Row],[Section]]&amp;Table76810[[#This Row],[Q No.]]</f>
        <v>P445</v>
      </c>
      <c r="C1766" s="9" t="s">
        <v>106</v>
      </c>
      <c r="D1766" s="12">
        <v>5</v>
      </c>
      <c r="E1766" s="14"/>
      <c r="F1766" s="11">
        <f>Table76810[[#This Row],[CID]]</f>
        <v>0</v>
      </c>
      <c r="J1766" s="11" t="e">
        <f>VLOOKUP(Table76810[[#This Row],[CID]],ALY,2,FALSE)</f>
        <v>#N/A</v>
      </c>
    </row>
    <row r="1767" spans="1:10" x14ac:dyDescent="0.2">
      <c r="A1767" s="8" t="str">
        <f>Table76810[[#This Row],[Test No.]]&amp;Table76810[[#This Row],[Section]]&amp;Table76810[[#This Row],[Q No.]]</f>
        <v>P446</v>
      </c>
      <c r="C1767" s="9" t="s">
        <v>106</v>
      </c>
      <c r="D1767" s="12">
        <v>6</v>
      </c>
      <c r="E1767" s="14"/>
      <c r="F1767" s="11">
        <f>Table76810[[#This Row],[CID]]</f>
        <v>0</v>
      </c>
      <c r="J1767" s="11" t="e">
        <f>VLOOKUP(Table76810[[#This Row],[CID]],ALY,2,FALSE)</f>
        <v>#N/A</v>
      </c>
    </row>
    <row r="1768" spans="1:10" x14ac:dyDescent="0.2">
      <c r="A1768" s="8" t="str">
        <f>Table76810[[#This Row],[Test No.]]&amp;Table76810[[#This Row],[Section]]&amp;Table76810[[#This Row],[Q No.]]</f>
        <v>P447</v>
      </c>
      <c r="C1768" s="9" t="s">
        <v>106</v>
      </c>
      <c r="D1768" s="12">
        <v>7</v>
      </c>
      <c r="E1768" s="14"/>
      <c r="F1768" s="11">
        <f>Table76810[[#This Row],[CID]]</f>
        <v>0</v>
      </c>
      <c r="J1768" s="11" t="e">
        <f>VLOOKUP(Table76810[[#This Row],[CID]],ALY,2,FALSE)</f>
        <v>#N/A</v>
      </c>
    </row>
    <row r="1769" spans="1:10" x14ac:dyDescent="0.2">
      <c r="A1769" s="8" t="str">
        <f>Table76810[[#This Row],[Test No.]]&amp;Table76810[[#This Row],[Section]]&amp;Table76810[[#This Row],[Q No.]]</f>
        <v>P448</v>
      </c>
      <c r="C1769" s="9" t="s">
        <v>106</v>
      </c>
      <c r="D1769" s="12">
        <v>8</v>
      </c>
      <c r="E1769" s="14"/>
      <c r="F1769" s="11">
        <f>Table76810[[#This Row],[CID]]</f>
        <v>0</v>
      </c>
      <c r="J1769" s="11" t="e">
        <f>VLOOKUP(Table76810[[#This Row],[CID]],ALY,2,FALSE)</f>
        <v>#N/A</v>
      </c>
    </row>
    <row r="1770" spans="1:10" x14ac:dyDescent="0.2">
      <c r="A1770" s="8" t="str">
        <f>Table76810[[#This Row],[Test No.]]&amp;Table76810[[#This Row],[Section]]&amp;Table76810[[#This Row],[Q No.]]</f>
        <v>P449</v>
      </c>
      <c r="C1770" s="9" t="s">
        <v>106</v>
      </c>
      <c r="D1770" s="12">
        <v>9</v>
      </c>
      <c r="E1770" s="14"/>
      <c r="F1770" s="11">
        <f>Table76810[[#This Row],[CID]]</f>
        <v>0</v>
      </c>
      <c r="J1770" s="11" t="e">
        <f>VLOOKUP(Table76810[[#This Row],[CID]],ALY,2,FALSE)</f>
        <v>#N/A</v>
      </c>
    </row>
    <row r="1771" spans="1:10" x14ac:dyDescent="0.2">
      <c r="A1771" s="8" t="str">
        <f>Table76810[[#This Row],[Test No.]]&amp;Table76810[[#This Row],[Section]]&amp;Table76810[[#This Row],[Q No.]]</f>
        <v>P4410</v>
      </c>
      <c r="C1771" s="9" t="s">
        <v>106</v>
      </c>
      <c r="D1771" s="12">
        <v>10</v>
      </c>
      <c r="E1771" s="14"/>
      <c r="F1771" s="11">
        <f>Table76810[[#This Row],[CID]]</f>
        <v>0</v>
      </c>
      <c r="J1771" s="11" t="e">
        <f>VLOOKUP(Table76810[[#This Row],[CID]],ALY,2,FALSE)</f>
        <v>#N/A</v>
      </c>
    </row>
    <row r="1772" spans="1:10" x14ac:dyDescent="0.2">
      <c r="A1772" s="8" t="str">
        <f>Table76810[[#This Row],[Test No.]]&amp;Table76810[[#This Row],[Section]]&amp;Table76810[[#This Row],[Q No.]]</f>
        <v>P4411</v>
      </c>
      <c r="C1772" s="9" t="s">
        <v>106</v>
      </c>
      <c r="D1772" s="12">
        <v>11</v>
      </c>
      <c r="E1772" s="14"/>
      <c r="F1772" s="11">
        <f>Table76810[[#This Row],[CID]]</f>
        <v>0</v>
      </c>
      <c r="J1772" s="11" t="e">
        <f>VLOOKUP(Table76810[[#This Row],[CID]],ALY,2,FALSE)</f>
        <v>#N/A</v>
      </c>
    </row>
    <row r="1773" spans="1:10" x14ac:dyDescent="0.2">
      <c r="A1773" s="8" t="str">
        <f>Table76810[[#This Row],[Test No.]]&amp;Table76810[[#This Row],[Section]]&amp;Table76810[[#This Row],[Q No.]]</f>
        <v>P4412</v>
      </c>
      <c r="C1773" s="9" t="s">
        <v>106</v>
      </c>
      <c r="D1773" s="12">
        <v>12</v>
      </c>
      <c r="E1773" s="14"/>
      <c r="F1773" s="11">
        <f>Table76810[[#This Row],[CID]]</f>
        <v>0</v>
      </c>
      <c r="J1773" s="11" t="e">
        <f>VLOOKUP(Table76810[[#This Row],[CID]],ALY,2,FALSE)</f>
        <v>#N/A</v>
      </c>
    </row>
    <row r="1774" spans="1:10" x14ac:dyDescent="0.2">
      <c r="A1774" s="8" t="str">
        <f>Table76810[[#This Row],[Test No.]]&amp;Table76810[[#This Row],[Section]]&amp;Table76810[[#This Row],[Q No.]]</f>
        <v>P4413</v>
      </c>
      <c r="C1774" s="9" t="s">
        <v>106</v>
      </c>
      <c r="D1774" s="12">
        <v>13</v>
      </c>
      <c r="E1774" s="14"/>
      <c r="F1774" s="11">
        <f>Table76810[[#This Row],[CID]]</f>
        <v>0</v>
      </c>
      <c r="J1774" s="11" t="e">
        <f>VLOOKUP(Table76810[[#This Row],[CID]],ALY,2,FALSE)</f>
        <v>#N/A</v>
      </c>
    </row>
    <row r="1775" spans="1:10" x14ac:dyDescent="0.2">
      <c r="A1775" s="8" t="str">
        <f>Table76810[[#This Row],[Test No.]]&amp;Table76810[[#This Row],[Section]]&amp;Table76810[[#This Row],[Q No.]]</f>
        <v>P4414</v>
      </c>
      <c r="C1775" s="9" t="s">
        <v>106</v>
      </c>
      <c r="D1775" s="12">
        <v>14</v>
      </c>
      <c r="E1775" s="14"/>
      <c r="F1775" s="11">
        <f>Table76810[[#This Row],[CID]]</f>
        <v>0</v>
      </c>
      <c r="J1775" s="11" t="e">
        <f>VLOOKUP(Table76810[[#This Row],[CID]],ALY,2,FALSE)</f>
        <v>#N/A</v>
      </c>
    </row>
    <row r="1776" spans="1:10" x14ac:dyDescent="0.2">
      <c r="A1776" s="8" t="str">
        <f>Table76810[[#This Row],[Test No.]]&amp;Table76810[[#This Row],[Section]]&amp;Table76810[[#This Row],[Q No.]]</f>
        <v>P4415</v>
      </c>
      <c r="C1776" s="9" t="s">
        <v>106</v>
      </c>
      <c r="D1776" s="12">
        <v>15</v>
      </c>
      <c r="E1776" s="14"/>
      <c r="F1776" s="11">
        <f>Table76810[[#This Row],[CID]]</f>
        <v>0</v>
      </c>
      <c r="J1776" s="11" t="e">
        <f>VLOOKUP(Table76810[[#This Row],[CID]],ALY,2,FALSE)</f>
        <v>#N/A</v>
      </c>
    </row>
    <row r="1777" spans="1:10" x14ac:dyDescent="0.2">
      <c r="A1777" s="8" t="str">
        <f>Table76810[[#This Row],[Test No.]]&amp;Table76810[[#This Row],[Section]]&amp;Table76810[[#This Row],[Q No.]]</f>
        <v>P4416</v>
      </c>
      <c r="C1777" s="9" t="s">
        <v>106</v>
      </c>
      <c r="D1777" s="12">
        <v>16</v>
      </c>
      <c r="E1777" s="14"/>
      <c r="F1777" s="11">
        <f>Table76810[[#This Row],[CID]]</f>
        <v>0</v>
      </c>
      <c r="J1777" s="11" t="e">
        <f>VLOOKUP(Table76810[[#This Row],[CID]],ALY,2,FALSE)</f>
        <v>#N/A</v>
      </c>
    </row>
    <row r="1778" spans="1:10" x14ac:dyDescent="0.2">
      <c r="A1778" s="8" t="str">
        <f>Table76810[[#This Row],[Test No.]]&amp;Table76810[[#This Row],[Section]]&amp;Table76810[[#This Row],[Q No.]]</f>
        <v>P4417</v>
      </c>
      <c r="C1778" s="9" t="s">
        <v>106</v>
      </c>
      <c r="D1778" s="12">
        <v>17</v>
      </c>
      <c r="E1778" s="14"/>
      <c r="F1778" s="11">
        <f>Table76810[[#This Row],[CID]]</f>
        <v>0</v>
      </c>
      <c r="J1778" s="11" t="e">
        <f>VLOOKUP(Table76810[[#This Row],[CID]],ALY,2,FALSE)</f>
        <v>#N/A</v>
      </c>
    </row>
    <row r="1779" spans="1:10" x14ac:dyDescent="0.2">
      <c r="A1779" s="8" t="str">
        <f>Table76810[[#This Row],[Test No.]]&amp;Table76810[[#This Row],[Section]]&amp;Table76810[[#This Row],[Q No.]]</f>
        <v>P4418</v>
      </c>
      <c r="C1779" s="9" t="s">
        <v>106</v>
      </c>
      <c r="D1779" s="12">
        <v>18</v>
      </c>
      <c r="E1779" s="14"/>
      <c r="F1779" s="11">
        <f>Table76810[[#This Row],[CID]]</f>
        <v>0</v>
      </c>
      <c r="J1779" s="11" t="e">
        <f>VLOOKUP(Table76810[[#This Row],[CID]],ALY,2,FALSE)</f>
        <v>#N/A</v>
      </c>
    </row>
    <row r="1780" spans="1:10" x14ac:dyDescent="0.2">
      <c r="A1780" s="8" t="str">
        <f>Table76810[[#This Row],[Test No.]]&amp;Table76810[[#This Row],[Section]]&amp;Table76810[[#This Row],[Q No.]]</f>
        <v>P4419</v>
      </c>
      <c r="C1780" s="9" t="s">
        <v>106</v>
      </c>
      <c r="D1780" s="12">
        <v>19</v>
      </c>
      <c r="E1780" s="14"/>
      <c r="F1780" s="11">
        <f>Table76810[[#This Row],[CID]]</f>
        <v>0</v>
      </c>
      <c r="J1780" s="11" t="e">
        <f>VLOOKUP(Table76810[[#This Row],[CID]],ALY,2,FALSE)</f>
        <v>#N/A</v>
      </c>
    </row>
    <row r="1781" spans="1:10" x14ac:dyDescent="0.2">
      <c r="A1781" s="8" t="str">
        <f>Table76810[[#This Row],[Test No.]]&amp;Table76810[[#This Row],[Section]]&amp;Table76810[[#This Row],[Q No.]]</f>
        <v>P4420</v>
      </c>
      <c r="C1781" s="9" t="s">
        <v>106</v>
      </c>
      <c r="D1781" s="12">
        <v>20</v>
      </c>
      <c r="E1781" s="14"/>
      <c r="F1781" s="11">
        <f>Table76810[[#This Row],[CID]]</f>
        <v>0</v>
      </c>
      <c r="J1781" s="11" t="e">
        <f>VLOOKUP(Table76810[[#This Row],[CID]],ALY,2,FALSE)</f>
        <v>#N/A</v>
      </c>
    </row>
    <row r="1782" spans="1:10" x14ac:dyDescent="0.2">
      <c r="A1782" s="8" t="str">
        <f>Table76810[[#This Row],[Test No.]]&amp;Table76810[[#This Row],[Section]]&amp;Table76810[[#This Row],[Q No.]]</f>
        <v>P4421</v>
      </c>
      <c r="C1782" s="9" t="s">
        <v>106</v>
      </c>
      <c r="D1782" s="12">
        <v>21</v>
      </c>
      <c r="E1782" s="14"/>
      <c r="F1782" s="11">
        <f>Table76810[[#This Row],[CID]]</f>
        <v>0</v>
      </c>
      <c r="J1782" s="11" t="e">
        <f>VLOOKUP(Table76810[[#This Row],[CID]],ALY,2,FALSE)</f>
        <v>#N/A</v>
      </c>
    </row>
    <row r="1783" spans="1:10" x14ac:dyDescent="0.2">
      <c r="A1783" s="8" t="str">
        <f>Table76810[[#This Row],[Test No.]]&amp;Table76810[[#This Row],[Section]]&amp;Table76810[[#This Row],[Q No.]]</f>
        <v>P4422</v>
      </c>
      <c r="C1783" s="9" t="s">
        <v>106</v>
      </c>
      <c r="D1783" s="12">
        <v>22</v>
      </c>
      <c r="E1783" s="14"/>
      <c r="F1783" s="11">
        <f>Table76810[[#This Row],[CID]]</f>
        <v>0</v>
      </c>
      <c r="J1783" s="11" t="e">
        <f>VLOOKUP(Table76810[[#This Row],[CID]],ALY,2,FALSE)</f>
        <v>#N/A</v>
      </c>
    </row>
    <row r="1784" spans="1:10" x14ac:dyDescent="0.2">
      <c r="A1784" s="8" t="str">
        <f>Table76810[[#This Row],[Test No.]]&amp;Table76810[[#This Row],[Section]]&amp;Table76810[[#This Row],[Q No.]]</f>
        <v>P4423</v>
      </c>
      <c r="C1784" s="9" t="s">
        <v>106</v>
      </c>
      <c r="D1784" s="12">
        <v>23</v>
      </c>
      <c r="E1784" s="14"/>
      <c r="F1784" s="11">
        <f>Table76810[[#This Row],[CID]]</f>
        <v>0</v>
      </c>
      <c r="J1784" s="11" t="e">
        <f>VLOOKUP(Table76810[[#This Row],[CID]],ALY,2,FALSE)</f>
        <v>#N/A</v>
      </c>
    </row>
    <row r="1785" spans="1:10" x14ac:dyDescent="0.2">
      <c r="A1785" s="8" t="str">
        <f>Table76810[[#This Row],[Test No.]]&amp;Table76810[[#This Row],[Section]]&amp;Table76810[[#This Row],[Q No.]]</f>
        <v>P4424</v>
      </c>
      <c r="C1785" s="9" t="s">
        <v>106</v>
      </c>
      <c r="D1785" s="12">
        <v>24</v>
      </c>
      <c r="E1785" s="14"/>
      <c r="F1785" s="11">
        <f>Table76810[[#This Row],[CID]]</f>
        <v>0</v>
      </c>
      <c r="J1785" s="11" t="e">
        <f>VLOOKUP(Table76810[[#This Row],[CID]],ALY,2,FALSE)</f>
        <v>#N/A</v>
      </c>
    </row>
    <row r="1786" spans="1:10" x14ac:dyDescent="0.2">
      <c r="A1786" s="8" t="str">
        <f>Table76810[[#This Row],[Test No.]]&amp;Table76810[[#This Row],[Section]]&amp;Table76810[[#This Row],[Q No.]]</f>
        <v>P4425</v>
      </c>
      <c r="C1786" s="9" t="s">
        <v>106</v>
      </c>
      <c r="D1786" s="12">
        <v>25</v>
      </c>
      <c r="E1786" s="14"/>
      <c r="F1786" s="11">
        <f>Table76810[[#This Row],[CID]]</f>
        <v>0</v>
      </c>
      <c r="J1786" s="11" t="e">
        <f>VLOOKUP(Table76810[[#This Row],[CID]],ALY,2,FALSE)</f>
        <v>#N/A</v>
      </c>
    </row>
    <row r="1787" spans="1:10" x14ac:dyDescent="0.2">
      <c r="A1787" s="8" t="str">
        <f>Table76810[[#This Row],[Test No.]]&amp;Table76810[[#This Row],[Section]]&amp;Table76810[[#This Row],[Q No.]]</f>
        <v>P4426</v>
      </c>
      <c r="C1787" s="9" t="s">
        <v>106</v>
      </c>
      <c r="D1787" s="12">
        <v>26</v>
      </c>
      <c r="E1787" s="14"/>
      <c r="F1787" s="11">
        <f>Table76810[[#This Row],[CID]]</f>
        <v>0</v>
      </c>
      <c r="J1787" s="11" t="e">
        <f>VLOOKUP(Table76810[[#This Row],[CID]],ALY,2,FALSE)</f>
        <v>#N/A</v>
      </c>
    </row>
    <row r="1788" spans="1:10" x14ac:dyDescent="0.2">
      <c r="A1788" s="8" t="str">
        <f>Table76810[[#This Row],[Test No.]]&amp;Table76810[[#This Row],[Section]]&amp;Table76810[[#This Row],[Q No.]]</f>
        <v>P4427</v>
      </c>
      <c r="C1788" s="9" t="s">
        <v>106</v>
      </c>
      <c r="D1788" s="12">
        <v>27</v>
      </c>
      <c r="E1788" s="14"/>
      <c r="F1788" s="11">
        <f>Table76810[[#This Row],[CID]]</f>
        <v>0</v>
      </c>
      <c r="J1788" s="11" t="e">
        <f>VLOOKUP(Table76810[[#This Row],[CID]],ALY,2,FALSE)</f>
        <v>#N/A</v>
      </c>
    </row>
    <row r="1789" spans="1:10" x14ac:dyDescent="0.2">
      <c r="A1789" s="8" t="str">
        <f>Table76810[[#This Row],[Test No.]]&amp;Table76810[[#This Row],[Section]]&amp;Table76810[[#This Row],[Q No.]]</f>
        <v>P4428</v>
      </c>
      <c r="C1789" s="9" t="s">
        <v>106</v>
      </c>
      <c r="D1789" s="12">
        <v>28</v>
      </c>
      <c r="E1789" s="14"/>
      <c r="F1789" s="11">
        <f>Table76810[[#This Row],[CID]]</f>
        <v>0</v>
      </c>
      <c r="J1789" s="11" t="e">
        <f>VLOOKUP(Table76810[[#This Row],[CID]],ALY,2,FALSE)</f>
        <v>#N/A</v>
      </c>
    </row>
    <row r="1790" spans="1:10" x14ac:dyDescent="0.2">
      <c r="A1790" s="8" t="str">
        <f>Table76810[[#This Row],[Test No.]]&amp;Table76810[[#This Row],[Section]]&amp;Table76810[[#This Row],[Q No.]]</f>
        <v>P4429</v>
      </c>
      <c r="C1790" s="9" t="s">
        <v>106</v>
      </c>
      <c r="D1790" s="12">
        <v>29</v>
      </c>
      <c r="E1790" s="14"/>
      <c r="F1790" s="11">
        <f>Table76810[[#This Row],[CID]]</f>
        <v>0</v>
      </c>
      <c r="J1790" s="11" t="e">
        <f>VLOOKUP(Table76810[[#This Row],[CID]],ALY,2,FALSE)</f>
        <v>#N/A</v>
      </c>
    </row>
    <row r="1791" spans="1:10" x14ac:dyDescent="0.2">
      <c r="A1791" s="8" t="str">
        <f>Table76810[[#This Row],[Test No.]]&amp;Table76810[[#This Row],[Section]]&amp;Table76810[[#This Row],[Q No.]]</f>
        <v>P4430</v>
      </c>
      <c r="C1791" s="9" t="s">
        <v>106</v>
      </c>
      <c r="D1791" s="12">
        <v>30</v>
      </c>
      <c r="E1791" s="14"/>
      <c r="F1791" s="11">
        <f>Table76810[[#This Row],[CID]]</f>
        <v>0</v>
      </c>
      <c r="J1791" s="11" t="e">
        <f>VLOOKUP(Table76810[[#This Row],[CID]],ALY,2,FALSE)</f>
        <v>#N/A</v>
      </c>
    </row>
    <row r="1792" spans="1:10" x14ac:dyDescent="0.2">
      <c r="A1792" s="8" t="str">
        <f>Table76810[[#This Row],[Test No.]]&amp;Table76810[[#This Row],[Section]]&amp;Table76810[[#This Row],[Q No.]]</f>
        <v>P4431</v>
      </c>
      <c r="C1792" s="9" t="s">
        <v>106</v>
      </c>
      <c r="D1792" s="12">
        <v>31</v>
      </c>
      <c r="E1792" s="14"/>
      <c r="F1792" s="11">
        <f>Table76810[[#This Row],[CID]]</f>
        <v>0</v>
      </c>
      <c r="J1792" s="11" t="e">
        <f>VLOOKUP(Table76810[[#This Row],[CID]],ALY,2,FALSE)</f>
        <v>#N/A</v>
      </c>
    </row>
    <row r="1793" spans="1:10" x14ac:dyDescent="0.2">
      <c r="A1793" s="8" t="str">
        <f>Table76810[[#This Row],[Test No.]]&amp;Table76810[[#This Row],[Section]]&amp;Table76810[[#This Row],[Q No.]]</f>
        <v>P4432</v>
      </c>
      <c r="C1793" s="9" t="s">
        <v>106</v>
      </c>
      <c r="D1793" s="12">
        <v>32</v>
      </c>
      <c r="E1793" s="14"/>
      <c r="F1793" s="11">
        <f>Table76810[[#This Row],[CID]]</f>
        <v>0</v>
      </c>
      <c r="J1793" s="11" t="e">
        <f>VLOOKUP(Table76810[[#This Row],[CID]],ALY,2,FALSE)</f>
        <v>#N/A</v>
      </c>
    </row>
    <row r="1794" spans="1:10" x14ac:dyDescent="0.2">
      <c r="A1794" s="8" t="str">
        <f>Table76810[[#This Row],[Test No.]]&amp;Table76810[[#This Row],[Section]]&amp;Table76810[[#This Row],[Q No.]]</f>
        <v>P4433</v>
      </c>
      <c r="C1794" s="9" t="s">
        <v>106</v>
      </c>
      <c r="D1794" s="12">
        <v>33</v>
      </c>
      <c r="E1794" s="14"/>
      <c r="F1794" s="11">
        <f>Table76810[[#This Row],[CID]]</f>
        <v>0</v>
      </c>
      <c r="J1794" s="11" t="e">
        <f>VLOOKUP(Table76810[[#This Row],[CID]],ALY,2,FALSE)</f>
        <v>#N/A</v>
      </c>
    </row>
    <row r="1795" spans="1:10" x14ac:dyDescent="0.2">
      <c r="A1795" s="8" t="str">
        <f>Table76810[[#This Row],[Test No.]]&amp;Table76810[[#This Row],[Section]]&amp;Table76810[[#This Row],[Q No.]]</f>
        <v>P4434</v>
      </c>
      <c r="C1795" s="9" t="s">
        <v>106</v>
      </c>
      <c r="D1795" s="14">
        <v>34</v>
      </c>
      <c r="E1795" s="14"/>
      <c r="F1795" s="13">
        <f>Table76810[[#This Row],[CID]]</f>
        <v>0</v>
      </c>
      <c r="G1795" s="14"/>
      <c r="H1795" s="13"/>
      <c r="J1795" s="13" t="e">
        <f>VLOOKUP(Table76810[[#This Row],[CID]],ALY,2,FALSE)</f>
        <v>#N/A</v>
      </c>
    </row>
    <row r="1796" spans="1:10" x14ac:dyDescent="0.2">
      <c r="A1796" s="8" t="str">
        <f>Table76810[[#This Row],[Test No.]]&amp;Table76810[[#This Row],[Section]]&amp;Table76810[[#This Row],[Q No.]]</f>
        <v>P4435</v>
      </c>
      <c r="C1796" s="9" t="s">
        <v>106</v>
      </c>
      <c r="D1796" s="14">
        <v>35</v>
      </c>
      <c r="E1796" s="14"/>
      <c r="F1796" s="13">
        <f>Table76810[[#This Row],[CID]]</f>
        <v>0</v>
      </c>
      <c r="G1796" s="14"/>
      <c r="H1796" s="13"/>
      <c r="J1796" s="13" t="e">
        <f>VLOOKUP(Table76810[[#This Row],[CID]],ALY,2,FALSE)</f>
        <v>#N/A</v>
      </c>
    </row>
    <row r="1797" spans="1:10" x14ac:dyDescent="0.2">
      <c r="A1797" s="8" t="str">
        <f>Table76810[[#This Row],[Test No.]]&amp;Table76810[[#This Row],[Section]]&amp;Table76810[[#This Row],[Q No.]]</f>
        <v>P4436</v>
      </c>
      <c r="C1797" s="9" t="s">
        <v>106</v>
      </c>
      <c r="D1797" s="14">
        <v>36</v>
      </c>
      <c r="E1797" s="14"/>
      <c r="F1797" s="13">
        <f>Table76810[[#This Row],[CID]]</f>
        <v>0</v>
      </c>
      <c r="G1797" s="14"/>
      <c r="H1797" s="13"/>
      <c r="J1797" s="13" t="e">
        <f>VLOOKUP(Table76810[[#This Row],[CID]],ALY,2,FALSE)</f>
        <v>#N/A</v>
      </c>
    </row>
    <row r="1798" spans="1:10" x14ac:dyDescent="0.2">
      <c r="A1798" s="8" t="str">
        <f>Table76810[[#This Row],[Test No.]]&amp;Table76810[[#This Row],[Section]]&amp;Table76810[[#This Row],[Q No.]]</f>
        <v>P4437</v>
      </c>
      <c r="C1798" s="9" t="s">
        <v>106</v>
      </c>
      <c r="D1798" s="14">
        <v>37</v>
      </c>
      <c r="E1798" s="14"/>
      <c r="F1798" s="11">
        <f>Table76810[[#This Row],[CID]]</f>
        <v>0</v>
      </c>
      <c r="J1798" s="11" t="e">
        <f>VLOOKUP(Table76810[[#This Row],[CID]],ALY,2,FALSE)</f>
        <v>#N/A</v>
      </c>
    </row>
    <row r="1799" spans="1:10" x14ac:dyDescent="0.2">
      <c r="A1799" s="8" t="str">
        <f>Table76810[[#This Row],[Test No.]]&amp;Table76810[[#This Row],[Section]]&amp;Table76810[[#This Row],[Q No.]]</f>
        <v>P4438</v>
      </c>
      <c r="C1799" s="9" t="s">
        <v>106</v>
      </c>
      <c r="D1799" s="14">
        <v>38</v>
      </c>
      <c r="E1799" s="14"/>
      <c r="F1799" s="11">
        <f>Table76810[[#This Row],[CID]]</f>
        <v>0</v>
      </c>
      <c r="J1799" s="11" t="e">
        <f>VLOOKUP(Table76810[[#This Row],[CID]],ALY,2,FALSE)</f>
        <v>#N/A</v>
      </c>
    </row>
    <row r="1800" spans="1:10" x14ac:dyDescent="0.2">
      <c r="A1800" s="8" t="str">
        <f>Table76810[[#This Row],[Test No.]]&amp;Table76810[[#This Row],[Section]]&amp;Table76810[[#This Row],[Q No.]]</f>
        <v>P4439</v>
      </c>
      <c r="C1800" s="9" t="s">
        <v>106</v>
      </c>
      <c r="D1800" s="14">
        <v>39</v>
      </c>
      <c r="E1800" s="14"/>
      <c r="F1800" s="11">
        <f>Table76810[[#This Row],[CID]]</f>
        <v>0</v>
      </c>
      <c r="J1800" s="11" t="e">
        <f>VLOOKUP(Table76810[[#This Row],[CID]],ALY,2,FALSE)</f>
        <v>#N/A</v>
      </c>
    </row>
    <row r="1801" spans="1:10" x14ac:dyDescent="0.2">
      <c r="A1801" s="8" t="str">
        <f>Table76810[[#This Row],[Test No.]]&amp;Table76810[[#This Row],[Section]]&amp;Table76810[[#This Row],[Q No.]]</f>
        <v>P4440</v>
      </c>
      <c r="C1801" s="9" t="s">
        <v>106</v>
      </c>
      <c r="D1801" s="14">
        <v>40</v>
      </c>
      <c r="E1801" s="14"/>
      <c r="F1801" s="11">
        <f>Table76810[[#This Row],[CID]]</f>
        <v>0</v>
      </c>
      <c r="J1801" s="11" t="e">
        <f>VLOOKUP(Table76810[[#This Row],[CID]],ALY,2,FALSE)</f>
        <v>#N/A</v>
      </c>
    </row>
    <row r="1802" spans="1:10" x14ac:dyDescent="0.2">
      <c r="A1802" s="8" t="str">
        <f>Table76810[[#This Row],[Test No.]]&amp;Table76810[[#This Row],[Section]]&amp;Table76810[[#This Row],[Q No.]]</f>
        <v>P451</v>
      </c>
      <c r="C1802" s="7" t="s">
        <v>105</v>
      </c>
      <c r="D1802" s="14">
        <v>1</v>
      </c>
      <c r="E1802" s="14"/>
      <c r="F1802" s="11">
        <f>Table76810[[#This Row],[CID]]</f>
        <v>0</v>
      </c>
      <c r="J1802" s="11" t="e">
        <f>VLOOKUP(Table76810[[#This Row],[CID]],ALY,2,FALSE)</f>
        <v>#N/A</v>
      </c>
    </row>
    <row r="1803" spans="1:10" x14ac:dyDescent="0.2">
      <c r="A1803" s="8" t="str">
        <f>Table76810[[#This Row],[Test No.]]&amp;Table76810[[#This Row],[Section]]&amp;Table76810[[#This Row],[Q No.]]</f>
        <v>P452</v>
      </c>
      <c r="C1803" s="7" t="s">
        <v>105</v>
      </c>
      <c r="D1803" s="14">
        <v>2</v>
      </c>
      <c r="E1803" s="14"/>
      <c r="F1803" s="11">
        <f>Table76810[[#This Row],[CID]]</f>
        <v>0</v>
      </c>
      <c r="J1803" s="11" t="e">
        <f>VLOOKUP(Table76810[[#This Row],[CID]],ALY,2,FALSE)</f>
        <v>#N/A</v>
      </c>
    </row>
    <row r="1804" spans="1:10" x14ac:dyDescent="0.2">
      <c r="A1804" s="8" t="str">
        <f>Table76810[[#This Row],[Test No.]]&amp;Table76810[[#This Row],[Section]]&amp;Table76810[[#This Row],[Q No.]]</f>
        <v>P453</v>
      </c>
      <c r="C1804" s="7" t="s">
        <v>105</v>
      </c>
      <c r="D1804" s="14">
        <v>3</v>
      </c>
      <c r="E1804" s="14"/>
      <c r="F1804" s="11">
        <f>Table76810[[#This Row],[CID]]</f>
        <v>0</v>
      </c>
      <c r="J1804" s="11" t="e">
        <f>VLOOKUP(Table76810[[#This Row],[CID]],ALY,2,FALSE)</f>
        <v>#N/A</v>
      </c>
    </row>
    <row r="1805" spans="1:10" x14ac:dyDescent="0.2">
      <c r="A1805" s="8" t="str">
        <f>Table76810[[#This Row],[Test No.]]&amp;Table76810[[#This Row],[Section]]&amp;Table76810[[#This Row],[Q No.]]</f>
        <v>P454</v>
      </c>
      <c r="C1805" s="7" t="s">
        <v>105</v>
      </c>
      <c r="D1805" s="14">
        <v>4</v>
      </c>
      <c r="E1805" s="14"/>
      <c r="F1805" s="11">
        <f>Table76810[[#This Row],[CID]]</f>
        <v>0</v>
      </c>
      <c r="J1805" s="11" t="e">
        <f>VLOOKUP(Table76810[[#This Row],[CID]],ALY,2,FALSE)</f>
        <v>#N/A</v>
      </c>
    </row>
    <row r="1806" spans="1:10" x14ac:dyDescent="0.2">
      <c r="A1806" s="8" t="str">
        <f>Table76810[[#This Row],[Test No.]]&amp;Table76810[[#This Row],[Section]]&amp;Table76810[[#This Row],[Q No.]]</f>
        <v>P455</v>
      </c>
      <c r="C1806" s="7" t="s">
        <v>105</v>
      </c>
      <c r="D1806" s="14">
        <v>5</v>
      </c>
      <c r="E1806" s="14"/>
      <c r="F1806" s="11">
        <f>Table76810[[#This Row],[CID]]</f>
        <v>0</v>
      </c>
      <c r="J1806" s="11" t="e">
        <f>VLOOKUP(Table76810[[#This Row],[CID]],ALY,2,FALSE)</f>
        <v>#N/A</v>
      </c>
    </row>
    <row r="1807" spans="1:10" x14ac:dyDescent="0.2">
      <c r="A1807" s="8" t="str">
        <f>Table76810[[#This Row],[Test No.]]&amp;Table76810[[#This Row],[Section]]&amp;Table76810[[#This Row],[Q No.]]</f>
        <v>P456</v>
      </c>
      <c r="C1807" s="7" t="s">
        <v>105</v>
      </c>
      <c r="D1807" s="14">
        <v>6</v>
      </c>
      <c r="E1807" s="14"/>
      <c r="F1807" s="11">
        <f>Table76810[[#This Row],[CID]]</f>
        <v>0</v>
      </c>
      <c r="J1807" s="11" t="e">
        <f>VLOOKUP(Table76810[[#This Row],[CID]],ALY,2,FALSE)</f>
        <v>#N/A</v>
      </c>
    </row>
    <row r="1808" spans="1:10" x14ac:dyDescent="0.2">
      <c r="A1808" s="8" t="str">
        <f>Table76810[[#This Row],[Test No.]]&amp;Table76810[[#This Row],[Section]]&amp;Table76810[[#This Row],[Q No.]]</f>
        <v>P457</v>
      </c>
      <c r="C1808" s="7" t="s">
        <v>105</v>
      </c>
      <c r="D1808" s="14">
        <v>7</v>
      </c>
      <c r="E1808" s="14"/>
      <c r="F1808" s="11">
        <f>Table76810[[#This Row],[CID]]</f>
        <v>0</v>
      </c>
      <c r="J1808" s="11" t="e">
        <f>VLOOKUP(Table76810[[#This Row],[CID]],ALY,2,FALSE)</f>
        <v>#N/A</v>
      </c>
    </row>
    <row r="1809" spans="1:10" x14ac:dyDescent="0.2">
      <c r="A1809" s="8" t="str">
        <f>Table76810[[#This Row],[Test No.]]&amp;Table76810[[#This Row],[Section]]&amp;Table76810[[#This Row],[Q No.]]</f>
        <v>P458</v>
      </c>
      <c r="C1809" s="7" t="s">
        <v>105</v>
      </c>
      <c r="D1809" s="14">
        <v>8</v>
      </c>
      <c r="E1809" s="14"/>
      <c r="F1809" s="11">
        <f>Table76810[[#This Row],[CID]]</f>
        <v>0</v>
      </c>
      <c r="J1809" s="11" t="e">
        <f>VLOOKUP(Table76810[[#This Row],[CID]],ALY,2,FALSE)</f>
        <v>#N/A</v>
      </c>
    </row>
    <row r="1810" spans="1:10" x14ac:dyDescent="0.2">
      <c r="A1810" s="8" t="str">
        <f>Table76810[[#This Row],[Test No.]]&amp;Table76810[[#This Row],[Section]]&amp;Table76810[[#This Row],[Q No.]]</f>
        <v>P459</v>
      </c>
      <c r="C1810" s="7" t="s">
        <v>105</v>
      </c>
      <c r="D1810" s="14">
        <v>9</v>
      </c>
      <c r="E1810" s="14"/>
      <c r="F1810" s="11">
        <f>Table76810[[#This Row],[CID]]</f>
        <v>0</v>
      </c>
      <c r="J1810" s="11" t="e">
        <f>VLOOKUP(Table76810[[#This Row],[CID]],ALY,2,FALSE)</f>
        <v>#N/A</v>
      </c>
    </row>
    <row r="1811" spans="1:10" x14ac:dyDescent="0.2">
      <c r="A1811" s="8" t="str">
        <f>Table76810[[#This Row],[Test No.]]&amp;Table76810[[#This Row],[Section]]&amp;Table76810[[#This Row],[Q No.]]</f>
        <v>P4510</v>
      </c>
      <c r="C1811" s="7" t="s">
        <v>105</v>
      </c>
      <c r="D1811" s="14">
        <v>10</v>
      </c>
      <c r="E1811" s="14"/>
      <c r="F1811" s="11">
        <f>Table76810[[#This Row],[CID]]</f>
        <v>0</v>
      </c>
      <c r="J1811" s="11" t="e">
        <f>VLOOKUP(Table76810[[#This Row],[CID]],ALY,2,FALSE)</f>
        <v>#N/A</v>
      </c>
    </row>
    <row r="1812" spans="1:10" x14ac:dyDescent="0.2">
      <c r="A1812" s="8" t="str">
        <f>Table76810[[#This Row],[Test No.]]&amp;Table76810[[#This Row],[Section]]&amp;Table76810[[#This Row],[Q No.]]</f>
        <v>P4511</v>
      </c>
      <c r="C1812" s="7" t="s">
        <v>105</v>
      </c>
      <c r="D1812" s="14">
        <v>11</v>
      </c>
      <c r="E1812" s="14"/>
      <c r="F1812" s="11">
        <f>Table76810[[#This Row],[CID]]</f>
        <v>0</v>
      </c>
      <c r="J1812" s="11" t="e">
        <f>VLOOKUP(Table76810[[#This Row],[CID]],ALY,2,FALSE)</f>
        <v>#N/A</v>
      </c>
    </row>
    <row r="1813" spans="1:10" x14ac:dyDescent="0.2">
      <c r="A1813" s="8" t="str">
        <f>Table76810[[#This Row],[Test No.]]&amp;Table76810[[#This Row],[Section]]&amp;Table76810[[#This Row],[Q No.]]</f>
        <v>P4512</v>
      </c>
      <c r="C1813" s="7" t="s">
        <v>105</v>
      </c>
      <c r="D1813" s="14">
        <v>12</v>
      </c>
      <c r="E1813" s="14"/>
      <c r="F1813" s="11">
        <f>Table76810[[#This Row],[CID]]</f>
        <v>0</v>
      </c>
      <c r="J1813" s="11" t="e">
        <f>VLOOKUP(Table76810[[#This Row],[CID]],ALY,2,FALSE)</f>
        <v>#N/A</v>
      </c>
    </row>
    <row r="1814" spans="1:10" x14ac:dyDescent="0.2">
      <c r="A1814" s="8" t="str">
        <f>Table76810[[#This Row],[Test No.]]&amp;Table76810[[#This Row],[Section]]&amp;Table76810[[#This Row],[Q No.]]</f>
        <v>P4513</v>
      </c>
      <c r="C1814" s="7" t="s">
        <v>105</v>
      </c>
      <c r="D1814" s="14">
        <v>13</v>
      </c>
      <c r="E1814" s="14"/>
      <c r="F1814" s="11">
        <f>Table76810[[#This Row],[CID]]</f>
        <v>0</v>
      </c>
      <c r="J1814" s="11" t="e">
        <f>VLOOKUP(Table76810[[#This Row],[CID]],ALY,2,FALSE)</f>
        <v>#N/A</v>
      </c>
    </row>
    <row r="1815" spans="1:10" x14ac:dyDescent="0.2">
      <c r="A1815" s="8" t="str">
        <f>Table76810[[#This Row],[Test No.]]&amp;Table76810[[#This Row],[Section]]&amp;Table76810[[#This Row],[Q No.]]</f>
        <v>P4514</v>
      </c>
      <c r="C1815" s="7" t="s">
        <v>105</v>
      </c>
      <c r="D1815" s="14">
        <v>14</v>
      </c>
      <c r="E1815" s="14"/>
      <c r="F1815" s="11">
        <f>Table76810[[#This Row],[CID]]</f>
        <v>0</v>
      </c>
      <c r="J1815" s="11" t="e">
        <f>VLOOKUP(Table76810[[#This Row],[CID]],ALY,2,FALSE)</f>
        <v>#N/A</v>
      </c>
    </row>
    <row r="1816" spans="1:10" x14ac:dyDescent="0.2">
      <c r="A1816" s="8" t="str">
        <f>Table76810[[#This Row],[Test No.]]&amp;Table76810[[#This Row],[Section]]&amp;Table76810[[#This Row],[Q No.]]</f>
        <v>P4515</v>
      </c>
      <c r="C1816" s="7" t="s">
        <v>105</v>
      </c>
      <c r="D1816" s="14">
        <v>15</v>
      </c>
      <c r="E1816" s="14"/>
      <c r="F1816" s="11">
        <f>Table76810[[#This Row],[CID]]</f>
        <v>0</v>
      </c>
      <c r="J1816" s="11" t="e">
        <f>VLOOKUP(Table76810[[#This Row],[CID]],ALY,2,FALSE)</f>
        <v>#N/A</v>
      </c>
    </row>
    <row r="1817" spans="1:10" x14ac:dyDescent="0.2">
      <c r="A1817" s="8" t="str">
        <f>Table76810[[#This Row],[Test No.]]&amp;Table76810[[#This Row],[Section]]&amp;Table76810[[#This Row],[Q No.]]</f>
        <v>P4516</v>
      </c>
      <c r="C1817" s="7" t="s">
        <v>105</v>
      </c>
      <c r="D1817" s="14">
        <v>16</v>
      </c>
      <c r="E1817" s="14"/>
      <c r="F1817" s="11">
        <f>Table76810[[#This Row],[CID]]</f>
        <v>0</v>
      </c>
      <c r="J1817" s="11" t="e">
        <f>VLOOKUP(Table76810[[#This Row],[CID]],ALY,2,FALSE)</f>
        <v>#N/A</v>
      </c>
    </row>
    <row r="1818" spans="1:10" x14ac:dyDescent="0.2">
      <c r="A1818" s="8" t="str">
        <f>Table76810[[#This Row],[Test No.]]&amp;Table76810[[#This Row],[Section]]&amp;Table76810[[#This Row],[Q No.]]</f>
        <v>P4517</v>
      </c>
      <c r="C1818" s="7" t="s">
        <v>105</v>
      </c>
      <c r="D1818" s="14">
        <v>17</v>
      </c>
      <c r="E1818" s="14"/>
      <c r="F1818" s="11">
        <f>Table76810[[#This Row],[CID]]</f>
        <v>0</v>
      </c>
      <c r="J1818" s="11" t="e">
        <f>VLOOKUP(Table76810[[#This Row],[CID]],ALY,2,FALSE)</f>
        <v>#N/A</v>
      </c>
    </row>
    <row r="1819" spans="1:10" x14ac:dyDescent="0.2">
      <c r="A1819" s="8" t="str">
        <f>Table76810[[#This Row],[Test No.]]&amp;Table76810[[#This Row],[Section]]&amp;Table76810[[#This Row],[Q No.]]</f>
        <v>P4518</v>
      </c>
      <c r="C1819" s="7" t="s">
        <v>105</v>
      </c>
      <c r="D1819" s="14">
        <v>18</v>
      </c>
      <c r="E1819" s="14"/>
      <c r="F1819" s="11">
        <f>Table76810[[#This Row],[CID]]</f>
        <v>0</v>
      </c>
      <c r="J1819" s="11" t="e">
        <f>VLOOKUP(Table76810[[#This Row],[CID]],ALY,2,FALSE)</f>
        <v>#N/A</v>
      </c>
    </row>
    <row r="1820" spans="1:10" x14ac:dyDescent="0.2">
      <c r="A1820" s="8" t="str">
        <f>Table76810[[#This Row],[Test No.]]&amp;Table76810[[#This Row],[Section]]&amp;Table76810[[#This Row],[Q No.]]</f>
        <v>P4519</v>
      </c>
      <c r="C1820" s="7" t="s">
        <v>105</v>
      </c>
      <c r="D1820" s="14">
        <v>19</v>
      </c>
      <c r="E1820" s="14"/>
      <c r="F1820" s="11">
        <f>Table76810[[#This Row],[CID]]</f>
        <v>0</v>
      </c>
      <c r="J1820" s="11" t="e">
        <f>VLOOKUP(Table76810[[#This Row],[CID]],ALY,2,FALSE)</f>
        <v>#N/A</v>
      </c>
    </row>
    <row r="1821" spans="1:10" x14ac:dyDescent="0.2">
      <c r="A1821" s="8" t="str">
        <f>Table76810[[#This Row],[Test No.]]&amp;Table76810[[#This Row],[Section]]&amp;Table76810[[#This Row],[Q No.]]</f>
        <v>P4520</v>
      </c>
      <c r="C1821" s="7" t="s">
        <v>105</v>
      </c>
      <c r="D1821" s="14">
        <v>20</v>
      </c>
      <c r="E1821" s="14"/>
      <c r="F1821" s="11">
        <f>Table76810[[#This Row],[CID]]</f>
        <v>0</v>
      </c>
      <c r="J1821" s="11" t="e">
        <f>VLOOKUP(Table76810[[#This Row],[CID]],ALY,2,FALSE)</f>
        <v>#N/A</v>
      </c>
    </row>
    <row r="1822" spans="1:10" x14ac:dyDescent="0.2">
      <c r="A1822" s="8" t="str">
        <f>Table76810[[#This Row],[Test No.]]&amp;Table76810[[#This Row],[Section]]&amp;Table76810[[#This Row],[Q No.]]</f>
        <v>P4521</v>
      </c>
      <c r="C1822" s="7" t="s">
        <v>105</v>
      </c>
      <c r="D1822" s="14">
        <v>21</v>
      </c>
      <c r="E1822" s="14"/>
      <c r="F1822" s="11">
        <f>Table76810[[#This Row],[CID]]</f>
        <v>0</v>
      </c>
      <c r="J1822" s="11" t="e">
        <f>VLOOKUP(Table76810[[#This Row],[CID]],ALY,2,FALSE)</f>
        <v>#N/A</v>
      </c>
    </row>
    <row r="1823" spans="1:10" x14ac:dyDescent="0.2">
      <c r="A1823" s="8" t="str">
        <f>Table76810[[#This Row],[Test No.]]&amp;Table76810[[#This Row],[Section]]&amp;Table76810[[#This Row],[Q No.]]</f>
        <v>P4522</v>
      </c>
      <c r="C1823" s="7" t="s">
        <v>105</v>
      </c>
      <c r="D1823" s="14">
        <v>22</v>
      </c>
      <c r="E1823" s="14"/>
      <c r="F1823" s="11">
        <f>Table76810[[#This Row],[CID]]</f>
        <v>0</v>
      </c>
      <c r="J1823" s="11" t="e">
        <f>VLOOKUP(Table76810[[#This Row],[CID]],ALY,2,FALSE)</f>
        <v>#N/A</v>
      </c>
    </row>
    <row r="1824" spans="1:10" x14ac:dyDescent="0.2">
      <c r="A1824" s="8" t="str">
        <f>Table76810[[#This Row],[Test No.]]&amp;Table76810[[#This Row],[Section]]&amp;Table76810[[#This Row],[Q No.]]</f>
        <v>P4523</v>
      </c>
      <c r="C1824" s="7" t="s">
        <v>105</v>
      </c>
      <c r="D1824" s="14">
        <v>23</v>
      </c>
      <c r="E1824" s="14"/>
      <c r="F1824" s="11">
        <f>Table76810[[#This Row],[CID]]</f>
        <v>0</v>
      </c>
      <c r="J1824" s="11" t="e">
        <f>VLOOKUP(Table76810[[#This Row],[CID]],ALY,2,FALSE)</f>
        <v>#N/A</v>
      </c>
    </row>
    <row r="1825" spans="1:10" x14ac:dyDescent="0.2">
      <c r="A1825" s="8" t="str">
        <f>Table76810[[#This Row],[Test No.]]&amp;Table76810[[#This Row],[Section]]&amp;Table76810[[#This Row],[Q No.]]</f>
        <v>P4524</v>
      </c>
      <c r="C1825" s="7" t="s">
        <v>105</v>
      </c>
      <c r="D1825" s="14">
        <v>24</v>
      </c>
      <c r="E1825" s="14"/>
      <c r="F1825" s="11">
        <f>Table76810[[#This Row],[CID]]</f>
        <v>0</v>
      </c>
      <c r="J1825" s="11" t="e">
        <f>VLOOKUP(Table76810[[#This Row],[CID]],ALY,2,FALSE)</f>
        <v>#N/A</v>
      </c>
    </row>
    <row r="1826" spans="1:10" x14ac:dyDescent="0.2">
      <c r="A1826" s="8" t="str">
        <f>Table76810[[#This Row],[Test No.]]&amp;Table76810[[#This Row],[Section]]&amp;Table76810[[#This Row],[Q No.]]</f>
        <v>P4525</v>
      </c>
      <c r="C1826" s="7" t="s">
        <v>105</v>
      </c>
      <c r="D1826" s="14">
        <v>25</v>
      </c>
      <c r="E1826" s="14"/>
      <c r="F1826" s="11">
        <f>Table76810[[#This Row],[CID]]</f>
        <v>0</v>
      </c>
      <c r="J1826" s="11" t="e">
        <f>VLOOKUP(Table76810[[#This Row],[CID]],ALY,2,FALSE)</f>
        <v>#N/A</v>
      </c>
    </row>
    <row r="1827" spans="1:10" x14ac:dyDescent="0.2">
      <c r="A1827" s="8" t="str">
        <f>Table76810[[#This Row],[Test No.]]&amp;Table76810[[#This Row],[Section]]&amp;Table76810[[#This Row],[Q No.]]</f>
        <v>P4526</v>
      </c>
      <c r="C1827" s="7" t="s">
        <v>105</v>
      </c>
      <c r="D1827" s="14">
        <v>26</v>
      </c>
      <c r="E1827" s="14"/>
      <c r="F1827" s="11">
        <f>Table76810[[#This Row],[CID]]</f>
        <v>0</v>
      </c>
      <c r="J1827" s="11" t="e">
        <f>VLOOKUP(Table76810[[#This Row],[CID]],ALY,2,FALSE)</f>
        <v>#N/A</v>
      </c>
    </row>
    <row r="1828" spans="1:10" x14ac:dyDescent="0.2">
      <c r="A1828" s="8" t="str">
        <f>Table76810[[#This Row],[Test No.]]&amp;Table76810[[#This Row],[Section]]&amp;Table76810[[#This Row],[Q No.]]</f>
        <v>P4527</v>
      </c>
      <c r="C1828" s="7" t="s">
        <v>105</v>
      </c>
      <c r="D1828" s="14">
        <v>27</v>
      </c>
      <c r="E1828" s="14"/>
      <c r="F1828" s="11">
        <f>Table76810[[#This Row],[CID]]</f>
        <v>0</v>
      </c>
      <c r="J1828" s="11" t="e">
        <f>VLOOKUP(Table76810[[#This Row],[CID]],ALY,2,FALSE)</f>
        <v>#N/A</v>
      </c>
    </row>
    <row r="1829" spans="1:10" x14ac:dyDescent="0.2">
      <c r="A1829" s="8" t="str">
        <f>Table76810[[#This Row],[Test No.]]&amp;Table76810[[#This Row],[Section]]&amp;Table76810[[#This Row],[Q No.]]</f>
        <v>P4528</v>
      </c>
      <c r="C1829" s="7" t="s">
        <v>105</v>
      </c>
      <c r="D1829" s="14">
        <v>28</v>
      </c>
      <c r="E1829" s="14"/>
      <c r="F1829" s="11">
        <f>Table76810[[#This Row],[CID]]</f>
        <v>0</v>
      </c>
      <c r="J1829" s="11" t="e">
        <f>VLOOKUP(Table76810[[#This Row],[CID]],ALY,2,FALSE)</f>
        <v>#N/A</v>
      </c>
    </row>
    <row r="1830" spans="1:10" x14ac:dyDescent="0.2">
      <c r="A1830" s="8" t="str">
        <f>Table76810[[#This Row],[Test No.]]&amp;Table76810[[#This Row],[Section]]&amp;Table76810[[#This Row],[Q No.]]</f>
        <v>P4529</v>
      </c>
      <c r="C1830" s="7" t="s">
        <v>105</v>
      </c>
      <c r="D1830" s="14">
        <v>29</v>
      </c>
      <c r="E1830" s="14"/>
      <c r="F1830" s="11">
        <f>Table76810[[#This Row],[CID]]</f>
        <v>0</v>
      </c>
      <c r="J1830" s="11" t="e">
        <f>VLOOKUP(Table76810[[#This Row],[CID]],ALY,2,FALSE)</f>
        <v>#N/A</v>
      </c>
    </row>
    <row r="1831" spans="1:10" x14ac:dyDescent="0.2">
      <c r="A1831" s="8" t="str">
        <f>Table76810[[#This Row],[Test No.]]&amp;Table76810[[#This Row],[Section]]&amp;Table76810[[#This Row],[Q No.]]</f>
        <v>P4530</v>
      </c>
      <c r="C1831" s="7" t="s">
        <v>105</v>
      </c>
      <c r="D1831" s="14">
        <v>30</v>
      </c>
      <c r="E1831" s="14"/>
      <c r="F1831" s="11">
        <f>Table76810[[#This Row],[CID]]</f>
        <v>0</v>
      </c>
      <c r="J1831" s="11" t="e">
        <f>VLOOKUP(Table76810[[#This Row],[CID]],ALY,2,FALSE)</f>
        <v>#N/A</v>
      </c>
    </row>
    <row r="1832" spans="1:10" x14ac:dyDescent="0.2">
      <c r="A1832" s="8" t="str">
        <f>Table76810[[#This Row],[Test No.]]&amp;Table76810[[#This Row],[Section]]&amp;Table76810[[#This Row],[Q No.]]</f>
        <v>P4531</v>
      </c>
      <c r="C1832" s="7" t="s">
        <v>105</v>
      </c>
      <c r="D1832" s="14">
        <v>31</v>
      </c>
      <c r="E1832" s="14"/>
      <c r="F1832" s="11">
        <f>Table76810[[#This Row],[CID]]</f>
        <v>0</v>
      </c>
      <c r="J1832" s="11" t="e">
        <f>VLOOKUP(Table76810[[#This Row],[CID]],ALY,2,FALSE)</f>
        <v>#N/A</v>
      </c>
    </row>
    <row r="1833" spans="1:10" x14ac:dyDescent="0.2">
      <c r="A1833" s="8" t="str">
        <f>Table76810[[#This Row],[Test No.]]&amp;Table76810[[#This Row],[Section]]&amp;Table76810[[#This Row],[Q No.]]</f>
        <v>P4532</v>
      </c>
      <c r="C1833" s="7" t="s">
        <v>105</v>
      </c>
      <c r="D1833" s="14">
        <v>32</v>
      </c>
      <c r="E1833" s="14"/>
      <c r="F1833" s="11">
        <f>Table76810[[#This Row],[CID]]</f>
        <v>0</v>
      </c>
      <c r="J1833" s="11" t="e">
        <f>VLOOKUP(Table76810[[#This Row],[CID]],ALY,2,FALSE)</f>
        <v>#N/A</v>
      </c>
    </row>
    <row r="1834" spans="1:10" x14ac:dyDescent="0.2">
      <c r="A1834" s="8" t="str">
        <f>Table76810[[#This Row],[Test No.]]&amp;Table76810[[#This Row],[Section]]&amp;Table76810[[#This Row],[Q No.]]</f>
        <v>P4533</v>
      </c>
      <c r="C1834" s="7" t="s">
        <v>105</v>
      </c>
      <c r="D1834" s="14">
        <v>33</v>
      </c>
      <c r="E1834" s="14"/>
      <c r="F1834" s="11">
        <f>Table76810[[#This Row],[CID]]</f>
        <v>0</v>
      </c>
      <c r="J1834" s="11" t="e">
        <f>VLOOKUP(Table76810[[#This Row],[CID]],ALY,2,FALSE)</f>
        <v>#N/A</v>
      </c>
    </row>
    <row r="1835" spans="1:10" x14ac:dyDescent="0.2">
      <c r="A1835" s="8" t="str">
        <f>Table76810[[#This Row],[Test No.]]&amp;Table76810[[#This Row],[Section]]&amp;Table76810[[#This Row],[Q No.]]</f>
        <v>P4534</v>
      </c>
      <c r="C1835" s="7" t="s">
        <v>105</v>
      </c>
      <c r="D1835" s="14">
        <v>34</v>
      </c>
      <c r="E1835" s="14"/>
      <c r="F1835" s="13">
        <f>Table76810[[#This Row],[CID]]</f>
        <v>0</v>
      </c>
      <c r="G1835" s="14"/>
      <c r="H1835" s="13"/>
      <c r="J1835" s="13" t="e">
        <f>VLOOKUP(Table76810[[#This Row],[CID]],ALY,2,FALSE)</f>
        <v>#N/A</v>
      </c>
    </row>
    <row r="1836" spans="1:10" x14ac:dyDescent="0.2">
      <c r="A1836" s="8" t="str">
        <f>Table76810[[#This Row],[Test No.]]&amp;Table76810[[#This Row],[Section]]&amp;Table76810[[#This Row],[Q No.]]</f>
        <v>P4535</v>
      </c>
      <c r="C1836" s="7" t="s">
        <v>105</v>
      </c>
      <c r="D1836" s="14">
        <v>35</v>
      </c>
      <c r="E1836" s="14"/>
      <c r="F1836" s="11">
        <f>Table76810[[#This Row],[CID]]</f>
        <v>0</v>
      </c>
      <c r="J1836" s="11" t="e">
        <f>VLOOKUP(Table76810[[#This Row],[CID]],ALY,2,FALSE)</f>
        <v>#N/A</v>
      </c>
    </row>
    <row r="1837" spans="1:10" x14ac:dyDescent="0.2">
      <c r="A1837" s="8" t="str">
        <f>Table76810[[#This Row],[Test No.]]&amp;Table76810[[#This Row],[Section]]&amp;Table76810[[#This Row],[Q No.]]</f>
        <v>P4536</v>
      </c>
      <c r="C1837" s="7" t="s">
        <v>105</v>
      </c>
      <c r="D1837" s="14">
        <v>36</v>
      </c>
      <c r="E1837" s="14"/>
      <c r="F1837" s="11">
        <f>Table76810[[#This Row],[CID]]</f>
        <v>0</v>
      </c>
      <c r="J1837" s="11" t="e">
        <f>VLOOKUP(Table76810[[#This Row],[CID]],ALY,2,FALSE)</f>
        <v>#N/A</v>
      </c>
    </row>
    <row r="1838" spans="1:10" x14ac:dyDescent="0.2">
      <c r="A1838" s="8" t="str">
        <f>Table76810[[#This Row],[Test No.]]&amp;Table76810[[#This Row],[Section]]&amp;Table76810[[#This Row],[Q No.]]</f>
        <v>P4537</v>
      </c>
      <c r="C1838" s="7" t="s">
        <v>105</v>
      </c>
      <c r="D1838" s="14">
        <v>37</v>
      </c>
      <c r="E1838" s="14"/>
      <c r="F1838" s="11">
        <f>Table76810[[#This Row],[CID]]</f>
        <v>0</v>
      </c>
      <c r="J1838" s="11" t="e">
        <f>VLOOKUP(Table76810[[#This Row],[CID]],ALY,2,FALSE)</f>
        <v>#N/A</v>
      </c>
    </row>
    <row r="1839" spans="1:10" x14ac:dyDescent="0.2">
      <c r="A1839" s="8" t="str">
        <f>Table76810[[#This Row],[Test No.]]&amp;Table76810[[#This Row],[Section]]&amp;Table76810[[#This Row],[Q No.]]</f>
        <v>P4538</v>
      </c>
      <c r="C1839" s="7" t="s">
        <v>105</v>
      </c>
      <c r="D1839" s="14">
        <v>38</v>
      </c>
      <c r="E1839" s="14"/>
      <c r="F1839" s="11">
        <f>Table76810[[#This Row],[CID]]</f>
        <v>0</v>
      </c>
      <c r="J1839" s="11" t="e">
        <f>VLOOKUP(Table76810[[#This Row],[CID]],ALY,2,FALSE)</f>
        <v>#N/A</v>
      </c>
    </row>
    <row r="1840" spans="1:10" x14ac:dyDescent="0.2">
      <c r="A1840" s="8" t="str">
        <f>Table76810[[#This Row],[Test No.]]&amp;Table76810[[#This Row],[Section]]&amp;Table76810[[#This Row],[Q No.]]</f>
        <v>P4539</v>
      </c>
      <c r="C1840" s="7" t="s">
        <v>105</v>
      </c>
      <c r="D1840" s="14">
        <v>39</v>
      </c>
      <c r="E1840" s="14"/>
      <c r="F1840" s="11">
        <f>Table76810[[#This Row],[CID]]</f>
        <v>0</v>
      </c>
      <c r="J1840" s="11" t="e">
        <f>VLOOKUP(Table76810[[#This Row],[CID]],ALY,2,FALSE)</f>
        <v>#N/A</v>
      </c>
    </row>
    <row r="1841" spans="1:10" x14ac:dyDescent="0.2">
      <c r="A1841" s="8" t="str">
        <f>Table76810[[#This Row],[Test No.]]&amp;Table76810[[#This Row],[Section]]&amp;Table76810[[#This Row],[Q No.]]</f>
        <v>P4540</v>
      </c>
      <c r="C1841" s="7" t="s">
        <v>105</v>
      </c>
      <c r="D1841" s="14">
        <v>40</v>
      </c>
      <c r="E1841" s="14"/>
      <c r="F1841" s="11">
        <f>Table76810[[#This Row],[CID]]</f>
        <v>0</v>
      </c>
      <c r="J1841" s="11" t="e">
        <f>VLOOKUP(Table76810[[#This Row],[CID]],ALY,2,FALSE)</f>
        <v>#N/A</v>
      </c>
    </row>
    <row r="1842" spans="1:10" x14ac:dyDescent="0.2">
      <c r="A1842" s="8" t="str">
        <f>Table76810[[#This Row],[Test No.]]&amp;Table76810[[#This Row],[Section]]&amp;Table76810[[#This Row],[Q No.]]</f>
        <v>P461</v>
      </c>
      <c r="C1842" s="7" t="s">
        <v>104</v>
      </c>
      <c r="D1842" s="14">
        <v>1</v>
      </c>
      <c r="E1842" s="14"/>
      <c r="F1842" s="11">
        <f>Table76810[[#This Row],[CID]]</f>
        <v>0</v>
      </c>
      <c r="J1842" s="11" t="e">
        <f>VLOOKUP(Table76810[[#This Row],[CID]],ALY,2,FALSE)</f>
        <v>#N/A</v>
      </c>
    </row>
    <row r="1843" spans="1:10" x14ac:dyDescent="0.2">
      <c r="A1843" s="8" t="str">
        <f>Table76810[[#This Row],[Test No.]]&amp;Table76810[[#This Row],[Section]]&amp;Table76810[[#This Row],[Q No.]]</f>
        <v>P462</v>
      </c>
      <c r="C1843" s="7" t="s">
        <v>104</v>
      </c>
      <c r="D1843" s="14">
        <v>2</v>
      </c>
      <c r="E1843" s="14"/>
      <c r="F1843" s="11">
        <f>Table76810[[#This Row],[CID]]</f>
        <v>0</v>
      </c>
      <c r="J1843" s="11" t="e">
        <f>VLOOKUP(Table76810[[#This Row],[CID]],ALY,2,FALSE)</f>
        <v>#N/A</v>
      </c>
    </row>
    <row r="1844" spans="1:10" x14ac:dyDescent="0.2">
      <c r="A1844" s="8" t="str">
        <f>Table76810[[#This Row],[Test No.]]&amp;Table76810[[#This Row],[Section]]&amp;Table76810[[#This Row],[Q No.]]</f>
        <v>P463</v>
      </c>
      <c r="C1844" s="7" t="s">
        <v>104</v>
      </c>
      <c r="D1844" s="14">
        <v>3</v>
      </c>
      <c r="E1844" s="14"/>
      <c r="F1844" s="11">
        <f>Table76810[[#This Row],[CID]]</f>
        <v>0</v>
      </c>
      <c r="J1844" s="11" t="e">
        <f>VLOOKUP(Table76810[[#This Row],[CID]],ALY,2,FALSE)</f>
        <v>#N/A</v>
      </c>
    </row>
    <row r="1845" spans="1:10" x14ac:dyDescent="0.2">
      <c r="A1845" s="8" t="str">
        <f>Table76810[[#This Row],[Test No.]]&amp;Table76810[[#This Row],[Section]]&amp;Table76810[[#This Row],[Q No.]]</f>
        <v>P464</v>
      </c>
      <c r="C1845" s="7" t="s">
        <v>104</v>
      </c>
      <c r="D1845" s="14">
        <v>4</v>
      </c>
      <c r="E1845" s="14"/>
      <c r="F1845" s="11">
        <f>Table76810[[#This Row],[CID]]</f>
        <v>0</v>
      </c>
      <c r="J1845" s="11" t="e">
        <f>VLOOKUP(Table76810[[#This Row],[CID]],ALY,2,FALSE)</f>
        <v>#N/A</v>
      </c>
    </row>
    <row r="1846" spans="1:10" x14ac:dyDescent="0.2">
      <c r="A1846" s="8" t="str">
        <f>Table76810[[#This Row],[Test No.]]&amp;Table76810[[#This Row],[Section]]&amp;Table76810[[#This Row],[Q No.]]</f>
        <v>P465</v>
      </c>
      <c r="C1846" s="7" t="s">
        <v>104</v>
      </c>
      <c r="D1846" s="14">
        <v>5</v>
      </c>
      <c r="E1846" s="14"/>
      <c r="F1846" s="11">
        <f>Table76810[[#This Row],[CID]]</f>
        <v>0</v>
      </c>
      <c r="J1846" s="11" t="e">
        <f>VLOOKUP(Table76810[[#This Row],[CID]],ALY,2,FALSE)</f>
        <v>#N/A</v>
      </c>
    </row>
    <row r="1847" spans="1:10" x14ac:dyDescent="0.2">
      <c r="A1847" s="8" t="str">
        <f>Table76810[[#This Row],[Test No.]]&amp;Table76810[[#This Row],[Section]]&amp;Table76810[[#This Row],[Q No.]]</f>
        <v>P466</v>
      </c>
      <c r="C1847" s="7" t="s">
        <v>104</v>
      </c>
      <c r="D1847" s="14">
        <v>6</v>
      </c>
      <c r="E1847" s="14"/>
      <c r="F1847" s="11">
        <f>Table76810[[#This Row],[CID]]</f>
        <v>0</v>
      </c>
      <c r="J1847" s="11" t="e">
        <f>VLOOKUP(Table76810[[#This Row],[CID]],ALY,2,FALSE)</f>
        <v>#N/A</v>
      </c>
    </row>
    <row r="1848" spans="1:10" x14ac:dyDescent="0.2">
      <c r="A1848" s="8" t="str">
        <f>Table76810[[#This Row],[Test No.]]&amp;Table76810[[#This Row],[Section]]&amp;Table76810[[#This Row],[Q No.]]</f>
        <v>P467</v>
      </c>
      <c r="C1848" s="7" t="s">
        <v>104</v>
      </c>
      <c r="D1848" s="14">
        <v>7</v>
      </c>
      <c r="E1848" s="14"/>
      <c r="F1848" s="11">
        <f>Table76810[[#This Row],[CID]]</f>
        <v>0</v>
      </c>
      <c r="J1848" s="11" t="e">
        <f>VLOOKUP(Table76810[[#This Row],[CID]],ALY,2,FALSE)</f>
        <v>#N/A</v>
      </c>
    </row>
    <row r="1849" spans="1:10" x14ac:dyDescent="0.2">
      <c r="A1849" s="8" t="str">
        <f>Table76810[[#This Row],[Test No.]]&amp;Table76810[[#This Row],[Section]]&amp;Table76810[[#This Row],[Q No.]]</f>
        <v>P468</v>
      </c>
      <c r="C1849" s="7" t="s">
        <v>104</v>
      </c>
      <c r="D1849" s="14">
        <v>8</v>
      </c>
      <c r="E1849" s="14"/>
      <c r="F1849" s="11">
        <f>Table76810[[#This Row],[CID]]</f>
        <v>0</v>
      </c>
      <c r="J1849" s="11" t="e">
        <f>VLOOKUP(Table76810[[#This Row],[CID]],ALY,2,FALSE)</f>
        <v>#N/A</v>
      </c>
    </row>
    <row r="1850" spans="1:10" x14ac:dyDescent="0.2">
      <c r="A1850" s="8" t="str">
        <f>Table76810[[#This Row],[Test No.]]&amp;Table76810[[#This Row],[Section]]&amp;Table76810[[#This Row],[Q No.]]</f>
        <v>P469</v>
      </c>
      <c r="C1850" s="7" t="s">
        <v>104</v>
      </c>
      <c r="D1850" s="14">
        <v>9</v>
      </c>
      <c r="E1850" s="14"/>
      <c r="F1850" s="11">
        <f>Table76810[[#This Row],[CID]]</f>
        <v>0</v>
      </c>
      <c r="J1850" s="11" t="e">
        <f>VLOOKUP(Table76810[[#This Row],[CID]],ALY,2,FALSE)</f>
        <v>#N/A</v>
      </c>
    </row>
    <row r="1851" spans="1:10" x14ac:dyDescent="0.2">
      <c r="A1851" s="8" t="str">
        <f>Table76810[[#This Row],[Test No.]]&amp;Table76810[[#This Row],[Section]]&amp;Table76810[[#This Row],[Q No.]]</f>
        <v>P4610</v>
      </c>
      <c r="C1851" s="7" t="s">
        <v>104</v>
      </c>
      <c r="D1851" s="14">
        <v>10</v>
      </c>
      <c r="E1851" s="14"/>
      <c r="F1851" s="11">
        <f>Table76810[[#This Row],[CID]]</f>
        <v>0</v>
      </c>
      <c r="J1851" s="11" t="e">
        <f>VLOOKUP(Table76810[[#This Row],[CID]],ALY,2,FALSE)</f>
        <v>#N/A</v>
      </c>
    </row>
    <row r="1852" spans="1:10" x14ac:dyDescent="0.2">
      <c r="A1852" s="8" t="str">
        <f>Table76810[[#This Row],[Test No.]]&amp;Table76810[[#This Row],[Section]]&amp;Table76810[[#This Row],[Q No.]]</f>
        <v>P4611</v>
      </c>
      <c r="C1852" s="7" t="s">
        <v>104</v>
      </c>
      <c r="D1852" s="14">
        <v>11</v>
      </c>
      <c r="E1852" s="14"/>
      <c r="F1852" s="11">
        <f>Table76810[[#This Row],[CID]]</f>
        <v>0</v>
      </c>
      <c r="J1852" s="11" t="e">
        <f>VLOOKUP(Table76810[[#This Row],[CID]],ALY,2,FALSE)</f>
        <v>#N/A</v>
      </c>
    </row>
    <row r="1853" spans="1:10" x14ac:dyDescent="0.2">
      <c r="A1853" s="8" t="str">
        <f>Table76810[[#This Row],[Test No.]]&amp;Table76810[[#This Row],[Section]]&amp;Table76810[[#This Row],[Q No.]]</f>
        <v>P4612</v>
      </c>
      <c r="C1853" s="7" t="s">
        <v>104</v>
      </c>
      <c r="D1853" s="14">
        <v>12</v>
      </c>
      <c r="E1853" s="14"/>
      <c r="F1853" s="11">
        <f>Table76810[[#This Row],[CID]]</f>
        <v>0</v>
      </c>
      <c r="J1853" s="11" t="e">
        <f>VLOOKUP(Table76810[[#This Row],[CID]],ALY,2,FALSE)</f>
        <v>#N/A</v>
      </c>
    </row>
    <row r="1854" spans="1:10" x14ac:dyDescent="0.2">
      <c r="A1854" s="8" t="str">
        <f>Table76810[[#This Row],[Test No.]]&amp;Table76810[[#This Row],[Section]]&amp;Table76810[[#This Row],[Q No.]]</f>
        <v>P4613</v>
      </c>
      <c r="C1854" s="7" t="s">
        <v>104</v>
      </c>
      <c r="D1854" s="14">
        <v>13</v>
      </c>
      <c r="E1854" s="14"/>
      <c r="F1854" s="11">
        <f>Table76810[[#This Row],[CID]]</f>
        <v>0</v>
      </c>
      <c r="J1854" s="11" t="e">
        <f>VLOOKUP(Table76810[[#This Row],[CID]],ALY,2,FALSE)</f>
        <v>#N/A</v>
      </c>
    </row>
    <row r="1855" spans="1:10" x14ac:dyDescent="0.2">
      <c r="A1855" s="8" t="str">
        <f>Table76810[[#This Row],[Test No.]]&amp;Table76810[[#This Row],[Section]]&amp;Table76810[[#This Row],[Q No.]]</f>
        <v>P4614</v>
      </c>
      <c r="C1855" s="7" t="s">
        <v>104</v>
      </c>
      <c r="D1855" s="14">
        <v>14</v>
      </c>
      <c r="E1855" s="14"/>
      <c r="F1855" s="11">
        <f>Table76810[[#This Row],[CID]]</f>
        <v>0</v>
      </c>
      <c r="J1855" s="11" t="e">
        <f>VLOOKUP(Table76810[[#This Row],[CID]],ALY,2,FALSE)</f>
        <v>#N/A</v>
      </c>
    </row>
    <row r="1856" spans="1:10" x14ac:dyDescent="0.2">
      <c r="A1856" s="8" t="str">
        <f>Table76810[[#This Row],[Test No.]]&amp;Table76810[[#This Row],[Section]]&amp;Table76810[[#This Row],[Q No.]]</f>
        <v>P4615</v>
      </c>
      <c r="C1856" s="7" t="s">
        <v>104</v>
      </c>
      <c r="D1856" s="14">
        <v>15</v>
      </c>
      <c r="E1856" s="14"/>
      <c r="F1856" s="11">
        <f>Table76810[[#This Row],[CID]]</f>
        <v>0</v>
      </c>
      <c r="J1856" s="11" t="e">
        <f>VLOOKUP(Table76810[[#This Row],[CID]],ALY,2,FALSE)</f>
        <v>#N/A</v>
      </c>
    </row>
    <row r="1857" spans="1:10" x14ac:dyDescent="0.2">
      <c r="A1857" s="8" t="str">
        <f>Table76810[[#This Row],[Test No.]]&amp;Table76810[[#This Row],[Section]]&amp;Table76810[[#This Row],[Q No.]]</f>
        <v>P4616</v>
      </c>
      <c r="C1857" s="7" t="s">
        <v>104</v>
      </c>
      <c r="D1857" s="14">
        <v>16</v>
      </c>
      <c r="E1857" s="14"/>
      <c r="F1857" s="11">
        <f>Table76810[[#This Row],[CID]]</f>
        <v>0</v>
      </c>
      <c r="J1857" s="11" t="e">
        <f>VLOOKUP(Table76810[[#This Row],[CID]],ALY,2,FALSE)</f>
        <v>#N/A</v>
      </c>
    </row>
    <row r="1858" spans="1:10" x14ac:dyDescent="0.2">
      <c r="A1858" s="8" t="str">
        <f>Table76810[[#This Row],[Test No.]]&amp;Table76810[[#This Row],[Section]]&amp;Table76810[[#This Row],[Q No.]]</f>
        <v>P4617</v>
      </c>
      <c r="C1858" s="7" t="s">
        <v>104</v>
      </c>
      <c r="D1858" s="14">
        <v>17</v>
      </c>
      <c r="E1858" s="14"/>
      <c r="F1858" s="11">
        <f>Table76810[[#This Row],[CID]]</f>
        <v>0</v>
      </c>
      <c r="J1858" s="11" t="e">
        <f>VLOOKUP(Table76810[[#This Row],[CID]],ALY,2,FALSE)</f>
        <v>#N/A</v>
      </c>
    </row>
    <row r="1859" spans="1:10" x14ac:dyDescent="0.2">
      <c r="A1859" s="8" t="str">
        <f>Table76810[[#This Row],[Test No.]]&amp;Table76810[[#This Row],[Section]]&amp;Table76810[[#This Row],[Q No.]]</f>
        <v>P4618</v>
      </c>
      <c r="C1859" s="7" t="s">
        <v>104</v>
      </c>
      <c r="D1859" s="14">
        <v>18</v>
      </c>
      <c r="E1859" s="14"/>
      <c r="F1859" s="11">
        <f>Table76810[[#This Row],[CID]]</f>
        <v>0</v>
      </c>
      <c r="J1859" s="11" t="e">
        <f>VLOOKUP(Table76810[[#This Row],[CID]],ALY,2,FALSE)</f>
        <v>#N/A</v>
      </c>
    </row>
    <row r="1860" spans="1:10" x14ac:dyDescent="0.2">
      <c r="A1860" s="8" t="str">
        <f>Table76810[[#This Row],[Test No.]]&amp;Table76810[[#This Row],[Section]]&amp;Table76810[[#This Row],[Q No.]]</f>
        <v>P4619</v>
      </c>
      <c r="C1860" s="7" t="s">
        <v>104</v>
      </c>
      <c r="D1860" s="14">
        <v>19</v>
      </c>
      <c r="E1860" s="14"/>
      <c r="F1860" s="11">
        <f>Table76810[[#This Row],[CID]]</f>
        <v>0</v>
      </c>
      <c r="J1860" s="11" t="e">
        <f>VLOOKUP(Table76810[[#This Row],[CID]],ALY,2,FALSE)</f>
        <v>#N/A</v>
      </c>
    </row>
    <row r="1861" spans="1:10" x14ac:dyDescent="0.2">
      <c r="A1861" s="8" t="str">
        <f>Table76810[[#This Row],[Test No.]]&amp;Table76810[[#This Row],[Section]]&amp;Table76810[[#This Row],[Q No.]]</f>
        <v>P4620</v>
      </c>
      <c r="C1861" s="7" t="s">
        <v>104</v>
      </c>
      <c r="D1861" s="14">
        <v>20</v>
      </c>
      <c r="E1861" s="14"/>
      <c r="F1861" s="11">
        <f>Table76810[[#This Row],[CID]]</f>
        <v>0</v>
      </c>
      <c r="J1861" s="11" t="e">
        <f>VLOOKUP(Table76810[[#This Row],[CID]],ALY,2,FALSE)</f>
        <v>#N/A</v>
      </c>
    </row>
    <row r="1862" spans="1:10" x14ac:dyDescent="0.2">
      <c r="A1862" s="8" t="str">
        <f>Table76810[[#This Row],[Test No.]]&amp;Table76810[[#This Row],[Section]]&amp;Table76810[[#This Row],[Q No.]]</f>
        <v>P4621</v>
      </c>
      <c r="C1862" s="7" t="s">
        <v>104</v>
      </c>
      <c r="D1862" s="14">
        <v>21</v>
      </c>
      <c r="E1862" s="14"/>
      <c r="F1862" s="11">
        <f>Table76810[[#This Row],[CID]]</f>
        <v>0</v>
      </c>
      <c r="J1862" s="11" t="e">
        <f>VLOOKUP(Table76810[[#This Row],[CID]],ALY,2,FALSE)</f>
        <v>#N/A</v>
      </c>
    </row>
    <row r="1863" spans="1:10" x14ac:dyDescent="0.2">
      <c r="A1863" s="8" t="str">
        <f>Table76810[[#This Row],[Test No.]]&amp;Table76810[[#This Row],[Section]]&amp;Table76810[[#This Row],[Q No.]]</f>
        <v>P4622</v>
      </c>
      <c r="C1863" s="7" t="s">
        <v>104</v>
      </c>
      <c r="D1863" s="14">
        <v>22</v>
      </c>
      <c r="E1863" s="14"/>
      <c r="F1863" s="11">
        <f>Table76810[[#This Row],[CID]]</f>
        <v>0</v>
      </c>
      <c r="J1863" s="11" t="e">
        <f>VLOOKUP(Table76810[[#This Row],[CID]],ALY,2,FALSE)</f>
        <v>#N/A</v>
      </c>
    </row>
    <row r="1864" spans="1:10" x14ac:dyDescent="0.2">
      <c r="A1864" s="8" t="str">
        <f>Table76810[[#This Row],[Test No.]]&amp;Table76810[[#This Row],[Section]]&amp;Table76810[[#This Row],[Q No.]]</f>
        <v>P4623</v>
      </c>
      <c r="C1864" s="7" t="s">
        <v>104</v>
      </c>
      <c r="D1864" s="14">
        <v>23</v>
      </c>
      <c r="E1864" s="14"/>
      <c r="F1864" s="11">
        <f>Table76810[[#This Row],[CID]]</f>
        <v>0</v>
      </c>
      <c r="J1864" s="11" t="e">
        <f>VLOOKUP(Table76810[[#This Row],[CID]],ALY,2,FALSE)</f>
        <v>#N/A</v>
      </c>
    </row>
    <row r="1865" spans="1:10" x14ac:dyDescent="0.2">
      <c r="A1865" s="8" t="str">
        <f>Table76810[[#This Row],[Test No.]]&amp;Table76810[[#This Row],[Section]]&amp;Table76810[[#This Row],[Q No.]]</f>
        <v>P4624</v>
      </c>
      <c r="C1865" s="7" t="s">
        <v>104</v>
      </c>
      <c r="D1865" s="14">
        <v>24</v>
      </c>
      <c r="E1865" s="14"/>
      <c r="F1865" s="11">
        <f>Table76810[[#This Row],[CID]]</f>
        <v>0</v>
      </c>
      <c r="J1865" s="11" t="e">
        <f>VLOOKUP(Table76810[[#This Row],[CID]],ALY,2,FALSE)</f>
        <v>#N/A</v>
      </c>
    </row>
    <row r="1866" spans="1:10" x14ac:dyDescent="0.2">
      <c r="A1866" s="8" t="str">
        <f>Table76810[[#This Row],[Test No.]]&amp;Table76810[[#This Row],[Section]]&amp;Table76810[[#This Row],[Q No.]]</f>
        <v>P4625</v>
      </c>
      <c r="C1866" s="7" t="s">
        <v>104</v>
      </c>
      <c r="D1866" s="14">
        <v>25</v>
      </c>
      <c r="E1866" s="14"/>
      <c r="F1866" s="11">
        <f>Table76810[[#This Row],[CID]]</f>
        <v>0</v>
      </c>
      <c r="J1866" s="11" t="e">
        <f>VLOOKUP(Table76810[[#This Row],[CID]],ALY,2,FALSE)</f>
        <v>#N/A</v>
      </c>
    </row>
    <row r="1867" spans="1:10" x14ac:dyDescent="0.2">
      <c r="A1867" s="8" t="str">
        <f>Table76810[[#This Row],[Test No.]]&amp;Table76810[[#This Row],[Section]]&amp;Table76810[[#This Row],[Q No.]]</f>
        <v>P4626</v>
      </c>
      <c r="C1867" s="7" t="s">
        <v>104</v>
      </c>
      <c r="D1867" s="14">
        <v>26</v>
      </c>
      <c r="E1867" s="14"/>
      <c r="F1867" s="11">
        <f>Table76810[[#This Row],[CID]]</f>
        <v>0</v>
      </c>
      <c r="J1867" s="11" t="e">
        <f>VLOOKUP(Table76810[[#This Row],[CID]],ALY,2,FALSE)</f>
        <v>#N/A</v>
      </c>
    </row>
    <row r="1868" spans="1:10" x14ac:dyDescent="0.2">
      <c r="A1868" s="8" t="str">
        <f>Table76810[[#This Row],[Test No.]]&amp;Table76810[[#This Row],[Section]]&amp;Table76810[[#This Row],[Q No.]]</f>
        <v>P4627</v>
      </c>
      <c r="C1868" s="7" t="s">
        <v>104</v>
      </c>
      <c r="D1868" s="14">
        <v>27</v>
      </c>
      <c r="E1868" s="14"/>
      <c r="F1868" s="11">
        <f>Table76810[[#This Row],[CID]]</f>
        <v>0</v>
      </c>
      <c r="J1868" s="11" t="e">
        <f>VLOOKUP(Table76810[[#This Row],[CID]],ALY,2,FALSE)</f>
        <v>#N/A</v>
      </c>
    </row>
    <row r="1869" spans="1:10" x14ac:dyDescent="0.2">
      <c r="A1869" s="8" t="str">
        <f>Table76810[[#This Row],[Test No.]]&amp;Table76810[[#This Row],[Section]]&amp;Table76810[[#This Row],[Q No.]]</f>
        <v>P4628</v>
      </c>
      <c r="C1869" s="7" t="s">
        <v>104</v>
      </c>
      <c r="D1869" s="14">
        <v>28</v>
      </c>
      <c r="E1869" s="14"/>
      <c r="F1869" s="11">
        <f>Table76810[[#This Row],[CID]]</f>
        <v>0</v>
      </c>
      <c r="J1869" s="11" t="e">
        <f>VLOOKUP(Table76810[[#This Row],[CID]],ALY,2,FALSE)</f>
        <v>#N/A</v>
      </c>
    </row>
    <row r="1870" spans="1:10" x14ac:dyDescent="0.2">
      <c r="A1870" s="8" t="str">
        <f>Table76810[[#This Row],[Test No.]]&amp;Table76810[[#This Row],[Section]]&amp;Table76810[[#This Row],[Q No.]]</f>
        <v>P4629</v>
      </c>
      <c r="C1870" s="7" t="s">
        <v>104</v>
      </c>
      <c r="D1870" s="14">
        <v>29</v>
      </c>
      <c r="E1870" s="14"/>
      <c r="F1870" s="11">
        <f>Table76810[[#This Row],[CID]]</f>
        <v>0</v>
      </c>
      <c r="J1870" s="11" t="e">
        <f>VLOOKUP(Table76810[[#This Row],[CID]],ALY,2,FALSE)</f>
        <v>#N/A</v>
      </c>
    </row>
    <row r="1871" spans="1:10" x14ac:dyDescent="0.2">
      <c r="A1871" s="8" t="str">
        <f>Table76810[[#This Row],[Test No.]]&amp;Table76810[[#This Row],[Section]]&amp;Table76810[[#This Row],[Q No.]]</f>
        <v>P4630</v>
      </c>
      <c r="C1871" s="7" t="s">
        <v>104</v>
      </c>
      <c r="D1871" s="14">
        <v>30</v>
      </c>
      <c r="E1871" s="14"/>
      <c r="F1871" s="11">
        <f>Table76810[[#This Row],[CID]]</f>
        <v>0</v>
      </c>
      <c r="J1871" s="11" t="e">
        <f>VLOOKUP(Table76810[[#This Row],[CID]],ALY,2,FALSE)</f>
        <v>#N/A</v>
      </c>
    </row>
    <row r="1872" spans="1:10" x14ac:dyDescent="0.2">
      <c r="A1872" s="8" t="str">
        <f>Table76810[[#This Row],[Test No.]]&amp;Table76810[[#This Row],[Section]]&amp;Table76810[[#This Row],[Q No.]]</f>
        <v>P4631</v>
      </c>
      <c r="C1872" s="7" t="s">
        <v>104</v>
      </c>
      <c r="D1872" s="14">
        <v>31</v>
      </c>
      <c r="E1872" s="14"/>
      <c r="F1872" s="11">
        <f>Table76810[[#This Row],[CID]]</f>
        <v>0</v>
      </c>
      <c r="J1872" s="11" t="e">
        <f>VLOOKUP(Table76810[[#This Row],[CID]],ALY,2,FALSE)</f>
        <v>#N/A</v>
      </c>
    </row>
    <row r="1873" spans="1:10" x14ac:dyDescent="0.2">
      <c r="A1873" s="8" t="str">
        <f>Table76810[[#This Row],[Test No.]]&amp;Table76810[[#This Row],[Section]]&amp;Table76810[[#This Row],[Q No.]]</f>
        <v>P4632</v>
      </c>
      <c r="C1873" s="7" t="s">
        <v>104</v>
      </c>
      <c r="D1873" s="14">
        <v>32</v>
      </c>
      <c r="E1873" s="14"/>
      <c r="F1873" s="11">
        <f>Table76810[[#This Row],[CID]]</f>
        <v>0</v>
      </c>
      <c r="J1873" s="11" t="e">
        <f>VLOOKUP(Table76810[[#This Row],[CID]],ALY,2,FALSE)</f>
        <v>#N/A</v>
      </c>
    </row>
    <row r="1874" spans="1:10" x14ac:dyDescent="0.2">
      <c r="A1874" s="8" t="str">
        <f>Table76810[[#This Row],[Test No.]]&amp;Table76810[[#This Row],[Section]]&amp;Table76810[[#This Row],[Q No.]]</f>
        <v>P4633</v>
      </c>
      <c r="C1874" s="7" t="s">
        <v>104</v>
      </c>
      <c r="D1874" s="14">
        <v>33</v>
      </c>
      <c r="E1874" s="14"/>
      <c r="F1874" s="11">
        <f>Table76810[[#This Row],[CID]]</f>
        <v>0</v>
      </c>
      <c r="J1874" s="11" t="e">
        <f>VLOOKUP(Table76810[[#This Row],[CID]],ALY,2,FALSE)</f>
        <v>#N/A</v>
      </c>
    </row>
    <row r="1875" spans="1:10" x14ac:dyDescent="0.2">
      <c r="A1875" s="8" t="str">
        <f>Table76810[[#This Row],[Test No.]]&amp;Table76810[[#This Row],[Section]]&amp;Table76810[[#This Row],[Q No.]]</f>
        <v>P4634</v>
      </c>
      <c r="C1875" s="7" t="s">
        <v>104</v>
      </c>
      <c r="D1875" s="14">
        <v>34</v>
      </c>
      <c r="E1875" s="14"/>
      <c r="F1875" s="13">
        <f>Table76810[[#This Row],[CID]]</f>
        <v>0</v>
      </c>
      <c r="G1875" s="14"/>
      <c r="H1875" s="13"/>
      <c r="J1875" s="13" t="e">
        <f>VLOOKUP(Table76810[[#This Row],[CID]],ALY,2,FALSE)</f>
        <v>#N/A</v>
      </c>
    </row>
    <row r="1876" spans="1:10" x14ac:dyDescent="0.2">
      <c r="A1876" s="8" t="str">
        <f>Table76810[[#This Row],[Test No.]]&amp;Table76810[[#This Row],[Section]]&amp;Table76810[[#This Row],[Q No.]]</f>
        <v>P4635</v>
      </c>
      <c r="C1876" s="7" t="s">
        <v>104</v>
      </c>
      <c r="D1876" s="14">
        <v>35</v>
      </c>
      <c r="E1876" s="14"/>
      <c r="F1876" s="11">
        <f>Table76810[[#This Row],[CID]]</f>
        <v>0</v>
      </c>
      <c r="J1876" s="11" t="e">
        <f>VLOOKUP(Table76810[[#This Row],[CID]],ALY,2,FALSE)</f>
        <v>#N/A</v>
      </c>
    </row>
    <row r="1877" spans="1:10" x14ac:dyDescent="0.2">
      <c r="A1877" s="8" t="str">
        <f>Table76810[[#This Row],[Test No.]]&amp;Table76810[[#This Row],[Section]]&amp;Table76810[[#This Row],[Q No.]]</f>
        <v>P4636</v>
      </c>
      <c r="C1877" s="7" t="s">
        <v>104</v>
      </c>
      <c r="D1877" s="14">
        <v>36</v>
      </c>
      <c r="E1877" s="14"/>
      <c r="F1877" s="11">
        <f>Table76810[[#This Row],[CID]]</f>
        <v>0</v>
      </c>
      <c r="J1877" s="11" t="e">
        <f>VLOOKUP(Table76810[[#This Row],[CID]],ALY,2,FALSE)</f>
        <v>#N/A</v>
      </c>
    </row>
    <row r="1878" spans="1:10" x14ac:dyDescent="0.2">
      <c r="A1878" s="8" t="str">
        <f>Table76810[[#This Row],[Test No.]]&amp;Table76810[[#This Row],[Section]]&amp;Table76810[[#This Row],[Q No.]]</f>
        <v>P4637</v>
      </c>
      <c r="C1878" s="7" t="s">
        <v>104</v>
      </c>
      <c r="D1878" s="14">
        <v>37</v>
      </c>
      <c r="E1878" s="14"/>
      <c r="F1878" s="11">
        <f>Table76810[[#This Row],[CID]]</f>
        <v>0</v>
      </c>
      <c r="J1878" s="11" t="e">
        <f>VLOOKUP(Table76810[[#This Row],[CID]],ALY,2,FALSE)</f>
        <v>#N/A</v>
      </c>
    </row>
    <row r="1879" spans="1:10" x14ac:dyDescent="0.2">
      <c r="A1879" s="8" t="str">
        <f>Table76810[[#This Row],[Test No.]]&amp;Table76810[[#This Row],[Section]]&amp;Table76810[[#This Row],[Q No.]]</f>
        <v>P4638</v>
      </c>
      <c r="C1879" s="7" t="s">
        <v>104</v>
      </c>
      <c r="D1879" s="14">
        <v>38</v>
      </c>
      <c r="E1879" s="14"/>
      <c r="F1879" s="11">
        <f>Table76810[[#This Row],[CID]]</f>
        <v>0</v>
      </c>
      <c r="J1879" s="11" t="e">
        <f>VLOOKUP(Table76810[[#This Row],[CID]],ALY,2,FALSE)</f>
        <v>#N/A</v>
      </c>
    </row>
    <row r="1880" spans="1:10" x14ac:dyDescent="0.2">
      <c r="A1880" s="8" t="str">
        <f>Table76810[[#This Row],[Test No.]]&amp;Table76810[[#This Row],[Section]]&amp;Table76810[[#This Row],[Q No.]]</f>
        <v>P4639</v>
      </c>
      <c r="C1880" s="7" t="s">
        <v>104</v>
      </c>
      <c r="D1880" s="14">
        <v>39</v>
      </c>
      <c r="E1880" s="14"/>
      <c r="F1880" s="11">
        <f>Table76810[[#This Row],[CID]]</f>
        <v>0</v>
      </c>
      <c r="J1880" s="11" t="e">
        <f>VLOOKUP(Table76810[[#This Row],[CID]],ALY,2,FALSE)</f>
        <v>#N/A</v>
      </c>
    </row>
    <row r="1881" spans="1:10" x14ac:dyDescent="0.2">
      <c r="A1881" s="8" t="str">
        <f>Table76810[[#This Row],[Test No.]]&amp;Table76810[[#This Row],[Section]]&amp;Table76810[[#This Row],[Q No.]]</f>
        <v>P4640</v>
      </c>
      <c r="C1881" s="7" t="s">
        <v>104</v>
      </c>
      <c r="D1881" s="14">
        <v>40</v>
      </c>
      <c r="E1881" s="14"/>
      <c r="F1881" s="11">
        <f>Table76810[[#This Row],[CID]]</f>
        <v>0</v>
      </c>
      <c r="J1881" s="11" t="e">
        <f>VLOOKUP(Table76810[[#This Row],[CID]],ALY,2,FALSE)</f>
        <v>#N/A</v>
      </c>
    </row>
    <row r="1882" spans="1:10" x14ac:dyDescent="0.2">
      <c r="A1882" s="8" t="str">
        <f>Table76810[[#This Row],[Test No.]]&amp;Table76810[[#This Row],[Section]]&amp;Table76810[[#This Row],[Q No.]]</f>
        <v>P471</v>
      </c>
      <c r="C1882" s="7" t="s">
        <v>103</v>
      </c>
      <c r="D1882" s="14">
        <v>1</v>
      </c>
      <c r="E1882" s="14"/>
      <c r="F1882" s="11">
        <f>Table76810[[#This Row],[CID]]</f>
        <v>0</v>
      </c>
      <c r="J1882" s="11" t="e">
        <f>VLOOKUP(Table76810[[#This Row],[CID]],ALY,2,FALSE)</f>
        <v>#N/A</v>
      </c>
    </row>
    <row r="1883" spans="1:10" x14ac:dyDescent="0.2">
      <c r="A1883" s="8" t="str">
        <f>Table76810[[#This Row],[Test No.]]&amp;Table76810[[#This Row],[Section]]&amp;Table76810[[#This Row],[Q No.]]</f>
        <v>P472</v>
      </c>
      <c r="C1883" s="7" t="s">
        <v>103</v>
      </c>
      <c r="D1883" s="14">
        <v>2</v>
      </c>
      <c r="E1883" s="14"/>
      <c r="F1883" s="11">
        <f>Table76810[[#This Row],[CID]]</f>
        <v>0</v>
      </c>
      <c r="J1883" s="11" t="e">
        <f>VLOOKUP(Table76810[[#This Row],[CID]],ALY,2,FALSE)</f>
        <v>#N/A</v>
      </c>
    </row>
    <row r="1884" spans="1:10" x14ac:dyDescent="0.2">
      <c r="A1884" s="8" t="str">
        <f>Table76810[[#This Row],[Test No.]]&amp;Table76810[[#This Row],[Section]]&amp;Table76810[[#This Row],[Q No.]]</f>
        <v>P473</v>
      </c>
      <c r="C1884" s="7" t="s">
        <v>103</v>
      </c>
      <c r="D1884" s="14">
        <v>3</v>
      </c>
      <c r="E1884" s="14"/>
      <c r="F1884" s="11">
        <f>Table76810[[#This Row],[CID]]</f>
        <v>0</v>
      </c>
      <c r="J1884" s="11" t="e">
        <f>VLOOKUP(Table76810[[#This Row],[CID]],ALY,2,FALSE)</f>
        <v>#N/A</v>
      </c>
    </row>
    <row r="1885" spans="1:10" x14ac:dyDescent="0.2">
      <c r="A1885" s="8" t="str">
        <f>Table76810[[#This Row],[Test No.]]&amp;Table76810[[#This Row],[Section]]&amp;Table76810[[#This Row],[Q No.]]</f>
        <v>P474</v>
      </c>
      <c r="C1885" s="7" t="s">
        <v>103</v>
      </c>
      <c r="D1885" s="14">
        <v>4</v>
      </c>
      <c r="E1885" s="14"/>
      <c r="F1885" s="11">
        <f>Table76810[[#This Row],[CID]]</f>
        <v>0</v>
      </c>
      <c r="J1885" s="11" t="e">
        <f>VLOOKUP(Table76810[[#This Row],[CID]],ALY,2,FALSE)</f>
        <v>#N/A</v>
      </c>
    </row>
    <row r="1886" spans="1:10" x14ac:dyDescent="0.2">
      <c r="A1886" s="8" t="str">
        <f>Table76810[[#This Row],[Test No.]]&amp;Table76810[[#This Row],[Section]]&amp;Table76810[[#This Row],[Q No.]]</f>
        <v>P475</v>
      </c>
      <c r="C1886" s="7" t="s">
        <v>103</v>
      </c>
      <c r="D1886" s="14">
        <v>5</v>
      </c>
      <c r="E1886" s="14"/>
      <c r="F1886" s="11">
        <f>Table76810[[#This Row],[CID]]</f>
        <v>0</v>
      </c>
      <c r="J1886" s="11" t="e">
        <f>VLOOKUP(Table76810[[#This Row],[CID]],ALY,2,FALSE)</f>
        <v>#N/A</v>
      </c>
    </row>
    <row r="1887" spans="1:10" x14ac:dyDescent="0.2">
      <c r="A1887" s="8" t="str">
        <f>Table76810[[#This Row],[Test No.]]&amp;Table76810[[#This Row],[Section]]&amp;Table76810[[#This Row],[Q No.]]</f>
        <v>P476</v>
      </c>
      <c r="C1887" s="7" t="s">
        <v>103</v>
      </c>
      <c r="D1887" s="14">
        <v>6</v>
      </c>
      <c r="E1887" s="14"/>
      <c r="F1887" s="11">
        <f>Table76810[[#This Row],[CID]]</f>
        <v>0</v>
      </c>
      <c r="J1887" s="11" t="e">
        <f>VLOOKUP(Table76810[[#This Row],[CID]],ALY,2,FALSE)</f>
        <v>#N/A</v>
      </c>
    </row>
    <row r="1888" spans="1:10" x14ac:dyDescent="0.2">
      <c r="A1888" s="8" t="str">
        <f>Table76810[[#This Row],[Test No.]]&amp;Table76810[[#This Row],[Section]]&amp;Table76810[[#This Row],[Q No.]]</f>
        <v>P477</v>
      </c>
      <c r="C1888" s="7" t="s">
        <v>103</v>
      </c>
      <c r="D1888" s="14">
        <v>7</v>
      </c>
      <c r="E1888" s="14"/>
      <c r="F1888" s="11">
        <f>Table76810[[#This Row],[CID]]</f>
        <v>0</v>
      </c>
      <c r="J1888" s="11" t="e">
        <f>VLOOKUP(Table76810[[#This Row],[CID]],ALY,2,FALSE)</f>
        <v>#N/A</v>
      </c>
    </row>
    <row r="1889" spans="1:10" x14ac:dyDescent="0.2">
      <c r="A1889" s="8" t="str">
        <f>Table76810[[#This Row],[Test No.]]&amp;Table76810[[#This Row],[Section]]&amp;Table76810[[#This Row],[Q No.]]</f>
        <v>P478</v>
      </c>
      <c r="C1889" s="7" t="s">
        <v>103</v>
      </c>
      <c r="D1889" s="14">
        <v>8</v>
      </c>
      <c r="E1889" s="14"/>
      <c r="F1889" s="11">
        <f>Table76810[[#This Row],[CID]]</f>
        <v>0</v>
      </c>
      <c r="J1889" s="11" t="e">
        <f>VLOOKUP(Table76810[[#This Row],[CID]],ALY,2,FALSE)</f>
        <v>#N/A</v>
      </c>
    </row>
    <row r="1890" spans="1:10" x14ac:dyDescent="0.2">
      <c r="A1890" s="8" t="str">
        <f>Table76810[[#This Row],[Test No.]]&amp;Table76810[[#This Row],[Section]]&amp;Table76810[[#This Row],[Q No.]]</f>
        <v>P479</v>
      </c>
      <c r="C1890" s="7" t="s">
        <v>103</v>
      </c>
      <c r="D1890" s="14">
        <v>9</v>
      </c>
      <c r="E1890" s="14"/>
      <c r="F1890" s="11">
        <f>Table76810[[#This Row],[CID]]</f>
        <v>0</v>
      </c>
      <c r="J1890" s="11" t="e">
        <f>VLOOKUP(Table76810[[#This Row],[CID]],ALY,2,FALSE)</f>
        <v>#N/A</v>
      </c>
    </row>
    <row r="1891" spans="1:10" x14ac:dyDescent="0.2">
      <c r="A1891" s="8" t="str">
        <f>Table76810[[#This Row],[Test No.]]&amp;Table76810[[#This Row],[Section]]&amp;Table76810[[#This Row],[Q No.]]</f>
        <v>P4710</v>
      </c>
      <c r="C1891" s="7" t="s">
        <v>103</v>
      </c>
      <c r="D1891" s="14">
        <v>10</v>
      </c>
      <c r="E1891" s="14"/>
      <c r="F1891" s="11">
        <f>Table76810[[#This Row],[CID]]</f>
        <v>0</v>
      </c>
      <c r="J1891" s="11" t="e">
        <f>VLOOKUP(Table76810[[#This Row],[CID]],ALY,2,FALSE)</f>
        <v>#N/A</v>
      </c>
    </row>
    <row r="1892" spans="1:10" x14ac:dyDescent="0.2">
      <c r="A1892" s="8" t="str">
        <f>Table76810[[#This Row],[Test No.]]&amp;Table76810[[#This Row],[Section]]&amp;Table76810[[#This Row],[Q No.]]</f>
        <v>P4711</v>
      </c>
      <c r="C1892" s="7" t="s">
        <v>103</v>
      </c>
      <c r="D1892" s="14">
        <v>11</v>
      </c>
      <c r="E1892" s="14"/>
      <c r="F1892" s="11">
        <f>Table76810[[#This Row],[CID]]</f>
        <v>0</v>
      </c>
      <c r="J1892" s="11" t="e">
        <f>VLOOKUP(Table76810[[#This Row],[CID]],ALY,2,FALSE)</f>
        <v>#N/A</v>
      </c>
    </row>
    <row r="1893" spans="1:10" x14ac:dyDescent="0.2">
      <c r="A1893" s="8" t="str">
        <f>Table76810[[#This Row],[Test No.]]&amp;Table76810[[#This Row],[Section]]&amp;Table76810[[#This Row],[Q No.]]</f>
        <v>P4712</v>
      </c>
      <c r="C1893" s="7" t="s">
        <v>103</v>
      </c>
      <c r="D1893" s="14">
        <v>12</v>
      </c>
      <c r="E1893" s="14"/>
      <c r="F1893" s="11">
        <f>Table76810[[#This Row],[CID]]</f>
        <v>0</v>
      </c>
      <c r="J1893" s="11" t="e">
        <f>VLOOKUP(Table76810[[#This Row],[CID]],ALY,2,FALSE)</f>
        <v>#N/A</v>
      </c>
    </row>
    <row r="1894" spans="1:10" x14ac:dyDescent="0.2">
      <c r="A1894" s="8" t="str">
        <f>Table76810[[#This Row],[Test No.]]&amp;Table76810[[#This Row],[Section]]&amp;Table76810[[#This Row],[Q No.]]</f>
        <v>P4713</v>
      </c>
      <c r="C1894" s="7" t="s">
        <v>103</v>
      </c>
      <c r="D1894" s="14">
        <v>13</v>
      </c>
      <c r="E1894" s="14"/>
      <c r="F1894" s="11">
        <f>Table76810[[#This Row],[CID]]</f>
        <v>0</v>
      </c>
      <c r="J1894" s="11" t="e">
        <f>VLOOKUP(Table76810[[#This Row],[CID]],ALY,2,FALSE)</f>
        <v>#N/A</v>
      </c>
    </row>
    <row r="1895" spans="1:10" x14ac:dyDescent="0.2">
      <c r="A1895" s="8" t="str">
        <f>Table76810[[#This Row],[Test No.]]&amp;Table76810[[#This Row],[Section]]&amp;Table76810[[#This Row],[Q No.]]</f>
        <v>P4714</v>
      </c>
      <c r="C1895" s="7" t="s">
        <v>103</v>
      </c>
      <c r="D1895" s="14">
        <v>14</v>
      </c>
      <c r="E1895" s="14"/>
      <c r="F1895" s="11">
        <f>Table76810[[#This Row],[CID]]</f>
        <v>0</v>
      </c>
      <c r="J1895" s="11" t="e">
        <f>VLOOKUP(Table76810[[#This Row],[CID]],ALY,2,FALSE)</f>
        <v>#N/A</v>
      </c>
    </row>
    <row r="1896" spans="1:10" x14ac:dyDescent="0.2">
      <c r="A1896" s="8" t="str">
        <f>Table76810[[#This Row],[Test No.]]&amp;Table76810[[#This Row],[Section]]&amp;Table76810[[#This Row],[Q No.]]</f>
        <v>P4715</v>
      </c>
      <c r="C1896" s="7" t="s">
        <v>103</v>
      </c>
      <c r="D1896" s="14">
        <v>15</v>
      </c>
      <c r="E1896" s="14"/>
      <c r="F1896" s="11">
        <f>Table76810[[#This Row],[CID]]</f>
        <v>0</v>
      </c>
      <c r="J1896" s="11" t="e">
        <f>VLOOKUP(Table76810[[#This Row],[CID]],ALY,2,FALSE)</f>
        <v>#N/A</v>
      </c>
    </row>
    <row r="1897" spans="1:10" x14ac:dyDescent="0.2">
      <c r="A1897" s="8" t="str">
        <f>Table76810[[#This Row],[Test No.]]&amp;Table76810[[#This Row],[Section]]&amp;Table76810[[#This Row],[Q No.]]</f>
        <v>P4716</v>
      </c>
      <c r="C1897" s="7" t="s">
        <v>103</v>
      </c>
      <c r="D1897" s="14">
        <v>16</v>
      </c>
      <c r="E1897" s="14"/>
      <c r="F1897" s="11">
        <f>Table76810[[#This Row],[CID]]</f>
        <v>0</v>
      </c>
      <c r="J1897" s="11" t="e">
        <f>VLOOKUP(Table76810[[#This Row],[CID]],ALY,2,FALSE)</f>
        <v>#N/A</v>
      </c>
    </row>
    <row r="1898" spans="1:10" x14ac:dyDescent="0.2">
      <c r="A1898" s="8" t="str">
        <f>Table76810[[#This Row],[Test No.]]&amp;Table76810[[#This Row],[Section]]&amp;Table76810[[#This Row],[Q No.]]</f>
        <v>P4717</v>
      </c>
      <c r="C1898" s="7" t="s">
        <v>103</v>
      </c>
      <c r="D1898" s="14">
        <v>17</v>
      </c>
      <c r="E1898" s="14"/>
      <c r="F1898" s="11">
        <f>Table76810[[#This Row],[CID]]</f>
        <v>0</v>
      </c>
      <c r="J1898" s="11" t="e">
        <f>VLOOKUP(Table76810[[#This Row],[CID]],ALY,2,FALSE)</f>
        <v>#N/A</v>
      </c>
    </row>
    <row r="1899" spans="1:10" x14ac:dyDescent="0.2">
      <c r="A1899" s="8" t="str">
        <f>Table76810[[#This Row],[Test No.]]&amp;Table76810[[#This Row],[Section]]&amp;Table76810[[#This Row],[Q No.]]</f>
        <v>P4718</v>
      </c>
      <c r="C1899" s="7" t="s">
        <v>103</v>
      </c>
      <c r="D1899" s="14">
        <v>18</v>
      </c>
      <c r="E1899" s="14"/>
      <c r="F1899" s="11">
        <f>Table76810[[#This Row],[CID]]</f>
        <v>0</v>
      </c>
      <c r="J1899" s="11" t="e">
        <f>VLOOKUP(Table76810[[#This Row],[CID]],ALY,2,FALSE)</f>
        <v>#N/A</v>
      </c>
    </row>
    <row r="1900" spans="1:10" x14ac:dyDescent="0.2">
      <c r="A1900" s="8" t="str">
        <f>Table76810[[#This Row],[Test No.]]&amp;Table76810[[#This Row],[Section]]&amp;Table76810[[#This Row],[Q No.]]</f>
        <v>P4719</v>
      </c>
      <c r="C1900" s="7" t="s">
        <v>103</v>
      </c>
      <c r="D1900" s="14">
        <v>19</v>
      </c>
      <c r="E1900" s="14"/>
      <c r="F1900" s="11">
        <f>Table76810[[#This Row],[CID]]</f>
        <v>0</v>
      </c>
      <c r="J1900" s="11" t="e">
        <f>VLOOKUP(Table76810[[#This Row],[CID]],ALY,2,FALSE)</f>
        <v>#N/A</v>
      </c>
    </row>
    <row r="1901" spans="1:10" x14ac:dyDescent="0.2">
      <c r="A1901" s="8" t="str">
        <f>Table76810[[#This Row],[Test No.]]&amp;Table76810[[#This Row],[Section]]&amp;Table76810[[#This Row],[Q No.]]</f>
        <v>P4720</v>
      </c>
      <c r="C1901" s="7" t="s">
        <v>103</v>
      </c>
      <c r="D1901" s="14">
        <v>20</v>
      </c>
      <c r="E1901" s="14"/>
      <c r="F1901" s="11">
        <f>Table76810[[#This Row],[CID]]</f>
        <v>0</v>
      </c>
      <c r="J1901" s="11" t="e">
        <f>VLOOKUP(Table76810[[#This Row],[CID]],ALY,2,FALSE)</f>
        <v>#N/A</v>
      </c>
    </row>
    <row r="1902" spans="1:10" x14ac:dyDescent="0.2">
      <c r="A1902" s="8" t="str">
        <f>Table76810[[#This Row],[Test No.]]&amp;Table76810[[#This Row],[Section]]&amp;Table76810[[#This Row],[Q No.]]</f>
        <v>P4721</v>
      </c>
      <c r="C1902" s="7" t="s">
        <v>103</v>
      </c>
      <c r="D1902" s="14">
        <v>21</v>
      </c>
      <c r="E1902" s="14"/>
      <c r="F1902" s="11">
        <f>Table76810[[#This Row],[CID]]</f>
        <v>0</v>
      </c>
      <c r="J1902" s="11" t="e">
        <f>VLOOKUP(Table76810[[#This Row],[CID]],ALY,2,FALSE)</f>
        <v>#N/A</v>
      </c>
    </row>
    <row r="1903" spans="1:10" x14ac:dyDescent="0.2">
      <c r="A1903" s="8" t="str">
        <f>Table76810[[#This Row],[Test No.]]&amp;Table76810[[#This Row],[Section]]&amp;Table76810[[#This Row],[Q No.]]</f>
        <v>P4722</v>
      </c>
      <c r="C1903" s="7" t="s">
        <v>103</v>
      </c>
      <c r="D1903" s="14">
        <v>22</v>
      </c>
      <c r="E1903" s="14"/>
      <c r="F1903" s="11">
        <f>Table76810[[#This Row],[CID]]</f>
        <v>0</v>
      </c>
      <c r="J1903" s="11" t="e">
        <f>VLOOKUP(Table76810[[#This Row],[CID]],ALY,2,FALSE)</f>
        <v>#N/A</v>
      </c>
    </row>
    <row r="1904" spans="1:10" x14ac:dyDescent="0.2">
      <c r="A1904" s="8" t="str">
        <f>Table76810[[#This Row],[Test No.]]&amp;Table76810[[#This Row],[Section]]&amp;Table76810[[#This Row],[Q No.]]</f>
        <v>P4723</v>
      </c>
      <c r="C1904" s="7" t="s">
        <v>103</v>
      </c>
      <c r="D1904" s="14">
        <v>23</v>
      </c>
      <c r="E1904" s="14"/>
      <c r="F1904" s="11">
        <f>Table76810[[#This Row],[CID]]</f>
        <v>0</v>
      </c>
      <c r="J1904" s="11" t="e">
        <f>VLOOKUP(Table76810[[#This Row],[CID]],ALY,2,FALSE)</f>
        <v>#N/A</v>
      </c>
    </row>
    <row r="1905" spans="1:10" x14ac:dyDescent="0.2">
      <c r="A1905" s="8" t="str">
        <f>Table76810[[#This Row],[Test No.]]&amp;Table76810[[#This Row],[Section]]&amp;Table76810[[#This Row],[Q No.]]</f>
        <v>P4724</v>
      </c>
      <c r="C1905" s="7" t="s">
        <v>103</v>
      </c>
      <c r="D1905" s="14">
        <v>24</v>
      </c>
      <c r="E1905" s="14"/>
      <c r="F1905" s="11">
        <f>Table76810[[#This Row],[CID]]</f>
        <v>0</v>
      </c>
      <c r="J1905" s="11" t="e">
        <f>VLOOKUP(Table76810[[#This Row],[CID]],ALY,2,FALSE)</f>
        <v>#N/A</v>
      </c>
    </row>
    <row r="1906" spans="1:10" x14ac:dyDescent="0.2">
      <c r="A1906" s="8" t="str">
        <f>Table76810[[#This Row],[Test No.]]&amp;Table76810[[#This Row],[Section]]&amp;Table76810[[#This Row],[Q No.]]</f>
        <v>P4725</v>
      </c>
      <c r="C1906" s="7" t="s">
        <v>103</v>
      </c>
      <c r="D1906" s="14">
        <v>25</v>
      </c>
      <c r="E1906" s="14"/>
      <c r="F1906" s="11">
        <f>Table76810[[#This Row],[CID]]</f>
        <v>0</v>
      </c>
      <c r="J1906" s="11" t="e">
        <f>VLOOKUP(Table76810[[#This Row],[CID]],ALY,2,FALSE)</f>
        <v>#N/A</v>
      </c>
    </row>
    <row r="1907" spans="1:10" x14ac:dyDescent="0.2">
      <c r="A1907" s="8" t="str">
        <f>Table76810[[#This Row],[Test No.]]&amp;Table76810[[#This Row],[Section]]&amp;Table76810[[#This Row],[Q No.]]</f>
        <v>P4726</v>
      </c>
      <c r="C1907" s="7" t="s">
        <v>103</v>
      </c>
      <c r="D1907" s="14">
        <v>26</v>
      </c>
      <c r="E1907" s="14"/>
      <c r="F1907" s="11">
        <f>Table76810[[#This Row],[CID]]</f>
        <v>0</v>
      </c>
      <c r="J1907" s="11" t="e">
        <f>VLOOKUP(Table76810[[#This Row],[CID]],ALY,2,FALSE)</f>
        <v>#N/A</v>
      </c>
    </row>
    <row r="1908" spans="1:10" x14ac:dyDescent="0.2">
      <c r="A1908" s="8" t="str">
        <f>Table76810[[#This Row],[Test No.]]&amp;Table76810[[#This Row],[Section]]&amp;Table76810[[#This Row],[Q No.]]</f>
        <v>P4727</v>
      </c>
      <c r="C1908" s="7" t="s">
        <v>103</v>
      </c>
      <c r="D1908" s="14">
        <v>27</v>
      </c>
      <c r="E1908" s="14"/>
      <c r="F1908" s="11">
        <f>Table76810[[#This Row],[CID]]</f>
        <v>0</v>
      </c>
      <c r="J1908" s="11" t="e">
        <f>VLOOKUP(Table76810[[#This Row],[CID]],ALY,2,FALSE)</f>
        <v>#N/A</v>
      </c>
    </row>
    <row r="1909" spans="1:10" x14ac:dyDescent="0.2">
      <c r="A1909" s="8" t="str">
        <f>Table76810[[#This Row],[Test No.]]&amp;Table76810[[#This Row],[Section]]&amp;Table76810[[#This Row],[Q No.]]</f>
        <v>P4728</v>
      </c>
      <c r="C1909" s="7" t="s">
        <v>103</v>
      </c>
      <c r="D1909" s="14">
        <v>28</v>
      </c>
      <c r="E1909" s="14"/>
      <c r="F1909" s="11">
        <f>Table76810[[#This Row],[CID]]</f>
        <v>0</v>
      </c>
      <c r="J1909" s="11" t="e">
        <f>VLOOKUP(Table76810[[#This Row],[CID]],ALY,2,FALSE)</f>
        <v>#N/A</v>
      </c>
    </row>
    <row r="1910" spans="1:10" x14ac:dyDescent="0.2">
      <c r="A1910" s="8" t="str">
        <f>Table76810[[#This Row],[Test No.]]&amp;Table76810[[#This Row],[Section]]&amp;Table76810[[#This Row],[Q No.]]</f>
        <v>P4729</v>
      </c>
      <c r="C1910" s="7" t="s">
        <v>103</v>
      </c>
      <c r="D1910" s="14">
        <v>29</v>
      </c>
      <c r="E1910" s="14"/>
      <c r="F1910" s="11">
        <f>Table76810[[#This Row],[CID]]</f>
        <v>0</v>
      </c>
      <c r="J1910" s="11" t="e">
        <f>VLOOKUP(Table76810[[#This Row],[CID]],ALY,2,FALSE)</f>
        <v>#N/A</v>
      </c>
    </row>
    <row r="1911" spans="1:10" x14ac:dyDescent="0.2">
      <c r="A1911" s="8" t="str">
        <f>Table76810[[#This Row],[Test No.]]&amp;Table76810[[#This Row],[Section]]&amp;Table76810[[#This Row],[Q No.]]</f>
        <v>P4730</v>
      </c>
      <c r="C1911" s="7" t="s">
        <v>103</v>
      </c>
      <c r="D1911" s="14">
        <v>30</v>
      </c>
      <c r="E1911" s="14"/>
      <c r="F1911" s="11">
        <f>Table76810[[#This Row],[CID]]</f>
        <v>0</v>
      </c>
      <c r="J1911" s="11" t="e">
        <f>VLOOKUP(Table76810[[#This Row],[CID]],ALY,2,FALSE)</f>
        <v>#N/A</v>
      </c>
    </row>
    <row r="1912" spans="1:10" x14ac:dyDescent="0.2">
      <c r="A1912" s="8" t="str">
        <f>Table76810[[#This Row],[Test No.]]&amp;Table76810[[#This Row],[Section]]&amp;Table76810[[#This Row],[Q No.]]</f>
        <v>P4731</v>
      </c>
      <c r="C1912" s="7" t="s">
        <v>103</v>
      </c>
      <c r="D1912" s="14">
        <v>31</v>
      </c>
      <c r="E1912" s="14"/>
      <c r="F1912" s="11">
        <f>Table76810[[#This Row],[CID]]</f>
        <v>0</v>
      </c>
      <c r="J1912" s="11" t="e">
        <f>VLOOKUP(Table76810[[#This Row],[CID]],ALY,2,FALSE)</f>
        <v>#N/A</v>
      </c>
    </row>
    <row r="1913" spans="1:10" x14ac:dyDescent="0.2">
      <c r="A1913" s="8" t="str">
        <f>Table76810[[#This Row],[Test No.]]&amp;Table76810[[#This Row],[Section]]&amp;Table76810[[#This Row],[Q No.]]</f>
        <v>P4732</v>
      </c>
      <c r="C1913" s="7" t="s">
        <v>103</v>
      </c>
      <c r="D1913" s="14">
        <v>32</v>
      </c>
      <c r="E1913" s="14"/>
      <c r="F1913" s="11">
        <f>Table76810[[#This Row],[CID]]</f>
        <v>0</v>
      </c>
      <c r="J1913" s="11" t="e">
        <f>VLOOKUP(Table76810[[#This Row],[CID]],ALY,2,FALSE)</f>
        <v>#N/A</v>
      </c>
    </row>
    <row r="1914" spans="1:10" x14ac:dyDescent="0.2">
      <c r="A1914" s="8" t="str">
        <f>Table76810[[#This Row],[Test No.]]&amp;Table76810[[#This Row],[Section]]&amp;Table76810[[#This Row],[Q No.]]</f>
        <v>P4733</v>
      </c>
      <c r="C1914" s="7" t="s">
        <v>103</v>
      </c>
      <c r="D1914" s="14">
        <v>33</v>
      </c>
      <c r="E1914" s="14"/>
      <c r="F1914" s="11">
        <f>Table76810[[#This Row],[CID]]</f>
        <v>0</v>
      </c>
      <c r="J1914" s="11" t="e">
        <f>VLOOKUP(Table76810[[#This Row],[CID]],ALY,2,FALSE)</f>
        <v>#N/A</v>
      </c>
    </row>
    <row r="1915" spans="1:10" x14ac:dyDescent="0.2">
      <c r="A1915" s="8" t="str">
        <f>Table76810[[#This Row],[Test No.]]&amp;Table76810[[#This Row],[Section]]&amp;Table76810[[#This Row],[Q No.]]</f>
        <v>P4734</v>
      </c>
      <c r="C1915" s="7" t="s">
        <v>103</v>
      </c>
      <c r="D1915" s="12">
        <v>34</v>
      </c>
      <c r="F1915" s="11">
        <f>Table76810[[#This Row],[CID]]</f>
        <v>0</v>
      </c>
      <c r="J1915" s="11" t="e">
        <f>VLOOKUP(Table76810[[#This Row],[CID]],ALY,2,FALSE)</f>
        <v>#N/A</v>
      </c>
    </row>
    <row r="1916" spans="1:10" x14ac:dyDescent="0.2">
      <c r="A1916" s="8" t="str">
        <f>Table76810[[#This Row],[Test No.]]&amp;Table76810[[#This Row],[Section]]&amp;Table76810[[#This Row],[Q No.]]</f>
        <v>P4735</v>
      </c>
      <c r="C1916" s="7" t="s">
        <v>103</v>
      </c>
      <c r="D1916" s="12">
        <v>35</v>
      </c>
      <c r="F1916" s="11">
        <f>Table76810[[#This Row],[CID]]</f>
        <v>0</v>
      </c>
      <c r="J1916" s="11" t="e">
        <f>VLOOKUP(Table76810[[#This Row],[CID]],ALY,2,FALSE)</f>
        <v>#N/A</v>
      </c>
    </row>
    <row r="1917" spans="1:10" x14ac:dyDescent="0.2">
      <c r="A1917" s="8" t="str">
        <f>Table76810[[#This Row],[Test No.]]&amp;Table76810[[#This Row],[Section]]&amp;Table76810[[#This Row],[Q No.]]</f>
        <v>P4736</v>
      </c>
      <c r="C1917" s="7" t="s">
        <v>103</v>
      </c>
      <c r="D1917" s="12">
        <v>36</v>
      </c>
      <c r="F1917" s="11">
        <f>Table76810[[#This Row],[CID]]</f>
        <v>0</v>
      </c>
      <c r="J1917" s="11" t="e">
        <f>VLOOKUP(Table76810[[#This Row],[CID]],ALY,2,FALSE)</f>
        <v>#N/A</v>
      </c>
    </row>
    <row r="1918" spans="1:10" x14ac:dyDescent="0.2">
      <c r="A1918" s="8" t="str">
        <f>Table76810[[#This Row],[Test No.]]&amp;Table76810[[#This Row],[Section]]&amp;Table76810[[#This Row],[Q No.]]</f>
        <v>P4737</v>
      </c>
      <c r="C1918" s="7" t="s">
        <v>103</v>
      </c>
      <c r="D1918" s="12">
        <v>37</v>
      </c>
      <c r="F1918" s="11">
        <f>Table76810[[#This Row],[CID]]</f>
        <v>0</v>
      </c>
      <c r="J1918" s="11" t="e">
        <f>VLOOKUP(Table76810[[#This Row],[CID]],ALY,2,FALSE)</f>
        <v>#N/A</v>
      </c>
    </row>
    <row r="1919" spans="1:10" x14ac:dyDescent="0.2">
      <c r="A1919" s="8" t="str">
        <f>Table76810[[#This Row],[Test No.]]&amp;Table76810[[#This Row],[Section]]&amp;Table76810[[#This Row],[Q No.]]</f>
        <v>P4738</v>
      </c>
      <c r="C1919" s="7" t="s">
        <v>103</v>
      </c>
      <c r="D1919" s="12">
        <v>38</v>
      </c>
      <c r="F1919" s="11">
        <f>Table76810[[#This Row],[CID]]</f>
        <v>0</v>
      </c>
      <c r="J1919" s="11" t="e">
        <f>VLOOKUP(Table76810[[#This Row],[CID]],ALY,2,FALSE)</f>
        <v>#N/A</v>
      </c>
    </row>
    <row r="1920" spans="1:10" x14ac:dyDescent="0.2">
      <c r="A1920" s="8" t="str">
        <f>Table76810[[#This Row],[Test No.]]&amp;Table76810[[#This Row],[Section]]&amp;Table76810[[#This Row],[Q No.]]</f>
        <v>P4739</v>
      </c>
      <c r="C1920" s="7" t="s">
        <v>103</v>
      </c>
      <c r="D1920" s="12">
        <v>39</v>
      </c>
      <c r="F1920" s="11">
        <f>Table76810[[#This Row],[CID]]</f>
        <v>0</v>
      </c>
      <c r="J1920" s="11" t="e">
        <f>VLOOKUP(Table76810[[#This Row],[CID]],ALY,2,FALSE)</f>
        <v>#N/A</v>
      </c>
    </row>
    <row r="1921" spans="1:10" x14ac:dyDescent="0.2">
      <c r="A1921" s="8" t="str">
        <f>Table76810[[#This Row],[Test No.]]&amp;Table76810[[#This Row],[Section]]&amp;Table76810[[#This Row],[Q No.]]</f>
        <v>P4740</v>
      </c>
      <c r="C1921" s="7" t="s">
        <v>103</v>
      </c>
      <c r="D1921" s="12">
        <v>40</v>
      </c>
      <c r="F1921" s="11">
        <f>Table76810[[#This Row],[CID]]</f>
        <v>0</v>
      </c>
      <c r="J1921" s="11" t="e">
        <f>VLOOKUP(Table76810[[#This Row],[CID]],ALY,2,FALSE)</f>
        <v>#N/A</v>
      </c>
    </row>
    <row r="1922" spans="1:10" x14ac:dyDescent="0.2">
      <c r="A1922" s="8" t="str">
        <f>Table76810[[#This Row],[Test No.]]&amp;Table76810[[#This Row],[Section]]&amp;Table76810[[#This Row],[Q No.]]</f>
        <v>P481</v>
      </c>
      <c r="C1922" s="7" t="s">
        <v>102</v>
      </c>
      <c r="D1922" s="12">
        <v>1</v>
      </c>
      <c r="F1922" s="11">
        <f>Table76810[[#This Row],[CID]]</f>
        <v>0</v>
      </c>
      <c r="J1922" s="11" t="e">
        <f>VLOOKUP(Table76810[[#This Row],[CID]],ALY,2,FALSE)</f>
        <v>#N/A</v>
      </c>
    </row>
    <row r="1923" spans="1:10" x14ac:dyDescent="0.2">
      <c r="A1923" s="8" t="str">
        <f>Table76810[[#This Row],[Test No.]]&amp;Table76810[[#This Row],[Section]]&amp;Table76810[[#This Row],[Q No.]]</f>
        <v>P482</v>
      </c>
      <c r="C1923" s="7" t="s">
        <v>102</v>
      </c>
      <c r="D1923" s="12">
        <v>2</v>
      </c>
      <c r="F1923" s="11">
        <f>Table76810[[#This Row],[CID]]</f>
        <v>0</v>
      </c>
      <c r="J1923" s="11" t="e">
        <f>VLOOKUP(Table76810[[#This Row],[CID]],ALY,2,FALSE)</f>
        <v>#N/A</v>
      </c>
    </row>
    <row r="1924" spans="1:10" x14ac:dyDescent="0.2">
      <c r="A1924" s="8" t="str">
        <f>Table76810[[#This Row],[Test No.]]&amp;Table76810[[#This Row],[Section]]&amp;Table76810[[#This Row],[Q No.]]</f>
        <v>P483</v>
      </c>
      <c r="C1924" s="7" t="s">
        <v>102</v>
      </c>
      <c r="D1924" s="12">
        <v>3</v>
      </c>
      <c r="F1924" s="11">
        <f>Table76810[[#This Row],[CID]]</f>
        <v>0</v>
      </c>
      <c r="J1924" s="11" t="e">
        <f>VLOOKUP(Table76810[[#This Row],[CID]],ALY,2,FALSE)</f>
        <v>#N/A</v>
      </c>
    </row>
    <row r="1925" spans="1:10" x14ac:dyDescent="0.2">
      <c r="A1925" s="8" t="str">
        <f>Table76810[[#This Row],[Test No.]]&amp;Table76810[[#This Row],[Section]]&amp;Table76810[[#This Row],[Q No.]]</f>
        <v>P484</v>
      </c>
      <c r="C1925" s="7" t="s">
        <v>102</v>
      </c>
      <c r="D1925" s="12">
        <v>4</v>
      </c>
      <c r="F1925" s="11">
        <f>Table76810[[#This Row],[CID]]</f>
        <v>0</v>
      </c>
      <c r="J1925" s="11" t="e">
        <f>VLOOKUP(Table76810[[#This Row],[CID]],ALY,2,FALSE)</f>
        <v>#N/A</v>
      </c>
    </row>
    <row r="1926" spans="1:10" x14ac:dyDescent="0.2">
      <c r="A1926" s="8" t="str">
        <f>Table76810[[#This Row],[Test No.]]&amp;Table76810[[#This Row],[Section]]&amp;Table76810[[#This Row],[Q No.]]</f>
        <v>P485</v>
      </c>
      <c r="C1926" s="7" t="s">
        <v>102</v>
      </c>
      <c r="D1926" s="12">
        <v>5</v>
      </c>
      <c r="F1926" s="11">
        <f>Table76810[[#This Row],[CID]]</f>
        <v>0</v>
      </c>
      <c r="J1926" s="11" t="e">
        <f>VLOOKUP(Table76810[[#This Row],[CID]],ALY,2,FALSE)</f>
        <v>#N/A</v>
      </c>
    </row>
    <row r="1927" spans="1:10" x14ac:dyDescent="0.2">
      <c r="A1927" s="8" t="str">
        <f>Table76810[[#This Row],[Test No.]]&amp;Table76810[[#This Row],[Section]]&amp;Table76810[[#This Row],[Q No.]]</f>
        <v>P486</v>
      </c>
      <c r="C1927" s="7" t="s">
        <v>102</v>
      </c>
      <c r="D1927" s="12">
        <v>6</v>
      </c>
      <c r="F1927" s="11">
        <f>Table76810[[#This Row],[CID]]</f>
        <v>0</v>
      </c>
      <c r="J1927" s="11" t="e">
        <f>VLOOKUP(Table76810[[#This Row],[CID]],ALY,2,FALSE)</f>
        <v>#N/A</v>
      </c>
    </row>
    <row r="1928" spans="1:10" x14ac:dyDescent="0.2">
      <c r="A1928" s="8" t="str">
        <f>Table76810[[#This Row],[Test No.]]&amp;Table76810[[#This Row],[Section]]&amp;Table76810[[#This Row],[Q No.]]</f>
        <v>P487</v>
      </c>
      <c r="C1928" s="7" t="s">
        <v>102</v>
      </c>
      <c r="D1928" s="12">
        <v>7</v>
      </c>
      <c r="F1928" s="11">
        <f>Table76810[[#This Row],[CID]]</f>
        <v>0</v>
      </c>
      <c r="J1928" s="11" t="e">
        <f>VLOOKUP(Table76810[[#This Row],[CID]],ALY,2,FALSE)</f>
        <v>#N/A</v>
      </c>
    </row>
    <row r="1929" spans="1:10" x14ac:dyDescent="0.2">
      <c r="A1929" s="8" t="str">
        <f>Table76810[[#This Row],[Test No.]]&amp;Table76810[[#This Row],[Section]]&amp;Table76810[[#This Row],[Q No.]]</f>
        <v>P488</v>
      </c>
      <c r="C1929" s="7" t="s">
        <v>102</v>
      </c>
      <c r="D1929" s="12">
        <v>8</v>
      </c>
      <c r="F1929" s="11">
        <f>Table76810[[#This Row],[CID]]</f>
        <v>0</v>
      </c>
      <c r="J1929" s="11" t="e">
        <f>VLOOKUP(Table76810[[#This Row],[CID]],ALY,2,FALSE)</f>
        <v>#N/A</v>
      </c>
    </row>
    <row r="1930" spans="1:10" x14ac:dyDescent="0.2">
      <c r="A1930" s="8" t="str">
        <f>Table76810[[#This Row],[Test No.]]&amp;Table76810[[#This Row],[Section]]&amp;Table76810[[#This Row],[Q No.]]</f>
        <v>P489</v>
      </c>
      <c r="C1930" s="7" t="s">
        <v>102</v>
      </c>
      <c r="D1930" s="12">
        <v>9</v>
      </c>
      <c r="F1930" s="11">
        <f>Table76810[[#This Row],[CID]]</f>
        <v>0</v>
      </c>
      <c r="J1930" s="11" t="e">
        <f>VLOOKUP(Table76810[[#This Row],[CID]],ALY,2,FALSE)</f>
        <v>#N/A</v>
      </c>
    </row>
    <row r="1931" spans="1:10" x14ac:dyDescent="0.2">
      <c r="A1931" s="8" t="str">
        <f>Table76810[[#This Row],[Test No.]]&amp;Table76810[[#This Row],[Section]]&amp;Table76810[[#This Row],[Q No.]]</f>
        <v>P4810</v>
      </c>
      <c r="C1931" s="7" t="s">
        <v>102</v>
      </c>
      <c r="D1931" s="12">
        <v>10</v>
      </c>
      <c r="F1931" s="11">
        <f>Table76810[[#This Row],[CID]]</f>
        <v>0</v>
      </c>
      <c r="J1931" s="11" t="e">
        <f>VLOOKUP(Table76810[[#This Row],[CID]],ALY,2,FALSE)</f>
        <v>#N/A</v>
      </c>
    </row>
    <row r="1932" spans="1:10" x14ac:dyDescent="0.2">
      <c r="A1932" s="8" t="str">
        <f>Table76810[[#This Row],[Test No.]]&amp;Table76810[[#This Row],[Section]]&amp;Table76810[[#This Row],[Q No.]]</f>
        <v>P4811</v>
      </c>
      <c r="C1932" s="7" t="s">
        <v>102</v>
      </c>
      <c r="D1932" s="12">
        <v>11</v>
      </c>
      <c r="F1932" s="11">
        <f>Table76810[[#This Row],[CID]]</f>
        <v>0</v>
      </c>
      <c r="J1932" s="11" t="e">
        <f>VLOOKUP(Table76810[[#This Row],[CID]],ALY,2,FALSE)</f>
        <v>#N/A</v>
      </c>
    </row>
    <row r="1933" spans="1:10" x14ac:dyDescent="0.2">
      <c r="A1933" s="8" t="str">
        <f>Table76810[[#This Row],[Test No.]]&amp;Table76810[[#This Row],[Section]]&amp;Table76810[[#This Row],[Q No.]]</f>
        <v>P4812</v>
      </c>
      <c r="C1933" s="7" t="s">
        <v>102</v>
      </c>
      <c r="D1933" s="12">
        <v>12</v>
      </c>
      <c r="F1933" s="11">
        <f>Table76810[[#This Row],[CID]]</f>
        <v>0</v>
      </c>
      <c r="J1933" s="11" t="e">
        <f>VLOOKUP(Table76810[[#This Row],[CID]],ALY,2,FALSE)</f>
        <v>#N/A</v>
      </c>
    </row>
    <row r="1934" spans="1:10" x14ac:dyDescent="0.2">
      <c r="A1934" s="8" t="str">
        <f>Table76810[[#This Row],[Test No.]]&amp;Table76810[[#This Row],[Section]]&amp;Table76810[[#This Row],[Q No.]]</f>
        <v>P4813</v>
      </c>
      <c r="C1934" s="7" t="s">
        <v>102</v>
      </c>
      <c r="D1934" s="12">
        <v>13</v>
      </c>
      <c r="F1934" s="11">
        <f>Table76810[[#This Row],[CID]]</f>
        <v>0</v>
      </c>
      <c r="J1934" s="11" t="e">
        <f>VLOOKUP(Table76810[[#This Row],[CID]],ALY,2,FALSE)</f>
        <v>#N/A</v>
      </c>
    </row>
    <row r="1935" spans="1:10" x14ac:dyDescent="0.2">
      <c r="A1935" s="8" t="str">
        <f>Table76810[[#This Row],[Test No.]]&amp;Table76810[[#This Row],[Section]]&amp;Table76810[[#This Row],[Q No.]]</f>
        <v>P4814</v>
      </c>
      <c r="C1935" s="7" t="s">
        <v>102</v>
      </c>
      <c r="D1935" s="12">
        <v>14</v>
      </c>
      <c r="F1935" s="11">
        <f>Table76810[[#This Row],[CID]]</f>
        <v>0</v>
      </c>
      <c r="J1935" s="11" t="e">
        <f>VLOOKUP(Table76810[[#This Row],[CID]],ALY,2,FALSE)</f>
        <v>#N/A</v>
      </c>
    </row>
    <row r="1936" spans="1:10" x14ac:dyDescent="0.2">
      <c r="A1936" s="8" t="str">
        <f>Table76810[[#This Row],[Test No.]]&amp;Table76810[[#This Row],[Section]]&amp;Table76810[[#This Row],[Q No.]]</f>
        <v>P4815</v>
      </c>
      <c r="C1936" s="7" t="s">
        <v>102</v>
      </c>
      <c r="D1936" s="12">
        <v>15</v>
      </c>
      <c r="F1936" s="11">
        <f>Table76810[[#This Row],[CID]]</f>
        <v>0</v>
      </c>
      <c r="J1936" s="11" t="e">
        <f>VLOOKUP(Table76810[[#This Row],[CID]],ALY,2,FALSE)</f>
        <v>#N/A</v>
      </c>
    </row>
    <row r="1937" spans="1:10" x14ac:dyDescent="0.2">
      <c r="A1937" s="8" t="str">
        <f>Table76810[[#This Row],[Test No.]]&amp;Table76810[[#This Row],[Section]]&amp;Table76810[[#This Row],[Q No.]]</f>
        <v>P4816</v>
      </c>
      <c r="C1937" s="7" t="s">
        <v>102</v>
      </c>
      <c r="D1937" s="12">
        <v>16</v>
      </c>
      <c r="F1937" s="11">
        <f>Table76810[[#This Row],[CID]]</f>
        <v>0</v>
      </c>
      <c r="J1937" s="11" t="e">
        <f>VLOOKUP(Table76810[[#This Row],[CID]],ALY,2,FALSE)</f>
        <v>#N/A</v>
      </c>
    </row>
    <row r="1938" spans="1:10" x14ac:dyDescent="0.2">
      <c r="A1938" s="8" t="str">
        <f>Table76810[[#This Row],[Test No.]]&amp;Table76810[[#This Row],[Section]]&amp;Table76810[[#This Row],[Q No.]]</f>
        <v>P4817</v>
      </c>
      <c r="C1938" s="7" t="s">
        <v>102</v>
      </c>
      <c r="D1938" s="12">
        <v>17</v>
      </c>
      <c r="F1938" s="11">
        <f>Table76810[[#This Row],[CID]]</f>
        <v>0</v>
      </c>
      <c r="J1938" s="11" t="e">
        <f>VLOOKUP(Table76810[[#This Row],[CID]],ALY,2,FALSE)</f>
        <v>#N/A</v>
      </c>
    </row>
    <row r="1939" spans="1:10" x14ac:dyDescent="0.2">
      <c r="A1939" s="8" t="str">
        <f>Table76810[[#This Row],[Test No.]]&amp;Table76810[[#This Row],[Section]]&amp;Table76810[[#This Row],[Q No.]]</f>
        <v>P4818</v>
      </c>
      <c r="C1939" s="7" t="s">
        <v>102</v>
      </c>
      <c r="D1939" s="12">
        <v>18</v>
      </c>
      <c r="F1939" s="11">
        <f>Table76810[[#This Row],[CID]]</f>
        <v>0</v>
      </c>
      <c r="J1939" s="11" t="e">
        <f>VLOOKUP(Table76810[[#This Row],[CID]],ALY,2,FALSE)</f>
        <v>#N/A</v>
      </c>
    </row>
    <row r="1940" spans="1:10" x14ac:dyDescent="0.2">
      <c r="A1940" s="8" t="str">
        <f>Table76810[[#This Row],[Test No.]]&amp;Table76810[[#This Row],[Section]]&amp;Table76810[[#This Row],[Q No.]]</f>
        <v>P4819</v>
      </c>
      <c r="C1940" s="7" t="s">
        <v>102</v>
      </c>
      <c r="D1940" s="12">
        <v>19</v>
      </c>
      <c r="F1940" s="11">
        <f>Table76810[[#This Row],[CID]]</f>
        <v>0</v>
      </c>
      <c r="J1940" s="11" t="e">
        <f>VLOOKUP(Table76810[[#This Row],[CID]],ALY,2,FALSE)</f>
        <v>#N/A</v>
      </c>
    </row>
    <row r="1941" spans="1:10" x14ac:dyDescent="0.2">
      <c r="A1941" s="8" t="str">
        <f>Table76810[[#This Row],[Test No.]]&amp;Table76810[[#This Row],[Section]]&amp;Table76810[[#This Row],[Q No.]]</f>
        <v>P4820</v>
      </c>
      <c r="C1941" s="7" t="s">
        <v>102</v>
      </c>
      <c r="D1941" s="12">
        <v>20</v>
      </c>
      <c r="F1941" s="11">
        <f>Table76810[[#This Row],[CID]]</f>
        <v>0</v>
      </c>
      <c r="J1941" s="11" t="e">
        <f>VLOOKUP(Table76810[[#This Row],[CID]],ALY,2,FALSE)</f>
        <v>#N/A</v>
      </c>
    </row>
    <row r="1942" spans="1:10" x14ac:dyDescent="0.2">
      <c r="A1942" s="8" t="str">
        <f>Table76810[[#This Row],[Test No.]]&amp;Table76810[[#This Row],[Section]]&amp;Table76810[[#This Row],[Q No.]]</f>
        <v>P4821</v>
      </c>
      <c r="C1942" s="7" t="s">
        <v>102</v>
      </c>
      <c r="D1942" s="12">
        <v>21</v>
      </c>
      <c r="F1942" s="11">
        <f>Table76810[[#This Row],[CID]]</f>
        <v>0</v>
      </c>
      <c r="J1942" s="11" t="e">
        <f>VLOOKUP(Table76810[[#This Row],[CID]],ALY,2,FALSE)</f>
        <v>#N/A</v>
      </c>
    </row>
    <row r="1943" spans="1:10" x14ac:dyDescent="0.2">
      <c r="A1943" s="8" t="str">
        <f>Table76810[[#This Row],[Test No.]]&amp;Table76810[[#This Row],[Section]]&amp;Table76810[[#This Row],[Q No.]]</f>
        <v>P4822</v>
      </c>
      <c r="C1943" s="7" t="s">
        <v>102</v>
      </c>
      <c r="D1943" s="12">
        <v>22</v>
      </c>
      <c r="F1943" s="11">
        <f>Table76810[[#This Row],[CID]]</f>
        <v>0</v>
      </c>
      <c r="J1943" s="11" t="e">
        <f>VLOOKUP(Table76810[[#This Row],[CID]],ALY,2,FALSE)</f>
        <v>#N/A</v>
      </c>
    </row>
    <row r="1944" spans="1:10" x14ac:dyDescent="0.2">
      <c r="A1944" s="8" t="str">
        <f>Table76810[[#This Row],[Test No.]]&amp;Table76810[[#This Row],[Section]]&amp;Table76810[[#This Row],[Q No.]]</f>
        <v>P4823</v>
      </c>
      <c r="C1944" s="7" t="s">
        <v>102</v>
      </c>
      <c r="D1944" s="12">
        <v>23</v>
      </c>
      <c r="F1944" s="11">
        <f>Table76810[[#This Row],[CID]]</f>
        <v>0</v>
      </c>
      <c r="J1944" s="11" t="e">
        <f>VLOOKUP(Table76810[[#This Row],[CID]],ALY,2,FALSE)</f>
        <v>#N/A</v>
      </c>
    </row>
    <row r="1945" spans="1:10" x14ac:dyDescent="0.2">
      <c r="A1945" s="8" t="str">
        <f>Table76810[[#This Row],[Test No.]]&amp;Table76810[[#This Row],[Section]]&amp;Table76810[[#This Row],[Q No.]]</f>
        <v>P4824</v>
      </c>
      <c r="C1945" s="7" t="s">
        <v>102</v>
      </c>
      <c r="D1945" s="12">
        <v>24</v>
      </c>
      <c r="F1945" s="11">
        <f>Table76810[[#This Row],[CID]]</f>
        <v>0</v>
      </c>
      <c r="J1945" s="11" t="e">
        <f>VLOOKUP(Table76810[[#This Row],[CID]],ALY,2,FALSE)</f>
        <v>#N/A</v>
      </c>
    </row>
    <row r="1946" spans="1:10" x14ac:dyDescent="0.2">
      <c r="A1946" s="8" t="str">
        <f>Table76810[[#This Row],[Test No.]]&amp;Table76810[[#This Row],[Section]]&amp;Table76810[[#This Row],[Q No.]]</f>
        <v>P4825</v>
      </c>
      <c r="C1946" s="7" t="s">
        <v>102</v>
      </c>
      <c r="D1946" s="12">
        <v>25</v>
      </c>
      <c r="F1946" s="11">
        <f>Table76810[[#This Row],[CID]]</f>
        <v>0</v>
      </c>
      <c r="J1946" s="11" t="e">
        <f>VLOOKUP(Table76810[[#This Row],[CID]],ALY,2,FALSE)</f>
        <v>#N/A</v>
      </c>
    </row>
    <row r="1947" spans="1:10" x14ac:dyDescent="0.2">
      <c r="A1947" s="8" t="str">
        <f>Table76810[[#This Row],[Test No.]]&amp;Table76810[[#This Row],[Section]]&amp;Table76810[[#This Row],[Q No.]]</f>
        <v>P4826</v>
      </c>
      <c r="C1947" s="7" t="s">
        <v>102</v>
      </c>
      <c r="D1947" s="12">
        <v>26</v>
      </c>
      <c r="F1947" s="11">
        <f>Table76810[[#This Row],[CID]]</f>
        <v>0</v>
      </c>
      <c r="J1947" s="11" t="e">
        <f>VLOOKUP(Table76810[[#This Row],[CID]],ALY,2,FALSE)</f>
        <v>#N/A</v>
      </c>
    </row>
    <row r="1948" spans="1:10" x14ac:dyDescent="0.2">
      <c r="A1948" s="8" t="str">
        <f>Table76810[[#This Row],[Test No.]]&amp;Table76810[[#This Row],[Section]]&amp;Table76810[[#This Row],[Q No.]]</f>
        <v>P4827</v>
      </c>
      <c r="C1948" s="7" t="s">
        <v>102</v>
      </c>
      <c r="D1948" s="12">
        <v>27</v>
      </c>
      <c r="F1948" s="11">
        <f>Table76810[[#This Row],[CID]]</f>
        <v>0</v>
      </c>
      <c r="J1948" s="11" t="e">
        <f>VLOOKUP(Table76810[[#This Row],[CID]],ALY,2,FALSE)</f>
        <v>#N/A</v>
      </c>
    </row>
    <row r="1949" spans="1:10" x14ac:dyDescent="0.2">
      <c r="A1949" s="8" t="str">
        <f>Table76810[[#This Row],[Test No.]]&amp;Table76810[[#This Row],[Section]]&amp;Table76810[[#This Row],[Q No.]]</f>
        <v>P4828</v>
      </c>
      <c r="C1949" s="7" t="s">
        <v>102</v>
      </c>
      <c r="D1949" s="12">
        <v>28</v>
      </c>
      <c r="F1949" s="11">
        <f>Table76810[[#This Row],[CID]]</f>
        <v>0</v>
      </c>
      <c r="J1949" s="11" t="e">
        <f>VLOOKUP(Table76810[[#This Row],[CID]],ALY,2,FALSE)</f>
        <v>#N/A</v>
      </c>
    </row>
    <row r="1950" spans="1:10" x14ac:dyDescent="0.2">
      <c r="A1950" s="8" t="str">
        <f>Table76810[[#This Row],[Test No.]]&amp;Table76810[[#This Row],[Section]]&amp;Table76810[[#This Row],[Q No.]]</f>
        <v>P4829</v>
      </c>
      <c r="C1950" s="7" t="s">
        <v>102</v>
      </c>
      <c r="D1950" s="12">
        <v>29</v>
      </c>
      <c r="F1950" s="11">
        <f>Table76810[[#This Row],[CID]]</f>
        <v>0</v>
      </c>
      <c r="J1950" s="11" t="e">
        <f>VLOOKUP(Table76810[[#This Row],[CID]],ALY,2,FALSE)</f>
        <v>#N/A</v>
      </c>
    </row>
    <row r="1951" spans="1:10" x14ac:dyDescent="0.2">
      <c r="A1951" s="8" t="str">
        <f>Table76810[[#This Row],[Test No.]]&amp;Table76810[[#This Row],[Section]]&amp;Table76810[[#This Row],[Q No.]]</f>
        <v>P4830</v>
      </c>
      <c r="C1951" s="7" t="s">
        <v>102</v>
      </c>
      <c r="D1951" s="12">
        <v>30</v>
      </c>
      <c r="F1951" s="11">
        <f>Table76810[[#This Row],[CID]]</f>
        <v>0</v>
      </c>
      <c r="J1951" s="11" t="e">
        <f>VLOOKUP(Table76810[[#This Row],[CID]],ALY,2,FALSE)</f>
        <v>#N/A</v>
      </c>
    </row>
    <row r="1952" spans="1:10" x14ac:dyDescent="0.2">
      <c r="A1952" s="8" t="str">
        <f>Table76810[[#This Row],[Test No.]]&amp;Table76810[[#This Row],[Section]]&amp;Table76810[[#This Row],[Q No.]]</f>
        <v>P4831</v>
      </c>
      <c r="C1952" s="7" t="s">
        <v>102</v>
      </c>
      <c r="D1952" s="12">
        <v>31</v>
      </c>
      <c r="F1952" s="11">
        <f>Table76810[[#This Row],[CID]]</f>
        <v>0</v>
      </c>
      <c r="J1952" s="11" t="e">
        <f>VLOOKUP(Table76810[[#This Row],[CID]],ALY,2,FALSE)</f>
        <v>#N/A</v>
      </c>
    </row>
    <row r="1953" spans="1:10" x14ac:dyDescent="0.2">
      <c r="A1953" s="8" t="str">
        <f>Table76810[[#This Row],[Test No.]]&amp;Table76810[[#This Row],[Section]]&amp;Table76810[[#This Row],[Q No.]]</f>
        <v>P4832</v>
      </c>
      <c r="C1953" s="7" t="s">
        <v>102</v>
      </c>
      <c r="D1953" s="12">
        <v>32</v>
      </c>
      <c r="F1953" s="11">
        <f>Table76810[[#This Row],[CID]]</f>
        <v>0</v>
      </c>
      <c r="J1953" s="11" t="e">
        <f>VLOOKUP(Table76810[[#This Row],[CID]],ALY,2,FALSE)</f>
        <v>#N/A</v>
      </c>
    </row>
    <row r="1954" spans="1:10" x14ac:dyDescent="0.2">
      <c r="A1954" s="8" t="str">
        <f>Table76810[[#This Row],[Test No.]]&amp;Table76810[[#This Row],[Section]]&amp;Table76810[[#This Row],[Q No.]]</f>
        <v>P4833</v>
      </c>
      <c r="C1954" s="7" t="s">
        <v>102</v>
      </c>
      <c r="D1954" s="12">
        <v>33</v>
      </c>
      <c r="F1954" s="11">
        <f>Table76810[[#This Row],[CID]]</f>
        <v>0</v>
      </c>
      <c r="J1954" s="11" t="e">
        <f>VLOOKUP(Table76810[[#This Row],[CID]],ALY,2,FALSE)</f>
        <v>#N/A</v>
      </c>
    </row>
    <row r="1955" spans="1:10" x14ac:dyDescent="0.2">
      <c r="A1955" s="8" t="str">
        <f>Table76810[[#This Row],[Test No.]]&amp;Table76810[[#This Row],[Section]]&amp;Table76810[[#This Row],[Q No.]]</f>
        <v>P4834</v>
      </c>
      <c r="C1955" s="7" t="s">
        <v>102</v>
      </c>
      <c r="D1955" s="12">
        <v>34</v>
      </c>
      <c r="F1955" s="11">
        <f>Table76810[[#This Row],[CID]]</f>
        <v>0</v>
      </c>
      <c r="J1955" s="11" t="e">
        <f>VLOOKUP(Table76810[[#This Row],[CID]],ALY,2,FALSE)</f>
        <v>#N/A</v>
      </c>
    </row>
    <row r="1956" spans="1:10" x14ac:dyDescent="0.2">
      <c r="A1956" s="8" t="str">
        <f>Table76810[[#This Row],[Test No.]]&amp;Table76810[[#This Row],[Section]]&amp;Table76810[[#This Row],[Q No.]]</f>
        <v>P4835</v>
      </c>
      <c r="C1956" s="7" t="s">
        <v>102</v>
      </c>
      <c r="D1956" s="12">
        <v>35</v>
      </c>
      <c r="F1956" s="11">
        <f>Table76810[[#This Row],[CID]]</f>
        <v>0</v>
      </c>
      <c r="J1956" s="11" t="e">
        <f>VLOOKUP(Table76810[[#This Row],[CID]],ALY,2,FALSE)</f>
        <v>#N/A</v>
      </c>
    </row>
    <row r="1957" spans="1:10" x14ac:dyDescent="0.2">
      <c r="A1957" s="8" t="str">
        <f>Table76810[[#This Row],[Test No.]]&amp;Table76810[[#This Row],[Section]]&amp;Table76810[[#This Row],[Q No.]]</f>
        <v>P4836</v>
      </c>
      <c r="C1957" s="7" t="s">
        <v>102</v>
      </c>
      <c r="D1957" s="12">
        <v>36</v>
      </c>
      <c r="F1957" s="11">
        <f>Table76810[[#This Row],[CID]]</f>
        <v>0</v>
      </c>
      <c r="J1957" s="11" t="e">
        <f>VLOOKUP(Table76810[[#This Row],[CID]],ALY,2,FALSE)</f>
        <v>#N/A</v>
      </c>
    </row>
    <row r="1958" spans="1:10" x14ac:dyDescent="0.2">
      <c r="A1958" s="8" t="str">
        <f>Table76810[[#This Row],[Test No.]]&amp;Table76810[[#This Row],[Section]]&amp;Table76810[[#This Row],[Q No.]]</f>
        <v>P4837</v>
      </c>
      <c r="C1958" s="7" t="s">
        <v>102</v>
      </c>
      <c r="D1958" s="12">
        <v>37</v>
      </c>
      <c r="F1958" s="11">
        <f>Table76810[[#This Row],[CID]]</f>
        <v>0</v>
      </c>
      <c r="J1958" s="11" t="e">
        <f>VLOOKUP(Table76810[[#This Row],[CID]],ALY,2,FALSE)</f>
        <v>#N/A</v>
      </c>
    </row>
    <row r="1959" spans="1:10" x14ac:dyDescent="0.2">
      <c r="A1959" s="8" t="str">
        <f>Table76810[[#This Row],[Test No.]]&amp;Table76810[[#This Row],[Section]]&amp;Table76810[[#This Row],[Q No.]]</f>
        <v>P4838</v>
      </c>
      <c r="C1959" s="7" t="s">
        <v>102</v>
      </c>
      <c r="D1959" s="12">
        <v>38</v>
      </c>
      <c r="F1959" s="11">
        <f>Table76810[[#This Row],[CID]]</f>
        <v>0</v>
      </c>
      <c r="J1959" s="11" t="e">
        <f>VLOOKUP(Table76810[[#This Row],[CID]],ALY,2,FALSE)</f>
        <v>#N/A</v>
      </c>
    </row>
    <row r="1960" spans="1:10" x14ac:dyDescent="0.2">
      <c r="A1960" s="8" t="str">
        <f>Table76810[[#This Row],[Test No.]]&amp;Table76810[[#This Row],[Section]]&amp;Table76810[[#This Row],[Q No.]]</f>
        <v>P4839</v>
      </c>
      <c r="C1960" s="7" t="s">
        <v>102</v>
      </c>
      <c r="D1960" s="12">
        <v>39</v>
      </c>
      <c r="F1960" s="11">
        <f>Table76810[[#This Row],[CID]]</f>
        <v>0</v>
      </c>
      <c r="J1960" s="11" t="e">
        <f>VLOOKUP(Table76810[[#This Row],[CID]],ALY,2,FALSE)</f>
        <v>#N/A</v>
      </c>
    </row>
    <row r="1961" spans="1:10" x14ac:dyDescent="0.2">
      <c r="A1961" s="8" t="str">
        <f>Table76810[[#This Row],[Test No.]]&amp;Table76810[[#This Row],[Section]]&amp;Table76810[[#This Row],[Q No.]]</f>
        <v>P4840</v>
      </c>
      <c r="C1961" s="7" t="s">
        <v>102</v>
      </c>
      <c r="D1961" s="12">
        <v>40</v>
      </c>
      <c r="F1961" s="11">
        <f>Table76810[[#This Row],[CID]]</f>
        <v>0</v>
      </c>
      <c r="J1961" s="11" t="e">
        <f>VLOOKUP(Table76810[[#This Row],[CID]],ALY,2,FALSE)</f>
        <v>#N/A</v>
      </c>
    </row>
    <row r="1962" spans="1:10" x14ac:dyDescent="0.2">
      <c r="A1962" s="8" t="str">
        <f>Table76810[[#This Row],[Test No.]]&amp;Table76810[[#This Row],[Section]]&amp;Table76810[[#This Row],[Q No.]]</f>
        <v>R11</v>
      </c>
      <c r="C1962" s="7" t="s">
        <v>314</v>
      </c>
      <c r="D1962" s="12">
        <v>1</v>
      </c>
      <c r="F1962" s="11" t="str">
        <f>Table76810[[#This Row],[CID]]</f>
        <v>S3.3</v>
      </c>
      <c r="G1962" s="6">
        <v>3</v>
      </c>
      <c r="H1962" s="13" t="s">
        <v>54</v>
      </c>
      <c r="I1962" s="12" t="s">
        <v>423</v>
      </c>
      <c r="J1962" s="11" t="str">
        <f>VLOOKUP(Table76810[[#This Row],[CID]],ALY,2,FALSE)</f>
        <v>Interpreting Experiments</v>
      </c>
    </row>
    <row r="1963" spans="1:10" x14ac:dyDescent="0.2">
      <c r="A1963" s="8" t="str">
        <f>Table76810[[#This Row],[Test No.]]&amp;Table76810[[#This Row],[Section]]&amp;Table76810[[#This Row],[Q No.]]</f>
        <v>R12</v>
      </c>
      <c r="C1963" s="7" t="s">
        <v>314</v>
      </c>
      <c r="D1963" s="12">
        <v>2</v>
      </c>
      <c r="F1963" s="11" t="str">
        <f>Table76810[[#This Row],[CID]]</f>
        <v>S3.2</v>
      </c>
      <c r="G1963" s="6">
        <v>3</v>
      </c>
      <c r="H1963" s="13" t="s">
        <v>54</v>
      </c>
      <c r="I1963" s="12" t="s">
        <v>422</v>
      </c>
      <c r="J1963" s="11" t="str">
        <f>VLOOKUP(Table76810[[#This Row],[CID]],ALY,2,FALSE)</f>
        <v>Hypothetical Experiment</v>
      </c>
    </row>
    <row r="1964" spans="1:10" x14ac:dyDescent="0.2">
      <c r="A1964" s="8" t="str">
        <f>Table76810[[#This Row],[Test No.]]&amp;Table76810[[#This Row],[Section]]&amp;Table76810[[#This Row],[Q No.]]</f>
        <v>R13</v>
      </c>
      <c r="C1964" s="7" t="s">
        <v>314</v>
      </c>
      <c r="D1964" s="12">
        <v>3</v>
      </c>
      <c r="F1964" s="11" t="str">
        <f>Table76810[[#This Row],[CID]]</f>
        <v>S3.3</v>
      </c>
      <c r="G1964" s="6">
        <v>3</v>
      </c>
      <c r="H1964" s="13" t="s">
        <v>54</v>
      </c>
      <c r="I1964" s="12" t="s">
        <v>423</v>
      </c>
      <c r="J1964" s="11" t="str">
        <f>VLOOKUP(Table76810[[#This Row],[CID]],ALY,2,FALSE)</f>
        <v>Interpreting Experiments</v>
      </c>
    </row>
    <row r="1965" spans="1:10" x14ac:dyDescent="0.2">
      <c r="A1965" s="8" t="str">
        <f>Table76810[[#This Row],[Test No.]]&amp;Table76810[[#This Row],[Section]]&amp;Table76810[[#This Row],[Q No.]]</f>
        <v>R14</v>
      </c>
      <c r="C1965" s="7" t="s">
        <v>314</v>
      </c>
      <c r="D1965" s="12">
        <v>4</v>
      </c>
      <c r="F1965" s="11" t="str">
        <f>Table76810[[#This Row],[CID]]</f>
        <v>S3.1</v>
      </c>
      <c r="G1965" s="6">
        <v>3</v>
      </c>
      <c r="H1965" s="13" t="s">
        <v>54</v>
      </c>
      <c r="I1965" s="12" t="s">
        <v>421</v>
      </c>
      <c r="J1965" s="11" t="str">
        <f>VLOOKUP(Table76810[[#This Row],[CID]],ALY,2,FALSE)</f>
        <v>Experimental Design &amp; Method</v>
      </c>
    </row>
    <row r="1966" spans="1:10" x14ac:dyDescent="0.2">
      <c r="A1966" s="8" t="str">
        <f>Table76810[[#This Row],[Test No.]]&amp;Table76810[[#This Row],[Section]]&amp;Table76810[[#This Row],[Q No.]]</f>
        <v>R15</v>
      </c>
      <c r="C1966" s="7" t="s">
        <v>314</v>
      </c>
      <c r="D1966" s="12">
        <v>5</v>
      </c>
      <c r="F1966" s="11" t="str">
        <f>Table76810[[#This Row],[CID]]</f>
        <v>S3.3</v>
      </c>
      <c r="G1966" s="6">
        <v>3</v>
      </c>
      <c r="H1966" s="13" t="s">
        <v>54</v>
      </c>
      <c r="I1966" s="12" t="s">
        <v>423</v>
      </c>
      <c r="J1966" s="11" t="str">
        <f>VLOOKUP(Table76810[[#This Row],[CID]],ALY,2,FALSE)</f>
        <v>Interpreting Experiments</v>
      </c>
    </row>
    <row r="1967" spans="1:10" x14ac:dyDescent="0.2">
      <c r="A1967" s="8" t="str">
        <f>Table76810[[#This Row],[Test No.]]&amp;Table76810[[#This Row],[Section]]&amp;Table76810[[#This Row],[Q No.]]</f>
        <v>R16</v>
      </c>
      <c r="C1967" s="7" t="s">
        <v>314</v>
      </c>
      <c r="D1967" s="12">
        <v>6</v>
      </c>
      <c r="F1967" s="11" t="str">
        <f>Table76810[[#This Row],[CID]]</f>
        <v>S3.3</v>
      </c>
      <c r="G1967" s="6">
        <v>3</v>
      </c>
      <c r="H1967" s="13" t="s">
        <v>54</v>
      </c>
      <c r="I1967" s="12" t="s">
        <v>423</v>
      </c>
      <c r="J1967" s="11" t="str">
        <f>VLOOKUP(Table76810[[#This Row],[CID]],ALY,2,FALSE)</f>
        <v>Interpreting Experiments</v>
      </c>
    </row>
    <row r="1968" spans="1:10" x14ac:dyDescent="0.2">
      <c r="A1968" s="8" t="str">
        <f>Table76810[[#This Row],[Test No.]]&amp;Table76810[[#This Row],[Section]]&amp;Table76810[[#This Row],[Q No.]]</f>
        <v>R17</v>
      </c>
      <c r="C1968" s="7" t="s">
        <v>314</v>
      </c>
      <c r="D1968" s="12">
        <v>7</v>
      </c>
      <c r="F1968" s="11" t="str">
        <f>Table76810[[#This Row],[CID]]</f>
        <v>S3.3</v>
      </c>
      <c r="G1968" s="6">
        <v>3</v>
      </c>
      <c r="H1968" s="13" t="s">
        <v>54</v>
      </c>
      <c r="I1968" s="12" t="s">
        <v>423</v>
      </c>
      <c r="J1968" s="11" t="str">
        <f>VLOOKUP(Table76810[[#This Row],[CID]],ALY,2,FALSE)</f>
        <v>Interpreting Experiments</v>
      </c>
    </row>
    <row r="1969" spans="1:10" x14ac:dyDescent="0.2">
      <c r="A1969" s="8" t="str">
        <f>Table76810[[#This Row],[Test No.]]&amp;Table76810[[#This Row],[Section]]&amp;Table76810[[#This Row],[Q No.]]</f>
        <v>R18</v>
      </c>
      <c r="C1969" s="7" t="s">
        <v>314</v>
      </c>
      <c r="D1969" s="12">
        <v>8</v>
      </c>
      <c r="F1969" s="11" t="str">
        <f>Table76810[[#This Row],[CID]]</f>
        <v>S3.3</v>
      </c>
      <c r="G1969" s="6">
        <v>3</v>
      </c>
      <c r="H1969" s="13" t="s">
        <v>54</v>
      </c>
      <c r="I1969" s="12" t="s">
        <v>423</v>
      </c>
      <c r="J1969" s="11" t="str">
        <f>VLOOKUP(Table76810[[#This Row],[CID]],ALY,2,FALSE)</f>
        <v>Interpreting Experiments</v>
      </c>
    </row>
    <row r="1970" spans="1:10" x14ac:dyDescent="0.2">
      <c r="A1970" s="8" t="str">
        <f>Table76810[[#This Row],[Test No.]]&amp;Table76810[[#This Row],[Section]]&amp;Table76810[[#This Row],[Q No.]]</f>
        <v>R19</v>
      </c>
      <c r="C1970" s="7" t="s">
        <v>314</v>
      </c>
      <c r="D1970" s="12">
        <v>9</v>
      </c>
      <c r="F1970" s="11" t="str">
        <f>Table76810[[#This Row],[CID]]</f>
        <v>S3.3</v>
      </c>
      <c r="G1970" s="6">
        <v>3</v>
      </c>
      <c r="H1970" s="13" t="s">
        <v>54</v>
      </c>
      <c r="I1970" s="12" t="s">
        <v>423</v>
      </c>
      <c r="J1970" s="11" t="str">
        <f>VLOOKUP(Table76810[[#This Row],[CID]],ALY,2,FALSE)</f>
        <v>Interpreting Experiments</v>
      </c>
    </row>
    <row r="1971" spans="1:10" x14ac:dyDescent="0.2">
      <c r="A1971" s="8" t="str">
        <f>Table76810[[#This Row],[Test No.]]&amp;Table76810[[#This Row],[Section]]&amp;Table76810[[#This Row],[Q No.]]</f>
        <v>R110</v>
      </c>
      <c r="C1971" s="7" t="s">
        <v>314</v>
      </c>
      <c r="D1971" s="12">
        <v>10</v>
      </c>
      <c r="F1971" s="11" t="str">
        <f>Table76810[[#This Row],[CID]]</f>
        <v>S3.3</v>
      </c>
      <c r="G1971" s="6">
        <v>3</v>
      </c>
      <c r="H1971" s="13" t="s">
        <v>54</v>
      </c>
      <c r="I1971" s="12" t="s">
        <v>423</v>
      </c>
      <c r="J1971" s="11" t="str">
        <f>VLOOKUP(Table76810[[#This Row],[CID]],ALY,2,FALSE)</f>
        <v>Interpreting Experiments</v>
      </c>
    </row>
    <row r="1972" spans="1:10" x14ac:dyDescent="0.2">
      <c r="A1972" s="8" t="str">
        <f>Table76810[[#This Row],[Test No.]]&amp;Table76810[[#This Row],[Section]]&amp;Table76810[[#This Row],[Q No.]]</f>
        <v>R111</v>
      </c>
      <c r="C1972" s="7" t="s">
        <v>314</v>
      </c>
      <c r="D1972" s="12">
        <v>11</v>
      </c>
      <c r="F1972" s="11" t="str">
        <f>Table76810[[#This Row],[CID]]</f>
        <v>S3.3</v>
      </c>
      <c r="G1972" s="6">
        <v>3</v>
      </c>
      <c r="H1972" s="13" t="s">
        <v>54</v>
      </c>
      <c r="I1972" s="12" t="s">
        <v>423</v>
      </c>
      <c r="J1972" s="11" t="str">
        <f>VLOOKUP(Table76810[[#This Row],[CID]],ALY,2,FALSE)</f>
        <v>Interpreting Experiments</v>
      </c>
    </row>
    <row r="1973" spans="1:10" x14ac:dyDescent="0.2">
      <c r="A1973" s="8" t="str">
        <f>Table76810[[#This Row],[Test No.]]&amp;Table76810[[#This Row],[Section]]&amp;Table76810[[#This Row],[Q No.]]</f>
        <v>R112</v>
      </c>
      <c r="C1973" s="7" t="s">
        <v>314</v>
      </c>
      <c r="D1973" s="12">
        <v>12</v>
      </c>
      <c r="F1973" s="11" t="str">
        <f>Table76810[[#This Row],[CID]]</f>
        <v>S3.1</v>
      </c>
      <c r="G1973" s="6">
        <v>3</v>
      </c>
      <c r="H1973" s="13" t="s">
        <v>54</v>
      </c>
      <c r="I1973" s="12" t="s">
        <v>421</v>
      </c>
      <c r="J1973" s="11" t="str">
        <f>VLOOKUP(Table76810[[#This Row],[CID]],ALY,2,FALSE)</f>
        <v>Experimental Design &amp; Method</v>
      </c>
    </row>
    <row r="1974" spans="1:10" x14ac:dyDescent="0.2">
      <c r="A1974" s="8" t="str">
        <f>Table76810[[#This Row],[Test No.]]&amp;Table76810[[#This Row],[Section]]&amp;Table76810[[#This Row],[Q No.]]</f>
        <v>R113</v>
      </c>
      <c r="C1974" s="7" t="s">
        <v>314</v>
      </c>
      <c r="D1974" s="12">
        <v>13</v>
      </c>
      <c r="F1974" s="11" t="str">
        <f>Table76810[[#This Row],[CID]]</f>
        <v>S2.1</v>
      </c>
      <c r="G1974" s="6">
        <v>2</v>
      </c>
      <c r="H1974" s="13" t="s">
        <v>53</v>
      </c>
      <c r="I1974" s="12" t="s">
        <v>418</v>
      </c>
      <c r="J1974" s="11" t="str">
        <f>VLOOKUP(Table76810[[#This Row],[CID]],ALY,2,FALSE)</f>
        <v>Data Trend &amp; Relationships between Variables</v>
      </c>
    </row>
    <row r="1975" spans="1:10" x14ac:dyDescent="0.2">
      <c r="A1975" s="8" t="str">
        <f>Table76810[[#This Row],[Test No.]]&amp;Table76810[[#This Row],[Section]]&amp;Table76810[[#This Row],[Q No.]]</f>
        <v>R114</v>
      </c>
      <c r="C1975" s="7" t="s">
        <v>314</v>
      </c>
      <c r="D1975" s="12">
        <v>14</v>
      </c>
      <c r="F1975" s="11" t="str">
        <f>Table76810[[#This Row],[CID]]</f>
        <v>S2.1</v>
      </c>
      <c r="G1975" s="6">
        <v>2</v>
      </c>
      <c r="H1975" s="13" t="s">
        <v>53</v>
      </c>
      <c r="I1975" s="12" t="s">
        <v>418</v>
      </c>
      <c r="J1975" s="11" t="str">
        <f>VLOOKUP(Table76810[[#This Row],[CID]],ALY,2,FALSE)</f>
        <v>Data Trend &amp; Relationships between Variables</v>
      </c>
    </row>
    <row r="1976" spans="1:10" x14ac:dyDescent="0.2">
      <c r="A1976" s="8" t="str">
        <f>Table76810[[#This Row],[Test No.]]&amp;Table76810[[#This Row],[Section]]&amp;Table76810[[#This Row],[Q No.]]</f>
        <v>R115</v>
      </c>
      <c r="C1976" s="7" t="s">
        <v>314</v>
      </c>
      <c r="D1976" s="12">
        <v>15</v>
      </c>
      <c r="F1976" s="11" t="str">
        <f>Table76810[[#This Row],[CID]]</f>
        <v>S2.1</v>
      </c>
      <c r="G1976" s="6">
        <v>2</v>
      </c>
      <c r="H1976" s="13" t="s">
        <v>53</v>
      </c>
      <c r="I1976" s="12" t="s">
        <v>418</v>
      </c>
      <c r="J1976" s="11" t="str">
        <f>VLOOKUP(Table76810[[#This Row],[CID]],ALY,2,FALSE)</f>
        <v>Data Trend &amp; Relationships between Variables</v>
      </c>
    </row>
    <row r="1977" spans="1:10" x14ac:dyDescent="0.2">
      <c r="A1977" s="8" t="str">
        <f>Table76810[[#This Row],[Test No.]]&amp;Table76810[[#This Row],[Section]]&amp;Table76810[[#This Row],[Q No.]]</f>
        <v>R116</v>
      </c>
      <c r="C1977" s="7" t="s">
        <v>314</v>
      </c>
      <c r="D1977" s="12">
        <v>16</v>
      </c>
      <c r="F1977" s="11" t="str">
        <f>Table76810[[#This Row],[CID]]</f>
        <v>S2.1</v>
      </c>
      <c r="G1977" s="6">
        <v>2</v>
      </c>
      <c r="H1977" s="13" t="s">
        <v>53</v>
      </c>
      <c r="I1977" s="12" t="s">
        <v>418</v>
      </c>
      <c r="J1977" s="11" t="str">
        <f>VLOOKUP(Table76810[[#This Row],[CID]],ALY,2,FALSE)</f>
        <v>Data Trend &amp; Relationships between Variables</v>
      </c>
    </row>
    <row r="1978" spans="1:10" x14ac:dyDescent="0.2">
      <c r="A1978" s="8" t="str">
        <f>Table76810[[#This Row],[Test No.]]&amp;Table76810[[#This Row],[Section]]&amp;Table76810[[#This Row],[Q No.]]</f>
        <v>R117</v>
      </c>
      <c r="C1978" s="7" t="s">
        <v>314</v>
      </c>
      <c r="D1978" s="12">
        <v>17</v>
      </c>
      <c r="F1978" s="11" t="str">
        <f>Table76810[[#This Row],[CID]]</f>
        <v>S2.1</v>
      </c>
      <c r="G1978" s="6">
        <v>2</v>
      </c>
      <c r="H1978" s="13" t="s">
        <v>53</v>
      </c>
      <c r="I1978" s="12" t="s">
        <v>418</v>
      </c>
      <c r="J1978" s="11" t="str">
        <f>VLOOKUP(Table76810[[#This Row],[CID]],ALY,2,FALSE)</f>
        <v>Data Trend &amp; Relationships between Variables</v>
      </c>
    </row>
    <row r="1979" spans="1:10" x14ac:dyDescent="0.2">
      <c r="A1979" s="8" t="str">
        <f>Table76810[[#This Row],[Test No.]]&amp;Table76810[[#This Row],[Section]]&amp;Table76810[[#This Row],[Q No.]]</f>
        <v>R118</v>
      </c>
      <c r="C1979" s="7" t="s">
        <v>314</v>
      </c>
      <c r="D1979" s="12">
        <v>18</v>
      </c>
      <c r="F1979" s="11" t="str">
        <f>Table76810[[#This Row],[CID]]</f>
        <v>S2.1</v>
      </c>
      <c r="G1979" s="6">
        <v>2</v>
      </c>
      <c r="H1979" s="13" t="s">
        <v>53</v>
      </c>
      <c r="I1979" s="12" t="s">
        <v>418</v>
      </c>
      <c r="J1979" s="11" t="str">
        <f>VLOOKUP(Table76810[[#This Row],[CID]],ALY,2,FALSE)</f>
        <v>Data Trend &amp; Relationships between Variables</v>
      </c>
    </row>
    <row r="1980" spans="1:10" x14ac:dyDescent="0.2">
      <c r="A1980" s="8" t="str">
        <f>Table76810[[#This Row],[Test No.]]&amp;Table76810[[#This Row],[Section]]&amp;Table76810[[#This Row],[Q No.]]</f>
        <v>R119</v>
      </c>
      <c r="C1980" s="7" t="s">
        <v>314</v>
      </c>
      <c r="D1980" s="12">
        <v>19</v>
      </c>
      <c r="F1980" s="11" t="str">
        <f>Table76810[[#This Row],[CID]]</f>
        <v>S2.1</v>
      </c>
      <c r="G1980" s="6">
        <v>2</v>
      </c>
      <c r="H1980" s="13" t="s">
        <v>53</v>
      </c>
      <c r="I1980" s="12" t="s">
        <v>418</v>
      </c>
      <c r="J1980" s="11" t="str">
        <f>VLOOKUP(Table76810[[#This Row],[CID]],ALY,2,FALSE)</f>
        <v>Data Trend &amp; Relationships between Variables</v>
      </c>
    </row>
    <row r="1981" spans="1:10" x14ac:dyDescent="0.2">
      <c r="A1981" s="8" t="str">
        <f>Table76810[[#This Row],[Test No.]]&amp;Table76810[[#This Row],[Section]]&amp;Table76810[[#This Row],[Q No.]]</f>
        <v>R120</v>
      </c>
      <c r="C1981" s="7" t="s">
        <v>314</v>
      </c>
      <c r="D1981" s="12">
        <v>20</v>
      </c>
      <c r="F1981" s="11" t="str">
        <f>Table76810[[#This Row],[CID]]</f>
        <v>S2.1</v>
      </c>
      <c r="G1981" s="6">
        <v>2</v>
      </c>
      <c r="H1981" s="13" t="s">
        <v>53</v>
      </c>
      <c r="I1981" s="12" t="s">
        <v>418</v>
      </c>
      <c r="J1981" s="11" t="str">
        <f>VLOOKUP(Table76810[[#This Row],[CID]],ALY,2,FALSE)</f>
        <v>Data Trend &amp; Relationships between Variables</v>
      </c>
    </row>
    <row r="1982" spans="1:10" x14ac:dyDescent="0.2">
      <c r="A1982" s="8" t="str">
        <f>Table76810[[#This Row],[Test No.]]&amp;Table76810[[#This Row],[Section]]&amp;Table76810[[#This Row],[Q No.]]</f>
        <v>R121</v>
      </c>
      <c r="C1982" s="7" t="s">
        <v>314</v>
      </c>
      <c r="D1982" s="12">
        <v>21</v>
      </c>
      <c r="F1982" s="11" t="str">
        <f>Table76810[[#This Row],[CID]]</f>
        <v>S2.1</v>
      </c>
      <c r="G1982" s="6">
        <v>2</v>
      </c>
      <c r="H1982" s="13" t="s">
        <v>53</v>
      </c>
      <c r="I1982" s="12" t="s">
        <v>418</v>
      </c>
      <c r="J1982" s="11" t="str">
        <f>VLOOKUP(Table76810[[#This Row],[CID]],ALY,2,FALSE)</f>
        <v>Data Trend &amp; Relationships between Variables</v>
      </c>
    </row>
    <row r="1983" spans="1:10" x14ac:dyDescent="0.2">
      <c r="A1983" s="8" t="str">
        <f>Table76810[[#This Row],[Test No.]]&amp;Table76810[[#This Row],[Section]]&amp;Table76810[[#This Row],[Q No.]]</f>
        <v>R122</v>
      </c>
      <c r="C1983" s="7" t="s">
        <v>314</v>
      </c>
      <c r="D1983" s="12">
        <v>22</v>
      </c>
      <c r="F1983" s="11" t="str">
        <f>Table76810[[#This Row],[CID]]</f>
        <v>S2.1</v>
      </c>
      <c r="G1983" s="6">
        <v>2</v>
      </c>
      <c r="H1983" s="13" t="s">
        <v>53</v>
      </c>
      <c r="I1983" s="12" t="s">
        <v>418</v>
      </c>
      <c r="J1983" s="11" t="str">
        <f>VLOOKUP(Table76810[[#This Row],[CID]],ALY,2,FALSE)</f>
        <v>Data Trend &amp; Relationships between Variables</v>
      </c>
    </row>
    <row r="1984" spans="1:10" x14ac:dyDescent="0.2">
      <c r="A1984" s="8" t="str">
        <f>Table76810[[#This Row],[Test No.]]&amp;Table76810[[#This Row],[Section]]&amp;Table76810[[#This Row],[Q No.]]</f>
        <v>R123</v>
      </c>
      <c r="C1984" s="7" t="s">
        <v>314</v>
      </c>
      <c r="D1984" s="12">
        <v>23</v>
      </c>
      <c r="F1984" s="11" t="str">
        <f>Table76810[[#This Row],[CID]]</f>
        <v>S3.3</v>
      </c>
      <c r="G1984" s="6">
        <v>3</v>
      </c>
      <c r="H1984" s="13" t="s">
        <v>54</v>
      </c>
      <c r="I1984" s="12" t="s">
        <v>423</v>
      </c>
      <c r="J1984" s="11" t="str">
        <f>VLOOKUP(Table76810[[#This Row],[CID]],ALY,2,FALSE)</f>
        <v>Interpreting Experiments</v>
      </c>
    </row>
    <row r="1985" spans="1:10" x14ac:dyDescent="0.2">
      <c r="A1985" s="8" t="str">
        <f>Table76810[[#This Row],[Test No.]]&amp;Table76810[[#This Row],[Section]]&amp;Table76810[[#This Row],[Q No.]]</f>
        <v>R124</v>
      </c>
      <c r="C1985" s="7" t="s">
        <v>314</v>
      </c>
      <c r="D1985" s="12">
        <v>24</v>
      </c>
      <c r="F1985" s="11" t="str">
        <f>Table76810[[#This Row],[CID]]</f>
        <v>S3.3</v>
      </c>
      <c r="G1985" s="6">
        <v>3</v>
      </c>
      <c r="H1985" s="13" t="s">
        <v>54</v>
      </c>
      <c r="I1985" s="12" t="s">
        <v>423</v>
      </c>
      <c r="J1985" s="11" t="str">
        <f>VLOOKUP(Table76810[[#This Row],[CID]],ALY,2,FALSE)</f>
        <v>Interpreting Experiments</v>
      </c>
    </row>
    <row r="1986" spans="1:10" x14ac:dyDescent="0.2">
      <c r="A1986" s="8" t="str">
        <f>Table76810[[#This Row],[Test No.]]&amp;Table76810[[#This Row],[Section]]&amp;Table76810[[#This Row],[Q No.]]</f>
        <v>R125</v>
      </c>
      <c r="C1986" s="7" t="s">
        <v>314</v>
      </c>
      <c r="D1986" s="12">
        <v>25</v>
      </c>
      <c r="F1986" s="11" t="str">
        <f>Table76810[[#This Row],[CID]]</f>
        <v>S3.3</v>
      </c>
      <c r="G1986" s="6">
        <v>3</v>
      </c>
      <c r="H1986" s="13" t="s">
        <v>54</v>
      </c>
      <c r="I1986" s="12" t="s">
        <v>423</v>
      </c>
      <c r="J1986" s="11" t="str">
        <f>VLOOKUP(Table76810[[#This Row],[CID]],ALY,2,FALSE)</f>
        <v>Interpreting Experiments</v>
      </c>
    </row>
    <row r="1987" spans="1:10" x14ac:dyDescent="0.2">
      <c r="A1987" s="8" t="str">
        <f>Table76810[[#This Row],[Test No.]]&amp;Table76810[[#This Row],[Section]]&amp;Table76810[[#This Row],[Q No.]]</f>
        <v>R126</v>
      </c>
      <c r="C1987" s="7" t="s">
        <v>314</v>
      </c>
      <c r="D1987" s="12">
        <v>26</v>
      </c>
      <c r="F1987" s="11" t="str">
        <f>Table76810[[#This Row],[CID]]</f>
        <v>S3.3</v>
      </c>
      <c r="G1987" s="6">
        <v>3</v>
      </c>
      <c r="H1987" s="13" t="s">
        <v>54</v>
      </c>
      <c r="I1987" s="12" t="s">
        <v>423</v>
      </c>
      <c r="J1987" s="11" t="str">
        <f>VLOOKUP(Table76810[[#This Row],[CID]],ALY,2,FALSE)</f>
        <v>Interpreting Experiments</v>
      </c>
    </row>
    <row r="1988" spans="1:10" x14ac:dyDescent="0.2">
      <c r="A1988" s="8" t="str">
        <f>Table76810[[#This Row],[Test No.]]&amp;Table76810[[#This Row],[Section]]&amp;Table76810[[#This Row],[Q No.]]</f>
        <v>R127</v>
      </c>
      <c r="C1988" s="7" t="s">
        <v>314</v>
      </c>
      <c r="D1988" s="12">
        <v>27</v>
      </c>
      <c r="F1988" s="11" t="str">
        <f>Table76810[[#This Row],[CID]]</f>
        <v>S3.3</v>
      </c>
      <c r="G1988" s="6">
        <v>3</v>
      </c>
      <c r="H1988" s="13" t="s">
        <v>54</v>
      </c>
      <c r="I1988" s="12" t="s">
        <v>423</v>
      </c>
      <c r="J1988" s="11" t="str">
        <f>VLOOKUP(Table76810[[#This Row],[CID]],ALY,2,FALSE)</f>
        <v>Interpreting Experiments</v>
      </c>
    </row>
    <row r="1989" spans="1:10" x14ac:dyDescent="0.2">
      <c r="A1989" s="8" t="str">
        <f>Table76810[[#This Row],[Test No.]]&amp;Table76810[[#This Row],[Section]]&amp;Table76810[[#This Row],[Q No.]]</f>
        <v>R128</v>
      </c>
      <c r="C1989" s="7" t="s">
        <v>314</v>
      </c>
      <c r="D1989" s="12">
        <v>28</v>
      </c>
      <c r="F1989" s="11" t="str">
        <f>Table76810[[#This Row],[CID]]</f>
        <v>S3.3</v>
      </c>
      <c r="G1989" s="6">
        <v>3</v>
      </c>
      <c r="H1989" s="13" t="s">
        <v>54</v>
      </c>
      <c r="I1989" s="12" t="s">
        <v>423</v>
      </c>
      <c r="J1989" s="11" t="str">
        <f>VLOOKUP(Table76810[[#This Row],[CID]],ALY,2,FALSE)</f>
        <v>Interpreting Experiments</v>
      </c>
    </row>
    <row r="1990" spans="1:10" x14ac:dyDescent="0.2">
      <c r="A1990" s="8" t="str">
        <f>Table76810[[#This Row],[Test No.]]&amp;Table76810[[#This Row],[Section]]&amp;Table76810[[#This Row],[Q No.]]</f>
        <v>R129</v>
      </c>
      <c r="C1990" s="7" t="s">
        <v>314</v>
      </c>
      <c r="D1990" s="12">
        <v>29</v>
      </c>
      <c r="F1990" s="11" t="str">
        <f>Table76810[[#This Row],[CID]]</f>
        <v>S2.1</v>
      </c>
      <c r="G1990" s="6">
        <v>2</v>
      </c>
      <c r="H1990" s="13" t="s">
        <v>53</v>
      </c>
      <c r="I1990" s="12" t="s">
        <v>418</v>
      </c>
      <c r="J1990" s="11" t="str">
        <f>VLOOKUP(Table76810[[#This Row],[CID]],ALY,2,FALSE)</f>
        <v>Data Trend &amp; Relationships between Variables</v>
      </c>
    </row>
    <row r="1991" spans="1:10" x14ac:dyDescent="0.2">
      <c r="A1991" s="8" t="str">
        <f>Table76810[[#This Row],[Test No.]]&amp;Table76810[[#This Row],[Section]]&amp;Table76810[[#This Row],[Q No.]]</f>
        <v>R130</v>
      </c>
      <c r="C1991" s="7" t="s">
        <v>314</v>
      </c>
      <c r="D1991" s="12">
        <v>30</v>
      </c>
      <c r="F1991" s="11" t="str">
        <f>Table76810[[#This Row],[CID]]</f>
        <v>S2.1</v>
      </c>
      <c r="G1991" s="6">
        <v>2</v>
      </c>
      <c r="H1991" s="13" t="s">
        <v>53</v>
      </c>
      <c r="I1991" s="12" t="s">
        <v>418</v>
      </c>
      <c r="J1991" s="11" t="str">
        <f>VLOOKUP(Table76810[[#This Row],[CID]],ALY,2,FALSE)</f>
        <v>Data Trend &amp; Relationships between Variables</v>
      </c>
    </row>
    <row r="1992" spans="1:10" x14ac:dyDescent="0.2">
      <c r="A1992" s="8" t="str">
        <f>Table76810[[#This Row],[Test No.]]&amp;Table76810[[#This Row],[Section]]&amp;Table76810[[#This Row],[Q No.]]</f>
        <v>R131</v>
      </c>
      <c r="C1992" s="7" t="s">
        <v>314</v>
      </c>
      <c r="D1992" s="12">
        <v>31</v>
      </c>
      <c r="F1992" s="11" t="str">
        <f>Table76810[[#This Row],[CID]]</f>
        <v>S2.2</v>
      </c>
      <c r="G1992" s="6">
        <v>2</v>
      </c>
      <c r="H1992" s="13" t="s">
        <v>53</v>
      </c>
      <c r="I1992" s="12" t="s">
        <v>419</v>
      </c>
      <c r="J1992" s="11" t="str">
        <f>VLOOKUP(Table76810[[#This Row],[CID]],ALY,2,FALSE)</f>
        <v>Hypothetical Data Point</v>
      </c>
    </row>
    <row r="1993" spans="1:10" x14ac:dyDescent="0.2">
      <c r="A1993" s="8" t="str">
        <f>Table76810[[#This Row],[Test No.]]&amp;Table76810[[#This Row],[Section]]&amp;Table76810[[#This Row],[Q No.]]</f>
        <v>R132</v>
      </c>
      <c r="C1993" s="7" t="s">
        <v>314</v>
      </c>
      <c r="D1993" s="12">
        <v>32</v>
      </c>
      <c r="F1993" s="11" t="str">
        <f>Table76810[[#This Row],[CID]]</f>
        <v>S2.1</v>
      </c>
      <c r="G1993" s="6">
        <v>2</v>
      </c>
      <c r="H1993" s="13" t="s">
        <v>53</v>
      </c>
      <c r="I1993" s="12" t="s">
        <v>418</v>
      </c>
      <c r="J1993" s="11" t="str">
        <f>VLOOKUP(Table76810[[#This Row],[CID]],ALY,2,FALSE)</f>
        <v>Data Trend &amp; Relationships between Variables</v>
      </c>
    </row>
    <row r="1994" spans="1:10" x14ac:dyDescent="0.2">
      <c r="A1994" s="8" t="str">
        <f>Table76810[[#This Row],[Test No.]]&amp;Table76810[[#This Row],[Section]]&amp;Table76810[[#This Row],[Q No.]]</f>
        <v>R133</v>
      </c>
      <c r="C1994" s="7" t="s">
        <v>314</v>
      </c>
      <c r="D1994" s="12">
        <v>33</v>
      </c>
      <c r="F1994" s="11" t="str">
        <f>Table76810[[#This Row],[CID]]</f>
        <v>S2.1</v>
      </c>
      <c r="G1994" s="6">
        <v>2</v>
      </c>
      <c r="H1994" s="13" t="s">
        <v>53</v>
      </c>
      <c r="I1994" s="12" t="s">
        <v>418</v>
      </c>
      <c r="J1994" s="11" t="str">
        <f>VLOOKUP(Table76810[[#This Row],[CID]],ALY,2,FALSE)</f>
        <v>Data Trend &amp; Relationships between Variables</v>
      </c>
    </row>
    <row r="1995" spans="1:10" x14ac:dyDescent="0.2">
      <c r="A1995" s="8" t="str">
        <f>Table76810[[#This Row],[Test No.]]&amp;Table76810[[#This Row],[Section]]&amp;Table76810[[#This Row],[Q No.]]</f>
        <v>R134</v>
      </c>
      <c r="C1995" s="7" t="s">
        <v>314</v>
      </c>
      <c r="D1995" s="12">
        <v>34</v>
      </c>
      <c r="F1995" s="11" t="str">
        <f>Table76810[[#This Row],[CID]]</f>
        <v>S1.1</v>
      </c>
      <c r="G1995" s="6">
        <v>1</v>
      </c>
      <c r="H1995" s="13" t="s">
        <v>52</v>
      </c>
      <c r="I1995" s="12" t="s">
        <v>415</v>
      </c>
      <c r="J1995" s="11" t="str">
        <f>VLOOKUP(Table76810[[#This Row],[CID]],ALY,2,FALSE)</f>
        <v>Detail</v>
      </c>
    </row>
    <row r="1996" spans="1:10" x14ac:dyDescent="0.2">
      <c r="A1996" s="8" t="str">
        <f>Table76810[[#This Row],[Test No.]]&amp;Table76810[[#This Row],[Section]]&amp;Table76810[[#This Row],[Q No.]]</f>
        <v>R135</v>
      </c>
      <c r="C1996" s="7" t="s">
        <v>314</v>
      </c>
      <c r="D1996" s="12">
        <v>35</v>
      </c>
      <c r="F1996" s="11" t="str">
        <f>Table76810[[#This Row],[CID]]</f>
        <v>S1.2</v>
      </c>
      <c r="G1996" s="6">
        <v>1</v>
      </c>
      <c r="H1996" s="13" t="s">
        <v>52</v>
      </c>
      <c r="I1996" s="12" t="s">
        <v>416</v>
      </c>
      <c r="J1996" s="11" t="str">
        <f>VLOOKUP(Table76810[[#This Row],[CID]],ALY,2,FALSE)</f>
        <v>Inference</v>
      </c>
    </row>
    <row r="1997" spans="1:10" x14ac:dyDescent="0.2">
      <c r="A1997" s="8" t="str">
        <f>Table76810[[#This Row],[Test No.]]&amp;Table76810[[#This Row],[Section]]&amp;Table76810[[#This Row],[Q No.]]</f>
        <v>R136</v>
      </c>
      <c r="C1997" s="7" t="s">
        <v>314</v>
      </c>
      <c r="D1997" s="12">
        <v>36</v>
      </c>
      <c r="F1997" s="11" t="str">
        <f>Table76810[[#This Row],[CID]]</f>
        <v>S1.1</v>
      </c>
      <c r="G1997" s="6">
        <v>1</v>
      </c>
      <c r="H1997" s="13" t="s">
        <v>52</v>
      </c>
      <c r="I1997" s="12" t="s">
        <v>415</v>
      </c>
      <c r="J1997" s="11" t="str">
        <f>VLOOKUP(Table76810[[#This Row],[CID]],ALY,2,FALSE)</f>
        <v>Detail</v>
      </c>
    </row>
    <row r="1998" spans="1:10" x14ac:dyDescent="0.2">
      <c r="A1998" s="8" t="str">
        <f>Table76810[[#This Row],[Test No.]]&amp;Table76810[[#This Row],[Section]]&amp;Table76810[[#This Row],[Q No.]]</f>
        <v>R137</v>
      </c>
      <c r="C1998" s="7" t="s">
        <v>314</v>
      </c>
      <c r="D1998" s="12">
        <v>37</v>
      </c>
      <c r="F1998" s="11" t="str">
        <f>Table76810[[#This Row],[CID]]</f>
        <v>S1.1</v>
      </c>
      <c r="G1998" s="6">
        <v>1</v>
      </c>
      <c r="H1998" s="13" t="s">
        <v>52</v>
      </c>
      <c r="I1998" s="12" t="s">
        <v>415</v>
      </c>
      <c r="J1998" s="11" t="str">
        <f>VLOOKUP(Table76810[[#This Row],[CID]],ALY,2,FALSE)</f>
        <v>Detail</v>
      </c>
    </row>
    <row r="1999" spans="1:10" x14ac:dyDescent="0.2">
      <c r="A1999" s="8" t="str">
        <f>Table76810[[#This Row],[Test No.]]&amp;Table76810[[#This Row],[Section]]&amp;Table76810[[#This Row],[Q No.]]</f>
        <v>R138</v>
      </c>
      <c r="C1999" s="7" t="s">
        <v>314</v>
      </c>
      <c r="D1999" s="12">
        <v>38</v>
      </c>
      <c r="F1999" s="11" t="str">
        <f>Table76810[[#This Row],[CID]]</f>
        <v>S1.3</v>
      </c>
      <c r="G1999" s="6">
        <v>1</v>
      </c>
      <c r="H1999" s="13" t="s">
        <v>52</v>
      </c>
      <c r="I1999" s="12" t="s">
        <v>417</v>
      </c>
      <c r="J1999" s="11" t="str">
        <f>VLOOKUP(Table76810[[#This Row],[CID]],ALY,2,FALSE)</f>
        <v>Comparison</v>
      </c>
    </row>
    <row r="2000" spans="1:10" x14ac:dyDescent="0.2">
      <c r="A2000" s="8" t="str">
        <f>Table76810[[#This Row],[Test No.]]&amp;Table76810[[#This Row],[Section]]&amp;Table76810[[#This Row],[Q No.]]</f>
        <v>R139</v>
      </c>
      <c r="C2000" s="7" t="s">
        <v>314</v>
      </c>
      <c r="D2000" s="12">
        <v>39</v>
      </c>
      <c r="F2000" s="11" t="str">
        <f>Table76810[[#This Row],[CID]]</f>
        <v>S1.3</v>
      </c>
      <c r="G2000" s="6">
        <v>1</v>
      </c>
      <c r="H2000" s="13" t="s">
        <v>52</v>
      </c>
      <c r="I2000" s="12" t="s">
        <v>417</v>
      </c>
      <c r="J2000" s="11" t="str">
        <f>VLOOKUP(Table76810[[#This Row],[CID]],ALY,2,FALSE)</f>
        <v>Comparison</v>
      </c>
    </row>
    <row r="2001" spans="1:10" x14ac:dyDescent="0.2">
      <c r="A2001" s="8" t="str">
        <f>Table76810[[#This Row],[Test No.]]&amp;Table76810[[#This Row],[Section]]&amp;Table76810[[#This Row],[Q No.]]</f>
        <v>R140</v>
      </c>
      <c r="C2001" s="7" t="s">
        <v>314</v>
      </c>
      <c r="D2001" s="12">
        <v>40</v>
      </c>
      <c r="F2001" s="11" t="str">
        <f>Table76810[[#This Row],[CID]]</f>
        <v>S1.2</v>
      </c>
      <c r="G2001" s="6">
        <v>1</v>
      </c>
      <c r="H2001" s="13" t="s">
        <v>52</v>
      </c>
      <c r="I2001" s="12" t="s">
        <v>416</v>
      </c>
      <c r="J2001" s="11" t="str">
        <f>VLOOKUP(Table76810[[#This Row],[CID]],ALY,2,FALSE)</f>
        <v>Inference</v>
      </c>
    </row>
    <row r="2002" spans="1:10" x14ac:dyDescent="0.2">
      <c r="A2002" s="8" t="str">
        <f>Table76810[[#This Row],[Test No.]]&amp;Table76810[[#This Row],[Section]]&amp;Table76810[[#This Row],[Q No.]]</f>
        <v>R21</v>
      </c>
      <c r="C2002" s="15" t="s">
        <v>315</v>
      </c>
      <c r="D2002" s="12">
        <v>1</v>
      </c>
      <c r="F2002" s="11" t="str">
        <f>Table76810[[#This Row],[CID]]</f>
        <v>S3.3</v>
      </c>
      <c r="G2002" s="6">
        <v>3</v>
      </c>
      <c r="H2002" s="13" t="s">
        <v>54</v>
      </c>
      <c r="I2002" s="12" t="s">
        <v>423</v>
      </c>
      <c r="J2002" s="11" t="str">
        <f>VLOOKUP(Table76810[[#This Row],[CID]],ALY,2,FALSE)</f>
        <v>Interpreting Experiments</v>
      </c>
    </row>
    <row r="2003" spans="1:10" x14ac:dyDescent="0.2">
      <c r="A2003" s="8" t="str">
        <f>Table76810[[#This Row],[Test No.]]&amp;Table76810[[#This Row],[Section]]&amp;Table76810[[#This Row],[Q No.]]</f>
        <v>R22</v>
      </c>
      <c r="C2003" s="15" t="s">
        <v>315</v>
      </c>
      <c r="D2003" s="12">
        <v>2</v>
      </c>
      <c r="F2003" s="11" t="str">
        <f>Table76810[[#This Row],[CID]]</f>
        <v>S3.3</v>
      </c>
      <c r="G2003" s="6">
        <v>3</v>
      </c>
      <c r="H2003" s="13" t="s">
        <v>54</v>
      </c>
      <c r="I2003" s="12" t="s">
        <v>423</v>
      </c>
      <c r="J2003" s="11" t="str">
        <f>VLOOKUP(Table76810[[#This Row],[CID]],ALY,2,FALSE)</f>
        <v>Interpreting Experiments</v>
      </c>
    </row>
    <row r="2004" spans="1:10" x14ac:dyDescent="0.2">
      <c r="A2004" s="8" t="str">
        <f>Table76810[[#This Row],[Test No.]]&amp;Table76810[[#This Row],[Section]]&amp;Table76810[[#This Row],[Q No.]]</f>
        <v>R23</v>
      </c>
      <c r="C2004" s="15" t="s">
        <v>315</v>
      </c>
      <c r="D2004" s="12">
        <v>3</v>
      </c>
      <c r="F2004" s="11" t="str">
        <f>Table76810[[#This Row],[CID]]</f>
        <v>S3.3</v>
      </c>
      <c r="G2004" s="6">
        <v>3</v>
      </c>
      <c r="H2004" s="13" t="s">
        <v>54</v>
      </c>
      <c r="I2004" s="12" t="s">
        <v>423</v>
      </c>
      <c r="J2004" s="11" t="str">
        <f>VLOOKUP(Table76810[[#This Row],[CID]],ALY,2,FALSE)</f>
        <v>Interpreting Experiments</v>
      </c>
    </row>
    <row r="2005" spans="1:10" x14ac:dyDescent="0.2">
      <c r="A2005" s="8" t="str">
        <f>Table76810[[#This Row],[Test No.]]&amp;Table76810[[#This Row],[Section]]&amp;Table76810[[#This Row],[Q No.]]</f>
        <v>R24</v>
      </c>
      <c r="C2005" s="15" t="s">
        <v>315</v>
      </c>
      <c r="D2005" s="12">
        <v>4</v>
      </c>
      <c r="F2005" s="11" t="str">
        <f>Table76810[[#This Row],[CID]]</f>
        <v>S3.3</v>
      </c>
      <c r="G2005" s="6">
        <v>3</v>
      </c>
      <c r="H2005" s="13" t="s">
        <v>54</v>
      </c>
      <c r="I2005" s="12" t="s">
        <v>423</v>
      </c>
      <c r="J2005" s="11" t="str">
        <f>VLOOKUP(Table76810[[#This Row],[CID]],ALY,2,FALSE)</f>
        <v>Interpreting Experiments</v>
      </c>
    </row>
    <row r="2006" spans="1:10" x14ac:dyDescent="0.2">
      <c r="A2006" s="8" t="str">
        <f>Table76810[[#This Row],[Test No.]]&amp;Table76810[[#This Row],[Section]]&amp;Table76810[[#This Row],[Q No.]]</f>
        <v>R25</v>
      </c>
      <c r="C2006" s="15" t="s">
        <v>315</v>
      </c>
      <c r="D2006" s="12">
        <v>5</v>
      </c>
      <c r="F2006" s="11" t="str">
        <f>Table76810[[#This Row],[CID]]</f>
        <v>S3.3</v>
      </c>
      <c r="G2006" s="6">
        <v>3</v>
      </c>
      <c r="H2006" s="13" t="s">
        <v>54</v>
      </c>
      <c r="I2006" s="12" t="s">
        <v>423</v>
      </c>
      <c r="J2006" s="11" t="str">
        <f>VLOOKUP(Table76810[[#This Row],[CID]],ALY,2,FALSE)</f>
        <v>Interpreting Experiments</v>
      </c>
    </row>
    <row r="2007" spans="1:10" x14ac:dyDescent="0.2">
      <c r="A2007" s="8" t="str">
        <f>Table76810[[#This Row],[Test No.]]&amp;Table76810[[#This Row],[Section]]&amp;Table76810[[#This Row],[Q No.]]</f>
        <v>R26</v>
      </c>
      <c r="C2007" s="15" t="s">
        <v>315</v>
      </c>
      <c r="D2007" s="12">
        <v>6</v>
      </c>
      <c r="F2007" s="11" t="str">
        <f>Table76810[[#This Row],[CID]]</f>
        <v>S3.3</v>
      </c>
      <c r="G2007" s="6">
        <v>3</v>
      </c>
      <c r="H2007" s="13" t="s">
        <v>54</v>
      </c>
      <c r="I2007" s="12" t="s">
        <v>423</v>
      </c>
      <c r="J2007" s="11" t="str">
        <f>VLOOKUP(Table76810[[#This Row],[CID]],ALY,2,FALSE)</f>
        <v>Interpreting Experiments</v>
      </c>
    </row>
    <row r="2008" spans="1:10" x14ac:dyDescent="0.2">
      <c r="A2008" s="8" t="str">
        <f>Table76810[[#This Row],[Test No.]]&amp;Table76810[[#This Row],[Section]]&amp;Table76810[[#This Row],[Q No.]]</f>
        <v>R27</v>
      </c>
      <c r="C2008" s="15" t="s">
        <v>315</v>
      </c>
      <c r="D2008" s="12">
        <v>7</v>
      </c>
      <c r="F2008" s="11" t="str">
        <f>Table76810[[#This Row],[CID]]</f>
        <v>S1.1</v>
      </c>
      <c r="G2008" s="6">
        <v>1</v>
      </c>
      <c r="H2008" s="13" t="s">
        <v>52</v>
      </c>
      <c r="I2008" s="12" t="s">
        <v>415</v>
      </c>
      <c r="J2008" s="11" t="str">
        <f>VLOOKUP(Table76810[[#This Row],[CID]],ALY,2,FALSE)</f>
        <v>Detail</v>
      </c>
    </row>
    <row r="2009" spans="1:10" x14ac:dyDescent="0.2">
      <c r="A2009" s="8" t="str">
        <f>Table76810[[#This Row],[Test No.]]&amp;Table76810[[#This Row],[Section]]&amp;Table76810[[#This Row],[Q No.]]</f>
        <v>R28</v>
      </c>
      <c r="C2009" s="15" t="s">
        <v>315</v>
      </c>
      <c r="D2009" s="12">
        <v>8</v>
      </c>
      <c r="F2009" s="11" t="str">
        <f>Table76810[[#This Row],[CID]]</f>
        <v>S1.1</v>
      </c>
      <c r="G2009" s="6">
        <v>1</v>
      </c>
      <c r="H2009" s="13" t="s">
        <v>52</v>
      </c>
      <c r="I2009" s="12" t="s">
        <v>415</v>
      </c>
      <c r="J2009" s="11" t="str">
        <f>VLOOKUP(Table76810[[#This Row],[CID]],ALY,2,FALSE)</f>
        <v>Detail</v>
      </c>
    </row>
    <row r="2010" spans="1:10" x14ac:dyDescent="0.2">
      <c r="A2010" s="8" t="str">
        <f>Table76810[[#This Row],[Test No.]]&amp;Table76810[[#This Row],[Section]]&amp;Table76810[[#This Row],[Q No.]]</f>
        <v>R29</v>
      </c>
      <c r="C2010" s="15" t="s">
        <v>315</v>
      </c>
      <c r="D2010" s="12">
        <v>9</v>
      </c>
      <c r="F2010" s="11" t="str">
        <f>Table76810[[#This Row],[CID]]</f>
        <v>S1.1</v>
      </c>
      <c r="G2010" s="6">
        <v>1</v>
      </c>
      <c r="H2010" s="13" t="s">
        <v>52</v>
      </c>
      <c r="I2010" s="12" t="s">
        <v>415</v>
      </c>
      <c r="J2010" s="11" t="str">
        <f>VLOOKUP(Table76810[[#This Row],[CID]],ALY,2,FALSE)</f>
        <v>Detail</v>
      </c>
    </row>
    <row r="2011" spans="1:10" x14ac:dyDescent="0.2">
      <c r="A2011" s="8" t="str">
        <f>Table76810[[#This Row],[Test No.]]&amp;Table76810[[#This Row],[Section]]&amp;Table76810[[#This Row],[Q No.]]</f>
        <v>R210</v>
      </c>
      <c r="C2011" s="15" t="s">
        <v>315</v>
      </c>
      <c r="D2011" s="12">
        <v>10</v>
      </c>
      <c r="F2011" s="11" t="str">
        <f>Table76810[[#This Row],[CID]]</f>
        <v>S1.2</v>
      </c>
      <c r="G2011" s="6">
        <v>1</v>
      </c>
      <c r="H2011" s="13" t="s">
        <v>52</v>
      </c>
      <c r="I2011" s="12" t="s">
        <v>416</v>
      </c>
      <c r="J2011" s="11" t="str">
        <f>VLOOKUP(Table76810[[#This Row],[CID]],ALY,2,FALSE)</f>
        <v>Inference</v>
      </c>
    </row>
    <row r="2012" spans="1:10" x14ac:dyDescent="0.2">
      <c r="A2012" s="8" t="str">
        <f>Table76810[[#This Row],[Test No.]]&amp;Table76810[[#This Row],[Section]]&amp;Table76810[[#This Row],[Q No.]]</f>
        <v>R211</v>
      </c>
      <c r="C2012" s="15" t="s">
        <v>315</v>
      </c>
      <c r="D2012" s="12">
        <v>11</v>
      </c>
      <c r="F2012" s="11" t="str">
        <f>Table76810[[#This Row],[CID]]</f>
        <v>S1.3</v>
      </c>
      <c r="G2012" s="6">
        <v>1</v>
      </c>
      <c r="H2012" s="13" t="s">
        <v>52</v>
      </c>
      <c r="I2012" s="12" t="s">
        <v>417</v>
      </c>
      <c r="J2012" s="11" t="str">
        <f>VLOOKUP(Table76810[[#This Row],[CID]],ALY,2,FALSE)</f>
        <v>Comparison</v>
      </c>
    </row>
    <row r="2013" spans="1:10" x14ac:dyDescent="0.2">
      <c r="A2013" s="8" t="str">
        <f>Table76810[[#This Row],[Test No.]]&amp;Table76810[[#This Row],[Section]]&amp;Table76810[[#This Row],[Q No.]]</f>
        <v>R212</v>
      </c>
      <c r="C2013" s="15" t="s">
        <v>315</v>
      </c>
      <c r="D2013" s="12">
        <v>12</v>
      </c>
      <c r="F2013" s="11" t="str">
        <f>Table76810[[#This Row],[CID]]</f>
        <v>S1.1</v>
      </c>
      <c r="G2013" s="6">
        <v>1</v>
      </c>
      <c r="H2013" s="13" t="s">
        <v>52</v>
      </c>
      <c r="I2013" s="12" t="s">
        <v>415</v>
      </c>
      <c r="J2013" s="11" t="str">
        <f>VLOOKUP(Table76810[[#This Row],[CID]],ALY,2,FALSE)</f>
        <v>Detail</v>
      </c>
    </row>
    <row r="2014" spans="1:10" x14ac:dyDescent="0.2">
      <c r="A2014" s="8" t="str">
        <f>Table76810[[#This Row],[Test No.]]&amp;Table76810[[#This Row],[Section]]&amp;Table76810[[#This Row],[Q No.]]</f>
        <v>R213</v>
      </c>
      <c r="C2014" s="15" t="s">
        <v>315</v>
      </c>
      <c r="D2014" s="12">
        <v>13</v>
      </c>
      <c r="F2014" s="11" t="str">
        <f>Table76810[[#This Row],[CID]]</f>
        <v>S1.1</v>
      </c>
      <c r="G2014" s="6">
        <v>1</v>
      </c>
      <c r="H2014" s="13" t="s">
        <v>52</v>
      </c>
      <c r="I2014" s="12" t="s">
        <v>415</v>
      </c>
      <c r="J2014" s="11" t="str">
        <f>VLOOKUP(Table76810[[#This Row],[CID]],ALY,2,FALSE)</f>
        <v>Detail</v>
      </c>
    </row>
    <row r="2015" spans="1:10" x14ac:dyDescent="0.2">
      <c r="A2015" s="8" t="str">
        <f>Table76810[[#This Row],[Test No.]]&amp;Table76810[[#This Row],[Section]]&amp;Table76810[[#This Row],[Q No.]]</f>
        <v>R214</v>
      </c>
      <c r="C2015" s="15" t="s">
        <v>315</v>
      </c>
      <c r="D2015" s="12">
        <v>14</v>
      </c>
      <c r="F2015" s="11" t="str">
        <f>Table76810[[#This Row],[CID]]</f>
        <v>S2.1</v>
      </c>
      <c r="G2015" s="6">
        <v>2</v>
      </c>
      <c r="H2015" s="13" t="s">
        <v>53</v>
      </c>
      <c r="I2015" s="12" t="s">
        <v>418</v>
      </c>
      <c r="J2015" s="11" t="str">
        <f>VLOOKUP(Table76810[[#This Row],[CID]],ALY,2,FALSE)</f>
        <v>Data Trend &amp; Relationships between Variables</v>
      </c>
    </row>
    <row r="2016" spans="1:10" x14ac:dyDescent="0.2">
      <c r="A2016" s="8" t="str">
        <f>Table76810[[#This Row],[Test No.]]&amp;Table76810[[#This Row],[Section]]&amp;Table76810[[#This Row],[Q No.]]</f>
        <v>R215</v>
      </c>
      <c r="C2016" s="15" t="s">
        <v>315</v>
      </c>
      <c r="D2016" s="12">
        <v>15</v>
      </c>
      <c r="F2016" s="11" t="str">
        <f>Table76810[[#This Row],[CID]]</f>
        <v>S2.1</v>
      </c>
      <c r="G2016" s="6">
        <v>2</v>
      </c>
      <c r="H2016" s="13" t="s">
        <v>53</v>
      </c>
      <c r="I2016" s="12" t="s">
        <v>418</v>
      </c>
      <c r="J2016" s="11" t="str">
        <f>VLOOKUP(Table76810[[#This Row],[CID]],ALY,2,FALSE)</f>
        <v>Data Trend &amp; Relationships between Variables</v>
      </c>
    </row>
    <row r="2017" spans="1:10" x14ac:dyDescent="0.2">
      <c r="A2017" s="8" t="str">
        <f>Table76810[[#This Row],[Test No.]]&amp;Table76810[[#This Row],[Section]]&amp;Table76810[[#This Row],[Q No.]]</f>
        <v>R216</v>
      </c>
      <c r="C2017" s="15" t="s">
        <v>315</v>
      </c>
      <c r="D2017" s="12">
        <v>16</v>
      </c>
      <c r="F2017" s="11" t="str">
        <f>Table76810[[#This Row],[CID]]</f>
        <v>S2.1</v>
      </c>
      <c r="G2017" s="6">
        <v>2</v>
      </c>
      <c r="H2017" s="13" t="s">
        <v>53</v>
      </c>
      <c r="I2017" s="12" t="s">
        <v>418</v>
      </c>
      <c r="J2017" s="11" t="str">
        <f>VLOOKUP(Table76810[[#This Row],[CID]],ALY,2,FALSE)</f>
        <v>Data Trend &amp; Relationships between Variables</v>
      </c>
    </row>
    <row r="2018" spans="1:10" x14ac:dyDescent="0.2">
      <c r="A2018" s="8" t="str">
        <f>Table76810[[#This Row],[Test No.]]&amp;Table76810[[#This Row],[Section]]&amp;Table76810[[#This Row],[Q No.]]</f>
        <v>R217</v>
      </c>
      <c r="C2018" s="15" t="s">
        <v>315</v>
      </c>
      <c r="D2018" s="12">
        <v>17</v>
      </c>
      <c r="F2018" s="11" t="str">
        <f>Table76810[[#This Row],[CID]]</f>
        <v>S2.1</v>
      </c>
      <c r="G2018" s="6">
        <v>2</v>
      </c>
      <c r="H2018" s="13" t="s">
        <v>53</v>
      </c>
      <c r="I2018" s="12" t="s">
        <v>418</v>
      </c>
      <c r="J2018" s="11" t="str">
        <f>VLOOKUP(Table76810[[#This Row],[CID]],ALY,2,FALSE)</f>
        <v>Data Trend &amp; Relationships between Variables</v>
      </c>
    </row>
    <row r="2019" spans="1:10" x14ac:dyDescent="0.2">
      <c r="A2019" s="8" t="str">
        <f>Table76810[[#This Row],[Test No.]]&amp;Table76810[[#This Row],[Section]]&amp;Table76810[[#This Row],[Q No.]]</f>
        <v>R218</v>
      </c>
      <c r="C2019" s="15" t="s">
        <v>315</v>
      </c>
      <c r="D2019" s="12">
        <v>18</v>
      </c>
      <c r="F2019" s="11" t="str">
        <f>Table76810[[#This Row],[CID]]</f>
        <v>S2.2</v>
      </c>
      <c r="G2019" s="6">
        <v>2</v>
      </c>
      <c r="H2019" s="13" t="s">
        <v>53</v>
      </c>
      <c r="I2019" s="12" t="s">
        <v>419</v>
      </c>
      <c r="J2019" s="11" t="str">
        <f>VLOOKUP(Table76810[[#This Row],[CID]],ALY,2,FALSE)</f>
        <v>Hypothetical Data Point</v>
      </c>
    </row>
    <row r="2020" spans="1:10" x14ac:dyDescent="0.2">
      <c r="A2020" s="8" t="str">
        <f>Table76810[[#This Row],[Test No.]]&amp;Table76810[[#This Row],[Section]]&amp;Table76810[[#This Row],[Q No.]]</f>
        <v>R219</v>
      </c>
      <c r="C2020" s="15" t="s">
        <v>315</v>
      </c>
      <c r="D2020" s="12">
        <v>19</v>
      </c>
      <c r="F2020" s="11" t="str">
        <f>Table76810[[#This Row],[CID]]</f>
        <v>S2.1</v>
      </c>
      <c r="G2020" s="6">
        <v>2</v>
      </c>
      <c r="H2020" s="13" t="s">
        <v>53</v>
      </c>
      <c r="I2020" s="12" t="s">
        <v>418</v>
      </c>
      <c r="J2020" s="11" t="str">
        <f>VLOOKUP(Table76810[[#This Row],[CID]],ALY,2,FALSE)</f>
        <v>Data Trend &amp; Relationships between Variables</v>
      </c>
    </row>
    <row r="2021" spans="1:10" x14ac:dyDescent="0.2">
      <c r="A2021" s="8" t="str">
        <f>Table76810[[#This Row],[Test No.]]&amp;Table76810[[#This Row],[Section]]&amp;Table76810[[#This Row],[Q No.]]</f>
        <v>R220</v>
      </c>
      <c r="C2021" s="15" t="s">
        <v>315</v>
      </c>
      <c r="D2021" s="12">
        <v>20</v>
      </c>
      <c r="F2021" s="11" t="str">
        <f>Table76810[[#This Row],[CID]]</f>
        <v>S2.1</v>
      </c>
      <c r="G2021" s="6">
        <v>2</v>
      </c>
      <c r="H2021" s="13" t="s">
        <v>53</v>
      </c>
      <c r="I2021" s="12" t="s">
        <v>418</v>
      </c>
      <c r="J2021" s="11" t="str">
        <f>VLOOKUP(Table76810[[#This Row],[CID]],ALY,2,FALSE)</f>
        <v>Data Trend &amp; Relationships between Variables</v>
      </c>
    </row>
    <row r="2022" spans="1:10" x14ac:dyDescent="0.2">
      <c r="A2022" s="8" t="str">
        <f>Table76810[[#This Row],[Test No.]]&amp;Table76810[[#This Row],[Section]]&amp;Table76810[[#This Row],[Q No.]]</f>
        <v>R221</v>
      </c>
      <c r="C2022" s="15" t="s">
        <v>315</v>
      </c>
      <c r="D2022" s="12">
        <v>21</v>
      </c>
      <c r="F2022" s="11" t="str">
        <f>Table76810[[#This Row],[CID]]</f>
        <v>S2.1</v>
      </c>
      <c r="G2022" s="6">
        <v>2</v>
      </c>
      <c r="H2022" s="13" t="s">
        <v>53</v>
      </c>
      <c r="I2022" s="12" t="s">
        <v>418</v>
      </c>
      <c r="J2022" s="11" t="str">
        <f>VLOOKUP(Table76810[[#This Row],[CID]],ALY,2,FALSE)</f>
        <v>Data Trend &amp; Relationships between Variables</v>
      </c>
    </row>
    <row r="2023" spans="1:10" x14ac:dyDescent="0.2">
      <c r="A2023" s="8" t="str">
        <f>Table76810[[#This Row],[Test No.]]&amp;Table76810[[#This Row],[Section]]&amp;Table76810[[#This Row],[Q No.]]</f>
        <v>R222</v>
      </c>
      <c r="C2023" s="15" t="s">
        <v>315</v>
      </c>
      <c r="D2023" s="12">
        <v>22</v>
      </c>
      <c r="F2023" s="11" t="str">
        <f>Table76810[[#This Row],[CID]]</f>
        <v>S2.1</v>
      </c>
      <c r="G2023" s="6">
        <v>2</v>
      </c>
      <c r="H2023" s="13" t="s">
        <v>53</v>
      </c>
      <c r="I2023" s="12" t="s">
        <v>418</v>
      </c>
      <c r="J2023" s="11" t="str">
        <f>VLOOKUP(Table76810[[#This Row],[CID]],ALY,2,FALSE)</f>
        <v>Data Trend &amp; Relationships between Variables</v>
      </c>
    </row>
    <row r="2024" spans="1:10" x14ac:dyDescent="0.2">
      <c r="A2024" s="8" t="str">
        <f>Table76810[[#This Row],[Test No.]]&amp;Table76810[[#This Row],[Section]]&amp;Table76810[[#This Row],[Q No.]]</f>
        <v>R223</v>
      </c>
      <c r="C2024" s="15" t="s">
        <v>315</v>
      </c>
      <c r="D2024" s="12">
        <v>23</v>
      </c>
      <c r="F2024" s="11" t="str">
        <f>Table76810[[#This Row],[CID]]</f>
        <v>S2.2</v>
      </c>
      <c r="G2024" s="6">
        <v>2</v>
      </c>
      <c r="H2024" s="13" t="s">
        <v>53</v>
      </c>
      <c r="I2024" s="12" t="s">
        <v>419</v>
      </c>
      <c r="J2024" s="11" t="str">
        <f>VLOOKUP(Table76810[[#This Row],[CID]],ALY,2,FALSE)</f>
        <v>Hypothetical Data Point</v>
      </c>
    </row>
    <row r="2025" spans="1:10" x14ac:dyDescent="0.2">
      <c r="A2025" s="8" t="str">
        <f>Table76810[[#This Row],[Test No.]]&amp;Table76810[[#This Row],[Section]]&amp;Table76810[[#This Row],[Q No.]]</f>
        <v>R224</v>
      </c>
      <c r="C2025" s="15" t="s">
        <v>315</v>
      </c>
      <c r="D2025" s="12">
        <v>24</v>
      </c>
      <c r="F2025" s="11" t="str">
        <f>Table76810[[#This Row],[CID]]</f>
        <v>S3.3</v>
      </c>
      <c r="G2025" s="6">
        <v>3</v>
      </c>
      <c r="H2025" s="13" t="s">
        <v>54</v>
      </c>
      <c r="I2025" s="12" t="s">
        <v>423</v>
      </c>
      <c r="J2025" s="11" t="str">
        <f>VLOOKUP(Table76810[[#This Row],[CID]],ALY,2,FALSE)</f>
        <v>Interpreting Experiments</v>
      </c>
    </row>
    <row r="2026" spans="1:10" x14ac:dyDescent="0.2">
      <c r="A2026" s="8" t="str">
        <f>Table76810[[#This Row],[Test No.]]&amp;Table76810[[#This Row],[Section]]&amp;Table76810[[#This Row],[Q No.]]</f>
        <v>R225</v>
      </c>
      <c r="C2026" s="15" t="s">
        <v>315</v>
      </c>
      <c r="D2026" s="12">
        <v>25</v>
      </c>
      <c r="F2026" s="11" t="str">
        <f>Table76810[[#This Row],[CID]]</f>
        <v>S3.3</v>
      </c>
      <c r="G2026" s="6">
        <v>3</v>
      </c>
      <c r="H2026" s="13" t="s">
        <v>54</v>
      </c>
      <c r="I2026" s="12" t="s">
        <v>423</v>
      </c>
      <c r="J2026" s="11" t="str">
        <f>VLOOKUP(Table76810[[#This Row],[CID]],ALY,2,FALSE)</f>
        <v>Interpreting Experiments</v>
      </c>
    </row>
    <row r="2027" spans="1:10" x14ac:dyDescent="0.2">
      <c r="A2027" s="8" t="str">
        <f>Table76810[[#This Row],[Test No.]]&amp;Table76810[[#This Row],[Section]]&amp;Table76810[[#This Row],[Q No.]]</f>
        <v>R226</v>
      </c>
      <c r="C2027" s="15" t="s">
        <v>315</v>
      </c>
      <c r="D2027" s="12">
        <v>26</v>
      </c>
      <c r="F2027" s="11" t="str">
        <f>Table76810[[#This Row],[CID]]</f>
        <v>S3.3</v>
      </c>
      <c r="G2027" s="6">
        <v>3</v>
      </c>
      <c r="H2027" s="13" t="s">
        <v>54</v>
      </c>
      <c r="I2027" s="12" t="s">
        <v>423</v>
      </c>
      <c r="J2027" s="11" t="str">
        <f>VLOOKUP(Table76810[[#This Row],[CID]],ALY,2,FALSE)</f>
        <v>Interpreting Experiments</v>
      </c>
    </row>
    <row r="2028" spans="1:10" x14ac:dyDescent="0.2">
      <c r="A2028" s="8" t="str">
        <f>Table76810[[#This Row],[Test No.]]&amp;Table76810[[#This Row],[Section]]&amp;Table76810[[#This Row],[Q No.]]</f>
        <v>R227</v>
      </c>
      <c r="C2028" s="15" t="s">
        <v>315</v>
      </c>
      <c r="D2028" s="12">
        <v>27</v>
      </c>
      <c r="F2028" s="11" t="str">
        <f>Table76810[[#This Row],[CID]]</f>
        <v>S3.3</v>
      </c>
      <c r="G2028" s="6">
        <v>3</v>
      </c>
      <c r="H2028" s="13" t="s">
        <v>54</v>
      </c>
      <c r="I2028" s="12" t="s">
        <v>423</v>
      </c>
      <c r="J2028" s="11" t="str">
        <f>VLOOKUP(Table76810[[#This Row],[CID]],ALY,2,FALSE)</f>
        <v>Interpreting Experiments</v>
      </c>
    </row>
    <row r="2029" spans="1:10" x14ac:dyDescent="0.2">
      <c r="A2029" s="8" t="str">
        <f>Table76810[[#This Row],[Test No.]]&amp;Table76810[[#This Row],[Section]]&amp;Table76810[[#This Row],[Q No.]]</f>
        <v>R228</v>
      </c>
      <c r="C2029" s="15" t="s">
        <v>315</v>
      </c>
      <c r="D2029" s="12">
        <v>28</v>
      </c>
      <c r="F2029" s="11" t="str">
        <f>Table76810[[#This Row],[CID]]</f>
        <v>S3.3</v>
      </c>
      <c r="G2029" s="6">
        <v>3</v>
      </c>
      <c r="H2029" s="13" t="s">
        <v>54</v>
      </c>
      <c r="I2029" s="12" t="s">
        <v>423</v>
      </c>
      <c r="J2029" s="11" t="str">
        <f>VLOOKUP(Table76810[[#This Row],[CID]],ALY,2,FALSE)</f>
        <v>Interpreting Experiments</v>
      </c>
    </row>
    <row r="2030" spans="1:10" x14ac:dyDescent="0.2">
      <c r="A2030" s="8" t="str">
        <f>Table76810[[#This Row],[Test No.]]&amp;Table76810[[#This Row],[Section]]&amp;Table76810[[#This Row],[Q No.]]</f>
        <v>R229</v>
      </c>
      <c r="C2030" s="15" t="s">
        <v>315</v>
      </c>
      <c r="D2030" s="12">
        <v>29</v>
      </c>
      <c r="F2030" s="11" t="str">
        <f>Table76810[[#This Row],[CID]]</f>
        <v>S3.3</v>
      </c>
      <c r="G2030" s="6">
        <v>3</v>
      </c>
      <c r="H2030" s="13" t="s">
        <v>54</v>
      </c>
      <c r="I2030" s="12" t="s">
        <v>423</v>
      </c>
      <c r="J2030" s="11" t="str">
        <f>VLOOKUP(Table76810[[#This Row],[CID]],ALY,2,FALSE)</f>
        <v>Interpreting Experiments</v>
      </c>
    </row>
    <row r="2031" spans="1:10" x14ac:dyDescent="0.2">
      <c r="A2031" s="8" t="str">
        <f>Table76810[[#This Row],[Test No.]]&amp;Table76810[[#This Row],[Section]]&amp;Table76810[[#This Row],[Q No.]]</f>
        <v>R230</v>
      </c>
      <c r="C2031" s="15" t="s">
        <v>315</v>
      </c>
      <c r="D2031" s="12">
        <v>30</v>
      </c>
      <c r="F2031" s="11" t="str">
        <f>Table76810[[#This Row],[CID]]</f>
        <v>S2.1</v>
      </c>
      <c r="G2031" s="6">
        <v>2</v>
      </c>
      <c r="H2031" s="13" t="s">
        <v>53</v>
      </c>
      <c r="I2031" s="12" t="s">
        <v>418</v>
      </c>
      <c r="J2031" s="11" t="str">
        <f>VLOOKUP(Table76810[[#This Row],[CID]],ALY,2,FALSE)</f>
        <v>Data Trend &amp; Relationships between Variables</v>
      </c>
    </row>
    <row r="2032" spans="1:10" x14ac:dyDescent="0.2">
      <c r="A2032" s="8" t="str">
        <f>Table76810[[#This Row],[Test No.]]&amp;Table76810[[#This Row],[Section]]&amp;Table76810[[#This Row],[Q No.]]</f>
        <v>R231</v>
      </c>
      <c r="C2032" s="15" t="s">
        <v>315</v>
      </c>
      <c r="D2032" s="12">
        <v>31</v>
      </c>
      <c r="F2032" s="11" t="str">
        <f>Table76810[[#This Row],[CID]]</f>
        <v>S2.1</v>
      </c>
      <c r="G2032" s="6">
        <v>2</v>
      </c>
      <c r="H2032" s="13" t="s">
        <v>53</v>
      </c>
      <c r="I2032" s="12" t="s">
        <v>418</v>
      </c>
      <c r="J2032" s="11" t="str">
        <f>VLOOKUP(Table76810[[#This Row],[CID]],ALY,2,FALSE)</f>
        <v>Data Trend &amp; Relationships between Variables</v>
      </c>
    </row>
    <row r="2033" spans="1:10" x14ac:dyDescent="0.2">
      <c r="A2033" s="8" t="str">
        <f>Table76810[[#This Row],[Test No.]]&amp;Table76810[[#This Row],[Section]]&amp;Table76810[[#This Row],[Q No.]]</f>
        <v>R232</v>
      </c>
      <c r="C2033" s="15" t="s">
        <v>315</v>
      </c>
      <c r="D2033" s="12">
        <v>32</v>
      </c>
      <c r="F2033" s="11" t="str">
        <f>Table76810[[#This Row],[CID]]</f>
        <v>S2.1</v>
      </c>
      <c r="G2033" s="6">
        <v>2</v>
      </c>
      <c r="H2033" s="13" t="s">
        <v>53</v>
      </c>
      <c r="I2033" s="12" t="s">
        <v>418</v>
      </c>
      <c r="J2033" s="11" t="str">
        <f>VLOOKUP(Table76810[[#This Row],[CID]],ALY,2,FALSE)</f>
        <v>Data Trend &amp; Relationships between Variables</v>
      </c>
    </row>
    <row r="2034" spans="1:10" x14ac:dyDescent="0.2">
      <c r="A2034" s="8" t="str">
        <f>Table76810[[#This Row],[Test No.]]&amp;Table76810[[#This Row],[Section]]&amp;Table76810[[#This Row],[Q No.]]</f>
        <v>R233</v>
      </c>
      <c r="C2034" s="15" t="s">
        <v>315</v>
      </c>
      <c r="D2034" s="12">
        <v>33</v>
      </c>
      <c r="F2034" s="11" t="str">
        <f>Table76810[[#This Row],[CID]]</f>
        <v>S2.1</v>
      </c>
      <c r="G2034" s="6">
        <v>2</v>
      </c>
      <c r="H2034" s="13" t="s">
        <v>53</v>
      </c>
      <c r="I2034" s="12" t="s">
        <v>418</v>
      </c>
      <c r="J2034" s="11" t="str">
        <f>VLOOKUP(Table76810[[#This Row],[CID]],ALY,2,FALSE)</f>
        <v>Data Trend &amp; Relationships between Variables</v>
      </c>
    </row>
    <row r="2035" spans="1:10" x14ac:dyDescent="0.2">
      <c r="A2035" s="8" t="str">
        <f>Table76810[[#This Row],[Test No.]]&amp;Table76810[[#This Row],[Section]]&amp;Table76810[[#This Row],[Q No.]]</f>
        <v>R234</v>
      </c>
      <c r="C2035" s="15" t="s">
        <v>315</v>
      </c>
      <c r="D2035" s="12">
        <v>34</v>
      </c>
      <c r="F2035" s="11" t="str">
        <f>Table76810[[#This Row],[CID]]</f>
        <v>S2.1</v>
      </c>
      <c r="G2035" s="6">
        <v>2</v>
      </c>
      <c r="H2035" s="13" t="s">
        <v>53</v>
      </c>
      <c r="I2035" s="12" t="s">
        <v>418</v>
      </c>
      <c r="J2035" s="11" t="str">
        <f>VLOOKUP(Table76810[[#This Row],[CID]],ALY,2,FALSE)</f>
        <v>Data Trend &amp; Relationships between Variables</v>
      </c>
    </row>
    <row r="2036" spans="1:10" x14ac:dyDescent="0.2">
      <c r="A2036" s="8" t="str">
        <f>Table76810[[#This Row],[Test No.]]&amp;Table76810[[#This Row],[Section]]&amp;Table76810[[#This Row],[Q No.]]</f>
        <v>R235</v>
      </c>
      <c r="C2036" s="15" t="s">
        <v>315</v>
      </c>
      <c r="D2036" s="12">
        <v>35</v>
      </c>
      <c r="F2036" s="11" t="str">
        <f>Table76810[[#This Row],[CID]]</f>
        <v>S3.1</v>
      </c>
      <c r="G2036" s="6">
        <v>3</v>
      </c>
      <c r="H2036" s="13" t="s">
        <v>54</v>
      </c>
      <c r="I2036" s="12" t="s">
        <v>421</v>
      </c>
      <c r="J2036" s="11" t="str">
        <f>VLOOKUP(Table76810[[#This Row],[CID]],ALY,2,FALSE)</f>
        <v>Experimental Design &amp; Method</v>
      </c>
    </row>
    <row r="2037" spans="1:10" x14ac:dyDescent="0.2">
      <c r="A2037" s="8" t="str">
        <f>Table76810[[#This Row],[Test No.]]&amp;Table76810[[#This Row],[Section]]&amp;Table76810[[#This Row],[Q No.]]</f>
        <v>R236</v>
      </c>
      <c r="C2037" s="15" t="s">
        <v>315</v>
      </c>
      <c r="D2037" s="12">
        <v>36</v>
      </c>
      <c r="F2037" s="11" t="str">
        <f>Table76810[[#This Row],[CID]]</f>
        <v>S3.1</v>
      </c>
      <c r="G2037" s="6">
        <v>3</v>
      </c>
      <c r="H2037" s="13" t="s">
        <v>54</v>
      </c>
      <c r="I2037" s="12" t="s">
        <v>421</v>
      </c>
      <c r="J2037" s="11" t="str">
        <f>VLOOKUP(Table76810[[#This Row],[CID]],ALY,2,FALSE)</f>
        <v>Experimental Design &amp; Method</v>
      </c>
    </row>
    <row r="2038" spans="1:10" x14ac:dyDescent="0.2">
      <c r="A2038" s="8" t="str">
        <f>Table76810[[#This Row],[Test No.]]&amp;Table76810[[#This Row],[Section]]&amp;Table76810[[#This Row],[Q No.]]</f>
        <v>R237</v>
      </c>
      <c r="C2038" s="15" t="s">
        <v>315</v>
      </c>
      <c r="D2038" s="12">
        <v>37</v>
      </c>
      <c r="F2038" s="11" t="str">
        <f>Table76810[[#This Row],[CID]]</f>
        <v>S3.2</v>
      </c>
      <c r="G2038" s="6">
        <v>3</v>
      </c>
      <c r="H2038" s="13" t="s">
        <v>54</v>
      </c>
      <c r="I2038" s="12" t="s">
        <v>422</v>
      </c>
      <c r="J2038" s="11" t="str">
        <f>VLOOKUP(Table76810[[#This Row],[CID]],ALY,2,FALSE)</f>
        <v>Hypothetical Experiment</v>
      </c>
    </row>
    <row r="2039" spans="1:10" x14ac:dyDescent="0.2">
      <c r="A2039" s="8" t="str">
        <f>Table76810[[#This Row],[Test No.]]&amp;Table76810[[#This Row],[Section]]&amp;Table76810[[#This Row],[Q No.]]</f>
        <v>R238</v>
      </c>
      <c r="C2039" s="15" t="s">
        <v>315</v>
      </c>
      <c r="D2039" s="12">
        <v>38</v>
      </c>
      <c r="F2039" s="11" t="str">
        <f>Table76810[[#This Row],[CID]]</f>
        <v>S3.3</v>
      </c>
      <c r="G2039" s="6">
        <v>3</v>
      </c>
      <c r="H2039" s="13" t="s">
        <v>54</v>
      </c>
      <c r="I2039" s="12" t="s">
        <v>423</v>
      </c>
      <c r="J2039" s="11" t="str">
        <f>VLOOKUP(Table76810[[#This Row],[CID]],ALY,2,FALSE)</f>
        <v>Interpreting Experiments</v>
      </c>
    </row>
    <row r="2040" spans="1:10" x14ac:dyDescent="0.2">
      <c r="A2040" s="8" t="str">
        <f>Table76810[[#This Row],[Test No.]]&amp;Table76810[[#This Row],[Section]]&amp;Table76810[[#This Row],[Q No.]]</f>
        <v>R239</v>
      </c>
      <c r="C2040" s="15" t="s">
        <v>315</v>
      </c>
      <c r="D2040" s="12">
        <v>39</v>
      </c>
      <c r="F2040" s="11" t="str">
        <f>Table76810[[#This Row],[CID]]</f>
        <v>S3.3</v>
      </c>
      <c r="G2040" s="6">
        <v>3</v>
      </c>
      <c r="H2040" s="13" t="s">
        <v>54</v>
      </c>
      <c r="I2040" s="12" t="s">
        <v>423</v>
      </c>
      <c r="J2040" s="11" t="str">
        <f>VLOOKUP(Table76810[[#This Row],[CID]],ALY,2,FALSE)</f>
        <v>Interpreting Experiments</v>
      </c>
    </row>
    <row r="2041" spans="1:10" x14ac:dyDescent="0.2">
      <c r="A2041" s="8" t="str">
        <f>Table76810[[#This Row],[Test No.]]&amp;Table76810[[#This Row],[Section]]&amp;Table76810[[#This Row],[Q No.]]</f>
        <v>R240</v>
      </c>
      <c r="C2041" s="15" t="s">
        <v>315</v>
      </c>
      <c r="D2041" s="12">
        <v>40</v>
      </c>
      <c r="F2041" s="11" t="str">
        <f>Table76810[[#This Row],[CID]]</f>
        <v>S3.3</v>
      </c>
      <c r="G2041" s="6">
        <v>3</v>
      </c>
      <c r="H2041" s="13" t="s">
        <v>54</v>
      </c>
      <c r="I2041" s="12" t="s">
        <v>423</v>
      </c>
      <c r="J2041" s="11" t="str">
        <f>VLOOKUP(Table76810[[#This Row],[CID]],ALY,2,FALSE)</f>
        <v>Interpreting Experiments</v>
      </c>
    </row>
    <row r="2042" spans="1:10" x14ac:dyDescent="0.2">
      <c r="A2042" s="8" t="str">
        <f>Table76810[[#This Row],[Test No.]]&amp;Table76810[[#This Row],[Section]]&amp;Table76810[[#This Row],[Q No.]]</f>
        <v>R31</v>
      </c>
      <c r="C2042" s="15" t="s">
        <v>316</v>
      </c>
      <c r="D2042" s="12">
        <v>1</v>
      </c>
      <c r="F2042" s="11" t="str">
        <f>Table76810[[#This Row],[CID]]</f>
        <v>S3.3</v>
      </c>
      <c r="G2042" s="6">
        <v>3</v>
      </c>
      <c r="H2042" s="13" t="s">
        <v>54</v>
      </c>
      <c r="I2042" s="12" t="s">
        <v>423</v>
      </c>
      <c r="J2042" s="11" t="str">
        <f>VLOOKUP(Table76810[[#This Row],[CID]],ALY,2,FALSE)</f>
        <v>Interpreting Experiments</v>
      </c>
    </row>
    <row r="2043" spans="1:10" x14ac:dyDescent="0.2">
      <c r="A2043" s="8" t="str">
        <f>Table76810[[#This Row],[Test No.]]&amp;Table76810[[#This Row],[Section]]&amp;Table76810[[#This Row],[Q No.]]</f>
        <v>R32</v>
      </c>
      <c r="C2043" s="15" t="s">
        <v>316</v>
      </c>
      <c r="D2043" s="12">
        <v>2</v>
      </c>
      <c r="F2043" s="11" t="str">
        <f>Table76810[[#This Row],[CID]]</f>
        <v>S3.1</v>
      </c>
      <c r="G2043" s="6">
        <v>3</v>
      </c>
      <c r="H2043" s="13" t="s">
        <v>54</v>
      </c>
      <c r="I2043" s="12" t="s">
        <v>421</v>
      </c>
      <c r="J2043" s="11" t="str">
        <f>VLOOKUP(Table76810[[#This Row],[CID]],ALY,2,FALSE)</f>
        <v>Experimental Design &amp; Method</v>
      </c>
    </row>
    <row r="2044" spans="1:10" x14ac:dyDescent="0.2">
      <c r="A2044" s="8" t="str">
        <f>Table76810[[#This Row],[Test No.]]&amp;Table76810[[#This Row],[Section]]&amp;Table76810[[#This Row],[Q No.]]</f>
        <v>R33</v>
      </c>
      <c r="C2044" s="15" t="s">
        <v>316</v>
      </c>
      <c r="D2044" s="12">
        <v>3</v>
      </c>
      <c r="F2044" s="11" t="str">
        <f>Table76810[[#This Row],[CID]]</f>
        <v>S3.1</v>
      </c>
      <c r="G2044" s="6">
        <v>3</v>
      </c>
      <c r="H2044" s="13" t="s">
        <v>54</v>
      </c>
      <c r="I2044" s="12" t="s">
        <v>421</v>
      </c>
      <c r="J2044" s="11" t="str">
        <f>VLOOKUP(Table76810[[#This Row],[CID]],ALY,2,FALSE)</f>
        <v>Experimental Design &amp; Method</v>
      </c>
    </row>
    <row r="2045" spans="1:10" x14ac:dyDescent="0.2">
      <c r="A2045" s="8" t="str">
        <f>Table76810[[#This Row],[Test No.]]&amp;Table76810[[#This Row],[Section]]&amp;Table76810[[#This Row],[Q No.]]</f>
        <v>R34</v>
      </c>
      <c r="C2045" s="15" t="s">
        <v>316</v>
      </c>
      <c r="D2045" s="12">
        <v>4</v>
      </c>
      <c r="F2045" s="11" t="str">
        <f>Table76810[[#This Row],[CID]]</f>
        <v>S3.2</v>
      </c>
      <c r="G2045" s="6">
        <v>3</v>
      </c>
      <c r="H2045" s="13" t="s">
        <v>54</v>
      </c>
      <c r="I2045" s="12" t="s">
        <v>422</v>
      </c>
      <c r="J2045" s="11" t="str">
        <f>VLOOKUP(Table76810[[#This Row],[CID]],ALY,2,FALSE)</f>
        <v>Hypothetical Experiment</v>
      </c>
    </row>
    <row r="2046" spans="1:10" x14ac:dyDescent="0.2">
      <c r="A2046" s="8" t="str">
        <f>Table76810[[#This Row],[Test No.]]&amp;Table76810[[#This Row],[Section]]&amp;Table76810[[#This Row],[Q No.]]</f>
        <v>R35</v>
      </c>
      <c r="C2046" s="15" t="s">
        <v>316</v>
      </c>
      <c r="D2046" s="12">
        <v>5</v>
      </c>
      <c r="F2046" s="11" t="str">
        <f>Table76810[[#This Row],[CID]]</f>
        <v>S3.3</v>
      </c>
      <c r="G2046" s="6">
        <v>3</v>
      </c>
      <c r="H2046" s="13" t="s">
        <v>54</v>
      </c>
      <c r="I2046" s="12" t="s">
        <v>423</v>
      </c>
      <c r="J2046" s="11" t="str">
        <f>VLOOKUP(Table76810[[#This Row],[CID]],ALY,2,FALSE)</f>
        <v>Interpreting Experiments</v>
      </c>
    </row>
    <row r="2047" spans="1:10" x14ac:dyDescent="0.2">
      <c r="A2047" s="8" t="str">
        <f>Table76810[[#This Row],[Test No.]]&amp;Table76810[[#This Row],[Section]]&amp;Table76810[[#This Row],[Q No.]]</f>
        <v>R36</v>
      </c>
      <c r="C2047" s="15" t="s">
        <v>316</v>
      </c>
      <c r="D2047" s="12">
        <v>6</v>
      </c>
      <c r="F2047" s="11" t="str">
        <f>Table76810[[#This Row],[CID]]</f>
        <v>S3.1</v>
      </c>
      <c r="G2047" s="6">
        <v>3</v>
      </c>
      <c r="H2047" s="13" t="s">
        <v>54</v>
      </c>
      <c r="I2047" s="12" t="s">
        <v>421</v>
      </c>
      <c r="J2047" s="11" t="str">
        <f>VLOOKUP(Table76810[[#This Row],[CID]],ALY,2,FALSE)</f>
        <v>Experimental Design &amp; Method</v>
      </c>
    </row>
    <row r="2048" spans="1:10" x14ac:dyDescent="0.2">
      <c r="A2048" s="8" t="str">
        <f>Table76810[[#This Row],[Test No.]]&amp;Table76810[[#This Row],[Section]]&amp;Table76810[[#This Row],[Q No.]]</f>
        <v>R37</v>
      </c>
      <c r="C2048" s="15" t="s">
        <v>316</v>
      </c>
      <c r="D2048" s="12">
        <v>7</v>
      </c>
      <c r="F2048" s="11" t="str">
        <f>Table76810[[#This Row],[CID]]</f>
        <v>S1.2</v>
      </c>
      <c r="G2048" s="6">
        <v>1</v>
      </c>
      <c r="H2048" s="13" t="s">
        <v>52</v>
      </c>
      <c r="I2048" s="12" t="s">
        <v>416</v>
      </c>
      <c r="J2048" s="11" t="str">
        <f>VLOOKUP(Table76810[[#This Row],[CID]],ALY,2,FALSE)</f>
        <v>Inference</v>
      </c>
    </row>
    <row r="2049" spans="1:10" x14ac:dyDescent="0.2">
      <c r="A2049" s="8" t="str">
        <f>Table76810[[#This Row],[Test No.]]&amp;Table76810[[#This Row],[Section]]&amp;Table76810[[#This Row],[Q No.]]</f>
        <v>R38</v>
      </c>
      <c r="C2049" s="15" t="s">
        <v>316</v>
      </c>
      <c r="D2049" s="12">
        <v>8</v>
      </c>
      <c r="F2049" s="11" t="str">
        <f>Table76810[[#This Row],[CID]]</f>
        <v>S1.3</v>
      </c>
      <c r="G2049" s="6">
        <v>1</v>
      </c>
      <c r="H2049" s="13" t="s">
        <v>52</v>
      </c>
      <c r="I2049" s="12" t="s">
        <v>417</v>
      </c>
      <c r="J2049" s="11" t="str">
        <f>VLOOKUP(Table76810[[#This Row],[CID]],ALY,2,FALSE)</f>
        <v>Comparison</v>
      </c>
    </row>
    <row r="2050" spans="1:10" x14ac:dyDescent="0.2">
      <c r="A2050" s="8" t="str">
        <f>Table76810[[#This Row],[Test No.]]&amp;Table76810[[#This Row],[Section]]&amp;Table76810[[#This Row],[Q No.]]</f>
        <v>R39</v>
      </c>
      <c r="C2050" s="15" t="s">
        <v>316</v>
      </c>
      <c r="D2050" s="12">
        <v>9</v>
      </c>
      <c r="F2050" s="11" t="str">
        <f>Table76810[[#This Row],[CID]]</f>
        <v>S1.3</v>
      </c>
      <c r="G2050" s="6">
        <v>1</v>
      </c>
      <c r="H2050" s="13" t="s">
        <v>52</v>
      </c>
      <c r="I2050" s="12" t="s">
        <v>417</v>
      </c>
      <c r="J2050" s="11" t="str">
        <f>VLOOKUP(Table76810[[#This Row],[CID]],ALY,2,FALSE)</f>
        <v>Comparison</v>
      </c>
    </row>
    <row r="2051" spans="1:10" x14ac:dyDescent="0.2">
      <c r="A2051" s="8" t="str">
        <f>Table76810[[#This Row],[Test No.]]&amp;Table76810[[#This Row],[Section]]&amp;Table76810[[#This Row],[Q No.]]</f>
        <v>R310</v>
      </c>
      <c r="C2051" s="15" t="s">
        <v>316</v>
      </c>
      <c r="D2051" s="12">
        <v>10</v>
      </c>
      <c r="F2051" s="11" t="str">
        <f>Table76810[[#This Row],[CID]]</f>
        <v>S1.3</v>
      </c>
      <c r="G2051" s="6">
        <v>1</v>
      </c>
      <c r="H2051" s="13" t="s">
        <v>52</v>
      </c>
      <c r="I2051" s="12" t="s">
        <v>417</v>
      </c>
      <c r="J2051" s="11" t="str">
        <f>VLOOKUP(Table76810[[#This Row],[CID]],ALY,2,FALSE)</f>
        <v>Comparison</v>
      </c>
    </row>
    <row r="2052" spans="1:10" x14ac:dyDescent="0.2">
      <c r="A2052" s="8" t="str">
        <f>Table76810[[#This Row],[Test No.]]&amp;Table76810[[#This Row],[Section]]&amp;Table76810[[#This Row],[Q No.]]</f>
        <v>R311</v>
      </c>
      <c r="C2052" s="15" t="s">
        <v>316</v>
      </c>
      <c r="D2052" s="12">
        <v>11</v>
      </c>
      <c r="F2052" s="11" t="str">
        <f>Table76810[[#This Row],[CID]]</f>
        <v>S1.2</v>
      </c>
      <c r="G2052" s="6">
        <v>1</v>
      </c>
      <c r="H2052" s="13" t="s">
        <v>52</v>
      </c>
      <c r="I2052" s="12" t="s">
        <v>416</v>
      </c>
      <c r="J2052" s="11" t="str">
        <f>VLOOKUP(Table76810[[#This Row],[CID]],ALY,2,FALSE)</f>
        <v>Inference</v>
      </c>
    </row>
    <row r="2053" spans="1:10" x14ac:dyDescent="0.2">
      <c r="A2053" s="8" t="str">
        <f>Table76810[[#This Row],[Test No.]]&amp;Table76810[[#This Row],[Section]]&amp;Table76810[[#This Row],[Q No.]]</f>
        <v>R312</v>
      </c>
      <c r="C2053" s="15" t="s">
        <v>316</v>
      </c>
      <c r="D2053" s="12">
        <v>12</v>
      </c>
      <c r="F2053" s="11" t="str">
        <f>Table76810[[#This Row],[CID]]</f>
        <v>S1.2</v>
      </c>
      <c r="G2053" s="6">
        <v>1</v>
      </c>
      <c r="H2053" s="13" t="s">
        <v>52</v>
      </c>
      <c r="I2053" s="12" t="s">
        <v>416</v>
      </c>
      <c r="J2053" s="11" t="str">
        <f>VLOOKUP(Table76810[[#This Row],[CID]],ALY,2,FALSE)</f>
        <v>Inference</v>
      </c>
    </row>
    <row r="2054" spans="1:10" x14ac:dyDescent="0.2">
      <c r="A2054" s="8" t="str">
        <f>Table76810[[#This Row],[Test No.]]&amp;Table76810[[#This Row],[Section]]&amp;Table76810[[#This Row],[Q No.]]</f>
        <v>R313</v>
      </c>
      <c r="C2054" s="15" t="s">
        <v>316</v>
      </c>
      <c r="D2054" s="12">
        <v>13</v>
      </c>
      <c r="F2054" s="11" t="str">
        <f>Table76810[[#This Row],[CID]]</f>
        <v>S1.1</v>
      </c>
      <c r="G2054" s="6">
        <v>1</v>
      </c>
      <c r="H2054" s="13" t="s">
        <v>52</v>
      </c>
      <c r="I2054" s="12" t="s">
        <v>415</v>
      </c>
      <c r="J2054" s="11" t="str">
        <f>VLOOKUP(Table76810[[#This Row],[CID]],ALY,2,FALSE)</f>
        <v>Detail</v>
      </c>
    </row>
    <row r="2055" spans="1:10" x14ac:dyDescent="0.2">
      <c r="A2055" s="8" t="str">
        <f>Table76810[[#This Row],[Test No.]]&amp;Table76810[[#This Row],[Section]]&amp;Table76810[[#This Row],[Q No.]]</f>
        <v>R314</v>
      </c>
      <c r="C2055" s="15" t="s">
        <v>316</v>
      </c>
      <c r="D2055" s="12">
        <v>14</v>
      </c>
      <c r="F2055" s="11" t="str">
        <f>Table76810[[#This Row],[CID]]</f>
        <v>S2.1</v>
      </c>
      <c r="G2055" s="6">
        <v>2</v>
      </c>
      <c r="H2055" s="13" t="s">
        <v>53</v>
      </c>
      <c r="I2055" s="12" t="s">
        <v>418</v>
      </c>
      <c r="J2055" s="11" t="str">
        <f>VLOOKUP(Table76810[[#This Row],[CID]],ALY,2,FALSE)</f>
        <v>Data Trend &amp; Relationships between Variables</v>
      </c>
    </row>
    <row r="2056" spans="1:10" x14ac:dyDescent="0.2">
      <c r="A2056" s="8" t="str">
        <f>Table76810[[#This Row],[Test No.]]&amp;Table76810[[#This Row],[Section]]&amp;Table76810[[#This Row],[Q No.]]</f>
        <v>R315</v>
      </c>
      <c r="C2056" s="15" t="s">
        <v>316</v>
      </c>
      <c r="D2056" s="12">
        <v>15</v>
      </c>
      <c r="F2056" s="11" t="str">
        <f>Table76810[[#This Row],[CID]]</f>
        <v>S2.1</v>
      </c>
      <c r="G2056" s="6">
        <v>2</v>
      </c>
      <c r="H2056" s="13" t="s">
        <v>53</v>
      </c>
      <c r="I2056" s="12" t="s">
        <v>418</v>
      </c>
      <c r="J2056" s="11" t="str">
        <f>VLOOKUP(Table76810[[#This Row],[CID]],ALY,2,FALSE)</f>
        <v>Data Trend &amp; Relationships between Variables</v>
      </c>
    </row>
    <row r="2057" spans="1:10" x14ac:dyDescent="0.2">
      <c r="A2057" s="8" t="str">
        <f>Table76810[[#This Row],[Test No.]]&amp;Table76810[[#This Row],[Section]]&amp;Table76810[[#This Row],[Q No.]]</f>
        <v>R316</v>
      </c>
      <c r="C2057" s="15" t="s">
        <v>316</v>
      </c>
      <c r="D2057" s="12">
        <v>16</v>
      </c>
      <c r="F2057" s="11" t="str">
        <f>Table76810[[#This Row],[CID]]</f>
        <v>S2.1</v>
      </c>
      <c r="G2057" s="6">
        <v>2</v>
      </c>
      <c r="H2057" s="13" t="s">
        <v>53</v>
      </c>
      <c r="I2057" s="12" t="s">
        <v>418</v>
      </c>
      <c r="J2057" s="11" t="str">
        <f>VLOOKUP(Table76810[[#This Row],[CID]],ALY,2,FALSE)</f>
        <v>Data Trend &amp; Relationships between Variables</v>
      </c>
    </row>
    <row r="2058" spans="1:10" x14ac:dyDescent="0.2">
      <c r="A2058" s="8" t="str">
        <f>Table76810[[#This Row],[Test No.]]&amp;Table76810[[#This Row],[Section]]&amp;Table76810[[#This Row],[Q No.]]</f>
        <v>R317</v>
      </c>
      <c r="C2058" s="15" t="s">
        <v>316</v>
      </c>
      <c r="D2058" s="12">
        <v>17</v>
      </c>
      <c r="F2058" s="11" t="str">
        <f>Table76810[[#This Row],[CID]]</f>
        <v>S2.1</v>
      </c>
      <c r="G2058" s="6">
        <v>2</v>
      </c>
      <c r="H2058" s="13" t="s">
        <v>53</v>
      </c>
      <c r="I2058" s="12" t="s">
        <v>418</v>
      </c>
      <c r="J2058" s="11" t="str">
        <f>VLOOKUP(Table76810[[#This Row],[CID]],ALY,2,FALSE)</f>
        <v>Data Trend &amp; Relationships between Variables</v>
      </c>
    </row>
    <row r="2059" spans="1:10" x14ac:dyDescent="0.2">
      <c r="A2059" s="8" t="str">
        <f>Table76810[[#This Row],[Test No.]]&amp;Table76810[[#This Row],[Section]]&amp;Table76810[[#This Row],[Q No.]]</f>
        <v>R318</v>
      </c>
      <c r="C2059" s="15" t="s">
        <v>316</v>
      </c>
      <c r="D2059" s="12">
        <v>18</v>
      </c>
      <c r="F2059" s="11" t="str">
        <f>Table76810[[#This Row],[CID]]</f>
        <v>S2.1</v>
      </c>
      <c r="G2059" s="6">
        <v>2</v>
      </c>
      <c r="H2059" s="13" t="s">
        <v>53</v>
      </c>
      <c r="I2059" s="12" t="s">
        <v>418</v>
      </c>
      <c r="J2059" s="11" t="str">
        <f>VLOOKUP(Table76810[[#This Row],[CID]],ALY,2,FALSE)</f>
        <v>Data Trend &amp; Relationships between Variables</v>
      </c>
    </row>
    <row r="2060" spans="1:10" x14ac:dyDescent="0.2">
      <c r="A2060" s="8" t="str">
        <f>Table76810[[#This Row],[Test No.]]&amp;Table76810[[#This Row],[Section]]&amp;Table76810[[#This Row],[Q No.]]</f>
        <v>R319</v>
      </c>
      <c r="C2060" s="15" t="s">
        <v>316</v>
      </c>
      <c r="D2060" s="12">
        <v>19</v>
      </c>
      <c r="F2060" s="11" t="str">
        <f>Table76810[[#This Row],[CID]]</f>
        <v>S2.1</v>
      </c>
      <c r="G2060" s="6">
        <v>2</v>
      </c>
      <c r="H2060" s="13" t="s">
        <v>53</v>
      </c>
      <c r="I2060" s="12" t="s">
        <v>418</v>
      </c>
      <c r="J2060" s="11" t="str">
        <f>VLOOKUP(Table76810[[#This Row],[CID]],ALY,2,FALSE)</f>
        <v>Data Trend &amp; Relationships between Variables</v>
      </c>
    </row>
    <row r="2061" spans="1:10" x14ac:dyDescent="0.2">
      <c r="A2061" s="8" t="str">
        <f>Table76810[[#This Row],[Test No.]]&amp;Table76810[[#This Row],[Section]]&amp;Table76810[[#This Row],[Q No.]]</f>
        <v>R320</v>
      </c>
      <c r="C2061" s="15" t="s">
        <v>316</v>
      </c>
      <c r="D2061" s="12">
        <v>20</v>
      </c>
      <c r="F2061" s="11" t="str">
        <f>Table76810[[#This Row],[CID]]</f>
        <v>S2.1</v>
      </c>
      <c r="G2061" s="6">
        <v>2</v>
      </c>
      <c r="H2061" s="13" t="s">
        <v>53</v>
      </c>
      <c r="I2061" s="12" t="s">
        <v>418</v>
      </c>
      <c r="J2061" s="11" t="str">
        <f>VLOOKUP(Table76810[[#This Row],[CID]],ALY,2,FALSE)</f>
        <v>Data Trend &amp; Relationships between Variables</v>
      </c>
    </row>
    <row r="2062" spans="1:10" x14ac:dyDescent="0.2">
      <c r="A2062" s="8" t="str">
        <f>Table76810[[#This Row],[Test No.]]&amp;Table76810[[#This Row],[Section]]&amp;Table76810[[#This Row],[Q No.]]</f>
        <v>R321</v>
      </c>
      <c r="C2062" s="15" t="s">
        <v>316</v>
      </c>
      <c r="D2062" s="12">
        <v>21</v>
      </c>
      <c r="F2062" s="11" t="str">
        <f>Table76810[[#This Row],[CID]]</f>
        <v>S2.1</v>
      </c>
      <c r="G2062" s="6">
        <v>2</v>
      </c>
      <c r="H2062" s="13" t="s">
        <v>53</v>
      </c>
      <c r="I2062" s="12" t="s">
        <v>418</v>
      </c>
      <c r="J2062" s="11" t="str">
        <f>VLOOKUP(Table76810[[#This Row],[CID]],ALY,2,FALSE)</f>
        <v>Data Trend &amp; Relationships between Variables</v>
      </c>
    </row>
    <row r="2063" spans="1:10" x14ac:dyDescent="0.2">
      <c r="A2063" s="8" t="str">
        <f>Table76810[[#This Row],[Test No.]]&amp;Table76810[[#This Row],[Section]]&amp;Table76810[[#This Row],[Q No.]]</f>
        <v>R322</v>
      </c>
      <c r="C2063" s="15" t="s">
        <v>316</v>
      </c>
      <c r="D2063" s="12">
        <v>22</v>
      </c>
      <c r="F2063" s="11" t="str">
        <f>Table76810[[#This Row],[CID]]</f>
        <v>S2.1</v>
      </c>
      <c r="G2063" s="6">
        <v>2</v>
      </c>
      <c r="H2063" s="13" t="s">
        <v>53</v>
      </c>
      <c r="I2063" s="12" t="s">
        <v>418</v>
      </c>
      <c r="J2063" s="11" t="str">
        <f>VLOOKUP(Table76810[[#This Row],[CID]],ALY,2,FALSE)</f>
        <v>Data Trend &amp; Relationships between Variables</v>
      </c>
    </row>
    <row r="2064" spans="1:10" x14ac:dyDescent="0.2">
      <c r="A2064" s="8" t="str">
        <f>Table76810[[#This Row],[Test No.]]&amp;Table76810[[#This Row],[Section]]&amp;Table76810[[#This Row],[Q No.]]</f>
        <v>R323</v>
      </c>
      <c r="C2064" s="15" t="s">
        <v>316</v>
      </c>
      <c r="D2064" s="12">
        <v>23</v>
      </c>
      <c r="F2064" s="11" t="str">
        <f>Table76810[[#This Row],[CID]]</f>
        <v>S2.1</v>
      </c>
      <c r="G2064" s="6">
        <v>2</v>
      </c>
      <c r="H2064" s="13" t="s">
        <v>53</v>
      </c>
      <c r="I2064" s="12" t="s">
        <v>418</v>
      </c>
      <c r="J2064" s="11" t="str">
        <f>VLOOKUP(Table76810[[#This Row],[CID]],ALY,2,FALSE)</f>
        <v>Data Trend &amp; Relationships between Variables</v>
      </c>
    </row>
    <row r="2065" spans="1:10" x14ac:dyDescent="0.2">
      <c r="A2065" s="8" t="str">
        <f>Table76810[[#This Row],[Test No.]]&amp;Table76810[[#This Row],[Section]]&amp;Table76810[[#This Row],[Q No.]]</f>
        <v>R324</v>
      </c>
      <c r="C2065" s="15" t="s">
        <v>316</v>
      </c>
      <c r="D2065" s="12">
        <v>24</v>
      </c>
      <c r="F2065" s="11" t="str">
        <f>Table76810[[#This Row],[CID]]</f>
        <v>S2.1</v>
      </c>
      <c r="G2065" s="6">
        <v>2</v>
      </c>
      <c r="H2065" s="13" t="s">
        <v>53</v>
      </c>
      <c r="I2065" s="12" t="s">
        <v>418</v>
      </c>
      <c r="J2065" s="11" t="str">
        <f>VLOOKUP(Table76810[[#This Row],[CID]],ALY,2,FALSE)</f>
        <v>Data Trend &amp; Relationships between Variables</v>
      </c>
    </row>
    <row r="2066" spans="1:10" x14ac:dyDescent="0.2">
      <c r="A2066" s="8" t="str">
        <f>Table76810[[#This Row],[Test No.]]&amp;Table76810[[#This Row],[Section]]&amp;Table76810[[#This Row],[Q No.]]</f>
        <v>R325</v>
      </c>
      <c r="C2066" s="15" t="s">
        <v>316</v>
      </c>
      <c r="D2066" s="12">
        <v>25</v>
      </c>
      <c r="F2066" s="11" t="str">
        <f>Table76810[[#This Row],[CID]]</f>
        <v>S2.1</v>
      </c>
      <c r="G2066" s="6">
        <v>2</v>
      </c>
      <c r="H2066" s="13" t="s">
        <v>53</v>
      </c>
      <c r="I2066" s="12" t="s">
        <v>418</v>
      </c>
      <c r="J2066" s="11" t="str">
        <f>VLOOKUP(Table76810[[#This Row],[CID]],ALY,2,FALSE)</f>
        <v>Data Trend &amp; Relationships between Variables</v>
      </c>
    </row>
    <row r="2067" spans="1:10" x14ac:dyDescent="0.2">
      <c r="A2067" s="8" t="str">
        <f>Table76810[[#This Row],[Test No.]]&amp;Table76810[[#This Row],[Section]]&amp;Table76810[[#This Row],[Q No.]]</f>
        <v>R326</v>
      </c>
      <c r="C2067" s="15" t="s">
        <v>316</v>
      </c>
      <c r="D2067" s="12">
        <v>26</v>
      </c>
      <c r="F2067" s="11" t="str">
        <f>Table76810[[#This Row],[CID]]</f>
        <v>S2.1</v>
      </c>
      <c r="G2067" s="6">
        <v>2</v>
      </c>
      <c r="H2067" s="13" t="s">
        <v>53</v>
      </c>
      <c r="I2067" s="12" t="s">
        <v>418</v>
      </c>
      <c r="J2067" s="11" t="str">
        <f>VLOOKUP(Table76810[[#This Row],[CID]],ALY,2,FALSE)</f>
        <v>Data Trend &amp; Relationships between Variables</v>
      </c>
    </row>
    <row r="2068" spans="1:10" x14ac:dyDescent="0.2">
      <c r="A2068" s="8" t="str">
        <f>Table76810[[#This Row],[Test No.]]&amp;Table76810[[#This Row],[Section]]&amp;Table76810[[#This Row],[Q No.]]</f>
        <v>R327</v>
      </c>
      <c r="C2068" s="15" t="s">
        <v>316</v>
      </c>
      <c r="D2068" s="12">
        <v>27</v>
      </c>
      <c r="F2068" s="11" t="str">
        <f>Table76810[[#This Row],[CID]]</f>
        <v>S2.1</v>
      </c>
      <c r="G2068" s="6">
        <v>2</v>
      </c>
      <c r="H2068" s="13" t="s">
        <v>53</v>
      </c>
      <c r="I2068" s="12" t="s">
        <v>418</v>
      </c>
      <c r="J2068" s="11" t="str">
        <f>VLOOKUP(Table76810[[#This Row],[CID]],ALY,2,FALSE)</f>
        <v>Data Trend &amp; Relationships between Variables</v>
      </c>
    </row>
    <row r="2069" spans="1:10" x14ac:dyDescent="0.2">
      <c r="A2069" s="8" t="str">
        <f>Table76810[[#This Row],[Test No.]]&amp;Table76810[[#This Row],[Section]]&amp;Table76810[[#This Row],[Q No.]]</f>
        <v>R328</v>
      </c>
      <c r="C2069" s="15" t="s">
        <v>316</v>
      </c>
      <c r="D2069" s="12">
        <v>28</v>
      </c>
      <c r="F2069" s="11" t="str">
        <f>Table76810[[#This Row],[CID]]</f>
        <v>S2.1</v>
      </c>
      <c r="G2069" s="6">
        <v>2</v>
      </c>
      <c r="H2069" s="13" t="s">
        <v>53</v>
      </c>
      <c r="I2069" s="12" t="s">
        <v>418</v>
      </c>
      <c r="J2069" s="11" t="str">
        <f>VLOOKUP(Table76810[[#This Row],[CID]],ALY,2,FALSE)</f>
        <v>Data Trend &amp; Relationships between Variables</v>
      </c>
    </row>
    <row r="2070" spans="1:10" x14ac:dyDescent="0.2">
      <c r="A2070" s="8" t="str">
        <f>Table76810[[#This Row],[Test No.]]&amp;Table76810[[#This Row],[Section]]&amp;Table76810[[#This Row],[Q No.]]</f>
        <v>R329</v>
      </c>
      <c r="C2070" s="15" t="s">
        <v>316</v>
      </c>
      <c r="D2070" s="12">
        <v>29</v>
      </c>
      <c r="F2070" s="11" t="str">
        <f>Table76810[[#This Row],[CID]]</f>
        <v>S3.3</v>
      </c>
      <c r="G2070" s="6">
        <v>3</v>
      </c>
      <c r="H2070" s="13" t="s">
        <v>54</v>
      </c>
      <c r="I2070" s="12" t="s">
        <v>423</v>
      </c>
      <c r="J2070" s="11" t="str">
        <f>VLOOKUP(Table76810[[#This Row],[CID]],ALY,2,FALSE)</f>
        <v>Interpreting Experiments</v>
      </c>
    </row>
    <row r="2071" spans="1:10" x14ac:dyDescent="0.2">
      <c r="A2071" s="8" t="str">
        <f>Table76810[[#This Row],[Test No.]]&amp;Table76810[[#This Row],[Section]]&amp;Table76810[[#This Row],[Q No.]]</f>
        <v>R330</v>
      </c>
      <c r="C2071" s="15" t="s">
        <v>316</v>
      </c>
      <c r="D2071" s="12">
        <v>30</v>
      </c>
      <c r="F2071" s="11" t="str">
        <f>Table76810[[#This Row],[CID]]</f>
        <v>S3.1</v>
      </c>
      <c r="G2071" s="6">
        <v>3</v>
      </c>
      <c r="H2071" s="13" t="s">
        <v>54</v>
      </c>
      <c r="I2071" s="12" t="s">
        <v>421</v>
      </c>
      <c r="J2071" s="11" t="str">
        <f>VLOOKUP(Table76810[[#This Row],[CID]],ALY,2,FALSE)</f>
        <v>Experimental Design &amp; Method</v>
      </c>
    </row>
    <row r="2072" spans="1:10" x14ac:dyDescent="0.2">
      <c r="A2072" s="8" t="str">
        <f>Table76810[[#This Row],[Test No.]]&amp;Table76810[[#This Row],[Section]]&amp;Table76810[[#This Row],[Q No.]]</f>
        <v>R331</v>
      </c>
      <c r="C2072" s="15" t="s">
        <v>316</v>
      </c>
      <c r="D2072" s="12">
        <v>31</v>
      </c>
      <c r="F2072" s="11" t="str">
        <f>Table76810[[#This Row],[CID]]</f>
        <v>S3.3</v>
      </c>
      <c r="G2072" s="6">
        <v>3</v>
      </c>
      <c r="H2072" s="13" t="s">
        <v>54</v>
      </c>
      <c r="I2072" s="12" t="s">
        <v>423</v>
      </c>
      <c r="J2072" s="11" t="str">
        <f>VLOOKUP(Table76810[[#This Row],[CID]],ALY,2,FALSE)</f>
        <v>Interpreting Experiments</v>
      </c>
    </row>
    <row r="2073" spans="1:10" x14ac:dyDescent="0.2">
      <c r="A2073" s="8" t="str">
        <f>Table76810[[#This Row],[Test No.]]&amp;Table76810[[#This Row],[Section]]&amp;Table76810[[#This Row],[Q No.]]</f>
        <v>R332</v>
      </c>
      <c r="C2073" s="15" t="s">
        <v>316</v>
      </c>
      <c r="D2073" s="12">
        <v>32</v>
      </c>
      <c r="F2073" s="11" t="str">
        <f>Table76810[[#This Row],[CID]]</f>
        <v>S3.2</v>
      </c>
      <c r="G2073" s="6">
        <v>3</v>
      </c>
      <c r="H2073" s="13" t="s">
        <v>54</v>
      </c>
      <c r="I2073" s="12" t="s">
        <v>422</v>
      </c>
      <c r="J2073" s="11" t="str">
        <f>VLOOKUP(Table76810[[#This Row],[CID]],ALY,2,FALSE)</f>
        <v>Hypothetical Experiment</v>
      </c>
    </row>
    <row r="2074" spans="1:10" x14ac:dyDescent="0.2">
      <c r="A2074" s="8" t="str">
        <f>Table76810[[#This Row],[Test No.]]&amp;Table76810[[#This Row],[Section]]&amp;Table76810[[#This Row],[Q No.]]</f>
        <v>R333</v>
      </c>
      <c r="C2074" s="15" t="s">
        <v>316</v>
      </c>
      <c r="D2074" s="12">
        <v>33</v>
      </c>
      <c r="F2074" s="11" t="str">
        <f>Table76810[[#This Row],[CID]]</f>
        <v>S3.3</v>
      </c>
      <c r="G2074" s="6">
        <v>3</v>
      </c>
      <c r="H2074" s="13" t="s">
        <v>54</v>
      </c>
      <c r="I2074" s="12" t="s">
        <v>423</v>
      </c>
      <c r="J2074" s="11" t="str">
        <f>VLOOKUP(Table76810[[#This Row],[CID]],ALY,2,FALSE)</f>
        <v>Interpreting Experiments</v>
      </c>
    </row>
    <row r="2075" spans="1:10" x14ac:dyDescent="0.2">
      <c r="A2075" s="8" t="str">
        <f>Table76810[[#This Row],[Test No.]]&amp;Table76810[[#This Row],[Section]]&amp;Table76810[[#This Row],[Q No.]]</f>
        <v>R334</v>
      </c>
      <c r="C2075" s="15" t="s">
        <v>316</v>
      </c>
      <c r="D2075" s="12">
        <v>34</v>
      </c>
      <c r="F2075" s="11" t="str">
        <f>Table76810[[#This Row],[CID]]</f>
        <v>S3.2</v>
      </c>
      <c r="G2075" s="6">
        <v>3</v>
      </c>
      <c r="H2075" s="13" t="s">
        <v>54</v>
      </c>
      <c r="I2075" s="12" t="s">
        <v>422</v>
      </c>
      <c r="J2075" s="11" t="str">
        <f>VLOOKUP(Table76810[[#This Row],[CID]],ALY,2,FALSE)</f>
        <v>Hypothetical Experiment</v>
      </c>
    </row>
    <row r="2076" spans="1:10" x14ac:dyDescent="0.2">
      <c r="A2076" s="8" t="str">
        <f>Table76810[[#This Row],[Test No.]]&amp;Table76810[[#This Row],[Section]]&amp;Table76810[[#This Row],[Q No.]]</f>
        <v>R335</v>
      </c>
      <c r="C2076" s="15" t="s">
        <v>316</v>
      </c>
      <c r="D2076" s="12">
        <v>35</v>
      </c>
      <c r="F2076" s="11" t="str">
        <f>Table76810[[#This Row],[CID]]</f>
        <v>S3.3</v>
      </c>
      <c r="G2076" s="6">
        <v>3</v>
      </c>
      <c r="H2076" s="13" t="s">
        <v>54</v>
      </c>
      <c r="I2076" s="12" t="s">
        <v>423</v>
      </c>
      <c r="J2076" s="11" t="str">
        <f>VLOOKUP(Table76810[[#This Row],[CID]],ALY,2,FALSE)</f>
        <v>Interpreting Experiments</v>
      </c>
    </row>
    <row r="2077" spans="1:10" x14ac:dyDescent="0.2">
      <c r="A2077" s="8" t="str">
        <f>Table76810[[#This Row],[Test No.]]&amp;Table76810[[#This Row],[Section]]&amp;Table76810[[#This Row],[Q No.]]</f>
        <v>R336</v>
      </c>
      <c r="C2077" s="15" t="s">
        <v>316</v>
      </c>
      <c r="D2077" s="12">
        <v>36</v>
      </c>
      <c r="F2077" s="11" t="str">
        <f>Table76810[[#This Row],[CID]]</f>
        <v>S3.3</v>
      </c>
      <c r="G2077" s="6">
        <v>3</v>
      </c>
      <c r="H2077" s="13" t="s">
        <v>54</v>
      </c>
      <c r="I2077" s="12" t="s">
        <v>423</v>
      </c>
      <c r="J2077" s="11" t="str">
        <f>VLOOKUP(Table76810[[#This Row],[CID]],ALY,2,FALSE)</f>
        <v>Interpreting Experiments</v>
      </c>
    </row>
    <row r="2078" spans="1:10" x14ac:dyDescent="0.2">
      <c r="A2078" s="8" t="str">
        <f>Table76810[[#This Row],[Test No.]]&amp;Table76810[[#This Row],[Section]]&amp;Table76810[[#This Row],[Q No.]]</f>
        <v>R337</v>
      </c>
      <c r="C2078" s="15" t="s">
        <v>316</v>
      </c>
      <c r="D2078" s="12">
        <v>37</v>
      </c>
      <c r="F2078" s="11" t="str">
        <f>Table76810[[#This Row],[CID]]</f>
        <v>S3.3</v>
      </c>
      <c r="G2078" s="6">
        <v>3</v>
      </c>
      <c r="H2078" s="13" t="s">
        <v>54</v>
      </c>
      <c r="I2078" s="12" t="s">
        <v>423</v>
      </c>
      <c r="J2078" s="11" t="str">
        <f>VLOOKUP(Table76810[[#This Row],[CID]],ALY,2,FALSE)</f>
        <v>Interpreting Experiments</v>
      </c>
    </row>
    <row r="2079" spans="1:10" x14ac:dyDescent="0.2">
      <c r="A2079" s="8" t="str">
        <f>Table76810[[#This Row],[Test No.]]&amp;Table76810[[#This Row],[Section]]&amp;Table76810[[#This Row],[Q No.]]</f>
        <v>R338</v>
      </c>
      <c r="C2079" s="15" t="s">
        <v>316</v>
      </c>
      <c r="D2079" s="12">
        <v>38</v>
      </c>
      <c r="F2079" s="11" t="str">
        <f>Table76810[[#This Row],[CID]]</f>
        <v>S3.2</v>
      </c>
      <c r="G2079" s="6">
        <v>3</v>
      </c>
      <c r="H2079" s="13" t="s">
        <v>54</v>
      </c>
      <c r="I2079" s="12" t="s">
        <v>422</v>
      </c>
      <c r="J2079" s="11" t="str">
        <f>VLOOKUP(Table76810[[#This Row],[CID]],ALY,2,FALSE)</f>
        <v>Hypothetical Experiment</v>
      </c>
    </row>
    <row r="2080" spans="1:10" x14ac:dyDescent="0.2">
      <c r="A2080" s="8" t="str">
        <f>Table76810[[#This Row],[Test No.]]&amp;Table76810[[#This Row],[Section]]&amp;Table76810[[#This Row],[Q No.]]</f>
        <v>R339</v>
      </c>
      <c r="C2080" s="15" t="s">
        <v>316</v>
      </c>
      <c r="D2080" s="12">
        <v>39</v>
      </c>
      <c r="F2080" s="11" t="str">
        <f>Table76810[[#This Row],[CID]]</f>
        <v>S3.3</v>
      </c>
      <c r="G2080" s="6">
        <v>3</v>
      </c>
      <c r="H2080" s="13" t="s">
        <v>54</v>
      </c>
      <c r="I2080" s="12" t="s">
        <v>423</v>
      </c>
      <c r="J2080" s="11" t="str">
        <f>VLOOKUP(Table76810[[#This Row],[CID]],ALY,2,FALSE)</f>
        <v>Interpreting Experiments</v>
      </c>
    </row>
    <row r="2081" spans="1:10" x14ac:dyDescent="0.2">
      <c r="A2081" s="8" t="str">
        <f>Table76810[[#This Row],[Test No.]]&amp;Table76810[[#This Row],[Section]]&amp;Table76810[[#This Row],[Q No.]]</f>
        <v>R340</v>
      </c>
      <c r="C2081" s="15" t="s">
        <v>316</v>
      </c>
      <c r="D2081" s="12">
        <v>40</v>
      </c>
      <c r="F2081" s="11" t="str">
        <f>Table76810[[#This Row],[CID]]</f>
        <v>S3.2</v>
      </c>
      <c r="G2081" s="6">
        <v>3</v>
      </c>
      <c r="H2081" s="13" t="s">
        <v>54</v>
      </c>
      <c r="I2081" s="12" t="s">
        <v>422</v>
      </c>
      <c r="J2081" s="11" t="str">
        <f>VLOOKUP(Table76810[[#This Row],[CID]],ALY,2,FALSE)</f>
        <v>Hypothetical Experiment</v>
      </c>
    </row>
    <row r="2082" spans="1:10" x14ac:dyDescent="0.2">
      <c r="A2082" s="8" t="str">
        <f>Table76810[[#This Row],[Test No.]]&amp;Table76810[[#This Row],[Section]]&amp;Table76810[[#This Row],[Q No.]]</f>
        <v>R41</v>
      </c>
      <c r="C2082" s="15" t="s">
        <v>317</v>
      </c>
      <c r="D2082" s="12">
        <v>1</v>
      </c>
      <c r="F2082" s="11" t="str">
        <f>Table76810[[#This Row],[CID]]</f>
        <v>S3.3</v>
      </c>
      <c r="G2082" s="6">
        <v>3</v>
      </c>
      <c r="H2082" s="13" t="s">
        <v>54</v>
      </c>
      <c r="I2082" s="12" t="s">
        <v>423</v>
      </c>
      <c r="J2082" s="11" t="str">
        <f>VLOOKUP(Table76810[[#This Row],[CID]],ALY,2,FALSE)</f>
        <v>Interpreting Experiments</v>
      </c>
    </row>
    <row r="2083" spans="1:10" x14ac:dyDescent="0.2">
      <c r="A2083" s="8" t="str">
        <f>Table76810[[#This Row],[Test No.]]&amp;Table76810[[#This Row],[Section]]&amp;Table76810[[#This Row],[Q No.]]</f>
        <v>R42</v>
      </c>
      <c r="C2083" s="15" t="s">
        <v>317</v>
      </c>
      <c r="D2083" s="12">
        <v>2</v>
      </c>
      <c r="F2083" s="11" t="str">
        <f>Table76810[[#This Row],[CID]]</f>
        <v>S3.1</v>
      </c>
      <c r="G2083" s="6">
        <v>3</v>
      </c>
      <c r="H2083" s="13" t="s">
        <v>54</v>
      </c>
      <c r="I2083" s="12" t="s">
        <v>421</v>
      </c>
      <c r="J2083" s="11" t="str">
        <f>VLOOKUP(Table76810[[#This Row],[CID]],ALY,2,FALSE)</f>
        <v>Experimental Design &amp; Method</v>
      </c>
    </row>
    <row r="2084" spans="1:10" x14ac:dyDescent="0.2">
      <c r="A2084" s="8" t="str">
        <f>Table76810[[#This Row],[Test No.]]&amp;Table76810[[#This Row],[Section]]&amp;Table76810[[#This Row],[Q No.]]</f>
        <v>R43</v>
      </c>
      <c r="C2084" s="15" t="s">
        <v>317</v>
      </c>
      <c r="D2084" s="12">
        <v>3</v>
      </c>
      <c r="F2084" s="11" t="str">
        <f>Table76810[[#This Row],[CID]]</f>
        <v>S3.3</v>
      </c>
      <c r="G2084" s="6">
        <v>3</v>
      </c>
      <c r="H2084" s="13" t="s">
        <v>54</v>
      </c>
      <c r="I2084" s="12" t="s">
        <v>423</v>
      </c>
      <c r="J2084" s="11" t="str">
        <f>VLOOKUP(Table76810[[#This Row],[CID]],ALY,2,FALSE)</f>
        <v>Interpreting Experiments</v>
      </c>
    </row>
    <row r="2085" spans="1:10" x14ac:dyDescent="0.2">
      <c r="A2085" s="8" t="str">
        <f>Table76810[[#This Row],[Test No.]]&amp;Table76810[[#This Row],[Section]]&amp;Table76810[[#This Row],[Q No.]]</f>
        <v>R44</v>
      </c>
      <c r="C2085" s="15" t="s">
        <v>317</v>
      </c>
      <c r="D2085" s="12">
        <v>4</v>
      </c>
      <c r="F2085" s="11" t="str">
        <f>Table76810[[#This Row],[CID]]</f>
        <v>S3.3</v>
      </c>
      <c r="G2085" s="6">
        <v>3</v>
      </c>
      <c r="H2085" s="13" t="s">
        <v>54</v>
      </c>
      <c r="I2085" s="12" t="s">
        <v>423</v>
      </c>
      <c r="J2085" s="11" t="str">
        <f>VLOOKUP(Table76810[[#This Row],[CID]],ALY,2,FALSE)</f>
        <v>Interpreting Experiments</v>
      </c>
    </row>
    <row r="2086" spans="1:10" x14ac:dyDescent="0.2">
      <c r="A2086" s="8" t="str">
        <f>Table76810[[#This Row],[Test No.]]&amp;Table76810[[#This Row],[Section]]&amp;Table76810[[#This Row],[Q No.]]</f>
        <v>R45</v>
      </c>
      <c r="C2086" s="15" t="s">
        <v>317</v>
      </c>
      <c r="D2086" s="12">
        <v>5</v>
      </c>
      <c r="F2086" s="11" t="str">
        <f>Table76810[[#This Row],[CID]]</f>
        <v>S3.2</v>
      </c>
      <c r="G2086" s="6">
        <v>3</v>
      </c>
      <c r="H2086" s="13" t="s">
        <v>54</v>
      </c>
      <c r="I2086" s="12" t="s">
        <v>422</v>
      </c>
      <c r="J2086" s="11" t="str">
        <f>VLOOKUP(Table76810[[#This Row],[CID]],ALY,2,FALSE)</f>
        <v>Hypothetical Experiment</v>
      </c>
    </row>
    <row r="2087" spans="1:10" x14ac:dyDescent="0.2">
      <c r="A2087" s="8" t="str">
        <f>Table76810[[#This Row],[Test No.]]&amp;Table76810[[#This Row],[Section]]&amp;Table76810[[#This Row],[Q No.]]</f>
        <v>R46</v>
      </c>
      <c r="C2087" s="15" t="s">
        <v>317</v>
      </c>
      <c r="D2087" s="12">
        <v>6</v>
      </c>
      <c r="F2087" s="11" t="str">
        <f>Table76810[[#This Row],[CID]]</f>
        <v>S3.2</v>
      </c>
      <c r="G2087" s="6">
        <v>3</v>
      </c>
      <c r="H2087" s="13" t="s">
        <v>54</v>
      </c>
      <c r="I2087" s="12" t="s">
        <v>422</v>
      </c>
      <c r="J2087" s="11" t="str">
        <f>VLOOKUP(Table76810[[#This Row],[CID]],ALY,2,FALSE)</f>
        <v>Hypothetical Experiment</v>
      </c>
    </row>
    <row r="2088" spans="1:10" x14ac:dyDescent="0.2">
      <c r="A2088" s="8" t="str">
        <f>Table76810[[#This Row],[Test No.]]&amp;Table76810[[#This Row],[Section]]&amp;Table76810[[#This Row],[Q No.]]</f>
        <v>R47</v>
      </c>
      <c r="C2088" s="15" t="s">
        <v>317</v>
      </c>
      <c r="D2088" s="12">
        <v>7</v>
      </c>
      <c r="F2088" s="11" t="str">
        <f>Table76810[[#This Row],[CID]]</f>
        <v>S2.1</v>
      </c>
      <c r="G2088" s="6">
        <v>2</v>
      </c>
      <c r="H2088" s="13" t="s">
        <v>53</v>
      </c>
      <c r="I2088" s="12" t="s">
        <v>418</v>
      </c>
      <c r="J2088" s="11" t="str">
        <f>VLOOKUP(Table76810[[#This Row],[CID]],ALY,2,FALSE)</f>
        <v>Data Trend &amp; Relationships between Variables</v>
      </c>
    </row>
    <row r="2089" spans="1:10" x14ac:dyDescent="0.2">
      <c r="A2089" s="8" t="str">
        <f>Table76810[[#This Row],[Test No.]]&amp;Table76810[[#This Row],[Section]]&amp;Table76810[[#This Row],[Q No.]]</f>
        <v>R48</v>
      </c>
      <c r="C2089" s="15" t="s">
        <v>317</v>
      </c>
      <c r="D2089" s="12">
        <v>8</v>
      </c>
      <c r="F2089" s="11" t="str">
        <f>Table76810[[#This Row],[CID]]</f>
        <v>S2.1</v>
      </c>
      <c r="G2089" s="6">
        <v>2</v>
      </c>
      <c r="H2089" s="13" t="s">
        <v>53</v>
      </c>
      <c r="I2089" s="12" t="s">
        <v>418</v>
      </c>
      <c r="J2089" s="11" t="str">
        <f>VLOOKUP(Table76810[[#This Row],[CID]],ALY,2,FALSE)</f>
        <v>Data Trend &amp; Relationships between Variables</v>
      </c>
    </row>
    <row r="2090" spans="1:10" x14ac:dyDescent="0.2">
      <c r="A2090" s="8" t="str">
        <f>Table76810[[#This Row],[Test No.]]&amp;Table76810[[#This Row],[Section]]&amp;Table76810[[#This Row],[Q No.]]</f>
        <v>R49</v>
      </c>
      <c r="C2090" s="15" t="s">
        <v>317</v>
      </c>
      <c r="D2090" s="12">
        <v>9</v>
      </c>
      <c r="F2090" s="11" t="str">
        <f>Table76810[[#This Row],[CID]]</f>
        <v>S2.1</v>
      </c>
      <c r="G2090" s="6">
        <v>2</v>
      </c>
      <c r="H2090" s="13" t="s">
        <v>53</v>
      </c>
      <c r="I2090" s="12" t="s">
        <v>418</v>
      </c>
      <c r="J2090" s="11" t="str">
        <f>VLOOKUP(Table76810[[#This Row],[CID]],ALY,2,FALSE)</f>
        <v>Data Trend &amp; Relationships between Variables</v>
      </c>
    </row>
    <row r="2091" spans="1:10" x14ac:dyDescent="0.2">
      <c r="A2091" s="8" t="str">
        <f>Table76810[[#This Row],[Test No.]]&amp;Table76810[[#This Row],[Section]]&amp;Table76810[[#This Row],[Q No.]]</f>
        <v>R410</v>
      </c>
      <c r="C2091" s="15" t="s">
        <v>317</v>
      </c>
      <c r="D2091" s="12">
        <v>10</v>
      </c>
      <c r="F2091" s="11" t="str">
        <f>Table76810[[#This Row],[CID]]</f>
        <v>S2.1</v>
      </c>
      <c r="G2091" s="6">
        <v>2</v>
      </c>
      <c r="H2091" s="13" t="s">
        <v>53</v>
      </c>
      <c r="I2091" s="12" t="s">
        <v>418</v>
      </c>
      <c r="J2091" s="11" t="str">
        <f>VLOOKUP(Table76810[[#This Row],[CID]],ALY,2,FALSE)</f>
        <v>Data Trend &amp; Relationships between Variables</v>
      </c>
    </row>
    <row r="2092" spans="1:10" x14ac:dyDescent="0.2">
      <c r="A2092" s="8" t="str">
        <f>Table76810[[#This Row],[Test No.]]&amp;Table76810[[#This Row],[Section]]&amp;Table76810[[#This Row],[Q No.]]</f>
        <v>R411</v>
      </c>
      <c r="C2092" s="15" t="s">
        <v>317</v>
      </c>
      <c r="D2092" s="12">
        <v>11</v>
      </c>
      <c r="F2092" s="11" t="str">
        <f>Table76810[[#This Row],[CID]]</f>
        <v>S2.1</v>
      </c>
      <c r="G2092" s="6">
        <v>2</v>
      </c>
      <c r="H2092" s="13" t="s">
        <v>53</v>
      </c>
      <c r="I2092" s="12" t="s">
        <v>418</v>
      </c>
      <c r="J2092" s="11" t="str">
        <f>VLOOKUP(Table76810[[#This Row],[CID]],ALY,2,FALSE)</f>
        <v>Data Trend &amp; Relationships between Variables</v>
      </c>
    </row>
    <row r="2093" spans="1:10" x14ac:dyDescent="0.2">
      <c r="A2093" s="8" t="str">
        <f>Table76810[[#This Row],[Test No.]]&amp;Table76810[[#This Row],[Section]]&amp;Table76810[[#This Row],[Q No.]]</f>
        <v>R412</v>
      </c>
      <c r="C2093" s="15" t="s">
        <v>317</v>
      </c>
      <c r="D2093" s="12">
        <v>12</v>
      </c>
      <c r="F2093" s="11" t="str">
        <f>Table76810[[#This Row],[CID]]</f>
        <v>S3.3</v>
      </c>
      <c r="G2093" s="6">
        <v>3</v>
      </c>
      <c r="H2093" s="13" t="s">
        <v>54</v>
      </c>
      <c r="I2093" s="12" t="s">
        <v>423</v>
      </c>
      <c r="J2093" s="11" t="str">
        <f>VLOOKUP(Table76810[[#This Row],[CID]],ALY,2,FALSE)</f>
        <v>Interpreting Experiments</v>
      </c>
    </row>
    <row r="2094" spans="1:10" x14ac:dyDescent="0.2">
      <c r="A2094" s="8" t="str">
        <f>Table76810[[#This Row],[Test No.]]&amp;Table76810[[#This Row],[Section]]&amp;Table76810[[#This Row],[Q No.]]</f>
        <v>R413</v>
      </c>
      <c r="C2094" s="15" t="s">
        <v>317</v>
      </c>
      <c r="D2094" s="12">
        <v>13</v>
      </c>
      <c r="F2094" s="11" t="str">
        <f>Table76810[[#This Row],[CID]]</f>
        <v>S3.1</v>
      </c>
      <c r="G2094" s="6">
        <v>3</v>
      </c>
      <c r="H2094" s="13" t="s">
        <v>54</v>
      </c>
      <c r="I2094" s="12" t="s">
        <v>421</v>
      </c>
      <c r="J2094" s="11" t="str">
        <f>VLOOKUP(Table76810[[#This Row],[CID]],ALY,2,FALSE)</f>
        <v>Experimental Design &amp; Method</v>
      </c>
    </row>
    <row r="2095" spans="1:10" x14ac:dyDescent="0.2">
      <c r="A2095" s="8" t="str">
        <f>Table76810[[#This Row],[Test No.]]&amp;Table76810[[#This Row],[Section]]&amp;Table76810[[#This Row],[Q No.]]</f>
        <v>R414</v>
      </c>
      <c r="C2095" s="15" t="s">
        <v>317</v>
      </c>
      <c r="D2095" s="12">
        <v>14</v>
      </c>
      <c r="F2095" s="11" t="str">
        <f>Table76810[[#This Row],[CID]]</f>
        <v>S3.3</v>
      </c>
      <c r="G2095" s="6">
        <v>3</v>
      </c>
      <c r="H2095" s="13" t="s">
        <v>54</v>
      </c>
      <c r="I2095" s="12" t="s">
        <v>423</v>
      </c>
      <c r="J2095" s="11" t="str">
        <f>VLOOKUP(Table76810[[#This Row],[CID]],ALY,2,FALSE)</f>
        <v>Interpreting Experiments</v>
      </c>
    </row>
    <row r="2096" spans="1:10" x14ac:dyDescent="0.2">
      <c r="A2096" s="8" t="str">
        <f>Table76810[[#This Row],[Test No.]]&amp;Table76810[[#This Row],[Section]]&amp;Table76810[[#This Row],[Q No.]]</f>
        <v>R415</v>
      </c>
      <c r="C2096" s="15" t="s">
        <v>317</v>
      </c>
      <c r="D2096" s="12">
        <v>15</v>
      </c>
      <c r="F2096" s="11" t="str">
        <f>Table76810[[#This Row],[CID]]</f>
        <v>S3.2</v>
      </c>
      <c r="G2096" s="6">
        <v>3</v>
      </c>
      <c r="H2096" s="13" t="s">
        <v>54</v>
      </c>
      <c r="I2096" s="12" t="s">
        <v>422</v>
      </c>
      <c r="J2096" s="11" t="str">
        <f>VLOOKUP(Table76810[[#This Row],[CID]],ALY,2,FALSE)</f>
        <v>Hypothetical Experiment</v>
      </c>
    </row>
    <row r="2097" spans="1:10" x14ac:dyDescent="0.2">
      <c r="A2097" s="8" t="str">
        <f>Table76810[[#This Row],[Test No.]]&amp;Table76810[[#This Row],[Section]]&amp;Table76810[[#This Row],[Q No.]]</f>
        <v>R416</v>
      </c>
      <c r="C2097" s="15" t="s">
        <v>317</v>
      </c>
      <c r="D2097" s="12">
        <v>16</v>
      </c>
      <c r="F2097" s="11" t="str">
        <f>Table76810[[#This Row],[CID]]</f>
        <v>S3.1</v>
      </c>
      <c r="G2097" s="6">
        <v>3</v>
      </c>
      <c r="H2097" s="13" t="s">
        <v>54</v>
      </c>
      <c r="I2097" s="12" t="s">
        <v>421</v>
      </c>
      <c r="J2097" s="11" t="str">
        <f>VLOOKUP(Table76810[[#This Row],[CID]],ALY,2,FALSE)</f>
        <v>Experimental Design &amp; Method</v>
      </c>
    </row>
    <row r="2098" spans="1:10" x14ac:dyDescent="0.2">
      <c r="A2098" s="8" t="str">
        <f>Table76810[[#This Row],[Test No.]]&amp;Table76810[[#This Row],[Section]]&amp;Table76810[[#This Row],[Q No.]]</f>
        <v>R417</v>
      </c>
      <c r="C2098" s="15" t="s">
        <v>317</v>
      </c>
      <c r="D2098" s="12">
        <v>17</v>
      </c>
      <c r="F2098" s="11" t="str">
        <f>Table76810[[#This Row],[CID]]</f>
        <v>S3.3</v>
      </c>
      <c r="G2098" s="6">
        <v>3</v>
      </c>
      <c r="H2098" s="13" t="s">
        <v>54</v>
      </c>
      <c r="I2098" s="12" t="s">
        <v>423</v>
      </c>
      <c r="J2098" s="11" t="str">
        <f>VLOOKUP(Table76810[[#This Row],[CID]],ALY,2,FALSE)</f>
        <v>Interpreting Experiments</v>
      </c>
    </row>
    <row r="2099" spans="1:10" x14ac:dyDescent="0.2">
      <c r="A2099" s="8" t="str">
        <f>Table76810[[#This Row],[Test No.]]&amp;Table76810[[#This Row],[Section]]&amp;Table76810[[#This Row],[Q No.]]</f>
        <v>R418</v>
      </c>
      <c r="C2099" s="15" t="s">
        <v>317</v>
      </c>
      <c r="D2099" s="12">
        <v>18</v>
      </c>
      <c r="F2099" s="11" t="str">
        <f>Table76810[[#This Row],[CID]]</f>
        <v>S1.1</v>
      </c>
      <c r="G2099" s="6">
        <v>1</v>
      </c>
      <c r="H2099" s="13" t="s">
        <v>52</v>
      </c>
      <c r="I2099" s="12" t="s">
        <v>415</v>
      </c>
      <c r="J2099" s="11" t="str">
        <f>VLOOKUP(Table76810[[#This Row],[CID]],ALY,2,FALSE)</f>
        <v>Detail</v>
      </c>
    </row>
    <row r="2100" spans="1:10" x14ac:dyDescent="0.2">
      <c r="A2100" s="8" t="str">
        <f>Table76810[[#This Row],[Test No.]]&amp;Table76810[[#This Row],[Section]]&amp;Table76810[[#This Row],[Q No.]]</f>
        <v>R419</v>
      </c>
      <c r="C2100" s="15" t="s">
        <v>317</v>
      </c>
      <c r="D2100" s="12">
        <v>19</v>
      </c>
      <c r="F2100" s="11" t="str">
        <f>Table76810[[#This Row],[CID]]</f>
        <v>S1.1</v>
      </c>
      <c r="G2100" s="6">
        <v>1</v>
      </c>
      <c r="H2100" s="13" t="s">
        <v>52</v>
      </c>
      <c r="I2100" s="12" t="s">
        <v>415</v>
      </c>
      <c r="J2100" s="11" t="str">
        <f>VLOOKUP(Table76810[[#This Row],[CID]],ALY,2,FALSE)</f>
        <v>Detail</v>
      </c>
    </row>
    <row r="2101" spans="1:10" x14ac:dyDescent="0.2">
      <c r="A2101" s="8" t="str">
        <f>Table76810[[#This Row],[Test No.]]&amp;Table76810[[#This Row],[Section]]&amp;Table76810[[#This Row],[Q No.]]</f>
        <v>R420</v>
      </c>
      <c r="C2101" s="15" t="s">
        <v>317</v>
      </c>
      <c r="D2101" s="12">
        <v>20</v>
      </c>
      <c r="F2101" s="11" t="str">
        <f>Table76810[[#This Row],[CID]]</f>
        <v>S1.2</v>
      </c>
      <c r="G2101" s="6">
        <v>1</v>
      </c>
      <c r="H2101" s="13" t="s">
        <v>52</v>
      </c>
      <c r="I2101" s="12" t="s">
        <v>416</v>
      </c>
      <c r="J2101" s="11" t="str">
        <f>VLOOKUP(Table76810[[#This Row],[CID]],ALY,2,FALSE)</f>
        <v>Inference</v>
      </c>
    </row>
    <row r="2102" spans="1:10" x14ac:dyDescent="0.2">
      <c r="A2102" s="8" t="str">
        <f>Table76810[[#This Row],[Test No.]]&amp;Table76810[[#This Row],[Section]]&amp;Table76810[[#This Row],[Q No.]]</f>
        <v>R421</v>
      </c>
      <c r="C2102" s="15" t="s">
        <v>317</v>
      </c>
      <c r="D2102" s="12">
        <v>21</v>
      </c>
      <c r="F2102" s="11" t="str">
        <f>Table76810[[#This Row],[CID]]</f>
        <v>S1.2</v>
      </c>
      <c r="G2102" s="6">
        <v>1</v>
      </c>
      <c r="H2102" s="13" t="s">
        <v>52</v>
      </c>
      <c r="I2102" s="12" t="s">
        <v>416</v>
      </c>
      <c r="J2102" s="11" t="str">
        <f>VLOOKUP(Table76810[[#This Row],[CID]],ALY,2,FALSE)</f>
        <v>Inference</v>
      </c>
    </row>
    <row r="2103" spans="1:10" x14ac:dyDescent="0.2">
      <c r="A2103" s="8" t="str">
        <f>Table76810[[#This Row],[Test No.]]&amp;Table76810[[#This Row],[Section]]&amp;Table76810[[#This Row],[Q No.]]</f>
        <v>R422</v>
      </c>
      <c r="C2103" s="15" t="s">
        <v>317</v>
      </c>
      <c r="D2103" s="12">
        <v>22</v>
      </c>
      <c r="F2103" s="11" t="str">
        <f>Table76810[[#This Row],[CID]]</f>
        <v>S1.1</v>
      </c>
      <c r="G2103" s="6">
        <v>1</v>
      </c>
      <c r="H2103" s="13" t="s">
        <v>52</v>
      </c>
      <c r="I2103" s="12" t="s">
        <v>415</v>
      </c>
      <c r="J2103" s="11" t="str">
        <f>VLOOKUP(Table76810[[#This Row],[CID]],ALY,2,FALSE)</f>
        <v>Detail</v>
      </c>
    </row>
    <row r="2104" spans="1:10" x14ac:dyDescent="0.2">
      <c r="A2104" s="8" t="str">
        <f>Table76810[[#This Row],[Test No.]]&amp;Table76810[[#This Row],[Section]]&amp;Table76810[[#This Row],[Q No.]]</f>
        <v>R423</v>
      </c>
      <c r="C2104" s="15" t="s">
        <v>317</v>
      </c>
      <c r="D2104" s="12">
        <v>23</v>
      </c>
      <c r="F2104" s="11" t="str">
        <f>Table76810[[#This Row],[CID]]</f>
        <v>S1.1</v>
      </c>
      <c r="G2104" s="6">
        <v>1</v>
      </c>
      <c r="H2104" s="13" t="s">
        <v>52</v>
      </c>
      <c r="I2104" s="12" t="s">
        <v>415</v>
      </c>
      <c r="J2104" s="11" t="str">
        <f>VLOOKUP(Table76810[[#This Row],[CID]],ALY,2,FALSE)</f>
        <v>Detail</v>
      </c>
    </row>
    <row r="2105" spans="1:10" x14ac:dyDescent="0.2">
      <c r="A2105" s="8" t="str">
        <f>Table76810[[#This Row],[Test No.]]&amp;Table76810[[#This Row],[Section]]&amp;Table76810[[#This Row],[Q No.]]</f>
        <v>R424</v>
      </c>
      <c r="C2105" s="15" t="s">
        <v>317</v>
      </c>
      <c r="D2105" s="12">
        <v>24</v>
      </c>
      <c r="F2105" s="11" t="str">
        <f>Table76810[[#This Row],[CID]]</f>
        <v>S1.3</v>
      </c>
      <c r="G2105" s="6">
        <v>1</v>
      </c>
      <c r="H2105" s="13" t="s">
        <v>52</v>
      </c>
      <c r="I2105" s="12" t="s">
        <v>417</v>
      </c>
      <c r="J2105" s="11" t="str">
        <f>VLOOKUP(Table76810[[#This Row],[CID]],ALY,2,FALSE)</f>
        <v>Comparison</v>
      </c>
    </row>
    <row r="2106" spans="1:10" x14ac:dyDescent="0.2">
      <c r="A2106" s="8" t="str">
        <f>Table76810[[#This Row],[Test No.]]&amp;Table76810[[#This Row],[Section]]&amp;Table76810[[#This Row],[Q No.]]</f>
        <v>R425</v>
      </c>
      <c r="C2106" s="15" t="s">
        <v>317</v>
      </c>
      <c r="D2106" s="12">
        <v>25</v>
      </c>
      <c r="F2106" s="11" t="str">
        <f>Table76810[[#This Row],[CID]]</f>
        <v>S3.3</v>
      </c>
      <c r="G2106" s="6">
        <v>3</v>
      </c>
      <c r="H2106" s="13" t="s">
        <v>54</v>
      </c>
      <c r="I2106" s="12" t="s">
        <v>423</v>
      </c>
      <c r="J2106" s="11" t="str">
        <f>VLOOKUP(Table76810[[#This Row],[CID]],ALY,2,FALSE)</f>
        <v>Interpreting Experiments</v>
      </c>
    </row>
    <row r="2107" spans="1:10" x14ac:dyDescent="0.2">
      <c r="A2107" s="8" t="str">
        <f>Table76810[[#This Row],[Test No.]]&amp;Table76810[[#This Row],[Section]]&amp;Table76810[[#This Row],[Q No.]]</f>
        <v>R426</v>
      </c>
      <c r="C2107" s="15" t="s">
        <v>317</v>
      </c>
      <c r="D2107" s="12">
        <v>26</v>
      </c>
      <c r="F2107" s="11" t="str">
        <f>Table76810[[#This Row],[CID]]</f>
        <v>S3.3</v>
      </c>
      <c r="G2107" s="6">
        <v>3</v>
      </c>
      <c r="H2107" s="13" t="s">
        <v>54</v>
      </c>
      <c r="I2107" s="12" t="s">
        <v>423</v>
      </c>
      <c r="J2107" s="11" t="str">
        <f>VLOOKUP(Table76810[[#This Row],[CID]],ALY,2,FALSE)</f>
        <v>Interpreting Experiments</v>
      </c>
    </row>
    <row r="2108" spans="1:10" x14ac:dyDescent="0.2">
      <c r="A2108" s="8" t="str">
        <f>Table76810[[#This Row],[Test No.]]&amp;Table76810[[#This Row],[Section]]&amp;Table76810[[#This Row],[Q No.]]</f>
        <v>R427</v>
      </c>
      <c r="C2108" s="15" t="s">
        <v>317</v>
      </c>
      <c r="D2108" s="12">
        <v>27</v>
      </c>
      <c r="F2108" s="11" t="str">
        <f>Table76810[[#This Row],[CID]]</f>
        <v>S3.2</v>
      </c>
      <c r="G2108" s="6">
        <v>3</v>
      </c>
      <c r="H2108" s="13" t="s">
        <v>54</v>
      </c>
      <c r="I2108" s="12" t="s">
        <v>422</v>
      </c>
      <c r="J2108" s="11" t="str">
        <f>VLOOKUP(Table76810[[#This Row],[CID]],ALY,2,FALSE)</f>
        <v>Hypothetical Experiment</v>
      </c>
    </row>
    <row r="2109" spans="1:10" x14ac:dyDescent="0.2">
      <c r="A2109" s="8" t="str">
        <f>Table76810[[#This Row],[Test No.]]&amp;Table76810[[#This Row],[Section]]&amp;Table76810[[#This Row],[Q No.]]</f>
        <v>R428</v>
      </c>
      <c r="C2109" s="15" t="s">
        <v>317</v>
      </c>
      <c r="D2109" s="12">
        <v>28</v>
      </c>
      <c r="F2109" s="11" t="str">
        <f>Table76810[[#This Row],[CID]]</f>
        <v>S3.3</v>
      </c>
      <c r="G2109" s="6">
        <v>3</v>
      </c>
      <c r="H2109" s="13" t="s">
        <v>54</v>
      </c>
      <c r="I2109" s="12" t="s">
        <v>423</v>
      </c>
      <c r="J2109" s="11" t="str">
        <f>VLOOKUP(Table76810[[#This Row],[CID]],ALY,2,FALSE)</f>
        <v>Interpreting Experiments</v>
      </c>
    </row>
    <row r="2110" spans="1:10" x14ac:dyDescent="0.2">
      <c r="A2110" s="8" t="str">
        <f>Table76810[[#This Row],[Test No.]]&amp;Table76810[[#This Row],[Section]]&amp;Table76810[[#This Row],[Q No.]]</f>
        <v>R429</v>
      </c>
      <c r="C2110" s="15" t="s">
        <v>317</v>
      </c>
      <c r="D2110" s="12">
        <v>29</v>
      </c>
      <c r="F2110" s="11" t="str">
        <f>Table76810[[#This Row],[CID]]</f>
        <v>S3.2</v>
      </c>
      <c r="G2110" s="6">
        <v>3</v>
      </c>
      <c r="H2110" s="13" t="s">
        <v>54</v>
      </c>
      <c r="I2110" s="12" t="s">
        <v>422</v>
      </c>
      <c r="J2110" s="11" t="str">
        <f>VLOOKUP(Table76810[[#This Row],[CID]],ALY,2,FALSE)</f>
        <v>Hypothetical Experiment</v>
      </c>
    </row>
    <row r="2111" spans="1:10" x14ac:dyDescent="0.2">
      <c r="A2111" s="8" t="str">
        <f>Table76810[[#This Row],[Test No.]]&amp;Table76810[[#This Row],[Section]]&amp;Table76810[[#This Row],[Q No.]]</f>
        <v>R430</v>
      </c>
      <c r="C2111" s="15" t="s">
        <v>317</v>
      </c>
      <c r="D2111" s="12">
        <v>30</v>
      </c>
      <c r="F2111" s="11" t="str">
        <f>Table76810[[#This Row],[CID]]</f>
        <v>S3.2</v>
      </c>
      <c r="G2111" s="6">
        <v>3</v>
      </c>
      <c r="H2111" s="13" t="s">
        <v>54</v>
      </c>
      <c r="I2111" s="12" t="s">
        <v>422</v>
      </c>
      <c r="J2111" s="11" t="str">
        <f>VLOOKUP(Table76810[[#This Row],[CID]],ALY,2,FALSE)</f>
        <v>Hypothetical Experiment</v>
      </c>
    </row>
    <row r="2112" spans="1:10" x14ac:dyDescent="0.2">
      <c r="A2112" s="8" t="str">
        <f>Table76810[[#This Row],[Test No.]]&amp;Table76810[[#This Row],[Section]]&amp;Table76810[[#This Row],[Q No.]]</f>
        <v>R431</v>
      </c>
      <c r="C2112" s="15" t="s">
        <v>317</v>
      </c>
      <c r="D2112" s="12">
        <v>31</v>
      </c>
      <c r="F2112" s="11" t="str">
        <f>Table76810[[#This Row],[CID]]</f>
        <v>S2.1</v>
      </c>
      <c r="G2112" s="6">
        <v>2</v>
      </c>
      <c r="H2112" s="13" t="s">
        <v>53</v>
      </c>
      <c r="I2112" s="12" t="s">
        <v>418</v>
      </c>
      <c r="J2112" s="11" t="str">
        <f>VLOOKUP(Table76810[[#This Row],[CID]],ALY,2,FALSE)</f>
        <v>Data Trend &amp; Relationships between Variables</v>
      </c>
    </row>
    <row r="2113" spans="1:10" x14ac:dyDescent="0.2">
      <c r="A2113" s="8" t="str">
        <f>Table76810[[#This Row],[Test No.]]&amp;Table76810[[#This Row],[Section]]&amp;Table76810[[#This Row],[Q No.]]</f>
        <v>R432</v>
      </c>
      <c r="C2113" s="15" t="s">
        <v>317</v>
      </c>
      <c r="D2113" s="12">
        <v>32</v>
      </c>
      <c r="F2113" s="11" t="str">
        <f>Table76810[[#This Row],[CID]]</f>
        <v>S2.1</v>
      </c>
      <c r="G2113" s="6">
        <v>2</v>
      </c>
      <c r="H2113" s="13" t="s">
        <v>53</v>
      </c>
      <c r="I2113" s="12" t="s">
        <v>418</v>
      </c>
      <c r="J2113" s="11" t="str">
        <f>VLOOKUP(Table76810[[#This Row],[CID]],ALY,2,FALSE)</f>
        <v>Data Trend &amp; Relationships between Variables</v>
      </c>
    </row>
    <row r="2114" spans="1:10" x14ac:dyDescent="0.2">
      <c r="A2114" s="8" t="str">
        <f>Table76810[[#This Row],[Test No.]]&amp;Table76810[[#This Row],[Section]]&amp;Table76810[[#This Row],[Q No.]]</f>
        <v>R433</v>
      </c>
      <c r="C2114" s="15" t="s">
        <v>317</v>
      </c>
      <c r="D2114" s="12">
        <v>33</v>
      </c>
      <c r="F2114" s="11" t="str">
        <f>Table76810[[#This Row],[CID]]</f>
        <v>S2.1</v>
      </c>
      <c r="G2114" s="6">
        <v>2</v>
      </c>
      <c r="H2114" s="13" t="s">
        <v>53</v>
      </c>
      <c r="I2114" s="12" t="s">
        <v>418</v>
      </c>
      <c r="J2114" s="11" t="str">
        <f>VLOOKUP(Table76810[[#This Row],[CID]],ALY,2,FALSE)</f>
        <v>Data Trend &amp; Relationships between Variables</v>
      </c>
    </row>
    <row r="2115" spans="1:10" x14ac:dyDescent="0.2">
      <c r="A2115" s="8" t="str">
        <f>Table76810[[#This Row],[Test No.]]&amp;Table76810[[#This Row],[Section]]&amp;Table76810[[#This Row],[Q No.]]</f>
        <v>R434</v>
      </c>
      <c r="C2115" s="15" t="s">
        <v>317</v>
      </c>
      <c r="D2115" s="12">
        <v>34</v>
      </c>
      <c r="F2115" s="11" t="str">
        <f>Table76810[[#This Row],[CID]]</f>
        <v>S2.1</v>
      </c>
      <c r="G2115" s="6">
        <v>2</v>
      </c>
      <c r="H2115" s="13" t="s">
        <v>53</v>
      </c>
      <c r="I2115" s="12" t="s">
        <v>418</v>
      </c>
      <c r="J2115" s="11" t="str">
        <f>VLOOKUP(Table76810[[#This Row],[CID]],ALY,2,FALSE)</f>
        <v>Data Trend &amp; Relationships between Variables</v>
      </c>
    </row>
    <row r="2116" spans="1:10" x14ac:dyDescent="0.2">
      <c r="A2116" s="8" t="str">
        <f>Table76810[[#This Row],[Test No.]]&amp;Table76810[[#This Row],[Section]]&amp;Table76810[[#This Row],[Q No.]]</f>
        <v>R435</v>
      </c>
      <c r="C2116" s="15" t="s">
        <v>317</v>
      </c>
      <c r="D2116" s="12">
        <v>35</v>
      </c>
      <c r="F2116" s="11" t="str">
        <f>Table76810[[#This Row],[CID]]</f>
        <v>S2.1</v>
      </c>
      <c r="G2116" s="6">
        <v>2</v>
      </c>
      <c r="H2116" s="13" t="s">
        <v>53</v>
      </c>
      <c r="I2116" s="12" t="s">
        <v>418</v>
      </c>
      <c r="J2116" s="11" t="str">
        <f>VLOOKUP(Table76810[[#This Row],[CID]],ALY,2,FALSE)</f>
        <v>Data Trend &amp; Relationships between Variables</v>
      </c>
    </row>
    <row r="2117" spans="1:10" x14ac:dyDescent="0.2">
      <c r="A2117" s="8" t="str">
        <f>Table76810[[#This Row],[Test No.]]&amp;Table76810[[#This Row],[Section]]&amp;Table76810[[#This Row],[Q No.]]</f>
        <v>R436</v>
      </c>
      <c r="C2117" s="15" t="s">
        <v>317</v>
      </c>
      <c r="D2117" s="12">
        <v>36</v>
      </c>
      <c r="F2117" s="11" t="str">
        <f>Table76810[[#This Row],[CID]]</f>
        <v>S2.1</v>
      </c>
      <c r="G2117" s="6">
        <v>2</v>
      </c>
      <c r="H2117" s="13" t="s">
        <v>53</v>
      </c>
      <c r="I2117" s="12" t="s">
        <v>418</v>
      </c>
      <c r="J2117" s="11" t="str">
        <f>VLOOKUP(Table76810[[#This Row],[CID]],ALY,2,FALSE)</f>
        <v>Data Trend &amp; Relationships between Variables</v>
      </c>
    </row>
    <row r="2118" spans="1:10" x14ac:dyDescent="0.2">
      <c r="A2118" s="8" t="str">
        <f>Table76810[[#This Row],[Test No.]]&amp;Table76810[[#This Row],[Section]]&amp;Table76810[[#This Row],[Q No.]]</f>
        <v>R437</v>
      </c>
      <c r="C2118" s="15" t="s">
        <v>317</v>
      </c>
      <c r="D2118" s="12">
        <v>37</v>
      </c>
      <c r="F2118" s="11" t="str">
        <f>Table76810[[#This Row],[CID]]</f>
        <v>S2.1</v>
      </c>
      <c r="G2118" s="6">
        <v>2</v>
      </c>
      <c r="H2118" s="13" t="s">
        <v>53</v>
      </c>
      <c r="I2118" s="12" t="s">
        <v>418</v>
      </c>
      <c r="J2118" s="11" t="str">
        <f>VLOOKUP(Table76810[[#This Row],[CID]],ALY,2,FALSE)</f>
        <v>Data Trend &amp; Relationships between Variables</v>
      </c>
    </row>
    <row r="2119" spans="1:10" x14ac:dyDescent="0.2">
      <c r="A2119" s="8" t="str">
        <f>Table76810[[#This Row],[Test No.]]&amp;Table76810[[#This Row],[Section]]&amp;Table76810[[#This Row],[Q No.]]</f>
        <v>R438</v>
      </c>
      <c r="C2119" s="15" t="s">
        <v>317</v>
      </c>
      <c r="D2119" s="12">
        <v>38</v>
      </c>
      <c r="F2119" s="11" t="str">
        <f>Table76810[[#This Row],[CID]]</f>
        <v>S2.1</v>
      </c>
      <c r="G2119" s="6">
        <v>2</v>
      </c>
      <c r="H2119" s="13" t="s">
        <v>53</v>
      </c>
      <c r="I2119" s="12" t="s">
        <v>418</v>
      </c>
      <c r="J2119" s="11" t="str">
        <f>VLOOKUP(Table76810[[#This Row],[CID]],ALY,2,FALSE)</f>
        <v>Data Trend &amp; Relationships between Variables</v>
      </c>
    </row>
    <row r="2120" spans="1:10" x14ac:dyDescent="0.2">
      <c r="A2120" s="8" t="str">
        <f>Table76810[[#This Row],[Test No.]]&amp;Table76810[[#This Row],[Section]]&amp;Table76810[[#This Row],[Q No.]]</f>
        <v>R439</v>
      </c>
      <c r="C2120" s="15" t="s">
        <v>317</v>
      </c>
      <c r="D2120" s="12">
        <v>39</v>
      </c>
      <c r="F2120" s="11" t="str">
        <f>Table76810[[#This Row],[CID]]</f>
        <v>S2.1</v>
      </c>
      <c r="G2120" s="6">
        <v>2</v>
      </c>
      <c r="H2120" s="13" t="s">
        <v>53</v>
      </c>
      <c r="I2120" s="12" t="s">
        <v>418</v>
      </c>
      <c r="J2120" s="11" t="str">
        <f>VLOOKUP(Table76810[[#This Row],[CID]],ALY,2,FALSE)</f>
        <v>Data Trend &amp; Relationships between Variables</v>
      </c>
    </row>
    <row r="2121" spans="1:10" x14ac:dyDescent="0.2">
      <c r="A2121" s="8" t="str">
        <f>Table76810[[#This Row],[Test No.]]&amp;Table76810[[#This Row],[Section]]&amp;Table76810[[#This Row],[Q No.]]</f>
        <v>R440</v>
      </c>
      <c r="C2121" s="15" t="s">
        <v>317</v>
      </c>
      <c r="D2121" s="12">
        <v>40</v>
      </c>
      <c r="F2121" s="11" t="str">
        <f>Table76810[[#This Row],[CID]]</f>
        <v>S2.2</v>
      </c>
      <c r="G2121" s="6">
        <v>2</v>
      </c>
      <c r="H2121" s="13" t="s">
        <v>53</v>
      </c>
      <c r="I2121" s="12" t="s">
        <v>419</v>
      </c>
      <c r="J2121" s="11" t="str">
        <f>VLOOKUP(Table76810[[#This Row],[CID]],ALY,2,FALSE)</f>
        <v>Hypothetical Data Point</v>
      </c>
    </row>
    <row r="2122" spans="1:10" x14ac:dyDescent="0.2">
      <c r="A2122" s="8" t="str">
        <f>Table76810[[#This Row],[Test No.]]&amp;Table76810[[#This Row],[Section]]&amp;Table76810[[#This Row],[Q No.]]</f>
        <v>R51</v>
      </c>
      <c r="C2122" s="15" t="s">
        <v>318</v>
      </c>
      <c r="D2122" s="12">
        <v>1</v>
      </c>
      <c r="F2122" s="11" t="str">
        <f>Table76810[[#This Row],[CID]]</f>
        <v>S2.1</v>
      </c>
      <c r="G2122" s="6">
        <v>2</v>
      </c>
      <c r="H2122" s="13" t="s">
        <v>53</v>
      </c>
      <c r="I2122" s="12" t="s">
        <v>418</v>
      </c>
      <c r="J2122" s="11" t="str">
        <f>VLOOKUP(Table76810[[#This Row],[CID]],ALY,2,FALSE)</f>
        <v>Data Trend &amp; Relationships between Variables</v>
      </c>
    </row>
    <row r="2123" spans="1:10" x14ac:dyDescent="0.2">
      <c r="A2123" s="8" t="str">
        <f>Table76810[[#This Row],[Test No.]]&amp;Table76810[[#This Row],[Section]]&amp;Table76810[[#This Row],[Q No.]]</f>
        <v>R52</v>
      </c>
      <c r="C2123" s="15" t="s">
        <v>318</v>
      </c>
      <c r="D2123" s="12">
        <v>2</v>
      </c>
      <c r="F2123" s="11" t="str">
        <f>Table76810[[#This Row],[CID]]</f>
        <v>S2.1</v>
      </c>
      <c r="G2123" s="6">
        <v>2</v>
      </c>
      <c r="H2123" s="13" t="s">
        <v>53</v>
      </c>
      <c r="I2123" s="12" t="s">
        <v>418</v>
      </c>
      <c r="J2123" s="11" t="str">
        <f>VLOOKUP(Table76810[[#This Row],[CID]],ALY,2,FALSE)</f>
        <v>Data Trend &amp; Relationships between Variables</v>
      </c>
    </row>
    <row r="2124" spans="1:10" x14ac:dyDescent="0.2">
      <c r="A2124" s="8" t="str">
        <f>Table76810[[#This Row],[Test No.]]&amp;Table76810[[#This Row],[Section]]&amp;Table76810[[#This Row],[Q No.]]</f>
        <v>R53</v>
      </c>
      <c r="C2124" s="15" t="s">
        <v>318</v>
      </c>
      <c r="D2124" s="12">
        <v>3</v>
      </c>
      <c r="F2124" s="11" t="str">
        <f>Table76810[[#This Row],[CID]]</f>
        <v>S2.1</v>
      </c>
      <c r="G2124" s="6">
        <v>2</v>
      </c>
      <c r="H2124" s="13" t="s">
        <v>53</v>
      </c>
      <c r="I2124" s="12" t="s">
        <v>418</v>
      </c>
      <c r="J2124" s="11" t="str">
        <f>VLOOKUP(Table76810[[#This Row],[CID]],ALY,2,FALSE)</f>
        <v>Data Trend &amp; Relationships between Variables</v>
      </c>
    </row>
    <row r="2125" spans="1:10" x14ac:dyDescent="0.2">
      <c r="A2125" s="8" t="str">
        <f>Table76810[[#This Row],[Test No.]]&amp;Table76810[[#This Row],[Section]]&amp;Table76810[[#This Row],[Q No.]]</f>
        <v>R54</v>
      </c>
      <c r="C2125" s="15" t="s">
        <v>318</v>
      </c>
      <c r="D2125" s="12">
        <v>4</v>
      </c>
      <c r="F2125" s="11" t="str">
        <f>Table76810[[#This Row],[CID]]</f>
        <v>S2.1</v>
      </c>
      <c r="G2125" s="6">
        <v>2</v>
      </c>
      <c r="H2125" s="13" t="s">
        <v>53</v>
      </c>
      <c r="I2125" s="12" t="s">
        <v>418</v>
      </c>
      <c r="J2125" s="11" t="str">
        <f>VLOOKUP(Table76810[[#This Row],[CID]],ALY,2,FALSE)</f>
        <v>Data Trend &amp; Relationships between Variables</v>
      </c>
    </row>
    <row r="2126" spans="1:10" x14ac:dyDescent="0.2">
      <c r="A2126" s="8" t="str">
        <f>Table76810[[#This Row],[Test No.]]&amp;Table76810[[#This Row],[Section]]&amp;Table76810[[#This Row],[Q No.]]</f>
        <v>R55</v>
      </c>
      <c r="C2126" s="15" t="s">
        <v>318</v>
      </c>
      <c r="D2126" s="12">
        <v>5</v>
      </c>
      <c r="F2126" s="11" t="str">
        <f>Table76810[[#This Row],[CID]]</f>
        <v>S2.1</v>
      </c>
      <c r="G2126" s="6">
        <v>2</v>
      </c>
      <c r="H2126" s="13" t="s">
        <v>53</v>
      </c>
      <c r="I2126" s="12" t="s">
        <v>418</v>
      </c>
      <c r="J2126" s="11" t="str">
        <f>VLOOKUP(Table76810[[#This Row],[CID]],ALY,2,FALSE)</f>
        <v>Data Trend &amp; Relationships between Variables</v>
      </c>
    </row>
    <row r="2127" spans="1:10" x14ac:dyDescent="0.2">
      <c r="A2127" s="8" t="str">
        <f>Table76810[[#This Row],[Test No.]]&amp;Table76810[[#This Row],[Section]]&amp;Table76810[[#This Row],[Q No.]]</f>
        <v>R56</v>
      </c>
      <c r="C2127" s="15" t="s">
        <v>318</v>
      </c>
      <c r="D2127" s="12">
        <v>6</v>
      </c>
      <c r="F2127" s="11" t="str">
        <f>Table76810[[#This Row],[CID]]</f>
        <v>S1.3</v>
      </c>
      <c r="G2127" s="6">
        <v>1</v>
      </c>
      <c r="H2127" s="13" t="s">
        <v>52</v>
      </c>
      <c r="I2127" s="12" t="s">
        <v>417</v>
      </c>
      <c r="J2127" s="11" t="str">
        <f>VLOOKUP(Table76810[[#This Row],[CID]],ALY,2,FALSE)</f>
        <v>Comparison</v>
      </c>
    </row>
    <row r="2128" spans="1:10" x14ac:dyDescent="0.2">
      <c r="A2128" s="8" t="str">
        <f>Table76810[[#This Row],[Test No.]]&amp;Table76810[[#This Row],[Section]]&amp;Table76810[[#This Row],[Q No.]]</f>
        <v>R57</v>
      </c>
      <c r="C2128" s="15" t="s">
        <v>318</v>
      </c>
      <c r="D2128" s="12">
        <v>7</v>
      </c>
      <c r="F2128" s="11" t="str">
        <f>Table76810[[#This Row],[CID]]</f>
        <v>S1.1</v>
      </c>
      <c r="G2128" s="6">
        <v>1</v>
      </c>
      <c r="H2128" s="13" t="s">
        <v>52</v>
      </c>
      <c r="I2128" s="12" t="s">
        <v>415</v>
      </c>
      <c r="J2128" s="11" t="str">
        <f>VLOOKUP(Table76810[[#This Row],[CID]],ALY,2,FALSE)</f>
        <v>Detail</v>
      </c>
    </row>
    <row r="2129" spans="1:10" x14ac:dyDescent="0.2">
      <c r="A2129" s="8" t="str">
        <f>Table76810[[#This Row],[Test No.]]&amp;Table76810[[#This Row],[Section]]&amp;Table76810[[#This Row],[Q No.]]</f>
        <v>R58</v>
      </c>
      <c r="C2129" s="15" t="s">
        <v>318</v>
      </c>
      <c r="D2129" s="12">
        <v>8</v>
      </c>
      <c r="F2129" s="11" t="str">
        <f>Table76810[[#This Row],[CID]]</f>
        <v>S1.1</v>
      </c>
      <c r="G2129" s="6">
        <v>1</v>
      </c>
      <c r="H2129" s="13" t="s">
        <v>52</v>
      </c>
      <c r="I2129" s="12" t="s">
        <v>415</v>
      </c>
      <c r="J2129" s="11" t="str">
        <f>VLOOKUP(Table76810[[#This Row],[CID]],ALY,2,FALSE)</f>
        <v>Detail</v>
      </c>
    </row>
    <row r="2130" spans="1:10" x14ac:dyDescent="0.2">
      <c r="A2130" s="8" t="str">
        <f>Table76810[[#This Row],[Test No.]]&amp;Table76810[[#This Row],[Section]]&amp;Table76810[[#This Row],[Q No.]]</f>
        <v>R59</v>
      </c>
      <c r="C2130" s="15" t="s">
        <v>318</v>
      </c>
      <c r="D2130" s="12">
        <v>9</v>
      </c>
      <c r="F2130" s="11" t="str">
        <f>Table76810[[#This Row],[CID]]</f>
        <v>S1.2</v>
      </c>
      <c r="G2130" s="6">
        <v>1</v>
      </c>
      <c r="H2130" s="13" t="s">
        <v>52</v>
      </c>
      <c r="I2130" s="12" t="s">
        <v>416</v>
      </c>
      <c r="J2130" s="11" t="str">
        <f>VLOOKUP(Table76810[[#This Row],[CID]],ALY,2,FALSE)</f>
        <v>Inference</v>
      </c>
    </row>
    <row r="2131" spans="1:10" x14ac:dyDescent="0.2">
      <c r="A2131" s="8" t="str">
        <f>Table76810[[#This Row],[Test No.]]&amp;Table76810[[#This Row],[Section]]&amp;Table76810[[#This Row],[Q No.]]</f>
        <v>R510</v>
      </c>
      <c r="C2131" s="15" t="s">
        <v>318</v>
      </c>
      <c r="D2131" s="12">
        <v>10</v>
      </c>
      <c r="F2131" s="11" t="str">
        <f>Table76810[[#This Row],[CID]]</f>
        <v>S1.2</v>
      </c>
      <c r="G2131" s="6">
        <v>1</v>
      </c>
      <c r="H2131" s="13" t="s">
        <v>52</v>
      </c>
      <c r="I2131" s="12" t="s">
        <v>416</v>
      </c>
      <c r="J2131" s="11" t="str">
        <f>VLOOKUP(Table76810[[#This Row],[CID]],ALY,2,FALSE)</f>
        <v>Inference</v>
      </c>
    </row>
    <row r="2132" spans="1:10" x14ac:dyDescent="0.2">
      <c r="A2132" s="8" t="str">
        <f>Table76810[[#This Row],[Test No.]]&amp;Table76810[[#This Row],[Section]]&amp;Table76810[[#This Row],[Q No.]]</f>
        <v>R511</v>
      </c>
      <c r="C2132" s="15" t="s">
        <v>318</v>
      </c>
      <c r="D2132" s="12">
        <v>11</v>
      </c>
      <c r="F2132" s="11" t="str">
        <f>Table76810[[#This Row],[CID]]</f>
        <v>S1.3</v>
      </c>
      <c r="G2132" s="6">
        <v>1</v>
      </c>
      <c r="H2132" s="13" t="s">
        <v>52</v>
      </c>
      <c r="I2132" s="12" t="s">
        <v>417</v>
      </c>
      <c r="J2132" s="11" t="str">
        <f>VLOOKUP(Table76810[[#This Row],[CID]],ALY,2,FALSE)</f>
        <v>Comparison</v>
      </c>
    </row>
    <row r="2133" spans="1:10" x14ac:dyDescent="0.2">
      <c r="A2133" s="8" t="str">
        <f>Table76810[[#This Row],[Test No.]]&amp;Table76810[[#This Row],[Section]]&amp;Table76810[[#This Row],[Q No.]]</f>
        <v>R512</v>
      </c>
      <c r="C2133" s="15" t="s">
        <v>318</v>
      </c>
      <c r="D2133" s="12">
        <v>12</v>
      </c>
      <c r="F2133" s="11" t="str">
        <f>Table76810[[#This Row],[CID]]</f>
        <v>S1.1</v>
      </c>
      <c r="G2133" s="6">
        <v>1</v>
      </c>
      <c r="H2133" s="13" t="s">
        <v>52</v>
      </c>
      <c r="I2133" s="12" t="s">
        <v>415</v>
      </c>
      <c r="J2133" s="11" t="str">
        <f>VLOOKUP(Table76810[[#This Row],[CID]],ALY,2,FALSE)</f>
        <v>Detail</v>
      </c>
    </row>
    <row r="2134" spans="1:10" x14ac:dyDescent="0.2">
      <c r="A2134" s="8" t="str">
        <f>Table76810[[#This Row],[Test No.]]&amp;Table76810[[#This Row],[Section]]&amp;Table76810[[#This Row],[Q No.]]</f>
        <v>R513</v>
      </c>
      <c r="C2134" s="15" t="s">
        <v>318</v>
      </c>
      <c r="D2134" s="12">
        <v>13</v>
      </c>
      <c r="F2134" s="11" t="str">
        <f>Table76810[[#This Row],[CID]]</f>
        <v>S3.3</v>
      </c>
      <c r="G2134" s="6">
        <v>3</v>
      </c>
      <c r="H2134" s="13" t="s">
        <v>54</v>
      </c>
      <c r="I2134" s="12" t="s">
        <v>423</v>
      </c>
      <c r="J2134" s="11" t="str">
        <f>VLOOKUP(Table76810[[#This Row],[CID]],ALY,2,FALSE)</f>
        <v>Interpreting Experiments</v>
      </c>
    </row>
    <row r="2135" spans="1:10" x14ac:dyDescent="0.2">
      <c r="A2135" s="8" t="str">
        <f>Table76810[[#This Row],[Test No.]]&amp;Table76810[[#This Row],[Section]]&amp;Table76810[[#This Row],[Q No.]]</f>
        <v>R514</v>
      </c>
      <c r="C2135" s="15" t="s">
        <v>318</v>
      </c>
      <c r="D2135" s="12">
        <v>14</v>
      </c>
      <c r="F2135" s="11" t="str">
        <f>Table76810[[#This Row],[CID]]</f>
        <v>S3.1</v>
      </c>
      <c r="G2135" s="6">
        <v>3</v>
      </c>
      <c r="H2135" s="13" t="s">
        <v>54</v>
      </c>
      <c r="I2135" s="12" t="s">
        <v>421</v>
      </c>
      <c r="J2135" s="11" t="str">
        <f>VLOOKUP(Table76810[[#This Row],[CID]],ALY,2,FALSE)</f>
        <v>Experimental Design &amp; Method</v>
      </c>
    </row>
    <row r="2136" spans="1:10" x14ac:dyDescent="0.2">
      <c r="A2136" s="8" t="str">
        <f>Table76810[[#This Row],[Test No.]]&amp;Table76810[[#This Row],[Section]]&amp;Table76810[[#This Row],[Q No.]]</f>
        <v>R515</v>
      </c>
      <c r="C2136" s="15" t="s">
        <v>318</v>
      </c>
      <c r="D2136" s="12">
        <v>15</v>
      </c>
      <c r="F2136" s="11" t="str">
        <f>Table76810[[#This Row],[CID]]</f>
        <v>S3.3</v>
      </c>
      <c r="G2136" s="6">
        <v>3</v>
      </c>
      <c r="H2136" s="13" t="s">
        <v>54</v>
      </c>
      <c r="I2136" s="12" t="s">
        <v>423</v>
      </c>
      <c r="J2136" s="11" t="str">
        <f>VLOOKUP(Table76810[[#This Row],[CID]],ALY,2,FALSE)</f>
        <v>Interpreting Experiments</v>
      </c>
    </row>
    <row r="2137" spans="1:10" x14ac:dyDescent="0.2">
      <c r="A2137" s="8" t="str">
        <f>Table76810[[#This Row],[Test No.]]&amp;Table76810[[#This Row],[Section]]&amp;Table76810[[#This Row],[Q No.]]</f>
        <v>R516</v>
      </c>
      <c r="C2137" s="15" t="s">
        <v>318</v>
      </c>
      <c r="D2137" s="12">
        <v>16</v>
      </c>
      <c r="F2137" s="11" t="str">
        <f>Table76810[[#This Row],[CID]]</f>
        <v>S3.3</v>
      </c>
      <c r="G2137" s="6">
        <v>3</v>
      </c>
      <c r="H2137" s="13" t="s">
        <v>54</v>
      </c>
      <c r="I2137" s="12" t="s">
        <v>423</v>
      </c>
      <c r="J2137" s="11" t="str">
        <f>VLOOKUP(Table76810[[#This Row],[CID]],ALY,2,FALSE)</f>
        <v>Interpreting Experiments</v>
      </c>
    </row>
    <row r="2138" spans="1:10" x14ac:dyDescent="0.2">
      <c r="A2138" s="8" t="str">
        <f>Table76810[[#This Row],[Test No.]]&amp;Table76810[[#This Row],[Section]]&amp;Table76810[[#This Row],[Q No.]]</f>
        <v>R517</v>
      </c>
      <c r="C2138" s="15" t="s">
        <v>318</v>
      </c>
      <c r="D2138" s="12">
        <v>17</v>
      </c>
      <c r="F2138" s="11" t="str">
        <f>Table76810[[#This Row],[CID]]</f>
        <v>S3.1</v>
      </c>
      <c r="G2138" s="6">
        <v>3</v>
      </c>
      <c r="H2138" s="13" t="s">
        <v>54</v>
      </c>
      <c r="I2138" s="12" t="s">
        <v>421</v>
      </c>
      <c r="J2138" s="11" t="str">
        <f>VLOOKUP(Table76810[[#This Row],[CID]],ALY,2,FALSE)</f>
        <v>Experimental Design &amp; Method</v>
      </c>
    </row>
    <row r="2139" spans="1:10" x14ac:dyDescent="0.2">
      <c r="A2139" s="8" t="str">
        <f>Table76810[[#This Row],[Test No.]]&amp;Table76810[[#This Row],[Section]]&amp;Table76810[[#This Row],[Q No.]]</f>
        <v>R518</v>
      </c>
      <c r="C2139" s="15" t="s">
        <v>318</v>
      </c>
      <c r="D2139" s="12">
        <v>18</v>
      </c>
      <c r="F2139" s="11" t="str">
        <f>Table76810[[#This Row],[CID]]</f>
        <v>S3.3</v>
      </c>
      <c r="G2139" s="6">
        <v>3</v>
      </c>
      <c r="H2139" s="13" t="s">
        <v>54</v>
      </c>
      <c r="I2139" s="12" t="s">
        <v>423</v>
      </c>
      <c r="J2139" s="11" t="str">
        <f>VLOOKUP(Table76810[[#This Row],[CID]],ALY,2,FALSE)</f>
        <v>Interpreting Experiments</v>
      </c>
    </row>
    <row r="2140" spans="1:10" x14ac:dyDescent="0.2">
      <c r="A2140" s="8" t="str">
        <f>Table76810[[#This Row],[Test No.]]&amp;Table76810[[#This Row],[Section]]&amp;Table76810[[#This Row],[Q No.]]</f>
        <v>R519</v>
      </c>
      <c r="C2140" s="15" t="s">
        <v>318</v>
      </c>
      <c r="D2140" s="12">
        <v>19</v>
      </c>
      <c r="F2140" s="11" t="str">
        <f>Table76810[[#This Row],[CID]]</f>
        <v>S3.3</v>
      </c>
      <c r="G2140" s="6">
        <v>3</v>
      </c>
      <c r="H2140" s="13" t="s">
        <v>54</v>
      </c>
      <c r="I2140" s="12" t="s">
        <v>423</v>
      </c>
      <c r="J2140" s="11" t="str">
        <f>VLOOKUP(Table76810[[#This Row],[CID]],ALY,2,FALSE)</f>
        <v>Interpreting Experiments</v>
      </c>
    </row>
    <row r="2141" spans="1:10" x14ac:dyDescent="0.2">
      <c r="A2141" s="8" t="str">
        <f>Table76810[[#This Row],[Test No.]]&amp;Table76810[[#This Row],[Section]]&amp;Table76810[[#This Row],[Q No.]]</f>
        <v>R520</v>
      </c>
      <c r="C2141" s="15" t="s">
        <v>318</v>
      </c>
      <c r="D2141" s="12">
        <v>20</v>
      </c>
      <c r="F2141" s="11" t="str">
        <f>Table76810[[#This Row],[CID]]</f>
        <v>S3.3</v>
      </c>
      <c r="G2141" s="6">
        <v>3</v>
      </c>
      <c r="H2141" s="13" t="s">
        <v>54</v>
      </c>
      <c r="I2141" s="12" t="s">
        <v>423</v>
      </c>
      <c r="J2141" s="11" t="str">
        <f>VLOOKUP(Table76810[[#This Row],[CID]],ALY,2,FALSE)</f>
        <v>Interpreting Experiments</v>
      </c>
    </row>
    <row r="2142" spans="1:10" x14ac:dyDescent="0.2">
      <c r="A2142" s="8" t="str">
        <f>Table76810[[#This Row],[Test No.]]&amp;Table76810[[#This Row],[Section]]&amp;Table76810[[#This Row],[Q No.]]</f>
        <v>R521</v>
      </c>
      <c r="C2142" s="15" t="s">
        <v>318</v>
      </c>
      <c r="D2142" s="12">
        <v>21</v>
      </c>
      <c r="F2142" s="11" t="str">
        <f>Table76810[[#This Row],[CID]]</f>
        <v>S3.3</v>
      </c>
      <c r="G2142" s="6">
        <v>3</v>
      </c>
      <c r="H2142" s="13" t="s">
        <v>54</v>
      </c>
      <c r="I2142" s="12" t="s">
        <v>423</v>
      </c>
      <c r="J2142" s="11" t="str">
        <f>VLOOKUP(Table76810[[#This Row],[CID]],ALY,2,FALSE)</f>
        <v>Interpreting Experiments</v>
      </c>
    </row>
    <row r="2143" spans="1:10" x14ac:dyDescent="0.2">
      <c r="A2143" s="8" t="str">
        <f>Table76810[[#This Row],[Test No.]]&amp;Table76810[[#This Row],[Section]]&amp;Table76810[[#This Row],[Q No.]]</f>
        <v>R522</v>
      </c>
      <c r="C2143" s="15" t="s">
        <v>318</v>
      </c>
      <c r="D2143" s="12">
        <v>22</v>
      </c>
      <c r="F2143" s="11" t="str">
        <f>Table76810[[#This Row],[CID]]</f>
        <v>S3.1</v>
      </c>
      <c r="G2143" s="6">
        <v>3</v>
      </c>
      <c r="H2143" s="13" t="s">
        <v>54</v>
      </c>
      <c r="I2143" s="12" t="s">
        <v>421</v>
      </c>
      <c r="J2143" s="11" t="str">
        <f>VLOOKUP(Table76810[[#This Row],[CID]],ALY,2,FALSE)</f>
        <v>Experimental Design &amp; Method</v>
      </c>
    </row>
    <row r="2144" spans="1:10" x14ac:dyDescent="0.2">
      <c r="A2144" s="8" t="str">
        <f>Table76810[[#This Row],[Test No.]]&amp;Table76810[[#This Row],[Section]]&amp;Table76810[[#This Row],[Q No.]]</f>
        <v>R523</v>
      </c>
      <c r="C2144" s="15" t="s">
        <v>318</v>
      </c>
      <c r="D2144" s="12">
        <v>23</v>
      </c>
      <c r="F2144" s="11" t="str">
        <f>Table76810[[#This Row],[CID]]</f>
        <v>S3.3</v>
      </c>
      <c r="G2144" s="6">
        <v>3</v>
      </c>
      <c r="H2144" s="13" t="s">
        <v>54</v>
      </c>
      <c r="I2144" s="12" t="s">
        <v>423</v>
      </c>
      <c r="J2144" s="11" t="str">
        <f>VLOOKUP(Table76810[[#This Row],[CID]],ALY,2,FALSE)</f>
        <v>Interpreting Experiments</v>
      </c>
    </row>
    <row r="2145" spans="1:10" x14ac:dyDescent="0.2">
      <c r="A2145" s="8" t="str">
        <f>Table76810[[#This Row],[Test No.]]&amp;Table76810[[#This Row],[Section]]&amp;Table76810[[#This Row],[Q No.]]</f>
        <v>R524</v>
      </c>
      <c r="C2145" s="15" t="s">
        <v>318</v>
      </c>
      <c r="D2145" s="12">
        <v>24</v>
      </c>
      <c r="F2145" s="11" t="str">
        <f>Table76810[[#This Row],[CID]]</f>
        <v>S3.2</v>
      </c>
      <c r="G2145" s="6">
        <v>3</v>
      </c>
      <c r="H2145" s="13" t="s">
        <v>54</v>
      </c>
      <c r="I2145" s="12" t="s">
        <v>422</v>
      </c>
      <c r="J2145" s="11" t="str">
        <f>VLOOKUP(Table76810[[#This Row],[CID]],ALY,2,FALSE)</f>
        <v>Hypothetical Experiment</v>
      </c>
    </row>
    <row r="2146" spans="1:10" x14ac:dyDescent="0.2">
      <c r="A2146" s="8" t="str">
        <f>Table76810[[#This Row],[Test No.]]&amp;Table76810[[#This Row],[Section]]&amp;Table76810[[#This Row],[Q No.]]</f>
        <v>R525</v>
      </c>
      <c r="C2146" s="15" t="s">
        <v>318</v>
      </c>
      <c r="D2146" s="12">
        <v>25</v>
      </c>
      <c r="F2146" s="11" t="str">
        <f>Table76810[[#This Row],[CID]]</f>
        <v>S2.1</v>
      </c>
      <c r="G2146" s="6">
        <v>2</v>
      </c>
      <c r="H2146" s="13" t="s">
        <v>53</v>
      </c>
      <c r="I2146" s="12" t="s">
        <v>418</v>
      </c>
      <c r="J2146" s="11" t="str">
        <f>VLOOKUP(Table76810[[#This Row],[CID]],ALY,2,FALSE)</f>
        <v>Data Trend &amp; Relationships between Variables</v>
      </c>
    </row>
    <row r="2147" spans="1:10" x14ac:dyDescent="0.2">
      <c r="A2147" s="8" t="str">
        <f>Table76810[[#This Row],[Test No.]]&amp;Table76810[[#This Row],[Section]]&amp;Table76810[[#This Row],[Q No.]]</f>
        <v>R526</v>
      </c>
      <c r="C2147" s="15" t="s">
        <v>318</v>
      </c>
      <c r="D2147" s="12">
        <v>26</v>
      </c>
      <c r="F2147" s="11">
        <f>Table76810[[#This Row],[CID]]</f>
        <v>0</v>
      </c>
      <c r="J2147" s="11" t="e">
        <f>VLOOKUP(Table76810[[#This Row],[CID]],ALY,2,FALSE)</f>
        <v>#N/A</v>
      </c>
    </row>
    <row r="2148" spans="1:10" x14ac:dyDescent="0.2">
      <c r="A2148" s="8" t="str">
        <f>Table76810[[#This Row],[Test No.]]&amp;Table76810[[#This Row],[Section]]&amp;Table76810[[#This Row],[Q No.]]</f>
        <v>R527</v>
      </c>
      <c r="C2148" s="15" t="s">
        <v>318</v>
      </c>
      <c r="D2148" s="12">
        <v>27</v>
      </c>
      <c r="F2148" s="11" t="str">
        <f>Table76810[[#This Row],[CID]]</f>
        <v>S2.1</v>
      </c>
      <c r="G2148" s="6">
        <v>2</v>
      </c>
      <c r="H2148" s="13" t="s">
        <v>53</v>
      </c>
      <c r="I2148" s="12" t="s">
        <v>418</v>
      </c>
      <c r="J2148" s="11" t="str">
        <f>VLOOKUP(Table76810[[#This Row],[CID]],ALY,2,FALSE)</f>
        <v>Data Trend &amp; Relationships between Variables</v>
      </c>
    </row>
    <row r="2149" spans="1:10" x14ac:dyDescent="0.2">
      <c r="A2149" s="8" t="str">
        <f>Table76810[[#This Row],[Test No.]]&amp;Table76810[[#This Row],[Section]]&amp;Table76810[[#This Row],[Q No.]]</f>
        <v>R528</v>
      </c>
      <c r="C2149" s="15" t="s">
        <v>318</v>
      </c>
      <c r="D2149" s="12">
        <v>28</v>
      </c>
      <c r="F2149" s="11" t="str">
        <f>Table76810[[#This Row],[CID]]</f>
        <v>S2.1</v>
      </c>
      <c r="G2149" s="6">
        <v>2</v>
      </c>
      <c r="H2149" s="13" t="s">
        <v>53</v>
      </c>
      <c r="I2149" s="12" t="s">
        <v>418</v>
      </c>
      <c r="J2149" s="11" t="str">
        <f>VLOOKUP(Table76810[[#This Row],[CID]],ALY,2,FALSE)</f>
        <v>Data Trend &amp; Relationships between Variables</v>
      </c>
    </row>
    <row r="2150" spans="1:10" x14ac:dyDescent="0.2">
      <c r="A2150" s="8" t="str">
        <f>Table76810[[#This Row],[Test No.]]&amp;Table76810[[#This Row],[Section]]&amp;Table76810[[#This Row],[Q No.]]</f>
        <v>R529</v>
      </c>
      <c r="C2150" s="15" t="s">
        <v>318</v>
      </c>
      <c r="D2150" s="12">
        <v>29</v>
      </c>
      <c r="F2150" s="11" t="str">
        <f>Table76810[[#This Row],[CID]]</f>
        <v>S2.1</v>
      </c>
      <c r="G2150" s="6">
        <v>2</v>
      </c>
      <c r="H2150" s="13" t="s">
        <v>53</v>
      </c>
      <c r="I2150" s="12" t="s">
        <v>418</v>
      </c>
      <c r="J2150" s="11" t="str">
        <f>VLOOKUP(Table76810[[#This Row],[CID]],ALY,2,FALSE)</f>
        <v>Data Trend &amp; Relationships between Variables</v>
      </c>
    </row>
    <row r="2151" spans="1:10" x14ac:dyDescent="0.2">
      <c r="A2151" s="8" t="str">
        <f>Table76810[[#This Row],[Test No.]]&amp;Table76810[[#This Row],[Section]]&amp;Table76810[[#This Row],[Q No.]]</f>
        <v>R530</v>
      </c>
      <c r="C2151" s="15" t="s">
        <v>318</v>
      </c>
      <c r="D2151" s="12">
        <v>30</v>
      </c>
      <c r="F2151" s="11" t="str">
        <f>Table76810[[#This Row],[CID]]</f>
        <v>S3.3</v>
      </c>
      <c r="G2151" s="6">
        <v>3</v>
      </c>
      <c r="H2151" s="13" t="s">
        <v>54</v>
      </c>
      <c r="I2151" s="12" t="s">
        <v>423</v>
      </c>
      <c r="J2151" s="11" t="str">
        <f>VLOOKUP(Table76810[[#This Row],[CID]],ALY,2,FALSE)</f>
        <v>Interpreting Experiments</v>
      </c>
    </row>
    <row r="2152" spans="1:10" x14ac:dyDescent="0.2">
      <c r="A2152" s="8" t="str">
        <f>Table76810[[#This Row],[Test No.]]&amp;Table76810[[#This Row],[Section]]&amp;Table76810[[#This Row],[Q No.]]</f>
        <v>R531</v>
      </c>
      <c r="C2152" s="15" t="s">
        <v>318</v>
      </c>
      <c r="D2152" s="12">
        <v>31</v>
      </c>
      <c r="F2152" s="11" t="str">
        <f>Table76810[[#This Row],[CID]]</f>
        <v>S3.3</v>
      </c>
      <c r="G2152" s="6">
        <v>3</v>
      </c>
      <c r="H2152" s="13" t="s">
        <v>54</v>
      </c>
      <c r="I2152" s="12" t="s">
        <v>423</v>
      </c>
      <c r="J2152" s="11" t="str">
        <f>VLOOKUP(Table76810[[#This Row],[CID]],ALY,2,FALSE)</f>
        <v>Interpreting Experiments</v>
      </c>
    </row>
    <row r="2153" spans="1:10" x14ac:dyDescent="0.2">
      <c r="A2153" s="8" t="str">
        <f>Table76810[[#This Row],[Test No.]]&amp;Table76810[[#This Row],[Section]]&amp;Table76810[[#This Row],[Q No.]]</f>
        <v>R532</v>
      </c>
      <c r="C2153" s="15" t="s">
        <v>318</v>
      </c>
      <c r="D2153" s="12">
        <v>32</v>
      </c>
      <c r="F2153" s="11" t="str">
        <f>Table76810[[#This Row],[CID]]</f>
        <v>S3.2</v>
      </c>
      <c r="G2153" s="6">
        <v>3</v>
      </c>
      <c r="H2153" s="13" t="s">
        <v>54</v>
      </c>
      <c r="I2153" s="12" t="s">
        <v>422</v>
      </c>
      <c r="J2153" s="11" t="str">
        <f>VLOOKUP(Table76810[[#This Row],[CID]],ALY,2,FALSE)</f>
        <v>Hypothetical Experiment</v>
      </c>
    </row>
    <row r="2154" spans="1:10" x14ac:dyDescent="0.2">
      <c r="A2154" s="8" t="str">
        <f>Table76810[[#This Row],[Test No.]]&amp;Table76810[[#This Row],[Section]]&amp;Table76810[[#This Row],[Q No.]]</f>
        <v>R533</v>
      </c>
      <c r="C2154" s="15" t="s">
        <v>318</v>
      </c>
      <c r="D2154" s="12">
        <v>33</v>
      </c>
      <c r="F2154" s="11" t="str">
        <f>Table76810[[#This Row],[CID]]</f>
        <v>S3.3</v>
      </c>
      <c r="G2154" s="6">
        <v>3</v>
      </c>
      <c r="H2154" s="13" t="s">
        <v>54</v>
      </c>
      <c r="I2154" s="12" t="s">
        <v>423</v>
      </c>
      <c r="J2154" s="11" t="str">
        <f>VLOOKUP(Table76810[[#This Row],[CID]],ALY,2,FALSE)</f>
        <v>Interpreting Experiments</v>
      </c>
    </row>
    <row r="2155" spans="1:10" x14ac:dyDescent="0.2">
      <c r="A2155" s="8" t="str">
        <f>Table76810[[#This Row],[Test No.]]&amp;Table76810[[#This Row],[Section]]&amp;Table76810[[#This Row],[Q No.]]</f>
        <v>R534</v>
      </c>
      <c r="C2155" s="15" t="s">
        <v>318</v>
      </c>
      <c r="D2155" s="12">
        <v>34</v>
      </c>
      <c r="F2155" s="11" t="str">
        <f>Table76810[[#This Row],[CID]]</f>
        <v>S3.3</v>
      </c>
      <c r="G2155" s="6">
        <v>3</v>
      </c>
      <c r="H2155" s="13" t="s">
        <v>54</v>
      </c>
      <c r="I2155" s="12" t="s">
        <v>423</v>
      </c>
      <c r="J2155" s="11" t="str">
        <f>VLOOKUP(Table76810[[#This Row],[CID]],ALY,2,FALSE)</f>
        <v>Interpreting Experiments</v>
      </c>
    </row>
    <row r="2156" spans="1:10" x14ac:dyDescent="0.2">
      <c r="A2156" s="8" t="str">
        <f>Table76810[[#This Row],[Test No.]]&amp;Table76810[[#This Row],[Section]]&amp;Table76810[[#This Row],[Q No.]]</f>
        <v>R535</v>
      </c>
      <c r="C2156" s="15" t="s">
        <v>318</v>
      </c>
      <c r="D2156" s="12">
        <v>35</v>
      </c>
      <c r="F2156" s="11" t="str">
        <f>Table76810[[#This Row],[CID]]</f>
        <v>S3.3</v>
      </c>
      <c r="G2156" s="6">
        <v>3</v>
      </c>
      <c r="H2156" s="13" t="s">
        <v>54</v>
      </c>
      <c r="I2156" s="12" t="s">
        <v>423</v>
      </c>
      <c r="J2156" s="11" t="str">
        <f>VLOOKUP(Table76810[[#This Row],[CID]],ALY,2,FALSE)</f>
        <v>Interpreting Experiments</v>
      </c>
    </row>
    <row r="2157" spans="1:10" x14ac:dyDescent="0.2">
      <c r="A2157" s="8" t="str">
        <f>Table76810[[#This Row],[Test No.]]&amp;Table76810[[#This Row],[Section]]&amp;Table76810[[#This Row],[Q No.]]</f>
        <v>R536</v>
      </c>
      <c r="C2157" s="15" t="s">
        <v>318</v>
      </c>
      <c r="D2157" s="12">
        <v>36</v>
      </c>
      <c r="F2157" s="11" t="str">
        <f>Table76810[[#This Row],[CID]]</f>
        <v>S2.1</v>
      </c>
      <c r="G2157" s="6">
        <v>2</v>
      </c>
      <c r="H2157" s="13" t="s">
        <v>53</v>
      </c>
      <c r="I2157" s="12" t="s">
        <v>418</v>
      </c>
      <c r="J2157" s="11" t="str">
        <f>VLOOKUP(Table76810[[#This Row],[CID]],ALY,2,FALSE)</f>
        <v>Data Trend &amp; Relationships between Variables</v>
      </c>
    </row>
    <row r="2158" spans="1:10" x14ac:dyDescent="0.2">
      <c r="A2158" s="8" t="str">
        <f>Table76810[[#This Row],[Test No.]]&amp;Table76810[[#This Row],[Section]]&amp;Table76810[[#This Row],[Q No.]]</f>
        <v>R537</v>
      </c>
      <c r="C2158" s="15" t="s">
        <v>318</v>
      </c>
      <c r="D2158" s="12">
        <v>37</v>
      </c>
      <c r="F2158" s="11" t="str">
        <f>Table76810[[#This Row],[CID]]</f>
        <v>S2.1</v>
      </c>
      <c r="G2158" s="6">
        <v>2</v>
      </c>
      <c r="H2158" s="13" t="s">
        <v>53</v>
      </c>
      <c r="I2158" s="12" t="s">
        <v>418</v>
      </c>
      <c r="J2158" s="11" t="str">
        <f>VLOOKUP(Table76810[[#This Row],[CID]],ALY,2,FALSE)</f>
        <v>Data Trend &amp; Relationships between Variables</v>
      </c>
    </row>
    <row r="2159" spans="1:10" x14ac:dyDescent="0.2">
      <c r="A2159" s="8" t="str">
        <f>Table76810[[#This Row],[Test No.]]&amp;Table76810[[#This Row],[Section]]&amp;Table76810[[#This Row],[Q No.]]</f>
        <v>R538</v>
      </c>
      <c r="C2159" s="15" t="s">
        <v>318</v>
      </c>
      <c r="D2159" s="12">
        <v>38</v>
      </c>
      <c r="F2159" s="11" t="str">
        <f>Table76810[[#This Row],[CID]]</f>
        <v>S2.1</v>
      </c>
      <c r="G2159" s="6">
        <v>2</v>
      </c>
      <c r="H2159" s="13" t="s">
        <v>53</v>
      </c>
      <c r="I2159" s="12" t="s">
        <v>418</v>
      </c>
      <c r="J2159" s="11" t="str">
        <f>VLOOKUP(Table76810[[#This Row],[CID]],ALY,2,FALSE)</f>
        <v>Data Trend &amp; Relationships between Variables</v>
      </c>
    </row>
    <row r="2160" spans="1:10" x14ac:dyDescent="0.2">
      <c r="A2160" s="8" t="str">
        <f>Table76810[[#This Row],[Test No.]]&amp;Table76810[[#This Row],[Section]]&amp;Table76810[[#This Row],[Q No.]]</f>
        <v>R539</v>
      </c>
      <c r="C2160" s="15" t="s">
        <v>318</v>
      </c>
      <c r="D2160" s="12">
        <v>39</v>
      </c>
      <c r="F2160" s="11" t="str">
        <f>Table76810[[#This Row],[CID]]</f>
        <v>S2.1</v>
      </c>
      <c r="G2160" s="6">
        <v>2</v>
      </c>
      <c r="H2160" s="13" t="s">
        <v>53</v>
      </c>
      <c r="I2160" s="12" t="s">
        <v>418</v>
      </c>
      <c r="J2160" s="11" t="str">
        <f>VLOOKUP(Table76810[[#This Row],[CID]],ALY,2,FALSE)</f>
        <v>Data Trend &amp; Relationships between Variables</v>
      </c>
    </row>
    <row r="2161" spans="1:10" x14ac:dyDescent="0.2">
      <c r="A2161" s="8" t="str">
        <f>Table76810[[#This Row],[Test No.]]&amp;Table76810[[#This Row],[Section]]&amp;Table76810[[#This Row],[Q No.]]</f>
        <v>R540</v>
      </c>
      <c r="C2161" s="15" t="s">
        <v>318</v>
      </c>
      <c r="D2161" s="12">
        <v>40</v>
      </c>
      <c r="F2161" s="11" t="str">
        <f>Table76810[[#This Row],[CID]]</f>
        <v>S2.1</v>
      </c>
      <c r="G2161" s="6">
        <v>2</v>
      </c>
      <c r="H2161" s="13" t="s">
        <v>53</v>
      </c>
      <c r="I2161" s="12" t="s">
        <v>418</v>
      </c>
      <c r="J2161" s="11" t="str">
        <f>VLOOKUP(Table76810[[#This Row],[CID]],ALY,2,FALSE)</f>
        <v>Data Trend &amp; Relationships between Variables</v>
      </c>
    </row>
    <row r="2162" spans="1:10" x14ac:dyDescent="0.2">
      <c r="A2162" s="8" t="str">
        <f>Table76810[[#This Row],[Test No.]]&amp;Table76810[[#This Row],[Section]]&amp;Table76810[[#This Row],[Q No.]]</f>
        <v>R61</v>
      </c>
      <c r="C2162" s="15" t="s">
        <v>319</v>
      </c>
      <c r="D2162" s="12">
        <v>1</v>
      </c>
      <c r="F2162" s="11" t="str">
        <f>Table76810[[#This Row],[CID]]</f>
        <v>S1.1</v>
      </c>
      <c r="G2162" s="6">
        <v>1</v>
      </c>
      <c r="H2162" s="13" t="s">
        <v>52</v>
      </c>
      <c r="I2162" s="12" t="s">
        <v>415</v>
      </c>
      <c r="J2162" s="11" t="str">
        <f>VLOOKUP(Table76810[[#This Row],[CID]],ALY,2,FALSE)</f>
        <v>Detail</v>
      </c>
    </row>
    <row r="2163" spans="1:10" x14ac:dyDescent="0.2">
      <c r="A2163" s="8" t="str">
        <f>Table76810[[#This Row],[Test No.]]&amp;Table76810[[#This Row],[Section]]&amp;Table76810[[#This Row],[Q No.]]</f>
        <v>R62</v>
      </c>
      <c r="C2163" s="15" t="s">
        <v>319</v>
      </c>
      <c r="D2163" s="12">
        <v>2</v>
      </c>
      <c r="F2163" s="11" t="str">
        <f>Table76810[[#This Row],[CID]]</f>
        <v>S1.1</v>
      </c>
      <c r="G2163" s="6">
        <v>1</v>
      </c>
      <c r="H2163" s="13" t="s">
        <v>52</v>
      </c>
      <c r="I2163" s="12" t="s">
        <v>415</v>
      </c>
      <c r="J2163" s="11" t="str">
        <f>VLOOKUP(Table76810[[#This Row],[CID]],ALY,2,FALSE)</f>
        <v>Detail</v>
      </c>
    </row>
    <row r="2164" spans="1:10" x14ac:dyDescent="0.2">
      <c r="A2164" s="8" t="str">
        <f>Table76810[[#This Row],[Test No.]]&amp;Table76810[[#This Row],[Section]]&amp;Table76810[[#This Row],[Q No.]]</f>
        <v>R63</v>
      </c>
      <c r="C2164" s="15" t="s">
        <v>319</v>
      </c>
      <c r="D2164" s="12">
        <v>3</v>
      </c>
      <c r="F2164" s="11" t="str">
        <f>Table76810[[#This Row],[CID]]</f>
        <v>S1.1</v>
      </c>
      <c r="G2164" s="6">
        <v>1</v>
      </c>
      <c r="H2164" s="13" t="s">
        <v>52</v>
      </c>
      <c r="I2164" s="12" t="s">
        <v>415</v>
      </c>
      <c r="J2164" s="11" t="str">
        <f>VLOOKUP(Table76810[[#This Row],[CID]],ALY,2,FALSE)</f>
        <v>Detail</v>
      </c>
    </row>
    <row r="2165" spans="1:10" x14ac:dyDescent="0.2">
      <c r="A2165" s="8" t="str">
        <f>Table76810[[#This Row],[Test No.]]&amp;Table76810[[#This Row],[Section]]&amp;Table76810[[#This Row],[Q No.]]</f>
        <v>R64</v>
      </c>
      <c r="C2165" s="15" t="s">
        <v>319</v>
      </c>
      <c r="D2165" s="12">
        <v>4</v>
      </c>
      <c r="F2165" s="11" t="str">
        <f>Table76810[[#This Row],[CID]]</f>
        <v>S1.3</v>
      </c>
      <c r="G2165" s="6">
        <v>1</v>
      </c>
      <c r="H2165" s="13" t="s">
        <v>52</v>
      </c>
      <c r="I2165" s="12" t="s">
        <v>417</v>
      </c>
      <c r="J2165" s="11" t="str">
        <f>VLOOKUP(Table76810[[#This Row],[CID]],ALY,2,FALSE)</f>
        <v>Comparison</v>
      </c>
    </row>
    <row r="2166" spans="1:10" x14ac:dyDescent="0.2">
      <c r="A2166" s="8" t="str">
        <f>Table76810[[#This Row],[Test No.]]&amp;Table76810[[#This Row],[Section]]&amp;Table76810[[#This Row],[Q No.]]</f>
        <v>R65</v>
      </c>
      <c r="C2166" s="15" t="s">
        <v>319</v>
      </c>
      <c r="D2166" s="12">
        <v>5</v>
      </c>
      <c r="F2166" s="11" t="str">
        <f>Table76810[[#This Row],[CID]]</f>
        <v>S1.2</v>
      </c>
      <c r="G2166" s="6">
        <v>1</v>
      </c>
      <c r="H2166" s="13" t="s">
        <v>52</v>
      </c>
      <c r="I2166" s="12" t="s">
        <v>416</v>
      </c>
      <c r="J2166" s="11" t="str">
        <f>VLOOKUP(Table76810[[#This Row],[CID]],ALY,2,FALSE)</f>
        <v>Inference</v>
      </c>
    </row>
    <row r="2167" spans="1:10" x14ac:dyDescent="0.2">
      <c r="A2167" s="8" t="str">
        <f>Table76810[[#This Row],[Test No.]]&amp;Table76810[[#This Row],[Section]]&amp;Table76810[[#This Row],[Q No.]]</f>
        <v>R66</v>
      </c>
      <c r="C2167" s="15" t="s">
        <v>319</v>
      </c>
      <c r="D2167" s="12">
        <v>6</v>
      </c>
      <c r="F2167" s="11" t="str">
        <f>Table76810[[#This Row],[CID]]</f>
        <v>S1.1</v>
      </c>
      <c r="G2167" s="6">
        <v>1</v>
      </c>
      <c r="H2167" s="13" t="s">
        <v>52</v>
      </c>
      <c r="I2167" s="12" t="s">
        <v>415</v>
      </c>
      <c r="J2167" s="11" t="str">
        <f>VLOOKUP(Table76810[[#This Row],[CID]],ALY,2,FALSE)</f>
        <v>Detail</v>
      </c>
    </row>
    <row r="2168" spans="1:10" x14ac:dyDescent="0.2">
      <c r="A2168" s="8" t="str">
        <f>Table76810[[#This Row],[Test No.]]&amp;Table76810[[#This Row],[Section]]&amp;Table76810[[#This Row],[Q No.]]</f>
        <v>R67</v>
      </c>
      <c r="C2168" s="15" t="s">
        <v>319</v>
      </c>
      <c r="D2168" s="12">
        <v>7</v>
      </c>
      <c r="F2168" s="11" t="str">
        <f>Table76810[[#This Row],[CID]]</f>
        <v>S1.1</v>
      </c>
      <c r="G2168" s="6">
        <v>1</v>
      </c>
      <c r="H2168" s="13" t="s">
        <v>52</v>
      </c>
      <c r="I2168" s="12" t="s">
        <v>415</v>
      </c>
      <c r="J2168" s="11" t="str">
        <f>VLOOKUP(Table76810[[#This Row],[CID]],ALY,2,FALSE)</f>
        <v>Detail</v>
      </c>
    </row>
    <row r="2169" spans="1:10" x14ac:dyDescent="0.2">
      <c r="A2169" s="8" t="str">
        <f>Table76810[[#This Row],[Test No.]]&amp;Table76810[[#This Row],[Section]]&amp;Table76810[[#This Row],[Q No.]]</f>
        <v>R68</v>
      </c>
      <c r="C2169" s="15" t="s">
        <v>319</v>
      </c>
      <c r="D2169" s="12">
        <v>8</v>
      </c>
      <c r="F2169" s="11" t="str">
        <f>Table76810[[#This Row],[CID]]</f>
        <v>S3.3</v>
      </c>
      <c r="G2169" s="6">
        <v>3</v>
      </c>
      <c r="H2169" s="13" t="s">
        <v>54</v>
      </c>
      <c r="I2169" s="12" t="s">
        <v>423</v>
      </c>
      <c r="J2169" s="11" t="str">
        <f>VLOOKUP(Table76810[[#This Row],[CID]],ALY,2,FALSE)</f>
        <v>Interpreting Experiments</v>
      </c>
    </row>
    <row r="2170" spans="1:10" x14ac:dyDescent="0.2">
      <c r="A2170" s="8" t="str">
        <f>Table76810[[#This Row],[Test No.]]&amp;Table76810[[#This Row],[Section]]&amp;Table76810[[#This Row],[Q No.]]</f>
        <v>R69</v>
      </c>
      <c r="C2170" s="15" t="s">
        <v>319</v>
      </c>
      <c r="D2170" s="12">
        <v>9</v>
      </c>
      <c r="F2170" s="11" t="str">
        <f>Table76810[[#This Row],[CID]]</f>
        <v>S3.2</v>
      </c>
      <c r="G2170" s="6">
        <v>3</v>
      </c>
      <c r="H2170" s="13" t="s">
        <v>54</v>
      </c>
      <c r="I2170" s="12" t="s">
        <v>422</v>
      </c>
      <c r="J2170" s="11" t="str">
        <f>VLOOKUP(Table76810[[#This Row],[CID]],ALY,2,FALSE)</f>
        <v>Hypothetical Experiment</v>
      </c>
    </row>
    <row r="2171" spans="1:10" x14ac:dyDescent="0.2">
      <c r="A2171" s="8" t="str">
        <f>Table76810[[#This Row],[Test No.]]&amp;Table76810[[#This Row],[Section]]&amp;Table76810[[#This Row],[Q No.]]</f>
        <v>R610</v>
      </c>
      <c r="C2171" s="15" t="s">
        <v>319</v>
      </c>
      <c r="D2171" s="12">
        <v>10</v>
      </c>
      <c r="F2171" s="11" t="str">
        <f>Table76810[[#This Row],[CID]]</f>
        <v>S3.3</v>
      </c>
      <c r="G2171" s="6">
        <v>3</v>
      </c>
      <c r="H2171" s="13" t="s">
        <v>54</v>
      </c>
      <c r="I2171" s="12" t="s">
        <v>423</v>
      </c>
      <c r="J2171" s="11" t="str">
        <f>VLOOKUP(Table76810[[#This Row],[CID]],ALY,2,FALSE)</f>
        <v>Interpreting Experiments</v>
      </c>
    </row>
    <row r="2172" spans="1:10" x14ac:dyDescent="0.2">
      <c r="A2172" s="8" t="str">
        <f>Table76810[[#This Row],[Test No.]]&amp;Table76810[[#This Row],[Section]]&amp;Table76810[[#This Row],[Q No.]]</f>
        <v>R611</v>
      </c>
      <c r="C2172" s="15" t="s">
        <v>319</v>
      </c>
      <c r="D2172" s="12">
        <v>11</v>
      </c>
      <c r="F2172" s="11" t="str">
        <f>Table76810[[#This Row],[CID]]</f>
        <v>S3.3</v>
      </c>
      <c r="G2172" s="6">
        <v>3</v>
      </c>
      <c r="H2172" s="13" t="s">
        <v>54</v>
      </c>
      <c r="I2172" s="12" t="s">
        <v>423</v>
      </c>
      <c r="J2172" s="11" t="str">
        <f>VLOOKUP(Table76810[[#This Row],[CID]],ALY,2,FALSE)</f>
        <v>Interpreting Experiments</v>
      </c>
    </row>
    <row r="2173" spans="1:10" x14ac:dyDescent="0.2">
      <c r="A2173" s="8" t="str">
        <f>Table76810[[#This Row],[Test No.]]&amp;Table76810[[#This Row],[Section]]&amp;Table76810[[#This Row],[Q No.]]</f>
        <v>R612</v>
      </c>
      <c r="C2173" s="15" t="s">
        <v>319</v>
      </c>
      <c r="D2173" s="12">
        <v>12</v>
      </c>
      <c r="F2173" s="11" t="str">
        <f>Table76810[[#This Row],[CID]]</f>
        <v>S3.2</v>
      </c>
      <c r="G2173" s="6">
        <v>3</v>
      </c>
      <c r="H2173" s="13" t="s">
        <v>54</v>
      </c>
      <c r="I2173" s="12" t="s">
        <v>422</v>
      </c>
      <c r="J2173" s="11" t="str">
        <f>VLOOKUP(Table76810[[#This Row],[CID]],ALY,2,FALSE)</f>
        <v>Hypothetical Experiment</v>
      </c>
    </row>
    <row r="2174" spans="1:10" x14ac:dyDescent="0.2">
      <c r="A2174" s="8" t="str">
        <f>Table76810[[#This Row],[Test No.]]&amp;Table76810[[#This Row],[Section]]&amp;Table76810[[#This Row],[Q No.]]</f>
        <v>R613</v>
      </c>
      <c r="C2174" s="15" t="s">
        <v>319</v>
      </c>
      <c r="D2174" s="12">
        <v>13</v>
      </c>
      <c r="F2174" s="11" t="str">
        <f>Table76810[[#This Row],[CID]]</f>
        <v>S3.2</v>
      </c>
      <c r="G2174" s="6">
        <v>3</v>
      </c>
      <c r="H2174" s="13" t="s">
        <v>54</v>
      </c>
      <c r="I2174" s="12" t="s">
        <v>422</v>
      </c>
      <c r="J2174" s="11" t="str">
        <f>VLOOKUP(Table76810[[#This Row],[CID]],ALY,2,FALSE)</f>
        <v>Hypothetical Experiment</v>
      </c>
    </row>
    <row r="2175" spans="1:10" x14ac:dyDescent="0.2">
      <c r="A2175" s="8" t="str">
        <f>Table76810[[#This Row],[Test No.]]&amp;Table76810[[#This Row],[Section]]&amp;Table76810[[#This Row],[Q No.]]</f>
        <v>R614</v>
      </c>
      <c r="C2175" s="15" t="s">
        <v>319</v>
      </c>
      <c r="D2175" s="12">
        <v>14</v>
      </c>
      <c r="F2175" s="11" t="str">
        <f>Table76810[[#This Row],[CID]]</f>
        <v>S2.1</v>
      </c>
      <c r="G2175" s="6">
        <v>2</v>
      </c>
      <c r="H2175" s="13" t="s">
        <v>53</v>
      </c>
      <c r="I2175" s="12" t="s">
        <v>418</v>
      </c>
      <c r="J2175" s="11" t="str">
        <f>VLOOKUP(Table76810[[#This Row],[CID]],ALY,2,FALSE)</f>
        <v>Data Trend &amp; Relationships between Variables</v>
      </c>
    </row>
    <row r="2176" spans="1:10" x14ac:dyDescent="0.2">
      <c r="A2176" s="8" t="str">
        <f>Table76810[[#This Row],[Test No.]]&amp;Table76810[[#This Row],[Section]]&amp;Table76810[[#This Row],[Q No.]]</f>
        <v>R615</v>
      </c>
      <c r="C2176" s="15" t="s">
        <v>319</v>
      </c>
      <c r="D2176" s="12">
        <v>15</v>
      </c>
      <c r="F2176" s="11" t="str">
        <f>Table76810[[#This Row],[CID]]</f>
        <v>S2.1</v>
      </c>
      <c r="G2176" s="6">
        <v>2</v>
      </c>
      <c r="H2176" s="13" t="s">
        <v>53</v>
      </c>
      <c r="I2176" s="12" t="s">
        <v>418</v>
      </c>
      <c r="J2176" s="11" t="str">
        <f>VLOOKUP(Table76810[[#This Row],[CID]],ALY,2,FALSE)</f>
        <v>Data Trend &amp; Relationships between Variables</v>
      </c>
    </row>
    <row r="2177" spans="1:10" x14ac:dyDescent="0.2">
      <c r="A2177" s="8" t="str">
        <f>Table76810[[#This Row],[Test No.]]&amp;Table76810[[#This Row],[Section]]&amp;Table76810[[#This Row],[Q No.]]</f>
        <v>R616</v>
      </c>
      <c r="C2177" s="15" t="s">
        <v>319</v>
      </c>
      <c r="D2177" s="12">
        <v>16</v>
      </c>
      <c r="F2177" s="11" t="str">
        <f>Table76810[[#This Row],[CID]]</f>
        <v>S2.1</v>
      </c>
      <c r="G2177" s="6">
        <v>2</v>
      </c>
      <c r="H2177" s="13" t="s">
        <v>53</v>
      </c>
      <c r="I2177" s="12" t="s">
        <v>418</v>
      </c>
      <c r="J2177" s="11" t="str">
        <f>VLOOKUP(Table76810[[#This Row],[CID]],ALY,2,FALSE)</f>
        <v>Data Trend &amp; Relationships between Variables</v>
      </c>
    </row>
    <row r="2178" spans="1:10" x14ac:dyDescent="0.2">
      <c r="A2178" s="8" t="str">
        <f>Table76810[[#This Row],[Test No.]]&amp;Table76810[[#This Row],[Section]]&amp;Table76810[[#This Row],[Q No.]]</f>
        <v>R617</v>
      </c>
      <c r="C2178" s="15" t="s">
        <v>319</v>
      </c>
      <c r="D2178" s="12">
        <v>17</v>
      </c>
      <c r="F2178" s="11" t="str">
        <f>Table76810[[#This Row],[CID]]</f>
        <v>S2.3</v>
      </c>
      <c r="G2178" s="6">
        <v>2</v>
      </c>
      <c r="H2178" s="13" t="s">
        <v>53</v>
      </c>
      <c r="I2178" s="12" t="s">
        <v>420</v>
      </c>
      <c r="J2178" s="11" t="str">
        <f>VLOOKUP(Table76810[[#This Row],[CID]],ALY,2,FALSE)</f>
        <v>Calculations</v>
      </c>
    </row>
    <row r="2179" spans="1:10" x14ac:dyDescent="0.2">
      <c r="A2179" s="8" t="str">
        <f>Table76810[[#This Row],[Test No.]]&amp;Table76810[[#This Row],[Section]]&amp;Table76810[[#This Row],[Q No.]]</f>
        <v>R618</v>
      </c>
      <c r="C2179" s="15" t="s">
        <v>319</v>
      </c>
      <c r="D2179" s="12">
        <v>18</v>
      </c>
      <c r="F2179" s="11" t="str">
        <f>Table76810[[#This Row],[CID]]</f>
        <v>S2.3</v>
      </c>
      <c r="G2179" s="6">
        <v>2</v>
      </c>
      <c r="H2179" s="13" t="s">
        <v>53</v>
      </c>
      <c r="I2179" s="12" t="s">
        <v>420</v>
      </c>
      <c r="J2179" s="11" t="str">
        <f>VLOOKUP(Table76810[[#This Row],[CID]],ALY,2,FALSE)</f>
        <v>Calculations</v>
      </c>
    </row>
    <row r="2180" spans="1:10" x14ac:dyDescent="0.2">
      <c r="A2180" s="8" t="str">
        <f>Table76810[[#This Row],[Test No.]]&amp;Table76810[[#This Row],[Section]]&amp;Table76810[[#This Row],[Q No.]]</f>
        <v>R619</v>
      </c>
      <c r="C2180" s="15" t="s">
        <v>319</v>
      </c>
      <c r="D2180" s="12">
        <v>19</v>
      </c>
      <c r="F2180" s="11" t="str">
        <f>Table76810[[#This Row],[CID]]</f>
        <v>S3.2</v>
      </c>
      <c r="G2180" s="6">
        <v>3</v>
      </c>
      <c r="H2180" s="13" t="s">
        <v>54</v>
      </c>
      <c r="I2180" s="12" t="s">
        <v>422</v>
      </c>
      <c r="J2180" s="11" t="str">
        <f>VLOOKUP(Table76810[[#This Row],[CID]],ALY,2,FALSE)</f>
        <v>Hypothetical Experiment</v>
      </c>
    </row>
    <row r="2181" spans="1:10" x14ac:dyDescent="0.2">
      <c r="A2181" s="8" t="str">
        <f>Table76810[[#This Row],[Test No.]]&amp;Table76810[[#This Row],[Section]]&amp;Table76810[[#This Row],[Q No.]]</f>
        <v>R620</v>
      </c>
      <c r="C2181" s="15" t="s">
        <v>319</v>
      </c>
      <c r="D2181" s="12">
        <v>20</v>
      </c>
      <c r="F2181" s="11" t="str">
        <f>Table76810[[#This Row],[CID]]</f>
        <v>S3.3</v>
      </c>
      <c r="G2181" s="6">
        <v>3</v>
      </c>
      <c r="H2181" s="13" t="s">
        <v>54</v>
      </c>
      <c r="I2181" s="12" t="s">
        <v>423</v>
      </c>
      <c r="J2181" s="11" t="str">
        <f>VLOOKUP(Table76810[[#This Row],[CID]],ALY,2,FALSE)</f>
        <v>Interpreting Experiments</v>
      </c>
    </row>
    <row r="2182" spans="1:10" x14ac:dyDescent="0.2">
      <c r="A2182" s="8" t="str">
        <f>Table76810[[#This Row],[Test No.]]&amp;Table76810[[#This Row],[Section]]&amp;Table76810[[#This Row],[Q No.]]</f>
        <v>R621</v>
      </c>
      <c r="C2182" s="15" t="s">
        <v>319</v>
      </c>
      <c r="D2182" s="12">
        <v>21</v>
      </c>
      <c r="F2182" s="11" t="str">
        <f>Table76810[[#This Row],[CID]]</f>
        <v>S3.3</v>
      </c>
      <c r="G2182" s="6">
        <v>3</v>
      </c>
      <c r="H2182" s="13" t="s">
        <v>54</v>
      </c>
      <c r="I2182" s="12" t="s">
        <v>423</v>
      </c>
      <c r="J2182" s="11" t="str">
        <f>VLOOKUP(Table76810[[#This Row],[CID]],ALY,2,FALSE)</f>
        <v>Interpreting Experiments</v>
      </c>
    </row>
    <row r="2183" spans="1:10" x14ac:dyDescent="0.2">
      <c r="A2183" s="8" t="str">
        <f>Table76810[[#This Row],[Test No.]]&amp;Table76810[[#This Row],[Section]]&amp;Table76810[[#This Row],[Q No.]]</f>
        <v>R622</v>
      </c>
      <c r="C2183" s="15" t="s">
        <v>319</v>
      </c>
      <c r="D2183" s="12">
        <v>22</v>
      </c>
      <c r="F2183" s="11" t="str">
        <f>Table76810[[#This Row],[CID]]</f>
        <v>S3.3</v>
      </c>
      <c r="G2183" s="6">
        <v>3</v>
      </c>
      <c r="H2183" s="13" t="s">
        <v>54</v>
      </c>
      <c r="I2183" s="12" t="s">
        <v>423</v>
      </c>
      <c r="J2183" s="11" t="str">
        <f>VLOOKUP(Table76810[[#This Row],[CID]],ALY,2,FALSE)</f>
        <v>Interpreting Experiments</v>
      </c>
    </row>
    <row r="2184" spans="1:10" x14ac:dyDescent="0.2">
      <c r="A2184" s="8" t="str">
        <f>Table76810[[#This Row],[Test No.]]&amp;Table76810[[#This Row],[Section]]&amp;Table76810[[#This Row],[Q No.]]</f>
        <v>R623</v>
      </c>
      <c r="C2184" s="15" t="s">
        <v>319</v>
      </c>
      <c r="D2184" s="12">
        <v>23</v>
      </c>
      <c r="F2184" s="11" t="str">
        <f>Table76810[[#This Row],[CID]]</f>
        <v>S3.3</v>
      </c>
      <c r="G2184" s="6">
        <v>3</v>
      </c>
      <c r="H2184" s="13" t="s">
        <v>54</v>
      </c>
      <c r="I2184" s="12" t="s">
        <v>423</v>
      </c>
      <c r="J2184" s="11" t="str">
        <f>VLOOKUP(Table76810[[#This Row],[CID]],ALY,2,FALSE)</f>
        <v>Interpreting Experiments</v>
      </c>
    </row>
    <row r="2185" spans="1:10" x14ac:dyDescent="0.2">
      <c r="A2185" s="8" t="str">
        <f>Table76810[[#This Row],[Test No.]]&amp;Table76810[[#This Row],[Section]]&amp;Table76810[[#This Row],[Q No.]]</f>
        <v>R624</v>
      </c>
      <c r="C2185" s="15" t="s">
        <v>319</v>
      </c>
      <c r="D2185" s="12">
        <v>24</v>
      </c>
      <c r="F2185" s="11" t="str">
        <f>Table76810[[#This Row],[CID]]</f>
        <v>S3.3</v>
      </c>
      <c r="G2185" s="6">
        <v>3</v>
      </c>
      <c r="H2185" s="13" t="s">
        <v>54</v>
      </c>
      <c r="I2185" s="12" t="s">
        <v>423</v>
      </c>
      <c r="J2185" s="11" t="str">
        <f>VLOOKUP(Table76810[[#This Row],[CID]],ALY,2,FALSE)</f>
        <v>Interpreting Experiments</v>
      </c>
    </row>
    <row r="2186" spans="1:10" x14ac:dyDescent="0.2">
      <c r="A2186" s="8" t="str">
        <f>Table76810[[#This Row],[Test No.]]&amp;Table76810[[#This Row],[Section]]&amp;Table76810[[#This Row],[Q No.]]</f>
        <v>R625</v>
      </c>
      <c r="C2186" s="15" t="s">
        <v>319</v>
      </c>
      <c r="D2186" s="12">
        <v>25</v>
      </c>
      <c r="F2186" s="11" t="str">
        <f>Table76810[[#This Row],[CID]]</f>
        <v>S3.1</v>
      </c>
      <c r="G2186" s="6">
        <v>3</v>
      </c>
      <c r="H2186" s="13" t="s">
        <v>54</v>
      </c>
      <c r="I2186" s="12" t="s">
        <v>421</v>
      </c>
      <c r="J2186" s="11" t="str">
        <f>VLOOKUP(Table76810[[#This Row],[CID]],ALY,2,FALSE)</f>
        <v>Experimental Design &amp; Method</v>
      </c>
    </row>
    <row r="2187" spans="1:10" x14ac:dyDescent="0.2">
      <c r="A2187" s="8" t="str">
        <f>Table76810[[#This Row],[Test No.]]&amp;Table76810[[#This Row],[Section]]&amp;Table76810[[#This Row],[Q No.]]</f>
        <v>R626</v>
      </c>
      <c r="C2187" s="15" t="s">
        <v>319</v>
      </c>
      <c r="D2187" s="12">
        <v>26</v>
      </c>
      <c r="F2187" s="11" t="str">
        <f>Table76810[[#This Row],[CID]]</f>
        <v>S3.3</v>
      </c>
      <c r="G2187" s="6">
        <v>3</v>
      </c>
      <c r="H2187" s="13" t="s">
        <v>54</v>
      </c>
      <c r="I2187" s="12" t="s">
        <v>423</v>
      </c>
      <c r="J2187" s="11" t="str">
        <f>VLOOKUP(Table76810[[#This Row],[CID]],ALY,2,FALSE)</f>
        <v>Interpreting Experiments</v>
      </c>
    </row>
    <row r="2188" spans="1:10" x14ac:dyDescent="0.2">
      <c r="A2188" s="8" t="str">
        <f>Table76810[[#This Row],[Test No.]]&amp;Table76810[[#This Row],[Section]]&amp;Table76810[[#This Row],[Q No.]]</f>
        <v>R627</v>
      </c>
      <c r="C2188" s="15" t="s">
        <v>319</v>
      </c>
      <c r="D2188" s="12">
        <v>27</v>
      </c>
      <c r="F2188" s="11" t="str">
        <f>Table76810[[#This Row],[CID]]</f>
        <v>S3.3</v>
      </c>
      <c r="G2188" s="6">
        <v>3</v>
      </c>
      <c r="H2188" s="13" t="s">
        <v>54</v>
      </c>
      <c r="I2188" s="12" t="s">
        <v>423</v>
      </c>
      <c r="J2188" s="11" t="str">
        <f>VLOOKUP(Table76810[[#This Row],[CID]],ALY,2,FALSE)</f>
        <v>Interpreting Experiments</v>
      </c>
    </row>
    <row r="2189" spans="1:10" x14ac:dyDescent="0.2">
      <c r="A2189" s="8" t="str">
        <f>Table76810[[#This Row],[Test No.]]&amp;Table76810[[#This Row],[Section]]&amp;Table76810[[#This Row],[Q No.]]</f>
        <v>R628</v>
      </c>
      <c r="C2189" s="15" t="s">
        <v>319</v>
      </c>
      <c r="D2189" s="12">
        <v>28</v>
      </c>
      <c r="F2189" s="11" t="str">
        <f>Table76810[[#This Row],[CID]]</f>
        <v>S3.2</v>
      </c>
      <c r="G2189" s="6">
        <v>3</v>
      </c>
      <c r="H2189" s="13" t="s">
        <v>54</v>
      </c>
      <c r="I2189" s="12" t="s">
        <v>422</v>
      </c>
      <c r="J2189" s="11" t="str">
        <f>VLOOKUP(Table76810[[#This Row],[CID]],ALY,2,FALSE)</f>
        <v>Hypothetical Experiment</v>
      </c>
    </row>
    <row r="2190" spans="1:10" x14ac:dyDescent="0.2">
      <c r="A2190" s="8" t="str">
        <f>Table76810[[#This Row],[Test No.]]&amp;Table76810[[#This Row],[Section]]&amp;Table76810[[#This Row],[Q No.]]</f>
        <v>R629</v>
      </c>
      <c r="C2190" s="15" t="s">
        <v>319</v>
      </c>
      <c r="D2190" s="12">
        <v>29</v>
      </c>
      <c r="F2190" s="11" t="str">
        <f>Table76810[[#This Row],[CID]]</f>
        <v>S3.3</v>
      </c>
      <c r="G2190" s="6">
        <v>3</v>
      </c>
      <c r="H2190" s="13" t="s">
        <v>54</v>
      </c>
      <c r="I2190" s="12" t="s">
        <v>423</v>
      </c>
      <c r="J2190" s="11" t="str">
        <f>VLOOKUP(Table76810[[#This Row],[CID]],ALY,2,FALSE)</f>
        <v>Interpreting Experiments</v>
      </c>
    </row>
    <row r="2191" spans="1:10" x14ac:dyDescent="0.2">
      <c r="A2191" s="8" t="str">
        <f>Table76810[[#This Row],[Test No.]]&amp;Table76810[[#This Row],[Section]]&amp;Table76810[[#This Row],[Q No.]]</f>
        <v>R630</v>
      </c>
      <c r="C2191" s="15" t="s">
        <v>319</v>
      </c>
      <c r="D2191" s="12">
        <v>30</v>
      </c>
      <c r="F2191" s="11" t="str">
        <f>Table76810[[#This Row],[CID]]</f>
        <v>S3.3</v>
      </c>
      <c r="G2191" s="6">
        <v>3</v>
      </c>
      <c r="H2191" s="13" t="s">
        <v>54</v>
      </c>
      <c r="I2191" s="12" t="s">
        <v>423</v>
      </c>
      <c r="J2191" s="11" t="str">
        <f>VLOOKUP(Table76810[[#This Row],[CID]],ALY,2,FALSE)</f>
        <v>Interpreting Experiments</v>
      </c>
    </row>
    <row r="2192" spans="1:10" x14ac:dyDescent="0.2">
      <c r="A2192" s="8" t="str">
        <f>Table76810[[#This Row],[Test No.]]&amp;Table76810[[#This Row],[Section]]&amp;Table76810[[#This Row],[Q No.]]</f>
        <v>R631</v>
      </c>
      <c r="C2192" s="15" t="s">
        <v>319</v>
      </c>
      <c r="D2192" s="12">
        <v>31</v>
      </c>
      <c r="F2192" s="11" t="str">
        <f>Table76810[[#This Row],[CID]]</f>
        <v>S2.1</v>
      </c>
      <c r="G2192" s="6">
        <v>2</v>
      </c>
      <c r="H2192" s="13" t="s">
        <v>53</v>
      </c>
      <c r="I2192" s="12" t="s">
        <v>418</v>
      </c>
      <c r="J2192" s="11" t="str">
        <f>VLOOKUP(Table76810[[#This Row],[CID]],ALY,2,FALSE)</f>
        <v>Data Trend &amp; Relationships between Variables</v>
      </c>
    </row>
    <row r="2193" spans="1:10" x14ac:dyDescent="0.2">
      <c r="A2193" s="8" t="str">
        <f>Table76810[[#This Row],[Test No.]]&amp;Table76810[[#This Row],[Section]]&amp;Table76810[[#This Row],[Q No.]]</f>
        <v>R632</v>
      </c>
      <c r="C2193" s="15" t="s">
        <v>319</v>
      </c>
      <c r="D2193" s="12">
        <v>32</v>
      </c>
      <c r="F2193" s="11" t="str">
        <f>Table76810[[#This Row],[CID]]</f>
        <v>S2.1</v>
      </c>
      <c r="G2193" s="6">
        <v>2</v>
      </c>
      <c r="H2193" s="13" t="s">
        <v>53</v>
      </c>
      <c r="I2193" s="12" t="s">
        <v>418</v>
      </c>
      <c r="J2193" s="11" t="str">
        <f>VLOOKUP(Table76810[[#This Row],[CID]],ALY,2,FALSE)</f>
        <v>Data Trend &amp; Relationships between Variables</v>
      </c>
    </row>
    <row r="2194" spans="1:10" x14ac:dyDescent="0.2">
      <c r="A2194" s="8" t="str">
        <f>Table76810[[#This Row],[Test No.]]&amp;Table76810[[#This Row],[Section]]&amp;Table76810[[#This Row],[Q No.]]</f>
        <v>R633</v>
      </c>
      <c r="C2194" s="15" t="s">
        <v>319</v>
      </c>
      <c r="D2194" s="12">
        <v>33</v>
      </c>
      <c r="F2194" s="11" t="str">
        <f>Table76810[[#This Row],[CID]]</f>
        <v>S2.1</v>
      </c>
      <c r="G2194" s="6">
        <v>2</v>
      </c>
      <c r="H2194" s="13" t="s">
        <v>53</v>
      </c>
      <c r="I2194" s="12" t="s">
        <v>418</v>
      </c>
      <c r="J2194" s="11" t="str">
        <f>VLOOKUP(Table76810[[#This Row],[CID]],ALY,2,FALSE)</f>
        <v>Data Trend &amp; Relationships between Variables</v>
      </c>
    </row>
    <row r="2195" spans="1:10" x14ac:dyDescent="0.2">
      <c r="A2195" s="8" t="str">
        <f>Table76810[[#This Row],[Test No.]]&amp;Table76810[[#This Row],[Section]]&amp;Table76810[[#This Row],[Q No.]]</f>
        <v>R634</v>
      </c>
      <c r="C2195" s="15" t="s">
        <v>319</v>
      </c>
      <c r="D2195" s="12">
        <v>34</v>
      </c>
      <c r="F2195" s="11" t="str">
        <f>Table76810[[#This Row],[CID]]</f>
        <v>S2.1</v>
      </c>
      <c r="G2195" s="6">
        <v>2</v>
      </c>
      <c r="H2195" s="13" t="s">
        <v>53</v>
      </c>
      <c r="I2195" s="12" t="s">
        <v>418</v>
      </c>
      <c r="J2195" s="11" t="str">
        <f>VLOOKUP(Table76810[[#This Row],[CID]],ALY,2,FALSE)</f>
        <v>Data Trend &amp; Relationships between Variables</v>
      </c>
    </row>
    <row r="2196" spans="1:10" x14ac:dyDescent="0.2">
      <c r="A2196" s="8" t="str">
        <f>Table76810[[#This Row],[Test No.]]&amp;Table76810[[#This Row],[Section]]&amp;Table76810[[#This Row],[Q No.]]</f>
        <v>R635</v>
      </c>
      <c r="C2196" s="15" t="s">
        <v>319</v>
      </c>
      <c r="D2196" s="12">
        <v>35</v>
      </c>
      <c r="F2196" s="11" t="str">
        <f>Table76810[[#This Row],[CID]]</f>
        <v>S2.1</v>
      </c>
      <c r="G2196" s="6">
        <v>2</v>
      </c>
      <c r="H2196" s="13" t="s">
        <v>53</v>
      </c>
      <c r="I2196" s="12" t="s">
        <v>418</v>
      </c>
      <c r="J2196" s="11" t="str">
        <f>VLOOKUP(Table76810[[#This Row],[CID]],ALY,2,FALSE)</f>
        <v>Data Trend &amp; Relationships between Variables</v>
      </c>
    </row>
    <row r="2197" spans="1:10" x14ac:dyDescent="0.2">
      <c r="A2197" s="8" t="str">
        <f>Table76810[[#This Row],[Test No.]]&amp;Table76810[[#This Row],[Section]]&amp;Table76810[[#This Row],[Q No.]]</f>
        <v>R636</v>
      </c>
      <c r="C2197" s="15" t="s">
        <v>319</v>
      </c>
      <c r="D2197" s="12">
        <v>36</v>
      </c>
      <c r="F2197" s="11" t="str">
        <f>Table76810[[#This Row],[CID]]</f>
        <v>S2.1</v>
      </c>
      <c r="G2197" s="6">
        <v>2</v>
      </c>
      <c r="H2197" s="13" t="s">
        <v>53</v>
      </c>
      <c r="I2197" s="12" t="s">
        <v>418</v>
      </c>
      <c r="J2197" s="11" t="str">
        <f>VLOOKUP(Table76810[[#This Row],[CID]],ALY,2,FALSE)</f>
        <v>Data Trend &amp; Relationships between Variables</v>
      </c>
    </row>
    <row r="2198" spans="1:10" x14ac:dyDescent="0.2">
      <c r="A2198" s="8" t="str">
        <f>Table76810[[#This Row],[Test No.]]&amp;Table76810[[#This Row],[Section]]&amp;Table76810[[#This Row],[Q No.]]</f>
        <v>R637</v>
      </c>
      <c r="C2198" s="15" t="s">
        <v>319</v>
      </c>
      <c r="D2198" s="12">
        <v>37</v>
      </c>
      <c r="F2198" s="11" t="str">
        <f>Table76810[[#This Row],[CID]]</f>
        <v>S2.1</v>
      </c>
      <c r="G2198" s="6">
        <v>2</v>
      </c>
      <c r="H2198" s="13" t="s">
        <v>53</v>
      </c>
      <c r="I2198" s="12" t="s">
        <v>418</v>
      </c>
      <c r="J2198" s="11" t="str">
        <f>VLOOKUP(Table76810[[#This Row],[CID]],ALY,2,FALSE)</f>
        <v>Data Trend &amp; Relationships between Variables</v>
      </c>
    </row>
    <row r="2199" spans="1:10" x14ac:dyDescent="0.2">
      <c r="A2199" s="8" t="str">
        <f>Table76810[[#This Row],[Test No.]]&amp;Table76810[[#This Row],[Section]]&amp;Table76810[[#This Row],[Q No.]]</f>
        <v>R638</v>
      </c>
      <c r="C2199" s="15" t="s">
        <v>319</v>
      </c>
      <c r="D2199" s="12">
        <v>38</v>
      </c>
      <c r="F2199" s="11" t="str">
        <f>Table76810[[#This Row],[CID]]</f>
        <v>S2.1</v>
      </c>
      <c r="G2199" s="6">
        <v>2</v>
      </c>
      <c r="H2199" s="13" t="s">
        <v>53</v>
      </c>
      <c r="I2199" s="12" t="s">
        <v>418</v>
      </c>
      <c r="J2199" s="11" t="str">
        <f>VLOOKUP(Table76810[[#This Row],[CID]],ALY,2,FALSE)</f>
        <v>Data Trend &amp; Relationships between Variables</v>
      </c>
    </row>
    <row r="2200" spans="1:10" x14ac:dyDescent="0.2">
      <c r="A2200" s="8" t="str">
        <f>Table76810[[#This Row],[Test No.]]&amp;Table76810[[#This Row],[Section]]&amp;Table76810[[#This Row],[Q No.]]</f>
        <v>R639</v>
      </c>
      <c r="C2200" s="15" t="s">
        <v>319</v>
      </c>
      <c r="D2200" s="12">
        <v>39</v>
      </c>
      <c r="F2200" s="11" t="str">
        <f>Table76810[[#This Row],[CID]]</f>
        <v>S2.1</v>
      </c>
      <c r="G2200" s="6">
        <v>2</v>
      </c>
      <c r="H2200" s="13" t="s">
        <v>53</v>
      </c>
      <c r="I2200" s="12" t="s">
        <v>418</v>
      </c>
      <c r="J2200" s="11" t="str">
        <f>VLOOKUP(Table76810[[#This Row],[CID]],ALY,2,FALSE)</f>
        <v>Data Trend &amp; Relationships between Variables</v>
      </c>
    </row>
    <row r="2201" spans="1:10" x14ac:dyDescent="0.2">
      <c r="A2201" s="8" t="str">
        <f>Table76810[[#This Row],[Test No.]]&amp;Table76810[[#This Row],[Section]]&amp;Table76810[[#This Row],[Q No.]]</f>
        <v>R640</v>
      </c>
      <c r="C2201" s="15" t="s">
        <v>319</v>
      </c>
      <c r="D2201" s="12">
        <v>40</v>
      </c>
      <c r="F2201" s="11" t="str">
        <f>Table76810[[#This Row],[CID]]</f>
        <v>S2.1</v>
      </c>
      <c r="G2201" s="6">
        <v>2</v>
      </c>
      <c r="H2201" s="13" t="s">
        <v>53</v>
      </c>
      <c r="I2201" s="12" t="s">
        <v>418</v>
      </c>
      <c r="J2201" s="11" t="str">
        <f>VLOOKUP(Table76810[[#This Row],[CID]],ALY,2,FALSE)</f>
        <v>Data Trend &amp; Relationships between Variables</v>
      </c>
    </row>
    <row r="2202" spans="1:10" x14ac:dyDescent="0.2">
      <c r="A2202" s="8" t="str">
        <f>Table76810[[#This Row],[Test No.]]&amp;Table76810[[#This Row],[Section]]&amp;Table76810[[#This Row],[Q No.]]</f>
        <v>R71</v>
      </c>
      <c r="C2202" s="15" t="s">
        <v>320</v>
      </c>
      <c r="D2202" s="12">
        <v>1</v>
      </c>
      <c r="F2202" s="11" t="str">
        <f>Table76810[[#This Row],[CID]]</f>
        <v>S1.3</v>
      </c>
      <c r="G2202" s="6">
        <v>1</v>
      </c>
      <c r="H2202" s="13" t="s">
        <v>52</v>
      </c>
      <c r="I2202" s="12" t="s">
        <v>417</v>
      </c>
      <c r="J2202" s="11" t="str">
        <f>VLOOKUP(Table76810[[#This Row],[CID]],ALY,2,FALSE)</f>
        <v>Comparison</v>
      </c>
    </row>
    <row r="2203" spans="1:10" x14ac:dyDescent="0.2">
      <c r="A2203" s="8" t="str">
        <f>Table76810[[#This Row],[Test No.]]&amp;Table76810[[#This Row],[Section]]&amp;Table76810[[#This Row],[Q No.]]</f>
        <v>R72</v>
      </c>
      <c r="C2203" s="15" t="s">
        <v>320</v>
      </c>
      <c r="D2203" s="12">
        <v>2</v>
      </c>
      <c r="F2203" s="11" t="str">
        <f>Table76810[[#This Row],[CID]]</f>
        <v>S1.2</v>
      </c>
      <c r="G2203" s="6">
        <v>1</v>
      </c>
      <c r="H2203" s="13" t="s">
        <v>52</v>
      </c>
      <c r="I2203" s="12" t="s">
        <v>416</v>
      </c>
      <c r="J2203" s="11" t="str">
        <f>VLOOKUP(Table76810[[#This Row],[CID]],ALY,2,FALSE)</f>
        <v>Inference</v>
      </c>
    </row>
    <row r="2204" spans="1:10" x14ac:dyDescent="0.2">
      <c r="A2204" s="8" t="str">
        <f>Table76810[[#This Row],[Test No.]]&amp;Table76810[[#This Row],[Section]]&amp;Table76810[[#This Row],[Q No.]]</f>
        <v>R73</v>
      </c>
      <c r="C2204" s="15" t="s">
        <v>320</v>
      </c>
      <c r="D2204" s="12">
        <v>3</v>
      </c>
      <c r="F2204" s="11" t="str">
        <f>Table76810[[#This Row],[CID]]</f>
        <v>S1.2</v>
      </c>
      <c r="G2204" s="6">
        <v>1</v>
      </c>
      <c r="H2204" s="13" t="s">
        <v>52</v>
      </c>
      <c r="I2204" s="12" t="s">
        <v>416</v>
      </c>
      <c r="J2204" s="11" t="str">
        <f>VLOOKUP(Table76810[[#This Row],[CID]],ALY,2,FALSE)</f>
        <v>Inference</v>
      </c>
    </row>
    <row r="2205" spans="1:10" x14ac:dyDescent="0.2">
      <c r="A2205" s="8" t="str">
        <f>Table76810[[#This Row],[Test No.]]&amp;Table76810[[#This Row],[Section]]&amp;Table76810[[#This Row],[Q No.]]</f>
        <v>R74</v>
      </c>
      <c r="C2205" s="15" t="s">
        <v>320</v>
      </c>
      <c r="D2205" s="12">
        <v>4</v>
      </c>
      <c r="F2205" s="11" t="str">
        <f>Table76810[[#This Row],[CID]]</f>
        <v>S1.1</v>
      </c>
      <c r="G2205" s="6">
        <v>1</v>
      </c>
      <c r="H2205" s="13" t="s">
        <v>52</v>
      </c>
      <c r="I2205" s="12" t="s">
        <v>415</v>
      </c>
      <c r="J2205" s="11" t="str">
        <f>VLOOKUP(Table76810[[#This Row],[CID]],ALY,2,FALSE)</f>
        <v>Detail</v>
      </c>
    </row>
    <row r="2206" spans="1:10" x14ac:dyDescent="0.2">
      <c r="A2206" s="8" t="str">
        <f>Table76810[[#This Row],[Test No.]]&amp;Table76810[[#This Row],[Section]]&amp;Table76810[[#This Row],[Q No.]]</f>
        <v>R75</v>
      </c>
      <c r="C2206" s="15" t="s">
        <v>320</v>
      </c>
      <c r="D2206" s="12">
        <v>5</v>
      </c>
      <c r="F2206" s="11" t="str">
        <f>Table76810[[#This Row],[CID]]</f>
        <v>S1.2</v>
      </c>
      <c r="G2206" s="6">
        <v>1</v>
      </c>
      <c r="H2206" s="13" t="s">
        <v>52</v>
      </c>
      <c r="I2206" s="12" t="s">
        <v>416</v>
      </c>
      <c r="J2206" s="11" t="str">
        <f>VLOOKUP(Table76810[[#This Row],[CID]],ALY,2,FALSE)</f>
        <v>Inference</v>
      </c>
    </row>
    <row r="2207" spans="1:10" x14ac:dyDescent="0.2">
      <c r="A2207" s="8" t="str">
        <f>Table76810[[#This Row],[Test No.]]&amp;Table76810[[#This Row],[Section]]&amp;Table76810[[#This Row],[Q No.]]</f>
        <v>R76</v>
      </c>
      <c r="C2207" s="15" t="s">
        <v>320</v>
      </c>
      <c r="D2207" s="12">
        <v>6</v>
      </c>
      <c r="F2207" s="11" t="str">
        <f>Table76810[[#This Row],[CID]]</f>
        <v>S1.2</v>
      </c>
      <c r="G2207" s="6">
        <v>1</v>
      </c>
      <c r="H2207" s="13" t="s">
        <v>52</v>
      </c>
      <c r="I2207" s="12" t="s">
        <v>416</v>
      </c>
      <c r="J2207" s="11" t="str">
        <f>VLOOKUP(Table76810[[#This Row],[CID]],ALY,2,FALSE)</f>
        <v>Inference</v>
      </c>
    </row>
    <row r="2208" spans="1:10" x14ac:dyDescent="0.2">
      <c r="A2208" s="8" t="str">
        <f>Table76810[[#This Row],[Test No.]]&amp;Table76810[[#This Row],[Section]]&amp;Table76810[[#This Row],[Q No.]]</f>
        <v>R77</v>
      </c>
      <c r="C2208" s="15" t="s">
        <v>320</v>
      </c>
      <c r="D2208" s="12">
        <v>7</v>
      </c>
      <c r="F2208" s="11" t="str">
        <f>Table76810[[#This Row],[CID]]</f>
        <v>S1.2</v>
      </c>
      <c r="G2208" s="6">
        <v>1</v>
      </c>
      <c r="H2208" s="13" t="s">
        <v>52</v>
      </c>
      <c r="I2208" s="12" t="s">
        <v>416</v>
      </c>
      <c r="J2208" s="11" t="str">
        <f>VLOOKUP(Table76810[[#This Row],[CID]],ALY,2,FALSE)</f>
        <v>Inference</v>
      </c>
    </row>
    <row r="2209" spans="1:10" x14ac:dyDescent="0.2">
      <c r="A2209" s="8" t="str">
        <f>Table76810[[#This Row],[Test No.]]&amp;Table76810[[#This Row],[Section]]&amp;Table76810[[#This Row],[Q No.]]</f>
        <v>R78</v>
      </c>
      <c r="C2209" s="15" t="s">
        <v>320</v>
      </c>
      <c r="D2209" s="12">
        <v>8</v>
      </c>
      <c r="F2209" s="11" t="str">
        <f>Table76810[[#This Row],[CID]]</f>
        <v>S2.1</v>
      </c>
      <c r="G2209" s="6">
        <v>2</v>
      </c>
      <c r="H2209" s="13" t="s">
        <v>53</v>
      </c>
      <c r="I2209" s="12" t="s">
        <v>418</v>
      </c>
      <c r="J2209" s="11" t="str">
        <f>VLOOKUP(Table76810[[#This Row],[CID]],ALY,2,FALSE)</f>
        <v>Data Trend &amp; Relationships between Variables</v>
      </c>
    </row>
    <row r="2210" spans="1:10" x14ac:dyDescent="0.2">
      <c r="A2210" s="8" t="str">
        <f>Table76810[[#This Row],[Test No.]]&amp;Table76810[[#This Row],[Section]]&amp;Table76810[[#This Row],[Q No.]]</f>
        <v>R79</v>
      </c>
      <c r="C2210" s="15" t="s">
        <v>320</v>
      </c>
      <c r="D2210" s="12">
        <v>9</v>
      </c>
      <c r="F2210" s="11" t="str">
        <f>Table76810[[#This Row],[CID]]</f>
        <v>S2.1</v>
      </c>
      <c r="G2210" s="6">
        <v>2</v>
      </c>
      <c r="H2210" s="13" t="s">
        <v>53</v>
      </c>
      <c r="I2210" s="12" t="s">
        <v>418</v>
      </c>
      <c r="J2210" s="11" t="str">
        <f>VLOOKUP(Table76810[[#This Row],[CID]],ALY,2,FALSE)</f>
        <v>Data Trend &amp; Relationships between Variables</v>
      </c>
    </row>
    <row r="2211" spans="1:10" x14ac:dyDescent="0.2">
      <c r="A2211" s="8" t="str">
        <f>Table76810[[#This Row],[Test No.]]&amp;Table76810[[#This Row],[Section]]&amp;Table76810[[#This Row],[Q No.]]</f>
        <v>R710</v>
      </c>
      <c r="C2211" s="15" t="s">
        <v>320</v>
      </c>
      <c r="D2211" s="12">
        <v>10</v>
      </c>
      <c r="F2211" s="11" t="str">
        <f>Table76810[[#This Row],[CID]]</f>
        <v>S2.1</v>
      </c>
      <c r="G2211" s="6">
        <v>2</v>
      </c>
      <c r="H2211" s="13" t="s">
        <v>53</v>
      </c>
      <c r="I2211" s="12" t="s">
        <v>418</v>
      </c>
      <c r="J2211" s="11" t="str">
        <f>VLOOKUP(Table76810[[#This Row],[CID]],ALY,2,FALSE)</f>
        <v>Data Trend &amp; Relationships between Variables</v>
      </c>
    </row>
    <row r="2212" spans="1:10" x14ac:dyDescent="0.2">
      <c r="A2212" s="8" t="str">
        <f>Table76810[[#This Row],[Test No.]]&amp;Table76810[[#This Row],[Section]]&amp;Table76810[[#This Row],[Q No.]]</f>
        <v>R711</v>
      </c>
      <c r="C2212" s="15" t="s">
        <v>320</v>
      </c>
      <c r="D2212" s="12">
        <v>11</v>
      </c>
      <c r="F2212" s="11" t="str">
        <f>Table76810[[#This Row],[CID]]</f>
        <v>S2.1</v>
      </c>
      <c r="G2212" s="6">
        <v>2</v>
      </c>
      <c r="H2212" s="13" t="s">
        <v>53</v>
      </c>
      <c r="I2212" s="12" t="s">
        <v>418</v>
      </c>
      <c r="J2212" s="11" t="str">
        <f>VLOOKUP(Table76810[[#This Row],[CID]],ALY,2,FALSE)</f>
        <v>Data Trend &amp; Relationships between Variables</v>
      </c>
    </row>
    <row r="2213" spans="1:10" x14ac:dyDescent="0.2">
      <c r="A2213" s="8" t="str">
        <f>Table76810[[#This Row],[Test No.]]&amp;Table76810[[#This Row],[Section]]&amp;Table76810[[#This Row],[Q No.]]</f>
        <v>R712</v>
      </c>
      <c r="C2213" s="15" t="s">
        <v>320</v>
      </c>
      <c r="D2213" s="12">
        <v>12</v>
      </c>
      <c r="F2213" s="11" t="str">
        <f>Table76810[[#This Row],[CID]]</f>
        <v>S2.1</v>
      </c>
      <c r="G2213" s="6">
        <v>2</v>
      </c>
      <c r="H2213" s="13" t="s">
        <v>53</v>
      </c>
      <c r="I2213" s="12" t="s">
        <v>418</v>
      </c>
      <c r="J2213" s="11" t="str">
        <f>VLOOKUP(Table76810[[#This Row],[CID]],ALY,2,FALSE)</f>
        <v>Data Trend &amp; Relationships between Variables</v>
      </c>
    </row>
    <row r="2214" spans="1:10" x14ac:dyDescent="0.2">
      <c r="A2214" s="8" t="str">
        <f>Table76810[[#This Row],[Test No.]]&amp;Table76810[[#This Row],[Section]]&amp;Table76810[[#This Row],[Q No.]]</f>
        <v>R713</v>
      </c>
      <c r="C2214" s="15" t="s">
        <v>320</v>
      </c>
      <c r="D2214" s="12">
        <v>13</v>
      </c>
      <c r="F2214" s="11" t="str">
        <f>Table76810[[#This Row],[CID]]</f>
        <v>S3.3</v>
      </c>
      <c r="G2214" s="6">
        <v>3</v>
      </c>
      <c r="H2214" s="13" t="s">
        <v>54</v>
      </c>
      <c r="I2214" s="12" t="s">
        <v>423</v>
      </c>
      <c r="J2214" s="11" t="str">
        <f>VLOOKUP(Table76810[[#This Row],[CID]],ALY,2,FALSE)</f>
        <v>Interpreting Experiments</v>
      </c>
    </row>
    <row r="2215" spans="1:10" x14ac:dyDescent="0.2">
      <c r="A2215" s="8" t="str">
        <f>Table76810[[#This Row],[Test No.]]&amp;Table76810[[#This Row],[Section]]&amp;Table76810[[#This Row],[Q No.]]</f>
        <v>R714</v>
      </c>
      <c r="C2215" s="15" t="s">
        <v>320</v>
      </c>
      <c r="D2215" s="12">
        <v>14</v>
      </c>
      <c r="F2215" s="11" t="str">
        <f>Table76810[[#This Row],[CID]]</f>
        <v>S3.2</v>
      </c>
      <c r="G2215" s="6">
        <v>3</v>
      </c>
      <c r="H2215" s="13" t="s">
        <v>54</v>
      </c>
      <c r="I2215" s="12" t="s">
        <v>422</v>
      </c>
      <c r="J2215" s="11" t="str">
        <f>VLOOKUP(Table76810[[#This Row],[CID]],ALY,2,FALSE)</f>
        <v>Hypothetical Experiment</v>
      </c>
    </row>
    <row r="2216" spans="1:10" x14ac:dyDescent="0.2">
      <c r="A2216" s="8" t="str">
        <f>Table76810[[#This Row],[Test No.]]&amp;Table76810[[#This Row],[Section]]&amp;Table76810[[#This Row],[Q No.]]</f>
        <v>R715</v>
      </c>
      <c r="C2216" s="15" t="s">
        <v>320</v>
      </c>
      <c r="D2216" s="12">
        <v>15</v>
      </c>
      <c r="F2216" s="11" t="str">
        <f>Table76810[[#This Row],[CID]]</f>
        <v>S3.3</v>
      </c>
      <c r="G2216" s="6">
        <v>3</v>
      </c>
      <c r="H2216" s="13" t="s">
        <v>54</v>
      </c>
      <c r="I2216" s="12" t="s">
        <v>423</v>
      </c>
      <c r="J2216" s="11" t="str">
        <f>VLOOKUP(Table76810[[#This Row],[CID]],ALY,2,FALSE)</f>
        <v>Interpreting Experiments</v>
      </c>
    </row>
    <row r="2217" spans="1:10" x14ac:dyDescent="0.2">
      <c r="A2217" s="8" t="str">
        <f>Table76810[[#This Row],[Test No.]]&amp;Table76810[[#This Row],[Section]]&amp;Table76810[[#This Row],[Q No.]]</f>
        <v>R716</v>
      </c>
      <c r="C2217" s="15" t="s">
        <v>320</v>
      </c>
      <c r="D2217" s="12">
        <v>16</v>
      </c>
      <c r="F2217" s="11" t="str">
        <f>Table76810[[#This Row],[CID]]</f>
        <v>S3.3</v>
      </c>
      <c r="G2217" s="6">
        <v>3</v>
      </c>
      <c r="H2217" s="13" t="s">
        <v>54</v>
      </c>
      <c r="I2217" s="12" t="s">
        <v>423</v>
      </c>
      <c r="J2217" s="11" t="str">
        <f>VLOOKUP(Table76810[[#This Row],[CID]],ALY,2,FALSE)</f>
        <v>Interpreting Experiments</v>
      </c>
    </row>
    <row r="2218" spans="1:10" x14ac:dyDescent="0.2">
      <c r="A2218" s="8" t="str">
        <f>Table76810[[#This Row],[Test No.]]&amp;Table76810[[#This Row],[Section]]&amp;Table76810[[#This Row],[Q No.]]</f>
        <v>R717</v>
      </c>
      <c r="C2218" s="15" t="s">
        <v>320</v>
      </c>
      <c r="D2218" s="12">
        <v>17</v>
      </c>
      <c r="F2218" s="11" t="str">
        <f>Table76810[[#This Row],[CID]]</f>
        <v>S3.3</v>
      </c>
      <c r="G2218" s="6">
        <v>3</v>
      </c>
      <c r="H2218" s="13" t="s">
        <v>54</v>
      </c>
      <c r="I2218" s="12" t="s">
        <v>423</v>
      </c>
      <c r="J2218" s="11" t="str">
        <f>VLOOKUP(Table76810[[#This Row],[CID]],ALY,2,FALSE)</f>
        <v>Interpreting Experiments</v>
      </c>
    </row>
    <row r="2219" spans="1:10" x14ac:dyDescent="0.2">
      <c r="A2219" s="8" t="str">
        <f>Table76810[[#This Row],[Test No.]]&amp;Table76810[[#This Row],[Section]]&amp;Table76810[[#This Row],[Q No.]]</f>
        <v>R718</v>
      </c>
      <c r="C2219" s="15" t="s">
        <v>320</v>
      </c>
      <c r="D2219" s="12">
        <v>18</v>
      </c>
      <c r="F2219" s="11" t="str">
        <f>Table76810[[#This Row],[CID]]</f>
        <v>S3.2</v>
      </c>
      <c r="G2219" s="6">
        <v>3</v>
      </c>
      <c r="H2219" s="13" t="s">
        <v>54</v>
      </c>
      <c r="I2219" s="12" t="s">
        <v>422</v>
      </c>
      <c r="J2219" s="11" t="str">
        <f>VLOOKUP(Table76810[[#This Row],[CID]],ALY,2,FALSE)</f>
        <v>Hypothetical Experiment</v>
      </c>
    </row>
    <row r="2220" spans="1:10" x14ac:dyDescent="0.2">
      <c r="A2220" s="8" t="str">
        <f>Table76810[[#This Row],[Test No.]]&amp;Table76810[[#This Row],[Section]]&amp;Table76810[[#This Row],[Q No.]]</f>
        <v>R719</v>
      </c>
      <c r="C2220" s="15" t="s">
        <v>320</v>
      </c>
      <c r="D2220" s="12">
        <v>19</v>
      </c>
      <c r="F2220" s="11" t="str">
        <f>Table76810[[#This Row],[CID]]</f>
        <v>S3.3</v>
      </c>
      <c r="G2220" s="6">
        <v>3</v>
      </c>
      <c r="H2220" s="13" t="s">
        <v>54</v>
      </c>
      <c r="I2220" s="12" t="s">
        <v>423</v>
      </c>
      <c r="J2220" s="11" t="str">
        <f>VLOOKUP(Table76810[[#This Row],[CID]],ALY,2,FALSE)</f>
        <v>Interpreting Experiments</v>
      </c>
    </row>
    <row r="2221" spans="1:10" x14ac:dyDescent="0.2">
      <c r="A2221" s="8" t="str">
        <f>Table76810[[#This Row],[Test No.]]&amp;Table76810[[#This Row],[Section]]&amp;Table76810[[#This Row],[Q No.]]</f>
        <v>R720</v>
      </c>
      <c r="C2221" s="15" t="s">
        <v>320</v>
      </c>
      <c r="D2221" s="12">
        <v>20</v>
      </c>
      <c r="F2221" s="11" t="str">
        <f>Table76810[[#This Row],[CID]]</f>
        <v>S3.3</v>
      </c>
      <c r="G2221" s="6">
        <v>3</v>
      </c>
      <c r="H2221" s="13" t="s">
        <v>54</v>
      </c>
      <c r="I2221" s="12" t="s">
        <v>423</v>
      </c>
      <c r="J2221" s="11" t="str">
        <f>VLOOKUP(Table76810[[#This Row],[CID]],ALY,2,FALSE)</f>
        <v>Interpreting Experiments</v>
      </c>
    </row>
    <row r="2222" spans="1:10" x14ac:dyDescent="0.2">
      <c r="A2222" s="8" t="str">
        <f>Table76810[[#This Row],[Test No.]]&amp;Table76810[[#This Row],[Section]]&amp;Table76810[[#This Row],[Q No.]]</f>
        <v>R721</v>
      </c>
      <c r="C2222" s="15" t="s">
        <v>320</v>
      </c>
      <c r="D2222" s="12">
        <v>21</v>
      </c>
      <c r="F2222" s="11" t="str">
        <f>Table76810[[#This Row],[CID]]</f>
        <v>S3.2</v>
      </c>
      <c r="G2222" s="6">
        <v>3</v>
      </c>
      <c r="H2222" s="13" t="s">
        <v>54</v>
      </c>
      <c r="I2222" s="12" t="s">
        <v>422</v>
      </c>
      <c r="J2222" s="11" t="str">
        <f>VLOOKUP(Table76810[[#This Row],[CID]],ALY,2,FALSE)</f>
        <v>Hypothetical Experiment</v>
      </c>
    </row>
    <row r="2223" spans="1:10" x14ac:dyDescent="0.2">
      <c r="A2223" s="8" t="str">
        <f>Table76810[[#This Row],[Test No.]]&amp;Table76810[[#This Row],[Section]]&amp;Table76810[[#This Row],[Q No.]]</f>
        <v>R722</v>
      </c>
      <c r="C2223" s="15" t="s">
        <v>320</v>
      </c>
      <c r="D2223" s="12">
        <v>22</v>
      </c>
      <c r="F2223" s="11" t="str">
        <f>Table76810[[#This Row],[CID]]</f>
        <v>S3.3</v>
      </c>
      <c r="G2223" s="6">
        <v>3</v>
      </c>
      <c r="H2223" s="13" t="s">
        <v>54</v>
      </c>
      <c r="I2223" s="12" t="s">
        <v>423</v>
      </c>
      <c r="J2223" s="11" t="str">
        <f>VLOOKUP(Table76810[[#This Row],[CID]],ALY,2,FALSE)</f>
        <v>Interpreting Experiments</v>
      </c>
    </row>
    <row r="2224" spans="1:10" x14ac:dyDescent="0.2">
      <c r="A2224" s="8" t="str">
        <f>Table76810[[#This Row],[Test No.]]&amp;Table76810[[#This Row],[Section]]&amp;Table76810[[#This Row],[Q No.]]</f>
        <v>R723</v>
      </c>
      <c r="C2224" s="15" t="s">
        <v>320</v>
      </c>
      <c r="D2224" s="12">
        <v>23</v>
      </c>
      <c r="F2224" s="11" t="str">
        <f>Table76810[[#This Row],[CID]]</f>
        <v>S3.3</v>
      </c>
      <c r="G2224" s="6">
        <v>3</v>
      </c>
      <c r="H2224" s="13" t="s">
        <v>54</v>
      </c>
      <c r="I2224" s="12" t="s">
        <v>423</v>
      </c>
      <c r="J2224" s="11" t="str">
        <f>VLOOKUP(Table76810[[#This Row],[CID]],ALY,2,FALSE)</f>
        <v>Interpreting Experiments</v>
      </c>
    </row>
    <row r="2225" spans="1:10" x14ac:dyDescent="0.2">
      <c r="A2225" s="8" t="str">
        <f>Table76810[[#This Row],[Test No.]]&amp;Table76810[[#This Row],[Section]]&amp;Table76810[[#This Row],[Q No.]]</f>
        <v>R724</v>
      </c>
      <c r="C2225" s="15" t="s">
        <v>320</v>
      </c>
      <c r="D2225" s="12">
        <v>24</v>
      </c>
      <c r="F2225" s="11" t="str">
        <f>Table76810[[#This Row],[CID]]</f>
        <v>S3.3</v>
      </c>
      <c r="G2225" s="6">
        <v>3</v>
      </c>
      <c r="H2225" s="13" t="s">
        <v>54</v>
      </c>
      <c r="I2225" s="12" t="s">
        <v>423</v>
      </c>
      <c r="J2225" s="11" t="str">
        <f>VLOOKUP(Table76810[[#This Row],[CID]],ALY,2,FALSE)</f>
        <v>Interpreting Experiments</v>
      </c>
    </row>
    <row r="2226" spans="1:10" x14ac:dyDescent="0.2">
      <c r="A2226" s="8" t="str">
        <f>Table76810[[#This Row],[Test No.]]&amp;Table76810[[#This Row],[Section]]&amp;Table76810[[#This Row],[Q No.]]</f>
        <v>R725</v>
      </c>
      <c r="C2226" s="15" t="s">
        <v>320</v>
      </c>
      <c r="D2226" s="12">
        <v>25</v>
      </c>
      <c r="F2226" s="11" t="str">
        <f>Table76810[[#This Row],[CID]]</f>
        <v>S3.3</v>
      </c>
      <c r="G2226" s="6">
        <v>3</v>
      </c>
      <c r="H2226" s="13" t="s">
        <v>54</v>
      </c>
      <c r="I2226" s="12" t="s">
        <v>423</v>
      </c>
      <c r="J2226" s="11" t="str">
        <f>VLOOKUP(Table76810[[#This Row],[CID]],ALY,2,FALSE)</f>
        <v>Interpreting Experiments</v>
      </c>
    </row>
    <row r="2227" spans="1:10" x14ac:dyDescent="0.2">
      <c r="A2227" s="8" t="str">
        <f>Table76810[[#This Row],[Test No.]]&amp;Table76810[[#This Row],[Section]]&amp;Table76810[[#This Row],[Q No.]]</f>
        <v>R726</v>
      </c>
      <c r="C2227" s="15" t="s">
        <v>320</v>
      </c>
      <c r="D2227" s="12">
        <v>26</v>
      </c>
      <c r="F2227" s="11" t="str">
        <f>Table76810[[#This Row],[CID]]</f>
        <v>S3.3</v>
      </c>
      <c r="G2227" s="6">
        <v>3</v>
      </c>
      <c r="H2227" s="13" t="s">
        <v>54</v>
      </c>
      <c r="I2227" s="12" t="s">
        <v>423</v>
      </c>
      <c r="J2227" s="11" t="str">
        <f>VLOOKUP(Table76810[[#This Row],[CID]],ALY,2,FALSE)</f>
        <v>Interpreting Experiments</v>
      </c>
    </row>
    <row r="2228" spans="1:10" x14ac:dyDescent="0.2">
      <c r="A2228" s="8" t="str">
        <f>Table76810[[#This Row],[Test No.]]&amp;Table76810[[#This Row],[Section]]&amp;Table76810[[#This Row],[Q No.]]</f>
        <v>R727</v>
      </c>
      <c r="C2228" s="15" t="s">
        <v>320</v>
      </c>
      <c r="D2228" s="12">
        <v>27</v>
      </c>
      <c r="F2228" s="11" t="str">
        <f>Table76810[[#This Row],[CID]]</f>
        <v>S3.3</v>
      </c>
      <c r="G2228" s="6">
        <v>3</v>
      </c>
      <c r="H2228" s="13" t="s">
        <v>54</v>
      </c>
      <c r="I2228" s="12" t="s">
        <v>423</v>
      </c>
      <c r="J2228" s="11" t="str">
        <f>VLOOKUP(Table76810[[#This Row],[CID]],ALY,2,FALSE)</f>
        <v>Interpreting Experiments</v>
      </c>
    </row>
    <row r="2229" spans="1:10" x14ac:dyDescent="0.2">
      <c r="A2229" s="8" t="str">
        <f>Table76810[[#This Row],[Test No.]]&amp;Table76810[[#This Row],[Section]]&amp;Table76810[[#This Row],[Q No.]]</f>
        <v>R728</v>
      </c>
      <c r="C2229" s="15" t="s">
        <v>320</v>
      </c>
      <c r="D2229" s="12">
        <v>28</v>
      </c>
      <c r="F2229" s="11" t="str">
        <f>Table76810[[#This Row],[CID]]</f>
        <v>S3.3</v>
      </c>
      <c r="G2229" s="6">
        <v>3</v>
      </c>
      <c r="H2229" s="13" t="s">
        <v>54</v>
      </c>
      <c r="I2229" s="12" t="s">
        <v>423</v>
      </c>
      <c r="J2229" s="11" t="str">
        <f>VLOOKUP(Table76810[[#This Row],[CID]],ALY,2,FALSE)</f>
        <v>Interpreting Experiments</v>
      </c>
    </row>
    <row r="2230" spans="1:10" x14ac:dyDescent="0.2">
      <c r="A2230" s="8" t="str">
        <f>Table76810[[#This Row],[Test No.]]&amp;Table76810[[#This Row],[Section]]&amp;Table76810[[#This Row],[Q No.]]</f>
        <v>R729</v>
      </c>
      <c r="C2230" s="15" t="s">
        <v>320</v>
      </c>
      <c r="D2230" s="12">
        <v>29</v>
      </c>
      <c r="F2230" s="11" t="str">
        <f>Table76810[[#This Row],[CID]]</f>
        <v>S3.3</v>
      </c>
      <c r="G2230" s="6">
        <v>3</v>
      </c>
      <c r="H2230" s="13" t="s">
        <v>54</v>
      </c>
      <c r="I2230" s="12" t="s">
        <v>423</v>
      </c>
      <c r="J2230" s="11" t="str">
        <f>VLOOKUP(Table76810[[#This Row],[CID]],ALY,2,FALSE)</f>
        <v>Interpreting Experiments</v>
      </c>
    </row>
    <row r="2231" spans="1:10" x14ac:dyDescent="0.2">
      <c r="A2231" s="8" t="str">
        <f>Table76810[[#This Row],[Test No.]]&amp;Table76810[[#This Row],[Section]]&amp;Table76810[[#This Row],[Q No.]]</f>
        <v>R730</v>
      </c>
      <c r="C2231" s="15" t="s">
        <v>320</v>
      </c>
      <c r="D2231" s="12">
        <v>30</v>
      </c>
      <c r="F2231" s="11" t="str">
        <f>Table76810[[#This Row],[CID]]</f>
        <v>S3.1</v>
      </c>
      <c r="G2231" s="6">
        <v>3</v>
      </c>
      <c r="H2231" s="13" t="s">
        <v>54</v>
      </c>
      <c r="I2231" s="12" t="s">
        <v>421</v>
      </c>
      <c r="J2231" s="11" t="str">
        <f>VLOOKUP(Table76810[[#This Row],[CID]],ALY,2,FALSE)</f>
        <v>Experimental Design &amp; Method</v>
      </c>
    </row>
    <row r="2232" spans="1:10" x14ac:dyDescent="0.2">
      <c r="A2232" s="8" t="str">
        <f>Table76810[[#This Row],[Test No.]]&amp;Table76810[[#This Row],[Section]]&amp;Table76810[[#This Row],[Q No.]]</f>
        <v>R731</v>
      </c>
      <c r="C2232" s="15" t="s">
        <v>320</v>
      </c>
      <c r="D2232" s="12">
        <v>31</v>
      </c>
      <c r="F2232" s="11" t="str">
        <f>Table76810[[#This Row],[CID]]</f>
        <v>S2.1</v>
      </c>
      <c r="G2232" s="6">
        <v>2</v>
      </c>
      <c r="H2232" s="13" t="s">
        <v>53</v>
      </c>
      <c r="I2232" s="12" t="s">
        <v>418</v>
      </c>
      <c r="J2232" s="11" t="str">
        <f>VLOOKUP(Table76810[[#This Row],[CID]],ALY,2,FALSE)</f>
        <v>Data Trend &amp; Relationships between Variables</v>
      </c>
    </row>
    <row r="2233" spans="1:10" x14ac:dyDescent="0.2">
      <c r="A2233" s="8" t="str">
        <f>Table76810[[#This Row],[Test No.]]&amp;Table76810[[#This Row],[Section]]&amp;Table76810[[#This Row],[Q No.]]</f>
        <v>R732</v>
      </c>
      <c r="C2233" s="15" t="s">
        <v>320</v>
      </c>
      <c r="D2233" s="12">
        <v>32</v>
      </c>
      <c r="F2233" s="11" t="str">
        <f>Table76810[[#This Row],[CID]]</f>
        <v>S2.1</v>
      </c>
      <c r="G2233" s="6">
        <v>2</v>
      </c>
      <c r="H2233" s="13" t="s">
        <v>53</v>
      </c>
      <c r="I2233" s="12" t="s">
        <v>418</v>
      </c>
      <c r="J2233" s="11" t="str">
        <f>VLOOKUP(Table76810[[#This Row],[CID]],ALY,2,FALSE)</f>
        <v>Data Trend &amp; Relationships between Variables</v>
      </c>
    </row>
    <row r="2234" spans="1:10" x14ac:dyDescent="0.2">
      <c r="A2234" s="8" t="str">
        <f>Table76810[[#This Row],[Test No.]]&amp;Table76810[[#This Row],[Section]]&amp;Table76810[[#This Row],[Q No.]]</f>
        <v>R733</v>
      </c>
      <c r="C2234" s="15" t="s">
        <v>320</v>
      </c>
      <c r="D2234" s="12">
        <v>33</v>
      </c>
      <c r="F2234" s="11" t="str">
        <f>Table76810[[#This Row],[CID]]</f>
        <v>S2.1</v>
      </c>
      <c r="G2234" s="6">
        <v>2</v>
      </c>
      <c r="H2234" s="13" t="s">
        <v>53</v>
      </c>
      <c r="I2234" s="12" t="s">
        <v>418</v>
      </c>
      <c r="J2234" s="11" t="str">
        <f>VLOOKUP(Table76810[[#This Row],[CID]],ALY,2,FALSE)</f>
        <v>Data Trend &amp; Relationships between Variables</v>
      </c>
    </row>
    <row r="2235" spans="1:10" x14ac:dyDescent="0.2">
      <c r="A2235" s="8" t="str">
        <f>Table76810[[#This Row],[Test No.]]&amp;Table76810[[#This Row],[Section]]&amp;Table76810[[#This Row],[Q No.]]</f>
        <v>R734</v>
      </c>
      <c r="C2235" s="15" t="s">
        <v>320</v>
      </c>
      <c r="D2235" s="12">
        <v>34</v>
      </c>
      <c r="F2235" s="11" t="str">
        <f>Table76810[[#This Row],[CID]]</f>
        <v>S2.1</v>
      </c>
      <c r="G2235" s="6">
        <v>2</v>
      </c>
      <c r="H2235" s="13" t="s">
        <v>53</v>
      </c>
      <c r="I2235" s="12" t="s">
        <v>418</v>
      </c>
      <c r="J2235" s="11" t="str">
        <f>VLOOKUP(Table76810[[#This Row],[CID]],ALY,2,FALSE)</f>
        <v>Data Trend &amp; Relationships between Variables</v>
      </c>
    </row>
    <row r="2236" spans="1:10" x14ac:dyDescent="0.2">
      <c r="A2236" s="8" t="str">
        <f>Table76810[[#This Row],[Test No.]]&amp;Table76810[[#This Row],[Section]]&amp;Table76810[[#This Row],[Q No.]]</f>
        <v>R735</v>
      </c>
      <c r="C2236" s="15" t="s">
        <v>320</v>
      </c>
      <c r="D2236" s="12">
        <v>35</v>
      </c>
      <c r="F2236" s="11" t="str">
        <f>Table76810[[#This Row],[CID]]</f>
        <v>S2.1</v>
      </c>
      <c r="G2236" s="6">
        <v>2</v>
      </c>
      <c r="H2236" s="13" t="s">
        <v>53</v>
      </c>
      <c r="I2236" s="12" t="s">
        <v>418</v>
      </c>
      <c r="J2236" s="11" t="str">
        <f>VLOOKUP(Table76810[[#This Row],[CID]],ALY,2,FALSE)</f>
        <v>Data Trend &amp; Relationships between Variables</v>
      </c>
    </row>
    <row r="2237" spans="1:10" x14ac:dyDescent="0.2">
      <c r="A2237" s="8" t="str">
        <f>Table76810[[#This Row],[Test No.]]&amp;Table76810[[#This Row],[Section]]&amp;Table76810[[#This Row],[Q No.]]</f>
        <v>R736</v>
      </c>
      <c r="C2237" s="15" t="s">
        <v>320</v>
      </c>
      <c r="D2237" s="12">
        <v>36</v>
      </c>
      <c r="F2237" s="11" t="str">
        <f>Table76810[[#This Row],[CID]]</f>
        <v>S2.1</v>
      </c>
      <c r="G2237" s="6">
        <v>2</v>
      </c>
      <c r="H2237" s="13" t="s">
        <v>53</v>
      </c>
      <c r="I2237" s="12" t="s">
        <v>418</v>
      </c>
      <c r="J2237" s="11" t="str">
        <f>VLOOKUP(Table76810[[#This Row],[CID]],ALY,2,FALSE)</f>
        <v>Data Trend &amp; Relationships between Variables</v>
      </c>
    </row>
    <row r="2238" spans="1:10" x14ac:dyDescent="0.2">
      <c r="A2238" s="8" t="str">
        <f>Table76810[[#This Row],[Test No.]]&amp;Table76810[[#This Row],[Section]]&amp;Table76810[[#This Row],[Q No.]]</f>
        <v>R737</v>
      </c>
      <c r="C2238" s="15" t="s">
        <v>320</v>
      </c>
      <c r="D2238" s="12">
        <v>37</v>
      </c>
      <c r="F2238" s="11" t="str">
        <f>Table76810[[#This Row],[CID]]</f>
        <v>S2.1</v>
      </c>
      <c r="G2238" s="6">
        <v>2</v>
      </c>
      <c r="H2238" s="13" t="s">
        <v>53</v>
      </c>
      <c r="I2238" s="12" t="s">
        <v>418</v>
      </c>
      <c r="J2238" s="11" t="str">
        <f>VLOOKUP(Table76810[[#This Row],[CID]],ALY,2,FALSE)</f>
        <v>Data Trend &amp; Relationships between Variables</v>
      </c>
    </row>
    <row r="2239" spans="1:10" x14ac:dyDescent="0.2">
      <c r="A2239" s="8" t="str">
        <f>Table76810[[#This Row],[Test No.]]&amp;Table76810[[#This Row],[Section]]&amp;Table76810[[#This Row],[Q No.]]</f>
        <v>R738</v>
      </c>
      <c r="C2239" s="15" t="s">
        <v>320</v>
      </c>
      <c r="D2239" s="12">
        <v>38</v>
      </c>
      <c r="F2239" s="11" t="str">
        <f>Table76810[[#This Row],[CID]]</f>
        <v>S2.1</v>
      </c>
      <c r="G2239" s="6">
        <v>2</v>
      </c>
      <c r="H2239" s="13" t="s">
        <v>53</v>
      </c>
      <c r="I2239" s="12" t="s">
        <v>418</v>
      </c>
      <c r="J2239" s="11" t="str">
        <f>VLOOKUP(Table76810[[#This Row],[CID]],ALY,2,FALSE)</f>
        <v>Data Trend &amp; Relationships between Variables</v>
      </c>
    </row>
    <row r="2240" spans="1:10" x14ac:dyDescent="0.2">
      <c r="A2240" s="8" t="str">
        <f>Table76810[[#This Row],[Test No.]]&amp;Table76810[[#This Row],[Section]]&amp;Table76810[[#This Row],[Q No.]]</f>
        <v>R739</v>
      </c>
      <c r="C2240" s="15" t="s">
        <v>320</v>
      </c>
      <c r="D2240" s="12">
        <v>39</v>
      </c>
      <c r="F2240" s="11" t="str">
        <f>Table76810[[#This Row],[CID]]</f>
        <v>S2.1</v>
      </c>
      <c r="G2240" s="6">
        <v>2</v>
      </c>
      <c r="H2240" s="13" t="s">
        <v>53</v>
      </c>
      <c r="I2240" s="12" t="s">
        <v>418</v>
      </c>
      <c r="J2240" s="11" t="str">
        <f>VLOOKUP(Table76810[[#This Row],[CID]],ALY,2,FALSE)</f>
        <v>Data Trend &amp; Relationships between Variables</v>
      </c>
    </row>
    <row r="2241" spans="1:10" x14ac:dyDescent="0.2">
      <c r="A2241" s="8" t="str">
        <f>Table76810[[#This Row],[Test No.]]&amp;Table76810[[#This Row],[Section]]&amp;Table76810[[#This Row],[Q No.]]</f>
        <v>R740</v>
      </c>
      <c r="C2241" s="15" t="s">
        <v>320</v>
      </c>
      <c r="D2241" s="12">
        <v>40</v>
      </c>
      <c r="F2241" s="11" t="str">
        <f>Table76810[[#This Row],[CID]]</f>
        <v>S2.1</v>
      </c>
      <c r="G2241" s="6">
        <v>2</v>
      </c>
      <c r="H2241" s="13" t="s">
        <v>53</v>
      </c>
      <c r="I2241" s="12" t="s">
        <v>418</v>
      </c>
      <c r="J2241" s="11" t="str">
        <f>VLOOKUP(Table76810[[#This Row],[CID]],ALY,2,FALSE)</f>
        <v>Data Trend &amp; Relationships between Variables</v>
      </c>
    </row>
    <row r="2242" spans="1:10" x14ac:dyDescent="0.2">
      <c r="A2242" s="8" t="str">
        <f>Table76810[[#This Row],[Test No.]]&amp;Table76810[[#This Row],[Section]]&amp;Table76810[[#This Row],[Q No.]]</f>
        <v>R81</v>
      </c>
      <c r="C2242" s="15" t="s">
        <v>321</v>
      </c>
      <c r="D2242" s="12">
        <v>1</v>
      </c>
      <c r="F2242" s="11" t="str">
        <f>Table76810[[#This Row],[CID]]</f>
        <v>S3.3</v>
      </c>
      <c r="G2242" s="6">
        <v>3</v>
      </c>
      <c r="H2242" s="13" t="s">
        <v>54</v>
      </c>
      <c r="I2242" s="12" t="s">
        <v>423</v>
      </c>
      <c r="J2242" s="11" t="str">
        <f>VLOOKUP(Table76810[[#This Row],[CID]],ALY,2,FALSE)</f>
        <v>Interpreting Experiments</v>
      </c>
    </row>
    <row r="2243" spans="1:10" x14ac:dyDescent="0.2">
      <c r="A2243" s="8" t="str">
        <f>Table76810[[#This Row],[Test No.]]&amp;Table76810[[#This Row],[Section]]&amp;Table76810[[#This Row],[Q No.]]</f>
        <v>R82</v>
      </c>
      <c r="C2243" s="15" t="s">
        <v>321</v>
      </c>
      <c r="D2243" s="12">
        <v>2</v>
      </c>
      <c r="F2243" s="11" t="str">
        <f>Table76810[[#This Row],[CID]]</f>
        <v>S3.3</v>
      </c>
      <c r="G2243" s="6">
        <v>3</v>
      </c>
      <c r="H2243" s="13" t="s">
        <v>54</v>
      </c>
      <c r="I2243" s="12" t="s">
        <v>423</v>
      </c>
      <c r="J2243" s="11" t="str">
        <f>VLOOKUP(Table76810[[#This Row],[CID]],ALY,2,FALSE)</f>
        <v>Interpreting Experiments</v>
      </c>
    </row>
    <row r="2244" spans="1:10" x14ac:dyDescent="0.2">
      <c r="A2244" s="8" t="str">
        <f>Table76810[[#This Row],[Test No.]]&amp;Table76810[[#This Row],[Section]]&amp;Table76810[[#This Row],[Q No.]]</f>
        <v>R83</v>
      </c>
      <c r="C2244" s="15" t="s">
        <v>321</v>
      </c>
      <c r="D2244" s="12">
        <v>3</v>
      </c>
      <c r="F2244" s="11" t="str">
        <f>Table76810[[#This Row],[CID]]</f>
        <v>S3.3</v>
      </c>
      <c r="G2244" s="6">
        <v>3</v>
      </c>
      <c r="H2244" s="13" t="s">
        <v>54</v>
      </c>
      <c r="I2244" s="12" t="s">
        <v>423</v>
      </c>
      <c r="J2244" s="11" t="str">
        <f>VLOOKUP(Table76810[[#This Row],[CID]],ALY,2,FALSE)</f>
        <v>Interpreting Experiments</v>
      </c>
    </row>
    <row r="2245" spans="1:10" x14ac:dyDescent="0.2">
      <c r="A2245" s="8" t="str">
        <f>Table76810[[#This Row],[Test No.]]&amp;Table76810[[#This Row],[Section]]&amp;Table76810[[#This Row],[Q No.]]</f>
        <v>R84</v>
      </c>
      <c r="C2245" s="15" t="s">
        <v>321</v>
      </c>
      <c r="D2245" s="12">
        <v>4</v>
      </c>
      <c r="F2245" s="11" t="str">
        <f>Table76810[[#This Row],[CID]]</f>
        <v>S3.3</v>
      </c>
      <c r="G2245" s="6">
        <v>3</v>
      </c>
      <c r="H2245" s="13" t="s">
        <v>54</v>
      </c>
      <c r="I2245" s="12" t="s">
        <v>423</v>
      </c>
      <c r="J2245" s="11" t="str">
        <f>VLOOKUP(Table76810[[#This Row],[CID]],ALY,2,FALSE)</f>
        <v>Interpreting Experiments</v>
      </c>
    </row>
    <row r="2246" spans="1:10" x14ac:dyDescent="0.2">
      <c r="A2246" s="8" t="str">
        <f>Table76810[[#This Row],[Test No.]]&amp;Table76810[[#This Row],[Section]]&amp;Table76810[[#This Row],[Q No.]]</f>
        <v>R85</v>
      </c>
      <c r="C2246" s="15" t="s">
        <v>321</v>
      </c>
      <c r="D2246" s="12">
        <v>5</v>
      </c>
      <c r="F2246" s="11" t="str">
        <f>Table76810[[#This Row],[CID]]</f>
        <v>S3.3</v>
      </c>
      <c r="G2246" s="6">
        <v>3</v>
      </c>
      <c r="H2246" s="13" t="s">
        <v>54</v>
      </c>
      <c r="I2246" s="12" t="s">
        <v>423</v>
      </c>
      <c r="J2246" s="11" t="str">
        <f>VLOOKUP(Table76810[[#This Row],[CID]],ALY,2,FALSE)</f>
        <v>Interpreting Experiments</v>
      </c>
    </row>
    <row r="2247" spans="1:10" x14ac:dyDescent="0.2">
      <c r="A2247" s="8" t="str">
        <f>Table76810[[#This Row],[Test No.]]&amp;Table76810[[#This Row],[Section]]&amp;Table76810[[#This Row],[Q No.]]</f>
        <v>R86</v>
      </c>
      <c r="C2247" s="15" t="s">
        <v>321</v>
      </c>
      <c r="D2247" s="12">
        <v>6</v>
      </c>
      <c r="F2247" s="11" t="str">
        <f>Table76810[[#This Row],[CID]]</f>
        <v>S3.1</v>
      </c>
      <c r="G2247" s="6">
        <v>3</v>
      </c>
      <c r="H2247" s="13" t="s">
        <v>54</v>
      </c>
      <c r="I2247" s="12" t="s">
        <v>421</v>
      </c>
      <c r="J2247" s="11" t="str">
        <f>VLOOKUP(Table76810[[#This Row],[CID]],ALY,2,FALSE)</f>
        <v>Experimental Design &amp; Method</v>
      </c>
    </row>
    <row r="2248" spans="1:10" x14ac:dyDescent="0.2">
      <c r="A2248" s="8" t="str">
        <f>Table76810[[#This Row],[Test No.]]&amp;Table76810[[#This Row],[Section]]&amp;Table76810[[#This Row],[Q No.]]</f>
        <v>R87</v>
      </c>
      <c r="C2248" s="15" t="s">
        <v>321</v>
      </c>
      <c r="D2248" s="12">
        <v>7</v>
      </c>
      <c r="F2248" s="11" t="str">
        <f>Table76810[[#This Row],[CID]]</f>
        <v>S2.1</v>
      </c>
      <c r="G2248" s="6">
        <v>2</v>
      </c>
      <c r="H2248" s="13" t="s">
        <v>53</v>
      </c>
      <c r="I2248" s="12" t="s">
        <v>418</v>
      </c>
      <c r="J2248" s="11" t="str">
        <f>VLOOKUP(Table76810[[#This Row],[CID]],ALY,2,FALSE)</f>
        <v>Data Trend &amp; Relationships between Variables</v>
      </c>
    </row>
    <row r="2249" spans="1:10" x14ac:dyDescent="0.2">
      <c r="A2249" s="8" t="str">
        <f>Table76810[[#This Row],[Test No.]]&amp;Table76810[[#This Row],[Section]]&amp;Table76810[[#This Row],[Q No.]]</f>
        <v>R88</v>
      </c>
      <c r="C2249" s="15" t="s">
        <v>321</v>
      </c>
      <c r="D2249" s="12">
        <v>8</v>
      </c>
      <c r="F2249" s="11" t="str">
        <f>Table76810[[#This Row],[CID]]</f>
        <v>S2.1</v>
      </c>
      <c r="G2249" s="6">
        <v>2</v>
      </c>
      <c r="H2249" s="13" t="s">
        <v>53</v>
      </c>
      <c r="I2249" s="12" t="s">
        <v>418</v>
      </c>
      <c r="J2249" s="11" t="str">
        <f>VLOOKUP(Table76810[[#This Row],[CID]],ALY,2,FALSE)</f>
        <v>Data Trend &amp; Relationships between Variables</v>
      </c>
    </row>
    <row r="2250" spans="1:10" x14ac:dyDescent="0.2">
      <c r="A2250" s="8" t="str">
        <f>Table76810[[#This Row],[Test No.]]&amp;Table76810[[#This Row],[Section]]&amp;Table76810[[#This Row],[Q No.]]</f>
        <v>R89</v>
      </c>
      <c r="C2250" s="15" t="s">
        <v>321</v>
      </c>
      <c r="D2250" s="12">
        <v>9</v>
      </c>
      <c r="F2250" s="11" t="str">
        <f>Table76810[[#This Row],[CID]]</f>
        <v>S2.1</v>
      </c>
      <c r="G2250" s="6">
        <v>2</v>
      </c>
      <c r="H2250" s="13" t="s">
        <v>53</v>
      </c>
      <c r="I2250" s="12" t="s">
        <v>418</v>
      </c>
      <c r="J2250" s="11" t="str">
        <f>VLOOKUP(Table76810[[#This Row],[CID]],ALY,2,FALSE)</f>
        <v>Data Trend &amp; Relationships between Variables</v>
      </c>
    </row>
    <row r="2251" spans="1:10" x14ac:dyDescent="0.2">
      <c r="A2251" s="8" t="str">
        <f>Table76810[[#This Row],[Test No.]]&amp;Table76810[[#This Row],[Section]]&amp;Table76810[[#This Row],[Q No.]]</f>
        <v>R810</v>
      </c>
      <c r="C2251" s="15" t="s">
        <v>321</v>
      </c>
      <c r="D2251" s="12">
        <v>10</v>
      </c>
      <c r="F2251" s="11" t="str">
        <f>Table76810[[#This Row],[CID]]</f>
        <v>S2.1</v>
      </c>
      <c r="G2251" s="6">
        <v>2</v>
      </c>
      <c r="H2251" s="13" t="s">
        <v>53</v>
      </c>
      <c r="I2251" s="12" t="s">
        <v>418</v>
      </c>
      <c r="J2251" s="11" t="str">
        <f>VLOOKUP(Table76810[[#This Row],[CID]],ALY,2,FALSE)</f>
        <v>Data Trend &amp; Relationships between Variables</v>
      </c>
    </row>
    <row r="2252" spans="1:10" x14ac:dyDescent="0.2">
      <c r="A2252" s="8" t="str">
        <f>Table76810[[#This Row],[Test No.]]&amp;Table76810[[#This Row],[Section]]&amp;Table76810[[#This Row],[Q No.]]</f>
        <v>R811</v>
      </c>
      <c r="C2252" s="15" t="s">
        <v>321</v>
      </c>
      <c r="D2252" s="12">
        <v>11</v>
      </c>
      <c r="F2252" s="11" t="str">
        <f>Table76810[[#This Row],[CID]]</f>
        <v>S2.1</v>
      </c>
      <c r="G2252" s="6">
        <v>2</v>
      </c>
      <c r="H2252" s="13" t="s">
        <v>53</v>
      </c>
      <c r="I2252" s="12" t="s">
        <v>418</v>
      </c>
      <c r="J2252" s="11" t="str">
        <f>VLOOKUP(Table76810[[#This Row],[CID]],ALY,2,FALSE)</f>
        <v>Data Trend &amp; Relationships between Variables</v>
      </c>
    </row>
    <row r="2253" spans="1:10" x14ac:dyDescent="0.2">
      <c r="A2253" s="8" t="str">
        <f>Table76810[[#This Row],[Test No.]]&amp;Table76810[[#This Row],[Section]]&amp;Table76810[[#This Row],[Q No.]]</f>
        <v>R812</v>
      </c>
      <c r="C2253" s="15" t="s">
        <v>321</v>
      </c>
      <c r="D2253" s="12">
        <v>12</v>
      </c>
      <c r="F2253" s="11" t="str">
        <f>Table76810[[#This Row],[CID]]</f>
        <v>S2.1</v>
      </c>
      <c r="G2253" s="6">
        <v>2</v>
      </c>
      <c r="H2253" s="13" t="s">
        <v>53</v>
      </c>
      <c r="I2253" s="12" t="s">
        <v>418</v>
      </c>
      <c r="J2253" s="11" t="str">
        <f>VLOOKUP(Table76810[[#This Row],[CID]],ALY,2,FALSE)</f>
        <v>Data Trend &amp; Relationships between Variables</v>
      </c>
    </row>
    <row r="2254" spans="1:10" x14ac:dyDescent="0.2">
      <c r="A2254" s="8" t="str">
        <f>Table76810[[#This Row],[Test No.]]&amp;Table76810[[#This Row],[Section]]&amp;Table76810[[#This Row],[Q No.]]</f>
        <v>R813</v>
      </c>
      <c r="C2254" s="15" t="s">
        <v>321</v>
      </c>
      <c r="D2254" s="12">
        <v>13</v>
      </c>
      <c r="F2254" s="11" t="str">
        <f>Table76810[[#This Row],[CID]]</f>
        <v>S2.1</v>
      </c>
      <c r="G2254" s="6">
        <v>2</v>
      </c>
      <c r="H2254" s="13" t="s">
        <v>53</v>
      </c>
      <c r="I2254" s="12" t="s">
        <v>418</v>
      </c>
      <c r="J2254" s="11" t="str">
        <f>VLOOKUP(Table76810[[#This Row],[CID]],ALY,2,FALSE)</f>
        <v>Data Trend &amp; Relationships between Variables</v>
      </c>
    </row>
    <row r="2255" spans="1:10" x14ac:dyDescent="0.2">
      <c r="A2255" s="8" t="str">
        <f>Table76810[[#This Row],[Test No.]]&amp;Table76810[[#This Row],[Section]]&amp;Table76810[[#This Row],[Q No.]]</f>
        <v>R814</v>
      </c>
      <c r="C2255" s="15" t="s">
        <v>321</v>
      </c>
      <c r="D2255" s="12">
        <v>14</v>
      </c>
      <c r="F2255" s="11" t="str">
        <f>Table76810[[#This Row],[CID]]</f>
        <v>S2.1</v>
      </c>
      <c r="G2255" s="6">
        <v>2</v>
      </c>
      <c r="H2255" s="13" t="s">
        <v>53</v>
      </c>
      <c r="I2255" s="12" t="s">
        <v>418</v>
      </c>
      <c r="J2255" s="11" t="str">
        <f>VLOOKUP(Table76810[[#This Row],[CID]],ALY,2,FALSE)</f>
        <v>Data Trend &amp; Relationships between Variables</v>
      </c>
    </row>
    <row r="2256" spans="1:10" x14ac:dyDescent="0.2">
      <c r="A2256" s="8" t="str">
        <f>Table76810[[#This Row],[Test No.]]&amp;Table76810[[#This Row],[Section]]&amp;Table76810[[#This Row],[Q No.]]</f>
        <v>R815</v>
      </c>
      <c r="C2256" s="15" t="s">
        <v>321</v>
      </c>
      <c r="D2256" s="12">
        <v>15</v>
      </c>
      <c r="F2256" s="11" t="str">
        <f>Table76810[[#This Row],[CID]]</f>
        <v>S2.1</v>
      </c>
      <c r="G2256" s="6">
        <v>2</v>
      </c>
      <c r="H2256" s="13" t="s">
        <v>53</v>
      </c>
      <c r="I2256" s="12" t="s">
        <v>418</v>
      </c>
      <c r="J2256" s="11" t="str">
        <f>VLOOKUP(Table76810[[#This Row],[CID]],ALY,2,FALSE)</f>
        <v>Data Trend &amp; Relationships between Variables</v>
      </c>
    </row>
    <row r="2257" spans="1:10" x14ac:dyDescent="0.2">
      <c r="A2257" s="8" t="str">
        <f>Table76810[[#This Row],[Test No.]]&amp;Table76810[[#This Row],[Section]]&amp;Table76810[[#This Row],[Q No.]]</f>
        <v>R816</v>
      </c>
      <c r="C2257" s="15" t="s">
        <v>321</v>
      </c>
      <c r="D2257" s="12">
        <v>16</v>
      </c>
      <c r="F2257" s="11" t="str">
        <f>Table76810[[#This Row],[CID]]</f>
        <v>S2.1</v>
      </c>
      <c r="G2257" s="6">
        <v>2</v>
      </c>
      <c r="H2257" s="13" t="s">
        <v>53</v>
      </c>
      <c r="I2257" s="12" t="s">
        <v>418</v>
      </c>
      <c r="J2257" s="11" t="str">
        <f>VLOOKUP(Table76810[[#This Row],[CID]],ALY,2,FALSE)</f>
        <v>Data Trend &amp; Relationships between Variables</v>
      </c>
    </row>
    <row r="2258" spans="1:10" x14ac:dyDescent="0.2">
      <c r="A2258" s="8" t="str">
        <f>Table76810[[#This Row],[Test No.]]&amp;Table76810[[#This Row],[Section]]&amp;Table76810[[#This Row],[Q No.]]</f>
        <v>R817</v>
      </c>
      <c r="C2258" s="15" t="s">
        <v>321</v>
      </c>
      <c r="D2258" s="12">
        <v>17</v>
      </c>
      <c r="F2258" s="11" t="str">
        <f>Table76810[[#This Row],[CID]]</f>
        <v>S3.3</v>
      </c>
      <c r="G2258" s="6">
        <v>3</v>
      </c>
      <c r="H2258" s="13" t="s">
        <v>54</v>
      </c>
      <c r="I2258" s="12" t="s">
        <v>423</v>
      </c>
      <c r="J2258" s="11" t="str">
        <f>VLOOKUP(Table76810[[#This Row],[CID]],ALY,2,FALSE)</f>
        <v>Interpreting Experiments</v>
      </c>
    </row>
    <row r="2259" spans="1:10" x14ac:dyDescent="0.2">
      <c r="A2259" s="8" t="str">
        <f>Table76810[[#This Row],[Test No.]]&amp;Table76810[[#This Row],[Section]]&amp;Table76810[[#This Row],[Q No.]]</f>
        <v>R818</v>
      </c>
      <c r="C2259" s="15" t="s">
        <v>321</v>
      </c>
      <c r="D2259" s="12">
        <v>18</v>
      </c>
      <c r="F2259" s="11" t="str">
        <f>Table76810[[#This Row],[CID]]</f>
        <v>S3.1</v>
      </c>
      <c r="G2259" s="6">
        <v>3</v>
      </c>
      <c r="H2259" s="13" t="s">
        <v>54</v>
      </c>
      <c r="I2259" s="12" t="s">
        <v>421</v>
      </c>
      <c r="J2259" s="11" t="str">
        <f>VLOOKUP(Table76810[[#This Row],[CID]],ALY,2,FALSE)</f>
        <v>Experimental Design &amp; Method</v>
      </c>
    </row>
    <row r="2260" spans="1:10" x14ac:dyDescent="0.2">
      <c r="A2260" s="8" t="str">
        <f>Table76810[[#This Row],[Test No.]]&amp;Table76810[[#This Row],[Section]]&amp;Table76810[[#This Row],[Q No.]]</f>
        <v>R819</v>
      </c>
      <c r="C2260" s="15" t="s">
        <v>321</v>
      </c>
      <c r="D2260" s="12">
        <v>19</v>
      </c>
      <c r="F2260" s="11" t="str">
        <f>Table76810[[#This Row],[CID]]</f>
        <v>S3.3</v>
      </c>
      <c r="G2260" s="6">
        <v>3</v>
      </c>
      <c r="H2260" s="13" t="s">
        <v>54</v>
      </c>
      <c r="I2260" s="12" t="s">
        <v>423</v>
      </c>
      <c r="J2260" s="11" t="str">
        <f>VLOOKUP(Table76810[[#This Row],[CID]],ALY,2,FALSE)</f>
        <v>Interpreting Experiments</v>
      </c>
    </row>
    <row r="2261" spans="1:10" x14ac:dyDescent="0.2">
      <c r="A2261" s="8" t="str">
        <f>Table76810[[#This Row],[Test No.]]&amp;Table76810[[#This Row],[Section]]&amp;Table76810[[#This Row],[Q No.]]</f>
        <v>R820</v>
      </c>
      <c r="C2261" s="15" t="s">
        <v>321</v>
      </c>
      <c r="D2261" s="12">
        <v>20</v>
      </c>
      <c r="F2261" s="11" t="str">
        <f>Table76810[[#This Row],[CID]]</f>
        <v>S3.3</v>
      </c>
      <c r="G2261" s="6">
        <v>3</v>
      </c>
      <c r="H2261" s="13" t="s">
        <v>54</v>
      </c>
      <c r="I2261" s="12" t="s">
        <v>423</v>
      </c>
      <c r="J2261" s="11" t="str">
        <f>VLOOKUP(Table76810[[#This Row],[CID]],ALY,2,FALSE)</f>
        <v>Interpreting Experiments</v>
      </c>
    </row>
    <row r="2262" spans="1:10" x14ac:dyDescent="0.2">
      <c r="A2262" s="8" t="str">
        <f>Table76810[[#This Row],[Test No.]]&amp;Table76810[[#This Row],[Section]]&amp;Table76810[[#This Row],[Q No.]]</f>
        <v>R821</v>
      </c>
      <c r="C2262" s="15" t="s">
        <v>321</v>
      </c>
      <c r="D2262" s="12">
        <v>21</v>
      </c>
      <c r="F2262" s="11" t="str">
        <f>Table76810[[#This Row],[CID]]</f>
        <v>S3.3</v>
      </c>
      <c r="G2262" s="6">
        <v>3</v>
      </c>
      <c r="H2262" s="13" t="s">
        <v>54</v>
      </c>
      <c r="I2262" s="12" t="s">
        <v>423</v>
      </c>
      <c r="J2262" s="11" t="str">
        <f>VLOOKUP(Table76810[[#This Row],[CID]],ALY,2,FALSE)</f>
        <v>Interpreting Experiments</v>
      </c>
    </row>
    <row r="2263" spans="1:10" x14ac:dyDescent="0.2">
      <c r="A2263" s="8" t="str">
        <f>Table76810[[#This Row],[Test No.]]&amp;Table76810[[#This Row],[Section]]&amp;Table76810[[#This Row],[Q No.]]</f>
        <v>R822</v>
      </c>
      <c r="C2263" s="15" t="s">
        <v>321</v>
      </c>
      <c r="D2263" s="12">
        <v>22</v>
      </c>
      <c r="F2263" s="11" t="str">
        <f>Table76810[[#This Row],[CID]]</f>
        <v>S3.3</v>
      </c>
      <c r="G2263" s="6">
        <v>3</v>
      </c>
      <c r="H2263" s="13" t="s">
        <v>54</v>
      </c>
      <c r="I2263" s="12" t="s">
        <v>423</v>
      </c>
      <c r="J2263" s="11" t="str">
        <f>VLOOKUP(Table76810[[#This Row],[CID]],ALY,2,FALSE)</f>
        <v>Interpreting Experiments</v>
      </c>
    </row>
    <row r="2264" spans="1:10" x14ac:dyDescent="0.2">
      <c r="A2264" s="8" t="str">
        <f>Table76810[[#This Row],[Test No.]]&amp;Table76810[[#This Row],[Section]]&amp;Table76810[[#This Row],[Q No.]]</f>
        <v>R823</v>
      </c>
      <c r="C2264" s="15" t="s">
        <v>321</v>
      </c>
      <c r="D2264" s="12">
        <v>23</v>
      </c>
      <c r="F2264" s="11" t="str">
        <f>Table76810[[#This Row],[CID]]</f>
        <v>S2.1</v>
      </c>
      <c r="G2264" s="6">
        <v>2</v>
      </c>
      <c r="H2264" s="13" t="s">
        <v>53</v>
      </c>
      <c r="I2264" s="12" t="s">
        <v>418</v>
      </c>
      <c r="J2264" s="11" t="str">
        <f>VLOOKUP(Table76810[[#This Row],[CID]],ALY,2,FALSE)</f>
        <v>Data Trend &amp; Relationships between Variables</v>
      </c>
    </row>
    <row r="2265" spans="1:10" x14ac:dyDescent="0.2">
      <c r="A2265" s="8" t="str">
        <f>Table76810[[#This Row],[Test No.]]&amp;Table76810[[#This Row],[Section]]&amp;Table76810[[#This Row],[Q No.]]</f>
        <v>R824</v>
      </c>
      <c r="C2265" s="15" t="s">
        <v>321</v>
      </c>
      <c r="D2265" s="12">
        <v>24</v>
      </c>
      <c r="F2265" s="11" t="str">
        <f>Table76810[[#This Row],[CID]]</f>
        <v>S2.1</v>
      </c>
      <c r="G2265" s="6">
        <v>2</v>
      </c>
      <c r="H2265" s="13" t="s">
        <v>53</v>
      </c>
      <c r="I2265" s="12" t="s">
        <v>418</v>
      </c>
      <c r="J2265" s="11" t="str">
        <f>VLOOKUP(Table76810[[#This Row],[CID]],ALY,2,FALSE)</f>
        <v>Data Trend &amp; Relationships between Variables</v>
      </c>
    </row>
    <row r="2266" spans="1:10" x14ac:dyDescent="0.2">
      <c r="A2266" s="8" t="str">
        <f>Table76810[[#This Row],[Test No.]]&amp;Table76810[[#This Row],[Section]]&amp;Table76810[[#This Row],[Q No.]]</f>
        <v>R825</v>
      </c>
      <c r="C2266" s="15" t="s">
        <v>321</v>
      </c>
      <c r="D2266" s="12">
        <v>25</v>
      </c>
      <c r="F2266" s="11" t="str">
        <f>Table76810[[#This Row],[CID]]</f>
        <v>S2.1</v>
      </c>
      <c r="G2266" s="6">
        <v>2</v>
      </c>
      <c r="H2266" s="13" t="s">
        <v>53</v>
      </c>
      <c r="I2266" s="12" t="s">
        <v>418</v>
      </c>
      <c r="J2266" s="11" t="str">
        <f>VLOOKUP(Table76810[[#This Row],[CID]],ALY,2,FALSE)</f>
        <v>Data Trend &amp; Relationships between Variables</v>
      </c>
    </row>
    <row r="2267" spans="1:10" x14ac:dyDescent="0.2">
      <c r="A2267" s="8" t="str">
        <f>Table76810[[#This Row],[Test No.]]&amp;Table76810[[#This Row],[Section]]&amp;Table76810[[#This Row],[Q No.]]</f>
        <v>R826</v>
      </c>
      <c r="C2267" s="15" t="s">
        <v>321</v>
      </c>
      <c r="D2267" s="12">
        <v>26</v>
      </c>
      <c r="F2267" s="11" t="str">
        <f>Table76810[[#This Row],[CID]]</f>
        <v>S2.1</v>
      </c>
      <c r="G2267" s="6">
        <v>2</v>
      </c>
      <c r="H2267" s="13" t="s">
        <v>53</v>
      </c>
      <c r="I2267" s="12" t="s">
        <v>418</v>
      </c>
      <c r="J2267" s="11" t="str">
        <f>VLOOKUP(Table76810[[#This Row],[CID]],ALY,2,FALSE)</f>
        <v>Data Trend &amp; Relationships between Variables</v>
      </c>
    </row>
    <row r="2268" spans="1:10" x14ac:dyDescent="0.2">
      <c r="A2268" s="8" t="str">
        <f>Table76810[[#This Row],[Test No.]]&amp;Table76810[[#This Row],[Section]]&amp;Table76810[[#This Row],[Q No.]]</f>
        <v>R827</v>
      </c>
      <c r="C2268" s="15" t="s">
        <v>321</v>
      </c>
      <c r="D2268" s="12">
        <v>27</v>
      </c>
      <c r="F2268" s="11" t="str">
        <f>Table76810[[#This Row],[CID]]</f>
        <v>S2.1</v>
      </c>
      <c r="G2268" s="6">
        <v>2</v>
      </c>
      <c r="H2268" s="13" t="s">
        <v>53</v>
      </c>
      <c r="I2268" s="12" t="s">
        <v>418</v>
      </c>
      <c r="J2268" s="11" t="str">
        <f>VLOOKUP(Table76810[[#This Row],[CID]],ALY,2,FALSE)</f>
        <v>Data Trend &amp; Relationships between Variables</v>
      </c>
    </row>
    <row r="2269" spans="1:10" x14ac:dyDescent="0.2">
      <c r="A2269" s="8" t="str">
        <f>Table76810[[#This Row],[Test No.]]&amp;Table76810[[#This Row],[Section]]&amp;Table76810[[#This Row],[Q No.]]</f>
        <v>R828</v>
      </c>
      <c r="C2269" s="15" t="s">
        <v>321</v>
      </c>
      <c r="D2269" s="12">
        <v>28</v>
      </c>
      <c r="F2269" s="11" t="str">
        <f>Table76810[[#This Row],[CID]]</f>
        <v>S3.3</v>
      </c>
      <c r="G2269" s="6">
        <v>3</v>
      </c>
      <c r="H2269" s="13" t="s">
        <v>54</v>
      </c>
      <c r="I2269" s="12" t="s">
        <v>423</v>
      </c>
      <c r="J2269" s="11" t="str">
        <f>VLOOKUP(Table76810[[#This Row],[CID]],ALY,2,FALSE)</f>
        <v>Interpreting Experiments</v>
      </c>
    </row>
    <row r="2270" spans="1:10" x14ac:dyDescent="0.2">
      <c r="A2270" s="8" t="str">
        <f>Table76810[[#This Row],[Test No.]]&amp;Table76810[[#This Row],[Section]]&amp;Table76810[[#This Row],[Q No.]]</f>
        <v>R829</v>
      </c>
      <c r="C2270" s="15" t="s">
        <v>321</v>
      </c>
      <c r="D2270" s="12">
        <v>29</v>
      </c>
      <c r="F2270" s="11" t="str">
        <f>Table76810[[#This Row],[CID]]</f>
        <v>S3.3</v>
      </c>
      <c r="G2270" s="6">
        <v>3</v>
      </c>
      <c r="H2270" s="13" t="s">
        <v>54</v>
      </c>
      <c r="I2270" s="12" t="s">
        <v>423</v>
      </c>
      <c r="J2270" s="11" t="str">
        <f>VLOOKUP(Table76810[[#This Row],[CID]],ALY,2,FALSE)</f>
        <v>Interpreting Experiments</v>
      </c>
    </row>
    <row r="2271" spans="1:10" x14ac:dyDescent="0.2">
      <c r="A2271" s="8" t="str">
        <f>Table76810[[#This Row],[Test No.]]&amp;Table76810[[#This Row],[Section]]&amp;Table76810[[#This Row],[Q No.]]</f>
        <v>R830</v>
      </c>
      <c r="C2271" s="15" t="s">
        <v>321</v>
      </c>
      <c r="D2271" s="12">
        <v>30</v>
      </c>
      <c r="F2271" s="11" t="str">
        <f>Table76810[[#This Row],[CID]]</f>
        <v>S3.3</v>
      </c>
      <c r="G2271" s="6">
        <v>3</v>
      </c>
      <c r="H2271" s="13" t="s">
        <v>54</v>
      </c>
      <c r="I2271" s="12" t="s">
        <v>423</v>
      </c>
      <c r="J2271" s="11" t="str">
        <f>VLOOKUP(Table76810[[#This Row],[CID]],ALY,2,FALSE)</f>
        <v>Interpreting Experiments</v>
      </c>
    </row>
    <row r="2272" spans="1:10" x14ac:dyDescent="0.2">
      <c r="A2272" s="8" t="str">
        <f>Table76810[[#This Row],[Test No.]]&amp;Table76810[[#This Row],[Section]]&amp;Table76810[[#This Row],[Q No.]]</f>
        <v>R831</v>
      </c>
      <c r="C2272" s="15" t="s">
        <v>321</v>
      </c>
      <c r="D2272" s="12">
        <v>31</v>
      </c>
      <c r="F2272" s="11" t="str">
        <f>Table76810[[#This Row],[CID]]</f>
        <v>S3.3</v>
      </c>
      <c r="G2272" s="6">
        <v>3</v>
      </c>
      <c r="H2272" s="13" t="s">
        <v>54</v>
      </c>
      <c r="I2272" s="12" t="s">
        <v>423</v>
      </c>
      <c r="J2272" s="11" t="str">
        <f>VLOOKUP(Table76810[[#This Row],[CID]],ALY,2,FALSE)</f>
        <v>Interpreting Experiments</v>
      </c>
    </row>
    <row r="2273" spans="1:10" x14ac:dyDescent="0.2">
      <c r="A2273" s="8" t="str">
        <f>Table76810[[#This Row],[Test No.]]&amp;Table76810[[#This Row],[Section]]&amp;Table76810[[#This Row],[Q No.]]</f>
        <v>R832</v>
      </c>
      <c r="C2273" s="15" t="s">
        <v>321</v>
      </c>
      <c r="D2273" s="12">
        <v>32</v>
      </c>
      <c r="F2273" s="11" t="str">
        <f>Table76810[[#This Row],[CID]]</f>
        <v>S3.1</v>
      </c>
      <c r="G2273" s="6">
        <v>3</v>
      </c>
      <c r="H2273" s="13" t="s">
        <v>54</v>
      </c>
      <c r="I2273" s="12" t="s">
        <v>421</v>
      </c>
      <c r="J2273" s="11" t="str">
        <f>VLOOKUP(Table76810[[#This Row],[CID]],ALY,2,FALSE)</f>
        <v>Experimental Design &amp; Method</v>
      </c>
    </row>
    <row r="2274" spans="1:10" x14ac:dyDescent="0.2">
      <c r="A2274" s="8" t="str">
        <f>Table76810[[#This Row],[Test No.]]&amp;Table76810[[#This Row],[Section]]&amp;Table76810[[#This Row],[Q No.]]</f>
        <v>R833</v>
      </c>
      <c r="C2274" s="15" t="s">
        <v>321</v>
      </c>
      <c r="D2274" s="12">
        <v>33</v>
      </c>
      <c r="F2274" s="11" t="str">
        <f>Table76810[[#This Row],[CID]]</f>
        <v>S3.2</v>
      </c>
      <c r="G2274" s="6">
        <v>3</v>
      </c>
      <c r="H2274" s="13" t="s">
        <v>54</v>
      </c>
      <c r="I2274" s="12" t="s">
        <v>422</v>
      </c>
      <c r="J2274" s="11" t="str">
        <f>VLOOKUP(Table76810[[#This Row],[CID]],ALY,2,FALSE)</f>
        <v>Hypothetical Experiment</v>
      </c>
    </row>
    <row r="2275" spans="1:10" x14ac:dyDescent="0.2">
      <c r="A2275" s="8" t="str">
        <f>Table76810[[#This Row],[Test No.]]&amp;Table76810[[#This Row],[Section]]&amp;Table76810[[#This Row],[Q No.]]</f>
        <v>R834</v>
      </c>
      <c r="C2275" s="15" t="s">
        <v>321</v>
      </c>
      <c r="D2275" s="12">
        <v>34</v>
      </c>
      <c r="F2275" s="11" t="str">
        <f>Table76810[[#This Row],[CID]]</f>
        <v>S1.1</v>
      </c>
      <c r="G2275" s="6">
        <v>1</v>
      </c>
      <c r="H2275" s="13" t="s">
        <v>52</v>
      </c>
      <c r="I2275" s="12" t="s">
        <v>415</v>
      </c>
      <c r="J2275" s="11" t="str">
        <f>VLOOKUP(Table76810[[#This Row],[CID]],ALY,2,FALSE)</f>
        <v>Detail</v>
      </c>
    </row>
    <row r="2276" spans="1:10" x14ac:dyDescent="0.2">
      <c r="A2276" s="8" t="str">
        <f>Table76810[[#This Row],[Test No.]]&amp;Table76810[[#This Row],[Section]]&amp;Table76810[[#This Row],[Q No.]]</f>
        <v>R835</v>
      </c>
      <c r="C2276" s="15" t="s">
        <v>321</v>
      </c>
      <c r="D2276" s="12">
        <v>35</v>
      </c>
      <c r="F2276" s="11" t="str">
        <f>Table76810[[#This Row],[CID]]</f>
        <v>S1.2</v>
      </c>
      <c r="G2276" s="6">
        <v>1</v>
      </c>
      <c r="H2276" s="13" t="s">
        <v>52</v>
      </c>
      <c r="I2276" s="12" t="s">
        <v>416</v>
      </c>
      <c r="J2276" s="11" t="str">
        <f>VLOOKUP(Table76810[[#This Row],[CID]],ALY,2,FALSE)</f>
        <v>Inference</v>
      </c>
    </row>
    <row r="2277" spans="1:10" x14ac:dyDescent="0.2">
      <c r="A2277" s="8" t="str">
        <f>Table76810[[#This Row],[Test No.]]&amp;Table76810[[#This Row],[Section]]&amp;Table76810[[#This Row],[Q No.]]</f>
        <v>R836</v>
      </c>
      <c r="C2277" s="15" t="s">
        <v>321</v>
      </c>
      <c r="D2277" s="12">
        <v>36</v>
      </c>
      <c r="F2277" s="11" t="str">
        <f>Table76810[[#This Row],[CID]]</f>
        <v>S1.2</v>
      </c>
      <c r="G2277" s="6">
        <v>1</v>
      </c>
      <c r="H2277" s="13" t="s">
        <v>52</v>
      </c>
      <c r="I2277" s="12" t="s">
        <v>416</v>
      </c>
      <c r="J2277" s="11" t="str">
        <f>VLOOKUP(Table76810[[#This Row],[CID]],ALY,2,FALSE)</f>
        <v>Inference</v>
      </c>
    </row>
    <row r="2278" spans="1:10" x14ac:dyDescent="0.2">
      <c r="A2278" s="8" t="str">
        <f>Table76810[[#This Row],[Test No.]]&amp;Table76810[[#This Row],[Section]]&amp;Table76810[[#This Row],[Q No.]]</f>
        <v>R837</v>
      </c>
      <c r="C2278" s="15" t="s">
        <v>321</v>
      </c>
      <c r="D2278" s="12">
        <v>37</v>
      </c>
      <c r="F2278" s="11" t="str">
        <f>Table76810[[#This Row],[CID]]</f>
        <v>S1.1</v>
      </c>
      <c r="G2278" s="6">
        <v>1</v>
      </c>
      <c r="H2278" s="13" t="s">
        <v>52</v>
      </c>
      <c r="I2278" s="12" t="s">
        <v>415</v>
      </c>
      <c r="J2278" s="11" t="str">
        <f>VLOOKUP(Table76810[[#This Row],[CID]],ALY,2,FALSE)</f>
        <v>Detail</v>
      </c>
    </row>
    <row r="2279" spans="1:10" x14ac:dyDescent="0.2">
      <c r="A2279" s="8" t="str">
        <f>Table76810[[#This Row],[Test No.]]&amp;Table76810[[#This Row],[Section]]&amp;Table76810[[#This Row],[Q No.]]</f>
        <v>R838</v>
      </c>
      <c r="C2279" s="15" t="s">
        <v>321</v>
      </c>
      <c r="D2279" s="12">
        <v>38</v>
      </c>
      <c r="F2279" s="11" t="str">
        <f>Table76810[[#This Row],[CID]]</f>
        <v>S1.1</v>
      </c>
      <c r="G2279" s="6">
        <v>1</v>
      </c>
      <c r="H2279" s="13" t="s">
        <v>52</v>
      </c>
      <c r="I2279" s="12" t="s">
        <v>415</v>
      </c>
      <c r="J2279" s="11" t="str">
        <f>VLOOKUP(Table76810[[#This Row],[CID]],ALY,2,FALSE)</f>
        <v>Detail</v>
      </c>
    </row>
    <row r="2280" spans="1:10" x14ac:dyDescent="0.2">
      <c r="A2280" s="8" t="str">
        <f>Table76810[[#This Row],[Test No.]]&amp;Table76810[[#This Row],[Section]]&amp;Table76810[[#This Row],[Q No.]]</f>
        <v>R839</v>
      </c>
      <c r="C2280" s="15" t="s">
        <v>321</v>
      </c>
      <c r="D2280" s="12">
        <v>39</v>
      </c>
      <c r="F2280" s="11" t="str">
        <f>Table76810[[#This Row],[CID]]</f>
        <v>S1.1</v>
      </c>
      <c r="G2280" s="6">
        <v>1</v>
      </c>
      <c r="H2280" s="13" t="s">
        <v>52</v>
      </c>
      <c r="I2280" s="12" t="s">
        <v>415</v>
      </c>
      <c r="J2280" s="11" t="str">
        <f>VLOOKUP(Table76810[[#This Row],[CID]],ALY,2,FALSE)</f>
        <v>Detail</v>
      </c>
    </row>
    <row r="2281" spans="1:10" x14ac:dyDescent="0.2">
      <c r="A2281" s="8" t="str">
        <f>Table76810[[#This Row],[Test No.]]&amp;Table76810[[#This Row],[Section]]&amp;Table76810[[#This Row],[Q No.]]</f>
        <v>R840</v>
      </c>
      <c r="C2281" s="15" t="s">
        <v>321</v>
      </c>
      <c r="D2281" s="12">
        <v>40</v>
      </c>
      <c r="F2281" s="11" t="str">
        <f>Table76810[[#This Row],[CID]]</f>
        <v>S1.3</v>
      </c>
      <c r="G2281" s="6">
        <v>1</v>
      </c>
      <c r="H2281" s="13" t="s">
        <v>52</v>
      </c>
      <c r="I2281" s="12" t="s">
        <v>417</v>
      </c>
      <c r="J2281" s="11" t="str">
        <f>VLOOKUP(Table76810[[#This Row],[CID]],ALY,2,FALSE)</f>
        <v>Comparison</v>
      </c>
    </row>
    <row r="2282" spans="1:10" x14ac:dyDescent="0.2">
      <c r="A2282" s="8" t="str">
        <f>Table76810[[#This Row],[Test No.]]&amp;Table76810[[#This Row],[Section]]&amp;Table76810[[#This Row],[Q No.]]</f>
        <v>R91</v>
      </c>
      <c r="C2282" s="7" t="s">
        <v>322</v>
      </c>
      <c r="D2282" s="12">
        <v>1</v>
      </c>
      <c r="F2282" s="11" t="str">
        <f>Table76810[[#This Row],[CID]]</f>
        <v>S2.1</v>
      </c>
      <c r="G2282" s="6">
        <v>2</v>
      </c>
      <c r="H2282" s="13" t="s">
        <v>53</v>
      </c>
      <c r="I2282" s="12" t="s">
        <v>418</v>
      </c>
      <c r="J2282" s="11" t="str">
        <f>VLOOKUP(Table76810[[#This Row],[CID]],ALY,2,FALSE)</f>
        <v>Data Trend &amp; Relationships between Variables</v>
      </c>
    </row>
    <row r="2283" spans="1:10" x14ac:dyDescent="0.2">
      <c r="A2283" s="8" t="str">
        <f>Table76810[[#This Row],[Test No.]]&amp;Table76810[[#This Row],[Section]]&amp;Table76810[[#This Row],[Q No.]]</f>
        <v>R92</v>
      </c>
      <c r="C2283" s="7" t="s">
        <v>322</v>
      </c>
      <c r="D2283" s="12">
        <v>2</v>
      </c>
      <c r="F2283" s="11" t="str">
        <f>Table76810[[#This Row],[CID]]</f>
        <v>S2.1</v>
      </c>
      <c r="G2283" s="6">
        <v>2</v>
      </c>
      <c r="H2283" s="13" t="s">
        <v>53</v>
      </c>
      <c r="I2283" s="12" t="s">
        <v>418</v>
      </c>
      <c r="J2283" s="11" t="str">
        <f>VLOOKUP(Table76810[[#This Row],[CID]],ALY,2,FALSE)</f>
        <v>Data Trend &amp; Relationships between Variables</v>
      </c>
    </row>
    <row r="2284" spans="1:10" x14ac:dyDescent="0.2">
      <c r="A2284" s="8" t="str">
        <f>Table76810[[#This Row],[Test No.]]&amp;Table76810[[#This Row],[Section]]&amp;Table76810[[#This Row],[Q No.]]</f>
        <v>R93</v>
      </c>
      <c r="C2284" s="7" t="s">
        <v>322</v>
      </c>
      <c r="D2284" s="12">
        <v>3</v>
      </c>
      <c r="F2284" s="11" t="str">
        <f>Table76810[[#This Row],[CID]]</f>
        <v>S2.1</v>
      </c>
      <c r="G2284" s="6">
        <v>2</v>
      </c>
      <c r="H2284" s="13" t="s">
        <v>53</v>
      </c>
      <c r="I2284" s="12" t="s">
        <v>418</v>
      </c>
      <c r="J2284" s="11" t="str">
        <f>VLOOKUP(Table76810[[#This Row],[CID]],ALY,2,FALSE)</f>
        <v>Data Trend &amp; Relationships between Variables</v>
      </c>
    </row>
    <row r="2285" spans="1:10" x14ac:dyDescent="0.2">
      <c r="A2285" s="8" t="str">
        <f>Table76810[[#This Row],[Test No.]]&amp;Table76810[[#This Row],[Section]]&amp;Table76810[[#This Row],[Q No.]]</f>
        <v>R94</v>
      </c>
      <c r="C2285" s="7" t="s">
        <v>322</v>
      </c>
      <c r="D2285" s="12">
        <v>4</v>
      </c>
      <c r="F2285" s="11" t="str">
        <f>Table76810[[#This Row],[CID]]</f>
        <v>S2.2</v>
      </c>
      <c r="G2285" s="6">
        <v>2</v>
      </c>
      <c r="H2285" s="13" t="s">
        <v>53</v>
      </c>
      <c r="I2285" s="12" t="s">
        <v>419</v>
      </c>
      <c r="J2285" s="11" t="str">
        <f>VLOOKUP(Table76810[[#This Row],[CID]],ALY,2,FALSE)</f>
        <v>Hypothetical Data Point</v>
      </c>
    </row>
    <row r="2286" spans="1:10" x14ac:dyDescent="0.2">
      <c r="A2286" s="8" t="str">
        <f>Table76810[[#This Row],[Test No.]]&amp;Table76810[[#This Row],[Section]]&amp;Table76810[[#This Row],[Q No.]]</f>
        <v>R95</v>
      </c>
      <c r="C2286" s="7" t="s">
        <v>322</v>
      </c>
      <c r="D2286" s="12">
        <v>5</v>
      </c>
      <c r="F2286" s="11" t="str">
        <f>Table76810[[#This Row],[CID]]</f>
        <v>S2.1</v>
      </c>
      <c r="G2286" s="6">
        <v>2</v>
      </c>
      <c r="H2286" s="13" t="s">
        <v>53</v>
      </c>
      <c r="I2286" s="12" t="s">
        <v>418</v>
      </c>
      <c r="J2286" s="11" t="str">
        <f>VLOOKUP(Table76810[[#This Row],[CID]],ALY,2,FALSE)</f>
        <v>Data Trend &amp; Relationships between Variables</v>
      </c>
    </row>
    <row r="2287" spans="1:10" x14ac:dyDescent="0.2">
      <c r="A2287" s="8" t="str">
        <f>Table76810[[#This Row],[Test No.]]&amp;Table76810[[#This Row],[Section]]&amp;Table76810[[#This Row],[Q No.]]</f>
        <v>R96</v>
      </c>
      <c r="C2287" s="7" t="s">
        <v>322</v>
      </c>
      <c r="D2287" s="12">
        <v>6</v>
      </c>
      <c r="F2287" s="11" t="str">
        <f>Table76810[[#This Row],[CID]]</f>
        <v>S3.2</v>
      </c>
      <c r="G2287" s="6">
        <v>3</v>
      </c>
      <c r="H2287" s="13" t="s">
        <v>54</v>
      </c>
      <c r="I2287" s="12" t="s">
        <v>422</v>
      </c>
      <c r="J2287" s="11" t="str">
        <f>VLOOKUP(Table76810[[#This Row],[CID]],ALY,2,FALSE)</f>
        <v>Hypothetical Experiment</v>
      </c>
    </row>
    <row r="2288" spans="1:10" x14ac:dyDescent="0.2">
      <c r="A2288" s="8" t="str">
        <f>Table76810[[#This Row],[Test No.]]&amp;Table76810[[#This Row],[Section]]&amp;Table76810[[#This Row],[Q No.]]</f>
        <v>R97</v>
      </c>
      <c r="C2288" s="7" t="s">
        <v>322</v>
      </c>
      <c r="D2288" s="12">
        <v>7</v>
      </c>
      <c r="F2288" s="11" t="str">
        <f>Table76810[[#This Row],[CID]]</f>
        <v>S3.3</v>
      </c>
      <c r="G2288" s="6">
        <v>3</v>
      </c>
      <c r="H2288" s="13" t="s">
        <v>54</v>
      </c>
      <c r="I2288" s="12" t="s">
        <v>423</v>
      </c>
      <c r="J2288" s="11" t="str">
        <f>VLOOKUP(Table76810[[#This Row],[CID]],ALY,2,FALSE)</f>
        <v>Interpreting Experiments</v>
      </c>
    </row>
    <row r="2289" spans="1:10" x14ac:dyDescent="0.2">
      <c r="A2289" s="8" t="str">
        <f>Table76810[[#This Row],[Test No.]]&amp;Table76810[[#This Row],[Section]]&amp;Table76810[[#This Row],[Q No.]]</f>
        <v>R98</v>
      </c>
      <c r="C2289" s="7" t="s">
        <v>322</v>
      </c>
      <c r="D2289" s="12">
        <v>8</v>
      </c>
      <c r="F2289" s="11" t="str">
        <f>Table76810[[#This Row],[CID]]</f>
        <v>S3.1</v>
      </c>
      <c r="G2289" s="6">
        <v>3</v>
      </c>
      <c r="H2289" s="13" t="s">
        <v>54</v>
      </c>
      <c r="I2289" s="12" t="s">
        <v>421</v>
      </c>
      <c r="J2289" s="11" t="str">
        <f>VLOOKUP(Table76810[[#This Row],[CID]],ALY,2,FALSE)</f>
        <v>Experimental Design &amp; Method</v>
      </c>
    </row>
    <row r="2290" spans="1:10" x14ac:dyDescent="0.2">
      <c r="A2290" s="8" t="str">
        <f>Table76810[[#This Row],[Test No.]]&amp;Table76810[[#This Row],[Section]]&amp;Table76810[[#This Row],[Q No.]]</f>
        <v>R99</v>
      </c>
      <c r="C2290" s="7" t="s">
        <v>322</v>
      </c>
      <c r="D2290" s="12">
        <v>9</v>
      </c>
      <c r="F2290" s="11" t="str">
        <f>Table76810[[#This Row],[CID]]</f>
        <v>S3.3</v>
      </c>
      <c r="G2290" s="6">
        <v>3</v>
      </c>
      <c r="H2290" s="13" t="s">
        <v>54</v>
      </c>
      <c r="I2290" s="12" t="s">
        <v>423</v>
      </c>
      <c r="J2290" s="11" t="str">
        <f>VLOOKUP(Table76810[[#This Row],[CID]],ALY,2,FALSE)</f>
        <v>Interpreting Experiments</v>
      </c>
    </row>
    <row r="2291" spans="1:10" x14ac:dyDescent="0.2">
      <c r="A2291" s="8" t="str">
        <f>Table76810[[#This Row],[Test No.]]&amp;Table76810[[#This Row],[Section]]&amp;Table76810[[#This Row],[Q No.]]</f>
        <v>R910</v>
      </c>
      <c r="C2291" s="7" t="s">
        <v>322</v>
      </c>
      <c r="D2291" s="12">
        <v>10</v>
      </c>
      <c r="F2291" s="11" t="str">
        <f>Table76810[[#This Row],[CID]]</f>
        <v>S3.3</v>
      </c>
      <c r="G2291" s="6">
        <v>3</v>
      </c>
      <c r="H2291" s="13" t="s">
        <v>54</v>
      </c>
      <c r="I2291" s="12" t="s">
        <v>423</v>
      </c>
      <c r="J2291" s="11" t="str">
        <f>VLOOKUP(Table76810[[#This Row],[CID]],ALY,2,FALSE)</f>
        <v>Interpreting Experiments</v>
      </c>
    </row>
    <row r="2292" spans="1:10" x14ac:dyDescent="0.2">
      <c r="A2292" s="8" t="str">
        <f>Table76810[[#This Row],[Test No.]]&amp;Table76810[[#This Row],[Section]]&amp;Table76810[[#This Row],[Q No.]]</f>
        <v>R911</v>
      </c>
      <c r="C2292" s="7" t="s">
        <v>322</v>
      </c>
      <c r="D2292" s="12">
        <v>11</v>
      </c>
      <c r="F2292" s="11" t="str">
        <f>Table76810[[#This Row],[CID]]</f>
        <v>S3.3</v>
      </c>
      <c r="G2292" s="6">
        <v>3</v>
      </c>
      <c r="H2292" s="13" t="s">
        <v>54</v>
      </c>
      <c r="I2292" s="12" t="s">
        <v>423</v>
      </c>
      <c r="J2292" s="11" t="str">
        <f>VLOOKUP(Table76810[[#This Row],[CID]],ALY,2,FALSE)</f>
        <v>Interpreting Experiments</v>
      </c>
    </row>
    <row r="2293" spans="1:10" x14ac:dyDescent="0.2">
      <c r="A2293" s="8" t="str">
        <f>Table76810[[#This Row],[Test No.]]&amp;Table76810[[#This Row],[Section]]&amp;Table76810[[#This Row],[Q No.]]</f>
        <v>R912</v>
      </c>
      <c r="C2293" s="7" t="s">
        <v>322</v>
      </c>
      <c r="D2293" s="12">
        <v>12</v>
      </c>
      <c r="F2293" s="11" t="str">
        <f>Table76810[[#This Row],[CID]]</f>
        <v>S1.2</v>
      </c>
      <c r="G2293" s="6">
        <v>1</v>
      </c>
      <c r="H2293" s="13" t="s">
        <v>52</v>
      </c>
      <c r="I2293" s="12" t="s">
        <v>416</v>
      </c>
      <c r="J2293" s="11" t="str">
        <f>VLOOKUP(Table76810[[#This Row],[CID]],ALY,2,FALSE)</f>
        <v>Inference</v>
      </c>
    </row>
    <row r="2294" spans="1:10" x14ac:dyDescent="0.2">
      <c r="A2294" s="8" t="str">
        <f>Table76810[[#This Row],[Test No.]]&amp;Table76810[[#This Row],[Section]]&amp;Table76810[[#This Row],[Q No.]]</f>
        <v>R913</v>
      </c>
      <c r="C2294" s="7" t="s">
        <v>322</v>
      </c>
      <c r="D2294" s="12">
        <v>13</v>
      </c>
      <c r="F2294" s="11" t="str">
        <f>Table76810[[#This Row],[CID]]</f>
        <v>S1.1</v>
      </c>
      <c r="G2294" s="6">
        <v>1</v>
      </c>
      <c r="H2294" s="13" t="s">
        <v>52</v>
      </c>
      <c r="I2294" s="12" t="s">
        <v>415</v>
      </c>
      <c r="J2294" s="11" t="str">
        <f>VLOOKUP(Table76810[[#This Row],[CID]],ALY,2,FALSE)</f>
        <v>Detail</v>
      </c>
    </row>
    <row r="2295" spans="1:10" x14ac:dyDescent="0.2">
      <c r="A2295" s="8" t="str">
        <f>Table76810[[#This Row],[Test No.]]&amp;Table76810[[#This Row],[Section]]&amp;Table76810[[#This Row],[Q No.]]</f>
        <v>R914</v>
      </c>
      <c r="C2295" s="7" t="s">
        <v>322</v>
      </c>
      <c r="D2295" s="12">
        <v>14</v>
      </c>
      <c r="F2295" s="11" t="str">
        <f>Table76810[[#This Row],[CID]]</f>
        <v>S1.2</v>
      </c>
      <c r="G2295" s="6">
        <v>1</v>
      </c>
      <c r="H2295" s="13" t="s">
        <v>52</v>
      </c>
      <c r="I2295" s="12" t="s">
        <v>416</v>
      </c>
      <c r="J2295" s="11" t="str">
        <f>VLOOKUP(Table76810[[#This Row],[CID]],ALY,2,FALSE)</f>
        <v>Inference</v>
      </c>
    </row>
    <row r="2296" spans="1:10" x14ac:dyDescent="0.2">
      <c r="A2296" s="8" t="str">
        <f>Table76810[[#This Row],[Test No.]]&amp;Table76810[[#This Row],[Section]]&amp;Table76810[[#This Row],[Q No.]]</f>
        <v>R915</v>
      </c>
      <c r="C2296" s="7" t="s">
        <v>322</v>
      </c>
      <c r="D2296" s="12">
        <v>15</v>
      </c>
      <c r="F2296" s="11" t="str">
        <f>Table76810[[#This Row],[CID]]</f>
        <v>S1.2</v>
      </c>
      <c r="G2296" s="6">
        <v>1</v>
      </c>
      <c r="H2296" s="13" t="s">
        <v>52</v>
      </c>
      <c r="I2296" s="12" t="s">
        <v>416</v>
      </c>
      <c r="J2296" s="11" t="str">
        <f>VLOOKUP(Table76810[[#This Row],[CID]],ALY,2,FALSE)</f>
        <v>Inference</v>
      </c>
    </row>
    <row r="2297" spans="1:10" x14ac:dyDescent="0.2">
      <c r="A2297" s="8" t="str">
        <f>Table76810[[#This Row],[Test No.]]&amp;Table76810[[#This Row],[Section]]&amp;Table76810[[#This Row],[Q No.]]</f>
        <v>R916</v>
      </c>
      <c r="C2297" s="7" t="s">
        <v>322</v>
      </c>
      <c r="D2297" s="12">
        <v>16</v>
      </c>
      <c r="F2297" s="11" t="str">
        <f>Table76810[[#This Row],[CID]]</f>
        <v>S1.3</v>
      </c>
      <c r="G2297" s="6">
        <v>1</v>
      </c>
      <c r="H2297" s="13" t="s">
        <v>52</v>
      </c>
      <c r="I2297" s="12" t="s">
        <v>417</v>
      </c>
      <c r="J2297" s="11" t="str">
        <f>VLOOKUP(Table76810[[#This Row],[CID]],ALY,2,FALSE)</f>
        <v>Comparison</v>
      </c>
    </row>
    <row r="2298" spans="1:10" x14ac:dyDescent="0.2">
      <c r="A2298" s="8" t="str">
        <f>Table76810[[#This Row],[Test No.]]&amp;Table76810[[#This Row],[Section]]&amp;Table76810[[#This Row],[Q No.]]</f>
        <v>R917</v>
      </c>
      <c r="C2298" s="7" t="s">
        <v>322</v>
      </c>
      <c r="D2298" s="12">
        <v>17</v>
      </c>
      <c r="F2298" s="11" t="str">
        <f>Table76810[[#This Row],[CID]]</f>
        <v>S1.2</v>
      </c>
      <c r="G2298" s="6">
        <v>1</v>
      </c>
      <c r="H2298" s="13" t="s">
        <v>52</v>
      </c>
      <c r="I2298" s="12" t="s">
        <v>416</v>
      </c>
      <c r="J2298" s="11" t="str">
        <f>VLOOKUP(Table76810[[#This Row],[CID]],ALY,2,FALSE)</f>
        <v>Inference</v>
      </c>
    </row>
    <row r="2299" spans="1:10" x14ac:dyDescent="0.2">
      <c r="A2299" s="8" t="str">
        <f>Table76810[[#This Row],[Test No.]]&amp;Table76810[[#This Row],[Section]]&amp;Table76810[[#This Row],[Q No.]]</f>
        <v>R918</v>
      </c>
      <c r="C2299" s="7" t="s">
        <v>322</v>
      </c>
      <c r="D2299" s="12">
        <v>18</v>
      </c>
      <c r="F2299" s="11" t="str">
        <f>Table76810[[#This Row],[CID]]</f>
        <v>S1.1</v>
      </c>
      <c r="G2299" s="6">
        <v>1</v>
      </c>
      <c r="H2299" s="13" t="s">
        <v>52</v>
      </c>
      <c r="I2299" s="12" t="s">
        <v>415</v>
      </c>
      <c r="J2299" s="11" t="str">
        <f>VLOOKUP(Table76810[[#This Row],[CID]],ALY,2,FALSE)</f>
        <v>Detail</v>
      </c>
    </row>
    <row r="2300" spans="1:10" x14ac:dyDescent="0.2">
      <c r="A2300" s="8" t="str">
        <f>Table76810[[#This Row],[Test No.]]&amp;Table76810[[#This Row],[Section]]&amp;Table76810[[#This Row],[Q No.]]</f>
        <v>R919</v>
      </c>
      <c r="C2300" s="7" t="s">
        <v>322</v>
      </c>
      <c r="D2300" s="12">
        <v>19</v>
      </c>
      <c r="F2300" s="11" t="str">
        <f>Table76810[[#This Row],[CID]]</f>
        <v>S3.3</v>
      </c>
      <c r="G2300" s="6">
        <v>3</v>
      </c>
      <c r="H2300" s="13" t="s">
        <v>54</v>
      </c>
      <c r="I2300" s="12" t="s">
        <v>423</v>
      </c>
      <c r="J2300" s="11" t="str">
        <f>VLOOKUP(Table76810[[#This Row],[CID]],ALY,2,FALSE)</f>
        <v>Interpreting Experiments</v>
      </c>
    </row>
    <row r="2301" spans="1:10" x14ac:dyDescent="0.2">
      <c r="A2301" s="8" t="str">
        <f>Table76810[[#This Row],[Test No.]]&amp;Table76810[[#This Row],[Section]]&amp;Table76810[[#This Row],[Q No.]]</f>
        <v>R920</v>
      </c>
      <c r="C2301" s="7" t="s">
        <v>322</v>
      </c>
      <c r="D2301" s="12">
        <v>20</v>
      </c>
      <c r="F2301" s="11" t="str">
        <f>Table76810[[#This Row],[CID]]</f>
        <v>S3.3</v>
      </c>
      <c r="G2301" s="6">
        <v>3</v>
      </c>
      <c r="H2301" s="13" t="s">
        <v>54</v>
      </c>
      <c r="I2301" s="12" t="s">
        <v>423</v>
      </c>
      <c r="J2301" s="11" t="str">
        <f>VLOOKUP(Table76810[[#This Row],[CID]],ALY,2,FALSE)</f>
        <v>Interpreting Experiments</v>
      </c>
    </row>
    <row r="2302" spans="1:10" x14ac:dyDescent="0.2">
      <c r="A2302" s="8" t="str">
        <f>Table76810[[#This Row],[Test No.]]&amp;Table76810[[#This Row],[Section]]&amp;Table76810[[#This Row],[Q No.]]</f>
        <v>R921</v>
      </c>
      <c r="C2302" s="7" t="s">
        <v>322</v>
      </c>
      <c r="D2302" s="12">
        <v>21</v>
      </c>
      <c r="F2302" s="11" t="str">
        <f>Table76810[[#This Row],[CID]]</f>
        <v>S3.3</v>
      </c>
      <c r="G2302" s="6">
        <v>3</v>
      </c>
      <c r="H2302" s="13" t="s">
        <v>54</v>
      </c>
      <c r="I2302" s="12" t="s">
        <v>423</v>
      </c>
      <c r="J2302" s="11" t="str">
        <f>VLOOKUP(Table76810[[#This Row],[CID]],ALY,2,FALSE)</f>
        <v>Interpreting Experiments</v>
      </c>
    </row>
    <row r="2303" spans="1:10" x14ac:dyDescent="0.2">
      <c r="A2303" s="8" t="str">
        <f>Table76810[[#This Row],[Test No.]]&amp;Table76810[[#This Row],[Section]]&amp;Table76810[[#This Row],[Q No.]]</f>
        <v>R922</v>
      </c>
      <c r="C2303" s="7" t="s">
        <v>322</v>
      </c>
      <c r="D2303" s="12">
        <v>22</v>
      </c>
      <c r="F2303" s="11" t="str">
        <f>Table76810[[#This Row],[CID]]</f>
        <v>S3.3</v>
      </c>
      <c r="G2303" s="6">
        <v>3</v>
      </c>
      <c r="H2303" s="13" t="s">
        <v>54</v>
      </c>
      <c r="I2303" s="12" t="s">
        <v>423</v>
      </c>
      <c r="J2303" s="11" t="str">
        <f>VLOOKUP(Table76810[[#This Row],[CID]],ALY,2,FALSE)</f>
        <v>Interpreting Experiments</v>
      </c>
    </row>
    <row r="2304" spans="1:10" x14ac:dyDescent="0.2">
      <c r="A2304" s="8" t="str">
        <f>Table76810[[#This Row],[Test No.]]&amp;Table76810[[#This Row],[Section]]&amp;Table76810[[#This Row],[Q No.]]</f>
        <v>R923</v>
      </c>
      <c r="C2304" s="7" t="s">
        <v>322</v>
      </c>
      <c r="D2304" s="12">
        <v>23</v>
      </c>
      <c r="F2304" s="11" t="str">
        <f>Table76810[[#This Row],[CID]]</f>
        <v>S3.3</v>
      </c>
      <c r="G2304" s="6">
        <v>3</v>
      </c>
      <c r="H2304" s="13" t="s">
        <v>54</v>
      </c>
      <c r="I2304" s="12" t="s">
        <v>423</v>
      </c>
      <c r="J2304" s="11" t="str">
        <f>VLOOKUP(Table76810[[#This Row],[CID]],ALY,2,FALSE)</f>
        <v>Interpreting Experiments</v>
      </c>
    </row>
    <row r="2305" spans="1:10" x14ac:dyDescent="0.2">
      <c r="A2305" s="8" t="str">
        <f>Table76810[[#This Row],[Test No.]]&amp;Table76810[[#This Row],[Section]]&amp;Table76810[[#This Row],[Q No.]]</f>
        <v>R924</v>
      </c>
      <c r="C2305" s="7" t="s">
        <v>322</v>
      </c>
      <c r="D2305" s="12">
        <v>24</v>
      </c>
      <c r="F2305" s="11" t="str">
        <f>Table76810[[#This Row],[CID]]</f>
        <v>S3.2</v>
      </c>
      <c r="G2305" s="6">
        <v>3</v>
      </c>
      <c r="H2305" s="13" t="s">
        <v>54</v>
      </c>
      <c r="I2305" s="12" t="s">
        <v>422</v>
      </c>
      <c r="J2305" s="11" t="str">
        <f>VLOOKUP(Table76810[[#This Row],[CID]],ALY,2,FALSE)</f>
        <v>Hypothetical Experiment</v>
      </c>
    </row>
    <row r="2306" spans="1:10" x14ac:dyDescent="0.2">
      <c r="A2306" s="8" t="str">
        <f>Table76810[[#This Row],[Test No.]]&amp;Table76810[[#This Row],[Section]]&amp;Table76810[[#This Row],[Q No.]]</f>
        <v>R925</v>
      </c>
      <c r="C2306" s="7" t="s">
        <v>322</v>
      </c>
      <c r="D2306" s="12">
        <v>25</v>
      </c>
      <c r="F2306" s="11" t="str">
        <f>Table76810[[#This Row],[CID]]</f>
        <v>S3.3</v>
      </c>
      <c r="G2306" s="6">
        <v>3</v>
      </c>
      <c r="H2306" s="13" t="s">
        <v>54</v>
      </c>
      <c r="I2306" s="12" t="s">
        <v>423</v>
      </c>
      <c r="J2306" s="11" t="str">
        <f>VLOOKUP(Table76810[[#This Row],[CID]],ALY,2,FALSE)</f>
        <v>Interpreting Experiments</v>
      </c>
    </row>
    <row r="2307" spans="1:10" x14ac:dyDescent="0.2">
      <c r="A2307" s="8" t="str">
        <f>Table76810[[#This Row],[Test No.]]&amp;Table76810[[#This Row],[Section]]&amp;Table76810[[#This Row],[Q No.]]</f>
        <v>R926</v>
      </c>
      <c r="C2307" s="7" t="s">
        <v>322</v>
      </c>
      <c r="D2307" s="12">
        <v>26</v>
      </c>
      <c r="F2307" s="11" t="str">
        <f>Table76810[[#This Row],[CID]]</f>
        <v>S3.1</v>
      </c>
      <c r="G2307" s="6">
        <v>3</v>
      </c>
      <c r="H2307" s="13" t="s">
        <v>54</v>
      </c>
      <c r="I2307" s="12" t="s">
        <v>421</v>
      </c>
      <c r="J2307" s="11" t="str">
        <f>VLOOKUP(Table76810[[#This Row],[CID]],ALY,2,FALSE)</f>
        <v>Experimental Design &amp; Method</v>
      </c>
    </row>
    <row r="2308" spans="1:10" x14ac:dyDescent="0.2">
      <c r="A2308" s="8" t="str">
        <f>Table76810[[#This Row],[Test No.]]&amp;Table76810[[#This Row],[Section]]&amp;Table76810[[#This Row],[Q No.]]</f>
        <v>R927</v>
      </c>
      <c r="C2308" s="7" t="s">
        <v>322</v>
      </c>
      <c r="D2308" s="12">
        <v>27</v>
      </c>
      <c r="F2308" s="11" t="str">
        <f>Table76810[[#This Row],[CID]]</f>
        <v>S3.3</v>
      </c>
      <c r="G2308" s="6">
        <v>3</v>
      </c>
      <c r="H2308" s="13" t="s">
        <v>54</v>
      </c>
      <c r="I2308" s="12" t="s">
        <v>423</v>
      </c>
      <c r="J2308" s="11" t="str">
        <f>VLOOKUP(Table76810[[#This Row],[CID]],ALY,2,FALSE)</f>
        <v>Interpreting Experiments</v>
      </c>
    </row>
    <row r="2309" spans="1:10" x14ac:dyDescent="0.2">
      <c r="A2309" s="8" t="str">
        <f>Table76810[[#This Row],[Test No.]]&amp;Table76810[[#This Row],[Section]]&amp;Table76810[[#This Row],[Q No.]]</f>
        <v>R928</v>
      </c>
      <c r="C2309" s="7" t="s">
        <v>322</v>
      </c>
      <c r="D2309" s="12">
        <v>28</v>
      </c>
      <c r="F2309" s="11" t="str">
        <f>Table76810[[#This Row],[CID]]</f>
        <v>S3.3</v>
      </c>
      <c r="G2309" s="6">
        <v>3</v>
      </c>
      <c r="H2309" s="13" t="s">
        <v>54</v>
      </c>
      <c r="I2309" s="12" t="s">
        <v>423</v>
      </c>
      <c r="J2309" s="11" t="str">
        <f>VLOOKUP(Table76810[[#This Row],[CID]],ALY,2,FALSE)</f>
        <v>Interpreting Experiments</v>
      </c>
    </row>
    <row r="2310" spans="1:10" x14ac:dyDescent="0.2">
      <c r="A2310" s="8" t="str">
        <f>Table76810[[#This Row],[Test No.]]&amp;Table76810[[#This Row],[Section]]&amp;Table76810[[#This Row],[Q No.]]</f>
        <v>R929</v>
      </c>
      <c r="C2310" s="7" t="s">
        <v>322</v>
      </c>
      <c r="D2310" s="12">
        <v>29</v>
      </c>
      <c r="F2310" s="11" t="str">
        <f>Table76810[[#This Row],[CID]]</f>
        <v>S3.3</v>
      </c>
      <c r="G2310" s="6">
        <v>3</v>
      </c>
      <c r="H2310" s="13" t="s">
        <v>54</v>
      </c>
      <c r="I2310" s="12" t="s">
        <v>423</v>
      </c>
      <c r="J2310" s="11" t="str">
        <f>VLOOKUP(Table76810[[#This Row],[CID]],ALY,2,FALSE)</f>
        <v>Interpreting Experiments</v>
      </c>
    </row>
    <row r="2311" spans="1:10" x14ac:dyDescent="0.2">
      <c r="A2311" s="8" t="str">
        <f>Table76810[[#This Row],[Test No.]]&amp;Table76810[[#This Row],[Section]]&amp;Table76810[[#This Row],[Q No.]]</f>
        <v>R930</v>
      </c>
      <c r="C2311" s="7" t="s">
        <v>322</v>
      </c>
      <c r="D2311" s="12">
        <v>30</v>
      </c>
      <c r="F2311" s="11" t="str">
        <f>Table76810[[#This Row],[CID]]</f>
        <v>S3.3</v>
      </c>
      <c r="G2311" s="6">
        <v>3</v>
      </c>
      <c r="H2311" s="13" t="s">
        <v>54</v>
      </c>
      <c r="I2311" s="12" t="s">
        <v>423</v>
      </c>
      <c r="J2311" s="11" t="str">
        <f>VLOOKUP(Table76810[[#This Row],[CID]],ALY,2,FALSE)</f>
        <v>Interpreting Experiments</v>
      </c>
    </row>
    <row r="2312" spans="1:10" x14ac:dyDescent="0.2">
      <c r="A2312" s="8" t="str">
        <f>Table76810[[#This Row],[Test No.]]&amp;Table76810[[#This Row],[Section]]&amp;Table76810[[#This Row],[Q No.]]</f>
        <v>R931</v>
      </c>
      <c r="C2312" s="7" t="s">
        <v>322</v>
      </c>
      <c r="D2312" s="12">
        <v>31</v>
      </c>
      <c r="F2312" s="11" t="str">
        <f>Table76810[[#This Row],[CID]]</f>
        <v>S2.1</v>
      </c>
      <c r="G2312" s="6">
        <v>2</v>
      </c>
      <c r="H2312" s="13" t="s">
        <v>53</v>
      </c>
      <c r="I2312" s="12" t="s">
        <v>418</v>
      </c>
      <c r="J2312" s="11" t="str">
        <f>VLOOKUP(Table76810[[#This Row],[CID]],ALY,2,FALSE)</f>
        <v>Data Trend &amp; Relationships between Variables</v>
      </c>
    </row>
    <row r="2313" spans="1:10" x14ac:dyDescent="0.2">
      <c r="A2313" s="8" t="str">
        <f>Table76810[[#This Row],[Test No.]]&amp;Table76810[[#This Row],[Section]]&amp;Table76810[[#This Row],[Q No.]]</f>
        <v>R932</v>
      </c>
      <c r="C2313" s="7" t="s">
        <v>322</v>
      </c>
      <c r="D2313" s="12">
        <v>32</v>
      </c>
      <c r="F2313" s="11" t="str">
        <f>Table76810[[#This Row],[CID]]</f>
        <v>S2.1</v>
      </c>
      <c r="G2313" s="6">
        <v>2</v>
      </c>
      <c r="H2313" s="13" t="s">
        <v>53</v>
      </c>
      <c r="I2313" s="12" t="s">
        <v>418</v>
      </c>
      <c r="J2313" s="11" t="str">
        <f>VLOOKUP(Table76810[[#This Row],[CID]],ALY,2,FALSE)</f>
        <v>Data Trend &amp; Relationships between Variables</v>
      </c>
    </row>
    <row r="2314" spans="1:10" x14ac:dyDescent="0.2">
      <c r="A2314" s="8" t="str">
        <f>Table76810[[#This Row],[Test No.]]&amp;Table76810[[#This Row],[Section]]&amp;Table76810[[#This Row],[Q No.]]</f>
        <v>R933</v>
      </c>
      <c r="C2314" s="7" t="s">
        <v>322</v>
      </c>
      <c r="D2314" s="12">
        <v>33</v>
      </c>
      <c r="F2314" s="11" t="str">
        <f>Table76810[[#This Row],[CID]]</f>
        <v>S2.1</v>
      </c>
      <c r="G2314" s="6">
        <v>2</v>
      </c>
      <c r="H2314" s="13" t="s">
        <v>53</v>
      </c>
      <c r="I2314" s="12" t="s">
        <v>418</v>
      </c>
      <c r="J2314" s="11" t="str">
        <f>VLOOKUP(Table76810[[#This Row],[CID]],ALY,2,FALSE)</f>
        <v>Data Trend &amp; Relationships between Variables</v>
      </c>
    </row>
    <row r="2315" spans="1:10" x14ac:dyDescent="0.2">
      <c r="A2315" s="8" t="str">
        <f>Table76810[[#This Row],[Test No.]]&amp;Table76810[[#This Row],[Section]]&amp;Table76810[[#This Row],[Q No.]]</f>
        <v>R934</v>
      </c>
      <c r="C2315" s="7" t="s">
        <v>322</v>
      </c>
      <c r="D2315" s="12">
        <v>34</v>
      </c>
      <c r="F2315" s="11" t="str">
        <f>Table76810[[#This Row],[CID]]</f>
        <v>S2.2</v>
      </c>
      <c r="G2315" s="6">
        <v>2</v>
      </c>
      <c r="H2315" s="13" t="s">
        <v>53</v>
      </c>
      <c r="I2315" s="12" t="s">
        <v>419</v>
      </c>
      <c r="J2315" s="11" t="str">
        <f>VLOOKUP(Table76810[[#This Row],[CID]],ALY,2,FALSE)</f>
        <v>Hypothetical Data Point</v>
      </c>
    </row>
    <row r="2316" spans="1:10" x14ac:dyDescent="0.2">
      <c r="A2316" s="8" t="str">
        <f>Table76810[[#This Row],[Test No.]]&amp;Table76810[[#This Row],[Section]]&amp;Table76810[[#This Row],[Q No.]]</f>
        <v>R935</v>
      </c>
      <c r="C2316" s="7" t="s">
        <v>322</v>
      </c>
      <c r="D2316" s="12">
        <v>35</v>
      </c>
      <c r="F2316" s="11" t="str">
        <f>Table76810[[#This Row],[CID]]</f>
        <v>S2.1</v>
      </c>
      <c r="G2316" s="6">
        <v>2</v>
      </c>
      <c r="H2316" s="13" t="s">
        <v>53</v>
      </c>
      <c r="I2316" s="12" t="s">
        <v>418</v>
      </c>
      <c r="J2316" s="11" t="str">
        <f>VLOOKUP(Table76810[[#This Row],[CID]],ALY,2,FALSE)</f>
        <v>Data Trend &amp; Relationships between Variables</v>
      </c>
    </row>
    <row r="2317" spans="1:10" x14ac:dyDescent="0.2">
      <c r="A2317" s="8" t="str">
        <f>Table76810[[#This Row],[Test No.]]&amp;Table76810[[#This Row],[Section]]&amp;Table76810[[#This Row],[Q No.]]</f>
        <v>R936</v>
      </c>
      <c r="C2317" s="7" t="s">
        <v>322</v>
      </c>
      <c r="D2317" s="12">
        <v>36</v>
      </c>
      <c r="F2317" s="11" t="str">
        <f>Table76810[[#This Row],[CID]]</f>
        <v>S2.1</v>
      </c>
      <c r="G2317" s="6">
        <v>2</v>
      </c>
      <c r="H2317" s="13" t="s">
        <v>53</v>
      </c>
      <c r="I2317" s="12" t="s">
        <v>418</v>
      </c>
      <c r="J2317" s="11" t="str">
        <f>VLOOKUP(Table76810[[#This Row],[CID]],ALY,2,FALSE)</f>
        <v>Data Trend &amp; Relationships between Variables</v>
      </c>
    </row>
    <row r="2318" spans="1:10" x14ac:dyDescent="0.2">
      <c r="A2318" s="8" t="str">
        <f>Table76810[[#This Row],[Test No.]]&amp;Table76810[[#This Row],[Section]]&amp;Table76810[[#This Row],[Q No.]]</f>
        <v>R937</v>
      </c>
      <c r="C2318" s="7" t="s">
        <v>322</v>
      </c>
      <c r="D2318" s="12">
        <v>37</v>
      </c>
      <c r="F2318" s="11" t="str">
        <f>Table76810[[#This Row],[CID]]</f>
        <v>S2.1</v>
      </c>
      <c r="G2318" s="6">
        <v>2</v>
      </c>
      <c r="H2318" s="13" t="s">
        <v>53</v>
      </c>
      <c r="I2318" s="12" t="s">
        <v>418</v>
      </c>
      <c r="J2318" s="11" t="str">
        <f>VLOOKUP(Table76810[[#This Row],[CID]],ALY,2,FALSE)</f>
        <v>Data Trend &amp; Relationships between Variables</v>
      </c>
    </row>
    <row r="2319" spans="1:10" x14ac:dyDescent="0.2">
      <c r="A2319" s="8" t="str">
        <f>Table76810[[#This Row],[Test No.]]&amp;Table76810[[#This Row],[Section]]&amp;Table76810[[#This Row],[Q No.]]</f>
        <v>R938</v>
      </c>
      <c r="C2319" s="7" t="s">
        <v>322</v>
      </c>
      <c r="D2319" s="12">
        <v>38</v>
      </c>
      <c r="F2319" s="11" t="str">
        <f>Table76810[[#This Row],[CID]]</f>
        <v>S2.1</v>
      </c>
      <c r="G2319" s="6">
        <v>2</v>
      </c>
      <c r="H2319" s="13" t="s">
        <v>53</v>
      </c>
      <c r="I2319" s="12" t="s">
        <v>418</v>
      </c>
      <c r="J2319" s="11" t="str">
        <f>VLOOKUP(Table76810[[#This Row],[CID]],ALY,2,FALSE)</f>
        <v>Data Trend &amp; Relationships between Variables</v>
      </c>
    </row>
    <row r="2320" spans="1:10" x14ac:dyDescent="0.2">
      <c r="A2320" s="8" t="str">
        <f>Table76810[[#This Row],[Test No.]]&amp;Table76810[[#This Row],[Section]]&amp;Table76810[[#This Row],[Q No.]]</f>
        <v>R939</v>
      </c>
      <c r="C2320" s="7" t="s">
        <v>322</v>
      </c>
      <c r="D2320" s="12">
        <v>39</v>
      </c>
      <c r="F2320" s="11" t="str">
        <f>Table76810[[#This Row],[CID]]</f>
        <v>S2.1</v>
      </c>
      <c r="G2320" s="6">
        <v>2</v>
      </c>
      <c r="H2320" s="13" t="s">
        <v>53</v>
      </c>
      <c r="I2320" s="12" t="s">
        <v>418</v>
      </c>
      <c r="J2320" s="11" t="str">
        <f>VLOOKUP(Table76810[[#This Row],[CID]],ALY,2,FALSE)</f>
        <v>Data Trend &amp; Relationships between Variables</v>
      </c>
    </row>
    <row r="2321" spans="1:10" x14ac:dyDescent="0.2">
      <c r="A2321" s="8" t="str">
        <f>Table76810[[#This Row],[Test No.]]&amp;Table76810[[#This Row],[Section]]&amp;Table76810[[#This Row],[Q No.]]</f>
        <v>R940</v>
      </c>
      <c r="C2321" s="7" t="s">
        <v>322</v>
      </c>
      <c r="D2321" s="12">
        <v>40</v>
      </c>
      <c r="F2321" s="11" t="str">
        <f>Table76810[[#This Row],[CID]]</f>
        <v>S2.1</v>
      </c>
      <c r="G2321" s="6">
        <v>2</v>
      </c>
      <c r="H2321" s="13" t="s">
        <v>53</v>
      </c>
      <c r="I2321" s="12" t="s">
        <v>418</v>
      </c>
      <c r="J2321" s="11" t="str">
        <f>VLOOKUP(Table76810[[#This Row],[CID]],ALY,2,FALSE)</f>
        <v>Data Trend &amp; Relationships between Variables</v>
      </c>
    </row>
    <row r="2322" spans="1:10" x14ac:dyDescent="0.2">
      <c r="A2322" s="8" t="str">
        <f>Table76810[[#This Row],[Test No.]]&amp;Table76810[[#This Row],[Section]]&amp;Table76810[[#This Row],[Q No.]]</f>
        <v>R101</v>
      </c>
      <c r="C2322" s="7" t="s">
        <v>101</v>
      </c>
      <c r="D2322" s="12">
        <v>1</v>
      </c>
      <c r="F2322" s="11" t="str">
        <f>Table76810[[#This Row],[CID]]</f>
        <v>S2.1</v>
      </c>
      <c r="G2322" s="6">
        <v>2</v>
      </c>
      <c r="H2322" s="13" t="s">
        <v>53</v>
      </c>
      <c r="I2322" s="12" t="s">
        <v>418</v>
      </c>
      <c r="J2322" s="11" t="str">
        <f>VLOOKUP(Table76810[[#This Row],[CID]],ALY,2,FALSE)</f>
        <v>Data Trend &amp; Relationships between Variables</v>
      </c>
    </row>
    <row r="2323" spans="1:10" x14ac:dyDescent="0.2">
      <c r="A2323" s="8" t="str">
        <f>Table76810[[#This Row],[Test No.]]&amp;Table76810[[#This Row],[Section]]&amp;Table76810[[#This Row],[Q No.]]</f>
        <v>R102</v>
      </c>
      <c r="C2323" s="7" t="s">
        <v>101</v>
      </c>
      <c r="D2323" s="12">
        <v>2</v>
      </c>
      <c r="F2323" s="11" t="str">
        <f>Table76810[[#This Row],[CID]]</f>
        <v>S2.1</v>
      </c>
      <c r="G2323" s="6">
        <v>2</v>
      </c>
      <c r="H2323" s="13" t="s">
        <v>53</v>
      </c>
      <c r="I2323" s="12" t="s">
        <v>418</v>
      </c>
      <c r="J2323" s="11" t="str">
        <f>VLOOKUP(Table76810[[#This Row],[CID]],ALY,2,FALSE)</f>
        <v>Data Trend &amp; Relationships between Variables</v>
      </c>
    </row>
    <row r="2324" spans="1:10" x14ac:dyDescent="0.2">
      <c r="A2324" s="8" t="str">
        <f>Table76810[[#This Row],[Test No.]]&amp;Table76810[[#This Row],[Section]]&amp;Table76810[[#This Row],[Q No.]]</f>
        <v>R103</v>
      </c>
      <c r="C2324" s="7" t="s">
        <v>101</v>
      </c>
      <c r="D2324" s="12">
        <v>3</v>
      </c>
      <c r="F2324" s="11" t="str">
        <f>Table76810[[#This Row],[CID]]</f>
        <v>S2.1</v>
      </c>
      <c r="G2324" s="6">
        <v>2</v>
      </c>
      <c r="H2324" s="13" t="s">
        <v>53</v>
      </c>
      <c r="I2324" s="12" t="s">
        <v>418</v>
      </c>
      <c r="J2324" s="11" t="str">
        <f>VLOOKUP(Table76810[[#This Row],[CID]],ALY,2,FALSE)</f>
        <v>Data Trend &amp; Relationships between Variables</v>
      </c>
    </row>
    <row r="2325" spans="1:10" x14ac:dyDescent="0.2">
      <c r="A2325" s="8" t="str">
        <f>Table76810[[#This Row],[Test No.]]&amp;Table76810[[#This Row],[Section]]&amp;Table76810[[#This Row],[Q No.]]</f>
        <v>R104</v>
      </c>
      <c r="C2325" s="7" t="s">
        <v>101</v>
      </c>
      <c r="D2325" s="12">
        <v>4</v>
      </c>
      <c r="F2325" s="11" t="str">
        <f>Table76810[[#This Row],[CID]]</f>
        <v>S2.1</v>
      </c>
      <c r="G2325" s="6">
        <v>2</v>
      </c>
      <c r="H2325" s="13" t="s">
        <v>53</v>
      </c>
      <c r="I2325" s="12" t="s">
        <v>418</v>
      </c>
      <c r="J2325" s="11" t="str">
        <f>VLOOKUP(Table76810[[#This Row],[CID]],ALY,2,FALSE)</f>
        <v>Data Trend &amp; Relationships between Variables</v>
      </c>
    </row>
    <row r="2326" spans="1:10" x14ac:dyDescent="0.2">
      <c r="A2326" s="8" t="str">
        <f>Table76810[[#This Row],[Test No.]]&amp;Table76810[[#This Row],[Section]]&amp;Table76810[[#This Row],[Q No.]]</f>
        <v>R105</v>
      </c>
      <c r="C2326" s="7" t="s">
        <v>101</v>
      </c>
      <c r="D2326" s="12">
        <v>5</v>
      </c>
      <c r="F2326" s="11" t="str">
        <f>Table76810[[#This Row],[CID]]</f>
        <v>S2.1</v>
      </c>
      <c r="G2326" s="6">
        <v>2</v>
      </c>
      <c r="H2326" s="13" t="s">
        <v>53</v>
      </c>
      <c r="I2326" s="12" t="s">
        <v>418</v>
      </c>
      <c r="J2326" s="11" t="str">
        <f>VLOOKUP(Table76810[[#This Row],[CID]],ALY,2,FALSE)</f>
        <v>Data Trend &amp; Relationships between Variables</v>
      </c>
    </row>
    <row r="2327" spans="1:10" x14ac:dyDescent="0.2">
      <c r="A2327" s="8" t="str">
        <f>Table76810[[#This Row],[Test No.]]&amp;Table76810[[#This Row],[Section]]&amp;Table76810[[#This Row],[Q No.]]</f>
        <v>R106</v>
      </c>
      <c r="C2327" s="7" t="s">
        <v>101</v>
      </c>
      <c r="D2327" s="12">
        <v>6</v>
      </c>
      <c r="F2327" s="11" t="str">
        <f>Table76810[[#This Row],[CID]]</f>
        <v>S3.3</v>
      </c>
      <c r="G2327" s="6">
        <v>3</v>
      </c>
      <c r="H2327" s="13" t="s">
        <v>54</v>
      </c>
      <c r="I2327" s="12" t="s">
        <v>423</v>
      </c>
      <c r="J2327" s="11" t="str">
        <f>VLOOKUP(Table76810[[#This Row],[CID]],ALY,2,FALSE)</f>
        <v>Interpreting Experiments</v>
      </c>
    </row>
    <row r="2328" spans="1:10" x14ac:dyDescent="0.2">
      <c r="A2328" s="8" t="str">
        <f>Table76810[[#This Row],[Test No.]]&amp;Table76810[[#This Row],[Section]]&amp;Table76810[[#This Row],[Q No.]]</f>
        <v>R107</v>
      </c>
      <c r="C2328" s="7" t="s">
        <v>101</v>
      </c>
      <c r="D2328" s="12">
        <v>7</v>
      </c>
      <c r="F2328" s="11" t="str">
        <f>Table76810[[#This Row],[CID]]</f>
        <v>S3.2</v>
      </c>
      <c r="G2328" s="6">
        <v>3</v>
      </c>
      <c r="H2328" s="13" t="s">
        <v>54</v>
      </c>
      <c r="I2328" s="12" t="s">
        <v>422</v>
      </c>
      <c r="J2328" s="11" t="str">
        <f>VLOOKUP(Table76810[[#This Row],[CID]],ALY,2,FALSE)</f>
        <v>Hypothetical Experiment</v>
      </c>
    </row>
    <row r="2329" spans="1:10" x14ac:dyDescent="0.2">
      <c r="A2329" s="8" t="str">
        <f>Table76810[[#This Row],[Test No.]]&amp;Table76810[[#This Row],[Section]]&amp;Table76810[[#This Row],[Q No.]]</f>
        <v>R108</v>
      </c>
      <c r="C2329" s="7" t="s">
        <v>101</v>
      </c>
      <c r="D2329" s="12">
        <v>8</v>
      </c>
      <c r="F2329" s="11" t="str">
        <f>Table76810[[#This Row],[CID]]</f>
        <v>S3.2</v>
      </c>
      <c r="G2329" s="6">
        <v>3</v>
      </c>
      <c r="H2329" s="13" t="s">
        <v>54</v>
      </c>
      <c r="I2329" s="12" t="s">
        <v>422</v>
      </c>
      <c r="J2329" s="11" t="str">
        <f>VLOOKUP(Table76810[[#This Row],[CID]],ALY,2,FALSE)</f>
        <v>Hypothetical Experiment</v>
      </c>
    </row>
    <row r="2330" spans="1:10" x14ac:dyDescent="0.2">
      <c r="A2330" s="8" t="str">
        <f>Table76810[[#This Row],[Test No.]]&amp;Table76810[[#This Row],[Section]]&amp;Table76810[[#This Row],[Q No.]]</f>
        <v>R109</v>
      </c>
      <c r="C2330" s="7" t="s">
        <v>101</v>
      </c>
      <c r="D2330" s="12">
        <v>9</v>
      </c>
      <c r="F2330" s="11" t="str">
        <f>Table76810[[#This Row],[CID]]</f>
        <v>S3.3</v>
      </c>
      <c r="G2330" s="6">
        <v>3</v>
      </c>
      <c r="H2330" s="13" t="s">
        <v>54</v>
      </c>
      <c r="I2330" s="12" t="s">
        <v>423</v>
      </c>
      <c r="J2330" s="11" t="str">
        <f>VLOOKUP(Table76810[[#This Row],[CID]],ALY,2,FALSE)</f>
        <v>Interpreting Experiments</v>
      </c>
    </row>
    <row r="2331" spans="1:10" x14ac:dyDescent="0.2">
      <c r="A2331" s="8" t="str">
        <f>Table76810[[#This Row],[Test No.]]&amp;Table76810[[#This Row],[Section]]&amp;Table76810[[#This Row],[Q No.]]</f>
        <v>R1010</v>
      </c>
      <c r="C2331" s="7" t="s">
        <v>101</v>
      </c>
      <c r="D2331" s="12">
        <v>10</v>
      </c>
      <c r="F2331" s="11" t="str">
        <f>Table76810[[#This Row],[CID]]</f>
        <v>S3.3</v>
      </c>
      <c r="G2331" s="6">
        <v>3</v>
      </c>
      <c r="H2331" s="13" t="s">
        <v>54</v>
      </c>
      <c r="I2331" s="12" t="s">
        <v>423</v>
      </c>
      <c r="J2331" s="11" t="str">
        <f>VLOOKUP(Table76810[[#This Row],[CID]],ALY,2,FALSE)</f>
        <v>Interpreting Experiments</v>
      </c>
    </row>
    <row r="2332" spans="1:10" x14ac:dyDescent="0.2">
      <c r="A2332" s="8" t="str">
        <f>Table76810[[#This Row],[Test No.]]&amp;Table76810[[#This Row],[Section]]&amp;Table76810[[#This Row],[Q No.]]</f>
        <v>R1011</v>
      </c>
      <c r="C2332" s="7" t="s">
        <v>101</v>
      </c>
      <c r="D2332" s="12">
        <v>11</v>
      </c>
      <c r="F2332" s="11" t="str">
        <f>Table76810[[#This Row],[CID]]</f>
        <v>S3.3</v>
      </c>
      <c r="G2332" s="6">
        <v>3</v>
      </c>
      <c r="H2332" s="13" t="s">
        <v>54</v>
      </c>
      <c r="I2332" s="12" t="s">
        <v>423</v>
      </c>
      <c r="J2332" s="11" t="str">
        <f>VLOOKUP(Table76810[[#This Row],[CID]],ALY,2,FALSE)</f>
        <v>Interpreting Experiments</v>
      </c>
    </row>
    <row r="2333" spans="1:10" x14ac:dyDescent="0.2">
      <c r="A2333" s="8" t="str">
        <f>Table76810[[#This Row],[Test No.]]&amp;Table76810[[#This Row],[Section]]&amp;Table76810[[#This Row],[Q No.]]</f>
        <v>R1012</v>
      </c>
      <c r="C2333" s="7" t="s">
        <v>101</v>
      </c>
      <c r="D2333" s="12">
        <v>12</v>
      </c>
      <c r="F2333" s="11" t="str">
        <f>Table76810[[#This Row],[CID]]</f>
        <v>S2.1</v>
      </c>
      <c r="G2333" s="6">
        <v>2</v>
      </c>
      <c r="H2333" s="13" t="s">
        <v>53</v>
      </c>
      <c r="I2333" s="12" t="s">
        <v>418</v>
      </c>
      <c r="J2333" s="11" t="str">
        <f>VLOOKUP(Table76810[[#This Row],[CID]],ALY,2,FALSE)</f>
        <v>Data Trend &amp; Relationships between Variables</v>
      </c>
    </row>
    <row r="2334" spans="1:10" x14ac:dyDescent="0.2">
      <c r="A2334" s="8" t="str">
        <f>Table76810[[#This Row],[Test No.]]&amp;Table76810[[#This Row],[Section]]&amp;Table76810[[#This Row],[Q No.]]</f>
        <v>R1013</v>
      </c>
      <c r="C2334" s="7" t="s">
        <v>101</v>
      </c>
      <c r="D2334" s="12">
        <v>13</v>
      </c>
      <c r="F2334" s="11" t="str">
        <f>Table76810[[#This Row],[CID]]</f>
        <v>S2.1</v>
      </c>
      <c r="G2334" s="6">
        <v>2</v>
      </c>
      <c r="H2334" s="13" t="s">
        <v>53</v>
      </c>
      <c r="I2334" s="12" t="s">
        <v>418</v>
      </c>
      <c r="J2334" s="11" t="str">
        <f>VLOOKUP(Table76810[[#This Row],[CID]],ALY,2,FALSE)</f>
        <v>Data Trend &amp; Relationships between Variables</v>
      </c>
    </row>
    <row r="2335" spans="1:10" x14ac:dyDescent="0.2">
      <c r="A2335" s="8" t="str">
        <f>Table76810[[#This Row],[Test No.]]&amp;Table76810[[#This Row],[Section]]&amp;Table76810[[#This Row],[Q No.]]</f>
        <v>R1014</v>
      </c>
      <c r="C2335" s="7" t="s">
        <v>101</v>
      </c>
      <c r="D2335" s="12">
        <v>14</v>
      </c>
      <c r="F2335" s="11" t="str">
        <f>Table76810[[#This Row],[CID]]</f>
        <v>S2.1</v>
      </c>
      <c r="G2335" s="6">
        <v>2</v>
      </c>
      <c r="H2335" s="13" t="s">
        <v>53</v>
      </c>
      <c r="I2335" s="12" t="s">
        <v>418</v>
      </c>
      <c r="J2335" s="11" t="str">
        <f>VLOOKUP(Table76810[[#This Row],[CID]],ALY,2,FALSE)</f>
        <v>Data Trend &amp; Relationships between Variables</v>
      </c>
    </row>
    <row r="2336" spans="1:10" x14ac:dyDescent="0.2">
      <c r="A2336" s="8" t="str">
        <f>Table76810[[#This Row],[Test No.]]&amp;Table76810[[#This Row],[Section]]&amp;Table76810[[#This Row],[Q No.]]</f>
        <v>R1015</v>
      </c>
      <c r="C2336" s="7" t="s">
        <v>101</v>
      </c>
      <c r="D2336" s="12">
        <v>15</v>
      </c>
      <c r="F2336" s="11" t="str">
        <f>Table76810[[#This Row],[CID]]</f>
        <v>S2.1</v>
      </c>
      <c r="G2336" s="6">
        <v>2</v>
      </c>
      <c r="H2336" s="13" t="s">
        <v>53</v>
      </c>
      <c r="I2336" s="12" t="s">
        <v>418</v>
      </c>
      <c r="J2336" s="11" t="str">
        <f>VLOOKUP(Table76810[[#This Row],[CID]],ALY,2,FALSE)</f>
        <v>Data Trend &amp; Relationships between Variables</v>
      </c>
    </row>
    <row r="2337" spans="1:10" x14ac:dyDescent="0.2">
      <c r="A2337" s="8" t="str">
        <f>Table76810[[#This Row],[Test No.]]&amp;Table76810[[#This Row],[Section]]&amp;Table76810[[#This Row],[Q No.]]</f>
        <v>R1016</v>
      </c>
      <c r="C2337" s="7" t="s">
        <v>101</v>
      </c>
      <c r="D2337" s="12">
        <v>16</v>
      </c>
      <c r="F2337" s="11" t="str">
        <f>Table76810[[#This Row],[CID]]</f>
        <v>S2.1</v>
      </c>
      <c r="G2337" s="6">
        <v>2</v>
      </c>
      <c r="H2337" s="13" t="s">
        <v>53</v>
      </c>
      <c r="I2337" s="12" t="s">
        <v>418</v>
      </c>
      <c r="J2337" s="11" t="str">
        <f>VLOOKUP(Table76810[[#This Row],[CID]],ALY,2,FALSE)</f>
        <v>Data Trend &amp; Relationships between Variables</v>
      </c>
    </row>
    <row r="2338" spans="1:10" x14ac:dyDescent="0.2">
      <c r="A2338" s="8" t="str">
        <f>Table76810[[#This Row],[Test No.]]&amp;Table76810[[#This Row],[Section]]&amp;Table76810[[#This Row],[Q No.]]</f>
        <v>R1017</v>
      </c>
      <c r="C2338" s="7" t="s">
        <v>101</v>
      </c>
      <c r="D2338" s="12">
        <v>17</v>
      </c>
      <c r="F2338" s="11" t="str">
        <f>Table76810[[#This Row],[CID]]</f>
        <v>S3.3</v>
      </c>
      <c r="G2338" s="6">
        <v>3</v>
      </c>
      <c r="H2338" s="13" t="s">
        <v>54</v>
      </c>
      <c r="I2338" s="12" t="s">
        <v>423</v>
      </c>
      <c r="J2338" s="11" t="str">
        <f>VLOOKUP(Table76810[[#This Row],[CID]],ALY,2,FALSE)</f>
        <v>Interpreting Experiments</v>
      </c>
    </row>
    <row r="2339" spans="1:10" x14ac:dyDescent="0.2">
      <c r="A2339" s="8" t="str">
        <f>Table76810[[#This Row],[Test No.]]&amp;Table76810[[#This Row],[Section]]&amp;Table76810[[#This Row],[Q No.]]</f>
        <v>R1018</v>
      </c>
      <c r="C2339" s="7" t="s">
        <v>101</v>
      </c>
      <c r="D2339" s="12">
        <v>18</v>
      </c>
      <c r="F2339" s="11" t="str">
        <f>Table76810[[#This Row],[CID]]</f>
        <v>S3.3</v>
      </c>
      <c r="G2339" s="6">
        <v>3</v>
      </c>
      <c r="H2339" s="13" t="s">
        <v>54</v>
      </c>
      <c r="I2339" s="12" t="s">
        <v>423</v>
      </c>
      <c r="J2339" s="11" t="str">
        <f>VLOOKUP(Table76810[[#This Row],[CID]],ALY,2,FALSE)</f>
        <v>Interpreting Experiments</v>
      </c>
    </row>
    <row r="2340" spans="1:10" x14ac:dyDescent="0.2">
      <c r="A2340" s="8" t="str">
        <f>Table76810[[#This Row],[Test No.]]&amp;Table76810[[#This Row],[Section]]&amp;Table76810[[#This Row],[Q No.]]</f>
        <v>R1019</v>
      </c>
      <c r="C2340" s="7" t="s">
        <v>101</v>
      </c>
      <c r="D2340" s="12">
        <v>19</v>
      </c>
      <c r="F2340" s="11" t="str">
        <f>Table76810[[#This Row],[CID]]</f>
        <v>S3.3</v>
      </c>
      <c r="G2340" s="6">
        <v>3</v>
      </c>
      <c r="H2340" s="13" t="s">
        <v>54</v>
      </c>
      <c r="I2340" s="12" t="s">
        <v>423</v>
      </c>
      <c r="J2340" s="11" t="str">
        <f>VLOOKUP(Table76810[[#This Row],[CID]],ALY,2,FALSE)</f>
        <v>Interpreting Experiments</v>
      </c>
    </row>
    <row r="2341" spans="1:10" x14ac:dyDescent="0.2">
      <c r="A2341" s="8" t="str">
        <f>Table76810[[#This Row],[Test No.]]&amp;Table76810[[#This Row],[Section]]&amp;Table76810[[#This Row],[Q No.]]</f>
        <v>R1020</v>
      </c>
      <c r="C2341" s="7" t="s">
        <v>101</v>
      </c>
      <c r="D2341" s="12">
        <v>20</v>
      </c>
      <c r="F2341" s="11" t="str">
        <f>Table76810[[#This Row],[CID]]</f>
        <v>S3.3</v>
      </c>
      <c r="G2341" s="6">
        <v>3</v>
      </c>
      <c r="H2341" s="13" t="s">
        <v>54</v>
      </c>
      <c r="I2341" s="12" t="s">
        <v>423</v>
      </c>
      <c r="J2341" s="11" t="str">
        <f>VLOOKUP(Table76810[[#This Row],[CID]],ALY,2,FALSE)</f>
        <v>Interpreting Experiments</v>
      </c>
    </row>
    <row r="2342" spans="1:10" x14ac:dyDescent="0.2">
      <c r="A2342" s="8" t="str">
        <f>Table76810[[#This Row],[Test No.]]&amp;Table76810[[#This Row],[Section]]&amp;Table76810[[#This Row],[Q No.]]</f>
        <v>R1021</v>
      </c>
      <c r="C2342" s="7" t="s">
        <v>101</v>
      </c>
      <c r="D2342" s="12">
        <v>21</v>
      </c>
      <c r="F2342" s="11" t="str">
        <f>Table76810[[#This Row],[CID]]</f>
        <v>S3.3</v>
      </c>
      <c r="G2342" s="6">
        <v>3</v>
      </c>
      <c r="H2342" s="13" t="s">
        <v>54</v>
      </c>
      <c r="I2342" s="12" t="s">
        <v>423</v>
      </c>
      <c r="J2342" s="11" t="str">
        <f>VLOOKUP(Table76810[[#This Row],[CID]],ALY,2,FALSE)</f>
        <v>Interpreting Experiments</v>
      </c>
    </row>
    <row r="2343" spans="1:10" x14ac:dyDescent="0.2">
      <c r="A2343" s="8" t="str">
        <f>Table76810[[#This Row],[Test No.]]&amp;Table76810[[#This Row],[Section]]&amp;Table76810[[#This Row],[Q No.]]</f>
        <v>R1022</v>
      </c>
      <c r="C2343" s="7" t="s">
        <v>101</v>
      </c>
      <c r="D2343" s="12">
        <v>22</v>
      </c>
      <c r="F2343" s="11" t="str">
        <f>Table76810[[#This Row],[CID]]</f>
        <v>S3.3</v>
      </c>
      <c r="G2343" s="6">
        <v>3</v>
      </c>
      <c r="H2343" s="13" t="s">
        <v>54</v>
      </c>
      <c r="I2343" s="12" t="s">
        <v>423</v>
      </c>
      <c r="J2343" s="11" t="str">
        <f>VLOOKUP(Table76810[[#This Row],[CID]],ALY,2,FALSE)</f>
        <v>Interpreting Experiments</v>
      </c>
    </row>
    <row r="2344" spans="1:10" x14ac:dyDescent="0.2">
      <c r="A2344" s="8" t="str">
        <f>Table76810[[#This Row],[Test No.]]&amp;Table76810[[#This Row],[Section]]&amp;Table76810[[#This Row],[Q No.]]</f>
        <v>R1023</v>
      </c>
      <c r="C2344" s="7" t="s">
        <v>101</v>
      </c>
      <c r="D2344" s="12">
        <v>23</v>
      </c>
      <c r="F2344" s="11" t="str">
        <f>Table76810[[#This Row],[CID]]</f>
        <v>S2.1</v>
      </c>
      <c r="G2344" s="6">
        <v>2</v>
      </c>
      <c r="H2344" s="13" t="s">
        <v>53</v>
      </c>
      <c r="I2344" s="12" t="s">
        <v>418</v>
      </c>
      <c r="J2344" s="11" t="str">
        <f>VLOOKUP(Table76810[[#This Row],[CID]],ALY,2,FALSE)</f>
        <v>Data Trend &amp; Relationships between Variables</v>
      </c>
    </row>
    <row r="2345" spans="1:10" x14ac:dyDescent="0.2">
      <c r="A2345" s="8" t="str">
        <f>Table76810[[#This Row],[Test No.]]&amp;Table76810[[#This Row],[Section]]&amp;Table76810[[#This Row],[Q No.]]</f>
        <v>R1024</v>
      </c>
      <c r="C2345" s="7" t="s">
        <v>101</v>
      </c>
      <c r="D2345" s="12">
        <v>24</v>
      </c>
      <c r="F2345" s="11" t="str">
        <f>Table76810[[#This Row],[CID]]</f>
        <v>S2.1</v>
      </c>
      <c r="G2345" s="6">
        <v>2</v>
      </c>
      <c r="H2345" s="13" t="s">
        <v>53</v>
      </c>
      <c r="I2345" s="12" t="s">
        <v>418</v>
      </c>
      <c r="J2345" s="11" t="str">
        <f>VLOOKUP(Table76810[[#This Row],[CID]],ALY,2,FALSE)</f>
        <v>Data Trend &amp; Relationships between Variables</v>
      </c>
    </row>
    <row r="2346" spans="1:10" x14ac:dyDescent="0.2">
      <c r="A2346" s="8" t="str">
        <f>Table76810[[#This Row],[Test No.]]&amp;Table76810[[#This Row],[Section]]&amp;Table76810[[#This Row],[Q No.]]</f>
        <v>R1025</v>
      </c>
      <c r="C2346" s="7" t="s">
        <v>101</v>
      </c>
      <c r="D2346" s="12">
        <v>25</v>
      </c>
      <c r="F2346" s="11" t="str">
        <f>Table76810[[#This Row],[CID]]</f>
        <v>S2.1</v>
      </c>
      <c r="G2346" s="6">
        <v>2</v>
      </c>
      <c r="H2346" s="13" t="s">
        <v>53</v>
      </c>
      <c r="I2346" s="12" t="s">
        <v>418</v>
      </c>
      <c r="J2346" s="11" t="str">
        <f>VLOOKUP(Table76810[[#This Row],[CID]],ALY,2,FALSE)</f>
        <v>Data Trend &amp; Relationships between Variables</v>
      </c>
    </row>
    <row r="2347" spans="1:10" x14ac:dyDescent="0.2">
      <c r="A2347" s="8" t="str">
        <f>Table76810[[#This Row],[Test No.]]&amp;Table76810[[#This Row],[Section]]&amp;Table76810[[#This Row],[Q No.]]</f>
        <v>R1026</v>
      </c>
      <c r="C2347" s="7" t="s">
        <v>101</v>
      </c>
      <c r="D2347" s="12">
        <v>26</v>
      </c>
      <c r="F2347" s="11" t="str">
        <f>Table76810[[#This Row],[CID]]</f>
        <v>S2.1</v>
      </c>
      <c r="G2347" s="6">
        <v>2</v>
      </c>
      <c r="H2347" s="13" t="s">
        <v>53</v>
      </c>
      <c r="I2347" s="12" t="s">
        <v>418</v>
      </c>
      <c r="J2347" s="11" t="str">
        <f>VLOOKUP(Table76810[[#This Row],[CID]],ALY,2,FALSE)</f>
        <v>Data Trend &amp; Relationships between Variables</v>
      </c>
    </row>
    <row r="2348" spans="1:10" x14ac:dyDescent="0.2">
      <c r="A2348" s="8" t="str">
        <f>Table76810[[#This Row],[Test No.]]&amp;Table76810[[#This Row],[Section]]&amp;Table76810[[#This Row],[Q No.]]</f>
        <v>R1027</v>
      </c>
      <c r="C2348" s="7" t="s">
        <v>101</v>
      </c>
      <c r="D2348" s="12">
        <v>27</v>
      </c>
      <c r="F2348" s="11" t="str">
        <f>Table76810[[#This Row],[CID]]</f>
        <v>S2.2</v>
      </c>
      <c r="G2348" s="6">
        <v>2</v>
      </c>
      <c r="H2348" s="13" t="s">
        <v>53</v>
      </c>
      <c r="I2348" s="12" t="s">
        <v>419</v>
      </c>
      <c r="J2348" s="11" t="str">
        <f>VLOOKUP(Table76810[[#This Row],[CID]],ALY,2,FALSE)</f>
        <v>Hypothetical Data Point</v>
      </c>
    </row>
    <row r="2349" spans="1:10" x14ac:dyDescent="0.2">
      <c r="A2349" s="8" t="str">
        <f>Table76810[[#This Row],[Test No.]]&amp;Table76810[[#This Row],[Section]]&amp;Table76810[[#This Row],[Q No.]]</f>
        <v>R1028</v>
      </c>
      <c r="C2349" s="7" t="s">
        <v>101</v>
      </c>
      <c r="D2349" s="12">
        <v>28</v>
      </c>
      <c r="F2349" s="11" t="str">
        <f>Table76810[[#This Row],[CID]]</f>
        <v>S3.3</v>
      </c>
      <c r="G2349" s="6">
        <v>3</v>
      </c>
      <c r="H2349" s="13" t="s">
        <v>54</v>
      </c>
      <c r="I2349" s="12" t="s">
        <v>423</v>
      </c>
      <c r="J2349" s="11" t="str">
        <f>VLOOKUP(Table76810[[#This Row],[CID]],ALY,2,FALSE)</f>
        <v>Interpreting Experiments</v>
      </c>
    </row>
    <row r="2350" spans="1:10" x14ac:dyDescent="0.2">
      <c r="A2350" s="8" t="str">
        <f>Table76810[[#This Row],[Test No.]]&amp;Table76810[[#This Row],[Section]]&amp;Table76810[[#This Row],[Q No.]]</f>
        <v>R1029</v>
      </c>
      <c r="C2350" s="7" t="s">
        <v>101</v>
      </c>
      <c r="D2350" s="12">
        <v>29</v>
      </c>
      <c r="F2350" s="11" t="str">
        <f>Table76810[[#This Row],[CID]]</f>
        <v>S3.1</v>
      </c>
      <c r="G2350" s="6">
        <v>3</v>
      </c>
      <c r="H2350" s="13" t="s">
        <v>54</v>
      </c>
      <c r="I2350" s="12" t="s">
        <v>421</v>
      </c>
      <c r="J2350" s="11" t="str">
        <f>VLOOKUP(Table76810[[#This Row],[CID]],ALY,2,FALSE)</f>
        <v>Experimental Design &amp; Method</v>
      </c>
    </row>
    <row r="2351" spans="1:10" x14ac:dyDescent="0.2">
      <c r="A2351" s="8" t="str">
        <f>Table76810[[#This Row],[Test No.]]&amp;Table76810[[#This Row],[Section]]&amp;Table76810[[#This Row],[Q No.]]</f>
        <v>R1030</v>
      </c>
      <c r="C2351" s="7" t="s">
        <v>101</v>
      </c>
      <c r="D2351" s="12">
        <v>30</v>
      </c>
      <c r="F2351" s="11" t="str">
        <f>Table76810[[#This Row],[CID]]</f>
        <v>S3.3</v>
      </c>
      <c r="G2351" s="6">
        <v>3</v>
      </c>
      <c r="H2351" s="13" t="s">
        <v>54</v>
      </c>
      <c r="I2351" s="12" t="s">
        <v>423</v>
      </c>
      <c r="J2351" s="11" t="str">
        <f>VLOOKUP(Table76810[[#This Row],[CID]],ALY,2,FALSE)</f>
        <v>Interpreting Experiments</v>
      </c>
    </row>
    <row r="2352" spans="1:10" x14ac:dyDescent="0.2">
      <c r="A2352" s="8" t="str">
        <f>Table76810[[#This Row],[Test No.]]&amp;Table76810[[#This Row],[Section]]&amp;Table76810[[#This Row],[Q No.]]</f>
        <v>R1031</v>
      </c>
      <c r="C2352" s="7" t="s">
        <v>101</v>
      </c>
      <c r="D2352" s="12">
        <v>31</v>
      </c>
      <c r="F2352" s="11" t="str">
        <f>Table76810[[#This Row],[CID]]</f>
        <v>S3.1</v>
      </c>
      <c r="G2352" s="6">
        <v>3</v>
      </c>
      <c r="H2352" s="13" t="s">
        <v>54</v>
      </c>
      <c r="I2352" s="12" t="s">
        <v>421</v>
      </c>
      <c r="J2352" s="11" t="str">
        <f>VLOOKUP(Table76810[[#This Row],[CID]],ALY,2,FALSE)</f>
        <v>Experimental Design &amp; Method</v>
      </c>
    </row>
    <row r="2353" spans="1:10" x14ac:dyDescent="0.2">
      <c r="A2353" s="8" t="str">
        <f>Table76810[[#This Row],[Test No.]]&amp;Table76810[[#This Row],[Section]]&amp;Table76810[[#This Row],[Q No.]]</f>
        <v>R1032</v>
      </c>
      <c r="C2353" s="7" t="s">
        <v>101</v>
      </c>
      <c r="D2353" s="12">
        <v>32</v>
      </c>
      <c r="F2353" s="11" t="str">
        <f>Table76810[[#This Row],[CID]]</f>
        <v>S3.3</v>
      </c>
      <c r="G2353" s="6">
        <v>3</v>
      </c>
      <c r="H2353" s="13" t="s">
        <v>54</v>
      </c>
      <c r="I2353" s="12" t="s">
        <v>423</v>
      </c>
      <c r="J2353" s="11" t="str">
        <f>VLOOKUP(Table76810[[#This Row],[CID]],ALY,2,FALSE)</f>
        <v>Interpreting Experiments</v>
      </c>
    </row>
    <row r="2354" spans="1:10" x14ac:dyDescent="0.2">
      <c r="A2354" s="8" t="str">
        <f>Table76810[[#This Row],[Test No.]]&amp;Table76810[[#This Row],[Section]]&amp;Table76810[[#This Row],[Q No.]]</f>
        <v>R1033</v>
      </c>
      <c r="C2354" s="7" t="s">
        <v>101</v>
      </c>
      <c r="D2354" s="12">
        <v>33</v>
      </c>
      <c r="F2354" s="11" t="str">
        <f>Table76810[[#This Row],[CID]]</f>
        <v>S3.2</v>
      </c>
      <c r="G2354" s="6">
        <v>3</v>
      </c>
      <c r="H2354" s="13" t="s">
        <v>54</v>
      </c>
      <c r="I2354" s="12" t="s">
        <v>422</v>
      </c>
      <c r="J2354" s="11" t="str">
        <f>VLOOKUP(Table76810[[#This Row],[CID]],ALY,2,FALSE)</f>
        <v>Hypothetical Experiment</v>
      </c>
    </row>
    <row r="2355" spans="1:10" x14ac:dyDescent="0.2">
      <c r="A2355" s="8" t="str">
        <f>Table76810[[#This Row],[Test No.]]&amp;Table76810[[#This Row],[Section]]&amp;Table76810[[#This Row],[Q No.]]</f>
        <v>R1034</v>
      </c>
      <c r="C2355" s="7" t="s">
        <v>101</v>
      </c>
      <c r="D2355" s="12">
        <v>34</v>
      </c>
      <c r="F2355" s="11" t="str">
        <f>Table76810[[#This Row],[CID]]</f>
        <v>S1.1</v>
      </c>
      <c r="G2355" s="6">
        <v>1</v>
      </c>
      <c r="H2355" s="13" t="s">
        <v>52</v>
      </c>
      <c r="I2355" s="12" t="s">
        <v>415</v>
      </c>
      <c r="J2355" s="11" t="str">
        <f>VLOOKUP(Table76810[[#This Row],[CID]],ALY,2,FALSE)</f>
        <v>Detail</v>
      </c>
    </row>
    <row r="2356" spans="1:10" x14ac:dyDescent="0.2">
      <c r="A2356" s="8" t="str">
        <f>Table76810[[#This Row],[Test No.]]&amp;Table76810[[#This Row],[Section]]&amp;Table76810[[#This Row],[Q No.]]</f>
        <v>R1035</v>
      </c>
      <c r="C2356" s="7" t="s">
        <v>101</v>
      </c>
      <c r="D2356" s="12">
        <v>35</v>
      </c>
      <c r="F2356" s="11" t="str">
        <f>Table76810[[#This Row],[CID]]</f>
        <v>S1.1</v>
      </c>
      <c r="G2356" s="6">
        <v>1</v>
      </c>
      <c r="H2356" s="13" t="s">
        <v>52</v>
      </c>
      <c r="I2356" s="12" t="s">
        <v>415</v>
      </c>
      <c r="J2356" s="11" t="str">
        <f>VLOOKUP(Table76810[[#This Row],[CID]],ALY,2,FALSE)</f>
        <v>Detail</v>
      </c>
    </row>
    <row r="2357" spans="1:10" x14ac:dyDescent="0.2">
      <c r="A2357" s="8" t="str">
        <f>Table76810[[#This Row],[Test No.]]&amp;Table76810[[#This Row],[Section]]&amp;Table76810[[#This Row],[Q No.]]</f>
        <v>R1036</v>
      </c>
      <c r="C2357" s="7" t="s">
        <v>101</v>
      </c>
      <c r="D2357" s="12">
        <v>36</v>
      </c>
      <c r="F2357" s="11" t="str">
        <f>Table76810[[#This Row],[CID]]</f>
        <v>S1.2</v>
      </c>
      <c r="G2357" s="6">
        <v>1</v>
      </c>
      <c r="H2357" s="13" t="s">
        <v>52</v>
      </c>
      <c r="I2357" s="12" t="s">
        <v>416</v>
      </c>
      <c r="J2357" s="11" t="str">
        <f>VLOOKUP(Table76810[[#This Row],[CID]],ALY,2,FALSE)</f>
        <v>Inference</v>
      </c>
    </row>
    <row r="2358" spans="1:10" x14ac:dyDescent="0.2">
      <c r="A2358" s="8" t="str">
        <f>Table76810[[#This Row],[Test No.]]&amp;Table76810[[#This Row],[Section]]&amp;Table76810[[#This Row],[Q No.]]</f>
        <v>R1037</v>
      </c>
      <c r="C2358" s="7" t="s">
        <v>101</v>
      </c>
      <c r="D2358" s="12">
        <v>37</v>
      </c>
      <c r="F2358" s="11" t="str">
        <f>Table76810[[#This Row],[CID]]</f>
        <v>S1.2</v>
      </c>
      <c r="G2358" s="6">
        <v>1</v>
      </c>
      <c r="H2358" s="13" t="s">
        <v>52</v>
      </c>
      <c r="I2358" s="12" t="s">
        <v>416</v>
      </c>
      <c r="J2358" s="11" t="str">
        <f>VLOOKUP(Table76810[[#This Row],[CID]],ALY,2,FALSE)</f>
        <v>Inference</v>
      </c>
    </row>
    <row r="2359" spans="1:10" x14ac:dyDescent="0.2">
      <c r="A2359" s="8" t="str">
        <f>Table76810[[#This Row],[Test No.]]&amp;Table76810[[#This Row],[Section]]&amp;Table76810[[#This Row],[Q No.]]</f>
        <v>R1038</v>
      </c>
      <c r="C2359" s="7" t="s">
        <v>101</v>
      </c>
      <c r="D2359" s="12">
        <v>38</v>
      </c>
      <c r="F2359" s="11" t="str">
        <f>Table76810[[#This Row],[CID]]</f>
        <v>S1.2</v>
      </c>
      <c r="G2359" s="6">
        <v>1</v>
      </c>
      <c r="H2359" s="13" t="s">
        <v>52</v>
      </c>
      <c r="I2359" s="12" t="s">
        <v>416</v>
      </c>
      <c r="J2359" s="11" t="str">
        <f>VLOOKUP(Table76810[[#This Row],[CID]],ALY,2,FALSE)</f>
        <v>Inference</v>
      </c>
    </row>
    <row r="2360" spans="1:10" x14ac:dyDescent="0.2">
      <c r="A2360" s="8" t="str">
        <f>Table76810[[#This Row],[Test No.]]&amp;Table76810[[#This Row],[Section]]&amp;Table76810[[#This Row],[Q No.]]</f>
        <v>R1039</v>
      </c>
      <c r="C2360" s="7" t="s">
        <v>101</v>
      </c>
      <c r="D2360" s="12">
        <v>39</v>
      </c>
      <c r="F2360" s="11" t="str">
        <f>Table76810[[#This Row],[CID]]</f>
        <v>S1.1</v>
      </c>
      <c r="G2360" s="6">
        <v>1</v>
      </c>
      <c r="H2360" s="13" t="s">
        <v>52</v>
      </c>
      <c r="I2360" s="12" t="s">
        <v>415</v>
      </c>
      <c r="J2360" s="11" t="str">
        <f>VLOOKUP(Table76810[[#This Row],[CID]],ALY,2,FALSE)</f>
        <v>Detail</v>
      </c>
    </row>
    <row r="2361" spans="1:10" x14ac:dyDescent="0.2">
      <c r="A2361" s="8" t="str">
        <f>Table76810[[#This Row],[Test No.]]&amp;Table76810[[#This Row],[Section]]&amp;Table76810[[#This Row],[Q No.]]</f>
        <v>R1040</v>
      </c>
      <c r="C2361" s="7" t="s">
        <v>101</v>
      </c>
      <c r="D2361" s="12">
        <v>40</v>
      </c>
      <c r="F2361" s="11" t="str">
        <f>Table76810[[#This Row],[CID]]</f>
        <v>S1.1</v>
      </c>
      <c r="G2361" s="6">
        <v>1</v>
      </c>
      <c r="H2361" s="13" t="s">
        <v>52</v>
      </c>
      <c r="I2361" s="12" t="s">
        <v>415</v>
      </c>
      <c r="J2361" s="11" t="str">
        <f>VLOOKUP(Table76810[[#This Row],[CID]],ALY,2,FALSE)</f>
        <v>Detail</v>
      </c>
    </row>
    <row r="2362" spans="1:10" x14ac:dyDescent="0.2">
      <c r="A2362" s="8" t="str">
        <f>Table76810[[#This Row],[Test No.]]&amp;Table76810[[#This Row],[Section]]&amp;Table76810[[#This Row],[Q No.]]</f>
        <v>R111</v>
      </c>
      <c r="C2362" s="7" t="s">
        <v>100</v>
      </c>
      <c r="D2362" s="12">
        <v>1</v>
      </c>
      <c r="F2362" s="11" t="str">
        <f>Table76810[[#This Row],[CID]]</f>
        <v>S3.3</v>
      </c>
      <c r="G2362" s="6">
        <v>3</v>
      </c>
      <c r="H2362" s="13" t="s">
        <v>54</v>
      </c>
      <c r="I2362" s="12" t="s">
        <v>423</v>
      </c>
      <c r="J2362" s="11" t="str">
        <f>VLOOKUP(Table76810[[#This Row],[CID]],ALY,2,FALSE)</f>
        <v>Interpreting Experiments</v>
      </c>
    </row>
    <row r="2363" spans="1:10" x14ac:dyDescent="0.2">
      <c r="A2363" s="8" t="str">
        <f>Table76810[[#This Row],[Test No.]]&amp;Table76810[[#This Row],[Section]]&amp;Table76810[[#This Row],[Q No.]]</f>
        <v>R112</v>
      </c>
      <c r="C2363" s="7" t="s">
        <v>100</v>
      </c>
      <c r="D2363" s="12">
        <v>2</v>
      </c>
      <c r="F2363" s="11" t="str">
        <f>Table76810[[#This Row],[CID]]</f>
        <v>S3.3</v>
      </c>
      <c r="G2363" s="6">
        <v>3</v>
      </c>
      <c r="H2363" s="13" t="s">
        <v>54</v>
      </c>
      <c r="I2363" s="12" t="s">
        <v>423</v>
      </c>
      <c r="J2363" s="11" t="str">
        <f>VLOOKUP(Table76810[[#This Row],[CID]],ALY,2,FALSE)</f>
        <v>Interpreting Experiments</v>
      </c>
    </row>
    <row r="2364" spans="1:10" x14ac:dyDescent="0.2">
      <c r="A2364" s="8" t="str">
        <f>Table76810[[#This Row],[Test No.]]&amp;Table76810[[#This Row],[Section]]&amp;Table76810[[#This Row],[Q No.]]</f>
        <v>R113</v>
      </c>
      <c r="C2364" s="7" t="s">
        <v>100</v>
      </c>
      <c r="D2364" s="12">
        <v>3</v>
      </c>
      <c r="F2364" s="11" t="str">
        <f>Table76810[[#This Row],[CID]]</f>
        <v>S3.3</v>
      </c>
      <c r="G2364" s="6">
        <v>3</v>
      </c>
      <c r="H2364" s="13" t="s">
        <v>54</v>
      </c>
      <c r="I2364" s="12" t="s">
        <v>423</v>
      </c>
      <c r="J2364" s="11" t="str">
        <f>VLOOKUP(Table76810[[#This Row],[CID]],ALY,2,FALSE)</f>
        <v>Interpreting Experiments</v>
      </c>
    </row>
    <row r="2365" spans="1:10" x14ac:dyDescent="0.2">
      <c r="A2365" s="8" t="str">
        <f>Table76810[[#This Row],[Test No.]]&amp;Table76810[[#This Row],[Section]]&amp;Table76810[[#This Row],[Q No.]]</f>
        <v>R114</v>
      </c>
      <c r="C2365" s="7" t="s">
        <v>100</v>
      </c>
      <c r="D2365" s="12">
        <v>4</v>
      </c>
      <c r="F2365" s="11" t="str">
        <f>Table76810[[#This Row],[CID]]</f>
        <v>S3.3</v>
      </c>
      <c r="G2365" s="6">
        <v>3</v>
      </c>
      <c r="H2365" s="13" t="s">
        <v>54</v>
      </c>
      <c r="I2365" s="12" t="s">
        <v>423</v>
      </c>
      <c r="J2365" s="11" t="str">
        <f>VLOOKUP(Table76810[[#This Row],[CID]],ALY,2,FALSE)</f>
        <v>Interpreting Experiments</v>
      </c>
    </row>
    <row r="2366" spans="1:10" x14ac:dyDescent="0.2">
      <c r="A2366" s="8" t="str">
        <f>Table76810[[#This Row],[Test No.]]&amp;Table76810[[#This Row],[Section]]&amp;Table76810[[#This Row],[Q No.]]</f>
        <v>R115</v>
      </c>
      <c r="C2366" s="7" t="s">
        <v>100</v>
      </c>
      <c r="D2366" s="12">
        <v>5</v>
      </c>
      <c r="F2366" s="11" t="str">
        <f>Table76810[[#This Row],[CID]]</f>
        <v>S3.3</v>
      </c>
      <c r="G2366" s="6">
        <v>3</v>
      </c>
      <c r="H2366" s="13" t="s">
        <v>54</v>
      </c>
      <c r="I2366" s="12" t="s">
        <v>423</v>
      </c>
      <c r="J2366" s="11" t="str">
        <f>VLOOKUP(Table76810[[#This Row],[CID]],ALY,2,FALSE)</f>
        <v>Interpreting Experiments</v>
      </c>
    </row>
    <row r="2367" spans="1:10" x14ac:dyDescent="0.2">
      <c r="A2367" s="8" t="str">
        <f>Table76810[[#This Row],[Test No.]]&amp;Table76810[[#This Row],[Section]]&amp;Table76810[[#This Row],[Q No.]]</f>
        <v>R116</v>
      </c>
      <c r="C2367" s="7" t="s">
        <v>100</v>
      </c>
      <c r="D2367" s="12">
        <v>6</v>
      </c>
      <c r="F2367" s="11" t="str">
        <f>Table76810[[#This Row],[CID]]</f>
        <v>S3.3</v>
      </c>
      <c r="G2367" s="6">
        <v>3</v>
      </c>
      <c r="H2367" s="13" t="s">
        <v>54</v>
      </c>
      <c r="I2367" s="12" t="s">
        <v>423</v>
      </c>
      <c r="J2367" s="11" t="str">
        <f>VLOOKUP(Table76810[[#This Row],[CID]],ALY,2,FALSE)</f>
        <v>Interpreting Experiments</v>
      </c>
    </row>
    <row r="2368" spans="1:10" x14ac:dyDescent="0.2">
      <c r="A2368" s="8" t="str">
        <f>Table76810[[#This Row],[Test No.]]&amp;Table76810[[#This Row],[Section]]&amp;Table76810[[#This Row],[Q No.]]</f>
        <v>R117</v>
      </c>
      <c r="C2368" s="7" t="s">
        <v>100</v>
      </c>
      <c r="D2368" s="12">
        <v>7</v>
      </c>
      <c r="F2368" s="11" t="str">
        <f>Table76810[[#This Row],[CID]]</f>
        <v>S3.3</v>
      </c>
      <c r="G2368" s="6">
        <v>3</v>
      </c>
      <c r="H2368" s="13" t="s">
        <v>54</v>
      </c>
      <c r="I2368" s="12" t="s">
        <v>423</v>
      </c>
      <c r="J2368" s="11" t="str">
        <f>VLOOKUP(Table76810[[#This Row],[CID]],ALY,2,FALSE)</f>
        <v>Interpreting Experiments</v>
      </c>
    </row>
    <row r="2369" spans="1:10" x14ac:dyDescent="0.2">
      <c r="A2369" s="8" t="str">
        <f>Table76810[[#This Row],[Test No.]]&amp;Table76810[[#This Row],[Section]]&amp;Table76810[[#This Row],[Q No.]]</f>
        <v>R118</v>
      </c>
      <c r="C2369" s="7" t="s">
        <v>100</v>
      </c>
      <c r="D2369" s="12">
        <v>8</v>
      </c>
      <c r="F2369" s="11" t="str">
        <f>Table76810[[#This Row],[CID]]</f>
        <v>S3.3</v>
      </c>
      <c r="G2369" s="6">
        <v>3</v>
      </c>
      <c r="H2369" s="13" t="s">
        <v>54</v>
      </c>
      <c r="I2369" s="12" t="s">
        <v>423</v>
      </c>
      <c r="J2369" s="11" t="str">
        <f>VLOOKUP(Table76810[[#This Row],[CID]],ALY,2,FALSE)</f>
        <v>Interpreting Experiments</v>
      </c>
    </row>
    <row r="2370" spans="1:10" x14ac:dyDescent="0.2">
      <c r="A2370" s="8" t="str">
        <f>Table76810[[#This Row],[Test No.]]&amp;Table76810[[#This Row],[Section]]&amp;Table76810[[#This Row],[Q No.]]</f>
        <v>R119</v>
      </c>
      <c r="C2370" s="7" t="s">
        <v>100</v>
      </c>
      <c r="D2370" s="12">
        <v>9</v>
      </c>
      <c r="F2370" s="11" t="str">
        <f>Table76810[[#This Row],[CID]]</f>
        <v>S3.3</v>
      </c>
      <c r="G2370" s="6">
        <v>3</v>
      </c>
      <c r="H2370" s="13" t="s">
        <v>54</v>
      </c>
      <c r="I2370" s="12" t="s">
        <v>423</v>
      </c>
      <c r="J2370" s="11" t="str">
        <f>VLOOKUP(Table76810[[#This Row],[CID]],ALY,2,FALSE)</f>
        <v>Interpreting Experiments</v>
      </c>
    </row>
    <row r="2371" spans="1:10" x14ac:dyDescent="0.2">
      <c r="A2371" s="8" t="str">
        <f>Table76810[[#This Row],[Test No.]]&amp;Table76810[[#This Row],[Section]]&amp;Table76810[[#This Row],[Q No.]]</f>
        <v>R1110</v>
      </c>
      <c r="C2371" s="7" t="s">
        <v>100</v>
      </c>
      <c r="D2371" s="12">
        <v>10</v>
      </c>
      <c r="F2371" s="11" t="str">
        <f>Table76810[[#This Row],[CID]]</f>
        <v>S3.2</v>
      </c>
      <c r="G2371" s="6">
        <v>3</v>
      </c>
      <c r="H2371" s="13" t="s">
        <v>54</v>
      </c>
      <c r="I2371" s="12" t="s">
        <v>422</v>
      </c>
      <c r="J2371" s="11" t="str">
        <f>VLOOKUP(Table76810[[#This Row],[CID]],ALY,2,FALSE)</f>
        <v>Hypothetical Experiment</v>
      </c>
    </row>
    <row r="2372" spans="1:10" x14ac:dyDescent="0.2">
      <c r="A2372" s="8" t="str">
        <f>Table76810[[#This Row],[Test No.]]&amp;Table76810[[#This Row],[Section]]&amp;Table76810[[#This Row],[Q No.]]</f>
        <v>R1111</v>
      </c>
      <c r="C2372" s="7" t="s">
        <v>100</v>
      </c>
      <c r="D2372" s="12">
        <v>11</v>
      </c>
      <c r="F2372" s="11" t="str">
        <f>Table76810[[#This Row],[CID]]</f>
        <v>S3.3</v>
      </c>
      <c r="G2372" s="6">
        <v>3</v>
      </c>
      <c r="H2372" s="13" t="s">
        <v>54</v>
      </c>
      <c r="I2372" s="12" t="s">
        <v>423</v>
      </c>
      <c r="J2372" s="11" t="str">
        <f>VLOOKUP(Table76810[[#This Row],[CID]],ALY,2,FALSE)</f>
        <v>Interpreting Experiments</v>
      </c>
    </row>
    <row r="2373" spans="1:10" x14ac:dyDescent="0.2">
      <c r="A2373" s="8" t="str">
        <f>Table76810[[#This Row],[Test No.]]&amp;Table76810[[#This Row],[Section]]&amp;Table76810[[#This Row],[Q No.]]</f>
        <v>R1112</v>
      </c>
      <c r="C2373" s="7" t="s">
        <v>100</v>
      </c>
      <c r="D2373" s="12">
        <v>12</v>
      </c>
      <c r="F2373" s="11" t="str">
        <f>Table76810[[#This Row],[CID]]</f>
        <v>S3.3</v>
      </c>
      <c r="G2373" s="6">
        <v>3</v>
      </c>
      <c r="H2373" s="13" t="s">
        <v>54</v>
      </c>
      <c r="I2373" s="12" t="s">
        <v>423</v>
      </c>
      <c r="J2373" s="11" t="str">
        <f>VLOOKUP(Table76810[[#This Row],[CID]],ALY,2,FALSE)</f>
        <v>Interpreting Experiments</v>
      </c>
    </row>
    <row r="2374" spans="1:10" x14ac:dyDescent="0.2">
      <c r="A2374" s="8" t="str">
        <f>Table76810[[#This Row],[Test No.]]&amp;Table76810[[#This Row],[Section]]&amp;Table76810[[#This Row],[Q No.]]</f>
        <v>R1113</v>
      </c>
      <c r="C2374" s="7" t="s">
        <v>100</v>
      </c>
      <c r="D2374" s="12">
        <v>13</v>
      </c>
      <c r="F2374" s="11" t="str">
        <f>Table76810[[#This Row],[CID]]</f>
        <v>S3.3</v>
      </c>
      <c r="G2374" s="6">
        <v>3</v>
      </c>
      <c r="H2374" s="13" t="s">
        <v>54</v>
      </c>
      <c r="I2374" s="12" t="s">
        <v>423</v>
      </c>
      <c r="J2374" s="11" t="str">
        <f>VLOOKUP(Table76810[[#This Row],[CID]],ALY,2,FALSE)</f>
        <v>Interpreting Experiments</v>
      </c>
    </row>
    <row r="2375" spans="1:10" x14ac:dyDescent="0.2">
      <c r="A2375" s="8" t="str">
        <f>Table76810[[#This Row],[Test No.]]&amp;Table76810[[#This Row],[Section]]&amp;Table76810[[#This Row],[Q No.]]</f>
        <v>R1114</v>
      </c>
      <c r="C2375" s="7" t="s">
        <v>100</v>
      </c>
      <c r="D2375" s="12">
        <v>14</v>
      </c>
      <c r="F2375" s="11" t="str">
        <f>Table76810[[#This Row],[CID]]</f>
        <v>S3.2</v>
      </c>
      <c r="G2375" s="6">
        <v>3</v>
      </c>
      <c r="H2375" s="13" t="s">
        <v>54</v>
      </c>
      <c r="I2375" s="12" t="s">
        <v>422</v>
      </c>
      <c r="J2375" s="11" t="str">
        <f>VLOOKUP(Table76810[[#This Row],[CID]],ALY,2,FALSE)</f>
        <v>Hypothetical Experiment</v>
      </c>
    </row>
    <row r="2376" spans="1:10" x14ac:dyDescent="0.2">
      <c r="A2376" s="8" t="str">
        <f>Table76810[[#This Row],[Test No.]]&amp;Table76810[[#This Row],[Section]]&amp;Table76810[[#This Row],[Q No.]]</f>
        <v>R1115</v>
      </c>
      <c r="C2376" s="7" t="s">
        <v>100</v>
      </c>
      <c r="D2376" s="12">
        <v>15</v>
      </c>
      <c r="F2376" s="11" t="str">
        <f>Table76810[[#This Row],[CID]]</f>
        <v>S3.3</v>
      </c>
      <c r="G2376" s="6">
        <v>3</v>
      </c>
      <c r="H2376" s="13" t="s">
        <v>54</v>
      </c>
      <c r="I2376" s="12" t="s">
        <v>423</v>
      </c>
      <c r="J2376" s="11" t="str">
        <f>VLOOKUP(Table76810[[#This Row],[CID]],ALY,2,FALSE)</f>
        <v>Interpreting Experiments</v>
      </c>
    </row>
    <row r="2377" spans="1:10" x14ac:dyDescent="0.2">
      <c r="A2377" s="8" t="str">
        <f>Table76810[[#This Row],[Test No.]]&amp;Table76810[[#This Row],[Section]]&amp;Table76810[[#This Row],[Q No.]]</f>
        <v>R1116</v>
      </c>
      <c r="C2377" s="7" t="s">
        <v>100</v>
      </c>
      <c r="D2377" s="12">
        <v>16</v>
      </c>
      <c r="F2377" s="11" t="str">
        <f>Table76810[[#This Row],[CID]]</f>
        <v>S3.3</v>
      </c>
      <c r="G2377" s="6">
        <v>3</v>
      </c>
      <c r="H2377" s="13" t="s">
        <v>54</v>
      </c>
      <c r="I2377" s="12" t="s">
        <v>423</v>
      </c>
      <c r="J2377" s="11" t="str">
        <f>VLOOKUP(Table76810[[#This Row],[CID]],ALY,2,FALSE)</f>
        <v>Interpreting Experiments</v>
      </c>
    </row>
    <row r="2378" spans="1:10" x14ac:dyDescent="0.2">
      <c r="A2378" s="8" t="str">
        <f>Table76810[[#This Row],[Test No.]]&amp;Table76810[[#This Row],[Section]]&amp;Table76810[[#This Row],[Q No.]]</f>
        <v>R1117</v>
      </c>
      <c r="C2378" s="7" t="s">
        <v>100</v>
      </c>
      <c r="D2378" s="12">
        <v>17</v>
      </c>
      <c r="F2378" s="11" t="str">
        <f>Table76810[[#This Row],[CID]]</f>
        <v>S3.3</v>
      </c>
      <c r="G2378" s="6">
        <v>3</v>
      </c>
      <c r="H2378" s="13" t="s">
        <v>54</v>
      </c>
      <c r="I2378" s="12" t="s">
        <v>423</v>
      </c>
      <c r="J2378" s="11" t="str">
        <f>VLOOKUP(Table76810[[#This Row],[CID]],ALY,2,FALSE)</f>
        <v>Interpreting Experiments</v>
      </c>
    </row>
    <row r="2379" spans="1:10" x14ac:dyDescent="0.2">
      <c r="A2379" s="8" t="str">
        <f>Table76810[[#This Row],[Test No.]]&amp;Table76810[[#This Row],[Section]]&amp;Table76810[[#This Row],[Q No.]]</f>
        <v>R1118</v>
      </c>
      <c r="C2379" s="7" t="s">
        <v>100</v>
      </c>
      <c r="D2379" s="12">
        <v>18</v>
      </c>
      <c r="F2379" s="11" t="str">
        <f>Table76810[[#This Row],[CID]]</f>
        <v>S3.3</v>
      </c>
      <c r="G2379" s="6">
        <v>3</v>
      </c>
      <c r="H2379" s="13" t="s">
        <v>54</v>
      </c>
      <c r="I2379" s="12" t="s">
        <v>423</v>
      </c>
      <c r="J2379" s="11" t="str">
        <f>VLOOKUP(Table76810[[#This Row],[CID]],ALY,2,FALSE)</f>
        <v>Interpreting Experiments</v>
      </c>
    </row>
    <row r="2380" spans="1:10" x14ac:dyDescent="0.2">
      <c r="A2380" s="8" t="str">
        <f>Table76810[[#This Row],[Test No.]]&amp;Table76810[[#This Row],[Section]]&amp;Table76810[[#This Row],[Q No.]]</f>
        <v>R1119</v>
      </c>
      <c r="C2380" s="7" t="s">
        <v>100</v>
      </c>
      <c r="D2380" s="12">
        <v>19</v>
      </c>
      <c r="F2380" s="11" t="str">
        <f>Table76810[[#This Row],[CID]]</f>
        <v>S2.1</v>
      </c>
      <c r="G2380" s="6">
        <v>2</v>
      </c>
      <c r="H2380" s="13" t="s">
        <v>53</v>
      </c>
      <c r="I2380" s="12" t="s">
        <v>418</v>
      </c>
      <c r="J2380" s="11" t="str">
        <f>VLOOKUP(Table76810[[#This Row],[CID]],ALY,2,FALSE)</f>
        <v>Data Trend &amp; Relationships between Variables</v>
      </c>
    </row>
    <row r="2381" spans="1:10" x14ac:dyDescent="0.2">
      <c r="A2381" s="8" t="str">
        <f>Table76810[[#This Row],[Test No.]]&amp;Table76810[[#This Row],[Section]]&amp;Table76810[[#This Row],[Q No.]]</f>
        <v>R1120</v>
      </c>
      <c r="C2381" s="7" t="s">
        <v>100</v>
      </c>
      <c r="D2381" s="12">
        <v>20</v>
      </c>
      <c r="F2381" s="11" t="str">
        <f>Table76810[[#This Row],[CID]]</f>
        <v>S2.1</v>
      </c>
      <c r="G2381" s="6">
        <v>2</v>
      </c>
      <c r="H2381" s="13" t="s">
        <v>53</v>
      </c>
      <c r="I2381" s="12" t="s">
        <v>418</v>
      </c>
      <c r="J2381" s="11" t="str">
        <f>VLOOKUP(Table76810[[#This Row],[CID]],ALY,2,FALSE)</f>
        <v>Data Trend &amp; Relationships between Variables</v>
      </c>
    </row>
    <row r="2382" spans="1:10" x14ac:dyDescent="0.2">
      <c r="A2382" s="8" t="str">
        <f>Table76810[[#This Row],[Test No.]]&amp;Table76810[[#This Row],[Section]]&amp;Table76810[[#This Row],[Q No.]]</f>
        <v>R1121</v>
      </c>
      <c r="C2382" s="7" t="s">
        <v>100</v>
      </c>
      <c r="D2382" s="12">
        <v>21</v>
      </c>
      <c r="F2382" s="11" t="str">
        <f>Table76810[[#This Row],[CID]]</f>
        <v>S2.1</v>
      </c>
      <c r="G2382" s="6">
        <v>2</v>
      </c>
      <c r="H2382" s="13" t="s">
        <v>53</v>
      </c>
      <c r="I2382" s="12" t="s">
        <v>418</v>
      </c>
      <c r="J2382" s="11" t="str">
        <f>VLOOKUP(Table76810[[#This Row],[CID]],ALY,2,FALSE)</f>
        <v>Data Trend &amp; Relationships between Variables</v>
      </c>
    </row>
    <row r="2383" spans="1:10" x14ac:dyDescent="0.2">
      <c r="A2383" s="8" t="str">
        <f>Table76810[[#This Row],[Test No.]]&amp;Table76810[[#This Row],[Section]]&amp;Table76810[[#This Row],[Q No.]]</f>
        <v>R1122</v>
      </c>
      <c r="C2383" s="7" t="s">
        <v>100</v>
      </c>
      <c r="D2383" s="12">
        <v>22</v>
      </c>
      <c r="F2383" s="11" t="str">
        <f>Table76810[[#This Row],[CID]]</f>
        <v>S2.1</v>
      </c>
      <c r="G2383" s="6">
        <v>2</v>
      </c>
      <c r="H2383" s="13" t="s">
        <v>53</v>
      </c>
      <c r="I2383" s="12" t="s">
        <v>418</v>
      </c>
      <c r="J2383" s="11" t="str">
        <f>VLOOKUP(Table76810[[#This Row],[CID]],ALY,2,FALSE)</f>
        <v>Data Trend &amp; Relationships between Variables</v>
      </c>
    </row>
    <row r="2384" spans="1:10" x14ac:dyDescent="0.2">
      <c r="A2384" s="8" t="str">
        <f>Table76810[[#This Row],[Test No.]]&amp;Table76810[[#This Row],[Section]]&amp;Table76810[[#This Row],[Q No.]]</f>
        <v>R1123</v>
      </c>
      <c r="C2384" s="7" t="s">
        <v>100</v>
      </c>
      <c r="D2384" s="12">
        <v>23</v>
      </c>
      <c r="F2384" s="11" t="str">
        <f>Table76810[[#This Row],[CID]]</f>
        <v>S2.1</v>
      </c>
      <c r="G2384" s="6">
        <v>2</v>
      </c>
      <c r="H2384" s="13" t="s">
        <v>53</v>
      </c>
      <c r="I2384" s="12" t="s">
        <v>418</v>
      </c>
      <c r="J2384" s="11" t="str">
        <f>VLOOKUP(Table76810[[#This Row],[CID]],ALY,2,FALSE)</f>
        <v>Data Trend &amp; Relationships between Variables</v>
      </c>
    </row>
    <row r="2385" spans="1:10" x14ac:dyDescent="0.2">
      <c r="A2385" s="8" t="str">
        <f>Table76810[[#This Row],[Test No.]]&amp;Table76810[[#This Row],[Section]]&amp;Table76810[[#This Row],[Q No.]]</f>
        <v>R1124</v>
      </c>
      <c r="C2385" s="7" t="s">
        <v>100</v>
      </c>
      <c r="D2385" s="12">
        <v>24</v>
      </c>
      <c r="F2385" s="11" t="str">
        <f>Table76810[[#This Row],[CID]]</f>
        <v>S2.1</v>
      </c>
      <c r="G2385" s="6">
        <v>2</v>
      </c>
      <c r="H2385" s="13" t="s">
        <v>53</v>
      </c>
      <c r="I2385" s="12" t="s">
        <v>418</v>
      </c>
      <c r="J2385" s="11" t="str">
        <f>VLOOKUP(Table76810[[#This Row],[CID]],ALY,2,FALSE)</f>
        <v>Data Trend &amp; Relationships between Variables</v>
      </c>
    </row>
    <row r="2386" spans="1:10" x14ac:dyDescent="0.2">
      <c r="A2386" s="8" t="str">
        <f>Table76810[[#This Row],[Test No.]]&amp;Table76810[[#This Row],[Section]]&amp;Table76810[[#This Row],[Q No.]]</f>
        <v>R1125</v>
      </c>
      <c r="C2386" s="7" t="s">
        <v>100</v>
      </c>
      <c r="D2386" s="12">
        <v>25</v>
      </c>
      <c r="F2386" s="11" t="str">
        <f>Table76810[[#This Row],[CID]]</f>
        <v>S2.1</v>
      </c>
      <c r="G2386" s="6">
        <v>2</v>
      </c>
      <c r="H2386" s="13" t="s">
        <v>53</v>
      </c>
      <c r="I2386" s="12" t="s">
        <v>418</v>
      </c>
      <c r="J2386" s="11" t="str">
        <f>VLOOKUP(Table76810[[#This Row],[CID]],ALY,2,FALSE)</f>
        <v>Data Trend &amp; Relationships between Variables</v>
      </c>
    </row>
    <row r="2387" spans="1:10" x14ac:dyDescent="0.2">
      <c r="A2387" s="8" t="str">
        <f>Table76810[[#This Row],[Test No.]]&amp;Table76810[[#This Row],[Section]]&amp;Table76810[[#This Row],[Q No.]]</f>
        <v>R1126</v>
      </c>
      <c r="C2387" s="7" t="s">
        <v>100</v>
      </c>
      <c r="D2387" s="12">
        <v>26</v>
      </c>
      <c r="F2387" s="11" t="str">
        <f>Table76810[[#This Row],[CID]]</f>
        <v>S2.1</v>
      </c>
      <c r="G2387" s="6">
        <v>2</v>
      </c>
      <c r="H2387" s="13" t="s">
        <v>53</v>
      </c>
      <c r="I2387" s="12" t="s">
        <v>418</v>
      </c>
      <c r="J2387" s="11" t="str">
        <f>VLOOKUP(Table76810[[#This Row],[CID]],ALY,2,FALSE)</f>
        <v>Data Trend &amp; Relationships between Variables</v>
      </c>
    </row>
    <row r="2388" spans="1:10" x14ac:dyDescent="0.2">
      <c r="A2388" s="8" t="str">
        <f>Table76810[[#This Row],[Test No.]]&amp;Table76810[[#This Row],[Section]]&amp;Table76810[[#This Row],[Q No.]]</f>
        <v>R1127</v>
      </c>
      <c r="C2388" s="7" t="s">
        <v>100</v>
      </c>
      <c r="D2388" s="12">
        <v>27</v>
      </c>
      <c r="F2388" s="11" t="str">
        <f>Table76810[[#This Row],[CID]]</f>
        <v>S2.1</v>
      </c>
      <c r="G2388" s="6">
        <v>2</v>
      </c>
      <c r="H2388" s="13" t="s">
        <v>53</v>
      </c>
      <c r="I2388" s="12" t="s">
        <v>418</v>
      </c>
      <c r="J2388" s="11" t="str">
        <f>VLOOKUP(Table76810[[#This Row],[CID]],ALY,2,FALSE)</f>
        <v>Data Trend &amp; Relationships between Variables</v>
      </c>
    </row>
    <row r="2389" spans="1:10" x14ac:dyDescent="0.2">
      <c r="A2389" s="8" t="str">
        <f>Table76810[[#This Row],[Test No.]]&amp;Table76810[[#This Row],[Section]]&amp;Table76810[[#This Row],[Q No.]]</f>
        <v>R1128</v>
      </c>
      <c r="C2389" s="7" t="s">
        <v>100</v>
      </c>
      <c r="D2389" s="12">
        <v>28</v>
      </c>
      <c r="F2389" s="11" t="str">
        <f>Table76810[[#This Row],[CID]]</f>
        <v>S2.1</v>
      </c>
      <c r="G2389" s="6">
        <v>2</v>
      </c>
      <c r="H2389" s="13" t="s">
        <v>53</v>
      </c>
      <c r="I2389" s="12" t="s">
        <v>418</v>
      </c>
      <c r="J2389" s="11" t="str">
        <f>VLOOKUP(Table76810[[#This Row],[CID]],ALY,2,FALSE)</f>
        <v>Data Trend &amp; Relationships between Variables</v>
      </c>
    </row>
    <row r="2390" spans="1:10" x14ac:dyDescent="0.2">
      <c r="A2390" s="8" t="str">
        <f>Table76810[[#This Row],[Test No.]]&amp;Table76810[[#This Row],[Section]]&amp;Table76810[[#This Row],[Q No.]]</f>
        <v>R1129</v>
      </c>
      <c r="C2390" s="7" t="s">
        <v>100</v>
      </c>
      <c r="D2390" s="12">
        <v>29</v>
      </c>
      <c r="F2390" s="11" t="str">
        <f>Table76810[[#This Row],[CID]]</f>
        <v>S1.3</v>
      </c>
      <c r="G2390" s="6">
        <v>1</v>
      </c>
      <c r="H2390" s="13" t="s">
        <v>52</v>
      </c>
      <c r="I2390" s="12" t="s">
        <v>417</v>
      </c>
      <c r="J2390" s="11" t="str">
        <f>VLOOKUP(Table76810[[#This Row],[CID]],ALY,2,FALSE)</f>
        <v>Comparison</v>
      </c>
    </row>
    <row r="2391" spans="1:10" x14ac:dyDescent="0.2">
      <c r="A2391" s="8" t="str">
        <f>Table76810[[#This Row],[Test No.]]&amp;Table76810[[#This Row],[Section]]&amp;Table76810[[#This Row],[Q No.]]</f>
        <v>R1130</v>
      </c>
      <c r="C2391" s="7" t="s">
        <v>100</v>
      </c>
      <c r="D2391" s="12">
        <v>30</v>
      </c>
      <c r="F2391" s="11" t="str">
        <f>Table76810[[#This Row],[CID]]</f>
        <v>S1.1</v>
      </c>
      <c r="G2391" s="6">
        <v>1</v>
      </c>
      <c r="H2391" s="13" t="s">
        <v>52</v>
      </c>
      <c r="I2391" s="12" t="s">
        <v>415</v>
      </c>
      <c r="J2391" s="11" t="str">
        <f>VLOOKUP(Table76810[[#This Row],[CID]],ALY,2,FALSE)</f>
        <v>Detail</v>
      </c>
    </row>
    <row r="2392" spans="1:10" x14ac:dyDescent="0.2">
      <c r="A2392" s="8" t="str">
        <f>Table76810[[#This Row],[Test No.]]&amp;Table76810[[#This Row],[Section]]&amp;Table76810[[#This Row],[Q No.]]</f>
        <v>R1131</v>
      </c>
      <c r="C2392" s="7" t="s">
        <v>100</v>
      </c>
      <c r="D2392" s="12">
        <v>31</v>
      </c>
      <c r="F2392" s="11" t="str">
        <f>Table76810[[#This Row],[CID]]</f>
        <v>S1.1</v>
      </c>
      <c r="G2392" s="6">
        <v>1</v>
      </c>
      <c r="H2392" s="13" t="s">
        <v>52</v>
      </c>
      <c r="I2392" s="12" t="s">
        <v>415</v>
      </c>
      <c r="J2392" s="11" t="str">
        <f>VLOOKUP(Table76810[[#This Row],[CID]],ALY,2,FALSE)</f>
        <v>Detail</v>
      </c>
    </row>
    <row r="2393" spans="1:10" x14ac:dyDescent="0.2">
      <c r="A2393" s="8" t="str">
        <f>Table76810[[#This Row],[Test No.]]&amp;Table76810[[#This Row],[Section]]&amp;Table76810[[#This Row],[Q No.]]</f>
        <v>R1132</v>
      </c>
      <c r="C2393" s="7" t="s">
        <v>100</v>
      </c>
      <c r="D2393" s="12">
        <v>32</v>
      </c>
      <c r="F2393" s="11" t="str">
        <f>Table76810[[#This Row],[CID]]</f>
        <v>S1.1</v>
      </c>
      <c r="G2393" s="6">
        <v>1</v>
      </c>
      <c r="H2393" s="13" t="s">
        <v>52</v>
      </c>
      <c r="I2393" s="12" t="s">
        <v>415</v>
      </c>
      <c r="J2393" s="11" t="str">
        <f>VLOOKUP(Table76810[[#This Row],[CID]],ALY,2,FALSE)</f>
        <v>Detail</v>
      </c>
    </row>
    <row r="2394" spans="1:10" x14ac:dyDescent="0.2">
      <c r="A2394" s="8" t="str">
        <f>Table76810[[#This Row],[Test No.]]&amp;Table76810[[#This Row],[Section]]&amp;Table76810[[#This Row],[Q No.]]</f>
        <v>R1133</v>
      </c>
      <c r="C2394" s="7" t="s">
        <v>100</v>
      </c>
      <c r="D2394" s="12">
        <v>33</v>
      </c>
      <c r="F2394" s="11" t="str">
        <f>Table76810[[#This Row],[CID]]</f>
        <v>S1.3</v>
      </c>
      <c r="G2394" s="6">
        <v>1</v>
      </c>
      <c r="H2394" s="13" t="s">
        <v>52</v>
      </c>
      <c r="I2394" s="12" t="s">
        <v>417</v>
      </c>
      <c r="J2394" s="11" t="str">
        <f>VLOOKUP(Table76810[[#This Row],[CID]],ALY,2,FALSE)</f>
        <v>Comparison</v>
      </c>
    </row>
    <row r="2395" spans="1:10" x14ac:dyDescent="0.2">
      <c r="A2395" s="8" t="str">
        <f>Table76810[[#This Row],[Test No.]]&amp;Table76810[[#This Row],[Section]]&amp;Table76810[[#This Row],[Q No.]]</f>
        <v>R1134</v>
      </c>
      <c r="C2395" s="7" t="s">
        <v>100</v>
      </c>
      <c r="D2395" s="12">
        <v>34</v>
      </c>
      <c r="F2395" s="11" t="str">
        <f>Table76810[[#This Row],[CID]]</f>
        <v>S1.1</v>
      </c>
      <c r="G2395" s="6">
        <v>1</v>
      </c>
      <c r="H2395" s="13" t="s">
        <v>52</v>
      </c>
      <c r="I2395" s="12" t="s">
        <v>415</v>
      </c>
      <c r="J2395" s="11" t="str">
        <f>VLOOKUP(Table76810[[#This Row],[CID]],ALY,2,FALSE)</f>
        <v>Detail</v>
      </c>
    </row>
    <row r="2396" spans="1:10" x14ac:dyDescent="0.2">
      <c r="A2396" s="8" t="str">
        <f>Table76810[[#This Row],[Test No.]]&amp;Table76810[[#This Row],[Section]]&amp;Table76810[[#This Row],[Q No.]]</f>
        <v>R1135</v>
      </c>
      <c r="C2396" s="7" t="s">
        <v>100</v>
      </c>
      <c r="D2396" s="12">
        <v>35</v>
      </c>
      <c r="F2396" s="11" t="str">
        <f>Table76810[[#This Row],[CID]]</f>
        <v>S1.2</v>
      </c>
      <c r="G2396" s="6">
        <v>1</v>
      </c>
      <c r="H2396" s="13" t="s">
        <v>52</v>
      </c>
      <c r="I2396" s="12" t="s">
        <v>416</v>
      </c>
      <c r="J2396" s="11" t="str">
        <f>VLOOKUP(Table76810[[#This Row],[CID]],ALY,2,FALSE)</f>
        <v>Inference</v>
      </c>
    </row>
    <row r="2397" spans="1:10" x14ac:dyDescent="0.2">
      <c r="A2397" s="8" t="str">
        <f>Table76810[[#This Row],[Test No.]]&amp;Table76810[[#This Row],[Section]]&amp;Table76810[[#This Row],[Q No.]]</f>
        <v>R1136</v>
      </c>
      <c r="C2397" s="7" t="s">
        <v>100</v>
      </c>
      <c r="D2397" s="12">
        <v>36</v>
      </c>
      <c r="F2397" s="11" t="str">
        <f>Table76810[[#This Row],[CID]]</f>
        <v>S2.1</v>
      </c>
      <c r="G2397" s="6">
        <v>2</v>
      </c>
      <c r="H2397" s="13" t="s">
        <v>53</v>
      </c>
      <c r="I2397" s="12" t="s">
        <v>418</v>
      </c>
      <c r="J2397" s="11" t="str">
        <f>VLOOKUP(Table76810[[#This Row],[CID]],ALY,2,FALSE)</f>
        <v>Data Trend &amp; Relationships between Variables</v>
      </c>
    </row>
    <row r="2398" spans="1:10" x14ac:dyDescent="0.2">
      <c r="A2398" s="8" t="str">
        <f>Table76810[[#This Row],[Test No.]]&amp;Table76810[[#This Row],[Section]]&amp;Table76810[[#This Row],[Q No.]]</f>
        <v>R1137</v>
      </c>
      <c r="C2398" s="7" t="s">
        <v>100</v>
      </c>
      <c r="D2398" s="12">
        <v>37</v>
      </c>
      <c r="F2398" s="11" t="str">
        <f>Table76810[[#This Row],[CID]]</f>
        <v>S2.1</v>
      </c>
      <c r="G2398" s="6">
        <v>2</v>
      </c>
      <c r="H2398" s="13" t="s">
        <v>53</v>
      </c>
      <c r="I2398" s="12" t="s">
        <v>418</v>
      </c>
      <c r="J2398" s="11" t="str">
        <f>VLOOKUP(Table76810[[#This Row],[CID]],ALY,2,FALSE)</f>
        <v>Data Trend &amp; Relationships between Variables</v>
      </c>
    </row>
    <row r="2399" spans="1:10" x14ac:dyDescent="0.2">
      <c r="A2399" s="8" t="str">
        <f>Table76810[[#This Row],[Test No.]]&amp;Table76810[[#This Row],[Section]]&amp;Table76810[[#This Row],[Q No.]]</f>
        <v>R1138</v>
      </c>
      <c r="C2399" s="7" t="s">
        <v>100</v>
      </c>
      <c r="D2399" s="12">
        <v>38</v>
      </c>
      <c r="F2399" s="11" t="str">
        <f>Table76810[[#This Row],[CID]]</f>
        <v>S2.1</v>
      </c>
      <c r="G2399" s="6">
        <v>2</v>
      </c>
      <c r="H2399" s="13" t="s">
        <v>53</v>
      </c>
      <c r="I2399" s="12" t="s">
        <v>418</v>
      </c>
      <c r="J2399" s="11" t="str">
        <f>VLOOKUP(Table76810[[#This Row],[CID]],ALY,2,FALSE)</f>
        <v>Data Trend &amp; Relationships between Variables</v>
      </c>
    </row>
    <row r="2400" spans="1:10" x14ac:dyDescent="0.2">
      <c r="A2400" s="8" t="str">
        <f>Table76810[[#This Row],[Test No.]]&amp;Table76810[[#This Row],[Section]]&amp;Table76810[[#This Row],[Q No.]]</f>
        <v>R1139</v>
      </c>
      <c r="C2400" s="7" t="s">
        <v>100</v>
      </c>
      <c r="D2400" s="12">
        <v>39</v>
      </c>
      <c r="F2400" s="11" t="str">
        <f>Table76810[[#This Row],[CID]]</f>
        <v>S2.1</v>
      </c>
      <c r="G2400" s="6">
        <v>2</v>
      </c>
      <c r="H2400" s="13" t="s">
        <v>53</v>
      </c>
      <c r="I2400" s="12" t="s">
        <v>418</v>
      </c>
      <c r="J2400" s="11" t="str">
        <f>VLOOKUP(Table76810[[#This Row],[CID]],ALY,2,FALSE)</f>
        <v>Data Trend &amp; Relationships between Variables</v>
      </c>
    </row>
    <row r="2401" spans="1:10" x14ac:dyDescent="0.2">
      <c r="A2401" s="8" t="str">
        <f>Table76810[[#This Row],[Test No.]]&amp;Table76810[[#This Row],[Section]]&amp;Table76810[[#This Row],[Q No.]]</f>
        <v>R1140</v>
      </c>
      <c r="C2401" s="7" t="s">
        <v>100</v>
      </c>
      <c r="D2401" s="12">
        <v>40</v>
      </c>
      <c r="F2401" s="11" t="str">
        <f>Table76810[[#This Row],[CID]]</f>
        <v>S2.1</v>
      </c>
      <c r="G2401" s="6">
        <v>2</v>
      </c>
      <c r="H2401" s="13" t="s">
        <v>53</v>
      </c>
      <c r="I2401" s="12" t="s">
        <v>418</v>
      </c>
      <c r="J2401" s="11" t="str">
        <f>VLOOKUP(Table76810[[#This Row],[CID]],ALY,2,FALSE)</f>
        <v>Data Trend &amp; Relationships between Variables</v>
      </c>
    </row>
    <row r="2402" spans="1:10" x14ac:dyDescent="0.2">
      <c r="A2402" s="8" t="str">
        <f>Table76810[[#This Row],[Test No.]]&amp;Table76810[[#This Row],[Section]]&amp;Table76810[[#This Row],[Q No.]]</f>
        <v>R121</v>
      </c>
      <c r="C2402" s="7" t="s">
        <v>99</v>
      </c>
      <c r="D2402" s="12">
        <v>1</v>
      </c>
      <c r="F2402" s="11" t="str">
        <f>Table76810[[#This Row],[CID]]</f>
        <v>S1.2</v>
      </c>
      <c r="G2402" s="6">
        <v>1</v>
      </c>
      <c r="H2402" s="13" t="s">
        <v>52</v>
      </c>
      <c r="I2402" s="12" t="s">
        <v>416</v>
      </c>
      <c r="J2402" s="11" t="str">
        <f>VLOOKUP(Table76810[[#This Row],[CID]],ALY,2,FALSE)</f>
        <v>Inference</v>
      </c>
    </row>
    <row r="2403" spans="1:10" x14ac:dyDescent="0.2">
      <c r="A2403" s="8" t="str">
        <f>Table76810[[#This Row],[Test No.]]&amp;Table76810[[#This Row],[Section]]&amp;Table76810[[#This Row],[Q No.]]</f>
        <v>R122</v>
      </c>
      <c r="C2403" s="7" t="s">
        <v>99</v>
      </c>
      <c r="D2403" s="12">
        <v>2</v>
      </c>
      <c r="F2403" s="11" t="str">
        <f>Table76810[[#This Row],[CID]]</f>
        <v>S1.1</v>
      </c>
      <c r="G2403" s="6">
        <v>1</v>
      </c>
      <c r="H2403" s="13" t="s">
        <v>52</v>
      </c>
      <c r="I2403" s="12" t="s">
        <v>415</v>
      </c>
      <c r="J2403" s="11" t="str">
        <f>VLOOKUP(Table76810[[#This Row],[CID]],ALY,2,FALSE)</f>
        <v>Detail</v>
      </c>
    </row>
    <row r="2404" spans="1:10" x14ac:dyDescent="0.2">
      <c r="A2404" s="8" t="str">
        <f>Table76810[[#This Row],[Test No.]]&amp;Table76810[[#This Row],[Section]]&amp;Table76810[[#This Row],[Q No.]]</f>
        <v>R123</v>
      </c>
      <c r="C2404" s="7" t="s">
        <v>99</v>
      </c>
      <c r="D2404" s="12">
        <v>3</v>
      </c>
      <c r="F2404" s="11" t="str">
        <f>Table76810[[#This Row],[CID]]</f>
        <v>S1.1</v>
      </c>
      <c r="G2404" s="6">
        <v>1</v>
      </c>
      <c r="H2404" s="13" t="s">
        <v>52</v>
      </c>
      <c r="I2404" s="12" t="s">
        <v>415</v>
      </c>
      <c r="J2404" s="11" t="str">
        <f>VLOOKUP(Table76810[[#This Row],[CID]],ALY,2,FALSE)</f>
        <v>Detail</v>
      </c>
    </row>
    <row r="2405" spans="1:10" x14ac:dyDescent="0.2">
      <c r="A2405" s="8" t="str">
        <f>Table76810[[#This Row],[Test No.]]&amp;Table76810[[#This Row],[Section]]&amp;Table76810[[#This Row],[Q No.]]</f>
        <v>R124</v>
      </c>
      <c r="C2405" s="7" t="s">
        <v>99</v>
      </c>
      <c r="D2405" s="12">
        <v>4</v>
      </c>
      <c r="F2405" s="11" t="str">
        <f>Table76810[[#This Row],[CID]]</f>
        <v>S1.2</v>
      </c>
      <c r="G2405" s="6">
        <v>1</v>
      </c>
      <c r="H2405" s="13" t="s">
        <v>52</v>
      </c>
      <c r="I2405" s="12" t="s">
        <v>416</v>
      </c>
      <c r="J2405" s="11" t="str">
        <f>VLOOKUP(Table76810[[#This Row],[CID]],ALY,2,FALSE)</f>
        <v>Inference</v>
      </c>
    </row>
    <row r="2406" spans="1:10" x14ac:dyDescent="0.2">
      <c r="A2406" s="8" t="str">
        <f>Table76810[[#This Row],[Test No.]]&amp;Table76810[[#This Row],[Section]]&amp;Table76810[[#This Row],[Q No.]]</f>
        <v>R125</v>
      </c>
      <c r="C2406" s="7" t="s">
        <v>99</v>
      </c>
      <c r="D2406" s="12">
        <v>5</v>
      </c>
      <c r="F2406" s="11" t="str">
        <f>Table76810[[#This Row],[CID]]</f>
        <v>S1.1</v>
      </c>
      <c r="G2406" s="6">
        <v>1</v>
      </c>
      <c r="H2406" s="13" t="s">
        <v>52</v>
      </c>
      <c r="I2406" s="12" t="s">
        <v>415</v>
      </c>
      <c r="J2406" s="11" t="str">
        <f>VLOOKUP(Table76810[[#This Row],[CID]],ALY,2,FALSE)</f>
        <v>Detail</v>
      </c>
    </row>
    <row r="2407" spans="1:10" x14ac:dyDescent="0.2">
      <c r="A2407" s="8" t="str">
        <f>Table76810[[#This Row],[Test No.]]&amp;Table76810[[#This Row],[Section]]&amp;Table76810[[#This Row],[Q No.]]</f>
        <v>R126</v>
      </c>
      <c r="C2407" s="7" t="s">
        <v>99</v>
      </c>
      <c r="D2407" s="12">
        <v>6</v>
      </c>
      <c r="F2407" s="11" t="str">
        <f>Table76810[[#This Row],[CID]]</f>
        <v>S1.2</v>
      </c>
      <c r="G2407" s="6">
        <v>1</v>
      </c>
      <c r="H2407" s="13" t="s">
        <v>52</v>
      </c>
      <c r="I2407" s="12" t="s">
        <v>416</v>
      </c>
      <c r="J2407" s="11" t="str">
        <f>VLOOKUP(Table76810[[#This Row],[CID]],ALY,2,FALSE)</f>
        <v>Inference</v>
      </c>
    </row>
    <row r="2408" spans="1:10" x14ac:dyDescent="0.2">
      <c r="A2408" s="8" t="str">
        <f>Table76810[[#This Row],[Test No.]]&amp;Table76810[[#This Row],[Section]]&amp;Table76810[[#This Row],[Q No.]]</f>
        <v>R127</v>
      </c>
      <c r="C2408" s="7" t="s">
        <v>99</v>
      </c>
      <c r="D2408" s="12">
        <v>7</v>
      </c>
      <c r="F2408" s="11" t="str">
        <f>Table76810[[#This Row],[CID]]</f>
        <v>S1.2</v>
      </c>
      <c r="G2408" s="6">
        <v>1</v>
      </c>
      <c r="H2408" s="13" t="s">
        <v>52</v>
      </c>
      <c r="I2408" s="12" t="s">
        <v>416</v>
      </c>
      <c r="J2408" s="11" t="str">
        <f>VLOOKUP(Table76810[[#This Row],[CID]],ALY,2,FALSE)</f>
        <v>Inference</v>
      </c>
    </row>
    <row r="2409" spans="1:10" x14ac:dyDescent="0.2">
      <c r="A2409" s="8" t="str">
        <f>Table76810[[#This Row],[Test No.]]&amp;Table76810[[#This Row],[Section]]&amp;Table76810[[#This Row],[Q No.]]</f>
        <v>R128</v>
      </c>
      <c r="C2409" s="7" t="s">
        <v>99</v>
      </c>
      <c r="D2409" s="12">
        <v>8</v>
      </c>
      <c r="F2409" s="11" t="str">
        <f>Table76810[[#This Row],[CID]]</f>
        <v>S3.3</v>
      </c>
      <c r="G2409" s="6">
        <v>3</v>
      </c>
      <c r="H2409" s="13" t="s">
        <v>54</v>
      </c>
      <c r="I2409" s="12" t="s">
        <v>423</v>
      </c>
      <c r="J2409" s="11" t="str">
        <f>VLOOKUP(Table76810[[#This Row],[CID]],ALY,2,FALSE)</f>
        <v>Interpreting Experiments</v>
      </c>
    </row>
    <row r="2410" spans="1:10" x14ac:dyDescent="0.2">
      <c r="A2410" s="8" t="str">
        <f>Table76810[[#This Row],[Test No.]]&amp;Table76810[[#This Row],[Section]]&amp;Table76810[[#This Row],[Q No.]]</f>
        <v>R129</v>
      </c>
      <c r="C2410" s="7" t="s">
        <v>99</v>
      </c>
      <c r="D2410" s="12">
        <v>9</v>
      </c>
      <c r="F2410" s="11" t="str">
        <f>Table76810[[#This Row],[CID]]</f>
        <v>S3.3</v>
      </c>
      <c r="G2410" s="6">
        <v>3</v>
      </c>
      <c r="H2410" s="13" t="s">
        <v>54</v>
      </c>
      <c r="I2410" s="12" t="s">
        <v>423</v>
      </c>
      <c r="J2410" s="11" t="str">
        <f>VLOOKUP(Table76810[[#This Row],[CID]],ALY,2,FALSE)</f>
        <v>Interpreting Experiments</v>
      </c>
    </row>
    <row r="2411" spans="1:10" x14ac:dyDescent="0.2">
      <c r="A2411" s="8" t="str">
        <f>Table76810[[#This Row],[Test No.]]&amp;Table76810[[#This Row],[Section]]&amp;Table76810[[#This Row],[Q No.]]</f>
        <v>R1210</v>
      </c>
      <c r="C2411" s="7" t="s">
        <v>99</v>
      </c>
      <c r="D2411" s="12">
        <v>10</v>
      </c>
      <c r="F2411" s="11" t="str">
        <f>Table76810[[#This Row],[CID]]</f>
        <v>S3.3</v>
      </c>
      <c r="G2411" s="6">
        <v>3</v>
      </c>
      <c r="H2411" s="13" t="s">
        <v>54</v>
      </c>
      <c r="I2411" s="12" t="s">
        <v>423</v>
      </c>
      <c r="J2411" s="11" t="str">
        <f>VLOOKUP(Table76810[[#This Row],[CID]],ALY,2,FALSE)</f>
        <v>Interpreting Experiments</v>
      </c>
    </row>
    <row r="2412" spans="1:10" x14ac:dyDescent="0.2">
      <c r="A2412" s="8" t="str">
        <f>Table76810[[#This Row],[Test No.]]&amp;Table76810[[#This Row],[Section]]&amp;Table76810[[#This Row],[Q No.]]</f>
        <v>R1211</v>
      </c>
      <c r="C2412" s="7" t="s">
        <v>99</v>
      </c>
      <c r="D2412" s="12">
        <v>11</v>
      </c>
      <c r="F2412" s="11" t="str">
        <f>Table76810[[#This Row],[CID]]</f>
        <v>S3.3</v>
      </c>
      <c r="G2412" s="6">
        <v>3</v>
      </c>
      <c r="H2412" s="13" t="s">
        <v>54</v>
      </c>
      <c r="I2412" s="12" t="s">
        <v>423</v>
      </c>
      <c r="J2412" s="11" t="str">
        <f>VLOOKUP(Table76810[[#This Row],[CID]],ALY,2,FALSE)</f>
        <v>Interpreting Experiments</v>
      </c>
    </row>
    <row r="2413" spans="1:10" x14ac:dyDescent="0.2">
      <c r="A2413" s="8" t="str">
        <f>Table76810[[#This Row],[Test No.]]&amp;Table76810[[#This Row],[Section]]&amp;Table76810[[#This Row],[Q No.]]</f>
        <v>R1212</v>
      </c>
      <c r="C2413" s="7" t="s">
        <v>99</v>
      </c>
      <c r="D2413" s="12">
        <v>12</v>
      </c>
      <c r="F2413" s="11" t="str">
        <f>Table76810[[#This Row],[CID]]</f>
        <v>S3.1</v>
      </c>
      <c r="G2413" s="6">
        <v>3</v>
      </c>
      <c r="H2413" s="13" t="s">
        <v>54</v>
      </c>
      <c r="I2413" s="12" t="s">
        <v>421</v>
      </c>
      <c r="J2413" s="11" t="str">
        <f>VLOOKUP(Table76810[[#This Row],[CID]],ALY,2,FALSE)</f>
        <v>Experimental Design &amp; Method</v>
      </c>
    </row>
    <row r="2414" spans="1:10" x14ac:dyDescent="0.2">
      <c r="A2414" s="8" t="str">
        <f>Table76810[[#This Row],[Test No.]]&amp;Table76810[[#This Row],[Section]]&amp;Table76810[[#This Row],[Q No.]]</f>
        <v>R1213</v>
      </c>
      <c r="C2414" s="7" t="s">
        <v>99</v>
      </c>
      <c r="D2414" s="12">
        <v>13</v>
      </c>
      <c r="F2414" s="11" t="str">
        <f>Table76810[[#This Row],[CID]]</f>
        <v>S3.3</v>
      </c>
      <c r="G2414" s="6">
        <v>3</v>
      </c>
      <c r="H2414" s="13" t="s">
        <v>54</v>
      </c>
      <c r="I2414" s="12" t="s">
        <v>423</v>
      </c>
      <c r="J2414" s="11" t="str">
        <f>VLOOKUP(Table76810[[#This Row],[CID]],ALY,2,FALSE)</f>
        <v>Interpreting Experiments</v>
      </c>
    </row>
    <row r="2415" spans="1:10" x14ac:dyDescent="0.2">
      <c r="A2415" s="8" t="str">
        <f>Table76810[[#This Row],[Test No.]]&amp;Table76810[[#This Row],[Section]]&amp;Table76810[[#This Row],[Q No.]]</f>
        <v>R1214</v>
      </c>
      <c r="C2415" s="7" t="s">
        <v>99</v>
      </c>
      <c r="D2415" s="12">
        <v>14</v>
      </c>
      <c r="F2415" s="11" t="str">
        <f>Table76810[[#This Row],[CID]]</f>
        <v>S3.1</v>
      </c>
      <c r="G2415" s="6">
        <v>3</v>
      </c>
      <c r="H2415" s="13" t="s">
        <v>54</v>
      </c>
      <c r="I2415" s="12" t="s">
        <v>421</v>
      </c>
      <c r="J2415" s="11" t="str">
        <f>VLOOKUP(Table76810[[#This Row],[CID]],ALY,2,FALSE)</f>
        <v>Experimental Design &amp; Method</v>
      </c>
    </row>
    <row r="2416" spans="1:10" x14ac:dyDescent="0.2">
      <c r="A2416" s="8" t="str">
        <f>Table76810[[#This Row],[Test No.]]&amp;Table76810[[#This Row],[Section]]&amp;Table76810[[#This Row],[Q No.]]</f>
        <v>R1215</v>
      </c>
      <c r="C2416" s="7" t="s">
        <v>99</v>
      </c>
      <c r="D2416" s="12">
        <v>15</v>
      </c>
      <c r="F2416" s="11" t="str">
        <f>Table76810[[#This Row],[CID]]</f>
        <v>S3.2</v>
      </c>
      <c r="G2416" s="6">
        <v>3</v>
      </c>
      <c r="H2416" s="13" t="s">
        <v>54</v>
      </c>
      <c r="I2416" s="12" t="s">
        <v>422</v>
      </c>
      <c r="J2416" s="11" t="str">
        <f>VLOOKUP(Table76810[[#This Row],[CID]],ALY,2,FALSE)</f>
        <v>Hypothetical Experiment</v>
      </c>
    </row>
    <row r="2417" spans="1:10" x14ac:dyDescent="0.2">
      <c r="A2417" s="8" t="str">
        <f>Table76810[[#This Row],[Test No.]]&amp;Table76810[[#This Row],[Section]]&amp;Table76810[[#This Row],[Q No.]]</f>
        <v>R1216</v>
      </c>
      <c r="C2417" s="7" t="s">
        <v>99</v>
      </c>
      <c r="D2417" s="12">
        <v>16</v>
      </c>
      <c r="F2417" s="11" t="str">
        <f>Table76810[[#This Row],[CID]]</f>
        <v>S3.3</v>
      </c>
      <c r="G2417" s="6">
        <v>3</v>
      </c>
      <c r="H2417" s="13" t="s">
        <v>54</v>
      </c>
      <c r="I2417" s="12" t="s">
        <v>423</v>
      </c>
      <c r="J2417" s="11" t="str">
        <f>VLOOKUP(Table76810[[#This Row],[CID]],ALY,2,FALSE)</f>
        <v>Interpreting Experiments</v>
      </c>
    </row>
    <row r="2418" spans="1:10" x14ac:dyDescent="0.2">
      <c r="A2418" s="8" t="str">
        <f>Table76810[[#This Row],[Test No.]]&amp;Table76810[[#This Row],[Section]]&amp;Table76810[[#This Row],[Q No.]]</f>
        <v>R1217</v>
      </c>
      <c r="C2418" s="7" t="s">
        <v>99</v>
      </c>
      <c r="D2418" s="12">
        <v>17</v>
      </c>
      <c r="F2418" s="11" t="str">
        <f>Table76810[[#This Row],[CID]]</f>
        <v>S3.3</v>
      </c>
      <c r="G2418" s="6">
        <v>3</v>
      </c>
      <c r="H2418" s="13" t="s">
        <v>54</v>
      </c>
      <c r="I2418" s="12" t="s">
        <v>423</v>
      </c>
      <c r="J2418" s="11" t="str">
        <f>VLOOKUP(Table76810[[#This Row],[CID]],ALY,2,FALSE)</f>
        <v>Interpreting Experiments</v>
      </c>
    </row>
    <row r="2419" spans="1:10" x14ac:dyDescent="0.2">
      <c r="A2419" s="8" t="str">
        <f>Table76810[[#This Row],[Test No.]]&amp;Table76810[[#This Row],[Section]]&amp;Table76810[[#This Row],[Q No.]]</f>
        <v>R1218</v>
      </c>
      <c r="C2419" s="7" t="s">
        <v>99</v>
      </c>
      <c r="D2419" s="12">
        <v>18</v>
      </c>
      <c r="F2419" s="11" t="str">
        <f>Table76810[[#This Row],[CID]]</f>
        <v>S3.3</v>
      </c>
      <c r="G2419" s="6">
        <v>3</v>
      </c>
      <c r="H2419" s="13" t="s">
        <v>54</v>
      </c>
      <c r="I2419" s="12" t="s">
        <v>423</v>
      </c>
      <c r="J2419" s="11" t="str">
        <f>VLOOKUP(Table76810[[#This Row],[CID]],ALY,2,FALSE)</f>
        <v>Interpreting Experiments</v>
      </c>
    </row>
    <row r="2420" spans="1:10" x14ac:dyDescent="0.2">
      <c r="A2420" s="8" t="str">
        <f>Table76810[[#This Row],[Test No.]]&amp;Table76810[[#This Row],[Section]]&amp;Table76810[[#This Row],[Q No.]]</f>
        <v>R1219</v>
      </c>
      <c r="C2420" s="7" t="s">
        <v>99</v>
      </c>
      <c r="D2420" s="12">
        <v>19</v>
      </c>
      <c r="F2420" s="11" t="str">
        <f>Table76810[[#This Row],[CID]]</f>
        <v>S3.3</v>
      </c>
      <c r="G2420" s="6">
        <v>3</v>
      </c>
      <c r="H2420" s="13" t="s">
        <v>54</v>
      </c>
      <c r="I2420" s="12" t="s">
        <v>423</v>
      </c>
      <c r="J2420" s="11" t="str">
        <f>VLOOKUP(Table76810[[#This Row],[CID]],ALY,2,FALSE)</f>
        <v>Interpreting Experiments</v>
      </c>
    </row>
    <row r="2421" spans="1:10" x14ac:dyDescent="0.2">
      <c r="A2421" s="8" t="str">
        <f>Table76810[[#This Row],[Test No.]]&amp;Table76810[[#This Row],[Section]]&amp;Table76810[[#This Row],[Q No.]]</f>
        <v>R1220</v>
      </c>
      <c r="C2421" s="7" t="s">
        <v>99</v>
      </c>
      <c r="D2421" s="12">
        <v>20</v>
      </c>
      <c r="F2421" s="11" t="str">
        <f>Table76810[[#This Row],[CID]]</f>
        <v>S2.1</v>
      </c>
      <c r="G2421" s="6">
        <v>2</v>
      </c>
      <c r="H2421" s="13" t="s">
        <v>53</v>
      </c>
      <c r="I2421" s="12" t="s">
        <v>418</v>
      </c>
      <c r="J2421" s="11" t="str">
        <f>VLOOKUP(Table76810[[#This Row],[CID]],ALY,2,FALSE)</f>
        <v>Data Trend &amp; Relationships between Variables</v>
      </c>
    </row>
    <row r="2422" spans="1:10" x14ac:dyDescent="0.2">
      <c r="A2422" s="8" t="str">
        <f>Table76810[[#This Row],[Test No.]]&amp;Table76810[[#This Row],[Section]]&amp;Table76810[[#This Row],[Q No.]]</f>
        <v>R1221</v>
      </c>
      <c r="C2422" s="7" t="s">
        <v>99</v>
      </c>
      <c r="D2422" s="12">
        <v>21</v>
      </c>
      <c r="F2422" s="11" t="str">
        <f>Table76810[[#This Row],[CID]]</f>
        <v>S2.1</v>
      </c>
      <c r="G2422" s="6">
        <v>2</v>
      </c>
      <c r="H2422" s="13" t="s">
        <v>53</v>
      </c>
      <c r="I2422" s="12" t="s">
        <v>418</v>
      </c>
      <c r="J2422" s="11" t="str">
        <f>VLOOKUP(Table76810[[#This Row],[CID]],ALY,2,FALSE)</f>
        <v>Data Trend &amp; Relationships between Variables</v>
      </c>
    </row>
    <row r="2423" spans="1:10" x14ac:dyDescent="0.2">
      <c r="A2423" s="8" t="str">
        <f>Table76810[[#This Row],[Test No.]]&amp;Table76810[[#This Row],[Section]]&amp;Table76810[[#This Row],[Q No.]]</f>
        <v>R1222</v>
      </c>
      <c r="C2423" s="7" t="s">
        <v>99</v>
      </c>
      <c r="D2423" s="12">
        <v>22</v>
      </c>
      <c r="F2423" s="11" t="str">
        <f>Table76810[[#This Row],[CID]]</f>
        <v>S2.1</v>
      </c>
      <c r="G2423" s="6">
        <v>2</v>
      </c>
      <c r="H2423" s="13" t="s">
        <v>53</v>
      </c>
      <c r="I2423" s="12" t="s">
        <v>418</v>
      </c>
      <c r="J2423" s="11" t="str">
        <f>VLOOKUP(Table76810[[#This Row],[CID]],ALY,2,FALSE)</f>
        <v>Data Trend &amp; Relationships between Variables</v>
      </c>
    </row>
    <row r="2424" spans="1:10" x14ac:dyDescent="0.2">
      <c r="A2424" s="8" t="str">
        <f>Table76810[[#This Row],[Test No.]]&amp;Table76810[[#This Row],[Section]]&amp;Table76810[[#This Row],[Q No.]]</f>
        <v>R1223</v>
      </c>
      <c r="C2424" s="7" t="s">
        <v>99</v>
      </c>
      <c r="D2424" s="12">
        <v>23</v>
      </c>
      <c r="F2424" s="11" t="str">
        <f>Table76810[[#This Row],[CID]]</f>
        <v>S2.1</v>
      </c>
      <c r="G2424" s="6">
        <v>2</v>
      </c>
      <c r="H2424" s="13" t="s">
        <v>53</v>
      </c>
      <c r="I2424" s="12" t="s">
        <v>418</v>
      </c>
      <c r="J2424" s="11" t="str">
        <f>VLOOKUP(Table76810[[#This Row],[CID]],ALY,2,FALSE)</f>
        <v>Data Trend &amp; Relationships between Variables</v>
      </c>
    </row>
    <row r="2425" spans="1:10" x14ac:dyDescent="0.2">
      <c r="A2425" s="8" t="str">
        <f>Table76810[[#This Row],[Test No.]]&amp;Table76810[[#This Row],[Section]]&amp;Table76810[[#This Row],[Q No.]]</f>
        <v>R1224</v>
      </c>
      <c r="C2425" s="7" t="s">
        <v>99</v>
      </c>
      <c r="D2425" s="12">
        <v>24</v>
      </c>
      <c r="F2425" s="11" t="str">
        <f>Table76810[[#This Row],[CID]]</f>
        <v>S2.1</v>
      </c>
      <c r="G2425" s="6">
        <v>2</v>
      </c>
      <c r="H2425" s="13" t="s">
        <v>53</v>
      </c>
      <c r="I2425" s="12" t="s">
        <v>418</v>
      </c>
      <c r="J2425" s="11" t="str">
        <f>VLOOKUP(Table76810[[#This Row],[CID]],ALY,2,FALSE)</f>
        <v>Data Trend &amp; Relationships between Variables</v>
      </c>
    </row>
    <row r="2426" spans="1:10" x14ac:dyDescent="0.2">
      <c r="A2426" s="8" t="str">
        <f>Table76810[[#This Row],[Test No.]]&amp;Table76810[[#This Row],[Section]]&amp;Table76810[[#This Row],[Q No.]]</f>
        <v>R1225</v>
      </c>
      <c r="C2426" s="7" t="s">
        <v>99</v>
      </c>
      <c r="D2426" s="12">
        <v>25</v>
      </c>
      <c r="F2426" s="11" t="str">
        <f>Table76810[[#This Row],[CID]]</f>
        <v>S2.1</v>
      </c>
      <c r="G2426" s="6">
        <v>2</v>
      </c>
      <c r="H2426" s="13" t="s">
        <v>53</v>
      </c>
      <c r="I2426" s="12" t="s">
        <v>418</v>
      </c>
      <c r="J2426" s="11" t="str">
        <f>VLOOKUP(Table76810[[#This Row],[CID]],ALY,2,FALSE)</f>
        <v>Data Trend &amp; Relationships between Variables</v>
      </c>
    </row>
    <row r="2427" spans="1:10" x14ac:dyDescent="0.2">
      <c r="A2427" s="8" t="str">
        <f>Table76810[[#This Row],[Test No.]]&amp;Table76810[[#This Row],[Section]]&amp;Table76810[[#This Row],[Q No.]]</f>
        <v>R1226</v>
      </c>
      <c r="C2427" s="7" t="s">
        <v>99</v>
      </c>
      <c r="D2427" s="12">
        <v>26</v>
      </c>
      <c r="F2427" s="11" t="str">
        <f>Table76810[[#This Row],[CID]]</f>
        <v>S2.1</v>
      </c>
      <c r="G2427" s="6">
        <v>2</v>
      </c>
      <c r="H2427" s="13" t="s">
        <v>53</v>
      </c>
      <c r="I2427" s="12" t="s">
        <v>418</v>
      </c>
      <c r="J2427" s="11" t="str">
        <f>VLOOKUP(Table76810[[#This Row],[CID]],ALY,2,FALSE)</f>
        <v>Data Trend &amp; Relationships between Variables</v>
      </c>
    </row>
    <row r="2428" spans="1:10" x14ac:dyDescent="0.2">
      <c r="A2428" s="8" t="str">
        <f>Table76810[[#This Row],[Test No.]]&amp;Table76810[[#This Row],[Section]]&amp;Table76810[[#This Row],[Q No.]]</f>
        <v>R1227</v>
      </c>
      <c r="C2428" s="7" t="s">
        <v>99</v>
      </c>
      <c r="D2428" s="12">
        <v>27</v>
      </c>
      <c r="F2428" s="11" t="str">
        <f>Table76810[[#This Row],[CID]]</f>
        <v>S2.1</v>
      </c>
      <c r="G2428" s="6">
        <v>2</v>
      </c>
      <c r="H2428" s="13" t="s">
        <v>53</v>
      </c>
      <c r="I2428" s="12" t="s">
        <v>418</v>
      </c>
      <c r="J2428" s="11" t="str">
        <f>VLOOKUP(Table76810[[#This Row],[CID]],ALY,2,FALSE)</f>
        <v>Data Trend &amp; Relationships between Variables</v>
      </c>
    </row>
    <row r="2429" spans="1:10" x14ac:dyDescent="0.2">
      <c r="A2429" s="8" t="str">
        <f>Table76810[[#This Row],[Test No.]]&amp;Table76810[[#This Row],[Section]]&amp;Table76810[[#This Row],[Q No.]]</f>
        <v>R1228</v>
      </c>
      <c r="C2429" s="7" t="s">
        <v>99</v>
      </c>
      <c r="D2429" s="12">
        <v>28</v>
      </c>
      <c r="F2429" s="11" t="str">
        <f>Table76810[[#This Row],[CID]]</f>
        <v>S2.1</v>
      </c>
      <c r="G2429" s="6">
        <v>2</v>
      </c>
      <c r="H2429" s="13" t="s">
        <v>53</v>
      </c>
      <c r="I2429" s="12" t="s">
        <v>418</v>
      </c>
      <c r="J2429" s="11" t="str">
        <f>VLOOKUP(Table76810[[#This Row],[CID]],ALY,2,FALSE)</f>
        <v>Data Trend &amp; Relationships between Variables</v>
      </c>
    </row>
    <row r="2430" spans="1:10" x14ac:dyDescent="0.2">
      <c r="A2430" s="8" t="str">
        <f>Table76810[[#This Row],[Test No.]]&amp;Table76810[[#This Row],[Section]]&amp;Table76810[[#This Row],[Q No.]]</f>
        <v>R1229</v>
      </c>
      <c r="C2430" s="7" t="s">
        <v>99</v>
      </c>
      <c r="D2430" s="12">
        <v>29</v>
      </c>
      <c r="F2430" s="11" t="str">
        <f>Table76810[[#This Row],[CID]]</f>
        <v>S2.1</v>
      </c>
      <c r="G2430" s="6">
        <v>2</v>
      </c>
      <c r="H2430" s="13" t="s">
        <v>53</v>
      </c>
      <c r="I2430" s="12" t="s">
        <v>418</v>
      </c>
      <c r="J2430" s="11" t="str">
        <f>VLOOKUP(Table76810[[#This Row],[CID]],ALY,2,FALSE)</f>
        <v>Data Trend &amp; Relationships between Variables</v>
      </c>
    </row>
    <row r="2431" spans="1:10" x14ac:dyDescent="0.2">
      <c r="A2431" s="8" t="str">
        <f>Table76810[[#This Row],[Test No.]]&amp;Table76810[[#This Row],[Section]]&amp;Table76810[[#This Row],[Q No.]]</f>
        <v>R1230</v>
      </c>
      <c r="C2431" s="7" t="s">
        <v>99</v>
      </c>
      <c r="D2431" s="12">
        <v>30</v>
      </c>
      <c r="F2431" s="11" t="str">
        <f>Table76810[[#This Row],[CID]]</f>
        <v>S3.3</v>
      </c>
      <c r="G2431" s="6">
        <v>3</v>
      </c>
      <c r="H2431" s="13" t="s">
        <v>54</v>
      </c>
      <c r="I2431" s="12" t="s">
        <v>423</v>
      </c>
      <c r="J2431" s="11" t="str">
        <f>VLOOKUP(Table76810[[#This Row],[CID]],ALY,2,FALSE)</f>
        <v>Interpreting Experiments</v>
      </c>
    </row>
    <row r="2432" spans="1:10" x14ac:dyDescent="0.2">
      <c r="A2432" s="8" t="str">
        <f>Table76810[[#This Row],[Test No.]]&amp;Table76810[[#This Row],[Section]]&amp;Table76810[[#This Row],[Q No.]]</f>
        <v>R1231</v>
      </c>
      <c r="C2432" s="7" t="s">
        <v>99</v>
      </c>
      <c r="D2432" s="12">
        <v>31</v>
      </c>
      <c r="F2432" s="11" t="str">
        <f>Table76810[[#This Row],[CID]]</f>
        <v>S3.3</v>
      </c>
      <c r="G2432" s="6">
        <v>3</v>
      </c>
      <c r="H2432" s="13" t="s">
        <v>54</v>
      </c>
      <c r="I2432" s="12" t="s">
        <v>423</v>
      </c>
      <c r="J2432" s="11" t="str">
        <f>VLOOKUP(Table76810[[#This Row],[CID]],ALY,2,FALSE)</f>
        <v>Interpreting Experiments</v>
      </c>
    </row>
    <row r="2433" spans="1:10" x14ac:dyDescent="0.2">
      <c r="A2433" s="8" t="str">
        <f>Table76810[[#This Row],[Test No.]]&amp;Table76810[[#This Row],[Section]]&amp;Table76810[[#This Row],[Q No.]]</f>
        <v>R1232</v>
      </c>
      <c r="C2433" s="7" t="s">
        <v>99</v>
      </c>
      <c r="D2433" s="12">
        <v>32</v>
      </c>
      <c r="F2433" s="11" t="str">
        <f>Table76810[[#This Row],[CID]]</f>
        <v>S3.3</v>
      </c>
      <c r="G2433" s="6">
        <v>3</v>
      </c>
      <c r="H2433" s="13" t="s">
        <v>54</v>
      </c>
      <c r="I2433" s="12" t="s">
        <v>423</v>
      </c>
      <c r="J2433" s="11" t="str">
        <f>VLOOKUP(Table76810[[#This Row],[CID]],ALY,2,FALSE)</f>
        <v>Interpreting Experiments</v>
      </c>
    </row>
    <row r="2434" spans="1:10" x14ac:dyDescent="0.2">
      <c r="A2434" s="8" t="str">
        <f>Table76810[[#This Row],[Test No.]]&amp;Table76810[[#This Row],[Section]]&amp;Table76810[[#This Row],[Q No.]]</f>
        <v>R1233</v>
      </c>
      <c r="C2434" s="7" t="s">
        <v>99</v>
      </c>
      <c r="D2434" s="12">
        <v>33</v>
      </c>
      <c r="F2434" s="11" t="str">
        <f>Table76810[[#This Row],[CID]]</f>
        <v>S3.3</v>
      </c>
      <c r="G2434" s="6">
        <v>3</v>
      </c>
      <c r="H2434" s="13" t="s">
        <v>54</v>
      </c>
      <c r="I2434" s="12" t="s">
        <v>423</v>
      </c>
      <c r="J2434" s="11" t="str">
        <f>VLOOKUP(Table76810[[#This Row],[CID]],ALY,2,FALSE)</f>
        <v>Interpreting Experiments</v>
      </c>
    </row>
    <row r="2435" spans="1:10" x14ac:dyDescent="0.2">
      <c r="A2435" s="8" t="str">
        <f>Table76810[[#This Row],[Test No.]]&amp;Table76810[[#This Row],[Section]]&amp;Table76810[[#This Row],[Q No.]]</f>
        <v>R1234</v>
      </c>
      <c r="C2435" s="7" t="s">
        <v>99</v>
      </c>
      <c r="D2435" s="12">
        <v>34</v>
      </c>
      <c r="F2435" s="11" t="str">
        <f>Table76810[[#This Row],[CID]]</f>
        <v>S3.3</v>
      </c>
      <c r="G2435" s="6">
        <v>3</v>
      </c>
      <c r="H2435" s="13" t="s">
        <v>54</v>
      </c>
      <c r="I2435" s="12" t="s">
        <v>423</v>
      </c>
      <c r="J2435" s="11" t="str">
        <f>VLOOKUP(Table76810[[#This Row],[CID]],ALY,2,FALSE)</f>
        <v>Interpreting Experiments</v>
      </c>
    </row>
    <row r="2436" spans="1:10" x14ac:dyDescent="0.2">
      <c r="A2436" s="8" t="str">
        <f>Table76810[[#This Row],[Test No.]]&amp;Table76810[[#This Row],[Section]]&amp;Table76810[[#This Row],[Q No.]]</f>
        <v>R1235</v>
      </c>
      <c r="C2436" s="7" t="s">
        <v>99</v>
      </c>
      <c r="D2436" s="12">
        <v>35</v>
      </c>
      <c r="F2436" s="11" t="str">
        <f>Table76810[[#This Row],[CID]]</f>
        <v>S3.3</v>
      </c>
      <c r="G2436" s="6">
        <v>3</v>
      </c>
      <c r="H2436" s="13" t="s">
        <v>54</v>
      </c>
      <c r="I2436" s="12" t="s">
        <v>423</v>
      </c>
      <c r="J2436" s="11" t="str">
        <f>VLOOKUP(Table76810[[#This Row],[CID]],ALY,2,FALSE)</f>
        <v>Interpreting Experiments</v>
      </c>
    </row>
    <row r="2437" spans="1:10" x14ac:dyDescent="0.2">
      <c r="A2437" s="8" t="str">
        <f>Table76810[[#This Row],[Test No.]]&amp;Table76810[[#This Row],[Section]]&amp;Table76810[[#This Row],[Q No.]]</f>
        <v>R1236</v>
      </c>
      <c r="C2437" s="7" t="s">
        <v>99</v>
      </c>
      <c r="D2437" s="12">
        <v>36</v>
      </c>
      <c r="F2437" s="11" t="str">
        <f>Table76810[[#This Row],[CID]]</f>
        <v>S2.1</v>
      </c>
      <c r="G2437" s="6">
        <v>2</v>
      </c>
      <c r="H2437" s="13" t="s">
        <v>53</v>
      </c>
      <c r="I2437" s="12" t="s">
        <v>418</v>
      </c>
      <c r="J2437" s="11" t="str">
        <f>VLOOKUP(Table76810[[#This Row],[CID]],ALY,2,FALSE)</f>
        <v>Data Trend &amp; Relationships between Variables</v>
      </c>
    </row>
    <row r="2438" spans="1:10" x14ac:dyDescent="0.2">
      <c r="A2438" s="8" t="str">
        <f>Table76810[[#This Row],[Test No.]]&amp;Table76810[[#This Row],[Section]]&amp;Table76810[[#This Row],[Q No.]]</f>
        <v>R1237</v>
      </c>
      <c r="C2438" s="7" t="s">
        <v>99</v>
      </c>
      <c r="D2438" s="12">
        <v>37</v>
      </c>
      <c r="F2438" s="11" t="str">
        <f>Table76810[[#This Row],[CID]]</f>
        <v>S2.1</v>
      </c>
      <c r="G2438" s="6">
        <v>2</v>
      </c>
      <c r="H2438" s="13" t="s">
        <v>53</v>
      </c>
      <c r="I2438" s="12" t="s">
        <v>418</v>
      </c>
      <c r="J2438" s="11" t="str">
        <f>VLOOKUP(Table76810[[#This Row],[CID]],ALY,2,FALSE)</f>
        <v>Data Trend &amp; Relationships between Variables</v>
      </c>
    </row>
    <row r="2439" spans="1:10" x14ac:dyDescent="0.2">
      <c r="A2439" s="8" t="str">
        <f>Table76810[[#This Row],[Test No.]]&amp;Table76810[[#This Row],[Section]]&amp;Table76810[[#This Row],[Q No.]]</f>
        <v>R1238</v>
      </c>
      <c r="C2439" s="7" t="s">
        <v>99</v>
      </c>
      <c r="D2439" s="12">
        <v>38</v>
      </c>
      <c r="F2439" s="11" t="str">
        <f>Table76810[[#This Row],[CID]]</f>
        <v>S2.1</v>
      </c>
      <c r="G2439" s="6">
        <v>2</v>
      </c>
      <c r="H2439" s="13" t="s">
        <v>53</v>
      </c>
      <c r="I2439" s="12" t="s">
        <v>418</v>
      </c>
      <c r="J2439" s="11" t="str">
        <f>VLOOKUP(Table76810[[#This Row],[CID]],ALY,2,FALSE)</f>
        <v>Data Trend &amp; Relationships between Variables</v>
      </c>
    </row>
    <row r="2440" spans="1:10" x14ac:dyDescent="0.2">
      <c r="A2440" s="8" t="str">
        <f>Table76810[[#This Row],[Test No.]]&amp;Table76810[[#This Row],[Section]]&amp;Table76810[[#This Row],[Q No.]]</f>
        <v>R1239</v>
      </c>
      <c r="C2440" s="7" t="s">
        <v>99</v>
      </c>
      <c r="D2440" s="12">
        <v>39</v>
      </c>
      <c r="F2440" s="11" t="str">
        <f>Table76810[[#This Row],[CID]]</f>
        <v>S2.1</v>
      </c>
      <c r="G2440" s="6">
        <v>2</v>
      </c>
      <c r="H2440" s="13" t="s">
        <v>53</v>
      </c>
      <c r="I2440" s="12" t="s">
        <v>418</v>
      </c>
      <c r="J2440" s="11" t="str">
        <f>VLOOKUP(Table76810[[#This Row],[CID]],ALY,2,FALSE)</f>
        <v>Data Trend &amp; Relationships between Variables</v>
      </c>
    </row>
    <row r="2441" spans="1:10" x14ac:dyDescent="0.2">
      <c r="A2441" s="8" t="str">
        <f>Table76810[[#This Row],[Test No.]]&amp;Table76810[[#This Row],[Section]]&amp;Table76810[[#This Row],[Q No.]]</f>
        <v>R1240</v>
      </c>
      <c r="C2441" s="7" t="s">
        <v>99</v>
      </c>
      <c r="D2441" s="12">
        <v>40</v>
      </c>
      <c r="F2441" s="11" t="str">
        <f>Table76810[[#This Row],[CID]]</f>
        <v>S2.1</v>
      </c>
      <c r="G2441" s="6">
        <v>2</v>
      </c>
      <c r="H2441" s="13" t="s">
        <v>53</v>
      </c>
      <c r="I2441" s="12" t="s">
        <v>418</v>
      </c>
      <c r="J2441" s="11" t="str">
        <f>VLOOKUP(Table76810[[#This Row],[CID]],ALY,2,FALSE)</f>
        <v>Data Trend &amp; Relationships between Variables</v>
      </c>
    </row>
    <row r="2442" spans="1:10" x14ac:dyDescent="0.2">
      <c r="A2442" s="8" t="str">
        <f>Table76810[[#This Row],[Test No.]]&amp;Table76810[[#This Row],[Section]]&amp;Table76810[[#This Row],[Q No.]]</f>
        <v>R131</v>
      </c>
      <c r="C2442" s="7" t="s">
        <v>98</v>
      </c>
      <c r="D2442" s="12">
        <v>1</v>
      </c>
      <c r="F2442" s="11" t="str">
        <f>Table76810[[#This Row],[CID]]</f>
        <v>S3.3</v>
      </c>
      <c r="G2442" s="6">
        <v>3</v>
      </c>
      <c r="H2442" s="13" t="s">
        <v>54</v>
      </c>
      <c r="I2442" s="12" t="s">
        <v>423</v>
      </c>
      <c r="J2442" s="11" t="str">
        <f>VLOOKUP(Table76810[[#This Row],[CID]],ALY,2,FALSE)</f>
        <v>Interpreting Experiments</v>
      </c>
    </row>
    <row r="2443" spans="1:10" x14ac:dyDescent="0.2">
      <c r="A2443" s="8" t="str">
        <f>Table76810[[#This Row],[Test No.]]&amp;Table76810[[#This Row],[Section]]&amp;Table76810[[#This Row],[Q No.]]</f>
        <v>R132</v>
      </c>
      <c r="C2443" s="7" t="s">
        <v>98</v>
      </c>
      <c r="D2443" s="12">
        <v>2</v>
      </c>
      <c r="F2443" s="11" t="str">
        <f>Table76810[[#This Row],[CID]]</f>
        <v>S3.3</v>
      </c>
      <c r="G2443" s="6">
        <v>3</v>
      </c>
      <c r="H2443" s="13" t="s">
        <v>54</v>
      </c>
      <c r="I2443" s="12" t="s">
        <v>423</v>
      </c>
      <c r="J2443" s="11" t="str">
        <f>VLOOKUP(Table76810[[#This Row],[CID]],ALY,2,FALSE)</f>
        <v>Interpreting Experiments</v>
      </c>
    </row>
    <row r="2444" spans="1:10" x14ac:dyDescent="0.2">
      <c r="A2444" s="8" t="str">
        <f>Table76810[[#This Row],[Test No.]]&amp;Table76810[[#This Row],[Section]]&amp;Table76810[[#This Row],[Q No.]]</f>
        <v>R133</v>
      </c>
      <c r="C2444" s="7" t="s">
        <v>98</v>
      </c>
      <c r="D2444" s="12">
        <v>3</v>
      </c>
      <c r="F2444" s="11" t="str">
        <f>Table76810[[#This Row],[CID]]</f>
        <v>S3.3</v>
      </c>
      <c r="G2444" s="6">
        <v>3</v>
      </c>
      <c r="H2444" s="13" t="s">
        <v>54</v>
      </c>
      <c r="I2444" s="12" t="s">
        <v>423</v>
      </c>
      <c r="J2444" s="11" t="str">
        <f>VLOOKUP(Table76810[[#This Row],[CID]],ALY,2,FALSE)</f>
        <v>Interpreting Experiments</v>
      </c>
    </row>
    <row r="2445" spans="1:10" x14ac:dyDescent="0.2">
      <c r="A2445" s="8" t="str">
        <f>Table76810[[#This Row],[Test No.]]&amp;Table76810[[#This Row],[Section]]&amp;Table76810[[#This Row],[Q No.]]</f>
        <v>R134</v>
      </c>
      <c r="C2445" s="7" t="s">
        <v>98</v>
      </c>
      <c r="D2445" s="12">
        <v>4</v>
      </c>
      <c r="F2445" s="11" t="str">
        <f>Table76810[[#This Row],[CID]]</f>
        <v>S3.3</v>
      </c>
      <c r="G2445" s="6">
        <v>3</v>
      </c>
      <c r="H2445" s="13" t="s">
        <v>54</v>
      </c>
      <c r="I2445" s="12" t="s">
        <v>423</v>
      </c>
      <c r="J2445" s="11" t="str">
        <f>VLOOKUP(Table76810[[#This Row],[CID]],ALY,2,FALSE)</f>
        <v>Interpreting Experiments</v>
      </c>
    </row>
    <row r="2446" spans="1:10" x14ac:dyDescent="0.2">
      <c r="A2446" s="8" t="str">
        <f>Table76810[[#This Row],[Test No.]]&amp;Table76810[[#This Row],[Section]]&amp;Table76810[[#This Row],[Q No.]]</f>
        <v>R135</v>
      </c>
      <c r="C2446" s="7" t="s">
        <v>98</v>
      </c>
      <c r="D2446" s="12">
        <v>5</v>
      </c>
      <c r="F2446" s="11" t="str">
        <f>Table76810[[#This Row],[CID]]</f>
        <v>S3.1</v>
      </c>
      <c r="G2446" s="6">
        <v>3</v>
      </c>
      <c r="H2446" s="13" t="s">
        <v>54</v>
      </c>
      <c r="I2446" s="12" t="s">
        <v>421</v>
      </c>
      <c r="J2446" s="11" t="str">
        <f>VLOOKUP(Table76810[[#This Row],[CID]],ALY,2,FALSE)</f>
        <v>Experimental Design &amp; Method</v>
      </c>
    </row>
    <row r="2447" spans="1:10" x14ac:dyDescent="0.2">
      <c r="A2447" s="8" t="str">
        <f>Table76810[[#This Row],[Test No.]]&amp;Table76810[[#This Row],[Section]]&amp;Table76810[[#This Row],[Q No.]]</f>
        <v>R136</v>
      </c>
      <c r="C2447" s="7" t="s">
        <v>98</v>
      </c>
      <c r="D2447" s="12">
        <v>6</v>
      </c>
      <c r="F2447" s="11" t="str">
        <f>Table76810[[#This Row],[CID]]</f>
        <v>S3.3</v>
      </c>
      <c r="G2447" s="6">
        <v>3</v>
      </c>
      <c r="H2447" s="13" t="s">
        <v>54</v>
      </c>
      <c r="I2447" s="12" t="s">
        <v>423</v>
      </c>
      <c r="J2447" s="11" t="str">
        <f>VLOOKUP(Table76810[[#This Row],[CID]],ALY,2,FALSE)</f>
        <v>Interpreting Experiments</v>
      </c>
    </row>
    <row r="2448" spans="1:10" x14ac:dyDescent="0.2">
      <c r="A2448" s="8" t="str">
        <f>Table76810[[#This Row],[Test No.]]&amp;Table76810[[#This Row],[Section]]&amp;Table76810[[#This Row],[Q No.]]</f>
        <v>R137</v>
      </c>
      <c r="C2448" s="7" t="s">
        <v>98</v>
      </c>
      <c r="D2448" s="12">
        <v>7</v>
      </c>
      <c r="F2448" s="11" t="str">
        <f>Table76810[[#This Row],[CID]]</f>
        <v>S2.1</v>
      </c>
      <c r="G2448" s="6">
        <v>2</v>
      </c>
      <c r="H2448" s="13" t="s">
        <v>53</v>
      </c>
      <c r="I2448" s="12" t="s">
        <v>418</v>
      </c>
      <c r="J2448" s="11" t="str">
        <f>VLOOKUP(Table76810[[#This Row],[CID]],ALY,2,FALSE)</f>
        <v>Data Trend &amp; Relationships between Variables</v>
      </c>
    </row>
    <row r="2449" spans="1:10" x14ac:dyDescent="0.2">
      <c r="A2449" s="8" t="str">
        <f>Table76810[[#This Row],[Test No.]]&amp;Table76810[[#This Row],[Section]]&amp;Table76810[[#This Row],[Q No.]]</f>
        <v>R138</v>
      </c>
      <c r="C2449" s="7" t="s">
        <v>98</v>
      </c>
      <c r="D2449" s="12">
        <v>8</v>
      </c>
      <c r="F2449" s="11" t="str">
        <f>Table76810[[#This Row],[CID]]</f>
        <v>S2.1</v>
      </c>
      <c r="G2449" s="6">
        <v>2</v>
      </c>
      <c r="H2449" s="13" t="s">
        <v>53</v>
      </c>
      <c r="I2449" s="12" t="s">
        <v>418</v>
      </c>
      <c r="J2449" s="11" t="str">
        <f>VLOOKUP(Table76810[[#This Row],[CID]],ALY,2,FALSE)</f>
        <v>Data Trend &amp; Relationships between Variables</v>
      </c>
    </row>
    <row r="2450" spans="1:10" x14ac:dyDescent="0.2">
      <c r="A2450" s="8" t="str">
        <f>Table76810[[#This Row],[Test No.]]&amp;Table76810[[#This Row],[Section]]&amp;Table76810[[#This Row],[Q No.]]</f>
        <v>R139</v>
      </c>
      <c r="C2450" s="7" t="s">
        <v>98</v>
      </c>
      <c r="D2450" s="12">
        <v>9</v>
      </c>
      <c r="F2450" s="11" t="str">
        <f>Table76810[[#This Row],[CID]]</f>
        <v>S2.1</v>
      </c>
      <c r="G2450" s="6">
        <v>2</v>
      </c>
      <c r="H2450" s="13" t="s">
        <v>53</v>
      </c>
      <c r="I2450" s="12" t="s">
        <v>418</v>
      </c>
      <c r="J2450" s="11" t="str">
        <f>VLOOKUP(Table76810[[#This Row],[CID]],ALY,2,FALSE)</f>
        <v>Data Trend &amp; Relationships between Variables</v>
      </c>
    </row>
    <row r="2451" spans="1:10" x14ac:dyDescent="0.2">
      <c r="A2451" s="8" t="str">
        <f>Table76810[[#This Row],[Test No.]]&amp;Table76810[[#This Row],[Section]]&amp;Table76810[[#This Row],[Q No.]]</f>
        <v>R1310</v>
      </c>
      <c r="C2451" s="7" t="s">
        <v>98</v>
      </c>
      <c r="D2451" s="12">
        <v>10</v>
      </c>
      <c r="F2451" s="11" t="str">
        <f>Table76810[[#This Row],[CID]]</f>
        <v>S2.1</v>
      </c>
      <c r="G2451" s="6">
        <v>2</v>
      </c>
      <c r="H2451" s="13" t="s">
        <v>53</v>
      </c>
      <c r="I2451" s="12" t="s">
        <v>418</v>
      </c>
      <c r="J2451" s="11" t="str">
        <f>VLOOKUP(Table76810[[#This Row],[CID]],ALY,2,FALSE)</f>
        <v>Data Trend &amp; Relationships between Variables</v>
      </c>
    </row>
    <row r="2452" spans="1:10" x14ac:dyDescent="0.2">
      <c r="A2452" s="8" t="str">
        <f>Table76810[[#This Row],[Test No.]]&amp;Table76810[[#This Row],[Section]]&amp;Table76810[[#This Row],[Q No.]]</f>
        <v>R1311</v>
      </c>
      <c r="C2452" s="7" t="s">
        <v>98</v>
      </c>
      <c r="D2452" s="12">
        <v>11</v>
      </c>
      <c r="F2452" s="11" t="str">
        <f>Table76810[[#This Row],[CID]]</f>
        <v>S2.1</v>
      </c>
      <c r="G2452" s="6">
        <v>2</v>
      </c>
      <c r="H2452" s="13" t="s">
        <v>53</v>
      </c>
      <c r="I2452" s="12" t="s">
        <v>418</v>
      </c>
      <c r="J2452" s="11" t="str">
        <f>VLOOKUP(Table76810[[#This Row],[CID]],ALY,2,FALSE)</f>
        <v>Data Trend &amp; Relationships between Variables</v>
      </c>
    </row>
    <row r="2453" spans="1:10" x14ac:dyDescent="0.2">
      <c r="A2453" s="8" t="str">
        <f>Table76810[[#This Row],[Test No.]]&amp;Table76810[[#This Row],[Section]]&amp;Table76810[[#This Row],[Q No.]]</f>
        <v>R1312</v>
      </c>
      <c r="C2453" s="7" t="s">
        <v>98</v>
      </c>
      <c r="D2453" s="12">
        <v>12</v>
      </c>
      <c r="F2453" s="11" t="str">
        <f>Table76810[[#This Row],[CID]]</f>
        <v>S2.1</v>
      </c>
      <c r="G2453" s="6">
        <v>2</v>
      </c>
      <c r="H2453" s="13" t="s">
        <v>53</v>
      </c>
      <c r="I2453" s="12" t="s">
        <v>418</v>
      </c>
      <c r="J2453" s="11" t="str">
        <f>VLOOKUP(Table76810[[#This Row],[CID]],ALY,2,FALSE)</f>
        <v>Data Trend &amp; Relationships between Variables</v>
      </c>
    </row>
    <row r="2454" spans="1:10" x14ac:dyDescent="0.2">
      <c r="A2454" s="8" t="str">
        <f>Table76810[[#This Row],[Test No.]]&amp;Table76810[[#This Row],[Section]]&amp;Table76810[[#This Row],[Q No.]]</f>
        <v>R1313</v>
      </c>
      <c r="C2454" s="7" t="s">
        <v>98</v>
      </c>
      <c r="D2454" s="12">
        <v>13</v>
      </c>
      <c r="F2454" s="11" t="str">
        <f>Table76810[[#This Row],[CID]]</f>
        <v>S2.1</v>
      </c>
      <c r="G2454" s="6">
        <v>2</v>
      </c>
      <c r="H2454" s="13" t="s">
        <v>53</v>
      </c>
      <c r="I2454" s="12" t="s">
        <v>418</v>
      </c>
      <c r="J2454" s="11" t="str">
        <f>VLOOKUP(Table76810[[#This Row],[CID]],ALY,2,FALSE)</f>
        <v>Data Trend &amp; Relationships between Variables</v>
      </c>
    </row>
    <row r="2455" spans="1:10" x14ac:dyDescent="0.2">
      <c r="A2455" s="8" t="str">
        <f>Table76810[[#This Row],[Test No.]]&amp;Table76810[[#This Row],[Section]]&amp;Table76810[[#This Row],[Q No.]]</f>
        <v>R1314</v>
      </c>
      <c r="C2455" s="7" t="s">
        <v>98</v>
      </c>
      <c r="D2455" s="12">
        <v>14</v>
      </c>
      <c r="F2455" s="11" t="str">
        <f>Table76810[[#This Row],[CID]]</f>
        <v>S2.1</v>
      </c>
      <c r="G2455" s="6">
        <v>2</v>
      </c>
      <c r="H2455" s="13" t="s">
        <v>53</v>
      </c>
      <c r="I2455" s="12" t="s">
        <v>418</v>
      </c>
      <c r="J2455" s="11" t="str">
        <f>VLOOKUP(Table76810[[#This Row],[CID]],ALY,2,FALSE)</f>
        <v>Data Trend &amp; Relationships between Variables</v>
      </c>
    </row>
    <row r="2456" spans="1:10" x14ac:dyDescent="0.2">
      <c r="A2456" s="8" t="str">
        <f>Table76810[[#This Row],[Test No.]]&amp;Table76810[[#This Row],[Section]]&amp;Table76810[[#This Row],[Q No.]]</f>
        <v>R1315</v>
      </c>
      <c r="C2456" s="7" t="s">
        <v>98</v>
      </c>
      <c r="D2456" s="12">
        <v>15</v>
      </c>
      <c r="F2456" s="11" t="str">
        <f>Table76810[[#This Row],[CID]]</f>
        <v>S2.1</v>
      </c>
      <c r="G2456" s="6">
        <v>2</v>
      </c>
      <c r="H2456" s="13" t="s">
        <v>53</v>
      </c>
      <c r="I2456" s="12" t="s">
        <v>418</v>
      </c>
      <c r="J2456" s="11" t="str">
        <f>VLOOKUP(Table76810[[#This Row],[CID]],ALY,2,FALSE)</f>
        <v>Data Trend &amp; Relationships between Variables</v>
      </c>
    </row>
    <row r="2457" spans="1:10" x14ac:dyDescent="0.2">
      <c r="A2457" s="8" t="str">
        <f>Table76810[[#This Row],[Test No.]]&amp;Table76810[[#This Row],[Section]]&amp;Table76810[[#This Row],[Q No.]]</f>
        <v>R1316</v>
      </c>
      <c r="C2457" s="7" t="s">
        <v>98</v>
      </c>
      <c r="D2457" s="12">
        <v>16</v>
      </c>
      <c r="F2457" s="11" t="str">
        <f>Table76810[[#This Row],[CID]]</f>
        <v>S2.2</v>
      </c>
      <c r="G2457" s="6">
        <v>2</v>
      </c>
      <c r="H2457" s="13" t="s">
        <v>53</v>
      </c>
      <c r="I2457" s="12" t="s">
        <v>419</v>
      </c>
      <c r="J2457" s="11" t="str">
        <f>VLOOKUP(Table76810[[#This Row],[CID]],ALY,2,FALSE)</f>
        <v>Hypothetical Data Point</v>
      </c>
    </row>
    <row r="2458" spans="1:10" x14ac:dyDescent="0.2">
      <c r="A2458" s="8" t="str">
        <f>Table76810[[#This Row],[Test No.]]&amp;Table76810[[#This Row],[Section]]&amp;Table76810[[#This Row],[Q No.]]</f>
        <v>R1317</v>
      </c>
      <c r="C2458" s="7" t="s">
        <v>98</v>
      </c>
      <c r="D2458" s="12">
        <v>17</v>
      </c>
      <c r="F2458" s="11" t="str">
        <f>Table76810[[#This Row],[CID]]</f>
        <v>S3.3</v>
      </c>
      <c r="G2458" s="6">
        <v>3</v>
      </c>
      <c r="H2458" s="13" t="s">
        <v>54</v>
      </c>
      <c r="I2458" s="12" t="s">
        <v>423</v>
      </c>
      <c r="J2458" s="11" t="str">
        <f>VLOOKUP(Table76810[[#This Row],[CID]],ALY,2,FALSE)</f>
        <v>Interpreting Experiments</v>
      </c>
    </row>
    <row r="2459" spans="1:10" x14ac:dyDescent="0.2">
      <c r="A2459" s="8" t="str">
        <f>Table76810[[#This Row],[Test No.]]&amp;Table76810[[#This Row],[Section]]&amp;Table76810[[#This Row],[Q No.]]</f>
        <v>R1318</v>
      </c>
      <c r="C2459" s="7" t="s">
        <v>98</v>
      </c>
      <c r="D2459" s="12">
        <v>18</v>
      </c>
      <c r="F2459" s="11" t="str">
        <f>Table76810[[#This Row],[CID]]</f>
        <v>S3.2</v>
      </c>
      <c r="G2459" s="6">
        <v>3</v>
      </c>
      <c r="H2459" s="13" t="s">
        <v>54</v>
      </c>
      <c r="I2459" s="12" t="s">
        <v>422</v>
      </c>
      <c r="J2459" s="11" t="str">
        <f>VLOOKUP(Table76810[[#This Row],[CID]],ALY,2,FALSE)</f>
        <v>Hypothetical Experiment</v>
      </c>
    </row>
    <row r="2460" spans="1:10" x14ac:dyDescent="0.2">
      <c r="A2460" s="8" t="str">
        <f>Table76810[[#This Row],[Test No.]]&amp;Table76810[[#This Row],[Section]]&amp;Table76810[[#This Row],[Q No.]]</f>
        <v>R1319</v>
      </c>
      <c r="C2460" s="7" t="s">
        <v>98</v>
      </c>
      <c r="D2460" s="12">
        <v>19</v>
      </c>
      <c r="F2460" s="11" t="str">
        <f>Table76810[[#This Row],[CID]]</f>
        <v>S3.2</v>
      </c>
      <c r="G2460" s="6">
        <v>3</v>
      </c>
      <c r="H2460" s="13" t="s">
        <v>54</v>
      </c>
      <c r="I2460" s="12" t="s">
        <v>422</v>
      </c>
      <c r="J2460" s="11" t="str">
        <f>VLOOKUP(Table76810[[#This Row],[CID]],ALY,2,FALSE)</f>
        <v>Hypothetical Experiment</v>
      </c>
    </row>
    <row r="2461" spans="1:10" x14ac:dyDescent="0.2">
      <c r="A2461" s="8" t="str">
        <f>Table76810[[#This Row],[Test No.]]&amp;Table76810[[#This Row],[Section]]&amp;Table76810[[#This Row],[Q No.]]</f>
        <v>R1320</v>
      </c>
      <c r="C2461" s="7" t="s">
        <v>98</v>
      </c>
      <c r="D2461" s="12">
        <v>20</v>
      </c>
      <c r="F2461" s="11" t="str">
        <f>Table76810[[#This Row],[CID]]</f>
        <v>S3.3</v>
      </c>
      <c r="G2461" s="6">
        <v>3</v>
      </c>
      <c r="H2461" s="13" t="s">
        <v>54</v>
      </c>
      <c r="I2461" s="12" t="s">
        <v>423</v>
      </c>
      <c r="J2461" s="11" t="str">
        <f>VLOOKUP(Table76810[[#This Row],[CID]],ALY,2,FALSE)</f>
        <v>Interpreting Experiments</v>
      </c>
    </row>
    <row r="2462" spans="1:10" x14ac:dyDescent="0.2">
      <c r="A2462" s="8" t="str">
        <f>Table76810[[#This Row],[Test No.]]&amp;Table76810[[#This Row],[Section]]&amp;Table76810[[#This Row],[Q No.]]</f>
        <v>R1321</v>
      </c>
      <c r="C2462" s="7" t="s">
        <v>98</v>
      </c>
      <c r="D2462" s="12">
        <v>21</v>
      </c>
      <c r="F2462" s="11" t="str">
        <f>Table76810[[#This Row],[CID]]</f>
        <v>S3.1</v>
      </c>
      <c r="G2462" s="6">
        <v>3</v>
      </c>
      <c r="H2462" s="13" t="s">
        <v>54</v>
      </c>
      <c r="I2462" s="12" t="s">
        <v>421</v>
      </c>
      <c r="J2462" s="11" t="str">
        <f>VLOOKUP(Table76810[[#This Row],[CID]],ALY,2,FALSE)</f>
        <v>Experimental Design &amp; Method</v>
      </c>
    </row>
    <row r="2463" spans="1:10" x14ac:dyDescent="0.2">
      <c r="A2463" s="8" t="str">
        <f>Table76810[[#This Row],[Test No.]]&amp;Table76810[[#This Row],[Section]]&amp;Table76810[[#This Row],[Q No.]]</f>
        <v>R1322</v>
      </c>
      <c r="C2463" s="7" t="s">
        <v>98</v>
      </c>
      <c r="D2463" s="12">
        <v>22</v>
      </c>
      <c r="F2463" s="11" t="str">
        <f>Table76810[[#This Row],[CID]]</f>
        <v>S3.3</v>
      </c>
      <c r="G2463" s="6">
        <v>3</v>
      </c>
      <c r="H2463" s="13" t="s">
        <v>54</v>
      </c>
      <c r="I2463" s="12" t="s">
        <v>423</v>
      </c>
      <c r="J2463" s="11" t="str">
        <f>VLOOKUP(Table76810[[#This Row],[CID]],ALY,2,FALSE)</f>
        <v>Interpreting Experiments</v>
      </c>
    </row>
    <row r="2464" spans="1:10" x14ac:dyDescent="0.2">
      <c r="A2464" s="8" t="str">
        <f>Table76810[[#This Row],[Test No.]]&amp;Table76810[[#This Row],[Section]]&amp;Table76810[[#This Row],[Q No.]]</f>
        <v>R1323</v>
      </c>
      <c r="C2464" s="7" t="s">
        <v>98</v>
      </c>
      <c r="D2464" s="12">
        <v>23</v>
      </c>
      <c r="F2464" s="11" t="str">
        <f>Table76810[[#This Row],[CID]]</f>
        <v>S2.1</v>
      </c>
      <c r="G2464" s="6">
        <v>2</v>
      </c>
      <c r="H2464" s="13" t="s">
        <v>53</v>
      </c>
      <c r="I2464" s="12" t="s">
        <v>418</v>
      </c>
      <c r="J2464" s="11" t="str">
        <f>VLOOKUP(Table76810[[#This Row],[CID]],ALY,2,FALSE)</f>
        <v>Data Trend &amp; Relationships between Variables</v>
      </c>
    </row>
    <row r="2465" spans="1:10" x14ac:dyDescent="0.2">
      <c r="A2465" s="8" t="str">
        <f>Table76810[[#This Row],[Test No.]]&amp;Table76810[[#This Row],[Section]]&amp;Table76810[[#This Row],[Q No.]]</f>
        <v>R1324</v>
      </c>
      <c r="C2465" s="7" t="s">
        <v>98</v>
      </c>
      <c r="D2465" s="12">
        <v>24</v>
      </c>
      <c r="F2465" s="11" t="str">
        <f>Table76810[[#This Row],[CID]]</f>
        <v>S2.1</v>
      </c>
      <c r="G2465" s="6">
        <v>2</v>
      </c>
      <c r="H2465" s="13" t="s">
        <v>53</v>
      </c>
      <c r="I2465" s="12" t="s">
        <v>418</v>
      </c>
      <c r="J2465" s="11" t="str">
        <f>VLOOKUP(Table76810[[#This Row],[CID]],ALY,2,FALSE)</f>
        <v>Data Trend &amp; Relationships between Variables</v>
      </c>
    </row>
    <row r="2466" spans="1:10" x14ac:dyDescent="0.2">
      <c r="A2466" s="8" t="str">
        <f>Table76810[[#This Row],[Test No.]]&amp;Table76810[[#This Row],[Section]]&amp;Table76810[[#This Row],[Q No.]]</f>
        <v>R1325</v>
      </c>
      <c r="C2466" s="7" t="s">
        <v>98</v>
      </c>
      <c r="D2466" s="12">
        <v>25</v>
      </c>
      <c r="F2466" s="11" t="str">
        <f>Table76810[[#This Row],[CID]]</f>
        <v>S2.1</v>
      </c>
      <c r="G2466" s="6">
        <v>2</v>
      </c>
      <c r="H2466" s="13" t="s">
        <v>53</v>
      </c>
      <c r="I2466" s="12" t="s">
        <v>418</v>
      </c>
      <c r="J2466" s="11" t="str">
        <f>VLOOKUP(Table76810[[#This Row],[CID]],ALY,2,FALSE)</f>
        <v>Data Trend &amp; Relationships between Variables</v>
      </c>
    </row>
    <row r="2467" spans="1:10" x14ac:dyDescent="0.2">
      <c r="A2467" s="8" t="str">
        <f>Table76810[[#This Row],[Test No.]]&amp;Table76810[[#This Row],[Section]]&amp;Table76810[[#This Row],[Q No.]]</f>
        <v>R1326</v>
      </c>
      <c r="C2467" s="7" t="s">
        <v>98</v>
      </c>
      <c r="D2467" s="12">
        <v>26</v>
      </c>
      <c r="F2467" s="11" t="str">
        <f>Table76810[[#This Row],[CID]]</f>
        <v>S2.1</v>
      </c>
      <c r="G2467" s="6">
        <v>2</v>
      </c>
      <c r="H2467" s="13" t="s">
        <v>53</v>
      </c>
      <c r="I2467" s="12" t="s">
        <v>418</v>
      </c>
      <c r="J2467" s="11" t="str">
        <f>VLOOKUP(Table76810[[#This Row],[CID]],ALY,2,FALSE)</f>
        <v>Data Trend &amp; Relationships between Variables</v>
      </c>
    </row>
    <row r="2468" spans="1:10" x14ac:dyDescent="0.2">
      <c r="A2468" s="8" t="str">
        <f>Table76810[[#This Row],[Test No.]]&amp;Table76810[[#This Row],[Section]]&amp;Table76810[[#This Row],[Q No.]]</f>
        <v>R1327</v>
      </c>
      <c r="C2468" s="7" t="s">
        <v>98</v>
      </c>
      <c r="D2468" s="12">
        <v>27</v>
      </c>
      <c r="F2468" s="11" t="str">
        <f>Table76810[[#This Row],[CID]]</f>
        <v>S2.1</v>
      </c>
      <c r="G2468" s="6">
        <v>2</v>
      </c>
      <c r="H2468" s="13" t="s">
        <v>53</v>
      </c>
      <c r="I2468" s="12" t="s">
        <v>418</v>
      </c>
      <c r="J2468" s="11" t="str">
        <f>VLOOKUP(Table76810[[#This Row],[CID]],ALY,2,FALSE)</f>
        <v>Data Trend &amp; Relationships between Variables</v>
      </c>
    </row>
    <row r="2469" spans="1:10" x14ac:dyDescent="0.2">
      <c r="A2469" s="8" t="str">
        <f>Table76810[[#This Row],[Test No.]]&amp;Table76810[[#This Row],[Section]]&amp;Table76810[[#This Row],[Q No.]]</f>
        <v>R1328</v>
      </c>
      <c r="C2469" s="7" t="s">
        <v>98</v>
      </c>
      <c r="D2469" s="12">
        <v>28</v>
      </c>
      <c r="F2469" s="11" t="str">
        <f>Table76810[[#This Row],[CID]]</f>
        <v>S3.1</v>
      </c>
      <c r="G2469" s="6">
        <v>3</v>
      </c>
      <c r="H2469" s="13" t="s">
        <v>54</v>
      </c>
      <c r="I2469" s="12" t="s">
        <v>421</v>
      </c>
      <c r="J2469" s="11" t="str">
        <f>VLOOKUP(Table76810[[#This Row],[CID]],ALY,2,FALSE)</f>
        <v>Experimental Design &amp; Method</v>
      </c>
    </row>
    <row r="2470" spans="1:10" x14ac:dyDescent="0.2">
      <c r="A2470" s="8" t="str">
        <f>Table76810[[#This Row],[Test No.]]&amp;Table76810[[#This Row],[Section]]&amp;Table76810[[#This Row],[Q No.]]</f>
        <v>R1329</v>
      </c>
      <c r="C2470" s="7" t="s">
        <v>98</v>
      </c>
      <c r="D2470" s="12">
        <v>29</v>
      </c>
      <c r="F2470" s="11" t="str">
        <f>Table76810[[#This Row],[CID]]</f>
        <v>S3.2</v>
      </c>
      <c r="G2470" s="6">
        <v>3</v>
      </c>
      <c r="H2470" s="13" t="s">
        <v>54</v>
      </c>
      <c r="I2470" s="12" t="s">
        <v>422</v>
      </c>
      <c r="J2470" s="11" t="str">
        <f>VLOOKUP(Table76810[[#This Row],[CID]],ALY,2,FALSE)</f>
        <v>Hypothetical Experiment</v>
      </c>
    </row>
    <row r="2471" spans="1:10" x14ac:dyDescent="0.2">
      <c r="A2471" s="8" t="str">
        <f>Table76810[[#This Row],[Test No.]]&amp;Table76810[[#This Row],[Section]]&amp;Table76810[[#This Row],[Q No.]]</f>
        <v>R1330</v>
      </c>
      <c r="C2471" s="7" t="s">
        <v>98</v>
      </c>
      <c r="D2471" s="12">
        <v>30</v>
      </c>
      <c r="F2471" s="11" t="str">
        <f>Table76810[[#This Row],[CID]]</f>
        <v>S3.3</v>
      </c>
      <c r="G2471" s="6">
        <v>3</v>
      </c>
      <c r="H2471" s="13" t="s">
        <v>54</v>
      </c>
      <c r="I2471" s="12" t="s">
        <v>423</v>
      </c>
      <c r="J2471" s="11" t="str">
        <f>VLOOKUP(Table76810[[#This Row],[CID]],ALY,2,FALSE)</f>
        <v>Interpreting Experiments</v>
      </c>
    </row>
    <row r="2472" spans="1:10" x14ac:dyDescent="0.2">
      <c r="A2472" s="8" t="str">
        <f>Table76810[[#This Row],[Test No.]]&amp;Table76810[[#This Row],[Section]]&amp;Table76810[[#This Row],[Q No.]]</f>
        <v>R1331</v>
      </c>
      <c r="C2472" s="7" t="s">
        <v>98</v>
      </c>
      <c r="D2472" s="12">
        <v>31</v>
      </c>
      <c r="F2472" s="11" t="str">
        <f>Table76810[[#This Row],[CID]]</f>
        <v>S3.3</v>
      </c>
      <c r="G2472" s="6">
        <v>3</v>
      </c>
      <c r="H2472" s="13" t="s">
        <v>54</v>
      </c>
      <c r="I2472" s="12" t="s">
        <v>423</v>
      </c>
      <c r="J2472" s="11" t="str">
        <f>VLOOKUP(Table76810[[#This Row],[CID]],ALY,2,FALSE)</f>
        <v>Interpreting Experiments</v>
      </c>
    </row>
    <row r="2473" spans="1:10" x14ac:dyDescent="0.2">
      <c r="A2473" s="8" t="str">
        <f>Table76810[[#This Row],[Test No.]]&amp;Table76810[[#This Row],[Section]]&amp;Table76810[[#This Row],[Q No.]]</f>
        <v>R1332</v>
      </c>
      <c r="C2473" s="7" t="s">
        <v>98</v>
      </c>
      <c r="D2473" s="12">
        <v>32</v>
      </c>
      <c r="F2473" s="11" t="str">
        <f>Table76810[[#This Row],[CID]]</f>
        <v>S3.3</v>
      </c>
      <c r="G2473" s="6">
        <v>3</v>
      </c>
      <c r="H2473" s="13" t="s">
        <v>54</v>
      </c>
      <c r="I2473" s="12" t="s">
        <v>423</v>
      </c>
      <c r="J2473" s="11" t="str">
        <f>VLOOKUP(Table76810[[#This Row],[CID]],ALY,2,FALSE)</f>
        <v>Interpreting Experiments</v>
      </c>
    </row>
    <row r="2474" spans="1:10" x14ac:dyDescent="0.2">
      <c r="A2474" s="8" t="str">
        <f>Table76810[[#This Row],[Test No.]]&amp;Table76810[[#This Row],[Section]]&amp;Table76810[[#This Row],[Q No.]]</f>
        <v>R1333</v>
      </c>
      <c r="C2474" s="7" t="s">
        <v>98</v>
      </c>
      <c r="D2474" s="12">
        <v>33</v>
      </c>
      <c r="F2474" s="11" t="str">
        <f>Table76810[[#This Row],[CID]]</f>
        <v>S3.3</v>
      </c>
      <c r="G2474" s="6">
        <v>3</v>
      </c>
      <c r="H2474" s="13" t="s">
        <v>54</v>
      </c>
      <c r="I2474" s="12" t="s">
        <v>423</v>
      </c>
      <c r="J2474" s="11" t="str">
        <f>VLOOKUP(Table76810[[#This Row],[CID]],ALY,2,FALSE)</f>
        <v>Interpreting Experiments</v>
      </c>
    </row>
    <row r="2475" spans="1:10" x14ac:dyDescent="0.2">
      <c r="A2475" s="8" t="str">
        <f>Table76810[[#This Row],[Test No.]]&amp;Table76810[[#This Row],[Section]]&amp;Table76810[[#This Row],[Q No.]]</f>
        <v>R1334</v>
      </c>
      <c r="C2475" s="7" t="s">
        <v>98</v>
      </c>
      <c r="D2475" s="12">
        <v>34</v>
      </c>
      <c r="F2475" s="11" t="str">
        <f>Table76810[[#This Row],[CID]]</f>
        <v>S1.1</v>
      </c>
      <c r="G2475" s="6">
        <v>1</v>
      </c>
      <c r="H2475" s="13" t="s">
        <v>52</v>
      </c>
      <c r="I2475" s="12" t="s">
        <v>415</v>
      </c>
      <c r="J2475" s="11" t="str">
        <f>VLOOKUP(Table76810[[#This Row],[CID]],ALY,2,FALSE)</f>
        <v>Detail</v>
      </c>
    </row>
    <row r="2476" spans="1:10" x14ac:dyDescent="0.2">
      <c r="A2476" s="8" t="str">
        <f>Table76810[[#This Row],[Test No.]]&amp;Table76810[[#This Row],[Section]]&amp;Table76810[[#This Row],[Q No.]]</f>
        <v>R1335</v>
      </c>
      <c r="C2476" s="7" t="s">
        <v>98</v>
      </c>
      <c r="D2476" s="12">
        <v>35</v>
      </c>
      <c r="F2476" s="11" t="str">
        <f>Table76810[[#This Row],[CID]]</f>
        <v>S1.3</v>
      </c>
      <c r="G2476" s="6">
        <v>1</v>
      </c>
      <c r="H2476" s="13" t="s">
        <v>52</v>
      </c>
      <c r="I2476" s="12" t="s">
        <v>417</v>
      </c>
      <c r="J2476" s="11" t="str">
        <f>VLOOKUP(Table76810[[#This Row],[CID]],ALY,2,FALSE)</f>
        <v>Comparison</v>
      </c>
    </row>
    <row r="2477" spans="1:10" x14ac:dyDescent="0.2">
      <c r="A2477" s="8" t="str">
        <f>Table76810[[#This Row],[Test No.]]&amp;Table76810[[#This Row],[Section]]&amp;Table76810[[#This Row],[Q No.]]</f>
        <v>R1336</v>
      </c>
      <c r="C2477" s="7" t="s">
        <v>98</v>
      </c>
      <c r="D2477" s="12">
        <v>36</v>
      </c>
      <c r="F2477" s="11" t="str">
        <f>Table76810[[#This Row],[CID]]</f>
        <v>S1.3</v>
      </c>
      <c r="G2477" s="6">
        <v>1</v>
      </c>
      <c r="H2477" s="13" t="s">
        <v>52</v>
      </c>
      <c r="I2477" s="12" t="s">
        <v>417</v>
      </c>
      <c r="J2477" s="11" t="str">
        <f>VLOOKUP(Table76810[[#This Row],[CID]],ALY,2,FALSE)</f>
        <v>Comparison</v>
      </c>
    </row>
    <row r="2478" spans="1:10" x14ac:dyDescent="0.2">
      <c r="A2478" s="8" t="str">
        <f>Table76810[[#This Row],[Test No.]]&amp;Table76810[[#This Row],[Section]]&amp;Table76810[[#This Row],[Q No.]]</f>
        <v>R1337</v>
      </c>
      <c r="C2478" s="7" t="s">
        <v>98</v>
      </c>
      <c r="D2478" s="12">
        <v>37</v>
      </c>
      <c r="F2478" s="11" t="str">
        <f>Table76810[[#This Row],[CID]]</f>
        <v>S1.2</v>
      </c>
      <c r="G2478" s="6">
        <v>1</v>
      </c>
      <c r="H2478" s="13" t="s">
        <v>52</v>
      </c>
      <c r="I2478" s="12" t="s">
        <v>416</v>
      </c>
      <c r="J2478" s="11" t="str">
        <f>VLOOKUP(Table76810[[#This Row],[CID]],ALY,2,FALSE)</f>
        <v>Inference</v>
      </c>
    </row>
    <row r="2479" spans="1:10" x14ac:dyDescent="0.2">
      <c r="A2479" s="8" t="str">
        <f>Table76810[[#This Row],[Test No.]]&amp;Table76810[[#This Row],[Section]]&amp;Table76810[[#This Row],[Q No.]]</f>
        <v>R1338</v>
      </c>
      <c r="C2479" s="7" t="s">
        <v>98</v>
      </c>
      <c r="D2479" s="12">
        <v>38</v>
      </c>
      <c r="F2479" s="11" t="str">
        <f>Table76810[[#This Row],[CID]]</f>
        <v>S1.1</v>
      </c>
      <c r="G2479" s="6">
        <v>1</v>
      </c>
      <c r="H2479" s="13" t="s">
        <v>52</v>
      </c>
      <c r="I2479" s="12" t="s">
        <v>415</v>
      </c>
      <c r="J2479" s="11" t="str">
        <f>VLOOKUP(Table76810[[#This Row],[CID]],ALY,2,FALSE)</f>
        <v>Detail</v>
      </c>
    </row>
    <row r="2480" spans="1:10" x14ac:dyDescent="0.2">
      <c r="A2480" s="8" t="str">
        <f>Table76810[[#This Row],[Test No.]]&amp;Table76810[[#This Row],[Section]]&amp;Table76810[[#This Row],[Q No.]]</f>
        <v>R1339</v>
      </c>
      <c r="C2480" s="7" t="s">
        <v>98</v>
      </c>
      <c r="D2480" s="12">
        <v>39</v>
      </c>
      <c r="F2480" s="11" t="str">
        <f>Table76810[[#This Row],[CID]]</f>
        <v>S1.2</v>
      </c>
      <c r="G2480" s="6">
        <v>1</v>
      </c>
      <c r="H2480" s="13" t="s">
        <v>52</v>
      </c>
      <c r="I2480" s="12" t="s">
        <v>416</v>
      </c>
      <c r="J2480" s="11" t="str">
        <f>VLOOKUP(Table76810[[#This Row],[CID]],ALY,2,FALSE)</f>
        <v>Inference</v>
      </c>
    </row>
    <row r="2481" spans="1:10" x14ac:dyDescent="0.2">
      <c r="A2481" s="8" t="str">
        <f>Table76810[[#This Row],[Test No.]]&amp;Table76810[[#This Row],[Section]]&amp;Table76810[[#This Row],[Q No.]]</f>
        <v>R1340</v>
      </c>
      <c r="C2481" s="7" t="s">
        <v>98</v>
      </c>
      <c r="D2481" s="12">
        <v>40</v>
      </c>
      <c r="F2481" s="11" t="str">
        <f>Table76810[[#This Row],[CID]]</f>
        <v>S1.1</v>
      </c>
      <c r="G2481" s="6">
        <v>1</v>
      </c>
      <c r="H2481" s="13" t="s">
        <v>52</v>
      </c>
      <c r="I2481" s="12" t="s">
        <v>415</v>
      </c>
      <c r="J2481" s="11" t="str">
        <f>VLOOKUP(Table76810[[#This Row],[CID]],ALY,2,FALSE)</f>
        <v>Detail</v>
      </c>
    </row>
    <row r="2482" spans="1:10" x14ac:dyDescent="0.2">
      <c r="A2482" s="8" t="str">
        <f>Table76810[[#This Row],[Test No.]]&amp;Table76810[[#This Row],[Section]]&amp;Table76810[[#This Row],[Q No.]]</f>
        <v>R141</v>
      </c>
      <c r="C2482" s="7" t="s">
        <v>97</v>
      </c>
      <c r="D2482" s="12">
        <v>1</v>
      </c>
      <c r="F2482" s="11" t="str">
        <f>Table76810[[#This Row],[CID]]</f>
        <v>S3.3</v>
      </c>
      <c r="G2482" s="6">
        <v>3</v>
      </c>
      <c r="H2482" s="13" t="s">
        <v>54</v>
      </c>
      <c r="I2482" s="12" t="s">
        <v>423</v>
      </c>
      <c r="J2482" s="11" t="str">
        <f>VLOOKUP(Table76810[[#This Row],[CID]],ALY,2,FALSE)</f>
        <v>Interpreting Experiments</v>
      </c>
    </row>
    <row r="2483" spans="1:10" x14ac:dyDescent="0.2">
      <c r="A2483" s="8" t="str">
        <f>Table76810[[#This Row],[Test No.]]&amp;Table76810[[#This Row],[Section]]&amp;Table76810[[#This Row],[Q No.]]</f>
        <v>R142</v>
      </c>
      <c r="C2483" s="7" t="s">
        <v>97</v>
      </c>
      <c r="D2483" s="12">
        <v>2</v>
      </c>
      <c r="F2483" s="11" t="str">
        <f>Table76810[[#This Row],[CID]]</f>
        <v>S3.3</v>
      </c>
      <c r="G2483" s="6">
        <v>3</v>
      </c>
      <c r="H2483" s="13" t="s">
        <v>54</v>
      </c>
      <c r="I2483" s="12" t="s">
        <v>423</v>
      </c>
      <c r="J2483" s="11" t="str">
        <f>VLOOKUP(Table76810[[#This Row],[CID]],ALY,2,FALSE)</f>
        <v>Interpreting Experiments</v>
      </c>
    </row>
    <row r="2484" spans="1:10" x14ac:dyDescent="0.2">
      <c r="A2484" s="8" t="str">
        <f>Table76810[[#This Row],[Test No.]]&amp;Table76810[[#This Row],[Section]]&amp;Table76810[[#This Row],[Q No.]]</f>
        <v>R143</v>
      </c>
      <c r="C2484" s="7" t="s">
        <v>97</v>
      </c>
      <c r="D2484" s="12">
        <v>3</v>
      </c>
      <c r="F2484" s="11" t="str">
        <f>Table76810[[#This Row],[CID]]</f>
        <v>S3.2</v>
      </c>
      <c r="G2484" s="6">
        <v>3</v>
      </c>
      <c r="H2484" s="13" t="s">
        <v>54</v>
      </c>
      <c r="I2484" s="12" t="s">
        <v>422</v>
      </c>
      <c r="J2484" s="11" t="str">
        <f>VLOOKUP(Table76810[[#This Row],[CID]],ALY,2,FALSE)</f>
        <v>Hypothetical Experiment</v>
      </c>
    </row>
    <row r="2485" spans="1:10" x14ac:dyDescent="0.2">
      <c r="A2485" s="8" t="str">
        <f>Table76810[[#This Row],[Test No.]]&amp;Table76810[[#This Row],[Section]]&amp;Table76810[[#This Row],[Q No.]]</f>
        <v>R144</v>
      </c>
      <c r="C2485" s="7" t="s">
        <v>97</v>
      </c>
      <c r="D2485" s="12">
        <v>4</v>
      </c>
      <c r="F2485" s="11" t="str">
        <f>Table76810[[#This Row],[CID]]</f>
        <v>S3.2</v>
      </c>
      <c r="G2485" s="6">
        <v>3</v>
      </c>
      <c r="H2485" s="13" t="s">
        <v>54</v>
      </c>
      <c r="I2485" s="12" t="s">
        <v>422</v>
      </c>
      <c r="J2485" s="11" t="str">
        <f>VLOOKUP(Table76810[[#This Row],[CID]],ALY,2,FALSE)</f>
        <v>Hypothetical Experiment</v>
      </c>
    </row>
    <row r="2486" spans="1:10" x14ac:dyDescent="0.2">
      <c r="A2486" s="8" t="str">
        <f>Table76810[[#This Row],[Test No.]]&amp;Table76810[[#This Row],[Section]]&amp;Table76810[[#This Row],[Q No.]]</f>
        <v>R145</v>
      </c>
      <c r="C2486" s="7" t="s">
        <v>97</v>
      </c>
      <c r="D2486" s="12">
        <v>5</v>
      </c>
      <c r="F2486" s="11" t="str">
        <f>Table76810[[#This Row],[CID]]</f>
        <v>S3.3</v>
      </c>
      <c r="G2486" s="6">
        <v>3</v>
      </c>
      <c r="H2486" s="13" t="s">
        <v>54</v>
      </c>
      <c r="I2486" s="12" t="s">
        <v>423</v>
      </c>
      <c r="J2486" s="11" t="str">
        <f>VLOOKUP(Table76810[[#This Row],[CID]],ALY,2,FALSE)</f>
        <v>Interpreting Experiments</v>
      </c>
    </row>
    <row r="2487" spans="1:10" x14ac:dyDescent="0.2">
      <c r="A2487" s="8" t="str">
        <f>Table76810[[#This Row],[Test No.]]&amp;Table76810[[#This Row],[Section]]&amp;Table76810[[#This Row],[Q No.]]</f>
        <v>R146</v>
      </c>
      <c r="C2487" s="7" t="s">
        <v>97</v>
      </c>
      <c r="D2487" s="12">
        <v>6</v>
      </c>
      <c r="F2487" s="11" t="str">
        <f>Table76810[[#This Row],[CID]]</f>
        <v>S3.1</v>
      </c>
      <c r="G2487" s="6">
        <v>3</v>
      </c>
      <c r="H2487" s="13" t="s">
        <v>54</v>
      </c>
      <c r="I2487" s="12" t="s">
        <v>421</v>
      </c>
      <c r="J2487" s="11" t="str">
        <f>VLOOKUP(Table76810[[#This Row],[CID]],ALY,2,FALSE)</f>
        <v>Experimental Design &amp; Method</v>
      </c>
    </row>
    <row r="2488" spans="1:10" x14ac:dyDescent="0.2">
      <c r="A2488" s="8" t="str">
        <f>Table76810[[#This Row],[Test No.]]&amp;Table76810[[#This Row],[Section]]&amp;Table76810[[#This Row],[Q No.]]</f>
        <v>R147</v>
      </c>
      <c r="C2488" s="7" t="s">
        <v>97</v>
      </c>
      <c r="D2488" s="12">
        <v>7</v>
      </c>
      <c r="F2488" s="11" t="str">
        <f>Table76810[[#This Row],[CID]]</f>
        <v>S3.3</v>
      </c>
      <c r="G2488" s="6">
        <v>3</v>
      </c>
      <c r="H2488" s="13" t="s">
        <v>54</v>
      </c>
      <c r="I2488" s="12" t="s">
        <v>423</v>
      </c>
      <c r="J2488" s="11" t="str">
        <f>VLOOKUP(Table76810[[#This Row],[CID]],ALY,2,FALSE)</f>
        <v>Interpreting Experiments</v>
      </c>
    </row>
    <row r="2489" spans="1:10" x14ac:dyDescent="0.2">
      <c r="A2489" s="8" t="str">
        <f>Table76810[[#This Row],[Test No.]]&amp;Table76810[[#This Row],[Section]]&amp;Table76810[[#This Row],[Q No.]]</f>
        <v>R148</v>
      </c>
      <c r="C2489" s="7" t="s">
        <v>97</v>
      </c>
      <c r="D2489" s="12">
        <v>8</v>
      </c>
      <c r="F2489" s="11" t="str">
        <f>Table76810[[#This Row],[CID]]</f>
        <v>S3.3</v>
      </c>
      <c r="G2489" s="6">
        <v>3</v>
      </c>
      <c r="H2489" s="13" t="s">
        <v>54</v>
      </c>
      <c r="I2489" s="12" t="s">
        <v>423</v>
      </c>
      <c r="J2489" s="11" t="str">
        <f>VLOOKUP(Table76810[[#This Row],[CID]],ALY,2,FALSE)</f>
        <v>Interpreting Experiments</v>
      </c>
    </row>
    <row r="2490" spans="1:10" x14ac:dyDescent="0.2">
      <c r="A2490" s="8" t="str">
        <f>Table76810[[#This Row],[Test No.]]&amp;Table76810[[#This Row],[Section]]&amp;Table76810[[#This Row],[Q No.]]</f>
        <v>R149</v>
      </c>
      <c r="C2490" s="7" t="s">
        <v>97</v>
      </c>
      <c r="D2490" s="12">
        <v>9</v>
      </c>
      <c r="F2490" s="11" t="str">
        <f>Table76810[[#This Row],[CID]]</f>
        <v>S3.3</v>
      </c>
      <c r="G2490" s="6">
        <v>3</v>
      </c>
      <c r="H2490" s="13" t="s">
        <v>54</v>
      </c>
      <c r="I2490" s="12" t="s">
        <v>423</v>
      </c>
      <c r="J2490" s="11" t="str">
        <f>VLOOKUP(Table76810[[#This Row],[CID]],ALY,2,FALSE)</f>
        <v>Interpreting Experiments</v>
      </c>
    </row>
    <row r="2491" spans="1:10" x14ac:dyDescent="0.2">
      <c r="A2491" s="8" t="str">
        <f>Table76810[[#This Row],[Test No.]]&amp;Table76810[[#This Row],[Section]]&amp;Table76810[[#This Row],[Q No.]]</f>
        <v>R1410</v>
      </c>
      <c r="C2491" s="7" t="s">
        <v>97</v>
      </c>
      <c r="D2491" s="12">
        <v>10</v>
      </c>
      <c r="F2491" s="11" t="str">
        <f>Table76810[[#This Row],[CID]]</f>
        <v>S3.3</v>
      </c>
      <c r="G2491" s="6">
        <v>3</v>
      </c>
      <c r="H2491" s="13" t="s">
        <v>54</v>
      </c>
      <c r="I2491" s="12" t="s">
        <v>423</v>
      </c>
      <c r="J2491" s="11" t="str">
        <f>VLOOKUP(Table76810[[#This Row],[CID]],ALY,2,FALSE)</f>
        <v>Interpreting Experiments</v>
      </c>
    </row>
    <row r="2492" spans="1:10" x14ac:dyDescent="0.2">
      <c r="A2492" s="8" t="str">
        <f>Table76810[[#This Row],[Test No.]]&amp;Table76810[[#This Row],[Section]]&amp;Table76810[[#This Row],[Q No.]]</f>
        <v>R1411</v>
      </c>
      <c r="C2492" s="7" t="s">
        <v>97</v>
      </c>
      <c r="D2492" s="12">
        <v>11</v>
      </c>
      <c r="F2492" s="11" t="str">
        <f>Table76810[[#This Row],[CID]]</f>
        <v>S3.3</v>
      </c>
      <c r="G2492" s="6">
        <v>3</v>
      </c>
      <c r="H2492" s="13" t="s">
        <v>54</v>
      </c>
      <c r="I2492" s="12" t="s">
        <v>423</v>
      </c>
      <c r="J2492" s="11" t="str">
        <f>VLOOKUP(Table76810[[#This Row],[CID]],ALY,2,FALSE)</f>
        <v>Interpreting Experiments</v>
      </c>
    </row>
    <row r="2493" spans="1:10" x14ac:dyDescent="0.2">
      <c r="A2493" s="8" t="str">
        <f>Table76810[[#This Row],[Test No.]]&amp;Table76810[[#This Row],[Section]]&amp;Table76810[[#This Row],[Q No.]]</f>
        <v>R1412</v>
      </c>
      <c r="C2493" s="7" t="s">
        <v>97</v>
      </c>
      <c r="D2493" s="12">
        <v>12</v>
      </c>
      <c r="F2493" s="11" t="str">
        <f>Table76810[[#This Row],[CID]]</f>
        <v>S3.3</v>
      </c>
      <c r="G2493" s="6">
        <v>3</v>
      </c>
      <c r="H2493" s="13" t="s">
        <v>54</v>
      </c>
      <c r="I2493" s="12" t="s">
        <v>423</v>
      </c>
      <c r="J2493" s="11" t="str">
        <f>VLOOKUP(Table76810[[#This Row],[CID]],ALY,2,FALSE)</f>
        <v>Interpreting Experiments</v>
      </c>
    </row>
    <row r="2494" spans="1:10" x14ac:dyDescent="0.2">
      <c r="A2494" s="8" t="str">
        <f>Table76810[[#This Row],[Test No.]]&amp;Table76810[[#This Row],[Section]]&amp;Table76810[[#This Row],[Q No.]]</f>
        <v>R1413</v>
      </c>
      <c r="C2494" s="7" t="s">
        <v>97</v>
      </c>
      <c r="D2494" s="12">
        <v>13</v>
      </c>
      <c r="F2494" s="11" t="str">
        <f>Table76810[[#This Row],[CID]]</f>
        <v>S2.1</v>
      </c>
      <c r="G2494" s="6">
        <v>2</v>
      </c>
      <c r="H2494" s="13" t="s">
        <v>53</v>
      </c>
      <c r="I2494" s="12" t="s">
        <v>418</v>
      </c>
      <c r="J2494" s="11" t="str">
        <f>VLOOKUP(Table76810[[#This Row],[CID]],ALY,2,FALSE)</f>
        <v>Data Trend &amp; Relationships between Variables</v>
      </c>
    </row>
    <row r="2495" spans="1:10" x14ac:dyDescent="0.2">
      <c r="A2495" s="8" t="str">
        <f>Table76810[[#This Row],[Test No.]]&amp;Table76810[[#This Row],[Section]]&amp;Table76810[[#This Row],[Q No.]]</f>
        <v>R1414</v>
      </c>
      <c r="C2495" s="7" t="s">
        <v>97</v>
      </c>
      <c r="D2495" s="12">
        <v>14</v>
      </c>
      <c r="F2495" s="11" t="str">
        <f>Table76810[[#This Row],[CID]]</f>
        <v>S2.1</v>
      </c>
      <c r="G2495" s="6">
        <v>2</v>
      </c>
      <c r="H2495" s="13" t="s">
        <v>53</v>
      </c>
      <c r="I2495" s="12" t="s">
        <v>418</v>
      </c>
      <c r="J2495" s="11" t="str">
        <f>VLOOKUP(Table76810[[#This Row],[CID]],ALY,2,FALSE)</f>
        <v>Data Trend &amp; Relationships between Variables</v>
      </c>
    </row>
    <row r="2496" spans="1:10" x14ac:dyDescent="0.2">
      <c r="A2496" s="8" t="str">
        <f>Table76810[[#This Row],[Test No.]]&amp;Table76810[[#This Row],[Section]]&amp;Table76810[[#This Row],[Q No.]]</f>
        <v>R1415</v>
      </c>
      <c r="C2496" s="7" t="s">
        <v>97</v>
      </c>
      <c r="D2496" s="12">
        <v>15</v>
      </c>
      <c r="F2496" s="11" t="str">
        <f>Table76810[[#This Row],[CID]]</f>
        <v>S2.1</v>
      </c>
      <c r="G2496" s="6">
        <v>2</v>
      </c>
      <c r="H2496" s="13" t="s">
        <v>53</v>
      </c>
      <c r="I2496" s="12" t="s">
        <v>418</v>
      </c>
      <c r="J2496" s="11" t="str">
        <f>VLOOKUP(Table76810[[#This Row],[CID]],ALY,2,FALSE)</f>
        <v>Data Trend &amp; Relationships between Variables</v>
      </c>
    </row>
    <row r="2497" spans="1:10" x14ac:dyDescent="0.2">
      <c r="A2497" s="8" t="str">
        <f>Table76810[[#This Row],[Test No.]]&amp;Table76810[[#This Row],[Section]]&amp;Table76810[[#This Row],[Q No.]]</f>
        <v>R1416</v>
      </c>
      <c r="C2497" s="7" t="s">
        <v>97</v>
      </c>
      <c r="D2497" s="12">
        <v>16</v>
      </c>
      <c r="F2497" s="11" t="str">
        <f>Table76810[[#This Row],[CID]]</f>
        <v>S2.1</v>
      </c>
      <c r="G2497" s="6">
        <v>2</v>
      </c>
      <c r="H2497" s="13" t="s">
        <v>53</v>
      </c>
      <c r="I2497" s="12" t="s">
        <v>418</v>
      </c>
      <c r="J2497" s="11" t="str">
        <f>VLOOKUP(Table76810[[#This Row],[CID]],ALY,2,FALSE)</f>
        <v>Data Trend &amp; Relationships between Variables</v>
      </c>
    </row>
    <row r="2498" spans="1:10" x14ac:dyDescent="0.2">
      <c r="A2498" s="8" t="str">
        <f>Table76810[[#This Row],[Test No.]]&amp;Table76810[[#This Row],[Section]]&amp;Table76810[[#This Row],[Q No.]]</f>
        <v>R1417</v>
      </c>
      <c r="C2498" s="7" t="s">
        <v>97</v>
      </c>
      <c r="D2498" s="12">
        <v>17</v>
      </c>
      <c r="F2498" s="11" t="str">
        <f>Table76810[[#This Row],[CID]]</f>
        <v>S2.1</v>
      </c>
      <c r="G2498" s="6">
        <v>2</v>
      </c>
      <c r="H2498" s="13" t="s">
        <v>53</v>
      </c>
      <c r="I2498" s="12" t="s">
        <v>418</v>
      </c>
      <c r="J2498" s="11" t="str">
        <f>VLOOKUP(Table76810[[#This Row],[CID]],ALY,2,FALSE)</f>
        <v>Data Trend &amp; Relationships between Variables</v>
      </c>
    </row>
    <row r="2499" spans="1:10" x14ac:dyDescent="0.2">
      <c r="A2499" s="8" t="str">
        <f>Table76810[[#This Row],[Test No.]]&amp;Table76810[[#This Row],[Section]]&amp;Table76810[[#This Row],[Q No.]]</f>
        <v>R1418</v>
      </c>
      <c r="C2499" s="7" t="s">
        <v>97</v>
      </c>
      <c r="D2499" s="12">
        <v>18</v>
      </c>
      <c r="F2499" s="11" t="str">
        <f>Table76810[[#This Row],[CID]]</f>
        <v>S2.1</v>
      </c>
      <c r="G2499" s="6">
        <v>2</v>
      </c>
      <c r="H2499" s="13" t="s">
        <v>53</v>
      </c>
      <c r="I2499" s="12" t="s">
        <v>418</v>
      </c>
      <c r="J2499" s="11" t="str">
        <f>VLOOKUP(Table76810[[#This Row],[CID]],ALY,2,FALSE)</f>
        <v>Data Trend &amp; Relationships between Variables</v>
      </c>
    </row>
    <row r="2500" spans="1:10" x14ac:dyDescent="0.2">
      <c r="A2500" s="8" t="str">
        <f>Table76810[[#This Row],[Test No.]]&amp;Table76810[[#This Row],[Section]]&amp;Table76810[[#This Row],[Q No.]]</f>
        <v>R1419</v>
      </c>
      <c r="C2500" s="7" t="s">
        <v>97</v>
      </c>
      <c r="D2500" s="12">
        <v>19</v>
      </c>
      <c r="F2500" s="11" t="str">
        <f>Table76810[[#This Row],[CID]]</f>
        <v>S2.1</v>
      </c>
      <c r="G2500" s="6">
        <v>2</v>
      </c>
      <c r="H2500" s="13" t="s">
        <v>53</v>
      </c>
      <c r="I2500" s="12" t="s">
        <v>418</v>
      </c>
      <c r="J2500" s="11" t="str">
        <f>VLOOKUP(Table76810[[#This Row],[CID]],ALY,2,FALSE)</f>
        <v>Data Trend &amp; Relationships between Variables</v>
      </c>
    </row>
    <row r="2501" spans="1:10" x14ac:dyDescent="0.2">
      <c r="A2501" s="8" t="str">
        <f>Table76810[[#This Row],[Test No.]]&amp;Table76810[[#This Row],[Section]]&amp;Table76810[[#This Row],[Q No.]]</f>
        <v>R1420</v>
      </c>
      <c r="C2501" s="7" t="s">
        <v>97</v>
      </c>
      <c r="D2501" s="12">
        <v>20</v>
      </c>
      <c r="F2501" s="11" t="str">
        <f>Table76810[[#This Row],[CID]]</f>
        <v>S2.1</v>
      </c>
      <c r="G2501" s="6">
        <v>2</v>
      </c>
      <c r="H2501" s="13" t="s">
        <v>53</v>
      </c>
      <c r="I2501" s="12" t="s">
        <v>418</v>
      </c>
      <c r="J2501" s="11" t="str">
        <f>VLOOKUP(Table76810[[#This Row],[CID]],ALY,2,FALSE)</f>
        <v>Data Trend &amp; Relationships between Variables</v>
      </c>
    </row>
    <row r="2502" spans="1:10" x14ac:dyDescent="0.2">
      <c r="A2502" s="8" t="str">
        <f>Table76810[[#This Row],[Test No.]]&amp;Table76810[[#This Row],[Section]]&amp;Table76810[[#This Row],[Q No.]]</f>
        <v>R1421</v>
      </c>
      <c r="C2502" s="7" t="s">
        <v>97</v>
      </c>
      <c r="D2502" s="12">
        <v>21</v>
      </c>
      <c r="F2502" s="11" t="str">
        <f>Table76810[[#This Row],[CID]]</f>
        <v>S2.1</v>
      </c>
      <c r="G2502" s="6">
        <v>2</v>
      </c>
      <c r="H2502" s="13" t="s">
        <v>53</v>
      </c>
      <c r="I2502" s="12" t="s">
        <v>418</v>
      </c>
      <c r="J2502" s="11" t="str">
        <f>VLOOKUP(Table76810[[#This Row],[CID]],ALY,2,FALSE)</f>
        <v>Data Trend &amp; Relationships between Variables</v>
      </c>
    </row>
    <row r="2503" spans="1:10" x14ac:dyDescent="0.2">
      <c r="A2503" s="8" t="str">
        <f>Table76810[[#This Row],[Test No.]]&amp;Table76810[[#This Row],[Section]]&amp;Table76810[[#This Row],[Q No.]]</f>
        <v>R1422</v>
      </c>
      <c r="C2503" s="7" t="s">
        <v>97</v>
      </c>
      <c r="D2503" s="12">
        <v>22</v>
      </c>
      <c r="F2503" s="11" t="str">
        <f>Table76810[[#This Row],[CID]]</f>
        <v>S2.1</v>
      </c>
      <c r="G2503" s="6">
        <v>2</v>
      </c>
      <c r="H2503" s="13" t="s">
        <v>53</v>
      </c>
      <c r="I2503" s="12" t="s">
        <v>418</v>
      </c>
      <c r="J2503" s="11" t="str">
        <f>VLOOKUP(Table76810[[#This Row],[CID]],ALY,2,FALSE)</f>
        <v>Data Trend &amp; Relationships between Variables</v>
      </c>
    </row>
    <row r="2504" spans="1:10" x14ac:dyDescent="0.2">
      <c r="A2504" s="8" t="str">
        <f>Table76810[[#This Row],[Test No.]]&amp;Table76810[[#This Row],[Section]]&amp;Table76810[[#This Row],[Q No.]]</f>
        <v>R1423</v>
      </c>
      <c r="C2504" s="7" t="s">
        <v>97</v>
      </c>
      <c r="D2504" s="12">
        <v>23</v>
      </c>
      <c r="F2504" s="11" t="str">
        <f>Table76810[[#This Row],[CID]]</f>
        <v>S3.3</v>
      </c>
      <c r="G2504" s="6">
        <v>3</v>
      </c>
      <c r="H2504" s="13" t="s">
        <v>54</v>
      </c>
      <c r="I2504" s="12" t="s">
        <v>423</v>
      </c>
      <c r="J2504" s="11" t="str">
        <f>VLOOKUP(Table76810[[#This Row],[CID]],ALY,2,FALSE)</f>
        <v>Interpreting Experiments</v>
      </c>
    </row>
    <row r="2505" spans="1:10" x14ac:dyDescent="0.2">
      <c r="A2505" s="8" t="str">
        <f>Table76810[[#This Row],[Test No.]]&amp;Table76810[[#This Row],[Section]]&amp;Table76810[[#This Row],[Q No.]]</f>
        <v>R1424</v>
      </c>
      <c r="C2505" s="7" t="s">
        <v>97</v>
      </c>
      <c r="D2505" s="12">
        <v>24</v>
      </c>
      <c r="F2505" s="11" t="str">
        <f>Table76810[[#This Row],[CID]]</f>
        <v>S3.3</v>
      </c>
      <c r="G2505" s="6">
        <v>3</v>
      </c>
      <c r="H2505" s="13" t="s">
        <v>54</v>
      </c>
      <c r="I2505" s="12" t="s">
        <v>423</v>
      </c>
      <c r="J2505" s="11" t="str">
        <f>VLOOKUP(Table76810[[#This Row],[CID]],ALY,2,FALSE)</f>
        <v>Interpreting Experiments</v>
      </c>
    </row>
    <row r="2506" spans="1:10" x14ac:dyDescent="0.2">
      <c r="A2506" s="8" t="str">
        <f>Table76810[[#This Row],[Test No.]]&amp;Table76810[[#This Row],[Section]]&amp;Table76810[[#This Row],[Q No.]]</f>
        <v>R1425</v>
      </c>
      <c r="C2506" s="7" t="s">
        <v>97</v>
      </c>
      <c r="D2506" s="12">
        <v>25</v>
      </c>
      <c r="F2506" s="11" t="str">
        <f>Table76810[[#This Row],[CID]]</f>
        <v>S3.1</v>
      </c>
      <c r="G2506" s="6">
        <v>3</v>
      </c>
      <c r="H2506" s="13" t="s">
        <v>54</v>
      </c>
      <c r="I2506" s="12" t="s">
        <v>421</v>
      </c>
      <c r="J2506" s="11" t="str">
        <f>VLOOKUP(Table76810[[#This Row],[CID]],ALY,2,FALSE)</f>
        <v>Experimental Design &amp; Method</v>
      </c>
    </row>
    <row r="2507" spans="1:10" x14ac:dyDescent="0.2">
      <c r="A2507" s="8" t="str">
        <f>Table76810[[#This Row],[Test No.]]&amp;Table76810[[#This Row],[Section]]&amp;Table76810[[#This Row],[Q No.]]</f>
        <v>R1426</v>
      </c>
      <c r="C2507" s="7" t="s">
        <v>97</v>
      </c>
      <c r="D2507" s="12">
        <v>26</v>
      </c>
      <c r="F2507" s="11" t="str">
        <f>Table76810[[#This Row],[CID]]</f>
        <v>S3.3</v>
      </c>
      <c r="G2507" s="6">
        <v>3</v>
      </c>
      <c r="H2507" s="13" t="s">
        <v>54</v>
      </c>
      <c r="I2507" s="12" t="s">
        <v>423</v>
      </c>
      <c r="J2507" s="11" t="str">
        <f>VLOOKUP(Table76810[[#This Row],[CID]],ALY,2,FALSE)</f>
        <v>Interpreting Experiments</v>
      </c>
    </row>
    <row r="2508" spans="1:10" x14ac:dyDescent="0.2">
      <c r="A2508" s="8" t="str">
        <f>Table76810[[#This Row],[Test No.]]&amp;Table76810[[#This Row],[Section]]&amp;Table76810[[#This Row],[Q No.]]</f>
        <v>R1427</v>
      </c>
      <c r="C2508" s="7" t="s">
        <v>97</v>
      </c>
      <c r="D2508" s="12">
        <v>27</v>
      </c>
      <c r="F2508" s="11" t="str">
        <f>Table76810[[#This Row],[CID]]</f>
        <v>S3.3</v>
      </c>
      <c r="G2508" s="6">
        <v>3</v>
      </c>
      <c r="H2508" s="13" t="s">
        <v>54</v>
      </c>
      <c r="I2508" s="12" t="s">
        <v>423</v>
      </c>
      <c r="J2508" s="11" t="str">
        <f>VLOOKUP(Table76810[[#This Row],[CID]],ALY,2,FALSE)</f>
        <v>Interpreting Experiments</v>
      </c>
    </row>
    <row r="2509" spans="1:10" x14ac:dyDescent="0.2">
      <c r="A2509" s="8" t="str">
        <f>Table76810[[#This Row],[Test No.]]&amp;Table76810[[#This Row],[Section]]&amp;Table76810[[#This Row],[Q No.]]</f>
        <v>R1428</v>
      </c>
      <c r="C2509" s="7" t="s">
        <v>97</v>
      </c>
      <c r="D2509" s="12">
        <v>28</v>
      </c>
      <c r="F2509" s="11" t="str">
        <f>Table76810[[#This Row],[CID]]</f>
        <v>S3.1</v>
      </c>
      <c r="G2509" s="6">
        <v>3</v>
      </c>
      <c r="H2509" s="13" t="s">
        <v>54</v>
      </c>
      <c r="I2509" s="12" t="s">
        <v>421</v>
      </c>
      <c r="J2509" s="11" t="str">
        <f>VLOOKUP(Table76810[[#This Row],[CID]],ALY,2,FALSE)</f>
        <v>Experimental Design &amp; Method</v>
      </c>
    </row>
    <row r="2510" spans="1:10" x14ac:dyDescent="0.2">
      <c r="A2510" s="8" t="str">
        <f>Table76810[[#This Row],[Test No.]]&amp;Table76810[[#This Row],[Section]]&amp;Table76810[[#This Row],[Q No.]]</f>
        <v>R1429</v>
      </c>
      <c r="C2510" s="7" t="s">
        <v>97</v>
      </c>
      <c r="D2510" s="12">
        <v>29</v>
      </c>
      <c r="F2510" s="11" t="str">
        <f>Table76810[[#This Row],[CID]]</f>
        <v>S1.3</v>
      </c>
      <c r="G2510" s="6">
        <v>1</v>
      </c>
      <c r="H2510" s="13" t="s">
        <v>52</v>
      </c>
      <c r="I2510" s="12" t="s">
        <v>417</v>
      </c>
      <c r="J2510" s="11" t="str">
        <f>VLOOKUP(Table76810[[#This Row],[CID]],ALY,2,FALSE)</f>
        <v>Comparison</v>
      </c>
    </row>
    <row r="2511" spans="1:10" x14ac:dyDescent="0.2">
      <c r="A2511" s="8" t="str">
        <f>Table76810[[#This Row],[Test No.]]&amp;Table76810[[#This Row],[Section]]&amp;Table76810[[#This Row],[Q No.]]</f>
        <v>R1430</v>
      </c>
      <c r="C2511" s="7" t="s">
        <v>97</v>
      </c>
      <c r="D2511" s="12">
        <v>30</v>
      </c>
      <c r="F2511" s="11" t="str">
        <f>Table76810[[#This Row],[CID]]</f>
        <v>S1.2</v>
      </c>
      <c r="G2511" s="6">
        <v>1</v>
      </c>
      <c r="H2511" s="13" t="s">
        <v>52</v>
      </c>
      <c r="I2511" s="12" t="s">
        <v>416</v>
      </c>
      <c r="J2511" s="11" t="str">
        <f>VLOOKUP(Table76810[[#This Row],[CID]],ALY,2,FALSE)</f>
        <v>Inference</v>
      </c>
    </row>
    <row r="2512" spans="1:10" x14ac:dyDescent="0.2">
      <c r="A2512" s="8" t="str">
        <f>Table76810[[#This Row],[Test No.]]&amp;Table76810[[#This Row],[Section]]&amp;Table76810[[#This Row],[Q No.]]</f>
        <v>R1431</v>
      </c>
      <c r="C2512" s="7" t="s">
        <v>97</v>
      </c>
      <c r="D2512" s="12">
        <v>31</v>
      </c>
      <c r="F2512" s="11" t="str">
        <f>Table76810[[#This Row],[CID]]</f>
        <v>S1.1</v>
      </c>
      <c r="G2512" s="6">
        <v>1</v>
      </c>
      <c r="H2512" s="13" t="s">
        <v>52</v>
      </c>
      <c r="I2512" s="12" t="s">
        <v>415</v>
      </c>
      <c r="J2512" s="11" t="str">
        <f>VLOOKUP(Table76810[[#This Row],[CID]],ALY,2,FALSE)</f>
        <v>Detail</v>
      </c>
    </row>
    <row r="2513" spans="1:10" x14ac:dyDescent="0.2">
      <c r="A2513" s="8" t="str">
        <f>Table76810[[#This Row],[Test No.]]&amp;Table76810[[#This Row],[Section]]&amp;Table76810[[#This Row],[Q No.]]</f>
        <v>R1432</v>
      </c>
      <c r="C2513" s="7" t="s">
        <v>97</v>
      </c>
      <c r="D2513" s="12">
        <v>32</v>
      </c>
      <c r="F2513" s="11" t="str">
        <f>Table76810[[#This Row],[CID]]</f>
        <v>S1.2</v>
      </c>
      <c r="G2513" s="6">
        <v>1</v>
      </c>
      <c r="H2513" s="13" t="s">
        <v>52</v>
      </c>
      <c r="I2513" s="12" t="s">
        <v>416</v>
      </c>
      <c r="J2513" s="11" t="str">
        <f>VLOOKUP(Table76810[[#This Row],[CID]],ALY,2,FALSE)</f>
        <v>Inference</v>
      </c>
    </row>
    <row r="2514" spans="1:10" x14ac:dyDescent="0.2">
      <c r="A2514" s="8" t="str">
        <f>Table76810[[#This Row],[Test No.]]&amp;Table76810[[#This Row],[Section]]&amp;Table76810[[#This Row],[Q No.]]</f>
        <v>R1433</v>
      </c>
      <c r="C2514" s="7" t="s">
        <v>97</v>
      </c>
      <c r="D2514" s="12">
        <v>33</v>
      </c>
      <c r="F2514" s="11" t="str">
        <f>Table76810[[#This Row],[CID]]</f>
        <v>S1.2</v>
      </c>
      <c r="G2514" s="6">
        <v>1</v>
      </c>
      <c r="H2514" s="13" t="s">
        <v>52</v>
      </c>
      <c r="I2514" s="12" t="s">
        <v>416</v>
      </c>
      <c r="J2514" s="11" t="str">
        <f>VLOOKUP(Table76810[[#This Row],[CID]],ALY,2,FALSE)</f>
        <v>Inference</v>
      </c>
    </row>
    <row r="2515" spans="1:10" x14ac:dyDescent="0.2">
      <c r="A2515" s="8" t="str">
        <f>Table76810[[#This Row],[Test No.]]&amp;Table76810[[#This Row],[Section]]&amp;Table76810[[#This Row],[Q No.]]</f>
        <v>R1434</v>
      </c>
      <c r="C2515" s="7" t="s">
        <v>97</v>
      </c>
      <c r="D2515" s="12">
        <v>34</v>
      </c>
      <c r="F2515" s="11" t="str">
        <f>Table76810[[#This Row],[CID]]</f>
        <v>S1.2</v>
      </c>
      <c r="G2515" s="6">
        <v>1</v>
      </c>
      <c r="H2515" s="13" t="s">
        <v>52</v>
      </c>
      <c r="I2515" s="12" t="s">
        <v>416</v>
      </c>
      <c r="J2515" s="11" t="str">
        <f>VLOOKUP(Table76810[[#This Row],[CID]],ALY,2,FALSE)</f>
        <v>Inference</v>
      </c>
    </row>
    <row r="2516" spans="1:10" x14ac:dyDescent="0.2">
      <c r="A2516" s="8" t="str">
        <f>Table76810[[#This Row],[Test No.]]&amp;Table76810[[#This Row],[Section]]&amp;Table76810[[#This Row],[Q No.]]</f>
        <v>R1435</v>
      </c>
      <c r="C2516" s="7" t="s">
        <v>97</v>
      </c>
      <c r="D2516" s="12">
        <v>35</v>
      </c>
      <c r="F2516" s="11" t="str">
        <f>Table76810[[#This Row],[CID]]</f>
        <v>S1.3</v>
      </c>
      <c r="G2516" s="6">
        <v>1</v>
      </c>
      <c r="H2516" s="13" t="s">
        <v>52</v>
      </c>
      <c r="I2516" s="12" t="s">
        <v>417</v>
      </c>
      <c r="J2516" s="11" t="str">
        <f>VLOOKUP(Table76810[[#This Row],[CID]],ALY,2,FALSE)</f>
        <v>Comparison</v>
      </c>
    </row>
    <row r="2517" spans="1:10" x14ac:dyDescent="0.2">
      <c r="A2517" s="8" t="str">
        <f>Table76810[[#This Row],[Test No.]]&amp;Table76810[[#This Row],[Section]]&amp;Table76810[[#This Row],[Q No.]]</f>
        <v>R1436</v>
      </c>
      <c r="C2517" s="7" t="s">
        <v>97</v>
      </c>
      <c r="D2517" s="12">
        <v>36</v>
      </c>
      <c r="F2517" s="11" t="str">
        <f>Table76810[[#This Row],[CID]]</f>
        <v>S3.3</v>
      </c>
      <c r="G2517" s="6">
        <v>3</v>
      </c>
      <c r="H2517" s="13" t="s">
        <v>54</v>
      </c>
      <c r="I2517" s="12" t="s">
        <v>423</v>
      </c>
      <c r="J2517" s="11" t="str">
        <f>VLOOKUP(Table76810[[#This Row],[CID]],ALY,2,FALSE)</f>
        <v>Interpreting Experiments</v>
      </c>
    </row>
    <row r="2518" spans="1:10" x14ac:dyDescent="0.2">
      <c r="A2518" s="8" t="str">
        <f>Table76810[[#This Row],[Test No.]]&amp;Table76810[[#This Row],[Section]]&amp;Table76810[[#This Row],[Q No.]]</f>
        <v>R1437</v>
      </c>
      <c r="C2518" s="7" t="s">
        <v>97</v>
      </c>
      <c r="D2518" s="12">
        <v>37</v>
      </c>
      <c r="F2518" s="11" t="str">
        <f>Table76810[[#This Row],[CID]]</f>
        <v>S3.3</v>
      </c>
      <c r="G2518" s="6">
        <v>3</v>
      </c>
      <c r="H2518" s="13" t="s">
        <v>54</v>
      </c>
      <c r="I2518" s="12" t="s">
        <v>423</v>
      </c>
      <c r="J2518" s="11" t="str">
        <f>VLOOKUP(Table76810[[#This Row],[CID]],ALY,2,FALSE)</f>
        <v>Interpreting Experiments</v>
      </c>
    </row>
    <row r="2519" spans="1:10" x14ac:dyDescent="0.2">
      <c r="A2519" s="8" t="str">
        <f>Table76810[[#This Row],[Test No.]]&amp;Table76810[[#This Row],[Section]]&amp;Table76810[[#This Row],[Q No.]]</f>
        <v>R1438</v>
      </c>
      <c r="C2519" s="7" t="s">
        <v>97</v>
      </c>
      <c r="D2519" s="12">
        <v>38</v>
      </c>
      <c r="F2519" s="11" t="str">
        <f>Table76810[[#This Row],[CID]]</f>
        <v>S3.3</v>
      </c>
      <c r="G2519" s="6">
        <v>3</v>
      </c>
      <c r="H2519" s="13" t="s">
        <v>54</v>
      </c>
      <c r="I2519" s="12" t="s">
        <v>423</v>
      </c>
      <c r="J2519" s="11" t="str">
        <f>VLOOKUP(Table76810[[#This Row],[CID]],ALY,2,FALSE)</f>
        <v>Interpreting Experiments</v>
      </c>
    </row>
    <row r="2520" spans="1:10" x14ac:dyDescent="0.2">
      <c r="A2520" s="8" t="str">
        <f>Table76810[[#This Row],[Test No.]]&amp;Table76810[[#This Row],[Section]]&amp;Table76810[[#This Row],[Q No.]]</f>
        <v>R1439</v>
      </c>
      <c r="C2520" s="7" t="s">
        <v>97</v>
      </c>
      <c r="D2520" s="12">
        <v>39</v>
      </c>
      <c r="F2520" s="11" t="str">
        <f>Table76810[[#This Row],[CID]]</f>
        <v>S3.3</v>
      </c>
      <c r="G2520" s="6">
        <v>3</v>
      </c>
      <c r="H2520" s="13" t="s">
        <v>54</v>
      </c>
      <c r="I2520" s="12" t="s">
        <v>423</v>
      </c>
      <c r="J2520" s="11" t="str">
        <f>VLOOKUP(Table76810[[#This Row],[CID]],ALY,2,FALSE)</f>
        <v>Interpreting Experiments</v>
      </c>
    </row>
    <row r="2521" spans="1:10" x14ac:dyDescent="0.2">
      <c r="A2521" s="8" t="str">
        <f>Table76810[[#This Row],[Test No.]]&amp;Table76810[[#This Row],[Section]]&amp;Table76810[[#This Row],[Q No.]]</f>
        <v>R1440</v>
      </c>
      <c r="C2521" s="7" t="s">
        <v>97</v>
      </c>
      <c r="D2521" s="12">
        <v>40</v>
      </c>
      <c r="F2521" s="11" t="str">
        <f>Table76810[[#This Row],[CID]]</f>
        <v>S3.3</v>
      </c>
      <c r="G2521" s="6">
        <v>3</v>
      </c>
      <c r="H2521" s="13" t="s">
        <v>54</v>
      </c>
      <c r="I2521" s="12" t="s">
        <v>423</v>
      </c>
      <c r="J2521" s="11" t="str">
        <f>VLOOKUP(Table76810[[#This Row],[CID]],ALY,2,FALSE)</f>
        <v>Interpreting Experiments</v>
      </c>
    </row>
    <row r="2522" spans="1:10" x14ac:dyDescent="0.2">
      <c r="A2522" s="8" t="str">
        <f>Table76810[[#This Row],[Test No.]]&amp;Table76810[[#This Row],[Section]]&amp;Table76810[[#This Row],[Q No.]]</f>
        <v>R151</v>
      </c>
      <c r="C2522" s="7" t="s">
        <v>96</v>
      </c>
      <c r="D2522" s="12">
        <v>1</v>
      </c>
      <c r="F2522" s="11" t="str">
        <f>Table76810[[#This Row],[CID]]</f>
        <v>S2.1</v>
      </c>
      <c r="G2522" s="6">
        <v>2</v>
      </c>
      <c r="H2522" s="13" t="s">
        <v>53</v>
      </c>
      <c r="I2522" s="12" t="s">
        <v>418</v>
      </c>
      <c r="J2522" s="11" t="str">
        <f>VLOOKUP(Table76810[[#This Row],[CID]],ALY,2,FALSE)</f>
        <v>Data Trend &amp; Relationships between Variables</v>
      </c>
    </row>
    <row r="2523" spans="1:10" x14ac:dyDescent="0.2">
      <c r="A2523" s="8" t="str">
        <f>Table76810[[#This Row],[Test No.]]&amp;Table76810[[#This Row],[Section]]&amp;Table76810[[#This Row],[Q No.]]</f>
        <v>R152</v>
      </c>
      <c r="C2523" s="7" t="s">
        <v>96</v>
      </c>
      <c r="D2523" s="12">
        <v>2</v>
      </c>
      <c r="F2523" s="11" t="str">
        <f>Table76810[[#This Row],[CID]]</f>
        <v>S2.1</v>
      </c>
      <c r="G2523" s="6">
        <v>2</v>
      </c>
      <c r="H2523" s="13" t="s">
        <v>53</v>
      </c>
      <c r="I2523" s="12" t="s">
        <v>418</v>
      </c>
      <c r="J2523" s="11" t="str">
        <f>VLOOKUP(Table76810[[#This Row],[CID]],ALY,2,FALSE)</f>
        <v>Data Trend &amp; Relationships between Variables</v>
      </c>
    </row>
    <row r="2524" spans="1:10" x14ac:dyDescent="0.2">
      <c r="A2524" s="8" t="str">
        <f>Table76810[[#This Row],[Test No.]]&amp;Table76810[[#This Row],[Section]]&amp;Table76810[[#This Row],[Q No.]]</f>
        <v>R153</v>
      </c>
      <c r="C2524" s="7" t="s">
        <v>96</v>
      </c>
      <c r="D2524" s="12">
        <v>3</v>
      </c>
      <c r="F2524" s="11" t="str">
        <f>Table76810[[#This Row],[CID]]</f>
        <v>S2.1</v>
      </c>
      <c r="G2524" s="6">
        <v>2</v>
      </c>
      <c r="H2524" s="13" t="s">
        <v>53</v>
      </c>
      <c r="I2524" s="12" t="s">
        <v>418</v>
      </c>
      <c r="J2524" s="11" t="str">
        <f>VLOOKUP(Table76810[[#This Row],[CID]],ALY,2,FALSE)</f>
        <v>Data Trend &amp; Relationships between Variables</v>
      </c>
    </row>
    <row r="2525" spans="1:10" x14ac:dyDescent="0.2">
      <c r="A2525" s="8" t="str">
        <f>Table76810[[#This Row],[Test No.]]&amp;Table76810[[#This Row],[Section]]&amp;Table76810[[#This Row],[Q No.]]</f>
        <v>R154</v>
      </c>
      <c r="C2525" s="7" t="s">
        <v>96</v>
      </c>
      <c r="D2525" s="12">
        <v>4</v>
      </c>
      <c r="F2525" s="11" t="str">
        <f>Table76810[[#This Row],[CID]]</f>
        <v>S2.1</v>
      </c>
      <c r="G2525" s="6">
        <v>2</v>
      </c>
      <c r="H2525" s="13" t="s">
        <v>53</v>
      </c>
      <c r="I2525" s="12" t="s">
        <v>418</v>
      </c>
      <c r="J2525" s="11" t="str">
        <f>VLOOKUP(Table76810[[#This Row],[CID]],ALY,2,FALSE)</f>
        <v>Data Trend &amp; Relationships between Variables</v>
      </c>
    </row>
    <row r="2526" spans="1:10" x14ac:dyDescent="0.2">
      <c r="A2526" s="8" t="str">
        <f>Table76810[[#This Row],[Test No.]]&amp;Table76810[[#This Row],[Section]]&amp;Table76810[[#This Row],[Q No.]]</f>
        <v>R155</v>
      </c>
      <c r="C2526" s="7" t="s">
        <v>96</v>
      </c>
      <c r="D2526" s="12">
        <v>5</v>
      </c>
      <c r="F2526" s="11" t="str">
        <f>Table76810[[#This Row],[CID]]</f>
        <v>S2.1</v>
      </c>
      <c r="G2526" s="6">
        <v>2</v>
      </c>
      <c r="H2526" s="13" t="s">
        <v>53</v>
      </c>
      <c r="I2526" s="12" t="s">
        <v>418</v>
      </c>
      <c r="J2526" s="11" t="str">
        <f>VLOOKUP(Table76810[[#This Row],[CID]],ALY,2,FALSE)</f>
        <v>Data Trend &amp; Relationships between Variables</v>
      </c>
    </row>
    <row r="2527" spans="1:10" x14ac:dyDescent="0.2">
      <c r="A2527" s="8" t="str">
        <f>Table76810[[#This Row],[Test No.]]&amp;Table76810[[#This Row],[Section]]&amp;Table76810[[#This Row],[Q No.]]</f>
        <v>R156</v>
      </c>
      <c r="C2527" s="7" t="s">
        <v>96</v>
      </c>
      <c r="D2527" s="12">
        <v>6</v>
      </c>
      <c r="F2527" s="11" t="str">
        <f>Table76810[[#This Row],[CID]]</f>
        <v>S3.3</v>
      </c>
      <c r="G2527" s="6">
        <v>3</v>
      </c>
      <c r="H2527" s="13" t="s">
        <v>54</v>
      </c>
      <c r="I2527" s="12" t="s">
        <v>423</v>
      </c>
      <c r="J2527" s="11" t="str">
        <f>VLOOKUP(Table76810[[#This Row],[CID]],ALY,2,FALSE)</f>
        <v>Interpreting Experiments</v>
      </c>
    </row>
    <row r="2528" spans="1:10" x14ac:dyDescent="0.2">
      <c r="A2528" s="8" t="str">
        <f>Table76810[[#This Row],[Test No.]]&amp;Table76810[[#This Row],[Section]]&amp;Table76810[[#This Row],[Q No.]]</f>
        <v>R157</v>
      </c>
      <c r="C2528" s="7" t="s">
        <v>96</v>
      </c>
      <c r="D2528" s="12">
        <v>7</v>
      </c>
      <c r="F2528" s="11" t="str">
        <f>Table76810[[#This Row],[CID]]</f>
        <v>S3.3</v>
      </c>
      <c r="G2528" s="6">
        <v>3</v>
      </c>
      <c r="H2528" s="13" t="s">
        <v>54</v>
      </c>
      <c r="I2528" s="12" t="s">
        <v>423</v>
      </c>
      <c r="J2528" s="11" t="str">
        <f>VLOOKUP(Table76810[[#This Row],[CID]],ALY,2,FALSE)</f>
        <v>Interpreting Experiments</v>
      </c>
    </row>
    <row r="2529" spans="1:10" x14ac:dyDescent="0.2">
      <c r="A2529" s="8" t="str">
        <f>Table76810[[#This Row],[Test No.]]&amp;Table76810[[#This Row],[Section]]&amp;Table76810[[#This Row],[Q No.]]</f>
        <v>R158</v>
      </c>
      <c r="C2529" s="7" t="s">
        <v>96</v>
      </c>
      <c r="D2529" s="12">
        <v>8</v>
      </c>
      <c r="F2529" s="11" t="str">
        <f>Table76810[[#This Row],[CID]]</f>
        <v>S3.3</v>
      </c>
      <c r="G2529" s="6">
        <v>3</v>
      </c>
      <c r="H2529" s="13" t="s">
        <v>54</v>
      </c>
      <c r="I2529" s="12" t="s">
        <v>423</v>
      </c>
      <c r="J2529" s="11" t="str">
        <f>VLOOKUP(Table76810[[#This Row],[CID]],ALY,2,FALSE)</f>
        <v>Interpreting Experiments</v>
      </c>
    </row>
    <row r="2530" spans="1:10" x14ac:dyDescent="0.2">
      <c r="A2530" s="8" t="str">
        <f>Table76810[[#This Row],[Test No.]]&amp;Table76810[[#This Row],[Section]]&amp;Table76810[[#This Row],[Q No.]]</f>
        <v>R159</v>
      </c>
      <c r="C2530" s="7" t="s">
        <v>96</v>
      </c>
      <c r="D2530" s="12">
        <v>9</v>
      </c>
      <c r="F2530" s="11" t="str">
        <f>Table76810[[#This Row],[CID]]</f>
        <v>S3.3</v>
      </c>
      <c r="G2530" s="6">
        <v>3</v>
      </c>
      <c r="H2530" s="13" t="s">
        <v>54</v>
      </c>
      <c r="I2530" s="12" t="s">
        <v>423</v>
      </c>
      <c r="J2530" s="11" t="str">
        <f>VLOOKUP(Table76810[[#This Row],[CID]],ALY,2,FALSE)</f>
        <v>Interpreting Experiments</v>
      </c>
    </row>
    <row r="2531" spans="1:10" x14ac:dyDescent="0.2">
      <c r="A2531" s="8" t="str">
        <f>Table76810[[#This Row],[Test No.]]&amp;Table76810[[#This Row],[Section]]&amp;Table76810[[#This Row],[Q No.]]</f>
        <v>R1510</v>
      </c>
      <c r="C2531" s="7" t="s">
        <v>96</v>
      </c>
      <c r="D2531" s="12">
        <v>10</v>
      </c>
      <c r="F2531" s="11" t="str">
        <f>Table76810[[#This Row],[CID]]</f>
        <v>S3.3</v>
      </c>
      <c r="G2531" s="6">
        <v>3</v>
      </c>
      <c r="H2531" s="13" t="s">
        <v>54</v>
      </c>
      <c r="I2531" s="12" t="s">
        <v>423</v>
      </c>
      <c r="J2531" s="11" t="str">
        <f>VLOOKUP(Table76810[[#This Row],[CID]],ALY,2,FALSE)</f>
        <v>Interpreting Experiments</v>
      </c>
    </row>
    <row r="2532" spans="1:10" x14ac:dyDescent="0.2">
      <c r="A2532" s="8" t="str">
        <f>Table76810[[#This Row],[Test No.]]&amp;Table76810[[#This Row],[Section]]&amp;Table76810[[#This Row],[Q No.]]</f>
        <v>R1511</v>
      </c>
      <c r="C2532" s="7" t="s">
        <v>96</v>
      </c>
      <c r="D2532" s="12">
        <v>11</v>
      </c>
      <c r="F2532" s="11" t="str">
        <f>Table76810[[#This Row],[CID]]</f>
        <v>S3.3</v>
      </c>
      <c r="G2532" s="6">
        <v>3</v>
      </c>
      <c r="H2532" s="13" t="s">
        <v>54</v>
      </c>
      <c r="I2532" s="12" t="s">
        <v>423</v>
      </c>
      <c r="J2532" s="11" t="str">
        <f>VLOOKUP(Table76810[[#This Row],[CID]],ALY,2,FALSE)</f>
        <v>Interpreting Experiments</v>
      </c>
    </row>
    <row r="2533" spans="1:10" x14ac:dyDescent="0.2">
      <c r="A2533" s="8" t="str">
        <f>Table76810[[#This Row],[Test No.]]&amp;Table76810[[#This Row],[Section]]&amp;Table76810[[#This Row],[Q No.]]</f>
        <v>R1512</v>
      </c>
      <c r="C2533" s="7" t="s">
        <v>96</v>
      </c>
      <c r="D2533" s="12">
        <v>12</v>
      </c>
      <c r="F2533" s="11" t="str">
        <f>Table76810[[#This Row],[CID]]</f>
        <v>S2.1</v>
      </c>
      <c r="G2533" s="6">
        <v>2</v>
      </c>
      <c r="H2533" s="13" t="s">
        <v>53</v>
      </c>
      <c r="I2533" s="12" t="s">
        <v>418</v>
      </c>
      <c r="J2533" s="11" t="str">
        <f>VLOOKUP(Table76810[[#This Row],[CID]],ALY,2,FALSE)</f>
        <v>Data Trend &amp; Relationships between Variables</v>
      </c>
    </row>
    <row r="2534" spans="1:10" x14ac:dyDescent="0.2">
      <c r="A2534" s="8" t="str">
        <f>Table76810[[#This Row],[Test No.]]&amp;Table76810[[#This Row],[Section]]&amp;Table76810[[#This Row],[Q No.]]</f>
        <v>R1513</v>
      </c>
      <c r="C2534" s="7" t="s">
        <v>96</v>
      </c>
      <c r="D2534" s="12">
        <v>13</v>
      </c>
      <c r="F2534" s="11" t="str">
        <f>Table76810[[#This Row],[CID]]</f>
        <v>S2.1</v>
      </c>
      <c r="G2534" s="6">
        <v>2</v>
      </c>
      <c r="H2534" s="13" t="s">
        <v>53</v>
      </c>
      <c r="I2534" s="12" t="s">
        <v>418</v>
      </c>
      <c r="J2534" s="11" t="str">
        <f>VLOOKUP(Table76810[[#This Row],[CID]],ALY,2,FALSE)</f>
        <v>Data Trend &amp; Relationships between Variables</v>
      </c>
    </row>
    <row r="2535" spans="1:10" x14ac:dyDescent="0.2">
      <c r="A2535" s="8" t="str">
        <f>Table76810[[#This Row],[Test No.]]&amp;Table76810[[#This Row],[Section]]&amp;Table76810[[#This Row],[Q No.]]</f>
        <v>R1514</v>
      </c>
      <c r="C2535" s="7" t="s">
        <v>96</v>
      </c>
      <c r="D2535" s="12">
        <v>14</v>
      </c>
      <c r="F2535" s="11" t="str">
        <f>Table76810[[#This Row],[CID]]</f>
        <v>S2.1</v>
      </c>
      <c r="G2535" s="6">
        <v>2</v>
      </c>
      <c r="H2535" s="13" t="s">
        <v>53</v>
      </c>
      <c r="I2535" s="12" t="s">
        <v>418</v>
      </c>
      <c r="J2535" s="11" t="str">
        <f>VLOOKUP(Table76810[[#This Row],[CID]],ALY,2,FALSE)</f>
        <v>Data Trend &amp; Relationships between Variables</v>
      </c>
    </row>
    <row r="2536" spans="1:10" x14ac:dyDescent="0.2">
      <c r="A2536" s="8" t="str">
        <f>Table76810[[#This Row],[Test No.]]&amp;Table76810[[#This Row],[Section]]&amp;Table76810[[#This Row],[Q No.]]</f>
        <v>R1515</v>
      </c>
      <c r="C2536" s="7" t="s">
        <v>96</v>
      </c>
      <c r="D2536" s="12">
        <v>15</v>
      </c>
      <c r="F2536" s="11" t="str">
        <f>Table76810[[#This Row],[CID]]</f>
        <v>S2.3</v>
      </c>
      <c r="G2536" s="6">
        <v>2</v>
      </c>
      <c r="H2536" s="13" t="s">
        <v>53</v>
      </c>
      <c r="I2536" s="12" t="s">
        <v>420</v>
      </c>
      <c r="J2536" s="11" t="str">
        <f>VLOOKUP(Table76810[[#This Row],[CID]],ALY,2,FALSE)</f>
        <v>Calculations</v>
      </c>
    </row>
    <row r="2537" spans="1:10" x14ac:dyDescent="0.2">
      <c r="A2537" s="8" t="str">
        <f>Table76810[[#This Row],[Test No.]]&amp;Table76810[[#This Row],[Section]]&amp;Table76810[[#This Row],[Q No.]]</f>
        <v>R1516</v>
      </c>
      <c r="C2537" s="7" t="s">
        <v>96</v>
      </c>
      <c r="D2537" s="12">
        <v>16</v>
      </c>
      <c r="F2537" s="11" t="str">
        <f>Table76810[[#This Row],[CID]]</f>
        <v>S2.1</v>
      </c>
      <c r="G2537" s="6">
        <v>2</v>
      </c>
      <c r="H2537" s="13" t="s">
        <v>53</v>
      </c>
      <c r="I2537" s="12" t="s">
        <v>418</v>
      </c>
      <c r="J2537" s="11" t="str">
        <f>VLOOKUP(Table76810[[#This Row],[CID]],ALY,2,FALSE)</f>
        <v>Data Trend &amp; Relationships between Variables</v>
      </c>
    </row>
    <row r="2538" spans="1:10" x14ac:dyDescent="0.2">
      <c r="A2538" s="8" t="str">
        <f>Table76810[[#This Row],[Test No.]]&amp;Table76810[[#This Row],[Section]]&amp;Table76810[[#This Row],[Q No.]]</f>
        <v>R1517</v>
      </c>
      <c r="C2538" s="7" t="s">
        <v>96</v>
      </c>
      <c r="D2538" s="12">
        <v>17</v>
      </c>
      <c r="F2538" s="11" t="str">
        <f>Table76810[[#This Row],[CID]]</f>
        <v>S3.3</v>
      </c>
      <c r="G2538" s="6">
        <v>3</v>
      </c>
      <c r="H2538" s="13" t="s">
        <v>54</v>
      </c>
      <c r="I2538" s="12" t="s">
        <v>423</v>
      </c>
      <c r="J2538" s="11" t="str">
        <f>VLOOKUP(Table76810[[#This Row],[CID]],ALY,2,FALSE)</f>
        <v>Interpreting Experiments</v>
      </c>
    </row>
    <row r="2539" spans="1:10" x14ac:dyDescent="0.2">
      <c r="A2539" s="8" t="str">
        <f>Table76810[[#This Row],[Test No.]]&amp;Table76810[[#This Row],[Section]]&amp;Table76810[[#This Row],[Q No.]]</f>
        <v>R1518</v>
      </c>
      <c r="C2539" s="7" t="s">
        <v>96</v>
      </c>
      <c r="D2539" s="12">
        <v>18</v>
      </c>
      <c r="F2539" s="11" t="str">
        <f>Table76810[[#This Row],[CID]]</f>
        <v>S3.3</v>
      </c>
      <c r="G2539" s="6">
        <v>3</v>
      </c>
      <c r="H2539" s="13" t="s">
        <v>54</v>
      </c>
      <c r="I2539" s="12" t="s">
        <v>423</v>
      </c>
      <c r="J2539" s="11" t="str">
        <f>VLOOKUP(Table76810[[#This Row],[CID]],ALY,2,FALSE)</f>
        <v>Interpreting Experiments</v>
      </c>
    </row>
    <row r="2540" spans="1:10" x14ac:dyDescent="0.2">
      <c r="A2540" s="8" t="str">
        <f>Table76810[[#This Row],[Test No.]]&amp;Table76810[[#This Row],[Section]]&amp;Table76810[[#This Row],[Q No.]]</f>
        <v>R1519</v>
      </c>
      <c r="C2540" s="7" t="s">
        <v>96</v>
      </c>
      <c r="D2540" s="12">
        <v>19</v>
      </c>
      <c r="F2540" s="11" t="str">
        <f>Table76810[[#This Row],[CID]]</f>
        <v>S3.1</v>
      </c>
      <c r="G2540" s="6">
        <v>3</v>
      </c>
      <c r="H2540" s="13" t="s">
        <v>54</v>
      </c>
      <c r="I2540" s="12" t="s">
        <v>421</v>
      </c>
      <c r="J2540" s="11" t="str">
        <f>VLOOKUP(Table76810[[#This Row],[CID]],ALY,2,FALSE)</f>
        <v>Experimental Design &amp; Method</v>
      </c>
    </row>
    <row r="2541" spans="1:10" x14ac:dyDescent="0.2">
      <c r="A2541" s="8" t="str">
        <f>Table76810[[#This Row],[Test No.]]&amp;Table76810[[#This Row],[Section]]&amp;Table76810[[#This Row],[Q No.]]</f>
        <v>R1520</v>
      </c>
      <c r="C2541" s="7" t="s">
        <v>96</v>
      </c>
      <c r="D2541" s="12">
        <v>20</v>
      </c>
      <c r="F2541" s="11" t="str">
        <f>Table76810[[#This Row],[CID]]</f>
        <v>S3.3</v>
      </c>
      <c r="G2541" s="6">
        <v>3</v>
      </c>
      <c r="H2541" s="13" t="s">
        <v>54</v>
      </c>
      <c r="I2541" s="12" t="s">
        <v>423</v>
      </c>
      <c r="J2541" s="11" t="str">
        <f>VLOOKUP(Table76810[[#This Row],[CID]],ALY,2,FALSE)</f>
        <v>Interpreting Experiments</v>
      </c>
    </row>
    <row r="2542" spans="1:10" x14ac:dyDescent="0.2">
      <c r="A2542" s="8" t="str">
        <f>Table76810[[#This Row],[Test No.]]&amp;Table76810[[#This Row],[Section]]&amp;Table76810[[#This Row],[Q No.]]</f>
        <v>R1521</v>
      </c>
      <c r="C2542" s="7" t="s">
        <v>96</v>
      </c>
      <c r="D2542" s="12">
        <v>21</v>
      </c>
      <c r="F2542" s="11" t="str">
        <f>Table76810[[#This Row],[CID]]</f>
        <v>S3.3</v>
      </c>
      <c r="G2542" s="6">
        <v>3</v>
      </c>
      <c r="H2542" s="13" t="s">
        <v>54</v>
      </c>
      <c r="I2542" s="12" t="s">
        <v>423</v>
      </c>
      <c r="J2542" s="11" t="str">
        <f>VLOOKUP(Table76810[[#This Row],[CID]],ALY,2,FALSE)</f>
        <v>Interpreting Experiments</v>
      </c>
    </row>
    <row r="2543" spans="1:10" x14ac:dyDescent="0.2">
      <c r="A2543" s="8" t="str">
        <f>Table76810[[#This Row],[Test No.]]&amp;Table76810[[#This Row],[Section]]&amp;Table76810[[#This Row],[Q No.]]</f>
        <v>R1522</v>
      </c>
      <c r="C2543" s="7" t="s">
        <v>96</v>
      </c>
      <c r="D2543" s="12">
        <v>22</v>
      </c>
      <c r="F2543" s="11" t="str">
        <f>Table76810[[#This Row],[CID]]</f>
        <v>S3.3</v>
      </c>
      <c r="G2543" s="6">
        <v>3</v>
      </c>
      <c r="H2543" s="13" t="s">
        <v>54</v>
      </c>
      <c r="I2543" s="12" t="s">
        <v>423</v>
      </c>
      <c r="J2543" s="11" t="str">
        <f>VLOOKUP(Table76810[[#This Row],[CID]],ALY,2,FALSE)</f>
        <v>Interpreting Experiments</v>
      </c>
    </row>
    <row r="2544" spans="1:10" x14ac:dyDescent="0.2">
      <c r="A2544" s="8" t="str">
        <f>Table76810[[#This Row],[Test No.]]&amp;Table76810[[#This Row],[Section]]&amp;Table76810[[#This Row],[Q No.]]</f>
        <v>R1523</v>
      </c>
      <c r="C2544" s="7" t="s">
        <v>96</v>
      </c>
      <c r="D2544" s="12">
        <v>23</v>
      </c>
      <c r="F2544" s="11" t="str">
        <f>Table76810[[#This Row],[CID]]</f>
        <v>S2.1</v>
      </c>
      <c r="G2544" s="6">
        <v>2</v>
      </c>
      <c r="H2544" s="13" t="s">
        <v>53</v>
      </c>
      <c r="I2544" s="12" t="s">
        <v>418</v>
      </c>
      <c r="J2544" s="11" t="str">
        <f>VLOOKUP(Table76810[[#This Row],[CID]],ALY,2,FALSE)</f>
        <v>Data Trend &amp; Relationships between Variables</v>
      </c>
    </row>
    <row r="2545" spans="1:10" x14ac:dyDescent="0.2">
      <c r="A2545" s="8" t="str">
        <f>Table76810[[#This Row],[Test No.]]&amp;Table76810[[#This Row],[Section]]&amp;Table76810[[#This Row],[Q No.]]</f>
        <v>R1524</v>
      </c>
      <c r="C2545" s="7" t="s">
        <v>96</v>
      </c>
      <c r="D2545" s="12">
        <v>24</v>
      </c>
      <c r="F2545" s="11" t="str">
        <f>Table76810[[#This Row],[CID]]</f>
        <v>S2.1</v>
      </c>
      <c r="G2545" s="6">
        <v>2</v>
      </c>
      <c r="H2545" s="13" t="s">
        <v>53</v>
      </c>
      <c r="I2545" s="12" t="s">
        <v>418</v>
      </c>
      <c r="J2545" s="11" t="str">
        <f>VLOOKUP(Table76810[[#This Row],[CID]],ALY,2,FALSE)</f>
        <v>Data Trend &amp; Relationships between Variables</v>
      </c>
    </row>
    <row r="2546" spans="1:10" x14ac:dyDescent="0.2">
      <c r="A2546" s="8" t="str">
        <f>Table76810[[#This Row],[Test No.]]&amp;Table76810[[#This Row],[Section]]&amp;Table76810[[#This Row],[Q No.]]</f>
        <v>R1525</v>
      </c>
      <c r="C2546" s="7" t="s">
        <v>96</v>
      </c>
      <c r="D2546" s="12">
        <v>25</v>
      </c>
      <c r="F2546" s="11" t="str">
        <f>Table76810[[#This Row],[CID]]</f>
        <v>S2.1</v>
      </c>
      <c r="G2546" s="6">
        <v>2</v>
      </c>
      <c r="H2546" s="13" t="s">
        <v>53</v>
      </c>
      <c r="I2546" s="12" t="s">
        <v>418</v>
      </c>
      <c r="J2546" s="11" t="str">
        <f>VLOOKUP(Table76810[[#This Row],[CID]],ALY,2,FALSE)</f>
        <v>Data Trend &amp; Relationships between Variables</v>
      </c>
    </row>
    <row r="2547" spans="1:10" x14ac:dyDescent="0.2">
      <c r="A2547" s="8" t="str">
        <f>Table76810[[#This Row],[Test No.]]&amp;Table76810[[#This Row],[Section]]&amp;Table76810[[#This Row],[Q No.]]</f>
        <v>R1526</v>
      </c>
      <c r="C2547" s="7" t="s">
        <v>96</v>
      </c>
      <c r="D2547" s="12">
        <v>26</v>
      </c>
      <c r="F2547" s="11" t="str">
        <f>Table76810[[#This Row],[CID]]</f>
        <v>S2.1</v>
      </c>
      <c r="G2547" s="6">
        <v>2</v>
      </c>
      <c r="H2547" s="13" t="s">
        <v>53</v>
      </c>
      <c r="I2547" s="12" t="s">
        <v>418</v>
      </c>
      <c r="J2547" s="11" t="str">
        <f>VLOOKUP(Table76810[[#This Row],[CID]],ALY,2,FALSE)</f>
        <v>Data Trend &amp; Relationships between Variables</v>
      </c>
    </row>
    <row r="2548" spans="1:10" x14ac:dyDescent="0.2">
      <c r="A2548" s="8" t="str">
        <f>Table76810[[#This Row],[Test No.]]&amp;Table76810[[#This Row],[Section]]&amp;Table76810[[#This Row],[Q No.]]</f>
        <v>R1527</v>
      </c>
      <c r="C2548" s="7" t="s">
        <v>96</v>
      </c>
      <c r="D2548" s="12">
        <v>27</v>
      </c>
      <c r="F2548" s="11" t="str">
        <f>Table76810[[#This Row],[CID]]</f>
        <v>S2.1</v>
      </c>
      <c r="G2548" s="6">
        <v>2</v>
      </c>
      <c r="H2548" s="13" t="s">
        <v>53</v>
      </c>
      <c r="I2548" s="12" t="s">
        <v>418</v>
      </c>
      <c r="J2548" s="11" t="str">
        <f>VLOOKUP(Table76810[[#This Row],[CID]],ALY,2,FALSE)</f>
        <v>Data Trend &amp; Relationships between Variables</v>
      </c>
    </row>
    <row r="2549" spans="1:10" x14ac:dyDescent="0.2">
      <c r="A2549" s="8" t="str">
        <f>Table76810[[#This Row],[Test No.]]&amp;Table76810[[#This Row],[Section]]&amp;Table76810[[#This Row],[Q No.]]</f>
        <v>R1528</v>
      </c>
      <c r="C2549" s="7" t="s">
        <v>96</v>
      </c>
      <c r="D2549" s="12">
        <v>28</v>
      </c>
      <c r="F2549" s="11" t="str">
        <f>Table76810[[#This Row],[CID]]</f>
        <v>S1.1</v>
      </c>
      <c r="G2549" s="6">
        <v>1</v>
      </c>
      <c r="H2549" s="13" t="s">
        <v>52</v>
      </c>
      <c r="I2549" s="12" t="s">
        <v>415</v>
      </c>
      <c r="J2549" s="11" t="str">
        <f>VLOOKUP(Table76810[[#This Row],[CID]],ALY,2,FALSE)</f>
        <v>Detail</v>
      </c>
    </row>
    <row r="2550" spans="1:10" x14ac:dyDescent="0.2">
      <c r="A2550" s="8" t="str">
        <f>Table76810[[#This Row],[Test No.]]&amp;Table76810[[#This Row],[Section]]&amp;Table76810[[#This Row],[Q No.]]</f>
        <v>R1529</v>
      </c>
      <c r="C2550" s="7" t="s">
        <v>96</v>
      </c>
      <c r="D2550" s="12">
        <v>29</v>
      </c>
      <c r="F2550" s="11" t="str">
        <f>Table76810[[#This Row],[CID]]</f>
        <v>S1.2</v>
      </c>
      <c r="G2550" s="6">
        <v>1</v>
      </c>
      <c r="H2550" s="13" t="s">
        <v>52</v>
      </c>
      <c r="I2550" s="12" t="s">
        <v>416</v>
      </c>
      <c r="J2550" s="11" t="str">
        <f>VLOOKUP(Table76810[[#This Row],[CID]],ALY,2,FALSE)</f>
        <v>Inference</v>
      </c>
    </row>
    <row r="2551" spans="1:10" x14ac:dyDescent="0.2">
      <c r="A2551" s="8" t="str">
        <f>Table76810[[#This Row],[Test No.]]&amp;Table76810[[#This Row],[Section]]&amp;Table76810[[#This Row],[Q No.]]</f>
        <v>R1530</v>
      </c>
      <c r="C2551" s="7" t="s">
        <v>96</v>
      </c>
      <c r="D2551" s="12">
        <v>30</v>
      </c>
      <c r="F2551" s="11" t="str">
        <f>Table76810[[#This Row],[CID]]</f>
        <v>S1.2</v>
      </c>
      <c r="G2551" s="6">
        <v>1</v>
      </c>
      <c r="H2551" s="13" t="s">
        <v>52</v>
      </c>
      <c r="I2551" s="12" t="s">
        <v>416</v>
      </c>
      <c r="J2551" s="11" t="str">
        <f>VLOOKUP(Table76810[[#This Row],[CID]],ALY,2,FALSE)</f>
        <v>Inference</v>
      </c>
    </row>
    <row r="2552" spans="1:10" x14ac:dyDescent="0.2">
      <c r="A2552" s="8" t="str">
        <f>Table76810[[#This Row],[Test No.]]&amp;Table76810[[#This Row],[Section]]&amp;Table76810[[#This Row],[Q No.]]</f>
        <v>R1531</v>
      </c>
      <c r="C2552" s="7" t="s">
        <v>96</v>
      </c>
      <c r="D2552" s="12">
        <v>31</v>
      </c>
      <c r="F2552" s="11" t="str">
        <f>Table76810[[#This Row],[CID]]</f>
        <v>S1.1</v>
      </c>
      <c r="G2552" s="6">
        <v>1</v>
      </c>
      <c r="H2552" s="13" t="s">
        <v>52</v>
      </c>
      <c r="I2552" s="12" t="s">
        <v>415</v>
      </c>
      <c r="J2552" s="11" t="str">
        <f>VLOOKUP(Table76810[[#This Row],[CID]],ALY,2,FALSE)</f>
        <v>Detail</v>
      </c>
    </row>
    <row r="2553" spans="1:10" x14ac:dyDescent="0.2">
      <c r="A2553" s="8" t="str">
        <f>Table76810[[#This Row],[Test No.]]&amp;Table76810[[#This Row],[Section]]&amp;Table76810[[#This Row],[Q No.]]</f>
        <v>R1532</v>
      </c>
      <c r="C2553" s="7" t="s">
        <v>96</v>
      </c>
      <c r="D2553" s="12">
        <v>32</v>
      </c>
      <c r="F2553" s="11" t="str">
        <f>Table76810[[#This Row],[CID]]</f>
        <v>S1.2</v>
      </c>
      <c r="G2553" s="6">
        <v>1</v>
      </c>
      <c r="H2553" s="13" t="s">
        <v>52</v>
      </c>
      <c r="I2553" s="12" t="s">
        <v>416</v>
      </c>
      <c r="J2553" s="11" t="str">
        <f>VLOOKUP(Table76810[[#This Row],[CID]],ALY,2,FALSE)</f>
        <v>Inference</v>
      </c>
    </row>
    <row r="2554" spans="1:10" x14ac:dyDescent="0.2">
      <c r="A2554" s="8" t="str">
        <f>Table76810[[#This Row],[Test No.]]&amp;Table76810[[#This Row],[Section]]&amp;Table76810[[#This Row],[Q No.]]</f>
        <v>R1533</v>
      </c>
      <c r="C2554" s="7" t="s">
        <v>96</v>
      </c>
      <c r="D2554" s="12">
        <v>33</v>
      </c>
      <c r="F2554" s="11" t="str">
        <f>Table76810[[#This Row],[CID]]</f>
        <v>S1.1</v>
      </c>
      <c r="G2554" s="6">
        <v>1</v>
      </c>
      <c r="H2554" s="13" t="s">
        <v>52</v>
      </c>
      <c r="I2554" s="12" t="s">
        <v>415</v>
      </c>
      <c r="J2554" s="11" t="str">
        <f>VLOOKUP(Table76810[[#This Row],[CID]],ALY,2,FALSE)</f>
        <v>Detail</v>
      </c>
    </row>
    <row r="2555" spans="1:10" x14ac:dyDescent="0.2">
      <c r="A2555" s="8" t="str">
        <f>Table76810[[#This Row],[Test No.]]&amp;Table76810[[#This Row],[Section]]&amp;Table76810[[#This Row],[Q No.]]</f>
        <v>R1534</v>
      </c>
      <c r="C2555" s="7" t="s">
        <v>96</v>
      </c>
      <c r="D2555" s="12">
        <v>34</v>
      </c>
      <c r="F2555" s="11" t="str">
        <f>Table76810[[#This Row],[CID]]</f>
        <v>S1.2</v>
      </c>
      <c r="G2555" s="6">
        <v>1</v>
      </c>
      <c r="H2555" s="13" t="s">
        <v>52</v>
      </c>
      <c r="I2555" s="12" t="s">
        <v>416</v>
      </c>
      <c r="J2555" s="11" t="str">
        <f>VLOOKUP(Table76810[[#This Row],[CID]],ALY,2,FALSE)</f>
        <v>Inference</v>
      </c>
    </row>
    <row r="2556" spans="1:10" x14ac:dyDescent="0.2">
      <c r="A2556" s="8" t="str">
        <f>Table76810[[#This Row],[Test No.]]&amp;Table76810[[#This Row],[Section]]&amp;Table76810[[#This Row],[Q No.]]</f>
        <v>R1535</v>
      </c>
      <c r="C2556" s="7" t="s">
        <v>96</v>
      </c>
      <c r="D2556" s="12">
        <v>35</v>
      </c>
      <c r="F2556" s="11" t="str">
        <f>Table76810[[#This Row],[CID]]</f>
        <v>S3.3</v>
      </c>
      <c r="G2556" s="6">
        <v>3</v>
      </c>
      <c r="H2556" s="13" t="s">
        <v>54</v>
      </c>
      <c r="I2556" s="12" t="s">
        <v>423</v>
      </c>
      <c r="J2556" s="11" t="str">
        <f>VLOOKUP(Table76810[[#This Row],[CID]],ALY,2,FALSE)</f>
        <v>Interpreting Experiments</v>
      </c>
    </row>
    <row r="2557" spans="1:10" x14ac:dyDescent="0.2">
      <c r="A2557" s="8" t="str">
        <f>Table76810[[#This Row],[Test No.]]&amp;Table76810[[#This Row],[Section]]&amp;Table76810[[#This Row],[Q No.]]</f>
        <v>R1536</v>
      </c>
      <c r="C2557" s="7" t="s">
        <v>96</v>
      </c>
      <c r="D2557" s="12">
        <v>36</v>
      </c>
      <c r="F2557" s="11" t="str">
        <f>Table76810[[#This Row],[CID]]</f>
        <v>S3.3</v>
      </c>
      <c r="G2557" s="6">
        <v>3</v>
      </c>
      <c r="H2557" s="13" t="s">
        <v>54</v>
      </c>
      <c r="I2557" s="12" t="s">
        <v>423</v>
      </c>
      <c r="J2557" s="11" t="str">
        <f>VLOOKUP(Table76810[[#This Row],[CID]],ALY,2,FALSE)</f>
        <v>Interpreting Experiments</v>
      </c>
    </row>
    <row r="2558" spans="1:10" x14ac:dyDescent="0.2">
      <c r="A2558" s="8" t="str">
        <f>Table76810[[#This Row],[Test No.]]&amp;Table76810[[#This Row],[Section]]&amp;Table76810[[#This Row],[Q No.]]</f>
        <v>R1537</v>
      </c>
      <c r="C2558" s="7" t="s">
        <v>96</v>
      </c>
      <c r="D2558" s="12">
        <v>37</v>
      </c>
      <c r="F2558" s="11" t="str">
        <f>Table76810[[#This Row],[CID]]</f>
        <v>S3.3</v>
      </c>
      <c r="G2558" s="6">
        <v>3</v>
      </c>
      <c r="H2558" s="13" t="s">
        <v>54</v>
      </c>
      <c r="I2558" s="12" t="s">
        <v>423</v>
      </c>
      <c r="J2558" s="11" t="str">
        <f>VLOOKUP(Table76810[[#This Row],[CID]],ALY,2,FALSE)</f>
        <v>Interpreting Experiments</v>
      </c>
    </row>
    <row r="2559" spans="1:10" x14ac:dyDescent="0.2">
      <c r="A2559" s="8" t="str">
        <f>Table76810[[#This Row],[Test No.]]&amp;Table76810[[#This Row],[Section]]&amp;Table76810[[#This Row],[Q No.]]</f>
        <v>R1538</v>
      </c>
      <c r="C2559" s="7" t="s">
        <v>96</v>
      </c>
      <c r="D2559" s="12">
        <v>38</v>
      </c>
      <c r="F2559" s="11" t="str">
        <f>Table76810[[#This Row],[CID]]</f>
        <v>S3.1</v>
      </c>
      <c r="G2559" s="6">
        <v>3</v>
      </c>
      <c r="H2559" s="13" t="s">
        <v>54</v>
      </c>
      <c r="I2559" s="12" t="s">
        <v>421</v>
      </c>
      <c r="J2559" s="11" t="str">
        <f>VLOOKUP(Table76810[[#This Row],[CID]],ALY,2,FALSE)</f>
        <v>Experimental Design &amp; Method</v>
      </c>
    </row>
    <row r="2560" spans="1:10" x14ac:dyDescent="0.2">
      <c r="A2560" s="8" t="str">
        <f>Table76810[[#This Row],[Test No.]]&amp;Table76810[[#This Row],[Section]]&amp;Table76810[[#This Row],[Q No.]]</f>
        <v>R1539</v>
      </c>
      <c r="C2560" s="7" t="s">
        <v>96</v>
      </c>
      <c r="D2560" s="12">
        <v>39</v>
      </c>
      <c r="F2560" s="11" t="str">
        <f>Table76810[[#This Row],[CID]]</f>
        <v>S3.2</v>
      </c>
      <c r="G2560" s="6">
        <v>3</v>
      </c>
      <c r="H2560" s="13" t="s">
        <v>54</v>
      </c>
      <c r="I2560" s="12" t="s">
        <v>422</v>
      </c>
      <c r="J2560" s="11" t="str">
        <f>VLOOKUP(Table76810[[#This Row],[CID]],ALY,2,FALSE)</f>
        <v>Hypothetical Experiment</v>
      </c>
    </row>
    <row r="2561" spans="1:10" x14ac:dyDescent="0.2">
      <c r="A2561" s="8" t="str">
        <f>Table76810[[#This Row],[Test No.]]&amp;Table76810[[#This Row],[Section]]&amp;Table76810[[#This Row],[Q No.]]</f>
        <v>R1540</v>
      </c>
      <c r="C2561" s="7" t="s">
        <v>96</v>
      </c>
      <c r="D2561" s="12">
        <v>40</v>
      </c>
      <c r="F2561" s="11" t="str">
        <f>Table76810[[#This Row],[CID]]</f>
        <v>S3.3</v>
      </c>
      <c r="G2561" s="6">
        <v>3</v>
      </c>
      <c r="H2561" s="13" t="s">
        <v>54</v>
      </c>
      <c r="I2561" s="12" t="s">
        <v>423</v>
      </c>
      <c r="J2561" s="11" t="str">
        <f>VLOOKUP(Table76810[[#This Row],[CID]],ALY,2,FALSE)</f>
        <v>Interpreting Experiments</v>
      </c>
    </row>
    <row r="2562" spans="1:10" x14ac:dyDescent="0.2">
      <c r="A2562" s="8" t="str">
        <f>Table76810[[#This Row],[Test No.]]&amp;Table76810[[#This Row],[Section]]&amp;Table76810[[#This Row],[Q No.]]</f>
        <v>R161</v>
      </c>
      <c r="C2562" s="7" t="s">
        <v>95</v>
      </c>
      <c r="D2562" s="12">
        <v>1</v>
      </c>
      <c r="F2562" s="11" t="str">
        <f>Table76810[[#This Row],[CID]]</f>
        <v>S2.1</v>
      </c>
      <c r="G2562" s="6">
        <v>2</v>
      </c>
      <c r="H2562" s="13" t="s">
        <v>53</v>
      </c>
      <c r="I2562" s="12" t="s">
        <v>418</v>
      </c>
      <c r="J2562" s="11" t="str">
        <f>VLOOKUP(Table76810[[#This Row],[CID]],ALY,2,FALSE)</f>
        <v>Data Trend &amp; Relationships between Variables</v>
      </c>
    </row>
    <row r="2563" spans="1:10" x14ac:dyDescent="0.2">
      <c r="A2563" s="8" t="str">
        <f>Table76810[[#This Row],[Test No.]]&amp;Table76810[[#This Row],[Section]]&amp;Table76810[[#This Row],[Q No.]]</f>
        <v>R162</v>
      </c>
      <c r="C2563" s="7" t="s">
        <v>95</v>
      </c>
      <c r="D2563" s="12">
        <v>2</v>
      </c>
      <c r="F2563" s="11" t="str">
        <f>Table76810[[#This Row],[CID]]</f>
        <v>S2.1</v>
      </c>
      <c r="G2563" s="6">
        <v>2</v>
      </c>
      <c r="H2563" s="13" t="s">
        <v>53</v>
      </c>
      <c r="I2563" s="12" t="s">
        <v>418</v>
      </c>
      <c r="J2563" s="11" t="str">
        <f>VLOOKUP(Table76810[[#This Row],[CID]],ALY,2,FALSE)</f>
        <v>Data Trend &amp; Relationships between Variables</v>
      </c>
    </row>
    <row r="2564" spans="1:10" x14ac:dyDescent="0.2">
      <c r="A2564" s="8" t="str">
        <f>Table76810[[#This Row],[Test No.]]&amp;Table76810[[#This Row],[Section]]&amp;Table76810[[#This Row],[Q No.]]</f>
        <v>R163</v>
      </c>
      <c r="C2564" s="7" t="s">
        <v>95</v>
      </c>
      <c r="D2564" s="12">
        <v>3</v>
      </c>
      <c r="F2564" s="11" t="str">
        <f>Table76810[[#This Row],[CID]]</f>
        <v>S2.1</v>
      </c>
      <c r="G2564" s="6">
        <v>2</v>
      </c>
      <c r="H2564" s="13" t="s">
        <v>53</v>
      </c>
      <c r="I2564" s="12" t="s">
        <v>418</v>
      </c>
      <c r="J2564" s="11" t="str">
        <f>VLOOKUP(Table76810[[#This Row],[CID]],ALY,2,FALSE)</f>
        <v>Data Trend &amp; Relationships between Variables</v>
      </c>
    </row>
    <row r="2565" spans="1:10" x14ac:dyDescent="0.2">
      <c r="A2565" s="8" t="str">
        <f>Table76810[[#This Row],[Test No.]]&amp;Table76810[[#This Row],[Section]]&amp;Table76810[[#This Row],[Q No.]]</f>
        <v>R164</v>
      </c>
      <c r="C2565" s="7" t="s">
        <v>95</v>
      </c>
      <c r="D2565" s="12">
        <v>4</v>
      </c>
      <c r="F2565" s="11" t="str">
        <f>Table76810[[#This Row],[CID]]</f>
        <v>S2.1</v>
      </c>
      <c r="G2565" s="6">
        <v>2</v>
      </c>
      <c r="H2565" s="13" t="s">
        <v>53</v>
      </c>
      <c r="I2565" s="12" t="s">
        <v>418</v>
      </c>
      <c r="J2565" s="11" t="str">
        <f>VLOOKUP(Table76810[[#This Row],[CID]],ALY,2,FALSE)</f>
        <v>Data Trend &amp; Relationships between Variables</v>
      </c>
    </row>
    <row r="2566" spans="1:10" x14ac:dyDescent="0.2">
      <c r="A2566" s="8" t="str">
        <f>Table76810[[#This Row],[Test No.]]&amp;Table76810[[#This Row],[Section]]&amp;Table76810[[#This Row],[Q No.]]</f>
        <v>R165</v>
      </c>
      <c r="C2566" s="7" t="s">
        <v>95</v>
      </c>
      <c r="D2566" s="12">
        <v>5</v>
      </c>
      <c r="F2566" s="11" t="str">
        <f>Table76810[[#This Row],[CID]]</f>
        <v>S2.1</v>
      </c>
      <c r="G2566" s="6">
        <v>2</v>
      </c>
      <c r="H2566" s="13" t="s">
        <v>53</v>
      </c>
      <c r="I2566" s="12" t="s">
        <v>418</v>
      </c>
      <c r="J2566" s="11" t="str">
        <f>VLOOKUP(Table76810[[#This Row],[CID]],ALY,2,FALSE)</f>
        <v>Data Trend &amp; Relationships between Variables</v>
      </c>
    </row>
    <row r="2567" spans="1:10" x14ac:dyDescent="0.2">
      <c r="A2567" s="8" t="str">
        <f>Table76810[[#This Row],[Test No.]]&amp;Table76810[[#This Row],[Section]]&amp;Table76810[[#This Row],[Q No.]]</f>
        <v>R166</v>
      </c>
      <c r="C2567" s="7" t="s">
        <v>95</v>
      </c>
      <c r="D2567" s="12">
        <v>6</v>
      </c>
      <c r="F2567" s="11" t="str">
        <f>Table76810[[#This Row],[CID]]</f>
        <v>S3.3</v>
      </c>
      <c r="G2567" s="6">
        <v>3</v>
      </c>
      <c r="H2567" s="13" t="s">
        <v>54</v>
      </c>
      <c r="I2567" s="12" t="s">
        <v>423</v>
      </c>
      <c r="J2567" s="11" t="str">
        <f>VLOOKUP(Table76810[[#This Row],[CID]],ALY,2,FALSE)</f>
        <v>Interpreting Experiments</v>
      </c>
    </row>
    <row r="2568" spans="1:10" x14ac:dyDescent="0.2">
      <c r="A2568" s="8" t="str">
        <f>Table76810[[#This Row],[Test No.]]&amp;Table76810[[#This Row],[Section]]&amp;Table76810[[#This Row],[Q No.]]</f>
        <v>R167</v>
      </c>
      <c r="C2568" s="7" t="s">
        <v>95</v>
      </c>
      <c r="D2568" s="12">
        <v>7</v>
      </c>
      <c r="F2568" s="11" t="str">
        <f>Table76810[[#This Row],[CID]]</f>
        <v>S3.3</v>
      </c>
      <c r="G2568" s="6">
        <v>3</v>
      </c>
      <c r="H2568" s="13" t="s">
        <v>54</v>
      </c>
      <c r="I2568" s="12" t="s">
        <v>423</v>
      </c>
      <c r="J2568" s="11" t="str">
        <f>VLOOKUP(Table76810[[#This Row],[CID]],ALY,2,FALSE)</f>
        <v>Interpreting Experiments</v>
      </c>
    </row>
    <row r="2569" spans="1:10" x14ac:dyDescent="0.2">
      <c r="A2569" s="8" t="str">
        <f>Table76810[[#This Row],[Test No.]]&amp;Table76810[[#This Row],[Section]]&amp;Table76810[[#This Row],[Q No.]]</f>
        <v>R168</v>
      </c>
      <c r="C2569" s="7" t="s">
        <v>95</v>
      </c>
      <c r="D2569" s="12">
        <v>8</v>
      </c>
      <c r="F2569" s="11" t="str">
        <f>Table76810[[#This Row],[CID]]</f>
        <v>S3.3</v>
      </c>
      <c r="G2569" s="6">
        <v>3</v>
      </c>
      <c r="H2569" s="13" t="s">
        <v>54</v>
      </c>
      <c r="I2569" s="12" t="s">
        <v>423</v>
      </c>
      <c r="J2569" s="11" t="str">
        <f>VLOOKUP(Table76810[[#This Row],[CID]],ALY,2,FALSE)</f>
        <v>Interpreting Experiments</v>
      </c>
    </row>
    <row r="2570" spans="1:10" x14ac:dyDescent="0.2">
      <c r="A2570" s="8" t="str">
        <f>Table76810[[#This Row],[Test No.]]&amp;Table76810[[#This Row],[Section]]&amp;Table76810[[#This Row],[Q No.]]</f>
        <v>R169</v>
      </c>
      <c r="C2570" s="7" t="s">
        <v>95</v>
      </c>
      <c r="D2570" s="12">
        <v>9</v>
      </c>
      <c r="F2570" s="11" t="str">
        <f>Table76810[[#This Row],[CID]]</f>
        <v>S3.3</v>
      </c>
      <c r="G2570" s="6">
        <v>3</v>
      </c>
      <c r="H2570" s="13" t="s">
        <v>54</v>
      </c>
      <c r="I2570" s="12" t="s">
        <v>423</v>
      </c>
      <c r="J2570" s="11" t="str">
        <f>VLOOKUP(Table76810[[#This Row],[CID]],ALY,2,FALSE)</f>
        <v>Interpreting Experiments</v>
      </c>
    </row>
    <row r="2571" spans="1:10" x14ac:dyDescent="0.2">
      <c r="A2571" s="8" t="str">
        <f>Table76810[[#This Row],[Test No.]]&amp;Table76810[[#This Row],[Section]]&amp;Table76810[[#This Row],[Q No.]]</f>
        <v>R1610</v>
      </c>
      <c r="C2571" s="7" t="s">
        <v>95</v>
      </c>
      <c r="D2571" s="12">
        <v>10</v>
      </c>
      <c r="F2571" s="11" t="str">
        <f>Table76810[[#This Row],[CID]]</f>
        <v>S3.3</v>
      </c>
      <c r="G2571" s="6">
        <v>3</v>
      </c>
      <c r="H2571" s="13" t="s">
        <v>54</v>
      </c>
      <c r="I2571" s="12" t="s">
        <v>423</v>
      </c>
      <c r="J2571" s="11" t="str">
        <f>VLOOKUP(Table76810[[#This Row],[CID]],ALY,2,FALSE)</f>
        <v>Interpreting Experiments</v>
      </c>
    </row>
    <row r="2572" spans="1:10" x14ac:dyDescent="0.2">
      <c r="A2572" s="8" t="str">
        <f>Table76810[[#This Row],[Test No.]]&amp;Table76810[[#This Row],[Section]]&amp;Table76810[[#This Row],[Q No.]]</f>
        <v>R1611</v>
      </c>
      <c r="C2572" s="7" t="s">
        <v>95</v>
      </c>
      <c r="D2572" s="12">
        <v>11</v>
      </c>
      <c r="F2572" s="11" t="str">
        <f>Table76810[[#This Row],[CID]]</f>
        <v>S3.3</v>
      </c>
      <c r="G2572" s="6">
        <v>3</v>
      </c>
      <c r="H2572" s="13" t="s">
        <v>54</v>
      </c>
      <c r="I2572" s="12" t="s">
        <v>423</v>
      </c>
      <c r="J2572" s="11" t="str">
        <f>VLOOKUP(Table76810[[#This Row],[CID]],ALY,2,FALSE)</f>
        <v>Interpreting Experiments</v>
      </c>
    </row>
    <row r="2573" spans="1:10" x14ac:dyDescent="0.2">
      <c r="A2573" s="8" t="str">
        <f>Table76810[[#This Row],[Test No.]]&amp;Table76810[[#This Row],[Section]]&amp;Table76810[[#This Row],[Q No.]]</f>
        <v>R1612</v>
      </c>
      <c r="C2573" s="7" t="s">
        <v>95</v>
      </c>
      <c r="D2573" s="12">
        <v>12</v>
      </c>
      <c r="F2573" s="11" t="str">
        <f>Table76810[[#This Row],[CID]]</f>
        <v>S2.1</v>
      </c>
      <c r="G2573" s="6">
        <v>2</v>
      </c>
      <c r="H2573" s="13" t="s">
        <v>53</v>
      </c>
      <c r="I2573" s="12" t="s">
        <v>418</v>
      </c>
      <c r="J2573" s="11" t="str">
        <f>VLOOKUP(Table76810[[#This Row],[CID]],ALY,2,FALSE)</f>
        <v>Data Trend &amp; Relationships between Variables</v>
      </c>
    </row>
    <row r="2574" spans="1:10" x14ac:dyDescent="0.2">
      <c r="A2574" s="8" t="str">
        <f>Table76810[[#This Row],[Test No.]]&amp;Table76810[[#This Row],[Section]]&amp;Table76810[[#This Row],[Q No.]]</f>
        <v>R1613</v>
      </c>
      <c r="C2574" s="7" t="s">
        <v>95</v>
      </c>
      <c r="D2574" s="12">
        <v>13</v>
      </c>
      <c r="F2574" s="11" t="str">
        <f>Table76810[[#This Row],[CID]]</f>
        <v>S2.1</v>
      </c>
      <c r="G2574" s="6">
        <v>2</v>
      </c>
      <c r="H2574" s="13" t="s">
        <v>53</v>
      </c>
      <c r="I2574" s="12" t="s">
        <v>418</v>
      </c>
      <c r="J2574" s="11" t="str">
        <f>VLOOKUP(Table76810[[#This Row],[CID]],ALY,2,FALSE)</f>
        <v>Data Trend &amp; Relationships between Variables</v>
      </c>
    </row>
    <row r="2575" spans="1:10" x14ac:dyDescent="0.2">
      <c r="A2575" s="8" t="str">
        <f>Table76810[[#This Row],[Test No.]]&amp;Table76810[[#This Row],[Section]]&amp;Table76810[[#This Row],[Q No.]]</f>
        <v>R1614</v>
      </c>
      <c r="C2575" s="7" t="s">
        <v>95</v>
      </c>
      <c r="D2575" s="12">
        <v>14</v>
      </c>
      <c r="F2575" s="11" t="str">
        <f>Table76810[[#This Row],[CID]]</f>
        <v>S2.1</v>
      </c>
      <c r="G2575" s="6">
        <v>2</v>
      </c>
      <c r="H2575" s="13" t="s">
        <v>53</v>
      </c>
      <c r="I2575" s="12" t="s">
        <v>418</v>
      </c>
      <c r="J2575" s="11" t="str">
        <f>VLOOKUP(Table76810[[#This Row],[CID]],ALY,2,FALSE)</f>
        <v>Data Trend &amp; Relationships between Variables</v>
      </c>
    </row>
    <row r="2576" spans="1:10" x14ac:dyDescent="0.2">
      <c r="A2576" s="8" t="str">
        <f>Table76810[[#This Row],[Test No.]]&amp;Table76810[[#This Row],[Section]]&amp;Table76810[[#This Row],[Q No.]]</f>
        <v>R1615</v>
      </c>
      <c r="C2576" s="7" t="s">
        <v>95</v>
      </c>
      <c r="D2576" s="12">
        <v>15</v>
      </c>
      <c r="F2576" s="11" t="str">
        <f>Table76810[[#This Row],[CID]]</f>
        <v>S2.1</v>
      </c>
      <c r="G2576" s="6">
        <v>2</v>
      </c>
      <c r="H2576" s="13" t="s">
        <v>53</v>
      </c>
      <c r="I2576" s="12" t="s">
        <v>418</v>
      </c>
      <c r="J2576" s="11" t="str">
        <f>VLOOKUP(Table76810[[#This Row],[CID]],ALY,2,FALSE)</f>
        <v>Data Trend &amp; Relationships between Variables</v>
      </c>
    </row>
    <row r="2577" spans="1:10" x14ac:dyDescent="0.2">
      <c r="A2577" s="8" t="str">
        <f>Table76810[[#This Row],[Test No.]]&amp;Table76810[[#This Row],[Section]]&amp;Table76810[[#This Row],[Q No.]]</f>
        <v>R1616</v>
      </c>
      <c r="C2577" s="7" t="s">
        <v>95</v>
      </c>
      <c r="D2577" s="12">
        <v>16</v>
      </c>
      <c r="F2577" s="11" t="str">
        <f>Table76810[[#This Row],[CID]]</f>
        <v>S2.1</v>
      </c>
      <c r="G2577" s="6">
        <v>2</v>
      </c>
      <c r="H2577" s="13" t="s">
        <v>53</v>
      </c>
      <c r="I2577" s="12" t="s">
        <v>418</v>
      </c>
      <c r="J2577" s="11" t="str">
        <f>VLOOKUP(Table76810[[#This Row],[CID]],ALY,2,FALSE)</f>
        <v>Data Trend &amp; Relationships between Variables</v>
      </c>
    </row>
    <row r="2578" spans="1:10" x14ac:dyDescent="0.2">
      <c r="A2578" s="8" t="str">
        <f>Table76810[[#This Row],[Test No.]]&amp;Table76810[[#This Row],[Section]]&amp;Table76810[[#This Row],[Q No.]]</f>
        <v>R1617</v>
      </c>
      <c r="C2578" s="7" t="s">
        <v>95</v>
      </c>
      <c r="D2578" s="12">
        <v>17</v>
      </c>
      <c r="F2578" s="11" t="str">
        <f>Table76810[[#This Row],[CID]]</f>
        <v>S2.1</v>
      </c>
      <c r="G2578" s="6">
        <v>2</v>
      </c>
      <c r="H2578" s="13" t="s">
        <v>53</v>
      </c>
      <c r="I2578" s="12" t="s">
        <v>418</v>
      </c>
      <c r="J2578" s="11" t="str">
        <f>VLOOKUP(Table76810[[#This Row],[CID]],ALY,2,FALSE)</f>
        <v>Data Trend &amp; Relationships between Variables</v>
      </c>
    </row>
    <row r="2579" spans="1:10" x14ac:dyDescent="0.2">
      <c r="A2579" s="8" t="str">
        <f>Table76810[[#This Row],[Test No.]]&amp;Table76810[[#This Row],[Section]]&amp;Table76810[[#This Row],[Q No.]]</f>
        <v>R1618</v>
      </c>
      <c r="C2579" s="7" t="s">
        <v>95</v>
      </c>
      <c r="D2579" s="12">
        <v>18</v>
      </c>
      <c r="F2579" s="11" t="str">
        <f>Table76810[[#This Row],[CID]]</f>
        <v>S2.1</v>
      </c>
      <c r="G2579" s="6">
        <v>2</v>
      </c>
      <c r="H2579" s="13" t="s">
        <v>53</v>
      </c>
      <c r="I2579" s="12" t="s">
        <v>418</v>
      </c>
      <c r="J2579" s="11" t="str">
        <f>VLOOKUP(Table76810[[#This Row],[CID]],ALY,2,FALSE)</f>
        <v>Data Trend &amp; Relationships between Variables</v>
      </c>
    </row>
    <row r="2580" spans="1:10" x14ac:dyDescent="0.2">
      <c r="A2580" s="8" t="str">
        <f>Table76810[[#This Row],[Test No.]]&amp;Table76810[[#This Row],[Section]]&amp;Table76810[[#This Row],[Q No.]]</f>
        <v>R1619</v>
      </c>
      <c r="C2580" s="7" t="s">
        <v>95</v>
      </c>
      <c r="D2580" s="12">
        <v>19</v>
      </c>
      <c r="F2580" s="11" t="str">
        <f>Table76810[[#This Row],[CID]]</f>
        <v>S2.1</v>
      </c>
      <c r="G2580" s="6">
        <v>2</v>
      </c>
      <c r="H2580" s="13" t="s">
        <v>53</v>
      </c>
      <c r="I2580" s="12" t="s">
        <v>418</v>
      </c>
      <c r="J2580" s="11" t="str">
        <f>VLOOKUP(Table76810[[#This Row],[CID]],ALY,2,FALSE)</f>
        <v>Data Trend &amp; Relationships between Variables</v>
      </c>
    </row>
    <row r="2581" spans="1:10" x14ac:dyDescent="0.2">
      <c r="A2581" s="8" t="str">
        <f>Table76810[[#This Row],[Test No.]]&amp;Table76810[[#This Row],[Section]]&amp;Table76810[[#This Row],[Q No.]]</f>
        <v>R1620</v>
      </c>
      <c r="C2581" s="7" t="s">
        <v>95</v>
      </c>
      <c r="D2581" s="12">
        <v>20</v>
      </c>
      <c r="F2581" s="11" t="str">
        <f>Table76810[[#This Row],[CID]]</f>
        <v>S2.1</v>
      </c>
      <c r="G2581" s="6">
        <v>2</v>
      </c>
      <c r="H2581" s="13" t="s">
        <v>53</v>
      </c>
      <c r="I2581" s="12" t="s">
        <v>418</v>
      </c>
      <c r="J2581" s="11" t="str">
        <f>VLOOKUP(Table76810[[#This Row],[CID]],ALY,2,FALSE)</f>
        <v>Data Trend &amp; Relationships between Variables</v>
      </c>
    </row>
    <row r="2582" spans="1:10" x14ac:dyDescent="0.2">
      <c r="A2582" s="8" t="str">
        <f>Table76810[[#This Row],[Test No.]]&amp;Table76810[[#This Row],[Section]]&amp;Table76810[[#This Row],[Q No.]]</f>
        <v>R1621</v>
      </c>
      <c r="C2582" s="7" t="s">
        <v>95</v>
      </c>
      <c r="D2582" s="12">
        <v>21</v>
      </c>
      <c r="F2582" s="11" t="str">
        <f>Table76810[[#This Row],[CID]]</f>
        <v>S2.1</v>
      </c>
      <c r="G2582" s="6">
        <v>2</v>
      </c>
      <c r="H2582" s="13" t="s">
        <v>53</v>
      </c>
      <c r="I2582" s="12" t="s">
        <v>418</v>
      </c>
      <c r="J2582" s="11" t="str">
        <f>VLOOKUP(Table76810[[#This Row],[CID]],ALY,2,FALSE)</f>
        <v>Data Trend &amp; Relationships between Variables</v>
      </c>
    </row>
    <row r="2583" spans="1:10" x14ac:dyDescent="0.2">
      <c r="A2583" s="8" t="str">
        <f>Table76810[[#This Row],[Test No.]]&amp;Table76810[[#This Row],[Section]]&amp;Table76810[[#This Row],[Q No.]]</f>
        <v>R1622</v>
      </c>
      <c r="C2583" s="7" t="s">
        <v>95</v>
      </c>
      <c r="D2583" s="12">
        <v>22</v>
      </c>
      <c r="F2583" s="11" t="str">
        <f>Table76810[[#This Row],[CID]]</f>
        <v>S3.3</v>
      </c>
      <c r="G2583" s="6">
        <v>3</v>
      </c>
      <c r="H2583" s="13" t="s">
        <v>54</v>
      </c>
      <c r="I2583" s="12" t="s">
        <v>423</v>
      </c>
      <c r="J2583" s="11" t="str">
        <f>VLOOKUP(Table76810[[#This Row],[CID]],ALY,2,FALSE)</f>
        <v>Interpreting Experiments</v>
      </c>
    </row>
    <row r="2584" spans="1:10" x14ac:dyDescent="0.2">
      <c r="A2584" s="8" t="str">
        <f>Table76810[[#This Row],[Test No.]]&amp;Table76810[[#This Row],[Section]]&amp;Table76810[[#This Row],[Q No.]]</f>
        <v>R1623</v>
      </c>
      <c r="C2584" s="7" t="s">
        <v>95</v>
      </c>
      <c r="D2584" s="12">
        <v>23</v>
      </c>
      <c r="F2584" s="11" t="str">
        <f>Table76810[[#This Row],[CID]]</f>
        <v>S3.3</v>
      </c>
      <c r="G2584" s="6">
        <v>3</v>
      </c>
      <c r="H2584" s="13" t="s">
        <v>54</v>
      </c>
      <c r="I2584" s="12" t="s">
        <v>423</v>
      </c>
      <c r="J2584" s="11" t="str">
        <f>VLOOKUP(Table76810[[#This Row],[CID]],ALY,2,FALSE)</f>
        <v>Interpreting Experiments</v>
      </c>
    </row>
    <row r="2585" spans="1:10" x14ac:dyDescent="0.2">
      <c r="A2585" s="8" t="str">
        <f>Table76810[[#This Row],[Test No.]]&amp;Table76810[[#This Row],[Section]]&amp;Table76810[[#This Row],[Q No.]]</f>
        <v>R1624</v>
      </c>
      <c r="C2585" s="7" t="s">
        <v>95</v>
      </c>
      <c r="D2585" s="12">
        <v>24</v>
      </c>
      <c r="F2585" s="11" t="str">
        <f>Table76810[[#This Row],[CID]]</f>
        <v>S2.1</v>
      </c>
      <c r="G2585" s="6">
        <v>2</v>
      </c>
      <c r="H2585" s="13" t="s">
        <v>53</v>
      </c>
      <c r="I2585" s="12" t="s">
        <v>418</v>
      </c>
      <c r="J2585" s="11" t="str">
        <f>VLOOKUP(Table76810[[#This Row],[CID]],ALY,2,FALSE)</f>
        <v>Data Trend &amp; Relationships between Variables</v>
      </c>
    </row>
    <row r="2586" spans="1:10" x14ac:dyDescent="0.2">
      <c r="A2586" s="8" t="str">
        <f>Table76810[[#This Row],[Test No.]]&amp;Table76810[[#This Row],[Section]]&amp;Table76810[[#This Row],[Q No.]]</f>
        <v>R1625</v>
      </c>
      <c r="C2586" s="7" t="s">
        <v>95</v>
      </c>
      <c r="D2586" s="12">
        <v>25</v>
      </c>
      <c r="F2586" s="11" t="str">
        <f>Table76810[[#This Row],[CID]]</f>
        <v>S3.1</v>
      </c>
      <c r="G2586" s="6">
        <v>3</v>
      </c>
      <c r="H2586" s="13" t="s">
        <v>54</v>
      </c>
      <c r="I2586" s="12" t="s">
        <v>421</v>
      </c>
      <c r="J2586" s="11" t="str">
        <f>VLOOKUP(Table76810[[#This Row],[CID]],ALY,2,FALSE)</f>
        <v>Experimental Design &amp; Method</v>
      </c>
    </row>
    <row r="2587" spans="1:10" x14ac:dyDescent="0.2">
      <c r="A2587" s="8" t="str">
        <f>Table76810[[#This Row],[Test No.]]&amp;Table76810[[#This Row],[Section]]&amp;Table76810[[#This Row],[Q No.]]</f>
        <v>R1626</v>
      </c>
      <c r="C2587" s="7" t="s">
        <v>95</v>
      </c>
      <c r="D2587" s="12">
        <v>26</v>
      </c>
      <c r="F2587" s="11" t="str">
        <f>Table76810[[#This Row],[CID]]</f>
        <v>S2.2</v>
      </c>
      <c r="G2587" s="6">
        <v>2</v>
      </c>
      <c r="H2587" s="13" t="s">
        <v>53</v>
      </c>
      <c r="I2587" s="12" t="s">
        <v>419</v>
      </c>
      <c r="J2587" s="11" t="str">
        <f>VLOOKUP(Table76810[[#This Row],[CID]],ALY,2,FALSE)</f>
        <v>Hypothetical Data Point</v>
      </c>
    </row>
    <row r="2588" spans="1:10" x14ac:dyDescent="0.2">
      <c r="A2588" s="8" t="str">
        <f>Table76810[[#This Row],[Test No.]]&amp;Table76810[[#This Row],[Section]]&amp;Table76810[[#This Row],[Q No.]]</f>
        <v>R1627</v>
      </c>
      <c r="C2588" s="7" t="s">
        <v>95</v>
      </c>
      <c r="D2588" s="12">
        <v>27</v>
      </c>
      <c r="F2588" s="11" t="str">
        <f>Table76810[[#This Row],[CID]]</f>
        <v>S3.1</v>
      </c>
      <c r="G2588" s="6">
        <v>3</v>
      </c>
      <c r="H2588" s="13" t="s">
        <v>54</v>
      </c>
      <c r="I2588" s="12" t="s">
        <v>421</v>
      </c>
      <c r="J2588" s="11" t="str">
        <f>VLOOKUP(Table76810[[#This Row],[CID]],ALY,2,FALSE)</f>
        <v>Experimental Design &amp; Method</v>
      </c>
    </row>
    <row r="2589" spans="1:10" x14ac:dyDescent="0.2">
      <c r="A2589" s="8" t="str">
        <f>Table76810[[#This Row],[Test No.]]&amp;Table76810[[#This Row],[Section]]&amp;Table76810[[#This Row],[Q No.]]</f>
        <v>R1628</v>
      </c>
      <c r="C2589" s="7" t="s">
        <v>95</v>
      </c>
      <c r="D2589" s="12">
        <v>28</v>
      </c>
      <c r="F2589" s="11" t="str">
        <f>Table76810[[#This Row],[CID]]</f>
        <v>S1.2</v>
      </c>
      <c r="G2589" s="6">
        <v>1</v>
      </c>
      <c r="H2589" s="13" t="s">
        <v>52</v>
      </c>
      <c r="I2589" s="12" t="s">
        <v>416</v>
      </c>
      <c r="J2589" s="11" t="str">
        <f>VLOOKUP(Table76810[[#This Row],[CID]],ALY,2,FALSE)</f>
        <v>Inference</v>
      </c>
    </row>
    <row r="2590" spans="1:10" x14ac:dyDescent="0.2">
      <c r="A2590" s="8" t="str">
        <f>Table76810[[#This Row],[Test No.]]&amp;Table76810[[#This Row],[Section]]&amp;Table76810[[#This Row],[Q No.]]</f>
        <v>R1629</v>
      </c>
      <c r="C2590" s="7" t="s">
        <v>95</v>
      </c>
      <c r="D2590" s="12">
        <v>29</v>
      </c>
      <c r="F2590" s="11" t="str">
        <f>Table76810[[#This Row],[CID]]</f>
        <v>S1.2</v>
      </c>
      <c r="G2590" s="6">
        <v>1</v>
      </c>
      <c r="H2590" s="13" t="s">
        <v>52</v>
      </c>
      <c r="I2590" s="12" t="s">
        <v>416</v>
      </c>
      <c r="J2590" s="11" t="str">
        <f>VLOOKUP(Table76810[[#This Row],[CID]],ALY,2,FALSE)</f>
        <v>Inference</v>
      </c>
    </row>
    <row r="2591" spans="1:10" x14ac:dyDescent="0.2">
      <c r="A2591" s="8" t="str">
        <f>Table76810[[#This Row],[Test No.]]&amp;Table76810[[#This Row],[Section]]&amp;Table76810[[#This Row],[Q No.]]</f>
        <v>R1630</v>
      </c>
      <c r="C2591" s="7" t="s">
        <v>95</v>
      </c>
      <c r="D2591" s="12">
        <v>30</v>
      </c>
      <c r="F2591" s="11" t="str">
        <f>Table76810[[#This Row],[CID]]</f>
        <v>S1.1</v>
      </c>
      <c r="G2591" s="6">
        <v>1</v>
      </c>
      <c r="H2591" s="13" t="s">
        <v>52</v>
      </c>
      <c r="I2591" s="12" t="s">
        <v>415</v>
      </c>
      <c r="J2591" s="11" t="str">
        <f>VLOOKUP(Table76810[[#This Row],[CID]],ALY,2,FALSE)</f>
        <v>Detail</v>
      </c>
    </row>
    <row r="2592" spans="1:10" x14ac:dyDescent="0.2">
      <c r="A2592" s="8" t="str">
        <f>Table76810[[#This Row],[Test No.]]&amp;Table76810[[#This Row],[Section]]&amp;Table76810[[#This Row],[Q No.]]</f>
        <v>R1631</v>
      </c>
      <c r="C2592" s="7" t="s">
        <v>95</v>
      </c>
      <c r="D2592" s="12">
        <v>31</v>
      </c>
      <c r="F2592" s="11" t="str">
        <f>Table76810[[#This Row],[CID]]</f>
        <v>S1.1</v>
      </c>
      <c r="G2592" s="6">
        <v>1</v>
      </c>
      <c r="H2592" s="13" t="s">
        <v>52</v>
      </c>
      <c r="I2592" s="12" t="s">
        <v>415</v>
      </c>
      <c r="J2592" s="11" t="str">
        <f>VLOOKUP(Table76810[[#This Row],[CID]],ALY,2,FALSE)</f>
        <v>Detail</v>
      </c>
    </row>
    <row r="2593" spans="1:10" x14ac:dyDescent="0.2">
      <c r="A2593" s="8" t="str">
        <f>Table76810[[#This Row],[Test No.]]&amp;Table76810[[#This Row],[Section]]&amp;Table76810[[#This Row],[Q No.]]</f>
        <v>R1632</v>
      </c>
      <c r="C2593" s="7" t="s">
        <v>95</v>
      </c>
      <c r="D2593" s="12">
        <v>32</v>
      </c>
      <c r="F2593" s="11" t="str">
        <f>Table76810[[#This Row],[CID]]</f>
        <v>S1.2</v>
      </c>
      <c r="G2593" s="6">
        <v>1</v>
      </c>
      <c r="H2593" s="13" t="s">
        <v>52</v>
      </c>
      <c r="I2593" s="12" t="s">
        <v>416</v>
      </c>
      <c r="J2593" s="11" t="str">
        <f>VLOOKUP(Table76810[[#This Row],[CID]],ALY,2,FALSE)</f>
        <v>Inference</v>
      </c>
    </row>
    <row r="2594" spans="1:10" x14ac:dyDescent="0.2">
      <c r="A2594" s="8" t="str">
        <f>Table76810[[#This Row],[Test No.]]&amp;Table76810[[#This Row],[Section]]&amp;Table76810[[#This Row],[Q No.]]</f>
        <v>R1633</v>
      </c>
      <c r="C2594" s="7" t="s">
        <v>95</v>
      </c>
      <c r="D2594" s="12">
        <v>33</v>
      </c>
      <c r="F2594" s="11" t="str">
        <f>Table76810[[#This Row],[CID]]</f>
        <v>S1.2</v>
      </c>
      <c r="G2594" s="6">
        <v>1</v>
      </c>
      <c r="H2594" s="13" t="s">
        <v>52</v>
      </c>
      <c r="I2594" s="12" t="s">
        <v>416</v>
      </c>
      <c r="J2594" s="11" t="str">
        <f>VLOOKUP(Table76810[[#This Row],[CID]],ALY,2,FALSE)</f>
        <v>Inference</v>
      </c>
    </row>
    <row r="2595" spans="1:10" x14ac:dyDescent="0.2">
      <c r="A2595" s="8" t="str">
        <f>Table76810[[#This Row],[Test No.]]&amp;Table76810[[#This Row],[Section]]&amp;Table76810[[#This Row],[Q No.]]</f>
        <v>R1634</v>
      </c>
      <c r="C2595" s="7" t="s">
        <v>95</v>
      </c>
      <c r="D2595" s="12">
        <v>34</v>
      </c>
      <c r="F2595" s="11" t="str">
        <f>Table76810[[#This Row],[CID]]</f>
        <v>S1.3</v>
      </c>
      <c r="G2595" s="6">
        <v>1</v>
      </c>
      <c r="H2595" s="13" t="s">
        <v>52</v>
      </c>
      <c r="I2595" s="12" t="s">
        <v>417</v>
      </c>
      <c r="J2595" s="11" t="str">
        <f>VLOOKUP(Table76810[[#This Row],[CID]],ALY,2,FALSE)</f>
        <v>Comparison</v>
      </c>
    </row>
    <row r="2596" spans="1:10" x14ac:dyDescent="0.2">
      <c r="A2596" s="8" t="str">
        <f>Table76810[[#This Row],[Test No.]]&amp;Table76810[[#This Row],[Section]]&amp;Table76810[[#This Row],[Q No.]]</f>
        <v>R1635</v>
      </c>
      <c r="C2596" s="7" t="s">
        <v>95</v>
      </c>
      <c r="D2596" s="12">
        <v>35</v>
      </c>
      <c r="F2596" s="11" t="str">
        <f>Table76810[[#This Row],[CID]]</f>
        <v>S3.3</v>
      </c>
      <c r="G2596" s="6">
        <v>3</v>
      </c>
      <c r="H2596" s="13" t="s">
        <v>54</v>
      </c>
      <c r="I2596" s="12" t="s">
        <v>423</v>
      </c>
      <c r="J2596" s="11" t="str">
        <f>VLOOKUP(Table76810[[#This Row],[CID]],ALY,2,FALSE)</f>
        <v>Interpreting Experiments</v>
      </c>
    </row>
    <row r="2597" spans="1:10" x14ac:dyDescent="0.2">
      <c r="A2597" s="8" t="str">
        <f>Table76810[[#This Row],[Test No.]]&amp;Table76810[[#This Row],[Section]]&amp;Table76810[[#This Row],[Q No.]]</f>
        <v>R1636</v>
      </c>
      <c r="C2597" s="7" t="s">
        <v>95</v>
      </c>
      <c r="D2597" s="12">
        <v>36</v>
      </c>
      <c r="F2597" s="11" t="str">
        <f>Table76810[[#This Row],[CID]]</f>
        <v>S3.1</v>
      </c>
      <c r="G2597" s="6">
        <v>3</v>
      </c>
      <c r="H2597" s="13" t="s">
        <v>54</v>
      </c>
      <c r="I2597" s="12" t="s">
        <v>421</v>
      </c>
      <c r="J2597" s="11" t="str">
        <f>VLOOKUP(Table76810[[#This Row],[CID]],ALY,2,FALSE)</f>
        <v>Experimental Design &amp; Method</v>
      </c>
    </row>
    <row r="2598" spans="1:10" x14ac:dyDescent="0.2">
      <c r="A2598" s="8" t="str">
        <f>Table76810[[#This Row],[Test No.]]&amp;Table76810[[#This Row],[Section]]&amp;Table76810[[#This Row],[Q No.]]</f>
        <v>R1637</v>
      </c>
      <c r="C2598" s="7" t="s">
        <v>95</v>
      </c>
      <c r="D2598" s="12">
        <v>37</v>
      </c>
      <c r="F2598" s="11" t="str">
        <f>Table76810[[#This Row],[CID]]</f>
        <v>S3.3</v>
      </c>
      <c r="G2598" s="6">
        <v>3</v>
      </c>
      <c r="H2598" s="13" t="s">
        <v>54</v>
      </c>
      <c r="I2598" s="12" t="s">
        <v>423</v>
      </c>
      <c r="J2598" s="11" t="str">
        <f>VLOOKUP(Table76810[[#This Row],[CID]],ALY,2,FALSE)</f>
        <v>Interpreting Experiments</v>
      </c>
    </row>
    <row r="2599" spans="1:10" x14ac:dyDescent="0.2">
      <c r="A2599" s="8" t="str">
        <f>Table76810[[#This Row],[Test No.]]&amp;Table76810[[#This Row],[Section]]&amp;Table76810[[#This Row],[Q No.]]</f>
        <v>R1638</v>
      </c>
      <c r="C2599" s="7" t="s">
        <v>95</v>
      </c>
      <c r="D2599" s="12">
        <v>38</v>
      </c>
      <c r="F2599" s="11" t="str">
        <f>Table76810[[#This Row],[CID]]</f>
        <v>S3.3</v>
      </c>
      <c r="G2599" s="6">
        <v>3</v>
      </c>
      <c r="H2599" s="13" t="s">
        <v>54</v>
      </c>
      <c r="I2599" s="12" t="s">
        <v>423</v>
      </c>
      <c r="J2599" s="11" t="str">
        <f>VLOOKUP(Table76810[[#This Row],[CID]],ALY,2,FALSE)</f>
        <v>Interpreting Experiments</v>
      </c>
    </row>
    <row r="2600" spans="1:10" x14ac:dyDescent="0.2">
      <c r="A2600" s="8" t="str">
        <f>Table76810[[#This Row],[Test No.]]&amp;Table76810[[#This Row],[Section]]&amp;Table76810[[#This Row],[Q No.]]</f>
        <v>R1639</v>
      </c>
      <c r="C2600" s="7" t="s">
        <v>95</v>
      </c>
      <c r="D2600" s="12">
        <v>39</v>
      </c>
      <c r="F2600" s="11" t="str">
        <f>Table76810[[#This Row],[CID]]</f>
        <v>S3.2</v>
      </c>
      <c r="G2600" s="6">
        <v>3</v>
      </c>
      <c r="H2600" s="13" t="s">
        <v>54</v>
      </c>
      <c r="I2600" s="12" t="s">
        <v>422</v>
      </c>
      <c r="J2600" s="11" t="str">
        <f>VLOOKUP(Table76810[[#This Row],[CID]],ALY,2,FALSE)</f>
        <v>Hypothetical Experiment</v>
      </c>
    </row>
    <row r="2601" spans="1:10" x14ac:dyDescent="0.2">
      <c r="A2601" s="8" t="str">
        <f>Table76810[[#This Row],[Test No.]]&amp;Table76810[[#This Row],[Section]]&amp;Table76810[[#This Row],[Q No.]]</f>
        <v>R1640</v>
      </c>
      <c r="C2601" s="7" t="s">
        <v>95</v>
      </c>
      <c r="D2601" s="12">
        <v>40</v>
      </c>
      <c r="F2601" s="11" t="str">
        <f>Table76810[[#This Row],[CID]]</f>
        <v>S3.3</v>
      </c>
      <c r="G2601" s="6">
        <v>3</v>
      </c>
      <c r="H2601" s="13" t="s">
        <v>54</v>
      </c>
      <c r="I2601" s="12" t="s">
        <v>423</v>
      </c>
      <c r="J2601" s="11" t="str">
        <f>VLOOKUP(Table76810[[#This Row],[CID]],ALY,2,FALSE)</f>
        <v>Interpreting Experiments</v>
      </c>
    </row>
    <row r="2602" spans="1:10" x14ac:dyDescent="0.2">
      <c r="A2602" s="8" t="str">
        <f>Table76810[[#This Row],[Test No.]]&amp;Table76810[[#This Row],[Section]]&amp;Table76810[[#This Row],[Q No.]]</f>
        <v>R171</v>
      </c>
      <c r="C2602" s="7" t="s">
        <v>94</v>
      </c>
      <c r="D2602" s="12">
        <v>1</v>
      </c>
      <c r="F2602" s="11" t="str">
        <f>Table76810[[#This Row],[CID]]</f>
        <v>S3.3</v>
      </c>
      <c r="G2602" s="6">
        <v>3</v>
      </c>
      <c r="H2602" s="13" t="s">
        <v>54</v>
      </c>
      <c r="I2602" s="12" t="s">
        <v>423</v>
      </c>
      <c r="J2602" s="11" t="str">
        <f>VLOOKUP(Table76810[[#This Row],[CID]],ALY,2,FALSE)</f>
        <v>Interpreting Experiments</v>
      </c>
    </row>
    <row r="2603" spans="1:10" x14ac:dyDescent="0.2">
      <c r="A2603" s="8" t="str">
        <f>Table76810[[#This Row],[Test No.]]&amp;Table76810[[#This Row],[Section]]&amp;Table76810[[#This Row],[Q No.]]</f>
        <v>R172</v>
      </c>
      <c r="C2603" s="7" t="s">
        <v>94</v>
      </c>
      <c r="D2603" s="12">
        <v>2</v>
      </c>
      <c r="F2603" s="11" t="str">
        <f>Table76810[[#This Row],[CID]]</f>
        <v>S3.3</v>
      </c>
      <c r="G2603" s="6">
        <v>3</v>
      </c>
      <c r="H2603" s="13" t="s">
        <v>54</v>
      </c>
      <c r="I2603" s="12" t="s">
        <v>423</v>
      </c>
      <c r="J2603" s="11" t="str">
        <f>VLOOKUP(Table76810[[#This Row],[CID]],ALY,2,FALSE)</f>
        <v>Interpreting Experiments</v>
      </c>
    </row>
    <row r="2604" spans="1:10" x14ac:dyDescent="0.2">
      <c r="A2604" s="8" t="str">
        <f>Table76810[[#This Row],[Test No.]]&amp;Table76810[[#This Row],[Section]]&amp;Table76810[[#This Row],[Q No.]]</f>
        <v>R173</v>
      </c>
      <c r="C2604" s="7" t="s">
        <v>94</v>
      </c>
      <c r="D2604" s="12">
        <v>3</v>
      </c>
      <c r="F2604" s="11" t="str">
        <f>Table76810[[#This Row],[CID]]</f>
        <v>S3.3</v>
      </c>
      <c r="G2604" s="6">
        <v>3</v>
      </c>
      <c r="H2604" s="13" t="s">
        <v>54</v>
      </c>
      <c r="I2604" s="12" t="s">
        <v>423</v>
      </c>
      <c r="J2604" s="11" t="str">
        <f>VLOOKUP(Table76810[[#This Row],[CID]],ALY,2,FALSE)</f>
        <v>Interpreting Experiments</v>
      </c>
    </row>
    <row r="2605" spans="1:10" x14ac:dyDescent="0.2">
      <c r="A2605" s="8" t="str">
        <f>Table76810[[#This Row],[Test No.]]&amp;Table76810[[#This Row],[Section]]&amp;Table76810[[#This Row],[Q No.]]</f>
        <v>R174</v>
      </c>
      <c r="C2605" s="7" t="s">
        <v>94</v>
      </c>
      <c r="D2605" s="12">
        <v>4</v>
      </c>
      <c r="F2605" s="11" t="str">
        <f>Table76810[[#This Row],[CID]]</f>
        <v>S3.3</v>
      </c>
      <c r="G2605" s="6">
        <v>3</v>
      </c>
      <c r="H2605" s="13" t="s">
        <v>54</v>
      </c>
      <c r="I2605" s="12" t="s">
        <v>423</v>
      </c>
      <c r="J2605" s="11" t="str">
        <f>VLOOKUP(Table76810[[#This Row],[CID]],ALY,2,FALSE)</f>
        <v>Interpreting Experiments</v>
      </c>
    </row>
    <row r="2606" spans="1:10" x14ac:dyDescent="0.2">
      <c r="A2606" s="8" t="str">
        <f>Table76810[[#This Row],[Test No.]]&amp;Table76810[[#This Row],[Section]]&amp;Table76810[[#This Row],[Q No.]]</f>
        <v>R175</v>
      </c>
      <c r="C2606" s="7" t="s">
        <v>94</v>
      </c>
      <c r="D2606" s="12">
        <v>5</v>
      </c>
      <c r="F2606" s="11" t="str">
        <f>Table76810[[#This Row],[CID]]</f>
        <v>S3.3</v>
      </c>
      <c r="G2606" s="6">
        <v>3</v>
      </c>
      <c r="H2606" s="13" t="s">
        <v>54</v>
      </c>
      <c r="I2606" s="12" t="s">
        <v>423</v>
      </c>
      <c r="J2606" s="11" t="str">
        <f>VLOOKUP(Table76810[[#This Row],[CID]],ALY,2,FALSE)</f>
        <v>Interpreting Experiments</v>
      </c>
    </row>
    <row r="2607" spans="1:10" x14ac:dyDescent="0.2">
      <c r="A2607" s="8" t="str">
        <f>Table76810[[#This Row],[Test No.]]&amp;Table76810[[#This Row],[Section]]&amp;Table76810[[#This Row],[Q No.]]</f>
        <v>R176</v>
      </c>
      <c r="C2607" s="7" t="s">
        <v>94</v>
      </c>
      <c r="D2607" s="12">
        <v>6</v>
      </c>
      <c r="F2607" s="11" t="str">
        <f>Table76810[[#This Row],[CID]]</f>
        <v>S3.3</v>
      </c>
      <c r="G2607" s="6">
        <v>3</v>
      </c>
      <c r="H2607" s="13" t="s">
        <v>54</v>
      </c>
      <c r="I2607" s="12" t="s">
        <v>423</v>
      </c>
      <c r="J2607" s="11" t="str">
        <f>VLOOKUP(Table76810[[#This Row],[CID]],ALY,2,FALSE)</f>
        <v>Interpreting Experiments</v>
      </c>
    </row>
    <row r="2608" spans="1:10" x14ac:dyDescent="0.2">
      <c r="A2608" s="8" t="str">
        <f>Table76810[[#This Row],[Test No.]]&amp;Table76810[[#This Row],[Section]]&amp;Table76810[[#This Row],[Q No.]]</f>
        <v>R177</v>
      </c>
      <c r="C2608" s="7" t="s">
        <v>94</v>
      </c>
      <c r="D2608" s="12">
        <v>7</v>
      </c>
      <c r="F2608" s="11" t="str">
        <f>Table76810[[#This Row],[CID]]</f>
        <v>S2.1</v>
      </c>
      <c r="G2608" s="6">
        <v>2</v>
      </c>
      <c r="H2608" s="13" t="s">
        <v>53</v>
      </c>
      <c r="I2608" s="12" t="s">
        <v>418</v>
      </c>
      <c r="J2608" s="11" t="str">
        <f>VLOOKUP(Table76810[[#This Row],[CID]],ALY,2,FALSE)</f>
        <v>Data Trend &amp; Relationships between Variables</v>
      </c>
    </row>
    <row r="2609" spans="1:10" x14ac:dyDescent="0.2">
      <c r="A2609" s="8" t="str">
        <f>Table76810[[#This Row],[Test No.]]&amp;Table76810[[#This Row],[Section]]&amp;Table76810[[#This Row],[Q No.]]</f>
        <v>R178</v>
      </c>
      <c r="C2609" s="7" t="s">
        <v>94</v>
      </c>
      <c r="D2609" s="12">
        <v>8</v>
      </c>
      <c r="F2609" s="11" t="str">
        <f>Table76810[[#This Row],[CID]]</f>
        <v>S2.1</v>
      </c>
      <c r="G2609" s="6">
        <v>2</v>
      </c>
      <c r="H2609" s="13" t="s">
        <v>53</v>
      </c>
      <c r="I2609" s="12" t="s">
        <v>418</v>
      </c>
      <c r="J2609" s="11" t="str">
        <f>VLOOKUP(Table76810[[#This Row],[CID]],ALY,2,FALSE)</f>
        <v>Data Trend &amp; Relationships between Variables</v>
      </c>
    </row>
    <row r="2610" spans="1:10" x14ac:dyDescent="0.2">
      <c r="A2610" s="8" t="str">
        <f>Table76810[[#This Row],[Test No.]]&amp;Table76810[[#This Row],[Section]]&amp;Table76810[[#This Row],[Q No.]]</f>
        <v>R179</v>
      </c>
      <c r="C2610" s="7" t="s">
        <v>94</v>
      </c>
      <c r="D2610" s="12">
        <v>9</v>
      </c>
      <c r="F2610" s="11" t="str">
        <f>Table76810[[#This Row],[CID]]</f>
        <v>S2.2</v>
      </c>
      <c r="G2610" s="6">
        <v>2</v>
      </c>
      <c r="H2610" s="13" t="s">
        <v>53</v>
      </c>
      <c r="I2610" s="12" t="s">
        <v>419</v>
      </c>
      <c r="J2610" s="11" t="str">
        <f>VLOOKUP(Table76810[[#This Row],[CID]],ALY,2,FALSE)</f>
        <v>Hypothetical Data Point</v>
      </c>
    </row>
    <row r="2611" spans="1:10" x14ac:dyDescent="0.2">
      <c r="A2611" s="8" t="str">
        <f>Table76810[[#This Row],[Test No.]]&amp;Table76810[[#This Row],[Section]]&amp;Table76810[[#This Row],[Q No.]]</f>
        <v>R1710</v>
      </c>
      <c r="C2611" s="7" t="s">
        <v>94</v>
      </c>
      <c r="D2611" s="12">
        <v>10</v>
      </c>
      <c r="F2611" s="11" t="str">
        <f>Table76810[[#This Row],[CID]]</f>
        <v>S2.1</v>
      </c>
      <c r="G2611" s="6">
        <v>2</v>
      </c>
      <c r="H2611" s="13" t="s">
        <v>53</v>
      </c>
      <c r="I2611" s="12" t="s">
        <v>418</v>
      </c>
      <c r="J2611" s="11" t="str">
        <f>VLOOKUP(Table76810[[#This Row],[CID]],ALY,2,FALSE)</f>
        <v>Data Trend &amp; Relationships between Variables</v>
      </c>
    </row>
    <row r="2612" spans="1:10" x14ac:dyDescent="0.2">
      <c r="A2612" s="8" t="str">
        <f>Table76810[[#This Row],[Test No.]]&amp;Table76810[[#This Row],[Section]]&amp;Table76810[[#This Row],[Q No.]]</f>
        <v>R1711</v>
      </c>
      <c r="C2612" s="7" t="s">
        <v>94</v>
      </c>
      <c r="D2612" s="12">
        <v>11</v>
      </c>
      <c r="F2612" s="11" t="str">
        <f>Table76810[[#This Row],[CID]]</f>
        <v>S2.1</v>
      </c>
      <c r="G2612" s="6">
        <v>2</v>
      </c>
      <c r="H2612" s="13" t="s">
        <v>53</v>
      </c>
      <c r="I2612" s="12" t="s">
        <v>418</v>
      </c>
      <c r="J2612" s="11" t="str">
        <f>VLOOKUP(Table76810[[#This Row],[CID]],ALY,2,FALSE)</f>
        <v>Data Trend &amp; Relationships between Variables</v>
      </c>
    </row>
    <row r="2613" spans="1:10" x14ac:dyDescent="0.2">
      <c r="A2613" s="8" t="str">
        <f>Table76810[[#This Row],[Test No.]]&amp;Table76810[[#This Row],[Section]]&amp;Table76810[[#This Row],[Q No.]]</f>
        <v>R1712</v>
      </c>
      <c r="C2613" s="7" t="s">
        <v>94</v>
      </c>
      <c r="D2613" s="12">
        <v>12</v>
      </c>
      <c r="F2613" s="11" t="str">
        <f>Table76810[[#This Row],[CID]]</f>
        <v>S2.1</v>
      </c>
      <c r="G2613" s="6">
        <v>2</v>
      </c>
      <c r="H2613" s="13" t="s">
        <v>53</v>
      </c>
      <c r="I2613" s="12" t="s">
        <v>418</v>
      </c>
      <c r="J2613" s="11" t="str">
        <f>VLOOKUP(Table76810[[#This Row],[CID]],ALY,2,FALSE)</f>
        <v>Data Trend &amp; Relationships between Variables</v>
      </c>
    </row>
    <row r="2614" spans="1:10" x14ac:dyDescent="0.2">
      <c r="A2614" s="8" t="str">
        <f>Table76810[[#This Row],[Test No.]]&amp;Table76810[[#This Row],[Section]]&amp;Table76810[[#This Row],[Q No.]]</f>
        <v>R1713</v>
      </c>
      <c r="C2614" s="7" t="s">
        <v>94</v>
      </c>
      <c r="D2614" s="12">
        <v>13</v>
      </c>
      <c r="F2614" s="11" t="str">
        <f>Table76810[[#This Row],[CID]]</f>
        <v>S2.1</v>
      </c>
      <c r="G2614" s="6">
        <v>2</v>
      </c>
      <c r="H2614" s="13" t="s">
        <v>53</v>
      </c>
      <c r="I2614" s="12" t="s">
        <v>418</v>
      </c>
      <c r="J2614" s="11" t="str">
        <f>VLOOKUP(Table76810[[#This Row],[CID]],ALY,2,FALSE)</f>
        <v>Data Trend &amp; Relationships between Variables</v>
      </c>
    </row>
    <row r="2615" spans="1:10" x14ac:dyDescent="0.2">
      <c r="A2615" s="8" t="str">
        <f>Table76810[[#This Row],[Test No.]]&amp;Table76810[[#This Row],[Section]]&amp;Table76810[[#This Row],[Q No.]]</f>
        <v>R1714</v>
      </c>
      <c r="C2615" s="7" t="s">
        <v>94</v>
      </c>
      <c r="D2615" s="12">
        <v>14</v>
      </c>
      <c r="F2615" s="11" t="str">
        <f>Table76810[[#This Row],[CID]]</f>
        <v>S2.1</v>
      </c>
      <c r="G2615" s="6">
        <v>2</v>
      </c>
      <c r="H2615" s="13" t="s">
        <v>53</v>
      </c>
      <c r="I2615" s="12" t="s">
        <v>418</v>
      </c>
      <c r="J2615" s="11" t="str">
        <f>VLOOKUP(Table76810[[#This Row],[CID]],ALY,2,FALSE)</f>
        <v>Data Trend &amp; Relationships between Variables</v>
      </c>
    </row>
    <row r="2616" spans="1:10" x14ac:dyDescent="0.2">
      <c r="A2616" s="8" t="str">
        <f>Table76810[[#This Row],[Test No.]]&amp;Table76810[[#This Row],[Section]]&amp;Table76810[[#This Row],[Q No.]]</f>
        <v>R1715</v>
      </c>
      <c r="C2616" s="7" t="s">
        <v>94</v>
      </c>
      <c r="D2616" s="12">
        <v>15</v>
      </c>
      <c r="F2616" s="11" t="str">
        <f>Table76810[[#This Row],[CID]]</f>
        <v>S2.1</v>
      </c>
      <c r="G2616" s="6">
        <v>2</v>
      </c>
      <c r="H2616" s="13" t="s">
        <v>53</v>
      </c>
      <c r="I2616" s="12" t="s">
        <v>418</v>
      </c>
      <c r="J2616" s="11" t="str">
        <f>VLOOKUP(Table76810[[#This Row],[CID]],ALY,2,FALSE)</f>
        <v>Data Trend &amp; Relationships between Variables</v>
      </c>
    </row>
    <row r="2617" spans="1:10" x14ac:dyDescent="0.2">
      <c r="A2617" s="8" t="str">
        <f>Table76810[[#This Row],[Test No.]]&amp;Table76810[[#This Row],[Section]]&amp;Table76810[[#This Row],[Q No.]]</f>
        <v>R1716</v>
      </c>
      <c r="C2617" s="7" t="s">
        <v>94</v>
      </c>
      <c r="D2617" s="12">
        <v>16</v>
      </c>
      <c r="F2617" s="11" t="str">
        <f>Table76810[[#This Row],[CID]]</f>
        <v>S2.1</v>
      </c>
      <c r="G2617" s="6">
        <v>2</v>
      </c>
      <c r="H2617" s="13" t="s">
        <v>53</v>
      </c>
      <c r="I2617" s="12" t="s">
        <v>418</v>
      </c>
      <c r="J2617" s="11" t="str">
        <f>VLOOKUP(Table76810[[#This Row],[CID]],ALY,2,FALSE)</f>
        <v>Data Trend &amp; Relationships between Variables</v>
      </c>
    </row>
    <row r="2618" spans="1:10" x14ac:dyDescent="0.2">
      <c r="A2618" s="8" t="str">
        <f>Table76810[[#This Row],[Test No.]]&amp;Table76810[[#This Row],[Section]]&amp;Table76810[[#This Row],[Q No.]]</f>
        <v>R1717</v>
      </c>
      <c r="C2618" s="7" t="s">
        <v>94</v>
      </c>
      <c r="D2618" s="12">
        <v>17</v>
      </c>
      <c r="F2618" s="11" t="str">
        <f>Table76810[[#This Row],[CID]]</f>
        <v>S3.3</v>
      </c>
      <c r="G2618" s="6">
        <v>3</v>
      </c>
      <c r="H2618" s="13" t="s">
        <v>54</v>
      </c>
      <c r="I2618" s="12" t="s">
        <v>423</v>
      </c>
      <c r="J2618" s="11" t="str">
        <f>VLOOKUP(Table76810[[#This Row],[CID]],ALY,2,FALSE)</f>
        <v>Interpreting Experiments</v>
      </c>
    </row>
    <row r="2619" spans="1:10" x14ac:dyDescent="0.2">
      <c r="A2619" s="8" t="str">
        <f>Table76810[[#This Row],[Test No.]]&amp;Table76810[[#This Row],[Section]]&amp;Table76810[[#This Row],[Q No.]]</f>
        <v>R1718</v>
      </c>
      <c r="C2619" s="7" t="s">
        <v>94</v>
      </c>
      <c r="D2619" s="12">
        <v>18</v>
      </c>
      <c r="F2619" s="11" t="str">
        <f>Table76810[[#This Row],[CID]]</f>
        <v>S3.3</v>
      </c>
      <c r="G2619" s="6">
        <v>3</v>
      </c>
      <c r="H2619" s="13" t="s">
        <v>54</v>
      </c>
      <c r="I2619" s="12" t="s">
        <v>423</v>
      </c>
      <c r="J2619" s="11" t="str">
        <f>VLOOKUP(Table76810[[#This Row],[CID]],ALY,2,FALSE)</f>
        <v>Interpreting Experiments</v>
      </c>
    </row>
    <row r="2620" spans="1:10" x14ac:dyDescent="0.2">
      <c r="A2620" s="8" t="str">
        <f>Table76810[[#This Row],[Test No.]]&amp;Table76810[[#This Row],[Section]]&amp;Table76810[[#This Row],[Q No.]]</f>
        <v>R1719</v>
      </c>
      <c r="C2620" s="7" t="s">
        <v>94</v>
      </c>
      <c r="D2620" s="12">
        <v>19</v>
      </c>
      <c r="F2620" s="11" t="str">
        <f>Table76810[[#This Row],[CID]]</f>
        <v>S3.2</v>
      </c>
      <c r="G2620" s="6">
        <v>3</v>
      </c>
      <c r="H2620" s="13" t="s">
        <v>54</v>
      </c>
      <c r="I2620" s="12" t="s">
        <v>422</v>
      </c>
      <c r="J2620" s="11" t="str">
        <f>VLOOKUP(Table76810[[#This Row],[CID]],ALY,2,FALSE)</f>
        <v>Hypothetical Experiment</v>
      </c>
    </row>
    <row r="2621" spans="1:10" x14ac:dyDescent="0.2">
      <c r="A2621" s="8" t="str">
        <f>Table76810[[#This Row],[Test No.]]&amp;Table76810[[#This Row],[Section]]&amp;Table76810[[#This Row],[Q No.]]</f>
        <v>R1720</v>
      </c>
      <c r="C2621" s="7" t="s">
        <v>94</v>
      </c>
      <c r="D2621" s="12">
        <v>20</v>
      </c>
      <c r="F2621" s="11" t="str">
        <f>Table76810[[#This Row],[CID]]</f>
        <v>S3.2</v>
      </c>
      <c r="G2621" s="6">
        <v>3</v>
      </c>
      <c r="H2621" s="13" t="s">
        <v>54</v>
      </c>
      <c r="I2621" s="12" t="s">
        <v>422</v>
      </c>
      <c r="J2621" s="11" t="str">
        <f>VLOOKUP(Table76810[[#This Row],[CID]],ALY,2,FALSE)</f>
        <v>Hypothetical Experiment</v>
      </c>
    </row>
    <row r="2622" spans="1:10" x14ac:dyDescent="0.2">
      <c r="A2622" s="8" t="str">
        <f>Table76810[[#This Row],[Test No.]]&amp;Table76810[[#This Row],[Section]]&amp;Table76810[[#This Row],[Q No.]]</f>
        <v>R1721</v>
      </c>
      <c r="C2622" s="7" t="s">
        <v>94</v>
      </c>
      <c r="D2622" s="12">
        <v>21</v>
      </c>
      <c r="F2622" s="11" t="str">
        <f>Table76810[[#This Row],[CID]]</f>
        <v>S3.3</v>
      </c>
      <c r="G2622" s="6">
        <v>3</v>
      </c>
      <c r="H2622" s="13" t="s">
        <v>54</v>
      </c>
      <c r="I2622" s="12" t="s">
        <v>423</v>
      </c>
      <c r="J2622" s="11" t="str">
        <f>VLOOKUP(Table76810[[#This Row],[CID]],ALY,2,FALSE)</f>
        <v>Interpreting Experiments</v>
      </c>
    </row>
    <row r="2623" spans="1:10" x14ac:dyDescent="0.2">
      <c r="A2623" s="8" t="str">
        <f>Table76810[[#This Row],[Test No.]]&amp;Table76810[[#This Row],[Section]]&amp;Table76810[[#This Row],[Q No.]]</f>
        <v>R1722</v>
      </c>
      <c r="C2623" s="7" t="s">
        <v>94</v>
      </c>
      <c r="D2623" s="12">
        <v>22</v>
      </c>
      <c r="F2623" s="11" t="str">
        <f>Table76810[[#This Row],[CID]]</f>
        <v>S3.3</v>
      </c>
      <c r="G2623" s="6">
        <v>3</v>
      </c>
      <c r="H2623" s="13" t="s">
        <v>54</v>
      </c>
      <c r="I2623" s="12" t="s">
        <v>423</v>
      </c>
      <c r="J2623" s="11" t="str">
        <f>VLOOKUP(Table76810[[#This Row],[CID]],ALY,2,FALSE)</f>
        <v>Interpreting Experiments</v>
      </c>
    </row>
    <row r="2624" spans="1:10" x14ac:dyDescent="0.2">
      <c r="A2624" s="8" t="str">
        <f>Table76810[[#This Row],[Test No.]]&amp;Table76810[[#This Row],[Section]]&amp;Table76810[[#This Row],[Q No.]]</f>
        <v>R1723</v>
      </c>
      <c r="C2624" s="7" t="s">
        <v>94</v>
      </c>
      <c r="D2624" s="12">
        <v>23</v>
      </c>
      <c r="F2624" s="11" t="str">
        <f>Table76810[[#This Row],[CID]]</f>
        <v>S2.1</v>
      </c>
      <c r="G2624" s="6">
        <v>2</v>
      </c>
      <c r="H2624" s="13" t="s">
        <v>53</v>
      </c>
      <c r="I2624" s="12" t="s">
        <v>418</v>
      </c>
      <c r="J2624" s="11" t="str">
        <f>VLOOKUP(Table76810[[#This Row],[CID]],ALY,2,FALSE)</f>
        <v>Data Trend &amp; Relationships between Variables</v>
      </c>
    </row>
    <row r="2625" spans="1:10" x14ac:dyDescent="0.2">
      <c r="A2625" s="8" t="str">
        <f>Table76810[[#This Row],[Test No.]]&amp;Table76810[[#This Row],[Section]]&amp;Table76810[[#This Row],[Q No.]]</f>
        <v>R1724</v>
      </c>
      <c r="C2625" s="7" t="s">
        <v>94</v>
      </c>
      <c r="D2625" s="12">
        <v>24</v>
      </c>
      <c r="F2625" s="11" t="str">
        <f>Table76810[[#This Row],[CID]]</f>
        <v>S2.1</v>
      </c>
      <c r="G2625" s="6">
        <v>2</v>
      </c>
      <c r="H2625" s="13" t="s">
        <v>53</v>
      </c>
      <c r="I2625" s="12" t="s">
        <v>418</v>
      </c>
      <c r="J2625" s="11" t="str">
        <f>VLOOKUP(Table76810[[#This Row],[CID]],ALY,2,FALSE)</f>
        <v>Data Trend &amp; Relationships between Variables</v>
      </c>
    </row>
    <row r="2626" spans="1:10" x14ac:dyDescent="0.2">
      <c r="A2626" s="8" t="str">
        <f>Table76810[[#This Row],[Test No.]]&amp;Table76810[[#This Row],[Section]]&amp;Table76810[[#This Row],[Q No.]]</f>
        <v>R1725</v>
      </c>
      <c r="C2626" s="7" t="s">
        <v>94</v>
      </c>
      <c r="D2626" s="12">
        <v>25</v>
      </c>
      <c r="F2626" s="11" t="str">
        <f>Table76810[[#This Row],[CID]]</f>
        <v>S2.1</v>
      </c>
      <c r="G2626" s="6">
        <v>2</v>
      </c>
      <c r="H2626" s="13" t="s">
        <v>53</v>
      </c>
      <c r="I2626" s="12" t="s">
        <v>418</v>
      </c>
      <c r="J2626" s="11" t="str">
        <f>VLOOKUP(Table76810[[#This Row],[CID]],ALY,2,FALSE)</f>
        <v>Data Trend &amp; Relationships between Variables</v>
      </c>
    </row>
    <row r="2627" spans="1:10" x14ac:dyDescent="0.2">
      <c r="A2627" s="8" t="str">
        <f>Table76810[[#This Row],[Test No.]]&amp;Table76810[[#This Row],[Section]]&amp;Table76810[[#This Row],[Q No.]]</f>
        <v>R1726</v>
      </c>
      <c r="C2627" s="7" t="s">
        <v>94</v>
      </c>
      <c r="D2627" s="12">
        <v>26</v>
      </c>
      <c r="F2627" s="11" t="str">
        <f>Table76810[[#This Row],[CID]]</f>
        <v>S2.1</v>
      </c>
      <c r="G2627" s="6">
        <v>2</v>
      </c>
      <c r="H2627" s="13" t="s">
        <v>53</v>
      </c>
      <c r="I2627" s="12" t="s">
        <v>418</v>
      </c>
      <c r="J2627" s="11" t="str">
        <f>VLOOKUP(Table76810[[#This Row],[CID]],ALY,2,FALSE)</f>
        <v>Data Trend &amp; Relationships between Variables</v>
      </c>
    </row>
    <row r="2628" spans="1:10" x14ac:dyDescent="0.2">
      <c r="A2628" s="8" t="str">
        <f>Table76810[[#This Row],[Test No.]]&amp;Table76810[[#This Row],[Section]]&amp;Table76810[[#This Row],[Q No.]]</f>
        <v>R1727</v>
      </c>
      <c r="C2628" s="7" t="s">
        <v>94</v>
      </c>
      <c r="D2628" s="12">
        <v>27</v>
      </c>
      <c r="F2628" s="11" t="str">
        <f>Table76810[[#This Row],[CID]]</f>
        <v>S2.1</v>
      </c>
      <c r="G2628" s="6">
        <v>2</v>
      </c>
      <c r="H2628" s="13" t="s">
        <v>53</v>
      </c>
      <c r="I2628" s="12" t="s">
        <v>418</v>
      </c>
      <c r="J2628" s="11" t="str">
        <f>VLOOKUP(Table76810[[#This Row],[CID]],ALY,2,FALSE)</f>
        <v>Data Trend &amp; Relationships between Variables</v>
      </c>
    </row>
    <row r="2629" spans="1:10" x14ac:dyDescent="0.2">
      <c r="A2629" s="8" t="str">
        <f>Table76810[[#This Row],[Test No.]]&amp;Table76810[[#This Row],[Section]]&amp;Table76810[[#This Row],[Q No.]]</f>
        <v>R1728</v>
      </c>
      <c r="C2629" s="7" t="s">
        <v>94</v>
      </c>
      <c r="D2629" s="12">
        <v>28</v>
      </c>
      <c r="F2629" s="11" t="str">
        <f>Table76810[[#This Row],[CID]]</f>
        <v>S3.3</v>
      </c>
      <c r="G2629" s="6">
        <v>3</v>
      </c>
      <c r="H2629" s="13" t="s">
        <v>54</v>
      </c>
      <c r="I2629" s="12" t="s">
        <v>423</v>
      </c>
      <c r="J2629" s="11" t="str">
        <f>VLOOKUP(Table76810[[#This Row],[CID]],ALY,2,FALSE)</f>
        <v>Interpreting Experiments</v>
      </c>
    </row>
    <row r="2630" spans="1:10" x14ac:dyDescent="0.2">
      <c r="A2630" s="8" t="str">
        <f>Table76810[[#This Row],[Test No.]]&amp;Table76810[[#This Row],[Section]]&amp;Table76810[[#This Row],[Q No.]]</f>
        <v>R1729</v>
      </c>
      <c r="C2630" s="7" t="s">
        <v>94</v>
      </c>
      <c r="D2630" s="12">
        <v>29</v>
      </c>
      <c r="F2630" s="11" t="str">
        <f>Table76810[[#This Row],[CID]]</f>
        <v>S3.3</v>
      </c>
      <c r="G2630" s="6">
        <v>3</v>
      </c>
      <c r="H2630" s="13" t="s">
        <v>54</v>
      </c>
      <c r="I2630" s="12" t="s">
        <v>423</v>
      </c>
      <c r="J2630" s="11" t="str">
        <f>VLOOKUP(Table76810[[#This Row],[CID]],ALY,2,FALSE)</f>
        <v>Interpreting Experiments</v>
      </c>
    </row>
    <row r="2631" spans="1:10" x14ac:dyDescent="0.2">
      <c r="A2631" s="8" t="str">
        <f>Table76810[[#This Row],[Test No.]]&amp;Table76810[[#This Row],[Section]]&amp;Table76810[[#This Row],[Q No.]]</f>
        <v>R1730</v>
      </c>
      <c r="C2631" s="7" t="s">
        <v>94</v>
      </c>
      <c r="D2631" s="12">
        <v>30</v>
      </c>
      <c r="F2631" s="11" t="str">
        <f>Table76810[[#This Row],[CID]]</f>
        <v>S3.2</v>
      </c>
      <c r="G2631" s="6">
        <v>3</v>
      </c>
      <c r="H2631" s="13" t="s">
        <v>54</v>
      </c>
      <c r="I2631" s="12" t="s">
        <v>422</v>
      </c>
      <c r="J2631" s="11" t="str">
        <f>VLOOKUP(Table76810[[#This Row],[CID]],ALY,2,FALSE)</f>
        <v>Hypothetical Experiment</v>
      </c>
    </row>
    <row r="2632" spans="1:10" x14ac:dyDescent="0.2">
      <c r="A2632" s="8" t="str">
        <f>Table76810[[#This Row],[Test No.]]&amp;Table76810[[#This Row],[Section]]&amp;Table76810[[#This Row],[Q No.]]</f>
        <v>R1731</v>
      </c>
      <c r="C2632" s="7" t="s">
        <v>94</v>
      </c>
      <c r="D2632" s="12">
        <v>31</v>
      </c>
      <c r="F2632" s="11" t="str">
        <f>Table76810[[#This Row],[CID]]</f>
        <v>S3.3</v>
      </c>
      <c r="G2632" s="6">
        <v>3</v>
      </c>
      <c r="H2632" s="13" t="s">
        <v>54</v>
      </c>
      <c r="I2632" s="12" t="s">
        <v>423</v>
      </c>
      <c r="J2632" s="11" t="str">
        <f>VLOOKUP(Table76810[[#This Row],[CID]],ALY,2,FALSE)</f>
        <v>Interpreting Experiments</v>
      </c>
    </row>
    <row r="2633" spans="1:10" x14ac:dyDescent="0.2">
      <c r="A2633" s="8" t="str">
        <f>Table76810[[#This Row],[Test No.]]&amp;Table76810[[#This Row],[Section]]&amp;Table76810[[#This Row],[Q No.]]</f>
        <v>R1732</v>
      </c>
      <c r="C2633" s="7" t="s">
        <v>94</v>
      </c>
      <c r="D2633" s="12">
        <v>32</v>
      </c>
      <c r="F2633" s="11" t="str">
        <f>Table76810[[#This Row],[CID]]</f>
        <v>S3.3</v>
      </c>
      <c r="G2633" s="6">
        <v>3</v>
      </c>
      <c r="H2633" s="13" t="s">
        <v>54</v>
      </c>
      <c r="I2633" s="12" t="s">
        <v>423</v>
      </c>
      <c r="J2633" s="11" t="str">
        <f>VLOOKUP(Table76810[[#This Row],[CID]],ALY,2,FALSE)</f>
        <v>Interpreting Experiments</v>
      </c>
    </row>
    <row r="2634" spans="1:10" x14ac:dyDescent="0.2">
      <c r="A2634" s="8" t="str">
        <f>Table76810[[#This Row],[Test No.]]&amp;Table76810[[#This Row],[Section]]&amp;Table76810[[#This Row],[Q No.]]</f>
        <v>R1733</v>
      </c>
      <c r="C2634" s="7" t="s">
        <v>94</v>
      </c>
      <c r="D2634" s="12">
        <v>33</v>
      </c>
      <c r="F2634" s="11" t="str">
        <f>Table76810[[#This Row],[CID]]</f>
        <v>S3.3</v>
      </c>
      <c r="G2634" s="6">
        <v>3</v>
      </c>
      <c r="H2634" s="13" t="s">
        <v>54</v>
      </c>
      <c r="I2634" s="12" t="s">
        <v>423</v>
      </c>
      <c r="J2634" s="11" t="str">
        <f>VLOOKUP(Table76810[[#This Row],[CID]],ALY,2,FALSE)</f>
        <v>Interpreting Experiments</v>
      </c>
    </row>
    <row r="2635" spans="1:10" x14ac:dyDescent="0.2">
      <c r="A2635" s="8" t="str">
        <f>Table76810[[#This Row],[Test No.]]&amp;Table76810[[#This Row],[Section]]&amp;Table76810[[#This Row],[Q No.]]</f>
        <v>R1734</v>
      </c>
      <c r="C2635" s="7" t="s">
        <v>94</v>
      </c>
      <c r="D2635" s="12">
        <v>34</v>
      </c>
      <c r="F2635" s="11" t="str">
        <f>Table76810[[#This Row],[CID]]</f>
        <v>S1.3</v>
      </c>
      <c r="G2635" s="6">
        <v>1</v>
      </c>
      <c r="H2635" s="13" t="s">
        <v>52</v>
      </c>
      <c r="I2635" s="12" t="s">
        <v>417</v>
      </c>
      <c r="J2635" s="11" t="str">
        <f>VLOOKUP(Table76810[[#This Row],[CID]],ALY,2,FALSE)</f>
        <v>Comparison</v>
      </c>
    </row>
    <row r="2636" spans="1:10" x14ac:dyDescent="0.2">
      <c r="A2636" s="8" t="str">
        <f>Table76810[[#This Row],[Test No.]]&amp;Table76810[[#This Row],[Section]]&amp;Table76810[[#This Row],[Q No.]]</f>
        <v>R1735</v>
      </c>
      <c r="C2636" s="7" t="s">
        <v>94</v>
      </c>
      <c r="D2636" s="12">
        <v>35</v>
      </c>
      <c r="F2636" s="11" t="str">
        <f>Table76810[[#This Row],[CID]]</f>
        <v>S1.1</v>
      </c>
      <c r="G2636" s="6">
        <v>1</v>
      </c>
      <c r="H2636" s="13" t="s">
        <v>52</v>
      </c>
      <c r="I2636" s="12" t="s">
        <v>415</v>
      </c>
      <c r="J2636" s="11" t="str">
        <f>VLOOKUP(Table76810[[#This Row],[CID]],ALY,2,FALSE)</f>
        <v>Detail</v>
      </c>
    </row>
    <row r="2637" spans="1:10" x14ac:dyDescent="0.2">
      <c r="A2637" s="8" t="str">
        <f>Table76810[[#This Row],[Test No.]]&amp;Table76810[[#This Row],[Section]]&amp;Table76810[[#This Row],[Q No.]]</f>
        <v>R1736</v>
      </c>
      <c r="C2637" s="7" t="s">
        <v>94</v>
      </c>
      <c r="D2637" s="12">
        <v>36</v>
      </c>
      <c r="F2637" s="11" t="str">
        <f>Table76810[[#This Row],[CID]]</f>
        <v>S1.1</v>
      </c>
      <c r="G2637" s="6">
        <v>1</v>
      </c>
      <c r="H2637" s="13" t="s">
        <v>52</v>
      </c>
      <c r="I2637" s="12" t="s">
        <v>415</v>
      </c>
      <c r="J2637" s="11" t="str">
        <f>VLOOKUP(Table76810[[#This Row],[CID]],ALY,2,FALSE)</f>
        <v>Detail</v>
      </c>
    </row>
    <row r="2638" spans="1:10" x14ac:dyDescent="0.2">
      <c r="A2638" s="8" t="str">
        <f>Table76810[[#This Row],[Test No.]]&amp;Table76810[[#This Row],[Section]]&amp;Table76810[[#This Row],[Q No.]]</f>
        <v>R1737</v>
      </c>
      <c r="C2638" s="7" t="s">
        <v>94</v>
      </c>
      <c r="D2638" s="12">
        <v>37</v>
      </c>
      <c r="F2638" s="11" t="str">
        <f>Table76810[[#This Row],[CID]]</f>
        <v>S1.2</v>
      </c>
      <c r="G2638" s="6">
        <v>1</v>
      </c>
      <c r="H2638" s="13" t="s">
        <v>52</v>
      </c>
      <c r="I2638" s="12" t="s">
        <v>416</v>
      </c>
      <c r="J2638" s="11" t="str">
        <f>VLOOKUP(Table76810[[#This Row],[CID]],ALY,2,FALSE)</f>
        <v>Inference</v>
      </c>
    </row>
    <row r="2639" spans="1:10" x14ac:dyDescent="0.2">
      <c r="A2639" s="8" t="str">
        <f>Table76810[[#This Row],[Test No.]]&amp;Table76810[[#This Row],[Section]]&amp;Table76810[[#This Row],[Q No.]]</f>
        <v>R1738</v>
      </c>
      <c r="C2639" s="7" t="s">
        <v>94</v>
      </c>
      <c r="D2639" s="12">
        <v>38</v>
      </c>
      <c r="F2639" s="11" t="str">
        <f>Table76810[[#This Row],[CID]]</f>
        <v>S1.2</v>
      </c>
      <c r="G2639" s="6">
        <v>1</v>
      </c>
      <c r="H2639" s="13" t="s">
        <v>52</v>
      </c>
      <c r="I2639" s="12" t="s">
        <v>416</v>
      </c>
      <c r="J2639" s="11" t="str">
        <f>VLOOKUP(Table76810[[#This Row],[CID]],ALY,2,FALSE)</f>
        <v>Inference</v>
      </c>
    </row>
    <row r="2640" spans="1:10" x14ac:dyDescent="0.2">
      <c r="A2640" s="8" t="str">
        <f>Table76810[[#This Row],[Test No.]]&amp;Table76810[[#This Row],[Section]]&amp;Table76810[[#This Row],[Q No.]]</f>
        <v>R1739</v>
      </c>
      <c r="C2640" s="7" t="s">
        <v>94</v>
      </c>
      <c r="D2640" s="12">
        <v>39</v>
      </c>
      <c r="F2640" s="11" t="str">
        <f>Table76810[[#This Row],[CID]]</f>
        <v>S1.1</v>
      </c>
      <c r="G2640" s="6">
        <v>1</v>
      </c>
      <c r="H2640" s="13" t="s">
        <v>52</v>
      </c>
      <c r="I2640" s="12" t="s">
        <v>415</v>
      </c>
      <c r="J2640" s="11" t="str">
        <f>VLOOKUP(Table76810[[#This Row],[CID]],ALY,2,FALSE)</f>
        <v>Detail</v>
      </c>
    </row>
    <row r="2641" spans="1:10" x14ac:dyDescent="0.2">
      <c r="A2641" s="8" t="str">
        <f>Table76810[[#This Row],[Test No.]]&amp;Table76810[[#This Row],[Section]]&amp;Table76810[[#This Row],[Q No.]]</f>
        <v>R1740</v>
      </c>
      <c r="C2641" s="7" t="s">
        <v>94</v>
      </c>
      <c r="D2641" s="12">
        <v>40</v>
      </c>
      <c r="F2641" s="11" t="str">
        <f>Table76810[[#This Row],[CID]]</f>
        <v>S1.1</v>
      </c>
      <c r="G2641" s="6">
        <v>1</v>
      </c>
      <c r="H2641" s="13" t="s">
        <v>52</v>
      </c>
      <c r="I2641" s="12" t="s">
        <v>415</v>
      </c>
      <c r="J2641" s="11" t="str">
        <f>VLOOKUP(Table76810[[#This Row],[CID]],ALY,2,FALSE)</f>
        <v>Detail</v>
      </c>
    </row>
    <row r="2642" spans="1:10" x14ac:dyDescent="0.2">
      <c r="A2642" s="8" t="str">
        <f>Table76810[[#This Row],[Test No.]]&amp;Table76810[[#This Row],[Section]]&amp;Table76810[[#This Row],[Q No.]]</f>
        <v>R181</v>
      </c>
      <c r="C2642" s="7" t="s">
        <v>93</v>
      </c>
      <c r="D2642" s="12">
        <v>1</v>
      </c>
      <c r="F2642" s="11" t="str">
        <f>Table76810[[#This Row],[CID]]</f>
        <v>S1.3</v>
      </c>
      <c r="G2642" s="6">
        <v>1</v>
      </c>
      <c r="H2642" s="13" t="s">
        <v>52</v>
      </c>
      <c r="I2642" s="12" t="s">
        <v>417</v>
      </c>
      <c r="J2642" s="11" t="str">
        <f>VLOOKUP(Table76810[[#This Row],[CID]],ALY,2,FALSE)</f>
        <v>Comparison</v>
      </c>
    </row>
    <row r="2643" spans="1:10" x14ac:dyDescent="0.2">
      <c r="A2643" s="8" t="str">
        <f>Table76810[[#This Row],[Test No.]]&amp;Table76810[[#This Row],[Section]]&amp;Table76810[[#This Row],[Q No.]]</f>
        <v>R182</v>
      </c>
      <c r="C2643" s="7" t="s">
        <v>93</v>
      </c>
      <c r="D2643" s="12">
        <v>2</v>
      </c>
      <c r="F2643" s="11" t="str">
        <f>Table76810[[#This Row],[CID]]</f>
        <v>S1.1</v>
      </c>
      <c r="G2643" s="6">
        <v>1</v>
      </c>
      <c r="H2643" s="13" t="s">
        <v>52</v>
      </c>
      <c r="I2643" s="12" t="s">
        <v>415</v>
      </c>
      <c r="J2643" s="11" t="str">
        <f>VLOOKUP(Table76810[[#This Row],[CID]],ALY,2,FALSE)</f>
        <v>Detail</v>
      </c>
    </row>
    <row r="2644" spans="1:10" x14ac:dyDescent="0.2">
      <c r="A2644" s="8" t="str">
        <f>Table76810[[#This Row],[Test No.]]&amp;Table76810[[#This Row],[Section]]&amp;Table76810[[#This Row],[Q No.]]</f>
        <v>R183</v>
      </c>
      <c r="C2644" s="7" t="s">
        <v>93</v>
      </c>
      <c r="D2644" s="12">
        <v>3</v>
      </c>
      <c r="F2644" s="11" t="str">
        <f>Table76810[[#This Row],[CID]]</f>
        <v>S1.1</v>
      </c>
      <c r="G2644" s="6">
        <v>1</v>
      </c>
      <c r="H2644" s="13" t="s">
        <v>52</v>
      </c>
      <c r="I2644" s="12" t="s">
        <v>415</v>
      </c>
      <c r="J2644" s="11" t="str">
        <f>VLOOKUP(Table76810[[#This Row],[CID]],ALY,2,FALSE)</f>
        <v>Detail</v>
      </c>
    </row>
    <row r="2645" spans="1:10" x14ac:dyDescent="0.2">
      <c r="A2645" s="8" t="str">
        <f>Table76810[[#This Row],[Test No.]]&amp;Table76810[[#This Row],[Section]]&amp;Table76810[[#This Row],[Q No.]]</f>
        <v>R184</v>
      </c>
      <c r="C2645" s="7" t="s">
        <v>93</v>
      </c>
      <c r="D2645" s="12">
        <v>4</v>
      </c>
      <c r="F2645" s="11" t="str">
        <f>Table76810[[#This Row],[CID]]</f>
        <v>S1.1</v>
      </c>
      <c r="G2645" s="6">
        <v>1</v>
      </c>
      <c r="H2645" s="13" t="s">
        <v>52</v>
      </c>
      <c r="I2645" s="12" t="s">
        <v>415</v>
      </c>
      <c r="J2645" s="11" t="str">
        <f>VLOOKUP(Table76810[[#This Row],[CID]],ALY,2,FALSE)</f>
        <v>Detail</v>
      </c>
    </row>
    <row r="2646" spans="1:10" x14ac:dyDescent="0.2">
      <c r="A2646" s="8" t="str">
        <f>Table76810[[#This Row],[Test No.]]&amp;Table76810[[#This Row],[Section]]&amp;Table76810[[#This Row],[Q No.]]</f>
        <v>R185</v>
      </c>
      <c r="C2646" s="7" t="s">
        <v>93</v>
      </c>
      <c r="D2646" s="12">
        <v>5</v>
      </c>
      <c r="F2646" s="11" t="str">
        <f>Table76810[[#This Row],[CID]]</f>
        <v>S1.1</v>
      </c>
      <c r="G2646" s="6">
        <v>1</v>
      </c>
      <c r="H2646" s="13" t="s">
        <v>52</v>
      </c>
      <c r="I2646" s="12" t="s">
        <v>415</v>
      </c>
      <c r="J2646" s="11" t="str">
        <f>VLOOKUP(Table76810[[#This Row],[CID]],ALY,2,FALSE)</f>
        <v>Detail</v>
      </c>
    </row>
    <row r="2647" spans="1:10" x14ac:dyDescent="0.2">
      <c r="A2647" s="8" t="str">
        <f>Table76810[[#This Row],[Test No.]]&amp;Table76810[[#This Row],[Section]]&amp;Table76810[[#This Row],[Q No.]]</f>
        <v>R186</v>
      </c>
      <c r="C2647" s="7" t="s">
        <v>93</v>
      </c>
      <c r="D2647" s="12">
        <v>6</v>
      </c>
      <c r="F2647" s="11" t="str">
        <f>Table76810[[#This Row],[CID]]</f>
        <v>S1.2</v>
      </c>
      <c r="G2647" s="6">
        <v>1</v>
      </c>
      <c r="H2647" s="13" t="s">
        <v>52</v>
      </c>
      <c r="I2647" s="12" t="s">
        <v>416</v>
      </c>
      <c r="J2647" s="11" t="str">
        <f>VLOOKUP(Table76810[[#This Row],[CID]],ALY,2,FALSE)</f>
        <v>Inference</v>
      </c>
    </row>
    <row r="2648" spans="1:10" x14ac:dyDescent="0.2">
      <c r="A2648" s="8" t="str">
        <f>Table76810[[#This Row],[Test No.]]&amp;Table76810[[#This Row],[Section]]&amp;Table76810[[#This Row],[Q No.]]</f>
        <v>R187</v>
      </c>
      <c r="C2648" s="7" t="s">
        <v>93</v>
      </c>
      <c r="D2648" s="12">
        <v>7</v>
      </c>
      <c r="F2648" s="11" t="str">
        <f>Table76810[[#This Row],[CID]]</f>
        <v>S1.2</v>
      </c>
      <c r="G2648" s="6">
        <v>1</v>
      </c>
      <c r="H2648" s="13" t="s">
        <v>52</v>
      </c>
      <c r="I2648" s="12" t="s">
        <v>416</v>
      </c>
      <c r="J2648" s="11" t="str">
        <f>VLOOKUP(Table76810[[#This Row],[CID]],ALY,2,FALSE)</f>
        <v>Inference</v>
      </c>
    </row>
    <row r="2649" spans="1:10" x14ac:dyDescent="0.2">
      <c r="A2649" s="8" t="str">
        <f>Table76810[[#This Row],[Test No.]]&amp;Table76810[[#This Row],[Section]]&amp;Table76810[[#This Row],[Q No.]]</f>
        <v>R188</v>
      </c>
      <c r="C2649" s="7" t="s">
        <v>93</v>
      </c>
      <c r="D2649" s="12">
        <v>8</v>
      </c>
      <c r="F2649" s="11" t="str">
        <f>Table76810[[#This Row],[CID]]</f>
        <v>S2.1</v>
      </c>
      <c r="G2649" s="6">
        <v>2</v>
      </c>
      <c r="H2649" s="13" t="s">
        <v>53</v>
      </c>
      <c r="I2649" s="12" t="s">
        <v>418</v>
      </c>
      <c r="J2649" s="11" t="str">
        <f>VLOOKUP(Table76810[[#This Row],[CID]],ALY,2,FALSE)</f>
        <v>Data Trend &amp; Relationships between Variables</v>
      </c>
    </row>
    <row r="2650" spans="1:10" x14ac:dyDescent="0.2">
      <c r="A2650" s="8" t="str">
        <f>Table76810[[#This Row],[Test No.]]&amp;Table76810[[#This Row],[Section]]&amp;Table76810[[#This Row],[Q No.]]</f>
        <v>R189</v>
      </c>
      <c r="C2650" s="7" t="s">
        <v>93</v>
      </c>
      <c r="D2650" s="12">
        <v>9</v>
      </c>
      <c r="F2650" s="11" t="str">
        <f>Table76810[[#This Row],[CID]]</f>
        <v>S2.1</v>
      </c>
      <c r="G2650" s="6">
        <v>2</v>
      </c>
      <c r="H2650" s="13" t="s">
        <v>53</v>
      </c>
      <c r="I2650" s="12" t="s">
        <v>418</v>
      </c>
      <c r="J2650" s="11" t="str">
        <f>VLOOKUP(Table76810[[#This Row],[CID]],ALY,2,FALSE)</f>
        <v>Data Trend &amp; Relationships between Variables</v>
      </c>
    </row>
    <row r="2651" spans="1:10" x14ac:dyDescent="0.2">
      <c r="A2651" s="8" t="str">
        <f>Table76810[[#This Row],[Test No.]]&amp;Table76810[[#This Row],[Section]]&amp;Table76810[[#This Row],[Q No.]]</f>
        <v>R1810</v>
      </c>
      <c r="C2651" s="7" t="s">
        <v>93</v>
      </c>
      <c r="D2651" s="12">
        <v>10</v>
      </c>
      <c r="F2651" s="11" t="str">
        <f>Table76810[[#This Row],[CID]]</f>
        <v>S2.1</v>
      </c>
      <c r="G2651" s="6">
        <v>2</v>
      </c>
      <c r="H2651" s="13" t="s">
        <v>53</v>
      </c>
      <c r="I2651" s="12" t="s">
        <v>418</v>
      </c>
      <c r="J2651" s="11" t="str">
        <f>VLOOKUP(Table76810[[#This Row],[CID]],ALY,2,FALSE)</f>
        <v>Data Trend &amp; Relationships between Variables</v>
      </c>
    </row>
    <row r="2652" spans="1:10" x14ac:dyDescent="0.2">
      <c r="A2652" s="8" t="str">
        <f>Table76810[[#This Row],[Test No.]]&amp;Table76810[[#This Row],[Section]]&amp;Table76810[[#This Row],[Q No.]]</f>
        <v>R1811</v>
      </c>
      <c r="C2652" s="7" t="s">
        <v>93</v>
      </c>
      <c r="D2652" s="12">
        <v>11</v>
      </c>
      <c r="F2652" s="11" t="str">
        <f>Table76810[[#This Row],[CID]]</f>
        <v>S2.2</v>
      </c>
      <c r="G2652" s="6">
        <v>2</v>
      </c>
      <c r="H2652" s="13" t="s">
        <v>53</v>
      </c>
      <c r="I2652" s="12" t="s">
        <v>419</v>
      </c>
      <c r="J2652" s="11" t="str">
        <f>VLOOKUP(Table76810[[#This Row],[CID]],ALY,2,FALSE)</f>
        <v>Hypothetical Data Point</v>
      </c>
    </row>
    <row r="2653" spans="1:10" x14ac:dyDescent="0.2">
      <c r="A2653" s="8" t="str">
        <f>Table76810[[#This Row],[Test No.]]&amp;Table76810[[#This Row],[Section]]&amp;Table76810[[#This Row],[Q No.]]</f>
        <v>R1812</v>
      </c>
      <c r="C2653" s="7" t="s">
        <v>93</v>
      </c>
      <c r="D2653" s="12">
        <v>12</v>
      </c>
      <c r="F2653" s="11" t="str">
        <f>Table76810[[#This Row],[CID]]</f>
        <v>S2.1</v>
      </c>
      <c r="G2653" s="6">
        <v>2</v>
      </c>
      <c r="H2653" s="13" t="s">
        <v>53</v>
      </c>
      <c r="I2653" s="12" t="s">
        <v>418</v>
      </c>
      <c r="J2653" s="11" t="str">
        <f>VLOOKUP(Table76810[[#This Row],[CID]],ALY,2,FALSE)</f>
        <v>Data Trend &amp; Relationships between Variables</v>
      </c>
    </row>
    <row r="2654" spans="1:10" x14ac:dyDescent="0.2">
      <c r="A2654" s="8" t="str">
        <f>Table76810[[#This Row],[Test No.]]&amp;Table76810[[#This Row],[Section]]&amp;Table76810[[#This Row],[Q No.]]</f>
        <v>R1813</v>
      </c>
      <c r="C2654" s="7" t="s">
        <v>93</v>
      </c>
      <c r="D2654" s="12">
        <v>13</v>
      </c>
      <c r="F2654" s="11" t="str">
        <f>Table76810[[#This Row],[CID]]</f>
        <v>S3.3</v>
      </c>
      <c r="G2654" s="6">
        <v>3</v>
      </c>
      <c r="H2654" s="13" t="s">
        <v>54</v>
      </c>
      <c r="I2654" s="12" t="s">
        <v>423</v>
      </c>
      <c r="J2654" s="11" t="str">
        <f>VLOOKUP(Table76810[[#This Row],[CID]],ALY,2,FALSE)</f>
        <v>Interpreting Experiments</v>
      </c>
    </row>
    <row r="2655" spans="1:10" x14ac:dyDescent="0.2">
      <c r="A2655" s="8" t="str">
        <f>Table76810[[#This Row],[Test No.]]&amp;Table76810[[#This Row],[Section]]&amp;Table76810[[#This Row],[Q No.]]</f>
        <v>R1814</v>
      </c>
      <c r="C2655" s="7" t="s">
        <v>93</v>
      </c>
      <c r="D2655" s="12">
        <v>14</v>
      </c>
      <c r="F2655" s="11" t="str">
        <f>Table76810[[#This Row],[CID]]</f>
        <v>S3.3</v>
      </c>
      <c r="G2655" s="6">
        <v>3</v>
      </c>
      <c r="H2655" s="13" t="s">
        <v>54</v>
      </c>
      <c r="I2655" s="12" t="s">
        <v>423</v>
      </c>
      <c r="J2655" s="11" t="str">
        <f>VLOOKUP(Table76810[[#This Row],[CID]],ALY,2,FALSE)</f>
        <v>Interpreting Experiments</v>
      </c>
    </row>
    <row r="2656" spans="1:10" x14ac:dyDescent="0.2">
      <c r="A2656" s="8" t="str">
        <f>Table76810[[#This Row],[Test No.]]&amp;Table76810[[#This Row],[Section]]&amp;Table76810[[#This Row],[Q No.]]</f>
        <v>R1815</v>
      </c>
      <c r="C2656" s="7" t="s">
        <v>93</v>
      </c>
      <c r="D2656" s="12">
        <v>15</v>
      </c>
      <c r="F2656" s="11" t="str">
        <f>Table76810[[#This Row],[CID]]</f>
        <v>S3.3</v>
      </c>
      <c r="G2656" s="6">
        <v>3</v>
      </c>
      <c r="H2656" s="13" t="s">
        <v>54</v>
      </c>
      <c r="I2656" s="12" t="s">
        <v>423</v>
      </c>
      <c r="J2656" s="11" t="str">
        <f>VLOOKUP(Table76810[[#This Row],[CID]],ALY,2,FALSE)</f>
        <v>Interpreting Experiments</v>
      </c>
    </row>
    <row r="2657" spans="1:10" x14ac:dyDescent="0.2">
      <c r="A2657" s="8" t="str">
        <f>Table76810[[#This Row],[Test No.]]&amp;Table76810[[#This Row],[Section]]&amp;Table76810[[#This Row],[Q No.]]</f>
        <v>R1816</v>
      </c>
      <c r="C2657" s="7" t="s">
        <v>93</v>
      </c>
      <c r="D2657" s="12">
        <v>16</v>
      </c>
      <c r="F2657" s="11" t="str">
        <f>Table76810[[#This Row],[CID]]</f>
        <v>S3.2</v>
      </c>
      <c r="G2657" s="6">
        <v>3</v>
      </c>
      <c r="H2657" s="13" t="s">
        <v>54</v>
      </c>
      <c r="I2657" s="12" t="s">
        <v>422</v>
      </c>
      <c r="J2657" s="11" t="str">
        <f>VLOOKUP(Table76810[[#This Row],[CID]],ALY,2,FALSE)</f>
        <v>Hypothetical Experiment</v>
      </c>
    </row>
    <row r="2658" spans="1:10" x14ac:dyDescent="0.2">
      <c r="A2658" s="8" t="str">
        <f>Table76810[[#This Row],[Test No.]]&amp;Table76810[[#This Row],[Section]]&amp;Table76810[[#This Row],[Q No.]]</f>
        <v>R1817</v>
      </c>
      <c r="C2658" s="7" t="s">
        <v>93</v>
      </c>
      <c r="D2658" s="12">
        <v>17</v>
      </c>
      <c r="F2658" s="11" t="str">
        <f>Table76810[[#This Row],[CID]]</f>
        <v>S3.1</v>
      </c>
      <c r="G2658" s="6">
        <v>3</v>
      </c>
      <c r="H2658" s="13" t="s">
        <v>54</v>
      </c>
      <c r="I2658" s="12" t="s">
        <v>421</v>
      </c>
      <c r="J2658" s="11" t="str">
        <f>VLOOKUP(Table76810[[#This Row],[CID]],ALY,2,FALSE)</f>
        <v>Experimental Design &amp; Method</v>
      </c>
    </row>
    <row r="2659" spans="1:10" x14ac:dyDescent="0.2">
      <c r="A2659" s="8" t="str">
        <f>Table76810[[#This Row],[Test No.]]&amp;Table76810[[#This Row],[Section]]&amp;Table76810[[#This Row],[Q No.]]</f>
        <v>R1818</v>
      </c>
      <c r="C2659" s="7" t="s">
        <v>93</v>
      </c>
      <c r="D2659" s="12">
        <v>18</v>
      </c>
      <c r="F2659" s="11" t="str">
        <f>Table76810[[#This Row],[CID]]</f>
        <v>S3.3</v>
      </c>
      <c r="G2659" s="6">
        <v>3</v>
      </c>
      <c r="H2659" s="13" t="s">
        <v>54</v>
      </c>
      <c r="I2659" s="12" t="s">
        <v>423</v>
      </c>
      <c r="J2659" s="11" t="str">
        <f>VLOOKUP(Table76810[[#This Row],[CID]],ALY,2,FALSE)</f>
        <v>Interpreting Experiments</v>
      </c>
    </row>
    <row r="2660" spans="1:10" x14ac:dyDescent="0.2">
      <c r="A2660" s="8" t="str">
        <f>Table76810[[#This Row],[Test No.]]&amp;Table76810[[#This Row],[Section]]&amp;Table76810[[#This Row],[Q No.]]</f>
        <v>R1819</v>
      </c>
      <c r="C2660" s="7" t="s">
        <v>93</v>
      </c>
      <c r="D2660" s="12">
        <v>19</v>
      </c>
      <c r="F2660" s="11" t="str">
        <f>Table76810[[#This Row],[CID]]</f>
        <v>S3.3</v>
      </c>
      <c r="G2660" s="6">
        <v>3</v>
      </c>
      <c r="H2660" s="13" t="s">
        <v>54</v>
      </c>
      <c r="I2660" s="12" t="s">
        <v>423</v>
      </c>
      <c r="J2660" s="11" t="str">
        <f>VLOOKUP(Table76810[[#This Row],[CID]],ALY,2,FALSE)</f>
        <v>Interpreting Experiments</v>
      </c>
    </row>
    <row r="2661" spans="1:10" x14ac:dyDescent="0.2">
      <c r="A2661" s="8" t="str">
        <f>Table76810[[#This Row],[Test No.]]&amp;Table76810[[#This Row],[Section]]&amp;Table76810[[#This Row],[Q No.]]</f>
        <v>R1820</v>
      </c>
      <c r="C2661" s="7" t="s">
        <v>93</v>
      </c>
      <c r="D2661" s="12">
        <v>20</v>
      </c>
      <c r="F2661" s="11" t="str">
        <f>Table76810[[#This Row],[CID]]</f>
        <v>S3.3</v>
      </c>
      <c r="G2661" s="6">
        <v>3</v>
      </c>
      <c r="H2661" s="13" t="s">
        <v>54</v>
      </c>
      <c r="I2661" s="12" t="s">
        <v>423</v>
      </c>
      <c r="J2661" s="11" t="str">
        <f>VLOOKUP(Table76810[[#This Row],[CID]],ALY,2,FALSE)</f>
        <v>Interpreting Experiments</v>
      </c>
    </row>
    <row r="2662" spans="1:10" x14ac:dyDescent="0.2">
      <c r="A2662" s="8" t="str">
        <f>Table76810[[#This Row],[Test No.]]&amp;Table76810[[#This Row],[Section]]&amp;Table76810[[#This Row],[Q No.]]</f>
        <v>R1821</v>
      </c>
      <c r="C2662" s="7" t="s">
        <v>93</v>
      </c>
      <c r="D2662" s="12">
        <v>21</v>
      </c>
      <c r="F2662" s="11" t="str">
        <f>Table76810[[#This Row],[CID]]</f>
        <v>S3.3</v>
      </c>
      <c r="G2662" s="6">
        <v>3</v>
      </c>
      <c r="H2662" s="13" t="s">
        <v>54</v>
      </c>
      <c r="I2662" s="12" t="s">
        <v>423</v>
      </c>
      <c r="J2662" s="11" t="str">
        <f>VLOOKUP(Table76810[[#This Row],[CID]],ALY,2,FALSE)</f>
        <v>Interpreting Experiments</v>
      </c>
    </row>
    <row r="2663" spans="1:10" x14ac:dyDescent="0.2">
      <c r="A2663" s="8" t="str">
        <f>Table76810[[#This Row],[Test No.]]&amp;Table76810[[#This Row],[Section]]&amp;Table76810[[#This Row],[Q No.]]</f>
        <v>R1822</v>
      </c>
      <c r="C2663" s="7" t="s">
        <v>93</v>
      </c>
      <c r="D2663" s="12">
        <v>22</v>
      </c>
      <c r="F2663" s="11" t="str">
        <f>Table76810[[#This Row],[CID]]</f>
        <v>S3.3</v>
      </c>
      <c r="G2663" s="6">
        <v>3</v>
      </c>
      <c r="H2663" s="13" t="s">
        <v>54</v>
      </c>
      <c r="I2663" s="12" t="s">
        <v>423</v>
      </c>
      <c r="J2663" s="11" t="str">
        <f>VLOOKUP(Table76810[[#This Row],[CID]],ALY,2,FALSE)</f>
        <v>Interpreting Experiments</v>
      </c>
    </row>
    <row r="2664" spans="1:10" x14ac:dyDescent="0.2">
      <c r="A2664" s="8" t="str">
        <f>Table76810[[#This Row],[Test No.]]&amp;Table76810[[#This Row],[Section]]&amp;Table76810[[#This Row],[Q No.]]</f>
        <v>R1823</v>
      </c>
      <c r="C2664" s="7" t="s">
        <v>93</v>
      </c>
      <c r="D2664" s="12">
        <v>23</v>
      </c>
      <c r="F2664" s="11" t="str">
        <f>Table76810[[#This Row],[CID]]</f>
        <v>S3.2</v>
      </c>
      <c r="G2664" s="6">
        <v>3</v>
      </c>
      <c r="H2664" s="13" t="s">
        <v>54</v>
      </c>
      <c r="I2664" s="12" t="s">
        <v>422</v>
      </c>
      <c r="J2664" s="11" t="str">
        <f>VLOOKUP(Table76810[[#This Row],[CID]],ALY,2,FALSE)</f>
        <v>Hypothetical Experiment</v>
      </c>
    </row>
    <row r="2665" spans="1:10" x14ac:dyDescent="0.2">
      <c r="A2665" s="8" t="str">
        <f>Table76810[[#This Row],[Test No.]]&amp;Table76810[[#This Row],[Section]]&amp;Table76810[[#This Row],[Q No.]]</f>
        <v>R1824</v>
      </c>
      <c r="C2665" s="7" t="s">
        <v>93</v>
      </c>
      <c r="D2665" s="12">
        <v>24</v>
      </c>
      <c r="F2665" s="11" t="str">
        <f>Table76810[[#This Row],[CID]]</f>
        <v>S3.3</v>
      </c>
      <c r="G2665" s="6">
        <v>3</v>
      </c>
      <c r="H2665" s="13" t="s">
        <v>54</v>
      </c>
      <c r="I2665" s="12" t="s">
        <v>423</v>
      </c>
      <c r="J2665" s="11" t="str">
        <f>VLOOKUP(Table76810[[#This Row],[CID]],ALY,2,FALSE)</f>
        <v>Interpreting Experiments</v>
      </c>
    </row>
    <row r="2666" spans="1:10" x14ac:dyDescent="0.2">
      <c r="A2666" s="8" t="str">
        <f>Table76810[[#This Row],[Test No.]]&amp;Table76810[[#This Row],[Section]]&amp;Table76810[[#This Row],[Q No.]]</f>
        <v>R1825</v>
      </c>
      <c r="C2666" s="7" t="s">
        <v>93</v>
      </c>
      <c r="D2666" s="12">
        <v>25</v>
      </c>
      <c r="F2666" s="11" t="str">
        <f>Table76810[[#This Row],[CID]]</f>
        <v>S2.1</v>
      </c>
      <c r="G2666" s="6">
        <v>2</v>
      </c>
      <c r="H2666" s="13" t="s">
        <v>53</v>
      </c>
      <c r="I2666" s="12" t="s">
        <v>418</v>
      </c>
      <c r="J2666" s="11" t="str">
        <f>VLOOKUP(Table76810[[#This Row],[CID]],ALY,2,FALSE)</f>
        <v>Data Trend &amp; Relationships between Variables</v>
      </c>
    </row>
    <row r="2667" spans="1:10" x14ac:dyDescent="0.2">
      <c r="A2667" s="8" t="str">
        <f>Table76810[[#This Row],[Test No.]]&amp;Table76810[[#This Row],[Section]]&amp;Table76810[[#This Row],[Q No.]]</f>
        <v>R1826</v>
      </c>
      <c r="C2667" s="7" t="s">
        <v>93</v>
      </c>
      <c r="D2667" s="12">
        <v>26</v>
      </c>
      <c r="F2667" s="11" t="str">
        <f>Table76810[[#This Row],[CID]]</f>
        <v>S2.1</v>
      </c>
      <c r="G2667" s="6">
        <v>2</v>
      </c>
      <c r="H2667" s="13" t="s">
        <v>53</v>
      </c>
      <c r="I2667" s="12" t="s">
        <v>418</v>
      </c>
      <c r="J2667" s="11" t="str">
        <f>VLOOKUP(Table76810[[#This Row],[CID]],ALY,2,FALSE)</f>
        <v>Data Trend &amp; Relationships between Variables</v>
      </c>
    </row>
    <row r="2668" spans="1:10" x14ac:dyDescent="0.2">
      <c r="A2668" s="8" t="str">
        <f>Table76810[[#This Row],[Test No.]]&amp;Table76810[[#This Row],[Section]]&amp;Table76810[[#This Row],[Q No.]]</f>
        <v>R1827</v>
      </c>
      <c r="C2668" s="7" t="s">
        <v>93</v>
      </c>
      <c r="D2668" s="12">
        <v>27</v>
      </c>
      <c r="F2668" s="11" t="str">
        <f>Table76810[[#This Row],[CID]]</f>
        <v>S2.1</v>
      </c>
      <c r="G2668" s="6">
        <v>2</v>
      </c>
      <c r="H2668" s="13" t="s">
        <v>53</v>
      </c>
      <c r="I2668" s="12" t="s">
        <v>418</v>
      </c>
      <c r="J2668" s="11" t="str">
        <f>VLOOKUP(Table76810[[#This Row],[CID]],ALY,2,FALSE)</f>
        <v>Data Trend &amp; Relationships between Variables</v>
      </c>
    </row>
    <row r="2669" spans="1:10" x14ac:dyDescent="0.2">
      <c r="A2669" s="8" t="str">
        <f>Table76810[[#This Row],[Test No.]]&amp;Table76810[[#This Row],[Section]]&amp;Table76810[[#This Row],[Q No.]]</f>
        <v>R1828</v>
      </c>
      <c r="C2669" s="7" t="s">
        <v>93</v>
      </c>
      <c r="D2669" s="12">
        <v>28</v>
      </c>
      <c r="F2669" s="11" t="str">
        <f>Table76810[[#This Row],[CID]]</f>
        <v>S2.1</v>
      </c>
      <c r="G2669" s="6">
        <v>2</v>
      </c>
      <c r="H2669" s="13" t="s">
        <v>53</v>
      </c>
      <c r="I2669" s="12" t="s">
        <v>418</v>
      </c>
      <c r="J2669" s="11" t="str">
        <f>VLOOKUP(Table76810[[#This Row],[CID]],ALY,2,FALSE)</f>
        <v>Data Trend &amp; Relationships between Variables</v>
      </c>
    </row>
    <row r="2670" spans="1:10" x14ac:dyDescent="0.2">
      <c r="A2670" s="8" t="str">
        <f>Table76810[[#This Row],[Test No.]]&amp;Table76810[[#This Row],[Section]]&amp;Table76810[[#This Row],[Q No.]]</f>
        <v>R1829</v>
      </c>
      <c r="C2670" s="7" t="s">
        <v>93</v>
      </c>
      <c r="D2670" s="12">
        <v>29</v>
      </c>
      <c r="F2670" s="11" t="str">
        <f>Table76810[[#This Row],[CID]]</f>
        <v>S2.1</v>
      </c>
      <c r="G2670" s="6">
        <v>2</v>
      </c>
      <c r="H2670" s="13" t="s">
        <v>53</v>
      </c>
      <c r="I2670" s="12" t="s">
        <v>418</v>
      </c>
      <c r="J2670" s="11" t="str">
        <f>VLOOKUP(Table76810[[#This Row],[CID]],ALY,2,FALSE)</f>
        <v>Data Trend &amp; Relationships between Variables</v>
      </c>
    </row>
    <row r="2671" spans="1:10" x14ac:dyDescent="0.2">
      <c r="A2671" s="8" t="str">
        <f>Table76810[[#This Row],[Test No.]]&amp;Table76810[[#This Row],[Section]]&amp;Table76810[[#This Row],[Q No.]]</f>
        <v>R1830</v>
      </c>
      <c r="C2671" s="7" t="s">
        <v>93</v>
      </c>
      <c r="D2671" s="12">
        <v>30</v>
      </c>
      <c r="F2671" s="11" t="str">
        <f>Table76810[[#This Row],[CID]]</f>
        <v>S3.1</v>
      </c>
      <c r="G2671" s="6">
        <v>3</v>
      </c>
      <c r="H2671" s="13" t="s">
        <v>54</v>
      </c>
      <c r="I2671" s="12" t="s">
        <v>421</v>
      </c>
      <c r="J2671" s="11" t="str">
        <f>VLOOKUP(Table76810[[#This Row],[CID]],ALY,2,FALSE)</f>
        <v>Experimental Design &amp; Method</v>
      </c>
    </row>
    <row r="2672" spans="1:10" x14ac:dyDescent="0.2">
      <c r="A2672" s="8" t="str">
        <f>Table76810[[#This Row],[Test No.]]&amp;Table76810[[#This Row],[Section]]&amp;Table76810[[#This Row],[Q No.]]</f>
        <v>R1831</v>
      </c>
      <c r="C2672" s="7" t="s">
        <v>93</v>
      </c>
      <c r="D2672" s="12">
        <v>31</v>
      </c>
      <c r="F2672" s="11" t="str">
        <f>Table76810[[#This Row],[CID]]</f>
        <v>S3.1</v>
      </c>
      <c r="G2672" s="6">
        <v>3</v>
      </c>
      <c r="H2672" s="13" t="s">
        <v>54</v>
      </c>
      <c r="I2672" s="12" t="s">
        <v>421</v>
      </c>
      <c r="J2672" s="11" t="str">
        <f>VLOOKUP(Table76810[[#This Row],[CID]],ALY,2,FALSE)</f>
        <v>Experimental Design &amp; Method</v>
      </c>
    </row>
    <row r="2673" spans="1:10" x14ac:dyDescent="0.2">
      <c r="A2673" s="8" t="str">
        <f>Table76810[[#This Row],[Test No.]]&amp;Table76810[[#This Row],[Section]]&amp;Table76810[[#This Row],[Q No.]]</f>
        <v>R1832</v>
      </c>
      <c r="C2673" s="7" t="s">
        <v>93</v>
      </c>
      <c r="D2673" s="12">
        <v>32</v>
      </c>
      <c r="F2673" s="11" t="str">
        <f>Table76810[[#This Row],[CID]]</f>
        <v>S3.3</v>
      </c>
      <c r="G2673" s="6">
        <v>3</v>
      </c>
      <c r="H2673" s="13" t="s">
        <v>54</v>
      </c>
      <c r="I2673" s="12" t="s">
        <v>423</v>
      </c>
      <c r="J2673" s="11" t="str">
        <f>VLOOKUP(Table76810[[#This Row],[CID]],ALY,2,FALSE)</f>
        <v>Interpreting Experiments</v>
      </c>
    </row>
    <row r="2674" spans="1:10" x14ac:dyDescent="0.2">
      <c r="A2674" s="8" t="str">
        <f>Table76810[[#This Row],[Test No.]]&amp;Table76810[[#This Row],[Section]]&amp;Table76810[[#This Row],[Q No.]]</f>
        <v>R1833</v>
      </c>
      <c r="C2674" s="7" t="s">
        <v>93</v>
      </c>
      <c r="D2674" s="12">
        <v>33</v>
      </c>
      <c r="F2674" s="11" t="str">
        <f>Table76810[[#This Row],[CID]]</f>
        <v>S3.3</v>
      </c>
      <c r="G2674" s="6">
        <v>3</v>
      </c>
      <c r="H2674" s="13" t="s">
        <v>54</v>
      </c>
      <c r="I2674" s="12" t="s">
        <v>423</v>
      </c>
      <c r="J2674" s="11" t="str">
        <f>VLOOKUP(Table76810[[#This Row],[CID]],ALY,2,FALSE)</f>
        <v>Interpreting Experiments</v>
      </c>
    </row>
    <row r="2675" spans="1:10" x14ac:dyDescent="0.2">
      <c r="A2675" s="8" t="str">
        <f>Table76810[[#This Row],[Test No.]]&amp;Table76810[[#This Row],[Section]]&amp;Table76810[[#This Row],[Q No.]]</f>
        <v>R1834</v>
      </c>
      <c r="C2675" s="7" t="s">
        <v>93</v>
      </c>
      <c r="D2675" s="12">
        <v>34</v>
      </c>
      <c r="F2675" s="11" t="str">
        <f>Table76810[[#This Row],[CID]]</f>
        <v>S3.3</v>
      </c>
      <c r="G2675" s="6">
        <v>3</v>
      </c>
      <c r="H2675" s="13" t="s">
        <v>54</v>
      </c>
      <c r="I2675" s="12" t="s">
        <v>423</v>
      </c>
      <c r="J2675" s="11" t="str">
        <f>VLOOKUP(Table76810[[#This Row],[CID]],ALY,2,FALSE)</f>
        <v>Interpreting Experiments</v>
      </c>
    </row>
    <row r="2676" spans="1:10" x14ac:dyDescent="0.2">
      <c r="A2676" s="8" t="str">
        <f>Table76810[[#This Row],[Test No.]]&amp;Table76810[[#This Row],[Section]]&amp;Table76810[[#This Row],[Q No.]]</f>
        <v>R1835</v>
      </c>
      <c r="C2676" s="7" t="s">
        <v>93</v>
      </c>
      <c r="D2676" s="12">
        <v>35</v>
      </c>
      <c r="F2676" s="11" t="str">
        <f>Table76810[[#This Row],[CID]]</f>
        <v>S3.3</v>
      </c>
      <c r="G2676" s="6">
        <v>3</v>
      </c>
      <c r="H2676" s="13" t="s">
        <v>54</v>
      </c>
      <c r="I2676" s="12" t="s">
        <v>423</v>
      </c>
      <c r="J2676" s="11" t="str">
        <f>VLOOKUP(Table76810[[#This Row],[CID]],ALY,2,FALSE)</f>
        <v>Interpreting Experiments</v>
      </c>
    </row>
    <row r="2677" spans="1:10" x14ac:dyDescent="0.2">
      <c r="A2677" s="8" t="str">
        <f>Table76810[[#This Row],[Test No.]]&amp;Table76810[[#This Row],[Section]]&amp;Table76810[[#This Row],[Q No.]]</f>
        <v>R1836</v>
      </c>
      <c r="C2677" s="7" t="s">
        <v>93</v>
      </c>
      <c r="D2677" s="12">
        <v>36</v>
      </c>
      <c r="F2677" s="11" t="str">
        <f>Table76810[[#This Row],[CID]]</f>
        <v>S2.1</v>
      </c>
      <c r="G2677" s="6">
        <v>2</v>
      </c>
      <c r="H2677" s="13" t="s">
        <v>53</v>
      </c>
      <c r="I2677" s="12" t="s">
        <v>418</v>
      </c>
      <c r="J2677" s="11" t="str">
        <f>VLOOKUP(Table76810[[#This Row],[CID]],ALY,2,FALSE)</f>
        <v>Data Trend &amp; Relationships between Variables</v>
      </c>
    </row>
    <row r="2678" spans="1:10" x14ac:dyDescent="0.2">
      <c r="A2678" s="8" t="str">
        <f>Table76810[[#This Row],[Test No.]]&amp;Table76810[[#This Row],[Section]]&amp;Table76810[[#This Row],[Q No.]]</f>
        <v>R1837</v>
      </c>
      <c r="C2678" s="7" t="s">
        <v>93</v>
      </c>
      <c r="D2678" s="12">
        <v>37</v>
      </c>
      <c r="F2678" s="11" t="str">
        <f>Table76810[[#This Row],[CID]]</f>
        <v>S2.1</v>
      </c>
      <c r="G2678" s="6">
        <v>2</v>
      </c>
      <c r="H2678" s="13" t="s">
        <v>53</v>
      </c>
      <c r="I2678" s="12" t="s">
        <v>418</v>
      </c>
      <c r="J2678" s="11" t="str">
        <f>VLOOKUP(Table76810[[#This Row],[CID]],ALY,2,FALSE)</f>
        <v>Data Trend &amp; Relationships between Variables</v>
      </c>
    </row>
    <row r="2679" spans="1:10" x14ac:dyDescent="0.2">
      <c r="A2679" s="8" t="str">
        <f>Table76810[[#This Row],[Test No.]]&amp;Table76810[[#This Row],[Section]]&amp;Table76810[[#This Row],[Q No.]]</f>
        <v>R1838</v>
      </c>
      <c r="C2679" s="7" t="s">
        <v>93</v>
      </c>
      <c r="D2679" s="12">
        <v>38</v>
      </c>
      <c r="F2679" s="11" t="str">
        <f>Table76810[[#This Row],[CID]]</f>
        <v>S2.1</v>
      </c>
      <c r="G2679" s="6">
        <v>2</v>
      </c>
      <c r="H2679" s="13" t="s">
        <v>53</v>
      </c>
      <c r="I2679" s="12" t="s">
        <v>418</v>
      </c>
      <c r="J2679" s="11" t="str">
        <f>VLOOKUP(Table76810[[#This Row],[CID]],ALY,2,FALSE)</f>
        <v>Data Trend &amp; Relationships between Variables</v>
      </c>
    </row>
    <row r="2680" spans="1:10" x14ac:dyDescent="0.2">
      <c r="A2680" s="8" t="str">
        <f>Table76810[[#This Row],[Test No.]]&amp;Table76810[[#This Row],[Section]]&amp;Table76810[[#This Row],[Q No.]]</f>
        <v>R1839</v>
      </c>
      <c r="C2680" s="7" t="s">
        <v>93</v>
      </c>
      <c r="D2680" s="12">
        <v>39</v>
      </c>
      <c r="F2680" s="11" t="str">
        <f>Table76810[[#This Row],[CID]]</f>
        <v>S2.1</v>
      </c>
      <c r="G2680" s="6">
        <v>2</v>
      </c>
      <c r="H2680" s="13" t="s">
        <v>53</v>
      </c>
      <c r="I2680" s="12" t="s">
        <v>418</v>
      </c>
      <c r="J2680" s="11" t="str">
        <f>VLOOKUP(Table76810[[#This Row],[CID]],ALY,2,FALSE)</f>
        <v>Data Trend &amp; Relationships between Variables</v>
      </c>
    </row>
    <row r="2681" spans="1:10" x14ac:dyDescent="0.2">
      <c r="A2681" s="8" t="str">
        <f>Table76810[[#This Row],[Test No.]]&amp;Table76810[[#This Row],[Section]]&amp;Table76810[[#This Row],[Q No.]]</f>
        <v>R1840</v>
      </c>
      <c r="C2681" s="7" t="s">
        <v>93</v>
      </c>
      <c r="D2681" s="12">
        <v>40</v>
      </c>
      <c r="F2681" s="11" t="str">
        <f>Table76810[[#This Row],[CID]]</f>
        <v>S2.1</v>
      </c>
      <c r="G2681" s="6">
        <v>2</v>
      </c>
      <c r="H2681" s="13" t="s">
        <v>53</v>
      </c>
      <c r="I2681" s="12" t="s">
        <v>418</v>
      </c>
      <c r="J2681" s="11" t="str">
        <f>VLOOKUP(Table76810[[#This Row],[CID]],ALY,2,FALSE)</f>
        <v>Data Trend &amp; Relationships between Variables</v>
      </c>
    </row>
    <row r="2682" spans="1:10" x14ac:dyDescent="0.2">
      <c r="A2682" s="8" t="str">
        <f>Table76810[[#This Row],[Test No.]]&amp;Table76810[[#This Row],[Section]]&amp;Table76810[[#This Row],[Q No.]]</f>
        <v>R191</v>
      </c>
      <c r="C2682" s="9" t="s">
        <v>92</v>
      </c>
      <c r="D2682" s="12">
        <v>1</v>
      </c>
      <c r="F2682" s="11" t="str">
        <f>Table76810[[#This Row],[CID]]</f>
        <v>S2.1</v>
      </c>
      <c r="G2682" s="6">
        <v>2</v>
      </c>
      <c r="H2682" s="13" t="s">
        <v>53</v>
      </c>
      <c r="I2682" s="12" t="s">
        <v>418</v>
      </c>
      <c r="J2682" s="11" t="str">
        <f>VLOOKUP(Table76810[[#This Row],[CID]],ALY,2,FALSE)</f>
        <v>Data Trend &amp; Relationships between Variables</v>
      </c>
    </row>
    <row r="2683" spans="1:10" x14ac:dyDescent="0.2">
      <c r="A2683" s="8" t="str">
        <f>Table76810[[#This Row],[Test No.]]&amp;Table76810[[#This Row],[Section]]&amp;Table76810[[#This Row],[Q No.]]</f>
        <v>R192</v>
      </c>
      <c r="C2683" s="9" t="s">
        <v>92</v>
      </c>
      <c r="D2683" s="12">
        <v>2</v>
      </c>
      <c r="F2683" s="11" t="str">
        <f>Table76810[[#This Row],[CID]]</f>
        <v>S2.1</v>
      </c>
      <c r="G2683" s="6">
        <v>2</v>
      </c>
      <c r="H2683" s="13" t="s">
        <v>53</v>
      </c>
      <c r="I2683" s="12" t="s">
        <v>418</v>
      </c>
      <c r="J2683" s="11" t="str">
        <f>VLOOKUP(Table76810[[#This Row],[CID]],ALY,2,FALSE)</f>
        <v>Data Trend &amp; Relationships between Variables</v>
      </c>
    </row>
    <row r="2684" spans="1:10" x14ac:dyDescent="0.2">
      <c r="A2684" s="8" t="str">
        <f>Table76810[[#This Row],[Test No.]]&amp;Table76810[[#This Row],[Section]]&amp;Table76810[[#This Row],[Q No.]]</f>
        <v>R193</v>
      </c>
      <c r="C2684" s="9" t="s">
        <v>92</v>
      </c>
      <c r="D2684" s="12">
        <v>3</v>
      </c>
      <c r="F2684" s="11" t="str">
        <f>Table76810[[#This Row],[CID]]</f>
        <v>S2.1</v>
      </c>
      <c r="G2684" s="6">
        <v>2</v>
      </c>
      <c r="H2684" s="13" t="s">
        <v>53</v>
      </c>
      <c r="I2684" s="12" t="s">
        <v>418</v>
      </c>
      <c r="J2684" s="11" t="str">
        <f>VLOOKUP(Table76810[[#This Row],[CID]],ALY,2,FALSE)</f>
        <v>Data Trend &amp; Relationships between Variables</v>
      </c>
    </row>
    <row r="2685" spans="1:10" x14ac:dyDescent="0.2">
      <c r="A2685" s="8" t="str">
        <f>Table76810[[#This Row],[Test No.]]&amp;Table76810[[#This Row],[Section]]&amp;Table76810[[#This Row],[Q No.]]</f>
        <v>R194</v>
      </c>
      <c r="C2685" s="9" t="s">
        <v>92</v>
      </c>
      <c r="D2685" s="12">
        <v>4</v>
      </c>
      <c r="F2685" s="11" t="str">
        <f>Table76810[[#This Row],[CID]]</f>
        <v>S2.1</v>
      </c>
      <c r="G2685" s="6">
        <v>2</v>
      </c>
      <c r="H2685" s="13" t="s">
        <v>53</v>
      </c>
      <c r="I2685" s="12" t="s">
        <v>418</v>
      </c>
      <c r="J2685" s="11" t="str">
        <f>VLOOKUP(Table76810[[#This Row],[CID]],ALY,2,FALSE)</f>
        <v>Data Trend &amp; Relationships between Variables</v>
      </c>
    </row>
    <row r="2686" spans="1:10" x14ac:dyDescent="0.2">
      <c r="A2686" s="8" t="str">
        <f>Table76810[[#This Row],[Test No.]]&amp;Table76810[[#This Row],[Section]]&amp;Table76810[[#This Row],[Q No.]]</f>
        <v>R195</v>
      </c>
      <c r="C2686" s="9" t="s">
        <v>92</v>
      </c>
      <c r="D2686" s="12">
        <v>5</v>
      </c>
      <c r="F2686" s="11" t="str">
        <f>Table76810[[#This Row],[CID]]</f>
        <v>S2.1</v>
      </c>
      <c r="G2686" s="6">
        <v>2</v>
      </c>
      <c r="H2686" s="13" t="s">
        <v>53</v>
      </c>
      <c r="I2686" s="12" t="s">
        <v>418</v>
      </c>
      <c r="J2686" s="11" t="str">
        <f>VLOOKUP(Table76810[[#This Row],[CID]],ALY,2,FALSE)</f>
        <v>Data Trend &amp; Relationships between Variables</v>
      </c>
    </row>
    <row r="2687" spans="1:10" x14ac:dyDescent="0.2">
      <c r="A2687" s="8" t="str">
        <f>Table76810[[#This Row],[Test No.]]&amp;Table76810[[#This Row],[Section]]&amp;Table76810[[#This Row],[Q No.]]</f>
        <v>R196</v>
      </c>
      <c r="C2687" s="9" t="s">
        <v>92</v>
      </c>
      <c r="D2687" s="12">
        <v>6</v>
      </c>
      <c r="F2687" s="11" t="str">
        <f>Table76810[[#This Row],[CID]]</f>
        <v>S2.1</v>
      </c>
      <c r="G2687" s="6">
        <v>2</v>
      </c>
      <c r="H2687" s="13" t="s">
        <v>53</v>
      </c>
      <c r="I2687" s="12" t="s">
        <v>418</v>
      </c>
      <c r="J2687" s="11" t="str">
        <f>VLOOKUP(Table76810[[#This Row],[CID]],ALY,2,FALSE)</f>
        <v>Data Trend &amp; Relationships between Variables</v>
      </c>
    </row>
    <row r="2688" spans="1:10" x14ac:dyDescent="0.2">
      <c r="A2688" s="8" t="str">
        <f>Table76810[[#This Row],[Test No.]]&amp;Table76810[[#This Row],[Section]]&amp;Table76810[[#This Row],[Q No.]]</f>
        <v>R197</v>
      </c>
      <c r="C2688" s="9" t="s">
        <v>92</v>
      </c>
      <c r="D2688" s="12">
        <v>7</v>
      </c>
      <c r="F2688" s="11" t="str">
        <f>Table76810[[#This Row],[CID]]</f>
        <v>S2.1</v>
      </c>
      <c r="G2688" s="6">
        <v>2</v>
      </c>
      <c r="H2688" s="13" t="s">
        <v>53</v>
      </c>
      <c r="I2688" s="12" t="s">
        <v>418</v>
      </c>
      <c r="J2688" s="11" t="str">
        <f>VLOOKUP(Table76810[[#This Row],[CID]],ALY,2,FALSE)</f>
        <v>Data Trend &amp; Relationships between Variables</v>
      </c>
    </row>
    <row r="2689" spans="1:10" x14ac:dyDescent="0.2">
      <c r="A2689" s="8" t="str">
        <f>Table76810[[#This Row],[Test No.]]&amp;Table76810[[#This Row],[Section]]&amp;Table76810[[#This Row],[Q No.]]</f>
        <v>R198</v>
      </c>
      <c r="C2689" s="9" t="s">
        <v>92</v>
      </c>
      <c r="D2689" s="12">
        <v>8</v>
      </c>
      <c r="F2689" s="11" t="str">
        <f>Table76810[[#This Row],[CID]]</f>
        <v>S2.1</v>
      </c>
      <c r="G2689" s="6">
        <v>2</v>
      </c>
      <c r="H2689" s="13" t="s">
        <v>53</v>
      </c>
      <c r="I2689" s="12" t="s">
        <v>418</v>
      </c>
      <c r="J2689" s="11" t="str">
        <f>VLOOKUP(Table76810[[#This Row],[CID]],ALY,2,FALSE)</f>
        <v>Data Trend &amp; Relationships between Variables</v>
      </c>
    </row>
    <row r="2690" spans="1:10" x14ac:dyDescent="0.2">
      <c r="A2690" s="8" t="str">
        <f>Table76810[[#This Row],[Test No.]]&amp;Table76810[[#This Row],[Section]]&amp;Table76810[[#This Row],[Q No.]]</f>
        <v>R199</v>
      </c>
      <c r="C2690" s="9" t="s">
        <v>92</v>
      </c>
      <c r="D2690" s="12">
        <v>9</v>
      </c>
      <c r="F2690" s="11" t="str">
        <f>Table76810[[#This Row],[CID]]</f>
        <v>S2.1</v>
      </c>
      <c r="G2690" s="6">
        <v>2</v>
      </c>
      <c r="H2690" s="13" t="s">
        <v>53</v>
      </c>
      <c r="I2690" s="12" t="s">
        <v>418</v>
      </c>
      <c r="J2690" s="11" t="str">
        <f>VLOOKUP(Table76810[[#This Row],[CID]],ALY,2,FALSE)</f>
        <v>Data Trend &amp; Relationships between Variables</v>
      </c>
    </row>
    <row r="2691" spans="1:10" x14ac:dyDescent="0.2">
      <c r="A2691" s="8" t="str">
        <f>Table76810[[#This Row],[Test No.]]&amp;Table76810[[#This Row],[Section]]&amp;Table76810[[#This Row],[Q No.]]</f>
        <v>R1910</v>
      </c>
      <c r="C2691" s="9" t="s">
        <v>92</v>
      </c>
      <c r="D2691" s="12">
        <v>10</v>
      </c>
      <c r="F2691" s="11" t="str">
        <f>Table76810[[#This Row],[CID]]</f>
        <v>S2.1</v>
      </c>
      <c r="G2691" s="6">
        <v>2</v>
      </c>
      <c r="H2691" s="13" t="s">
        <v>53</v>
      </c>
      <c r="I2691" s="12" t="s">
        <v>418</v>
      </c>
      <c r="J2691" s="11" t="str">
        <f>VLOOKUP(Table76810[[#This Row],[CID]],ALY,2,FALSE)</f>
        <v>Data Trend &amp; Relationships between Variables</v>
      </c>
    </row>
    <row r="2692" spans="1:10" x14ac:dyDescent="0.2">
      <c r="A2692" s="8" t="str">
        <f>Table76810[[#This Row],[Test No.]]&amp;Table76810[[#This Row],[Section]]&amp;Table76810[[#This Row],[Q No.]]</f>
        <v>R1911</v>
      </c>
      <c r="C2692" s="9" t="s">
        <v>92</v>
      </c>
      <c r="D2692" s="12">
        <v>11</v>
      </c>
      <c r="F2692" s="11" t="str">
        <f>Table76810[[#This Row],[CID]]</f>
        <v>S3.1</v>
      </c>
      <c r="G2692" s="6">
        <v>3</v>
      </c>
      <c r="H2692" s="13" t="s">
        <v>54</v>
      </c>
      <c r="I2692" s="12" t="s">
        <v>421</v>
      </c>
      <c r="J2692" s="11" t="str">
        <f>VLOOKUP(Table76810[[#This Row],[CID]],ALY,2,FALSE)</f>
        <v>Experimental Design &amp; Method</v>
      </c>
    </row>
    <row r="2693" spans="1:10" x14ac:dyDescent="0.2">
      <c r="A2693" s="8" t="str">
        <f>Table76810[[#This Row],[Test No.]]&amp;Table76810[[#This Row],[Section]]&amp;Table76810[[#This Row],[Q No.]]</f>
        <v>R1912</v>
      </c>
      <c r="C2693" s="9" t="s">
        <v>92</v>
      </c>
      <c r="D2693" s="12">
        <v>12</v>
      </c>
      <c r="F2693" s="11" t="str">
        <f>Table76810[[#This Row],[CID]]</f>
        <v>S3.3</v>
      </c>
      <c r="G2693" s="6">
        <v>3</v>
      </c>
      <c r="H2693" s="13" t="s">
        <v>54</v>
      </c>
      <c r="I2693" s="12" t="s">
        <v>423</v>
      </c>
      <c r="J2693" s="11" t="str">
        <f>VLOOKUP(Table76810[[#This Row],[CID]],ALY,2,FALSE)</f>
        <v>Interpreting Experiments</v>
      </c>
    </row>
    <row r="2694" spans="1:10" x14ac:dyDescent="0.2">
      <c r="A2694" s="8" t="str">
        <f>Table76810[[#This Row],[Test No.]]&amp;Table76810[[#This Row],[Section]]&amp;Table76810[[#This Row],[Q No.]]</f>
        <v>R1913</v>
      </c>
      <c r="C2694" s="9" t="s">
        <v>92</v>
      </c>
      <c r="D2694" s="12">
        <v>13</v>
      </c>
      <c r="F2694" s="11" t="str">
        <f>Table76810[[#This Row],[CID]]</f>
        <v>S3.3</v>
      </c>
      <c r="G2694" s="6">
        <v>3</v>
      </c>
      <c r="H2694" s="13" t="s">
        <v>54</v>
      </c>
      <c r="I2694" s="12" t="s">
        <v>423</v>
      </c>
      <c r="J2694" s="11" t="str">
        <f>VLOOKUP(Table76810[[#This Row],[CID]],ALY,2,FALSE)</f>
        <v>Interpreting Experiments</v>
      </c>
    </row>
    <row r="2695" spans="1:10" x14ac:dyDescent="0.2">
      <c r="A2695" s="8" t="str">
        <f>Table76810[[#This Row],[Test No.]]&amp;Table76810[[#This Row],[Section]]&amp;Table76810[[#This Row],[Q No.]]</f>
        <v>R1914</v>
      </c>
      <c r="C2695" s="9" t="s">
        <v>92</v>
      </c>
      <c r="D2695" s="12">
        <v>14</v>
      </c>
      <c r="F2695" s="11" t="str">
        <f>Table76810[[#This Row],[CID]]</f>
        <v>S3.3</v>
      </c>
      <c r="G2695" s="6">
        <v>3</v>
      </c>
      <c r="H2695" s="13" t="s">
        <v>54</v>
      </c>
      <c r="I2695" s="12" t="s">
        <v>423</v>
      </c>
      <c r="J2695" s="11" t="str">
        <f>VLOOKUP(Table76810[[#This Row],[CID]],ALY,2,FALSE)</f>
        <v>Interpreting Experiments</v>
      </c>
    </row>
    <row r="2696" spans="1:10" x14ac:dyDescent="0.2">
      <c r="A2696" s="8" t="str">
        <f>Table76810[[#This Row],[Test No.]]&amp;Table76810[[#This Row],[Section]]&amp;Table76810[[#This Row],[Q No.]]</f>
        <v>R1915</v>
      </c>
      <c r="C2696" s="9" t="s">
        <v>92</v>
      </c>
      <c r="D2696" s="12">
        <v>15</v>
      </c>
      <c r="F2696" s="11" t="str">
        <f>Table76810[[#This Row],[CID]]</f>
        <v>S3.2</v>
      </c>
      <c r="G2696" s="6">
        <v>3</v>
      </c>
      <c r="H2696" s="13" t="s">
        <v>54</v>
      </c>
      <c r="I2696" s="12" t="s">
        <v>422</v>
      </c>
      <c r="J2696" s="11" t="str">
        <f>VLOOKUP(Table76810[[#This Row],[CID]],ALY,2,FALSE)</f>
        <v>Hypothetical Experiment</v>
      </c>
    </row>
    <row r="2697" spans="1:10" x14ac:dyDescent="0.2">
      <c r="A2697" s="8" t="str">
        <f>Table76810[[#This Row],[Test No.]]&amp;Table76810[[#This Row],[Section]]&amp;Table76810[[#This Row],[Q No.]]</f>
        <v>R1916</v>
      </c>
      <c r="C2697" s="9" t="s">
        <v>92</v>
      </c>
      <c r="D2697" s="12">
        <v>16</v>
      </c>
      <c r="F2697" s="11" t="str">
        <f>Table76810[[#This Row],[CID]]</f>
        <v>S3.2</v>
      </c>
      <c r="G2697" s="6">
        <v>3</v>
      </c>
      <c r="H2697" s="13" t="s">
        <v>54</v>
      </c>
      <c r="I2697" s="12" t="s">
        <v>422</v>
      </c>
      <c r="J2697" s="11" t="str">
        <f>VLOOKUP(Table76810[[#This Row],[CID]],ALY,2,FALSE)</f>
        <v>Hypothetical Experiment</v>
      </c>
    </row>
    <row r="2698" spans="1:10" x14ac:dyDescent="0.2">
      <c r="A2698" s="8" t="str">
        <f>Table76810[[#This Row],[Test No.]]&amp;Table76810[[#This Row],[Section]]&amp;Table76810[[#This Row],[Q No.]]</f>
        <v>R1917</v>
      </c>
      <c r="C2698" s="9" t="s">
        <v>92</v>
      </c>
      <c r="D2698" s="12">
        <v>17</v>
      </c>
      <c r="F2698" s="11" t="str">
        <f>Table76810[[#This Row],[CID]]</f>
        <v>S2.1</v>
      </c>
      <c r="G2698" s="6">
        <v>2</v>
      </c>
      <c r="H2698" s="13" t="s">
        <v>53</v>
      </c>
      <c r="I2698" s="12" t="s">
        <v>418</v>
      </c>
      <c r="J2698" s="11" t="str">
        <f>VLOOKUP(Table76810[[#This Row],[CID]],ALY,2,FALSE)</f>
        <v>Data Trend &amp; Relationships between Variables</v>
      </c>
    </row>
    <row r="2699" spans="1:10" x14ac:dyDescent="0.2">
      <c r="A2699" s="8" t="str">
        <f>Table76810[[#This Row],[Test No.]]&amp;Table76810[[#This Row],[Section]]&amp;Table76810[[#This Row],[Q No.]]</f>
        <v>R1918</v>
      </c>
      <c r="C2699" s="9" t="s">
        <v>92</v>
      </c>
      <c r="D2699" s="12">
        <v>18</v>
      </c>
      <c r="F2699" s="11" t="str">
        <f>Table76810[[#This Row],[CID]]</f>
        <v>S2.1</v>
      </c>
      <c r="G2699" s="6">
        <v>2</v>
      </c>
      <c r="H2699" s="13" t="s">
        <v>53</v>
      </c>
      <c r="I2699" s="12" t="s">
        <v>418</v>
      </c>
      <c r="J2699" s="11" t="str">
        <f>VLOOKUP(Table76810[[#This Row],[CID]],ALY,2,FALSE)</f>
        <v>Data Trend &amp; Relationships between Variables</v>
      </c>
    </row>
    <row r="2700" spans="1:10" x14ac:dyDescent="0.2">
      <c r="A2700" s="8" t="str">
        <f>Table76810[[#This Row],[Test No.]]&amp;Table76810[[#This Row],[Section]]&amp;Table76810[[#This Row],[Q No.]]</f>
        <v>R1919</v>
      </c>
      <c r="C2700" s="9" t="s">
        <v>92</v>
      </c>
      <c r="D2700" s="12">
        <v>19</v>
      </c>
      <c r="F2700" s="11" t="str">
        <f>Table76810[[#This Row],[CID]]</f>
        <v>S2.1</v>
      </c>
      <c r="G2700" s="6">
        <v>2</v>
      </c>
      <c r="H2700" s="13" t="s">
        <v>53</v>
      </c>
      <c r="I2700" s="12" t="s">
        <v>418</v>
      </c>
      <c r="J2700" s="11" t="str">
        <f>VLOOKUP(Table76810[[#This Row],[CID]],ALY,2,FALSE)</f>
        <v>Data Trend &amp; Relationships between Variables</v>
      </c>
    </row>
    <row r="2701" spans="1:10" x14ac:dyDescent="0.2">
      <c r="A2701" s="8" t="str">
        <f>Table76810[[#This Row],[Test No.]]&amp;Table76810[[#This Row],[Section]]&amp;Table76810[[#This Row],[Q No.]]</f>
        <v>R1920</v>
      </c>
      <c r="C2701" s="9" t="s">
        <v>92</v>
      </c>
      <c r="D2701" s="12">
        <v>20</v>
      </c>
      <c r="F2701" s="11" t="str">
        <f>Table76810[[#This Row],[CID]]</f>
        <v>S2.1</v>
      </c>
      <c r="G2701" s="6">
        <v>2</v>
      </c>
      <c r="H2701" s="13" t="s">
        <v>53</v>
      </c>
      <c r="I2701" s="12" t="s">
        <v>418</v>
      </c>
      <c r="J2701" s="11" t="str">
        <f>VLOOKUP(Table76810[[#This Row],[CID]],ALY,2,FALSE)</f>
        <v>Data Trend &amp; Relationships between Variables</v>
      </c>
    </row>
    <row r="2702" spans="1:10" x14ac:dyDescent="0.2">
      <c r="A2702" s="8" t="str">
        <f>Table76810[[#This Row],[Test No.]]&amp;Table76810[[#This Row],[Section]]&amp;Table76810[[#This Row],[Q No.]]</f>
        <v>R1921</v>
      </c>
      <c r="C2702" s="9" t="s">
        <v>92</v>
      </c>
      <c r="D2702" s="12">
        <v>21</v>
      </c>
      <c r="F2702" s="11" t="str">
        <f>Table76810[[#This Row],[CID]]</f>
        <v>S2.1</v>
      </c>
      <c r="G2702" s="6">
        <v>2</v>
      </c>
      <c r="H2702" s="13" t="s">
        <v>53</v>
      </c>
      <c r="I2702" s="12" t="s">
        <v>418</v>
      </c>
      <c r="J2702" s="11" t="str">
        <f>VLOOKUP(Table76810[[#This Row],[CID]],ALY,2,FALSE)</f>
        <v>Data Trend &amp; Relationships between Variables</v>
      </c>
    </row>
    <row r="2703" spans="1:10" x14ac:dyDescent="0.2">
      <c r="A2703" s="8" t="str">
        <f>Table76810[[#This Row],[Test No.]]&amp;Table76810[[#This Row],[Section]]&amp;Table76810[[#This Row],[Q No.]]</f>
        <v>R1922</v>
      </c>
      <c r="C2703" s="9" t="s">
        <v>92</v>
      </c>
      <c r="D2703" s="12">
        <v>22</v>
      </c>
      <c r="F2703" s="11" t="str">
        <f>Table76810[[#This Row],[CID]]</f>
        <v>S3.3</v>
      </c>
      <c r="G2703" s="6">
        <v>3</v>
      </c>
      <c r="H2703" s="13" t="s">
        <v>54</v>
      </c>
      <c r="I2703" s="12" t="s">
        <v>423</v>
      </c>
      <c r="J2703" s="11" t="str">
        <f>VLOOKUP(Table76810[[#This Row],[CID]],ALY,2,FALSE)</f>
        <v>Interpreting Experiments</v>
      </c>
    </row>
    <row r="2704" spans="1:10" x14ac:dyDescent="0.2">
      <c r="A2704" s="8" t="str">
        <f>Table76810[[#This Row],[Test No.]]&amp;Table76810[[#This Row],[Section]]&amp;Table76810[[#This Row],[Q No.]]</f>
        <v>R1923</v>
      </c>
      <c r="C2704" s="9" t="s">
        <v>92</v>
      </c>
      <c r="D2704" s="12">
        <v>23</v>
      </c>
      <c r="F2704" s="11" t="str">
        <f>Table76810[[#This Row],[CID]]</f>
        <v>S3.3</v>
      </c>
      <c r="G2704" s="6">
        <v>3</v>
      </c>
      <c r="H2704" s="13" t="s">
        <v>54</v>
      </c>
      <c r="I2704" s="12" t="s">
        <v>423</v>
      </c>
      <c r="J2704" s="11" t="str">
        <f>VLOOKUP(Table76810[[#This Row],[CID]],ALY,2,FALSE)</f>
        <v>Interpreting Experiments</v>
      </c>
    </row>
    <row r="2705" spans="1:10" x14ac:dyDescent="0.2">
      <c r="A2705" s="8" t="str">
        <f>Table76810[[#This Row],[Test No.]]&amp;Table76810[[#This Row],[Section]]&amp;Table76810[[#This Row],[Q No.]]</f>
        <v>R1924</v>
      </c>
      <c r="C2705" s="9" t="s">
        <v>92</v>
      </c>
      <c r="D2705" s="12">
        <v>24</v>
      </c>
      <c r="F2705" s="11" t="str">
        <f>Table76810[[#This Row],[CID]]</f>
        <v>S3.2</v>
      </c>
      <c r="G2705" s="6">
        <v>3</v>
      </c>
      <c r="H2705" s="13" t="s">
        <v>54</v>
      </c>
      <c r="I2705" s="12" t="s">
        <v>422</v>
      </c>
      <c r="J2705" s="11" t="str">
        <f>VLOOKUP(Table76810[[#This Row],[CID]],ALY,2,FALSE)</f>
        <v>Hypothetical Experiment</v>
      </c>
    </row>
    <row r="2706" spans="1:10" x14ac:dyDescent="0.2">
      <c r="A2706" s="8" t="str">
        <f>Table76810[[#This Row],[Test No.]]&amp;Table76810[[#This Row],[Section]]&amp;Table76810[[#This Row],[Q No.]]</f>
        <v>R1925</v>
      </c>
      <c r="C2706" s="9" t="s">
        <v>92</v>
      </c>
      <c r="D2706" s="12">
        <v>25</v>
      </c>
      <c r="F2706" s="11" t="str">
        <f>Table76810[[#This Row],[CID]]</f>
        <v>S3.3</v>
      </c>
      <c r="G2706" s="6">
        <v>3</v>
      </c>
      <c r="H2706" s="13" t="s">
        <v>54</v>
      </c>
      <c r="I2706" s="12" t="s">
        <v>423</v>
      </c>
      <c r="J2706" s="11" t="str">
        <f>VLOOKUP(Table76810[[#This Row],[CID]],ALY,2,FALSE)</f>
        <v>Interpreting Experiments</v>
      </c>
    </row>
    <row r="2707" spans="1:10" x14ac:dyDescent="0.2">
      <c r="A2707" s="8" t="str">
        <f>Table76810[[#This Row],[Test No.]]&amp;Table76810[[#This Row],[Section]]&amp;Table76810[[#This Row],[Q No.]]</f>
        <v>R1926</v>
      </c>
      <c r="C2707" s="9" t="s">
        <v>92</v>
      </c>
      <c r="D2707" s="12">
        <v>26</v>
      </c>
      <c r="F2707" s="11" t="str">
        <f>Table76810[[#This Row],[CID]]</f>
        <v>S3.1</v>
      </c>
      <c r="G2707" s="6">
        <v>3</v>
      </c>
      <c r="H2707" s="13" t="s">
        <v>54</v>
      </c>
      <c r="I2707" s="12" t="s">
        <v>421</v>
      </c>
      <c r="J2707" s="11" t="str">
        <f>VLOOKUP(Table76810[[#This Row],[CID]],ALY,2,FALSE)</f>
        <v>Experimental Design &amp; Method</v>
      </c>
    </row>
    <row r="2708" spans="1:10" x14ac:dyDescent="0.2">
      <c r="A2708" s="8" t="str">
        <f>Table76810[[#This Row],[Test No.]]&amp;Table76810[[#This Row],[Section]]&amp;Table76810[[#This Row],[Q No.]]</f>
        <v>R1927</v>
      </c>
      <c r="C2708" s="9" t="s">
        <v>92</v>
      </c>
      <c r="D2708" s="12">
        <v>27</v>
      </c>
      <c r="F2708" s="11" t="str">
        <f>Table76810[[#This Row],[CID]]</f>
        <v>S3.3</v>
      </c>
      <c r="G2708" s="6">
        <v>3</v>
      </c>
      <c r="H2708" s="13" t="s">
        <v>54</v>
      </c>
      <c r="I2708" s="12" t="s">
        <v>423</v>
      </c>
      <c r="J2708" s="11" t="str">
        <f>VLOOKUP(Table76810[[#This Row],[CID]],ALY,2,FALSE)</f>
        <v>Interpreting Experiments</v>
      </c>
    </row>
    <row r="2709" spans="1:10" x14ac:dyDescent="0.2">
      <c r="A2709" s="8" t="str">
        <f>Table76810[[#This Row],[Test No.]]&amp;Table76810[[#This Row],[Section]]&amp;Table76810[[#This Row],[Q No.]]</f>
        <v>R1928</v>
      </c>
      <c r="C2709" s="9" t="s">
        <v>92</v>
      </c>
      <c r="D2709" s="12">
        <v>28</v>
      </c>
      <c r="F2709" s="11" t="str">
        <f>Table76810[[#This Row],[CID]]</f>
        <v>S3.3</v>
      </c>
      <c r="G2709" s="6">
        <v>3</v>
      </c>
      <c r="H2709" s="13" t="s">
        <v>54</v>
      </c>
      <c r="I2709" s="12" t="s">
        <v>423</v>
      </c>
      <c r="J2709" s="11" t="str">
        <f>VLOOKUP(Table76810[[#This Row],[CID]],ALY,2,FALSE)</f>
        <v>Interpreting Experiments</v>
      </c>
    </row>
    <row r="2710" spans="1:10" x14ac:dyDescent="0.2">
      <c r="A2710" s="8" t="str">
        <f>Table76810[[#This Row],[Test No.]]&amp;Table76810[[#This Row],[Section]]&amp;Table76810[[#This Row],[Q No.]]</f>
        <v>R1929</v>
      </c>
      <c r="C2710" s="9" t="s">
        <v>92</v>
      </c>
      <c r="D2710" s="12">
        <v>29</v>
      </c>
      <c r="F2710" s="11" t="str">
        <f>Table76810[[#This Row],[CID]]</f>
        <v>S3.3</v>
      </c>
      <c r="G2710" s="6">
        <v>3</v>
      </c>
      <c r="H2710" s="13" t="s">
        <v>54</v>
      </c>
      <c r="I2710" s="12" t="s">
        <v>423</v>
      </c>
      <c r="J2710" s="11" t="str">
        <f>VLOOKUP(Table76810[[#This Row],[CID]],ALY,2,FALSE)</f>
        <v>Interpreting Experiments</v>
      </c>
    </row>
    <row r="2711" spans="1:10" x14ac:dyDescent="0.2">
      <c r="A2711" s="8" t="str">
        <f>Table76810[[#This Row],[Test No.]]&amp;Table76810[[#This Row],[Section]]&amp;Table76810[[#This Row],[Q No.]]</f>
        <v>R1930</v>
      </c>
      <c r="C2711" s="9" t="s">
        <v>92</v>
      </c>
      <c r="D2711" s="12">
        <v>30</v>
      </c>
      <c r="F2711" s="11" t="str">
        <f>Table76810[[#This Row],[CID]]</f>
        <v>S3.2</v>
      </c>
      <c r="G2711" s="6">
        <v>3</v>
      </c>
      <c r="H2711" s="13" t="s">
        <v>54</v>
      </c>
      <c r="I2711" s="12" t="s">
        <v>422</v>
      </c>
      <c r="J2711" s="11" t="str">
        <f>VLOOKUP(Table76810[[#This Row],[CID]],ALY,2,FALSE)</f>
        <v>Hypothetical Experiment</v>
      </c>
    </row>
    <row r="2712" spans="1:10" x14ac:dyDescent="0.2">
      <c r="A2712" s="8" t="str">
        <f>Table76810[[#This Row],[Test No.]]&amp;Table76810[[#This Row],[Section]]&amp;Table76810[[#This Row],[Q No.]]</f>
        <v>R1931</v>
      </c>
      <c r="C2712" s="9" t="s">
        <v>92</v>
      </c>
      <c r="D2712" s="12">
        <v>31</v>
      </c>
      <c r="F2712" s="11" t="str">
        <f>Table76810[[#This Row],[CID]]</f>
        <v>S3.3</v>
      </c>
      <c r="G2712" s="6">
        <v>3</v>
      </c>
      <c r="H2712" s="13" t="s">
        <v>54</v>
      </c>
      <c r="I2712" s="12" t="s">
        <v>423</v>
      </c>
      <c r="J2712" s="11" t="str">
        <f>VLOOKUP(Table76810[[#This Row],[CID]],ALY,2,FALSE)</f>
        <v>Interpreting Experiments</v>
      </c>
    </row>
    <row r="2713" spans="1:10" x14ac:dyDescent="0.2">
      <c r="A2713" s="8" t="str">
        <f>Table76810[[#This Row],[Test No.]]&amp;Table76810[[#This Row],[Section]]&amp;Table76810[[#This Row],[Q No.]]</f>
        <v>R1932</v>
      </c>
      <c r="C2713" s="9" t="s">
        <v>92</v>
      </c>
      <c r="D2713" s="12">
        <v>32</v>
      </c>
      <c r="F2713" s="11" t="str">
        <f>Table76810[[#This Row],[CID]]</f>
        <v>S3.1</v>
      </c>
      <c r="G2713" s="6">
        <v>3</v>
      </c>
      <c r="H2713" s="13" t="s">
        <v>54</v>
      </c>
      <c r="I2713" s="12" t="s">
        <v>421</v>
      </c>
      <c r="J2713" s="11" t="str">
        <f>VLOOKUP(Table76810[[#This Row],[CID]],ALY,2,FALSE)</f>
        <v>Experimental Design &amp; Method</v>
      </c>
    </row>
    <row r="2714" spans="1:10" x14ac:dyDescent="0.2">
      <c r="A2714" s="8" t="str">
        <f>Table76810[[#This Row],[Test No.]]&amp;Table76810[[#This Row],[Section]]&amp;Table76810[[#This Row],[Q No.]]</f>
        <v>R1933</v>
      </c>
      <c r="C2714" s="9" t="s">
        <v>92</v>
      </c>
      <c r="D2714" s="12">
        <v>33</v>
      </c>
      <c r="F2714" s="11" t="str">
        <f>Table76810[[#This Row],[CID]]</f>
        <v>S3.3</v>
      </c>
      <c r="G2714" s="6">
        <v>3</v>
      </c>
      <c r="H2714" s="13" t="s">
        <v>54</v>
      </c>
      <c r="I2714" s="12" t="s">
        <v>423</v>
      </c>
      <c r="J2714" s="11" t="str">
        <f>VLOOKUP(Table76810[[#This Row],[CID]],ALY,2,FALSE)</f>
        <v>Interpreting Experiments</v>
      </c>
    </row>
    <row r="2715" spans="1:10" x14ac:dyDescent="0.2">
      <c r="A2715" s="8" t="str">
        <f>Table76810[[#This Row],[Test No.]]&amp;Table76810[[#This Row],[Section]]&amp;Table76810[[#This Row],[Q No.]]</f>
        <v>R1934</v>
      </c>
      <c r="C2715" s="9" t="s">
        <v>92</v>
      </c>
      <c r="D2715" s="12">
        <v>34</v>
      </c>
      <c r="F2715" s="11" t="str">
        <f>Table76810[[#This Row],[CID]]</f>
        <v>S1.1</v>
      </c>
      <c r="G2715" s="6">
        <v>1</v>
      </c>
      <c r="H2715" s="13" t="s">
        <v>52</v>
      </c>
      <c r="I2715" s="12" t="s">
        <v>415</v>
      </c>
      <c r="J2715" s="11" t="str">
        <f>VLOOKUP(Table76810[[#This Row],[CID]],ALY,2,FALSE)</f>
        <v>Detail</v>
      </c>
    </row>
    <row r="2716" spans="1:10" x14ac:dyDescent="0.2">
      <c r="A2716" s="8" t="str">
        <f>Table76810[[#This Row],[Test No.]]&amp;Table76810[[#This Row],[Section]]&amp;Table76810[[#This Row],[Q No.]]</f>
        <v>R1935</v>
      </c>
      <c r="C2716" s="9" t="s">
        <v>92</v>
      </c>
      <c r="D2716" s="12">
        <v>35</v>
      </c>
      <c r="F2716" s="11" t="str">
        <f>Table76810[[#This Row],[CID]]</f>
        <v>S1.1</v>
      </c>
      <c r="G2716" s="6">
        <v>1</v>
      </c>
      <c r="H2716" s="13" t="s">
        <v>52</v>
      </c>
      <c r="I2716" s="12" t="s">
        <v>415</v>
      </c>
      <c r="J2716" s="11" t="str">
        <f>VLOOKUP(Table76810[[#This Row],[CID]],ALY,2,FALSE)</f>
        <v>Detail</v>
      </c>
    </row>
    <row r="2717" spans="1:10" x14ac:dyDescent="0.2">
      <c r="A2717" s="8" t="str">
        <f>Table76810[[#This Row],[Test No.]]&amp;Table76810[[#This Row],[Section]]&amp;Table76810[[#This Row],[Q No.]]</f>
        <v>R1936</v>
      </c>
      <c r="C2717" s="9" t="s">
        <v>92</v>
      </c>
      <c r="D2717" s="12">
        <v>36</v>
      </c>
      <c r="F2717" s="11" t="str">
        <f>Table76810[[#This Row],[CID]]</f>
        <v>S1.3</v>
      </c>
      <c r="G2717" s="6">
        <v>1</v>
      </c>
      <c r="H2717" s="13" t="s">
        <v>52</v>
      </c>
      <c r="I2717" s="12" t="s">
        <v>417</v>
      </c>
      <c r="J2717" s="11" t="str">
        <f>VLOOKUP(Table76810[[#This Row],[CID]],ALY,2,FALSE)</f>
        <v>Comparison</v>
      </c>
    </row>
    <row r="2718" spans="1:10" x14ac:dyDescent="0.2">
      <c r="A2718" s="8" t="str">
        <f>Table76810[[#This Row],[Test No.]]&amp;Table76810[[#This Row],[Section]]&amp;Table76810[[#This Row],[Q No.]]</f>
        <v>R1937</v>
      </c>
      <c r="C2718" s="9" t="s">
        <v>92</v>
      </c>
      <c r="D2718" s="12">
        <v>37</v>
      </c>
      <c r="F2718" s="11" t="str">
        <f>Table76810[[#This Row],[CID]]</f>
        <v>S1.1</v>
      </c>
      <c r="G2718" s="6">
        <v>1</v>
      </c>
      <c r="H2718" s="13" t="s">
        <v>52</v>
      </c>
      <c r="I2718" s="12" t="s">
        <v>415</v>
      </c>
      <c r="J2718" s="11" t="str">
        <f>VLOOKUP(Table76810[[#This Row],[CID]],ALY,2,FALSE)</f>
        <v>Detail</v>
      </c>
    </row>
    <row r="2719" spans="1:10" x14ac:dyDescent="0.2">
      <c r="A2719" s="8" t="str">
        <f>Table76810[[#This Row],[Test No.]]&amp;Table76810[[#This Row],[Section]]&amp;Table76810[[#This Row],[Q No.]]</f>
        <v>R1938</v>
      </c>
      <c r="C2719" s="9" t="s">
        <v>92</v>
      </c>
      <c r="D2719" s="12">
        <v>38</v>
      </c>
      <c r="F2719" s="11" t="str">
        <f>Table76810[[#This Row],[CID]]</f>
        <v>S1.1</v>
      </c>
      <c r="G2719" s="6">
        <v>1</v>
      </c>
      <c r="H2719" s="13" t="s">
        <v>52</v>
      </c>
      <c r="I2719" s="12" t="s">
        <v>415</v>
      </c>
      <c r="J2719" s="11" t="str">
        <f>VLOOKUP(Table76810[[#This Row],[CID]],ALY,2,FALSE)</f>
        <v>Detail</v>
      </c>
    </row>
    <row r="2720" spans="1:10" x14ac:dyDescent="0.2">
      <c r="A2720" s="8" t="str">
        <f>Table76810[[#This Row],[Test No.]]&amp;Table76810[[#This Row],[Section]]&amp;Table76810[[#This Row],[Q No.]]</f>
        <v>R1939</v>
      </c>
      <c r="C2720" s="9" t="s">
        <v>92</v>
      </c>
      <c r="D2720" s="12">
        <v>39</v>
      </c>
      <c r="F2720" s="11" t="str">
        <f>Table76810[[#This Row],[CID]]</f>
        <v>S1.2</v>
      </c>
      <c r="G2720" s="6">
        <v>1</v>
      </c>
      <c r="H2720" s="13" t="s">
        <v>52</v>
      </c>
      <c r="I2720" s="12" t="s">
        <v>416</v>
      </c>
      <c r="J2720" s="11" t="str">
        <f>VLOOKUP(Table76810[[#This Row],[CID]],ALY,2,FALSE)</f>
        <v>Inference</v>
      </c>
    </row>
    <row r="2721" spans="1:10" x14ac:dyDescent="0.2">
      <c r="A2721" s="8" t="str">
        <f>Table76810[[#This Row],[Test No.]]&amp;Table76810[[#This Row],[Section]]&amp;Table76810[[#This Row],[Q No.]]</f>
        <v>R1940</v>
      </c>
      <c r="C2721" s="9" t="s">
        <v>92</v>
      </c>
      <c r="D2721" s="12">
        <v>40</v>
      </c>
      <c r="F2721" s="11" t="str">
        <f>Table76810[[#This Row],[CID]]</f>
        <v>S1.1</v>
      </c>
      <c r="G2721" s="6">
        <v>1</v>
      </c>
      <c r="H2721" s="13" t="s">
        <v>52</v>
      </c>
      <c r="I2721" s="12" t="s">
        <v>415</v>
      </c>
      <c r="J2721" s="11" t="str">
        <f>VLOOKUP(Table76810[[#This Row],[CID]],ALY,2,FALSE)</f>
        <v>Detail</v>
      </c>
    </row>
    <row r="2722" spans="1:10" x14ac:dyDescent="0.2">
      <c r="A2722" s="8" t="str">
        <f>Table76810[[#This Row],[Test No.]]&amp;Table76810[[#This Row],[Section]]&amp;Table76810[[#This Row],[Q No.]]</f>
        <v>R201</v>
      </c>
      <c r="C2722" s="7" t="s">
        <v>91</v>
      </c>
      <c r="D2722" s="12">
        <v>1</v>
      </c>
      <c r="F2722" s="11" t="str">
        <f>Table76810[[#This Row],[CID]]</f>
        <v>S2.1</v>
      </c>
      <c r="G2722" s="6">
        <v>2</v>
      </c>
      <c r="H2722" s="13" t="s">
        <v>53</v>
      </c>
      <c r="I2722" s="12" t="s">
        <v>418</v>
      </c>
      <c r="J2722" s="11" t="str">
        <f>VLOOKUP(Table76810[[#This Row],[CID]],ALY,2,FALSE)</f>
        <v>Data Trend &amp; Relationships between Variables</v>
      </c>
    </row>
    <row r="2723" spans="1:10" x14ac:dyDescent="0.2">
      <c r="A2723" s="8" t="str">
        <f>Table76810[[#This Row],[Test No.]]&amp;Table76810[[#This Row],[Section]]&amp;Table76810[[#This Row],[Q No.]]</f>
        <v>R202</v>
      </c>
      <c r="C2723" s="7" t="s">
        <v>91</v>
      </c>
      <c r="D2723" s="12">
        <v>2</v>
      </c>
      <c r="F2723" s="11" t="str">
        <f>Table76810[[#This Row],[CID]]</f>
        <v>S2.1</v>
      </c>
      <c r="G2723" s="6">
        <v>2</v>
      </c>
      <c r="H2723" s="13" t="s">
        <v>53</v>
      </c>
      <c r="I2723" s="12" t="s">
        <v>418</v>
      </c>
      <c r="J2723" s="11" t="str">
        <f>VLOOKUP(Table76810[[#This Row],[CID]],ALY,2,FALSE)</f>
        <v>Data Trend &amp; Relationships between Variables</v>
      </c>
    </row>
    <row r="2724" spans="1:10" x14ac:dyDescent="0.2">
      <c r="A2724" s="8" t="str">
        <f>Table76810[[#This Row],[Test No.]]&amp;Table76810[[#This Row],[Section]]&amp;Table76810[[#This Row],[Q No.]]</f>
        <v>R203</v>
      </c>
      <c r="C2724" s="7" t="s">
        <v>91</v>
      </c>
      <c r="D2724" s="12">
        <v>3</v>
      </c>
      <c r="F2724" s="11" t="str">
        <f>Table76810[[#This Row],[CID]]</f>
        <v>S2.1</v>
      </c>
      <c r="G2724" s="6">
        <v>2</v>
      </c>
      <c r="H2724" s="13" t="s">
        <v>53</v>
      </c>
      <c r="I2724" s="12" t="s">
        <v>418</v>
      </c>
      <c r="J2724" s="11" t="str">
        <f>VLOOKUP(Table76810[[#This Row],[CID]],ALY,2,FALSE)</f>
        <v>Data Trend &amp; Relationships between Variables</v>
      </c>
    </row>
    <row r="2725" spans="1:10" x14ac:dyDescent="0.2">
      <c r="A2725" s="8" t="str">
        <f>Table76810[[#This Row],[Test No.]]&amp;Table76810[[#This Row],[Section]]&amp;Table76810[[#This Row],[Q No.]]</f>
        <v>R204</v>
      </c>
      <c r="C2725" s="7" t="s">
        <v>91</v>
      </c>
      <c r="D2725" s="12">
        <v>4</v>
      </c>
      <c r="F2725" s="11" t="str">
        <f>Table76810[[#This Row],[CID]]</f>
        <v>S2.1</v>
      </c>
      <c r="G2725" s="6">
        <v>2</v>
      </c>
      <c r="H2725" s="13" t="s">
        <v>53</v>
      </c>
      <c r="I2725" s="12" t="s">
        <v>418</v>
      </c>
      <c r="J2725" s="11" t="str">
        <f>VLOOKUP(Table76810[[#This Row],[CID]],ALY,2,FALSE)</f>
        <v>Data Trend &amp; Relationships between Variables</v>
      </c>
    </row>
    <row r="2726" spans="1:10" x14ac:dyDescent="0.2">
      <c r="A2726" s="8" t="str">
        <f>Table76810[[#This Row],[Test No.]]&amp;Table76810[[#This Row],[Section]]&amp;Table76810[[#This Row],[Q No.]]</f>
        <v>R205</v>
      </c>
      <c r="C2726" s="7" t="s">
        <v>91</v>
      </c>
      <c r="D2726" s="12">
        <v>5</v>
      </c>
      <c r="F2726" s="11" t="str">
        <f>Table76810[[#This Row],[CID]]</f>
        <v>S2.1</v>
      </c>
      <c r="G2726" s="6">
        <v>2</v>
      </c>
      <c r="H2726" s="13" t="s">
        <v>53</v>
      </c>
      <c r="I2726" s="12" t="s">
        <v>418</v>
      </c>
      <c r="J2726" s="11" t="str">
        <f>VLOOKUP(Table76810[[#This Row],[CID]],ALY,2,FALSE)</f>
        <v>Data Trend &amp; Relationships between Variables</v>
      </c>
    </row>
    <row r="2727" spans="1:10" x14ac:dyDescent="0.2">
      <c r="A2727" s="8" t="str">
        <f>Table76810[[#This Row],[Test No.]]&amp;Table76810[[#This Row],[Section]]&amp;Table76810[[#This Row],[Q No.]]</f>
        <v>R206</v>
      </c>
      <c r="C2727" s="7" t="s">
        <v>91</v>
      </c>
      <c r="D2727" s="12">
        <v>6</v>
      </c>
      <c r="F2727" s="11" t="str">
        <f>Table76810[[#This Row],[CID]]</f>
        <v>S3.3</v>
      </c>
      <c r="G2727" s="6">
        <v>3</v>
      </c>
      <c r="H2727" s="13" t="s">
        <v>54</v>
      </c>
      <c r="I2727" s="12" t="s">
        <v>423</v>
      </c>
      <c r="J2727" s="11" t="str">
        <f>VLOOKUP(Table76810[[#This Row],[CID]],ALY,2,FALSE)</f>
        <v>Interpreting Experiments</v>
      </c>
    </row>
    <row r="2728" spans="1:10" x14ac:dyDescent="0.2">
      <c r="A2728" s="8" t="str">
        <f>Table76810[[#This Row],[Test No.]]&amp;Table76810[[#This Row],[Section]]&amp;Table76810[[#This Row],[Q No.]]</f>
        <v>R207</v>
      </c>
      <c r="C2728" s="7" t="s">
        <v>91</v>
      </c>
      <c r="D2728" s="12">
        <v>7</v>
      </c>
      <c r="F2728" s="11" t="str">
        <f>Table76810[[#This Row],[CID]]</f>
        <v>S3.3</v>
      </c>
      <c r="G2728" s="6">
        <v>3</v>
      </c>
      <c r="H2728" s="13" t="s">
        <v>54</v>
      </c>
      <c r="I2728" s="12" t="s">
        <v>423</v>
      </c>
      <c r="J2728" s="11" t="str">
        <f>VLOOKUP(Table76810[[#This Row],[CID]],ALY,2,FALSE)</f>
        <v>Interpreting Experiments</v>
      </c>
    </row>
    <row r="2729" spans="1:10" x14ac:dyDescent="0.2">
      <c r="A2729" s="8" t="str">
        <f>Table76810[[#This Row],[Test No.]]&amp;Table76810[[#This Row],[Section]]&amp;Table76810[[#This Row],[Q No.]]</f>
        <v>R208</v>
      </c>
      <c r="C2729" s="7" t="s">
        <v>91</v>
      </c>
      <c r="D2729" s="12">
        <v>8</v>
      </c>
      <c r="F2729" s="11" t="str">
        <f>Table76810[[#This Row],[CID]]</f>
        <v>S3.3</v>
      </c>
      <c r="G2729" s="6">
        <v>3</v>
      </c>
      <c r="H2729" s="13" t="s">
        <v>54</v>
      </c>
      <c r="I2729" s="12" t="s">
        <v>423</v>
      </c>
      <c r="J2729" s="11" t="str">
        <f>VLOOKUP(Table76810[[#This Row],[CID]],ALY,2,FALSE)</f>
        <v>Interpreting Experiments</v>
      </c>
    </row>
    <row r="2730" spans="1:10" x14ac:dyDescent="0.2">
      <c r="A2730" s="8" t="str">
        <f>Table76810[[#This Row],[Test No.]]&amp;Table76810[[#This Row],[Section]]&amp;Table76810[[#This Row],[Q No.]]</f>
        <v>R209</v>
      </c>
      <c r="C2730" s="7" t="s">
        <v>91</v>
      </c>
      <c r="D2730" s="12">
        <v>9</v>
      </c>
      <c r="F2730" s="11" t="str">
        <f>Table76810[[#This Row],[CID]]</f>
        <v>S3.3</v>
      </c>
      <c r="G2730" s="6">
        <v>3</v>
      </c>
      <c r="H2730" s="13" t="s">
        <v>54</v>
      </c>
      <c r="I2730" s="12" t="s">
        <v>423</v>
      </c>
      <c r="J2730" s="11" t="str">
        <f>VLOOKUP(Table76810[[#This Row],[CID]],ALY,2,FALSE)</f>
        <v>Interpreting Experiments</v>
      </c>
    </row>
    <row r="2731" spans="1:10" x14ac:dyDescent="0.2">
      <c r="A2731" s="8" t="str">
        <f>Table76810[[#This Row],[Test No.]]&amp;Table76810[[#This Row],[Section]]&amp;Table76810[[#This Row],[Q No.]]</f>
        <v>R2010</v>
      </c>
      <c r="C2731" s="7" t="s">
        <v>91</v>
      </c>
      <c r="D2731" s="12">
        <v>10</v>
      </c>
      <c r="F2731" s="11" t="str">
        <f>Table76810[[#This Row],[CID]]</f>
        <v>S3.3</v>
      </c>
      <c r="G2731" s="6">
        <v>3</v>
      </c>
      <c r="H2731" s="13" t="s">
        <v>54</v>
      </c>
      <c r="I2731" s="12" t="s">
        <v>423</v>
      </c>
      <c r="J2731" s="11" t="str">
        <f>VLOOKUP(Table76810[[#This Row],[CID]],ALY,2,FALSE)</f>
        <v>Interpreting Experiments</v>
      </c>
    </row>
    <row r="2732" spans="1:10" x14ac:dyDescent="0.2">
      <c r="A2732" s="8" t="str">
        <f>Table76810[[#This Row],[Test No.]]&amp;Table76810[[#This Row],[Section]]&amp;Table76810[[#This Row],[Q No.]]</f>
        <v>R2011</v>
      </c>
      <c r="C2732" s="7" t="s">
        <v>91</v>
      </c>
      <c r="D2732" s="12">
        <v>11</v>
      </c>
      <c r="F2732" s="11" t="str">
        <f>Table76810[[#This Row],[CID]]</f>
        <v>S3.1</v>
      </c>
      <c r="G2732" s="6">
        <v>3</v>
      </c>
      <c r="H2732" s="13" t="s">
        <v>54</v>
      </c>
      <c r="I2732" s="12" t="s">
        <v>421</v>
      </c>
      <c r="J2732" s="11" t="str">
        <f>VLOOKUP(Table76810[[#This Row],[CID]],ALY,2,FALSE)</f>
        <v>Experimental Design &amp; Method</v>
      </c>
    </row>
    <row r="2733" spans="1:10" x14ac:dyDescent="0.2">
      <c r="A2733" s="8" t="str">
        <f>Table76810[[#This Row],[Test No.]]&amp;Table76810[[#This Row],[Section]]&amp;Table76810[[#This Row],[Q No.]]</f>
        <v>R2012</v>
      </c>
      <c r="C2733" s="7" t="s">
        <v>91</v>
      </c>
      <c r="D2733" s="12">
        <v>12</v>
      </c>
      <c r="F2733" s="11" t="str">
        <f>Table76810[[#This Row],[CID]]</f>
        <v>S1.2</v>
      </c>
      <c r="G2733" s="6">
        <v>1</v>
      </c>
      <c r="H2733" s="13" t="s">
        <v>52</v>
      </c>
      <c r="I2733" s="12" t="s">
        <v>416</v>
      </c>
      <c r="J2733" s="11" t="str">
        <f>VLOOKUP(Table76810[[#This Row],[CID]],ALY,2,FALSE)</f>
        <v>Inference</v>
      </c>
    </row>
    <row r="2734" spans="1:10" x14ac:dyDescent="0.2">
      <c r="A2734" s="8" t="str">
        <f>Table76810[[#This Row],[Test No.]]&amp;Table76810[[#This Row],[Section]]&amp;Table76810[[#This Row],[Q No.]]</f>
        <v>R2013</v>
      </c>
      <c r="C2734" s="7" t="s">
        <v>91</v>
      </c>
      <c r="D2734" s="12">
        <v>13</v>
      </c>
      <c r="F2734" s="11" t="str">
        <f>Table76810[[#This Row],[CID]]</f>
        <v>S1.1</v>
      </c>
      <c r="G2734" s="6">
        <v>1</v>
      </c>
      <c r="H2734" s="13" t="s">
        <v>52</v>
      </c>
      <c r="I2734" s="12" t="s">
        <v>415</v>
      </c>
      <c r="J2734" s="11" t="str">
        <f>VLOOKUP(Table76810[[#This Row],[CID]],ALY,2,FALSE)</f>
        <v>Detail</v>
      </c>
    </row>
    <row r="2735" spans="1:10" x14ac:dyDescent="0.2">
      <c r="A2735" s="8" t="str">
        <f>Table76810[[#This Row],[Test No.]]&amp;Table76810[[#This Row],[Section]]&amp;Table76810[[#This Row],[Q No.]]</f>
        <v>R2014</v>
      </c>
      <c r="C2735" s="7" t="s">
        <v>91</v>
      </c>
      <c r="D2735" s="12">
        <v>14</v>
      </c>
      <c r="F2735" s="11" t="str">
        <f>Table76810[[#This Row],[CID]]</f>
        <v>S1.1</v>
      </c>
      <c r="G2735" s="6">
        <v>1</v>
      </c>
      <c r="H2735" s="13" t="s">
        <v>52</v>
      </c>
      <c r="I2735" s="12" t="s">
        <v>415</v>
      </c>
      <c r="J2735" s="11" t="str">
        <f>VLOOKUP(Table76810[[#This Row],[CID]],ALY,2,FALSE)</f>
        <v>Detail</v>
      </c>
    </row>
    <row r="2736" spans="1:10" x14ac:dyDescent="0.2">
      <c r="A2736" s="8" t="str">
        <f>Table76810[[#This Row],[Test No.]]&amp;Table76810[[#This Row],[Section]]&amp;Table76810[[#This Row],[Q No.]]</f>
        <v>R2015</v>
      </c>
      <c r="C2736" s="7" t="s">
        <v>91</v>
      </c>
      <c r="D2736" s="12">
        <v>15</v>
      </c>
      <c r="F2736" s="11" t="str">
        <f>Table76810[[#This Row],[CID]]</f>
        <v>S1.2</v>
      </c>
      <c r="G2736" s="6">
        <v>1</v>
      </c>
      <c r="H2736" s="13" t="s">
        <v>52</v>
      </c>
      <c r="I2736" s="12" t="s">
        <v>416</v>
      </c>
      <c r="J2736" s="11" t="str">
        <f>VLOOKUP(Table76810[[#This Row],[CID]],ALY,2,FALSE)</f>
        <v>Inference</v>
      </c>
    </row>
    <row r="2737" spans="1:10" x14ac:dyDescent="0.2">
      <c r="A2737" s="8" t="str">
        <f>Table76810[[#This Row],[Test No.]]&amp;Table76810[[#This Row],[Section]]&amp;Table76810[[#This Row],[Q No.]]</f>
        <v>R2016</v>
      </c>
      <c r="C2737" s="7" t="s">
        <v>91</v>
      </c>
      <c r="D2737" s="12">
        <v>16</v>
      </c>
      <c r="F2737" s="11" t="str">
        <f>Table76810[[#This Row],[CID]]</f>
        <v>S1.1</v>
      </c>
      <c r="G2737" s="6">
        <v>1</v>
      </c>
      <c r="H2737" s="13" t="s">
        <v>52</v>
      </c>
      <c r="I2737" s="12" t="s">
        <v>415</v>
      </c>
      <c r="J2737" s="11" t="str">
        <f>VLOOKUP(Table76810[[#This Row],[CID]],ALY,2,FALSE)</f>
        <v>Detail</v>
      </c>
    </row>
    <row r="2738" spans="1:10" x14ac:dyDescent="0.2">
      <c r="A2738" s="8" t="str">
        <f>Table76810[[#This Row],[Test No.]]&amp;Table76810[[#This Row],[Section]]&amp;Table76810[[#This Row],[Q No.]]</f>
        <v>R2017</v>
      </c>
      <c r="C2738" s="7" t="s">
        <v>91</v>
      </c>
      <c r="D2738" s="12">
        <v>17</v>
      </c>
      <c r="F2738" s="11" t="str">
        <f>Table76810[[#This Row],[CID]]</f>
        <v>S1.1</v>
      </c>
      <c r="G2738" s="6">
        <v>1</v>
      </c>
      <c r="H2738" s="13" t="s">
        <v>52</v>
      </c>
      <c r="I2738" s="12" t="s">
        <v>415</v>
      </c>
      <c r="J2738" s="11" t="str">
        <f>VLOOKUP(Table76810[[#This Row],[CID]],ALY,2,FALSE)</f>
        <v>Detail</v>
      </c>
    </row>
    <row r="2739" spans="1:10" x14ac:dyDescent="0.2">
      <c r="A2739" s="8" t="str">
        <f>Table76810[[#This Row],[Test No.]]&amp;Table76810[[#This Row],[Section]]&amp;Table76810[[#This Row],[Q No.]]</f>
        <v>R2018</v>
      </c>
      <c r="C2739" s="7" t="s">
        <v>91</v>
      </c>
      <c r="D2739" s="12">
        <v>18</v>
      </c>
      <c r="F2739" s="11" t="str">
        <f>Table76810[[#This Row],[CID]]</f>
        <v>S1.1</v>
      </c>
      <c r="G2739" s="6">
        <v>1</v>
      </c>
      <c r="H2739" s="13" t="s">
        <v>52</v>
      </c>
      <c r="I2739" s="12" t="s">
        <v>415</v>
      </c>
      <c r="J2739" s="11" t="str">
        <f>VLOOKUP(Table76810[[#This Row],[CID]],ALY,2,FALSE)</f>
        <v>Detail</v>
      </c>
    </row>
    <row r="2740" spans="1:10" x14ac:dyDescent="0.2">
      <c r="A2740" s="8" t="str">
        <f>Table76810[[#This Row],[Test No.]]&amp;Table76810[[#This Row],[Section]]&amp;Table76810[[#This Row],[Q No.]]</f>
        <v>R2019</v>
      </c>
      <c r="C2740" s="7" t="s">
        <v>91</v>
      </c>
      <c r="D2740" s="12">
        <v>19</v>
      </c>
      <c r="F2740" s="11" t="str">
        <f>Table76810[[#This Row],[CID]]</f>
        <v>S2.1</v>
      </c>
      <c r="G2740" s="6">
        <v>2</v>
      </c>
      <c r="H2740" s="13" t="s">
        <v>53</v>
      </c>
      <c r="I2740" s="12" t="s">
        <v>418</v>
      </c>
      <c r="J2740" s="11" t="str">
        <f>VLOOKUP(Table76810[[#This Row],[CID]],ALY,2,FALSE)</f>
        <v>Data Trend &amp; Relationships between Variables</v>
      </c>
    </row>
    <row r="2741" spans="1:10" x14ac:dyDescent="0.2">
      <c r="A2741" s="8" t="str">
        <f>Table76810[[#This Row],[Test No.]]&amp;Table76810[[#This Row],[Section]]&amp;Table76810[[#This Row],[Q No.]]</f>
        <v>R2020</v>
      </c>
      <c r="C2741" s="7" t="s">
        <v>91</v>
      </c>
      <c r="D2741" s="12">
        <v>20</v>
      </c>
      <c r="F2741" s="11" t="str">
        <f>Table76810[[#This Row],[CID]]</f>
        <v>S2.2</v>
      </c>
      <c r="G2741" s="6">
        <v>2</v>
      </c>
      <c r="H2741" s="13" t="s">
        <v>53</v>
      </c>
      <c r="I2741" s="12" t="s">
        <v>419</v>
      </c>
      <c r="J2741" s="11" t="str">
        <f>VLOOKUP(Table76810[[#This Row],[CID]],ALY,2,FALSE)</f>
        <v>Hypothetical Data Point</v>
      </c>
    </row>
    <row r="2742" spans="1:10" x14ac:dyDescent="0.2">
      <c r="A2742" s="8" t="str">
        <f>Table76810[[#This Row],[Test No.]]&amp;Table76810[[#This Row],[Section]]&amp;Table76810[[#This Row],[Q No.]]</f>
        <v>R2021</v>
      </c>
      <c r="C2742" s="7" t="s">
        <v>91</v>
      </c>
      <c r="D2742" s="12">
        <v>21</v>
      </c>
      <c r="F2742" s="11" t="str">
        <f>Table76810[[#This Row],[CID]]</f>
        <v>S2.1</v>
      </c>
      <c r="G2742" s="6">
        <v>2</v>
      </c>
      <c r="H2742" s="13" t="s">
        <v>53</v>
      </c>
      <c r="I2742" s="12" t="s">
        <v>418</v>
      </c>
      <c r="J2742" s="11" t="str">
        <f>VLOOKUP(Table76810[[#This Row],[CID]],ALY,2,FALSE)</f>
        <v>Data Trend &amp; Relationships between Variables</v>
      </c>
    </row>
    <row r="2743" spans="1:10" x14ac:dyDescent="0.2">
      <c r="A2743" s="8" t="str">
        <f>Table76810[[#This Row],[Test No.]]&amp;Table76810[[#This Row],[Section]]&amp;Table76810[[#This Row],[Q No.]]</f>
        <v>R2022</v>
      </c>
      <c r="C2743" s="7" t="s">
        <v>91</v>
      </c>
      <c r="D2743" s="12">
        <v>22</v>
      </c>
      <c r="F2743" s="11" t="str">
        <f>Table76810[[#This Row],[CID]]</f>
        <v>S2.1</v>
      </c>
      <c r="G2743" s="6">
        <v>2</v>
      </c>
      <c r="H2743" s="13" t="s">
        <v>53</v>
      </c>
      <c r="I2743" s="12" t="s">
        <v>418</v>
      </c>
      <c r="J2743" s="11" t="str">
        <f>VLOOKUP(Table76810[[#This Row],[CID]],ALY,2,FALSE)</f>
        <v>Data Trend &amp; Relationships between Variables</v>
      </c>
    </row>
    <row r="2744" spans="1:10" x14ac:dyDescent="0.2">
      <c r="A2744" s="8" t="str">
        <f>Table76810[[#This Row],[Test No.]]&amp;Table76810[[#This Row],[Section]]&amp;Table76810[[#This Row],[Q No.]]</f>
        <v>R2023</v>
      </c>
      <c r="C2744" s="7" t="s">
        <v>91</v>
      </c>
      <c r="D2744" s="12">
        <v>23</v>
      </c>
      <c r="F2744" s="11" t="str">
        <f>Table76810[[#This Row],[CID]]</f>
        <v>S2.2</v>
      </c>
      <c r="G2744" s="6">
        <v>2</v>
      </c>
      <c r="H2744" s="13" t="s">
        <v>53</v>
      </c>
      <c r="I2744" s="12" t="s">
        <v>419</v>
      </c>
      <c r="J2744" s="11" t="str">
        <f>VLOOKUP(Table76810[[#This Row],[CID]],ALY,2,FALSE)</f>
        <v>Hypothetical Data Point</v>
      </c>
    </row>
    <row r="2745" spans="1:10" x14ac:dyDescent="0.2">
      <c r="A2745" s="8" t="str">
        <f>Table76810[[#This Row],[Test No.]]&amp;Table76810[[#This Row],[Section]]&amp;Table76810[[#This Row],[Q No.]]</f>
        <v>R2024</v>
      </c>
      <c r="C2745" s="7" t="s">
        <v>91</v>
      </c>
      <c r="D2745" s="12">
        <v>24</v>
      </c>
      <c r="F2745" s="11" t="str">
        <f>Table76810[[#This Row],[CID]]</f>
        <v>S2.1</v>
      </c>
      <c r="G2745" s="6">
        <v>2</v>
      </c>
      <c r="H2745" s="13" t="s">
        <v>53</v>
      </c>
      <c r="I2745" s="12" t="s">
        <v>418</v>
      </c>
      <c r="J2745" s="11" t="str">
        <f>VLOOKUP(Table76810[[#This Row],[CID]],ALY,2,FALSE)</f>
        <v>Data Trend &amp; Relationships between Variables</v>
      </c>
    </row>
    <row r="2746" spans="1:10" x14ac:dyDescent="0.2">
      <c r="A2746" s="8" t="str">
        <f>Table76810[[#This Row],[Test No.]]&amp;Table76810[[#This Row],[Section]]&amp;Table76810[[#This Row],[Q No.]]</f>
        <v>R2025</v>
      </c>
      <c r="C2746" s="7" t="s">
        <v>91</v>
      </c>
      <c r="D2746" s="12">
        <v>25</v>
      </c>
      <c r="F2746" s="11" t="str">
        <f>Table76810[[#This Row],[CID]]</f>
        <v>S2.1</v>
      </c>
      <c r="G2746" s="6">
        <v>2</v>
      </c>
      <c r="H2746" s="13" t="s">
        <v>53</v>
      </c>
      <c r="I2746" s="12" t="s">
        <v>418</v>
      </c>
      <c r="J2746" s="11" t="str">
        <f>VLOOKUP(Table76810[[#This Row],[CID]],ALY,2,FALSE)</f>
        <v>Data Trend &amp; Relationships between Variables</v>
      </c>
    </row>
    <row r="2747" spans="1:10" x14ac:dyDescent="0.2">
      <c r="A2747" s="8" t="str">
        <f>Table76810[[#This Row],[Test No.]]&amp;Table76810[[#This Row],[Section]]&amp;Table76810[[#This Row],[Q No.]]</f>
        <v>R2026</v>
      </c>
      <c r="C2747" s="7" t="s">
        <v>91</v>
      </c>
      <c r="D2747" s="12">
        <v>26</v>
      </c>
      <c r="F2747" s="11" t="str">
        <f>Table76810[[#This Row],[CID]]</f>
        <v>S2.1</v>
      </c>
      <c r="G2747" s="6">
        <v>2</v>
      </c>
      <c r="H2747" s="13" t="s">
        <v>53</v>
      </c>
      <c r="I2747" s="12" t="s">
        <v>418</v>
      </c>
      <c r="J2747" s="11" t="str">
        <f>VLOOKUP(Table76810[[#This Row],[CID]],ALY,2,FALSE)</f>
        <v>Data Trend &amp; Relationships between Variables</v>
      </c>
    </row>
    <row r="2748" spans="1:10" x14ac:dyDescent="0.2">
      <c r="A2748" s="8" t="str">
        <f>Table76810[[#This Row],[Test No.]]&amp;Table76810[[#This Row],[Section]]&amp;Table76810[[#This Row],[Q No.]]</f>
        <v>R2027</v>
      </c>
      <c r="C2748" s="7" t="s">
        <v>91</v>
      </c>
      <c r="D2748" s="12">
        <v>27</v>
      </c>
      <c r="F2748" s="11" t="str">
        <f>Table76810[[#This Row],[CID]]</f>
        <v>S2.1</v>
      </c>
      <c r="G2748" s="6">
        <v>2</v>
      </c>
      <c r="H2748" s="13" t="s">
        <v>53</v>
      </c>
      <c r="I2748" s="12" t="s">
        <v>418</v>
      </c>
      <c r="J2748" s="11" t="str">
        <f>VLOOKUP(Table76810[[#This Row],[CID]],ALY,2,FALSE)</f>
        <v>Data Trend &amp; Relationships between Variables</v>
      </c>
    </row>
    <row r="2749" spans="1:10" x14ac:dyDescent="0.2">
      <c r="A2749" s="8" t="str">
        <f>Table76810[[#This Row],[Test No.]]&amp;Table76810[[#This Row],[Section]]&amp;Table76810[[#This Row],[Q No.]]</f>
        <v>R2028</v>
      </c>
      <c r="C2749" s="7" t="s">
        <v>91</v>
      </c>
      <c r="D2749" s="12">
        <v>28</v>
      </c>
      <c r="F2749" s="11" t="str">
        <f>Table76810[[#This Row],[CID]]</f>
        <v>S2.1</v>
      </c>
      <c r="G2749" s="6">
        <v>2</v>
      </c>
      <c r="H2749" s="13" t="s">
        <v>53</v>
      </c>
      <c r="I2749" s="12" t="s">
        <v>418</v>
      </c>
      <c r="J2749" s="11" t="str">
        <f>VLOOKUP(Table76810[[#This Row],[CID]],ALY,2,FALSE)</f>
        <v>Data Trend &amp; Relationships between Variables</v>
      </c>
    </row>
    <row r="2750" spans="1:10" x14ac:dyDescent="0.2">
      <c r="A2750" s="8" t="str">
        <f>Table76810[[#This Row],[Test No.]]&amp;Table76810[[#This Row],[Section]]&amp;Table76810[[#This Row],[Q No.]]</f>
        <v>R2029</v>
      </c>
      <c r="C2750" s="7" t="s">
        <v>91</v>
      </c>
      <c r="D2750" s="12">
        <v>29</v>
      </c>
      <c r="F2750" s="11" t="str">
        <f>Table76810[[#This Row],[CID]]</f>
        <v>S3.3</v>
      </c>
      <c r="G2750" s="6">
        <v>3</v>
      </c>
      <c r="H2750" s="13" t="s">
        <v>54</v>
      </c>
      <c r="I2750" s="12" t="s">
        <v>423</v>
      </c>
      <c r="J2750" s="11" t="str">
        <f>VLOOKUP(Table76810[[#This Row],[CID]],ALY,2,FALSE)</f>
        <v>Interpreting Experiments</v>
      </c>
    </row>
    <row r="2751" spans="1:10" x14ac:dyDescent="0.2">
      <c r="A2751" s="8" t="str">
        <f>Table76810[[#This Row],[Test No.]]&amp;Table76810[[#This Row],[Section]]&amp;Table76810[[#This Row],[Q No.]]</f>
        <v>R2030</v>
      </c>
      <c r="C2751" s="7" t="s">
        <v>91</v>
      </c>
      <c r="D2751" s="12">
        <v>30</v>
      </c>
      <c r="F2751" s="11" t="str">
        <f>Table76810[[#This Row],[CID]]</f>
        <v>S3.1</v>
      </c>
      <c r="G2751" s="6">
        <v>3</v>
      </c>
      <c r="H2751" s="13" t="s">
        <v>54</v>
      </c>
      <c r="I2751" s="12" t="s">
        <v>421</v>
      </c>
      <c r="J2751" s="11" t="str">
        <f>VLOOKUP(Table76810[[#This Row],[CID]],ALY,2,FALSE)</f>
        <v>Experimental Design &amp; Method</v>
      </c>
    </row>
    <row r="2752" spans="1:10" x14ac:dyDescent="0.2">
      <c r="A2752" s="8" t="str">
        <f>Table76810[[#This Row],[Test No.]]&amp;Table76810[[#This Row],[Section]]&amp;Table76810[[#This Row],[Q No.]]</f>
        <v>R2031</v>
      </c>
      <c r="C2752" s="7" t="s">
        <v>91</v>
      </c>
      <c r="D2752" s="12">
        <v>31</v>
      </c>
      <c r="F2752" s="11" t="str">
        <f>Table76810[[#This Row],[CID]]</f>
        <v>S3.1</v>
      </c>
      <c r="G2752" s="6">
        <v>3</v>
      </c>
      <c r="H2752" s="13" t="s">
        <v>54</v>
      </c>
      <c r="I2752" s="12" t="s">
        <v>421</v>
      </c>
      <c r="J2752" s="11" t="str">
        <f>VLOOKUP(Table76810[[#This Row],[CID]],ALY,2,FALSE)</f>
        <v>Experimental Design &amp; Method</v>
      </c>
    </row>
    <row r="2753" spans="1:10" x14ac:dyDescent="0.2">
      <c r="A2753" s="8" t="str">
        <f>Table76810[[#This Row],[Test No.]]&amp;Table76810[[#This Row],[Section]]&amp;Table76810[[#This Row],[Q No.]]</f>
        <v>R2032</v>
      </c>
      <c r="C2753" s="7" t="s">
        <v>91</v>
      </c>
      <c r="D2753" s="12">
        <v>32</v>
      </c>
      <c r="F2753" s="11" t="str">
        <f>Table76810[[#This Row],[CID]]</f>
        <v>S3.3</v>
      </c>
      <c r="G2753" s="6">
        <v>3</v>
      </c>
      <c r="H2753" s="13" t="s">
        <v>54</v>
      </c>
      <c r="I2753" s="12" t="s">
        <v>423</v>
      </c>
      <c r="J2753" s="11" t="str">
        <f>VLOOKUP(Table76810[[#This Row],[CID]],ALY,2,FALSE)</f>
        <v>Interpreting Experiments</v>
      </c>
    </row>
    <row r="2754" spans="1:10" x14ac:dyDescent="0.2">
      <c r="A2754" s="8" t="str">
        <f>Table76810[[#This Row],[Test No.]]&amp;Table76810[[#This Row],[Section]]&amp;Table76810[[#This Row],[Q No.]]</f>
        <v>R2033</v>
      </c>
      <c r="C2754" s="7" t="s">
        <v>91</v>
      </c>
      <c r="D2754" s="12">
        <v>33</v>
      </c>
      <c r="F2754" s="11" t="str">
        <f>Table76810[[#This Row],[CID]]</f>
        <v>S3.3</v>
      </c>
      <c r="G2754" s="6">
        <v>3</v>
      </c>
      <c r="H2754" s="13" t="s">
        <v>54</v>
      </c>
      <c r="I2754" s="12" t="s">
        <v>423</v>
      </c>
      <c r="J2754" s="11" t="str">
        <f>VLOOKUP(Table76810[[#This Row],[CID]],ALY,2,FALSE)</f>
        <v>Interpreting Experiments</v>
      </c>
    </row>
    <row r="2755" spans="1:10" x14ac:dyDescent="0.2">
      <c r="A2755" s="8" t="str">
        <f>Table76810[[#This Row],[Test No.]]&amp;Table76810[[#This Row],[Section]]&amp;Table76810[[#This Row],[Q No.]]</f>
        <v>R2034</v>
      </c>
      <c r="C2755" s="7" t="s">
        <v>91</v>
      </c>
      <c r="D2755" s="12">
        <v>34</v>
      </c>
      <c r="F2755" s="11" t="str">
        <f>Table76810[[#This Row],[CID]]</f>
        <v>S3.3</v>
      </c>
      <c r="G2755" s="6">
        <v>3</v>
      </c>
      <c r="H2755" s="13" t="s">
        <v>54</v>
      </c>
      <c r="I2755" s="12" t="s">
        <v>423</v>
      </c>
      <c r="J2755" s="11" t="str">
        <f>VLOOKUP(Table76810[[#This Row],[CID]],ALY,2,FALSE)</f>
        <v>Interpreting Experiments</v>
      </c>
    </row>
    <row r="2756" spans="1:10" x14ac:dyDescent="0.2">
      <c r="A2756" s="8" t="str">
        <f>Table76810[[#This Row],[Test No.]]&amp;Table76810[[#This Row],[Section]]&amp;Table76810[[#This Row],[Q No.]]</f>
        <v>R2035</v>
      </c>
      <c r="C2756" s="7" t="s">
        <v>91</v>
      </c>
      <c r="D2756" s="12">
        <v>35</v>
      </c>
      <c r="F2756" s="11" t="str">
        <f>Table76810[[#This Row],[CID]]</f>
        <v>S1.2</v>
      </c>
      <c r="G2756" s="6">
        <v>1</v>
      </c>
      <c r="H2756" s="13" t="s">
        <v>52</v>
      </c>
      <c r="I2756" s="12" t="s">
        <v>416</v>
      </c>
      <c r="J2756" s="11" t="str">
        <f>VLOOKUP(Table76810[[#This Row],[CID]],ALY,2,FALSE)</f>
        <v>Inference</v>
      </c>
    </row>
    <row r="2757" spans="1:10" x14ac:dyDescent="0.2">
      <c r="A2757" s="8" t="str">
        <f>Table76810[[#This Row],[Test No.]]&amp;Table76810[[#This Row],[Section]]&amp;Table76810[[#This Row],[Q No.]]</f>
        <v>R2036</v>
      </c>
      <c r="C2757" s="7" t="s">
        <v>91</v>
      </c>
      <c r="D2757" s="12">
        <v>36</v>
      </c>
      <c r="F2757" s="11" t="str">
        <f>Table76810[[#This Row],[CID]]</f>
        <v>S1.1</v>
      </c>
      <c r="G2757" s="6">
        <v>1</v>
      </c>
      <c r="H2757" s="13" t="s">
        <v>52</v>
      </c>
      <c r="I2757" s="12" t="s">
        <v>415</v>
      </c>
      <c r="J2757" s="11" t="str">
        <f>VLOOKUP(Table76810[[#This Row],[CID]],ALY,2,FALSE)</f>
        <v>Detail</v>
      </c>
    </row>
    <row r="2758" spans="1:10" x14ac:dyDescent="0.2">
      <c r="A2758" s="8" t="str">
        <f>Table76810[[#This Row],[Test No.]]&amp;Table76810[[#This Row],[Section]]&amp;Table76810[[#This Row],[Q No.]]</f>
        <v>R2037</v>
      </c>
      <c r="C2758" s="7" t="s">
        <v>91</v>
      </c>
      <c r="D2758" s="12">
        <v>37</v>
      </c>
      <c r="F2758" s="11" t="str">
        <f>Table76810[[#This Row],[CID]]</f>
        <v>S1.1</v>
      </c>
      <c r="G2758" s="6">
        <v>1</v>
      </c>
      <c r="H2758" s="13" t="s">
        <v>52</v>
      </c>
      <c r="I2758" s="12" t="s">
        <v>415</v>
      </c>
      <c r="J2758" s="11" t="str">
        <f>VLOOKUP(Table76810[[#This Row],[CID]],ALY,2,FALSE)</f>
        <v>Detail</v>
      </c>
    </row>
    <row r="2759" spans="1:10" x14ac:dyDescent="0.2">
      <c r="A2759" s="8" t="str">
        <f>Table76810[[#This Row],[Test No.]]&amp;Table76810[[#This Row],[Section]]&amp;Table76810[[#This Row],[Q No.]]</f>
        <v>R2038</v>
      </c>
      <c r="C2759" s="7" t="s">
        <v>91</v>
      </c>
      <c r="D2759" s="12">
        <v>38</v>
      </c>
      <c r="F2759" s="11" t="str">
        <f>Table76810[[#This Row],[CID]]</f>
        <v>S1.1</v>
      </c>
      <c r="G2759" s="6">
        <v>1</v>
      </c>
      <c r="H2759" s="13" t="s">
        <v>52</v>
      </c>
      <c r="I2759" s="12" t="s">
        <v>415</v>
      </c>
      <c r="J2759" s="11" t="str">
        <f>VLOOKUP(Table76810[[#This Row],[CID]],ALY,2,FALSE)</f>
        <v>Detail</v>
      </c>
    </row>
    <row r="2760" spans="1:10" x14ac:dyDescent="0.2">
      <c r="A2760" s="8" t="str">
        <f>Table76810[[#This Row],[Test No.]]&amp;Table76810[[#This Row],[Section]]&amp;Table76810[[#This Row],[Q No.]]</f>
        <v>R2039</v>
      </c>
      <c r="C2760" s="7" t="s">
        <v>91</v>
      </c>
      <c r="D2760" s="12">
        <v>39</v>
      </c>
      <c r="F2760" s="11" t="str">
        <f>Table76810[[#This Row],[CID]]</f>
        <v>S1.1</v>
      </c>
      <c r="G2760" s="6">
        <v>1</v>
      </c>
      <c r="H2760" s="13" t="s">
        <v>52</v>
      </c>
      <c r="I2760" s="12" t="s">
        <v>415</v>
      </c>
      <c r="J2760" s="11" t="str">
        <f>VLOOKUP(Table76810[[#This Row],[CID]],ALY,2,FALSE)</f>
        <v>Detail</v>
      </c>
    </row>
    <row r="2761" spans="1:10" x14ac:dyDescent="0.2">
      <c r="A2761" s="8" t="str">
        <f>Table76810[[#This Row],[Test No.]]&amp;Table76810[[#This Row],[Section]]&amp;Table76810[[#This Row],[Q No.]]</f>
        <v>R2040</v>
      </c>
      <c r="C2761" s="7" t="s">
        <v>91</v>
      </c>
      <c r="D2761" s="12">
        <v>40</v>
      </c>
      <c r="F2761" s="11" t="str">
        <f>Table76810[[#This Row],[CID]]</f>
        <v>S1.1</v>
      </c>
      <c r="G2761" s="6">
        <v>1</v>
      </c>
      <c r="H2761" s="13" t="s">
        <v>52</v>
      </c>
      <c r="I2761" s="12" t="s">
        <v>415</v>
      </c>
      <c r="J2761" s="11" t="str">
        <f>VLOOKUP(Table76810[[#This Row],[CID]],ALY,2,FALSE)</f>
        <v>Detail</v>
      </c>
    </row>
    <row r="2762" spans="1:10" x14ac:dyDescent="0.2">
      <c r="A2762" s="8" t="str">
        <f>Table76810[[#This Row],[Test No.]]&amp;Table76810[[#This Row],[Section]]&amp;Table76810[[#This Row],[Q No.]]</f>
        <v>R211</v>
      </c>
      <c r="C2762" s="7" t="s">
        <v>90</v>
      </c>
      <c r="D2762" s="12">
        <v>1</v>
      </c>
      <c r="F2762" s="11" t="str">
        <f>Table76810[[#This Row],[CID]]</f>
        <v>S3.3</v>
      </c>
      <c r="G2762" s="6">
        <v>3</v>
      </c>
      <c r="H2762" s="13" t="s">
        <v>54</v>
      </c>
      <c r="I2762" s="12" t="s">
        <v>423</v>
      </c>
      <c r="J2762" s="11" t="str">
        <f>VLOOKUP(Table76810[[#This Row],[CID]],ALY,2,FALSE)</f>
        <v>Interpreting Experiments</v>
      </c>
    </row>
    <row r="2763" spans="1:10" x14ac:dyDescent="0.2">
      <c r="A2763" s="8" t="str">
        <f>Table76810[[#This Row],[Test No.]]&amp;Table76810[[#This Row],[Section]]&amp;Table76810[[#This Row],[Q No.]]</f>
        <v>R212</v>
      </c>
      <c r="C2763" s="7" t="s">
        <v>90</v>
      </c>
      <c r="D2763" s="12">
        <v>2</v>
      </c>
      <c r="F2763" s="11" t="str">
        <f>Table76810[[#This Row],[CID]]</f>
        <v>S3.2</v>
      </c>
      <c r="G2763" s="6">
        <v>3</v>
      </c>
      <c r="H2763" s="13" t="s">
        <v>54</v>
      </c>
      <c r="I2763" s="12" t="s">
        <v>422</v>
      </c>
      <c r="J2763" s="11" t="str">
        <f>VLOOKUP(Table76810[[#This Row],[CID]],ALY,2,FALSE)</f>
        <v>Hypothetical Experiment</v>
      </c>
    </row>
    <row r="2764" spans="1:10" x14ac:dyDescent="0.2">
      <c r="A2764" s="8" t="str">
        <f>Table76810[[#This Row],[Test No.]]&amp;Table76810[[#This Row],[Section]]&amp;Table76810[[#This Row],[Q No.]]</f>
        <v>R213</v>
      </c>
      <c r="C2764" s="7" t="s">
        <v>90</v>
      </c>
      <c r="D2764" s="12">
        <v>3</v>
      </c>
      <c r="F2764" s="11" t="str">
        <f>Table76810[[#This Row],[CID]]</f>
        <v>S3.3</v>
      </c>
      <c r="G2764" s="6">
        <v>3</v>
      </c>
      <c r="H2764" s="13" t="s">
        <v>54</v>
      </c>
      <c r="I2764" s="12" t="s">
        <v>423</v>
      </c>
      <c r="J2764" s="11" t="str">
        <f>VLOOKUP(Table76810[[#This Row],[CID]],ALY,2,FALSE)</f>
        <v>Interpreting Experiments</v>
      </c>
    </row>
    <row r="2765" spans="1:10" x14ac:dyDescent="0.2">
      <c r="A2765" s="8" t="str">
        <f>Table76810[[#This Row],[Test No.]]&amp;Table76810[[#This Row],[Section]]&amp;Table76810[[#This Row],[Q No.]]</f>
        <v>R214</v>
      </c>
      <c r="C2765" s="7" t="s">
        <v>90</v>
      </c>
      <c r="D2765" s="12">
        <v>4</v>
      </c>
      <c r="F2765" s="11" t="str">
        <f>Table76810[[#This Row],[CID]]</f>
        <v>S3.3</v>
      </c>
      <c r="G2765" s="6">
        <v>3</v>
      </c>
      <c r="H2765" s="13" t="s">
        <v>54</v>
      </c>
      <c r="I2765" s="12" t="s">
        <v>423</v>
      </c>
      <c r="J2765" s="11" t="str">
        <f>VLOOKUP(Table76810[[#This Row],[CID]],ALY,2,FALSE)</f>
        <v>Interpreting Experiments</v>
      </c>
    </row>
    <row r="2766" spans="1:10" x14ac:dyDescent="0.2">
      <c r="A2766" s="8" t="str">
        <f>Table76810[[#This Row],[Test No.]]&amp;Table76810[[#This Row],[Section]]&amp;Table76810[[#This Row],[Q No.]]</f>
        <v>R215</v>
      </c>
      <c r="C2766" s="7" t="s">
        <v>90</v>
      </c>
      <c r="D2766" s="12">
        <v>5</v>
      </c>
      <c r="F2766" s="11" t="str">
        <f>Table76810[[#This Row],[CID]]</f>
        <v>S3.3</v>
      </c>
      <c r="G2766" s="6">
        <v>3</v>
      </c>
      <c r="H2766" s="13" t="s">
        <v>54</v>
      </c>
      <c r="I2766" s="12" t="s">
        <v>423</v>
      </c>
      <c r="J2766" s="11" t="str">
        <f>VLOOKUP(Table76810[[#This Row],[CID]],ALY,2,FALSE)</f>
        <v>Interpreting Experiments</v>
      </c>
    </row>
    <row r="2767" spans="1:10" x14ac:dyDescent="0.2">
      <c r="A2767" s="8" t="str">
        <f>Table76810[[#This Row],[Test No.]]&amp;Table76810[[#This Row],[Section]]&amp;Table76810[[#This Row],[Q No.]]</f>
        <v>R216</v>
      </c>
      <c r="C2767" s="7" t="s">
        <v>90</v>
      </c>
      <c r="D2767" s="12">
        <v>6</v>
      </c>
      <c r="F2767" s="11" t="str">
        <f>Table76810[[#This Row],[CID]]</f>
        <v>S3.3</v>
      </c>
      <c r="G2767" s="6">
        <v>3</v>
      </c>
      <c r="H2767" s="13" t="s">
        <v>54</v>
      </c>
      <c r="I2767" s="12" t="s">
        <v>423</v>
      </c>
      <c r="J2767" s="11" t="str">
        <f>VLOOKUP(Table76810[[#This Row],[CID]],ALY,2,FALSE)</f>
        <v>Interpreting Experiments</v>
      </c>
    </row>
    <row r="2768" spans="1:10" x14ac:dyDescent="0.2">
      <c r="A2768" s="8" t="str">
        <f>Table76810[[#This Row],[Test No.]]&amp;Table76810[[#This Row],[Section]]&amp;Table76810[[#This Row],[Q No.]]</f>
        <v>R217</v>
      </c>
      <c r="C2768" s="7" t="s">
        <v>90</v>
      </c>
      <c r="D2768" s="12">
        <v>7</v>
      </c>
      <c r="F2768" s="11" t="str">
        <f>Table76810[[#This Row],[CID]]</f>
        <v>S3.3</v>
      </c>
      <c r="G2768" s="6">
        <v>3</v>
      </c>
      <c r="H2768" s="13" t="s">
        <v>54</v>
      </c>
      <c r="I2768" s="12" t="s">
        <v>423</v>
      </c>
      <c r="J2768" s="11" t="str">
        <f>VLOOKUP(Table76810[[#This Row],[CID]],ALY,2,FALSE)</f>
        <v>Interpreting Experiments</v>
      </c>
    </row>
    <row r="2769" spans="1:10" x14ac:dyDescent="0.2">
      <c r="A2769" s="8" t="str">
        <f>Table76810[[#This Row],[Test No.]]&amp;Table76810[[#This Row],[Section]]&amp;Table76810[[#This Row],[Q No.]]</f>
        <v>R218</v>
      </c>
      <c r="C2769" s="7" t="s">
        <v>90</v>
      </c>
      <c r="D2769" s="12">
        <v>8</v>
      </c>
      <c r="F2769" s="11" t="str">
        <f>Table76810[[#This Row],[CID]]</f>
        <v>S3.3</v>
      </c>
      <c r="G2769" s="6">
        <v>3</v>
      </c>
      <c r="H2769" s="13" t="s">
        <v>54</v>
      </c>
      <c r="I2769" s="12" t="s">
        <v>423</v>
      </c>
      <c r="J2769" s="11" t="str">
        <f>VLOOKUP(Table76810[[#This Row],[CID]],ALY,2,FALSE)</f>
        <v>Interpreting Experiments</v>
      </c>
    </row>
    <row r="2770" spans="1:10" x14ac:dyDescent="0.2">
      <c r="A2770" s="8" t="str">
        <f>Table76810[[#This Row],[Test No.]]&amp;Table76810[[#This Row],[Section]]&amp;Table76810[[#This Row],[Q No.]]</f>
        <v>R219</v>
      </c>
      <c r="C2770" s="7" t="s">
        <v>90</v>
      </c>
      <c r="D2770" s="12">
        <v>9</v>
      </c>
      <c r="F2770" s="11" t="str">
        <f>Table76810[[#This Row],[CID]]</f>
        <v>S3.3</v>
      </c>
      <c r="G2770" s="6">
        <v>3</v>
      </c>
      <c r="H2770" s="13" t="s">
        <v>54</v>
      </c>
      <c r="I2770" s="12" t="s">
        <v>423</v>
      </c>
      <c r="J2770" s="11" t="str">
        <f>VLOOKUP(Table76810[[#This Row],[CID]],ALY,2,FALSE)</f>
        <v>Interpreting Experiments</v>
      </c>
    </row>
    <row r="2771" spans="1:10" x14ac:dyDescent="0.2">
      <c r="A2771" s="8" t="str">
        <f>Table76810[[#This Row],[Test No.]]&amp;Table76810[[#This Row],[Section]]&amp;Table76810[[#This Row],[Q No.]]</f>
        <v>R2110</v>
      </c>
      <c r="C2771" s="7" t="s">
        <v>90</v>
      </c>
      <c r="D2771" s="12">
        <v>10</v>
      </c>
      <c r="F2771" s="11" t="str">
        <f>Table76810[[#This Row],[CID]]</f>
        <v>S3.3</v>
      </c>
      <c r="G2771" s="6">
        <v>3</v>
      </c>
      <c r="H2771" s="13" t="s">
        <v>54</v>
      </c>
      <c r="I2771" s="12" t="s">
        <v>423</v>
      </c>
      <c r="J2771" s="11" t="str">
        <f>VLOOKUP(Table76810[[#This Row],[CID]],ALY,2,FALSE)</f>
        <v>Interpreting Experiments</v>
      </c>
    </row>
    <row r="2772" spans="1:10" x14ac:dyDescent="0.2">
      <c r="A2772" s="8" t="str">
        <f>Table76810[[#This Row],[Test No.]]&amp;Table76810[[#This Row],[Section]]&amp;Table76810[[#This Row],[Q No.]]</f>
        <v>R2111</v>
      </c>
      <c r="C2772" s="7" t="s">
        <v>90</v>
      </c>
      <c r="D2772" s="12">
        <v>11</v>
      </c>
      <c r="F2772" s="11" t="str">
        <f>Table76810[[#This Row],[CID]]</f>
        <v>S3.3</v>
      </c>
      <c r="G2772" s="6">
        <v>3</v>
      </c>
      <c r="H2772" s="13" t="s">
        <v>54</v>
      </c>
      <c r="I2772" s="12" t="s">
        <v>423</v>
      </c>
      <c r="J2772" s="11" t="str">
        <f>VLOOKUP(Table76810[[#This Row],[CID]],ALY,2,FALSE)</f>
        <v>Interpreting Experiments</v>
      </c>
    </row>
    <row r="2773" spans="1:10" x14ac:dyDescent="0.2">
      <c r="A2773" s="8" t="str">
        <f>Table76810[[#This Row],[Test No.]]&amp;Table76810[[#This Row],[Section]]&amp;Table76810[[#This Row],[Q No.]]</f>
        <v>R2112</v>
      </c>
      <c r="C2773" s="7" t="s">
        <v>90</v>
      </c>
      <c r="D2773" s="12">
        <v>12</v>
      </c>
      <c r="F2773" s="11" t="str">
        <f>Table76810[[#This Row],[CID]]</f>
        <v>S3.1</v>
      </c>
      <c r="G2773" s="6">
        <v>3</v>
      </c>
      <c r="H2773" s="13" t="s">
        <v>54</v>
      </c>
      <c r="I2773" s="12" t="s">
        <v>421</v>
      </c>
      <c r="J2773" s="11" t="str">
        <f>VLOOKUP(Table76810[[#This Row],[CID]],ALY,2,FALSE)</f>
        <v>Experimental Design &amp; Method</v>
      </c>
    </row>
    <row r="2774" spans="1:10" x14ac:dyDescent="0.2">
      <c r="A2774" s="8" t="str">
        <f>Table76810[[#This Row],[Test No.]]&amp;Table76810[[#This Row],[Section]]&amp;Table76810[[#This Row],[Q No.]]</f>
        <v>R2113</v>
      </c>
      <c r="C2774" s="7" t="s">
        <v>90</v>
      </c>
      <c r="D2774" s="12">
        <v>13</v>
      </c>
      <c r="F2774" s="11" t="str">
        <f>Table76810[[#This Row],[CID]]</f>
        <v>S2.1</v>
      </c>
      <c r="G2774" s="6">
        <v>2</v>
      </c>
      <c r="H2774" s="13" t="s">
        <v>53</v>
      </c>
      <c r="I2774" s="12" t="s">
        <v>418</v>
      </c>
      <c r="J2774" s="11" t="str">
        <f>VLOOKUP(Table76810[[#This Row],[CID]],ALY,2,FALSE)</f>
        <v>Data Trend &amp; Relationships between Variables</v>
      </c>
    </row>
    <row r="2775" spans="1:10" x14ac:dyDescent="0.2">
      <c r="A2775" s="8" t="str">
        <f>Table76810[[#This Row],[Test No.]]&amp;Table76810[[#This Row],[Section]]&amp;Table76810[[#This Row],[Q No.]]</f>
        <v>R2114</v>
      </c>
      <c r="C2775" s="7" t="s">
        <v>90</v>
      </c>
      <c r="D2775" s="12">
        <v>14</v>
      </c>
      <c r="F2775" s="11" t="str">
        <f>Table76810[[#This Row],[CID]]</f>
        <v>S2.1</v>
      </c>
      <c r="G2775" s="6">
        <v>2</v>
      </c>
      <c r="H2775" s="13" t="s">
        <v>53</v>
      </c>
      <c r="I2775" s="12" t="s">
        <v>418</v>
      </c>
      <c r="J2775" s="11" t="str">
        <f>VLOOKUP(Table76810[[#This Row],[CID]],ALY,2,FALSE)</f>
        <v>Data Trend &amp; Relationships between Variables</v>
      </c>
    </row>
    <row r="2776" spans="1:10" x14ac:dyDescent="0.2">
      <c r="A2776" s="8" t="str">
        <f>Table76810[[#This Row],[Test No.]]&amp;Table76810[[#This Row],[Section]]&amp;Table76810[[#This Row],[Q No.]]</f>
        <v>R2115</v>
      </c>
      <c r="C2776" s="7" t="s">
        <v>90</v>
      </c>
      <c r="D2776" s="12">
        <v>15</v>
      </c>
      <c r="F2776" s="11" t="str">
        <f>Table76810[[#This Row],[CID]]</f>
        <v>S2.1</v>
      </c>
      <c r="G2776" s="6">
        <v>2</v>
      </c>
      <c r="H2776" s="13" t="s">
        <v>53</v>
      </c>
      <c r="I2776" s="12" t="s">
        <v>418</v>
      </c>
      <c r="J2776" s="11" t="str">
        <f>VLOOKUP(Table76810[[#This Row],[CID]],ALY,2,FALSE)</f>
        <v>Data Trend &amp; Relationships between Variables</v>
      </c>
    </row>
    <row r="2777" spans="1:10" x14ac:dyDescent="0.2">
      <c r="A2777" s="8" t="str">
        <f>Table76810[[#This Row],[Test No.]]&amp;Table76810[[#This Row],[Section]]&amp;Table76810[[#This Row],[Q No.]]</f>
        <v>R2116</v>
      </c>
      <c r="C2777" s="7" t="s">
        <v>90</v>
      </c>
      <c r="D2777" s="12">
        <v>16</v>
      </c>
      <c r="F2777" s="11" t="str">
        <f>Table76810[[#This Row],[CID]]</f>
        <v>S2.2</v>
      </c>
      <c r="G2777" s="6">
        <v>2</v>
      </c>
      <c r="H2777" s="13" t="s">
        <v>53</v>
      </c>
      <c r="I2777" s="12" t="s">
        <v>419</v>
      </c>
      <c r="J2777" s="11" t="str">
        <f>VLOOKUP(Table76810[[#This Row],[CID]],ALY,2,FALSE)</f>
        <v>Hypothetical Data Point</v>
      </c>
    </row>
    <row r="2778" spans="1:10" x14ac:dyDescent="0.2">
      <c r="A2778" s="8" t="str">
        <f>Table76810[[#This Row],[Test No.]]&amp;Table76810[[#This Row],[Section]]&amp;Table76810[[#This Row],[Q No.]]</f>
        <v>R2117</v>
      </c>
      <c r="C2778" s="7" t="s">
        <v>90</v>
      </c>
      <c r="D2778" s="12">
        <v>17</v>
      </c>
      <c r="F2778" s="11" t="str">
        <f>Table76810[[#This Row],[CID]]</f>
        <v>S2.1</v>
      </c>
      <c r="G2778" s="6">
        <v>2</v>
      </c>
      <c r="H2778" s="13" t="s">
        <v>53</v>
      </c>
      <c r="I2778" s="12" t="s">
        <v>418</v>
      </c>
      <c r="J2778" s="11" t="str">
        <f>VLOOKUP(Table76810[[#This Row],[CID]],ALY,2,FALSE)</f>
        <v>Data Trend &amp; Relationships between Variables</v>
      </c>
    </row>
    <row r="2779" spans="1:10" x14ac:dyDescent="0.2">
      <c r="A2779" s="8" t="str">
        <f>Table76810[[#This Row],[Test No.]]&amp;Table76810[[#This Row],[Section]]&amp;Table76810[[#This Row],[Q No.]]</f>
        <v>R2118</v>
      </c>
      <c r="C2779" s="7" t="s">
        <v>90</v>
      </c>
      <c r="D2779" s="12">
        <v>18</v>
      </c>
      <c r="F2779" s="11" t="str">
        <f>Table76810[[#This Row],[CID]]</f>
        <v>S1.1</v>
      </c>
      <c r="G2779" s="6">
        <v>1</v>
      </c>
      <c r="H2779" s="13" t="s">
        <v>52</v>
      </c>
      <c r="I2779" s="12" t="s">
        <v>415</v>
      </c>
      <c r="J2779" s="11" t="str">
        <f>VLOOKUP(Table76810[[#This Row],[CID]],ALY,2,FALSE)</f>
        <v>Detail</v>
      </c>
    </row>
    <row r="2780" spans="1:10" x14ac:dyDescent="0.2">
      <c r="A2780" s="8" t="str">
        <f>Table76810[[#This Row],[Test No.]]&amp;Table76810[[#This Row],[Section]]&amp;Table76810[[#This Row],[Q No.]]</f>
        <v>R2119</v>
      </c>
      <c r="C2780" s="7" t="s">
        <v>90</v>
      </c>
      <c r="D2780" s="12">
        <v>19</v>
      </c>
      <c r="F2780" s="11" t="str">
        <f>Table76810[[#This Row],[CID]]</f>
        <v>S1.1</v>
      </c>
      <c r="G2780" s="6">
        <v>1</v>
      </c>
      <c r="H2780" s="13" t="s">
        <v>52</v>
      </c>
      <c r="I2780" s="12" t="s">
        <v>415</v>
      </c>
      <c r="J2780" s="11" t="str">
        <f>VLOOKUP(Table76810[[#This Row],[CID]],ALY,2,FALSE)</f>
        <v>Detail</v>
      </c>
    </row>
    <row r="2781" spans="1:10" x14ac:dyDescent="0.2">
      <c r="A2781" s="8" t="str">
        <f>Table76810[[#This Row],[Test No.]]&amp;Table76810[[#This Row],[Section]]&amp;Table76810[[#This Row],[Q No.]]</f>
        <v>R2120</v>
      </c>
      <c r="C2781" s="7" t="s">
        <v>90</v>
      </c>
      <c r="D2781" s="12">
        <v>20</v>
      </c>
      <c r="F2781" s="11" t="str">
        <f>Table76810[[#This Row],[CID]]</f>
        <v>S1.2</v>
      </c>
      <c r="G2781" s="6">
        <v>1</v>
      </c>
      <c r="H2781" s="13" t="s">
        <v>52</v>
      </c>
      <c r="I2781" s="12" t="s">
        <v>416</v>
      </c>
      <c r="J2781" s="11" t="str">
        <f>VLOOKUP(Table76810[[#This Row],[CID]],ALY,2,FALSE)</f>
        <v>Inference</v>
      </c>
    </row>
    <row r="2782" spans="1:10" x14ac:dyDescent="0.2">
      <c r="A2782" s="8" t="str">
        <f>Table76810[[#This Row],[Test No.]]&amp;Table76810[[#This Row],[Section]]&amp;Table76810[[#This Row],[Q No.]]</f>
        <v>R2121</v>
      </c>
      <c r="C2782" s="7" t="s">
        <v>90</v>
      </c>
      <c r="D2782" s="12">
        <v>21</v>
      </c>
      <c r="F2782" s="11" t="str">
        <f>Table76810[[#This Row],[CID]]</f>
        <v>S1.1</v>
      </c>
      <c r="G2782" s="6">
        <v>1</v>
      </c>
      <c r="H2782" s="13" t="s">
        <v>52</v>
      </c>
      <c r="I2782" s="12" t="s">
        <v>415</v>
      </c>
      <c r="J2782" s="11" t="str">
        <f>VLOOKUP(Table76810[[#This Row],[CID]],ALY,2,FALSE)</f>
        <v>Detail</v>
      </c>
    </row>
    <row r="2783" spans="1:10" x14ac:dyDescent="0.2">
      <c r="A2783" s="8" t="str">
        <f>Table76810[[#This Row],[Test No.]]&amp;Table76810[[#This Row],[Section]]&amp;Table76810[[#This Row],[Q No.]]</f>
        <v>R2122</v>
      </c>
      <c r="C2783" s="7" t="s">
        <v>90</v>
      </c>
      <c r="D2783" s="12">
        <v>22</v>
      </c>
      <c r="F2783" s="11" t="str">
        <f>Table76810[[#This Row],[CID]]</f>
        <v>S1.1</v>
      </c>
      <c r="G2783" s="6">
        <v>1</v>
      </c>
      <c r="H2783" s="13" t="s">
        <v>52</v>
      </c>
      <c r="I2783" s="12" t="s">
        <v>415</v>
      </c>
      <c r="J2783" s="11" t="str">
        <f>VLOOKUP(Table76810[[#This Row],[CID]],ALY,2,FALSE)</f>
        <v>Detail</v>
      </c>
    </row>
    <row r="2784" spans="1:10" x14ac:dyDescent="0.2">
      <c r="A2784" s="8" t="str">
        <f>Table76810[[#This Row],[Test No.]]&amp;Table76810[[#This Row],[Section]]&amp;Table76810[[#This Row],[Q No.]]</f>
        <v>R2123</v>
      </c>
      <c r="C2784" s="7" t="s">
        <v>90</v>
      </c>
      <c r="D2784" s="12">
        <v>23</v>
      </c>
      <c r="F2784" s="11" t="str">
        <f>Table76810[[#This Row],[CID]]</f>
        <v>S1.1</v>
      </c>
      <c r="G2784" s="6">
        <v>1</v>
      </c>
      <c r="H2784" s="13" t="s">
        <v>52</v>
      </c>
      <c r="I2784" s="12" t="s">
        <v>415</v>
      </c>
      <c r="J2784" s="11" t="str">
        <f>VLOOKUP(Table76810[[#This Row],[CID]],ALY,2,FALSE)</f>
        <v>Detail</v>
      </c>
    </row>
    <row r="2785" spans="1:10" x14ac:dyDescent="0.2">
      <c r="A2785" s="8" t="str">
        <f>Table76810[[#This Row],[Test No.]]&amp;Table76810[[#This Row],[Section]]&amp;Table76810[[#This Row],[Q No.]]</f>
        <v>R2124</v>
      </c>
      <c r="C2785" s="7" t="s">
        <v>90</v>
      </c>
      <c r="D2785" s="12">
        <v>24</v>
      </c>
      <c r="F2785" s="11" t="str">
        <f>Table76810[[#This Row],[CID]]</f>
        <v>S1.1</v>
      </c>
      <c r="G2785" s="6">
        <v>1</v>
      </c>
      <c r="H2785" s="13" t="s">
        <v>52</v>
      </c>
      <c r="I2785" s="12" t="s">
        <v>415</v>
      </c>
      <c r="J2785" s="11" t="str">
        <f>VLOOKUP(Table76810[[#This Row],[CID]],ALY,2,FALSE)</f>
        <v>Detail</v>
      </c>
    </row>
    <row r="2786" spans="1:10" x14ac:dyDescent="0.2">
      <c r="A2786" s="8" t="str">
        <f>Table76810[[#This Row],[Test No.]]&amp;Table76810[[#This Row],[Section]]&amp;Table76810[[#This Row],[Q No.]]</f>
        <v>R2125</v>
      </c>
      <c r="C2786" s="7" t="s">
        <v>90</v>
      </c>
      <c r="D2786" s="12">
        <v>25</v>
      </c>
      <c r="F2786" s="11" t="str">
        <f>Table76810[[#This Row],[CID]]</f>
        <v>S2.1</v>
      </c>
      <c r="G2786" s="6">
        <v>2</v>
      </c>
      <c r="H2786" s="13" t="s">
        <v>53</v>
      </c>
      <c r="I2786" s="12" t="s">
        <v>418</v>
      </c>
      <c r="J2786" s="11" t="str">
        <f>VLOOKUP(Table76810[[#This Row],[CID]],ALY,2,FALSE)</f>
        <v>Data Trend &amp; Relationships between Variables</v>
      </c>
    </row>
    <row r="2787" spans="1:10" x14ac:dyDescent="0.2">
      <c r="A2787" s="8" t="str">
        <f>Table76810[[#This Row],[Test No.]]&amp;Table76810[[#This Row],[Section]]&amp;Table76810[[#This Row],[Q No.]]</f>
        <v>R2126</v>
      </c>
      <c r="C2787" s="7" t="s">
        <v>90</v>
      </c>
      <c r="D2787" s="12">
        <v>26</v>
      </c>
      <c r="F2787" s="11" t="str">
        <f>Table76810[[#This Row],[CID]]</f>
        <v>S2.1</v>
      </c>
      <c r="G2787" s="6">
        <v>2</v>
      </c>
      <c r="H2787" s="13" t="s">
        <v>53</v>
      </c>
      <c r="I2787" s="12" t="s">
        <v>418</v>
      </c>
      <c r="J2787" s="11" t="str">
        <f>VLOOKUP(Table76810[[#This Row],[CID]],ALY,2,FALSE)</f>
        <v>Data Trend &amp; Relationships between Variables</v>
      </c>
    </row>
    <row r="2788" spans="1:10" x14ac:dyDescent="0.2">
      <c r="A2788" s="8" t="str">
        <f>Table76810[[#This Row],[Test No.]]&amp;Table76810[[#This Row],[Section]]&amp;Table76810[[#This Row],[Q No.]]</f>
        <v>R2127</v>
      </c>
      <c r="C2788" s="7" t="s">
        <v>90</v>
      </c>
      <c r="D2788" s="12">
        <v>27</v>
      </c>
      <c r="F2788" s="11" t="str">
        <f>Table76810[[#This Row],[CID]]</f>
        <v>S2.1</v>
      </c>
      <c r="G2788" s="6">
        <v>2</v>
      </c>
      <c r="H2788" s="13" t="s">
        <v>53</v>
      </c>
      <c r="I2788" s="12" t="s">
        <v>418</v>
      </c>
      <c r="J2788" s="11" t="str">
        <f>VLOOKUP(Table76810[[#This Row],[CID]],ALY,2,FALSE)</f>
        <v>Data Trend &amp; Relationships between Variables</v>
      </c>
    </row>
    <row r="2789" spans="1:10" x14ac:dyDescent="0.2">
      <c r="A2789" s="8" t="str">
        <f>Table76810[[#This Row],[Test No.]]&amp;Table76810[[#This Row],[Section]]&amp;Table76810[[#This Row],[Q No.]]</f>
        <v>R2128</v>
      </c>
      <c r="C2789" s="7" t="s">
        <v>90</v>
      </c>
      <c r="D2789" s="12">
        <v>28</v>
      </c>
      <c r="F2789" s="11" t="str">
        <f>Table76810[[#This Row],[CID]]</f>
        <v>S2.1</v>
      </c>
      <c r="G2789" s="6">
        <v>2</v>
      </c>
      <c r="H2789" s="13" t="s">
        <v>53</v>
      </c>
      <c r="I2789" s="12" t="s">
        <v>418</v>
      </c>
      <c r="J2789" s="11" t="str">
        <f>VLOOKUP(Table76810[[#This Row],[CID]],ALY,2,FALSE)</f>
        <v>Data Trend &amp; Relationships between Variables</v>
      </c>
    </row>
    <row r="2790" spans="1:10" x14ac:dyDescent="0.2">
      <c r="A2790" s="8" t="str">
        <f>Table76810[[#This Row],[Test No.]]&amp;Table76810[[#This Row],[Section]]&amp;Table76810[[#This Row],[Q No.]]</f>
        <v>R2129</v>
      </c>
      <c r="C2790" s="7" t="s">
        <v>90</v>
      </c>
      <c r="D2790" s="12">
        <v>29</v>
      </c>
      <c r="F2790" s="11" t="str">
        <f>Table76810[[#This Row],[CID]]</f>
        <v>S2.1</v>
      </c>
      <c r="G2790" s="6">
        <v>2</v>
      </c>
      <c r="H2790" s="13" t="s">
        <v>53</v>
      </c>
      <c r="I2790" s="12" t="s">
        <v>418</v>
      </c>
      <c r="J2790" s="11" t="str">
        <f>VLOOKUP(Table76810[[#This Row],[CID]],ALY,2,FALSE)</f>
        <v>Data Trend &amp; Relationships between Variables</v>
      </c>
    </row>
    <row r="2791" spans="1:10" x14ac:dyDescent="0.2">
      <c r="A2791" s="8" t="str">
        <f>Table76810[[#This Row],[Test No.]]&amp;Table76810[[#This Row],[Section]]&amp;Table76810[[#This Row],[Q No.]]</f>
        <v>R2130</v>
      </c>
      <c r="C2791" s="7" t="s">
        <v>90</v>
      </c>
      <c r="D2791" s="12">
        <v>30</v>
      </c>
      <c r="F2791" s="11" t="str">
        <f>Table76810[[#This Row],[CID]]</f>
        <v>S3.3</v>
      </c>
      <c r="G2791" s="6">
        <v>3</v>
      </c>
      <c r="H2791" s="13" t="s">
        <v>54</v>
      </c>
      <c r="I2791" s="12" t="s">
        <v>423</v>
      </c>
      <c r="J2791" s="11" t="str">
        <f>VLOOKUP(Table76810[[#This Row],[CID]],ALY,2,FALSE)</f>
        <v>Interpreting Experiments</v>
      </c>
    </row>
    <row r="2792" spans="1:10" x14ac:dyDescent="0.2">
      <c r="A2792" s="8" t="str">
        <f>Table76810[[#This Row],[Test No.]]&amp;Table76810[[#This Row],[Section]]&amp;Table76810[[#This Row],[Q No.]]</f>
        <v>R2131</v>
      </c>
      <c r="C2792" s="7" t="s">
        <v>90</v>
      </c>
      <c r="D2792" s="12">
        <v>31</v>
      </c>
      <c r="F2792" s="11" t="str">
        <f>Table76810[[#This Row],[CID]]</f>
        <v>S3.3</v>
      </c>
      <c r="G2792" s="6">
        <v>3</v>
      </c>
      <c r="H2792" s="13" t="s">
        <v>54</v>
      </c>
      <c r="I2792" s="12" t="s">
        <v>423</v>
      </c>
      <c r="J2792" s="11" t="str">
        <f>VLOOKUP(Table76810[[#This Row],[CID]],ALY,2,FALSE)</f>
        <v>Interpreting Experiments</v>
      </c>
    </row>
    <row r="2793" spans="1:10" x14ac:dyDescent="0.2">
      <c r="A2793" s="8" t="str">
        <f>Table76810[[#This Row],[Test No.]]&amp;Table76810[[#This Row],[Section]]&amp;Table76810[[#This Row],[Q No.]]</f>
        <v>R2132</v>
      </c>
      <c r="C2793" s="7" t="s">
        <v>90</v>
      </c>
      <c r="D2793" s="12">
        <v>32</v>
      </c>
      <c r="F2793" s="11" t="str">
        <f>Table76810[[#This Row],[CID]]</f>
        <v>S3.3</v>
      </c>
      <c r="G2793" s="6">
        <v>3</v>
      </c>
      <c r="H2793" s="13" t="s">
        <v>54</v>
      </c>
      <c r="I2793" s="12" t="s">
        <v>423</v>
      </c>
      <c r="J2793" s="11" t="str">
        <f>VLOOKUP(Table76810[[#This Row],[CID]],ALY,2,FALSE)</f>
        <v>Interpreting Experiments</v>
      </c>
    </row>
    <row r="2794" spans="1:10" x14ac:dyDescent="0.2">
      <c r="A2794" s="8" t="str">
        <f>Table76810[[#This Row],[Test No.]]&amp;Table76810[[#This Row],[Section]]&amp;Table76810[[#This Row],[Q No.]]</f>
        <v>R2133</v>
      </c>
      <c r="C2794" s="7" t="s">
        <v>90</v>
      </c>
      <c r="D2794" s="12">
        <v>33</v>
      </c>
      <c r="F2794" s="11" t="str">
        <f>Table76810[[#This Row],[CID]]</f>
        <v>S3.1</v>
      </c>
      <c r="G2794" s="6">
        <v>3</v>
      </c>
      <c r="H2794" s="13" t="s">
        <v>54</v>
      </c>
      <c r="I2794" s="12" t="s">
        <v>421</v>
      </c>
      <c r="J2794" s="11" t="str">
        <f>VLOOKUP(Table76810[[#This Row],[CID]],ALY,2,FALSE)</f>
        <v>Experimental Design &amp; Method</v>
      </c>
    </row>
    <row r="2795" spans="1:10" x14ac:dyDescent="0.2">
      <c r="A2795" s="8" t="str">
        <f>Table76810[[#This Row],[Test No.]]&amp;Table76810[[#This Row],[Section]]&amp;Table76810[[#This Row],[Q No.]]</f>
        <v>R2134</v>
      </c>
      <c r="C2795" s="7" t="s">
        <v>90</v>
      </c>
      <c r="D2795" s="12">
        <v>34</v>
      </c>
      <c r="F2795" s="11" t="str">
        <f>Table76810[[#This Row],[CID]]</f>
        <v>S3.3</v>
      </c>
      <c r="G2795" s="6">
        <v>3</v>
      </c>
      <c r="H2795" s="13" t="s">
        <v>54</v>
      </c>
      <c r="I2795" s="12" t="s">
        <v>423</v>
      </c>
      <c r="J2795" s="11" t="str">
        <f>VLOOKUP(Table76810[[#This Row],[CID]],ALY,2,FALSE)</f>
        <v>Interpreting Experiments</v>
      </c>
    </row>
    <row r="2796" spans="1:10" x14ac:dyDescent="0.2">
      <c r="A2796" s="8" t="str">
        <f>Table76810[[#This Row],[Test No.]]&amp;Table76810[[#This Row],[Section]]&amp;Table76810[[#This Row],[Q No.]]</f>
        <v>R2135</v>
      </c>
      <c r="C2796" s="7" t="s">
        <v>90</v>
      </c>
      <c r="D2796" s="12">
        <v>35</v>
      </c>
      <c r="F2796" s="11" t="str">
        <f>Table76810[[#This Row],[CID]]</f>
        <v>S3.3</v>
      </c>
      <c r="G2796" s="6">
        <v>3</v>
      </c>
      <c r="H2796" s="13" t="s">
        <v>54</v>
      </c>
      <c r="I2796" s="12" t="s">
        <v>423</v>
      </c>
      <c r="J2796" s="11" t="str">
        <f>VLOOKUP(Table76810[[#This Row],[CID]],ALY,2,FALSE)</f>
        <v>Interpreting Experiments</v>
      </c>
    </row>
    <row r="2797" spans="1:10" x14ac:dyDescent="0.2">
      <c r="A2797" s="8" t="str">
        <f>Table76810[[#This Row],[Test No.]]&amp;Table76810[[#This Row],[Section]]&amp;Table76810[[#This Row],[Q No.]]</f>
        <v>R2136</v>
      </c>
      <c r="C2797" s="7" t="s">
        <v>90</v>
      </c>
      <c r="D2797" s="12">
        <v>36</v>
      </c>
      <c r="F2797" s="11" t="str">
        <f>Table76810[[#This Row],[CID]]</f>
        <v>S2.1</v>
      </c>
      <c r="G2797" s="6">
        <v>2</v>
      </c>
      <c r="H2797" s="13" t="s">
        <v>53</v>
      </c>
      <c r="I2797" s="12" t="s">
        <v>418</v>
      </c>
      <c r="J2797" s="11" t="str">
        <f>VLOOKUP(Table76810[[#This Row],[CID]],ALY,2,FALSE)</f>
        <v>Data Trend &amp; Relationships between Variables</v>
      </c>
    </row>
    <row r="2798" spans="1:10" x14ac:dyDescent="0.2">
      <c r="A2798" s="8" t="str">
        <f>Table76810[[#This Row],[Test No.]]&amp;Table76810[[#This Row],[Section]]&amp;Table76810[[#This Row],[Q No.]]</f>
        <v>R2137</v>
      </c>
      <c r="C2798" s="7" t="s">
        <v>90</v>
      </c>
      <c r="D2798" s="12">
        <v>37</v>
      </c>
      <c r="F2798" s="11" t="str">
        <f>Table76810[[#This Row],[CID]]</f>
        <v>S2.1</v>
      </c>
      <c r="G2798" s="6">
        <v>2</v>
      </c>
      <c r="H2798" s="13" t="s">
        <v>53</v>
      </c>
      <c r="I2798" s="12" t="s">
        <v>418</v>
      </c>
      <c r="J2798" s="11" t="str">
        <f>VLOOKUP(Table76810[[#This Row],[CID]],ALY,2,FALSE)</f>
        <v>Data Trend &amp; Relationships between Variables</v>
      </c>
    </row>
    <row r="2799" spans="1:10" x14ac:dyDescent="0.2">
      <c r="A2799" s="8" t="str">
        <f>Table76810[[#This Row],[Test No.]]&amp;Table76810[[#This Row],[Section]]&amp;Table76810[[#This Row],[Q No.]]</f>
        <v>R2138</v>
      </c>
      <c r="C2799" s="7" t="s">
        <v>90</v>
      </c>
      <c r="D2799" s="12">
        <v>38</v>
      </c>
      <c r="F2799" s="11" t="str">
        <f>Table76810[[#This Row],[CID]]</f>
        <v>S2.1</v>
      </c>
      <c r="G2799" s="6">
        <v>2</v>
      </c>
      <c r="H2799" s="13" t="s">
        <v>53</v>
      </c>
      <c r="I2799" s="12" t="s">
        <v>418</v>
      </c>
      <c r="J2799" s="11" t="str">
        <f>VLOOKUP(Table76810[[#This Row],[CID]],ALY,2,FALSE)</f>
        <v>Data Trend &amp; Relationships between Variables</v>
      </c>
    </row>
    <row r="2800" spans="1:10" x14ac:dyDescent="0.2">
      <c r="A2800" s="8" t="str">
        <f>Table76810[[#This Row],[Test No.]]&amp;Table76810[[#This Row],[Section]]&amp;Table76810[[#This Row],[Q No.]]</f>
        <v>R2139</v>
      </c>
      <c r="C2800" s="7" t="s">
        <v>90</v>
      </c>
      <c r="D2800" s="12">
        <v>39</v>
      </c>
      <c r="F2800" s="11" t="str">
        <f>Table76810[[#This Row],[CID]]</f>
        <v>S2.1</v>
      </c>
      <c r="G2800" s="6">
        <v>2</v>
      </c>
      <c r="H2800" s="13" t="s">
        <v>53</v>
      </c>
      <c r="I2800" s="12" t="s">
        <v>418</v>
      </c>
      <c r="J2800" s="11" t="str">
        <f>VLOOKUP(Table76810[[#This Row],[CID]],ALY,2,FALSE)</f>
        <v>Data Trend &amp; Relationships between Variables</v>
      </c>
    </row>
    <row r="2801" spans="1:10" x14ac:dyDescent="0.2">
      <c r="A2801" s="8" t="str">
        <f>Table76810[[#This Row],[Test No.]]&amp;Table76810[[#This Row],[Section]]&amp;Table76810[[#This Row],[Q No.]]</f>
        <v>R2140</v>
      </c>
      <c r="C2801" s="7" t="s">
        <v>90</v>
      </c>
      <c r="D2801" s="12">
        <v>40</v>
      </c>
      <c r="F2801" s="11" t="str">
        <f>Table76810[[#This Row],[CID]]</f>
        <v>S2.1</v>
      </c>
      <c r="G2801" s="6">
        <v>2</v>
      </c>
      <c r="H2801" s="13" t="s">
        <v>53</v>
      </c>
      <c r="I2801" s="12" t="s">
        <v>418</v>
      </c>
      <c r="J2801" s="11" t="str">
        <f>VLOOKUP(Table76810[[#This Row],[CID]],ALY,2,FALSE)</f>
        <v>Data Trend &amp; Relationships between Variables</v>
      </c>
    </row>
    <row r="2802" spans="1:10" x14ac:dyDescent="0.2">
      <c r="A2802" s="8" t="str">
        <f>Table76810[[#This Row],[Test No.]]&amp;Table76810[[#This Row],[Section]]&amp;Table76810[[#This Row],[Q No.]]</f>
        <v>R221</v>
      </c>
      <c r="C2802" s="7" t="s">
        <v>89</v>
      </c>
      <c r="D2802" s="12">
        <v>1</v>
      </c>
      <c r="F2802" s="11" t="str">
        <f>Table76810[[#This Row],[CID]]</f>
        <v>S2.1</v>
      </c>
      <c r="G2802" s="6">
        <v>2</v>
      </c>
      <c r="H2802" s="13" t="s">
        <v>53</v>
      </c>
      <c r="I2802" s="12" t="s">
        <v>418</v>
      </c>
      <c r="J2802" s="11" t="str">
        <f>VLOOKUP(Table76810[[#This Row],[CID]],ALY,2,FALSE)</f>
        <v>Data Trend &amp; Relationships between Variables</v>
      </c>
    </row>
    <row r="2803" spans="1:10" x14ac:dyDescent="0.2">
      <c r="A2803" s="8" t="str">
        <f>Table76810[[#This Row],[Test No.]]&amp;Table76810[[#This Row],[Section]]&amp;Table76810[[#This Row],[Q No.]]</f>
        <v>R222</v>
      </c>
      <c r="C2803" s="7" t="s">
        <v>89</v>
      </c>
      <c r="D2803" s="12">
        <v>2</v>
      </c>
      <c r="F2803" s="11" t="str">
        <f>Table76810[[#This Row],[CID]]</f>
        <v>S2.1</v>
      </c>
      <c r="G2803" s="6">
        <v>2</v>
      </c>
      <c r="H2803" s="13" t="s">
        <v>53</v>
      </c>
      <c r="I2803" s="12" t="s">
        <v>418</v>
      </c>
      <c r="J2803" s="11" t="str">
        <f>VLOOKUP(Table76810[[#This Row],[CID]],ALY,2,FALSE)</f>
        <v>Data Trend &amp; Relationships between Variables</v>
      </c>
    </row>
    <row r="2804" spans="1:10" x14ac:dyDescent="0.2">
      <c r="A2804" s="8" t="str">
        <f>Table76810[[#This Row],[Test No.]]&amp;Table76810[[#This Row],[Section]]&amp;Table76810[[#This Row],[Q No.]]</f>
        <v>R223</v>
      </c>
      <c r="C2804" s="7" t="s">
        <v>89</v>
      </c>
      <c r="D2804" s="12">
        <v>3</v>
      </c>
      <c r="F2804" s="11" t="str">
        <f>Table76810[[#This Row],[CID]]</f>
        <v>S2.2</v>
      </c>
      <c r="G2804" s="6">
        <v>2</v>
      </c>
      <c r="H2804" s="13" t="s">
        <v>53</v>
      </c>
      <c r="I2804" s="12" t="s">
        <v>419</v>
      </c>
      <c r="J2804" s="11" t="str">
        <f>VLOOKUP(Table76810[[#This Row],[CID]],ALY,2,FALSE)</f>
        <v>Hypothetical Data Point</v>
      </c>
    </row>
    <row r="2805" spans="1:10" x14ac:dyDescent="0.2">
      <c r="A2805" s="8" t="str">
        <f>Table76810[[#This Row],[Test No.]]&amp;Table76810[[#This Row],[Section]]&amp;Table76810[[#This Row],[Q No.]]</f>
        <v>R224</v>
      </c>
      <c r="C2805" s="7" t="s">
        <v>89</v>
      </c>
      <c r="D2805" s="12">
        <v>4</v>
      </c>
      <c r="F2805" s="11" t="str">
        <f>Table76810[[#This Row],[CID]]</f>
        <v>S2.1</v>
      </c>
      <c r="G2805" s="6">
        <v>2</v>
      </c>
      <c r="H2805" s="13" t="s">
        <v>53</v>
      </c>
      <c r="I2805" s="12" t="s">
        <v>418</v>
      </c>
      <c r="J2805" s="11" t="str">
        <f>VLOOKUP(Table76810[[#This Row],[CID]],ALY,2,FALSE)</f>
        <v>Data Trend &amp; Relationships between Variables</v>
      </c>
    </row>
    <row r="2806" spans="1:10" x14ac:dyDescent="0.2">
      <c r="A2806" s="8" t="str">
        <f>Table76810[[#This Row],[Test No.]]&amp;Table76810[[#This Row],[Section]]&amp;Table76810[[#This Row],[Q No.]]</f>
        <v>R225</v>
      </c>
      <c r="C2806" s="7" t="s">
        <v>89</v>
      </c>
      <c r="D2806" s="12">
        <v>5</v>
      </c>
      <c r="F2806" s="11" t="str">
        <f>Table76810[[#This Row],[CID]]</f>
        <v>S2.1</v>
      </c>
      <c r="G2806" s="6">
        <v>2</v>
      </c>
      <c r="H2806" s="13" t="s">
        <v>53</v>
      </c>
      <c r="I2806" s="12" t="s">
        <v>418</v>
      </c>
      <c r="J2806" s="11" t="str">
        <f>VLOOKUP(Table76810[[#This Row],[CID]],ALY,2,FALSE)</f>
        <v>Data Trend &amp; Relationships between Variables</v>
      </c>
    </row>
    <row r="2807" spans="1:10" x14ac:dyDescent="0.2">
      <c r="A2807" s="8" t="str">
        <f>Table76810[[#This Row],[Test No.]]&amp;Table76810[[#This Row],[Section]]&amp;Table76810[[#This Row],[Q No.]]</f>
        <v>R226</v>
      </c>
      <c r="C2807" s="7" t="s">
        <v>89</v>
      </c>
      <c r="D2807" s="12">
        <v>6</v>
      </c>
      <c r="F2807" s="11" t="str">
        <f>Table76810[[#This Row],[CID]]</f>
        <v>S3.3</v>
      </c>
      <c r="G2807" s="6">
        <v>3</v>
      </c>
      <c r="H2807" s="13" t="s">
        <v>54</v>
      </c>
      <c r="I2807" s="12" t="s">
        <v>423</v>
      </c>
      <c r="J2807" s="11" t="str">
        <f>VLOOKUP(Table76810[[#This Row],[CID]],ALY,2,FALSE)</f>
        <v>Interpreting Experiments</v>
      </c>
    </row>
    <row r="2808" spans="1:10" x14ac:dyDescent="0.2">
      <c r="A2808" s="8" t="str">
        <f>Table76810[[#This Row],[Test No.]]&amp;Table76810[[#This Row],[Section]]&amp;Table76810[[#This Row],[Q No.]]</f>
        <v>R227</v>
      </c>
      <c r="C2808" s="7" t="s">
        <v>89</v>
      </c>
      <c r="D2808" s="12">
        <v>7</v>
      </c>
      <c r="F2808" s="11" t="str">
        <f>Table76810[[#This Row],[CID]]</f>
        <v>S3.3</v>
      </c>
      <c r="G2808" s="6">
        <v>3</v>
      </c>
      <c r="H2808" s="13" t="s">
        <v>54</v>
      </c>
      <c r="I2808" s="12" t="s">
        <v>423</v>
      </c>
      <c r="J2808" s="11" t="str">
        <f>VLOOKUP(Table76810[[#This Row],[CID]],ALY,2,FALSE)</f>
        <v>Interpreting Experiments</v>
      </c>
    </row>
    <row r="2809" spans="1:10" x14ac:dyDescent="0.2">
      <c r="A2809" s="8" t="str">
        <f>Table76810[[#This Row],[Test No.]]&amp;Table76810[[#This Row],[Section]]&amp;Table76810[[#This Row],[Q No.]]</f>
        <v>R228</v>
      </c>
      <c r="C2809" s="7" t="s">
        <v>89</v>
      </c>
      <c r="D2809" s="12">
        <v>8</v>
      </c>
      <c r="F2809" s="11" t="str">
        <f>Table76810[[#This Row],[CID]]</f>
        <v>S3.3</v>
      </c>
      <c r="G2809" s="6">
        <v>3</v>
      </c>
      <c r="H2809" s="13" t="s">
        <v>54</v>
      </c>
      <c r="I2809" s="12" t="s">
        <v>423</v>
      </c>
      <c r="J2809" s="11" t="str">
        <f>VLOOKUP(Table76810[[#This Row],[CID]],ALY,2,FALSE)</f>
        <v>Interpreting Experiments</v>
      </c>
    </row>
    <row r="2810" spans="1:10" x14ac:dyDescent="0.2">
      <c r="A2810" s="8" t="str">
        <f>Table76810[[#This Row],[Test No.]]&amp;Table76810[[#This Row],[Section]]&amp;Table76810[[#This Row],[Q No.]]</f>
        <v>R229</v>
      </c>
      <c r="C2810" s="7" t="s">
        <v>89</v>
      </c>
      <c r="D2810" s="12">
        <v>9</v>
      </c>
      <c r="F2810" s="11" t="str">
        <f>Table76810[[#This Row],[CID]]</f>
        <v>S3.2</v>
      </c>
      <c r="G2810" s="6">
        <v>3</v>
      </c>
      <c r="H2810" s="13" t="s">
        <v>54</v>
      </c>
      <c r="I2810" s="12" t="s">
        <v>422</v>
      </c>
      <c r="J2810" s="11" t="str">
        <f>VLOOKUP(Table76810[[#This Row],[CID]],ALY,2,FALSE)</f>
        <v>Hypothetical Experiment</v>
      </c>
    </row>
    <row r="2811" spans="1:10" x14ac:dyDescent="0.2">
      <c r="A2811" s="8" t="str">
        <f>Table76810[[#This Row],[Test No.]]&amp;Table76810[[#This Row],[Section]]&amp;Table76810[[#This Row],[Q No.]]</f>
        <v>R2210</v>
      </c>
      <c r="C2811" s="7" t="s">
        <v>89</v>
      </c>
      <c r="D2811" s="12">
        <v>10</v>
      </c>
      <c r="F2811" s="11" t="str">
        <f>Table76810[[#This Row],[CID]]</f>
        <v>S3.3</v>
      </c>
      <c r="G2811" s="6">
        <v>3</v>
      </c>
      <c r="H2811" s="13" t="s">
        <v>54</v>
      </c>
      <c r="I2811" s="12" t="s">
        <v>423</v>
      </c>
      <c r="J2811" s="11" t="str">
        <f>VLOOKUP(Table76810[[#This Row],[CID]],ALY,2,FALSE)</f>
        <v>Interpreting Experiments</v>
      </c>
    </row>
    <row r="2812" spans="1:10" x14ac:dyDescent="0.2">
      <c r="A2812" s="8" t="str">
        <f>Table76810[[#This Row],[Test No.]]&amp;Table76810[[#This Row],[Section]]&amp;Table76810[[#This Row],[Q No.]]</f>
        <v>R2211</v>
      </c>
      <c r="C2812" s="7" t="s">
        <v>89</v>
      </c>
      <c r="D2812" s="12">
        <v>11</v>
      </c>
      <c r="F2812" s="11" t="str">
        <f>Table76810[[#This Row],[CID]]</f>
        <v>S3.2</v>
      </c>
      <c r="G2812" s="6">
        <v>3</v>
      </c>
      <c r="H2812" s="13" t="s">
        <v>54</v>
      </c>
      <c r="I2812" s="12" t="s">
        <v>422</v>
      </c>
      <c r="J2812" s="11" t="str">
        <f>VLOOKUP(Table76810[[#This Row],[CID]],ALY,2,FALSE)</f>
        <v>Hypothetical Experiment</v>
      </c>
    </row>
    <row r="2813" spans="1:10" x14ac:dyDescent="0.2">
      <c r="A2813" s="8" t="str">
        <f>Table76810[[#This Row],[Test No.]]&amp;Table76810[[#This Row],[Section]]&amp;Table76810[[#This Row],[Q No.]]</f>
        <v>R2212</v>
      </c>
      <c r="C2813" s="7" t="s">
        <v>89</v>
      </c>
      <c r="D2813" s="12">
        <v>12</v>
      </c>
      <c r="F2813" s="11" t="str">
        <f>Table76810[[#This Row],[CID]]</f>
        <v>S3.3</v>
      </c>
      <c r="G2813" s="6">
        <v>3</v>
      </c>
      <c r="H2813" s="13" t="s">
        <v>54</v>
      </c>
      <c r="I2813" s="12" t="s">
        <v>423</v>
      </c>
      <c r="J2813" s="11" t="str">
        <f>VLOOKUP(Table76810[[#This Row],[CID]],ALY,2,FALSE)</f>
        <v>Interpreting Experiments</v>
      </c>
    </row>
    <row r="2814" spans="1:10" x14ac:dyDescent="0.2">
      <c r="A2814" s="8" t="str">
        <f>Table76810[[#This Row],[Test No.]]&amp;Table76810[[#This Row],[Section]]&amp;Table76810[[#This Row],[Q No.]]</f>
        <v>R2213</v>
      </c>
      <c r="C2814" s="7" t="s">
        <v>89</v>
      </c>
      <c r="D2814" s="12">
        <v>13</v>
      </c>
      <c r="F2814" s="11" t="str">
        <f>Table76810[[#This Row],[CID]]</f>
        <v>S3.3</v>
      </c>
      <c r="G2814" s="6">
        <v>3</v>
      </c>
      <c r="H2814" s="13" t="s">
        <v>54</v>
      </c>
      <c r="I2814" s="12" t="s">
        <v>423</v>
      </c>
      <c r="J2814" s="11" t="str">
        <f>VLOOKUP(Table76810[[#This Row],[CID]],ALY,2,FALSE)</f>
        <v>Interpreting Experiments</v>
      </c>
    </row>
    <row r="2815" spans="1:10" x14ac:dyDescent="0.2">
      <c r="A2815" s="8" t="str">
        <f>Table76810[[#This Row],[Test No.]]&amp;Table76810[[#This Row],[Section]]&amp;Table76810[[#This Row],[Q No.]]</f>
        <v>R2214</v>
      </c>
      <c r="C2815" s="7" t="s">
        <v>89</v>
      </c>
      <c r="D2815" s="12">
        <v>14</v>
      </c>
      <c r="F2815" s="11" t="str">
        <f>Table76810[[#This Row],[CID]]</f>
        <v>S3.3</v>
      </c>
      <c r="G2815" s="6">
        <v>3</v>
      </c>
      <c r="H2815" s="13" t="s">
        <v>54</v>
      </c>
      <c r="I2815" s="12" t="s">
        <v>423</v>
      </c>
      <c r="J2815" s="11" t="str">
        <f>VLOOKUP(Table76810[[#This Row],[CID]],ALY,2,FALSE)</f>
        <v>Interpreting Experiments</v>
      </c>
    </row>
    <row r="2816" spans="1:10" x14ac:dyDescent="0.2">
      <c r="A2816" s="8" t="str">
        <f>Table76810[[#This Row],[Test No.]]&amp;Table76810[[#This Row],[Section]]&amp;Table76810[[#This Row],[Q No.]]</f>
        <v>R2215</v>
      </c>
      <c r="C2816" s="7" t="s">
        <v>89</v>
      </c>
      <c r="D2816" s="12">
        <v>15</v>
      </c>
      <c r="F2816" s="11" t="str">
        <f>Table76810[[#This Row],[CID]]</f>
        <v>S3.3</v>
      </c>
      <c r="G2816" s="6">
        <v>3</v>
      </c>
      <c r="H2816" s="13" t="s">
        <v>54</v>
      </c>
      <c r="I2816" s="12" t="s">
        <v>423</v>
      </c>
      <c r="J2816" s="11" t="str">
        <f>VLOOKUP(Table76810[[#This Row],[CID]],ALY,2,FALSE)</f>
        <v>Interpreting Experiments</v>
      </c>
    </row>
    <row r="2817" spans="1:10" x14ac:dyDescent="0.2">
      <c r="A2817" s="8" t="str">
        <f>Table76810[[#This Row],[Test No.]]&amp;Table76810[[#This Row],[Section]]&amp;Table76810[[#This Row],[Q No.]]</f>
        <v>R2216</v>
      </c>
      <c r="C2817" s="7" t="s">
        <v>89</v>
      </c>
      <c r="D2817" s="12">
        <v>16</v>
      </c>
      <c r="F2817" s="11" t="str">
        <f>Table76810[[#This Row],[CID]]</f>
        <v>S3.3</v>
      </c>
      <c r="G2817" s="6">
        <v>3</v>
      </c>
      <c r="H2817" s="13" t="s">
        <v>54</v>
      </c>
      <c r="I2817" s="12" t="s">
        <v>423</v>
      </c>
      <c r="J2817" s="11" t="str">
        <f>VLOOKUP(Table76810[[#This Row],[CID]],ALY,2,FALSE)</f>
        <v>Interpreting Experiments</v>
      </c>
    </row>
    <row r="2818" spans="1:10" x14ac:dyDescent="0.2">
      <c r="A2818" s="8" t="str">
        <f>Table76810[[#This Row],[Test No.]]&amp;Table76810[[#This Row],[Section]]&amp;Table76810[[#This Row],[Q No.]]</f>
        <v>R2217</v>
      </c>
      <c r="C2818" s="7" t="s">
        <v>89</v>
      </c>
      <c r="D2818" s="12">
        <v>17</v>
      </c>
      <c r="F2818" s="11" t="str">
        <f>Table76810[[#This Row],[CID]]</f>
        <v>S3.3</v>
      </c>
      <c r="G2818" s="6">
        <v>3</v>
      </c>
      <c r="H2818" s="13" t="s">
        <v>54</v>
      </c>
      <c r="I2818" s="12" t="s">
        <v>423</v>
      </c>
      <c r="J2818" s="11" t="str">
        <f>VLOOKUP(Table76810[[#This Row],[CID]],ALY,2,FALSE)</f>
        <v>Interpreting Experiments</v>
      </c>
    </row>
    <row r="2819" spans="1:10" x14ac:dyDescent="0.2">
      <c r="A2819" s="8" t="str">
        <f>Table76810[[#This Row],[Test No.]]&amp;Table76810[[#This Row],[Section]]&amp;Table76810[[#This Row],[Q No.]]</f>
        <v>R2218</v>
      </c>
      <c r="C2819" s="7" t="s">
        <v>89</v>
      </c>
      <c r="D2819" s="12">
        <v>18</v>
      </c>
      <c r="F2819" s="11" t="str">
        <f>Table76810[[#This Row],[CID]]</f>
        <v>S3.3</v>
      </c>
      <c r="G2819" s="6">
        <v>3</v>
      </c>
      <c r="H2819" s="13" t="s">
        <v>54</v>
      </c>
      <c r="I2819" s="12" t="s">
        <v>423</v>
      </c>
      <c r="J2819" s="11" t="str">
        <f>VLOOKUP(Table76810[[#This Row],[CID]],ALY,2,FALSE)</f>
        <v>Interpreting Experiments</v>
      </c>
    </row>
    <row r="2820" spans="1:10" x14ac:dyDescent="0.2">
      <c r="A2820" s="8" t="str">
        <f>Table76810[[#This Row],[Test No.]]&amp;Table76810[[#This Row],[Section]]&amp;Table76810[[#This Row],[Q No.]]</f>
        <v>R2219</v>
      </c>
      <c r="C2820" s="7" t="s">
        <v>89</v>
      </c>
      <c r="D2820" s="12">
        <v>19</v>
      </c>
      <c r="F2820" s="11" t="str">
        <f>Table76810[[#This Row],[CID]]</f>
        <v>S3.3</v>
      </c>
      <c r="G2820" s="6">
        <v>3</v>
      </c>
      <c r="H2820" s="13" t="s">
        <v>54</v>
      </c>
      <c r="I2820" s="12" t="s">
        <v>423</v>
      </c>
      <c r="J2820" s="11" t="str">
        <f>VLOOKUP(Table76810[[#This Row],[CID]],ALY,2,FALSE)</f>
        <v>Interpreting Experiments</v>
      </c>
    </row>
    <row r="2821" spans="1:10" x14ac:dyDescent="0.2">
      <c r="A2821" s="8" t="str">
        <f>Table76810[[#This Row],[Test No.]]&amp;Table76810[[#This Row],[Section]]&amp;Table76810[[#This Row],[Q No.]]</f>
        <v>R2220</v>
      </c>
      <c r="C2821" s="7" t="s">
        <v>89</v>
      </c>
      <c r="D2821" s="12">
        <v>20</v>
      </c>
      <c r="F2821" s="11" t="str">
        <f>Table76810[[#This Row],[CID]]</f>
        <v>S3.2</v>
      </c>
      <c r="G2821" s="6">
        <v>3</v>
      </c>
      <c r="H2821" s="13" t="s">
        <v>54</v>
      </c>
      <c r="I2821" s="12" t="s">
        <v>422</v>
      </c>
      <c r="J2821" s="11" t="str">
        <f>VLOOKUP(Table76810[[#This Row],[CID]],ALY,2,FALSE)</f>
        <v>Hypothetical Experiment</v>
      </c>
    </row>
    <row r="2822" spans="1:10" x14ac:dyDescent="0.2">
      <c r="A2822" s="8" t="str">
        <f>Table76810[[#This Row],[Test No.]]&amp;Table76810[[#This Row],[Section]]&amp;Table76810[[#This Row],[Q No.]]</f>
        <v>R2221</v>
      </c>
      <c r="C2822" s="7" t="s">
        <v>89</v>
      </c>
      <c r="D2822" s="12">
        <v>21</v>
      </c>
      <c r="F2822" s="11" t="str">
        <f>Table76810[[#This Row],[CID]]</f>
        <v>S3.3</v>
      </c>
      <c r="G2822" s="6">
        <v>3</v>
      </c>
      <c r="H2822" s="13" t="s">
        <v>54</v>
      </c>
      <c r="I2822" s="12" t="s">
        <v>423</v>
      </c>
      <c r="J2822" s="11" t="str">
        <f>VLOOKUP(Table76810[[#This Row],[CID]],ALY,2,FALSE)</f>
        <v>Interpreting Experiments</v>
      </c>
    </row>
    <row r="2823" spans="1:10" x14ac:dyDescent="0.2">
      <c r="A2823" s="8" t="str">
        <f>Table76810[[#This Row],[Test No.]]&amp;Table76810[[#This Row],[Section]]&amp;Table76810[[#This Row],[Q No.]]</f>
        <v>R2222</v>
      </c>
      <c r="C2823" s="7" t="s">
        <v>89</v>
      </c>
      <c r="D2823" s="12">
        <v>22</v>
      </c>
      <c r="F2823" s="11" t="str">
        <f>Table76810[[#This Row],[CID]]</f>
        <v>S3.3</v>
      </c>
      <c r="G2823" s="6">
        <v>3</v>
      </c>
      <c r="H2823" s="13" t="s">
        <v>54</v>
      </c>
      <c r="I2823" s="12" t="s">
        <v>423</v>
      </c>
      <c r="J2823" s="11" t="str">
        <f>VLOOKUP(Table76810[[#This Row],[CID]],ALY,2,FALSE)</f>
        <v>Interpreting Experiments</v>
      </c>
    </row>
    <row r="2824" spans="1:10" x14ac:dyDescent="0.2">
      <c r="A2824" s="8" t="str">
        <f>Table76810[[#This Row],[Test No.]]&amp;Table76810[[#This Row],[Section]]&amp;Table76810[[#This Row],[Q No.]]</f>
        <v>R2223</v>
      </c>
      <c r="C2824" s="7" t="s">
        <v>89</v>
      </c>
      <c r="D2824" s="12">
        <v>23</v>
      </c>
      <c r="F2824" s="11" t="str">
        <f>Table76810[[#This Row],[CID]]</f>
        <v>S3.3</v>
      </c>
      <c r="G2824" s="6">
        <v>3</v>
      </c>
      <c r="H2824" s="13" t="s">
        <v>54</v>
      </c>
      <c r="I2824" s="12" t="s">
        <v>423</v>
      </c>
      <c r="J2824" s="11" t="str">
        <f>VLOOKUP(Table76810[[#This Row],[CID]],ALY,2,FALSE)</f>
        <v>Interpreting Experiments</v>
      </c>
    </row>
    <row r="2825" spans="1:10" x14ac:dyDescent="0.2">
      <c r="A2825" s="8" t="str">
        <f>Table76810[[#This Row],[Test No.]]&amp;Table76810[[#This Row],[Section]]&amp;Table76810[[#This Row],[Q No.]]</f>
        <v>R2224</v>
      </c>
      <c r="C2825" s="7" t="s">
        <v>89</v>
      </c>
      <c r="D2825" s="12">
        <v>24</v>
      </c>
      <c r="F2825" s="11" t="str">
        <f>Table76810[[#This Row],[CID]]</f>
        <v>S2.1</v>
      </c>
      <c r="G2825" s="6">
        <v>2</v>
      </c>
      <c r="H2825" s="13" t="s">
        <v>53</v>
      </c>
      <c r="I2825" s="12" t="s">
        <v>418</v>
      </c>
      <c r="J2825" s="11" t="str">
        <f>VLOOKUP(Table76810[[#This Row],[CID]],ALY,2,FALSE)</f>
        <v>Data Trend &amp; Relationships between Variables</v>
      </c>
    </row>
    <row r="2826" spans="1:10" x14ac:dyDescent="0.2">
      <c r="A2826" s="8" t="str">
        <f>Table76810[[#This Row],[Test No.]]&amp;Table76810[[#This Row],[Section]]&amp;Table76810[[#This Row],[Q No.]]</f>
        <v>R2225</v>
      </c>
      <c r="C2826" s="7" t="s">
        <v>89</v>
      </c>
      <c r="D2826" s="12">
        <v>25</v>
      </c>
      <c r="F2826" s="11" t="str">
        <f>Table76810[[#This Row],[CID]]</f>
        <v>S2.1</v>
      </c>
      <c r="G2826" s="6">
        <v>2</v>
      </c>
      <c r="H2826" s="13" t="s">
        <v>53</v>
      </c>
      <c r="I2826" s="12" t="s">
        <v>418</v>
      </c>
      <c r="J2826" s="11" t="str">
        <f>VLOOKUP(Table76810[[#This Row],[CID]],ALY,2,FALSE)</f>
        <v>Data Trend &amp; Relationships between Variables</v>
      </c>
    </row>
    <row r="2827" spans="1:10" x14ac:dyDescent="0.2">
      <c r="A2827" s="8" t="str">
        <f>Table76810[[#This Row],[Test No.]]&amp;Table76810[[#This Row],[Section]]&amp;Table76810[[#This Row],[Q No.]]</f>
        <v>R2226</v>
      </c>
      <c r="C2827" s="7" t="s">
        <v>89</v>
      </c>
      <c r="D2827" s="12">
        <v>26</v>
      </c>
      <c r="F2827" s="11" t="str">
        <f>Table76810[[#This Row],[CID]]</f>
        <v>S2.1</v>
      </c>
      <c r="G2827" s="6">
        <v>2</v>
      </c>
      <c r="H2827" s="13" t="s">
        <v>53</v>
      </c>
      <c r="I2827" s="12" t="s">
        <v>418</v>
      </c>
      <c r="J2827" s="11" t="str">
        <f>VLOOKUP(Table76810[[#This Row],[CID]],ALY,2,FALSE)</f>
        <v>Data Trend &amp; Relationships between Variables</v>
      </c>
    </row>
    <row r="2828" spans="1:10" x14ac:dyDescent="0.2">
      <c r="A2828" s="8" t="str">
        <f>Table76810[[#This Row],[Test No.]]&amp;Table76810[[#This Row],[Section]]&amp;Table76810[[#This Row],[Q No.]]</f>
        <v>R2227</v>
      </c>
      <c r="C2828" s="7" t="s">
        <v>89</v>
      </c>
      <c r="D2828" s="12">
        <v>27</v>
      </c>
      <c r="F2828" s="11" t="str">
        <f>Table76810[[#This Row],[CID]]</f>
        <v>S2.1</v>
      </c>
      <c r="G2828" s="6">
        <v>2</v>
      </c>
      <c r="H2828" s="13" t="s">
        <v>53</v>
      </c>
      <c r="I2828" s="12" t="s">
        <v>418</v>
      </c>
      <c r="J2828" s="11" t="str">
        <f>VLOOKUP(Table76810[[#This Row],[CID]],ALY,2,FALSE)</f>
        <v>Data Trend &amp; Relationships between Variables</v>
      </c>
    </row>
    <row r="2829" spans="1:10" x14ac:dyDescent="0.2">
      <c r="A2829" s="8" t="str">
        <f>Table76810[[#This Row],[Test No.]]&amp;Table76810[[#This Row],[Section]]&amp;Table76810[[#This Row],[Q No.]]</f>
        <v>R2228</v>
      </c>
      <c r="C2829" s="7" t="s">
        <v>89</v>
      </c>
      <c r="D2829" s="12">
        <v>28</v>
      </c>
      <c r="F2829" s="11" t="str">
        <f>Table76810[[#This Row],[CID]]</f>
        <v>S2.1</v>
      </c>
      <c r="G2829" s="6">
        <v>2</v>
      </c>
      <c r="H2829" s="13" t="s">
        <v>53</v>
      </c>
      <c r="I2829" s="12" t="s">
        <v>418</v>
      </c>
      <c r="J2829" s="11" t="str">
        <f>VLOOKUP(Table76810[[#This Row],[CID]],ALY,2,FALSE)</f>
        <v>Data Trend &amp; Relationships between Variables</v>
      </c>
    </row>
    <row r="2830" spans="1:10" x14ac:dyDescent="0.2">
      <c r="A2830" s="8" t="str">
        <f>Table76810[[#This Row],[Test No.]]&amp;Table76810[[#This Row],[Section]]&amp;Table76810[[#This Row],[Q No.]]</f>
        <v>R2229</v>
      </c>
      <c r="C2830" s="7" t="s">
        <v>89</v>
      </c>
      <c r="D2830" s="12">
        <v>29</v>
      </c>
      <c r="F2830" s="11" t="str">
        <f>Table76810[[#This Row],[CID]]</f>
        <v>S1.1</v>
      </c>
      <c r="G2830" s="6">
        <v>1</v>
      </c>
      <c r="H2830" s="13" t="s">
        <v>52</v>
      </c>
      <c r="I2830" s="12" t="s">
        <v>415</v>
      </c>
      <c r="J2830" s="11" t="str">
        <f>VLOOKUP(Table76810[[#This Row],[CID]],ALY,2,FALSE)</f>
        <v>Detail</v>
      </c>
    </row>
    <row r="2831" spans="1:10" x14ac:dyDescent="0.2">
      <c r="A2831" s="8" t="str">
        <f>Table76810[[#This Row],[Test No.]]&amp;Table76810[[#This Row],[Section]]&amp;Table76810[[#This Row],[Q No.]]</f>
        <v>R2230</v>
      </c>
      <c r="C2831" s="7" t="s">
        <v>89</v>
      </c>
      <c r="D2831" s="12">
        <v>30</v>
      </c>
      <c r="F2831" s="11" t="str">
        <f>Table76810[[#This Row],[CID]]</f>
        <v>S1.1</v>
      </c>
      <c r="G2831" s="6">
        <v>1</v>
      </c>
      <c r="H2831" s="13" t="s">
        <v>52</v>
      </c>
      <c r="I2831" s="12" t="s">
        <v>415</v>
      </c>
      <c r="J2831" s="11" t="str">
        <f>VLOOKUP(Table76810[[#This Row],[CID]],ALY,2,FALSE)</f>
        <v>Detail</v>
      </c>
    </row>
    <row r="2832" spans="1:10" x14ac:dyDescent="0.2">
      <c r="A2832" s="8" t="str">
        <f>Table76810[[#This Row],[Test No.]]&amp;Table76810[[#This Row],[Section]]&amp;Table76810[[#This Row],[Q No.]]</f>
        <v>R2231</v>
      </c>
      <c r="C2832" s="7" t="s">
        <v>89</v>
      </c>
      <c r="D2832" s="12">
        <v>31</v>
      </c>
      <c r="F2832" s="11" t="str">
        <f>Table76810[[#This Row],[CID]]</f>
        <v>S1.1</v>
      </c>
      <c r="G2832" s="6">
        <v>1</v>
      </c>
      <c r="H2832" s="13" t="s">
        <v>52</v>
      </c>
      <c r="I2832" s="12" t="s">
        <v>415</v>
      </c>
      <c r="J2832" s="11" t="str">
        <f>VLOOKUP(Table76810[[#This Row],[CID]],ALY,2,FALSE)</f>
        <v>Detail</v>
      </c>
    </row>
    <row r="2833" spans="1:10" x14ac:dyDescent="0.2">
      <c r="A2833" s="8" t="str">
        <f>Table76810[[#This Row],[Test No.]]&amp;Table76810[[#This Row],[Section]]&amp;Table76810[[#This Row],[Q No.]]</f>
        <v>R2232</v>
      </c>
      <c r="C2833" s="7" t="s">
        <v>89</v>
      </c>
      <c r="D2833" s="12">
        <v>32</v>
      </c>
      <c r="F2833" s="11" t="str">
        <f>Table76810[[#This Row],[CID]]</f>
        <v>S1.1</v>
      </c>
      <c r="G2833" s="6">
        <v>1</v>
      </c>
      <c r="H2833" s="13" t="s">
        <v>52</v>
      </c>
      <c r="I2833" s="12" t="s">
        <v>415</v>
      </c>
      <c r="J2833" s="11" t="str">
        <f>VLOOKUP(Table76810[[#This Row],[CID]],ALY,2,FALSE)</f>
        <v>Detail</v>
      </c>
    </row>
    <row r="2834" spans="1:10" x14ac:dyDescent="0.2">
      <c r="A2834" s="8" t="str">
        <f>Table76810[[#This Row],[Test No.]]&amp;Table76810[[#This Row],[Section]]&amp;Table76810[[#This Row],[Q No.]]</f>
        <v>R2233</v>
      </c>
      <c r="C2834" s="7" t="s">
        <v>89</v>
      </c>
      <c r="D2834" s="12">
        <v>33</v>
      </c>
      <c r="F2834" s="11" t="str">
        <f>Table76810[[#This Row],[CID]]</f>
        <v>S1.1</v>
      </c>
      <c r="G2834" s="6">
        <v>1</v>
      </c>
      <c r="H2834" s="13" t="s">
        <v>52</v>
      </c>
      <c r="I2834" s="12" t="s">
        <v>415</v>
      </c>
      <c r="J2834" s="11" t="str">
        <f>VLOOKUP(Table76810[[#This Row],[CID]],ALY,2,FALSE)</f>
        <v>Detail</v>
      </c>
    </row>
    <row r="2835" spans="1:10" x14ac:dyDescent="0.2">
      <c r="A2835" s="8" t="str">
        <f>Table76810[[#This Row],[Test No.]]&amp;Table76810[[#This Row],[Section]]&amp;Table76810[[#This Row],[Q No.]]</f>
        <v>R2234</v>
      </c>
      <c r="C2835" s="7" t="s">
        <v>89</v>
      </c>
      <c r="D2835" s="12">
        <v>34</v>
      </c>
      <c r="F2835" s="11" t="str">
        <f>Table76810[[#This Row],[CID]]</f>
        <v>S1.1</v>
      </c>
      <c r="G2835" s="6">
        <v>1</v>
      </c>
      <c r="H2835" s="13" t="s">
        <v>52</v>
      </c>
      <c r="I2835" s="12" t="s">
        <v>415</v>
      </c>
      <c r="J2835" s="11" t="str">
        <f>VLOOKUP(Table76810[[#This Row],[CID]],ALY,2,FALSE)</f>
        <v>Detail</v>
      </c>
    </row>
    <row r="2836" spans="1:10" x14ac:dyDescent="0.2">
      <c r="A2836" s="8" t="str">
        <f>Table76810[[#This Row],[Test No.]]&amp;Table76810[[#This Row],[Section]]&amp;Table76810[[#This Row],[Q No.]]</f>
        <v>R2235</v>
      </c>
      <c r="C2836" s="7" t="s">
        <v>89</v>
      </c>
      <c r="D2836" s="12">
        <v>35</v>
      </c>
      <c r="F2836" s="11" t="str">
        <f>Table76810[[#This Row],[CID]]</f>
        <v>S1.1</v>
      </c>
      <c r="G2836" s="6">
        <v>1</v>
      </c>
      <c r="H2836" s="13" t="s">
        <v>52</v>
      </c>
      <c r="I2836" s="12" t="s">
        <v>415</v>
      </c>
      <c r="J2836" s="11" t="str">
        <f>VLOOKUP(Table76810[[#This Row],[CID]],ALY,2,FALSE)</f>
        <v>Detail</v>
      </c>
    </row>
    <row r="2837" spans="1:10" x14ac:dyDescent="0.2">
      <c r="A2837" s="8" t="str">
        <f>Table76810[[#This Row],[Test No.]]&amp;Table76810[[#This Row],[Section]]&amp;Table76810[[#This Row],[Q No.]]</f>
        <v>R2236</v>
      </c>
      <c r="C2837" s="7" t="s">
        <v>89</v>
      </c>
      <c r="D2837" s="12">
        <v>36</v>
      </c>
      <c r="F2837" s="11" t="str">
        <f>Table76810[[#This Row],[CID]]</f>
        <v>S2.1</v>
      </c>
      <c r="G2837" s="6">
        <v>2</v>
      </c>
      <c r="H2837" s="13" t="s">
        <v>53</v>
      </c>
      <c r="I2837" s="12" t="s">
        <v>418</v>
      </c>
      <c r="J2837" s="11" t="str">
        <f>VLOOKUP(Table76810[[#This Row],[CID]],ALY,2,FALSE)</f>
        <v>Data Trend &amp; Relationships between Variables</v>
      </c>
    </row>
    <row r="2838" spans="1:10" x14ac:dyDescent="0.2">
      <c r="A2838" s="8" t="str">
        <f>Table76810[[#This Row],[Test No.]]&amp;Table76810[[#This Row],[Section]]&amp;Table76810[[#This Row],[Q No.]]</f>
        <v>R2237</v>
      </c>
      <c r="C2838" s="7" t="s">
        <v>89</v>
      </c>
      <c r="D2838" s="12">
        <v>37</v>
      </c>
      <c r="F2838" s="11" t="str">
        <f>Table76810[[#This Row],[CID]]</f>
        <v>S2.1</v>
      </c>
      <c r="G2838" s="6">
        <v>2</v>
      </c>
      <c r="H2838" s="13" t="s">
        <v>53</v>
      </c>
      <c r="I2838" s="12" t="s">
        <v>418</v>
      </c>
      <c r="J2838" s="11" t="str">
        <f>VLOOKUP(Table76810[[#This Row],[CID]],ALY,2,FALSE)</f>
        <v>Data Trend &amp; Relationships between Variables</v>
      </c>
    </row>
    <row r="2839" spans="1:10" x14ac:dyDescent="0.2">
      <c r="A2839" s="8" t="str">
        <f>Table76810[[#This Row],[Test No.]]&amp;Table76810[[#This Row],[Section]]&amp;Table76810[[#This Row],[Q No.]]</f>
        <v>R2238</v>
      </c>
      <c r="C2839" s="7" t="s">
        <v>89</v>
      </c>
      <c r="D2839" s="12">
        <v>38</v>
      </c>
      <c r="F2839" s="11" t="str">
        <f>Table76810[[#This Row],[CID]]</f>
        <v>S2.1</v>
      </c>
      <c r="G2839" s="6">
        <v>2</v>
      </c>
      <c r="H2839" s="13" t="s">
        <v>53</v>
      </c>
      <c r="I2839" s="12" t="s">
        <v>418</v>
      </c>
      <c r="J2839" s="11" t="str">
        <f>VLOOKUP(Table76810[[#This Row],[CID]],ALY,2,FALSE)</f>
        <v>Data Trend &amp; Relationships between Variables</v>
      </c>
    </row>
    <row r="2840" spans="1:10" x14ac:dyDescent="0.2">
      <c r="A2840" s="8" t="str">
        <f>Table76810[[#This Row],[Test No.]]&amp;Table76810[[#This Row],[Section]]&amp;Table76810[[#This Row],[Q No.]]</f>
        <v>R2239</v>
      </c>
      <c r="C2840" s="7" t="s">
        <v>89</v>
      </c>
      <c r="D2840" s="12">
        <v>39</v>
      </c>
      <c r="F2840" s="11" t="str">
        <f>Table76810[[#This Row],[CID]]</f>
        <v>S2.2</v>
      </c>
      <c r="G2840" s="6">
        <v>2</v>
      </c>
      <c r="H2840" s="13" t="s">
        <v>53</v>
      </c>
      <c r="I2840" s="12" t="s">
        <v>419</v>
      </c>
      <c r="J2840" s="11" t="str">
        <f>VLOOKUP(Table76810[[#This Row],[CID]],ALY,2,FALSE)</f>
        <v>Hypothetical Data Point</v>
      </c>
    </row>
    <row r="2841" spans="1:10" x14ac:dyDescent="0.2">
      <c r="A2841" s="8" t="str">
        <f>Table76810[[#This Row],[Test No.]]&amp;Table76810[[#This Row],[Section]]&amp;Table76810[[#This Row],[Q No.]]</f>
        <v>R2240</v>
      </c>
      <c r="C2841" s="7" t="s">
        <v>89</v>
      </c>
      <c r="D2841" s="12">
        <v>40</v>
      </c>
      <c r="F2841" s="11" t="str">
        <f>Table76810[[#This Row],[CID]]</f>
        <v>S2.2</v>
      </c>
      <c r="G2841" s="6">
        <v>2</v>
      </c>
      <c r="H2841" s="13" t="s">
        <v>53</v>
      </c>
      <c r="I2841" s="12" t="s">
        <v>419</v>
      </c>
      <c r="J2841" s="11" t="str">
        <f>VLOOKUP(Table76810[[#This Row],[CID]],ALY,2,FALSE)</f>
        <v>Hypothetical Data Point</v>
      </c>
    </row>
    <row r="2842" spans="1:10" x14ac:dyDescent="0.2">
      <c r="A2842" s="8" t="str">
        <f>Table76810[[#This Row],[Test No.]]&amp;Table76810[[#This Row],[Section]]&amp;Table76810[[#This Row],[Q No.]]</f>
        <v>R231</v>
      </c>
      <c r="C2842" s="7" t="s">
        <v>88</v>
      </c>
      <c r="D2842" s="12">
        <v>1</v>
      </c>
      <c r="F2842" s="11" t="str">
        <f>Table76810[[#This Row],[CID]]</f>
        <v>S2.1</v>
      </c>
      <c r="G2842" s="6">
        <v>2</v>
      </c>
      <c r="H2842" s="13" t="s">
        <v>53</v>
      </c>
      <c r="I2842" s="12" t="s">
        <v>418</v>
      </c>
      <c r="J2842" s="11" t="str">
        <f>VLOOKUP(Table76810[[#This Row],[CID]],ALY,2,FALSE)</f>
        <v>Data Trend &amp; Relationships between Variables</v>
      </c>
    </row>
    <row r="2843" spans="1:10" x14ac:dyDescent="0.2">
      <c r="A2843" s="8" t="str">
        <f>Table76810[[#This Row],[Test No.]]&amp;Table76810[[#This Row],[Section]]&amp;Table76810[[#This Row],[Q No.]]</f>
        <v>R232</v>
      </c>
      <c r="C2843" s="7" t="s">
        <v>88</v>
      </c>
      <c r="D2843" s="12">
        <v>2</v>
      </c>
      <c r="F2843" s="11" t="str">
        <f>Table76810[[#This Row],[CID]]</f>
        <v>S2.1</v>
      </c>
      <c r="G2843" s="6">
        <v>2</v>
      </c>
      <c r="H2843" s="13" t="s">
        <v>53</v>
      </c>
      <c r="I2843" s="12" t="s">
        <v>418</v>
      </c>
      <c r="J2843" s="11" t="str">
        <f>VLOOKUP(Table76810[[#This Row],[CID]],ALY,2,FALSE)</f>
        <v>Data Trend &amp; Relationships between Variables</v>
      </c>
    </row>
    <row r="2844" spans="1:10" x14ac:dyDescent="0.2">
      <c r="A2844" s="8" t="str">
        <f>Table76810[[#This Row],[Test No.]]&amp;Table76810[[#This Row],[Section]]&amp;Table76810[[#This Row],[Q No.]]</f>
        <v>R233</v>
      </c>
      <c r="C2844" s="7" t="s">
        <v>88</v>
      </c>
      <c r="D2844" s="12">
        <v>3</v>
      </c>
      <c r="F2844" s="11" t="str">
        <f>Table76810[[#This Row],[CID]]</f>
        <v>S2.1</v>
      </c>
      <c r="G2844" s="6">
        <v>2</v>
      </c>
      <c r="H2844" s="13" t="s">
        <v>53</v>
      </c>
      <c r="I2844" s="12" t="s">
        <v>418</v>
      </c>
      <c r="J2844" s="11" t="str">
        <f>VLOOKUP(Table76810[[#This Row],[CID]],ALY,2,FALSE)</f>
        <v>Data Trend &amp; Relationships between Variables</v>
      </c>
    </row>
    <row r="2845" spans="1:10" x14ac:dyDescent="0.2">
      <c r="A2845" s="8" t="str">
        <f>Table76810[[#This Row],[Test No.]]&amp;Table76810[[#This Row],[Section]]&amp;Table76810[[#This Row],[Q No.]]</f>
        <v>R234</v>
      </c>
      <c r="C2845" s="7" t="s">
        <v>88</v>
      </c>
      <c r="D2845" s="12">
        <v>4</v>
      </c>
      <c r="F2845" s="11" t="str">
        <f>Table76810[[#This Row],[CID]]</f>
        <v>S2.1</v>
      </c>
      <c r="G2845" s="6">
        <v>2</v>
      </c>
      <c r="H2845" s="13" t="s">
        <v>53</v>
      </c>
      <c r="I2845" s="12" t="s">
        <v>418</v>
      </c>
      <c r="J2845" s="11" t="str">
        <f>VLOOKUP(Table76810[[#This Row],[CID]],ALY,2,FALSE)</f>
        <v>Data Trend &amp; Relationships between Variables</v>
      </c>
    </row>
    <row r="2846" spans="1:10" x14ac:dyDescent="0.2">
      <c r="A2846" s="8" t="str">
        <f>Table76810[[#This Row],[Test No.]]&amp;Table76810[[#This Row],[Section]]&amp;Table76810[[#This Row],[Q No.]]</f>
        <v>R235</v>
      </c>
      <c r="C2846" s="7" t="s">
        <v>88</v>
      </c>
      <c r="D2846" s="12">
        <v>5</v>
      </c>
      <c r="F2846" s="11" t="str">
        <f>Table76810[[#This Row],[CID]]</f>
        <v>S2.1</v>
      </c>
      <c r="G2846" s="6">
        <v>2</v>
      </c>
      <c r="H2846" s="13" t="s">
        <v>53</v>
      </c>
      <c r="I2846" s="12" t="s">
        <v>418</v>
      </c>
      <c r="J2846" s="11" t="str">
        <f>VLOOKUP(Table76810[[#This Row],[CID]],ALY,2,FALSE)</f>
        <v>Data Trend &amp; Relationships between Variables</v>
      </c>
    </row>
    <row r="2847" spans="1:10" x14ac:dyDescent="0.2">
      <c r="A2847" s="8" t="str">
        <f>Table76810[[#This Row],[Test No.]]&amp;Table76810[[#This Row],[Section]]&amp;Table76810[[#This Row],[Q No.]]</f>
        <v>R236</v>
      </c>
      <c r="C2847" s="7" t="s">
        <v>88</v>
      </c>
      <c r="D2847" s="12">
        <v>6</v>
      </c>
      <c r="F2847" s="11" t="str">
        <f>Table76810[[#This Row],[CID]]</f>
        <v>S2.1</v>
      </c>
      <c r="G2847" s="6">
        <v>2</v>
      </c>
      <c r="H2847" s="13" t="s">
        <v>53</v>
      </c>
      <c r="I2847" s="12" t="s">
        <v>418</v>
      </c>
      <c r="J2847" s="11" t="str">
        <f>VLOOKUP(Table76810[[#This Row],[CID]],ALY,2,FALSE)</f>
        <v>Data Trend &amp; Relationships between Variables</v>
      </c>
    </row>
    <row r="2848" spans="1:10" x14ac:dyDescent="0.2">
      <c r="A2848" s="8" t="str">
        <f>Table76810[[#This Row],[Test No.]]&amp;Table76810[[#This Row],[Section]]&amp;Table76810[[#This Row],[Q No.]]</f>
        <v>R237</v>
      </c>
      <c r="C2848" s="7" t="s">
        <v>88</v>
      </c>
      <c r="D2848" s="12">
        <v>7</v>
      </c>
      <c r="F2848" s="11" t="str">
        <f>Table76810[[#This Row],[CID]]</f>
        <v>S2.1</v>
      </c>
      <c r="G2848" s="6">
        <v>2</v>
      </c>
      <c r="H2848" s="13" t="s">
        <v>53</v>
      </c>
      <c r="I2848" s="12" t="s">
        <v>418</v>
      </c>
      <c r="J2848" s="11" t="str">
        <f>VLOOKUP(Table76810[[#This Row],[CID]],ALY,2,FALSE)</f>
        <v>Data Trend &amp; Relationships between Variables</v>
      </c>
    </row>
    <row r="2849" spans="1:10" x14ac:dyDescent="0.2">
      <c r="A2849" s="8" t="str">
        <f>Table76810[[#This Row],[Test No.]]&amp;Table76810[[#This Row],[Section]]&amp;Table76810[[#This Row],[Q No.]]</f>
        <v>R238</v>
      </c>
      <c r="C2849" s="7" t="s">
        <v>88</v>
      </c>
      <c r="D2849" s="12">
        <v>8</v>
      </c>
      <c r="F2849" s="11" t="str">
        <f>Table76810[[#This Row],[CID]]</f>
        <v>S2.1</v>
      </c>
      <c r="G2849" s="6">
        <v>2</v>
      </c>
      <c r="H2849" s="13" t="s">
        <v>53</v>
      </c>
      <c r="I2849" s="12" t="s">
        <v>418</v>
      </c>
      <c r="J2849" s="11" t="str">
        <f>VLOOKUP(Table76810[[#This Row],[CID]],ALY,2,FALSE)</f>
        <v>Data Trend &amp; Relationships between Variables</v>
      </c>
    </row>
    <row r="2850" spans="1:10" x14ac:dyDescent="0.2">
      <c r="A2850" s="8" t="str">
        <f>Table76810[[#This Row],[Test No.]]&amp;Table76810[[#This Row],[Section]]&amp;Table76810[[#This Row],[Q No.]]</f>
        <v>R239</v>
      </c>
      <c r="C2850" s="7" t="s">
        <v>88</v>
      </c>
      <c r="D2850" s="12">
        <v>9</v>
      </c>
      <c r="F2850" s="11" t="str">
        <f>Table76810[[#This Row],[CID]]</f>
        <v>S2.1</v>
      </c>
      <c r="G2850" s="6">
        <v>2</v>
      </c>
      <c r="H2850" s="13" t="s">
        <v>53</v>
      </c>
      <c r="I2850" s="12" t="s">
        <v>418</v>
      </c>
      <c r="J2850" s="11" t="str">
        <f>VLOOKUP(Table76810[[#This Row],[CID]],ALY,2,FALSE)</f>
        <v>Data Trend &amp; Relationships between Variables</v>
      </c>
    </row>
    <row r="2851" spans="1:10" x14ac:dyDescent="0.2">
      <c r="A2851" s="8" t="str">
        <f>Table76810[[#This Row],[Test No.]]&amp;Table76810[[#This Row],[Section]]&amp;Table76810[[#This Row],[Q No.]]</f>
        <v>R2310</v>
      </c>
      <c r="C2851" s="7" t="s">
        <v>88</v>
      </c>
      <c r="D2851" s="12">
        <v>10</v>
      </c>
      <c r="F2851" s="11" t="str">
        <f>Table76810[[#This Row],[CID]]</f>
        <v>S2.1</v>
      </c>
      <c r="G2851" s="6">
        <v>2</v>
      </c>
      <c r="H2851" s="13" t="s">
        <v>53</v>
      </c>
      <c r="I2851" s="12" t="s">
        <v>418</v>
      </c>
      <c r="J2851" s="11" t="str">
        <f>VLOOKUP(Table76810[[#This Row],[CID]],ALY,2,FALSE)</f>
        <v>Data Trend &amp; Relationships between Variables</v>
      </c>
    </row>
    <row r="2852" spans="1:10" x14ac:dyDescent="0.2">
      <c r="A2852" s="8" t="str">
        <f>Table76810[[#This Row],[Test No.]]&amp;Table76810[[#This Row],[Section]]&amp;Table76810[[#This Row],[Q No.]]</f>
        <v>R2311</v>
      </c>
      <c r="C2852" s="7" t="s">
        <v>88</v>
      </c>
      <c r="D2852" s="12">
        <v>11</v>
      </c>
      <c r="F2852" s="11" t="str">
        <f>Table76810[[#This Row],[CID]]</f>
        <v>S1.1</v>
      </c>
      <c r="G2852" s="6">
        <v>1</v>
      </c>
      <c r="H2852" s="13" t="s">
        <v>52</v>
      </c>
      <c r="I2852" s="12" t="s">
        <v>415</v>
      </c>
      <c r="J2852" s="11" t="str">
        <f>VLOOKUP(Table76810[[#This Row],[CID]],ALY,2,FALSE)</f>
        <v>Detail</v>
      </c>
    </row>
    <row r="2853" spans="1:10" x14ac:dyDescent="0.2">
      <c r="A2853" s="8" t="str">
        <f>Table76810[[#This Row],[Test No.]]&amp;Table76810[[#This Row],[Section]]&amp;Table76810[[#This Row],[Q No.]]</f>
        <v>R2312</v>
      </c>
      <c r="C2853" s="7" t="s">
        <v>88</v>
      </c>
      <c r="D2853" s="12">
        <v>12</v>
      </c>
      <c r="F2853" s="11" t="str">
        <f>Table76810[[#This Row],[CID]]</f>
        <v>S1.2</v>
      </c>
      <c r="G2853" s="6">
        <v>1</v>
      </c>
      <c r="H2853" s="13" t="s">
        <v>52</v>
      </c>
      <c r="I2853" s="12" t="s">
        <v>416</v>
      </c>
      <c r="J2853" s="11" t="str">
        <f>VLOOKUP(Table76810[[#This Row],[CID]],ALY,2,FALSE)</f>
        <v>Inference</v>
      </c>
    </row>
    <row r="2854" spans="1:10" x14ac:dyDescent="0.2">
      <c r="A2854" s="8" t="str">
        <f>Table76810[[#This Row],[Test No.]]&amp;Table76810[[#This Row],[Section]]&amp;Table76810[[#This Row],[Q No.]]</f>
        <v>R2313</v>
      </c>
      <c r="C2854" s="7" t="s">
        <v>88</v>
      </c>
      <c r="D2854" s="12">
        <v>13</v>
      </c>
      <c r="F2854" s="11" t="str">
        <f>Table76810[[#This Row],[CID]]</f>
        <v>S1.2</v>
      </c>
      <c r="G2854" s="6">
        <v>1</v>
      </c>
      <c r="H2854" s="13" t="s">
        <v>52</v>
      </c>
      <c r="I2854" s="12" t="s">
        <v>416</v>
      </c>
      <c r="J2854" s="11" t="str">
        <f>VLOOKUP(Table76810[[#This Row],[CID]],ALY,2,FALSE)</f>
        <v>Inference</v>
      </c>
    </row>
    <row r="2855" spans="1:10" x14ac:dyDescent="0.2">
      <c r="A2855" s="8" t="str">
        <f>Table76810[[#This Row],[Test No.]]&amp;Table76810[[#This Row],[Section]]&amp;Table76810[[#This Row],[Q No.]]</f>
        <v>R2314</v>
      </c>
      <c r="C2855" s="7" t="s">
        <v>88</v>
      </c>
      <c r="D2855" s="12">
        <v>14</v>
      </c>
      <c r="F2855" s="11" t="str">
        <f>Table76810[[#This Row],[CID]]</f>
        <v>S1.1</v>
      </c>
      <c r="G2855" s="6">
        <v>1</v>
      </c>
      <c r="H2855" s="13" t="s">
        <v>52</v>
      </c>
      <c r="I2855" s="12" t="s">
        <v>415</v>
      </c>
      <c r="J2855" s="11" t="str">
        <f>VLOOKUP(Table76810[[#This Row],[CID]],ALY,2,FALSE)</f>
        <v>Detail</v>
      </c>
    </row>
    <row r="2856" spans="1:10" x14ac:dyDescent="0.2">
      <c r="A2856" s="8" t="str">
        <f>Table76810[[#This Row],[Test No.]]&amp;Table76810[[#This Row],[Section]]&amp;Table76810[[#This Row],[Q No.]]</f>
        <v>R2315</v>
      </c>
      <c r="C2856" s="7" t="s">
        <v>88</v>
      </c>
      <c r="D2856" s="12">
        <v>15</v>
      </c>
      <c r="F2856" s="11" t="str">
        <f>Table76810[[#This Row],[CID]]</f>
        <v>S1.1</v>
      </c>
      <c r="G2856" s="6">
        <v>1</v>
      </c>
      <c r="H2856" s="13" t="s">
        <v>52</v>
      </c>
      <c r="I2856" s="12" t="s">
        <v>415</v>
      </c>
      <c r="J2856" s="11" t="str">
        <f>VLOOKUP(Table76810[[#This Row],[CID]],ALY,2,FALSE)</f>
        <v>Detail</v>
      </c>
    </row>
    <row r="2857" spans="1:10" x14ac:dyDescent="0.2">
      <c r="A2857" s="8" t="str">
        <f>Table76810[[#This Row],[Test No.]]&amp;Table76810[[#This Row],[Section]]&amp;Table76810[[#This Row],[Q No.]]</f>
        <v>R2316</v>
      </c>
      <c r="C2857" s="7" t="s">
        <v>88</v>
      </c>
      <c r="D2857" s="12">
        <v>16</v>
      </c>
      <c r="F2857" s="11" t="str">
        <f>Table76810[[#This Row],[CID]]</f>
        <v>S1.1</v>
      </c>
      <c r="G2857" s="6">
        <v>1</v>
      </c>
      <c r="H2857" s="13" t="s">
        <v>52</v>
      </c>
      <c r="I2857" s="12" t="s">
        <v>415</v>
      </c>
      <c r="J2857" s="11" t="str">
        <f>VLOOKUP(Table76810[[#This Row],[CID]],ALY,2,FALSE)</f>
        <v>Detail</v>
      </c>
    </row>
    <row r="2858" spans="1:10" x14ac:dyDescent="0.2">
      <c r="A2858" s="8" t="str">
        <f>Table76810[[#This Row],[Test No.]]&amp;Table76810[[#This Row],[Section]]&amp;Table76810[[#This Row],[Q No.]]</f>
        <v>R2317</v>
      </c>
      <c r="C2858" s="7" t="s">
        <v>88</v>
      </c>
      <c r="D2858" s="12">
        <v>17</v>
      </c>
      <c r="F2858" s="11" t="str">
        <f>Table76810[[#This Row],[CID]]</f>
        <v>S1.2</v>
      </c>
      <c r="G2858" s="6">
        <v>1</v>
      </c>
      <c r="H2858" s="13" t="s">
        <v>52</v>
      </c>
      <c r="I2858" s="12" t="s">
        <v>416</v>
      </c>
      <c r="J2858" s="11" t="str">
        <f>VLOOKUP(Table76810[[#This Row],[CID]],ALY,2,FALSE)</f>
        <v>Inference</v>
      </c>
    </row>
    <row r="2859" spans="1:10" x14ac:dyDescent="0.2">
      <c r="A2859" s="8" t="str">
        <f>Table76810[[#This Row],[Test No.]]&amp;Table76810[[#This Row],[Section]]&amp;Table76810[[#This Row],[Q No.]]</f>
        <v>R2318</v>
      </c>
      <c r="C2859" s="7" t="s">
        <v>88</v>
      </c>
      <c r="D2859" s="12">
        <v>18</v>
      </c>
      <c r="F2859" s="11" t="str">
        <f>Table76810[[#This Row],[CID]]</f>
        <v>S3.3</v>
      </c>
      <c r="G2859" s="6">
        <v>3</v>
      </c>
      <c r="H2859" s="13" t="s">
        <v>54</v>
      </c>
      <c r="I2859" s="12" t="s">
        <v>423</v>
      </c>
      <c r="J2859" s="11" t="str">
        <f>VLOOKUP(Table76810[[#This Row],[CID]],ALY,2,FALSE)</f>
        <v>Interpreting Experiments</v>
      </c>
    </row>
    <row r="2860" spans="1:10" x14ac:dyDescent="0.2">
      <c r="A2860" s="8" t="str">
        <f>Table76810[[#This Row],[Test No.]]&amp;Table76810[[#This Row],[Section]]&amp;Table76810[[#This Row],[Q No.]]</f>
        <v>R2319</v>
      </c>
      <c r="C2860" s="7" t="s">
        <v>88</v>
      </c>
      <c r="D2860" s="12">
        <v>19</v>
      </c>
      <c r="F2860" s="11" t="str">
        <f>Table76810[[#This Row],[CID]]</f>
        <v>S3.3</v>
      </c>
      <c r="G2860" s="6">
        <v>3</v>
      </c>
      <c r="H2860" s="13" t="s">
        <v>54</v>
      </c>
      <c r="I2860" s="12" t="s">
        <v>423</v>
      </c>
      <c r="J2860" s="11" t="str">
        <f>VLOOKUP(Table76810[[#This Row],[CID]],ALY,2,FALSE)</f>
        <v>Interpreting Experiments</v>
      </c>
    </row>
    <row r="2861" spans="1:10" x14ac:dyDescent="0.2">
      <c r="A2861" s="8" t="str">
        <f>Table76810[[#This Row],[Test No.]]&amp;Table76810[[#This Row],[Section]]&amp;Table76810[[#This Row],[Q No.]]</f>
        <v>R2320</v>
      </c>
      <c r="C2861" s="7" t="s">
        <v>88</v>
      </c>
      <c r="D2861" s="12">
        <v>20</v>
      </c>
      <c r="F2861" s="11" t="str">
        <f>Table76810[[#This Row],[CID]]</f>
        <v>S3.3</v>
      </c>
      <c r="G2861" s="6">
        <v>3</v>
      </c>
      <c r="H2861" s="13" t="s">
        <v>54</v>
      </c>
      <c r="I2861" s="12" t="s">
        <v>423</v>
      </c>
      <c r="J2861" s="11" t="str">
        <f>VLOOKUP(Table76810[[#This Row],[CID]],ALY,2,FALSE)</f>
        <v>Interpreting Experiments</v>
      </c>
    </row>
    <row r="2862" spans="1:10" x14ac:dyDescent="0.2">
      <c r="A2862" s="8" t="str">
        <f>Table76810[[#This Row],[Test No.]]&amp;Table76810[[#This Row],[Section]]&amp;Table76810[[#This Row],[Q No.]]</f>
        <v>R2321</v>
      </c>
      <c r="C2862" s="7" t="s">
        <v>88</v>
      </c>
      <c r="D2862" s="12">
        <v>21</v>
      </c>
      <c r="F2862" s="11" t="str">
        <f>Table76810[[#This Row],[CID]]</f>
        <v>S3.3</v>
      </c>
      <c r="G2862" s="6">
        <v>3</v>
      </c>
      <c r="H2862" s="13" t="s">
        <v>54</v>
      </c>
      <c r="I2862" s="12" t="s">
        <v>423</v>
      </c>
      <c r="J2862" s="11" t="str">
        <f>VLOOKUP(Table76810[[#This Row],[CID]],ALY,2,FALSE)</f>
        <v>Interpreting Experiments</v>
      </c>
    </row>
    <row r="2863" spans="1:10" x14ac:dyDescent="0.2">
      <c r="A2863" s="8" t="str">
        <f>Table76810[[#This Row],[Test No.]]&amp;Table76810[[#This Row],[Section]]&amp;Table76810[[#This Row],[Q No.]]</f>
        <v>R2322</v>
      </c>
      <c r="C2863" s="7" t="s">
        <v>88</v>
      </c>
      <c r="D2863" s="12">
        <v>22</v>
      </c>
      <c r="F2863" s="11" t="str">
        <f>Table76810[[#This Row],[CID]]</f>
        <v>S3.3</v>
      </c>
      <c r="G2863" s="6">
        <v>3</v>
      </c>
      <c r="H2863" s="13" t="s">
        <v>54</v>
      </c>
      <c r="I2863" s="12" t="s">
        <v>423</v>
      </c>
      <c r="J2863" s="11" t="str">
        <f>VLOOKUP(Table76810[[#This Row],[CID]],ALY,2,FALSE)</f>
        <v>Interpreting Experiments</v>
      </c>
    </row>
    <row r="2864" spans="1:10" x14ac:dyDescent="0.2">
      <c r="A2864" s="8" t="str">
        <f>Table76810[[#This Row],[Test No.]]&amp;Table76810[[#This Row],[Section]]&amp;Table76810[[#This Row],[Q No.]]</f>
        <v>R2323</v>
      </c>
      <c r="C2864" s="7" t="s">
        <v>88</v>
      </c>
      <c r="D2864" s="12">
        <v>23</v>
      </c>
      <c r="F2864" s="11" t="str">
        <f>Table76810[[#This Row],[CID]]</f>
        <v>S3.3</v>
      </c>
      <c r="G2864" s="6">
        <v>3</v>
      </c>
      <c r="H2864" s="13" t="s">
        <v>54</v>
      </c>
      <c r="I2864" s="12" t="s">
        <v>423</v>
      </c>
      <c r="J2864" s="11" t="str">
        <f>VLOOKUP(Table76810[[#This Row],[CID]],ALY,2,FALSE)</f>
        <v>Interpreting Experiments</v>
      </c>
    </row>
    <row r="2865" spans="1:10" x14ac:dyDescent="0.2">
      <c r="A2865" s="8" t="str">
        <f>Table76810[[#This Row],[Test No.]]&amp;Table76810[[#This Row],[Section]]&amp;Table76810[[#This Row],[Q No.]]</f>
        <v>R2324</v>
      </c>
      <c r="C2865" s="7" t="s">
        <v>88</v>
      </c>
      <c r="D2865" s="12">
        <v>24</v>
      </c>
      <c r="F2865" s="11" t="str">
        <f>Table76810[[#This Row],[CID]]</f>
        <v>S3.3</v>
      </c>
      <c r="G2865" s="6">
        <v>3</v>
      </c>
      <c r="H2865" s="13" t="s">
        <v>54</v>
      </c>
      <c r="I2865" s="12" t="s">
        <v>423</v>
      </c>
      <c r="J2865" s="11" t="str">
        <f>VLOOKUP(Table76810[[#This Row],[CID]],ALY,2,FALSE)</f>
        <v>Interpreting Experiments</v>
      </c>
    </row>
    <row r="2866" spans="1:10" x14ac:dyDescent="0.2">
      <c r="A2866" s="8" t="str">
        <f>Table76810[[#This Row],[Test No.]]&amp;Table76810[[#This Row],[Section]]&amp;Table76810[[#This Row],[Q No.]]</f>
        <v>R2325</v>
      </c>
      <c r="C2866" s="7" t="s">
        <v>88</v>
      </c>
      <c r="D2866" s="12">
        <v>25</v>
      </c>
      <c r="F2866" s="11" t="str">
        <f>Table76810[[#This Row],[CID]]</f>
        <v>S3.1</v>
      </c>
      <c r="G2866" s="6">
        <v>3</v>
      </c>
      <c r="H2866" s="13" t="s">
        <v>54</v>
      </c>
      <c r="I2866" s="12" t="s">
        <v>421</v>
      </c>
      <c r="J2866" s="11" t="str">
        <f>VLOOKUP(Table76810[[#This Row],[CID]],ALY,2,FALSE)</f>
        <v>Experimental Design &amp; Method</v>
      </c>
    </row>
    <row r="2867" spans="1:10" x14ac:dyDescent="0.2">
      <c r="A2867" s="8" t="str">
        <f>Table76810[[#This Row],[Test No.]]&amp;Table76810[[#This Row],[Section]]&amp;Table76810[[#This Row],[Q No.]]</f>
        <v>R2326</v>
      </c>
      <c r="C2867" s="7" t="s">
        <v>88</v>
      </c>
      <c r="D2867" s="12">
        <v>26</v>
      </c>
      <c r="F2867" s="11" t="str">
        <f>Table76810[[#This Row],[CID]]</f>
        <v>S3.2</v>
      </c>
      <c r="G2867" s="6">
        <v>3</v>
      </c>
      <c r="H2867" s="13" t="s">
        <v>54</v>
      </c>
      <c r="I2867" s="12" t="s">
        <v>422</v>
      </c>
      <c r="J2867" s="11" t="str">
        <f>VLOOKUP(Table76810[[#This Row],[CID]],ALY,2,FALSE)</f>
        <v>Hypothetical Experiment</v>
      </c>
    </row>
    <row r="2868" spans="1:10" x14ac:dyDescent="0.2">
      <c r="A2868" s="8" t="str">
        <f>Table76810[[#This Row],[Test No.]]&amp;Table76810[[#This Row],[Section]]&amp;Table76810[[#This Row],[Q No.]]</f>
        <v>R2327</v>
      </c>
      <c r="C2868" s="7" t="s">
        <v>88</v>
      </c>
      <c r="D2868" s="12">
        <v>27</v>
      </c>
      <c r="F2868" s="11" t="str">
        <f>Table76810[[#This Row],[CID]]</f>
        <v>S3.2</v>
      </c>
      <c r="G2868" s="6">
        <v>3</v>
      </c>
      <c r="H2868" s="13" t="s">
        <v>54</v>
      </c>
      <c r="I2868" s="12" t="s">
        <v>422</v>
      </c>
      <c r="J2868" s="11" t="str">
        <f>VLOOKUP(Table76810[[#This Row],[CID]],ALY,2,FALSE)</f>
        <v>Hypothetical Experiment</v>
      </c>
    </row>
    <row r="2869" spans="1:10" x14ac:dyDescent="0.2">
      <c r="A2869" s="8" t="str">
        <f>Table76810[[#This Row],[Test No.]]&amp;Table76810[[#This Row],[Section]]&amp;Table76810[[#This Row],[Q No.]]</f>
        <v>R2328</v>
      </c>
      <c r="C2869" s="7" t="s">
        <v>88</v>
      </c>
      <c r="D2869" s="12">
        <v>28</v>
      </c>
      <c r="F2869" s="11" t="str">
        <f>Table76810[[#This Row],[CID]]</f>
        <v>S3.3</v>
      </c>
      <c r="G2869" s="6">
        <v>3</v>
      </c>
      <c r="H2869" s="13" t="s">
        <v>54</v>
      </c>
      <c r="I2869" s="12" t="s">
        <v>423</v>
      </c>
      <c r="J2869" s="11" t="str">
        <f>VLOOKUP(Table76810[[#This Row],[CID]],ALY,2,FALSE)</f>
        <v>Interpreting Experiments</v>
      </c>
    </row>
    <row r="2870" spans="1:10" x14ac:dyDescent="0.2">
      <c r="A2870" s="8" t="str">
        <f>Table76810[[#This Row],[Test No.]]&amp;Table76810[[#This Row],[Section]]&amp;Table76810[[#This Row],[Q No.]]</f>
        <v>R2329</v>
      </c>
      <c r="C2870" s="7" t="s">
        <v>88</v>
      </c>
      <c r="D2870" s="12">
        <v>29</v>
      </c>
      <c r="F2870" s="11" t="str">
        <f>Table76810[[#This Row],[CID]]</f>
        <v>S3.3</v>
      </c>
      <c r="G2870" s="6">
        <v>3</v>
      </c>
      <c r="H2870" s="13" t="s">
        <v>54</v>
      </c>
      <c r="I2870" s="12" t="s">
        <v>423</v>
      </c>
      <c r="J2870" s="11" t="str">
        <f>VLOOKUP(Table76810[[#This Row],[CID]],ALY,2,FALSE)</f>
        <v>Interpreting Experiments</v>
      </c>
    </row>
    <row r="2871" spans="1:10" x14ac:dyDescent="0.2">
      <c r="A2871" s="8" t="str">
        <f>Table76810[[#This Row],[Test No.]]&amp;Table76810[[#This Row],[Section]]&amp;Table76810[[#This Row],[Q No.]]</f>
        <v>R2330</v>
      </c>
      <c r="C2871" s="7" t="s">
        <v>88</v>
      </c>
      <c r="D2871" s="12">
        <v>30</v>
      </c>
      <c r="F2871" s="11" t="str">
        <f>Table76810[[#This Row],[CID]]</f>
        <v>S3.3</v>
      </c>
      <c r="G2871" s="6">
        <v>3</v>
      </c>
      <c r="H2871" s="13" t="s">
        <v>54</v>
      </c>
      <c r="I2871" s="12" t="s">
        <v>423</v>
      </c>
      <c r="J2871" s="11" t="str">
        <f>VLOOKUP(Table76810[[#This Row],[CID]],ALY,2,FALSE)</f>
        <v>Interpreting Experiments</v>
      </c>
    </row>
    <row r="2872" spans="1:10" x14ac:dyDescent="0.2">
      <c r="A2872" s="8" t="str">
        <f>Table76810[[#This Row],[Test No.]]&amp;Table76810[[#This Row],[Section]]&amp;Table76810[[#This Row],[Q No.]]</f>
        <v>R2331</v>
      </c>
      <c r="C2872" s="7" t="s">
        <v>88</v>
      </c>
      <c r="D2872" s="12">
        <v>31</v>
      </c>
      <c r="F2872" s="11" t="str">
        <f>Table76810[[#This Row],[CID]]</f>
        <v>S3.2</v>
      </c>
      <c r="G2872" s="6">
        <v>3</v>
      </c>
      <c r="H2872" s="13" t="s">
        <v>54</v>
      </c>
      <c r="I2872" s="12" t="s">
        <v>422</v>
      </c>
      <c r="J2872" s="11" t="str">
        <f>VLOOKUP(Table76810[[#This Row],[CID]],ALY,2,FALSE)</f>
        <v>Hypothetical Experiment</v>
      </c>
    </row>
    <row r="2873" spans="1:10" x14ac:dyDescent="0.2">
      <c r="A2873" s="8" t="str">
        <f>Table76810[[#This Row],[Test No.]]&amp;Table76810[[#This Row],[Section]]&amp;Table76810[[#This Row],[Q No.]]</f>
        <v>R2332</v>
      </c>
      <c r="C2873" s="7" t="s">
        <v>88</v>
      </c>
      <c r="D2873" s="12">
        <v>32</v>
      </c>
      <c r="F2873" s="11" t="str">
        <f>Table76810[[#This Row],[CID]]</f>
        <v>S3.1</v>
      </c>
      <c r="G2873" s="6">
        <v>3</v>
      </c>
      <c r="H2873" s="13" t="s">
        <v>54</v>
      </c>
      <c r="I2873" s="12" t="s">
        <v>421</v>
      </c>
      <c r="J2873" s="11" t="str">
        <f>VLOOKUP(Table76810[[#This Row],[CID]],ALY,2,FALSE)</f>
        <v>Experimental Design &amp; Method</v>
      </c>
    </row>
    <row r="2874" spans="1:10" x14ac:dyDescent="0.2">
      <c r="A2874" s="8" t="str">
        <f>Table76810[[#This Row],[Test No.]]&amp;Table76810[[#This Row],[Section]]&amp;Table76810[[#This Row],[Q No.]]</f>
        <v>R2333</v>
      </c>
      <c r="C2874" s="7" t="s">
        <v>88</v>
      </c>
      <c r="D2874" s="12">
        <v>33</v>
      </c>
      <c r="F2874" s="11" t="str">
        <f>Table76810[[#This Row],[CID]]</f>
        <v>S3.3</v>
      </c>
      <c r="G2874" s="6">
        <v>3</v>
      </c>
      <c r="H2874" s="13" t="s">
        <v>54</v>
      </c>
      <c r="I2874" s="12" t="s">
        <v>423</v>
      </c>
      <c r="J2874" s="11" t="str">
        <f>VLOOKUP(Table76810[[#This Row],[CID]],ALY,2,FALSE)</f>
        <v>Interpreting Experiments</v>
      </c>
    </row>
    <row r="2875" spans="1:10" x14ac:dyDescent="0.2">
      <c r="A2875" s="8" t="str">
        <f>Table76810[[#This Row],[Test No.]]&amp;Table76810[[#This Row],[Section]]&amp;Table76810[[#This Row],[Q No.]]</f>
        <v>R2334</v>
      </c>
      <c r="C2875" s="7" t="s">
        <v>88</v>
      </c>
      <c r="D2875" s="12">
        <v>34</v>
      </c>
      <c r="F2875" s="11" t="str">
        <f>Table76810[[#This Row],[CID]]</f>
        <v>S3.3</v>
      </c>
      <c r="G2875" s="6">
        <v>3</v>
      </c>
      <c r="H2875" s="13" t="s">
        <v>54</v>
      </c>
      <c r="I2875" s="12" t="s">
        <v>423</v>
      </c>
      <c r="J2875" s="11" t="str">
        <f>VLOOKUP(Table76810[[#This Row],[CID]],ALY,2,FALSE)</f>
        <v>Interpreting Experiments</v>
      </c>
    </row>
    <row r="2876" spans="1:10" x14ac:dyDescent="0.2">
      <c r="A2876" s="8" t="str">
        <f>Table76810[[#This Row],[Test No.]]&amp;Table76810[[#This Row],[Section]]&amp;Table76810[[#This Row],[Q No.]]</f>
        <v>R2335</v>
      </c>
      <c r="C2876" s="7" t="s">
        <v>88</v>
      </c>
      <c r="D2876" s="12">
        <v>35</v>
      </c>
      <c r="F2876" s="11" t="str">
        <f>Table76810[[#This Row],[CID]]</f>
        <v>S3.1</v>
      </c>
      <c r="G2876" s="6">
        <v>3</v>
      </c>
      <c r="H2876" s="13" t="s">
        <v>54</v>
      </c>
      <c r="I2876" s="12" t="s">
        <v>421</v>
      </c>
      <c r="J2876" s="11" t="str">
        <f>VLOOKUP(Table76810[[#This Row],[CID]],ALY,2,FALSE)</f>
        <v>Experimental Design &amp; Method</v>
      </c>
    </row>
    <row r="2877" spans="1:10" x14ac:dyDescent="0.2">
      <c r="A2877" s="8" t="str">
        <f>Table76810[[#This Row],[Test No.]]&amp;Table76810[[#This Row],[Section]]&amp;Table76810[[#This Row],[Q No.]]</f>
        <v>R2336</v>
      </c>
      <c r="C2877" s="7" t="s">
        <v>88</v>
      </c>
      <c r="D2877" s="12">
        <v>36</v>
      </c>
      <c r="F2877" s="11" t="str">
        <f>Table76810[[#This Row],[CID]]</f>
        <v>S2.1</v>
      </c>
      <c r="G2877" s="6">
        <v>2</v>
      </c>
      <c r="H2877" s="13" t="s">
        <v>53</v>
      </c>
      <c r="I2877" s="12" t="s">
        <v>418</v>
      </c>
      <c r="J2877" s="11" t="str">
        <f>VLOOKUP(Table76810[[#This Row],[CID]],ALY,2,FALSE)</f>
        <v>Data Trend &amp; Relationships between Variables</v>
      </c>
    </row>
    <row r="2878" spans="1:10" x14ac:dyDescent="0.2">
      <c r="A2878" s="8" t="str">
        <f>Table76810[[#This Row],[Test No.]]&amp;Table76810[[#This Row],[Section]]&amp;Table76810[[#This Row],[Q No.]]</f>
        <v>R2337</v>
      </c>
      <c r="C2878" s="7" t="s">
        <v>88</v>
      </c>
      <c r="D2878" s="12">
        <v>37</v>
      </c>
      <c r="F2878" s="11" t="str">
        <f>Table76810[[#This Row],[CID]]</f>
        <v>S2.1</v>
      </c>
      <c r="G2878" s="6">
        <v>2</v>
      </c>
      <c r="H2878" s="13" t="s">
        <v>53</v>
      </c>
      <c r="I2878" s="12" t="s">
        <v>418</v>
      </c>
      <c r="J2878" s="11" t="str">
        <f>VLOOKUP(Table76810[[#This Row],[CID]],ALY,2,FALSE)</f>
        <v>Data Trend &amp; Relationships between Variables</v>
      </c>
    </row>
    <row r="2879" spans="1:10" x14ac:dyDescent="0.2">
      <c r="A2879" s="8" t="str">
        <f>Table76810[[#This Row],[Test No.]]&amp;Table76810[[#This Row],[Section]]&amp;Table76810[[#This Row],[Q No.]]</f>
        <v>R2338</v>
      </c>
      <c r="C2879" s="7" t="s">
        <v>88</v>
      </c>
      <c r="D2879" s="12">
        <v>38</v>
      </c>
      <c r="F2879" s="11" t="str">
        <f>Table76810[[#This Row],[CID]]</f>
        <v>S2.1</v>
      </c>
      <c r="G2879" s="6">
        <v>2</v>
      </c>
      <c r="H2879" s="13" t="s">
        <v>53</v>
      </c>
      <c r="I2879" s="12" t="s">
        <v>418</v>
      </c>
      <c r="J2879" s="11" t="str">
        <f>VLOOKUP(Table76810[[#This Row],[CID]],ALY,2,FALSE)</f>
        <v>Data Trend &amp; Relationships between Variables</v>
      </c>
    </row>
    <row r="2880" spans="1:10" x14ac:dyDescent="0.2">
      <c r="A2880" s="8" t="str">
        <f>Table76810[[#This Row],[Test No.]]&amp;Table76810[[#This Row],[Section]]&amp;Table76810[[#This Row],[Q No.]]</f>
        <v>R2339</v>
      </c>
      <c r="C2880" s="7" t="s">
        <v>88</v>
      </c>
      <c r="D2880" s="12">
        <v>39</v>
      </c>
      <c r="F2880" s="11" t="str">
        <f>Table76810[[#This Row],[CID]]</f>
        <v>S2.1</v>
      </c>
      <c r="G2880" s="6">
        <v>2</v>
      </c>
      <c r="H2880" s="13" t="s">
        <v>53</v>
      </c>
      <c r="I2880" s="12" t="s">
        <v>418</v>
      </c>
      <c r="J2880" s="11" t="str">
        <f>VLOOKUP(Table76810[[#This Row],[CID]],ALY,2,FALSE)</f>
        <v>Data Trend &amp; Relationships between Variables</v>
      </c>
    </row>
    <row r="2881" spans="1:10" x14ac:dyDescent="0.2">
      <c r="A2881" s="8" t="str">
        <f>Table76810[[#This Row],[Test No.]]&amp;Table76810[[#This Row],[Section]]&amp;Table76810[[#This Row],[Q No.]]</f>
        <v>R2340</v>
      </c>
      <c r="C2881" s="7" t="s">
        <v>88</v>
      </c>
      <c r="D2881" s="12">
        <v>40</v>
      </c>
      <c r="F2881" s="11" t="str">
        <f>Table76810[[#This Row],[CID]]</f>
        <v>S2.1</v>
      </c>
      <c r="G2881" s="6">
        <v>2</v>
      </c>
      <c r="H2881" s="13" t="s">
        <v>53</v>
      </c>
      <c r="I2881" s="12" t="s">
        <v>418</v>
      </c>
      <c r="J2881" s="11" t="str">
        <f>VLOOKUP(Table76810[[#This Row],[CID]],ALY,2,FALSE)</f>
        <v>Data Trend &amp; Relationships between Variables</v>
      </c>
    </row>
    <row r="2882" spans="1:10" x14ac:dyDescent="0.2">
      <c r="A2882" s="8" t="str">
        <f>Table76810[[#This Row],[Test No.]]&amp;Table76810[[#This Row],[Section]]&amp;Table76810[[#This Row],[Q No.]]</f>
        <v>R241</v>
      </c>
      <c r="C2882" s="7" t="s">
        <v>87</v>
      </c>
      <c r="D2882" s="12">
        <v>1</v>
      </c>
      <c r="F2882" s="11" t="str">
        <f>Table76810[[#This Row],[CID]]</f>
        <v>S2.1</v>
      </c>
      <c r="G2882" s="6">
        <v>2</v>
      </c>
      <c r="H2882" s="13" t="s">
        <v>53</v>
      </c>
      <c r="I2882" s="12" t="s">
        <v>418</v>
      </c>
      <c r="J2882" s="11" t="str">
        <f>VLOOKUP(Table76810[[#This Row],[CID]],ALY,2,FALSE)</f>
        <v>Data Trend &amp; Relationships between Variables</v>
      </c>
    </row>
    <row r="2883" spans="1:10" x14ac:dyDescent="0.2">
      <c r="A2883" s="8" t="str">
        <f>Table76810[[#This Row],[Test No.]]&amp;Table76810[[#This Row],[Section]]&amp;Table76810[[#This Row],[Q No.]]</f>
        <v>R242</v>
      </c>
      <c r="C2883" s="7" t="s">
        <v>87</v>
      </c>
      <c r="D2883" s="12">
        <v>2</v>
      </c>
      <c r="F2883" s="11" t="str">
        <f>Table76810[[#This Row],[CID]]</f>
        <v>S2.1</v>
      </c>
      <c r="G2883" s="6">
        <v>2</v>
      </c>
      <c r="H2883" s="13" t="s">
        <v>53</v>
      </c>
      <c r="I2883" s="12" t="s">
        <v>418</v>
      </c>
      <c r="J2883" s="11" t="str">
        <f>VLOOKUP(Table76810[[#This Row],[CID]],ALY,2,FALSE)</f>
        <v>Data Trend &amp; Relationships between Variables</v>
      </c>
    </row>
    <row r="2884" spans="1:10" x14ac:dyDescent="0.2">
      <c r="A2884" s="8" t="str">
        <f>Table76810[[#This Row],[Test No.]]&amp;Table76810[[#This Row],[Section]]&amp;Table76810[[#This Row],[Q No.]]</f>
        <v>R243</v>
      </c>
      <c r="C2884" s="7" t="s">
        <v>87</v>
      </c>
      <c r="D2884" s="12">
        <v>3</v>
      </c>
      <c r="F2884" s="11" t="str">
        <f>Table76810[[#This Row],[CID]]</f>
        <v>S2.1</v>
      </c>
      <c r="G2884" s="6">
        <v>2</v>
      </c>
      <c r="H2884" s="13" t="s">
        <v>53</v>
      </c>
      <c r="I2884" s="12" t="s">
        <v>418</v>
      </c>
      <c r="J2884" s="11" t="str">
        <f>VLOOKUP(Table76810[[#This Row],[CID]],ALY,2,FALSE)</f>
        <v>Data Trend &amp; Relationships between Variables</v>
      </c>
    </row>
    <row r="2885" spans="1:10" x14ac:dyDescent="0.2">
      <c r="A2885" s="8" t="str">
        <f>Table76810[[#This Row],[Test No.]]&amp;Table76810[[#This Row],[Section]]&amp;Table76810[[#This Row],[Q No.]]</f>
        <v>R244</v>
      </c>
      <c r="C2885" s="7" t="s">
        <v>87</v>
      </c>
      <c r="D2885" s="12">
        <v>4</v>
      </c>
      <c r="F2885" s="11" t="str">
        <f>Table76810[[#This Row],[CID]]</f>
        <v>S2.1</v>
      </c>
      <c r="G2885" s="6">
        <v>2</v>
      </c>
      <c r="H2885" s="13" t="s">
        <v>53</v>
      </c>
      <c r="I2885" s="12" t="s">
        <v>418</v>
      </c>
      <c r="J2885" s="11" t="str">
        <f>VLOOKUP(Table76810[[#This Row],[CID]],ALY,2,FALSE)</f>
        <v>Data Trend &amp; Relationships between Variables</v>
      </c>
    </row>
    <row r="2886" spans="1:10" x14ac:dyDescent="0.2">
      <c r="A2886" s="8" t="str">
        <f>Table76810[[#This Row],[Test No.]]&amp;Table76810[[#This Row],[Section]]&amp;Table76810[[#This Row],[Q No.]]</f>
        <v>R245</v>
      </c>
      <c r="C2886" s="7" t="s">
        <v>87</v>
      </c>
      <c r="D2886" s="12">
        <v>5</v>
      </c>
      <c r="F2886" s="11" t="str">
        <f>Table76810[[#This Row],[CID]]</f>
        <v>S2.1</v>
      </c>
      <c r="G2886" s="6">
        <v>2</v>
      </c>
      <c r="H2886" s="13" t="s">
        <v>53</v>
      </c>
      <c r="I2886" s="12" t="s">
        <v>418</v>
      </c>
      <c r="J2886" s="11" t="str">
        <f>VLOOKUP(Table76810[[#This Row],[CID]],ALY,2,FALSE)</f>
        <v>Data Trend &amp; Relationships between Variables</v>
      </c>
    </row>
    <row r="2887" spans="1:10" x14ac:dyDescent="0.2">
      <c r="A2887" s="8" t="str">
        <f>Table76810[[#This Row],[Test No.]]&amp;Table76810[[#This Row],[Section]]&amp;Table76810[[#This Row],[Q No.]]</f>
        <v>R246</v>
      </c>
      <c r="C2887" s="7" t="s">
        <v>87</v>
      </c>
      <c r="D2887" s="12">
        <v>6</v>
      </c>
      <c r="F2887" s="11" t="str">
        <f>Table76810[[#This Row],[CID]]</f>
        <v>S3.3</v>
      </c>
      <c r="G2887" s="6">
        <v>3</v>
      </c>
      <c r="H2887" s="13" t="s">
        <v>54</v>
      </c>
      <c r="I2887" s="12" t="s">
        <v>423</v>
      </c>
      <c r="J2887" s="11" t="str">
        <f>VLOOKUP(Table76810[[#This Row],[CID]],ALY,2,FALSE)</f>
        <v>Interpreting Experiments</v>
      </c>
    </row>
    <row r="2888" spans="1:10" x14ac:dyDescent="0.2">
      <c r="A2888" s="8" t="str">
        <f>Table76810[[#This Row],[Test No.]]&amp;Table76810[[#This Row],[Section]]&amp;Table76810[[#This Row],[Q No.]]</f>
        <v>R247</v>
      </c>
      <c r="C2888" s="7" t="s">
        <v>87</v>
      </c>
      <c r="D2888" s="12">
        <v>7</v>
      </c>
      <c r="F2888" s="11" t="str">
        <f>Table76810[[#This Row],[CID]]</f>
        <v>S3.3</v>
      </c>
      <c r="G2888" s="6">
        <v>3</v>
      </c>
      <c r="H2888" s="13" t="s">
        <v>54</v>
      </c>
      <c r="I2888" s="12" t="s">
        <v>423</v>
      </c>
      <c r="J2888" s="11" t="str">
        <f>VLOOKUP(Table76810[[#This Row],[CID]],ALY,2,FALSE)</f>
        <v>Interpreting Experiments</v>
      </c>
    </row>
    <row r="2889" spans="1:10" x14ac:dyDescent="0.2">
      <c r="A2889" s="8" t="str">
        <f>Table76810[[#This Row],[Test No.]]&amp;Table76810[[#This Row],[Section]]&amp;Table76810[[#This Row],[Q No.]]</f>
        <v>R248</v>
      </c>
      <c r="C2889" s="7" t="s">
        <v>87</v>
      </c>
      <c r="D2889" s="12">
        <v>8</v>
      </c>
      <c r="F2889" s="11" t="str">
        <f>Table76810[[#This Row],[CID]]</f>
        <v>S3.3</v>
      </c>
      <c r="G2889" s="6">
        <v>3</v>
      </c>
      <c r="H2889" s="13" t="s">
        <v>54</v>
      </c>
      <c r="I2889" s="12" t="s">
        <v>423</v>
      </c>
      <c r="J2889" s="11" t="str">
        <f>VLOOKUP(Table76810[[#This Row],[CID]],ALY,2,FALSE)</f>
        <v>Interpreting Experiments</v>
      </c>
    </row>
    <row r="2890" spans="1:10" x14ac:dyDescent="0.2">
      <c r="A2890" s="8" t="str">
        <f>Table76810[[#This Row],[Test No.]]&amp;Table76810[[#This Row],[Section]]&amp;Table76810[[#This Row],[Q No.]]</f>
        <v>R249</v>
      </c>
      <c r="C2890" s="7" t="s">
        <v>87</v>
      </c>
      <c r="D2890" s="12">
        <v>9</v>
      </c>
      <c r="F2890" s="11" t="str">
        <f>Table76810[[#This Row],[CID]]</f>
        <v>S3.3</v>
      </c>
      <c r="G2890" s="6">
        <v>3</v>
      </c>
      <c r="H2890" s="13" t="s">
        <v>54</v>
      </c>
      <c r="I2890" s="12" t="s">
        <v>423</v>
      </c>
      <c r="J2890" s="11" t="str">
        <f>VLOOKUP(Table76810[[#This Row],[CID]],ALY,2,FALSE)</f>
        <v>Interpreting Experiments</v>
      </c>
    </row>
    <row r="2891" spans="1:10" x14ac:dyDescent="0.2">
      <c r="A2891" s="8" t="str">
        <f>Table76810[[#This Row],[Test No.]]&amp;Table76810[[#This Row],[Section]]&amp;Table76810[[#This Row],[Q No.]]</f>
        <v>R2410</v>
      </c>
      <c r="C2891" s="7" t="s">
        <v>87</v>
      </c>
      <c r="D2891" s="12">
        <v>10</v>
      </c>
      <c r="F2891" s="11" t="str">
        <f>Table76810[[#This Row],[CID]]</f>
        <v>S3.3</v>
      </c>
      <c r="G2891" s="6">
        <v>3</v>
      </c>
      <c r="H2891" s="13" t="s">
        <v>54</v>
      </c>
      <c r="I2891" s="12" t="s">
        <v>423</v>
      </c>
      <c r="J2891" s="11" t="str">
        <f>VLOOKUP(Table76810[[#This Row],[CID]],ALY,2,FALSE)</f>
        <v>Interpreting Experiments</v>
      </c>
    </row>
    <row r="2892" spans="1:10" x14ac:dyDescent="0.2">
      <c r="A2892" s="8" t="str">
        <f>Table76810[[#This Row],[Test No.]]&amp;Table76810[[#This Row],[Section]]&amp;Table76810[[#This Row],[Q No.]]</f>
        <v>R2411</v>
      </c>
      <c r="C2892" s="7" t="s">
        <v>87</v>
      </c>
      <c r="D2892" s="12">
        <v>11</v>
      </c>
      <c r="F2892" s="11" t="str">
        <f>Table76810[[#This Row],[CID]]</f>
        <v>S3.3</v>
      </c>
      <c r="G2892" s="6">
        <v>3</v>
      </c>
      <c r="H2892" s="13" t="s">
        <v>54</v>
      </c>
      <c r="I2892" s="12" t="s">
        <v>423</v>
      </c>
      <c r="J2892" s="11" t="str">
        <f>VLOOKUP(Table76810[[#This Row],[CID]],ALY,2,FALSE)</f>
        <v>Interpreting Experiments</v>
      </c>
    </row>
    <row r="2893" spans="1:10" x14ac:dyDescent="0.2">
      <c r="A2893" s="8" t="str">
        <f>Table76810[[#This Row],[Test No.]]&amp;Table76810[[#This Row],[Section]]&amp;Table76810[[#This Row],[Q No.]]</f>
        <v>R2412</v>
      </c>
      <c r="C2893" s="7" t="s">
        <v>87</v>
      </c>
      <c r="D2893" s="12">
        <v>12</v>
      </c>
      <c r="F2893" s="11" t="str">
        <f>Table76810[[#This Row],[CID]]</f>
        <v>S1.1</v>
      </c>
      <c r="G2893" s="6">
        <v>1</v>
      </c>
      <c r="H2893" s="13" t="s">
        <v>52</v>
      </c>
      <c r="I2893" s="12" t="s">
        <v>415</v>
      </c>
      <c r="J2893" s="11" t="str">
        <f>VLOOKUP(Table76810[[#This Row],[CID]],ALY,2,FALSE)</f>
        <v>Detail</v>
      </c>
    </row>
    <row r="2894" spans="1:10" x14ac:dyDescent="0.2">
      <c r="A2894" s="8" t="str">
        <f>Table76810[[#This Row],[Test No.]]&amp;Table76810[[#This Row],[Section]]&amp;Table76810[[#This Row],[Q No.]]</f>
        <v>R2413</v>
      </c>
      <c r="C2894" s="7" t="s">
        <v>87</v>
      </c>
      <c r="D2894" s="12">
        <v>13</v>
      </c>
      <c r="F2894" s="11" t="str">
        <f>Table76810[[#This Row],[CID]]</f>
        <v>S1.3</v>
      </c>
      <c r="G2894" s="6">
        <v>1</v>
      </c>
      <c r="H2894" s="13" t="s">
        <v>52</v>
      </c>
      <c r="I2894" s="12" t="s">
        <v>417</v>
      </c>
      <c r="J2894" s="11" t="str">
        <f>VLOOKUP(Table76810[[#This Row],[CID]],ALY,2,FALSE)</f>
        <v>Comparison</v>
      </c>
    </row>
    <row r="2895" spans="1:10" x14ac:dyDescent="0.2">
      <c r="A2895" s="8" t="str">
        <f>Table76810[[#This Row],[Test No.]]&amp;Table76810[[#This Row],[Section]]&amp;Table76810[[#This Row],[Q No.]]</f>
        <v>R2414</v>
      </c>
      <c r="C2895" s="7" t="s">
        <v>87</v>
      </c>
      <c r="D2895" s="12">
        <v>14</v>
      </c>
      <c r="F2895" s="11" t="str">
        <f>Table76810[[#This Row],[CID]]</f>
        <v>S1.2</v>
      </c>
      <c r="G2895" s="6">
        <v>1</v>
      </c>
      <c r="H2895" s="13" t="s">
        <v>52</v>
      </c>
      <c r="I2895" s="12" t="s">
        <v>416</v>
      </c>
      <c r="J2895" s="11" t="str">
        <f>VLOOKUP(Table76810[[#This Row],[CID]],ALY,2,FALSE)</f>
        <v>Inference</v>
      </c>
    </row>
    <row r="2896" spans="1:10" x14ac:dyDescent="0.2">
      <c r="A2896" s="8" t="str">
        <f>Table76810[[#This Row],[Test No.]]&amp;Table76810[[#This Row],[Section]]&amp;Table76810[[#This Row],[Q No.]]</f>
        <v>R2415</v>
      </c>
      <c r="C2896" s="7" t="s">
        <v>87</v>
      </c>
      <c r="D2896" s="12">
        <v>15</v>
      </c>
      <c r="F2896" s="11" t="str">
        <f>Table76810[[#This Row],[CID]]</f>
        <v>S1.3</v>
      </c>
      <c r="G2896" s="6">
        <v>1</v>
      </c>
      <c r="H2896" s="13" t="s">
        <v>52</v>
      </c>
      <c r="I2896" s="12" t="s">
        <v>417</v>
      </c>
      <c r="J2896" s="11" t="str">
        <f>VLOOKUP(Table76810[[#This Row],[CID]],ALY,2,FALSE)</f>
        <v>Comparison</v>
      </c>
    </row>
    <row r="2897" spans="1:10" x14ac:dyDescent="0.2">
      <c r="A2897" s="8" t="str">
        <f>Table76810[[#This Row],[Test No.]]&amp;Table76810[[#This Row],[Section]]&amp;Table76810[[#This Row],[Q No.]]</f>
        <v>R2416</v>
      </c>
      <c r="C2897" s="7" t="s">
        <v>87</v>
      </c>
      <c r="D2897" s="12">
        <v>16</v>
      </c>
      <c r="F2897" s="11" t="str">
        <f>Table76810[[#This Row],[CID]]</f>
        <v>S1.1</v>
      </c>
      <c r="G2897" s="6">
        <v>1</v>
      </c>
      <c r="H2897" s="13" t="s">
        <v>52</v>
      </c>
      <c r="I2897" s="12" t="s">
        <v>415</v>
      </c>
      <c r="J2897" s="11" t="str">
        <f>VLOOKUP(Table76810[[#This Row],[CID]],ALY,2,FALSE)</f>
        <v>Detail</v>
      </c>
    </row>
    <row r="2898" spans="1:10" x14ac:dyDescent="0.2">
      <c r="A2898" s="8" t="str">
        <f>Table76810[[#This Row],[Test No.]]&amp;Table76810[[#This Row],[Section]]&amp;Table76810[[#This Row],[Q No.]]</f>
        <v>R2417</v>
      </c>
      <c r="C2898" s="7" t="s">
        <v>87</v>
      </c>
      <c r="D2898" s="12">
        <v>17</v>
      </c>
      <c r="F2898" s="11" t="str">
        <f>Table76810[[#This Row],[CID]]</f>
        <v>S1.1</v>
      </c>
      <c r="G2898" s="6">
        <v>1</v>
      </c>
      <c r="H2898" s="13" t="s">
        <v>52</v>
      </c>
      <c r="I2898" s="12" t="s">
        <v>415</v>
      </c>
      <c r="J2898" s="11" t="str">
        <f>VLOOKUP(Table76810[[#This Row],[CID]],ALY,2,FALSE)</f>
        <v>Detail</v>
      </c>
    </row>
    <row r="2899" spans="1:10" x14ac:dyDescent="0.2">
      <c r="A2899" s="8" t="str">
        <f>Table76810[[#This Row],[Test No.]]&amp;Table76810[[#This Row],[Section]]&amp;Table76810[[#This Row],[Q No.]]</f>
        <v>R2418</v>
      </c>
      <c r="C2899" s="7" t="s">
        <v>87</v>
      </c>
      <c r="D2899" s="12">
        <v>18</v>
      </c>
      <c r="F2899" s="11" t="str">
        <f>Table76810[[#This Row],[CID]]</f>
        <v>S1.2</v>
      </c>
      <c r="G2899" s="6">
        <v>1</v>
      </c>
      <c r="H2899" s="13" t="s">
        <v>52</v>
      </c>
      <c r="I2899" s="12" t="s">
        <v>416</v>
      </c>
      <c r="J2899" s="11" t="str">
        <f>VLOOKUP(Table76810[[#This Row],[CID]],ALY,2,FALSE)</f>
        <v>Inference</v>
      </c>
    </row>
    <row r="2900" spans="1:10" x14ac:dyDescent="0.2">
      <c r="A2900" s="8" t="str">
        <f>Table76810[[#This Row],[Test No.]]&amp;Table76810[[#This Row],[Section]]&amp;Table76810[[#This Row],[Q No.]]</f>
        <v>R2419</v>
      </c>
      <c r="C2900" s="7" t="s">
        <v>87</v>
      </c>
      <c r="D2900" s="12">
        <v>19</v>
      </c>
      <c r="F2900" s="11" t="str">
        <f>Table76810[[#This Row],[CID]]</f>
        <v>S3.3</v>
      </c>
      <c r="G2900" s="6">
        <v>3</v>
      </c>
      <c r="H2900" s="13" t="s">
        <v>54</v>
      </c>
      <c r="I2900" s="12" t="s">
        <v>423</v>
      </c>
      <c r="J2900" s="11" t="str">
        <f>VLOOKUP(Table76810[[#This Row],[CID]],ALY,2,FALSE)</f>
        <v>Interpreting Experiments</v>
      </c>
    </row>
    <row r="2901" spans="1:10" x14ac:dyDescent="0.2">
      <c r="A2901" s="8" t="str">
        <f>Table76810[[#This Row],[Test No.]]&amp;Table76810[[#This Row],[Section]]&amp;Table76810[[#This Row],[Q No.]]</f>
        <v>R2420</v>
      </c>
      <c r="C2901" s="7" t="s">
        <v>87</v>
      </c>
      <c r="D2901" s="12">
        <v>20</v>
      </c>
      <c r="F2901" s="11" t="str">
        <f>Table76810[[#This Row],[CID]]</f>
        <v>S3.3</v>
      </c>
      <c r="G2901" s="6">
        <v>3</v>
      </c>
      <c r="H2901" s="13" t="s">
        <v>54</v>
      </c>
      <c r="I2901" s="12" t="s">
        <v>423</v>
      </c>
      <c r="J2901" s="11" t="str">
        <f>VLOOKUP(Table76810[[#This Row],[CID]],ALY,2,FALSE)</f>
        <v>Interpreting Experiments</v>
      </c>
    </row>
    <row r="2902" spans="1:10" x14ac:dyDescent="0.2">
      <c r="A2902" s="8" t="str">
        <f>Table76810[[#This Row],[Test No.]]&amp;Table76810[[#This Row],[Section]]&amp;Table76810[[#This Row],[Q No.]]</f>
        <v>R2421</v>
      </c>
      <c r="C2902" s="7" t="s">
        <v>87</v>
      </c>
      <c r="D2902" s="12">
        <v>21</v>
      </c>
      <c r="F2902" s="11" t="str">
        <f>Table76810[[#This Row],[CID]]</f>
        <v>S3.3</v>
      </c>
      <c r="G2902" s="6">
        <v>3</v>
      </c>
      <c r="H2902" s="13" t="s">
        <v>54</v>
      </c>
      <c r="I2902" s="12" t="s">
        <v>423</v>
      </c>
      <c r="J2902" s="11" t="str">
        <f>VLOOKUP(Table76810[[#This Row],[CID]],ALY,2,FALSE)</f>
        <v>Interpreting Experiments</v>
      </c>
    </row>
    <row r="2903" spans="1:10" x14ac:dyDescent="0.2">
      <c r="A2903" s="8" t="str">
        <f>Table76810[[#This Row],[Test No.]]&amp;Table76810[[#This Row],[Section]]&amp;Table76810[[#This Row],[Q No.]]</f>
        <v>R2422</v>
      </c>
      <c r="C2903" s="7" t="s">
        <v>87</v>
      </c>
      <c r="D2903" s="12">
        <v>22</v>
      </c>
      <c r="F2903" s="11" t="str">
        <f>Table76810[[#This Row],[CID]]</f>
        <v>S3.3</v>
      </c>
      <c r="G2903" s="6">
        <v>3</v>
      </c>
      <c r="H2903" s="13" t="s">
        <v>54</v>
      </c>
      <c r="I2903" s="12" t="s">
        <v>423</v>
      </c>
      <c r="J2903" s="11" t="str">
        <f>VLOOKUP(Table76810[[#This Row],[CID]],ALY,2,FALSE)</f>
        <v>Interpreting Experiments</v>
      </c>
    </row>
    <row r="2904" spans="1:10" x14ac:dyDescent="0.2">
      <c r="A2904" s="8" t="str">
        <f>Table76810[[#This Row],[Test No.]]&amp;Table76810[[#This Row],[Section]]&amp;Table76810[[#This Row],[Q No.]]</f>
        <v>R2423</v>
      </c>
      <c r="C2904" s="7" t="s">
        <v>87</v>
      </c>
      <c r="D2904" s="12">
        <v>23</v>
      </c>
      <c r="F2904" s="11" t="str">
        <f>Table76810[[#This Row],[CID]]</f>
        <v>S3.3</v>
      </c>
      <c r="G2904" s="6">
        <v>3</v>
      </c>
      <c r="H2904" s="13" t="s">
        <v>54</v>
      </c>
      <c r="I2904" s="12" t="s">
        <v>423</v>
      </c>
      <c r="J2904" s="11" t="str">
        <f>VLOOKUP(Table76810[[#This Row],[CID]],ALY,2,FALSE)</f>
        <v>Interpreting Experiments</v>
      </c>
    </row>
    <row r="2905" spans="1:10" x14ac:dyDescent="0.2">
      <c r="A2905" s="8" t="str">
        <f>Table76810[[#This Row],[Test No.]]&amp;Table76810[[#This Row],[Section]]&amp;Table76810[[#This Row],[Q No.]]</f>
        <v>R2424</v>
      </c>
      <c r="C2905" s="7" t="s">
        <v>87</v>
      </c>
      <c r="D2905" s="12">
        <v>24</v>
      </c>
      <c r="F2905" s="11" t="str">
        <f>Table76810[[#This Row],[CID]]</f>
        <v>S3.2</v>
      </c>
      <c r="G2905" s="6">
        <v>3</v>
      </c>
      <c r="H2905" s="13" t="s">
        <v>54</v>
      </c>
      <c r="I2905" s="12" t="s">
        <v>422</v>
      </c>
      <c r="J2905" s="11" t="str">
        <f>VLOOKUP(Table76810[[#This Row],[CID]],ALY,2,FALSE)</f>
        <v>Hypothetical Experiment</v>
      </c>
    </row>
    <row r="2906" spans="1:10" x14ac:dyDescent="0.2">
      <c r="A2906" s="8" t="str">
        <f>Table76810[[#This Row],[Test No.]]&amp;Table76810[[#This Row],[Section]]&amp;Table76810[[#This Row],[Q No.]]</f>
        <v>R2425</v>
      </c>
      <c r="C2906" s="7" t="s">
        <v>87</v>
      </c>
      <c r="D2906" s="12">
        <v>25</v>
      </c>
      <c r="F2906" s="11" t="str">
        <f>Table76810[[#This Row],[CID]]</f>
        <v>S2.1</v>
      </c>
      <c r="G2906" s="6">
        <v>2</v>
      </c>
      <c r="H2906" s="13" t="s">
        <v>53</v>
      </c>
      <c r="I2906" s="12" t="s">
        <v>418</v>
      </c>
      <c r="J2906" s="11" t="str">
        <f>VLOOKUP(Table76810[[#This Row],[CID]],ALY,2,FALSE)</f>
        <v>Data Trend &amp; Relationships between Variables</v>
      </c>
    </row>
    <row r="2907" spans="1:10" x14ac:dyDescent="0.2">
      <c r="A2907" s="8" t="str">
        <f>Table76810[[#This Row],[Test No.]]&amp;Table76810[[#This Row],[Section]]&amp;Table76810[[#This Row],[Q No.]]</f>
        <v>R2426</v>
      </c>
      <c r="C2907" s="7" t="s">
        <v>87</v>
      </c>
      <c r="D2907" s="12">
        <v>26</v>
      </c>
      <c r="F2907" s="11" t="str">
        <f>Table76810[[#This Row],[CID]]</f>
        <v>S2.1</v>
      </c>
      <c r="G2907" s="6">
        <v>2</v>
      </c>
      <c r="H2907" s="13" t="s">
        <v>53</v>
      </c>
      <c r="I2907" s="12" t="s">
        <v>418</v>
      </c>
      <c r="J2907" s="11" t="str">
        <f>VLOOKUP(Table76810[[#This Row],[CID]],ALY,2,FALSE)</f>
        <v>Data Trend &amp; Relationships between Variables</v>
      </c>
    </row>
    <row r="2908" spans="1:10" x14ac:dyDescent="0.2">
      <c r="A2908" s="8" t="str">
        <f>Table76810[[#This Row],[Test No.]]&amp;Table76810[[#This Row],[Section]]&amp;Table76810[[#This Row],[Q No.]]</f>
        <v>R2427</v>
      </c>
      <c r="C2908" s="7" t="s">
        <v>87</v>
      </c>
      <c r="D2908" s="12">
        <v>27</v>
      </c>
      <c r="F2908" s="11" t="str">
        <f>Table76810[[#This Row],[CID]]</f>
        <v>S2.1</v>
      </c>
      <c r="G2908" s="6">
        <v>2</v>
      </c>
      <c r="H2908" s="13" t="s">
        <v>53</v>
      </c>
      <c r="I2908" s="12" t="s">
        <v>418</v>
      </c>
      <c r="J2908" s="11" t="str">
        <f>VLOOKUP(Table76810[[#This Row],[CID]],ALY,2,FALSE)</f>
        <v>Data Trend &amp; Relationships between Variables</v>
      </c>
    </row>
    <row r="2909" spans="1:10" x14ac:dyDescent="0.2">
      <c r="A2909" s="8" t="str">
        <f>Table76810[[#This Row],[Test No.]]&amp;Table76810[[#This Row],[Section]]&amp;Table76810[[#This Row],[Q No.]]</f>
        <v>R2428</v>
      </c>
      <c r="C2909" s="7" t="s">
        <v>87</v>
      </c>
      <c r="D2909" s="12">
        <v>28</v>
      </c>
      <c r="F2909" s="11" t="str">
        <f>Table76810[[#This Row],[CID]]</f>
        <v>S2.1</v>
      </c>
      <c r="G2909" s="6">
        <v>2</v>
      </c>
      <c r="H2909" s="13" t="s">
        <v>53</v>
      </c>
      <c r="I2909" s="12" t="s">
        <v>418</v>
      </c>
      <c r="J2909" s="11" t="str">
        <f>VLOOKUP(Table76810[[#This Row],[CID]],ALY,2,FALSE)</f>
        <v>Data Trend &amp; Relationships between Variables</v>
      </c>
    </row>
    <row r="2910" spans="1:10" x14ac:dyDescent="0.2">
      <c r="A2910" s="8" t="str">
        <f>Table76810[[#This Row],[Test No.]]&amp;Table76810[[#This Row],[Section]]&amp;Table76810[[#This Row],[Q No.]]</f>
        <v>R2429</v>
      </c>
      <c r="C2910" s="7" t="s">
        <v>87</v>
      </c>
      <c r="D2910" s="12">
        <v>29</v>
      </c>
      <c r="F2910" s="11" t="str">
        <f>Table76810[[#This Row],[CID]]</f>
        <v>S2.1</v>
      </c>
      <c r="G2910" s="6">
        <v>2</v>
      </c>
      <c r="H2910" s="13" t="s">
        <v>53</v>
      </c>
      <c r="I2910" s="12" t="s">
        <v>418</v>
      </c>
      <c r="J2910" s="11" t="str">
        <f>VLOOKUP(Table76810[[#This Row],[CID]],ALY,2,FALSE)</f>
        <v>Data Trend &amp; Relationships between Variables</v>
      </c>
    </row>
    <row r="2911" spans="1:10" x14ac:dyDescent="0.2">
      <c r="A2911" s="8" t="str">
        <f>Table76810[[#This Row],[Test No.]]&amp;Table76810[[#This Row],[Section]]&amp;Table76810[[#This Row],[Q No.]]</f>
        <v>R2430</v>
      </c>
      <c r="C2911" s="7" t="s">
        <v>87</v>
      </c>
      <c r="D2911" s="12">
        <v>30</v>
      </c>
      <c r="F2911" s="11" t="str">
        <f>Table76810[[#This Row],[CID]]</f>
        <v>S3.3</v>
      </c>
      <c r="G2911" s="6">
        <v>3</v>
      </c>
      <c r="H2911" s="13" t="s">
        <v>54</v>
      </c>
      <c r="I2911" s="12" t="s">
        <v>423</v>
      </c>
      <c r="J2911" s="11" t="str">
        <f>VLOOKUP(Table76810[[#This Row],[CID]],ALY,2,FALSE)</f>
        <v>Interpreting Experiments</v>
      </c>
    </row>
    <row r="2912" spans="1:10" x14ac:dyDescent="0.2">
      <c r="A2912" s="8" t="str">
        <f>Table76810[[#This Row],[Test No.]]&amp;Table76810[[#This Row],[Section]]&amp;Table76810[[#This Row],[Q No.]]</f>
        <v>R2431</v>
      </c>
      <c r="C2912" s="7" t="s">
        <v>87</v>
      </c>
      <c r="D2912" s="12">
        <v>31</v>
      </c>
      <c r="F2912" s="11" t="str">
        <f>Table76810[[#This Row],[CID]]</f>
        <v>S3.1</v>
      </c>
      <c r="G2912" s="6">
        <v>3</v>
      </c>
      <c r="H2912" s="13" t="s">
        <v>54</v>
      </c>
      <c r="I2912" s="12" t="s">
        <v>421</v>
      </c>
      <c r="J2912" s="11" t="str">
        <f>VLOOKUP(Table76810[[#This Row],[CID]],ALY,2,FALSE)</f>
        <v>Experimental Design &amp; Method</v>
      </c>
    </row>
    <row r="2913" spans="1:10" x14ac:dyDescent="0.2">
      <c r="A2913" s="8" t="str">
        <f>Table76810[[#This Row],[Test No.]]&amp;Table76810[[#This Row],[Section]]&amp;Table76810[[#This Row],[Q No.]]</f>
        <v>R2432</v>
      </c>
      <c r="C2913" s="7" t="s">
        <v>87</v>
      </c>
      <c r="D2913" s="12">
        <v>32</v>
      </c>
      <c r="F2913" s="11" t="str">
        <f>Table76810[[#This Row],[CID]]</f>
        <v>S3.2</v>
      </c>
      <c r="G2913" s="6">
        <v>3</v>
      </c>
      <c r="H2913" s="13" t="s">
        <v>54</v>
      </c>
      <c r="I2913" s="12" t="s">
        <v>422</v>
      </c>
      <c r="J2913" s="11" t="str">
        <f>VLOOKUP(Table76810[[#This Row],[CID]],ALY,2,FALSE)</f>
        <v>Hypothetical Experiment</v>
      </c>
    </row>
    <row r="2914" spans="1:10" x14ac:dyDescent="0.2">
      <c r="A2914" s="8" t="str">
        <f>Table76810[[#This Row],[Test No.]]&amp;Table76810[[#This Row],[Section]]&amp;Table76810[[#This Row],[Q No.]]</f>
        <v>R2433</v>
      </c>
      <c r="C2914" s="7" t="s">
        <v>87</v>
      </c>
      <c r="D2914" s="12">
        <v>33</v>
      </c>
      <c r="F2914" s="11" t="str">
        <f>Table76810[[#This Row],[CID]]</f>
        <v>S3.3</v>
      </c>
      <c r="G2914" s="6">
        <v>3</v>
      </c>
      <c r="H2914" s="13" t="s">
        <v>54</v>
      </c>
      <c r="I2914" s="12" t="s">
        <v>423</v>
      </c>
      <c r="J2914" s="11" t="str">
        <f>VLOOKUP(Table76810[[#This Row],[CID]],ALY,2,FALSE)</f>
        <v>Interpreting Experiments</v>
      </c>
    </row>
    <row r="2915" spans="1:10" x14ac:dyDescent="0.2">
      <c r="A2915" s="8" t="str">
        <f>Table76810[[#This Row],[Test No.]]&amp;Table76810[[#This Row],[Section]]&amp;Table76810[[#This Row],[Q No.]]</f>
        <v>R2434</v>
      </c>
      <c r="C2915" s="7" t="s">
        <v>87</v>
      </c>
      <c r="D2915" s="12">
        <v>34</v>
      </c>
      <c r="F2915" s="11" t="str">
        <f>Table76810[[#This Row],[CID]]</f>
        <v>S3.1</v>
      </c>
      <c r="G2915" s="6">
        <v>3</v>
      </c>
      <c r="H2915" s="13" t="s">
        <v>54</v>
      </c>
      <c r="I2915" s="12" t="s">
        <v>421</v>
      </c>
      <c r="J2915" s="11" t="str">
        <f>VLOOKUP(Table76810[[#This Row],[CID]],ALY,2,FALSE)</f>
        <v>Experimental Design &amp; Method</v>
      </c>
    </row>
    <row r="2916" spans="1:10" x14ac:dyDescent="0.2">
      <c r="A2916" s="8" t="str">
        <f>Table76810[[#This Row],[Test No.]]&amp;Table76810[[#This Row],[Section]]&amp;Table76810[[#This Row],[Q No.]]</f>
        <v>R2435</v>
      </c>
      <c r="C2916" s="7" t="s">
        <v>87</v>
      </c>
      <c r="D2916" s="12">
        <v>35</v>
      </c>
      <c r="F2916" s="11" t="str">
        <f>Table76810[[#This Row],[CID]]</f>
        <v>S3.3</v>
      </c>
      <c r="G2916" s="6">
        <v>3</v>
      </c>
      <c r="H2916" s="13" t="s">
        <v>54</v>
      </c>
      <c r="I2916" s="12" t="s">
        <v>423</v>
      </c>
      <c r="J2916" s="11" t="str">
        <f>VLOOKUP(Table76810[[#This Row],[CID]],ALY,2,FALSE)</f>
        <v>Interpreting Experiments</v>
      </c>
    </row>
    <row r="2917" spans="1:10" x14ac:dyDescent="0.2">
      <c r="A2917" s="8" t="str">
        <f>Table76810[[#This Row],[Test No.]]&amp;Table76810[[#This Row],[Section]]&amp;Table76810[[#This Row],[Q No.]]</f>
        <v>R2436</v>
      </c>
      <c r="C2917" s="7" t="s">
        <v>87</v>
      </c>
      <c r="D2917" s="12">
        <v>36</v>
      </c>
      <c r="F2917" s="11" t="str">
        <f>Table76810[[#This Row],[CID]]</f>
        <v>S2.1</v>
      </c>
      <c r="G2917" s="6">
        <v>2</v>
      </c>
      <c r="H2917" s="13" t="s">
        <v>53</v>
      </c>
      <c r="I2917" s="12" t="s">
        <v>418</v>
      </c>
      <c r="J2917" s="11" t="str">
        <f>VLOOKUP(Table76810[[#This Row],[CID]],ALY,2,FALSE)</f>
        <v>Data Trend &amp; Relationships between Variables</v>
      </c>
    </row>
    <row r="2918" spans="1:10" x14ac:dyDescent="0.2">
      <c r="A2918" s="8" t="str">
        <f>Table76810[[#This Row],[Test No.]]&amp;Table76810[[#This Row],[Section]]&amp;Table76810[[#This Row],[Q No.]]</f>
        <v>R2437</v>
      </c>
      <c r="C2918" s="7" t="s">
        <v>87</v>
      </c>
      <c r="D2918" s="12">
        <v>37</v>
      </c>
      <c r="F2918" s="11" t="str">
        <f>Table76810[[#This Row],[CID]]</f>
        <v>S2.1</v>
      </c>
      <c r="G2918" s="6">
        <v>2</v>
      </c>
      <c r="H2918" s="13" t="s">
        <v>53</v>
      </c>
      <c r="I2918" s="12" t="s">
        <v>418</v>
      </c>
      <c r="J2918" s="11" t="str">
        <f>VLOOKUP(Table76810[[#This Row],[CID]],ALY,2,FALSE)</f>
        <v>Data Trend &amp; Relationships between Variables</v>
      </c>
    </row>
    <row r="2919" spans="1:10" x14ac:dyDescent="0.2">
      <c r="A2919" s="8" t="str">
        <f>Table76810[[#This Row],[Test No.]]&amp;Table76810[[#This Row],[Section]]&amp;Table76810[[#This Row],[Q No.]]</f>
        <v>R2438</v>
      </c>
      <c r="C2919" s="7" t="s">
        <v>87</v>
      </c>
      <c r="D2919" s="12">
        <v>38</v>
      </c>
      <c r="F2919" s="11" t="str">
        <f>Table76810[[#This Row],[CID]]</f>
        <v>S2.1</v>
      </c>
      <c r="G2919" s="6">
        <v>2</v>
      </c>
      <c r="H2919" s="13" t="s">
        <v>53</v>
      </c>
      <c r="I2919" s="12" t="s">
        <v>418</v>
      </c>
      <c r="J2919" s="11" t="str">
        <f>VLOOKUP(Table76810[[#This Row],[CID]],ALY,2,FALSE)</f>
        <v>Data Trend &amp; Relationships between Variables</v>
      </c>
    </row>
    <row r="2920" spans="1:10" x14ac:dyDescent="0.2">
      <c r="A2920" s="8" t="str">
        <f>Table76810[[#This Row],[Test No.]]&amp;Table76810[[#This Row],[Section]]&amp;Table76810[[#This Row],[Q No.]]</f>
        <v>R2439</v>
      </c>
      <c r="C2920" s="7" t="s">
        <v>87</v>
      </c>
      <c r="D2920" s="12">
        <v>39</v>
      </c>
      <c r="F2920" s="11" t="str">
        <f>Table76810[[#This Row],[CID]]</f>
        <v>S2.1</v>
      </c>
      <c r="G2920" s="6">
        <v>2</v>
      </c>
      <c r="H2920" s="13" t="s">
        <v>53</v>
      </c>
      <c r="I2920" s="12" t="s">
        <v>418</v>
      </c>
      <c r="J2920" s="11" t="str">
        <f>VLOOKUP(Table76810[[#This Row],[CID]],ALY,2,FALSE)</f>
        <v>Data Trend &amp; Relationships between Variables</v>
      </c>
    </row>
    <row r="2921" spans="1:10" x14ac:dyDescent="0.2">
      <c r="A2921" s="8" t="str">
        <f>Table76810[[#This Row],[Test No.]]&amp;Table76810[[#This Row],[Section]]&amp;Table76810[[#This Row],[Q No.]]</f>
        <v>R2440</v>
      </c>
      <c r="C2921" s="7" t="s">
        <v>87</v>
      </c>
      <c r="D2921" s="12">
        <v>40</v>
      </c>
      <c r="F2921" s="11" t="str">
        <f>Table76810[[#This Row],[CID]]</f>
        <v>S2.1</v>
      </c>
      <c r="G2921" s="6">
        <v>2</v>
      </c>
      <c r="H2921" s="13" t="s">
        <v>53</v>
      </c>
      <c r="I2921" s="12" t="s">
        <v>418</v>
      </c>
      <c r="J2921" s="11" t="str">
        <f>VLOOKUP(Table76810[[#This Row],[CID]],ALY,2,FALSE)</f>
        <v>Data Trend &amp; Relationships between Variables</v>
      </c>
    </row>
    <row r="2922" spans="1:10" x14ac:dyDescent="0.2">
      <c r="A2922" s="8" t="str">
        <f>Table76810[[#This Row],[Test No.]]&amp;Table76810[[#This Row],[Section]]&amp;Table76810[[#This Row],[Q No.]]</f>
        <v>R251</v>
      </c>
      <c r="C2922" s="7" t="s">
        <v>86</v>
      </c>
      <c r="D2922" s="12">
        <v>1</v>
      </c>
      <c r="F2922" s="11" t="str">
        <f>Table76810[[#This Row],[CID]]</f>
        <v>S3.3</v>
      </c>
      <c r="G2922" s="6">
        <v>3</v>
      </c>
      <c r="H2922" s="13" t="s">
        <v>54</v>
      </c>
      <c r="I2922" s="12" t="s">
        <v>423</v>
      </c>
      <c r="J2922" s="11" t="str">
        <f>VLOOKUP(Table76810[[#This Row],[CID]],ALY,2,FALSE)</f>
        <v>Interpreting Experiments</v>
      </c>
    </row>
    <row r="2923" spans="1:10" x14ac:dyDescent="0.2">
      <c r="A2923" s="8" t="str">
        <f>Table76810[[#This Row],[Test No.]]&amp;Table76810[[#This Row],[Section]]&amp;Table76810[[#This Row],[Q No.]]</f>
        <v>R252</v>
      </c>
      <c r="C2923" s="7" t="s">
        <v>86</v>
      </c>
      <c r="D2923" s="12">
        <v>2</v>
      </c>
      <c r="F2923" s="11" t="str">
        <f>Table76810[[#This Row],[CID]]</f>
        <v>S3.3</v>
      </c>
      <c r="G2923" s="6">
        <v>3</v>
      </c>
      <c r="H2923" s="13" t="s">
        <v>54</v>
      </c>
      <c r="I2923" s="12" t="s">
        <v>423</v>
      </c>
      <c r="J2923" s="11" t="str">
        <f>VLOOKUP(Table76810[[#This Row],[CID]],ALY,2,FALSE)</f>
        <v>Interpreting Experiments</v>
      </c>
    </row>
    <row r="2924" spans="1:10" x14ac:dyDescent="0.2">
      <c r="A2924" s="8" t="str">
        <f>Table76810[[#This Row],[Test No.]]&amp;Table76810[[#This Row],[Section]]&amp;Table76810[[#This Row],[Q No.]]</f>
        <v>R253</v>
      </c>
      <c r="C2924" s="7" t="s">
        <v>86</v>
      </c>
      <c r="D2924" s="12">
        <v>3</v>
      </c>
      <c r="F2924" s="11" t="str">
        <f>Table76810[[#This Row],[CID]]</f>
        <v>S3.3</v>
      </c>
      <c r="G2924" s="6">
        <v>3</v>
      </c>
      <c r="H2924" s="13" t="s">
        <v>54</v>
      </c>
      <c r="I2924" s="12" t="s">
        <v>423</v>
      </c>
      <c r="J2924" s="11" t="str">
        <f>VLOOKUP(Table76810[[#This Row],[CID]],ALY,2,FALSE)</f>
        <v>Interpreting Experiments</v>
      </c>
    </row>
    <row r="2925" spans="1:10" x14ac:dyDescent="0.2">
      <c r="A2925" s="8" t="str">
        <f>Table76810[[#This Row],[Test No.]]&amp;Table76810[[#This Row],[Section]]&amp;Table76810[[#This Row],[Q No.]]</f>
        <v>R254</v>
      </c>
      <c r="C2925" s="7" t="s">
        <v>86</v>
      </c>
      <c r="D2925" s="12">
        <v>4</v>
      </c>
      <c r="F2925" s="11" t="str">
        <f>Table76810[[#This Row],[CID]]</f>
        <v>S3.1</v>
      </c>
      <c r="G2925" s="6">
        <v>3</v>
      </c>
      <c r="H2925" s="13" t="s">
        <v>54</v>
      </c>
      <c r="I2925" s="12" t="s">
        <v>421</v>
      </c>
      <c r="J2925" s="11" t="str">
        <f>VLOOKUP(Table76810[[#This Row],[CID]],ALY,2,FALSE)</f>
        <v>Experimental Design &amp; Method</v>
      </c>
    </row>
    <row r="2926" spans="1:10" x14ac:dyDescent="0.2">
      <c r="A2926" s="8" t="str">
        <f>Table76810[[#This Row],[Test No.]]&amp;Table76810[[#This Row],[Section]]&amp;Table76810[[#This Row],[Q No.]]</f>
        <v>R255</v>
      </c>
      <c r="C2926" s="7" t="s">
        <v>86</v>
      </c>
      <c r="D2926" s="12">
        <v>5</v>
      </c>
      <c r="F2926" s="11" t="str">
        <f>Table76810[[#This Row],[CID]]</f>
        <v>S3.3</v>
      </c>
      <c r="G2926" s="6">
        <v>3</v>
      </c>
      <c r="H2926" s="13" t="s">
        <v>54</v>
      </c>
      <c r="I2926" s="12" t="s">
        <v>423</v>
      </c>
      <c r="J2926" s="11" t="str">
        <f>VLOOKUP(Table76810[[#This Row],[CID]],ALY,2,FALSE)</f>
        <v>Interpreting Experiments</v>
      </c>
    </row>
    <row r="2927" spans="1:10" x14ac:dyDescent="0.2">
      <c r="A2927" s="8" t="str">
        <f>Table76810[[#This Row],[Test No.]]&amp;Table76810[[#This Row],[Section]]&amp;Table76810[[#This Row],[Q No.]]</f>
        <v>R256</v>
      </c>
      <c r="C2927" s="7" t="s">
        <v>86</v>
      </c>
      <c r="D2927" s="12">
        <v>6</v>
      </c>
      <c r="F2927" s="11" t="str">
        <f>Table76810[[#This Row],[CID]]</f>
        <v>S3.3</v>
      </c>
      <c r="G2927" s="6">
        <v>3</v>
      </c>
      <c r="H2927" s="13" t="s">
        <v>54</v>
      </c>
      <c r="I2927" s="12" t="s">
        <v>423</v>
      </c>
      <c r="J2927" s="11" t="str">
        <f>VLOOKUP(Table76810[[#This Row],[CID]],ALY,2,FALSE)</f>
        <v>Interpreting Experiments</v>
      </c>
    </row>
    <row r="2928" spans="1:10" x14ac:dyDescent="0.2">
      <c r="A2928" s="8" t="str">
        <f>Table76810[[#This Row],[Test No.]]&amp;Table76810[[#This Row],[Section]]&amp;Table76810[[#This Row],[Q No.]]</f>
        <v>R257</v>
      </c>
      <c r="C2928" s="7" t="s">
        <v>86</v>
      </c>
      <c r="D2928" s="12">
        <v>7</v>
      </c>
      <c r="F2928" s="11" t="str">
        <f>Table76810[[#This Row],[CID]]</f>
        <v>S3.3</v>
      </c>
      <c r="G2928" s="6">
        <v>3</v>
      </c>
      <c r="H2928" s="13" t="s">
        <v>54</v>
      </c>
      <c r="I2928" s="12" t="s">
        <v>423</v>
      </c>
      <c r="J2928" s="11" t="str">
        <f>VLOOKUP(Table76810[[#This Row],[CID]],ALY,2,FALSE)</f>
        <v>Interpreting Experiments</v>
      </c>
    </row>
    <row r="2929" spans="1:10" x14ac:dyDescent="0.2">
      <c r="A2929" s="8" t="str">
        <f>Table76810[[#This Row],[Test No.]]&amp;Table76810[[#This Row],[Section]]&amp;Table76810[[#This Row],[Q No.]]</f>
        <v>R258</v>
      </c>
      <c r="C2929" s="7" t="s">
        <v>86</v>
      </c>
      <c r="D2929" s="12">
        <v>8</v>
      </c>
      <c r="F2929" s="11" t="str">
        <f>Table76810[[#This Row],[CID]]</f>
        <v>S3.3</v>
      </c>
      <c r="G2929" s="6">
        <v>3</v>
      </c>
      <c r="H2929" s="13" t="s">
        <v>54</v>
      </c>
      <c r="I2929" s="12" t="s">
        <v>423</v>
      </c>
      <c r="J2929" s="11" t="str">
        <f>VLOOKUP(Table76810[[#This Row],[CID]],ALY,2,FALSE)</f>
        <v>Interpreting Experiments</v>
      </c>
    </row>
    <row r="2930" spans="1:10" x14ac:dyDescent="0.2">
      <c r="A2930" s="8" t="str">
        <f>Table76810[[#This Row],[Test No.]]&amp;Table76810[[#This Row],[Section]]&amp;Table76810[[#This Row],[Q No.]]</f>
        <v>R259</v>
      </c>
      <c r="C2930" s="7" t="s">
        <v>86</v>
      </c>
      <c r="D2930" s="12">
        <v>9</v>
      </c>
      <c r="F2930" s="11" t="str">
        <f>Table76810[[#This Row],[CID]]</f>
        <v>S3.3</v>
      </c>
      <c r="G2930" s="6">
        <v>3</v>
      </c>
      <c r="H2930" s="13" t="s">
        <v>54</v>
      </c>
      <c r="I2930" s="12" t="s">
        <v>423</v>
      </c>
      <c r="J2930" s="11" t="str">
        <f>VLOOKUP(Table76810[[#This Row],[CID]],ALY,2,FALSE)</f>
        <v>Interpreting Experiments</v>
      </c>
    </row>
    <row r="2931" spans="1:10" x14ac:dyDescent="0.2">
      <c r="A2931" s="8" t="str">
        <f>Table76810[[#This Row],[Test No.]]&amp;Table76810[[#This Row],[Section]]&amp;Table76810[[#This Row],[Q No.]]</f>
        <v>R2510</v>
      </c>
      <c r="C2931" s="7" t="s">
        <v>86</v>
      </c>
      <c r="D2931" s="12">
        <v>10</v>
      </c>
      <c r="F2931" s="11" t="str">
        <f>Table76810[[#This Row],[CID]]</f>
        <v>S3.3</v>
      </c>
      <c r="G2931" s="6">
        <v>3</v>
      </c>
      <c r="H2931" s="13" t="s">
        <v>54</v>
      </c>
      <c r="I2931" s="12" t="s">
        <v>423</v>
      </c>
      <c r="J2931" s="11" t="str">
        <f>VLOOKUP(Table76810[[#This Row],[CID]],ALY,2,FALSE)</f>
        <v>Interpreting Experiments</v>
      </c>
    </row>
    <row r="2932" spans="1:10" x14ac:dyDescent="0.2">
      <c r="A2932" s="8" t="str">
        <f>Table76810[[#This Row],[Test No.]]&amp;Table76810[[#This Row],[Section]]&amp;Table76810[[#This Row],[Q No.]]</f>
        <v>R2511</v>
      </c>
      <c r="C2932" s="7" t="s">
        <v>86</v>
      </c>
      <c r="D2932" s="12">
        <v>11</v>
      </c>
      <c r="F2932" s="11" t="str">
        <f>Table76810[[#This Row],[CID]]</f>
        <v>S3.3</v>
      </c>
      <c r="G2932" s="6">
        <v>3</v>
      </c>
      <c r="H2932" s="13" t="s">
        <v>54</v>
      </c>
      <c r="I2932" s="12" t="s">
        <v>423</v>
      </c>
      <c r="J2932" s="11" t="str">
        <f>VLOOKUP(Table76810[[#This Row],[CID]],ALY,2,FALSE)</f>
        <v>Interpreting Experiments</v>
      </c>
    </row>
    <row r="2933" spans="1:10" x14ac:dyDescent="0.2">
      <c r="A2933" s="8" t="str">
        <f>Table76810[[#This Row],[Test No.]]&amp;Table76810[[#This Row],[Section]]&amp;Table76810[[#This Row],[Q No.]]</f>
        <v>R2512</v>
      </c>
      <c r="C2933" s="7" t="s">
        <v>86</v>
      </c>
      <c r="D2933" s="12">
        <v>12</v>
      </c>
      <c r="F2933" s="11" t="str">
        <f>Table76810[[#This Row],[CID]]</f>
        <v>S3.3</v>
      </c>
      <c r="G2933" s="6">
        <v>3</v>
      </c>
      <c r="H2933" s="13" t="s">
        <v>54</v>
      </c>
      <c r="I2933" s="12" t="s">
        <v>423</v>
      </c>
      <c r="J2933" s="11" t="str">
        <f>VLOOKUP(Table76810[[#This Row],[CID]],ALY,2,FALSE)</f>
        <v>Interpreting Experiments</v>
      </c>
    </row>
    <row r="2934" spans="1:10" x14ac:dyDescent="0.2">
      <c r="A2934" s="8" t="str">
        <f>Table76810[[#This Row],[Test No.]]&amp;Table76810[[#This Row],[Section]]&amp;Table76810[[#This Row],[Q No.]]</f>
        <v>R2513</v>
      </c>
      <c r="C2934" s="7" t="s">
        <v>86</v>
      </c>
      <c r="D2934" s="12">
        <v>13</v>
      </c>
      <c r="F2934" s="11" t="str">
        <f>Table76810[[#This Row],[CID]]</f>
        <v>S2.1</v>
      </c>
      <c r="G2934" s="6">
        <v>2</v>
      </c>
      <c r="H2934" s="13" t="s">
        <v>53</v>
      </c>
      <c r="I2934" s="12" t="s">
        <v>418</v>
      </c>
      <c r="J2934" s="11" t="str">
        <f>VLOOKUP(Table76810[[#This Row],[CID]],ALY,2,FALSE)</f>
        <v>Data Trend &amp; Relationships between Variables</v>
      </c>
    </row>
    <row r="2935" spans="1:10" x14ac:dyDescent="0.2">
      <c r="A2935" s="8" t="str">
        <f>Table76810[[#This Row],[Test No.]]&amp;Table76810[[#This Row],[Section]]&amp;Table76810[[#This Row],[Q No.]]</f>
        <v>R2514</v>
      </c>
      <c r="C2935" s="7" t="s">
        <v>86</v>
      </c>
      <c r="D2935" s="12">
        <v>14</v>
      </c>
      <c r="F2935" s="11" t="str">
        <f>Table76810[[#This Row],[CID]]</f>
        <v>S2.1</v>
      </c>
      <c r="G2935" s="6">
        <v>2</v>
      </c>
      <c r="H2935" s="13" t="s">
        <v>53</v>
      </c>
      <c r="I2935" s="12" t="s">
        <v>418</v>
      </c>
      <c r="J2935" s="11" t="str">
        <f>VLOOKUP(Table76810[[#This Row],[CID]],ALY,2,FALSE)</f>
        <v>Data Trend &amp; Relationships between Variables</v>
      </c>
    </row>
    <row r="2936" spans="1:10" x14ac:dyDescent="0.2">
      <c r="A2936" s="8" t="str">
        <f>Table76810[[#This Row],[Test No.]]&amp;Table76810[[#This Row],[Section]]&amp;Table76810[[#This Row],[Q No.]]</f>
        <v>R2515</v>
      </c>
      <c r="C2936" s="7" t="s">
        <v>86</v>
      </c>
      <c r="D2936" s="12">
        <v>15</v>
      </c>
      <c r="F2936" s="11" t="str">
        <f>Table76810[[#This Row],[CID]]</f>
        <v>S2.1</v>
      </c>
      <c r="G2936" s="6">
        <v>2</v>
      </c>
      <c r="H2936" s="13" t="s">
        <v>53</v>
      </c>
      <c r="I2936" s="12" t="s">
        <v>418</v>
      </c>
      <c r="J2936" s="11" t="str">
        <f>VLOOKUP(Table76810[[#This Row],[CID]],ALY,2,FALSE)</f>
        <v>Data Trend &amp; Relationships between Variables</v>
      </c>
    </row>
    <row r="2937" spans="1:10" x14ac:dyDescent="0.2">
      <c r="A2937" s="8" t="str">
        <f>Table76810[[#This Row],[Test No.]]&amp;Table76810[[#This Row],[Section]]&amp;Table76810[[#This Row],[Q No.]]</f>
        <v>R2516</v>
      </c>
      <c r="C2937" s="7" t="s">
        <v>86</v>
      </c>
      <c r="D2937" s="12">
        <v>16</v>
      </c>
      <c r="F2937" s="11" t="str">
        <f>Table76810[[#This Row],[CID]]</f>
        <v>S2.1</v>
      </c>
      <c r="G2937" s="6">
        <v>2</v>
      </c>
      <c r="H2937" s="13" t="s">
        <v>53</v>
      </c>
      <c r="I2937" s="12" t="s">
        <v>418</v>
      </c>
      <c r="J2937" s="11" t="str">
        <f>VLOOKUP(Table76810[[#This Row],[CID]],ALY,2,FALSE)</f>
        <v>Data Trend &amp; Relationships between Variables</v>
      </c>
    </row>
    <row r="2938" spans="1:10" x14ac:dyDescent="0.2">
      <c r="A2938" s="8" t="str">
        <f>Table76810[[#This Row],[Test No.]]&amp;Table76810[[#This Row],[Section]]&amp;Table76810[[#This Row],[Q No.]]</f>
        <v>R2517</v>
      </c>
      <c r="C2938" s="7" t="s">
        <v>86</v>
      </c>
      <c r="D2938" s="12">
        <v>17</v>
      </c>
      <c r="F2938" s="11" t="str">
        <f>Table76810[[#This Row],[CID]]</f>
        <v>S2.1</v>
      </c>
      <c r="G2938" s="6">
        <v>2</v>
      </c>
      <c r="H2938" s="13" t="s">
        <v>53</v>
      </c>
      <c r="I2938" s="12" t="s">
        <v>418</v>
      </c>
      <c r="J2938" s="11" t="str">
        <f>VLOOKUP(Table76810[[#This Row],[CID]],ALY,2,FALSE)</f>
        <v>Data Trend &amp; Relationships between Variables</v>
      </c>
    </row>
    <row r="2939" spans="1:10" x14ac:dyDescent="0.2">
      <c r="A2939" s="8" t="str">
        <f>Table76810[[#This Row],[Test No.]]&amp;Table76810[[#This Row],[Section]]&amp;Table76810[[#This Row],[Q No.]]</f>
        <v>R2518</v>
      </c>
      <c r="C2939" s="7" t="s">
        <v>86</v>
      </c>
      <c r="D2939" s="12">
        <v>18</v>
      </c>
      <c r="F2939" s="11" t="str">
        <f>Table76810[[#This Row],[CID]]</f>
        <v>S2.1</v>
      </c>
      <c r="G2939" s="6">
        <v>2</v>
      </c>
      <c r="H2939" s="13" t="s">
        <v>53</v>
      </c>
      <c r="I2939" s="12" t="s">
        <v>418</v>
      </c>
      <c r="J2939" s="11" t="str">
        <f>VLOOKUP(Table76810[[#This Row],[CID]],ALY,2,FALSE)</f>
        <v>Data Trend &amp; Relationships between Variables</v>
      </c>
    </row>
    <row r="2940" spans="1:10" x14ac:dyDescent="0.2">
      <c r="A2940" s="8" t="str">
        <f>Table76810[[#This Row],[Test No.]]&amp;Table76810[[#This Row],[Section]]&amp;Table76810[[#This Row],[Q No.]]</f>
        <v>R2519</v>
      </c>
      <c r="C2940" s="7" t="s">
        <v>86</v>
      </c>
      <c r="D2940" s="12">
        <v>19</v>
      </c>
      <c r="F2940" s="11" t="str">
        <f>Table76810[[#This Row],[CID]]</f>
        <v>S2.1</v>
      </c>
      <c r="G2940" s="6">
        <v>2</v>
      </c>
      <c r="H2940" s="13" t="s">
        <v>53</v>
      </c>
      <c r="I2940" s="12" t="s">
        <v>418</v>
      </c>
      <c r="J2940" s="11" t="str">
        <f>VLOOKUP(Table76810[[#This Row],[CID]],ALY,2,FALSE)</f>
        <v>Data Trend &amp; Relationships between Variables</v>
      </c>
    </row>
    <row r="2941" spans="1:10" x14ac:dyDescent="0.2">
      <c r="A2941" s="8" t="str">
        <f>Table76810[[#This Row],[Test No.]]&amp;Table76810[[#This Row],[Section]]&amp;Table76810[[#This Row],[Q No.]]</f>
        <v>R2520</v>
      </c>
      <c r="C2941" s="7" t="s">
        <v>86</v>
      </c>
      <c r="D2941" s="12">
        <v>20</v>
      </c>
      <c r="F2941" s="11" t="str">
        <f>Table76810[[#This Row],[CID]]</f>
        <v>S2.1</v>
      </c>
      <c r="G2941" s="6">
        <v>2</v>
      </c>
      <c r="H2941" s="13" t="s">
        <v>53</v>
      </c>
      <c r="I2941" s="12" t="s">
        <v>418</v>
      </c>
      <c r="J2941" s="11" t="str">
        <f>VLOOKUP(Table76810[[#This Row],[CID]],ALY,2,FALSE)</f>
        <v>Data Trend &amp; Relationships between Variables</v>
      </c>
    </row>
    <row r="2942" spans="1:10" x14ac:dyDescent="0.2">
      <c r="A2942" s="8" t="str">
        <f>Table76810[[#This Row],[Test No.]]&amp;Table76810[[#This Row],[Section]]&amp;Table76810[[#This Row],[Q No.]]</f>
        <v>R2521</v>
      </c>
      <c r="C2942" s="7" t="s">
        <v>86</v>
      </c>
      <c r="D2942" s="12">
        <v>21</v>
      </c>
      <c r="F2942" s="11" t="str">
        <f>Table76810[[#This Row],[CID]]</f>
        <v>S2.1</v>
      </c>
      <c r="G2942" s="6">
        <v>2</v>
      </c>
      <c r="H2942" s="13" t="s">
        <v>53</v>
      </c>
      <c r="I2942" s="12" t="s">
        <v>418</v>
      </c>
      <c r="J2942" s="11" t="str">
        <f>VLOOKUP(Table76810[[#This Row],[CID]],ALY,2,FALSE)</f>
        <v>Data Trend &amp; Relationships between Variables</v>
      </c>
    </row>
    <row r="2943" spans="1:10" x14ac:dyDescent="0.2">
      <c r="A2943" s="8" t="str">
        <f>Table76810[[#This Row],[Test No.]]&amp;Table76810[[#This Row],[Section]]&amp;Table76810[[#This Row],[Q No.]]</f>
        <v>R2522</v>
      </c>
      <c r="C2943" s="7" t="s">
        <v>86</v>
      </c>
      <c r="D2943" s="12">
        <v>22</v>
      </c>
      <c r="F2943" s="11" t="str">
        <f>Table76810[[#This Row],[CID]]</f>
        <v>S2.1</v>
      </c>
      <c r="G2943" s="6">
        <v>2</v>
      </c>
      <c r="H2943" s="13" t="s">
        <v>53</v>
      </c>
      <c r="I2943" s="12" t="s">
        <v>418</v>
      </c>
      <c r="J2943" s="11" t="str">
        <f>VLOOKUP(Table76810[[#This Row],[CID]],ALY,2,FALSE)</f>
        <v>Data Trend &amp; Relationships between Variables</v>
      </c>
    </row>
    <row r="2944" spans="1:10" x14ac:dyDescent="0.2">
      <c r="A2944" s="8" t="str">
        <f>Table76810[[#This Row],[Test No.]]&amp;Table76810[[#This Row],[Section]]&amp;Table76810[[#This Row],[Q No.]]</f>
        <v>R2523</v>
      </c>
      <c r="C2944" s="7" t="s">
        <v>86</v>
      </c>
      <c r="D2944" s="12">
        <v>23</v>
      </c>
      <c r="F2944" s="11" t="str">
        <f>Table76810[[#This Row],[CID]]</f>
        <v>S2.1</v>
      </c>
      <c r="G2944" s="6">
        <v>2</v>
      </c>
      <c r="H2944" s="13" t="s">
        <v>53</v>
      </c>
      <c r="I2944" s="12" t="s">
        <v>418</v>
      </c>
      <c r="J2944" s="11" t="str">
        <f>VLOOKUP(Table76810[[#This Row],[CID]],ALY,2,FALSE)</f>
        <v>Data Trend &amp; Relationships between Variables</v>
      </c>
    </row>
    <row r="2945" spans="1:10" x14ac:dyDescent="0.2">
      <c r="A2945" s="8" t="str">
        <f>Table76810[[#This Row],[Test No.]]&amp;Table76810[[#This Row],[Section]]&amp;Table76810[[#This Row],[Q No.]]</f>
        <v>R2524</v>
      </c>
      <c r="C2945" s="7" t="s">
        <v>86</v>
      </c>
      <c r="D2945" s="12">
        <v>24</v>
      </c>
      <c r="F2945" s="11" t="str">
        <f>Table76810[[#This Row],[CID]]</f>
        <v>S2.1</v>
      </c>
      <c r="G2945" s="6">
        <v>2</v>
      </c>
      <c r="H2945" s="13" t="s">
        <v>53</v>
      </c>
      <c r="I2945" s="12" t="s">
        <v>418</v>
      </c>
      <c r="J2945" s="11" t="str">
        <f>VLOOKUP(Table76810[[#This Row],[CID]],ALY,2,FALSE)</f>
        <v>Data Trend &amp; Relationships between Variables</v>
      </c>
    </row>
    <row r="2946" spans="1:10" x14ac:dyDescent="0.2">
      <c r="A2946" s="8" t="str">
        <f>Table76810[[#This Row],[Test No.]]&amp;Table76810[[#This Row],[Section]]&amp;Table76810[[#This Row],[Q No.]]</f>
        <v>R2525</v>
      </c>
      <c r="C2946" s="7" t="s">
        <v>86</v>
      </c>
      <c r="D2946" s="12">
        <v>25</v>
      </c>
      <c r="F2946" s="11" t="str">
        <f>Table76810[[#This Row],[CID]]</f>
        <v>S2.1</v>
      </c>
      <c r="G2946" s="6">
        <v>2</v>
      </c>
      <c r="H2946" s="13" t="s">
        <v>53</v>
      </c>
      <c r="I2946" s="12" t="s">
        <v>418</v>
      </c>
      <c r="J2946" s="11" t="str">
        <f>VLOOKUP(Table76810[[#This Row],[CID]],ALY,2,FALSE)</f>
        <v>Data Trend &amp; Relationships between Variables</v>
      </c>
    </row>
    <row r="2947" spans="1:10" x14ac:dyDescent="0.2">
      <c r="A2947" s="8" t="str">
        <f>Table76810[[#This Row],[Test No.]]&amp;Table76810[[#This Row],[Section]]&amp;Table76810[[#This Row],[Q No.]]</f>
        <v>R2526</v>
      </c>
      <c r="C2947" s="7" t="s">
        <v>86</v>
      </c>
      <c r="D2947" s="12">
        <v>26</v>
      </c>
      <c r="F2947" s="11" t="str">
        <f>Table76810[[#This Row],[CID]]</f>
        <v>S2.1</v>
      </c>
      <c r="G2947" s="6">
        <v>2</v>
      </c>
      <c r="H2947" s="13" t="s">
        <v>53</v>
      </c>
      <c r="I2947" s="12" t="s">
        <v>418</v>
      </c>
      <c r="J2947" s="11" t="str">
        <f>VLOOKUP(Table76810[[#This Row],[CID]],ALY,2,FALSE)</f>
        <v>Data Trend &amp; Relationships between Variables</v>
      </c>
    </row>
    <row r="2948" spans="1:10" x14ac:dyDescent="0.2">
      <c r="A2948" s="8" t="str">
        <f>Table76810[[#This Row],[Test No.]]&amp;Table76810[[#This Row],[Section]]&amp;Table76810[[#This Row],[Q No.]]</f>
        <v>R2527</v>
      </c>
      <c r="C2948" s="7" t="s">
        <v>86</v>
      </c>
      <c r="D2948" s="12">
        <v>27</v>
      </c>
      <c r="F2948" s="11" t="str">
        <f>Table76810[[#This Row],[CID]]</f>
        <v>S2.1</v>
      </c>
      <c r="G2948" s="6">
        <v>2</v>
      </c>
      <c r="H2948" s="13" t="s">
        <v>53</v>
      </c>
      <c r="I2948" s="12" t="s">
        <v>418</v>
      </c>
      <c r="J2948" s="11" t="str">
        <f>VLOOKUP(Table76810[[#This Row],[CID]],ALY,2,FALSE)</f>
        <v>Data Trend &amp; Relationships between Variables</v>
      </c>
    </row>
    <row r="2949" spans="1:10" x14ac:dyDescent="0.2">
      <c r="A2949" s="8" t="str">
        <f>Table76810[[#This Row],[Test No.]]&amp;Table76810[[#This Row],[Section]]&amp;Table76810[[#This Row],[Q No.]]</f>
        <v>R2528</v>
      </c>
      <c r="C2949" s="7" t="s">
        <v>86</v>
      </c>
      <c r="D2949" s="12">
        <v>28</v>
      </c>
      <c r="F2949" s="11" t="str">
        <f>Table76810[[#This Row],[CID]]</f>
        <v>S1.1</v>
      </c>
      <c r="G2949" s="6">
        <v>1</v>
      </c>
      <c r="H2949" s="13" t="s">
        <v>52</v>
      </c>
      <c r="I2949" s="12" t="s">
        <v>415</v>
      </c>
      <c r="J2949" s="11" t="str">
        <f>VLOOKUP(Table76810[[#This Row],[CID]],ALY,2,FALSE)</f>
        <v>Detail</v>
      </c>
    </row>
    <row r="2950" spans="1:10" x14ac:dyDescent="0.2">
      <c r="A2950" s="8" t="str">
        <f>Table76810[[#This Row],[Test No.]]&amp;Table76810[[#This Row],[Section]]&amp;Table76810[[#This Row],[Q No.]]</f>
        <v>R2529</v>
      </c>
      <c r="C2950" s="7" t="s">
        <v>86</v>
      </c>
      <c r="D2950" s="12">
        <v>29</v>
      </c>
      <c r="F2950" s="11" t="str">
        <f>Table76810[[#This Row],[CID]]</f>
        <v>S1.2</v>
      </c>
      <c r="G2950" s="6">
        <v>1</v>
      </c>
      <c r="H2950" s="13" t="s">
        <v>52</v>
      </c>
      <c r="I2950" s="12" t="s">
        <v>416</v>
      </c>
      <c r="J2950" s="11" t="str">
        <f>VLOOKUP(Table76810[[#This Row],[CID]],ALY,2,FALSE)</f>
        <v>Inference</v>
      </c>
    </row>
    <row r="2951" spans="1:10" x14ac:dyDescent="0.2">
      <c r="A2951" s="8" t="str">
        <f>Table76810[[#This Row],[Test No.]]&amp;Table76810[[#This Row],[Section]]&amp;Table76810[[#This Row],[Q No.]]</f>
        <v>R2530</v>
      </c>
      <c r="C2951" s="7" t="s">
        <v>86</v>
      </c>
      <c r="D2951" s="12">
        <v>30</v>
      </c>
      <c r="F2951" s="11" t="str">
        <f>Table76810[[#This Row],[CID]]</f>
        <v>S1.2</v>
      </c>
      <c r="G2951" s="6">
        <v>1</v>
      </c>
      <c r="H2951" s="13" t="s">
        <v>52</v>
      </c>
      <c r="I2951" s="12" t="s">
        <v>416</v>
      </c>
      <c r="J2951" s="11" t="str">
        <f>VLOOKUP(Table76810[[#This Row],[CID]],ALY,2,FALSE)</f>
        <v>Inference</v>
      </c>
    </row>
    <row r="2952" spans="1:10" x14ac:dyDescent="0.2">
      <c r="A2952" s="8" t="str">
        <f>Table76810[[#This Row],[Test No.]]&amp;Table76810[[#This Row],[Section]]&amp;Table76810[[#This Row],[Q No.]]</f>
        <v>R2531</v>
      </c>
      <c r="C2952" s="7" t="s">
        <v>86</v>
      </c>
      <c r="D2952" s="12">
        <v>31</v>
      </c>
      <c r="F2952" s="11" t="str">
        <f>Table76810[[#This Row],[CID]]</f>
        <v>S1.1</v>
      </c>
      <c r="G2952" s="6">
        <v>1</v>
      </c>
      <c r="H2952" s="13" t="s">
        <v>52</v>
      </c>
      <c r="I2952" s="12" t="s">
        <v>415</v>
      </c>
      <c r="J2952" s="11" t="str">
        <f>VLOOKUP(Table76810[[#This Row],[CID]],ALY,2,FALSE)</f>
        <v>Detail</v>
      </c>
    </row>
    <row r="2953" spans="1:10" x14ac:dyDescent="0.2">
      <c r="A2953" s="8" t="str">
        <f>Table76810[[#This Row],[Test No.]]&amp;Table76810[[#This Row],[Section]]&amp;Table76810[[#This Row],[Q No.]]</f>
        <v>R2532</v>
      </c>
      <c r="C2953" s="7" t="s">
        <v>86</v>
      </c>
      <c r="D2953" s="12">
        <v>32</v>
      </c>
      <c r="F2953" s="11" t="str">
        <f>Table76810[[#This Row],[CID]]</f>
        <v>S1.1</v>
      </c>
      <c r="G2953" s="6">
        <v>1</v>
      </c>
      <c r="H2953" s="13" t="s">
        <v>52</v>
      </c>
      <c r="I2953" s="12" t="s">
        <v>415</v>
      </c>
      <c r="J2953" s="11" t="str">
        <f>VLOOKUP(Table76810[[#This Row],[CID]],ALY,2,FALSE)</f>
        <v>Detail</v>
      </c>
    </row>
    <row r="2954" spans="1:10" x14ac:dyDescent="0.2">
      <c r="A2954" s="8" t="str">
        <f>Table76810[[#This Row],[Test No.]]&amp;Table76810[[#This Row],[Section]]&amp;Table76810[[#This Row],[Q No.]]</f>
        <v>R2533</v>
      </c>
      <c r="C2954" s="7" t="s">
        <v>86</v>
      </c>
      <c r="D2954" s="12">
        <v>33</v>
      </c>
      <c r="F2954" s="11" t="str">
        <f>Table76810[[#This Row],[CID]]</f>
        <v>S1.2</v>
      </c>
      <c r="G2954" s="6">
        <v>1</v>
      </c>
      <c r="H2954" s="13" t="s">
        <v>52</v>
      </c>
      <c r="I2954" s="12" t="s">
        <v>416</v>
      </c>
      <c r="J2954" s="11" t="str">
        <f>VLOOKUP(Table76810[[#This Row],[CID]],ALY,2,FALSE)</f>
        <v>Inference</v>
      </c>
    </row>
    <row r="2955" spans="1:10" x14ac:dyDescent="0.2">
      <c r="A2955" s="8" t="str">
        <f>Table76810[[#This Row],[Test No.]]&amp;Table76810[[#This Row],[Section]]&amp;Table76810[[#This Row],[Q No.]]</f>
        <v>R2534</v>
      </c>
      <c r="C2955" s="7" t="s">
        <v>86</v>
      </c>
      <c r="D2955" s="12">
        <v>34</v>
      </c>
      <c r="F2955" s="11" t="str">
        <f>Table76810[[#This Row],[CID]]</f>
        <v>S1.1</v>
      </c>
      <c r="G2955" s="6">
        <v>1</v>
      </c>
      <c r="H2955" s="13" t="s">
        <v>52</v>
      </c>
      <c r="I2955" s="12" t="s">
        <v>415</v>
      </c>
      <c r="J2955" s="11" t="str">
        <f>VLOOKUP(Table76810[[#This Row],[CID]],ALY,2,FALSE)</f>
        <v>Detail</v>
      </c>
    </row>
    <row r="2956" spans="1:10" x14ac:dyDescent="0.2">
      <c r="A2956" s="8" t="str">
        <f>Table76810[[#This Row],[Test No.]]&amp;Table76810[[#This Row],[Section]]&amp;Table76810[[#This Row],[Q No.]]</f>
        <v>R2535</v>
      </c>
      <c r="C2956" s="7" t="s">
        <v>86</v>
      </c>
      <c r="D2956" s="12">
        <v>35</v>
      </c>
      <c r="F2956" s="11" t="str">
        <f>Table76810[[#This Row],[CID]]</f>
        <v>S3.3</v>
      </c>
      <c r="G2956" s="6">
        <v>3</v>
      </c>
      <c r="H2956" s="13" t="s">
        <v>54</v>
      </c>
      <c r="I2956" s="12" t="s">
        <v>423</v>
      </c>
      <c r="J2956" s="11" t="str">
        <f>VLOOKUP(Table76810[[#This Row],[CID]],ALY,2,FALSE)</f>
        <v>Interpreting Experiments</v>
      </c>
    </row>
    <row r="2957" spans="1:10" x14ac:dyDescent="0.2">
      <c r="A2957" s="8" t="str">
        <f>Table76810[[#This Row],[Test No.]]&amp;Table76810[[#This Row],[Section]]&amp;Table76810[[#This Row],[Q No.]]</f>
        <v>R2536</v>
      </c>
      <c r="C2957" s="7" t="s">
        <v>86</v>
      </c>
      <c r="D2957" s="12">
        <v>36</v>
      </c>
      <c r="F2957" s="11" t="str">
        <f>Table76810[[#This Row],[CID]]</f>
        <v>S3.3</v>
      </c>
      <c r="G2957" s="6">
        <v>3</v>
      </c>
      <c r="H2957" s="13" t="s">
        <v>54</v>
      </c>
      <c r="I2957" s="12" t="s">
        <v>423</v>
      </c>
      <c r="J2957" s="11" t="str">
        <f>VLOOKUP(Table76810[[#This Row],[CID]],ALY,2,FALSE)</f>
        <v>Interpreting Experiments</v>
      </c>
    </row>
    <row r="2958" spans="1:10" x14ac:dyDescent="0.2">
      <c r="A2958" s="8" t="str">
        <f>Table76810[[#This Row],[Test No.]]&amp;Table76810[[#This Row],[Section]]&amp;Table76810[[#This Row],[Q No.]]</f>
        <v>R2537</v>
      </c>
      <c r="C2958" s="7" t="s">
        <v>86</v>
      </c>
      <c r="D2958" s="12">
        <v>37</v>
      </c>
      <c r="F2958" s="11" t="str">
        <f>Table76810[[#This Row],[CID]]</f>
        <v>S3.1</v>
      </c>
      <c r="G2958" s="6">
        <v>3</v>
      </c>
      <c r="H2958" s="13" t="s">
        <v>54</v>
      </c>
      <c r="I2958" s="12" t="s">
        <v>421</v>
      </c>
      <c r="J2958" s="11" t="str">
        <f>VLOOKUP(Table76810[[#This Row],[CID]],ALY,2,FALSE)</f>
        <v>Experimental Design &amp; Method</v>
      </c>
    </row>
    <row r="2959" spans="1:10" x14ac:dyDescent="0.2">
      <c r="A2959" s="8" t="str">
        <f>Table76810[[#This Row],[Test No.]]&amp;Table76810[[#This Row],[Section]]&amp;Table76810[[#This Row],[Q No.]]</f>
        <v>R2538</v>
      </c>
      <c r="C2959" s="7" t="s">
        <v>86</v>
      </c>
      <c r="D2959" s="12">
        <v>38</v>
      </c>
      <c r="F2959" s="11" t="str">
        <f>Table76810[[#This Row],[CID]]</f>
        <v>S3.3</v>
      </c>
      <c r="G2959" s="6">
        <v>3</v>
      </c>
      <c r="H2959" s="13" t="s">
        <v>54</v>
      </c>
      <c r="I2959" s="12" t="s">
        <v>423</v>
      </c>
      <c r="J2959" s="11" t="str">
        <f>VLOOKUP(Table76810[[#This Row],[CID]],ALY,2,FALSE)</f>
        <v>Interpreting Experiments</v>
      </c>
    </row>
    <row r="2960" spans="1:10" x14ac:dyDescent="0.2">
      <c r="A2960" s="8" t="str">
        <f>Table76810[[#This Row],[Test No.]]&amp;Table76810[[#This Row],[Section]]&amp;Table76810[[#This Row],[Q No.]]</f>
        <v>R2539</v>
      </c>
      <c r="C2960" s="7" t="s">
        <v>86</v>
      </c>
      <c r="D2960" s="12">
        <v>39</v>
      </c>
      <c r="F2960" s="11" t="str">
        <f>Table76810[[#This Row],[CID]]</f>
        <v>S3.3</v>
      </c>
      <c r="G2960" s="6">
        <v>3</v>
      </c>
      <c r="H2960" s="13" t="s">
        <v>54</v>
      </c>
      <c r="I2960" s="12" t="s">
        <v>423</v>
      </c>
      <c r="J2960" s="11" t="str">
        <f>VLOOKUP(Table76810[[#This Row],[CID]],ALY,2,FALSE)</f>
        <v>Interpreting Experiments</v>
      </c>
    </row>
    <row r="2961" spans="1:10" x14ac:dyDescent="0.2">
      <c r="A2961" s="8" t="str">
        <f>Table76810[[#This Row],[Test No.]]&amp;Table76810[[#This Row],[Section]]&amp;Table76810[[#This Row],[Q No.]]</f>
        <v>R2540</v>
      </c>
      <c r="C2961" s="7" t="s">
        <v>86</v>
      </c>
      <c r="D2961" s="12">
        <v>40</v>
      </c>
      <c r="F2961" s="11" t="str">
        <f>Table76810[[#This Row],[CID]]</f>
        <v>S3.3</v>
      </c>
      <c r="G2961" s="6">
        <v>3</v>
      </c>
      <c r="H2961" s="13" t="s">
        <v>54</v>
      </c>
      <c r="I2961" s="12" t="s">
        <v>423</v>
      </c>
      <c r="J2961" s="11" t="str">
        <f>VLOOKUP(Table76810[[#This Row],[CID]],ALY,2,FALSE)</f>
        <v>Interpreting Experiments</v>
      </c>
    </row>
    <row r="2962" spans="1:10" x14ac:dyDescent="0.2">
      <c r="A2962" s="8" t="str">
        <f>Table76810[[#This Row],[Test No.]]&amp;Table76810[[#This Row],[Section]]&amp;Table76810[[#This Row],[Q No.]]</f>
        <v>R261</v>
      </c>
      <c r="C2962" s="7" t="s">
        <v>85</v>
      </c>
      <c r="D2962" s="12">
        <v>1</v>
      </c>
      <c r="F2962" s="11">
        <f>Table76810[[#This Row],[CID]]</f>
        <v>0</v>
      </c>
      <c r="J2962" s="11" t="e">
        <f>VLOOKUP(Table76810[[#This Row],[CID]],ALY,2,FALSE)</f>
        <v>#N/A</v>
      </c>
    </row>
    <row r="2963" spans="1:10" x14ac:dyDescent="0.2">
      <c r="A2963" s="8" t="str">
        <f>Table76810[[#This Row],[Test No.]]&amp;Table76810[[#This Row],[Section]]&amp;Table76810[[#This Row],[Q No.]]</f>
        <v>R262</v>
      </c>
      <c r="C2963" s="7" t="s">
        <v>85</v>
      </c>
      <c r="D2963" s="12">
        <v>2</v>
      </c>
      <c r="F2963" s="11">
        <f>Table76810[[#This Row],[CID]]</f>
        <v>0</v>
      </c>
      <c r="J2963" s="11" t="e">
        <f>VLOOKUP(Table76810[[#This Row],[CID]],ALY,2,FALSE)</f>
        <v>#N/A</v>
      </c>
    </row>
    <row r="2964" spans="1:10" x14ac:dyDescent="0.2">
      <c r="A2964" s="8" t="str">
        <f>Table76810[[#This Row],[Test No.]]&amp;Table76810[[#This Row],[Section]]&amp;Table76810[[#This Row],[Q No.]]</f>
        <v>R263</v>
      </c>
      <c r="C2964" s="7" t="s">
        <v>85</v>
      </c>
      <c r="D2964" s="12">
        <v>3</v>
      </c>
      <c r="F2964" s="11">
        <f>Table76810[[#This Row],[CID]]</f>
        <v>0</v>
      </c>
      <c r="J2964" s="11" t="e">
        <f>VLOOKUP(Table76810[[#This Row],[CID]],ALY,2,FALSE)</f>
        <v>#N/A</v>
      </c>
    </row>
    <row r="2965" spans="1:10" x14ac:dyDescent="0.2">
      <c r="A2965" s="8" t="str">
        <f>Table76810[[#This Row],[Test No.]]&amp;Table76810[[#This Row],[Section]]&amp;Table76810[[#This Row],[Q No.]]</f>
        <v>R264</v>
      </c>
      <c r="C2965" s="7" t="s">
        <v>85</v>
      </c>
      <c r="D2965" s="12">
        <v>4</v>
      </c>
      <c r="F2965" s="11">
        <f>Table76810[[#This Row],[CID]]</f>
        <v>0</v>
      </c>
      <c r="J2965" s="11" t="e">
        <f>VLOOKUP(Table76810[[#This Row],[CID]],ALY,2,FALSE)</f>
        <v>#N/A</v>
      </c>
    </row>
    <row r="2966" spans="1:10" x14ac:dyDescent="0.2">
      <c r="A2966" s="8" t="str">
        <f>Table76810[[#This Row],[Test No.]]&amp;Table76810[[#This Row],[Section]]&amp;Table76810[[#This Row],[Q No.]]</f>
        <v>R265</v>
      </c>
      <c r="C2966" s="7" t="s">
        <v>85</v>
      </c>
      <c r="D2966" s="12">
        <v>5</v>
      </c>
      <c r="F2966" s="11">
        <f>Table76810[[#This Row],[CID]]</f>
        <v>0</v>
      </c>
      <c r="J2966" s="11" t="e">
        <f>VLOOKUP(Table76810[[#This Row],[CID]],ALY,2,FALSE)</f>
        <v>#N/A</v>
      </c>
    </row>
    <row r="2967" spans="1:10" x14ac:dyDescent="0.2">
      <c r="A2967" s="8" t="str">
        <f>Table76810[[#This Row],[Test No.]]&amp;Table76810[[#This Row],[Section]]&amp;Table76810[[#This Row],[Q No.]]</f>
        <v>R266</v>
      </c>
      <c r="C2967" s="7" t="s">
        <v>85</v>
      </c>
      <c r="D2967" s="12">
        <v>6</v>
      </c>
      <c r="F2967" s="11">
        <f>Table76810[[#This Row],[CID]]</f>
        <v>0</v>
      </c>
      <c r="J2967" s="11" t="e">
        <f>VLOOKUP(Table76810[[#This Row],[CID]],ALY,2,FALSE)</f>
        <v>#N/A</v>
      </c>
    </row>
    <row r="2968" spans="1:10" x14ac:dyDescent="0.2">
      <c r="A2968" s="8" t="str">
        <f>Table76810[[#This Row],[Test No.]]&amp;Table76810[[#This Row],[Section]]&amp;Table76810[[#This Row],[Q No.]]</f>
        <v>R267</v>
      </c>
      <c r="C2968" s="7" t="s">
        <v>85</v>
      </c>
      <c r="D2968" s="12">
        <v>7</v>
      </c>
      <c r="F2968" s="11">
        <f>Table76810[[#This Row],[CID]]</f>
        <v>0</v>
      </c>
      <c r="J2968" s="11" t="e">
        <f>VLOOKUP(Table76810[[#This Row],[CID]],ALY,2,FALSE)</f>
        <v>#N/A</v>
      </c>
    </row>
    <row r="2969" spans="1:10" x14ac:dyDescent="0.2">
      <c r="A2969" s="8" t="str">
        <f>Table76810[[#This Row],[Test No.]]&amp;Table76810[[#This Row],[Section]]&amp;Table76810[[#This Row],[Q No.]]</f>
        <v>R268</v>
      </c>
      <c r="C2969" s="7" t="s">
        <v>85</v>
      </c>
      <c r="D2969" s="12">
        <v>8</v>
      </c>
      <c r="F2969" s="11">
        <f>Table76810[[#This Row],[CID]]</f>
        <v>0</v>
      </c>
      <c r="J2969" s="11" t="e">
        <f>VLOOKUP(Table76810[[#This Row],[CID]],ALY,2,FALSE)</f>
        <v>#N/A</v>
      </c>
    </row>
    <row r="2970" spans="1:10" x14ac:dyDescent="0.2">
      <c r="A2970" s="8" t="str">
        <f>Table76810[[#This Row],[Test No.]]&amp;Table76810[[#This Row],[Section]]&amp;Table76810[[#This Row],[Q No.]]</f>
        <v>R269</v>
      </c>
      <c r="C2970" s="7" t="s">
        <v>85</v>
      </c>
      <c r="D2970" s="12">
        <v>9</v>
      </c>
      <c r="F2970" s="11">
        <f>Table76810[[#This Row],[CID]]</f>
        <v>0</v>
      </c>
      <c r="J2970" s="11" t="e">
        <f>VLOOKUP(Table76810[[#This Row],[CID]],ALY,2,FALSE)</f>
        <v>#N/A</v>
      </c>
    </row>
    <row r="2971" spans="1:10" x14ac:dyDescent="0.2">
      <c r="A2971" s="8" t="str">
        <f>Table76810[[#This Row],[Test No.]]&amp;Table76810[[#This Row],[Section]]&amp;Table76810[[#This Row],[Q No.]]</f>
        <v>R2610</v>
      </c>
      <c r="C2971" s="7" t="s">
        <v>85</v>
      </c>
      <c r="D2971" s="12">
        <v>10</v>
      </c>
      <c r="F2971" s="11">
        <f>Table76810[[#This Row],[CID]]</f>
        <v>0</v>
      </c>
      <c r="J2971" s="11" t="e">
        <f>VLOOKUP(Table76810[[#This Row],[CID]],ALY,2,FALSE)</f>
        <v>#N/A</v>
      </c>
    </row>
    <row r="2972" spans="1:10" x14ac:dyDescent="0.2">
      <c r="A2972" s="8" t="str">
        <f>Table76810[[#This Row],[Test No.]]&amp;Table76810[[#This Row],[Section]]&amp;Table76810[[#This Row],[Q No.]]</f>
        <v>R2611</v>
      </c>
      <c r="C2972" s="7" t="s">
        <v>85</v>
      </c>
      <c r="D2972" s="12">
        <v>11</v>
      </c>
      <c r="F2972" s="11">
        <f>Table76810[[#This Row],[CID]]</f>
        <v>0</v>
      </c>
      <c r="J2972" s="11" t="e">
        <f>VLOOKUP(Table76810[[#This Row],[CID]],ALY,2,FALSE)</f>
        <v>#N/A</v>
      </c>
    </row>
    <row r="2973" spans="1:10" x14ac:dyDescent="0.2">
      <c r="A2973" s="8" t="str">
        <f>Table76810[[#This Row],[Test No.]]&amp;Table76810[[#This Row],[Section]]&amp;Table76810[[#This Row],[Q No.]]</f>
        <v>R2612</v>
      </c>
      <c r="C2973" s="7" t="s">
        <v>85</v>
      </c>
      <c r="D2973" s="12">
        <v>12</v>
      </c>
      <c r="F2973" s="11">
        <f>Table76810[[#This Row],[CID]]</f>
        <v>0</v>
      </c>
      <c r="J2973" s="11" t="e">
        <f>VLOOKUP(Table76810[[#This Row],[CID]],ALY,2,FALSE)</f>
        <v>#N/A</v>
      </c>
    </row>
    <row r="2974" spans="1:10" x14ac:dyDescent="0.2">
      <c r="A2974" s="8" t="str">
        <f>Table76810[[#This Row],[Test No.]]&amp;Table76810[[#This Row],[Section]]&amp;Table76810[[#This Row],[Q No.]]</f>
        <v>R2613</v>
      </c>
      <c r="C2974" s="7" t="s">
        <v>85</v>
      </c>
      <c r="D2974" s="12">
        <v>13</v>
      </c>
      <c r="F2974" s="11">
        <f>Table76810[[#This Row],[CID]]</f>
        <v>0</v>
      </c>
      <c r="J2974" s="11" t="e">
        <f>VLOOKUP(Table76810[[#This Row],[CID]],ALY,2,FALSE)</f>
        <v>#N/A</v>
      </c>
    </row>
    <row r="2975" spans="1:10" x14ac:dyDescent="0.2">
      <c r="A2975" s="8" t="str">
        <f>Table76810[[#This Row],[Test No.]]&amp;Table76810[[#This Row],[Section]]&amp;Table76810[[#This Row],[Q No.]]</f>
        <v>R2614</v>
      </c>
      <c r="C2975" s="7" t="s">
        <v>85</v>
      </c>
      <c r="D2975" s="12">
        <v>14</v>
      </c>
      <c r="F2975" s="11">
        <f>Table76810[[#This Row],[CID]]</f>
        <v>0</v>
      </c>
      <c r="J2975" s="11" t="e">
        <f>VLOOKUP(Table76810[[#This Row],[CID]],ALY,2,FALSE)</f>
        <v>#N/A</v>
      </c>
    </row>
    <row r="2976" spans="1:10" x14ac:dyDescent="0.2">
      <c r="A2976" s="8" t="str">
        <f>Table76810[[#This Row],[Test No.]]&amp;Table76810[[#This Row],[Section]]&amp;Table76810[[#This Row],[Q No.]]</f>
        <v>R2615</v>
      </c>
      <c r="C2976" s="7" t="s">
        <v>85</v>
      </c>
      <c r="D2976" s="12">
        <v>15</v>
      </c>
      <c r="F2976" s="11">
        <f>Table76810[[#This Row],[CID]]</f>
        <v>0</v>
      </c>
      <c r="J2976" s="11" t="e">
        <f>VLOOKUP(Table76810[[#This Row],[CID]],ALY,2,FALSE)</f>
        <v>#N/A</v>
      </c>
    </row>
    <row r="2977" spans="1:10" x14ac:dyDescent="0.2">
      <c r="A2977" s="8" t="str">
        <f>Table76810[[#This Row],[Test No.]]&amp;Table76810[[#This Row],[Section]]&amp;Table76810[[#This Row],[Q No.]]</f>
        <v>R2616</v>
      </c>
      <c r="C2977" s="7" t="s">
        <v>85</v>
      </c>
      <c r="D2977" s="12">
        <v>16</v>
      </c>
      <c r="F2977" s="11">
        <f>Table76810[[#This Row],[CID]]</f>
        <v>0</v>
      </c>
      <c r="J2977" s="11" t="e">
        <f>VLOOKUP(Table76810[[#This Row],[CID]],ALY,2,FALSE)</f>
        <v>#N/A</v>
      </c>
    </row>
    <row r="2978" spans="1:10" x14ac:dyDescent="0.2">
      <c r="A2978" s="8" t="str">
        <f>Table76810[[#This Row],[Test No.]]&amp;Table76810[[#This Row],[Section]]&amp;Table76810[[#This Row],[Q No.]]</f>
        <v>R2617</v>
      </c>
      <c r="C2978" s="7" t="s">
        <v>85</v>
      </c>
      <c r="D2978" s="12">
        <v>17</v>
      </c>
      <c r="F2978" s="11">
        <f>Table76810[[#This Row],[CID]]</f>
        <v>0</v>
      </c>
      <c r="J2978" s="11" t="e">
        <f>VLOOKUP(Table76810[[#This Row],[CID]],ALY,2,FALSE)</f>
        <v>#N/A</v>
      </c>
    </row>
    <row r="2979" spans="1:10" x14ac:dyDescent="0.2">
      <c r="A2979" s="8" t="str">
        <f>Table76810[[#This Row],[Test No.]]&amp;Table76810[[#This Row],[Section]]&amp;Table76810[[#This Row],[Q No.]]</f>
        <v>R2618</v>
      </c>
      <c r="C2979" s="7" t="s">
        <v>85</v>
      </c>
      <c r="D2979" s="12">
        <v>18</v>
      </c>
      <c r="F2979" s="11">
        <f>Table76810[[#This Row],[CID]]</f>
        <v>0</v>
      </c>
      <c r="J2979" s="11" t="e">
        <f>VLOOKUP(Table76810[[#This Row],[CID]],ALY,2,FALSE)</f>
        <v>#N/A</v>
      </c>
    </row>
    <row r="2980" spans="1:10" x14ac:dyDescent="0.2">
      <c r="A2980" s="8" t="str">
        <f>Table76810[[#This Row],[Test No.]]&amp;Table76810[[#This Row],[Section]]&amp;Table76810[[#This Row],[Q No.]]</f>
        <v>R2619</v>
      </c>
      <c r="C2980" s="7" t="s">
        <v>85</v>
      </c>
      <c r="D2980" s="12">
        <v>19</v>
      </c>
      <c r="F2980" s="11">
        <f>Table76810[[#This Row],[CID]]</f>
        <v>0</v>
      </c>
      <c r="J2980" s="11" t="e">
        <f>VLOOKUP(Table76810[[#This Row],[CID]],ALY,2,FALSE)</f>
        <v>#N/A</v>
      </c>
    </row>
    <row r="2981" spans="1:10" x14ac:dyDescent="0.2">
      <c r="A2981" s="8" t="str">
        <f>Table76810[[#This Row],[Test No.]]&amp;Table76810[[#This Row],[Section]]&amp;Table76810[[#This Row],[Q No.]]</f>
        <v>R2620</v>
      </c>
      <c r="C2981" s="7" t="s">
        <v>85</v>
      </c>
      <c r="D2981" s="12">
        <v>20</v>
      </c>
      <c r="F2981" s="11">
        <f>Table76810[[#This Row],[CID]]</f>
        <v>0</v>
      </c>
      <c r="J2981" s="11" t="e">
        <f>VLOOKUP(Table76810[[#This Row],[CID]],ALY,2,FALSE)</f>
        <v>#N/A</v>
      </c>
    </row>
    <row r="2982" spans="1:10" x14ac:dyDescent="0.2">
      <c r="A2982" s="8" t="str">
        <f>Table76810[[#This Row],[Test No.]]&amp;Table76810[[#This Row],[Section]]&amp;Table76810[[#This Row],[Q No.]]</f>
        <v>R2621</v>
      </c>
      <c r="C2982" s="7" t="s">
        <v>85</v>
      </c>
      <c r="D2982" s="12">
        <v>21</v>
      </c>
      <c r="F2982" s="11">
        <f>Table76810[[#This Row],[CID]]</f>
        <v>0</v>
      </c>
      <c r="J2982" s="11" t="e">
        <f>VLOOKUP(Table76810[[#This Row],[CID]],ALY,2,FALSE)</f>
        <v>#N/A</v>
      </c>
    </row>
    <row r="2983" spans="1:10" x14ac:dyDescent="0.2">
      <c r="A2983" s="8" t="str">
        <f>Table76810[[#This Row],[Test No.]]&amp;Table76810[[#This Row],[Section]]&amp;Table76810[[#This Row],[Q No.]]</f>
        <v>R2622</v>
      </c>
      <c r="C2983" s="7" t="s">
        <v>85</v>
      </c>
      <c r="D2983" s="12">
        <v>22</v>
      </c>
      <c r="F2983" s="11">
        <f>Table76810[[#This Row],[CID]]</f>
        <v>0</v>
      </c>
      <c r="J2983" s="11" t="e">
        <f>VLOOKUP(Table76810[[#This Row],[CID]],ALY,2,FALSE)</f>
        <v>#N/A</v>
      </c>
    </row>
    <row r="2984" spans="1:10" x14ac:dyDescent="0.2">
      <c r="A2984" s="8" t="str">
        <f>Table76810[[#This Row],[Test No.]]&amp;Table76810[[#This Row],[Section]]&amp;Table76810[[#This Row],[Q No.]]</f>
        <v>R2623</v>
      </c>
      <c r="C2984" s="7" t="s">
        <v>85</v>
      </c>
      <c r="D2984" s="12">
        <v>23</v>
      </c>
      <c r="F2984" s="11">
        <f>Table76810[[#This Row],[CID]]</f>
        <v>0</v>
      </c>
      <c r="J2984" s="11" t="e">
        <f>VLOOKUP(Table76810[[#This Row],[CID]],ALY,2,FALSE)</f>
        <v>#N/A</v>
      </c>
    </row>
    <row r="2985" spans="1:10" x14ac:dyDescent="0.2">
      <c r="A2985" s="8" t="str">
        <f>Table76810[[#This Row],[Test No.]]&amp;Table76810[[#This Row],[Section]]&amp;Table76810[[#This Row],[Q No.]]</f>
        <v>R2624</v>
      </c>
      <c r="C2985" s="7" t="s">
        <v>85</v>
      </c>
      <c r="D2985" s="12">
        <v>24</v>
      </c>
      <c r="F2985" s="11">
        <f>Table76810[[#This Row],[CID]]</f>
        <v>0</v>
      </c>
      <c r="J2985" s="11" t="e">
        <f>VLOOKUP(Table76810[[#This Row],[CID]],ALY,2,FALSE)</f>
        <v>#N/A</v>
      </c>
    </row>
    <row r="2986" spans="1:10" x14ac:dyDescent="0.2">
      <c r="A2986" s="8" t="str">
        <f>Table76810[[#This Row],[Test No.]]&amp;Table76810[[#This Row],[Section]]&amp;Table76810[[#This Row],[Q No.]]</f>
        <v>R2625</v>
      </c>
      <c r="C2986" s="7" t="s">
        <v>85</v>
      </c>
      <c r="D2986" s="12">
        <v>25</v>
      </c>
      <c r="F2986" s="11">
        <f>Table76810[[#This Row],[CID]]</f>
        <v>0</v>
      </c>
      <c r="J2986" s="11" t="e">
        <f>VLOOKUP(Table76810[[#This Row],[CID]],ALY,2,FALSE)</f>
        <v>#N/A</v>
      </c>
    </row>
    <row r="2987" spans="1:10" x14ac:dyDescent="0.2">
      <c r="A2987" s="8" t="str">
        <f>Table76810[[#This Row],[Test No.]]&amp;Table76810[[#This Row],[Section]]&amp;Table76810[[#This Row],[Q No.]]</f>
        <v>R2626</v>
      </c>
      <c r="C2987" s="7" t="s">
        <v>85</v>
      </c>
      <c r="D2987" s="12">
        <v>26</v>
      </c>
      <c r="F2987" s="11">
        <f>Table76810[[#This Row],[CID]]</f>
        <v>0</v>
      </c>
      <c r="J2987" s="11" t="e">
        <f>VLOOKUP(Table76810[[#This Row],[CID]],ALY,2,FALSE)</f>
        <v>#N/A</v>
      </c>
    </row>
    <row r="2988" spans="1:10" x14ac:dyDescent="0.2">
      <c r="A2988" s="8" t="str">
        <f>Table76810[[#This Row],[Test No.]]&amp;Table76810[[#This Row],[Section]]&amp;Table76810[[#This Row],[Q No.]]</f>
        <v>R2627</v>
      </c>
      <c r="C2988" s="7" t="s">
        <v>85</v>
      </c>
      <c r="D2988" s="12">
        <v>27</v>
      </c>
      <c r="F2988" s="11">
        <f>Table76810[[#This Row],[CID]]</f>
        <v>0</v>
      </c>
      <c r="J2988" s="11" t="e">
        <f>VLOOKUP(Table76810[[#This Row],[CID]],ALY,2,FALSE)</f>
        <v>#N/A</v>
      </c>
    </row>
    <row r="2989" spans="1:10" x14ac:dyDescent="0.2">
      <c r="A2989" s="8" t="str">
        <f>Table76810[[#This Row],[Test No.]]&amp;Table76810[[#This Row],[Section]]&amp;Table76810[[#This Row],[Q No.]]</f>
        <v>R2628</v>
      </c>
      <c r="C2989" s="7" t="s">
        <v>85</v>
      </c>
      <c r="D2989" s="12">
        <v>28</v>
      </c>
      <c r="F2989" s="11">
        <f>Table76810[[#This Row],[CID]]</f>
        <v>0</v>
      </c>
      <c r="J2989" s="11" t="e">
        <f>VLOOKUP(Table76810[[#This Row],[CID]],ALY,2,FALSE)</f>
        <v>#N/A</v>
      </c>
    </row>
    <row r="2990" spans="1:10" x14ac:dyDescent="0.2">
      <c r="A2990" s="8" t="str">
        <f>Table76810[[#This Row],[Test No.]]&amp;Table76810[[#This Row],[Section]]&amp;Table76810[[#This Row],[Q No.]]</f>
        <v>R2629</v>
      </c>
      <c r="C2990" s="7" t="s">
        <v>85</v>
      </c>
      <c r="D2990" s="12">
        <v>29</v>
      </c>
      <c r="F2990" s="11">
        <f>Table76810[[#This Row],[CID]]</f>
        <v>0</v>
      </c>
      <c r="J2990" s="11" t="e">
        <f>VLOOKUP(Table76810[[#This Row],[CID]],ALY,2,FALSE)</f>
        <v>#N/A</v>
      </c>
    </row>
    <row r="2991" spans="1:10" x14ac:dyDescent="0.2">
      <c r="A2991" s="8" t="str">
        <f>Table76810[[#This Row],[Test No.]]&amp;Table76810[[#This Row],[Section]]&amp;Table76810[[#This Row],[Q No.]]</f>
        <v>R2630</v>
      </c>
      <c r="C2991" s="7" t="s">
        <v>85</v>
      </c>
      <c r="D2991" s="12">
        <v>30</v>
      </c>
      <c r="F2991" s="11">
        <f>Table76810[[#This Row],[CID]]</f>
        <v>0</v>
      </c>
      <c r="J2991" s="11" t="e">
        <f>VLOOKUP(Table76810[[#This Row],[CID]],ALY,2,FALSE)</f>
        <v>#N/A</v>
      </c>
    </row>
    <row r="2992" spans="1:10" x14ac:dyDescent="0.2">
      <c r="A2992" s="8" t="str">
        <f>Table76810[[#This Row],[Test No.]]&amp;Table76810[[#This Row],[Section]]&amp;Table76810[[#This Row],[Q No.]]</f>
        <v>R2631</v>
      </c>
      <c r="C2992" s="7" t="s">
        <v>85</v>
      </c>
      <c r="D2992" s="12">
        <v>31</v>
      </c>
      <c r="F2992" s="11">
        <f>Table76810[[#This Row],[CID]]</f>
        <v>0</v>
      </c>
      <c r="J2992" s="11" t="e">
        <f>VLOOKUP(Table76810[[#This Row],[CID]],ALY,2,FALSE)</f>
        <v>#N/A</v>
      </c>
    </row>
    <row r="2993" spans="1:10" x14ac:dyDescent="0.2">
      <c r="A2993" s="8" t="str">
        <f>Table76810[[#This Row],[Test No.]]&amp;Table76810[[#This Row],[Section]]&amp;Table76810[[#This Row],[Q No.]]</f>
        <v>R2632</v>
      </c>
      <c r="C2993" s="7" t="s">
        <v>85</v>
      </c>
      <c r="D2993" s="12">
        <v>32</v>
      </c>
      <c r="F2993" s="11">
        <f>Table76810[[#This Row],[CID]]</f>
        <v>0</v>
      </c>
      <c r="J2993" s="11" t="e">
        <f>VLOOKUP(Table76810[[#This Row],[CID]],ALY,2,FALSE)</f>
        <v>#N/A</v>
      </c>
    </row>
    <row r="2994" spans="1:10" x14ac:dyDescent="0.2">
      <c r="A2994" s="8" t="str">
        <f>Table76810[[#This Row],[Test No.]]&amp;Table76810[[#This Row],[Section]]&amp;Table76810[[#This Row],[Q No.]]</f>
        <v>R2633</v>
      </c>
      <c r="C2994" s="7" t="s">
        <v>85</v>
      </c>
      <c r="D2994" s="12">
        <v>33</v>
      </c>
      <c r="F2994" s="11">
        <f>Table76810[[#This Row],[CID]]</f>
        <v>0</v>
      </c>
      <c r="J2994" s="11" t="e">
        <f>VLOOKUP(Table76810[[#This Row],[CID]],ALY,2,FALSE)</f>
        <v>#N/A</v>
      </c>
    </row>
    <row r="2995" spans="1:10" x14ac:dyDescent="0.2">
      <c r="A2995" s="8" t="str">
        <f>Table76810[[#This Row],[Test No.]]&amp;Table76810[[#This Row],[Section]]&amp;Table76810[[#This Row],[Q No.]]</f>
        <v>R2634</v>
      </c>
      <c r="C2995" s="7" t="s">
        <v>85</v>
      </c>
      <c r="D2995" s="12">
        <v>34</v>
      </c>
      <c r="F2995" s="11">
        <f>Table76810[[#This Row],[CID]]</f>
        <v>0</v>
      </c>
      <c r="J2995" s="11" t="e">
        <f>VLOOKUP(Table76810[[#This Row],[CID]],ALY,2,FALSE)</f>
        <v>#N/A</v>
      </c>
    </row>
    <row r="2996" spans="1:10" x14ac:dyDescent="0.2">
      <c r="A2996" s="8" t="str">
        <f>Table76810[[#This Row],[Test No.]]&amp;Table76810[[#This Row],[Section]]&amp;Table76810[[#This Row],[Q No.]]</f>
        <v>R2635</v>
      </c>
      <c r="C2996" s="7" t="s">
        <v>85</v>
      </c>
      <c r="D2996" s="12">
        <v>35</v>
      </c>
      <c r="F2996" s="11">
        <f>Table76810[[#This Row],[CID]]</f>
        <v>0</v>
      </c>
      <c r="J2996" s="11" t="e">
        <f>VLOOKUP(Table76810[[#This Row],[CID]],ALY,2,FALSE)</f>
        <v>#N/A</v>
      </c>
    </row>
    <row r="2997" spans="1:10" x14ac:dyDescent="0.2">
      <c r="A2997" s="8" t="str">
        <f>Table76810[[#This Row],[Test No.]]&amp;Table76810[[#This Row],[Section]]&amp;Table76810[[#This Row],[Q No.]]</f>
        <v>R2636</v>
      </c>
      <c r="C2997" s="7" t="s">
        <v>85</v>
      </c>
      <c r="D2997" s="12">
        <v>36</v>
      </c>
      <c r="F2997" s="11">
        <f>Table76810[[#This Row],[CID]]</f>
        <v>0</v>
      </c>
      <c r="J2997" s="11" t="e">
        <f>VLOOKUP(Table76810[[#This Row],[CID]],ALY,2,FALSE)</f>
        <v>#N/A</v>
      </c>
    </row>
    <row r="2998" spans="1:10" x14ac:dyDescent="0.2">
      <c r="A2998" s="8" t="str">
        <f>Table76810[[#This Row],[Test No.]]&amp;Table76810[[#This Row],[Section]]&amp;Table76810[[#This Row],[Q No.]]</f>
        <v>R2637</v>
      </c>
      <c r="C2998" s="7" t="s">
        <v>85</v>
      </c>
      <c r="D2998" s="12">
        <v>37</v>
      </c>
      <c r="F2998" s="11">
        <f>Table76810[[#This Row],[CID]]</f>
        <v>0</v>
      </c>
      <c r="J2998" s="11" t="e">
        <f>VLOOKUP(Table76810[[#This Row],[CID]],ALY,2,FALSE)</f>
        <v>#N/A</v>
      </c>
    </row>
    <row r="2999" spans="1:10" x14ac:dyDescent="0.2">
      <c r="A2999" s="8" t="str">
        <f>Table76810[[#This Row],[Test No.]]&amp;Table76810[[#This Row],[Section]]&amp;Table76810[[#This Row],[Q No.]]</f>
        <v>R2638</v>
      </c>
      <c r="C2999" s="7" t="s">
        <v>85</v>
      </c>
      <c r="D2999" s="12">
        <v>38</v>
      </c>
      <c r="F2999" s="11">
        <f>Table76810[[#This Row],[CID]]</f>
        <v>0</v>
      </c>
      <c r="J2999" s="11" t="e">
        <f>VLOOKUP(Table76810[[#This Row],[CID]],ALY,2,FALSE)</f>
        <v>#N/A</v>
      </c>
    </row>
    <row r="3000" spans="1:10" x14ac:dyDescent="0.2">
      <c r="A3000" s="8" t="str">
        <f>Table76810[[#This Row],[Test No.]]&amp;Table76810[[#This Row],[Section]]&amp;Table76810[[#This Row],[Q No.]]</f>
        <v>R2639</v>
      </c>
      <c r="C3000" s="7" t="s">
        <v>85</v>
      </c>
      <c r="D3000" s="12">
        <v>39</v>
      </c>
      <c r="F3000" s="11">
        <f>Table76810[[#This Row],[CID]]</f>
        <v>0</v>
      </c>
      <c r="J3000" s="11" t="e">
        <f>VLOOKUP(Table76810[[#This Row],[CID]],ALY,2,FALSE)</f>
        <v>#N/A</v>
      </c>
    </row>
    <row r="3001" spans="1:10" x14ac:dyDescent="0.2">
      <c r="A3001" s="8" t="str">
        <f>Table76810[[#This Row],[Test No.]]&amp;Table76810[[#This Row],[Section]]&amp;Table76810[[#This Row],[Q No.]]</f>
        <v>R2640</v>
      </c>
      <c r="C3001" s="7" t="s">
        <v>85</v>
      </c>
      <c r="D3001" s="12">
        <v>40</v>
      </c>
      <c r="F3001" s="11">
        <f>Table76810[[#This Row],[CID]]</f>
        <v>0</v>
      </c>
      <c r="J3001" s="11" t="e">
        <f>VLOOKUP(Table76810[[#This Row],[CID]],ALY,2,FALSE)</f>
        <v>#N/A</v>
      </c>
    </row>
    <row r="3002" spans="1:10" x14ac:dyDescent="0.2">
      <c r="A3002" s="8" t="str">
        <f>Table76810[[#This Row],[Test No.]]&amp;Table76810[[#This Row],[Section]]&amp;Table76810[[#This Row],[Q No.]]</f>
        <v>R271</v>
      </c>
      <c r="C3002" s="7" t="s">
        <v>84</v>
      </c>
      <c r="D3002" s="12">
        <v>1</v>
      </c>
      <c r="F3002" s="11">
        <f>Table76810[[#This Row],[CID]]</f>
        <v>0</v>
      </c>
      <c r="J3002" s="11" t="e">
        <f>VLOOKUP(Table76810[[#This Row],[CID]],ALY,2,FALSE)</f>
        <v>#N/A</v>
      </c>
    </row>
    <row r="3003" spans="1:10" x14ac:dyDescent="0.2">
      <c r="A3003" s="8" t="str">
        <f>Table76810[[#This Row],[Test No.]]&amp;Table76810[[#This Row],[Section]]&amp;Table76810[[#This Row],[Q No.]]</f>
        <v>R272</v>
      </c>
      <c r="C3003" s="7" t="s">
        <v>84</v>
      </c>
      <c r="D3003" s="12">
        <v>2</v>
      </c>
      <c r="F3003" s="11">
        <f>Table76810[[#This Row],[CID]]</f>
        <v>0</v>
      </c>
      <c r="J3003" s="11" t="e">
        <f>VLOOKUP(Table76810[[#This Row],[CID]],ALY,2,FALSE)</f>
        <v>#N/A</v>
      </c>
    </row>
    <row r="3004" spans="1:10" x14ac:dyDescent="0.2">
      <c r="A3004" s="8" t="str">
        <f>Table76810[[#This Row],[Test No.]]&amp;Table76810[[#This Row],[Section]]&amp;Table76810[[#This Row],[Q No.]]</f>
        <v>R273</v>
      </c>
      <c r="C3004" s="7" t="s">
        <v>84</v>
      </c>
      <c r="D3004" s="12">
        <v>3</v>
      </c>
      <c r="F3004" s="11">
        <f>Table76810[[#This Row],[CID]]</f>
        <v>0</v>
      </c>
      <c r="J3004" s="11" t="e">
        <f>VLOOKUP(Table76810[[#This Row],[CID]],ALY,2,FALSE)</f>
        <v>#N/A</v>
      </c>
    </row>
    <row r="3005" spans="1:10" x14ac:dyDescent="0.2">
      <c r="A3005" s="8" t="str">
        <f>Table76810[[#This Row],[Test No.]]&amp;Table76810[[#This Row],[Section]]&amp;Table76810[[#This Row],[Q No.]]</f>
        <v>R274</v>
      </c>
      <c r="C3005" s="7" t="s">
        <v>84</v>
      </c>
      <c r="D3005" s="12">
        <v>4</v>
      </c>
      <c r="F3005" s="11">
        <f>Table76810[[#This Row],[CID]]</f>
        <v>0</v>
      </c>
      <c r="J3005" s="11" t="e">
        <f>VLOOKUP(Table76810[[#This Row],[CID]],ALY,2,FALSE)</f>
        <v>#N/A</v>
      </c>
    </row>
    <row r="3006" spans="1:10" x14ac:dyDescent="0.2">
      <c r="A3006" s="8" t="str">
        <f>Table76810[[#This Row],[Test No.]]&amp;Table76810[[#This Row],[Section]]&amp;Table76810[[#This Row],[Q No.]]</f>
        <v>R275</v>
      </c>
      <c r="C3006" s="7" t="s">
        <v>84</v>
      </c>
      <c r="D3006" s="12">
        <v>5</v>
      </c>
      <c r="F3006" s="11">
        <f>Table76810[[#This Row],[CID]]</f>
        <v>0</v>
      </c>
      <c r="J3006" s="11" t="e">
        <f>VLOOKUP(Table76810[[#This Row],[CID]],ALY,2,FALSE)</f>
        <v>#N/A</v>
      </c>
    </row>
    <row r="3007" spans="1:10" x14ac:dyDescent="0.2">
      <c r="A3007" s="8" t="str">
        <f>Table76810[[#This Row],[Test No.]]&amp;Table76810[[#This Row],[Section]]&amp;Table76810[[#This Row],[Q No.]]</f>
        <v>R276</v>
      </c>
      <c r="C3007" s="7" t="s">
        <v>84</v>
      </c>
      <c r="D3007" s="12">
        <v>6</v>
      </c>
      <c r="F3007" s="11">
        <f>Table76810[[#This Row],[CID]]</f>
        <v>0</v>
      </c>
      <c r="J3007" s="11" t="e">
        <f>VLOOKUP(Table76810[[#This Row],[CID]],ALY,2,FALSE)</f>
        <v>#N/A</v>
      </c>
    </row>
    <row r="3008" spans="1:10" x14ac:dyDescent="0.2">
      <c r="A3008" s="8" t="str">
        <f>Table76810[[#This Row],[Test No.]]&amp;Table76810[[#This Row],[Section]]&amp;Table76810[[#This Row],[Q No.]]</f>
        <v>R277</v>
      </c>
      <c r="C3008" s="7" t="s">
        <v>84</v>
      </c>
      <c r="D3008" s="12">
        <v>7</v>
      </c>
      <c r="F3008" s="11">
        <f>Table76810[[#This Row],[CID]]</f>
        <v>0</v>
      </c>
      <c r="J3008" s="11" t="e">
        <f>VLOOKUP(Table76810[[#This Row],[CID]],ALY,2,FALSE)</f>
        <v>#N/A</v>
      </c>
    </row>
    <row r="3009" spans="1:10" x14ac:dyDescent="0.2">
      <c r="A3009" s="8" t="str">
        <f>Table76810[[#This Row],[Test No.]]&amp;Table76810[[#This Row],[Section]]&amp;Table76810[[#This Row],[Q No.]]</f>
        <v>R278</v>
      </c>
      <c r="C3009" s="7" t="s">
        <v>84</v>
      </c>
      <c r="D3009" s="12">
        <v>8</v>
      </c>
      <c r="F3009" s="11">
        <f>Table76810[[#This Row],[CID]]</f>
        <v>0</v>
      </c>
      <c r="J3009" s="11" t="e">
        <f>VLOOKUP(Table76810[[#This Row],[CID]],ALY,2,FALSE)</f>
        <v>#N/A</v>
      </c>
    </row>
    <row r="3010" spans="1:10" x14ac:dyDescent="0.2">
      <c r="A3010" s="8" t="str">
        <f>Table76810[[#This Row],[Test No.]]&amp;Table76810[[#This Row],[Section]]&amp;Table76810[[#This Row],[Q No.]]</f>
        <v>R279</v>
      </c>
      <c r="C3010" s="7" t="s">
        <v>84</v>
      </c>
      <c r="D3010" s="12">
        <v>9</v>
      </c>
      <c r="F3010" s="11">
        <f>Table76810[[#This Row],[CID]]</f>
        <v>0</v>
      </c>
      <c r="J3010" s="11" t="e">
        <f>VLOOKUP(Table76810[[#This Row],[CID]],ALY,2,FALSE)</f>
        <v>#N/A</v>
      </c>
    </row>
    <row r="3011" spans="1:10" x14ac:dyDescent="0.2">
      <c r="A3011" s="8" t="str">
        <f>Table76810[[#This Row],[Test No.]]&amp;Table76810[[#This Row],[Section]]&amp;Table76810[[#This Row],[Q No.]]</f>
        <v>R2710</v>
      </c>
      <c r="C3011" s="7" t="s">
        <v>84</v>
      </c>
      <c r="D3011" s="12">
        <v>10</v>
      </c>
      <c r="F3011" s="11">
        <f>Table76810[[#This Row],[CID]]</f>
        <v>0</v>
      </c>
      <c r="J3011" s="11" t="e">
        <f>VLOOKUP(Table76810[[#This Row],[CID]],ALY,2,FALSE)</f>
        <v>#N/A</v>
      </c>
    </row>
    <row r="3012" spans="1:10" x14ac:dyDescent="0.2">
      <c r="A3012" s="8" t="str">
        <f>Table76810[[#This Row],[Test No.]]&amp;Table76810[[#This Row],[Section]]&amp;Table76810[[#This Row],[Q No.]]</f>
        <v>R2711</v>
      </c>
      <c r="C3012" s="7" t="s">
        <v>84</v>
      </c>
      <c r="D3012" s="12">
        <v>11</v>
      </c>
      <c r="F3012" s="11">
        <f>Table76810[[#This Row],[CID]]</f>
        <v>0</v>
      </c>
      <c r="J3012" s="11" t="e">
        <f>VLOOKUP(Table76810[[#This Row],[CID]],ALY,2,FALSE)</f>
        <v>#N/A</v>
      </c>
    </row>
    <row r="3013" spans="1:10" x14ac:dyDescent="0.2">
      <c r="A3013" s="8" t="str">
        <f>Table76810[[#This Row],[Test No.]]&amp;Table76810[[#This Row],[Section]]&amp;Table76810[[#This Row],[Q No.]]</f>
        <v>R2712</v>
      </c>
      <c r="C3013" s="7" t="s">
        <v>84</v>
      </c>
      <c r="D3013" s="12">
        <v>12</v>
      </c>
      <c r="F3013" s="11">
        <f>Table76810[[#This Row],[CID]]</f>
        <v>0</v>
      </c>
      <c r="J3013" s="11" t="e">
        <f>VLOOKUP(Table76810[[#This Row],[CID]],ALY,2,FALSE)</f>
        <v>#N/A</v>
      </c>
    </row>
    <row r="3014" spans="1:10" x14ac:dyDescent="0.2">
      <c r="A3014" s="8" t="str">
        <f>Table76810[[#This Row],[Test No.]]&amp;Table76810[[#This Row],[Section]]&amp;Table76810[[#This Row],[Q No.]]</f>
        <v>R2713</v>
      </c>
      <c r="C3014" s="7" t="s">
        <v>84</v>
      </c>
      <c r="D3014" s="12">
        <v>13</v>
      </c>
      <c r="F3014" s="11">
        <f>Table76810[[#This Row],[CID]]</f>
        <v>0</v>
      </c>
      <c r="J3014" s="11" t="e">
        <f>VLOOKUP(Table76810[[#This Row],[CID]],ALY,2,FALSE)</f>
        <v>#N/A</v>
      </c>
    </row>
    <row r="3015" spans="1:10" x14ac:dyDescent="0.2">
      <c r="A3015" s="8" t="str">
        <f>Table76810[[#This Row],[Test No.]]&amp;Table76810[[#This Row],[Section]]&amp;Table76810[[#This Row],[Q No.]]</f>
        <v>R2714</v>
      </c>
      <c r="C3015" s="7" t="s">
        <v>84</v>
      </c>
      <c r="D3015" s="12">
        <v>14</v>
      </c>
      <c r="F3015" s="11">
        <f>Table76810[[#This Row],[CID]]</f>
        <v>0</v>
      </c>
      <c r="J3015" s="11" t="e">
        <f>VLOOKUP(Table76810[[#This Row],[CID]],ALY,2,FALSE)</f>
        <v>#N/A</v>
      </c>
    </row>
    <row r="3016" spans="1:10" x14ac:dyDescent="0.2">
      <c r="A3016" s="8" t="str">
        <f>Table76810[[#This Row],[Test No.]]&amp;Table76810[[#This Row],[Section]]&amp;Table76810[[#This Row],[Q No.]]</f>
        <v>R2715</v>
      </c>
      <c r="C3016" s="7" t="s">
        <v>84</v>
      </c>
      <c r="D3016" s="12">
        <v>15</v>
      </c>
      <c r="F3016" s="11">
        <f>Table76810[[#This Row],[CID]]</f>
        <v>0</v>
      </c>
      <c r="J3016" s="11" t="e">
        <f>VLOOKUP(Table76810[[#This Row],[CID]],ALY,2,FALSE)</f>
        <v>#N/A</v>
      </c>
    </row>
    <row r="3017" spans="1:10" x14ac:dyDescent="0.2">
      <c r="A3017" s="8" t="str">
        <f>Table76810[[#This Row],[Test No.]]&amp;Table76810[[#This Row],[Section]]&amp;Table76810[[#This Row],[Q No.]]</f>
        <v>R2716</v>
      </c>
      <c r="C3017" s="7" t="s">
        <v>84</v>
      </c>
      <c r="D3017" s="12">
        <v>16</v>
      </c>
      <c r="F3017" s="11">
        <f>Table76810[[#This Row],[CID]]</f>
        <v>0</v>
      </c>
      <c r="J3017" s="11" t="e">
        <f>VLOOKUP(Table76810[[#This Row],[CID]],ALY,2,FALSE)</f>
        <v>#N/A</v>
      </c>
    </row>
    <row r="3018" spans="1:10" x14ac:dyDescent="0.2">
      <c r="A3018" s="8" t="str">
        <f>Table76810[[#This Row],[Test No.]]&amp;Table76810[[#This Row],[Section]]&amp;Table76810[[#This Row],[Q No.]]</f>
        <v>R2717</v>
      </c>
      <c r="C3018" s="7" t="s">
        <v>84</v>
      </c>
      <c r="D3018" s="12">
        <v>17</v>
      </c>
      <c r="F3018" s="11">
        <f>Table76810[[#This Row],[CID]]</f>
        <v>0</v>
      </c>
      <c r="J3018" s="11" t="e">
        <f>VLOOKUP(Table76810[[#This Row],[CID]],ALY,2,FALSE)</f>
        <v>#N/A</v>
      </c>
    </row>
    <row r="3019" spans="1:10" x14ac:dyDescent="0.2">
      <c r="A3019" s="8" t="str">
        <f>Table76810[[#This Row],[Test No.]]&amp;Table76810[[#This Row],[Section]]&amp;Table76810[[#This Row],[Q No.]]</f>
        <v>R2718</v>
      </c>
      <c r="C3019" s="7" t="s">
        <v>84</v>
      </c>
      <c r="D3019" s="12">
        <v>18</v>
      </c>
      <c r="F3019" s="11">
        <f>Table76810[[#This Row],[CID]]</f>
        <v>0</v>
      </c>
      <c r="J3019" s="11" t="e">
        <f>VLOOKUP(Table76810[[#This Row],[CID]],ALY,2,FALSE)</f>
        <v>#N/A</v>
      </c>
    </row>
    <row r="3020" spans="1:10" x14ac:dyDescent="0.2">
      <c r="A3020" s="8" t="str">
        <f>Table76810[[#This Row],[Test No.]]&amp;Table76810[[#This Row],[Section]]&amp;Table76810[[#This Row],[Q No.]]</f>
        <v>R2719</v>
      </c>
      <c r="C3020" s="7" t="s">
        <v>84</v>
      </c>
      <c r="D3020" s="12">
        <v>19</v>
      </c>
      <c r="F3020" s="11">
        <f>Table76810[[#This Row],[CID]]</f>
        <v>0</v>
      </c>
      <c r="J3020" s="11" t="e">
        <f>VLOOKUP(Table76810[[#This Row],[CID]],ALY,2,FALSE)</f>
        <v>#N/A</v>
      </c>
    </row>
    <row r="3021" spans="1:10" x14ac:dyDescent="0.2">
      <c r="A3021" s="8" t="str">
        <f>Table76810[[#This Row],[Test No.]]&amp;Table76810[[#This Row],[Section]]&amp;Table76810[[#This Row],[Q No.]]</f>
        <v>R2720</v>
      </c>
      <c r="C3021" s="7" t="s">
        <v>84</v>
      </c>
      <c r="D3021" s="12">
        <v>20</v>
      </c>
      <c r="F3021" s="11">
        <f>Table76810[[#This Row],[CID]]</f>
        <v>0</v>
      </c>
      <c r="J3021" s="11" t="e">
        <f>VLOOKUP(Table76810[[#This Row],[CID]],ALY,2,FALSE)</f>
        <v>#N/A</v>
      </c>
    </row>
    <row r="3022" spans="1:10" x14ac:dyDescent="0.2">
      <c r="A3022" s="8" t="str">
        <f>Table76810[[#This Row],[Test No.]]&amp;Table76810[[#This Row],[Section]]&amp;Table76810[[#This Row],[Q No.]]</f>
        <v>R2721</v>
      </c>
      <c r="C3022" s="7" t="s">
        <v>84</v>
      </c>
      <c r="D3022" s="12">
        <v>21</v>
      </c>
      <c r="F3022" s="11">
        <f>Table76810[[#This Row],[CID]]</f>
        <v>0</v>
      </c>
      <c r="J3022" s="11" t="e">
        <f>VLOOKUP(Table76810[[#This Row],[CID]],ALY,2,FALSE)</f>
        <v>#N/A</v>
      </c>
    </row>
    <row r="3023" spans="1:10" x14ac:dyDescent="0.2">
      <c r="A3023" s="8" t="str">
        <f>Table76810[[#This Row],[Test No.]]&amp;Table76810[[#This Row],[Section]]&amp;Table76810[[#This Row],[Q No.]]</f>
        <v>R2722</v>
      </c>
      <c r="C3023" s="7" t="s">
        <v>84</v>
      </c>
      <c r="D3023" s="12">
        <v>22</v>
      </c>
      <c r="F3023" s="11">
        <f>Table76810[[#This Row],[CID]]</f>
        <v>0</v>
      </c>
      <c r="J3023" s="11" t="e">
        <f>VLOOKUP(Table76810[[#This Row],[CID]],ALY,2,FALSE)</f>
        <v>#N/A</v>
      </c>
    </row>
    <row r="3024" spans="1:10" x14ac:dyDescent="0.2">
      <c r="A3024" s="8" t="str">
        <f>Table76810[[#This Row],[Test No.]]&amp;Table76810[[#This Row],[Section]]&amp;Table76810[[#This Row],[Q No.]]</f>
        <v>R2723</v>
      </c>
      <c r="C3024" s="7" t="s">
        <v>84</v>
      </c>
      <c r="D3024" s="12">
        <v>23</v>
      </c>
      <c r="F3024" s="11">
        <f>Table76810[[#This Row],[CID]]</f>
        <v>0</v>
      </c>
      <c r="J3024" s="11" t="e">
        <f>VLOOKUP(Table76810[[#This Row],[CID]],ALY,2,FALSE)</f>
        <v>#N/A</v>
      </c>
    </row>
    <row r="3025" spans="1:10" x14ac:dyDescent="0.2">
      <c r="A3025" s="8" t="str">
        <f>Table76810[[#This Row],[Test No.]]&amp;Table76810[[#This Row],[Section]]&amp;Table76810[[#This Row],[Q No.]]</f>
        <v>R2724</v>
      </c>
      <c r="C3025" s="7" t="s">
        <v>84</v>
      </c>
      <c r="D3025" s="12">
        <v>24</v>
      </c>
      <c r="F3025" s="11">
        <f>Table76810[[#This Row],[CID]]</f>
        <v>0</v>
      </c>
      <c r="J3025" s="11" t="e">
        <f>VLOOKUP(Table76810[[#This Row],[CID]],ALY,2,FALSE)</f>
        <v>#N/A</v>
      </c>
    </row>
    <row r="3026" spans="1:10" x14ac:dyDescent="0.2">
      <c r="A3026" s="8" t="str">
        <f>Table76810[[#This Row],[Test No.]]&amp;Table76810[[#This Row],[Section]]&amp;Table76810[[#This Row],[Q No.]]</f>
        <v>R2725</v>
      </c>
      <c r="C3026" s="7" t="s">
        <v>84</v>
      </c>
      <c r="D3026" s="12">
        <v>25</v>
      </c>
      <c r="F3026" s="11">
        <f>Table76810[[#This Row],[CID]]</f>
        <v>0</v>
      </c>
      <c r="J3026" s="11" t="e">
        <f>VLOOKUP(Table76810[[#This Row],[CID]],ALY,2,FALSE)</f>
        <v>#N/A</v>
      </c>
    </row>
    <row r="3027" spans="1:10" x14ac:dyDescent="0.2">
      <c r="A3027" s="8" t="str">
        <f>Table76810[[#This Row],[Test No.]]&amp;Table76810[[#This Row],[Section]]&amp;Table76810[[#This Row],[Q No.]]</f>
        <v>R2726</v>
      </c>
      <c r="C3027" s="7" t="s">
        <v>84</v>
      </c>
      <c r="D3027" s="12">
        <v>26</v>
      </c>
      <c r="F3027" s="11">
        <f>Table76810[[#This Row],[CID]]</f>
        <v>0</v>
      </c>
      <c r="J3027" s="11" t="e">
        <f>VLOOKUP(Table76810[[#This Row],[CID]],ALY,2,FALSE)</f>
        <v>#N/A</v>
      </c>
    </row>
    <row r="3028" spans="1:10" x14ac:dyDescent="0.2">
      <c r="A3028" s="8" t="str">
        <f>Table76810[[#This Row],[Test No.]]&amp;Table76810[[#This Row],[Section]]&amp;Table76810[[#This Row],[Q No.]]</f>
        <v>R2727</v>
      </c>
      <c r="C3028" s="7" t="s">
        <v>84</v>
      </c>
      <c r="D3028" s="12">
        <v>27</v>
      </c>
      <c r="F3028" s="11">
        <f>Table76810[[#This Row],[CID]]</f>
        <v>0</v>
      </c>
      <c r="J3028" s="11" t="e">
        <f>VLOOKUP(Table76810[[#This Row],[CID]],ALY,2,FALSE)</f>
        <v>#N/A</v>
      </c>
    </row>
    <row r="3029" spans="1:10" x14ac:dyDescent="0.2">
      <c r="A3029" s="8" t="str">
        <f>Table76810[[#This Row],[Test No.]]&amp;Table76810[[#This Row],[Section]]&amp;Table76810[[#This Row],[Q No.]]</f>
        <v>R2728</v>
      </c>
      <c r="C3029" s="7" t="s">
        <v>84</v>
      </c>
      <c r="D3029" s="12">
        <v>28</v>
      </c>
      <c r="F3029" s="11">
        <f>Table76810[[#This Row],[CID]]</f>
        <v>0</v>
      </c>
      <c r="J3029" s="11" t="e">
        <f>VLOOKUP(Table76810[[#This Row],[CID]],ALY,2,FALSE)</f>
        <v>#N/A</v>
      </c>
    </row>
    <row r="3030" spans="1:10" x14ac:dyDescent="0.2">
      <c r="A3030" s="8" t="str">
        <f>Table76810[[#This Row],[Test No.]]&amp;Table76810[[#This Row],[Section]]&amp;Table76810[[#This Row],[Q No.]]</f>
        <v>R2729</v>
      </c>
      <c r="C3030" s="7" t="s">
        <v>84</v>
      </c>
      <c r="D3030" s="12">
        <v>29</v>
      </c>
      <c r="F3030" s="11">
        <f>Table76810[[#This Row],[CID]]</f>
        <v>0</v>
      </c>
      <c r="J3030" s="11" t="e">
        <f>VLOOKUP(Table76810[[#This Row],[CID]],ALY,2,FALSE)</f>
        <v>#N/A</v>
      </c>
    </row>
    <row r="3031" spans="1:10" x14ac:dyDescent="0.2">
      <c r="A3031" s="8" t="str">
        <f>Table76810[[#This Row],[Test No.]]&amp;Table76810[[#This Row],[Section]]&amp;Table76810[[#This Row],[Q No.]]</f>
        <v>R2730</v>
      </c>
      <c r="C3031" s="7" t="s">
        <v>84</v>
      </c>
      <c r="D3031" s="12">
        <v>30</v>
      </c>
      <c r="F3031" s="11">
        <f>Table76810[[#This Row],[CID]]</f>
        <v>0</v>
      </c>
      <c r="J3031" s="11" t="e">
        <f>VLOOKUP(Table76810[[#This Row],[CID]],ALY,2,FALSE)</f>
        <v>#N/A</v>
      </c>
    </row>
    <row r="3032" spans="1:10" x14ac:dyDescent="0.2">
      <c r="A3032" s="8" t="str">
        <f>Table76810[[#This Row],[Test No.]]&amp;Table76810[[#This Row],[Section]]&amp;Table76810[[#This Row],[Q No.]]</f>
        <v>R2731</v>
      </c>
      <c r="C3032" s="7" t="s">
        <v>84</v>
      </c>
      <c r="D3032" s="12">
        <v>31</v>
      </c>
      <c r="F3032" s="11">
        <f>Table76810[[#This Row],[CID]]</f>
        <v>0</v>
      </c>
      <c r="J3032" s="11" t="e">
        <f>VLOOKUP(Table76810[[#This Row],[CID]],ALY,2,FALSE)</f>
        <v>#N/A</v>
      </c>
    </row>
    <row r="3033" spans="1:10" x14ac:dyDescent="0.2">
      <c r="A3033" s="8" t="str">
        <f>Table76810[[#This Row],[Test No.]]&amp;Table76810[[#This Row],[Section]]&amp;Table76810[[#This Row],[Q No.]]</f>
        <v>R2732</v>
      </c>
      <c r="C3033" s="7" t="s">
        <v>84</v>
      </c>
      <c r="D3033" s="12">
        <v>32</v>
      </c>
      <c r="F3033" s="11">
        <f>Table76810[[#This Row],[CID]]</f>
        <v>0</v>
      </c>
      <c r="J3033" s="11" t="e">
        <f>VLOOKUP(Table76810[[#This Row],[CID]],ALY,2,FALSE)</f>
        <v>#N/A</v>
      </c>
    </row>
    <row r="3034" spans="1:10" x14ac:dyDescent="0.2">
      <c r="A3034" s="8" t="str">
        <f>Table76810[[#This Row],[Test No.]]&amp;Table76810[[#This Row],[Section]]&amp;Table76810[[#This Row],[Q No.]]</f>
        <v>R2733</v>
      </c>
      <c r="C3034" s="7" t="s">
        <v>84</v>
      </c>
      <c r="D3034" s="12">
        <v>33</v>
      </c>
      <c r="F3034" s="11">
        <f>Table76810[[#This Row],[CID]]</f>
        <v>0</v>
      </c>
      <c r="J3034" s="11" t="e">
        <f>VLOOKUP(Table76810[[#This Row],[CID]],ALY,2,FALSE)</f>
        <v>#N/A</v>
      </c>
    </row>
    <row r="3035" spans="1:10" x14ac:dyDescent="0.2">
      <c r="A3035" s="8" t="str">
        <f>Table76810[[#This Row],[Test No.]]&amp;Table76810[[#This Row],[Section]]&amp;Table76810[[#This Row],[Q No.]]</f>
        <v>R2734</v>
      </c>
      <c r="C3035" s="7" t="s">
        <v>84</v>
      </c>
      <c r="D3035" s="12">
        <v>34</v>
      </c>
      <c r="F3035" s="11">
        <f>Table76810[[#This Row],[CID]]</f>
        <v>0</v>
      </c>
      <c r="J3035" s="11" t="e">
        <f>VLOOKUP(Table76810[[#This Row],[CID]],ALY,2,FALSE)</f>
        <v>#N/A</v>
      </c>
    </row>
    <row r="3036" spans="1:10" x14ac:dyDescent="0.2">
      <c r="A3036" s="8" t="str">
        <f>Table76810[[#This Row],[Test No.]]&amp;Table76810[[#This Row],[Section]]&amp;Table76810[[#This Row],[Q No.]]</f>
        <v>R2735</v>
      </c>
      <c r="C3036" s="7" t="s">
        <v>84</v>
      </c>
      <c r="D3036" s="12">
        <v>35</v>
      </c>
      <c r="F3036" s="11">
        <f>Table76810[[#This Row],[CID]]</f>
        <v>0</v>
      </c>
      <c r="J3036" s="11" t="e">
        <f>VLOOKUP(Table76810[[#This Row],[CID]],ALY,2,FALSE)</f>
        <v>#N/A</v>
      </c>
    </row>
    <row r="3037" spans="1:10" x14ac:dyDescent="0.2">
      <c r="A3037" s="8" t="str">
        <f>Table76810[[#This Row],[Test No.]]&amp;Table76810[[#This Row],[Section]]&amp;Table76810[[#This Row],[Q No.]]</f>
        <v>R2736</v>
      </c>
      <c r="C3037" s="7" t="s">
        <v>84</v>
      </c>
      <c r="D3037" s="12">
        <v>36</v>
      </c>
      <c r="F3037" s="11">
        <f>Table76810[[#This Row],[CID]]</f>
        <v>0</v>
      </c>
      <c r="J3037" s="11" t="e">
        <f>VLOOKUP(Table76810[[#This Row],[CID]],ALY,2,FALSE)</f>
        <v>#N/A</v>
      </c>
    </row>
    <row r="3038" spans="1:10" x14ac:dyDescent="0.2">
      <c r="A3038" s="8" t="str">
        <f>Table76810[[#This Row],[Test No.]]&amp;Table76810[[#This Row],[Section]]&amp;Table76810[[#This Row],[Q No.]]</f>
        <v>R2737</v>
      </c>
      <c r="C3038" s="7" t="s">
        <v>84</v>
      </c>
      <c r="D3038" s="12">
        <v>37</v>
      </c>
      <c r="F3038" s="11">
        <f>Table76810[[#This Row],[CID]]</f>
        <v>0</v>
      </c>
      <c r="J3038" s="11" t="e">
        <f>VLOOKUP(Table76810[[#This Row],[CID]],ALY,2,FALSE)</f>
        <v>#N/A</v>
      </c>
    </row>
    <row r="3039" spans="1:10" x14ac:dyDescent="0.2">
      <c r="A3039" s="8" t="str">
        <f>Table76810[[#This Row],[Test No.]]&amp;Table76810[[#This Row],[Section]]&amp;Table76810[[#This Row],[Q No.]]</f>
        <v>R2738</v>
      </c>
      <c r="C3039" s="7" t="s">
        <v>84</v>
      </c>
      <c r="D3039" s="12">
        <v>38</v>
      </c>
      <c r="F3039" s="11">
        <f>Table76810[[#This Row],[CID]]</f>
        <v>0</v>
      </c>
      <c r="J3039" s="11" t="e">
        <f>VLOOKUP(Table76810[[#This Row],[CID]],ALY,2,FALSE)</f>
        <v>#N/A</v>
      </c>
    </row>
    <row r="3040" spans="1:10" x14ac:dyDescent="0.2">
      <c r="A3040" s="8" t="str">
        <f>Table76810[[#This Row],[Test No.]]&amp;Table76810[[#This Row],[Section]]&amp;Table76810[[#This Row],[Q No.]]</f>
        <v>R2739</v>
      </c>
      <c r="C3040" s="7" t="s">
        <v>84</v>
      </c>
      <c r="D3040" s="12">
        <v>39</v>
      </c>
      <c r="F3040" s="11">
        <f>Table76810[[#This Row],[CID]]</f>
        <v>0</v>
      </c>
      <c r="J3040" s="11" t="e">
        <f>VLOOKUP(Table76810[[#This Row],[CID]],ALY,2,FALSE)</f>
        <v>#N/A</v>
      </c>
    </row>
    <row r="3041" spans="1:10" x14ac:dyDescent="0.2">
      <c r="A3041" s="8" t="str">
        <f>Table76810[[#This Row],[Test No.]]&amp;Table76810[[#This Row],[Section]]&amp;Table76810[[#This Row],[Q No.]]</f>
        <v>R2740</v>
      </c>
      <c r="C3041" s="7" t="s">
        <v>84</v>
      </c>
      <c r="D3041" s="12">
        <v>40</v>
      </c>
      <c r="F3041" s="11">
        <f>Table76810[[#This Row],[CID]]</f>
        <v>0</v>
      </c>
      <c r="J3041" s="11" t="e">
        <f>VLOOKUP(Table76810[[#This Row],[CID]],ALY,2,FALSE)</f>
        <v>#N/A</v>
      </c>
    </row>
    <row r="3042" spans="1:10" x14ac:dyDescent="0.2">
      <c r="A3042" s="8" t="str">
        <f>Table76810[[#This Row],[Test No.]]&amp;Table76810[[#This Row],[Section]]&amp;Table76810[[#This Row],[Q No.]]</f>
        <v>R281</v>
      </c>
      <c r="C3042" s="7" t="s">
        <v>83</v>
      </c>
      <c r="D3042" s="12">
        <v>1</v>
      </c>
      <c r="F3042" s="11">
        <f>Table76810[[#This Row],[CID]]</f>
        <v>0</v>
      </c>
      <c r="J3042" s="11" t="e">
        <f>VLOOKUP(Table76810[[#This Row],[CID]],ALY,2,FALSE)</f>
        <v>#N/A</v>
      </c>
    </row>
    <row r="3043" spans="1:10" x14ac:dyDescent="0.2">
      <c r="A3043" s="8" t="str">
        <f>Table76810[[#This Row],[Test No.]]&amp;Table76810[[#This Row],[Section]]&amp;Table76810[[#This Row],[Q No.]]</f>
        <v>R282</v>
      </c>
      <c r="C3043" s="7" t="s">
        <v>83</v>
      </c>
      <c r="D3043" s="12">
        <v>2</v>
      </c>
      <c r="F3043" s="11">
        <f>Table76810[[#This Row],[CID]]</f>
        <v>0</v>
      </c>
      <c r="J3043" s="11" t="e">
        <f>VLOOKUP(Table76810[[#This Row],[CID]],ALY,2,FALSE)</f>
        <v>#N/A</v>
      </c>
    </row>
    <row r="3044" spans="1:10" x14ac:dyDescent="0.2">
      <c r="A3044" s="8" t="str">
        <f>Table76810[[#This Row],[Test No.]]&amp;Table76810[[#This Row],[Section]]&amp;Table76810[[#This Row],[Q No.]]</f>
        <v>R283</v>
      </c>
      <c r="C3044" s="7" t="s">
        <v>83</v>
      </c>
      <c r="D3044" s="12">
        <v>3</v>
      </c>
      <c r="F3044" s="11">
        <f>Table76810[[#This Row],[CID]]</f>
        <v>0</v>
      </c>
      <c r="J3044" s="11" t="e">
        <f>VLOOKUP(Table76810[[#This Row],[CID]],ALY,2,FALSE)</f>
        <v>#N/A</v>
      </c>
    </row>
    <row r="3045" spans="1:10" x14ac:dyDescent="0.2">
      <c r="A3045" s="8" t="str">
        <f>Table76810[[#This Row],[Test No.]]&amp;Table76810[[#This Row],[Section]]&amp;Table76810[[#This Row],[Q No.]]</f>
        <v>R284</v>
      </c>
      <c r="C3045" s="7" t="s">
        <v>83</v>
      </c>
      <c r="D3045" s="12">
        <v>4</v>
      </c>
      <c r="F3045" s="11">
        <f>Table76810[[#This Row],[CID]]</f>
        <v>0</v>
      </c>
      <c r="J3045" s="11" t="e">
        <f>VLOOKUP(Table76810[[#This Row],[CID]],ALY,2,FALSE)</f>
        <v>#N/A</v>
      </c>
    </row>
    <row r="3046" spans="1:10" x14ac:dyDescent="0.2">
      <c r="A3046" s="8" t="str">
        <f>Table76810[[#This Row],[Test No.]]&amp;Table76810[[#This Row],[Section]]&amp;Table76810[[#This Row],[Q No.]]</f>
        <v>R285</v>
      </c>
      <c r="C3046" s="7" t="s">
        <v>83</v>
      </c>
      <c r="D3046" s="12">
        <v>5</v>
      </c>
      <c r="F3046" s="11">
        <f>Table76810[[#This Row],[CID]]</f>
        <v>0</v>
      </c>
      <c r="J3046" s="11" t="e">
        <f>VLOOKUP(Table76810[[#This Row],[CID]],ALY,2,FALSE)</f>
        <v>#N/A</v>
      </c>
    </row>
    <row r="3047" spans="1:10" x14ac:dyDescent="0.2">
      <c r="A3047" s="8" t="str">
        <f>Table76810[[#This Row],[Test No.]]&amp;Table76810[[#This Row],[Section]]&amp;Table76810[[#This Row],[Q No.]]</f>
        <v>R286</v>
      </c>
      <c r="C3047" s="7" t="s">
        <v>83</v>
      </c>
      <c r="D3047" s="12">
        <v>6</v>
      </c>
      <c r="F3047" s="11">
        <f>Table76810[[#This Row],[CID]]</f>
        <v>0</v>
      </c>
      <c r="J3047" s="11" t="e">
        <f>VLOOKUP(Table76810[[#This Row],[CID]],ALY,2,FALSE)</f>
        <v>#N/A</v>
      </c>
    </row>
    <row r="3048" spans="1:10" x14ac:dyDescent="0.2">
      <c r="A3048" s="8" t="str">
        <f>Table76810[[#This Row],[Test No.]]&amp;Table76810[[#This Row],[Section]]&amp;Table76810[[#This Row],[Q No.]]</f>
        <v>R287</v>
      </c>
      <c r="C3048" s="7" t="s">
        <v>83</v>
      </c>
      <c r="D3048" s="12">
        <v>7</v>
      </c>
      <c r="F3048" s="11">
        <f>Table76810[[#This Row],[CID]]</f>
        <v>0</v>
      </c>
      <c r="J3048" s="11" t="e">
        <f>VLOOKUP(Table76810[[#This Row],[CID]],ALY,2,FALSE)</f>
        <v>#N/A</v>
      </c>
    </row>
    <row r="3049" spans="1:10" x14ac:dyDescent="0.2">
      <c r="A3049" s="8" t="str">
        <f>Table76810[[#This Row],[Test No.]]&amp;Table76810[[#This Row],[Section]]&amp;Table76810[[#This Row],[Q No.]]</f>
        <v>R288</v>
      </c>
      <c r="C3049" s="7" t="s">
        <v>83</v>
      </c>
      <c r="D3049" s="12">
        <v>8</v>
      </c>
      <c r="F3049" s="11">
        <f>Table76810[[#This Row],[CID]]</f>
        <v>0</v>
      </c>
      <c r="J3049" s="11" t="e">
        <f>VLOOKUP(Table76810[[#This Row],[CID]],ALY,2,FALSE)</f>
        <v>#N/A</v>
      </c>
    </row>
    <row r="3050" spans="1:10" x14ac:dyDescent="0.2">
      <c r="A3050" s="8" t="str">
        <f>Table76810[[#This Row],[Test No.]]&amp;Table76810[[#This Row],[Section]]&amp;Table76810[[#This Row],[Q No.]]</f>
        <v>R289</v>
      </c>
      <c r="C3050" s="7" t="s">
        <v>83</v>
      </c>
      <c r="D3050" s="12">
        <v>9</v>
      </c>
      <c r="F3050" s="11">
        <f>Table76810[[#This Row],[CID]]</f>
        <v>0</v>
      </c>
      <c r="J3050" s="11" t="e">
        <f>VLOOKUP(Table76810[[#This Row],[CID]],ALY,2,FALSE)</f>
        <v>#N/A</v>
      </c>
    </row>
    <row r="3051" spans="1:10" x14ac:dyDescent="0.2">
      <c r="A3051" s="8" t="str">
        <f>Table76810[[#This Row],[Test No.]]&amp;Table76810[[#This Row],[Section]]&amp;Table76810[[#This Row],[Q No.]]</f>
        <v>R2810</v>
      </c>
      <c r="C3051" s="7" t="s">
        <v>83</v>
      </c>
      <c r="D3051" s="12">
        <v>10</v>
      </c>
      <c r="F3051" s="11">
        <f>Table76810[[#This Row],[CID]]</f>
        <v>0</v>
      </c>
      <c r="J3051" s="11" t="e">
        <f>VLOOKUP(Table76810[[#This Row],[CID]],ALY,2,FALSE)</f>
        <v>#N/A</v>
      </c>
    </row>
    <row r="3052" spans="1:10" x14ac:dyDescent="0.2">
      <c r="A3052" s="8" t="str">
        <f>Table76810[[#This Row],[Test No.]]&amp;Table76810[[#This Row],[Section]]&amp;Table76810[[#This Row],[Q No.]]</f>
        <v>R2811</v>
      </c>
      <c r="C3052" s="7" t="s">
        <v>83</v>
      </c>
      <c r="D3052" s="12">
        <v>11</v>
      </c>
      <c r="F3052" s="11">
        <f>Table76810[[#This Row],[CID]]</f>
        <v>0</v>
      </c>
      <c r="J3052" s="11" t="e">
        <f>VLOOKUP(Table76810[[#This Row],[CID]],ALY,2,FALSE)</f>
        <v>#N/A</v>
      </c>
    </row>
    <row r="3053" spans="1:10" x14ac:dyDescent="0.2">
      <c r="A3053" s="8" t="str">
        <f>Table76810[[#This Row],[Test No.]]&amp;Table76810[[#This Row],[Section]]&amp;Table76810[[#This Row],[Q No.]]</f>
        <v>R2812</v>
      </c>
      <c r="C3053" s="7" t="s">
        <v>83</v>
      </c>
      <c r="D3053" s="12">
        <v>12</v>
      </c>
      <c r="F3053" s="11">
        <f>Table76810[[#This Row],[CID]]</f>
        <v>0</v>
      </c>
      <c r="J3053" s="11" t="e">
        <f>VLOOKUP(Table76810[[#This Row],[CID]],ALY,2,FALSE)</f>
        <v>#N/A</v>
      </c>
    </row>
    <row r="3054" spans="1:10" x14ac:dyDescent="0.2">
      <c r="A3054" s="8" t="str">
        <f>Table76810[[#This Row],[Test No.]]&amp;Table76810[[#This Row],[Section]]&amp;Table76810[[#This Row],[Q No.]]</f>
        <v>R2813</v>
      </c>
      <c r="C3054" s="7" t="s">
        <v>83</v>
      </c>
      <c r="D3054" s="12">
        <v>13</v>
      </c>
      <c r="F3054" s="11">
        <f>Table76810[[#This Row],[CID]]</f>
        <v>0</v>
      </c>
      <c r="J3054" s="11" t="e">
        <f>VLOOKUP(Table76810[[#This Row],[CID]],ALY,2,FALSE)</f>
        <v>#N/A</v>
      </c>
    </row>
    <row r="3055" spans="1:10" x14ac:dyDescent="0.2">
      <c r="A3055" s="8" t="str">
        <f>Table76810[[#This Row],[Test No.]]&amp;Table76810[[#This Row],[Section]]&amp;Table76810[[#This Row],[Q No.]]</f>
        <v>R2814</v>
      </c>
      <c r="C3055" s="7" t="s">
        <v>83</v>
      </c>
      <c r="D3055" s="12">
        <v>14</v>
      </c>
      <c r="F3055" s="11">
        <f>Table76810[[#This Row],[CID]]</f>
        <v>0</v>
      </c>
      <c r="J3055" s="11" t="e">
        <f>VLOOKUP(Table76810[[#This Row],[CID]],ALY,2,FALSE)</f>
        <v>#N/A</v>
      </c>
    </row>
    <row r="3056" spans="1:10" x14ac:dyDescent="0.2">
      <c r="A3056" s="8" t="str">
        <f>Table76810[[#This Row],[Test No.]]&amp;Table76810[[#This Row],[Section]]&amp;Table76810[[#This Row],[Q No.]]</f>
        <v>R2815</v>
      </c>
      <c r="C3056" s="7" t="s">
        <v>83</v>
      </c>
      <c r="D3056" s="12">
        <v>15</v>
      </c>
      <c r="F3056" s="11">
        <f>Table76810[[#This Row],[CID]]</f>
        <v>0</v>
      </c>
      <c r="J3056" s="11" t="e">
        <f>VLOOKUP(Table76810[[#This Row],[CID]],ALY,2,FALSE)</f>
        <v>#N/A</v>
      </c>
    </row>
    <row r="3057" spans="1:10" x14ac:dyDescent="0.2">
      <c r="A3057" s="8" t="str">
        <f>Table76810[[#This Row],[Test No.]]&amp;Table76810[[#This Row],[Section]]&amp;Table76810[[#This Row],[Q No.]]</f>
        <v>R2816</v>
      </c>
      <c r="C3057" s="7" t="s">
        <v>83</v>
      </c>
      <c r="D3057" s="12">
        <v>16</v>
      </c>
      <c r="F3057" s="11">
        <f>Table76810[[#This Row],[CID]]</f>
        <v>0</v>
      </c>
      <c r="J3057" s="11" t="e">
        <f>VLOOKUP(Table76810[[#This Row],[CID]],ALY,2,FALSE)</f>
        <v>#N/A</v>
      </c>
    </row>
    <row r="3058" spans="1:10" x14ac:dyDescent="0.2">
      <c r="A3058" s="8" t="str">
        <f>Table76810[[#This Row],[Test No.]]&amp;Table76810[[#This Row],[Section]]&amp;Table76810[[#This Row],[Q No.]]</f>
        <v>R2817</v>
      </c>
      <c r="C3058" s="7" t="s">
        <v>83</v>
      </c>
      <c r="D3058" s="12">
        <v>17</v>
      </c>
      <c r="F3058" s="11">
        <f>Table76810[[#This Row],[CID]]</f>
        <v>0</v>
      </c>
      <c r="J3058" s="11" t="e">
        <f>VLOOKUP(Table76810[[#This Row],[CID]],ALY,2,FALSE)</f>
        <v>#N/A</v>
      </c>
    </row>
    <row r="3059" spans="1:10" x14ac:dyDescent="0.2">
      <c r="A3059" s="8" t="str">
        <f>Table76810[[#This Row],[Test No.]]&amp;Table76810[[#This Row],[Section]]&amp;Table76810[[#This Row],[Q No.]]</f>
        <v>R2818</v>
      </c>
      <c r="C3059" s="7" t="s">
        <v>83</v>
      </c>
      <c r="D3059" s="12">
        <v>18</v>
      </c>
      <c r="F3059" s="11">
        <f>Table76810[[#This Row],[CID]]</f>
        <v>0</v>
      </c>
      <c r="J3059" s="11" t="e">
        <f>VLOOKUP(Table76810[[#This Row],[CID]],ALY,2,FALSE)</f>
        <v>#N/A</v>
      </c>
    </row>
    <row r="3060" spans="1:10" x14ac:dyDescent="0.2">
      <c r="A3060" s="8" t="str">
        <f>Table76810[[#This Row],[Test No.]]&amp;Table76810[[#This Row],[Section]]&amp;Table76810[[#This Row],[Q No.]]</f>
        <v>R2819</v>
      </c>
      <c r="C3060" s="7" t="s">
        <v>83</v>
      </c>
      <c r="D3060" s="12">
        <v>19</v>
      </c>
      <c r="F3060" s="11">
        <f>Table76810[[#This Row],[CID]]</f>
        <v>0</v>
      </c>
      <c r="J3060" s="11" t="e">
        <f>VLOOKUP(Table76810[[#This Row],[CID]],ALY,2,FALSE)</f>
        <v>#N/A</v>
      </c>
    </row>
    <row r="3061" spans="1:10" x14ac:dyDescent="0.2">
      <c r="A3061" s="8" t="str">
        <f>Table76810[[#This Row],[Test No.]]&amp;Table76810[[#This Row],[Section]]&amp;Table76810[[#This Row],[Q No.]]</f>
        <v>R2820</v>
      </c>
      <c r="C3061" s="7" t="s">
        <v>83</v>
      </c>
      <c r="D3061" s="12">
        <v>20</v>
      </c>
      <c r="F3061" s="11">
        <f>Table76810[[#This Row],[CID]]</f>
        <v>0</v>
      </c>
      <c r="J3061" s="11" t="e">
        <f>VLOOKUP(Table76810[[#This Row],[CID]],ALY,2,FALSE)</f>
        <v>#N/A</v>
      </c>
    </row>
    <row r="3062" spans="1:10" x14ac:dyDescent="0.2">
      <c r="A3062" s="8" t="str">
        <f>Table76810[[#This Row],[Test No.]]&amp;Table76810[[#This Row],[Section]]&amp;Table76810[[#This Row],[Q No.]]</f>
        <v>R2821</v>
      </c>
      <c r="C3062" s="7" t="s">
        <v>83</v>
      </c>
      <c r="D3062" s="12">
        <v>21</v>
      </c>
      <c r="F3062" s="11">
        <f>Table76810[[#This Row],[CID]]</f>
        <v>0</v>
      </c>
      <c r="J3062" s="11" t="e">
        <f>VLOOKUP(Table76810[[#This Row],[CID]],ALY,2,FALSE)</f>
        <v>#N/A</v>
      </c>
    </row>
    <row r="3063" spans="1:10" x14ac:dyDescent="0.2">
      <c r="A3063" s="8" t="str">
        <f>Table76810[[#This Row],[Test No.]]&amp;Table76810[[#This Row],[Section]]&amp;Table76810[[#This Row],[Q No.]]</f>
        <v>R2822</v>
      </c>
      <c r="C3063" s="7" t="s">
        <v>83</v>
      </c>
      <c r="D3063" s="12">
        <v>22</v>
      </c>
      <c r="F3063" s="11">
        <f>Table76810[[#This Row],[CID]]</f>
        <v>0</v>
      </c>
      <c r="J3063" s="11" t="e">
        <f>VLOOKUP(Table76810[[#This Row],[CID]],ALY,2,FALSE)</f>
        <v>#N/A</v>
      </c>
    </row>
    <row r="3064" spans="1:10" x14ac:dyDescent="0.2">
      <c r="A3064" s="8" t="str">
        <f>Table76810[[#This Row],[Test No.]]&amp;Table76810[[#This Row],[Section]]&amp;Table76810[[#This Row],[Q No.]]</f>
        <v>R2823</v>
      </c>
      <c r="C3064" s="7" t="s">
        <v>83</v>
      </c>
      <c r="D3064" s="12">
        <v>23</v>
      </c>
      <c r="F3064" s="11">
        <f>Table76810[[#This Row],[CID]]</f>
        <v>0</v>
      </c>
      <c r="J3064" s="11" t="e">
        <f>VLOOKUP(Table76810[[#This Row],[CID]],ALY,2,FALSE)</f>
        <v>#N/A</v>
      </c>
    </row>
    <row r="3065" spans="1:10" x14ac:dyDescent="0.2">
      <c r="A3065" s="8" t="str">
        <f>Table76810[[#This Row],[Test No.]]&amp;Table76810[[#This Row],[Section]]&amp;Table76810[[#This Row],[Q No.]]</f>
        <v>R2824</v>
      </c>
      <c r="C3065" s="7" t="s">
        <v>83</v>
      </c>
      <c r="D3065" s="12">
        <v>24</v>
      </c>
      <c r="F3065" s="11">
        <f>Table76810[[#This Row],[CID]]</f>
        <v>0</v>
      </c>
      <c r="J3065" s="11" t="e">
        <f>VLOOKUP(Table76810[[#This Row],[CID]],ALY,2,FALSE)</f>
        <v>#N/A</v>
      </c>
    </row>
    <row r="3066" spans="1:10" x14ac:dyDescent="0.2">
      <c r="A3066" s="8" t="str">
        <f>Table76810[[#This Row],[Test No.]]&amp;Table76810[[#This Row],[Section]]&amp;Table76810[[#This Row],[Q No.]]</f>
        <v>R2825</v>
      </c>
      <c r="C3066" s="7" t="s">
        <v>83</v>
      </c>
      <c r="D3066" s="12">
        <v>25</v>
      </c>
      <c r="F3066" s="11">
        <f>Table76810[[#This Row],[CID]]</f>
        <v>0</v>
      </c>
      <c r="J3066" s="11" t="e">
        <f>VLOOKUP(Table76810[[#This Row],[CID]],ALY,2,FALSE)</f>
        <v>#N/A</v>
      </c>
    </row>
    <row r="3067" spans="1:10" x14ac:dyDescent="0.2">
      <c r="A3067" s="8" t="str">
        <f>Table76810[[#This Row],[Test No.]]&amp;Table76810[[#This Row],[Section]]&amp;Table76810[[#This Row],[Q No.]]</f>
        <v>R2826</v>
      </c>
      <c r="C3067" s="7" t="s">
        <v>83</v>
      </c>
      <c r="D3067" s="12">
        <v>26</v>
      </c>
      <c r="F3067" s="11">
        <f>Table76810[[#This Row],[CID]]</f>
        <v>0</v>
      </c>
      <c r="J3067" s="11" t="e">
        <f>VLOOKUP(Table76810[[#This Row],[CID]],ALY,2,FALSE)</f>
        <v>#N/A</v>
      </c>
    </row>
    <row r="3068" spans="1:10" x14ac:dyDescent="0.2">
      <c r="A3068" s="8" t="str">
        <f>Table76810[[#This Row],[Test No.]]&amp;Table76810[[#This Row],[Section]]&amp;Table76810[[#This Row],[Q No.]]</f>
        <v>R2827</v>
      </c>
      <c r="C3068" s="7" t="s">
        <v>83</v>
      </c>
      <c r="D3068" s="12">
        <v>27</v>
      </c>
      <c r="F3068" s="11">
        <f>Table76810[[#This Row],[CID]]</f>
        <v>0</v>
      </c>
      <c r="J3068" s="11" t="e">
        <f>VLOOKUP(Table76810[[#This Row],[CID]],ALY,2,FALSE)</f>
        <v>#N/A</v>
      </c>
    </row>
    <row r="3069" spans="1:10" x14ac:dyDescent="0.2">
      <c r="A3069" s="8" t="str">
        <f>Table76810[[#This Row],[Test No.]]&amp;Table76810[[#This Row],[Section]]&amp;Table76810[[#This Row],[Q No.]]</f>
        <v>R2828</v>
      </c>
      <c r="C3069" s="7" t="s">
        <v>83</v>
      </c>
      <c r="D3069" s="12">
        <v>28</v>
      </c>
      <c r="F3069" s="11">
        <f>Table76810[[#This Row],[CID]]</f>
        <v>0</v>
      </c>
      <c r="J3069" s="11" t="e">
        <f>VLOOKUP(Table76810[[#This Row],[CID]],ALY,2,FALSE)</f>
        <v>#N/A</v>
      </c>
    </row>
    <row r="3070" spans="1:10" x14ac:dyDescent="0.2">
      <c r="A3070" s="8" t="str">
        <f>Table76810[[#This Row],[Test No.]]&amp;Table76810[[#This Row],[Section]]&amp;Table76810[[#This Row],[Q No.]]</f>
        <v>R2829</v>
      </c>
      <c r="C3070" s="7" t="s">
        <v>83</v>
      </c>
      <c r="D3070" s="12">
        <v>29</v>
      </c>
      <c r="F3070" s="11">
        <f>Table76810[[#This Row],[CID]]</f>
        <v>0</v>
      </c>
      <c r="J3070" s="11" t="e">
        <f>VLOOKUP(Table76810[[#This Row],[CID]],ALY,2,FALSE)</f>
        <v>#N/A</v>
      </c>
    </row>
    <row r="3071" spans="1:10" x14ac:dyDescent="0.2">
      <c r="A3071" s="8" t="str">
        <f>Table76810[[#This Row],[Test No.]]&amp;Table76810[[#This Row],[Section]]&amp;Table76810[[#This Row],[Q No.]]</f>
        <v>R2830</v>
      </c>
      <c r="C3071" s="7" t="s">
        <v>83</v>
      </c>
      <c r="D3071" s="12">
        <v>30</v>
      </c>
      <c r="F3071" s="11">
        <f>Table76810[[#This Row],[CID]]</f>
        <v>0</v>
      </c>
      <c r="J3071" s="11" t="e">
        <f>VLOOKUP(Table76810[[#This Row],[CID]],ALY,2,FALSE)</f>
        <v>#N/A</v>
      </c>
    </row>
    <row r="3072" spans="1:10" x14ac:dyDescent="0.2">
      <c r="A3072" s="8" t="str">
        <f>Table76810[[#This Row],[Test No.]]&amp;Table76810[[#This Row],[Section]]&amp;Table76810[[#This Row],[Q No.]]</f>
        <v>R2831</v>
      </c>
      <c r="C3072" s="7" t="s">
        <v>83</v>
      </c>
      <c r="D3072" s="12">
        <v>31</v>
      </c>
      <c r="F3072" s="11">
        <f>Table76810[[#This Row],[CID]]</f>
        <v>0</v>
      </c>
      <c r="J3072" s="11" t="e">
        <f>VLOOKUP(Table76810[[#This Row],[CID]],ALY,2,FALSE)</f>
        <v>#N/A</v>
      </c>
    </row>
    <row r="3073" spans="1:10" x14ac:dyDescent="0.2">
      <c r="A3073" s="8" t="str">
        <f>Table76810[[#This Row],[Test No.]]&amp;Table76810[[#This Row],[Section]]&amp;Table76810[[#This Row],[Q No.]]</f>
        <v>R2832</v>
      </c>
      <c r="C3073" s="7" t="s">
        <v>83</v>
      </c>
      <c r="D3073" s="12">
        <v>32</v>
      </c>
      <c r="F3073" s="11">
        <f>Table76810[[#This Row],[CID]]</f>
        <v>0</v>
      </c>
      <c r="J3073" s="11" t="e">
        <f>VLOOKUP(Table76810[[#This Row],[CID]],ALY,2,FALSE)</f>
        <v>#N/A</v>
      </c>
    </row>
    <row r="3074" spans="1:10" x14ac:dyDescent="0.2">
      <c r="A3074" s="8" t="str">
        <f>Table76810[[#This Row],[Test No.]]&amp;Table76810[[#This Row],[Section]]&amp;Table76810[[#This Row],[Q No.]]</f>
        <v>R2833</v>
      </c>
      <c r="C3074" s="7" t="s">
        <v>83</v>
      </c>
      <c r="D3074" s="12">
        <v>33</v>
      </c>
      <c r="F3074" s="11">
        <f>Table76810[[#This Row],[CID]]</f>
        <v>0</v>
      </c>
      <c r="J3074" s="11" t="e">
        <f>VLOOKUP(Table76810[[#This Row],[CID]],ALY,2,FALSE)</f>
        <v>#N/A</v>
      </c>
    </row>
    <row r="3075" spans="1:10" x14ac:dyDescent="0.2">
      <c r="A3075" s="8" t="str">
        <f>Table76810[[#This Row],[Test No.]]&amp;Table76810[[#This Row],[Section]]&amp;Table76810[[#This Row],[Q No.]]</f>
        <v>R2834</v>
      </c>
      <c r="C3075" s="7" t="s">
        <v>83</v>
      </c>
      <c r="D3075" s="12">
        <v>34</v>
      </c>
      <c r="F3075" s="11">
        <f>Table76810[[#This Row],[CID]]</f>
        <v>0</v>
      </c>
      <c r="J3075" s="11" t="e">
        <f>VLOOKUP(Table76810[[#This Row],[CID]],ALY,2,FALSE)</f>
        <v>#N/A</v>
      </c>
    </row>
    <row r="3076" spans="1:10" x14ac:dyDescent="0.2">
      <c r="A3076" s="8" t="str">
        <f>Table76810[[#This Row],[Test No.]]&amp;Table76810[[#This Row],[Section]]&amp;Table76810[[#This Row],[Q No.]]</f>
        <v>R2835</v>
      </c>
      <c r="C3076" s="7" t="s">
        <v>83</v>
      </c>
      <c r="D3076" s="12">
        <v>35</v>
      </c>
      <c r="F3076" s="11">
        <f>Table76810[[#This Row],[CID]]</f>
        <v>0</v>
      </c>
      <c r="J3076" s="11" t="e">
        <f>VLOOKUP(Table76810[[#This Row],[CID]],ALY,2,FALSE)</f>
        <v>#N/A</v>
      </c>
    </row>
    <row r="3077" spans="1:10" x14ac:dyDescent="0.2">
      <c r="A3077" s="8" t="str">
        <f>Table76810[[#This Row],[Test No.]]&amp;Table76810[[#This Row],[Section]]&amp;Table76810[[#This Row],[Q No.]]</f>
        <v>R2836</v>
      </c>
      <c r="C3077" s="7" t="s">
        <v>83</v>
      </c>
      <c r="D3077" s="12">
        <v>36</v>
      </c>
      <c r="F3077" s="11">
        <f>Table76810[[#This Row],[CID]]</f>
        <v>0</v>
      </c>
      <c r="J3077" s="11" t="e">
        <f>VLOOKUP(Table76810[[#This Row],[CID]],ALY,2,FALSE)</f>
        <v>#N/A</v>
      </c>
    </row>
    <row r="3078" spans="1:10" x14ac:dyDescent="0.2">
      <c r="A3078" s="8" t="str">
        <f>Table76810[[#This Row],[Test No.]]&amp;Table76810[[#This Row],[Section]]&amp;Table76810[[#This Row],[Q No.]]</f>
        <v>R2837</v>
      </c>
      <c r="C3078" s="7" t="s">
        <v>83</v>
      </c>
      <c r="D3078" s="12">
        <v>37</v>
      </c>
      <c r="F3078" s="11">
        <f>Table76810[[#This Row],[CID]]</f>
        <v>0</v>
      </c>
      <c r="J3078" s="11" t="e">
        <f>VLOOKUP(Table76810[[#This Row],[CID]],ALY,2,FALSE)</f>
        <v>#N/A</v>
      </c>
    </row>
    <row r="3079" spans="1:10" x14ac:dyDescent="0.2">
      <c r="A3079" s="8" t="str">
        <f>Table76810[[#This Row],[Test No.]]&amp;Table76810[[#This Row],[Section]]&amp;Table76810[[#This Row],[Q No.]]</f>
        <v>R2838</v>
      </c>
      <c r="C3079" s="7" t="s">
        <v>83</v>
      </c>
      <c r="D3079" s="12">
        <v>38</v>
      </c>
      <c r="F3079" s="11">
        <f>Table76810[[#This Row],[CID]]</f>
        <v>0</v>
      </c>
      <c r="J3079" s="11" t="e">
        <f>VLOOKUP(Table76810[[#This Row],[CID]],ALY,2,FALSE)</f>
        <v>#N/A</v>
      </c>
    </row>
    <row r="3080" spans="1:10" x14ac:dyDescent="0.2">
      <c r="A3080" s="8" t="str">
        <f>Table76810[[#This Row],[Test No.]]&amp;Table76810[[#This Row],[Section]]&amp;Table76810[[#This Row],[Q No.]]</f>
        <v>R2839</v>
      </c>
      <c r="C3080" s="7" t="s">
        <v>83</v>
      </c>
      <c r="D3080" s="12">
        <v>39</v>
      </c>
      <c r="F3080" s="11">
        <f>Table76810[[#This Row],[CID]]</f>
        <v>0</v>
      </c>
      <c r="J3080" s="11" t="e">
        <f>VLOOKUP(Table76810[[#This Row],[CID]],ALY,2,FALSE)</f>
        <v>#N/A</v>
      </c>
    </row>
    <row r="3081" spans="1:10" x14ac:dyDescent="0.2">
      <c r="A3081" s="8" t="str">
        <f>Table76810[[#This Row],[Test No.]]&amp;Table76810[[#This Row],[Section]]&amp;Table76810[[#This Row],[Q No.]]</f>
        <v>R2840</v>
      </c>
      <c r="C3081" s="7" t="s">
        <v>83</v>
      </c>
      <c r="D3081" s="12">
        <v>40</v>
      </c>
      <c r="F3081" s="11">
        <f>Table76810[[#This Row],[CID]]</f>
        <v>0</v>
      </c>
      <c r="J3081" s="11" t="e">
        <f>VLOOKUP(Table76810[[#This Row],[CID]],ALY,2,FALSE)</f>
        <v>#N/A</v>
      </c>
    </row>
    <row r="3082" spans="1:10" x14ac:dyDescent="0.2">
      <c r="A3082" s="8" t="str">
        <f>Table76810[[#This Row],[Test No.]]&amp;Table76810[[#This Row],[Section]]&amp;Table76810[[#This Row],[Q No.]]</f>
        <v>R291</v>
      </c>
      <c r="C3082" s="7" t="s">
        <v>82</v>
      </c>
      <c r="D3082" s="12">
        <v>1</v>
      </c>
      <c r="F3082" s="11">
        <f>Table76810[[#This Row],[CID]]</f>
        <v>0</v>
      </c>
      <c r="J3082" s="11" t="e">
        <f>VLOOKUP(Table76810[[#This Row],[CID]],ALY,2,FALSE)</f>
        <v>#N/A</v>
      </c>
    </row>
    <row r="3083" spans="1:10" x14ac:dyDescent="0.2">
      <c r="A3083" s="8" t="str">
        <f>Table76810[[#This Row],[Test No.]]&amp;Table76810[[#This Row],[Section]]&amp;Table76810[[#This Row],[Q No.]]</f>
        <v>R292</v>
      </c>
      <c r="C3083" s="7" t="s">
        <v>82</v>
      </c>
      <c r="D3083" s="12">
        <v>2</v>
      </c>
      <c r="F3083" s="11">
        <f>Table76810[[#This Row],[CID]]</f>
        <v>0</v>
      </c>
      <c r="J3083" s="11" t="e">
        <f>VLOOKUP(Table76810[[#This Row],[CID]],ALY,2,FALSE)</f>
        <v>#N/A</v>
      </c>
    </row>
    <row r="3084" spans="1:10" x14ac:dyDescent="0.2">
      <c r="A3084" s="8" t="str">
        <f>Table76810[[#This Row],[Test No.]]&amp;Table76810[[#This Row],[Section]]&amp;Table76810[[#This Row],[Q No.]]</f>
        <v>R293</v>
      </c>
      <c r="C3084" s="7" t="s">
        <v>82</v>
      </c>
      <c r="D3084" s="12">
        <v>3</v>
      </c>
      <c r="F3084" s="11">
        <f>Table76810[[#This Row],[CID]]</f>
        <v>0</v>
      </c>
      <c r="J3084" s="11" t="e">
        <f>VLOOKUP(Table76810[[#This Row],[CID]],ALY,2,FALSE)</f>
        <v>#N/A</v>
      </c>
    </row>
    <row r="3085" spans="1:10" x14ac:dyDescent="0.2">
      <c r="A3085" s="8" t="str">
        <f>Table76810[[#This Row],[Test No.]]&amp;Table76810[[#This Row],[Section]]&amp;Table76810[[#This Row],[Q No.]]</f>
        <v>R294</v>
      </c>
      <c r="C3085" s="7" t="s">
        <v>82</v>
      </c>
      <c r="D3085" s="12">
        <v>4</v>
      </c>
      <c r="F3085" s="11">
        <f>Table76810[[#This Row],[CID]]</f>
        <v>0</v>
      </c>
      <c r="J3085" s="11" t="e">
        <f>VLOOKUP(Table76810[[#This Row],[CID]],ALY,2,FALSE)</f>
        <v>#N/A</v>
      </c>
    </row>
    <row r="3086" spans="1:10" x14ac:dyDescent="0.2">
      <c r="A3086" s="8" t="str">
        <f>Table76810[[#This Row],[Test No.]]&amp;Table76810[[#This Row],[Section]]&amp;Table76810[[#This Row],[Q No.]]</f>
        <v>R295</v>
      </c>
      <c r="C3086" s="7" t="s">
        <v>82</v>
      </c>
      <c r="D3086" s="12">
        <v>5</v>
      </c>
      <c r="F3086" s="11">
        <f>Table76810[[#This Row],[CID]]</f>
        <v>0</v>
      </c>
      <c r="J3086" s="11" t="e">
        <f>VLOOKUP(Table76810[[#This Row],[CID]],ALY,2,FALSE)</f>
        <v>#N/A</v>
      </c>
    </row>
    <row r="3087" spans="1:10" x14ac:dyDescent="0.2">
      <c r="A3087" s="8" t="str">
        <f>Table76810[[#This Row],[Test No.]]&amp;Table76810[[#This Row],[Section]]&amp;Table76810[[#This Row],[Q No.]]</f>
        <v>R296</v>
      </c>
      <c r="C3087" s="7" t="s">
        <v>82</v>
      </c>
      <c r="D3087" s="12">
        <v>6</v>
      </c>
      <c r="F3087" s="11">
        <f>Table76810[[#This Row],[CID]]</f>
        <v>0</v>
      </c>
      <c r="J3087" s="11" t="e">
        <f>VLOOKUP(Table76810[[#This Row],[CID]],ALY,2,FALSE)</f>
        <v>#N/A</v>
      </c>
    </row>
    <row r="3088" spans="1:10" x14ac:dyDescent="0.2">
      <c r="A3088" s="8" t="str">
        <f>Table76810[[#This Row],[Test No.]]&amp;Table76810[[#This Row],[Section]]&amp;Table76810[[#This Row],[Q No.]]</f>
        <v>R297</v>
      </c>
      <c r="C3088" s="7" t="s">
        <v>82</v>
      </c>
      <c r="D3088" s="12">
        <v>7</v>
      </c>
      <c r="F3088" s="11">
        <f>Table76810[[#This Row],[CID]]</f>
        <v>0</v>
      </c>
      <c r="J3088" s="11" t="e">
        <f>VLOOKUP(Table76810[[#This Row],[CID]],ALY,2,FALSE)</f>
        <v>#N/A</v>
      </c>
    </row>
    <row r="3089" spans="1:10" x14ac:dyDescent="0.2">
      <c r="A3089" s="8" t="str">
        <f>Table76810[[#This Row],[Test No.]]&amp;Table76810[[#This Row],[Section]]&amp;Table76810[[#This Row],[Q No.]]</f>
        <v>R298</v>
      </c>
      <c r="C3089" s="7" t="s">
        <v>82</v>
      </c>
      <c r="D3089" s="12">
        <v>8</v>
      </c>
      <c r="F3089" s="11">
        <f>Table76810[[#This Row],[CID]]</f>
        <v>0</v>
      </c>
      <c r="J3089" s="11" t="e">
        <f>VLOOKUP(Table76810[[#This Row],[CID]],ALY,2,FALSE)</f>
        <v>#N/A</v>
      </c>
    </row>
    <row r="3090" spans="1:10" x14ac:dyDescent="0.2">
      <c r="A3090" s="8" t="str">
        <f>Table76810[[#This Row],[Test No.]]&amp;Table76810[[#This Row],[Section]]&amp;Table76810[[#This Row],[Q No.]]</f>
        <v>R299</v>
      </c>
      <c r="C3090" s="7" t="s">
        <v>82</v>
      </c>
      <c r="D3090" s="12">
        <v>9</v>
      </c>
      <c r="F3090" s="11">
        <f>Table76810[[#This Row],[CID]]</f>
        <v>0</v>
      </c>
      <c r="J3090" s="11" t="e">
        <f>VLOOKUP(Table76810[[#This Row],[CID]],ALY,2,FALSE)</f>
        <v>#N/A</v>
      </c>
    </row>
    <row r="3091" spans="1:10" x14ac:dyDescent="0.2">
      <c r="A3091" s="8" t="str">
        <f>Table76810[[#This Row],[Test No.]]&amp;Table76810[[#This Row],[Section]]&amp;Table76810[[#This Row],[Q No.]]</f>
        <v>R2910</v>
      </c>
      <c r="C3091" s="7" t="s">
        <v>82</v>
      </c>
      <c r="D3091" s="12">
        <v>10</v>
      </c>
      <c r="F3091" s="11">
        <f>Table76810[[#This Row],[CID]]</f>
        <v>0</v>
      </c>
      <c r="J3091" s="11" t="e">
        <f>VLOOKUP(Table76810[[#This Row],[CID]],ALY,2,FALSE)</f>
        <v>#N/A</v>
      </c>
    </row>
    <row r="3092" spans="1:10" x14ac:dyDescent="0.2">
      <c r="A3092" s="8" t="str">
        <f>Table76810[[#This Row],[Test No.]]&amp;Table76810[[#This Row],[Section]]&amp;Table76810[[#This Row],[Q No.]]</f>
        <v>R2911</v>
      </c>
      <c r="C3092" s="7" t="s">
        <v>82</v>
      </c>
      <c r="D3092" s="12">
        <v>11</v>
      </c>
      <c r="F3092" s="11">
        <f>Table76810[[#This Row],[CID]]</f>
        <v>0</v>
      </c>
      <c r="J3092" s="11" t="e">
        <f>VLOOKUP(Table76810[[#This Row],[CID]],ALY,2,FALSE)</f>
        <v>#N/A</v>
      </c>
    </row>
    <row r="3093" spans="1:10" x14ac:dyDescent="0.2">
      <c r="A3093" s="8" t="str">
        <f>Table76810[[#This Row],[Test No.]]&amp;Table76810[[#This Row],[Section]]&amp;Table76810[[#This Row],[Q No.]]</f>
        <v>R2912</v>
      </c>
      <c r="C3093" s="7" t="s">
        <v>82</v>
      </c>
      <c r="D3093" s="12">
        <v>12</v>
      </c>
      <c r="F3093" s="11">
        <f>Table76810[[#This Row],[CID]]</f>
        <v>0</v>
      </c>
      <c r="J3093" s="11" t="e">
        <f>VLOOKUP(Table76810[[#This Row],[CID]],ALY,2,FALSE)</f>
        <v>#N/A</v>
      </c>
    </row>
    <row r="3094" spans="1:10" x14ac:dyDescent="0.2">
      <c r="A3094" s="8" t="str">
        <f>Table76810[[#This Row],[Test No.]]&amp;Table76810[[#This Row],[Section]]&amp;Table76810[[#This Row],[Q No.]]</f>
        <v>R2913</v>
      </c>
      <c r="C3094" s="7" t="s">
        <v>82</v>
      </c>
      <c r="D3094" s="12">
        <v>13</v>
      </c>
      <c r="F3094" s="11">
        <f>Table76810[[#This Row],[CID]]</f>
        <v>0</v>
      </c>
      <c r="J3094" s="11" t="e">
        <f>VLOOKUP(Table76810[[#This Row],[CID]],ALY,2,FALSE)</f>
        <v>#N/A</v>
      </c>
    </row>
    <row r="3095" spans="1:10" x14ac:dyDescent="0.2">
      <c r="A3095" s="8" t="str">
        <f>Table76810[[#This Row],[Test No.]]&amp;Table76810[[#This Row],[Section]]&amp;Table76810[[#This Row],[Q No.]]</f>
        <v>R2914</v>
      </c>
      <c r="C3095" s="7" t="s">
        <v>82</v>
      </c>
      <c r="D3095" s="12">
        <v>14</v>
      </c>
      <c r="F3095" s="11">
        <f>Table76810[[#This Row],[CID]]</f>
        <v>0</v>
      </c>
      <c r="J3095" s="11" t="e">
        <f>VLOOKUP(Table76810[[#This Row],[CID]],ALY,2,FALSE)</f>
        <v>#N/A</v>
      </c>
    </row>
    <row r="3096" spans="1:10" x14ac:dyDescent="0.2">
      <c r="A3096" s="8" t="str">
        <f>Table76810[[#This Row],[Test No.]]&amp;Table76810[[#This Row],[Section]]&amp;Table76810[[#This Row],[Q No.]]</f>
        <v>R2915</v>
      </c>
      <c r="C3096" s="7" t="s">
        <v>82</v>
      </c>
      <c r="D3096" s="12">
        <v>15</v>
      </c>
      <c r="F3096" s="11">
        <f>Table76810[[#This Row],[CID]]</f>
        <v>0</v>
      </c>
      <c r="J3096" s="11" t="e">
        <f>VLOOKUP(Table76810[[#This Row],[CID]],ALY,2,FALSE)</f>
        <v>#N/A</v>
      </c>
    </row>
    <row r="3097" spans="1:10" x14ac:dyDescent="0.2">
      <c r="A3097" s="8" t="str">
        <f>Table76810[[#This Row],[Test No.]]&amp;Table76810[[#This Row],[Section]]&amp;Table76810[[#This Row],[Q No.]]</f>
        <v>R2916</v>
      </c>
      <c r="C3097" s="7" t="s">
        <v>82</v>
      </c>
      <c r="D3097" s="12">
        <v>16</v>
      </c>
      <c r="F3097" s="11">
        <f>Table76810[[#This Row],[CID]]</f>
        <v>0</v>
      </c>
      <c r="J3097" s="11" t="e">
        <f>VLOOKUP(Table76810[[#This Row],[CID]],ALY,2,FALSE)</f>
        <v>#N/A</v>
      </c>
    </row>
    <row r="3098" spans="1:10" x14ac:dyDescent="0.2">
      <c r="A3098" s="8" t="str">
        <f>Table76810[[#This Row],[Test No.]]&amp;Table76810[[#This Row],[Section]]&amp;Table76810[[#This Row],[Q No.]]</f>
        <v>R2917</v>
      </c>
      <c r="C3098" s="7" t="s">
        <v>82</v>
      </c>
      <c r="D3098" s="12">
        <v>17</v>
      </c>
      <c r="F3098" s="11">
        <f>Table76810[[#This Row],[CID]]</f>
        <v>0</v>
      </c>
      <c r="J3098" s="11" t="e">
        <f>VLOOKUP(Table76810[[#This Row],[CID]],ALY,2,FALSE)</f>
        <v>#N/A</v>
      </c>
    </row>
    <row r="3099" spans="1:10" x14ac:dyDescent="0.2">
      <c r="A3099" s="8" t="str">
        <f>Table76810[[#This Row],[Test No.]]&amp;Table76810[[#This Row],[Section]]&amp;Table76810[[#This Row],[Q No.]]</f>
        <v>R2918</v>
      </c>
      <c r="C3099" s="7" t="s">
        <v>82</v>
      </c>
      <c r="D3099" s="12">
        <v>18</v>
      </c>
      <c r="F3099" s="11">
        <f>Table76810[[#This Row],[CID]]</f>
        <v>0</v>
      </c>
      <c r="J3099" s="11" t="e">
        <f>VLOOKUP(Table76810[[#This Row],[CID]],ALY,2,FALSE)</f>
        <v>#N/A</v>
      </c>
    </row>
    <row r="3100" spans="1:10" x14ac:dyDescent="0.2">
      <c r="A3100" s="8" t="str">
        <f>Table76810[[#This Row],[Test No.]]&amp;Table76810[[#This Row],[Section]]&amp;Table76810[[#This Row],[Q No.]]</f>
        <v>R2919</v>
      </c>
      <c r="C3100" s="7" t="s">
        <v>82</v>
      </c>
      <c r="D3100" s="12">
        <v>19</v>
      </c>
      <c r="F3100" s="11">
        <f>Table76810[[#This Row],[CID]]</f>
        <v>0</v>
      </c>
      <c r="J3100" s="11" t="e">
        <f>VLOOKUP(Table76810[[#This Row],[CID]],ALY,2,FALSE)</f>
        <v>#N/A</v>
      </c>
    </row>
    <row r="3101" spans="1:10" x14ac:dyDescent="0.2">
      <c r="A3101" s="8" t="str">
        <f>Table76810[[#This Row],[Test No.]]&amp;Table76810[[#This Row],[Section]]&amp;Table76810[[#This Row],[Q No.]]</f>
        <v>R2920</v>
      </c>
      <c r="C3101" s="7" t="s">
        <v>82</v>
      </c>
      <c r="D3101" s="12">
        <v>20</v>
      </c>
      <c r="F3101" s="11">
        <f>Table76810[[#This Row],[CID]]</f>
        <v>0</v>
      </c>
      <c r="J3101" s="11" t="e">
        <f>VLOOKUP(Table76810[[#This Row],[CID]],ALY,2,FALSE)</f>
        <v>#N/A</v>
      </c>
    </row>
    <row r="3102" spans="1:10" x14ac:dyDescent="0.2">
      <c r="A3102" s="8" t="str">
        <f>Table76810[[#This Row],[Test No.]]&amp;Table76810[[#This Row],[Section]]&amp;Table76810[[#This Row],[Q No.]]</f>
        <v>R2921</v>
      </c>
      <c r="C3102" s="7" t="s">
        <v>82</v>
      </c>
      <c r="D3102" s="12">
        <v>21</v>
      </c>
      <c r="F3102" s="11">
        <f>Table76810[[#This Row],[CID]]</f>
        <v>0</v>
      </c>
      <c r="J3102" s="11" t="e">
        <f>VLOOKUP(Table76810[[#This Row],[CID]],ALY,2,FALSE)</f>
        <v>#N/A</v>
      </c>
    </row>
    <row r="3103" spans="1:10" x14ac:dyDescent="0.2">
      <c r="A3103" s="8" t="str">
        <f>Table76810[[#This Row],[Test No.]]&amp;Table76810[[#This Row],[Section]]&amp;Table76810[[#This Row],[Q No.]]</f>
        <v>R2922</v>
      </c>
      <c r="C3103" s="7" t="s">
        <v>82</v>
      </c>
      <c r="D3103" s="12">
        <v>22</v>
      </c>
      <c r="F3103" s="11">
        <f>Table76810[[#This Row],[CID]]</f>
        <v>0</v>
      </c>
      <c r="J3103" s="11" t="e">
        <f>VLOOKUP(Table76810[[#This Row],[CID]],ALY,2,FALSE)</f>
        <v>#N/A</v>
      </c>
    </row>
    <row r="3104" spans="1:10" x14ac:dyDescent="0.2">
      <c r="A3104" s="8" t="str">
        <f>Table76810[[#This Row],[Test No.]]&amp;Table76810[[#This Row],[Section]]&amp;Table76810[[#This Row],[Q No.]]</f>
        <v>R2923</v>
      </c>
      <c r="C3104" s="7" t="s">
        <v>82</v>
      </c>
      <c r="D3104" s="12">
        <v>23</v>
      </c>
      <c r="F3104" s="11">
        <f>Table76810[[#This Row],[CID]]</f>
        <v>0</v>
      </c>
      <c r="J3104" s="11" t="e">
        <f>VLOOKUP(Table76810[[#This Row],[CID]],ALY,2,FALSE)</f>
        <v>#N/A</v>
      </c>
    </row>
    <row r="3105" spans="1:10" x14ac:dyDescent="0.2">
      <c r="A3105" s="8" t="str">
        <f>Table76810[[#This Row],[Test No.]]&amp;Table76810[[#This Row],[Section]]&amp;Table76810[[#This Row],[Q No.]]</f>
        <v>R2924</v>
      </c>
      <c r="C3105" s="7" t="s">
        <v>82</v>
      </c>
      <c r="D3105" s="12">
        <v>24</v>
      </c>
      <c r="F3105" s="11">
        <f>Table76810[[#This Row],[CID]]</f>
        <v>0</v>
      </c>
      <c r="J3105" s="11" t="e">
        <f>VLOOKUP(Table76810[[#This Row],[CID]],ALY,2,FALSE)</f>
        <v>#N/A</v>
      </c>
    </row>
    <row r="3106" spans="1:10" x14ac:dyDescent="0.2">
      <c r="A3106" s="8" t="str">
        <f>Table76810[[#This Row],[Test No.]]&amp;Table76810[[#This Row],[Section]]&amp;Table76810[[#This Row],[Q No.]]</f>
        <v>R2925</v>
      </c>
      <c r="C3106" s="7" t="s">
        <v>82</v>
      </c>
      <c r="D3106" s="12">
        <v>25</v>
      </c>
      <c r="F3106" s="11">
        <f>Table76810[[#This Row],[CID]]</f>
        <v>0</v>
      </c>
      <c r="J3106" s="11" t="e">
        <f>VLOOKUP(Table76810[[#This Row],[CID]],ALY,2,FALSE)</f>
        <v>#N/A</v>
      </c>
    </row>
    <row r="3107" spans="1:10" x14ac:dyDescent="0.2">
      <c r="A3107" s="8" t="str">
        <f>Table76810[[#This Row],[Test No.]]&amp;Table76810[[#This Row],[Section]]&amp;Table76810[[#This Row],[Q No.]]</f>
        <v>R2926</v>
      </c>
      <c r="C3107" s="7" t="s">
        <v>82</v>
      </c>
      <c r="D3107" s="12">
        <v>26</v>
      </c>
      <c r="F3107" s="11">
        <f>Table76810[[#This Row],[CID]]</f>
        <v>0</v>
      </c>
      <c r="J3107" s="11" t="e">
        <f>VLOOKUP(Table76810[[#This Row],[CID]],ALY,2,FALSE)</f>
        <v>#N/A</v>
      </c>
    </row>
    <row r="3108" spans="1:10" x14ac:dyDescent="0.2">
      <c r="A3108" s="8" t="str">
        <f>Table76810[[#This Row],[Test No.]]&amp;Table76810[[#This Row],[Section]]&amp;Table76810[[#This Row],[Q No.]]</f>
        <v>R2927</v>
      </c>
      <c r="C3108" s="7" t="s">
        <v>82</v>
      </c>
      <c r="D3108" s="12">
        <v>27</v>
      </c>
      <c r="F3108" s="11">
        <f>Table76810[[#This Row],[CID]]</f>
        <v>0</v>
      </c>
      <c r="J3108" s="11" t="e">
        <f>VLOOKUP(Table76810[[#This Row],[CID]],ALY,2,FALSE)</f>
        <v>#N/A</v>
      </c>
    </row>
    <row r="3109" spans="1:10" x14ac:dyDescent="0.2">
      <c r="A3109" s="8" t="str">
        <f>Table76810[[#This Row],[Test No.]]&amp;Table76810[[#This Row],[Section]]&amp;Table76810[[#This Row],[Q No.]]</f>
        <v>R2928</v>
      </c>
      <c r="C3109" s="7" t="s">
        <v>82</v>
      </c>
      <c r="D3109" s="12">
        <v>28</v>
      </c>
      <c r="F3109" s="11">
        <f>Table76810[[#This Row],[CID]]</f>
        <v>0</v>
      </c>
      <c r="J3109" s="11" t="e">
        <f>VLOOKUP(Table76810[[#This Row],[CID]],ALY,2,FALSE)</f>
        <v>#N/A</v>
      </c>
    </row>
    <row r="3110" spans="1:10" x14ac:dyDescent="0.2">
      <c r="A3110" s="8" t="str">
        <f>Table76810[[#This Row],[Test No.]]&amp;Table76810[[#This Row],[Section]]&amp;Table76810[[#This Row],[Q No.]]</f>
        <v>R2929</v>
      </c>
      <c r="C3110" s="7" t="s">
        <v>82</v>
      </c>
      <c r="D3110" s="12">
        <v>29</v>
      </c>
      <c r="F3110" s="11">
        <f>Table76810[[#This Row],[CID]]</f>
        <v>0</v>
      </c>
      <c r="J3110" s="11" t="e">
        <f>VLOOKUP(Table76810[[#This Row],[CID]],ALY,2,FALSE)</f>
        <v>#N/A</v>
      </c>
    </row>
    <row r="3111" spans="1:10" x14ac:dyDescent="0.2">
      <c r="A3111" s="8" t="str">
        <f>Table76810[[#This Row],[Test No.]]&amp;Table76810[[#This Row],[Section]]&amp;Table76810[[#This Row],[Q No.]]</f>
        <v>R2930</v>
      </c>
      <c r="C3111" s="7" t="s">
        <v>82</v>
      </c>
      <c r="D3111" s="12">
        <v>30</v>
      </c>
      <c r="F3111" s="11">
        <f>Table76810[[#This Row],[CID]]</f>
        <v>0</v>
      </c>
      <c r="J3111" s="11" t="e">
        <f>VLOOKUP(Table76810[[#This Row],[CID]],ALY,2,FALSE)</f>
        <v>#N/A</v>
      </c>
    </row>
    <row r="3112" spans="1:10" x14ac:dyDescent="0.2">
      <c r="A3112" s="8" t="str">
        <f>Table76810[[#This Row],[Test No.]]&amp;Table76810[[#This Row],[Section]]&amp;Table76810[[#This Row],[Q No.]]</f>
        <v>R2931</v>
      </c>
      <c r="C3112" s="7" t="s">
        <v>82</v>
      </c>
      <c r="D3112" s="12">
        <v>31</v>
      </c>
      <c r="F3112" s="11">
        <f>Table76810[[#This Row],[CID]]</f>
        <v>0</v>
      </c>
      <c r="J3112" s="11" t="e">
        <f>VLOOKUP(Table76810[[#This Row],[CID]],ALY,2,FALSE)</f>
        <v>#N/A</v>
      </c>
    </row>
    <row r="3113" spans="1:10" x14ac:dyDescent="0.2">
      <c r="A3113" s="8" t="str">
        <f>Table76810[[#This Row],[Test No.]]&amp;Table76810[[#This Row],[Section]]&amp;Table76810[[#This Row],[Q No.]]</f>
        <v>R2932</v>
      </c>
      <c r="C3113" s="7" t="s">
        <v>82</v>
      </c>
      <c r="D3113" s="12">
        <v>32</v>
      </c>
      <c r="F3113" s="11">
        <f>Table76810[[#This Row],[CID]]</f>
        <v>0</v>
      </c>
      <c r="J3113" s="11" t="e">
        <f>VLOOKUP(Table76810[[#This Row],[CID]],ALY,2,FALSE)</f>
        <v>#N/A</v>
      </c>
    </row>
    <row r="3114" spans="1:10" x14ac:dyDescent="0.2">
      <c r="A3114" s="8" t="str">
        <f>Table76810[[#This Row],[Test No.]]&amp;Table76810[[#This Row],[Section]]&amp;Table76810[[#This Row],[Q No.]]</f>
        <v>R2933</v>
      </c>
      <c r="C3114" s="7" t="s">
        <v>82</v>
      </c>
      <c r="D3114" s="12">
        <v>33</v>
      </c>
      <c r="F3114" s="11">
        <f>Table76810[[#This Row],[CID]]</f>
        <v>0</v>
      </c>
      <c r="J3114" s="11" t="e">
        <f>VLOOKUP(Table76810[[#This Row],[CID]],ALY,2,FALSE)</f>
        <v>#N/A</v>
      </c>
    </row>
    <row r="3115" spans="1:10" x14ac:dyDescent="0.2">
      <c r="A3115" s="8" t="str">
        <f>Table76810[[#This Row],[Test No.]]&amp;Table76810[[#This Row],[Section]]&amp;Table76810[[#This Row],[Q No.]]</f>
        <v>R2934</v>
      </c>
      <c r="C3115" s="7" t="s">
        <v>82</v>
      </c>
      <c r="D3115" s="12">
        <v>34</v>
      </c>
      <c r="F3115" s="11">
        <f>Table76810[[#This Row],[CID]]</f>
        <v>0</v>
      </c>
      <c r="J3115" s="11" t="e">
        <f>VLOOKUP(Table76810[[#This Row],[CID]],ALY,2,FALSE)</f>
        <v>#N/A</v>
      </c>
    </row>
    <row r="3116" spans="1:10" x14ac:dyDescent="0.2">
      <c r="A3116" s="8" t="str">
        <f>Table76810[[#This Row],[Test No.]]&amp;Table76810[[#This Row],[Section]]&amp;Table76810[[#This Row],[Q No.]]</f>
        <v>R2935</v>
      </c>
      <c r="C3116" s="7" t="s">
        <v>82</v>
      </c>
      <c r="D3116" s="12">
        <v>35</v>
      </c>
      <c r="F3116" s="11">
        <f>Table76810[[#This Row],[CID]]</f>
        <v>0</v>
      </c>
      <c r="J3116" s="11" t="e">
        <f>VLOOKUP(Table76810[[#This Row],[CID]],ALY,2,FALSE)</f>
        <v>#N/A</v>
      </c>
    </row>
    <row r="3117" spans="1:10" x14ac:dyDescent="0.2">
      <c r="A3117" s="8" t="str">
        <f>Table76810[[#This Row],[Test No.]]&amp;Table76810[[#This Row],[Section]]&amp;Table76810[[#This Row],[Q No.]]</f>
        <v>R2936</v>
      </c>
      <c r="C3117" s="7" t="s">
        <v>82</v>
      </c>
      <c r="D3117" s="12">
        <v>36</v>
      </c>
      <c r="F3117" s="11">
        <f>Table76810[[#This Row],[CID]]</f>
        <v>0</v>
      </c>
      <c r="J3117" s="11" t="e">
        <f>VLOOKUP(Table76810[[#This Row],[CID]],ALY,2,FALSE)</f>
        <v>#N/A</v>
      </c>
    </row>
    <row r="3118" spans="1:10" x14ac:dyDescent="0.2">
      <c r="A3118" s="8" t="str">
        <f>Table76810[[#This Row],[Test No.]]&amp;Table76810[[#This Row],[Section]]&amp;Table76810[[#This Row],[Q No.]]</f>
        <v>R2937</v>
      </c>
      <c r="C3118" s="7" t="s">
        <v>82</v>
      </c>
      <c r="D3118" s="12">
        <v>37</v>
      </c>
      <c r="F3118" s="11">
        <f>Table76810[[#This Row],[CID]]</f>
        <v>0</v>
      </c>
      <c r="J3118" s="11" t="e">
        <f>VLOOKUP(Table76810[[#This Row],[CID]],ALY,2,FALSE)</f>
        <v>#N/A</v>
      </c>
    </row>
    <row r="3119" spans="1:10" x14ac:dyDescent="0.2">
      <c r="A3119" s="8" t="str">
        <f>Table76810[[#This Row],[Test No.]]&amp;Table76810[[#This Row],[Section]]&amp;Table76810[[#This Row],[Q No.]]</f>
        <v>R2938</v>
      </c>
      <c r="C3119" s="7" t="s">
        <v>82</v>
      </c>
      <c r="D3119" s="12">
        <v>38</v>
      </c>
      <c r="F3119" s="11">
        <f>Table76810[[#This Row],[CID]]</f>
        <v>0</v>
      </c>
      <c r="J3119" s="11" t="e">
        <f>VLOOKUP(Table76810[[#This Row],[CID]],ALY,2,FALSE)</f>
        <v>#N/A</v>
      </c>
    </row>
    <row r="3120" spans="1:10" x14ac:dyDescent="0.2">
      <c r="A3120" s="8" t="str">
        <f>Table76810[[#This Row],[Test No.]]&amp;Table76810[[#This Row],[Section]]&amp;Table76810[[#This Row],[Q No.]]</f>
        <v>R2939</v>
      </c>
      <c r="C3120" s="7" t="s">
        <v>82</v>
      </c>
      <c r="D3120" s="12">
        <v>39</v>
      </c>
      <c r="F3120" s="11">
        <f>Table76810[[#This Row],[CID]]</f>
        <v>0</v>
      </c>
      <c r="J3120" s="11" t="e">
        <f>VLOOKUP(Table76810[[#This Row],[CID]],ALY,2,FALSE)</f>
        <v>#N/A</v>
      </c>
    </row>
    <row r="3121" spans="1:10" x14ac:dyDescent="0.2">
      <c r="A3121" s="8" t="str">
        <f>Table76810[[#This Row],[Test No.]]&amp;Table76810[[#This Row],[Section]]&amp;Table76810[[#This Row],[Q No.]]</f>
        <v>R2940</v>
      </c>
      <c r="C3121" s="7" t="s">
        <v>82</v>
      </c>
      <c r="D3121" s="12">
        <v>40</v>
      </c>
      <c r="F3121" s="11">
        <f>Table76810[[#This Row],[CID]]</f>
        <v>0</v>
      </c>
      <c r="J3121" s="11" t="e">
        <f>VLOOKUP(Table76810[[#This Row],[CID]],ALY,2,FALSE)</f>
        <v>#N/A</v>
      </c>
    </row>
    <row r="3122" spans="1:10" x14ac:dyDescent="0.2">
      <c r="A3122" s="8" t="str">
        <f>Table76810[[#This Row],[Test No.]]&amp;Table76810[[#This Row],[Section]]&amp;Table76810[[#This Row],[Q No.]]</f>
        <v>R301</v>
      </c>
      <c r="C3122" s="7" t="s">
        <v>81</v>
      </c>
      <c r="D3122" s="12">
        <v>1</v>
      </c>
      <c r="F3122" s="11">
        <f>Table76810[[#This Row],[CID]]</f>
        <v>0</v>
      </c>
      <c r="J3122" s="11" t="e">
        <f>VLOOKUP(Table76810[[#This Row],[CID]],ALY,2,FALSE)</f>
        <v>#N/A</v>
      </c>
    </row>
    <row r="3123" spans="1:10" x14ac:dyDescent="0.2">
      <c r="A3123" s="8" t="str">
        <f>Table76810[[#This Row],[Test No.]]&amp;Table76810[[#This Row],[Section]]&amp;Table76810[[#This Row],[Q No.]]</f>
        <v>R302</v>
      </c>
      <c r="C3123" s="7" t="s">
        <v>81</v>
      </c>
      <c r="D3123" s="12">
        <v>2</v>
      </c>
      <c r="F3123" s="11">
        <f>Table76810[[#This Row],[CID]]</f>
        <v>0</v>
      </c>
      <c r="J3123" s="11" t="e">
        <f>VLOOKUP(Table76810[[#This Row],[CID]],ALY,2,FALSE)</f>
        <v>#N/A</v>
      </c>
    </row>
    <row r="3124" spans="1:10" x14ac:dyDescent="0.2">
      <c r="A3124" s="8" t="str">
        <f>Table76810[[#This Row],[Test No.]]&amp;Table76810[[#This Row],[Section]]&amp;Table76810[[#This Row],[Q No.]]</f>
        <v>R303</v>
      </c>
      <c r="C3124" s="7" t="s">
        <v>81</v>
      </c>
      <c r="D3124" s="12">
        <v>3</v>
      </c>
      <c r="F3124" s="11">
        <f>Table76810[[#This Row],[CID]]</f>
        <v>0</v>
      </c>
      <c r="J3124" s="11" t="e">
        <f>VLOOKUP(Table76810[[#This Row],[CID]],ALY,2,FALSE)</f>
        <v>#N/A</v>
      </c>
    </row>
    <row r="3125" spans="1:10" x14ac:dyDescent="0.2">
      <c r="A3125" s="8" t="str">
        <f>Table76810[[#This Row],[Test No.]]&amp;Table76810[[#This Row],[Section]]&amp;Table76810[[#This Row],[Q No.]]</f>
        <v>R304</v>
      </c>
      <c r="C3125" s="7" t="s">
        <v>81</v>
      </c>
      <c r="D3125" s="12">
        <v>4</v>
      </c>
      <c r="F3125" s="11">
        <f>Table76810[[#This Row],[CID]]</f>
        <v>0</v>
      </c>
      <c r="J3125" s="11" t="e">
        <f>VLOOKUP(Table76810[[#This Row],[CID]],ALY,2,FALSE)</f>
        <v>#N/A</v>
      </c>
    </row>
    <row r="3126" spans="1:10" x14ac:dyDescent="0.2">
      <c r="A3126" s="8" t="str">
        <f>Table76810[[#This Row],[Test No.]]&amp;Table76810[[#This Row],[Section]]&amp;Table76810[[#This Row],[Q No.]]</f>
        <v>R305</v>
      </c>
      <c r="C3126" s="7" t="s">
        <v>81</v>
      </c>
      <c r="D3126" s="12">
        <v>5</v>
      </c>
      <c r="F3126" s="11">
        <f>Table76810[[#This Row],[CID]]</f>
        <v>0</v>
      </c>
      <c r="J3126" s="11" t="e">
        <f>VLOOKUP(Table76810[[#This Row],[CID]],ALY,2,FALSE)</f>
        <v>#N/A</v>
      </c>
    </row>
    <row r="3127" spans="1:10" x14ac:dyDescent="0.2">
      <c r="A3127" s="8" t="str">
        <f>Table76810[[#This Row],[Test No.]]&amp;Table76810[[#This Row],[Section]]&amp;Table76810[[#This Row],[Q No.]]</f>
        <v>R306</v>
      </c>
      <c r="C3127" s="7" t="s">
        <v>81</v>
      </c>
      <c r="D3127" s="12">
        <v>6</v>
      </c>
      <c r="F3127" s="11">
        <f>Table76810[[#This Row],[CID]]</f>
        <v>0</v>
      </c>
      <c r="J3127" s="11" t="e">
        <f>VLOOKUP(Table76810[[#This Row],[CID]],ALY,2,FALSE)</f>
        <v>#N/A</v>
      </c>
    </row>
    <row r="3128" spans="1:10" x14ac:dyDescent="0.2">
      <c r="A3128" s="8" t="str">
        <f>Table76810[[#This Row],[Test No.]]&amp;Table76810[[#This Row],[Section]]&amp;Table76810[[#This Row],[Q No.]]</f>
        <v>R307</v>
      </c>
      <c r="C3128" s="7" t="s">
        <v>81</v>
      </c>
      <c r="D3128" s="12">
        <v>7</v>
      </c>
      <c r="F3128" s="11">
        <f>Table76810[[#This Row],[CID]]</f>
        <v>0</v>
      </c>
      <c r="J3128" s="11" t="e">
        <f>VLOOKUP(Table76810[[#This Row],[CID]],ALY,2,FALSE)</f>
        <v>#N/A</v>
      </c>
    </row>
    <row r="3129" spans="1:10" x14ac:dyDescent="0.2">
      <c r="A3129" s="8" t="str">
        <f>Table76810[[#This Row],[Test No.]]&amp;Table76810[[#This Row],[Section]]&amp;Table76810[[#This Row],[Q No.]]</f>
        <v>R308</v>
      </c>
      <c r="C3129" s="7" t="s">
        <v>81</v>
      </c>
      <c r="D3129" s="12">
        <v>8</v>
      </c>
      <c r="F3129" s="11">
        <f>Table76810[[#This Row],[CID]]</f>
        <v>0</v>
      </c>
      <c r="J3129" s="11" t="e">
        <f>VLOOKUP(Table76810[[#This Row],[CID]],ALY,2,FALSE)</f>
        <v>#N/A</v>
      </c>
    </row>
    <row r="3130" spans="1:10" x14ac:dyDescent="0.2">
      <c r="A3130" s="8" t="str">
        <f>Table76810[[#This Row],[Test No.]]&amp;Table76810[[#This Row],[Section]]&amp;Table76810[[#This Row],[Q No.]]</f>
        <v>R309</v>
      </c>
      <c r="C3130" s="7" t="s">
        <v>81</v>
      </c>
      <c r="D3130" s="12">
        <v>9</v>
      </c>
      <c r="F3130" s="11">
        <f>Table76810[[#This Row],[CID]]</f>
        <v>0</v>
      </c>
      <c r="J3130" s="11" t="e">
        <f>VLOOKUP(Table76810[[#This Row],[CID]],ALY,2,FALSE)</f>
        <v>#N/A</v>
      </c>
    </row>
    <row r="3131" spans="1:10" x14ac:dyDescent="0.2">
      <c r="A3131" s="8" t="str">
        <f>Table76810[[#This Row],[Test No.]]&amp;Table76810[[#This Row],[Section]]&amp;Table76810[[#This Row],[Q No.]]</f>
        <v>R3010</v>
      </c>
      <c r="C3131" s="7" t="s">
        <v>81</v>
      </c>
      <c r="D3131" s="12">
        <v>10</v>
      </c>
      <c r="F3131" s="11">
        <f>Table76810[[#This Row],[CID]]</f>
        <v>0</v>
      </c>
      <c r="J3131" s="11" t="e">
        <f>VLOOKUP(Table76810[[#This Row],[CID]],ALY,2,FALSE)</f>
        <v>#N/A</v>
      </c>
    </row>
    <row r="3132" spans="1:10" x14ac:dyDescent="0.2">
      <c r="A3132" s="8" t="str">
        <f>Table76810[[#This Row],[Test No.]]&amp;Table76810[[#This Row],[Section]]&amp;Table76810[[#This Row],[Q No.]]</f>
        <v>R3011</v>
      </c>
      <c r="C3132" s="7" t="s">
        <v>81</v>
      </c>
      <c r="D3132" s="12">
        <v>11</v>
      </c>
      <c r="F3132" s="11">
        <f>Table76810[[#This Row],[CID]]</f>
        <v>0</v>
      </c>
      <c r="J3132" s="11" t="e">
        <f>VLOOKUP(Table76810[[#This Row],[CID]],ALY,2,FALSE)</f>
        <v>#N/A</v>
      </c>
    </row>
    <row r="3133" spans="1:10" x14ac:dyDescent="0.2">
      <c r="A3133" s="8" t="str">
        <f>Table76810[[#This Row],[Test No.]]&amp;Table76810[[#This Row],[Section]]&amp;Table76810[[#This Row],[Q No.]]</f>
        <v>R3012</v>
      </c>
      <c r="C3133" s="7" t="s">
        <v>81</v>
      </c>
      <c r="D3133" s="12">
        <v>12</v>
      </c>
      <c r="F3133" s="11">
        <f>Table76810[[#This Row],[CID]]</f>
        <v>0</v>
      </c>
      <c r="J3133" s="11" t="e">
        <f>VLOOKUP(Table76810[[#This Row],[CID]],ALY,2,FALSE)</f>
        <v>#N/A</v>
      </c>
    </row>
    <row r="3134" spans="1:10" x14ac:dyDescent="0.2">
      <c r="A3134" s="8" t="str">
        <f>Table76810[[#This Row],[Test No.]]&amp;Table76810[[#This Row],[Section]]&amp;Table76810[[#This Row],[Q No.]]</f>
        <v>R3013</v>
      </c>
      <c r="C3134" s="7" t="s">
        <v>81</v>
      </c>
      <c r="D3134" s="12">
        <v>13</v>
      </c>
      <c r="F3134" s="11">
        <f>Table76810[[#This Row],[CID]]</f>
        <v>0</v>
      </c>
      <c r="J3134" s="11" t="e">
        <f>VLOOKUP(Table76810[[#This Row],[CID]],ALY,2,FALSE)</f>
        <v>#N/A</v>
      </c>
    </row>
    <row r="3135" spans="1:10" x14ac:dyDescent="0.2">
      <c r="A3135" s="8" t="str">
        <f>Table76810[[#This Row],[Test No.]]&amp;Table76810[[#This Row],[Section]]&amp;Table76810[[#This Row],[Q No.]]</f>
        <v>R3014</v>
      </c>
      <c r="C3135" s="7" t="s">
        <v>81</v>
      </c>
      <c r="D3135" s="12">
        <v>14</v>
      </c>
      <c r="F3135" s="11">
        <f>Table76810[[#This Row],[CID]]</f>
        <v>0</v>
      </c>
      <c r="J3135" s="11" t="e">
        <f>VLOOKUP(Table76810[[#This Row],[CID]],ALY,2,FALSE)</f>
        <v>#N/A</v>
      </c>
    </row>
    <row r="3136" spans="1:10" x14ac:dyDescent="0.2">
      <c r="A3136" s="8" t="str">
        <f>Table76810[[#This Row],[Test No.]]&amp;Table76810[[#This Row],[Section]]&amp;Table76810[[#This Row],[Q No.]]</f>
        <v>R3015</v>
      </c>
      <c r="C3136" s="7" t="s">
        <v>81</v>
      </c>
      <c r="D3136" s="12">
        <v>15</v>
      </c>
      <c r="F3136" s="11">
        <f>Table76810[[#This Row],[CID]]</f>
        <v>0</v>
      </c>
      <c r="J3136" s="11" t="e">
        <f>VLOOKUP(Table76810[[#This Row],[CID]],ALY,2,FALSE)</f>
        <v>#N/A</v>
      </c>
    </row>
    <row r="3137" spans="1:10" x14ac:dyDescent="0.2">
      <c r="A3137" s="8" t="str">
        <f>Table76810[[#This Row],[Test No.]]&amp;Table76810[[#This Row],[Section]]&amp;Table76810[[#This Row],[Q No.]]</f>
        <v>R3016</v>
      </c>
      <c r="C3137" s="7" t="s">
        <v>81</v>
      </c>
      <c r="D3137" s="12">
        <v>16</v>
      </c>
      <c r="F3137" s="11">
        <f>Table76810[[#This Row],[CID]]</f>
        <v>0</v>
      </c>
      <c r="J3137" s="11" t="e">
        <f>VLOOKUP(Table76810[[#This Row],[CID]],ALY,2,FALSE)</f>
        <v>#N/A</v>
      </c>
    </row>
    <row r="3138" spans="1:10" x14ac:dyDescent="0.2">
      <c r="A3138" s="8" t="str">
        <f>Table76810[[#This Row],[Test No.]]&amp;Table76810[[#This Row],[Section]]&amp;Table76810[[#This Row],[Q No.]]</f>
        <v>R3017</v>
      </c>
      <c r="C3138" s="7" t="s">
        <v>81</v>
      </c>
      <c r="D3138" s="12">
        <v>17</v>
      </c>
      <c r="F3138" s="11">
        <f>Table76810[[#This Row],[CID]]</f>
        <v>0</v>
      </c>
      <c r="J3138" s="11" t="e">
        <f>VLOOKUP(Table76810[[#This Row],[CID]],ALY,2,FALSE)</f>
        <v>#N/A</v>
      </c>
    </row>
    <row r="3139" spans="1:10" x14ac:dyDescent="0.2">
      <c r="A3139" s="8" t="str">
        <f>Table76810[[#This Row],[Test No.]]&amp;Table76810[[#This Row],[Section]]&amp;Table76810[[#This Row],[Q No.]]</f>
        <v>R3018</v>
      </c>
      <c r="C3139" s="7" t="s">
        <v>81</v>
      </c>
      <c r="D3139" s="12">
        <v>18</v>
      </c>
      <c r="F3139" s="11">
        <f>Table76810[[#This Row],[CID]]</f>
        <v>0</v>
      </c>
      <c r="J3139" s="11" t="e">
        <f>VLOOKUP(Table76810[[#This Row],[CID]],ALY,2,FALSE)</f>
        <v>#N/A</v>
      </c>
    </row>
    <row r="3140" spans="1:10" x14ac:dyDescent="0.2">
      <c r="A3140" s="8" t="str">
        <f>Table76810[[#This Row],[Test No.]]&amp;Table76810[[#This Row],[Section]]&amp;Table76810[[#This Row],[Q No.]]</f>
        <v>R3019</v>
      </c>
      <c r="C3140" s="7" t="s">
        <v>81</v>
      </c>
      <c r="D3140" s="12">
        <v>19</v>
      </c>
      <c r="F3140" s="11">
        <f>Table76810[[#This Row],[CID]]</f>
        <v>0</v>
      </c>
      <c r="J3140" s="11" t="e">
        <f>VLOOKUP(Table76810[[#This Row],[CID]],ALY,2,FALSE)</f>
        <v>#N/A</v>
      </c>
    </row>
    <row r="3141" spans="1:10" x14ac:dyDescent="0.2">
      <c r="A3141" s="8" t="str">
        <f>Table76810[[#This Row],[Test No.]]&amp;Table76810[[#This Row],[Section]]&amp;Table76810[[#This Row],[Q No.]]</f>
        <v>R3020</v>
      </c>
      <c r="C3141" s="7" t="s">
        <v>81</v>
      </c>
      <c r="D3141" s="12">
        <v>20</v>
      </c>
      <c r="F3141" s="11">
        <f>Table76810[[#This Row],[CID]]</f>
        <v>0</v>
      </c>
      <c r="J3141" s="11" t="e">
        <f>VLOOKUP(Table76810[[#This Row],[CID]],ALY,2,FALSE)</f>
        <v>#N/A</v>
      </c>
    </row>
    <row r="3142" spans="1:10" x14ac:dyDescent="0.2">
      <c r="A3142" s="8" t="str">
        <f>Table76810[[#This Row],[Test No.]]&amp;Table76810[[#This Row],[Section]]&amp;Table76810[[#This Row],[Q No.]]</f>
        <v>R3021</v>
      </c>
      <c r="C3142" s="7" t="s">
        <v>81</v>
      </c>
      <c r="D3142" s="12">
        <v>21</v>
      </c>
      <c r="F3142" s="11">
        <f>Table76810[[#This Row],[CID]]</f>
        <v>0</v>
      </c>
      <c r="J3142" s="11" t="e">
        <f>VLOOKUP(Table76810[[#This Row],[CID]],ALY,2,FALSE)</f>
        <v>#N/A</v>
      </c>
    </row>
    <row r="3143" spans="1:10" x14ac:dyDescent="0.2">
      <c r="A3143" s="8" t="str">
        <f>Table76810[[#This Row],[Test No.]]&amp;Table76810[[#This Row],[Section]]&amp;Table76810[[#This Row],[Q No.]]</f>
        <v>R3022</v>
      </c>
      <c r="C3143" s="7" t="s">
        <v>81</v>
      </c>
      <c r="D3143" s="12">
        <v>22</v>
      </c>
      <c r="F3143" s="11">
        <f>Table76810[[#This Row],[CID]]</f>
        <v>0</v>
      </c>
      <c r="J3143" s="11" t="e">
        <f>VLOOKUP(Table76810[[#This Row],[CID]],ALY,2,FALSE)</f>
        <v>#N/A</v>
      </c>
    </row>
    <row r="3144" spans="1:10" x14ac:dyDescent="0.2">
      <c r="A3144" s="8" t="str">
        <f>Table76810[[#This Row],[Test No.]]&amp;Table76810[[#This Row],[Section]]&amp;Table76810[[#This Row],[Q No.]]</f>
        <v>R3023</v>
      </c>
      <c r="C3144" s="7" t="s">
        <v>81</v>
      </c>
      <c r="D3144" s="12">
        <v>23</v>
      </c>
      <c r="F3144" s="11">
        <f>Table76810[[#This Row],[CID]]</f>
        <v>0</v>
      </c>
      <c r="J3144" s="11" t="e">
        <f>VLOOKUP(Table76810[[#This Row],[CID]],ALY,2,FALSE)</f>
        <v>#N/A</v>
      </c>
    </row>
    <row r="3145" spans="1:10" x14ac:dyDescent="0.2">
      <c r="A3145" s="8" t="str">
        <f>Table76810[[#This Row],[Test No.]]&amp;Table76810[[#This Row],[Section]]&amp;Table76810[[#This Row],[Q No.]]</f>
        <v>R3024</v>
      </c>
      <c r="C3145" s="7" t="s">
        <v>81</v>
      </c>
      <c r="D3145" s="12">
        <v>24</v>
      </c>
      <c r="F3145" s="11">
        <f>Table76810[[#This Row],[CID]]</f>
        <v>0</v>
      </c>
      <c r="J3145" s="11" t="e">
        <f>VLOOKUP(Table76810[[#This Row],[CID]],ALY,2,FALSE)</f>
        <v>#N/A</v>
      </c>
    </row>
    <row r="3146" spans="1:10" x14ac:dyDescent="0.2">
      <c r="A3146" s="8" t="str">
        <f>Table76810[[#This Row],[Test No.]]&amp;Table76810[[#This Row],[Section]]&amp;Table76810[[#This Row],[Q No.]]</f>
        <v>R3025</v>
      </c>
      <c r="C3146" s="7" t="s">
        <v>81</v>
      </c>
      <c r="D3146" s="12">
        <v>25</v>
      </c>
      <c r="F3146" s="11">
        <f>Table76810[[#This Row],[CID]]</f>
        <v>0</v>
      </c>
      <c r="J3146" s="11" t="e">
        <f>VLOOKUP(Table76810[[#This Row],[CID]],ALY,2,FALSE)</f>
        <v>#N/A</v>
      </c>
    </row>
    <row r="3147" spans="1:10" x14ac:dyDescent="0.2">
      <c r="A3147" s="8" t="str">
        <f>Table76810[[#This Row],[Test No.]]&amp;Table76810[[#This Row],[Section]]&amp;Table76810[[#This Row],[Q No.]]</f>
        <v>R3026</v>
      </c>
      <c r="C3147" s="7" t="s">
        <v>81</v>
      </c>
      <c r="D3147" s="12">
        <v>26</v>
      </c>
      <c r="F3147" s="11">
        <f>Table76810[[#This Row],[CID]]</f>
        <v>0</v>
      </c>
      <c r="J3147" s="11" t="e">
        <f>VLOOKUP(Table76810[[#This Row],[CID]],ALY,2,FALSE)</f>
        <v>#N/A</v>
      </c>
    </row>
    <row r="3148" spans="1:10" x14ac:dyDescent="0.2">
      <c r="A3148" s="8" t="str">
        <f>Table76810[[#This Row],[Test No.]]&amp;Table76810[[#This Row],[Section]]&amp;Table76810[[#This Row],[Q No.]]</f>
        <v>R3027</v>
      </c>
      <c r="C3148" s="7" t="s">
        <v>81</v>
      </c>
      <c r="D3148" s="12">
        <v>27</v>
      </c>
      <c r="F3148" s="11">
        <f>Table76810[[#This Row],[CID]]</f>
        <v>0</v>
      </c>
      <c r="J3148" s="11" t="e">
        <f>VLOOKUP(Table76810[[#This Row],[CID]],ALY,2,FALSE)</f>
        <v>#N/A</v>
      </c>
    </row>
    <row r="3149" spans="1:10" x14ac:dyDescent="0.2">
      <c r="A3149" s="8" t="str">
        <f>Table76810[[#This Row],[Test No.]]&amp;Table76810[[#This Row],[Section]]&amp;Table76810[[#This Row],[Q No.]]</f>
        <v>R3028</v>
      </c>
      <c r="C3149" s="7" t="s">
        <v>81</v>
      </c>
      <c r="D3149" s="12">
        <v>28</v>
      </c>
      <c r="F3149" s="11">
        <f>Table76810[[#This Row],[CID]]</f>
        <v>0</v>
      </c>
      <c r="J3149" s="11" t="e">
        <f>VLOOKUP(Table76810[[#This Row],[CID]],ALY,2,FALSE)</f>
        <v>#N/A</v>
      </c>
    </row>
    <row r="3150" spans="1:10" x14ac:dyDescent="0.2">
      <c r="A3150" s="8" t="str">
        <f>Table76810[[#This Row],[Test No.]]&amp;Table76810[[#This Row],[Section]]&amp;Table76810[[#This Row],[Q No.]]</f>
        <v>R3029</v>
      </c>
      <c r="C3150" s="7" t="s">
        <v>81</v>
      </c>
      <c r="D3150" s="12">
        <v>29</v>
      </c>
      <c r="F3150" s="11">
        <f>Table76810[[#This Row],[CID]]</f>
        <v>0</v>
      </c>
      <c r="J3150" s="11" t="e">
        <f>VLOOKUP(Table76810[[#This Row],[CID]],ALY,2,FALSE)</f>
        <v>#N/A</v>
      </c>
    </row>
    <row r="3151" spans="1:10" x14ac:dyDescent="0.2">
      <c r="A3151" s="8" t="str">
        <f>Table76810[[#This Row],[Test No.]]&amp;Table76810[[#This Row],[Section]]&amp;Table76810[[#This Row],[Q No.]]</f>
        <v>R3030</v>
      </c>
      <c r="C3151" s="7" t="s">
        <v>81</v>
      </c>
      <c r="D3151" s="12">
        <v>30</v>
      </c>
      <c r="F3151" s="11">
        <f>Table76810[[#This Row],[CID]]</f>
        <v>0</v>
      </c>
      <c r="J3151" s="11" t="e">
        <f>VLOOKUP(Table76810[[#This Row],[CID]],ALY,2,FALSE)</f>
        <v>#N/A</v>
      </c>
    </row>
    <row r="3152" spans="1:10" x14ac:dyDescent="0.2">
      <c r="A3152" s="8" t="str">
        <f>Table76810[[#This Row],[Test No.]]&amp;Table76810[[#This Row],[Section]]&amp;Table76810[[#This Row],[Q No.]]</f>
        <v>R3031</v>
      </c>
      <c r="C3152" s="7" t="s">
        <v>81</v>
      </c>
      <c r="D3152" s="12">
        <v>31</v>
      </c>
      <c r="F3152" s="11">
        <f>Table76810[[#This Row],[CID]]</f>
        <v>0</v>
      </c>
      <c r="J3152" s="11" t="e">
        <f>VLOOKUP(Table76810[[#This Row],[CID]],ALY,2,FALSE)</f>
        <v>#N/A</v>
      </c>
    </row>
    <row r="3153" spans="1:10" x14ac:dyDescent="0.2">
      <c r="A3153" s="8" t="str">
        <f>Table76810[[#This Row],[Test No.]]&amp;Table76810[[#This Row],[Section]]&amp;Table76810[[#This Row],[Q No.]]</f>
        <v>R3032</v>
      </c>
      <c r="C3153" s="7" t="s">
        <v>81</v>
      </c>
      <c r="D3153" s="12">
        <v>32</v>
      </c>
      <c r="F3153" s="11">
        <f>Table76810[[#This Row],[CID]]</f>
        <v>0</v>
      </c>
      <c r="J3153" s="11" t="e">
        <f>VLOOKUP(Table76810[[#This Row],[CID]],ALY,2,FALSE)</f>
        <v>#N/A</v>
      </c>
    </row>
    <row r="3154" spans="1:10" x14ac:dyDescent="0.2">
      <c r="A3154" s="8" t="str">
        <f>Table76810[[#This Row],[Test No.]]&amp;Table76810[[#This Row],[Section]]&amp;Table76810[[#This Row],[Q No.]]</f>
        <v>R3033</v>
      </c>
      <c r="C3154" s="7" t="s">
        <v>81</v>
      </c>
      <c r="D3154" s="12">
        <v>33</v>
      </c>
      <c r="F3154" s="11">
        <f>Table76810[[#This Row],[CID]]</f>
        <v>0</v>
      </c>
      <c r="J3154" s="11" t="e">
        <f>VLOOKUP(Table76810[[#This Row],[CID]],ALY,2,FALSE)</f>
        <v>#N/A</v>
      </c>
    </row>
    <row r="3155" spans="1:10" x14ac:dyDescent="0.2">
      <c r="A3155" s="8" t="str">
        <f>Table76810[[#This Row],[Test No.]]&amp;Table76810[[#This Row],[Section]]&amp;Table76810[[#This Row],[Q No.]]</f>
        <v>R3034</v>
      </c>
      <c r="C3155" s="7" t="s">
        <v>81</v>
      </c>
      <c r="D3155" s="12">
        <v>34</v>
      </c>
      <c r="F3155" s="11">
        <f>Table76810[[#This Row],[CID]]</f>
        <v>0</v>
      </c>
      <c r="J3155" s="11" t="e">
        <f>VLOOKUP(Table76810[[#This Row],[CID]],ALY,2,FALSE)</f>
        <v>#N/A</v>
      </c>
    </row>
    <row r="3156" spans="1:10" x14ac:dyDescent="0.2">
      <c r="A3156" s="8" t="str">
        <f>Table76810[[#This Row],[Test No.]]&amp;Table76810[[#This Row],[Section]]&amp;Table76810[[#This Row],[Q No.]]</f>
        <v>R3035</v>
      </c>
      <c r="C3156" s="7" t="s">
        <v>81</v>
      </c>
      <c r="D3156" s="12">
        <v>35</v>
      </c>
      <c r="F3156" s="11">
        <f>Table76810[[#This Row],[CID]]</f>
        <v>0</v>
      </c>
      <c r="J3156" s="11" t="e">
        <f>VLOOKUP(Table76810[[#This Row],[CID]],ALY,2,FALSE)</f>
        <v>#N/A</v>
      </c>
    </row>
    <row r="3157" spans="1:10" x14ac:dyDescent="0.2">
      <c r="A3157" s="8" t="str">
        <f>Table76810[[#This Row],[Test No.]]&amp;Table76810[[#This Row],[Section]]&amp;Table76810[[#This Row],[Q No.]]</f>
        <v>R3036</v>
      </c>
      <c r="C3157" s="7" t="s">
        <v>81</v>
      </c>
      <c r="D3157" s="12">
        <v>36</v>
      </c>
      <c r="F3157" s="11">
        <f>Table76810[[#This Row],[CID]]</f>
        <v>0</v>
      </c>
      <c r="J3157" s="11" t="e">
        <f>VLOOKUP(Table76810[[#This Row],[CID]],ALY,2,FALSE)</f>
        <v>#N/A</v>
      </c>
    </row>
    <row r="3158" spans="1:10" x14ac:dyDescent="0.2">
      <c r="A3158" s="8" t="str">
        <f>Table76810[[#This Row],[Test No.]]&amp;Table76810[[#This Row],[Section]]&amp;Table76810[[#This Row],[Q No.]]</f>
        <v>R3037</v>
      </c>
      <c r="C3158" s="7" t="s">
        <v>81</v>
      </c>
      <c r="D3158" s="12">
        <v>37</v>
      </c>
      <c r="F3158" s="11">
        <f>Table76810[[#This Row],[CID]]</f>
        <v>0</v>
      </c>
      <c r="J3158" s="11" t="e">
        <f>VLOOKUP(Table76810[[#This Row],[CID]],ALY,2,FALSE)</f>
        <v>#N/A</v>
      </c>
    </row>
    <row r="3159" spans="1:10" x14ac:dyDescent="0.2">
      <c r="A3159" s="8" t="str">
        <f>Table76810[[#This Row],[Test No.]]&amp;Table76810[[#This Row],[Section]]&amp;Table76810[[#This Row],[Q No.]]</f>
        <v>R3038</v>
      </c>
      <c r="C3159" s="7" t="s">
        <v>81</v>
      </c>
      <c r="D3159" s="12">
        <v>38</v>
      </c>
      <c r="F3159" s="11">
        <f>Table76810[[#This Row],[CID]]</f>
        <v>0</v>
      </c>
      <c r="J3159" s="11" t="e">
        <f>VLOOKUP(Table76810[[#This Row],[CID]],ALY,2,FALSE)</f>
        <v>#N/A</v>
      </c>
    </row>
    <row r="3160" spans="1:10" x14ac:dyDescent="0.2">
      <c r="A3160" s="8" t="str">
        <f>Table76810[[#This Row],[Test No.]]&amp;Table76810[[#This Row],[Section]]&amp;Table76810[[#This Row],[Q No.]]</f>
        <v>R3039</v>
      </c>
      <c r="C3160" s="7" t="s">
        <v>81</v>
      </c>
      <c r="D3160" s="12">
        <v>39</v>
      </c>
      <c r="F3160" s="11">
        <f>Table76810[[#This Row],[CID]]</f>
        <v>0</v>
      </c>
      <c r="J3160" s="11" t="e">
        <f>VLOOKUP(Table76810[[#This Row],[CID]],ALY,2,FALSE)</f>
        <v>#N/A</v>
      </c>
    </row>
    <row r="3161" spans="1:10" x14ac:dyDescent="0.2">
      <c r="A3161" s="8" t="str">
        <f>Table76810[[#This Row],[Test No.]]&amp;Table76810[[#This Row],[Section]]&amp;Table76810[[#This Row],[Q No.]]</f>
        <v>R3040</v>
      </c>
      <c r="C3161" s="7" t="s">
        <v>81</v>
      </c>
      <c r="D3161" s="12">
        <v>40</v>
      </c>
      <c r="F3161" s="11">
        <f>Table76810[[#This Row],[CID]]</f>
        <v>0</v>
      </c>
      <c r="J3161" s="11" t="e">
        <f>VLOOKUP(Table76810[[#This Row],[CID]],ALY,2,FALSE)</f>
        <v>#N/A</v>
      </c>
    </row>
    <row r="3162" spans="1:10" x14ac:dyDescent="0.2">
      <c r="A3162" s="8" t="str">
        <f>Table76810[[#This Row],[Test No.]]&amp;Table76810[[#This Row],[Section]]&amp;Table76810[[#This Row],[Q No.]]</f>
        <v>R311</v>
      </c>
      <c r="C3162" s="7" t="s">
        <v>80</v>
      </c>
      <c r="D3162" s="12">
        <v>1</v>
      </c>
      <c r="F3162" s="11">
        <f>Table76810[[#This Row],[CID]]</f>
        <v>0</v>
      </c>
      <c r="J3162" s="11" t="e">
        <f>VLOOKUP(Table76810[[#This Row],[CID]],ALY,2,FALSE)</f>
        <v>#N/A</v>
      </c>
    </row>
    <row r="3163" spans="1:10" x14ac:dyDescent="0.2">
      <c r="A3163" s="8" t="str">
        <f>Table76810[[#This Row],[Test No.]]&amp;Table76810[[#This Row],[Section]]&amp;Table76810[[#This Row],[Q No.]]</f>
        <v>R312</v>
      </c>
      <c r="C3163" s="7" t="s">
        <v>80</v>
      </c>
      <c r="D3163" s="12">
        <v>2</v>
      </c>
      <c r="F3163" s="11">
        <f>Table76810[[#This Row],[CID]]</f>
        <v>0</v>
      </c>
      <c r="J3163" s="11" t="e">
        <f>VLOOKUP(Table76810[[#This Row],[CID]],ALY,2,FALSE)</f>
        <v>#N/A</v>
      </c>
    </row>
    <row r="3164" spans="1:10" x14ac:dyDescent="0.2">
      <c r="A3164" s="8" t="str">
        <f>Table76810[[#This Row],[Test No.]]&amp;Table76810[[#This Row],[Section]]&amp;Table76810[[#This Row],[Q No.]]</f>
        <v>R313</v>
      </c>
      <c r="C3164" s="7" t="s">
        <v>80</v>
      </c>
      <c r="D3164" s="12">
        <v>3</v>
      </c>
      <c r="F3164" s="11">
        <f>Table76810[[#This Row],[CID]]</f>
        <v>0</v>
      </c>
      <c r="J3164" s="11" t="e">
        <f>VLOOKUP(Table76810[[#This Row],[CID]],ALY,2,FALSE)</f>
        <v>#N/A</v>
      </c>
    </row>
    <row r="3165" spans="1:10" x14ac:dyDescent="0.2">
      <c r="A3165" s="8" t="str">
        <f>Table76810[[#This Row],[Test No.]]&amp;Table76810[[#This Row],[Section]]&amp;Table76810[[#This Row],[Q No.]]</f>
        <v>R314</v>
      </c>
      <c r="C3165" s="7" t="s">
        <v>80</v>
      </c>
      <c r="D3165" s="12">
        <v>4</v>
      </c>
      <c r="F3165" s="11">
        <f>Table76810[[#This Row],[CID]]</f>
        <v>0</v>
      </c>
      <c r="J3165" s="11" t="e">
        <f>VLOOKUP(Table76810[[#This Row],[CID]],ALY,2,FALSE)</f>
        <v>#N/A</v>
      </c>
    </row>
    <row r="3166" spans="1:10" x14ac:dyDescent="0.2">
      <c r="A3166" s="8" t="str">
        <f>Table76810[[#This Row],[Test No.]]&amp;Table76810[[#This Row],[Section]]&amp;Table76810[[#This Row],[Q No.]]</f>
        <v>R315</v>
      </c>
      <c r="C3166" s="7" t="s">
        <v>80</v>
      </c>
      <c r="D3166" s="12">
        <v>5</v>
      </c>
      <c r="F3166" s="11">
        <f>Table76810[[#This Row],[CID]]</f>
        <v>0</v>
      </c>
      <c r="J3166" s="11" t="e">
        <f>VLOOKUP(Table76810[[#This Row],[CID]],ALY,2,FALSE)</f>
        <v>#N/A</v>
      </c>
    </row>
    <row r="3167" spans="1:10" x14ac:dyDescent="0.2">
      <c r="A3167" s="8" t="str">
        <f>Table76810[[#This Row],[Test No.]]&amp;Table76810[[#This Row],[Section]]&amp;Table76810[[#This Row],[Q No.]]</f>
        <v>R316</v>
      </c>
      <c r="C3167" s="7" t="s">
        <v>80</v>
      </c>
      <c r="D3167" s="12">
        <v>6</v>
      </c>
      <c r="F3167" s="11">
        <f>Table76810[[#This Row],[CID]]</f>
        <v>0</v>
      </c>
      <c r="J3167" s="11" t="e">
        <f>VLOOKUP(Table76810[[#This Row],[CID]],ALY,2,FALSE)</f>
        <v>#N/A</v>
      </c>
    </row>
    <row r="3168" spans="1:10" x14ac:dyDescent="0.2">
      <c r="A3168" s="8" t="str">
        <f>Table76810[[#This Row],[Test No.]]&amp;Table76810[[#This Row],[Section]]&amp;Table76810[[#This Row],[Q No.]]</f>
        <v>R317</v>
      </c>
      <c r="C3168" s="7" t="s">
        <v>80</v>
      </c>
      <c r="D3168" s="12">
        <v>7</v>
      </c>
      <c r="F3168" s="11">
        <f>Table76810[[#This Row],[CID]]</f>
        <v>0</v>
      </c>
      <c r="J3168" s="11" t="e">
        <f>VLOOKUP(Table76810[[#This Row],[CID]],ALY,2,FALSE)</f>
        <v>#N/A</v>
      </c>
    </row>
    <row r="3169" spans="1:10" x14ac:dyDescent="0.2">
      <c r="A3169" s="8" t="str">
        <f>Table76810[[#This Row],[Test No.]]&amp;Table76810[[#This Row],[Section]]&amp;Table76810[[#This Row],[Q No.]]</f>
        <v>R318</v>
      </c>
      <c r="C3169" s="7" t="s">
        <v>80</v>
      </c>
      <c r="D3169" s="12">
        <v>8</v>
      </c>
      <c r="F3169" s="11">
        <f>Table76810[[#This Row],[CID]]</f>
        <v>0</v>
      </c>
      <c r="J3169" s="11" t="e">
        <f>VLOOKUP(Table76810[[#This Row],[CID]],ALY,2,FALSE)</f>
        <v>#N/A</v>
      </c>
    </row>
    <row r="3170" spans="1:10" x14ac:dyDescent="0.2">
      <c r="A3170" s="8" t="str">
        <f>Table76810[[#This Row],[Test No.]]&amp;Table76810[[#This Row],[Section]]&amp;Table76810[[#This Row],[Q No.]]</f>
        <v>R319</v>
      </c>
      <c r="C3170" s="7" t="s">
        <v>80</v>
      </c>
      <c r="D3170" s="12">
        <v>9</v>
      </c>
      <c r="F3170" s="11">
        <f>Table76810[[#This Row],[CID]]</f>
        <v>0</v>
      </c>
      <c r="J3170" s="11" t="e">
        <f>VLOOKUP(Table76810[[#This Row],[CID]],ALY,2,FALSE)</f>
        <v>#N/A</v>
      </c>
    </row>
    <row r="3171" spans="1:10" x14ac:dyDescent="0.2">
      <c r="A3171" s="8" t="str">
        <f>Table76810[[#This Row],[Test No.]]&amp;Table76810[[#This Row],[Section]]&amp;Table76810[[#This Row],[Q No.]]</f>
        <v>R3110</v>
      </c>
      <c r="C3171" s="7" t="s">
        <v>80</v>
      </c>
      <c r="D3171" s="12">
        <v>10</v>
      </c>
      <c r="F3171" s="11">
        <f>Table76810[[#This Row],[CID]]</f>
        <v>0</v>
      </c>
      <c r="J3171" s="11" t="e">
        <f>VLOOKUP(Table76810[[#This Row],[CID]],ALY,2,FALSE)</f>
        <v>#N/A</v>
      </c>
    </row>
    <row r="3172" spans="1:10" x14ac:dyDescent="0.2">
      <c r="A3172" s="8" t="str">
        <f>Table76810[[#This Row],[Test No.]]&amp;Table76810[[#This Row],[Section]]&amp;Table76810[[#This Row],[Q No.]]</f>
        <v>R3111</v>
      </c>
      <c r="C3172" s="7" t="s">
        <v>80</v>
      </c>
      <c r="D3172" s="12">
        <v>11</v>
      </c>
      <c r="F3172" s="11">
        <f>Table76810[[#This Row],[CID]]</f>
        <v>0</v>
      </c>
      <c r="J3172" s="11" t="e">
        <f>VLOOKUP(Table76810[[#This Row],[CID]],ALY,2,FALSE)</f>
        <v>#N/A</v>
      </c>
    </row>
    <row r="3173" spans="1:10" x14ac:dyDescent="0.2">
      <c r="A3173" s="8" t="str">
        <f>Table76810[[#This Row],[Test No.]]&amp;Table76810[[#This Row],[Section]]&amp;Table76810[[#This Row],[Q No.]]</f>
        <v>R3112</v>
      </c>
      <c r="C3173" s="7" t="s">
        <v>80</v>
      </c>
      <c r="D3173" s="12">
        <v>12</v>
      </c>
      <c r="F3173" s="11">
        <f>Table76810[[#This Row],[CID]]</f>
        <v>0</v>
      </c>
      <c r="J3173" s="11" t="e">
        <f>VLOOKUP(Table76810[[#This Row],[CID]],ALY,2,FALSE)</f>
        <v>#N/A</v>
      </c>
    </row>
    <row r="3174" spans="1:10" x14ac:dyDescent="0.2">
      <c r="A3174" s="8" t="str">
        <f>Table76810[[#This Row],[Test No.]]&amp;Table76810[[#This Row],[Section]]&amp;Table76810[[#This Row],[Q No.]]</f>
        <v>R3113</v>
      </c>
      <c r="C3174" s="7" t="s">
        <v>80</v>
      </c>
      <c r="D3174" s="12">
        <v>13</v>
      </c>
      <c r="F3174" s="11">
        <f>Table76810[[#This Row],[CID]]</f>
        <v>0</v>
      </c>
      <c r="J3174" s="11" t="e">
        <f>VLOOKUP(Table76810[[#This Row],[CID]],ALY,2,FALSE)</f>
        <v>#N/A</v>
      </c>
    </row>
    <row r="3175" spans="1:10" x14ac:dyDescent="0.2">
      <c r="A3175" s="8" t="str">
        <f>Table76810[[#This Row],[Test No.]]&amp;Table76810[[#This Row],[Section]]&amp;Table76810[[#This Row],[Q No.]]</f>
        <v>R3114</v>
      </c>
      <c r="C3175" s="7" t="s">
        <v>80</v>
      </c>
      <c r="D3175" s="12">
        <v>14</v>
      </c>
      <c r="F3175" s="11">
        <f>Table76810[[#This Row],[CID]]</f>
        <v>0</v>
      </c>
      <c r="J3175" s="11" t="e">
        <f>VLOOKUP(Table76810[[#This Row],[CID]],ALY,2,FALSE)</f>
        <v>#N/A</v>
      </c>
    </row>
    <row r="3176" spans="1:10" x14ac:dyDescent="0.2">
      <c r="A3176" s="8" t="str">
        <f>Table76810[[#This Row],[Test No.]]&amp;Table76810[[#This Row],[Section]]&amp;Table76810[[#This Row],[Q No.]]</f>
        <v>R3115</v>
      </c>
      <c r="C3176" s="7" t="s">
        <v>80</v>
      </c>
      <c r="D3176" s="12">
        <v>15</v>
      </c>
      <c r="F3176" s="11">
        <f>Table76810[[#This Row],[CID]]</f>
        <v>0</v>
      </c>
      <c r="J3176" s="11" t="e">
        <f>VLOOKUP(Table76810[[#This Row],[CID]],ALY,2,FALSE)</f>
        <v>#N/A</v>
      </c>
    </row>
    <row r="3177" spans="1:10" x14ac:dyDescent="0.2">
      <c r="A3177" s="8" t="str">
        <f>Table76810[[#This Row],[Test No.]]&amp;Table76810[[#This Row],[Section]]&amp;Table76810[[#This Row],[Q No.]]</f>
        <v>R3116</v>
      </c>
      <c r="C3177" s="7" t="s">
        <v>80</v>
      </c>
      <c r="D3177" s="12">
        <v>16</v>
      </c>
      <c r="F3177" s="11">
        <f>Table76810[[#This Row],[CID]]</f>
        <v>0</v>
      </c>
      <c r="J3177" s="11" t="e">
        <f>VLOOKUP(Table76810[[#This Row],[CID]],ALY,2,FALSE)</f>
        <v>#N/A</v>
      </c>
    </row>
    <row r="3178" spans="1:10" x14ac:dyDescent="0.2">
      <c r="A3178" s="8" t="str">
        <f>Table76810[[#This Row],[Test No.]]&amp;Table76810[[#This Row],[Section]]&amp;Table76810[[#This Row],[Q No.]]</f>
        <v>R3117</v>
      </c>
      <c r="C3178" s="7" t="s">
        <v>80</v>
      </c>
      <c r="D3178" s="12">
        <v>17</v>
      </c>
      <c r="F3178" s="11">
        <f>Table76810[[#This Row],[CID]]</f>
        <v>0</v>
      </c>
      <c r="J3178" s="11" t="e">
        <f>VLOOKUP(Table76810[[#This Row],[CID]],ALY,2,FALSE)</f>
        <v>#N/A</v>
      </c>
    </row>
    <row r="3179" spans="1:10" x14ac:dyDescent="0.2">
      <c r="A3179" s="8" t="str">
        <f>Table76810[[#This Row],[Test No.]]&amp;Table76810[[#This Row],[Section]]&amp;Table76810[[#This Row],[Q No.]]</f>
        <v>R3118</v>
      </c>
      <c r="C3179" s="7" t="s">
        <v>80</v>
      </c>
      <c r="D3179" s="12">
        <v>18</v>
      </c>
      <c r="F3179" s="11">
        <f>Table76810[[#This Row],[CID]]</f>
        <v>0</v>
      </c>
      <c r="J3179" s="11" t="e">
        <f>VLOOKUP(Table76810[[#This Row],[CID]],ALY,2,FALSE)</f>
        <v>#N/A</v>
      </c>
    </row>
    <row r="3180" spans="1:10" x14ac:dyDescent="0.2">
      <c r="A3180" s="8" t="str">
        <f>Table76810[[#This Row],[Test No.]]&amp;Table76810[[#This Row],[Section]]&amp;Table76810[[#This Row],[Q No.]]</f>
        <v>R3119</v>
      </c>
      <c r="C3180" s="7" t="s">
        <v>80</v>
      </c>
      <c r="D3180" s="12">
        <v>19</v>
      </c>
      <c r="F3180" s="11">
        <f>Table76810[[#This Row],[CID]]</f>
        <v>0</v>
      </c>
      <c r="J3180" s="11" t="e">
        <f>VLOOKUP(Table76810[[#This Row],[CID]],ALY,2,FALSE)</f>
        <v>#N/A</v>
      </c>
    </row>
    <row r="3181" spans="1:10" x14ac:dyDescent="0.2">
      <c r="A3181" s="8" t="str">
        <f>Table76810[[#This Row],[Test No.]]&amp;Table76810[[#This Row],[Section]]&amp;Table76810[[#This Row],[Q No.]]</f>
        <v>R3120</v>
      </c>
      <c r="C3181" s="7" t="s">
        <v>80</v>
      </c>
      <c r="D3181" s="12">
        <v>20</v>
      </c>
      <c r="F3181" s="11">
        <f>Table76810[[#This Row],[CID]]</f>
        <v>0</v>
      </c>
      <c r="J3181" s="11" t="e">
        <f>VLOOKUP(Table76810[[#This Row],[CID]],ALY,2,FALSE)</f>
        <v>#N/A</v>
      </c>
    </row>
    <row r="3182" spans="1:10" x14ac:dyDescent="0.2">
      <c r="A3182" s="8" t="str">
        <f>Table76810[[#This Row],[Test No.]]&amp;Table76810[[#This Row],[Section]]&amp;Table76810[[#This Row],[Q No.]]</f>
        <v>R3121</v>
      </c>
      <c r="C3182" s="7" t="s">
        <v>80</v>
      </c>
      <c r="D3182" s="12">
        <v>21</v>
      </c>
      <c r="F3182" s="11">
        <f>Table76810[[#This Row],[CID]]</f>
        <v>0</v>
      </c>
      <c r="J3182" s="11" t="e">
        <f>VLOOKUP(Table76810[[#This Row],[CID]],ALY,2,FALSE)</f>
        <v>#N/A</v>
      </c>
    </row>
    <row r="3183" spans="1:10" x14ac:dyDescent="0.2">
      <c r="A3183" s="8" t="str">
        <f>Table76810[[#This Row],[Test No.]]&amp;Table76810[[#This Row],[Section]]&amp;Table76810[[#This Row],[Q No.]]</f>
        <v>R3122</v>
      </c>
      <c r="C3183" s="7" t="s">
        <v>80</v>
      </c>
      <c r="D3183" s="12">
        <v>22</v>
      </c>
      <c r="F3183" s="11">
        <f>Table76810[[#This Row],[CID]]</f>
        <v>0</v>
      </c>
      <c r="J3183" s="11" t="e">
        <f>VLOOKUP(Table76810[[#This Row],[CID]],ALY,2,FALSE)</f>
        <v>#N/A</v>
      </c>
    </row>
    <row r="3184" spans="1:10" x14ac:dyDescent="0.2">
      <c r="A3184" s="8" t="str">
        <f>Table76810[[#This Row],[Test No.]]&amp;Table76810[[#This Row],[Section]]&amp;Table76810[[#This Row],[Q No.]]</f>
        <v>R3123</v>
      </c>
      <c r="C3184" s="7" t="s">
        <v>80</v>
      </c>
      <c r="D3184" s="12">
        <v>23</v>
      </c>
      <c r="F3184" s="11">
        <f>Table76810[[#This Row],[CID]]</f>
        <v>0</v>
      </c>
      <c r="J3184" s="11" t="e">
        <f>VLOOKUP(Table76810[[#This Row],[CID]],ALY,2,FALSE)</f>
        <v>#N/A</v>
      </c>
    </row>
    <row r="3185" spans="1:10" x14ac:dyDescent="0.2">
      <c r="A3185" s="8" t="str">
        <f>Table76810[[#This Row],[Test No.]]&amp;Table76810[[#This Row],[Section]]&amp;Table76810[[#This Row],[Q No.]]</f>
        <v>R3124</v>
      </c>
      <c r="C3185" s="7" t="s">
        <v>80</v>
      </c>
      <c r="D3185" s="12">
        <v>24</v>
      </c>
      <c r="F3185" s="11">
        <f>Table76810[[#This Row],[CID]]</f>
        <v>0</v>
      </c>
      <c r="J3185" s="11" t="e">
        <f>VLOOKUP(Table76810[[#This Row],[CID]],ALY,2,FALSE)</f>
        <v>#N/A</v>
      </c>
    </row>
    <row r="3186" spans="1:10" x14ac:dyDescent="0.2">
      <c r="A3186" s="8" t="str">
        <f>Table76810[[#This Row],[Test No.]]&amp;Table76810[[#This Row],[Section]]&amp;Table76810[[#This Row],[Q No.]]</f>
        <v>R3125</v>
      </c>
      <c r="C3186" s="7" t="s">
        <v>80</v>
      </c>
      <c r="D3186" s="12">
        <v>25</v>
      </c>
      <c r="F3186" s="11">
        <f>Table76810[[#This Row],[CID]]</f>
        <v>0</v>
      </c>
      <c r="J3186" s="11" t="e">
        <f>VLOOKUP(Table76810[[#This Row],[CID]],ALY,2,FALSE)</f>
        <v>#N/A</v>
      </c>
    </row>
    <row r="3187" spans="1:10" x14ac:dyDescent="0.2">
      <c r="A3187" s="8" t="str">
        <f>Table76810[[#This Row],[Test No.]]&amp;Table76810[[#This Row],[Section]]&amp;Table76810[[#This Row],[Q No.]]</f>
        <v>R3126</v>
      </c>
      <c r="C3187" s="7" t="s">
        <v>80</v>
      </c>
      <c r="D3187" s="12">
        <v>26</v>
      </c>
      <c r="F3187" s="11">
        <f>Table76810[[#This Row],[CID]]</f>
        <v>0</v>
      </c>
      <c r="J3187" s="11" t="e">
        <f>VLOOKUP(Table76810[[#This Row],[CID]],ALY,2,FALSE)</f>
        <v>#N/A</v>
      </c>
    </row>
    <row r="3188" spans="1:10" x14ac:dyDescent="0.2">
      <c r="A3188" s="8" t="str">
        <f>Table76810[[#This Row],[Test No.]]&amp;Table76810[[#This Row],[Section]]&amp;Table76810[[#This Row],[Q No.]]</f>
        <v>R3127</v>
      </c>
      <c r="C3188" s="7" t="s">
        <v>80</v>
      </c>
      <c r="D3188" s="12">
        <v>27</v>
      </c>
      <c r="F3188" s="11">
        <f>Table76810[[#This Row],[CID]]</f>
        <v>0</v>
      </c>
      <c r="J3188" s="11" t="e">
        <f>VLOOKUP(Table76810[[#This Row],[CID]],ALY,2,FALSE)</f>
        <v>#N/A</v>
      </c>
    </row>
    <row r="3189" spans="1:10" x14ac:dyDescent="0.2">
      <c r="A3189" s="8" t="str">
        <f>Table76810[[#This Row],[Test No.]]&amp;Table76810[[#This Row],[Section]]&amp;Table76810[[#This Row],[Q No.]]</f>
        <v>R3128</v>
      </c>
      <c r="C3189" s="7" t="s">
        <v>80</v>
      </c>
      <c r="D3189" s="12">
        <v>28</v>
      </c>
      <c r="F3189" s="11">
        <f>Table76810[[#This Row],[CID]]</f>
        <v>0</v>
      </c>
      <c r="J3189" s="11" t="e">
        <f>VLOOKUP(Table76810[[#This Row],[CID]],ALY,2,FALSE)</f>
        <v>#N/A</v>
      </c>
    </row>
    <row r="3190" spans="1:10" x14ac:dyDescent="0.2">
      <c r="A3190" s="8" t="str">
        <f>Table76810[[#This Row],[Test No.]]&amp;Table76810[[#This Row],[Section]]&amp;Table76810[[#This Row],[Q No.]]</f>
        <v>R3129</v>
      </c>
      <c r="C3190" s="7" t="s">
        <v>80</v>
      </c>
      <c r="D3190" s="12">
        <v>29</v>
      </c>
      <c r="F3190" s="11">
        <f>Table76810[[#This Row],[CID]]</f>
        <v>0</v>
      </c>
      <c r="J3190" s="11" t="e">
        <f>VLOOKUP(Table76810[[#This Row],[CID]],ALY,2,FALSE)</f>
        <v>#N/A</v>
      </c>
    </row>
    <row r="3191" spans="1:10" x14ac:dyDescent="0.2">
      <c r="A3191" s="8" t="str">
        <f>Table76810[[#This Row],[Test No.]]&amp;Table76810[[#This Row],[Section]]&amp;Table76810[[#This Row],[Q No.]]</f>
        <v>R3130</v>
      </c>
      <c r="C3191" s="7" t="s">
        <v>80</v>
      </c>
      <c r="D3191" s="12">
        <v>30</v>
      </c>
      <c r="F3191" s="11">
        <f>Table76810[[#This Row],[CID]]</f>
        <v>0</v>
      </c>
      <c r="J3191" s="11" t="e">
        <f>VLOOKUP(Table76810[[#This Row],[CID]],ALY,2,FALSE)</f>
        <v>#N/A</v>
      </c>
    </row>
    <row r="3192" spans="1:10" x14ac:dyDescent="0.2">
      <c r="A3192" s="8" t="str">
        <f>Table76810[[#This Row],[Test No.]]&amp;Table76810[[#This Row],[Section]]&amp;Table76810[[#This Row],[Q No.]]</f>
        <v>R3131</v>
      </c>
      <c r="C3192" s="7" t="s">
        <v>80</v>
      </c>
      <c r="D3192" s="12">
        <v>31</v>
      </c>
      <c r="F3192" s="11">
        <f>Table76810[[#This Row],[CID]]</f>
        <v>0</v>
      </c>
      <c r="J3192" s="11" t="e">
        <f>VLOOKUP(Table76810[[#This Row],[CID]],ALY,2,FALSE)</f>
        <v>#N/A</v>
      </c>
    </row>
    <row r="3193" spans="1:10" x14ac:dyDescent="0.2">
      <c r="A3193" s="8" t="str">
        <f>Table76810[[#This Row],[Test No.]]&amp;Table76810[[#This Row],[Section]]&amp;Table76810[[#This Row],[Q No.]]</f>
        <v>R3132</v>
      </c>
      <c r="C3193" s="7" t="s">
        <v>80</v>
      </c>
      <c r="D3193" s="12">
        <v>32</v>
      </c>
      <c r="F3193" s="11">
        <f>Table76810[[#This Row],[CID]]</f>
        <v>0</v>
      </c>
      <c r="J3193" s="11" t="e">
        <f>VLOOKUP(Table76810[[#This Row],[CID]],ALY,2,FALSE)</f>
        <v>#N/A</v>
      </c>
    </row>
    <row r="3194" spans="1:10" x14ac:dyDescent="0.2">
      <c r="A3194" s="8" t="str">
        <f>Table76810[[#This Row],[Test No.]]&amp;Table76810[[#This Row],[Section]]&amp;Table76810[[#This Row],[Q No.]]</f>
        <v>R3133</v>
      </c>
      <c r="C3194" s="7" t="s">
        <v>80</v>
      </c>
      <c r="D3194" s="12">
        <v>33</v>
      </c>
      <c r="F3194" s="11">
        <f>Table76810[[#This Row],[CID]]</f>
        <v>0</v>
      </c>
      <c r="J3194" s="11" t="e">
        <f>VLOOKUP(Table76810[[#This Row],[CID]],ALY,2,FALSE)</f>
        <v>#N/A</v>
      </c>
    </row>
    <row r="3195" spans="1:10" x14ac:dyDescent="0.2">
      <c r="A3195" s="8" t="str">
        <f>Table76810[[#This Row],[Test No.]]&amp;Table76810[[#This Row],[Section]]&amp;Table76810[[#This Row],[Q No.]]</f>
        <v>R3134</v>
      </c>
      <c r="C3195" s="7" t="s">
        <v>80</v>
      </c>
      <c r="D3195" s="12">
        <v>34</v>
      </c>
      <c r="F3195" s="11">
        <f>Table76810[[#This Row],[CID]]</f>
        <v>0</v>
      </c>
      <c r="J3195" s="11" t="e">
        <f>VLOOKUP(Table76810[[#This Row],[CID]],ALY,2,FALSE)</f>
        <v>#N/A</v>
      </c>
    </row>
    <row r="3196" spans="1:10" x14ac:dyDescent="0.2">
      <c r="A3196" s="8" t="str">
        <f>Table76810[[#This Row],[Test No.]]&amp;Table76810[[#This Row],[Section]]&amp;Table76810[[#This Row],[Q No.]]</f>
        <v>R3135</v>
      </c>
      <c r="C3196" s="7" t="s">
        <v>80</v>
      </c>
      <c r="D3196" s="12">
        <v>35</v>
      </c>
      <c r="F3196" s="11">
        <f>Table76810[[#This Row],[CID]]</f>
        <v>0</v>
      </c>
      <c r="J3196" s="11" t="e">
        <f>VLOOKUP(Table76810[[#This Row],[CID]],ALY,2,FALSE)</f>
        <v>#N/A</v>
      </c>
    </row>
    <row r="3197" spans="1:10" x14ac:dyDescent="0.2">
      <c r="A3197" s="8" t="str">
        <f>Table76810[[#This Row],[Test No.]]&amp;Table76810[[#This Row],[Section]]&amp;Table76810[[#This Row],[Q No.]]</f>
        <v>R3136</v>
      </c>
      <c r="C3197" s="7" t="s">
        <v>80</v>
      </c>
      <c r="D3197" s="12">
        <v>36</v>
      </c>
      <c r="F3197" s="11">
        <f>Table76810[[#This Row],[CID]]</f>
        <v>0</v>
      </c>
      <c r="J3197" s="11" t="e">
        <f>VLOOKUP(Table76810[[#This Row],[CID]],ALY,2,FALSE)</f>
        <v>#N/A</v>
      </c>
    </row>
    <row r="3198" spans="1:10" x14ac:dyDescent="0.2">
      <c r="A3198" s="8" t="str">
        <f>Table76810[[#This Row],[Test No.]]&amp;Table76810[[#This Row],[Section]]&amp;Table76810[[#This Row],[Q No.]]</f>
        <v>R3137</v>
      </c>
      <c r="C3198" s="7" t="s">
        <v>80</v>
      </c>
      <c r="D3198" s="12">
        <v>37</v>
      </c>
      <c r="F3198" s="11">
        <f>Table76810[[#This Row],[CID]]</f>
        <v>0</v>
      </c>
      <c r="J3198" s="11" t="e">
        <f>VLOOKUP(Table76810[[#This Row],[CID]],ALY,2,FALSE)</f>
        <v>#N/A</v>
      </c>
    </row>
    <row r="3199" spans="1:10" x14ac:dyDescent="0.2">
      <c r="A3199" s="8" t="str">
        <f>Table76810[[#This Row],[Test No.]]&amp;Table76810[[#This Row],[Section]]&amp;Table76810[[#This Row],[Q No.]]</f>
        <v>R3138</v>
      </c>
      <c r="C3199" s="7" t="s">
        <v>80</v>
      </c>
      <c r="D3199" s="12">
        <v>38</v>
      </c>
      <c r="F3199" s="11">
        <f>Table76810[[#This Row],[CID]]</f>
        <v>0</v>
      </c>
      <c r="J3199" s="11" t="e">
        <f>VLOOKUP(Table76810[[#This Row],[CID]],ALY,2,FALSE)</f>
        <v>#N/A</v>
      </c>
    </row>
    <row r="3200" spans="1:10" x14ac:dyDescent="0.2">
      <c r="A3200" s="8" t="str">
        <f>Table76810[[#This Row],[Test No.]]&amp;Table76810[[#This Row],[Section]]&amp;Table76810[[#This Row],[Q No.]]</f>
        <v>R3139</v>
      </c>
      <c r="C3200" s="7" t="s">
        <v>80</v>
      </c>
      <c r="D3200" s="12">
        <v>39</v>
      </c>
      <c r="F3200" s="11">
        <f>Table76810[[#This Row],[CID]]</f>
        <v>0</v>
      </c>
      <c r="J3200" s="11" t="e">
        <f>VLOOKUP(Table76810[[#This Row],[CID]],ALY,2,FALSE)</f>
        <v>#N/A</v>
      </c>
    </row>
    <row r="3201" spans="1:10" x14ac:dyDescent="0.2">
      <c r="A3201" s="8" t="str">
        <f>Table76810[[#This Row],[Test No.]]&amp;Table76810[[#This Row],[Section]]&amp;Table76810[[#This Row],[Q No.]]</f>
        <v>R3140</v>
      </c>
      <c r="C3201" s="7" t="s">
        <v>80</v>
      </c>
      <c r="D3201" s="12">
        <v>40</v>
      </c>
      <c r="F3201" s="11">
        <f>Table76810[[#This Row],[CID]]</f>
        <v>0</v>
      </c>
      <c r="J3201" s="11" t="e">
        <f>VLOOKUP(Table76810[[#This Row],[CID]],ALY,2,FALSE)</f>
        <v>#N/A</v>
      </c>
    </row>
    <row r="3202" spans="1:10" x14ac:dyDescent="0.2">
      <c r="A3202" s="8" t="str">
        <f>Table76810[[#This Row],[Test No.]]&amp;Table76810[[#This Row],[Section]]&amp;Table76810[[#This Row],[Q No.]]</f>
        <v>R321</v>
      </c>
      <c r="C3202" s="7" t="s">
        <v>79</v>
      </c>
      <c r="D3202" s="12">
        <v>1</v>
      </c>
      <c r="F3202" s="11">
        <f>Table76810[[#This Row],[CID]]</f>
        <v>0</v>
      </c>
      <c r="J3202" s="11" t="e">
        <f>VLOOKUP(Table76810[[#This Row],[CID]],ALY,2,FALSE)</f>
        <v>#N/A</v>
      </c>
    </row>
    <row r="3203" spans="1:10" x14ac:dyDescent="0.2">
      <c r="A3203" s="8" t="str">
        <f>Table76810[[#This Row],[Test No.]]&amp;Table76810[[#This Row],[Section]]&amp;Table76810[[#This Row],[Q No.]]</f>
        <v>R322</v>
      </c>
      <c r="C3203" s="7" t="s">
        <v>79</v>
      </c>
      <c r="D3203" s="12">
        <v>2</v>
      </c>
      <c r="F3203" s="11">
        <f>Table76810[[#This Row],[CID]]</f>
        <v>0</v>
      </c>
      <c r="J3203" s="11" t="e">
        <f>VLOOKUP(Table76810[[#This Row],[CID]],ALY,2,FALSE)</f>
        <v>#N/A</v>
      </c>
    </row>
    <row r="3204" spans="1:10" x14ac:dyDescent="0.2">
      <c r="A3204" s="8" t="str">
        <f>Table76810[[#This Row],[Test No.]]&amp;Table76810[[#This Row],[Section]]&amp;Table76810[[#This Row],[Q No.]]</f>
        <v>R323</v>
      </c>
      <c r="C3204" s="7" t="s">
        <v>79</v>
      </c>
      <c r="D3204" s="12">
        <v>3</v>
      </c>
      <c r="F3204" s="11">
        <f>Table76810[[#This Row],[CID]]</f>
        <v>0</v>
      </c>
      <c r="J3204" s="11" t="e">
        <f>VLOOKUP(Table76810[[#This Row],[CID]],ALY,2,FALSE)</f>
        <v>#N/A</v>
      </c>
    </row>
    <row r="3205" spans="1:10" x14ac:dyDescent="0.2">
      <c r="A3205" s="8" t="str">
        <f>Table76810[[#This Row],[Test No.]]&amp;Table76810[[#This Row],[Section]]&amp;Table76810[[#This Row],[Q No.]]</f>
        <v>R324</v>
      </c>
      <c r="C3205" s="7" t="s">
        <v>79</v>
      </c>
      <c r="D3205" s="12">
        <v>4</v>
      </c>
      <c r="F3205" s="11">
        <f>Table76810[[#This Row],[CID]]</f>
        <v>0</v>
      </c>
      <c r="J3205" s="11" t="e">
        <f>VLOOKUP(Table76810[[#This Row],[CID]],ALY,2,FALSE)</f>
        <v>#N/A</v>
      </c>
    </row>
    <row r="3206" spans="1:10" x14ac:dyDescent="0.2">
      <c r="A3206" s="8" t="str">
        <f>Table76810[[#This Row],[Test No.]]&amp;Table76810[[#This Row],[Section]]&amp;Table76810[[#This Row],[Q No.]]</f>
        <v>R325</v>
      </c>
      <c r="C3206" s="7" t="s">
        <v>79</v>
      </c>
      <c r="D3206" s="12">
        <v>5</v>
      </c>
      <c r="F3206" s="11">
        <f>Table76810[[#This Row],[CID]]</f>
        <v>0</v>
      </c>
      <c r="J3206" s="11" t="e">
        <f>VLOOKUP(Table76810[[#This Row],[CID]],ALY,2,FALSE)</f>
        <v>#N/A</v>
      </c>
    </row>
    <row r="3207" spans="1:10" x14ac:dyDescent="0.2">
      <c r="A3207" s="8" t="str">
        <f>Table76810[[#This Row],[Test No.]]&amp;Table76810[[#This Row],[Section]]&amp;Table76810[[#This Row],[Q No.]]</f>
        <v>R326</v>
      </c>
      <c r="C3207" s="7" t="s">
        <v>79</v>
      </c>
      <c r="D3207" s="12">
        <v>6</v>
      </c>
      <c r="F3207" s="11">
        <f>Table76810[[#This Row],[CID]]</f>
        <v>0</v>
      </c>
      <c r="J3207" s="11" t="e">
        <f>VLOOKUP(Table76810[[#This Row],[CID]],ALY,2,FALSE)</f>
        <v>#N/A</v>
      </c>
    </row>
    <row r="3208" spans="1:10" x14ac:dyDescent="0.2">
      <c r="A3208" s="8" t="str">
        <f>Table76810[[#This Row],[Test No.]]&amp;Table76810[[#This Row],[Section]]&amp;Table76810[[#This Row],[Q No.]]</f>
        <v>R327</v>
      </c>
      <c r="C3208" s="7" t="s">
        <v>79</v>
      </c>
      <c r="D3208" s="12">
        <v>7</v>
      </c>
      <c r="F3208" s="11">
        <f>Table76810[[#This Row],[CID]]</f>
        <v>0</v>
      </c>
      <c r="J3208" s="11" t="e">
        <f>VLOOKUP(Table76810[[#This Row],[CID]],ALY,2,FALSE)</f>
        <v>#N/A</v>
      </c>
    </row>
    <row r="3209" spans="1:10" x14ac:dyDescent="0.2">
      <c r="A3209" s="8" t="str">
        <f>Table76810[[#This Row],[Test No.]]&amp;Table76810[[#This Row],[Section]]&amp;Table76810[[#This Row],[Q No.]]</f>
        <v>R328</v>
      </c>
      <c r="C3209" s="7" t="s">
        <v>79</v>
      </c>
      <c r="D3209" s="12">
        <v>8</v>
      </c>
      <c r="F3209" s="11">
        <f>Table76810[[#This Row],[CID]]</f>
        <v>0</v>
      </c>
      <c r="J3209" s="11" t="e">
        <f>VLOOKUP(Table76810[[#This Row],[CID]],ALY,2,FALSE)</f>
        <v>#N/A</v>
      </c>
    </row>
    <row r="3210" spans="1:10" x14ac:dyDescent="0.2">
      <c r="A3210" s="8" t="str">
        <f>Table76810[[#This Row],[Test No.]]&amp;Table76810[[#This Row],[Section]]&amp;Table76810[[#This Row],[Q No.]]</f>
        <v>R329</v>
      </c>
      <c r="C3210" s="7" t="s">
        <v>79</v>
      </c>
      <c r="D3210" s="12">
        <v>9</v>
      </c>
      <c r="F3210" s="11">
        <f>Table76810[[#This Row],[CID]]</f>
        <v>0</v>
      </c>
      <c r="J3210" s="11" t="e">
        <f>VLOOKUP(Table76810[[#This Row],[CID]],ALY,2,FALSE)</f>
        <v>#N/A</v>
      </c>
    </row>
    <row r="3211" spans="1:10" x14ac:dyDescent="0.2">
      <c r="A3211" s="8" t="str">
        <f>Table76810[[#This Row],[Test No.]]&amp;Table76810[[#This Row],[Section]]&amp;Table76810[[#This Row],[Q No.]]</f>
        <v>R3210</v>
      </c>
      <c r="C3211" s="7" t="s">
        <v>79</v>
      </c>
      <c r="D3211" s="12">
        <v>10</v>
      </c>
      <c r="F3211" s="11">
        <f>Table76810[[#This Row],[CID]]</f>
        <v>0</v>
      </c>
      <c r="J3211" s="11" t="e">
        <f>VLOOKUP(Table76810[[#This Row],[CID]],ALY,2,FALSE)</f>
        <v>#N/A</v>
      </c>
    </row>
    <row r="3212" spans="1:10" x14ac:dyDescent="0.2">
      <c r="A3212" s="8" t="str">
        <f>Table76810[[#This Row],[Test No.]]&amp;Table76810[[#This Row],[Section]]&amp;Table76810[[#This Row],[Q No.]]</f>
        <v>R3211</v>
      </c>
      <c r="C3212" s="7" t="s">
        <v>79</v>
      </c>
      <c r="D3212" s="12">
        <v>11</v>
      </c>
      <c r="F3212" s="11">
        <f>Table76810[[#This Row],[CID]]</f>
        <v>0</v>
      </c>
      <c r="J3212" s="11" t="e">
        <f>VLOOKUP(Table76810[[#This Row],[CID]],ALY,2,FALSE)</f>
        <v>#N/A</v>
      </c>
    </row>
    <row r="3213" spans="1:10" x14ac:dyDescent="0.2">
      <c r="A3213" s="8" t="str">
        <f>Table76810[[#This Row],[Test No.]]&amp;Table76810[[#This Row],[Section]]&amp;Table76810[[#This Row],[Q No.]]</f>
        <v>R3212</v>
      </c>
      <c r="C3213" s="7" t="s">
        <v>79</v>
      </c>
      <c r="D3213" s="12">
        <v>12</v>
      </c>
      <c r="F3213" s="11">
        <f>Table76810[[#This Row],[CID]]</f>
        <v>0</v>
      </c>
      <c r="J3213" s="11" t="e">
        <f>VLOOKUP(Table76810[[#This Row],[CID]],ALY,2,FALSE)</f>
        <v>#N/A</v>
      </c>
    </row>
    <row r="3214" spans="1:10" x14ac:dyDescent="0.2">
      <c r="A3214" s="8" t="str">
        <f>Table76810[[#This Row],[Test No.]]&amp;Table76810[[#This Row],[Section]]&amp;Table76810[[#This Row],[Q No.]]</f>
        <v>R3213</v>
      </c>
      <c r="C3214" s="7" t="s">
        <v>79</v>
      </c>
      <c r="D3214" s="12">
        <v>13</v>
      </c>
      <c r="F3214" s="11">
        <f>Table76810[[#This Row],[CID]]</f>
        <v>0</v>
      </c>
      <c r="J3214" s="11" t="e">
        <f>VLOOKUP(Table76810[[#This Row],[CID]],ALY,2,FALSE)</f>
        <v>#N/A</v>
      </c>
    </row>
    <row r="3215" spans="1:10" x14ac:dyDescent="0.2">
      <c r="A3215" s="8" t="str">
        <f>Table76810[[#This Row],[Test No.]]&amp;Table76810[[#This Row],[Section]]&amp;Table76810[[#This Row],[Q No.]]</f>
        <v>R3214</v>
      </c>
      <c r="C3215" s="7" t="s">
        <v>79</v>
      </c>
      <c r="D3215" s="12">
        <v>14</v>
      </c>
      <c r="F3215" s="11">
        <f>Table76810[[#This Row],[CID]]</f>
        <v>0</v>
      </c>
      <c r="J3215" s="11" t="e">
        <f>VLOOKUP(Table76810[[#This Row],[CID]],ALY,2,FALSE)</f>
        <v>#N/A</v>
      </c>
    </row>
    <row r="3216" spans="1:10" x14ac:dyDescent="0.2">
      <c r="A3216" s="8" t="str">
        <f>Table76810[[#This Row],[Test No.]]&amp;Table76810[[#This Row],[Section]]&amp;Table76810[[#This Row],[Q No.]]</f>
        <v>R3215</v>
      </c>
      <c r="C3216" s="7" t="s">
        <v>79</v>
      </c>
      <c r="D3216" s="12">
        <v>15</v>
      </c>
      <c r="F3216" s="11">
        <f>Table76810[[#This Row],[CID]]</f>
        <v>0</v>
      </c>
      <c r="J3216" s="11" t="e">
        <f>VLOOKUP(Table76810[[#This Row],[CID]],ALY,2,FALSE)</f>
        <v>#N/A</v>
      </c>
    </row>
    <row r="3217" spans="1:10" x14ac:dyDescent="0.2">
      <c r="A3217" s="8" t="str">
        <f>Table76810[[#This Row],[Test No.]]&amp;Table76810[[#This Row],[Section]]&amp;Table76810[[#This Row],[Q No.]]</f>
        <v>R3216</v>
      </c>
      <c r="C3217" s="7" t="s">
        <v>79</v>
      </c>
      <c r="D3217" s="12">
        <v>16</v>
      </c>
      <c r="F3217" s="11">
        <f>Table76810[[#This Row],[CID]]</f>
        <v>0</v>
      </c>
      <c r="J3217" s="11" t="e">
        <f>VLOOKUP(Table76810[[#This Row],[CID]],ALY,2,FALSE)</f>
        <v>#N/A</v>
      </c>
    </row>
    <row r="3218" spans="1:10" x14ac:dyDescent="0.2">
      <c r="A3218" s="8" t="str">
        <f>Table76810[[#This Row],[Test No.]]&amp;Table76810[[#This Row],[Section]]&amp;Table76810[[#This Row],[Q No.]]</f>
        <v>R3217</v>
      </c>
      <c r="C3218" s="7" t="s">
        <v>79</v>
      </c>
      <c r="D3218" s="12">
        <v>17</v>
      </c>
      <c r="F3218" s="11">
        <f>Table76810[[#This Row],[CID]]</f>
        <v>0</v>
      </c>
      <c r="J3218" s="11" t="e">
        <f>VLOOKUP(Table76810[[#This Row],[CID]],ALY,2,FALSE)</f>
        <v>#N/A</v>
      </c>
    </row>
    <row r="3219" spans="1:10" x14ac:dyDescent="0.2">
      <c r="A3219" s="8" t="str">
        <f>Table76810[[#This Row],[Test No.]]&amp;Table76810[[#This Row],[Section]]&amp;Table76810[[#This Row],[Q No.]]</f>
        <v>R3218</v>
      </c>
      <c r="C3219" s="7" t="s">
        <v>79</v>
      </c>
      <c r="D3219" s="12">
        <v>18</v>
      </c>
      <c r="F3219" s="11">
        <f>Table76810[[#This Row],[CID]]</f>
        <v>0</v>
      </c>
      <c r="J3219" s="11" t="e">
        <f>VLOOKUP(Table76810[[#This Row],[CID]],ALY,2,FALSE)</f>
        <v>#N/A</v>
      </c>
    </row>
    <row r="3220" spans="1:10" x14ac:dyDescent="0.2">
      <c r="A3220" s="8" t="str">
        <f>Table76810[[#This Row],[Test No.]]&amp;Table76810[[#This Row],[Section]]&amp;Table76810[[#This Row],[Q No.]]</f>
        <v>R3219</v>
      </c>
      <c r="C3220" s="7" t="s">
        <v>79</v>
      </c>
      <c r="D3220" s="12">
        <v>19</v>
      </c>
      <c r="F3220" s="11">
        <f>Table76810[[#This Row],[CID]]</f>
        <v>0</v>
      </c>
      <c r="J3220" s="11" t="e">
        <f>VLOOKUP(Table76810[[#This Row],[CID]],ALY,2,FALSE)</f>
        <v>#N/A</v>
      </c>
    </row>
    <row r="3221" spans="1:10" x14ac:dyDescent="0.2">
      <c r="A3221" s="8" t="str">
        <f>Table76810[[#This Row],[Test No.]]&amp;Table76810[[#This Row],[Section]]&amp;Table76810[[#This Row],[Q No.]]</f>
        <v>R3220</v>
      </c>
      <c r="C3221" s="7" t="s">
        <v>79</v>
      </c>
      <c r="D3221" s="12">
        <v>20</v>
      </c>
      <c r="F3221" s="11">
        <f>Table76810[[#This Row],[CID]]</f>
        <v>0</v>
      </c>
      <c r="J3221" s="11" t="e">
        <f>VLOOKUP(Table76810[[#This Row],[CID]],ALY,2,FALSE)</f>
        <v>#N/A</v>
      </c>
    </row>
    <row r="3222" spans="1:10" x14ac:dyDescent="0.2">
      <c r="A3222" s="8" t="str">
        <f>Table76810[[#This Row],[Test No.]]&amp;Table76810[[#This Row],[Section]]&amp;Table76810[[#This Row],[Q No.]]</f>
        <v>R3221</v>
      </c>
      <c r="C3222" s="7" t="s">
        <v>79</v>
      </c>
      <c r="D3222" s="12">
        <v>21</v>
      </c>
      <c r="F3222" s="11">
        <f>Table76810[[#This Row],[CID]]</f>
        <v>0</v>
      </c>
      <c r="J3222" s="11" t="e">
        <f>VLOOKUP(Table76810[[#This Row],[CID]],ALY,2,FALSE)</f>
        <v>#N/A</v>
      </c>
    </row>
    <row r="3223" spans="1:10" x14ac:dyDescent="0.2">
      <c r="A3223" s="8" t="str">
        <f>Table76810[[#This Row],[Test No.]]&amp;Table76810[[#This Row],[Section]]&amp;Table76810[[#This Row],[Q No.]]</f>
        <v>R3222</v>
      </c>
      <c r="C3223" s="7" t="s">
        <v>79</v>
      </c>
      <c r="D3223" s="12">
        <v>22</v>
      </c>
      <c r="F3223" s="11">
        <f>Table76810[[#This Row],[CID]]</f>
        <v>0</v>
      </c>
      <c r="J3223" s="11" t="e">
        <f>VLOOKUP(Table76810[[#This Row],[CID]],ALY,2,FALSE)</f>
        <v>#N/A</v>
      </c>
    </row>
    <row r="3224" spans="1:10" x14ac:dyDescent="0.2">
      <c r="A3224" s="8" t="str">
        <f>Table76810[[#This Row],[Test No.]]&amp;Table76810[[#This Row],[Section]]&amp;Table76810[[#This Row],[Q No.]]</f>
        <v>R3223</v>
      </c>
      <c r="C3224" s="7" t="s">
        <v>79</v>
      </c>
      <c r="D3224" s="12">
        <v>23</v>
      </c>
      <c r="F3224" s="11">
        <f>Table76810[[#This Row],[CID]]</f>
        <v>0</v>
      </c>
      <c r="J3224" s="11" t="e">
        <f>VLOOKUP(Table76810[[#This Row],[CID]],ALY,2,FALSE)</f>
        <v>#N/A</v>
      </c>
    </row>
    <row r="3225" spans="1:10" x14ac:dyDescent="0.2">
      <c r="A3225" s="8" t="str">
        <f>Table76810[[#This Row],[Test No.]]&amp;Table76810[[#This Row],[Section]]&amp;Table76810[[#This Row],[Q No.]]</f>
        <v>R3224</v>
      </c>
      <c r="C3225" s="7" t="s">
        <v>79</v>
      </c>
      <c r="D3225" s="12">
        <v>24</v>
      </c>
      <c r="F3225" s="11">
        <f>Table76810[[#This Row],[CID]]</f>
        <v>0</v>
      </c>
      <c r="J3225" s="11" t="e">
        <f>VLOOKUP(Table76810[[#This Row],[CID]],ALY,2,FALSE)</f>
        <v>#N/A</v>
      </c>
    </row>
    <row r="3226" spans="1:10" x14ac:dyDescent="0.2">
      <c r="A3226" s="8" t="str">
        <f>Table76810[[#This Row],[Test No.]]&amp;Table76810[[#This Row],[Section]]&amp;Table76810[[#This Row],[Q No.]]</f>
        <v>R3225</v>
      </c>
      <c r="C3226" s="7" t="s">
        <v>79</v>
      </c>
      <c r="D3226" s="12">
        <v>25</v>
      </c>
      <c r="F3226" s="11">
        <f>Table76810[[#This Row],[CID]]</f>
        <v>0</v>
      </c>
      <c r="J3226" s="11" t="e">
        <f>VLOOKUP(Table76810[[#This Row],[CID]],ALY,2,FALSE)</f>
        <v>#N/A</v>
      </c>
    </row>
    <row r="3227" spans="1:10" x14ac:dyDescent="0.2">
      <c r="A3227" s="8" t="str">
        <f>Table76810[[#This Row],[Test No.]]&amp;Table76810[[#This Row],[Section]]&amp;Table76810[[#This Row],[Q No.]]</f>
        <v>R3226</v>
      </c>
      <c r="C3227" s="7" t="s">
        <v>79</v>
      </c>
      <c r="D3227" s="12">
        <v>26</v>
      </c>
      <c r="F3227" s="11">
        <f>Table76810[[#This Row],[CID]]</f>
        <v>0</v>
      </c>
      <c r="J3227" s="11" t="e">
        <f>VLOOKUP(Table76810[[#This Row],[CID]],ALY,2,FALSE)</f>
        <v>#N/A</v>
      </c>
    </row>
    <row r="3228" spans="1:10" x14ac:dyDescent="0.2">
      <c r="A3228" s="8" t="str">
        <f>Table76810[[#This Row],[Test No.]]&amp;Table76810[[#This Row],[Section]]&amp;Table76810[[#This Row],[Q No.]]</f>
        <v>R3227</v>
      </c>
      <c r="C3228" s="7" t="s">
        <v>79</v>
      </c>
      <c r="D3228" s="12">
        <v>27</v>
      </c>
      <c r="F3228" s="11">
        <f>Table76810[[#This Row],[CID]]</f>
        <v>0</v>
      </c>
      <c r="J3228" s="11" t="e">
        <f>VLOOKUP(Table76810[[#This Row],[CID]],ALY,2,FALSE)</f>
        <v>#N/A</v>
      </c>
    </row>
    <row r="3229" spans="1:10" x14ac:dyDescent="0.2">
      <c r="A3229" s="8" t="str">
        <f>Table76810[[#This Row],[Test No.]]&amp;Table76810[[#This Row],[Section]]&amp;Table76810[[#This Row],[Q No.]]</f>
        <v>R3228</v>
      </c>
      <c r="C3229" s="7" t="s">
        <v>79</v>
      </c>
      <c r="D3229" s="12">
        <v>28</v>
      </c>
      <c r="F3229" s="11">
        <f>Table76810[[#This Row],[CID]]</f>
        <v>0</v>
      </c>
      <c r="J3229" s="11" t="e">
        <f>VLOOKUP(Table76810[[#This Row],[CID]],ALY,2,FALSE)</f>
        <v>#N/A</v>
      </c>
    </row>
    <row r="3230" spans="1:10" x14ac:dyDescent="0.2">
      <c r="A3230" s="8" t="str">
        <f>Table76810[[#This Row],[Test No.]]&amp;Table76810[[#This Row],[Section]]&amp;Table76810[[#This Row],[Q No.]]</f>
        <v>R3229</v>
      </c>
      <c r="C3230" s="7" t="s">
        <v>79</v>
      </c>
      <c r="D3230" s="12">
        <v>29</v>
      </c>
      <c r="F3230" s="11">
        <f>Table76810[[#This Row],[CID]]</f>
        <v>0</v>
      </c>
      <c r="J3230" s="11" t="e">
        <f>VLOOKUP(Table76810[[#This Row],[CID]],ALY,2,FALSE)</f>
        <v>#N/A</v>
      </c>
    </row>
    <row r="3231" spans="1:10" x14ac:dyDescent="0.2">
      <c r="A3231" s="8" t="str">
        <f>Table76810[[#This Row],[Test No.]]&amp;Table76810[[#This Row],[Section]]&amp;Table76810[[#This Row],[Q No.]]</f>
        <v>R3230</v>
      </c>
      <c r="C3231" s="7" t="s">
        <v>79</v>
      </c>
      <c r="D3231" s="12">
        <v>30</v>
      </c>
      <c r="F3231" s="11">
        <f>Table76810[[#This Row],[CID]]</f>
        <v>0</v>
      </c>
      <c r="J3231" s="11" t="e">
        <f>VLOOKUP(Table76810[[#This Row],[CID]],ALY,2,FALSE)</f>
        <v>#N/A</v>
      </c>
    </row>
    <row r="3232" spans="1:10" x14ac:dyDescent="0.2">
      <c r="A3232" s="8" t="str">
        <f>Table76810[[#This Row],[Test No.]]&amp;Table76810[[#This Row],[Section]]&amp;Table76810[[#This Row],[Q No.]]</f>
        <v>R3231</v>
      </c>
      <c r="C3232" s="7" t="s">
        <v>79</v>
      </c>
      <c r="D3232" s="12">
        <v>31</v>
      </c>
      <c r="F3232" s="11">
        <f>Table76810[[#This Row],[CID]]</f>
        <v>0</v>
      </c>
      <c r="J3232" s="11" t="e">
        <f>VLOOKUP(Table76810[[#This Row],[CID]],ALY,2,FALSE)</f>
        <v>#N/A</v>
      </c>
    </row>
    <row r="3233" spans="1:10" x14ac:dyDescent="0.2">
      <c r="A3233" s="8" t="str">
        <f>Table76810[[#This Row],[Test No.]]&amp;Table76810[[#This Row],[Section]]&amp;Table76810[[#This Row],[Q No.]]</f>
        <v>R3232</v>
      </c>
      <c r="C3233" s="7" t="s">
        <v>79</v>
      </c>
      <c r="D3233" s="12">
        <v>32</v>
      </c>
      <c r="F3233" s="11">
        <f>Table76810[[#This Row],[CID]]</f>
        <v>0</v>
      </c>
      <c r="J3233" s="11" t="e">
        <f>VLOOKUP(Table76810[[#This Row],[CID]],ALY,2,FALSE)</f>
        <v>#N/A</v>
      </c>
    </row>
    <row r="3234" spans="1:10" x14ac:dyDescent="0.2">
      <c r="A3234" s="8" t="str">
        <f>Table76810[[#This Row],[Test No.]]&amp;Table76810[[#This Row],[Section]]&amp;Table76810[[#This Row],[Q No.]]</f>
        <v>R3233</v>
      </c>
      <c r="C3234" s="7" t="s">
        <v>79</v>
      </c>
      <c r="D3234" s="12">
        <v>33</v>
      </c>
      <c r="F3234" s="11">
        <f>Table76810[[#This Row],[CID]]</f>
        <v>0</v>
      </c>
      <c r="J3234" s="11" t="e">
        <f>VLOOKUP(Table76810[[#This Row],[CID]],ALY,2,FALSE)</f>
        <v>#N/A</v>
      </c>
    </row>
    <row r="3235" spans="1:10" x14ac:dyDescent="0.2">
      <c r="A3235" s="8" t="str">
        <f>Table76810[[#This Row],[Test No.]]&amp;Table76810[[#This Row],[Section]]&amp;Table76810[[#This Row],[Q No.]]</f>
        <v>R3234</v>
      </c>
      <c r="C3235" s="7" t="s">
        <v>79</v>
      </c>
      <c r="D3235" s="12">
        <v>34</v>
      </c>
      <c r="F3235" s="11">
        <f>Table76810[[#This Row],[CID]]</f>
        <v>0</v>
      </c>
      <c r="J3235" s="11" t="e">
        <f>VLOOKUP(Table76810[[#This Row],[CID]],ALY,2,FALSE)</f>
        <v>#N/A</v>
      </c>
    </row>
    <row r="3236" spans="1:10" x14ac:dyDescent="0.2">
      <c r="A3236" s="8" t="str">
        <f>Table76810[[#This Row],[Test No.]]&amp;Table76810[[#This Row],[Section]]&amp;Table76810[[#This Row],[Q No.]]</f>
        <v>R3235</v>
      </c>
      <c r="C3236" s="7" t="s">
        <v>79</v>
      </c>
      <c r="D3236" s="12">
        <v>35</v>
      </c>
      <c r="F3236" s="11">
        <f>Table76810[[#This Row],[CID]]</f>
        <v>0</v>
      </c>
      <c r="J3236" s="11" t="e">
        <f>VLOOKUP(Table76810[[#This Row],[CID]],ALY,2,FALSE)</f>
        <v>#N/A</v>
      </c>
    </row>
    <row r="3237" spans="1:10" x14ac:dyDescent="0.2">
      <c r="A3237" s="8" t="str">
        <f>Table76810[[#This Row],[Test No.]]&amp;Table76810[[#This Row],[Section]]&amp;Table76810[[#This Row],[Q No.]]</f>
        <v>R3236</v>
      </c>
      <c r="C3237" s="7" t="s">
        <v>79</v>
      </c>
      <c r="D3237" s="12">
        <v>36</v>
      </c>
      <c r="F3237" s="11">
        <f>Table76810[[#This Row],[CID]]</f>
        <v>0</v>
      </c>
      <c r="J3237" s="11" t="e">
        <f>VLOOKUP(Table76810[[#This Row],[CID]],ALY,2,FALSE)</f>
        <v>#N/A</v>
      </c>
    </row>
    <row r="3238" spans="1:10" x14ac:dyDescent="0.2">
      <c r="A3238" s="8" t="str">
        <f>Table76810[[#This Row],[Test No.]]&amp;Table76810[[#This Row],[Section]]&amp;Table76810[[#This Row],[Q No.]]</f>
        <v>R3237</v>
      </c>
      <c r="C3238" s="7" t="s">
        <v>79</v>
      </c>
      <c r="D3238" s="12">
        <v>37</v>
      </c>
      <c r="F3238" s="11">
        <f>Table76810[[#This Row],[CID]]</f>
        <v>0</v>
      </c>
      <c r="J3238" s="11" t="e">
        <f>VLOOKUP(Table76810[[#This Row],[CID]],ALY,2,FALSE)</f>
        <v>#N/A</v>
      </c>
    </row>
    <row r="3239" spans="1:10" x14ac:dyDescent="0.2">
      <c r="A3239" s="8" t="str">
        <f>Table76810[[#This Row],[Test No.]]&amp;Table76810[[#This Row],[Section]]&amp;Table76810[[#This Row],[Q No.]]</f>
        <v>R3238</v>
      </c>
      <c r="C3239" s="7" t="s">
        <v>79</v>
      </c>
      <c r="D3239" s="12">
        <v>38</v>
      </c>
      <c r="F3239" s="11">
        <f>Table76810[[#This Row],[CID]]</f>
        <v>0</v>
      </c>
      <c r="J3239" s="11" t="e">
        <f>VLOOKUP(Table76810[[#This Row],[CID]],ALY,2,FALSE)</f>
        <v>#N/A</v>
      </c>
    </row>
    <row r="3240" spans="1:10" x14ac:dyDescent="0.2">
      <c r="A3240" s="8" t="str">
        <f>Table76810[[#This Row],[Test No.]]&amp;Table76810[[#This Row],[Section]]&amp;Table76810[[#This Row],[Q No.]]</f>
        <v>R3239</v>
      </c>
      <c r="C3240" s="7" t="s">
        <v>79</v>
      </c>
      <c r="D3240" s="12">
        <v>39</v>
      </c>
      <c r="F3240" s="11">
        <f>Table76810[[#This Row],[CID]]</f>
        <v>0</v>
      </c>
      <c r="J3240" s="11" t="e">
        <f>VLOOKUP(Table76810[[#This Row],[CID]],ALY,2,FALSE)</f>
        <v>#N/A</v>
      </c>
    </row>
    <row r="3241" spans="1:10" x14ac:dyDescent="0.2">
      <c r="A3241" s="8" t="str">
        <f>Table76810[[#This Row],[Test No.]]&amp;Table76810[[#This Row],[Section]]&amp;Table76810[[#This Row],[Q No.]]</f>
        <v>R3240</v>
      </c>
      <c r="C3241" s="7" t="s">
        <v>79</v>
      </c>
      <c r="D3241" s="12">
        <v>40</v>
      </c>
      <c r="F3241" s="11">
        <f>Table76810[[#This Row],[CID]]</f>
        <v>0</v>
      </c>
      <c r="J3241" s="11" t="e">
        <f>VLOOKUP(Table76810[[#This Row],[CID]],ALY,2,FALSE)</f>
        <v>#N/A</v>
      </c>
    </row>
    <row r="3242" spans="1:10" x14ac:dyDescent="0.2">
      <c r="A3242" s="8" t="str">
        <f>Table76810[[#This Row],[Test No.]]&amp;Table76810[[#This Row],[Section]]&amp;Table76810[[#This Row],[Q No.]]</f>
        <v>R331</v>
      </c>
      <c r="C3242" s="7" t="s">
        <v>78</v>
      </c>
      <c r="D3242" s="12">
        <v>1</v>
      </c>
      <c r="F3242" s="11">
        <f>Table76810[[#This Row],[CID]]</f>
        <v>0</v>
      </c>
      <c r="J3242" s="11" t="e">
        <f>VLOOKUP(Table76810[[#This Row],[CID]],ALY,2,FALSE)</f>
        <v>#N/A</v>
      </c>
    </row>
    <row r="3243" spans="1:10" x14ac:dyDescent="0.2">
      <c r="A3243" s="8" t="str">
        <f>Table76810[[#This Row],[Test No.]]&amp;Table76810[[#This Row],[Section]]&amp;Table76810[[#This Row],[Q No.]]</f>
        <v>R332</v>
      </c>
      <c r="C3243" s="7" t="s">
        <v>78</v>
      </c>
      <c r="D3243" s="12">
        <v>2</v>
      </c>
      <c r="F3243" s="11">
        <f>Table76810[[#This Row],[CID]]</f>
        <v>0</v>
      </c>
      <c r="J3243" s="11" t="e">
        <f>VLOOKUP(Table76810[[#This Row],[CID]],ALY,2,FALSE)</f>
        <v>#N/A</v>
      </c>
    </row>
    <row r="3244" spans="1:10" x14ac:dyDescent="0.2">
      <c r="A3244" s="8" t="str">
        <f>Table76810[[#This Row],[Test No.]]&amp;Table76810[[#This Row],[Section]]&amp;Table76810[[#This Row],[Q No.]]</f>
        <v>R333</v>
      </c>
      <c r="C3244" s="7" t="s">
        <v>78</v>
      </c>
      <c r="D3244" s="12">
        <v>3</v>
      </c>
      <c r="F3244" s="11">
        <f>Table76810[[#This Row],[CID]]</f>
        <v>0</v>
      </c>
      <c r="J3244" s="11" t="e">
        <f>VLOOKUP(Table76810[[#This Row],[CID]],ALY,2,FALSE)</f>
        <v>#N/A</v>
      </c>
    </row>
    <row r="3245" spans="1:10" x14ac:dyDescent="0.2">
      <c r="A3245" s="8" t="str">
        <f>Table76810[[#This Row],[Test No.]]&amp;Table76810[[#This Row],[Section]]&amp;Table76810[[#This Row],[Q No.]]</f>
        <v>R334</v>
      </c>
      <c r="C3245" s="7" t="s">
        <v>78</v>
      </c>
      <c r="D3245" s="12">
        <v>4</v>
      </c>
      <c r="F3245" s="11">
        <f>Table76810[[#This Row],[CID]]</f>
        <v>0</v>
      </c>
      <c r="J3245" s="11" t="e">
        <f>VLOOKUP(Table76810[[#This Row],[CID]],ALY,2,FALSE)</f>
        <v>#N/A</v>
      </c>
    </row>
    <row r="3246" spans="1:10" x14ac:dyDescent="0.2">
      <c r="A3246" s="8" t="str">
        <f>Table76810[[#This Row],[Test No.]]&amp;Table76810[[#This Row],[Section]]&amp;Table76810[[#This Row],[Q No.]]</f>
        <v>R335</v>
      </c>
      <c r="C3246" s="7" t="s">
        <v>78</v>
      </c>
      <c r="D3246" s="12">
        <v>5</v>
      </c>
      <c r="F3246" s="11">
        <f>Table76810[[#This Row],[CID]]</f>
        <v>0</v>
      </c>
      <c r="J3246" s="11" t="e">
        <f>VLOOKUP(Table76810[[#This Row],[CID]],ALY,2,FALSE)</f>
        <v>#N/A</v>
      </c>
    </row>
    <row r="3247" spans="1:10" x14ac:dyDescent="0.2">
      <c r="A3247" s="8" t="str">
        <f>Table76810[[#This Row],[Test No.]]&amp;Table76810[[#This Row],[Section]]&amp;Table76810[[#This Row],[Q No.]]</f>
        <v>R336</v>
      </c>
      <c r="C3247" s="7" t="s">
        <v>78</v>
      </c>
      <c r="D3247" s="12">
        <v>6</v>
      </c>
      <c r="F3247" s="11">
        <f>Table76810[[#This Row],[CID]]</f>
        <v>0</v>
      </c>
      <c r="J3247" s="11" t="e">
        <f>VLOOKUP(Table76810[[#This Row],[CID]],ALY,2,FALSE)</f>
        <v>#N/A</v>
      </c>
    </row>
    <row r="3248" spans="1:10" x14ac:dyDescent="0.2">
      <c r="A3248" s="8" t="str">
        <f>Table76810[[#This Row],[Test No.]]&amp;Table76810[[#This Row],[Section]]&amp;Table76810[[#This Row],[Q No.]]</f>
        <v>R337</v>
      </c>
      <c r="C3248" s="7" t="s">
        <v>78</v>
      </c>
      <c r="D3248" s="12">
        <v>7</v>
      </c>
      <c r="F3248" s="11">
        <f>Table76810[[#This Row],[CID]]</f>
        <v>0</v>
      </c>
      <c r="J3248" s="11" t="e">
        <f>VLOOKUP(Table76810[[#This Row],[CID]],ALY,2,FALSE)</f>
        <v>#N/A</v>
      </c>
    </row>
    <row r="3249" spans="1:10" x14ac:dyDescent="0.2">
      <c r="A3249" s="8" t="str">
        <f>Table76810[[#This Row],[Test No.]]&amp;Table76810[[#This Row],[Section]]&amp;Table76810[[#This Row],[Q No.]]</f>
        <v>R338</v>
      </c>
      <c r="C3249" s="7" t="s">
        <v>78</v>
      </c>
      <c r="D3249" s="12">
        <v>8</v>
      </c>
      <c r="F3249" s="11">
        <f>Table76810[[#This Row],[CID]]</f>
        <v>0</v>
      </c>
      <c r="J3249" s="11" t="e">
        <f>VLOOKUP(Table76810[[#This Row],[CID]],ALY,2,FALSE)</f>
        <v>#N/A</v>
      </c>
    </row>
    <row r="3250" spans="1:10" x14ac:dyDescent="0.2">
      <c r="A3250" s="8" t="str">
        <f>Table76810[[#This Row],[Test No.]]&amp;Table76810[[#This Row],[Section]]&amp;Table76810[[#This Row],[Q No.]]</f>
        <v>R339</v>
      </c>
      <c r="C3250" s="7" t="s">
        <v>78</v>
      </c>
      <c r="D3250" s="12">
        <v>9</v>
      </c>
      <c r="F3250" s="11">
        <f>Table76810[[#This Row],[CID]]</f>
        <v>0</v>
      </c>
      <c r="J3250" s="11" t="e">
        <f>VLOOKUP(Table76810[[#This Row],[CID]],ALY,2,FALSE)</f>
        <v>#N/A</v>
      </c>
    </row>
    <row r="3251" spans="1:10" x14ac:dyDescent="0.2">
      <c r="A3251" s="8" t="str">
        <f>Table76810[[#This Row],[Test No.]]&amp;Table76810[[#This Row],[Section]]&amp;Table76810[[#This Row],[Q No.]]</f>
        <v>R3310</v>
      </c>
      <c r="C3251" s="7" t="s">
        <v>78</v>
      </c>
      <c r="D3251" s="12">
        <v>10</v>
      </c>
      <c r="F3251" s="11">
        <f>Table76810[[#This Row],[CID]]</f>
        <v>0</v>
      </c>
      <c r="J3251" s="11" t="e">
        <f>VLOOKUP(Table76810[[#This Row],[CID]],ALY,2,FALSE)</f>
        <v>#N/A</v>
      </c>
    </row>
    <row r="3252" spans="1:10" x14ac:dyDescent="0.2">
      <c r="A3252" s="8" t="str">
        <f>Table76810[[#This Row],[Test No.]]&amp;Table76810[[#This Row],[Section]]&amp;Table76810[[#This Row],[Q No.]]</f>
        <v>R3311</v>
      </c>
      <c r="C3252" s="7" t="s">
        <v>78</v>
      </c>
      <c r="D3252" s="12">
        <v>11</v>
      </c>
      <c r="F3252" s="11">
        <f>Table76810[[#This Row],[CID]]</f>
        <v>0</v>
      </c>
      <c r="J3252" s="11" t="e">
        <f>VLOOKUP(Table76810[[#This Row],[CID]],ALY,2,FALSE)</f>
        <v>#N/A</v>
      </c>
    </row>
    <row r="3253" spans="1:10" x14ac:dyDescent="0.2">
      <c r="A3253" s="8" t="str">
        <f>Table76810[[#This Row],[Test No.]]&amp;Table76810[[#This Row],[Section]]&amp;Table76810[[#This Row],[Q No.]]</f>
        <v>R3312</v>
      </c>
      <c r="C3253" s="7" t="s">
        <v>78</v>
      </c>
      <c r="D3253" s="12">
        <v>12</v>
      </c>
      <c r="F3253" s="11">
        <f>Table76810[[#This Row],[CID]]</f>
        <v>0</v>
      </c>
      <c r="J3253" s="11" t="e">
        <f>VLOOKUP(Table76810[[#This Row],[CID]],ALY,2,FALSE)</f>
        <v>#N/A</v>
      </c>
    </row>
    <row r="3254" spans="1:10" x14ac:dyDescent="0.2">
      <c r="A3254" s="8" t="str">
        <f>Table76810[[#This Row],[Test No.]]&amp;Table76810[[#This Row],[Section]]&amp;Table76810[[#This Row],[Q No.]]</f>
        <v>R3313</v>
      </c>
      <c r="C3254" s="7" t="s">
        <v>78</v>
      </c>
      <c r="D3254" s="12">
        <v>13</v>
      </c>
      <c r="F3254" s="11">
        <f>Table76810[[#This Row],[CID]]</f>
        <v>0</v>
      </c>
      <c r="J3254" s="11" t="e">
        <f>VLOOKUP(Table76810[[#This Row],[CID]],ALY,2,FALSE)</f>
        <v>#N/A</v>
      </c>
    </row>
    <row r="3255" spans="1:10" x14ac:dyDescent="0.2">
      <c r="A3255" s="8" t="str">
        <f>Table76810[[#This Row],[Test No.]]&amp;Table76810[[#This Row],[Section]]&amp;Table76810[[#This Row],[Q No.]]</f>
        <v>R3314</v>
      </c>
      <c r="C3255" s="7" t="s">
        <v>78</v>
      </c>
      <c r="D3255" s="12">
        <v>14</v>
      </c>
      <c r="F3255" s="11">
        <f>Table76810[[#This Row],[CID]]</f>
        <v>0</v>
      </c>
      <c r="J3255" s="11" t="e">
        <f>VLOOKUP(Table76810[[#This Row],[CID]],ALY,2,FALSE)</f>
        <v>#N/A</v>
      </c>
    </row>
    <row r="3256" spans="1:10" x14ac:dyDescent="0.2">
      <c r="A3256" s="8" t="str">
        <f>Table76810[[#This Row],[Test No.]]&amp;Table76810[[#This Row],[Section]]&amp;Table76810[[#This Row],[Q No.]]</f>
        <v>R3315</v>
      </c>
      <c r="C3256" s="7" t="s">
        <v>78</v>
      </c>
      <c r="D3256" s="12">
        <v>15</v>
      </c>
      <c r="F3256" s="11">
        <f>Table76810[[#This Row],[CID]]</f>
        <v>0</v>
      </c>
      <c r="J3256" s="11" t="e">
        <f>VLOOKUP(Table76810[[#This Row],[CID]],ALY,2,FALSE)</f>
        <v>#N/A</v>
      </c>
    </row>
    <row r="3257" spans="1:10" x14ac:dyDescent="0.2">
      <c r="A3257" s="8" t="str">
        <f>Table76810[[#This Row],[Test No.]]&amp;Table76810[[#This Row],[Section]]&amp;Table76810[[#This Row],[Q No.]]</f>
        <v>R3316</v>
      </c>
      <c r="C3257" s="7" t="s">
        <v>78</v>
      </c>
      <c r="D3257" s="12">
        <v>16</v>
      </c>
      <c r="F3257" s="11">
        <f>Table76810[[#This Row],[CID]]</f>
        <v>0</v>
      </c>
      <c r="J3257" s="11" t="e">
        <f>VLOOKUP(Table76810[[#This Row],[CID]],ALY,2,FALSE)</f>
        <v>#N/A</v>
      </c>
    </row>
    <row r="3258" spans="1:10" x14ac:dyDescent="0.2">
      <c r="A3258" s="8" t="str">
        <f>Table76810[[#This Row],[Test No.]]&amp;Table76810[[#This Row],[Section]]&amp;Table76810[[#This Row],[Q No.]]</f>
        <v>R3317</v>
      </c>
      <c r="C3258" s="7" t="s">
        <v>78</v>
      </c>
      <c r="D3258" s="12">
        <v>17</v>
      </c>
      <c r="F3258" s="11">
        <f>Table76810[[#This Row],[CID]]</f>
        <v>0</v>
      </c>
      <c r="J3258" s="11" t="e">
        <f>VLOOKUP(Table76810[[#This Row],[CID]],ALY,2,FALSE)</f>
        <v>#N/A</v>
      </c>
    </row>
    <row r="3259" spans="1:10" x14ac:dyDescent="0.2">
      <c r="A3259" s="8" t="str">
        <f>Table76810[[#This Row],[Test No.]]&amp;Table76810[[#This Row],[Section]]&amp;Table76810[[#This Row],[Q No.]]</f>
        <v>R3318</v>
      </c>
      <c r="C3259" s="7" t="s">
        <v>78</v>
      </c>
      <c r="D3259" s="12">
        <v>18</v>
      </c>
      <c r="F3259" s="11">
        <f>Table76810[[#This Row],[CID]]</f>
        <v>0</v>
      </c>
      <c r="J3259" s="11" t="e">
        <f>VLOOKUP(Table76810[[#This Row],[CID]],ALY,2,FALSE)</f>
        <v>#N/A</v>
      </c>
    </row>
    <row r="3260" spans="1:10" x14ac:dyDescent="0.2">
      <c r="A3260" s="8" t="str">
        <f>Table76810[[#This Row],[Test No.]]&amp;Table76810[[#This Row],[Section]]&amp;Table76810[[#This Row],[Q No.]]</f>
        <v>R3319</v>
      </c>
      <c r="C3260" s="7" t="s">
        <v>78</v>
      </c>
      <c r="D3260" s="12">
        <v>19</v>
      </c>
      <c r="F3260" s="11">
        <f>Table76810[[#This Row],[CID]]</f>
        <v>0</v>
      </c>
      <c r="J3260" s="11" t="e">
        <f>VLOOKUP(Table76810[[#This Row],[CID]],ALY,2,FALSE)</f>
        <v>#N/A</v>
      </c>
    </row>
    <row r="3261" spans="1:10" x14ac:dyDescent="0.2">
      <c r="A3261" s="8" t="str">
        <f>Table76810[[#This Row],[Test No.]]&amp;Table76810[[#This Row],[Section]]&amp;Table76810[[#This Row],[Q No.]]</f>
        <v>R3320</v>
      </c>
      <c r="C3261" s="7" t="s">
        <v>78</v>
      </c>
      <c r="D3261" s="12">
        <v>20</v>
      </c>
      <c r="F3261" s="11">
        <f>Table76810[[#This Row],[CID]]</f>
        <v>0</v>
      </c>
      <c r="J3261" s="11" t="e">
        <f>VLOOKUP(Table76810[[#This Row],[CID]],ALY,2,FALSE)</f>
        <v>#N/A</v>
      </c>
    </row>
    <row r="3262" spans="1:10" x14ac:dyDescent="0.2">
      <c r="A3262" s="8" t="str">
        <f>Table76810[[#This Row],[Test No.]]&amp;Table76810[[#This Row],[Section]]&amp;Table76810[[#This Row],[Q No.]]</f>
        <v>R3321</v>
      </c>
      <c r="C3262" s="7" t="s">
        <v>78</v>
      </c>
      <c r="D3262" s="12">
        <v>21</v>
      </c>
      <c r="F3262" s="11">
        <f>Table76810[[#This Row],[CID]]</f>
        <v>0</v>
      </c>
      <c r="J3262" s="11" t="e">
        <f>VLOOKUP(Table76810[[#This Row],[CID]],ALY,2,FALSE)</f>
        <v>#N/A</v>
      </c>
    </row>
    <row r="3263" spans="1:10" x14ac:dyDescent="0.2">
      <c r="A3263" s="8" t="str">
        <f>Table76810[[#This Row],[Test No.]]&amp;Table76810[[#This Row],[Section]]&amp;Table76810[[#This Row],[Q No.]]</f>
        <v>R3322</v>
      </c>
      <c r="C3263" s="7" t="s">
        <v>78</v>
      </c>
      <c r="D3263" s="12">
        <v>22</v>
      </c>
      <c r="F3263" s="11">
        <f>Table76810[[#This Row],[CID]]</f>
        <v>0</v>
      </c>
      <c r="J3263" s="11" t="e">
        <f>VLOOKUP(Table76810[[#This Row],[CID]],ALY,2,FALSE)</f>
        <v>#N/A</v>
      </c>
    </row>
    <row r="3264" spans="1:10" x14ac:dyDescent="0.2">
      <c r="A3264" s="8" t="str">
        <f>Table76810[[#This Row],[Test No.]]&amp;Table76810[[#This Row],[Section]]&amp;Table76810[[#This Row],[Q No.]]</f>
        <v>R3323</v>
      </c>
      <c r="C3264" s="7" t="s">
        <v>78</v>
      </c>
      <c r="D3264" s="12">
        <v>23</v>
      </c>
      <c r="F3264" s="11">
        <f>Table76810[[#This Row],[CID]]</f>
        <v>0</v>
      </c>
      <c r="J3264" s="11" t="e">
        <f>VLOOKUP(Table76810[[#This Row],[CID]],ALY,2,FALSE)</f>
        <v>#N/A</v>
      </c>
    </row>
    <row r="3265" spans="1:10" x14ac:dyDescent="0.2">
      <c r="A3265" s="8" t="str">
        <f>Table76810[[#This Row],[Test No.]]&amp;Table76810[[#This Row],[Section]]&amp;Table76810[[#This Row],[Q No.]]</f>
        <v>R3324</v>
      </c>
      <c r="C3265" s="7" t="s">
        <v>78</v>
      </c>
      <c r="D3265" s="12">
        <v>24</v>
      </c>
      <c r="F3265" s="11">
        <f>Table76810[[#This Row],[CID]]</f>
        <v>0</v>
      </c>
      <c r="J3265" s="11" t="e">
        <f>VLOOKUP(Table76810[[#This Row],[CID]],ALY,2,FALSE)</f>
        <v>#N/A</v>
      </c>
    </row>
    <row r="3266" spans="1:10" x14ac:dyDescent="0.2">
      <c r="A3266" s="8" t="str">
        <f>Table76810[[#This Row],[Test No.]]&amp;Table76810[[#This Row],[Section]]&amp;Table76810[[#This Row],[Q No.]]</f>
        <v>R3325</v>
      </c>
      <c r="C3266" s="7" t="s">
        <v>78</v>
      </c>
      <c r="D3266" s="12">
        <v>25</v>
      </c>
      <c r="F3266" s="11">
        <f>Table76810[[#This Row],[CID]]</f>
        <v>0</v>
      </c>
      <c r="J3266" s="11" t="e">
        <f>VLOOKUP(Table76810[[#This Row],[CID]],ALY,2,FALSE)</f>
        <v>#N/A</v>
      </c>
    </row>
    <row r="3267" spans="1:10" x14ac:dyDescent="0.2">
      <c r="A3267" s="8" t="str">
        <f>Table76810[[#This Row],[Test No.]]&amp;Table76810[[#This Row],[Section]]&amp;Table76810[[#This Row],[Q No.]]</f>
        <v>R3326</v>
      </c>
      <c r="C3267" s="7" t="s">
        <v>78</v>
      </c>
      <c r="D3267" s="12">
        <v>26</v>
      </c>
      <c r="F3267" s="11">
        <f>Table76810[[#This Row],[CID]]</f>
        <v>0</v>
      </c>
      <c r="J3267" s="11" t="e">
        <f>VLOOKUP(Table76810[[#This Row],[CID]],ALY,2,FALSE)</f>
        <v>#N/A</v>
      </c>
    </row>
    <row r="3268" spans="1:10" x14ac:dyDescent="0.2">
      <c r="A3268" s="8" t="str">
        <f>Table76810[[#This Row],[Test No.]]&amp;Table76810[[#This Row],[Section]]&amp;Table76810[[#This Row],[Q No.]]</f>
        <v>R3327</v>
      </c>
      <c r="C3268" s="7" t="s">
        <v>78</v>
      </c>
      <c r="D3268" s="12">
        <v>27</v>
      </c>
      <c r="F3268" s="11">
        <f>Table76810[[#This Row],[CID]]</f>
        <v>0</v>
      </c>
      <c r="J3268" s="11" t="e">
        <f>VLOOKUP(Table76810[[#This Row],[CID]],ALY,2,FALSE)</f>
        <v>#N/A</v>
      </c>
    </row>
    <row r="3269" spans="1:10" x14ac:dyDescent="0.2">
      <c r="A3269" s="8" t="str">
        <f>Table76810[[#This Row],[Test No.]]&amp;Table76810[[#This Row],[Section]]&amp;Table76810[[#This Row],[Q No.]]</f>
        <v>R3328</v>
      </c>
      <c r="C3269" s="7" t="s">
        <v>78</v>
      </c>
      <c r="D3269" s="12">
        <v>28</v>
      </c>
      <c r="F3269" s="11">
        <f>Table76810[[#This Row],[CID]]</f>
        <v>0</v>
      </c>
      <c r="J3269" s="11" t="e">
        <f>VLOOKUP(Table76810[[#This Row],[CID]],ALY,2,FALSE)</f>
        <v>#N/A</v>
      </c>
    </row>
    <row r="3270" spans="1:10" x14ac:dyDescent="0.2">
      <c r="A3270" s="8" t="str">
        <f>Table76810[[#This Row],[Test No.]]&amp;Table76810[[#This Row],[Section]]&amp;Table76810[[#This Row],[Q No.]]</f>
        <v>R3329</v>
      </c>
      <c r="C3270" s="7" t="s">
        <v>78</v>
      </c>
      <c r="D3270" s="12">
        <v>29</v>
      </c>
      <c r="F3270" s="11">
        <f>Table76810[[#This Row],[CID]]</f>
        <v>0</v>
      </c>
      <c r="J3270" s="11" t="e">
        <f>VLOOKUP(Table76810[[#This Row],[CID]],ALY,2,FALSE)</f>
        <v>#N/A</v>
      </c>
    </row>
    <row r="3271" spans="1:10" x14ac:dyDescent="0.2">
      <c r="A3271" s="8" t="str">
        <f>Table76810[[#This Row],[Test No.]]&amp;Table76810[[#This Row],[Section]]&amp;Table76810[[#This Row],[Q No.]]</f>
        <v>R3330</v>
      </c>
      <c r="C3271" s="7" t="s">
        <v>78</v>
      </c>
      <c r="D3271" s="12">
        <v>30</v>
      </c>
      <c r="F3271" s="11">
        <f>Table76810[[#This Row],[CID]]</f>
        <v>0</v>
      </c>
      <c r="J3271" s="11" t="e">
        <f>VLOOKUP(Table76810[[#This Row],[CID]],ALY,2,FALSE)</f>
        <v>#N/A</v>
      </c>
    </row>
    <row r="3272" spans="1:10" x14ac:dyDescent="0.2">
      <c r="A3272" s="8" t="str">
        <f>Table76810[[#This Row],[Test No.]]&amp;Table76810[[#This Row],[Section]]&amp;Table76810[[#This Row],[Q No.]]</f>
        <v>R3331</v>
      </c>
      <c r="C3272" s="7" t="s">
        <v>78</v>
      </c>
      <c r="D3272" s="12">
        <v>31</v>
      </c>
      <c r="F3272" s="11">
        <f>Table76810[[#This Row],[CID]]</f>
        <v>0</v>
      </c>
      <c r="J3272" s="11" t="e">
        <f>VLOOKUP(Table76810[[#This Row],[CID]],ALY,2,FALSE)</f>
        <v>#N/A</v>
      </c>
    </row>
    <row r="3273" spans="1:10" x14ac:dyDescent="0.2">
      <c r="A3273" s="8" t="str">
        <f>Table76810[[#This Row],[Test No.]]&amp;Table76810[[#This Row],[Section]]&amp;Table76810[[#This Row],[Q No.]]</f>
        <v>R3332</v>
      </c>
      <c r="C3273" s="7" t="s">
        <v>78</v>
      </c>
      <c r="D3273" s="12">
        <v>32</v>
      </c>
      <c r="F3273" s="11">
        <f>Table76810[[#This Row],[CID]]</f>
        <v>0</v>
      </c>
      <c r="J3273" s="11" t="e">
        <f>VLOOKUP(Table76810[[#This Row],[CID]],ALY,2,FALSE)</f>
        <v>#N/A</v>
      </c>
    </row>
    <row r="3274" spans="1:10" x14ac:dyDescent="0.2">
      <c r="A3274" s="8" t="str">
        <f>Table76810[[#This Row],[Test No.]]&amp;Table76810[[#This Row],[Section]]&amp;Table76810[[#This Row],[Q No.]]</f>
        <v>R3333</v>
      </c>
      <c r="C3274" s="7" t="s">
        <v>78</v>
      </c>
      <c r="D3274" s="12">
        <v>33</v>
      </c>
      <c r="F3274" s="11">
        <f>Table76810[[#This Row],[CID]]</f>
        <v>0</v>
      </c>
      <c r="J3274" s="11" t="e">
        <f>VLOOKUP(Table76810[[#This Row],[CID]],ALY,2,FALSE)</f>
        <v>#N/A</v>
      </c>
    </row>
    <row r="3275" spans="1:10" x14ac:dyDescent="0.2">
      <c r="A3275" s="8" t="str">
        <f>Table76810[[#This Row],[Test No.]]&amp;Table76810[[#This Row],[Section]]&amp;Table76810[[#This Row],[Q No.]]</f>
        <v>R3334</v>
      </c>
      <c r="C3275" s="7" t="s">
        <v>78</v>
      </c>
      <c r="D3275" s="12">
        <v>34</v>
      </c>
      <c r="F3275" s="11">
        <f>Table76810[[#This Row],[CID]]</f>
        <v>0</v>
      </c>
      <c r="J3275" s="11" t="e">
        <f>VLOOKUP(Table76810[[#This Row],[CID]],ALY,2,FALSE)</f>
        <v>#N/A</v>
      </c>
    </row>
    <row r="3276" spans="1:10" x14ac:dyDescent="0.2">
      <c r="A3276" s="8" t="str">
        <f>Table76810[[#This Row],[Test No.]]&amp;Table76810[[#This Row],[Section]]&amp;Table76810[[#This Row],[Q No.]]</f>
        <v>R3335</v>
      </c>
      <c r="C3276" s="7" t="s">
        <v>78</v>
      </c>
      <c r="D3276" s="12">
        <v>35</v>
      </c>
      <c r="F3276" s="11">
        <f>Table76810[[#This Row],[CID]]</f>
        <v>0</v>
      </c>
      <c r="J3276" s="11" t="e">
        <f>VLOOKUP(Table76810[[#This Row],[CID]],ALY,2,FALSE)</f>
        <v>#N/A</v>
      </c>
    </row>
    <row r="3277" spans="1:10" x14ac:dyDescent="0.2">
      <c r="A3277" s="8" t="str">
        <f>Table76810[[#This Row],[Test No.]]&amp;Table76810[[#This Row],[Section]]&amp;Table76810[[#This Row],[Q No.]]</f>
        <v>R3336</v>
      </c>
      <c r="C3277" s="7" t="s">
        <v>78</v>
      </c>
      <c r="D3277" s="12">
        <v>36</v>
      </c>
      <c r="F3277" s="11">
        <f>Table76810[[#This Row],[CID]]</f>
        <v>0</v>
      </c>
      <c r="J3277" s="11" t="e">
        <f>VLOOKUP(Table76810[[#This Row],[CID]],ALY,2,FALSE)</f>
        <v>#N/A</v>
      </c>
    </row>
    <row r="3278" spans="1:10" x14ac:dyDescent="0.2">
      <c r="A3278" s="8" t="str">
        <f>Table76810[[#This Row],[Test No.]]&amp;Table76810[[#This Row],[Section]]&amp;Table76810[[#This Row],[Q No.]]</f>
        <v>R3337</v>
      </c>
      <c r="C3278" s="7" t="s">
        <v>78</v>
      </c>
      <c r="D3278" s="12">
        <v>37</v>
      </c>
      <c r="F3278" s="11">
        <f>Table76810[[#This Row],[CID]]</f>
        <v>0</v>
      </c>
      <c r="J3278" s="11" t="e">
        <f>VLOOKUP(Table76810[[#This Row],[CID]],ALY,2,FALSE)</f>
        <v>#N/A</v>
      </c>
    </row>
    <row r="3279" spans="1:10" x14ac:dyDescent="0.2">
      <c r="A3279" s="8" t="str">
        <f>Table76810[[#This Row],[Test No.]]&amp;Table76810[[#This Row],[Section]]&amp;Table76810[[#This Row],[Q No.]]</f>
        <v>R3338</v>
      </c>
      <c r="C3279" s="7" t="s">
        <v>78</v>
      </c>
      <c r="D3279" s="12">
        <v>38</v>
      </c>
      <c r="F3279" s="11">
        <f>Table76810[[#This Row],[CID]]</f>
        <v>0</v>
      </c>
      <c r="J3279" s="11" t="e">
        <f>VLOOKUP(Table76810[[#This Row],[CID]],ALY,2,FALSE)</f>
        <v>#N/A</v>
      </c>
    </row>
    <row r="3280" spans="1:10" x14ac:dyDescent="0.2">
      <c r="A3280" s="8" t="str">
        <f>Table76810[[#This Row],[Test No.]]&amp;Table76810[[#This Row],[Section]]&amp;Table76810[[#This Row],[Q No.]]</f>
        <v>R3339</v>
      </c>
      <c r="C3280" s="7" t="s">
        <v>78</v>
      </c>
      <c r="D3280" s="12">
        <v>39</v>
      </c>
      <c r="F3280" s="11">
        <f>Table76810[[#This Row],[CID]]</f>
        <v>0</v>
      </c>
      <c r="J3280" s="11" t="e">
        <f>VLOOKUP(Table76810[[#This Row],[CID]],ALY,2,FALSE)</f>
        <v>#N/A</v>
      </c>
    </row>
    <row r="3281" spans="1:10" x14ac:dyDescent="0.2">
      <c r="A3281" s="8" t="str">
        <f>Table76810[[#This Row],[Test No.]]&amp;Table76810[[#This Row],[Section]]&amp;Table76810[[#This Row],[Q No.]]</f>
        <v>R3340</v>
      </c>
      <c r="C3281" s="7" t="s">
        <v>78</v>
      </c>
      <c r="D3281" s="12">
        <v>40</v>
      </c>
      <c r="F3281" s="11">
        <f>Table76810[[#This Row],[CID]]</f>
        <v>0</v>
      </c>
      <c r="J3281" s="11" t="e">
        <f>VLOOKUP(Table76810[[#This Row],[CID]],ALY,2,FALSE)</f>
        <v>#N/A</v>
      </c>
    </row>
    <row r="3282" spans="1:10" x14ac:dyDescent="0.2">
      <c r="A3282" s="8" t="str">
        <f>Table76810[[#This Row],[Test No.]]&amp;Table76810[[#This Row],[Section]]&amp;Table76810[[#This Row],[Q No.]]</f>
        <v>R341</v>
      </c>
      <c r="C3282" s="7" t="s">
        <v>77</v>
      </c>
      <c r="D3282" s="12">
        <v>1</v>
      </c>
      <c r="F3282" s="11">
        <f>Table76810[[#This Row],[CID]]</f>
        <v>0</v>
      </c>
      <c r="J3282" s="11" t="e">
        <f>VLOOKUP(Table76810[[#This Row],[CID]],ALY,2,FALSE)</f>
        <v>#N/A</v>
      </c>
    </row>
    <row r="3283" spans="1:10" x14ac:dyDescent="0.2">
      <c r="A3283" s="8" t="str">
        <f>Table76810[[#This Row],[Test No.]]&amp;Table76810[[#This Row],[Section]]&amp;Table76810[[#This Row],[Q No.]]</f>
        <v>R342</v>
      </c>
      <c r="C3283" s="7" t="s">
        <v>77</v>
      </c>
      <c r="D3283" s="12">
        <v>2</v>
      </c>
      <c r="F3283" s="11">
        <f>Table76810[[#This Row],[CID]]</f>
        <v>0</v>
      </c>
      <c r="J3283" s="11" t="e">
        <f>VLOOKUP(Table76810[[#This Row],[CID]],ALY,2,FALSE)</f>
        <v>#N/A</v>
      </c>
    </row>
    <row r="3284" spans="1:10" x14ac:dyDescent="0.2">
      <c r="A3284" s="8" t="str">
        <f>Table76810[[#This Row],[Test No.]]&amp;Table76810[[#This Row],[Section]]&amp;Table76810[[#This Row],[Q No.]]</f>
        <v>R343</v>
      </c>
      <c r="C3284" s="7" t="s">
        <v>77</v>
      </c>
      <c r="D3284" s="12">
        <v>3</v>
      </c>
      <c r="F3284" s="11">
        <f>Table76810[[#This Row],[CID]]</f>
        <v>0</v>
      </c>
      <c r="J3284" s="11" t="e">
        <f>VLOOKUP(Table76810[[#This Row],[CID]],ALY,2,FALSE)</f>
        <v>#N/A</v>
      </c>
    </row>
    <row r="3285" spans="1:10" x14ac:dyDescent="0.2">
      <c r="A3285" s="8" t="str">
        <f>Table76810[[#This Row],[Test No.]]&amp;Table76810[[#This Row],[Section]]&amp;Table76810[[#This Row],[Q No.]]</f>
        <v>R344</v>
      </c>
      <c r="C3285" s="7" t="s">
        <v>77</v>
      </c>
      <c r="D3285" s="12">
        <v>4</v>
      </c>
      <c r="F3285" s="11">
        <f>Table76810[[#This Row],[CID]]</f>
        <v>0</v>
      </c>
      <c r="J3285" s="11" t="e">
        <f>VLOOKUP(Table76810[[#This Row],[CID]],ALY,2,FALSE)</f>
        <v>#N/A</v>
      </c>
    </row>
    <row r="3286" spans="1:10" x14ac:dyDescent="0.2">
      <c r="A3286" s="8" t="str">
        <f>Table76810[[#This Row],[Test No.]]&amp;Table76810[[#This Row],[Section]]&amp;Table76810[[#This Row],[Q No.]]</f>
        <v>R345</v>
      </c>
      <c r="C3286" s="7" t="s">
        <v>77</v>
      </c>
      <c r="D3286" s="12">
        <v>5</v>
      </c>
      <c r="F3286" s="11">
        <f>Table76810[[#This Row],[CID]]</f>
        <v>0</v>
      </c>
      <c r="J3286" s="11" t="e">
        <f>VLOOKUP(Table76810[[#This Row],[CID]],ALY,2,FALSE)</f>
        <v>#N/A</v>
      </c>
    </row>
    <row r="3287" spans="1:10" x14ac:dyDescent="0.2">
      <c r="A3287" s="8" t="str">
        <f>Table76810[[#This Row],[Test No.]]&amp;Table76810[[#This Row],[Section]]&amp;Table76810[[#This Row],[Q No.]]</f>
        <v>R346</v>
      </c>
      <c r="C3287" s="7" t="s">
        <v>77</v>
      </c>
      <c r="D3287" s="12">
        <v>6</v>
      </c>
      <c r="F3287" s="11">
        <f>Table76810[[#This Row],[CID]]</f>
        <v>0</v>
      </c>
      <c r="J3287" s="11" t="e">
        <f>VLOOKUP(Table76810[[#This Row],[CID]],ALY,2,FALSE)</f>
        <v>#N/A</v>
      </c>
    </row>
    <row r="3288" spans="1:10" x14ac:dyDescent="0.2">
      <c r="A3288" s="8" t="str">
        <f>Table76810[[#This Row],[Test No.]]&amp;Table76810[[#This Row],[Section]]&amp;Table76810[[#This Row],[Q No.]]</f>
        <v>R347</v>
      </c>
      <c r="C3288" s="7" t="s">
        <v>77</v>
      </c>
      <c r="D3288" s="12">
        <v>7</v>
      </c>
      <c r="F3288" s="11">
        <f>Table76810[[#This Row],[CID]]</f>
        <v>0</v>
      </c>
      <c r="J3288" s="11" t="e">
        <f>VLOOKUP(Table76810[[#This Row],[CID]],ALY,2,FALSE)</f>
        <v>#N/A</v>
      </c>
    </row>
    <row r="3289" spans="1:10" x14ac:dyDescent="0.2">
      <c r="A3289" s="8" t="str">
        <f>Table76810[[#This Row],[Test No.]]&amp;Table76810[[#This Row],[Section]]&amp;Table76810[[#This Row],[Q No.]]</f>
        <v>R348</v>
      </c>
      <c r="C3289" s="7" t="s">
        <v>77</v>
      </c>
      <c r="D3289" s="12">
        <v>8</v>
      </c>
      <c r="F3289" s="11">
        <f>Table76810[[#This Row],[CID]]</f>
        <v>0</v>
      </c>
      <c r="J3289" s="11" t="e">
        <f>VLOOKUP(Table76810[[#This Row],[CID]],ALY,2,FALSE)</f>
        <v>#N/A</v>
      </c>
    </row>
    <row r="3290" spans="1:10" x14ac:dyDescent="0.2">
      <c r="A3290" s="8" t="str">
        <f>Table76810[[#This Row],[Test No.]]&amp;Table76810[[#This Row],[Section]]&amp;Table76810[[#This Row],[Q No.]]</f>
        <v>R349</v>
      </c>
      <c r="C3290" s="7" t="s">
        <v>77</v>
      </c>
      <c r="D3290" s="12">
        <v>9</v>
      </c>
      <c r="F3290" s="11">
        <f>Table76810[[#This Row],[CID]]</f>
        <v>0</v>
      </c>
      <c r="J3290" s="11" t="e">
        <f>VLOOKUP(Table76810[[#This Row],[CID]],ALY,2,FALSE)</f>
        <v>#N/A</v>
      </c>
    </row>
    <row r="3291" spans="1:10" x14ac:dyDescent="0.2">
      <c r="A3291" s="8" t="str">
        <f>Table76810[[#This Row],[Test No.]]&amp;Table76810[[#This Row],[Section]]&amp;Table76810[[#This Row],[Q No.]]</f>
        <v>R3410</v>
      </c>
      <c r="C3291" s="7" t="s">
        <v>77</v>
      </c>
      <c r="D3291" s="12">
        <v>10</v>
      </c>
      <c r="F3291" s="11">
        <f>Table76810[[#This Row],[CID]]</f>
        <v>0</v>
      </c>
      <c r="J3291" s="11" t="e">
        <f>VLOOKUP(Table76810[[#This Row],[CID]],ALY,2,FALSE)</f>
        <v>#N/A</v>
      </c>
    </row>
    <row r="3292" spans="1:10" x14ac:dyDescent="0.2">
      <c r="A3292" s="8" t="str">
        <f>Table76810[[#This Row],[Test No.]]&amp;Table76810[[#This Row],[Section]]&amp;Table76810[[#This Row],[Q No.]]</f>
        <v>R3411</v>
      </c>
      <c r="C3292" s="7" t="s">
        <v>77</v>
      </c>
      <c r="D3292" s="12">
        <v>11</v>
      </c>
      <c r="F3292" s="11">
        <f>Table76810[[#This Row],[CID]]</f>
        <v>0</v>
      </c>
      <c r="J3292" s="11" t="e">
        <f>VLOOKUP(Table76810[[#This Row],[CID]],ALY,2,FALSE)</f>
        <v>#N/A</v>
      </c>
    </row>
    <row r="3293" spans="1:10" x14ac:dyDescent="0.2">
      <c r="A3293" s="8" t="str">
        <f>Table76810[[#This Row],[Test No.]]&amp;Table76810[[#This Row],[Section]]&amp;Table76810[[#This Row],[Q No.]]</f>
        <v>R3412</v>
      </c>
      <c r="C3293" s="7" t="s">
        <v>77</v>
      </c>
      <c r="D3293" s="12">
        <v>12</v>
      </c>
      <c r="F3293" s="11">
        <f>Table76810[[#This Row],[CID]]</f>
        <v>0</v>
      </c>
      <c r="J3293" s="11" t="e">
        <f>VLOOKUP(Table76810[[#This Row],[CID]],ALY,2,FALSE)</f>
        <v>#N/A</v>
      </c>
    </row>
    <row r="3294" spans="1:10" x14ac:dyDescent="0.2">
      <c r="A3294" s="8" t="str">
        <f>Table76810[[#This Row],[Test No.]]&amp;Table76810[[#This Row],[Section]]&amp;Table76810[[#This Row],[Q No.]]</f>
        <v>R3413</v>
      </c>
      <c r="C3294" s="7" t="s">
        <v>77</v>
      </c>
      <c r="D3294" s="12">
        <v>13</v>
      </c>
      <c r="F3294" s="11">
        <f>Table76810[[#This Row],[CID]]</f>
        <v>0</v>
      </c>
      <c r="J3294" s="11" t="e">
        <f>VLOOKUP(Table76810[[#This Row],[CID]],ALY,2,FALSE)</f>
        <v>#N/A</v>
      </c>
    </row>
    <row r="3295" spans="1:10" x14ac:dyDescent="0.2">
      <c r="A3295" s="8" t="str">
        <f>Table76810[[#This Row],[Test No.]]&amp;Table76810[[#This Row],[Section]]&amp;Table76810[[#This Row],[Q No.]]</f>
        <v>R3414</v>
      </c>
      <c r="C3295" s="7" t="s">
        <v>77</v>
      </c>
      <c r="D3295" s="12">
        <v>14</v>
      </c>
      <c r="F3295" s="11">
        <f>Table76810[[#This Row],[CID]]</f>
        <v>0</v>
      </c>
      <c r="J3295" s="11" t="e">
        <f>VLOOKUP(Table76810[[#This Row],[CID]],ALY,2,FALSE)</f>
        <v>#N/A</v>
      </c>
    </row>
    <row r="3296" spans="1:10" x14ac:dyDescent="0.2">
      <c r="A3296" s="8" t="str">
        <f>Table76810[[#This Row],[Test No.]]&amp;Table76810[[#This Row],[Section]]&amp;Table76810[[#This Row],[Q No.]]</f>
        <v>R3415</v>
      </c>
      <c r="C3296" s="7" t="s">
        <v>77</v>
      </c>
      <c r="D3296" s="12">
        <v>15</v>
      </c>
      <c r="F3296" s="11">
        <f>Table76810[[#This Row],[CID]]</f>
        <v>0</v>
      </c>
      <c r="J3296" s="11" t="e">
        <f>VLOOKUP(Table76810[[#This Row],[CID]],ALY,2,FALSE)</f>
        <v>#N/A</v>
      </c>
    </row>
    <row r="3297" spans="1:10" x14ac:dyDescent="0.2">
      <c r="A3297" s="8" t="str">
        <f>Table76810[[#This Row],[Test No.]]&amp;Table76810[[#This Row],[Section]]&amp;Table76810[[#This Row],[Q No.]]</f>
        <v>R3416</v>
      </c>
      <c r="C3297" s="7" t="s">
        <v>77</v>
      </c>
      <c r="D3297" s="12">
        <v>16</v>
      </c>
      <c r="F3297" s="11">
        <f>Table76810[[#This Row],[CID]]</f>
        <v>0</v>
      </c>
      <c r="J3297" s="11" t="e">
        <f>VLOOKUP(Table76810[[#This Row],[CID]],ALY,2,FALSE)</f>
        <v>#N/A</v>
      </c>
    </row>
    <row r="3298" spans="1:10" x14ac:dyDescent="0.2">
      <c r="A3298" s="8" t="str">
        <f>Table76810[[#This Row],[Test No.]]&amp;Table76810[[#This Row],[Section]]&amp;Table76810[[#This Row],[Q No.]]</f>
        <v>R3417</v>
      </c>
      <c r="C3298" s="7" t="s">
        <v>77</v>
      </c>
      <c r="D3298" s="12">
        <v>17</v>
      </c>
      <c r="F3298" s="11">
        <f>Table76810[[#This Row],[CID]]</f>
        <v>0</v>
      </c>
      <c r="J3298" s="11" t="e">
        <f>VLOOKUP(Table76810[[#This Row],[CID]],ALY,2,FALSE)</f>
        <v>#N/A</v>
      </c>
    </row>
    <row r="3299" spans="1:10" x14ac:dyDescent="0.2">
      <c r="A3299" s="8" t="str">
        <f>Table76810[[#This Row],[Test No.]]&amp;Table76810[[#This Row],[Section]]&amp;Table76810[[#This Row],[Q No.]]</f>
        <v>R3418</v>
      </c>
      <c r="C3299" s="7" t="s">
        <v>77</v>
      </c>
      <c r="D3299" s="12">
        <v>18</v>
      </c>
      <c r="F3299" s="11">
        <f>Table76810[[#This Row],[CID]]</f>
        <v>0</v>
      </c>
      <c r="J3299" s="11" t="e">
        <f>VLOOKUP(Table76810[[#This Row],[CID]],ALY,2,FALSE)</f>
        <v>#N/A</v>
      </c>
    </row>
    <row r="3300" spans="1:10" x14ac:dyDescent="0.2">
      <c r="A3300" s="8" t="str">
        <f>Table76810[[#This Row],[Test No.]]&amp;Table76810[[#This Row],[Section]]&amp;Table76810[[#This Row],[Q No.]]</f>
        <v>R3419</v>
      </c>
      <c r="C3300" s="7" t="s">
        <v>77</v>
      </c>
      <c r="D3300" s="12">
        <v>19</v>
      </c>
      <c r="F3300" s="11">
        <f>Table76810[[#This Row],[CID]]</f>
        <v>0</v>
      </c>
      <c r="J3300" s="11" t="e">
        <f>VLOOKUP(Table76810[[#This Row],[CID]],ALY,2,FALSE)</f>
        <v>#N/A</v>
      </c>
    </row>
    <row r="3301" spans="1:10" x14ac:dyDescent="0.2">
      <c r="A3301" s="8" t="str">
        <f>Table76810[[#This Row],[Test No.]]&amp;Table76810[[#This Row],[Section]]&amp;Table76810[[#This Row],[Q No.]]</f>
        <v>R3420</v>
      </c>
      <c r="C3301" s="7" t="s">
        <v>77</v>
      </c>
      <c r="D3301" s="12">
        <v>20</v>
      </c>
      <c r="F3301" s="11">
        <f>Table76810[[#This Row],[CID]]</f>
        <v>0</v>
      </c>
      <c r="J3301" s="11" t="e">
        <f>VLOOKUP(Table76810[[#This Row],[CID]],ALY,2,FALSE)</f>
        <v>#N/A</v>
      </c>
    </row>
    <row r="3302" spans="1:10" x14ac:dyDescent="0.2">
      <c r="A3302" s="8" t="str">
        <f>Table76810[[#This Row],[Test No.]]&amp;Table76810[[#This Row],[Section]]&amp;Table76810[[#This Row],[Q No.]]</f>
        <v>R3421</v>
      </c>
      <c r="C3302" s="7" t="s">
        <v>77</v>
      </c>
      <c r="D3302" s="12">
        <v>21</v>
      </c>
      <c r="F3302" s="11">
        <f>Table76810[[#This Row],[CID]]</f>
        <v>0</v>
      </c>
      <c r="J3302" s="11" t="e">
        <f>VLOOKUP(Table76810[[#This Row],[CID]],ALY,2,FALSE)</f>
        <v>#N/A</v>
      </c>
    </row>
    <row r="3303" spans="1:10" x14ac:dyDescent="0.2">
      <c r="A3303" s="8" t="str">
        <f>Table76810[[#This Row],[Test No.]]&amp;Table76810[[#This Row],[Section]]&amp;Table76810[[#This Row],[Q No.]]</f>
        <v>R3422</v>
      </c>
      <c r="C3303" s="7" t="s">
        <v>77</v>
      </c>
      <c r="D3303" s="12">
        <v>22</v>
      </c>
      <c r="F3303" s="11">
        <f>Table76810[[#This Row],[CID]]</f>
        <v>0</v>
      </c>
      <c r="J3303" s="11" t="e">
        <f>VLOOKUP(Table76810[[#This Row],[CID]],ALY,2,FALSE)</f>
        <v>#N/A</v>
      </c>
    </row>
    <row r="3304" spans="1:10" x14ac:dyDescent="0.2">
      <c r="A3304" s="8" t="str">
        <f>Table76810[[#This Row],[Test No.]]&amp;Table76810[[#This Row],[Section]]&amp;Table76810[[#This Row],[Q No.]]</f>
        <v>R3423</v>
      </c>
      <c r="C3304" s="7" t="s">
        <v>77</v>
      </c>
      <c r="D3304" s="12">
        <v>23</v>
      </c>
      <c r="F3304" s="11">
        <f>Table76810[[#This Row],[CID]]</f>
        <v>0</v>
      </c>
      <c r="J3304" s="11" t="e">
        <f>VLOOKUP(Table76810[[#This Row],[CID]],ALY,2,FALSE)</f>
        <v>#N/A</v>
      </c>
    </row>
    <row r="3305" spans="1:10" x14ac:dyDescent="0.2">
      <c r="A3305" s="8" t="str">
        <f>Table76810[[#This Row],[Test No.]]&amp;Table76810[[#This Row],[Section]]&amp;Table76810[[#This Row],[Q No.]]</f>
        <v>R3424</v>
      </c>
      <c r="C3305" s="7" t="s">
        <v>77</v>
      </c>
      <c r="D3305" s="12">
        <v>24</v>
      </c>
      <c r="F3305" s="11">
        <f>Table76810[[#This Row],[CID]]</f>
        <v>0</v>
      </c>
      <c r="J3305" s="11" t="e">
        <f>VLOOKUP(Table76810[[#This Row],[CID]],ALY,2,FALSE)</f>
        <v>#N/A</v>
      </c>
    </row>
    <row r="3306" spans="1:10" x14ac:dyDescent="0.2">
      <c r="A3306" s="8" t="str">
        <f>Table76810[[#This Row],[Test No.]]&amp;Table76810[[#This Row],[Section]]&amp;Table76810[[#This Row],[Q No.]]</f>
        <v>R3425</v>
      </c>
      <c r="C3306" s="7" t="s">
        <v>77</v>
      </c>
      <c r="D3306" s="12">
        <v>25</v>
      </c>
      <c r="F3306" s="11">
        <f>Table76810[[#This Row],[CID]]</f>
        <v>0</v>
      </c>
      <c r="J3306" s="11" t="e">
        <f>VLOOKUP(Table76810[[#This Row],[CID]],ALY,2,FALSE)</f>
        <v>#N/A</v>
      </c>
    </row>
    <row r="3307" spans="1:10" x14ac:dyDescent="0.2">
      <c r="A3307" s="8" t="str">
        <f>Table76810[[#This Row],[Test No.]]&amp;Table76810[[#This Row],[Section]]&amp;Table76810[[#This Row],[Q No.]]</f>
        <v>R3426</v>
      </c>
      <c r="C3307" s="7" t="s">
        <v>77</v>
      </c>
      <c r="D3307" s="12">
        <v>26</v>
      </c>
      <c r="F3307" s="11">
        <f>Table76810[[#This Row],[CID]]</f>
        <v>0</v>
      </c>
      <c r="J3307" s="11" t="e">
        <f>VLOOKUP(Table76810[[#This Row],[CID]],ALY,2,FALSE)</f>
        <v>#N/A</v>
      </c>
    </row>
    <row r="3308" spans="1:10" x14ac:dyDescent="0.2">
      <c r="A3308" s="8" t="str">
        <f>Table76810[[#This Row],[Test No.]]&amp;Table76810[[#This Row],[Section]]&amp;Table76810[[#This Row],[Q No.]]</f>
        <v>R3427</v>
      </c>
      <c r="C3308" s="7" t="s">
        <v>77</v>
      </c>
      <c r="D3308" s="12">
        <v>27</v>
      </c>
      <c r="F3308" s="11">
        <f>Table76810[[#This Row],[CID]]</f>
        <v>0</v>
      </c>
      <c r="J3308" s="11" t="e">
        <f>VLOOKUP(Table76810[[#This Row],[CID]],ALY,2,FALSE)</f>
        <v>#N/A</v>
      </c>
    </row>
    <row r="3309" spans="1:10" x14ac:dyDescent="0.2">
      <c r="A3309" s="8" t="str">
        <f>Table76810[[#This Row],[Test No.]]&amp;Table76810[[#This Row],[Section]]&amp;Table76810[[#This Row],[Q No.]]</f>
        <v>R3428</v>
      </c>
      <c r="C3309" s="7" t="s">
        <v>77</v>
      </c>
      <c r="D3309" s="12">
        <v>28</v>
      </c>
      <c r="F3309" s="11">
        <f>Table76810[[#This Row],[CID]]</f>
        <v>0</v>
      </c>
      <c r="J3309" s="11" t="e">
        <f>VLOOKUP(Table76810[[#This Row],[CID]],ALY,2,FALSE)</f>
        <v>#N/A</v>
      </c>
    </row>
    <row r="3310" spans="1:10" x14ac:dyDescent="0.2">
      <c r="A3310" s="8" t="str">
        <f>Table76810[[#This Row],[Test No.]]&amp;Table76810[[#This Row],[Section]]&amp;Table76810[[#This Row],[Q No.]]</f>
        <v>R3429</v>
      </c>
      <c r="C3310" s="7" t="s">
        <v>77</v>
      </c>
      <c r="D3310" s="12">
        <v>29</v>
      </c>
      <c r="F3310" s="11">
        <f>Table76810[[#This Row],[CID]]</f>
        <v>0</v>
      </c>
      <c r="J3310" s="11" t="e">
        <f>VLOOKUP(Table76810[[#This Row],[CID]],ALY,2,FALSE)</f>
        <v>#N/A</v>
      </c>
    </row>
    <row r="3311" spans="1:10" x14ac:dyDescent="0.2">
      <c r="A3311" s="8" t="str">
        <f>Table76810[[#This Row],[Test No.]]&amp;Table76810[[#This Row],[Section]]&amp;Table76810[[#This Row],[Q No.]]</f>
        <v>R3430</v>
      </c>
      <c r="C3311" s="7" t="s">
        <v>77</v>
      </c>
      <c r="D3311" s="12">
        <v>30</v>
      </c>
      <c r="F3311" s="11">
        <f>Table76810[[#This Row],[CID]]</f>
        <v>0</v>
      </c>
      <c r="J3311" s="11" t="e">
        <f>VLOOKUP(Table76810[[#This Row],[CID]],ALY,2,FALSE)</f>
        <v>#N/A</v>
      </c>
    </row>
    <row r="3312" spans="1:10" x14ac:dyDescent="0.2">
      <c r="A3312" s="8" t="str">
        <f>Table76810[[#This Row],[Test No.]]&amp;Table76810[[#This Row],[Section]]&amp;Table76810[[#This Row],[Q No.]]</f>
        <v>R3431</v>
      </c>
      <c r="C3312" s="7" t="s">
        <v>77</v>
      </c>
      <c r="D3312" s="12">
        <v>31</v>
      </c>
      <c r="F3312" s="11">
        <f>Table76810[[#This Row],[CID]]</f>
        <v>0</v>
      </c>
      <c r="J3312" s="11" t="e">
        <f>VLOOKUP(Table76810[[#This Row],[CID]],ALY,2,FALSE)</f>
        <v>#N/A</v>
      </c>
    </row>
    <row r="3313" spans="1:10" x14ac:dyDescent="0.2">
      <c r="A3313" s="8" t="str">
        <f>Table76810[[#This Row],[Test No.]]&amp;Table76810[[#This Row],[Section]]&amp;Table76810[[#This Row],[Q No.]]</f>
        <v>R3432</v>
      </c>
      <c r="C3313" s="7" t="s">
        <v>77</v>
      </c>
      <c r="D3313" s="12">
        <v>32</v>
      </c>
      <c r="F3313" s="11">
        <f>Table76810[[#This Row],[CID]]</f>
        <v>0</v>
      </c>
      <c r="J3313" s="11" t="e">
        <f>VLOOKUP(Table76810[[#This Row],[CID]],ALY,2,FALSE)</f>
        <v>#N/A</v>
      </c>
    </row>
    <row r="3314" spans="1:10" x14ac:dyDescent="0.2">
      <c r="A3314" s="8" t="str">
        <f>Table76810[[#This Row],[Test No.]]&amp;Table76810[[#This Row],[Section]]&amp;Table76810[[#This Row],[Q No.]]</f>
        <v>R3433</v>
      </c>
      <c r="C3314" s="7" t="s">
        <v>77</v>
      </c>
      <c r="D3314" s="12">
        <v>33</v>
      </c>
      <c r="F3314" s="11">
        <f>Table76810[[#This Row],[CID]]</f>
        <v>0</v>
      </c>
      <c r="J3314" s="11" t="e">
        <f>VLOOKUP(Table76810[[#This Row],[CID]],ALY,2,FALSE)</f>
        <v>#N/A</v>
      </c>
    </row>
    <row r="3315" spans="1:10" x14ac:dyDescent="0.2">
      <c r="A3315" s="8" t="str">
        <f>Table76810[[#This Row],[Test No.]]&amp;Table76810[[#This Row],[Section]]&amp;Table76810[[#This Row],[Q No.]]</f>
        <v>R3434</v>
      </c>
      <c r="C3315" s="7" t="s">
        <v>77</v>
      </c>
      <c r="D3315" s="12">
        <v>34</v>
      </c>
      <c r="F3315" s="11">
        <f>Table76810[[#This Row],[CID]]</f>
        <v>0</v>
      </c>
      <c r="J3315" s="11" t="e">
        <f>VLOOKUP(Table76810[[#This Row],[CID]],ALY,2,FALSE)</f>
        <v>#N/A</v>
      </c>
    </row>
    <row r="3316" spans="1:10" x14ac:dyDescent="0.2">
      <c r="A3316" s="8" t="str">
        <f>Table76810[[#This Row],[Test No.]]&amp;Table76810[[#This Row],[Section]]&amp;Table76810[[#This Row],[Q No.]]</f>
        <v>R3435</v>
      </c>
      <c r="C3316" s="7" t="s">
        <v>77</v>
      </c>
      <c r="D3316" s="12">
        <v>35</v>
      </c>
      <c r="F3316" s="11">
        <f>Table76810[[#This Row],[CID]]</f>
        <v>0</v>
      </c>
      <c r="J3316" s="11" t="e">
        <f>VLOOKUP(Table76810[[#This Row],[CID]],ALY,2,FALSE)</f>
        <v>#N/A</v>
      </c>
    </row>
    <row r="3317" spans="1:10" x14ac:dyDescent="0.2">
      <c r="A3317" s="8" t="str">
        <f>Table76810[[#This Row],[Test No.]]&amp;Table76810[[#This Row],[Section]]&amp;Table76810[[#This Row],[Q No.]]</f>
        <v>R3436</v>
      </c>
      <c r="C3317" s="7" t="s">
        <v>77</v>
      </c>
      <c r="D3317" s="12">
        <v>36</v>
      </c>
      <c r="F3317" s="11">
        <f>Table76810[[#This Row],[CID]]</f>
        <v>0</v>
      </c>
      <c r="J3317" s="11" t="e">
        <f>VLOOKUP(Table76810[[#This Row],[CID]],ALY,2,FALSE)</f>
        <v>#N/A</v>
      </c>
    </row>
    <row r="3318" spans="1:10" x14ac:dyDescent="0.2">
      <c r="A3318" s="8" t="str">
        <f>Table76810[[#This Row],[Test No.]]&amp;Table76810[[#This Row],[Section]]&amp;Table76810[[#This Row],[Q No.]]</f>
        <v>R3437</v>
      </c>
      <c r="C3318" s="7" t="s">
        <v>77</v>
      </c>
      <c r="D3318" s="12">
        <v>37</v>
      </c>
      <c r="F3318" s="11">
        <f>Table76810[[#This Row],[CID]]</f>
        <v>0</v>
      </c>
      <c r="J3318" s="11" t="e">
        <f>VLOOKUP(Table76810[[#This Row],[CID]],ALY,2,FALSE)</f>
        <v>#N/A</v>
      </c>
    </row>
    <row r="3319" spans="1:10" x14ac:dyDescent="0.2">
      <c r="A3319" s="8" t="str">
        <f>Table76810[[#This Row],[Test No.]]&amp;Table76810[[#This Row],[Section]]&amp;Table76810[[#This Row],[Q No.]]</f>
        <v>R3438</v>
      </c>
      <c r="C3319" s="7" t="s">
        <v>77</v>
      </c>
      <c r="D3319" s="12">
        <v>38</v>
      </c>
      <c r="F3319" s="11">
        <f>Table76810[[#This Row],[CID]]</f>
        <v>0</v>
      </c>
      <c r="J3319" s="11" t="e">
        <f>VLOOKUP(Table76810[[#This Row],[CID]],ALY,2,FALSE)</f>
        <v>#N/A</v>
      </c>
    </row>
    <row r="3320" spans="1:10" x14ac:dyDescent="0.2">
      <c r="A3320" s="8" t="str">
        <f>Table76810[[#This Row],[Test No.]]&amp;Table76810[[#This Row],[Section]]&amp;Table76810[[#This Row],[Q No.]]</f>
        <v>R3439</v>
      </c>
      <c r="C3320" s="7" t="s">
        <v>77</v>
      </c>
      <c r="D3320" s="12">
        <v>39</v>
      </c>
      <c r="F3320" s="11">
        <f>Table76810[[#This Row],[CID]]</f>
        <v>0</v>
      </c>
      <c r="J3320" s="11" t="e">
        <f>VLOOKUP(Table76810[[#This Row],[CID]],ALY,2,FALSE)</f>
        <v>#N/A</v>
      </c>
    </row>
    <row r="3321" spans="1:10" x14ac:dyDescent="0.2">
      <c r="A3321" s="8" t="str">
        <f>Table76810[[#This Row],[Test No.]]&amp;Table76810[[#This Row],[Section]]&amp;Table76810[[#This Row],[Q No.]]</f>
        <v>R3440</v>
      </c>
      <c r="C3321" s="7" t="s">
        <v>77</v>
      </c>
      <c r="D3321" s="12">
        <v>40</v>
      </c>
      <c r="F3321" s="11">
        <f>Table76810[[#This Row],[CID]]</f>
        <v>0</v>
      </c>
      <c r="J3321" s="11" t="e">
        <f>VLOOKUP(Table76810[[#This Row],[CID]],ALY,2,FALSE)</f>
        <v>#N/A</v>
      </c>
    </row>
    <row r="3322" spans="1:10" x14ac:dyDescent="0.2">
      <c r="A3322" s="8" t="str">
        <f>Table76810[[#This Row],[Test No.]]&amp;Table76810[[#This Row],[Section]]&amp;Table76810[[#This Row],[Q No.]]</f>
        <v>R351</v>
      </c>
      <c r="C3322" s="7" t="s">
        <v>76</v>
      </c>
      <c r="D3322" s="12">
        <v>1</v>
      </c>
      <c r="F3322" s="11">
        <f>Table76810[[#This Row],[CID]]</f>
        <v>0</v>
      </c>
      <c r="J3322" s="11" t="e">
        <f>VLOOKUP(Table76810[[#This Row],[CID]],ALY,2,FALSE)</f>
        <v>#N/A</v>
      </c>
    </row>
    <row r="3323" spans="1:10" x14ac:dyDescent="0.2">
      <c r="A3323" s="8" t="str">
        <f>Table76810[[#This Row],[Test No.]]&amp;Table76810[[#This Row],[Section]]&amp;Table76810[[#This Row],[Q No.]]</f>
        <v>R352</v>
      </c>
      <c r="C3323" s="7" t="s">
        <v>76</v>
      </c>
      <c r="D3323" s="12">
        <v>2</v>
      </c>
      <c r="F3323" s="11">
        <f>Table76810[[#This Row],[CID]]</f>
        <v>0</v>
      </c>
      <c r="J3323" s="11" t="e">
        <f>VLOOKUP(Table76810[[#This Row],[CID]],ALY,2,FALSE)</f>
        <v>#N/A</v>
      </c>
    </row>
    <row r="3324" spans="1:10" x14ac:dyDescent="0.2">
      <c r="A3324" s="8" t="str">
        <f>Table76810[[#This Row],[Test No.]]&amp;Table76810[[#This Row],[Section]]&amp;Table76810[[#This Row],[Q No.]]</f>
        <v>R353</v>
      </c>
      <c r="C3324" s="7" t="s">
        <v>76</v>
      </c>
      <c r="D3324" s="12">
        <v>3</v>
      </c>
      <c r="F3324" s="11">
        <f>Table76810[[#This Row],[CID]]</f>
        <v>0</v>
      </c>
      <c r="J3324" s="11" t="e">
        <f>VLOOKUP(Table76810[[#This Row],[CID]],ALY,2,FALSE)</f>
        <v>#N/A</v>
      </c>
    </row>
    <row r="3325" spans="1:10" x14ac:dyDescent="0.2">
      <c r="A3325" s="8" t="str">
        <f>Table76810[[#This Row],[Test No.]]&amp;Table76810[[#This Row],[Section]]&amp;Table76810[[#This Row],[Q No.]]</f>
        <v>R354</v>
      </c>
      <c r="C3325" s="7" t="s">
        <v>76</v>
      </c>
      <c r="D3325" s="12">
        <v>4</v>
      </c>
      <c r="F3325" s="11">
        <f>Table76810[[#This Row],[CID]]</f>
        <v>0</v>
      </c>
      <c r="J3325" s="11" t="e">
        <f>VLOOKUP(Table76810[[#This Row],[CID]],ALY,2,FALSE)</f>
        <v>#N/A</v>
      </c>
    </row>
    <row r="3326" spans="1:10" x14ac:dyDescent="0.2">
      <c r="A3326" s="8" t="str">
        <f>Table76810[[#This Row],[Test No.]]&amp;Table76810[[#This Row],[Section]]&amp;Table76810[[#This Row],[Q No.]]</f>
        <v>R355</v>
      </c>
      <c r="C3326" s="7" t="s">
        <v>76</v>
      </c>
      <c r="D3326" s="12">
        <v>5</v>
      </c>
      <c r="F3326" s="11">
        <f>Table76810[[#This Row],[CID]]</f>
        <v>0</v>
      </c>
      <c r="J3326" s="11" t="e">
        <f>VLOOKUP(Table76810[[#This Row],[CID]],ALY,2,FALSE)</f>
        <v>#N/A</v>
      </c>
    </row>
    <row r="3327" spans="1:10" x14ac:dyDescent="0.2">
      <c r="A3327" s="8" t="str">
        <f>Table76810[[#This Row],[Test No.]]&amp;Table76810[[#This Row],[Section]]&amp;Table76810[[#This Row],[Q No.]]</f>
        <v>R356</v>
      </c>
      <c r="C3327" s="7" t="s">
        <v>76</v>
      </c>
      <c r="D3327" s="12">
        <v>6</v>
      </c>
      <c r="F3327" s="11">
        <f>Table76810[[#This Row],[CID]]</f>
        <v>0</v>
      </c>
      <c r="J3327" s="11" t="e">
        <f>VLOOKUP(Table76810[[#This Row],[CID]],ALY,2,FALSE)</f>
        <v>#N/A</v>
      </c>
    </row>
    <row r="3328" spans="1:10" x14ac:dyDescent="0.2">
      <c r="A3328" s="8" t="str">
        <f>Table76810[[#This Row],[Test No.]]&amp;Table76810[[#This Row],[Section]]&amp;Table76810[[#This Row],[Q No.]]</f>
        <v>R357</v>
      </c>
      <c r="C3328" s="7" t="s">
        <v>76</v>
      </c>
      <c r="D3328" s="12">
        <v>7</v>
      </c>
      <c r="F3328" s="11">
        <f>Table76810[[#This Row],[CID]]</f>
        <v>0</v>
      </c>
      <c r="J3328" s="11" t="e">
        <f>VLOOKUP(Table76810[[#This Row],[CID]],ALY,2,FALSE)</f>
        <v>#N/A</v>
      </c>
    </row>
    <row r="3329" spans="1:10" x14ac:dyDescent="0.2">
      <c r="A3329" s="8" t="str">
        <f>Table76810[[#This Row],[Test No.]]&amp;Table76810[[#This Row],[Section]]&amp;Table76810[[#This Row],[Q No.]]</f>
        <v>R358</v>
      </c>
      <c r="C3329" s="7" t="s">
        <v>76</v>
      </c>
      <c r="D3329" s="12">
        <v>8</v>
      </c>
      <c r="F3329" s="11">
        <f>Table76810[[#This Row],[CID]]</f>
        <v>0</v>
      </c>
      <c r="J3329" s="11" t="e">
        <f>VLOOKUP(Table76810[[#This Row],[CID]],ALY,2,FALSE)</f>
        <v>#N/A</v>
      </c>
    </row>
    <row r="3330" spans="1:10" x14ac:dyDescent="0.2">
      <c r="A3330" s="8" t="str">
        <f>Table76810[[#This Row],[Test No.]]&amp;Table76810[[#This Row],[Section]]&amp;Table76810[[#This Row],[Q No.]]</f>
        <v>R359</v>
      </c>
      <c r="C3330" s="7" t="s">
        <v>76</v>
      </c>
      <c r="D3330" s="12">
        <v>9</v>
      </c>
      <c r="F3330" s="11">
        <f>Table76810[[#This Row],[CID]]</f>
        <v>0</v>
      </c>
      <c r="J3330" s="11" t="e">
        <f>VLOOKUP(Table76810[[#This Row],[CID]],ALY,2,FALSE)</f>
        <v>#N/A</v>
      </c>
    </row>
    <row r="3331" spans="1:10" x14ac:dyDescent="0.2">
      <c r="A3331" s="8" t="str">
        <f>Table76810[[#This Row],[Test No.]]&amp;Table76810[[#This Row],[Section]]&amp;Table76810[[#This Row],[Q No.]]</f>
        <v>R3510</v>
      </c>
      <c r="C3331" s="7" t="s">
        <v>76</v>
      </c>
      <c r="D3331" s="12">
        <v>10</v>
      </c>
      <c r="F3331" s="11">
        <f>Table76810[[#This Row],[CID]]</f>
        <v>0</v>
      </c>
      <c r="J3331" s="11" t="e">
        <f>VLOOKUP(Table76810[[#This Row],[CID]],ALY,2,FALSE)</f>
        <v>#N/A</v>
      </c>
    </row>
    <row r="3332" spans="1:10" x14ac:dyDescent="0.2">
      <c r="A3332" s="8" t="str">
        <f>Table76810[[#This Row],[Test No.]]&amp;Table76810[[#This Row],[Section]]&amp;Table76810[[#This Row],[Q No.]]</f>
        <v>R3511</v>
      </c>
      <c r="C3332" s="7" t="s">
        <v>76</v>
      </c>
      <c r="D3332" s="12">
        <v>11</v>
      </c>
      <c r="F3332" s="11">
        <f>Table76810[[#This Row],[CID]]</f>
        <v>0</v>
      </c>
      <c r="J3332" s="11" t="e">
        <f>VLOOKUP(Table76810[[#This Row],[CID]],ALY,2,FALSE)</f>
        <v>#N/A</v>
      </c>
    </row>
    <row r="3333" spans="1:10" x14ac:dyDescent="0.2">
      <c r="A3333" s="8" t="str">
        <f>Table76810[[#This Row],[Test No.]]&amp;Table76810[[#This Row],[Section]]&amp;Table76810[[#This Row],[Q No.]]</f>
        <v>R3512</v>
      </c>
      <c r="C3333" s="7" t="s">
        <v>76</v>
      </c>
      <c r="D3333" s="12">
        <v>12</v>
      </c>
      <c r="F3333" s="11">
        <f>Table76810[[#This Row],[CID]]</f>
        <v>0</v>
      </c>
      <c r="J3333" s="11" t="e">
        <f>VLOOKUP(Table76810[[#This Row],[CID]],ALY,2,FALSE)</f>
        <v>#N/A</v>
      </c>
    </row>
    <row r="3334" spans="1:10" x14ac:dyDescent="0.2">
      <c r="A3334" s="8" t="str">
        <f>Table76810[[#This Row],[Test No.]]&amp;Table76810[[#This Row],[Section]]&amp;Table76810[[#This Row],[Q No.]]</f>
        <v>R3513</v>
      </c>
      <c r="C3334" s="7" t="s">
        <v>76</v>
      </c>
      <c r="D3334" s="12">
        <v>13</v>
      </c>
      <c r="F3334" s="11">
        <f>Table76810[[#This Row],[CID]]</f>
        <v>0</v>
      </c>
      <c r="J3334" s="11" t="e">
        <f>VLOOKUP(Table76810[[#This Row],[CID]],ALY,2,FALSE)</f>
        <v>#N/A</v>
      </c>
    </row>
    <row r="3335" spans="1:10" x14ac:dyDescent="0.2">
      <c r="A3335" s="8" t="str">
        <f>Table76810[[#This Row],[Test No.]]&amp;Table76810[[#This Row],[Section]]&amp;Table76810[[#This Row],[Q No.]]</f>
        <v>R3514</v>
      </c>
      <c r="C3335" s="7" t="s">
        <v>76</v>
      </c>
      <c r="D3335" s="12">
        <v>14</v>
      </c>
      <c r="F3335" s="11">
        <f>Table76810[[#This Row],[CID]]</f>
        <v>0</v>
      </c>
      <c r="J3335" s="11" t="e">
        <f>VLOOKUP(Table76810[[#This Row],[CID]],ALY,2,FALSE)</f>
        <v>#N/A</v>
      </c>
    </row>
    <row r="3336" spans="1:10" x14ac:dyDescent="0.2">
      <c r="A3336" s="8" t="str">
        <f>Table76810[[#This Row],[Test No.]]&amp;Table76810[[#This Row],[Section]]&amp;Table76810[[#This Row],[Q No.]]</f>
        <v>R3515</v>
      </c>
      <c r="C3336" s="7" t="s">
        <v>76</v>
      </c>
      <c r="D3336" s="12">
        <v>15</v>
      </c>
      <c r="F3336" s="11">
        <f>Table76810[[#This Row],[CID]]</f>
        <v>0</v>
      </c>
      <c r="J3336" s="11" t="e">
        <f>VLOOKUP(Table76810[[#This Row],[CID]],ALY,2,FALSE)</f>
        <v>#N/A</v>
      </c>
    </row>
    <row r="3337" spans="1:10" x14ac:dyDescent="0.2">
      <c r="A3337" s="8" t="str">
        <f>Table76810[[#This Row],[Test No.]]&amp;Table76810[[#This Row],[Section]]&amp;Table76810[[#This Row],[Q No.]]</f>
        <v>R3516</v>
      </c>
      <c r="C3337" s="7" t="s">
        <v>76</v>
      </c>
      <c r="D3337" s="12">
        <v>16</v>
      </c>
      <c r="F3337" s="11">
        <f>Table76810[[#This Row],[CID]]</f>
        <v>0</v>
      </c>
      <c r="J3337" s="11" t="e">
        <f>VLOOKUP(Table76810[[#This Row],[CID]],ALY,2,FALSE)</f>
        <v>#N/A</v>
      </c>
    </row>
    <row r="3338" spans="1:10" x14ac:dyDescent="0.2">
      <c r="A3338" s="8" t="str">
        <f>Table76810[[#This Row],[Test No.]]&amp;Table76810[[#This Row],[Section]]&amp;Table76810[[#This Row],[Q No.]]</f>
        <v>R3517</v>
      </c>
      <c r="C3338" s="7" t="s">
        <v>76</v>
      </c>
      <c r="D3338" s="12">
        <v>17</v>
      </c>
      <c r="F3338" s="11">
        <f>Table76810[[#This Row],[CID]]</f>
        <v>0</v>
      </c>
      <c r="J3338" s="11" t="e">
        <f>VLOOKUP(Table76810[[#This Row],[CID]],ALY,2,FALSE)</f>
        <v>#N/A</v>
      </c>
    </row>
    <row r="3339" spans="1:10" x14ac:dyDescent="0.2">
      <c r="A3339" s="8" t="str">
        <f>Table76810[[#This Row],[Test No.]]&amp;Table76810[[#This Row],[Section]]&amp;Table76810[[#This Row],[Q No.]]</f>
        <v>R3518</v>
      </c>
      <c r="C3339" s="7" t="s">
        <v>76</v>
      </c>
      <c r="D3339" s="12">
        <v>18</v>
      </c>
      <c r="F3339" s="11">
        <f>Table76810[[#This Row],[CID]]</f>
        <v>0</v>
      </c>
      <c r="J3339" s="11" t="e">
        <f>VLOOKUP(Table76810[[#This Row],[CID]],ALY,2,FALSE)</f>
        <v>#N/A</v>
      </c>
    </row>
    <row r="3340" spans="1:10" x14ac:dyDescent="0.2">
      <c r="A3340" s="8" t="str">
        <f>Table76810[[#This Row],[Test No.]]&amp;Table76810[[#This Row],[Section]]&amp;Table76810[[#This Row],[Q No.]]</f>
        <v>R3519</v>
      </c>
      <c r="C3340" s="7" t="s">
        <v>76</v>
      </c>
      <c r="D3340" s="12">
        <v>19</v>
      </c>
      <c r="F3340" s="11">
        <f>Table76810[[#This Row],[CID]]</f>
        <v>0</v>
      </c>
      <c r="J3340" s="11" t="e">
        <f>VLOOKUP(Table76810[[#This Row],[CID]],ALY,2,FALSE)</f>
        <v>#N/A</v>
      </c>
    </row>
    <row r="3341" spans="1:10" x14ac:dyDescent="0.2">
      <c r="A3341" s="8" t="str">
        <f>Table76810[[#This Row],[Test No.]]&amp;Table76810[[#This Row],[Section]]&amp;Table76810[[#This Row],[Q No.]]</f>
        <v>R3520</v>
      </c>
      <c r="C3341" s="7" t="s">
        <v>76</v>
      </c>
      <c r="D3341" s="12">
        <v>20</v>
      </c>
      <c r="F3341" s="11">
        <f>Table76810[[#This Row],[CID]]</f>
        <v>0</v>
      </c>
      <c r="J3341" s="11" t="e">
        <f>VLOOKUP(Table76810[[#This Row],[CID]],ALY,2,FALSE)</f>
        <v>#N/A</v>
      </c>
    </row>
    <row r="3342" spans="1:10" x14ac:dyDescent="0.2">
      <c r="A3342" s="8" t="str">
        <f>Table76810[[#This Row],[Test No.]]&amp;Table76810[[#This Row],[Section]]&amp;Table76810[[#This Row],[Q No.]]</f>
        <v>R3521</v>
      </c>
      <c r="C3342" s="7" t="s">
        <v>76</v>
      </c>
      <c r="D3342" s="12">
        <v>21</v>
      </c>
      <c r="F3342" s="11">
        <f>Table76810[[#This Row],[CID]]</f>
        <v>0</v>
      </c>
      <c r="J3342" s="11" t="e">
        <f>VLOOKUP(Table76810[[#This Row],[CID]],ALY,2,FALSE)</f>
        <v>#N/A</v>
      </c>
    </row>
    <row r="3343" spans="1:10" x14ac:dyDescent="0.2">
      <c r="A3343" s="8" t="str">
        <f>Table76810[[#This Row],[Test No.]]&amp;Table76810[[#This Row],[Section]]&amp;Table76810[[#This Row],[Q No.]]</f>
        <v>R3522</v>
      </c>
      <c r="C3343" s="7" t="s">
        <v>76</v>
      </c>
      <c r="D3343" s="12">
        <v>22</v>
      </c>
      <c r="F3343" s="11">
        <f>Table76810[[#This Row],[CID]]</f>
        <v>0</v>
      </c>
      <c r="J3343" s="11" t="e">
        <f>VLOOKUP(Table76810[[#This Row],[CID]],ALY,2,FALSE)</f>
        <v>#N/A</v>
      </c>
    </row>
    <row r="3344" spans="1:10" x14ac:dyDescent="0.2">
      <c r="A3344" s="8" t="str">
        <f>Table76810[[#This Row],[Test No.]]&amp;Table76810[[#This Row],[Section]]&amp;Table76810[[#This Row],[Q No.]]</f>
        <v>R3523</v>
      </c>
      <c r="C3344" s="7" t="s">
        <v>76</v>
      </c>
      <c r="D3344" s="12">
        <v>23</v>
      </c>
      <c r="F3344" s="11">
        <f>Table76810[[#This Row],[CID]]</f>
        <v>0</v>
      </c>
      <c r="J3344" s="11" t="e">
        <f>VLOOKUP(Table76810[[#This Row],[CID]],ALY,2,FALSE)</f>
        <v>#N/A</v>
      </c>
    </row>
    <row r="3345" spans="1:10" x14ac:dyDescent="0.2">
      <c r="A3345" s="8" t="str">
        <f>Table76810[[#This Row],[Test No.]]&amp;Table76810[[#This Row],[Section]]&amp;Table76810[[#This Row],[Q No.]]</f>
        <v>R3524</v>
      </c>
      <c r="C3345" s="7" t="s">
        <v>76</v>
      </c>
      <c r="D3345" s="12">
        <v>24</v>
      </c>
      <c r="F3345" s="11">
        <f>Table76810[[#This Row],[CID]]</f>
        <v>0</v>
      </c>
      <c r="J3345" s="11" t="e">
        <f>VLOOKUP(Table76810[[#This Row],[CID]],ALY,2,FALSE)</f>
        <v>#N/A</v>
      </c>
    </row>
    <row r="3346" spans="1:10" x14ac:dyDescent="0.2">
      <c r="A3346" s="8" t="str">
        <f>Table76810[[#This Row],[Test No.]]&amp;Table76810[[#This Row],[Section]]&amp;Table76810[[#This Row],[Q No.]]</f>
        <v>R3525</v>
      </c>
      <c r="C3346" s="7" t="s">
        <v>76</v>
      </c>
      <c r="D3346" s="12">
        <v>25</v>
      </c>
      <c r="F3346" s="11">
        <f>Table76810[[#This Row],[CID]]</f>
        <v>0</v>
      </c>
      <c r="J3346" s="11" t="e">
        <f>VLOOKUP(Table76810[[#This Row],[CID]],ALY,2,FALSE)</f>
        <v>#N/A</v>
      </c>
    </row>
    <row r="3347" spans="1:10" x14ac:dyDescent="0.2">
      <c r="A3347" s="8" t="str">
        <f>Table76810[[#This Row],[Test No.]]&amp;Table76810[[#This Row],[Section]]&amp;Table76810[[#This Row],[Q No.]]</f>
        <v>R3526</v>
      </c>
      <c r="C3347" s="7" t="s">
        <v>76</v>
      </c>
      <c r="D3347" s="12">
        <v>26</v>
      </c>
      <c r="F3347" s="11">
        <f>Table76810[[#This Row],[CID]]</f>
        <v>0</v>
      </c>
      <c r="J3347" s="11" t="e">
        <f>VLOOKUP(Table76810[[#This Row],[CID]],ALY,2,FALSE)</f>
        <v>#N/A</v>
      </c>
    </row>
    <row r="3348" spans="1:10" x14ac:dyDescent="0.2">
      <c r="A3348" s="8" t="str">
        <f>Table76810[[#This Row],[Test No.]]&amp;Table76810[[#This Row],[Section]]&amp;Table76810[[#This Row],[Q No.]]</f>
        <v>R3527</v>
      </c>
      <c r="C3348" s="7" t="s">
        <v>76</v>
      </c>
      <c r="D3348" s="12">
        <v>27</v>
      </c>
      <c r="F3348" s="11">
        <f>Table76810[[#This Row],[CID]]</f>
        <v>0</v>
      </c>
      <c r="J3348" s="11" t="e">
        <f>VLOOKUP(Table76810[[#This Row],[CID]],ALY,2,FALSE)</f>
        <v>#N/A</v>
      </c>
    </row>
    <row r="3349" spans="1:10" x14ac:dyDescent="0.2">
      <c r="A3349" s="8" t="str">
        <f>Table76810[[#This Row],[Test No.]]&amp;Table76810[[#This Row],[Section]]&amp;Table76810[[#This Row],[Q No.]]</f>
        <v>R3528</v>
      </c>
      <c r="C3349" s="7" t="s">
        <v>76</v>
      </c>
      <c r="D3349" s="12">
        <v>28</v>
      </c>
      <c r="F3349" s="11">
        <f>Table76810[[#This Row],[CID]]</f>
        <v>0</v>
      </c>
      <c r="J3349" s="11" t="e">
        <f>VLOOKUP(Table76810[[#This Row],[CID]],ALY,2,FALSE)</f>
        <v>#N/A</v>
      </c>
    </row>
    <row r="3350" spans="1:10" x14ac:dyDescent="0.2">
      <c r="A3350" s="8" t="str">
        <f>Table76810[[#This Row],[Test No.]]&amp;Table76810[[#This Row],[Section]]&amp;Table76810[[#This Row],[Q No.]]</f>
        <v>R3529</v>
      </c>
      <c r="C3350" s="7" t="s">
        <v>76</v>
      </c>
      <c r="D3350" s="12">
        <v>29</v>
      </c>
      <c r="F3350" s="11">
        <f>Table76810[[#This Row],[CID]]</f>
        <v>0</v>
      </c>
      <c r="J3350" s="11" t="e">
        <f>VLOOKUP(Table76810[[#This Row],[CID]],ALY,2,FALSE)</f>
        <v>#N/A</v>
      </c>
    </row>
    <row r="3351" spans="1:10" x14ac:dyDescent="0.2">
      <c r="A3351" s="8" t="str">
        <f>Table76810[[#This Row],[Test No.]]&amp;Table76810[[#This Row],[Section]]&amp;Table76810[[#This Row],[Q No.]]</f>
        <v>R3530</v>
      </c>
      <c r="C3351" s="7" t="s">
        <v>76</v>
      </c>
      <c r="D3351" s="12">
        <v>30</v>
      </c>
      <c r="F3351" s="11">
        <f>Table76810[[#This Row],[CID]]</f>
        <v>0</v>
      </c>
      <c r="J3351" s="11" t="e">
        <f>VLOOKUP(Table76810[[#This Row],[CID]],ALY,2,FALSE)</f>
        <v>#N/A</v>
      </c>
    </row>
    <row r="3352" spans="1:10" x14ac:dyDescent="0.2">
      <c r="A3352" s="8" t="str">
        <f>Table76810[[#This Row],[Test No.]]&amp;Table76810[[#This Row],[Section]]&amp;Table76810[[#This Row],[Q No.]]</f>
        <v>R3531</v>
      </c>
      <c r="C3352" s="7" t="s">
        <v>76</v>
      </c>
      <c r="D3352" s="12">
        <v>31</v>
      </c>
      <c r="F3352" s="11">
        <f>Table76810[[#This Row],[CID]]</f>
        <v>0</v>
      </c>
      <c r="J3352" s="11" t="e">
        <f>VLOOKUP(Table76810[[#This Row],[CID]],ALY,2,FALSE)</f>
        <v>#N/A</v>
      </c>
    </row>
    <row r="3353" spans="1:10" x14ac:dyDescent="0.2">
      <c r="A3353" s="8" t="str">
        <f>Table76810[[#This Row],[Test No.]]&amp;Table76810[[#This Row],[Section]]&amp;Table76810[[#This Row],[Q No.]]</f>
        <v>R3532</v>
      </c>
      <c r="C3353" s="7" t="s">
        <v>76</v>
      </c>
      <c r="D3353" s="12">
        <v>32</v>
      </c>
      <c r="F3353" s="11">
        <f>Table76810[[#This Row],[CID]]</f>
        <v>0</v>
      </c>
      <c r="J3353" s="11" t="e">
        <f>VLOOKUP(Table76810[[#This Row],[CID]],ALY,2,FALSE)</f>
        <v>#N/A</v>
      </c>
    </row>
    <row r="3354" spans="1:10" x14ac:dyDescent="0.2">
      <c r="A3354" s="8" t="str">
        <f>Table76810[[#This Row],[Test No.]]&amp;Table76810[[#This Row],[Section]]&amp;Table76810[[#This Row],[Q No.]]</f>
        <v>R3533</v>
      </c>
      <c r="C3354" s="7" t="s">
        <v>76</v>
      </c>
      <c r="D3354" s="12">
        <v>33</v>
      </c>
      <c r="F3354" s="11">
        <f>Table76810[[#This Row],[CID]]</f>
        <v>0</v>
      </c>
      <c r="J3354" s="11" t="e">
        <f>VLOOKUP(Table76810[[#This Row],[CID]],ALY,2,FALSE)</f>
        <v>#N/A</v>
      </c>
    </row>
    <row r="3355" spans="1:10" x14ac:dyDescent="0.2">
      <c r="A3355" s="8" t="str">
        <f>Table76810[[#This Row],[Test No.]]&amp;Table76810[[#This Row],[Section]]&amp;Table76810[[#This Row],[Q No.]]</f>
        <v>R3534</v>
      </c>
      <c r="C3355" s="7" t="s">
        <v>76</v>
      </c>
      <c r="D3355" s="12">
        <v>34</v>
      </c>
      <c r="F3355" s="11">
        <f>Table76810[[#This Row],[CID]]</f>
        <v>0</v>
      </c>
      <c r="J3355" s="11" t="e">
        <f>VLOOKUP(Table76810[[#This Row],[CID]],ALY,2,FALSE)</f>
        <v>#N/A</v>
      </c>
    </row>
    <row r="3356" spans="1:10" x14ac:dyDescent="0.2">
      <c r="A3356" s="8" t="str">
        <f>Table76810[[#This Row],[Test No.]]&amp;Table76810[[#This Row],[Section]]&amp;Table76810[[#This Row],[Q No.]]</f>
        <v>R3535</v>
      </c>
      <c r="C3356" s="7" t="s">
        <v>76</v>
      </c>
      <c r="D3356" s="12">
        <v>35</v>
      </c>
      <c r="F3356" s="11">
        <f>Table76810[[#This Row],[CID]]</f>
        <v>0</v>
      </c>
      <c r="J3356" s="11" t="e">
        <f>VLOOKUP(Table76810[[#This Row],[CID]],ALY,2,FALSE)</f>
        <v>#N/A</v>
      </c>
    </row>
    <row r="3357" spans="1:10" x14ac:dyDescent="0.2">
      <c r="A3357" s="8" t="str">
        <f>Table76810[[#This Row],[Test No.]]&amp;Table76810[[#This Row],[Section]]&amp;Table76810[[#This Row],[Q No.]]</f>
        <v>R3536</v>
      </c>
      <c r="C3357" s="7" t="s">
        <v>76</v>
      </c>
      <c r="D3357" s="12">
        <v>36</v>
      </c>
      <c r="F3357" s="11">
        <f>Table76810[[#This Row],[CID]]</f>
        <v>0</v>
      </c>
      <c r="J3357" s="11" t="e">
        <f>VLOOKUP(Table76810[[#This Row],[CID]],ALY,2,FALSE)</f>
        <v>#N/A</v>
      </c>
    </row>
    <row r="3358" spans="1:10" x14ac:dyDescent="0.2">
      <c r="A3358" s="8" t="str">
        <f>Table76810[[#This Row],[Test No.]]&amp;Table76810[[#This Row],[Section]]&amp;Table76810[[#This Row],[Q No.]]</f>
        <v>R3537</v>
      </c>
      <c r="C3358" s="7" t="s">
        <v>76</v>
      </c>
      <c r="D3358" s="12">
        <v>37</v>
      </c>
      <c r="F3358" s="11">
        <f>Table76810[[#This Row],[CID]]</f>
        <v>0</v>
      </c>
      <c r="J3358" s="11" t="e">
        <f>VLOOKUP(Table76810[[#This Row],[CID]],ALY,2,FALSE)</f>
        <v>#N/A</v>
      </c>
    </row>
    <row r="3359" spans="1:10" x14ac:dyDescent="0.2">
      <c r="A3359" s="8" t="str">
        <f>Table76810[[#This Row],[Test No.]]&amp;Table76810[[#This Row],[Section]]&amp;Table76810[[#This Row],[Q No.]]</f>
        <v>R3538</v>
      </c>
      <c r="C3359" s="7" t="s">
        <v>76</v>
      </c>
      <c r="D3359" s="12">
        <v>38</v>
      </c>
      <c r="F3359" s="11">
        <f>Table76810[[#This Row],[CID]]</f>
        <v>0</v>
      </c>
      <c r="J3359" s="11" t="e">
        <f>VLOOKUP(Table76810[[#This Row],[CID]],ALY,2,FALSE)</f>
        <v>#N/A</v>
      </c>
    </row>
    <row r="3360" spans="1:10" x14ac:dyDescent="0.2">
      <c r="A3360" s="8" t="str">
        <f>Table76810[[#This Row],[Test No.]]&amp;Table76810[[#This Row],[Section]]&amp;Table76810[[#This Row],[Q No.]]</f>
        <v>R3539</v>
      </c>
      <c r="C3360" s="7" t="s">
        <v>76</v>
      </c>
      <c r="D3360" s="12">
        <v>39</v>
      </c>
      <c r="F3360" s="11">
        <f>Table76810[[#This Row],[CID]]</f>
        <v>0</v>
      </c>
      <c r="J3360" s="11" t="e">
        <f>VLOOKUP(Table76810[[#This Row],[CID]],ALY,2,FALSE)</f>
        <v>#N/A</v>
      </c>
    </row>
    <row r="3361" spans="1:10" x14ac:dyDescent="0.2">
      <c r="A3361" s="8" t="str">
        <f>Table76810[[#This Row],[Test No.]]&amp;Table76810[[#This Row],[Section]]&amp;Table76810[[#This Row],[Q No.]]</f>
        <v>R3540</v>
      </c>
      <c r="C3361" s="7" t="s">
        <v>76</v>
      </c>
      <c r="D3361" s="12">
        <v>40</v>
      </c>
      <c r="F3361" s="11">
        <f>Table76810[[#This Row],[CID]]</f>
        <v>0</v>
      </c>
      <c r="J3361" s="11" t="e">
        <f>VLOOKUP(Table76810[[#This Row],[CID]],ALY,2,FALSE)</f>
        <v>#N/A</v>
      </c>
    </row>
    <row r="3362" spans="1:10" x14ac:dyDescent="0.2">
      <c r="A3362" s="8" t="str">
        <f>Table76810[[#This Row],[Test No.]]&amp;Table76810[[#This Row],[Section]]&amp;Table76810[[#This Row],[Q No.]]</f>
        <v>R361</v>
      </c>
      <c r="C3362" s="7" t="s">
        <v>75</v>
      </c>
      <c r="D3362" s="12">
        <v>1</v>
      </c>
      <c r="F3362" s="11">
        <f>Table76810[[#This Row],[CID]]</f>
        <v>0</v>
      </c>
      <c r="J3362" s="11" t="e">
        <f>VLOOKUP(Table76810[[#This Row],[CID]],ALY,2,FALSE)</f>
        <v>#N/A</v>
      </c>
    </row>
    <row r="3363" spans="1:10" x14ac:dyDescent="0.2">
      <c r="A3363" s="8" t="str">
        <f>Table76810[[#This Row],[Test No.]]&amp;Table76810[[#This Row],[Section]]&amp;Table76810[[#This Row],[Q No.]]</f>
        <v>R362</v>
      </c>
      <c r="C3363" s="7" t="s">
        <v>75</v>
      </c>
      <c r="D3363" s="12">
        <v>2</v>
      </c>
      <c r="F3363" s="11">
        <f>Table76810[[#This Row],[CID]]</f>
        <v>0</v>
      </c>
      <c r="J3363" s="11" t="e">
        <f>VLOOKUP(Table76810[[#This Row],[CID]],ALY,2,FALSE)</f>
        <v>#N/A</v>
      </c>
    </row>
    <row r="3364" spans="1:10" x14ac:dyDescent="0.2">
      <c r="A3364" s="8" t="str">
        <f>Table76810[[#This Row],[Test No.]]&amp;Table76810[[#This Row],[Section]]&amp;Table76810[[#This Row],[Q No.]]</f>
        <v>R363</v>
      </c>
      <c r="C3364" s="7" t="s">
        <v>75</v>
      </c>
      <c r="D3364" s="12">
        <v>3</v>
      </c>
      <c r="F3364" s="11">
        <f>Table76810[[#This Row],[CID]]</f>
        <v>0</v>
      </c>
      <c r="J3364" s="11" t="e">
        <f>VLOOKUP(Table76810[[#This Row],[CID]],ALY,2,FALSE)</f>
        <v>#N/A</v>
      </c>
    </row>
    <row r="3365" spans="1:10" x14ac:dyDescent="0.2">
      <c r="A3365" s="8" t="str">
        <f>Table76810[[#This Row],[Test No.]]&amp;Table76810[[#This Row],[Section]]&amp;Table76810[[#This Row],[Q No.]]</f>
        <v>R364</v>
      </c>
      <c r="C3365" s="7" t="s">
        <v>75</v>
      </c>
      <c r="D3365" s="12">
        <v>4</v>
      </c>
      <c r="F3365" s="11">
        <f>Table76810[[#This Row],[CID]]</f>
        <v>0</v>
      </c>
      <c r="J3365" s="11" t="e">
        <f>VLOOKUP(Table76810[[#This Row],[CID]],ALY,2,FALSE)</f>
        <v>#N/A</v>
      </c>
    </row>
    <row r="3366" spans="1:10" x14ac:dyDescent="0.2">
      <c r="A3366" s="8" t="str">
        <f>Table76810[[#This Row],[Test No.]]&amp;Table76810[[#This Row],[Section]]&amp;Table76810[[#This Row],[Q No.]]</f>
        <v>R365</v>
      </c>
      <c r="C3366" s="7" t="s">
        <v>75</v>
      </c>
      <c r="D3366" s="12">
        <v>5</v>
      </c>
      <c r="F3366" s="11">
        <f>Table76810[[#This Row],[CID]]</f>
        <v>0</v>
      </c>
      <c r="J3366" s="11" t="e">
        <f>VLOOKUP(Table76810[[#This Row],[CID]],ALY,2,FALSE)</f>
        <v>#N/A</v>
      </c>
    </row>
    <row r="3367" spans="1:10" x14ac:dyDescent="0.2">
      <c r="A3367" s="8" t="str">
        <f>Table76810[[#This Row],[Test No.]]&amp;Table76810[[#This Row],[Section]]&amp;Table76810[[#This Row],[Q No.]]</f>
        <v>R366</v>
      </c>
      <c r="C3367" s="7" t="s">
        <v>75</v>
      </c>
      <c r="D3367" s="12">
        <v>6</v>
      </c>
      <c r="F3367" s="11">
        <f>Table76810[[#This Row],[CID]]</f>
        <v>0</v>
      </c>
      <c r="J3367" s="11" t="e">
        <f>VLOOKUP(Table76810[[#This Row],[CID]],ALY,2,FALSE)</f>
        <v>#N/A</v>
      </c>
    </row>
    <row r="3368" spans="1:10" x14ac:dyDescent="0.2">
      <c r="A3368" s="8" t="str">
        <f>Table76810[[#This Row],[Test No.]]&amp;Table76810[[#This Row],[Section]]&amp;Table76810[[#This Row],[Q No.]]</f>
        <v>R367</v>
      </c>
      <c r="C3368" s="7" t="s">
        <v>75</v>
      </c>
      <c r="D3368" s="12">
        <v>7</v>
      </c>
      <c r="F3368" s="11">
        <f>Table76810[[#This Row],[CID]]</f>
        <v>0</v>
      </c>
      <c r="J3368" s="11" t="e">
        <f>VLOOKUP(Table76810[[#This Row],[CID]],ALY,2,FALSE)</f>
        <v>#N/A</v>
      </c>
    </row>
    <row r="3369" spans="1:10" x14ac:dyDescent="0.2">
      <c r="A3369" s="8" t="str">
        <f>Table76810[[#This Row],[Test No.]]&amp;Table76810[[#This Row],[Section]]&amp;Table76810[[#This Row],[Q No.]]</f>
        <v>R368</v>
      </c>
      <c r="C3369" s="7" t="s">
        <v>75</v>
      </c>
      <c r="D3369" s="12">
        <v>8</v>
      </c>
      <c r="F3369" s="11">
        <f>Table76810[[#This Row],[CID]]</f>
        <v>0</v>
      </c>
      <c r="J3369" s="11" t="e">
        <f>VLOOKUP(Table76810[[#This Row],[CID]],ALY,2,FALSE)</f>
        <v>#N/A</v>
      </c>
    </row>
    <row r="3370" spans="1:10" x14ac:dyDescent="0.2">
      <c r="A3370" s="8" t="str">
        <f>Table76810[[#This Row],[Test No.]]&amp;Table76810[[#This Row],[Section]]&amp;Table76810[[#This Row],[Q No.]]</f>
        <v>R369</v>
      </c>
      <c r="C3370" s="7" t="s">
        <v>75</v>
      </c>
      <c r="D3370" s="12">
        <v>9</v>
      </c>
      <c r="F3370" s="11">
        <f>Table76810[[#This Row],[CID]]</f>
        <v>0</v>
      </c>
      <c r="J3370" s="11" t="e">
        <f>VLOOKUP(Table76810[[#This Row],[CID]],ALY,2,FALSE)</f>
        <v>#N/A</v>
      </c>
    </row>
    <row r="3371" spans="1:10" x14ac:dyDescent="0.2">
      <c r="A3371" s="8" t="str">
        <f>Table76810[[#This Row],[Test No.]]&amp;Table76810[[#This Row],[Section]]&amp;Table76810[[#This Row],[Q No.]]</f>
        <v>R3610</v>
      </c>
      <c r="C3371" s="7" t="s">
        <v>75</v>
      </c>
      <c r="D3371" s="12">
        <v>10</v>
      </c>
      <c r="F3371" s="11">
        <f>Table76810[[#This Row],[CID]]</f>
        <v>0</v>
      </c>
      <c r="J3371" s="11" t="e">
        <f>VLOOKUP(Table76810[[#This Row],[CID]],ALY,2,FALSE)</f>
        <v>#N/A</v>
      </c>
    </row>
    <row r="3372" spans="1:10" x14ac:dyDescent="0.2">
      <c r="A3372" s="8" t="str">
        <f>Table76810[[#This Row],[Test No.]]&amp;Table76810[[#This Row],[Section]]&amp;Table76810[[#This Row],[Q No.]]</f>
        <v>R3611</v>
      </c>
      <c r="C3372" s="7" t="s">
        <v>75</v>
      </c>
      <c r="D3372" s="12">
        <v>11</v>
      </c>
      <c r="F3372" s="11">
        <f>Table76810[[#This Row],[CID]]</f>
        <v>0</v>
      </c>
      <c r="J3372" s="11" t="e">
        <f>VLOOKUP(Table76810[[#This Row],[CID]],ALY,2,FALSE)</f>
        <v>#N/A</v>
      </c>
    </row>
    <row r="3373" spans="1:10" x14ac:dyDescent="0.2">
      <c r="A3373" s="8" t="str">
        <f>Table76810[[#This Row],[Test No.]]&amp;Table76810[[#This Row],[Section]]&amp;Table76810[[#This Row],[Q No.]]</f>
        <v>R3612</v>
      </c>
      <c r="C3373" s="7" t="s">
        <v>75</v>
      </c>
      <c r="D3373" s="12">
        <v>12</v>
      </c>
      <c r="F3373" s="11">
        <f>Table76810[[#This Row],[CID]]</f>
        <v>0</v>
      </c>
      <c r="J3373" s="11" t="e">
        <f>VLOOKUP(Table76810[[#This Row],[CID]],ALY,2,FALSE)</f>
        <v>#N/A</v>
      </c>
    </row>
    <row r="3374" spans="1:10" x14ac:dyDescent="0.2">
      <c r="A3374" s="8" t="str">
        <f>Table76810[[#This Row],[Test No.]]&amp;Table76810[[#This Row],[Section]]&amp;Table76810[[#This Row],[Q No.]]</f>
        <v>R3613</v>
      </c>
      <c r="C3374" s="7" t="s">
        <v>75</v>
      </c>
      <c r="D3374" s="12">
        <v>13</v>
      </c>
      <c r="F3374" s="11">
        <f>Table76810[[#This Row],[CID]]</f>
        <v>0</v>
      </c>
      <c r="J3374" s="11" t="e">
        <f>VLOOKUP(Table76810[[#This Row],[CID]],ALY,2,FALSE)</f>
        <v>#N/A</v>
      </c>
    </row>
    <row r="3375" spans="1:10" x14ac:dyDescent="0.2">
      <c r="A3375" s="8" t="str">
        <f>Table76810[[#This Row],[Test No.]]&amp;Table76810[[#This Row],[Section]]&amp;Table76810[[#This Row],[Q No.]]</f>
        <v>R3614</v>
      </c>
      <c r="C3375" s="7" t="s">
        <v>75</v>
      </c>
      <c r="D3375" s="12">
        <v>14</v>
      </c>
      <c r="F3375" s="11">
        <f>Table76810[[#This Row],[CID]]</f>
        <v>0</v>
      </c>
      <c r="J3375" s="11" t="e">
        <f>VLOOKUP(Table76810[[#This Row],[CID]],ALY,2,FALSE)</f>
        <v>#N/A</v>
      </c>
    </row>
    <row r="3376" spans="1:10" x14ac:dyDescent="0.2">
      <c r="A3376" s="8" t="str">
        <f>Table76810[[#This Row],[Test No.]]&amp;Table76810[[#This Row],[Section]]&amp;Table76810[[#This Row],[Q No.]]</f>
        <v>R3615</v>
      </c>
      <c r="C3376" s="7" t="s">
        <v>75</v>
      </c>
      <c r="D3376" s="12">
        <v>15</v>
      </c>
      <c r="F3376" s="11">
        <f>Table76810[[#This Row],[CID]]</f>
        <v>0</v>
      </c>
      <c r="J3376" s="11" t="e">
        <f>VLOOKUP(Table76810[[#This Row],[CID]],ALY,2,FALSE)</f>
        <v>#N/A</v>
      </c>
    </row>
    <row r="3377" spans="1:10" x14ac:dyDescent="0.2">
      <c r="A3377" s="8" t="str">
        <f>Table76810[[#This Row],[Test No.]]&amp;Table76810[[#This Row],[Section]]&amp;Table76810[[#This Row],[Q No.]]</f>
        <v>R3616</v>
      </c>
      <c r="C3377" s="7" t="s">
        <v>75</v>
      </c>
      <c r="D3377" s="12">
        <v>16</v>
      </c>
      <c r="F3377" s="11">
        <f>Table76810[[#This Row],[CID]]</f>
        <v>0</v>
      </c>
      <c r="J3377" s="11" t="e">
        <f>VLOOKUP(Table76810[[#This Row],[CID]],ALY,2,FALSE)</f>
        <v>#N/A</v>
      </c>
    </row>
    <row r="3378" spans="1:10" x14ac:dyDescent="0.2">
      <c r="A3378" s="8" t="str">
        <f>Table76810[[#This Row],[Test No.]]&amp;Table76810[[#This Row],[Section]]&amp;Table76810[[#This Row],[Q No.]]</f>
        <v>R3617</v>
      </c>
      <c r="C3378" s="7" t="s">
        <v>75</v>
      </c>
      <c r="D3378" s="12">
        <v>17</v>
      </c>
      <c r="F3378" s="11">
        <f>Table76810[[#This Row],[CID]]</f>
        <v>0</v>
      </c>
      <c r="J3378" s="11" t="e">
        <f>VLOOKUP(Table76810[[#This Row],[CID]],ALY,2,FALSE)</f>
        <v>#N/A</v>
      </c>
    </row>
    <row r="3379" spans="1:10" x14ac:dyDescent="0.2">
      <c r="A3379" s="8" t="str">
        <f>Table76810[[#This Row],[Test No.]]&amp;Table76810[[#This Row],[Section]]&amp;Table76810[[#This Row],[Q No.]]</f>
        <v>R3618</v>
      </c>
      <c r="C3379" s="7" t="s">
        <v>75</v>
      </c>
      <c r="D3379" s="12">
        <v>18</v>
      </c>
      <c r="F3379" s="11">
        <f>Table76810[[#This Row],[CID]]</f>
        <v>0</v>
      </c>
      <c r="J3379" s="11" t="e">
        <f>VLOOKUP(Table76810[[#This Row],[CID]],ALY,2,FALSE)</f>
        <v>#N/A</v>
      </c>
    </row>
    <row r="3380" spans="1:10" x14ac:dyDescent="0.2">
      <c r="A3380" s="8" t="str">
        <f>Table76810[[#This Row],[Test No.]]&amp;Table76810[[#This Row],[Section]]&amp;Table76810[[#This Row],[Q No.]]</f>
        <v>R3619</v>
      </c>
      <c r="C3380" s="7" t="s">
        <v>75</v>
      </c>
      <c r="D3380" s="12">
        <v>19</v>
      </c>
      <c r="F3380" s="11">
        <f>Table76810[[#This Row],[CID]]</f>
        <v>0</v>
      </c>
      <c r="J3380" s="11" t="e">
        <f>VLOOKUP(Table76810[[#This Row],[CID]],ALY,2,FALSE)</f>
        <v>#N/A</v>
      </c>
    </row>
    <row r="3381" spans="1:10" x14ac:dyDescent="0.2">
      <c r="A3381" s="8" t="str">
        <f>Table76810[[#This Row],[Test No.]]&amp;Table76810[[#This Row],[Section]]&amp;Table76810[[#This Row],[Q No.]]</f>
        <v>R3620</v>
      </c>
      <c r="C3381" s="7" t="s">
        <v>75</v>
      </c>
      <c r="D3381" s="12">
        <v>20</v>
      </c>
      <c r="F3381" s="11">
        <f>Table76810[[#This Row],[CID]]</f>
        <v>0</v>
      </c>
      <c r="J3381" s="11" t="e">
        <f>VLOOKUP(Table76810[[#This Row],[CID]],ALY,2,FALSE)</f>
        <v>#N/A</v>
      </c>
    </row>
    <row r="3382" spans="1:10" x14ac:dyDescent="0.2">
      <c r="A3382" s="8" t="str">
        <f>Table76810[[#This Row],[Test No.]]&amp;Table76810[[#This Row],[Section]]&amp;Table76810[[#This Row],[Q No.]]</f>
        <v>R3621</v>
      </c>
      <c r="C3382" s="7" t="s">
        <v>75</v>
      </c>
      <c r="D3382" s="12">
        <v>21</v>
      </c>
      <c r="F3382" s="11">
        <f>Table76810[[#This Row],[CID]]</f>
        <v>0</v>
      </c>
      <c r="J3382" s="11" t="e">
        <f>VLOOKUP(Table76810[[#This Row],[CID]],ALY,2,FALSE)</f>
        <v>#N/A</v>
      </c>
    </row>
    <row r="3383" spans="1:10" x14ac:dyDescent="0.2">
      <c r="A3383" s="8" t="str">
        <f>Table76810[[#This Row],[Test No.]]&amp;Table76810[[#This Row],[Section]]&amp;Table76810[[#This Row],[Q No.]]</f>
        <v>R3622</v>
      </c>
      <c r="C3383" s="7" t="s">
        <v>75</v>
      </c>
      <c r="D3383" s="12">
        <v>22</v>
      </c>
      <c r="F3383" s="11">
        <f>Table76810[[#This Row],[CID]]</f>
        <v>0</v>
      </c>
      <c r="J3383" s="11" t="e">
        <f>VLOOKUP(Table76810[[#This Row],[CID]],ALY,2,FALSE)</f>
        <v>#N/A</v>
      </c>
    </row>
    <row r="3384" spans="1:10" x14ac:dyDescent="0.2">
      <c r="A3384" s="8" t="str">
        <f>Table76810[[#This Row],[Test No.]]&amp;Table76810[[#This Row],[Section]]&amp;Table76810[[#This Row],[Q No.]]</f>
        <v>R3623</v>
      </c>
      <c r="C3384" s="7" t="s">
        <v>75</v>
      </c>
      <c r="D3384" s="12">
        <v>23</v>
      </c>
      <c r="F3384" s="11">
        <f>Table76810[[#This Row],[CID]]</f>
        <v>0</v>
      </c>
      <c r="J3384" s="11" t="e">
        <f>VLOOKUP(Table76810[[#This Row],[CID]],ALY,2,FALSE)</f>
        <v>#N/A</v>
      </c>
    </row>
    <row r="3385" spans="1:10" x14ac:dyDescent="0.2">
      <c r="A3385" s="8" t="str">
        <f>Table76810[[#This Row],[Test No.]]&amp;Table76810[[#This Row],[Section]]&amp;Table76810[[#This Row],[Q No.]]</f>
        <v>R3624</v>
      </c>
      <c r="C3385" s="7" t="s">
        <v>75</v>
      </c>
      <c r="D3385" s="12">
        <v>24</v>
      </c>
      <c r="F3385" s="11">
        <f>Table76810[[#This Row],[CID]]</f>
        <v>0</v>
      </c>
      <c r="J3385" s="11" t="e">
        <f>VLOOKUP(Table76810[[#This Row],[CID]],ALY,2,FALSE)</f>
        <v>#N/A</v>
      </c>
    </row>
    <row r="3386" spans="1:10" x14ac:dyDescent="0.2">
      <c r="A3386" s="8" t="str">
        <f>Table76810[[#This Row],[Test No.]]&amp;Table76810[[#This Row],[Section]]&amp;Table76810[[#This Row],[Q No.]]</f>
        <v>R3625</v>
      </c>
      <c r="C3386" s="7" t="s">
        <v>75</v>
      </c>
      <c r="D3386" s="12">
        <v>25</v>
      </c>
      <c r="F3386" s="11">
        <f>Table76810[[#This Row],[CID]]</f>
        <v>0</v>
      </c>
      <c r="J3386" s="11" t="e">
        <f>VLOOKUP(Table76810[[#This Row],[CID]],ALY,2,FALSE)</f>
        <v>#N/A</v>
      </c>
    </row>
    <row r="3387" spans="1:10" x14ac:dyDescent="0.2">
      <c r="A3387" s="8" t="str">
        <f>Table76810[[#This Row],[Test No.]]&amp;Table76810[[#This Row],[Section]]&amp;Table76810[[#This Row],[Q No.]]</f>
        <v>R3626</v>
      </c>
      <c r="C3387" s="7" t="s">
        <v>75</v>
      </c>
      <c r="D3387" s="12">
        <v>26</v>
      </c>
      <c r="F3387" s="11">
        <f>Table76810[[#This Row],[CID]]</f>
        <v>0</v>
      </c>
      <c r="J3387" s="11" t="e">
        <f>VLOOKUP(Table76810[[#This Row],[CID]],ALY,2,FALSE)</f>
        <v>#N/A</v>
      </c>
    </row>
    <row r="3388" spans="1:10" x14ac:dyDescent="0.2">
      <c r="A3388" s="8" t="str">
        <f>Table76810[[#This Row],[Test No.]]&amp;Table76810[[#This Row],[Section]]&amp;Table76810[[#This Row],[Q No.]]</f>
        <v>R3627</v>
      </c>
      <c r="C3388" s="7" t="s">
        <v>75</v>
      </c>
      <c r="D3388" s="12">
        <v>27</v>
      </c>
      <c r="F3388" s="11">
        <f>Table76810[[#This Row],[CID]]</f>
        <v>0</v>
      </c>
      <c r="J3388" s="11" t="e">
        <f>VLOOKUP(Table76810[[#This Row],[CID]],ALY,2,FALSE)</f>
        <v>#N/A</v>
      </c>
    </row>
    <row r="3389" spans="1:10" x14ac:dyDescent="0.2">
      <c r="A3389" s="8" t="str">
        <f>Table76810[[#This Row],[Test No.]]&amp;Table76810[[#This Row],[Section]]&amp;Table76810[[#This Row],[Q No.]]</f>
        <v>R3628</v>
      </c>
      <c r="C3389" s="7" t="s">
        <v>75</v>
      </c>
      <c r="D3389" s="12">
        <v>28</v>
      </c>
      <c r="F3389" s="11">
        <f>Table76810[[#This Row],[CID]]</f>
        <v>0</v>
      </c>
      <c r="J3389" s="11" t="e">
        <f>VLOOKUP(Table76810[[#This Row],[CID]],ALY,2,FALSE)</f>
        <v>#N/A</v>
      </c>
    </row>
    <row r="3390" spans="1:10" x14ac:dyDescent="0.2">
      <c r="A3390" s="8" t="str">
        <f>Table76810[[#This Row],[Test No.]]&amp;Table76810[[#This Row],[Section]]&amp;Table76810[[#This Row],[Q No.]]</f>
        <v>R3629</v>
      </c>
      <c r="C3390" s="7" t="s">
        <v>75</v>
      </c>
      <c r="D3390" s="12">
        <v>29</v>
      </c>
      <c r="F3390" s="11">
        <f>Table76810[[#This Row],[CID]]</f>
        <v>0</v>
      </c>
      <c r="J3390" s="11" t="e">
        <f>VLOOKUP(Table76810[[#This Row],[CID]],ALY,2,FALSE)</f>
        <v>#N/A</v>
      </c>
    </row>
    <row r="3391" spans="1:10" x14ac:dyDescent="0.2">
      <c r="A3391" s="8" t="str">
        <f>Table76810[[#This Row],[Test No.]]&amp;Table76810[[#This Row],[Section]]&amp;Table76810[[#This Row],[Q No.]]</f>
        <v>R3630</v>
      </c>
      <c r="C3391" s="7" t="s">
        <v>75</v>
      </c>
      <c r="D3391" s="12">
        <v>30</v>
      </c>
      <c r="F3391" s="11">
        <f>Table76810[[#This Row],[CID]]</f>
        <v>0</v>
      </c>
      <c r="J3391" s="11" t="e">
        <f>VLOOKUP(Table76810[[#This Row],[CID]],ALY,2,FALSE)</f>
        <v>#N/A</v>
      </c>
    </row>
    <row r="3392" spans="1:10" x14ac:dyDescent="0.2">
      <c r="A3392" s="8" t="str">
        <f>Table76810[[#This Row],[Test No.]]&amp;Table76810[[#This Row],[Section]]&amp;Table76810[[#This Row],[Q No.]]</f>
        <v>R3631</v>
      </c>
      <c r="C3392" s="7" t="s">
        <v>75</v>
      </c>
      <c r="D3392" s="12">
        <v>31</v>
      </c>
      <c r="F3392" s="11">
        <f>Table76810[[#This Row],[CID]]</f>
        <v>0</v>
      </c>
      <c r="J3392" s="11" t="e">
        <f>VLOOKUP(Table76810[[#This Row],[CID]],ALY,2,FALSE)</f>
        <v>#N/A</v>
      </c>
    </row>
    <row r="3393" spans="1:10" x14ac:dyDescent="0.2">
      <c r="A3393" s="8" t="str">
        <f>Table76810[[#This Row],[Test No.]]&amp;Table76810[[#This Row],[Section]]&amp;Table76810[[#This Row],[Q No.]]</f>
        <v>R3632</v>
      </c>
      <c r="C3393" s="7" t="s">
        <v>75</v>
      </c>
      <c r="D3393" s="12">
        <v>32</v>
      </c>
      <c r="F3393" s="11">
        <f>Table76810[[#This Row],[CID]]</f>
        <v>0</v>
      </c>
      <c r="J3393" s="11" t="e">
        <f>VLOOKUP(Table76810[[#This Row],[CID]],ALY,2,FALSE)</f>
        <v>#N/A</v>
      </c>
    </row>
    <row r="3394" spans="1:10" x14ac:dyDescent="0.2">
      <c r="A3394" s="8" t="str">
        <f>Table76810[[#This Row],[Test No.]]&amp;Table76810[[#This Row],[Section]]&amp;Table76810[[#This Row],[Q No.]]</f>
        <v>R3633</v>
      </c>
      <c r="C3394" s="7" t="s">
        <v>75</v>
      </c>
      <c r="D3394" s="12">
        <v>33</v>
      </c>
      <c r="F3394" s="11">
        <f>Table76810[[#This Row],[CID]]</f>
        <v>0</v>
      </c>
      <c r="J3394" s="11" t="e">
        <f>VLOOKUP(Table76810[[#This Row],[CID]],ALY,2,FALSE)</f>
        <v>#N/A</v>
      </c>
    </row>
    <row r="3395" spans="1:10" x14ac:dyDescent="0.2">
      <c r="A3395" s="8" t="str">
        <f>Table76810[[#This Row],[Test No.]]&amp;Table76810[[#This Row],[Section]]&amp;Table76810[[#This Row],[Q No.]]</f>
        <v>R3634</v>
      </c>
      <c r="C3395" s="7" t="s">
        <v>75</v>
      </c>
      <c r="D3395" s="12">
        <v>34</v>
      </c>
      <c r="F3395" s="11">
        <f>Table76810[[#This Row],[CID]]</f>
        <v>0</v>
      </c>
      <c r="J3395" s="11" t="e">
        <f>VLOOKUP(Table76810[[#This Row],[CID]],ALY,2,FALSE)</f>
        <v>#N/A</v>
      </c>
    </row>
    <row r="3396" spans="1:10" x14ac:dyDescent="0.2">
      <c r="A3396" s="8" t="str">
        <f>Table76810[[#This Row],[Test No.]]&amp;Table76810[[#This Row],[Section]]&amp;Table76810[[#This Row],[Q No.]]</f>
        <v>R3635</v>
      </c>
      <c r="C3396" s="7" t="s">
        <v>75</v>
      </c>
      <c r="D3396" s="12">
        <v>35</v>
      </c>
      <c r="F3396" s="11">
        <f>Table76810[[#This Row],[CID]]</f>
        <v>0</v>
      </c>
      <c r="J3396" s="11" t="e">
        <f>VLOOKUP(Table76810[[#This Row],[CID]],ALY,2,FALSE)</f>
        <v>#N/A</v>
      </c>
    </row>
    <row r="3397" spans="1:10" x14ac:dyDescent="0.2">
      <c r="A3397" s="8" t="str">
        <f>Table76810[[#This Row],[Test No.]]&amp;Table76810[[#This Row],[Section]]&amp;Table76810[[#This Row],[Q No.]]</f>
        <v>R3636</v>
      </c>
      <c r="C3397" s="7" t="s">
        <v>75</v>
      </c>
      <c r="D3397" s="12">
        <v>36</v>
      </c>
      <c r="F3397" s="11">
        <f>Table76810[[#This Row],[CID]]</f>
        <v>0</v>
      </c>
      <c r="J3397" s="11" t="e">
        <f>VLOOKUP(Table76810[[#This Row],[CID]],ALY,2,FALSE)</f>
        <v>#N/A</v>
      </c>
    </row>
    <row r="3398" spans="1:10" x14ac:dyDescent="0.2">
      <c r="A3398" s="8" t="str">
        <f>Table76810[[#This Row],[Test No.]]&amp;Table76810[[#This Row],[Section]]&amp;Table76810[[#This Row],[Q No.]]</f>
        <v>R3637</v>
      </c>
      <c r="C3398" s="7" t="s">
        <v>75</v>
      </c>
      <c r="D3398" s="12">
        <v>37</v>
      </c>
      <c r="F3398" s="11">
        <f>Table76810[[#This Row],[CID]]</f>
        <v>0</v>
      </c>
      <c r="J3398" s="11" t="e">
        <f>VLOOKUP(Table76810[[#This Row],[CID]],ALY,2,FALSE)</f>
        <v>#N/A</v>
      </c>
    </row>
    <row r="3399" spans="1:10" x14ac:dyDescent="0.2">
      <c r="A3399" s="8" t="str">
        <f>Table76810[[#This Row],[Test No.]]&amp;Table76810[[#This Row],[Section]]&amp;Table76810[[#This Row],[Q No.]]</f>
        <v>R3638</v>
      </c>
      <c r="C3399" s="7" t="s">
        <v>75</v>
      </c>
      <c r="D3399" s="12">
        <v>38</v>
      </c>
      <c r="F3399" s="11">
        <f>Table76810[[#This Row],[CID]]</f>
        <v>0</v>
      </c>
      <c r="J3399" s="11" t="e">
        <f>VLOOKUP(Table76810[[#This Row],[CID]],ALY,2,FALSE)</f>
        <v>#N/A</v>
      </c>
    </row>
    <row r="3400" spans="1:10" x14ac:dyDescent="0.2">
      <c r="A3400" s="8" t="str">
        <f>Table76810[[#This Row],[Test No.]]&amp;Table76810[[#This Row],[Section]]&amp;Table76810[[#This Row],[Q No.]]</f>
        <v>R3639</v>
      </c>
      <c r="C3400" s="7" t="s">
        <v>75</v>
      </c>
      <c r="D3400" s="12">
        <v>39</v>
      </c>
      <c r="F3400" s="11">
        <f>Table76810[[#This Row],[CID]]</f>
        <v>0</v>
      </c>
      <c r="J3400" s="11" t="e">
        <f>VLOOKUP(Table76810[[#This Row],[CID]],ALY,2,FALSE)</f>
        <v>#N/A</v>
      </c>
    </row>
    <row r="3401" spans="1:10" x14ac:dyDescent="0.2">
      <c r="A3401" s="8" t="str">
        <f>Table76810[[#This Row],[Test No.]]&amp;Table76810[[#This Row],[Section]]&amp;Table76810[[#This Row],[Q No.]]</f>
        <v>R3640</v>
      </c>
      <c r="C3401" s="7" t="s">
        <v>75</v>
      </c>
      <c r="D3401" s="12">
        <v>40</v>
      </c>
      <c r="F3401" s="11">
        <f>Table76810[[#This Row],[CID]]</f>
        <v>0</v>
      </c>
      <c r="J3401" s="11" t="e">
        <f>VLOOKUP(Table76810[[#This Row],[CID]],ALY,2,FALSE)</f>
        <v>#N/A</v>
      </c>
    </row>
    <row r="3402" spans="1:10" x14ac:dyDescent="0.2">
      <c r="A3402" s="8" t="str">
        <f>Table76810[[#This Row],[Test No.]]&amp;Table76810[[#This Row],[Section]]&amp;Table76810[[#This Row],[Q No.]]</f>
        <v>R371</v>
      </c>
      <c r="C3402" s="7" t="s">
        <v>74</v>
      </c>
      <c r="D3402" s="12">
        <v>1</v>
      </c>
      <c r="F3402" s="11">
        <f>Table76810[[#This Row],[CID]]</f>
        <v>0</v>
      </c>
      <c r="J3402" s="11" t="e">
        <f>VLOOKUP(Table76810[[#This Row],[CID]],ALY,2,FALSE)</f>
        <v>#N/A</v>
      </c>
    </row>
    <row r="3403" spans="1:10" x14ac:dyDescent="0.2">
      <c r="A3403" s="8" t="str">
        <f>Table76810[[#This Row],[Test No.]]&amp;Table76810[[#This Row],[Section]]&amp;Table76810[[#This Row],[Q No.]]</f>
        <v>R372</v>
      </c>
      <c r="C3403" s="7" t="s">
        <v>74</v>
      </c>
      <c r="D3403" s="12">
        <v>2</v>
      </c>
      <c r="F3403" s="11">
        <f>Table76810[[#This Row],[CID]]</f>
        <v>0</v>
      </c>
      <c r="J3403" s="11" t="e">
        <f>VLOOKUP(Table76810[[#This Row],[CID]],ALY,2,FALSE)</f>
        <v>#N/A</v>
      </c>
    </row>
    <row r="3404" spans="1:10" x14ac:dyDescent="0.2">
      <c r="A3404" s="8" t="str">
        <f>Table76810[[#This Row],[Test No.]]&amp;Table76810[[#This Row],[Section]]&amp;Table76810[[#This Row],[Q No.]]</f>
        <v>R373</v>
      </c>
      <c r="C3404" s="7" t="s">
        <v>74</v>
      </c>
      <c r="D3404" s="12">
        <v>3</v>
      </c>
      <c r="F3404" s="11">
        <f>Table76810[[#This Row],[CID]]</f>
        <v>0</v>
      </c>
      <c r="J3404" s="11" t="e">
        <f>VLOOKUP(Table76810[[#This Row],[CID]],ALY,2,FALSE)</f>
        <v>#N/A</v>
      </c>
    </row>
    <row r="3405" spans="1:10" x14ac:dyDescent="0.2">
      <c r="A3405" s="8" t="str">
        <f>Table76810[[#This Row],[Test No.]]&amp;Table76810[[#This Row],[Section]]&amp;Table76810[[#This Row],[Q No.]]</f>
        <v>R374</v>
      </c>
      <c r="C3405" s="7" t="s">
        <v>74</v>
      </c>
      <c r="D3405" s="12">
        <v>4</v>
      </c>
      <c r="F3405" s="11">
        <f>Table76810[[#This Row],[CID]]</f>
        <v>0</v>
      </c>
      <c r="J3405" s="11" t="e">
        <f>VLOOKUP(Table76810[[#This Row],[CID]],ALY,2,FALSE)</f>
        <v>#N/A</v>
      </c>
    </row>
    <row r="3406" spans="1:10" x14ac:dyDescent="0.2">
      <c r="A3406" s="8" t="str">
        <f>Table76810[[#This Row],[Test No.]]&amp;Table76810[[#This Row],[Section]]&amp;Table76810[[#This Row],[Q No.]]</f>
        <v>R375</v>
      </c>
      <c r="C3406" s="7" t="s">
        <v>74</v>
      </c>
      <c r="D3406" s="12">
        <v>5</v>
      </c>
      <c r="F3406" s="11">
        <f>Table76810[[#This Row],[CID]]</f>
        <v>0</v>
      </c>
      <c r="J3406" s="11" t="e">
        <f>VLOOKUP(Table76810[[#This Row],[CID]],ALY,2,FALSE)</f>
        <v>#N/A</v>
      </c>
    </row>
    <row r="3407" spans="1:10" x14ac:dyDescent="0.2">
      <c r="A3407" s="8" t="str">
        <f>Table76810[[#This Row],[Test No.]]&amp;Table76810[[#This Row],[Section]]&amp;Table76810[[#This Row],[Q No.]]</f>
        <v>R376</v>
      </c>
      <c r="C3407" s="7" t="s">
        <v>74</v>
      </c>
      <c r="D3407" s="12">
        <v>6</v>
      </c>
      <c r="F3407" s="11">
        <f>Table76810[[#This Row],[CID]]</f>
        <v>0</v>
      </c>
      <c r="J3407" s="11" t="e">
        <f>VLOOKUP(Table76810[[#This Row],[CID]],ALY,2,FALSE)</f>
        <v>#N/A</v>
      </c>
    </row>
    <row r="3408" spans="1:10" x14ac:dyDescent="0.2">
      <c r="A3408" s="8" t="str">
        <f>Table76810[[#This Row],[Test No.]]&amp;Table76810[[#This Row],[Section]]&amp;Table76810[[#This Row],[Q No.]]</f>
        <v>R377</v>
      </c>
      <c r="C3408" s="7" t="s">
        <v>74</v>
      </c>
      <c r="D3408" s="12">
        <v>7</v>
      </c>
      <c r="F3408" s="11">
        <f>Table76810[[#This Row],[CID]]</f>
        <v>0</v>
      </c>
      <c r="J3408" s="11" t="e">
        <f>VLOOKUP(Table76810[[#This Row],[CID]],ALY,2,FALSE)</f>
        <v>#N/A</v>
      </c>
    </row>
    <row r="3409" spans="1:10" x14ac:dyDescent="0.2">
      <c r="A3409" s="8" t="str">
        <f>Table76810[[#This Row],[Test No.]]&amp;Table76810[[#This Row],[Section]]&amp;Table76810[[#This Row],[Q No.]]</f>
        <v>R378</v>
      </c>
      <c r="C3409" s="7" t="s">
        <v>74</v>
      </c>
      <c r="D3409" s="12">
        <v>8</v>
      </c>
      <c r="F3409" s="11">
        <f>Table76810[[#This Row],[CID]]</f>
        <v>0</v>
      </c>
      <c r="J3409" s="11" t="e">
        <f>VLOOKUP(Table76810[[#This Row],[CID]],ALY,2,FALSE)</f>
        <v>#N/A</v>
      </c>
    </row>
    <row r="3410" spans="1:10" x14ac:dyDescent="0.2">
      <c r="A3410" s="8" t="str">
        <f>Table76810[[#This Row],[Test No.]]&amp;Table76810[[#This Row],[Section]]&amp;Table76810[[#This Row],[Q No.]]</f>
        <v>R379</v>
      </c>
      <c r="C3410" s="7" t="s">
        <v>74</v>
      </c>
      <c r="D3410" s="12">
        <v>9</v>
      </c>
      <c r="F3410" s="11">
        <f>Table76810[[#This Row],[CID]]</f>
        <v>0</v>
      </c>
      <c r="J3410" s="11" t="e">
        <f>VLOOKUP(Table76810[[#This Row],[CID]],ALY,2,FALSE)</f>
        <v>#N/A</v>
      </c>
    </row>
    <row r="3411" spans="1:10" x14ac:dyDescent="0.2">
      <c r="A3411" s="8" t="str">
        <f>Table76810[[#This Row],[Test No.]]&amp;Table76810[[#This Row],[Section]]&amp;Table76810[[#This Row],[Q No.]]</f>
        <v>R3710</v>
      </c>
      <c r="C3411" s="7" t="s">
        <v>74</v>
      </c>
      <c r="D3411" s="12">
        <v>10</v>
      </c>
      <c r="F3411" s="11">
        <f>Table76810[[#This Row],[CID]]</f>
        <v>0</v>
      </c>
      <c r="J3411" s="11" t="e">
        <f>VLOOKUP(Table76810[[#This Row],[CID]],ALY,2,FALSE)</f>
        <v>#N/A</v>
      </c>
    </row>
    <row r="3412" spans="1:10" x14ac:dyDescent="0.2">
      <c r="A3412" s="8" t="str">
        <f>Table76810[[#This Row],[Test No.]]&amp;Table76810[[#This Row],[Section]]&amp;Table76810[[#This Row],[Q No.]]</f>
        <v>R3711</v>
      </c>
      <c r="C3412" s="7" t="s">
        <v>74</v>
      </c>
      <c r="D3412" s="12">
        <v>11</v>
      </c>
      <c r="F3412" s="11">
        <f>Table76810[[#This Row],[CID]]</f>
        <v>0</v>
      </c>
      <c r="J3412" s="11" t="e">
        <f>VLOOKUP(Table76810[[#This Row],[CID]],ALY,2,FALSE)</f>
        <v>#N/A</v>
      </c>
    </row>
    <row r="3413" spans="1:10" x14ac:dyDescent="0.2">
      <c r="A3413" s="8" t="str">
        <f>Table76810[[#This Row],[Test No.]]&amp;Table76810[[#This Row],[Section]]&amp;Table76810[[#This Row],[Q No.]]</f>
        <v>R3712</v>
      </c>
      <c r="C3413" s="7" t="s">
        <v>74</v>
      </c>
      <c r="D3413" s="12">
        <v>12</v>
      </c>
      <c r="F3413" s="11">
        <f>Table76810[[#This Row],[CID]]</f>
        <v>0</v>
      </c>
      <c r="J3413" s="11" t="e">
        <f>VLOOKUP(Table76810[[#This Row],[CID]],ALY,2,FALSE)</f>
        <v>#N/A</v>
      </c>
    </row>
    <row r="3414" spans="1:10" x14ac:dyDescent="0.2">
      <c r="A3414" s="8" t="str">
        <f>Table76810[[#This Row],[Test No.]]&amp;Table76810[[#This Row],[Section]]&amp;Table76810[[#This Row],[Q No.]]</f>
        <v>R3713</v>
      </c>
      <c r="C3414" s="7" t="s">
        <v>74</v>
      </c>
      <c r="D3414" s="12">
        <v>13</v>
      </c>
      <c r="F3414" s="11">
        <f>Table76810[[#This Row],[CID]]</f>
        <v>0</v>
      </c>
      <c r="J3414" s="11" t="e">
        <f>VLOOKUP(Table76810[[#This Row],[CID]],ALY,2,FALSE)</f>
        <v>#N/A</v>
      </c>
    </row>
    <row r="3415" spans="1:10" x14ac:dyDescent="0.2">
      <c r="A3415" s="8" t="str">
        <f>Table76810[[#This Row],[Test No.]]&amp;Table76810[[#This Row],[Section]]&amp;Table76810[[#This Row],[Q No.]]</f>
        <v>R3714</v>
      </c>
      <c r="C3415" s="7" t="s">
        <v>74</v>
      </c>
      <c r="D3415" s="12">
        <v>14</v>
      </c>
      <c r="F3415" s="11">
        <f>Table76810[[#This Row],[CID]]</f>
        <v>0</v>
      </c>
      <c r="J3415" s="11" t="e">
        <f>VLOOKUP(Table76810[[#This Row],[CID]],ALY,2,FALSE)</f>
        <v>#N/A</v>
      </c>
    </row>
    <row r="3416" spans="1:10" x14ac:dyDescent="0.2">
      <c r="A3416" s="8" t="str">
        <f>Table76810[[#This Row],[Test No.]]&amp;Table76810[[#This Row],[Section]]&amp;Table76810[[#This Row],[Q No.]]</f>
        <v>R3715</v>
      </c>
      <c r="C3416" s="7" t="s">
        <v>74</v>
      </c>
      <c r="D3416" s="12">
        <v>15</v>
      </c>
      <c r="F3416" s="11">
        <f>Table76810[[#This Row],[CID]]</f>
        <v>0</v>
      </c>
      <c r="J3416" s="11" t="e">
        <f>VLOOKUP(Table76810[[#This Row],[CID]],ALY,2,FALSE)</f>
        <v>#N/A</v>
      </c>
    </row>
    <row r="3417" spans="1:10" x14ac:dyDescent="0.2">
      <c r="A3417" s="8" t="str">
        <f>Table76810[[#This Row],[Test No.]]&amp;Table76810[[#This Row],[Section]]&amp;Table76810[[#This Row],[Q No.]]</f>
        <v>R3716</v>
      </c>
      <c r="C3417" s="7" t="s">
        <v>74</v>
      </c>
      <c r="D3417" s="12">
        <v>16</v>
      </c>
      <c r="F3417" s="11">
        <f>Table76810[[#This Row],[CID]]</f>
        <v>0</v>
      </c>
      <c r="J3417" s="11" t="e">
        <f>VLOOKUP(Table76810[[#This Row],[CID]],ALY,2,FALSE)</f>
        <v>#N/A</v>
      </c>
    </row>
    <row r="3418" spans="1:10" x14ac:dyDescent="0.2">
      <c r="A3418" s="8" t="str">
        <f>Table76810[[#This Row],[Test No.]]&amp;Table76810[[#This Row],[Section]]&amp;Table76810[[#This Row],[Q No.]]</f>
        <v>R3717</v>
      </c>
      <c r="C3418" s="7" t="s">
        <v>74</v>
      </c>
      <c r="D3418" s="12">
        <v>17</v>
      </c>
      <c r="F3418" s="11">
        <f>Table76810[[#This Row],[CID]]</f>
        <v>0</v>
      </c>
      <c r="J3418" s="11" t="e">
        <f>VLOOKUP(Table76810[[#This Row],[CID]],ALY,2,FALSE)</f>
        <v>#N/A</v>
      </c>
    </row>
    <row r="3419" spans="1:10" x14ac:dyDescent="0.2">
      <c r="A3419" s="8" t="str">
        <f>Table76810[[#This Row],[Test No.]]&amp;Table76810[[#This Row],[Section]]&amp;Table76810[[#This Row],[Q No.]]</f>
        <v>R3718</v>
      </c>
      <c r="C3419" s="7" t="s">
        <v>74</v>
      </c>
      <c r="D3419" s="12">
        <v>18</v>
      </c>
      <c r="F3419" s="11">
        <f>Table76810[[#This Row],[CID]]</f>
        <v>0</v>
      </c>
      <c r="J3419" s="11" t="e">
        <f>VLOOKUP(Table76810[[#This Row],[CID]],ALY,2,FALSE)</f>
        <v>#N/A</v>
      </c>
    </row>
    <row r="3420" spans="1:10" x14ac:dyDescent="0.2">
      <c r="A3420" s="8" t="str">
        <f>Table76810[[#This Row],[Test No.]]&amp;Table76810[[#This Row],[Section]]&amp;Table76810[[#This Row],[Q No.]]</f>
        <v>R3719</v>
      </c>
      <c r="C3420" s="7" t="s">
        <v>74</v>
      </c>
      <c r="D3420" s="12">
        <v>19</v>
      </c>
      <c r="F3420" s="11">
        <f>Table76810[[#This Row],[CID]]</f>
        <v>0</v>
      </c>
      <c r="J3420" s="11" t="e">
        <f>VLOOKUP(Table76810[[#This Row],[CID]],ALY,2,FALSE)</f>
        <v>#N/A</v>
      </c>
    </row>
    <row r="3421" spans="1:10" x14ac:dyDescent="0.2">
      <c r="A3421" s="8" t="str">
        <f>Table76810[[#This Row],[Test No.]]&amp;Table76810[[#This Row],[Section]]&amp;Table76810[[#This Row],[Q No.]]</f>
        <v>R3720</v>
      </c>
      <c r="C3421" s="7" t="s">
        <v>74</v>
      </c>
      <c r="D3421" s="12">
        <v>20</v>
      </c>
      <c r="F3421" s="11">
        <f>Table76810[[#This Row],[CID]]</f>
        <v>0</v>
      </c>
      <c r="J3421" s="11" t="e">
        <f>VLOOKUP(Table76810[[#This Row],[CID]],ALY,2,FALSE)</f>
        <v>#N/A</v>
      </c>
    </row>
    <row r="3422" spans="1:10" x14ac:dyDescent="0.2">
      <c r="A3422" s="8" t="str">
        <f>Table76810[[#This Row],[Test No.]]&amp;Table76810[[#This Row],[Section]]&amp;Table76810[[#This Row],[Q No.]]</f>
        <v>R3721</v>
      </c>
      <c r="C3422" s="7" t="s">
        <v>74</v>
      </c>
      <c r="D3422" s="12">
        <v>21</v>
      </c>
      <c r="F3422" s="11">
        <f>Table76810[[#This Row],[CID]]</f>
        <v>0</v>
      </c>
      <c r="J3422" s="11" t="e">
        <f>VLOOKUP(Table76810[[#This Row],[CID]],ALY,2,FALSE)</f>
        <v>#N/A</v>
      </c>
    </row>
    <row r="3423" spans="1:10" x14ac:dyDescent="0.2">
      <c r="A3423" s="8" t="str">
        <f>Table76810[[#This Row],[Test No.]]&amp;Table76810[[#This Row],[Section]]&amp;Table76810[[#This Row],[Q No.]]</f>
        <v>R3722</v>
      </c>
      <c r="C3423" s="7" t="s">
        <v>74</v>
      </c>
      <c r="D3423" s="12">
        <v>22</v>
      </c>
      <c r="F3423" s="11">
        <f>Table76810[[#This Row],[CID]]</f>
        <v>0</v>
      </c>
      <c r="J3423" s="11" t="e">
        <f>VLOOKUP(Table76810[[#This Row],[CID]],ALY,2,FALSE)</f>
        <v>#N/A</v>
      </c>
    </row>
    <row r="3424" spans="1:10" x14ac:dyDescent="0.2">
      <c r="A3424" s="8" t="str">
        <f>Table76810[[#This Row],[Test No.]]&amp;Table76810[[#This Row],[Section]]&amp;Table76810[[#This Row],[Q No.]]</f>
        <v>R3723</v>
      </c>
      <c r="C3424" s="7" t="s">
        <v>74</v>
      </c>
      <c r="D3424" s="12">
        <v>23</v>
      </c>
      <c r="F3424" s="11">
        <f>Table76810[[#This Row],[CID]]</f>
        <v>0</v>
      </c>
      <c r="J3424" s="11" t="e">
        <f>VLOOKUP(Table76810[[#This Row],[CID]],ALY,2,FALSE)</f>
        <v>#N/A</v>
      </c>
    </row>
    <row r="3425" spans="1:10" x14ac:dyDescent="0.2">
      <c r="A3425" s="8" t="str">
        <f>Table76810[[#This Row],[Test No.]]&amp;Table76810[[#This Row],[Section]]&amp;Table76810[[#This Row],[Q No.]]</f>
        <v>R3724</v>
      </c>
      <c r="C3425" s="7" t="s">
        <v>74</v>
      </c>
      <c r="D3425" s="12">
        <v>24</v>
      </c>
      <c r="F3425" s="11">
        <f>Table76810[[#This Row],[CID]]</f>
        <v>0</v>
      </c>
      <c r="J3425" s="11" t="e">
        <f>VLOOKUP(Table76810[[#This Row],[CID]],ALY,2,FALSE)</f>
        <v>#N/A</v>
      </c>
    </row>
    <row r="3426" spans="1:10" x14ac:dyDescent="0.2">
      <c r="A3426" s="8" t="str">
        <f>Table76810[[#This Row],[Test No.]]&amp;Table76810[[#This Row],[Section]]&amp;Table76810[[#This Row],[Q No.]]</f>
        <v>R3725</v>
      </c>
      <c r="C3426" s="7" t="s">
        <v>74</v>
      </c>
      <c r="D3426" s="12">
        <v>25</v>
      </c>
      <c r="F3426" s="11">
        <f>Table76810[[#This Row],[CID]]</f>
        <v>0</v>
      </c>
      <c r="J3426" s="11" t="e">
        <f>VLOOKUP(Table76810[[#This Row],[CID]],ALY,2,FALSE)</f>
        <v>#N/A</v>
      </c>
    </row>
    <row r="3427" spans="1:10" x14ac:dyDescent="0.2">
      <c r="A3427" s="8" t="str">
        <f>Table76810[[#This Row],[Test No.]]&amp;Table76810[[#This Row],[Section]]&amp;Table76810[[#This Row],[Q No.]]</f>
        <v>R3726</v>
      </c>
      <c r="C3427" s="7" t="s">
        <v>74</v>
      </c>
      <c r="D3427" s="12">
        <v>26</v>
      </c>
      <c r="F3427" s="11">
        <f>Table76810[[#This Row],[CID]]</f>
        <v>0</v>
      </c>
      <c r="J3427" s="11" t="e">
        <f>VLOOKUP(Table76810[[#This Row],[CID]],ALY,2,FALSE)</f>
        <v>#N/A</v>
      </c>
    </row>
    <row r="3428" spans="1:10" x14ac:dyDescent="0.2">
      <c r="A3428" s="8" t="str">
        <f>Table76810[[#This Row],[Test No.]]&amp;Table76810[[#This Row],[Section]]&amp;Table76810[[#This Row],[Q No.]]</f>
        <v>R3727</v>
      </c>
      <c r="C3428" s="7" t="s">
        <v>74</v>
      </c>
      <c r="D3428" s="12">
        <v>27</v>
      </c>
      <c r="F3428" s="11">
        <f>Table76810[[#This Row],[CID]]</f>
        <v>0</v>
      </c>
      <c r="J3428" s="11" t="e">
        <f>VLOOKUP(Table76810[[#This Row],[CID]],ALY,2,FALSE)</f>
        <v>#N/A</v>
      </c>
    </row>
    <row r="3429" spans="1:10" x14ac:dyDescent="0.2">
      <c r="A3429" s="8" t="str">
        <f>Table76810[[#This Row],[Test No.]]&amp;Table76810[[#This Row],[Section]]&amp;Table76810[[#This Row],[Q No.]]</f>
        <v>R3728</v>
      </c>
      <c r="C3429" s="7" t="s">
        <v>74</v>
      </c>
      <c r="D3429" s="12">
        <v>28</v>
      </c>
      <c r="F3429" s="11">
        <f>Table76810[[#This Row],[CID]]</f>
        <v>0</v>
      </c>
      <c r="J3429" s="11" t="e">
        <f>VLOOKUP(Table76810[[#This Row],[CID]],ALY,2,FALSE)</f>
        <v>#N/A</v>
      </c>
    </row>
    <row r="3430" spans="1:10" x14ac:dyDescent="0.2">
      <c r="A3430" s="8" t="str">
        <f>Table76810[[#This Row],[Test No.]]&amp;Table76810[[#This Row],[Section]]&amp;Table76810[[#This Row],[Q No.]]</f>
        <v>R3729</v>
      </c>
      <c r="C3430" s="7" t="s">
        <v>74</v>
      </c>
      <c r="D3430" s="12">
        <v>29</v>
      </c>
      <c r="F3430" s="11">
        <f>Table76810[[#This Row],[CID]]</f>
        <v>0</v>
      </c>
      <c r="J3430" s="11" t="e">
        <f>VLOOKUP(Table76810[[#This Row],[CID]],ALY,2,FALSE)</f>
        <v>#N/A</v>
      </c>
    </row>
    <row r="3431" spans="1:10" x14ac:dyDescent="0.2">
      <c r="A3431" s="8" t="str">
        <f>Table76810[[#This Row],[Test No.]]&amp;Table76810[[#This Row],[Section]]&amp;Table76810[[#This Row],[Q No.]]</f>
        <v>R3730</v>
      </c>
      <c r="C3431" s="7" t="s">
        <v>74</v>
      </c>
      <c r="D3431" s="12">
        <v>30</v>
      </c>
      <c r="F3431" s="11">
        <f>Table76810[[#This Row],[CID]]</f>
        <v>0</v>
      </c>
      <c r="J3431" s="11" t="e">
        <f>VLOOKUP(Table76810[[#This Row],[CID]],ALY,2,FALSE)</f>
        <v>#N/A</v>
      </c>
    </row>
    <row r="3432" spans="1:10" x14ac:dyDescent="0.2">
      <c r="A3432" s="8" t="str">
        <f>Table76810[[#This Row],[Test No.]]&amp;Table76810[[#This Row],[Section]]&amp;Table76810[[#This Row],[Q No.]]</f>
        <v>R3731</v>
      </c>
      <c r="C3432" s="7" t="s">
        <v>74</v>
      </c>
      <c r="D3432" s="12">
        <v>31</v>
      </c>
      <c r="F3432" s="11">
        <f>Table76810[[#This Row],[CID]]</f>
        <v>0</v>
      </c>
      <c r="J3432" s="11" t="e">
        <f>VLOOKUP(Table76810[[#This Row],[CID]],ALY,2,FALSE)</f>
        <v>#N/A</v>
      </c>
    </row>
    <row r="3433" spans="1:10" x14ac:dyDescent="0.2">
      <c r="A3433" s="8" t="str">
        <f>Table76810[[#This Row],[Test No.]]&amp;Table76810[[#This Row],[Section]]&amp;Table76810[[#This Row],[Q No.]]</f>
        <v>R3732</v>
      </c>
      <c r="C3433" s="7" t="s">
        <v>74</v>
      </c>
      <c r="D3433" s="12">
        <v>32</v>
      </c>
      <c r="F3433" s="11">
        <f>Table76810[[#This Row],[CID]]</f>
        <v>0</v>
      </c>
      <c r="J3433" s="11" t="e">
        <f>VLOOKUP(Table76810[[#This Row],[CID]],ALY,2,FALSE)</f>
        <v>#N/A</v>
      </c>
    </row>
    <row r="3434" spans="1:10" x14ac:dyDescent="0.2">
      <c r="A3434" s="8" t="str">
        <f>Table76810[[#This Row],[Test No.]]&amp;Table76810[[#This Row],[Section]]&amp;Table76810[[#This Row],[Q No.]]</f>
        <v>R3733</v>
      </c>
      <c r="C3434" s="7" t="s">
        <v>74</v>
      </c>
      <c r="D3434" s="12">
        <v>33</v>
      </c>
      <c r="F3434" s="11">
        <f>Table76810[[#This Row],[CID]]</f>
        <v>0</v>
      </c>
      <c r="J3434" s="11" t="e">
        <f>VLOOKUP(Table76810[[#This Row],[CID]],ALY,2,FALSE)</f>
        <v>#N/A</v>
      </c>
    </row>
    <row r="3435" spans="1:10" x14ac:dyDescent="0.2">
      <c r="A3435" s="8" t="str">
        <f>Table76810[[#This Row],[Test No.]]&amp;Table76810[[#This Row],[Section]]&amp;Table76810[[#This Row],[Q No.]]</f>
        <v>R3734</v>
      </c>
      <c r="C3435" s="7" t="s">
        <v>74</v>
      </c>
      <c r="D3435" s="12">
        <v>34</v>
      </c>
      <c r="F3435" s="11">
        <f>Table76810[[#This Row],[CID]]</f>
        <v>0</v>
      </c>
      <c r="J3435" s="11" t="e">
        <f>VLOOKUP(Table76810[[#This Row],[CID]],ALY,2,FALSE)</f>
        <v>#N/A</v>
      </c>
    </row>
    <row r="3436" spans="1:10" x14ac:dyDescent="0.2">
      <c r="A3436" s="8" t="str">
        <f>Table76810[[#This Row],[Test No.]]&amp;Table76810[[#This Row],[Section]]&amp;Table76810[[#This Row],[Q No.]]</f>
        <v>R3735</v>
      </c>
      <c r="C3436" s="7" t="s">
        <v>74</v>
      </c>
      <c r="D3436" s="12">
        <v>35</v>
      </c>
      <c r="F3436" s="11">
        <f>Table76810[[#This Row],[CID]]</f>
        <v>0</v>
      </c>
      <c r="J3436" s="11" t="e">
        <f>VLOOKUP(Table76810[[#This Row],[CID]],ALY,2,FALSE)</f>
        <v>#N/A</v>
      </c>
    </row>
    <row r="3437" spans="1:10" x14ac:dyDescent="0.2">
      <c r="A3437" s="8" t="str">
        <f>Table76810[[#This Row],[Test No.]]&amp;Table76810[[#This Row],[Section]]&amp;Table76810[[#This Row],[Q No.]]</f>
        <v>R3736</v>
      </c>
      <c r="C3437" s="7" t="s">
        <v>74</v>
      </c>
      <c r="D3437" s="12">
        <v>36</v>
      </c>
      <c r="F3437" s="11">
        <f>Table76810[[#This Row],[CID]]</f>
        <v>0</v>
      </c>
      <c r="J3437" s="11" t="e">
        <f>VLOOKUP(Table76810[[#This Row],[CID]],ALY,2,FALSE)</f>
        <v>#N/A</v>
      </c>
    </row>
    <row r="3438" spans="1:10" x14ac:dyDescent="0.2">
      <c r="A3438" s="8" t="str">
        <f>Table76810[[#This Row],[Test No.]]&amp;Table76810[[#This Row],[Section]]&amp;Table76810[[#This Row],[Q No.]]</f>
        <v>R3737</v>
      </c>
      <c r="C3438" s="7" t="s">
        <v>74</v>
      </c>
      <c r="D3438" s="12">
        <v>37</v>
      </c>
      <c r="F3438" s="11">
        <f>Table76810[[#This Row],[CID]]</f>
        <v>0</v>
      </c>
      <c r="J3438" s="11" t="e">
        <f>VLOOKUP(Table76810[[#This Row],[CID]],ALY,2,FALSE)</f>
        <v>#N/A</v>
      </c>
    </row>
    <row r="3439" spans="1:10" x14ac:dyDescent="0.2">
      <c r="A3439" s="8" t="str">
        <f>Table76810[[#This Row],[Test No.]]&amp;Table76810[[#This Row],[Section]]&amp;Table76810[[#This Row],[Q No.]]</f>
        <v>R3738</v>
      </c>
      <c r="C3439" s="7" t="s">
        <v>74</v>
      </c>
      <c r="D3439" s="12">
        <v>38</v>
      </c>
      <c r="F3439" s="11">
        <f>Table76810[[#This Row],[CID]]</f>
        <v>0</v>
      </c>
      <c r="J3439" s="11" t="e">
        <f>VLOOKUP(Table76810[[#This Row],[CID]],ALY,2,FALSE)</f>
        <v>#N/A</v>
      </c>
    </row>
    <row r="3440" spans="1:10" x14ac:dyDescent="0.2">
      <c r="A3440" s="8" t="str">
        <f>Table76810[[#This Row],[Test No.]]&amp;Table76810[[#This Row],[Section]]&amp;Table76810[[#This Row],[Q No.]]</f>
        <v>R3739</v>
      </c>
      <c r="C3440" s="7" t="s">
        <v>74</v>
      </c>
      <c r="D3440" s="12">
        <v>39</v>
      </c>
      <c r="F3440" s="11">
        <f>Table76810[[#This Row],[CID]]</f>
        <v>0</v>
      </c>
      <c r="J3440" s="11" t="e">
        <f>VLOOKUP(Table76810[[#This Row],[CID]],ALY,2,FALSE)</f>
        <v>#N/A</v>
      </c>
    </row>
    <row r="3441" spans="1:10" x14ac:dyDescent="0.2">
      <c r="A3441" s="8" t="str">
        <f>Table76810[[#This Row],[Test No.]]&amp;Table76810[[#This Row],[Section]]&amp;Table76810[[#This Row],[Q No.]]</f>
        <v>R3740</v>
      </c>
      <c r="C3441" s="7" t="s">
        <v>74</v>
      </c>
      <c r="D3441" s="12">
        <v>40</v>
      </c>
      <c r="F3441" s="11">
        <f>Table76810[[#This Row],[CID]]</f>
        <v>0</v>
      </c>
      <c r="J3441" s="11" t="e">
        <f>VLOOKUP(Table76810[[#This Row],[CID]],ALY,2,FALSE)</f>
        <v>#N/A</v>
      </c>
    </row>
    <row r="3442" spans="1:10" x14ac:dyDescent="0.2">
      <c r="A3442" s="8" t="str">
        <f>Table76810[[#This Row],[Test No.]]&amp;Table76810[[#This Row],[Section]]&amp;Table76810[[#This Row],[Q No.]]</f>
        <v>R381</v>
      </c>
      <c r="C3442" s="7" t="s">
        <v>73</v>
      </c>
      <c r="D3442" s="12">
        <v>1</v>
      </c>
      <c r="F3442" s="11">
        <f>Table76810[[#This Row],[CID]]</f>
        <v>0</v>
      </c>
      <c r="J3442" s="11" t="e">
        <f>VLOOKUP(Table76810[[#This Row],[CID]],ALY,2,FALSE)</f>
        <v>#N/A</v>
      </c>
    </row>
    <row r="3443" spans="1:10" x14ac:dyDescent="0.2">
      <c r="A3443" s="8" t="str">
        <f>Table76810[[#This Row],[Test No.]]&amp;Table76810[[#This Row],[Section]]&amp;Table76810[[#This Row],[Q No.]]</f>
        <v>R382</v>
      </c>
      <c r="C3443" s="7" t="s">
        <v>73</v>
      </c>
      <c r="D3443" s="12">
        <v>2</v>
      </c>
      <c r="F3443" s="11">
        <f>Table76810[[#This Row],[CID]]</f>
        <v>0</v>
      </c>
      <c r="J3443" s="11" t="e">
        <f>VLOOKUP(Table76810[[#This Row],[CID]],ALY,2,FALSE)</f>
        <v>#N/A</v>
      </c>
    </row>
    <row r="3444" spans="1:10" x14ac:dyDescent="0.2">
      <c r="A3444" s="8" t="str">
        <f>Table76810[[#This Row],[Test No.]]&amp;Table76810[[#This Row],[Section]]&amp;Table76810[[#This Row],[Q No.]]</f>
        <v>R383</v>
      </c>
      <c r="C3444" s="7" t="s">
        <v>73</v>
      </c>
      <c r="D3444" s="12">
        <v>3</v>
      </c>
      <c r="F3444" s="11">
        <f>Table76810[[#This Row],[CID]]</f>
        <v>0</v>
      </c>
      <c r="J3444" s="11" t="e">
        <f>VLOOKUP(Table76810[[#This Row],[CID]],ALY,2,FALSE)</f>
        <v>#N/A</v>
      </c>
    </row>
    <row r="3445" spans="1:10" x14ac:dyDescent="0.2">
      <c r="A3445" s="8" t="str">
        <f>Table76810[[#This Row],[Test No.]]&amp;Table76810[[#This Row],[Section]]&amp;Table76810[[#This Row],[Q No.]]</f>
        <v>R384</v>
      </c>
      <c r="C3445" s="7" t="s">
        <v>73</v>
      </c>
      <c r="D3445" s="12">
        <v>4</v>
      </c>
      <c r="F3445" s="11">
        <f>Table76810[[#This Row],[CID]]</f>
        <v>0</v>
      </c>
      <c r="J3445" s="11" t="e">
        <f>VLOOKUP(Table76810[[#This Row],[CID]],ALY,2,FALSE)</f>
        <v>#N/A</v>
      </c>
    </row>
    <row r="3446" spans="1:10" x14ac:dyDescent="0.2">
      <c r="A3446" s="8" t="str">
        <f>Table76810[[#This Row],[Test No.]]&amp;Table76810[[#This Row],[Section]]&amp;Table76810[[#This Row],[Q No.]]</f>
        <v>R385</v>
      </c>
      <c r="C3446" s="7" t="s">
        <v>73</v>
      </c>
      <c r="D3446" s="12">
        <v>5</v>
      </c>
      <c r="F3446" s="11">
        <f>Table76810[[#This Row],[CID]]</f>
        <v>0</v>
      </c>
      <c r="J3446" s="11" t="e">
        <f>VLOOKUP(Table76810[[#This Row],[CID]],ALY,2,FALSE)</f>
        <v>#N/A</v>
      </c>
    </row>
    <row r="3447" spans="1:10" x14ac:dyDescent="0.2">
      <c r="A3447" s="8" t="str">
        <f>Table76810[[#This Row],[Test No.]]&amp;Table76810[[#This Row],[Section]]&amp;Table76810[[#This Row],[Q No.]]</f>
        <v>R386</v>
      </c>
      <c r="C3447" s="7" t="s">
        <v>73</v>
      </c>
      <c r="D3447" s="12">
        <v>6</v>
      </c>
      <c r="F3447" s="11">
        <f>Table76810[[#This Row],[CID]]</f>
        <v>0</v>
      </c>
      <c r="J3447" s="11" t="e">
        <f>VLOOKUP(Table76810[[#This Row],[CID]],ALY,2,FALSE)</f>
        <v>#N/A</v>
      </c>
    </row>
    <row r="3448" spans="1:10" x14ac:dyDescent="0.2">
      <c r="A3448" s="8" t="str">
        <f>Table76810[[#This Row],[Test No.]]&amp;Table76810[[#This Row],[Section]]&amp;Table76810[[#This Row],[Q No.]]</f>
        <v>R387</v>
      </c>
      <c r="C3448" s="7" t="s">
        <v>73</v>
      </c>
      <c r="D3448" s="12">
        <v>7</v>
      </c>
      <c r="F3448" s="11">
        <f>Table76810[[#This Row],[CID]]</f>
        <v>0</v>
      </c>
      <c r="J3448" s="11" t="e">
        <f>VLOOKUP(Table76810[[#This Row],[CID]],ALY,2,FALSE)</f>
        <v>#N/A</v>
      </c>
    </row>
    <row r="3449" spans="1:10" x14ac:dyDescent="0.2">
      <c r="A3449" s="8" t="str">
        <f>Table76810[[#This Row],[Test No.]]&amp;Table76810[[#This Row],[Section]]&amp;Table76810[[#This Row],[Q No.]]</f>
        <v>R388</v>
      </c>
      <c r="C3449" s="7" t="s">
        <v>73</v>
      </c>
      <c r="D3449" s="12">
        <v>8</v>
      </c>
      <c r="F3449" s="11">
        <f>Table76810[[#This Row],[CID]]</f>
        <v>0</v>
      </c>
      <c r="J3449" s="11" t="e">
        <f>VLOOKUP(Table76810[[#This Row],[CID]],ALY,2,FALSE)</f>
        <v>#N/A</v>
      </c>
    </row>
    <row r="3450" spans="1:10" x14ac:dyDescent="0.2">
      <c r="A3450" s="8" t="str">
        <f>Table76810[[#This Row],[Test No.]]&amp;Table76810[[#This Row],[Section]]&amp;Table76810[[#This Row],[Q No.]]</f>
        <v>R389</v>
      </c>
      <c r="C3450" s="7" t="s">
        <v>73</v>
      </c>
      <c r="D3450" s="12">
        <v>9</v>
      </c>
      <c r="F3450" s="11">
        <f>Table76810[[#This Row],[CID]]</f>
        <v>0</v>
      </c>
      <c r="J3450" s="11" t="e">
        <f>VLOOKUP(Table76810[[#This Row],[CID]],ALY,2,FALSE)</f>
        <v>#N/A</v>
      </c>
    </row>
    <row r="3451" spans="1:10" x14ac:dyDescent="0.2">
      <c r="A3451" s="8" t="str">
        <f>Table76810[[#This Row],[Test No.]]&amp;Table76810[[#This Row],[Section]]&amp;Table76810[[#This Row],[Q No.]]</f>
        <v>R3810</v>
      </c>
      <c r="C3451" s="7" t="s">
        <v>73</v>
      </c>
      <c r="D3451" s="12">
        <v>10</v>
      </c>
      <c r="F3451" s="11">
        <f>Table76810[[#This Row],[CID]]</f>
        <v>0</v>
      </c>
      <c r="J3451" s="11" t="e">
        <f>VLOOKUP(Table76810[[#This Row],[CID]],ALY,2,FALSE)</f>
        <v>#N/A</v>
      </c>
    </row>
    <row r="3452" spans="1:10" x14ac:dyDescent="0.2">
      <c r="A3452" s="8" t="str">
        <f>Table76810[[#This Row],[Test No.]]&amp;Table76810[[#This Row],[Section]]&amp;Table76810[[#This Row],[Q No.]]</f>
        <v>R3811</v>
      </c>
      <c r="C3452" s="7" t="s">
        <v>73</v>
      </c>
      <c r="D3452" s="12">
        <v>11</v>
      </c>
      <c r="F3452" s="11">
        <f>Table76810[[#This Row],[CID]]</f>
        <v>0</v>
      </c>
      <c r="J3452" s="11" t="e">
        <f>VLOOKUP(Table76810[[#This Row],[CID]],ALY,2,FALSE)</f>
        <v>#N/A</v>
      </c>
    </row>
    <row r="3453" spans="1:10" x14ac:dyDescent="0.2">
      <c r="A3453" s="8" t="str">
        <f>Table76810[[#This Row],[Test No.]]&amp;Table76810[[#This Row],[Section]]&amp;Table76810[[#This Row],[Q No.]]</f>
        <v>R3812</v>
      </c>
      <c r="C3453" s="7" t="s">
        <v>73</v>
      </c>
      <c r="D3453" s="12">
        <v>12</v>
      </c>
      <c r="F3453" s="11">
        <f>Table76810[[#This Row],[CID]]</f>
        <v>0</v>
      </c>
      <c r="J3453" s="11" t="e">
        <f>VLOOKUP(Table76810[[#This Row],[CID]],ALY,2,FALSE)</f>
        <v>#N/A</v>
      </c>
    </row>
    <row r="3454" spans="1:10" x14ac:dyDescent="0.2">
      <c r="A3454" s="8" t="str">
        <f>Table76810[[#This Row],[Test No.]]&amp;Table76810[[#This Row],[Section]]&amp;Table76810[[#This Row],[Q No.]]</f>
        <v>R3813</v>
      </c>
      <c r="C3454" s="7" t="s">
        <v>73</v>
      </c>
      <c r="D3454" s="12">
        <v>13</v>
      </c>
      <c r="F3454" s="11">
        <f>Table76810[[#This Row],[CID]]</f>
        <v>0</v>
      </c>
      <c r="J3454" s="11" t="e">
        <f>VLOOKUP(Table76810[[#This Row],[CID]],ALY,2,FALSE)</f>
        <v>#N/A</v>
      </c>
    </row>
    <row r="3455" spans="1:10" x14ac:dyDescent="0.2">
      <c r="A3455" s="8" t="str">
        <f>Table76810[[#This Row],[Test No.]]&amp;Table76810[[#This Row],[Section]]&amp;Table76810[[#This Row],[Q No.]]</f>
        <v>R3814</v>
      </c>
      <c r="C3455" s="7" t="s">
        <v>73</v>
      </c>
      <c r="D3455" s="12">
        <v>14</v>
      </c>
      <c r="F3455" s="11">
        <f>Table76810[[#This Row],[CID]]</f>
        <v>0</v>
      </c>
      <c r="J3455" s="11" t="e">
        <f>VLOOKUP(Table76810[[#This Row],[CID]],ALY,2,FALSE)</f>
        <v>#N/A</v>
      </c>
    </row>
    <row r="3456" spans="1:10" x14ac:dyDescent="0.2">
      <c r="A3456" s="8" t="str">
        <f>Table76810[[#This Row],[Test No.]]&amp;Table76810[[#This Row],[Section]]&amp;Table76810[[#This Row],[Q No.]]</f>
        <v>R3815</v>
      </c>
      <c r="C3456" s="7" t="s">
        <v>73</v>
      </c>
      <c r="D3456" s="12">
        <v>15</v>
      </c>
      <c r="F3456" s="11">
        <f>Table76810[[#This Row],[CID]]</f>
        <v>0</v>
      </c>
      <c r="J3456" s="11" t="e">
        <f>VLOOKUP(Table76810[[#This Row],[CID]],ALY,2,FALSE)</f>
        <v>#N/A</v>
      </c>
    </row>
    <row r="3457" spans="1:10" x14ac:dyDescent="0.2">
      <c r="A3457" s="8" t="str">
        <f>Table76810[[#This Row],[Test No.]]&amp;Table76810[[#This Row],[Section]]&amp;Table76810[[#This Row],[Q No.]]</f>
        <v>R3816</v>
      </c>
      <c r="C3457" s="7" t="s">
        <v>73</v>
      </c>
      <c r="D3457" s="12">
        <v>16</v>
      </c>
      <c r="F3457" s="11">
        <f>Table76810[[#This Row],[CID]]</f>
        <v>0</v>
      </c>
      <c r="J3457" s="11" t="e">
        <f>VLOOKUP(Table76810[[#This Row],[CID]],ALY,2,FALSE)</f>
        <v>#N/A</v>
      </c>
    </row>
    <row r="3458" spans="1:10" x14ac:dyDescent="0.2">
      <c r="A3458" s="8" t="str">
        <f>Table76810[[#This Row],[Test No.]]&amp;Table76810[[#This Row],[Section]]&amp;Table76810[[#This Row],[Q No.]]</f>
        <v>R3817</v>
      </c>
      <c r="C3458" s="7" t="s">
        <v>73</v>
      </c>
      <c r="D3458" s="12">
        <v>17</v>
      </c>
      <c r="F3458" s="11">
        <f>Table76810[[#This Row],[CID]]</f>
        <v>0</v>
      </c>
      <c r="J3458" s="11" t="e">
        <f>VLOOKUP(Table76810[[#This Row],[CID]],ALY,2,FALSE)</f>
        <v>#N/A</v>
      </c>
    </row>
    <row r="3459" spans="1:10" x14ac:dyDescent="0.2">
      <c r="A3459" s="8" t="str">
        <f>Table76810[[#This Row],[Test No.]]&amp;Table76810[[#This Row],[Section]]&amp;Table76810[[#This Row],[Q No.]]</f>
        <v>R3818</v>
      </c>
      <c r="C3459" s="7" t="s">
        <v>73</v>
      </c>
      <c r="D3459" s="12">
        <v>18</v>
      </c>
      <c r="F3459" s="11">
        <f>Table76810[[#This Row],[CID]]</f>
        <v>0</v>
      </c>
      <c r="J3459" s="11" t="e">
        <f>VLOOKUP(Table76810[[#This Row],[CID]],ALY,2,FALSE)</f>
        <v>#N/A</v>
      </c>
    </row>
    <row r="3460" spans="1:10" x14ac:dyDescent="0.2">
      <c r="A3460" s="8" t="str">
        <f>Table76810[[#This Row],[Test No.]]&amp;Table76810[[#This Row],[Section]]&amp;Table76810[[#This Row],[Q No.]]</f>
        <v>R3819</v>
      </c>
      <c r="C3460" s="7" t="s">
        <v>73</v>
      </c>
      <c r="D3460" s="12">
        <v>19</v>
      </c>
      <c r="F3460" s="11">
        <f>Table76810[[#This Row],[CID]]</f>
        <v>0</v>
      </c>
      <c r="J3460" s="11" t="e">
        <f>VLOOKUP(Table76810[[#This Row],[CID]],ALY,2,FALSE)</f>
        <v>#N/A</v>
      </c>
    </row>
    <row r="3461" spans="1:10" x14ac:dyDescent="0.2">
      <c r="A3461" s="8" t="str">
        <f>Table76810[[#This Row],[Test No.]]&amp;Table76810[[#This Row],[Section]]&amp;Table76810[[#This Row],[Q No.]]</f>
        <v>R3820</v>
      </c>
      <c r="C3461" s="7" t="s">
        <v>73</v>
      </c>
      <c r="D3461" s="12">
        <v>20</v>
      </c>
      <c r="F3461" s="11">
        <f>Table76810[[#This Row],[CID]]</f>
        <v>0</v>
      </c>
      <c r="J3461" s="11" t="e">
        <f>VLOOKUP(Table76810[[#This Row],[CID]],ALY,2,FALSE)</f>
        <v>#N/A</v>
      </c>
    </row>
    <row r="3462" spans="1:10" x14ac:dyDescent="0.2">
      <c r="A3462" s="8" t="str">
        <f>Table76810[[#This Row],[Test No.]]&amp;Table76810[[#This Row],[Section]]&amp;Table76810[[#This Row],[Q No.]]</f>
        <v>R3821</v>
      </c>
      <c r="C3462" s="7" t="s">
        <v>73</v>
      </c>
      <c r="D3462" s="12">
        <v>21</v>
      </c>
      <c r="F3462" s="11">
        <f>Table76810[[#This Row],[CID]]</f>
        <v>0</v>
      </c>
      <c r="J3462" s="11" t="e">
        <f>VLOOKUP(Table76810[[#This Row],[CID]],ALY,2,FALSE)</f>
        <v>#N/A</v>
      </c>
    </row>
    <row r="3463" spans="1:10" x14ac:dyDescent="0.2">
      <c r="A3463" s="8" t="str">
        <f>Table76810[[#This Row],[Test No.]]&amp;Table76810[[#This Row],[Section]]&amp;Table76810[[#This Row],[Q No.]]</f>
        <v>R3822</v>
      </c>
      <c r="C3463" s="7" t="s">
        <v>73</v>
      </c>
      <c r="D3463" s="12">
        <v>22</v>
      </c>
      <c r="F3463" s="11">
        <f>Table76810[[#This Row],[CID]]</f>
        <v>0</v>
      </c>
      <c r="J3463" s="11" t="e">
        <f>VLOOKUP(Table76810[[#This Row],[CID]],ALY,2,FALSE)</f>
        <v>#N/A</v>
      </c>
    </row>
    <row r="3464" spans="1:10" x14ac:dyDescent="0.2">
      <c r="A3464" s="8" t="str">
        <f>Table76810[[#This Row],[Test No.]]&amp;Table76810[[#This Row],[Section]]&amp;Table76810[[#This Row],[Q No.]]</f>
        <v>R3823</v>
      </c>
      <c r="C3464" s="7" t="s">
        <v>73</v>
      </c>
      <c r="D3464" s="12">
        <v>23</v>
      </c>
      <c r="F3464" s="11">
        <f>Table76810[[#This Row],[CID]]</f>
        <v>0</v>
      </c>
      <c r="J3464" s="11" t="e">
        <f>VLOOKUP(Table76810[[#This Row],[CID]],ALY,2,FALSE)</f>
        <v>#N/A</v>
      </c>
    </row>
    <row r="3465" spans="1:10" x14ac:dyDescent="0.2">
      <c r="A3465" s="8" t="str">
        <f>Table76810[[#This Row],[Test No.]]&amp;Table76810[[#This Row],[Section]]&amp;Table76810[[#This Row],[Q No.]]</f>
        <v>R3824</v>
      </c>
      <c r="C3465" s="7" t="s">
        <v>73</v>
      </c>
      <c r="D3465" s="12">
        <v>24</v>
      </c>
      <c r="F3465" s="11">
        <f>Table76810[[#This Row],[CID]]</f>
        <v>0</v>
      </c>
      <c r="J3465" s="11" t="e">
        <f>VLOOKUP(Table76810[[#This Row],[CID]],ALY,2,FALSE)</f>
        <v>#N/A</v>
      </c>
    </row>
    <row r="3466" spans="1:10" x14ac:dyDescent="0.2">
      <c r="A3466" s="8" t="str">
        <f>Table76810[[#This Row],[Test No.]]&amp;Table76810[[#This Row],[Section]]&amp;Table76810[[#This Row],[Q No.]]</f>
        <v>R3825</v>
      </c>
      <c r="C3466" s="7" t="s">
        <v>73</v>
      </c>
      <c r="D3466" s="12">
        <v>25</v>
      </c>
      <c r="F3466" s="11">
        <f>Table76810[[#This Row],[CID]]</f>
        <v>0</v>
      </c>
      <c r="J3466" s="11" t="e">
        <f>VLOOKUP(Table76810[[#This Row],[CID]],ALY,2,FALSE)</f>
        <v>#N/A</v>
      </c>
    </row>
    <row r="3467" spans="1:10" x14ac:dyDescent="0.2">
      <c r="A3467" s="8" t="str">
        <f>Table76810[[#This Row],[Test No.]]&amp;Table76810[[#This Row],[Section]]&amp;Table76810[[#This Row],[Q No.]]</f>
        <v>R3826</v>
      </c>
      <c r="C3467" s="7" t="s">
        <v>73</v>
      </c>
      <c r="D3467" s="12">
        <v>26</v>
      </c>
      <c r="F3467" s="11">
        <f>Table76810[[#This Row],[CID]]</f>
        <v>0</v>
      </c>
      <c r="J3467" s="11" t="e">
        <f>VLOOKUP(Table76810[[#This Row],[CID]],ALY,2,FALSE)</f>
        <v>#N/A</v>
      </c>
    </row>
    <row r="3468" spans="1:10" x14ac:dyDescent="0.2">
      <c r="A3468" s="8" t="str">
        <f>Table76810[[#This Row],[Test No.]]&amp;Table76810[[#This Row],[Section]]&amp;Table76810[[#This Row],[Q No.]]</f>
        <v>R3827</v>
      </c>
      <c r="C3468" s="7" t="s">
        <v>73</v>
      </c>
      <c r="D3468" s="12">
        <v>27</v>
      </c>
      <c r="F3468" s="11">
        <f>Table76810[[#This Row],[CID]]</f>
        <v>0</v>
      </c>
      <c r="J3468" s="11" t="e">
        <f>VLOOKUP(Table76810[[#This Row],[CID]],ALY,2,FALSE)</f>
        <v>#N/A</v>
      </c>
    </row>
    <row r="3469" spans="1:10" x14ac:dyDescent="0.2">
      <c r="A3469" s="8" t="str">
        <f>Table76810[[#This Row],[Test No.]]&amp;Table76810[[#This Row],[Section]]&amp;Table76810[[#This Row],[Q No.]]</f>
        <v>R3828</v>
      </c>
      <c r="C3469" s="7" t="s">
        <v>73</v>
      </c>
      <c r="D3469" s="12">
        <v>28</v>
      </c>
      <c r="F3469" s="11">
        <f>Table76810[[#This Row],[CID]]</f>
        <v>0</v>
      </c>
      <c r="J3469" s="11" t="e">
        <f>VLOOKUP(Table76810[[#This Row],[CID]],ALY,2,FALSE)</f>
        <v>#N/A</v>
      </c>
    </row>
    <row r="3470" spans="1:10" x14ac:dyDescent="0.2">
      <c r="A3470" s="8" t="str">
        <f>Table76810[[#This Row],[Test No.]]&amp;Table76810[[#This Row],[Section]]&amp;Table76810[[#This Row],[Q No.]]</f>
        <v>R3829</v>
      </c>
      <c r="C3470" s="7" t="s">
        <v>73</v>
      </c>
      <c r="D3470" s="12">
        <v>29</v>
      </c>
      <c r="F3470" s="11">
        <f>Table76810[[#This Row],[CID]]</f>
        <v>0</v>
      </c>
      <c r="J3470" s="11" t="e">
        <f>VLOOKUP(Table76810[[#This Row],[CID]],ALY,2,FALSE)</f>
        <v>#N/A</v>
      </c>
    </row>
    <row r="3471" spans="1:10" x14ac:dyDescent="0.2">
      <c r="A3471" s="8" t="str">
        <f>Table76810[[#This Row],[Test No.]]&amp;Table76810[[#This Row],[Section]]&amp;Table76810[[#This Row],[Q No.]]</f>
        <v>R3830</v>
      </c>
      <c r="C3471" s="7" t="s">
        <v>73</v>
      </c>
      <c r="D3471" s="12">
        <v>30</v>
      </c>
      <c r="F3471" s="11">
        <f>Table76810[[#This Row],[CID]]</f>
        <v>0</v>
      </c>
      <c r="J3471" s="11" t="e">
        <f>VLOOKUP(Table76810[[#This Row],[CID]],ALY,2,FALSE)</f>
        <v>#N/A</v>
      </c>
    </row>
    <row r="3472" spans="1:10" x14ac:dyDescent="0.2">
      <c r="A3472" s="8" t="str">
        <f>Table76810[[#This Row],[Test No.]]&amp;Table76810[[#This Row],[Section]]&amp;Table76810[[#This Row],[Q No.]]</f>
        <v>R3831</v>
      </c>
      <c r="C3472" s="7" t="s">
        <v>73</v>
      </c>
      <c r="D3472" s="12">
        <v>31</v>
      </c>
      <c r="F3472" s="11">
        <f>Table76810[[#This Row],[CID]]</f>
        <v>0</v>
      </c>
      <c r="J3472" s="11" t="e">
        <f>VLOOKUP(Table76810[[#This Row],[CID]],ALY,2,FALSE)</f>
        <v>#N/A</v>
      </c>
    </row>
    <row r="3473" spans="1:10" x14ac:dyDescent="0.2">
      <c r="A3473" s="8" t="str">
        <f>Table76810[[#This Row],[Test No.]]&amp;Table76810[[#This Row],[Section]]&amp;Table76810[[#This Row],[Q No.]]</f>
        <v>R3832</v>
      </c>
      <c r="C3473" s="7" t="s">
        <v>73</v>
      </c>
      <c r="D3473" s="12">
        <v>32</v>
      </c>
      <c r="F3473" s="11">
        <f>Table76810[[#This Row],[CID]]</f>
        <v>0</v>
      </c>
      <c r="J3473" s="11" t="e">
        <f>VLOOKUP(Table76810[[#This Row],[CID]],ALY,2,FALSE)</f>
        <v>#N/A</v>
      </c>
    </row>
    <row r="3474" spans="1:10" x14ac:dyDescent="0.2">
      <c r="A3474" s="8" t="str">
        <f>Table76810[[#This Row],[Test No.]]&amp;Table76810[[#This Row],[Section]]&amp;Table76810[[#This Row],[Q No.]]</f>
        <v>R3833</v>
      </c>
      <c r="C3474" s="7" t="s">
        <v>73</v>
      </c>
      <c r="D3474" s="12">
        <v>33</v>
      </c>
      <c r="F3474" s="11">
        <f>Table76810[[#This Row],[CID]]</f>
        <v>0</v>
      </c>
      <c r="J3474" s="11" t="e">
        <f>VLOOKUP(Table76810[[#This Row],[CID]],ALY,2,FALSE)</f>
        <v>#N/A</v>
      </c>
    </row>
    <row r="3475" spans="1:10" x14ac:dyDescent="0.2">
      <c r="A3475" s="8" t="str">
        <f>Table76810[[#This Row],[Test No.]]&amp;Table76810[[#This Row],[Section]]&amp;Table76810[[#This Row],[Q No.]]</f>
        <v>R3834</v>
      </c>
      <c r="C3475" s="7" t="s">
        <v>73</v>
      </c>
      <c r="D3475" s="12">
        <v>34</v>
      </c>
      <c r="F3475" s="11">
        <f>Table76810[[#This Row],[CID]]</f>
        <v>0</v>
      </c>
      <c r="J3475" s="11" t="e">
        <f>VLOOKUP(Table76810[[#This Row],[CID]],ALY,2,FALSE)</f>
        <v>#N/A</v>
      </c>
    </row>
    <row r="3476" spans="1:10" x14ac:dyDescent="0.2">
      <c r="A3476" s="8" t="str">
        <f>Table76810[[#This Row],[Test No.]]&amp;Table76810[[#This Row],[Section]]&amp;Table76810[[#This Row],[Q No.]]</f>
        <v>R3835</v>
      </c>
      <c r="C3476" s="7" t="s">
        <v>73</v>
      </c>
      <c r="D3476" s="12">
        <v>35</v>
      </c>
      <c r="F3476" s="11">
        <f>Table76810[[#This Row],[CID]]</f>
        <v>0</v>
      </c>
      <c r="J3476" s="11" t="e">
        <f>VLOOKUP(Table76810[[#This Row],[CID]],ALY,2,FALSE)</f>
        <v>#N/A</v>
      </c>
    </row>
    <row r="3477" spans="1:10" x14ac:dyDescent="0.2">
      <c r="A3477" s="8" t="str">
        <f>Table76810[[#This Row],[Test No.]]&amp;Table76810[[#This Row],[Section]]&amp;Table76810[[#This Row],[Q No.]]</f>
        <v>R3836</v>
      </c>
      <c r="C3477" s="7" t="s">
        <v>73</v>
      </c>
      <c r="D3477" s="12">
        <v>36</v>
      </c>
      <c r="F3477" s="11">
        <f>Table76810[[#This Row],[CID]]</f>
        <v>0</v>
      </c>
      <c r="J3477" s="11" t="e">
        <f>VLOOKUP(Table76810[[#This Row],[CID]],ALY,2,FALSE)</f>
        <v>#N/A</v>
      </c>
    </row>
    <row r="3478" spans="1:10" x14ac:dyDescent="0.2">
      <c r="A3478" s="8" t="str">
        <f>Table76810[[#This Row],[Test No.]]&amp;Table76810[[#This Row],[Section]]&amp;Table76810[[#This Row],[Q No.]]</f>
        <v>R3837</v>
      </c>
      <c r="C3478" s="7" t="s">
        <v>73</v>
      </c>
      <c r="D3478" s="12">
        <v>37</v>
      </c>
      <c r="F3478" s="11">
        <f>Table76810[[#This Row],[CID]]</f>
        <v>0</v>
      </c>
      <c r="J3478" s="11" t="e">
        <f>VLOOKUP(Table76810[[#This Row],[CID]],ALY,2,FALSE)</f>
        <v>#N/A</v>
      </c>
    </row>
    <row r="3479" spans="1:10" x14ac:dyDescent="0.2">
      <c r="A3479" s="8" t="str">
        <f>Table76810[[#This Row],[Test No.]]&amp;Table76810[[#This Row],[Section]]&amp;Table76810[[#This Row],[Q No.]]</f>
        <v>R3838</v>
      </c>
      <c r="C3479" s="7" t="s">
        <v>73</v>
      </c>
      <c r="D3479" s="12">
        <v>38</v>
      </c>
      <c r="F3479" s="11">
        <f>Table76810[[#This Row],[CID]]</f>
        <v>0</v>
      </c>
      <c r="J3479" s="11" t="e">
        <f>VLOOKUP(Table76810[[#This Row],[CID]],ALY,2,FALSE)</f>
        <v>#N/A</v>
      </c>
    </row>
    <row r="3480" spans="1:10" x14ac:dyDescent="0.2">
      <c r="A3480" s="8" t="str">
        <f>Table76810[[#This Row],[Test No.]]&amp;Table76810[[#This Row],[Section]]&amp;Table76810[[#This Row],[Q No.]]</f>
        <v>R3839</v>
      </c>
      <c r="C3480" s="7" t="s">
        <v>73</v>
      </c>
      <c r="D3480" s="12">
        <v>39</v>
      </c>
      <c r="F3480" s="11">
        <f>Table76810[[#This Row],[CID]]</f>
        <v>0</v>
      </c>
      <c r="J3480" s="11" t="e">
        <f>VLOOKUP(Table76810[[#This Row],[CID]],ALY,2,FALSE)</f>
        <v>#N/A</v>
      </c>
    </row>
    <row r="3481" spans="1:10" x14ac:dyDescent="0.2">
      <c r="A3481" s="8" t="str">
        <f>Table76810[[#This Row],[Test No.]]&amp;Table76810[[#This Row],[Section]]&amp;Table76810[[#This Row],[Q No.]]</f>
        <v>R3840</v>
      </c>
      <c r="C3481" s="7" t="s">
        <v>73</v>
      </c>
      <c r="D3481" s="12">
        <v>40</v>
      </c>
      <c r="F3481" s="11">
        <f>Table76810[[#This Row],[CID]]</f>
        <v>0</v>
      </c>
      <c r="J3481" s="11" t="e">
        <f>VLOOKUP(Table76810[[#This Row],[CID]],ALY,2,FALSE)</f>
        <v>#N/A</v>
      </c>
    </row>
    <row r="3482" spans="1:10" x14ac:dyDescent="0.2">
      <c r="A3482" s="8" t="str">
        <f>Table76810[[#This Row],[Test No.]]&amp;Table76810[[#This Row],[Section]]&amp;Table76810[[#This Row],[Q No.]]</f>
        <v>R391</v>
      </c>
      <c r="C3482" s="9" t="s">
        <v>72</v>
      </c>
      <c r="D3482" s="12">
        <v>1</v>
      </c>
      <c r="F3482" s="11">
        <f>Table76810[[#This Row],[CID]]</f>
        <v>0</v>
      </c>
      <c r="J3482" s="11" t="e">
        <f>VLOOKUP(Table76810[[#This Row],[CID]],ALY,2,FALSE)</f>
        <v>#N/A</v>
      </c>
    </row>
    <row r="3483" spans="1:10" x14ac:dyDescent="0.2">
      <c r="A3483" s="8" t="str">
        <f>Table76810[[#This Row],[Test No.]]&amp;Table76810[[#This Row],[Section]]&amp;Table76810[[#This Row],[Q No.]]</f>
        <v>R392</v>
      </c>
      <c r="C3483" s="9" t="s">
        <v>72</v>
      </c>
      <c r="D3483" s="12">
        <v>2</v>
      </c>
      <c r="F3483" s="11">
        <f>Table76810[[#This Row],[CID]]</f>
        <v>0</v>
      </c>
      <c r="J3483" s="11" t="e">
        <f>VLOOKUP(Table76810[[#This Row],[CID]],ALY,2,FALSE)</f>
        <v>#N/A</v>
      </c>
    </row>
    <row r="3484" spans="1:10" x14ac:dyDescent="0.2">
      <c r="A3484" s="8" t="str">
        <f>Table76810[[#This Row],[Test No.]]&amp;Table76810[[#This Row],[Section]]&amp;Table76810[[#This Row],[Q No.]]</f>
        <v>R393</v>
      </c>
      <c r="C3484" s="9" t="s">
        <v>72</v>
      </c>
      <c r="D3484" s="12">
        <v>3</v>
      </c>
      <c r="F3484" s="11">
        <f>Table76810[[#This Row],[CID]]</f>
        <v>0</v>
      </c>
      <c r="J3484" s="11" t="e">
        <f>VLOOKUP(Table76810[[#This Row],[CID]],ALY,2,FALSE)</f>
        <v>#N/A</v>
      </c>
    </row>
    <row r="3485" spans="1:10" x14ac:dyDescent="0.2">
      <c r="A3485" s="8" t="str">
        <f>Table76810[[#This Row],[Test No.]]&amp;Table76810[[#This Row],[Section]]&amp;Table76810[[#This Row],[Q No.]]</f>
        <v>R394</v>
      </c>
      <c r="C3485" s="9" t="s">
        <v>72</v>
      </c>
      <c r="D3485" s="12">
        <v>4</v>
      </c>
      <c r="F3485" s="11">
        <f>Table76810[[#This Row],[CID]]</f>
        <v>0</v>
      </c>
      <c r="J3485" s="11" t="e">
        <f>VLOOKUP(Table76810[[#This Row],[CID]],ALY,2,FALSE)</f>
        <v>#N/A</v>
      </c>
    </row>
    <row r="3486" spans="1:10" x14ac:dyDescent="0.2">
      <c r="A3486" s="8" t="str">
        <f>Table76810[[#This Row],[Test No.]]&amp;Table76810[[#This Row],[Section]]&amp;Table76810[[#This Row],[Q No.]]</f>
        <v>R395</v>
      </c>
      <c r="C3486" s="9" t="s">
        <v>72</v>
      </c>
      <c r="D3486" s="12">
        <v>5</v>
      </c>
      <c r="F3486" s="11">
        <f>Table76810[[#This Row],[CID]]</f>
        <v>0</v>
      </c>
      <c r="J3486" s="11" t="e">
        <f>VLOOKUP(Table76810[[#This Row],[CID]],ALY,2,FALSE)</f>
        <v>#N/A</v>
      </c>
    </row>
    <row r="3487" spans="1:10" x14ac:dyDescent="0.2">
      <c r="A3487" s="8" t="str">
        <f>Table76810[[#This Row],[Test No.]]&amp;Table76810[[#This Row],[Section]]&amp;Table76810[[#This Row],[Q No.]]</f>
        <v>R396</v>
      </c>
      <c r="C3487" s="9" t="s">
        <v>72</v>
      </c>
      <c r="D3487" s="12">
        <v>6</v>
      </c>
      <c r="F3487" s="11">
        <f>Table76810[[#This Row],[CID]]</f>
        <v>0</v>
      </c>
      <c r="J3487" s="11" t="e">
        <f>VLOOKUP(Table76810[[#This Row],[CID]],ALY,2,FALSE)</f>
        <v>#N/A</v>
      </c>
    </row>
    <row r="3488" spans="1:10" x14ac:dyDescent="0.2">
      <c r="A3488" s="8" t="str">
        <f>Table76810[[#This Row],[Test No.]]&amp;Table76810[[#This Row],[Section]]&amp;Table76810[[#This Row],[Q No.]]</f>
        <v>R397</v>
      </c>
      <c r="C3488" s="9" t="s">
        <v>72</v>
      </c>
      <c r="D3488" s="12">
        <v>7</v>
      </c>
      <c r="F3488" s="11">
        <f>Table76810[[#This Row],[CID]]</f>
        <v>0</v>
      </c>
      <c r="J3488" s="11" t="e">
        <f>VLOOKUP(Table76810[[#This Row],[CID]],ALY,2,FALSE)</f>
        <v>#N/A</v>
      </c>
    </row>
    <row r="3489" spans="1:10" x14ac:dyDescent="0.2">
      <c r="A3489" s="8" t="str">
        <f>Table76810[[#This Row],[Test No.]]&amp;Table76810[[#This Row],[Section]]&amp;Table76810[[#This Row],[Q No.]]</f>
        <v>R398</v>
      </c>
      <c r="C3489" s="9" t="s">
        <v>72</v>
      </c>
      <c r="D3489" s="12">
        <v>8</v>
      </c>
      <c r="F3489" s="11">
        <f>Table76810[[#This Row],[CID]]</f>
        <v>0</v>
      </c>
      <c r="J3489" s="11" t="e">
        <f>VLOOKUP(Table76810[[#This Row],[CID]],ALY,2,FALSE)</f>
        <v>#N/A</v>
      </c>
    </row>
    <row r="3490" spans="1:10" x14ac:dyDescent="0.2">
      <c r="A3490" s="8" t="str">
        <f>Table76810[[#This Row],[Test No.]]&amp;Table76810[[#This Row],[Section]]&amp;Table76810[[#This Row],[Q No.]]</f>
        <v>R399</v>
      </c>
      <c r="C3490" s="9" t="s">
        <v>72</v>
      </c>
      <c r="D3490" s="12">
        <v>9</v>
      </c>
      <c r="F3490" s="11">
        <f>Table76810[[#This Row],[CID]]</f>
        <v>0</v>
      </c>
      <c r="J3490" s="11" t="e">
        <f>VLOOKUP(Table76810[[#This Row],[CID]],ALY,2,FALSE)</f>
        <v>#N/A</v>
      </c>
    </row>
    <row r="3491" spans="1:10" x14ac:dyDescent="0.2">
      <c r="A3491" s="8" t="str">
        <f>Table76810[[#This Row],[Test No.]]&amp;Table76810[[#This Row],[Section]]&amp;Table76810[[#This Row],[Q No.]]</f>
        <v>R3910</v>
      </c>
      <c r="C3491" s="9" t="s">
        <v>72</v>
      </c>
      <c r="D3491" s="12">
        <v>10</v>
      </c>
      <c r="F3491" s="11">
        <f>Table76810[[#This Row],[CID]]</f>
        <v>0</v>
      </c>
      <c r="J3491" s="11" t="e">
        <f>VLOOKUP(Table76810[[#This Row],[CID]],ALY,2,FALSE)</f>
        <v>#N/A</v>
      </c>
    </row>
    <row r="3492" spans="1:10" x14ac:dyDescent="0.2">
      <c r="A3492" s="8" t="str">
        <f>Table76810[[#This Row],[Test No.]]&amp;Table76810[[#This Row],[Section]]&amp;Table76810[[#This Row],[Q No.]]</f>
        <v>R3911</v>
      </c>
      <c r="C3492" s="9" t="s">
        <v>72</v>
      </c>
      <c r="D3492" s="12">
        <v>11</v>
      </c>
      <c r="F3492" s="11">
        <f>Table76810[[#This Row],[CID]]</f>
        <v>0</v>
      </c>
      <c r="J3492" s="11" t="e">
        <f>VLOOKUP(Table76810[[#This Row],[CID]],ALY,2,FALSE)</f>
        <v>#N/A</v>
      </c>
    </row>
    <row r="3493" spans="1:10" x14ac:dyDescent="0.2">
      <c r="A3493" s="8" t="str">
        <f>Table76810[[#This Row],[Test No.]]&amp;Table76810[[#This Row],[Section]]&amp;Table76810[[#This Row],[Q No.]]</f>
        <v>R3912</v>
      </c>
      <c r="C3493" s="9" t="s">
        <v>72</v>
      </c>
      <c r="D3493" s="12">
        <v>12</v>
      </c>
      <c r="F3493" s="11">
        <f>Table76810[[#This Row],[CID]]</f>
        <v>0</v>
      </c>
      <c r="J3493" s="11" t="e">
        <f>VLOOKUP(Table76810[[#This Row],[CID]],ALY,2,FALSE)</f>
        <v>#N/A</v>
      </c>
    </row>
    <row r="3494" spans="1:10" x14ac:dyDescent="0.2">
      <c r="A3494" s="8" t="str">
        <f>Table76810[[#This Row],[Test No.]]&amp;Table76810[[#This Row],[Section]]&amp;Table76810[[#This Row],[Q No.]]</f>
        <v>R3913</v>
      </c>
      <c r="C3494" s="9" t="s">
        <v>72</v>
      </c>
      <c r="D3494" s="12">
        <v>13</v>
      </c>
      <c r="F3494" s="11">
        <f>Table76810[[#This Row],[CID]]</f>
        <v>0</v>
      </c>
      <c r="J3494" s="11" t="e">
        <f>VLOOKUP(Table76810[[#This Row],[CID]],ALY,2,FALSE)</f>
        <v>#N/A</v>
      </c>
    </row>
    <row r="3495" spans="1:10" x14ac:dyDescent="0.2">
      <c r="A3495" s="8" t="str">
        <f>Table76810[[#This Row],[Test No.]]&amp;Table76810[[#This Row],[Section]]&amp;Table76810[[#This Row],[Q No.]]</f>
        <v>R3914</v>
      </c>
      <c r="C3495" s="9" t="s">
        <v>72</v>
      </c>
      <c r="D3495" s="12">
        <v>14</v>
      </c>
      <c r="F3495" s="11">
        <f>Table76810[[#This Row],[CID]]</f>
        <v>0</v>
      </c>
      <c r="J3495" s="11" t="e">
        <f>VLOOKUP(Table76810[[#This Row],[CID]],ALY,2,FALSE)</f>
        <v>#N/A</v>
      </c>
    </row>
    <row r="3496" spans="1:10" x14ac:dyDescent="0.2">
      <c r="A3496" s="8" t="str">
        <f>Table76810[[#This Row],[Test No.]]&amp;Table76810[[#This Row],[Section]]&amp;Table76810[[#This Row],[Q No.]]</f>
        <v>R3915</v>
      </c>
      <c r="C3496" s="9" t="s">
        <v>72</v>
      </c>
      <c r="D3496" s="12">
        <v>15</v>
      </c>
      <c r="F3496" s="11">
        <f>Table76810[[#This Row],[CID]]</f>
        <v>0</v>
      </c>
      <c r="J3496" s="11" t="e">
        <f>VLOOKUP(Table76810[[#This Row],[CID]],ALY,2,FALSE)</f>
        <v>#N/A</v>
      </c>
    </row>
    <row r="3497" spans="1:10" x14ac:dyDescent="0.2">
      <c r="A3497" s="8" t="str">
        <f>Table76810[[#This Row],[Test No.]]&amp;Table76810[[#This Row],[Section]]&amp;Table76810[[#This Row],[Q No.]]</f>
        <v>R3916</v>
      </c>
      <c r="C3497" s="9" t="s">
        <v>72</v>
      </c>
      <c r="D3497" s="12">
        <v>16</v>
      </c>
      <c r="F3497" s="11">
        <f>Table76810[[#This Row],[CID]]</f>
        <v>0</v>
      </c>
      <c r="J3497" s="11" t="e">
        <f>VLOOKUP(Table76810[[#This Row],[CID]],ALY,2,FALSE)</f>
        <v>#N/A</v>
      </c>
    </row>
    <row r="3498" spans="1:10" x14ac:dyDescent="0.2">
      <c r="A3498" s="8" t="str">
        <f>Table76810[[#This Row],[Test No.]]&amp;Table76810[[#This Row],[Section]]&amp;Table76810[[#This Row],[Q No.]]</f>
        <v>R3917</v>
      </c>
      <c r="C3498" s="9" t="s">
        <v>72</v>
      </c>
      <c r="D3498" s="12">
        <v>17</v>
      </c>
      <c r="F3498" s="11">
        <f>Table76810[[#This Row],[CID]]</f>
        <v>0</v>
      </c>
      <c r="J3498" s="11" t="e">
        <f>VLOOKUP(Table76810[[#This Row],[CID]],ALY,2,FALSE)</f>
        <v>#N/A</v>
      </c>
    </row>
    <row r="3499" spans="1:10" x14ac:dyDescent="0.2">
      <c r="A3499" s="8" t="str">
        <f>Table76810[[#This Row],[Test No.]]&amp;Table76810[[#This Row],[Section]]&amp;Table76810[[#This Row],[Q No.]]</f>
        <v>R3918</v>
      </c>
      <c r="C3499" s="9" t="s">
        <v>72</v>
      </c>
      <c r="D3499" s="12">
        <v>18</v>
      </c>
      <c r="F3499" s="11">
        <f>Table76810[[#This Row],[CID]]</f>
        <v>0</v>
      </c>
      <c r="J3499" s="11" t="e">
        <f>VLOOKUP(Table76810[[#This Row],[CID]],ALY,2,FALSE)</f>
        <v>#N/A</v>
      </c>
    </row>
    <row r="3500" spans="1:10" x14ac:dyDescent="0.2">
      <c r="A3500" s="8" t="str">
        <f>Table76810[[#This Row],[Test No.]]&amp;Table76810[[#This Row],[Section]]&amp;Table76810[[#This Row],[Q No.]]</f>
        <v>R3919</v>
      </c>
      <c r="C3500" s="9" t="s">
        <v>72</v>
      </c>
      <c r="D3500" s="12">
        <v>19</v>
      </c>
      <c r="F3500" s="11">
        <f>Table76810[[#This Row],[CID]]</f>
        <v>0</v>
      </c>
      <c r="J3500" s="11" t="e">
        <f>VLOOKUP(Table76810[[#This Row],[CID]],ALY,2,FALSE)</f>
        <v>#N/A</v>
      </c>
    </row>
    <row r="3501" spans="1:10" x14ac:dyDescent="0.2">
      <c r="A3501" s="8" t="str">
        <f>Table76810[[#This Row],[Test No.]]&amp;Table76810[[#This Row],[Section]]&amp;Table76810[[#This Row],[Q No.]]</f>
        <v>R3920</v>
      </c>
      <c r="C3501" s="9" t="s">
        <v>72</v>
      </c>
      <c r="D3501" s="12">
        <v>20</v>
      </c>
      <c r="F3501" s="11">
        <f>Table76810[[#This Row],[CID]]</f>
        <v>0</v>
      </c>
      <c r="J3501" s="11" t="e">
        <f>VLOOKUP(Table76810[[#This Row],[CID]],ALY,2,FALSE)</f>
        <v>#N/A</v>
      </c>
    </row>
    <row r="3502" spans="1:10" x14ac:dyDescent="0.2">
      <c r="A3502" s="8" t="str">
        <f>Table76810[[#This Row],[Test No.]]&amp;Table76810[[#This Row],[Section]]&amp;Table76810[[#This Row],[Q No.]]</f>
        <v>R3921</v>
      </c>
      <c r="C3502" s="9" t="s">
        <v>72</v>
      </c>
      <c r="D3502" s="12">
        <v>21</v>
      </c>
      <c r="F3502" s="11">
        <f>Table76810[[#This Row],[CID]]</f>
        <v>0</v>
      </c>
      <c r="J3502" s="11" t="e">
        <f>VLOOKUP(Table76810[[#This Row],[CID]],ALY,2,FALSE)</f>
        <v>#N/A</v>
      </c>
    </row>
    <row r="3503" spans="1:10" x14ac:dyDescent="0.2">
      <c r="A3503" s="8" t="str">
        <f>Table76810[[#This Row],[Test No.]]&amp;Table76810[[#This Row],[Section]]&amp;Table76810[[#This Row],[Q No.]]</f>
        <v>R3922</v>
      </c>
      <c r="C3503" s="9" t="s">
        <v>72</v>
      </c>
      <c r="D3503" s="12">
        <v>22</v>
      </c>
      <c r="F3503" s="11">
        <f>Table76810[[#This Row],[CID]]</f>
        <v>0</v>
      </c>
      <c r="J3503" s="11" t="e">
        <f>VLOOKUP(Table76810[[#This Row],[CID]],ALY,2,FALSE)</f>
        <v>#N/A</v>
      </c>
    </row>
    <row r="3504" spans="1:10" x14ac:dyDescent="0.2">
      <c r="A3504" s="8" t="str">
        <f>Table76810[[#This Row],[Test No.]]&amp;Table76810[[#This Row],[Section]]&amp;Table76810[[#This Row],[Q No.]]</f>
        <v>R3923</v>
      </c>
      <c r="C3504" s="9" t="s">
        <v>72</v>
      </c>
      <c r="D3504" s="12">
        <v>23</v>
      </c>
      <c r="F3504" s="11">
        <f>Table76810[[#This Row],[CID]]</f>
        <v>0</v>
      </c>
      <c r="J3504" s="11" t="e">
        <f>VLOOKUP(Table76810[[#This Row],[CID]],ALY,2,FALSE)</f>
        <v>#N/A</v>
      </c>
    </row>
    <row r="3505" spans="1:10" x14ac:dyDescent="0.2">
      <c r="A3505" s="8" t="str">
        <f>Table76810[[#This Row],[Test No.]]&amp;Table76810[[#This Row],[Section]]&amp;Table76810[[#This Row],[Q No.]]</f>
        <v>R3924</v>
      </c>
      <c r="C3505" s="9" t="s">
        <v>72</v>
      </c>
      <c r="D3505" s="12">
        <v>24</v>
      </c>
      <c r="F3505" s="11">
        <f>Table76810[[#This Row],[CID]]</f>
        <v>0</v>
      </c>
      <c r="J3505" s="11" t="e">
        <f>VLOOKUP(Table76810[[#This Row],[CID]],ALY,2,FALSE)</f>
        <v>#N/A</v>
      </c>
    </row>
    <row r="3506" spans="1:10" x14ac:dyDescent="0.2">
      <c r="A3506" s="8" t="str">
        <f>Table76810[[#This Row],[Test No.]]&amp;Table76810[[#This Row],[Section]]&amp;Table76810[[#This Row],[Q No.]]</f>
        <v>R3925</v>
      </c>
      <c r="C3506" s="9" t="s">
        <v>72</v>
      </c>
      <c r="D3506" s="12">
        <v>25</v>
      </c>
      <c r="F3506" s="11">
        <f>Table76810[[#This Row],[CID]]</f>
        <v>0</v>
      </c>
      <c r="J3506" s="11" t="e">
        <f>VLOOKUP(Table76810[[#This Row],[CID]],ALY,2,FALSE)</f>
        <v>#N/A</v>
      </c>
    </row>
    <row r="3507" spans="1:10" x14ac:dyDescent="0.2">
      <c r="A3507" s="8" t="str">
        <f>Table76810[[#This Row],[Test No.]]&amp;Table76810[[#This Row],[Section]]&amp;Table76810[[#This Row],[Q No.]]</f>
        <v>R3926</v>
      </c>
      <c r="C3507" s="9" t="s">
        <v>72</v>
      </c>
      <c r="D3507" s="12">
        <v>26</v>
      </c>
      <c r="F3507" s="11">
        <f>Table76810[[#This Row],[CID]]</f>
        <v>0</v>
      </c>
      <c r="J3507" s="11" t="e">
        <f>VLOOKUP(Table76810[[#This Row],[CID]],ALY,2,FALSE)</f>
        <v>#N/A</v>
      </c>
    </row>
    <row r="3508" spans="1:10" x14ac:dyDescent="0.2">
      <c r="A3508" s="8" t="str">
        <f>Table76810[[#This Row],[Test No.]]&amp;Table76810[[#This Row],[Section]]&amp;Table76810[[#This Row],[Q No.]]</f>
        <v>R3927</v>
      </c>
      <c r="C3508" s="9" t="s">
        <v>72</v>
      </c>
      <c r="D3508" s="12">
        <v>27</v>
      </c>
      <c r="F3508" s="11">
        <f>Table76810[[#This Row],[CID]]</f>
        <v>0</v>
      </c>
      <c r="J3508" s="11" t="e">
        <f>VLOOKUP(Table76810[[#This Row],[CID]],ALY,2,FALSE)</f>
        <v>#N/A</v>
      </c>
    </row>
    <row r="3509" spans="1:10" x14ac:dyDescent="0.2">
      <c r="A3509" s="8" t="str">
        <f>Table76810[[#This Row],[Test No.]]&amp;Table76810[[#This Row],[Section]]&amp;Table76810[[#This Row],[Q No.]]</f>
        <v>R3928</v>
      </c>
      <c r="C3509" s="9" t="s">
        <v>72</v>
      </c>
      <c r="D3509" s="12">
        <v>28</v>
      </c>
      <c r="F3509" s="11">
        <f>Table76810[[#This Row],[CID]]</f>
        <v>0</v>
      </c>
      <c r="J3509" s="11" t="e">
        <f>VLOOKUP(Table76810[[#This Row],[CID]],ALY,2,FALSE)</f>
        <v>#N/A</v>
      </c>
    </row>
    <row r="3510" spans="1:10" x14ac:dyDescent="0.2">
      <c r="A3510" s="8" t="str">
        <f>Table76810[[#This Row],[Test No.]]&amp;Table76810[[#This Row],[Section]]&amp;Table76810[[#This Row],[Q No.]]</f>
        <v>R3929</v>
      </c>
      <c r="C3510" s="9" t="s">
        <v>72</v>
      </c>
      <c r="D3510" s="12">
        <v>29</v>
      </c>
      <c r="F3510" s="11">
        <f>Table76810[[#This Row],[CID]]</f>
        <v>0</v>
      </c>
      <c r="J3510" s="11" t="e">
        <f>VLOOKUP(Table76810[[#This Row],[CID]],ALY,2,FALSE)</f>
        <v>#N/A</v>
      </c>
    </row>
    <row r="3511" spans="1:10" x14ac:dyDescent="0.2">
      <c r="A3511" s="8" t="str">
        <f>Table76810[[#This Row],[Test No.]]&amp;Table76810[[#This Row],[Section]]&amp;Table76810[[#This Row],[Q No.]]</f>
        <v>R3930</v>
      </c>
      <c r="C3511" s="9" t="s">
        <v>72</v>
      </c>
      <c r="D3511" s="12">
        <v>30</v>
      </c>
      <c r="F3511" s="11">
        <f>Table76810[[#This Row],[CID]]</f>
        <v>0</v>
      </c>
      <c r="J3511" s="11" t="e">
        <f>VLOOKUP(Table76810[[#This Row],[CID]],ALY,2,FALSE)</f>
        <v>#N/A</v>
      </c>
    </row>
    <row r="3512" spans="1:10" x14ac:dyDescent="0.2">
      <c r="A3512" s="8" t="str">
        <f>Table76810[[#This Row],[Test No.]]&amp;Table76810[[#This Row],[Section]]&amp;Table76810[[#This Row],[Q No.]]</f>
        <v>R3931</v>
      </c>
      <c r="C3512" s="9" t="s">
        <v>72</v>
      </c>
      <c r="D3512" s="12">
        <v>31</v>
      </c>
      <c r="F3512" s="11">
        <f>Table76810[[#This Row],[CID]]</f>
        <v>0</v>
      </c>
      <c r="J3512" s="11" t="e">
        <f>VLOOKUP(Table76810[[#This Row],[CID]],ALY,2,FALSE)</f>
        <v>#N/A</v>
      </c>
    </row>
    <row r="3513" spans="1:10" x14ac:dyDescent="0.2">
      <c r="A3513" s="8" t="str">
        <f>Table76810[[#This Row],[Test No.]]&amp;Table76810[[#This Row],[Section]]&amp;Table76810[[#This Row],[Q No.]]</f>
        <v>R3932</v>
      </c>
      <c r="C3513" s="9" t="s">
        <v>72</v>
      </c>
      <c r="D3513" s="12">
        <v>32</v>
      </c>
      <c r="F3513" s="11">
        <f>Table76810[[#This Row],[CID]]</f>
        <v>0</v>
      </c>
      <c r="J3513" s="11" t="e">
        <f>VLOOKUP(Table76810[[#This Row],[CID]],ALY,2,FALSE)</f>
        <v>#N/A</v>
      </c>
    </row>
    <row r="3514" spans="1:10" x14ac:dyDescent="0.2">
      <c r="A3514" s="8" t="str">
        <f>Table76810[[#This Row],[Test No.]]&amp;Table76810[[#This Row],[Section]]&amp;Table76810[[#This Row],[Q No.]]</f>
        <v>R3933</v>
      </c>
      <c r="C3514" s="9" t="s">
        <v>72</v>
      </c>
      <c r="D3514" s="12">
        <v>33</v>
      </c>
      <c r="F3514" s="11">
        <f>Table76810[[#This Row],[CID]]</f>
        <v>0</v>
      </c>
      <c r="J3514" s="11" t="e">
        <f>VLOOKUP(Table76810[[#This Row],[CID]],ALY,2,FALSE)</f>
        <v>#N/A</v>
      </c>
    </row>
    <row r="3515" spans="1:10" x14ac:dyDescent="0.2">
      <c r="A3515" s="8" t="str">
        <f>Table76810[[#This Row],[Test No.]]&amp;Table76810[[#This Row],[Section]]&amp;Table76810[[#This Row],[Q No.]]</f>
        <v>R3934</v>
      </c>
      <c r="C3515" s="9" t="s">
        <v>72</v>
      </c>
      <c r="D3515" s="12">
        <v>34</v>
      </c>
      <c r="F3515" s="11">
        <f>Table76810[[#This Row],[CID]]</f>
        <v>0</v>
      </c>
      <c r="J3515" s="11" t="e">
        <f>VLOOKUP(Table76810[[#This Row],[CID]],ALY,2,FALSE)</f>
        <v>#N/A</v>
      </c>
    </row>
    <row r="3516" spans="1:10" x14ac:dyDescent="0.2">
      <c r="A3516" s="8" t="str">
        <f>Table76810[[#This Row],[Test No.]]&amp;Table76810[[#This Row],[Section]]&amp;Table76810[[#This Row],[Q No.]]</f>
        <v>R3935</v>
      </c>
      <c r="C3516" s="9" t="s">
        <v>72</v>
      </c>
      <c r="D3516" s="12">
        <v>35</v>
      </c>
      <c r="F3516" s="11">
        <f>Table76810[[#This Row],[CID]]</f>
        <v>0</v>
      </c>
      <c r="J3516" s="11" t="e">
        <f>VLOOKUP(Table76810[[#This Row],[CID]],ALY,2,FALSE)</f>
        <v>#N/A</v>
      </c>
    </row>
    <row r="3517" spans="1:10" x14ac:dyDescent="0.2">
      <c r="A3517" s="8" t="str">
        <f>Table76810[[#This Row],[Test No.]]&amp;Table76810[[#This Row],[Section]]&amp;Table76810[[#This Row],[Q No.]]</f>
        <v>R3936</v>
      </c>
      <c r="C3517" s="9" t="s">
        <v>72</v>
      </c>
      <c r="D3517" s="12">
        <v>36</v>
      </c>
      <c r="F3517" s="11">
        <f>Table76810[[#This Row],[CID]]</f>
        <v>0</v>
      </c>
      <c r="J3517" s="11" t="e">
        <f>VLOOKUP(Table76810[[#This Row],[CID]],ALY,2,FALSE)</f>
        <v>#N/A</v>
      </c>
    </row>
    <row r="3518" spans="1:10" x14ac:dyDescent="0.2">
      <c r="A3518" s="8" t="str">
        <f>Table76810[[#This Row],[Test No.]]&amp;Table76810[[#This Row],[Section]]&amp;Table76810[[#This Row],[Q No.]]</f>
        <v>R3937</v>
      </c>
      <c r="C3518" s="9" t="s">
        <v>72</v>
      </c>
      <c r="D3518" s="12">
        <v>37</v>
      </c>
      <c r="F3518" s="11">
        <f>Table76810[[#This Row],[CID]]</f>
        <v>0</v>
      </c>
      <c r="J3518" s="11" t="e">
        <f>VLOOKUP(Table76810[[#This Row],[CID]],ALY,2,FALSE)</f>
        <v>#N/A</v>
      </c>
    </row>
    <row r="3519" spans="1:10" x14ac:dyDescent="0.2">
      <c r="A3519" s="8" t="str">
        <f>Table76810[[#This Row],[Test No.]]&amp;Table76810[[#This Row],[Section]]&amp;Table76810[[#This Row],[Q No.]]</f>
        <v>R3938</v>
      </c>
      <c r="C3519" s="9" t="s">
        <v>72</v>
      </c>
      <c r="D3519" s="12">
        <v>38</v>
      </c>
      <c r="F3519" s="11">
        <f>Table76810[[#This Row],[CID]]</f>
        <v>0</v>
      </c>
      <c r="J3519" s="11" t="e">
        <f>VLOOKUP(Table76810[[#This Row],[CID]],ALY,2,FALSE)</f>
        <v>#N/A</v>
      </c>
    </row>
    <row r="3520" spans="1:10" x14ac:dyDescent="0.2">
      <c r="A3520" s="8" t="str">
        <f>Table76810[[#This Row],[Test No.]]&amp;Table76810[[#This Row],[Section]]&amp;Table76810[[#This Row],[Q No.]]</f>
        <v>R3939</v>
      </c>
      <c r="C3520" s="9" t="s">
        <v>72</v>
      </c>
      <c r="D3520" s="12">
        <v>39</v>
      </c>
      <c r="F3520" s="11">
        <f>Table76810[[#This Row],[CID]]</f>
        <v>0</v>
      </c>
      <c r="J3520" s="11" t="e">
        <f>VLOOKUP(Table76810[[#This Row],[CID]],ALY,2,FALSE)</f>
        <v>#N/A</v>
      </c>
    </row>
    <row r="3521" spans="1:10" x14ac:dyDescent="0.2">
      <c r="A3521" s="8" t="str">
        <f>Table76810[[#This Row],[Test No.]]&amp;Table76810[[#This Row],[Section]]&amp;Table76810[[#This Row],[Q No.]]</f>
        <v>R3940</v>
      </c>
      <c r="C3521" s="9" t="s">
        <v>72</v>
      </c>
      <c r="D3521" s="12">
        <v>40</v>
      </c>
      <c r="F3521" s="11">
        <f>Table76810[[#This Row],[CID]]</f>
        <v>0</v>
      </c>
      <c r="J3521" s="11" t="e">
        <f>VLOOKUP(Table76810[[#This Row],[CID]],ALY,2,FALSE)</f>
        <v>#N/A</v>
      </c>
    </row>
    <row r="3522" spans="1:10" x14ac:dyDescent="0.2">
      <c r="A3522" s="8" t="str">
        <f>Table76810[[#This Row],[Test No.]]&amp;Table76810[[#This Row],[Section]]&amp;Table76810[[#This Row],[Q No.]]</f>
        <v>R401</v>
      </c>
      <c r="C3522" s="7" t="s">
        <v>71</v>
      </c>
      <c r="D3522" s="12">
        <v>1</v>
      </c>
      <c r="F3522" s="11">
        <f>Table76810[[#This Row],[CID]]</f>
        <v>0</v>
      </c>
      <c r="J3522" s="11" t="e">
        <f>VLOOKUP(Table76810[[#This Row],[CID]],ALY,2,FALSE)</f>
        <v>#N/A</v>
      </c>
    </row>
    <row r="3523" spans="1:10" x14ac:dyDescent="0.2">
      <c r="A3523" s="8" t="str">
        <f>Table76810[[#This Row],[Test No.]]&amp;Table76810[[#This Row],[Section]]&amp;Table76810[[#This Row],[Q No.]]</f>
        <v>R402</v>
      </c>
      <c r="C3523" s="7" t="s">
        <v>71</v>
      </c>
      <c r="D3523" s="12">
        <v>2</v>
      </c>
      <c r="F3523" s="11">
        <f>Table76810[[#This Row],[CID]]</f>
        <v>0</v>
      </c>
      <c r="J3523" s="11" t="e">
        <f>VLOOKUP(Table76810[[#This Row],[CID]],ALY,2,FALSE)</f>
        <v>#N/A</v>
      </c>
    </row>
    <row r="3524" spans="1:10" x14ac:dyDescent="0.2">
      <c r="A3524" s="8" t="str">
        <f>Table76810[[#This Row],[Test No.]]&amp;Table76810[[#This Row],[Section]]&amp;Table76810[[#This Row],[Q No.]]</f>
        <v>R403</v>
      </c>
      <c r="C3524" s="7" t="s">
        <v>71</v>
      </c>
      <c r="D3524" s="12">
        <v>3</v>
      </c>
      <c r="F3524" s="11">
        <f>Table76810[[#This Row],[CID]]</f>
        <v>0</v>
      </c>
      <c r="J3524" s="11" t="e">
        <f>VLOOKUP(Table76810[[#This Row],[CID]],ALY,2,FALSE)</f>
        <v>#N/A</v>
      </c>
    </row>
    <row r="3525" spans="1:10" x14ac:dyDescent="0.2">
      <c r="A3525" s="8" t="str">
        <f>Table76810[[#This Row],[Test No.]]&amp;Table76810[[#This Row],[Section]]&amp;Table76810[[#This Row],[Q No.]]</f>
        <v>R404</v>
      </c>
      <c r="C3525" s="7" t="s">
        <v>71</v>
      </c>
      <c r="D3525" s="12">
        <v>4</v>
      </c>
      <c r="F3525" s="11">
        <f>Table76810[[#This Row],[CID]]</f>
        <v>0</v>
      </c>
      <c r="J3525" s="11" t="e">
        <f>VLOOKUP(Table76810[[#This Row],[CID]],ALY,2,FALSE)</f>
        <v>#N/A</v>
      </c>
    </row>
    <row r="3526" spans="1:10" x14ac:dyDescent="0.2">
      <c r="A3526" s="8" t="str">
        <f>Table76810[[#This Row],[Test No.]]&amp;Table76810[[#This Row],[Section]]&amp;Table76810[[#This Row],[Q No.]]</f>
        <v>R405</v>
      </c>
      <c r="C3526" s="7" t="s">
        <v>71</v>
      </c>
      <c r="D3526" s="12">
        <v>5</v>
      </c>
      <c r="F3526" s="11">
        <f>Table76810[[#This Row],[CID]]</f>
        <v>0</v>
      </c>
      <c r="J3526" s="11" t="e">
        <f>VLOOKUP(Table76810[[#This Row],[CID]],ALY,2,FALSE)</f>
        <v>#N/A</v>
      </c>
    </row>
    <row r="3527" spans="1:10" x14ac:dyDescent="0.2">
      <c r="A3527" s="8" t="str">
        <f>Table76810[[#This Row],[Test No.]]&amp;Table76810[[#This Row],[Section]]&amp;Table76810[[#This Row],[Q No.]]</f>
        <v>R406</v>
      </c>
      <c r="C3527" s="7" t="s">
        <v>71</v>
      </c>
      <c r="D3527" s="12">
        <v>6</v>
      </c>
      <c r="F3527" s="11">
        <f>Table76810[[#This Row],[CID]]</f>
        <v>0</v>
      </c>
      <c r="J3527" s="11" t="e">
        <f>VLOOKUP(Table76810[[#This Row],[CID]],ALY,2,FALSE)</f>
        <v>#N/A</v>
      </c>
    </row>
    <row r="3528" spans="1:10" x14ac:dyDescent="0.2">
      <c r="A3528" s="8" t="str">
        <f>Table76810[[#This Row],[Test No.]]&amp;Table76810[[#This Row],[Section]]&amp;Table76810[[#This Row],[Q No.]]</f>
        <v>R407</v>
      </c>
      <c r="C3528" s="7" t="s">
        <v>71</v>
      </c>
      <c r="D3528" s="12">
        <v>7</v>
      </c>
      <c r="F3528" s="11">
        <f>Table76810[[#This Row],[CID]]</f>
        <v>0</v>
      </c>
      <c r="J3528" s="11" t="e">
        <f>VLOOKUP(Table76810[[#This Row],[CID]],ALY,2,FALSE)</f>
        <v>#N/A</v>
      </c>
    </row>
    <row r="3529" spans="1:10" x14ac:dyDescent="0.2">
      <c r="A3529" s="8" t="str">
        <f>Table76810[[#This Row],[Test No.]]&amp;Table76810[[#This Row],[Section]]&amp;Table76810[[#This Row],[Q No.]]</f>
        <v>R408</v>
      </c>
      <c r="C3529" s="7" t="s">
        <v>71</v>
      </c>
      <c r="D3529" s="12">
        <v>8</v>
      </c>
      <c r="F3529" s="11">
        <f>Table76810[[#This Row],[CID]]</f>
        <v>0</v>
      </c>
      <c r="J3529" s="11" t="e">
        <f>VLOOKUP(Table76810[[#This Row],[CID]],ALY,2,FALSE)</f>
        <v>#N/A</v>
      </c>
    </row>
    <row r="3530" spans="1:10" x14ac:dyDescent="0.2">
      <c r="A3530" s="8" t="str">
        <f>Table76810[[#This Row],[Test No.]]&amp;Table76810[[#This Row],[Section]]&amp;Table76810[[#This Row],[Q No.]]</f>
        <v>R409</v>
      </c>
      <c r="C3530" s="7" t="s">
        <v>71</v>
      </c>
      <c r="D3530" s="12">
        <v>9</v>
      </c>
      <c r="F3530" s="11">
        <f>Table76810[[#This Row],[CID]]</f>
        <v>0</v>
      </c>
      <c r="J3530" s="11" t="e">
        <f>VLOOKUP(Table76810[[#This Row],[CID]],ALY,2,FALSE)</f>
        <v>#N/A</v>
      </c>
    </row>
    <row r="3531" spans="1:10" x14ac:dyDescent="0.2">
      <c r="A3531" s="8" t="str">
        <f>Table76810[[#This Row],[Test No.]]&amp;Table76810[[#This Row],[Section]]&amp;Table76810[[#This Row],[Q No.]]</f>
        <v>R4010</v>
      </c>
      <c r="C3531" s="7" t="s">
        <v>71</v>
      </c>
      <c r="D3531" s="12">
        <v>10</v>
      </c>
      <c r="F3531" s="11">
        <f>Table76810[[#This Row],[CID]]</f>
        <v>0</v>
      </c>
      <c r="J3531" s="11" t="e">
        <f>VLOOKUP(Table76810[[#This Row],[CID]],ALY,2,FALSE)</f>
        <v>#N/A</v>
      </c>
    </row>
    <row r="3532" spans="1:10" x14ac:dyDescent="0.2">
      <c r="A3532" s="8" t="str">
        <f>Table76810[[#This Row],[Test No.]]&amp;Table76810[[#This Row],[Section]]&amp;Table76810[[#This Row],[Q No.]]</f>
        <v>R4011</v>
      </c>
      <c r="C3532" s="7" t="s">
        <v>71</v>
      </c>
      <c r="D3532" s="12">
        <v>11</v>
      </c>
      <c r="F3532" s="11">
        <f>Table76810[[#This Row],[CID]]</f>
        <v>0</v>
      </c>
      <c r="J3532" s="11" t="e">
        <f>VLOOKUP(Table76810[[#This Row],[CID]],ALY,2,FALSE)</f>
        <v>#N/A</v>
      </c>
    </row>
    <row r="3533" spans="1:10" x14ac:dyDescent="0.2">
      <c r="A3533" s="8" t="str">
        <f>Table76810[[#This Row],[Test No.]]&amp;Table76810[[#This Row],[Section]]&amp;Table76810[[#This Row],[Q No.]]</f>
        <v>R4012</v>
      </c>
      <c r="C3533" s="7" t="s">
        <v>71</v>
      </c>
      <c r="D3533" s="12">
        <v>12</v>
      </c>
      <c r="F3533" s="11">
        <f>Table76810[[#This Row],[CID]]</f>
        <v>0</v>
      </c>
      <c r="J3533" s="11" t="e">
        <f>VLOOKUP(Table76810[[#This Row],[CID]],ALY,2,FALSE)</f>
        <v>#N/A</v>
      </c>
    </row>
    <row r="3534" spans="1:10" x14ac:dyDescent="0.2">
      <c r="A3534" s="8" t="str">
        <f>Table76810[[#This Row],[Test No.]]&amp;Table76810[[#This Row],[Section]]&amp;Table76810[[#This Row],[Q No.]]</f>
        <v>R4013</v>
      </c>
      <c r="C3534" s="7" t="s">
        <v>71</v>
      </c>
      <c r="D3534" s="12">
        <v>13</v>
      </c>
      <c r="F3534" s="11">
        <f>Table76810[[#This Row],[CID]]</f>
        <v>0</v>
      </c>
      <c r="J3534" s="11" t="e">
        <f>VLOOKUP(Table76810[[#This Row],[CID]],ALY,2,FALSE)</f>
        <v>#N/A</v>
      </c>
    </row>
    <row r="3535" spans="1:10" x14ac:dyDescent="0.2">
      <c r="A3535" s="8" t="str">
        <f>Table76810[[#This Row],[Test No.]]&amp;Table76810[[#This Row],[Section]]&amp;Table76810[[#This Row],[Q No.]]</f>
        <v>R4014</v>
      </c>
      <c r="C3535" s="7" t="s">
        <v>71</v>
      </c>
      <c r="D3535" s="12">
        <v>14</v>
      </c>
      <c r="F3535" s="11">
        <f>Table76810[[#This Row],[CID]]</f>
        <v>0</v>
      </c>
      <c r="J3535" s="11" t="e">
        <f>VLOOKUP(Table76810[[#This Row],[CID]],ALY,2,FALSE)</f>
        <v>#N/A</v>
      </c>
    </row>
    <row r="3536" spans="1:10" x14ac:dyDescent="0.2">
      <c r="A3536" s="8" t="str">
        <f>Table76810[[#This Row],[Test No.]]&amp;Table76810[[#This Row],[Section]]&amp;Table76810[[#This Row],[Q No.]]</f>
        <v>R4015</v>
      </c>
      <c r="C3536" s="7" t="s">
        <v>71</v>
      </c>
      <c r="D3536" s="12">
        <v>15</v>
      </c>
      <c r="F3536" s="11">
        <f>Table76810[[#This Row],[CID]]</f>
        <v>0</v>
      </c>
      <c r="J3536" s="11" t="e">
        <f>VLOOKUP(Table76810[[#This Row],[CID]],ALY,2,FALSE)</f>
        <v>#N/A</v>
      </c>
    </row>
    <row r="3537" spans="1:10" x14ac:dyDescent="0.2">
      <c r="A3537" s="8" t="str">
        <f>Table76810[[#This Row],[Test No.]]&amp;Table76810[[#This Row],[Section]]&amp;Table76810[[#This Row],[Q No.]]</f>
        <v>R4016</v>
      </c>
      <c r="C3537" s="7" t="s">
        <v>71</v>
      </c>
      <c r="D3537" s="12">
        <v>16</v>
      </c>
      <c r="F3537" s="11">
        <f>Table76810[[#This Row],[CID]]</f>
        <v>0</v>
      </c>
      <c r="J3537" s="11" t="e">
        <f>VLOOKUP(Table76810[[#This Row],[CID]],ALY,2,FALSE)</f>
        <v>#N/A</v>
      </c>
    </row>
    <row r="3538" spans="1:10" x14ac:dyDescent="0.2">
      <c r="A3538" s="8" t="str">
        <f>Table76810[[#This Row],[Test No.]]&amp;Table76810[[#This Row],[Section]]&amp;Table76810[[#This Row],[Q No.]]</f>
        <v>R4017</v>
      </c>
      <c r="C3538" s="7" t="s">
        <v>71</v>
      </c>
      <c r="D3538" s="12">
        <v>17</v>
      </c>
      <c r="F3538" s="11">
        <f>Table76810[[#This Row],[CID]]</f>
        <v>0</v>
      </c>
      <c r="J3538" s="11" t="e">
        <f>VLOOKUP(Table76810[[#This Row],[CID]],ALY,2,FALSE)</f>
        <v>#N/A</v>
      </c>
    </row>
    <row r="3539" spans="1:10" x14ac:dyDescent="0.2">
      <c r="A3539" s="8" t="str">
        <f>Table76810[[#This Row],[Test No.]]&amp;Table76810[[#This Row],[Section]]&amp;Table76810[[#This Row],[Q No.]]</f>
        <v>R4018</v>
      </c>
      <c r="C3539" s="7" t="s">
        <v>71</v>
      </c>
      <c r="D3539" s="12">
        <v>18</v>
      </c>
      <c r="F3539" s="11">
        <f>Table76810[[#This Row],[CID]]</f>
        <v>0</v>
      </c>
      <c r="J3539" s="11" t="e">
        <f>VLOOKUP(Table76810[[#This Row],[CID]],ALY,2,FALSE)</f>
        <v>#N/A</v>
      </c>
    </row>
    <row r="3540" spans="1:10" x14ac:dyDescent="0.2">
      <c r="A3540" s="8" t="str">
        <f>Table76810[[#This Row],[Test No.]]&amp;Table76810[[#This Row],[Section]]&amp;Table76810[[#This Row],[Q No.]]</f>
        <v>R4019</v>
      </c>
      <c r="C3540" s="7" t="s">
        <v>71</v>
      </c>
      <c r="D3540" s="12">
        <v>19</v>
      </c>
      <c r="F3540" s="11">
        <f>Table76810[[#This Row],[CID]]</f>
        <v>0</v>
      </c>
      <c r="J3540" s="11" t="e">
        <f>VLOOKUP(Table76810[[#This Row],[CID]],ALY,2,FALSE)</f>
        <v>#N/A</v>
      </c>
    </row>
    <row r="3541" spans="1:10" x14ac:dyDescent="0.2">
      <c r="A3541" s="8" t="str">
        <f>Table76810[[#This Row],[Test No.]]&amp;Table76810[[#This Row],[Section]]&amp;Table76810[[#This Row],[Q No.]]</f>
        <v>R4020</v>
      </c>
      <c r="C3541" s="7" t="s">
        <v>71</v>
      </c>
      <c r="D3541" s="12">
        <v>20</v>
      </c>
      <c r="F3541" s="11">
        <f>Table76810[[#This Row],[CID]]</f>
        <v>0</v>
      </c>
      <c r="J3541" s="11" t="e">
        <f>VLOOKUP(Table76810[[#This Row],[CID]],ALY,2,FALSE)</f>
        <v>#N/A</v>
      </c>
    </row>
    <row r="3542" spans="1:10" x14ac:dyDescent="0.2">
      <c r="A3542" s="8" t="str">
        <f>Table76810[[#This Row],[Test No.]]&amp;Table76810[[#This Row],[Section]]&amp;Table76810[[#This Row],[Q No.]]</f>
        <v>R4021</v>
      </c>
      <c r="C3542" s="7" t="s">
        <v>71</v>
      </c>
      <c r="D3542" s="12">
        <v>21</v>
      </c>
      <c r="F3542" s="11">
        <f>Table76810[[#This Row],[CID]]</f>
        <v>0</v>
      </c>
      <c r="J3542" s="11" t="e">
        <f>VLOOKUP(Table76810[[#This Row],[CID]],ALY,2,FALSE)</f>
        <v>#N/A</v>
      </c>
    </row>
    <row r="3543" spans="1:10" x14ac:dyDescent="0.2">
      <c r="A3543" s="8" t="str">
        <f>Table76810[[#This Row],[Test No.]]&amp;Table76810[[#This Row],[Section]]&amp;Table76810[[#This Row],[Q No.]]</f>
        <v>R4022</v>
      </c>
      <c r="C3543" s="7" t="s">
        <v>71</v>
      </c>
      <c r="D3543" s="12">
        <v>22</v>
      </c>
      <c r="F3543" s="11">
        <f>Table76810[[#This Row],[CID]]</f>
        <v>0</v>
      </c>
      <c r="J3543" s="11" t="e">
        <f>VLOOKUP(Table76810[[#This Row],[CID]],ALY,2,FALSE)</f>
        <v>#N/A</v>
      </c>
    </row>
    <row r="3544" spans="1:10" x14ac:dyDescent="0.2">
      <c r="A3544" s="8" t="str">
        <f>Table76810[[#This Row],[Test No.]]&amp;Table76810[[#This Row],[Section]]&amp;Table76810[[#This Row],[Q No.]]</f>
        <v>R4023</v>
      </c>
      <c r="C3544" s="7" t="s">
        <v>71</v>
      </c>
      <c r="D3544" s="12">
        <v>23</v>
      </c>
      <c r="F3544" s="11">
        <f>Table76810[[#This Row],[CID]]</f>
        <v>0</v>
      </c>
      <c r="J3544" s="11" t="e">
        <f>VLOOKUP(Table76810[[#This Row],[CID]],ALY,2,FALSE)</f>
        <v>#N/A</v>
      </c>
    </row>
    <row r="3545" spans="1:10" x14ac:dyDescent="0.2">
      <c r="A3545" s="8" t="str">
        <f>Table76810[[#This Row],[Test No.]]&amp;Table76810[[#This Row],[Section]]&amp;Table76810[[#This Row],[Q No.]]</f>
        <v>R4024</v>
      </c>
      <c r="C3545" s="7" t="s">
        <v>71</v>
      </c>
      <c r="D3545" s="12">
        <v>24</v>
      </c>
      <c r="F3545" s="11">
        <f>Table76810[[#This Row],[CID]]</f>
        <v>0</v>
      </c>
      <c r="J3545" s="11" t="e">
        <f>VLOOKUP(Table76810[[#This Row],[CID]],ALY,2,FALSE)</f>
        <v>#N/A</v>
      </c>
    </row>
    <row r="3546" spans="1:10" x14ac:dyDescent="0.2">
      <c r="A3546" s="8" t="str">
        <f>Table76810[[#This Row],[Test No.]]&amp;Table76810[[#This Row],[Section]]&amp;Table76810[[#This Row],[Q No.]]</f>
        <v>R4025</v>
      </c>
      <c r="C3546" s="7" t="s">
        <v>71</v>
      </c>
      <c r="D3546" s="12">
        <v>25</v>
      </c>
      <c r="F3546" s="11">
        <f>Table76810[[#This Row],[CID]]</f>
        <v>0</v>
      </c>
      <c r="J3546" s="11" t="e">
        <f>VLOOKUP(Table76810[[#This Row],[CID]],ALY,2,FALSE)</f>
        <v>#N/A</v>
      </c>
    </row>
    <row r="3547" spans="1:10" x14ac:dyDescent="0.2">
      <c r="A3547" s="8" t="str">
        <f>Table76810[[#This Row],[Test No.]]&amp;Table76810[[#This Row],[Section]]&amp;Table76810[[#This Row],[Q No.]]</f>
        <v>R4026</v>
      </c>
      <c r="C3547" s="7" t="s">
        <v>71</v>
      </c>
      <c r="D3547" s="12">
        <v>26</v>
      </c>
      <c r="F3547" s="11">
        <f>Table76810[[#This Row],[CID]]</f>
        <v>0</v>
      </c>
      <c r="J3547" s="11" t="e">
        <f>VLOOKUP(Table76810[[#This Row],[CID]],ALY,2,FALSE)</f>
        <v>#N/A</v>
      </c>
    </row>
    <row r="3548" spans="1:10" x14ac:dyDescent="0.2">
      <c r="A3548" s="8" t="str">
        <f>Table76810[[#This Row],[Test No.]]&amp;Table76810[[#This Row],[Section]]&amp;Table76810[[#This Row],[Q No.]]</f>
        <v>R4027</v>
      </c>
      <c r="C3548" s="7" t="s">
        <v>71</v>
      </c>
      <c r="D3548" s="12">
        <v>27</v>
      </c>
      <c r="F3548" s="11">
        <f>Table76810[[#This Row],[CID]]</f>
        <v>0</v>
      </c>
      <c r="J3548" s="11" t="e">
        <f>VLOOKUP(Table76810[[#This Row],[CID]],ALY,2,FALSE)</f>
        <v>#N/A</v>
      </c>
    </row>
    <row r="3549" spans="1:10" x14ac:dyDescent="0.2">
      <c r="A3549" s="8" t="str">
        <f>Table76810[[#This Row],[Test No.]]&amp;Table76810[[#This Row],[Section]]&amp;Table76810[[#This Row],[Q No.]]</f>
        <v>R4028</v>
      </c>
      <c r="C3549" s="7" t="s">
        <v>71</v>
      </c>
      <c r="D3549" s="12">
        <v>28</v>
      </c>
      <c r="F3549" s="11">
        <f>Table76810[[#This Row],[CID]]</f>
        <v>0</v>
      </c>
      <c r="J3549" s="11" t="e">
        <f>VLOOKUP(Table76810[[#This Row],[CID]],ALY,2,FALSE)</f>
        <v>#N/A</v>
      </c>
    </row>
    <row r="3550" spans="1:10" x14ac:dyDescent="0.2">
      <c r="A3550" s="8" t="str">
        <f>Table76810[[#This Row],[Test No.]]&amp;Table76810[[#This Row],[Section]]&amp;Table76810[[#This Row],[Q No.]]</f>
        <v>R4029</v>
      </c>
      <c r="C3550" s="7" t="s">
        <v>71</v>
      </c>
      <c r="D3550" s="12">
        <v>29</v>
      </c>
      <c r="F3550" s="11">
        <f>Table76810[[#This Row],[CID]]</f>
        <v>0</v>
      </c>
      <c r="J3550" s="11" t="e">
        <f>VLOOKUP(Table76810[[#This Row],[CID]],ALY,2,FALSE)</f>
        <v>#N/A</v>
      </c>
    </row>
    <row r="3551" spans="1:10" x14ac:dyDescent="0.2">
      <c r="A3551" s="8" t="str">
        <f>Table76810[[#This Row],[Test No.]]&amp;Table76810[[#This Row],[Section]]&amp;Table76810[[#This Row],[Q No.]]</f>
        <v>R4030</v>
      </c>
      <c r="C3551" s="7" t="s">
        <v>71</v>
      </c>
      <c r="D3551" s="12">
        <v>30</v>
      </c>
      <c r="F3551" s="11">
        <f>Table76810[[#This Row],[CID]]</f>
        <v>0</v>
      </c>
      <c r="J3551" s="11" t="e">
        <f>VLOOKUP(Table76810[[#This Row],[CID]],ALY,2,FALSE)</f>
        <v>#N/A</v>
      </c>
    </row>
    <row r="3552" spans="1:10" x14ac:dyDescent="0.2">
      <c r="A3552" s="8" t="str">
        <f>Table76810[[#This Row],[Test No.]]&amp;Table76810[[#This Row],[Section]]&amp;Table76810[[#This Row],[Q No.]]</f>
        <v>R4031</v>
      </c>
      <c r="C3552" s="7" t="s">
        <v>71</v>
      </c>
      <c r="D3552" s="12">
        <v>31</v>
      </c>
      <c r="F3552" s="11">
        <f>Table76810[[#This Row],[CID]]</f>
        <v>0</v>
      </c>
      <c r="J3552" s="11" t="e">
        <f>VLOOKUP(Table76810[[#This Row],[CID]],ALY,2,FALSE)</f>
        <v>#N/A</v>
      </c>
    </row>
    <row r="3553" spans="1:10" x14ac:dyDescent="0.2">
      <c r="A3553" s="8" t="str">
        <f>Table76810[[#This Row],[Test No.]]&amp;Table76810[[#This Row],[Section]]&amp;Table76810[[#This Row],[Q No.]]</f>
        <v>R4032</v>
      </c>
      <c r="C3553" s="7" t="s">
        <v>71</v>
      </c>
      <c r="D3553" s="12">
        <v>32</v>
      </c>
      <c r="F3553" s="11">
        <f>Table76810[[#This Row],[CID]]</f>
        <v>0</v>
      </c>
      <c r="J3553" s="11" t="e">
        <f>VLOOKUP(Table76810[[#This Row],[CID]],ALY,2,FALSE)</f>
        <v>#N/A</v>
      </c>
    </row>
    <row r="3554" spans="1:10" x14ac:dyDescent="0.2">
      <c r="A3554" s="8" t="str">
        <f>Table76810[[#This Row],[Test No.]]&amp;Table76810[[#This Row],[Section]]&amp;Table76810[[#This Row],[Q No.]]</f>
        <v>R4033</v>
      </c>
      <c r="C3554" s="7" t="s">
        <v>71</v>
      </c>
      <c r="D3554" s="12">
        <v>33</v>
      </c>
      <c r="F3554" s="11">
        <f>Table76810[[#This Row],[CID]]</f>
        <v>0</v>
      </c>
      <c r="J3554" s="11" t="e">
        <f>VLOOKUP(Table76810[[#This Row],[CID]],ALY,2,FALSE)</f>
        <v>#N/A</v>
      </c>
    </row>
    <row r="3555" spans="1:10" x14ac:dyDescent="0.2">
      <c r="A3555" s="8" t="str">
        <f>Table76810[[#This Row],[Test No.]]&amp;Table76810[[#This Row],[Section]]&amp;Table76810[[#This Row],[Q No.]]</f>
        <v>R4034</v>
      </c>
      <c r="C3555" s="7" t="s">
        <v>71</v>
      </c>
      <c r="D3555" s="12">
        <v>34</v>
      </c>
      <c r="F3555" s="11">
        <f>Table76810[[#This Row],[CID]]</f>
        <v>0</v>
      </c>
      <c r="J3555" s="11" t="e">
        <f>VLOOKUP(Table76810[[#This Row],[CID]],ALY,2,FALSE)</f>
        <v>#N/A</v>
      </c>
    </row>
    <row r="3556" spans="1:10" x14ac:dyDescent="0.2">
      <c r="A3556" s="8" t="str">
        <f>Table76810[[#This Row],[Test No.]]&amp;Table76810[[#This Row],[Section]]&amp;Table76810[[#This Row],[Q No.]]</f>
        <v>R4035</v>
      </c>
      <c r="C3556" s="7" t="s">
        <v>71</v>
      </c>
      <c r="D3556" s="12">
        <v>35</v>
      </c>
      <c r="F3556" s="11">
        <f>Table76810[[#This Row],[CID]]</f>
        <v>0</v>
      </c>
      <c r="J3556" s="11" t="e">
        <f>VLOOKUP(Table76810[[#This Row],[CID]],ALY,2,FALSE)</f>
        <v>#N/A</v>
      </c>
    </row>
    <row r="3557" spans="1:10" x14ac:dyDescent="0.2">
      <c r="A3557" s="8" t="str">
        <f>Table76810[[#This Row],[Test No.]]&amp;Table76810[[#This Row],[Section]]&amp;Table76810[[#This Row],[Q No.]]</f>
        <v>R4036</v>
      </c>
      <c r="C3557" s="7" t="s">
        <v>71</v>
      </c>
      <c r="D3557" s="12">
        <v>36</v>
      </c>
      <c r="F3557" s="11">
        <f>Table76810[[#This Row],[CID]]</f>
        <v>0</v>
      </c>
      <c r="J3557" s="11" t="e">
        <f>VLOOKUP(Table76810[[#This Row],[CID]],ALY,2,FALSE)</f>
        <v>#N/A</v>
      </c>
    </row>
    <row r="3558" spans="1:10" x14ac:dyDescent="0.2">
      <c r="A3558" s="8" t="str">
        <f>Table76810[[#This Row],[Test No.]]&amp;Table76810[[#This Row],[Section]]&amp;Table76810[[#This Row],[Q No.]]</f>
        <v>R4037</v>
      </c>
      <c r="C3558" s="7" t="s">
        <v>71</v>
      </c>
      <c r="D3558" s="12">
        <v>37</v>
      </c>
      <c r="F3558" s="11">
        <f>Table76810[[#This Row],[CID]]</f>
        <v>0</v>
      </c>
      <c r="J3558" s="11" t="e">
        <f>VLOOKUP(Table76810[[#This Row],[CID]],ALY,2,FALSE)</f>
        <v>#N/A</v>
      </c>
    </row>
    <row r="3559" spans="1:10" x14ac:dyDescent="0.2">
      <c r="A3559" s="8" t="str">
        <f>Table76810[[#This Row],[Test No.]]&amp;Table76810[[#This Row],[Section]]&amp;Table76810[[#This Row],[Q No.]]</f>
        <v>R4038</v>
      </c>
      <c r="C3559" s="7" t="s">
        <v>71</v>
      </c>
      <c r="D3559" s="12">
        <v>38</v>
      </c>
      <c r="F3559" s="11">
        <f>Table76810[[#This Row],[CID]]</f>
        <v>0</v>
      </c>
      <c r="J3559" s="11" t="e">
        <f>VLOOKUP(Table76810[[#This Row],[CID]],ALY,2,FALSE)</f>
        <v>#N/A</v>
      </c>
    </row>
    <row r="3560" spans="1:10" x14ac:dyDescent="0.2">
      <c r="A3560" s="8" t="str">
        <f>Table76810[[#This Row],[Test No.]]&amp;Table76810[[#This Row],[Section]]&amp;Table76810[[#This Row],[Q No.]]</f>
        <v>R4039</v>
      </c>
      <c r="C3560" s="7" t="s">
        <v>71</v>
      </c>
      <c r="D3560" s="12">
        <v>39</v>
      </c>
      <c r="F3560" s="11">
        <f>Table76810[[#This Row],[CID]]</f>
        <v>0</v>
      </c>
      <c r="J3560" s="11" t="e">
        <f>VLOOKUP(Table76810[[#This Row],[CID]],ALY,2,FALSE)</f>
        <v>#N/A</v>
      </c>
    </row>
    <row r="3561" spans="1:10" x14ac:dyDescent="0.2">
      <c r="A3561" s="8" t="str">
        <f>Table76810[[#This Row],[Test No.]]&amp;Table76810[[#This Row],[Section]]&amp;Table76810[[#This Row],[Q No.]]</f>
        <v>R4040</v>
      </c>
      <c r="C3561" s="7" t="s">
        <v>71</v>
      </c>
      <c r="D3561" s="12">
        <v>40</v>
      </c>
      <c r="F3561" s="11">
        <f>Table76810[[#This Row],[CID]]</f>
        <v>0</v>
      </c>
      <c r="J3561" s="11" t="e">
        <f>VLOOKUP(Table76810[[#This Row],[CID]],ALY,2,FALSE)</f>
        <v>#N/A</v>
      </c>
    </row>
    <row r="3562" spans="1:10" x14ac:dyDescent="0.2">
      <c r="A3562" s="8" t="str">
        <f>Table76810[[#This Row],[Test No.]]&amp;Table76810[[#This Row],[Section]]&amp;Table76810[[#This Row],[Q No.]]</f>
        <v>R411</v>
      </c>
      <c r="C3562" s="7" t="s">
        <v>70</v>
      </c>
      <c r="D3562" s="12">
        <v>1</v>
      </c>
      <c r="F3562" s="11">
        <f>Table76810[[#This Row],[CID]]</f>
        <v>0</v>
      </c>
      <c r="J3562" s="11" t="e">
        <f>VLOOKUP(Table76810[[#This Row],[CID]],ALY,2,FALSE)</f>
        <v>#N/A</v>
      </c>
    </row>
    <row r="3563" spans="1:10" x14ac:dyDescent="0.2">
      <c r="A3563" s="8" t="str">
        <f>Table76810[[#This Row],[Test No.]]&amp;Table76810[[#This Row],[Section]]&amp;Table76810[[#This Row],[Q No.]]</f>
        <v>R412</v>
      </c>
      <c r="C3563" s="7" t="s">
        <v>70</v>
      </c>
      <c r="D3563" s="12">
        <v>2</v>
      </c>
      <c r="F3563" s="11">
        <f>Table76810[[#This Row],[CID]]</f>
        <v>0</v>
      </c>
      <c r="J3563" s="11" t="e">
        <f>VLOOKUP(Table76810[[#This Row],[CID]],ALY,2,FALSE)</f>
        <v>#N/A</v>
      </c>
    </row>
    <row r="3564" spans="1:10" x14ac:dyDescent="0.2">
      <c r="A3564" s="8" t="str">
        <f>Table76810[[#This Row],[Test No.]]&amp;Table76810[[#This Row],[Section]]&amp;Table76810[[#This Row],[Q No.]]</f>
        <v>R413</v>
      </c>
      <c r="C3564" s="7" t="s">
        <v>70</v>
      </c>
      <c r="D3564" s="12">
        <v>3</v>
      </c>
      <c r="F3564" s="11">
        <f>Table76810[[#This Row],[CID]]</f>
        <v>0</v>
      </c>
      <c r="J3564" s="11" t="e">
        <f>VLOOKUP(Table76810[[#This Row],[CID]],ALY,2,FALSE)</f>
        <v>#N/A</v>
      </c>
    </row>
    <row r="3565" spans="1:10" x14ac:dyDescent="0.2">
      <c r="A3565" s="8" t="str">
        <f>Table76810[[#This Row],[Test No.]]&amp;Table76810[[#This Row],[Section]]&amp;Table76810[[#This Row],[Q No.]]</f>
        <v>R414</v>
      </c>
      <c r="C3565" s="7" t="s">
        <v>70</v>
      </c>
      <c r="D3565" s="12">
        <v>4</v>
      </c>
      <c r="F3565" s="11">
        <f>Table76810[[#This Row],[CID]]</f>
        <v>0</v>
      </c>
      <c r="J3565" s="11" t="e">
        <f>VLOOKUP(Table76810[[#This Row],[CID]],ALY,2,FALSE)</f>
        <v>#N/A</v>
      </c>
    </row>
    <row r="3566" spans="1:10" x14ac:dyDescent="0.2">
      <c r="A3566" s="8" t="str">
        <f>Table76810[[#This Row],[Test No.]]&amp;Table76810[[#This Row],[Section]]&amp;Table76810[[#This Row],[Q No.]]</f>
        <v>R415</v>
      </c>
      <c r="C3566" s="7" t="s">
        <v>70</v>
      </c>
      <c r="D3566" s="12">
        <v>5</v>
      </c>
      <c r="F3566" s="11">
        <f>Table76810[[#This Row],[CID]]</f>
        <v>0</v>
      </c>
      <c r="J3566" s="11" t="e">
        <f>VLOOKUP(Table76810[[#This Row],[CID]],ALY,2,FALSE)</f>
        <v>#N/A</v>
      </c>
    </row>
    <row r="3567" spans="1:10" x14ac:dyDescent="0.2">
      <c r="A3567" s="8" t="str">
        <f>Table76810[[#This Row],[Test No.]]&amp;Table76810[[#This Row],[Section]]&amp;Table76810[[#This Row],[Q No.]]</f>
        <v>R416</v>
      </c>
      <c r="C3567" s="7" t="s">
        <v>70</v>
      </c>
      <c r="D3567" s="12">
        <v>6</v>
      </c>
      <c r="F3567" s="11">
        <f>Table76810[[#This Row],[CID]]</f>
        <v>0</v>
      </c>
      <c r="J3567" s="11" t="e">
        <f>VLOOKUP(Table76810[[#This Row],[CID]],ALY,2,FALSE)</f>
        <v>#N/A</v>
      </c>
    </row>
    <row r="3568" spans="1:10" x14ac:dyDescent="0.2">
      <c r="A3568" s="8" t="str">
        <f>Table76810[[#This Row],[Test No.]]&amp;Table76810[[#This Row],[Section]]&amp;Table76810[[#This Row],[Q No.]]</f>
        <v>R417</v>
      </c>
      <c r="C3568" s="7" t="s">
        <v>70</v>
      </c>
      <c r="D3568" s="12">
        <v>7</v>
      </c>
      <c r="F3568" s="11">
        <f>Table76810[[#This Row],[CID]]</f>
        <v>0</v>
      </c>
      <c r="J3568" s="11" t="e">
        <f>VLOOKUP(Table76810[[#This Row],[CID]],ALY,2,FALSE)</f>
        <v>#N/A</v>
      </c>
    </row>
    <row r="3569" spans="1:10" x14ac:dyDescent="0.2">
      <c r="A3569" s="8" t="str">
        <f>Table76810[[#This Row],[Test No.]]&amp;Table76810[[#This Row],[Section]]&amp;Table76810[[#This Row],[Q No.]]</f>
        <v>R418</v>
      </c>
      <c r="C3569" s="7" t="s">
        <v>70</v>
      </c>
      <c r="D3569" s="12">
        <v>8</v>
      </c>
      <c r="F3569" s="11">
        <f>Table76810[[#This Row],[CID]]</f>
        <v>0</v>
      </c>
      <c r="J3569" s="11" t="e">
        <f>VLOOKUP(Table76810[[#This Row],[CID]],ALY,2,FALSE)</f>
        <v>#N/A</v>
      </c>
    </row>
    <row r="3570" spans="1:10" x14ac:dyDescent="0.2">
      <c r="A3570" s="8" t="str">
        <f>Table76810[[#This Row],[Test No.]]&amp;Table76810[[#This Row],[Section]]&amp;Table76810[[#This Row],[Q No.]]</f>
        <v>R419</v>
      </c>
      <c r="C3570" s="7" t="s">
        <v>70</v>
      </c>
      <c r="D3570" s="12">
        <v>9</v>
      </c>
      <c r="F3570" s="11">
        <f>Table76810[[#This Row],[CID]]</f>
        <v>0</v>
      </c>
      <c r="J3570" s="11" t="e">
        <f>VLOOKUP(Table76810[[#This Row],[CID]],ALY,2,FALSE)</f>
        <v>#N/A</v>
      </c>
    </row>
    <row r="3571" spans="1:10" x14ac:dyDescent="0.2">
      <c r="A3571" s="8" t="str">
        <f>Table76810[[#This Row],[Test No.]]&amp;Table76810[[#This Row],[Section]]&amp;Table76810[[#This Row],[Q No.]]</f>
        <v>R4110</v>
      </c>
      <c r="C3571" s="7" t="s">
        <v>70</v>
      </c>
      <c r="D3571" s="12">
        <v>10</v>
      </c>
      <c r="F3571" s="11">
        <f>Table76810[[#This Row],[CID]]</f>
        <v>0</v>
      </c>
      <c r="J3571" s="11" t="e">
        <f>VLOOKUP(Table76810[[#This Row],[CID]],ALY,2,FALSE)</f>
        <v>#N/A</v>
      </c>
    </row>
    <row r="3572" spans="1:10" x14ac:dyDescent="0.2">
      <c r="A3572" s="8" t="str">
        <f>Table76810[[#This Row],[Test No.]]&amp;Table76810[[#This Row],[Section]]&amp;Table76810[[#This Row],[Q No.]]</f>
        <v>R4111</v>
      </c>
      <c r="C3572" s="7" t="s">
        <v>70</v>
      </c>
      <c r="D3572" s="12">
        <v>11</v>
      </c>
      <c r="F3572" s="11">
        <f>Table76810[[#This Row],[CID]]</f>
        <v>0</v>
      </c>
      <c r="J3572" s="11" t="e">
        <f>VLOOKUP(Table76810[[#This Row],[CID]],ALY,2,FALSE)</f>
        <v>#N/A</v>
      </c>
    </row>
    <row r="3573" spans="1:10" x14ac:dyDescent="0.2">
      <c r="A3573" s="8" t="str">
        <f>Table76810[[#This Row],[Test No.]]&amp;Table76810[[#This Row],[Section]]&amp;Table76810[[#This Row],[Q No.]]</f>
        <v>R4112</v>
      </c>
      <c r="C3573" s="7" t="s">
        <v>70</v>
      </c>
      <c r="D3573" s="12">
        <v>12</v>
      </c>
      <c r="F3573" s="11">
        <f>Table76810[[#This Row],[CID]]</f>
        <v>0</v>
      </c>
      <c r="J3573" s="11" t="e">
        <f>VLOOKUP(Table76810[[#This Row],[CID]],ALY,2,FALSE)</f>
        <v>#N/A</v>
      </c>
    </row>
    <row r="3574" spans="1:10" x14ac:dyDescent="0.2">
      <c r="A3574" s="8" t="str">
        <f>Table76810[[#This Row],[Test No.]]&amp;Table76810[[#This Row],[Section]]&amp;Table76810[[#This Row],[Q No.]]</f>
        <v>R4113</v>
      </c>
      <c r="C3574" s="7" t="s">
        <v>70</v>
      </c>
      <c r="D3574" s="12">
        <v>13</v>
      </c>
      <c r="F3574" s="11">
        <f>Table76810[[#This Row],[CID]]</f>
        <v>0</v>
      </c>
      <c r="J3574" s="11" t="e">
        <f>VLOOKUP(Table76810[[#This Row],[CID]],ALY,2,FALSE)</f>
        <v>#N/A</v>
      </c>
    </row>
    <row r="3575" spans="1:10" x14ac:dyDescent="0.2">
      <c r="A3575" s="8" t="str">
        <f>Table76810[[#This Row],[Test No.]]&amp;Table76810[[#This Row],[Section]]&amp;Table76810[[#This Row],[Q No.]]</f>
        <v>R4114</v>
      </c>
      <c r="C3575" s="7" t="s">
        <v>70</v>
      </c>
      <c r="D3575" s="12">
        <v>14</v>
      </c>
      <c r="F3575" s="11">
        <f>Table76810[[#This Row],[CID]]</f>
        <v>0</v>
      </c>
      <c r="J3575" s="11" t="e">
        <f>VLOOKUP(Table76810[[#This Row],[CID]],ALY,2,FALSE)</f>
        <v>#N/A</v>
      </c>
    </row>
    <row r="3576" spans="1:10" x14ac:dyDescent="0.2">
      <c r="A3576" s="8" t="str">
        <f>Table76810[[#This Row],[Test No.]]&amp;Table76810[[#This Row],[Section]]&amp;Table76810[[#This Row],[Q No.]]</f>
        <v>R4115</v>
      </c>
      <c r="C3576" s="7" t="s">
        <v>70</v>
      </c>
      <c r="D3576" s="12">
        <v>15</v>
      </c>
      <c r="F3576" s="11">
        <f>Table76810[[#This Row],[CID]]</f>
        <v>0</v>
      </c>
      <c r="J3576" s="11" t="e">
        <f>VLOOKUP(Table76810[[#This Row],[CID]],ALY,2,FALSE)</f>
        <v>#N/A</v>
      </c>
    </row>
    <row r="3577" spans="1:10" x14ac:dyDescent="0.2">
      <c r="A3577" s="8" t="str">
        <f>Table76810[[#This Row],[Test No.]]&amp;Table76810[[#This Row],[Section]]&amp;Table76810[[#This Row],[Q No.]]</f>
        <v>R4116</v>
      </c>
      <c r="C3577" s="7" t="s">
        <v>70</v>
      </c>
      <c r="D3577" s="12">
        <v>16</v>
      </c>
      <c r="F3577" s="11">
        <f>Table76810[[#This Row],[CID]]</f>
        <v>0</v>
      </c>
      <c r="J3577" s="11" t="e">
        <f>VLOOKUP(Table76810[[#This Row],[CID]],ALY,2,FALSE)</f>
        <v>#N/A</v>
      </c>
    </row>
    <row r="3578" spans="1:10" x14ac:dyDescent="0.2">
      <c r="A3578" s="8" t="str">
        <f>Table76810[[#This Row],[Test No.]]&amp;Table76810[[#This Row],[Section]]&amp;Table76810[[#This Row],[Q No.]]</f>
        <v>R4117</v>
      </c>
      <c r="C3578" s="7" t="s">
        <v>70</v>
      </c>
      <c r="D3578" s="12">
        <v>17</v>
      </c>
      <c r="F3578" s="11">
        <f>Table76810[[#This Row],[CID]]</f>
        <v>0</v>
      </c>
      <c r="J3578" s="11" t="e">
        <f>VLOOKUP(Table76810[[#This Row],[CID]],ALY,2,FALSE)</f>
        <v>#N/A</v>
      </c>
    </row>
    <row r="3579" spans="1:10" x14ac:dyDescent="0.2">
      <c r="A3579" s="8" t="str">
        <f>Table76810[[#This Row],[Test No.]]&amp;Table76810[[#This Row],[Section]]&amp;Table76810[[#This Row],[Q No.]]</f>
        <v>R4118</v>
      </c>
      <c r="C3579" s="7" t="s">
        <v>70</v>
      </c>
      <c r="D3579" s="12">
        <v>18</v>
      </c>
      <c r="F3579" s="11">
        <f>Table76810[[#This Row],[CID]]</f>
        <v>0</v>
      </c>
      <c r="J3579" s="11" t="e">
        <f>VLOOKUP(Table76810[[#This Row],[CID]],ALY,2,FALSE)</f>
        <v>#N/A</v>
      </c>
    </row>
    <row r="3580" spans="1:10" x14ac:dyDescent="0.2">
      <c r="A3580" s="8" t="str">
        <f>Table76810[[#This Row],[Test No.]]&amp;Table76810[[#This Row],[Section]]&amp;Table76810[[#This Row],[Q No.]]</f>
        <v>R4119</v>
      </c>
      <c r="C3580" s="7" t="s">
        <v>70</v>
      </c>
      <c r="D3580" s="12">
        <v>19</v>
      </c>
      <c r="F3580" s="11">
        <f>Table76810[[#This Row],[CID]]</f>
        <v>0</v>
      </c>
      <c r="J3580" s="11" t="e">
        <f>VLOOKUP(Table76810[[#This Row],[CID]],ALY,2,FALSE)</f>
        <v>#N/A</v>
      </c>
    </row>
    <row r="3581" spans="1:10" x14ac:dyDescent="0.2">
      <c r="A3581" s="8" t="str">
        <f>Table76810[[#This Row],[Test No.]]&amp;Table76810[[#This Row],[Section]]&amp;Table76810[[#This Row],[Q No.]]</f>
        <v>R4120</v>
      </c>
      <c r="C3581" s="7" t="s">
        <v>70</v>
      </c>
      <c r="D3581" s="12">
        <v>20</v>
      </c>
      <c r="F3581" s="11">
        <f>Table76810[[#This Row],[CID]]</f>
        <v>0</v>
      </c>
      <c r="J3581" s="11" t="e">
        <f>VLOOKUP(Table76810[[#This Row],[CID]],ALY,2,FALSE)</f>
        <v>#N/A</v>
      </c>
    </row>
    <row r="3582" spans="1:10" x14ac:dyDescent="0.2">
      <c r="A3582" s="8" t="str">
        <f>Table76810[[#This Row],[Test No.]]&amp;Table76810[[#This Row],[Section]]&amp;Table76810[[#This Row],[Q No.]]</f>
        <v>R4121</v>
      </c>
      <c r="C3582" s="7" t="s">
        <v>70</v>
      </c>
      <c r="D3582" s="12">
        <v>21</v>
      </c>
      <c r="F3582" s="11">
        <f>Table76810[[#This Row],[CID]]</f>
        <v>0</v>
      </c>
      <c r="J3582" s="11" t="e">
        <f>VLOOKUP(Table76810[[#This Row],[CID]],ALY,2,FALSE)</f>
        <v>#N/A</v>
      </c>
    </row>
    <row r="3583" spans="1:10" x14ac:dyDescent="0.2">
      <c r="A3583" s="8" t="str">
        <f>Table76810[[#This Row],[Test No.]]&amp;Table76810[[#This Row],[Section]]&amp;Table76810[[#This Row],[Q No.]]</f>
        <v>R4122</v>
      </c>
      <c r="C3583" s="7" t="s">
        <v>70</v>
      </c>
      <c r="D3583" s="12">
        <v>22</v>
      </c>
      <c r="F3583" s="11">
        <f>Table76810[[#This Row],[CID]]</f>
        <v>0</v>
      </c>
      <c r="J3583" s="11" t="e">
        <f>VLOOKUP(Table76810[[#This Row],[CID]],ALY,2,FALSE)</f>
        <v>#N/A</v>
      </c>
    </row>
    <row r="3584" spans="1:10" x14ac:dyDescent="0.2">
      <c r="A3584" s="8" t="str">
        <f>Table76810[[#This Row],[Test No.]]&amp;Table76810[[#This Row],[Section]]&amp;Table76810[[#This Row],[Q No.]]</f>
        <v>R4123</v>
      </c>
      <c r="C3584" s="7" t="s">
        <v>70</v>
      </c>
      <c r="D3584" s="12">
        <v>23</v>
      </c>
      <c r="F3584" s="11">
        <f>Table76810[[#This Row],[CID]]</f>
        <v>0</v>
      </c>
      <c r="J3584" s="11" t="e">
        <f>VLOOKUP(Table76810[[#This Row],[CID]],ALY,2,FALSE)</f>
        <v>#N/A</v>
      </c>
    </row>
    <row r="3585" spans="1:10" x14ac:dyDescent="0.2">
      <c r="A3585" s="8" t="str">
        <f>Table76810[[#This Row],[Test No.]]&amp;Table76810[[#This Row],[Section]]&amp;Table76810[[#This Row],[Q No.]]</f>
        <v>R4124</v>
      </c>
      <c r="C3585" s="7" t="s">
        <v>70</v>
      </c>
      <c r="D3585" s="12">
        <v>24</v>
      </c>
      <c r="F3585" s="11">
        <f>Table76810[[#This Row],[CID]]</f>
        <v>0</v>
      </c>
      <c r="J3585" s="11" t="e">
        <f>VLOOKUP(Table76810[[#This Row],[CID]],ALY,2,FALSE)</f>
        <v>#N/A</v>
      </c>
    </row>
    <row r="3586" spans="1:10" x14ac:dyDescent="0.2">
      <c r="A3586" s="8" t="str">
        <f>Table76810[[#This Row],[Test No.]]&amp;Table76810[[#This Row],[Section]]&amp;Table76810[[#This Row],[Q No.]]</f>
        <v>R4125</v>
      </c>
      <c r="C3586" s="7" t="s">
        <v>70</v>
      </c>
      <c r="D3586" s="12">
        <v>25</v>
      </c>
      <c r="F3586" s="11">
        <f>Table76810[[#This Row],[CID]]</f>
        <v>0</v>
      </c>
      <c r="J3586" s="11" t="e">
        <f>VLOOKUP(Table76810[[#This Row],[CID]],ALY,2,FALSE)</f>
        <v>#N/A</v>
      </c>
    </row>
    <row r="3587" spans="1:10" x14ac:dyDescent="0.2">
      <c r="A3587" s="8" t="str">
        <f>Table76810[[#This Row],[Test No.]]&amp;Table76810[[#This Row],[Section]]&amp;Table76810[[#This Row],[Q No.]]</f>
        <v>R4126</v>
      </c>
      <c r="C3587" s="7" t="s">
        <v>70</v>
      </c>
      <c r="D3587" s="12">
        <v>26</v>
      </c>
      <c r="F3587" s="11">
        <f>Table76810[[#This Row],[CID]]</f>
        <v>0</v>
      </c>
      <c r="J3587" s="11" t="e">
        <f>VLOOKUP(Table76810[[#This Row],[CID]],ALY,2,FALSE)</f>
        <v>#N/A</v>
      </c>
    </row>
    <row r="3588" spans="1:10" x14ac:dyDescent="0.2">
      <c r="A3588" s="8" t="str">
        <f>Table76810[[#This Row],[Test No.]]&amp;Table76810[[#This Row],[Section]]&amp;Table76810[[#This Row],[Q No.]]</f>
        <v>R4127</v>
      </c>
      <c r="C3588" s="7" t="s">
        <v>70</v>
      </c>
      <c r="D3588" s="12">
        <v>27</v>
      </c>
      <c r="F3588" s="11">
        <f>Table76810[[#This Row],[CID]]</f>
        <v>0</v>
      </c>
      <c r="J3588" s="11" t="e">
        <f>VLOOKUP(Table76810[[#This Row],[CID]],ALY,2,FALSE)</f>
        <v>#N/A</v>
      </c>
    </row>
    <row r="3589" spans="1:10" x14ac:dyDescent="0.2">
      <c r="A3589" s="8" t="str">
        <f>Table76810[[#This Row],[Test No.]]&amp;Table76810[[#This Row],[Section]]&amp;Table76810[[#This Row],[Q No.]]</f>
        <v>R4128</v>
      </c>
      <c r="C3589" s="7" t="s">
        <v>70</v>
      </c>
      <c r="D3589" s="12">
        <v>28</v>
      </c>
      <c r="F3589" s="11">
        <f>Table76810[[#This Row],[CID]]</f>
        <v>0</v>
      </c>
      <c r="J3589" s="11" t="e">
        <f>VLOOKUP(Table76810[[#This Row],[CID]],ALY,2,FALSE)</f>
        <v>#N/A</v>
      </c>
    </row>
    <row r="3590" spans="1:10" x14ac:dyDescent="0.2">
      <c r="A3590" s="8" t="str">
        <f>Table76810[[#This Row],[Test No.]]&amp;Table76810[[#This Row],[Section]]&amp;Table76810[[#This Row],[Q No.]]</f>
        <v>R4129</v>
      </c>
      <c r="C3590" s="7" t="s">
        <v>70</v>
      </c>
      <c r="D3590" s="12">
        <v>29</v>
      </c>
      <c r="F3590" s="11">
        <f>Table76810[[#This Row],[CID]]</f>
        <v>0</v>
      </c>
      <c r="J3590" s="11" t="e">
        <f>VLOOKUP(Table76810[[#This Row],[CID]],ALY,2,FALSE)</f>
        <v>#N/A</v>
      </c>
    </row>
    <row r="3591" spans="1:10" x14ac:dyDescent="0.2">
      <c r="A3591" s="8" t="str">
        <f>Table76810[[#This Row],[Test No.]]&amp;Table76810[[#This Row],[Section]]&amp;Table76810[[#This Row],[Q No.]]</f>
        <v>R4130</v>
      </c>
      <c r="C3591" s="7" t="s">
        <v>70</v>
      </c>
      <c r="D3591" s="12">
        <v>30</v>
      </c>
      <c r="F3591" s="11">
        <f>Table76810[[#This Row],[CID]]</f>
        <v>0</v>
      </c>
      <c r="J3591" s="11" t="e">
        <f>VLOOKUP(Table76810[[#This Row],[CID]],ALY,2,FALSE)</f>
        <v>#N/A</v>
      </c>
    </row>
    <row r="3592" spans="1:10" x14ac:dyDescent="0.2">
      <c r="A3592" s="8" t="str">
        <f>Table76810[[#This Row],[Test No.]]&amp;Table76810[[#This Row],[Section]]&amp;Table76810[[#This Row],[Q No.]]</f>
        <v>R4131</v>
      </c>
      <c r="C3592" s="7" t="s">
        <v>70</v>
      </c>
      <c r="D3592" s="12">
        <v>31</v>
      </c>
      <c r="F3592" s="11">
        <f>Table76810[[#This Row],[CID]]</f>
        <v>0</v>
      </c>
      <c r="J3592" s="11" t="e">
        <f>VLOOKUP(Table76810[[#This Row],[CID]],ALY,2,FALSE)</f>
        <v>#N/A</v>
      </c>
    </row>
    <row r="3593" spans="1:10" x14ac:dyDescent="0.2">
      <c r="A3593" s="8" t="str">
        <f>Table76810[[#This Row],[Test No.]]&amp;Table76810[[#This Row],[Section]]&amp;Table76810[[#This Row],[Q No.]]</f>
        <v>R4132</v>
      </c>
      <c r="C3593" s="7" t="s">
        <v>70</v>
      </c>
      <c r="D3593" s="12">
        <v>32</v>
      </c>
      <c r="F3593" s="11">
        <f>Table76810[[#This Row],[CID]]</f>
        <v>0</v>
      </c>
      <c r="J3593" s="11" t="e">
        <f>VLOOKUP(Table76810[[#This Row],[CID]],ALY,2,FALSE)</f>
        <v>#N/A</v>
      </c>
    </row>
    <row r="3594" spans="1:10" x14ac:dyDescent="0.2">
      <c r="A3594" s="8" t="str">
        <f>Table76810[[#This Row],[Test No.]]&amp;Table76810[[#This Row],[Section]]&amp;Table76810[[#This Row],[Q No.]]</f>
        <v>R4133</v>
      </c>
      <c r="C3594" s="7" t="s">
        <v>70</v>
      </c>
      <c r="D3594" s="12">
        <v>33</v>
      </c>
      <c r="F3594" s="11">
        <f>Table76810[[#This Row],[CID]]</f>
        <v>0</v>
      </c>
      <c r="J3594" s="11" t="e">
        <f>VLOOKUP(Table76810[[#This Row],[CID]],ALY,2,FALSE)</f>
        <v>#N/A</v>
      </c>
    </row>
    <row r="3595" spans="1:10" x14ac:dyDescent="0.2">
      <c r="A3595" s="8" t="str">
        <f>Table76810[[#This Row],[Test No.]]&amp;Table76810[[#This Row],[Section]]&amp;Table76810[[#This Row],[Q No.]]</f>
        <v>R4134</v>
      </c>
      <c r="C3595" s="7" t="s">
        <v>70</v>
      </c>
      <c r="D3595" s="12">
        <v>34</v>
      </c>
      <c r="F3595" s="11">
        <f>Table76810[[#This Row],[CID]]</f>
        <v>0</v>
      </c>
      <c r="J3595" s="11" t="e">
        <f>VLOOKUP(Table76810[[#This Row],[CID]],ALY,2,FALSE)</f>
        <v>#N/A</v>
      </c>
    </row>
    <row r="3596" spans="1:10" x14ac:dyDescent="0.2">
      <c r="A3596" s="8" t="str">
        <f>Table76810[[#This Row],[Test No.]]&amp;Table76810[[#This Row],[Section]]&amp;Table76810[[#This Row],[Q No.]]</f>
        <v>R4135</v>
      </c>
      <c r="C3596" s="7" t="s">
        <v>70</v>
      </c>
      <c r="D3596" s="12">
        <v>35</v>
      </c>
      <c r="F3596" s="11">
        <f>Table76810[[#This Row],[CID]]</f>
        <v>0</v>
      </c>
      <c r="J3596" s="11" t="e">
        <f>VLOOKUP(Table76810[[#This Row],[CID]],ALY,2,FALSE)</f>
        <v>#N/A</v>
      </c>
    </row>
    <row r="3597" spans="1:10" x14ac:dyDescent="0.2">
      <c r="A3597" s="8" t="str">
        <f>Table76810[[#This Row],[Test No.]]&amp;Table76810[[#This Row],[Section]]&amp;Table76810[[#This Row],[Q No.]]</f>
        <v>R4136</v>
      </c>
      <c r="C3597" s="7" t="s">
        <v>70</v>
      </c>
      <c r="D3597" s="12">
        <v>36</v>
      </c>
      <c r="F3597" s="11">
        <f>Table76810[[#This Row],[CID]]</f>
        <v>0</v>
      </c>
      <c r="J3597" s="11" t="e">
        <f>VLOOKUP(Table76810[[#This Row],[CID]],ALY,2,FALSE)</f>
        <v>#N/A</v>
      </c>
    </row>
    <row r="3598" spans="1:10" x14ac:dyDescent="0.2">
      <c r="A3598" s="8" t="str">
        <f>Table76810[[#This Row],[Test No.]]&amp;Table76810[[#This Row],[Section]]&amp;Table76810[[#This Row],[Q No.]]</f>
        <v>R4137</v>
      </c>
      <c r="C3598" s="7" t="s">
        <v>70</v>
      </c>
      <c r="D3598" s="12">
        <v>37</v>
      </c>
      <c r="F3598" s="11">
        <f>Table76810[[#This Row],[CID]]</f>
        <v>0</v>
      </c>
      <c r="J3598" s="11" t="e">
        <f>VLOOKUP(Table76810[[#This Row],[CID]],ALY,2,FALSE)</f>
        <v>#N/A</v>
      </c>
    </row>
    <row r="3599" spans="1:10" x14ac:dyDescent="0.2">
      <c r="A3599" s="8" t="str">
        <f>Table76810[[#This Row],[Test No.]]&amp;Table76810[[#This Row],[Section]]&amp;Table76810[[#This Row],[Q No.]]</f>
        <v>R4138</v>
      </c>
      <c r="C3599" s="7" t="s">
        <v>70</v>
      </c>
      <c r="D3599" s="12">
        <v>38</v>
      </c>
      <c r="F3599" s="11">
        <f>Table76810[[#This Row],[CID]]</f>
        <v>0</v>
      </c>
      <c r="J3599" s="11" t="e">
        <f>VLOOKUP(Table76810[[#This Row],[CID]],ALY,2,FALSE)</f>
        <v>#N/A</v>
      </c>
    </row>
    <row r="3600" spans="1:10" x14ac:dyDescent="0.2">
      <c r="A3600" s="8" t="str">
        <f>Table76810[[#This Row],[Test No.]]&amp;Table76810[[#This Row],[Section]]&amp;Table76810[[#This Row],[Q No.]]</f>
        <v>R4139</v>
      </c>
      <c r="C3600" s="7" t="s">
        <v>70</v>
      </c>
      <c r="D3600" s="12">
        <v>39</v>
      </c>
      <c r="F3600" s="11">
        <f>Table76810[[#This Row],[CID]]</f>
        <v>0</v>
      </c>
      <c r="J3600" s="11" t="e">
        <f>VLOOKUP(Table76810[[#This Row],[CID]],ALY,2,FALSE)</f>
        <v>#N/A</v>
      </c>
    </row>
    <row r="3601" spans="1:10" x14ac:dyDescent="0.2">
      <c r="A3601" s="8" t="str">
        <f>Table76810[[#This Row],[Test No.]]&amp;Table76810[[#This Row],[Section]]&amp;Table76810[[#This Row],[Q No.]]</f>
        <v>R4140</v>
      </c>
      <c r="C3601" s="7" t="s">
        <v>70</v>
      </c>
      <c r="D3601" s="12">
        <v>40</v>
      </c>
      <c r="F3601" s="11">
        <f>Table76810[[#This Row],[CID]]</f>
        <v>0</v>
      </c>
      <c r="J3601" s="11" t="e">
        <f>VLOOKUP(Table76810[[#This Row],[CID]],ALY,2,FALSE)</f>
        <v>#N/A</v>
      </c>
    </row>
    <row r="3602" spans="1:10" x14ac:dyDescent="0.2">
      <c r="A3602" s="8" t="str">
        <f>Table76810[[#This Row],[Test No.]]&amp;Table76810[[#This Row],[Section]]&amp;Table76810[[#This Row],[Q No.]]</f>
        <v>R421</v>
      </c>
      <c r="C3602" s="7" t="s">
        <v>69</v>
      </c>
      <c r="D3602" s="12">
        <v>1</v>
      </c>
      <c r="F3602" s="11">
        <f>Table76810[[#This Row],[CID]]</f>
        <v>0</v>
      </c>
      <c r="J3602" s="11" t="e">
        <f>VLOOKUP(Table76810[[#This Row],[CID]],ALY,2,FALSE)</f>
        <v>#N/A</v>
      </c>
    </row>
    <row r="3603" spans="1:10" x14ac:dyDescent="0.2">
      <c r="A3603" s="8" t="str">
        <f>Table76810[[#This Row],[Test No.]]&amp;Table76810[[#This Row],[Section]]&amp;Table76810[[#This Row],[Q No.]]</f>
        <v>R422</v>
      </c>
      <c r="C3603" s="7" t="s">
        <v>69</v>
      </c>
      <c r="D3603" s="12">
        <v>2</v>
      </c>
      <c r="F3603" s="11">
        <f>Table76810[[#This Row],[CID]]</f>
        <v>0</v>
      </c>
      <c r="J3603" s="11" t="e">
        <f>VLOOKUP(Table76810[[#This Row],[CID]],ALY,2,FALSE)</f>
        <v>#N/A</v>
      </c>
    </row>
    <row r="3604" spans="1:10" x14ac:dyDescent="0.2">
      <c r="A3604" s="8" t="str">
        <f>Table76810[[#This Row],[Test No.]]&amp;Table76810[[#This Row],[Section]]&amp;Table76810[[#This Row],[Q No.]]</f>
        <v>R423</v>
      </c>
      <c r="C3604" s="7" t="s">
        <v>69</v>
      </c>
      <c r="D3604" s="12">
        <v>3</v>
      </c>
      <c r="F3604" s="11">
        <f>Table76810[[#This Row],[CID]]</f>
        <v>0</v>
      </c>
      <c r="J3604" s="11" t="e">
        <f>VLOOKUP(Table76810[[#This Row],[CID]],ALY,2,FALSE)</f>
        <v>#N/A</v>
      </c>
    </row>
    <row r="3605" spans="1:10" x14ac:dyDescent="0.2">
      <c r="A3605" s="8" t="str">
        <f>Table76810[[#This Row],[Test No.]]&amp;Table76810[[#This Row],[Section]]&amp;Table76810[[#This Row],[Q No.]]</f>
        <v>R424</v>
      </c>
      <c r="C3605" s="7" t="s">
        <v>69</v>
      </c>
      <c r="D3605" s="12">
        <v>4</v>
      </c>
      <c r="F3605" s="11">
        <f>Table76810[[#This Row],[CID]]</f>
        <v>0</v>
      </c>
      <c r="J3605" s="11" t="e">
        <f>VLOOKUP(Table76810[[#This Row],[CID]],ALY,2,FALSE)</f>
        <v>#N/A</v>
      </c>
    </row>
    <row r="3606" spans="1:10" x14ac:dyDescent="0.2">
      <c r="A3606" s="8" t="str">
        <f>Table76810[[#This Row],[Test No.]]&amp;Table76810[[#This Row],[Section]]&amp;Table76810[[#This Row],[Q No.]]</f>
        <v>R425</v>
      </c>
      <c r="C3606" s="7" t="s">
        <v>69</v>
      </c>
      <c r="D3606" s="12">
        <v>5</v>
      </c>
      <c r="F3606" s="11">
        <f>Table76810[[#This Row],[CID]]</f>
        <v>0</v>
      </c>
      <c r="J3606" s="11" t="e">
        <f>VLOOKUP(Table76810[[#This Row],[CID]],ALY,2,FALSE)</f>
        <v>#N/A</v>
      </c>
    </row>
    <row r="3607" spans="1:10" x14ac:dyDescent="0.2">
      <c r="A3607" s="8" t="str">
        <f>Table76810[[#This Row],[Test No.]]&amp;Table76810[[#This Row],[Section]]&amp;Table76810[[#This Row],[Q No.]]</f>
        <v>R426</v>
      </c>
      <c r="C3607" s="7" t="s">
        <v>69</v>
      </c>
      <c r="D3607" s="12">
        <v>6</v>
      </c>
      <c r="F3607" s="11">
        <f>Table76810[[#This Row],[CID]]</f>
        <v>0</v>
      </c>
      <c r="J3607" s="11" t="e">
        <f>VLOOKUP(Table76810[[#This Row],[CID]],ALY,2,FALSE)</f>
        <v>#N/A</v>
      </c>
    </row>
    <row r="3608" spans="1:10" x14ac:dyDescent="0.2">
      <c r="A3608" s="8" t="str">
        <f>Table76810[[#This Row],[Test No.]]&amp;Table76810[[#This Row],[Section]]&amp;Table76810[[#This Row],[Q No.]]</f>
        <v>R427</v>
      </c>
      <c r="C3608" s="7" t="s">
        <v>69</v>
      </c>
      <c r="D3608" s="12">
        <v>7</v>
      </c>
      <c r="F3608" s="11">
        <f>Table76810[[#This Row],[CID]]</f>
        <v>0</v>
      </c>
      <c r="J3608" s="11" t="e">
        <f>VLOOKUP(Table76810[[#This Row],[CID]],ALY,2,FALSE)</f>
        <v>#N/A</v>
      </c>
    </row>
    <row r="3609" spans="1:10" x14ac:dyDescent="0.2">
      <c r="A3609" s="8" t="str">
        <f>Table76810[[#This Row],[Test No.]]&amp;Table76810[[#This Row],[Section]]&amp;Table76810[[#This Row],[Q No.]]</f>
        <v>R428</v>
      </c>
      <c r="C3609" s="7" t="s">
        <v>69</v>
      </c>
      <c r="D3609" s="12">
        <v>8</v>
      </c>
      <c r="F3609" s="11">
        <f>Table76810[[#This Row],[CID]]</f>
        <v>0</v>
      </c>
      <c r="J3609" s="11" t="e">
        <f>VLOOKUP(Table76810[[#This Row],[CID]],ALY,2,FALSE)</f>
        <v>#N/A</v>
      </c>
    </row>
    <row r="3610" spans="1:10" x14ac:dyDescent="0.2">
      <c r="A3610" s="8" t="str">
        <f>Table76810[[#This Row],[Test No.]]&amp;Table76810[[#This Row],[Section]]&amp;Table76810[[#This Row],[Q No.]]</f>
        <v>R429</v>
      </c>
      <c r="C3610" s="7" t="s">
        <v>69</v>
      </c>
      <c r="D3610" s="12">
        <v>9</v>
      </c>
      <c r="F3610" s="11">
        <f>Table76810[[#This Row],[CID]]</f>
        <v>0</v>
      </c>
      <c r="J3610" s="11" t="e">
        <f>VLOOKUP(Table76810[[#This Row],[CID]],ALY,2,FALSE)</f>
        <v>#N/A</v>
      </c>
    </row>
    <row r="3611" spans="1:10" x14ac:dyDescent="0.2">
      <c r="A3611" s="8" t="str">
        <f>Table76810[[#This Row],[Test No.]]&amp;Table76810[[#This Row],[Section]]&amp;Table76810[[#This Row],[Q No.]]</f>
        <v>R4210</v>
      </c>
      <c r="C3611" s="7" t="s">
        <v>69</v>
      </c>
      <c r="D3611" s="12">
        <v>10</v>
      </c>
      <c r="F3611" s="11">
        <f>Table76810[[#This Row],[CID]]</f>
        <v>0</v>
      </c>
      <c r="J3611" s="11" t="e">
        <f>VLOOKUP(Table76810[[#This Row],[CID]],ALY,2,FALSE)</f>
        <v>#N/A</v>
      </c>
    </row>
    <row r="3612" spans="1:10" x14ac:dyDescent="0.2">
      <c r="A3612" s="8" t="str">
        <f>Table76810[[#This Row],[Test No.]]&amp;Table76810[[#This Row],[Section]]&amp;Table76810[[#This Row],[Q No.]]</f>
        <v>R4211</v>
      </c>
      <c r="C3612" s="7" t="s">
        <v>69</v>
      </c>
      <c r="D3612" s="12">
        <v>11</v>
      </c>
      <c r="F3612" s="11">
        <f>Table76810[[#This Row],[CID]]</f>
        <v>0</v>
      </c>
      <c r="J3612" s="11" t="e">
        <f>VLOOKUP(Table76810[[#This Row],[CID]],ALY,2,FALSE)</f>
        <v>#N/A</v>
      </c>
    </row>
    <row r="3613" spans="1:10" x14ac:dyDescent="0.2">
      <c r="A3613" s="8" t="str">
        <f>Table76810[[#This Row],[Test No.]]&amp;Table76810[[#This Row],[Section]]&amp;Table76810[[#This Row],[Q No.]]</f>
        <v>R4212</v>
      </c>
      <c r="C3613" s="7" t="s">
        <v>69</v>
      </c>
      <c r="D3613" s="12">
        <v>12</v>
      </c>
      <c r="F3613" s="11">
        <f>Table76810[[#This Row],[CID]]</f>
        <v>0</v>
      </c>
      <c r="J3613" s="11" t="e">
        <f>VLOOKUP(Table76810[[#This Row],[CID]],ALY,2,FALSE)</f>
        <v>#N/A</v>
      </c>
    </row>
    <row r="3614" spans="1:10" x14ac:dyDescent="0.2">
      <c r="A3614" s="8" t="str">
        <f>Table76810[[#This Row],[Test No.]]&amp;Table76810[[#This Row],[Section]]&amp;Table76810[[#This Row],[Q No.]]</f>
        <v>R4213</v>
      </c>
      <c r="C3614" s="7" t="s">
        <v>69</v>
      </c>
      <c r="D3614" s="12">
        <v>13</v>
      </c>
      <c r="F3614" s="11">
        <f>Table76810[[#This Row],[CID]]</f>
        <v>0</v>
      </c>
      <c r="J3614" s="11" t="e">
        <f>VLOOKUP(Table76810[[#This Row],[CID]],ALY,2,FALSE)</f>
        <v>#N/A</v>
      </c>
    </row>
    <row r="3615" spans="1:10" x14ac:dyDescent="0.2">
      <c r="A3615" s="8" t="str">
        <f>Table76810[[#This Row],[Test No.]]&amp;Table76810[[#This Row],[Section]]&amp;Table76810[[#This Row],[Q No.]]</f>
        <v>R4214</v>
      </c>
      <c r="C3615" s="7" t="s">
        <v>69</v>
      </c>
      <c r="D3615" s="12">
        <v>14</v>
      </c>
      <c r="F3615" s="11">
        <f>Table76810[[#This Row],[CID]]</f>
        <v>0</v>
      </c>
      <c r="J3615" s="11" t="e">
        <f>VLOOKUP(Table76810[[#This Row],[CID]],ALY,2,FALSE)</f>
        <v>#N/A</v>
      </c>
    </row>
    <row r="3616" spans="1:10" x14ac:dyDescent="0.2">
      <c r="A3616" s="8" t="str">
        <f>Table76810[[#This Row],[Test No.]]&amp;Table76810[[#This Row],[Section]]&amp;Table76810[[#This Row],[Q No.]]</f>
        <v>R4215</v>
      </c>
      <c r="C3616" s="7" t="s">
        <v>69</v>
      </c>
      <c r="D3616" s="12">
        <v>15</v>
      </c>
      <c r="F3616" s="11">
        <f>Table76810[[#This Row],[CID]]</f>
        <v>0</v>
      </c>
      <c r="J3616" s="11" t="e">
        <f>VLOOKUP(Table76810[[#This Row],[CID]],ALY,2,FALSE)</f>
        <v>#N/A</v>
      </c>
    </row>
    <row r="3617" spans="1:10" x14ac:dyDescent="0.2">
      <c r="A3617" s="8" t="str">
        <f>Table76810[[#This Row],[Test No.]]&amp;Table76810[[#This Row],[Section]]&amp;Table76810[[#This Row],[Q No.]]</f>
        <v>R4216</v>
      </c>
      <c r="C3617" s="7" t="s">
        <v>69</v>
      </c>
      <c r="D3617" s="12">
        <v>16</v>
      </c>
      <c r="F3617" s="11">
        <f>Table76810[[#This Row],[CID]]</f>
        <v>0</v>
      </c>
      <c r="J3617" s="11" t="e">
        <f>VLOOKUP(Table76810[[#This Row],[CID]],ALY,2,FALSE)</f>
        <v>#N/A</v>
      </c>
    </row>
    <row r="3618" spans="1:10" x14ac:dyDescent="0.2">
      <c r="A3618" s="8" t="str">
        <f>Table76810[[#This Row],[Test No.]]&amp;Table76810[[#This Row],[Section]]&amp;Table76810[[#This Row],[Q No.]]</f>
        <v>R4217</v>
      </c>
      <c r="C3618" s="7" t="s">
        <v>69</v>
      </c>
      <c r="D3618" s="12">
        <v>17</v>
      </c>
      <c r="F3618" s="11">
        <f>Table76810[[#This Row],[CID]]</f>
        <v>0</v>
      </c>
      <c r="J3618" s="11" t="e">
        <f>VLOOKUP(Table76810[[#This Row],[CID]],ALY,2,FALSE)</f>
        <v>#N/A</v>
      </c>
    </row>
    <row r="3619" spans="1:10" x14ac:dyDescent="0.2">
      <c r="A3619" s="8" t="str">
        <f>Table76810[[#This Row],[Test No.]]&amp;Table76810[[#This Row],[Section]]&amp;Table76810[[#This Row],[Q No.]]</f>
        <v>R4218</v>
      </c>
      <c r="C3619" s="7" t="s">
        <v>69</v>
      </c>
      <c r="D3619" s="12">
        <v>18</v>
      </c>
      <c r="F3619" s="11">
        <f>Table76810[[#This Row],[CID]]</f>
        <v>0</v>
      </c>
      <c r="J3619" s="11" t="e">
        <f>VLOOKUP(Table76810[[#This Row],[CID]],ALY,2,FALSE)</f>
        <v>#N/A</v>
      </c>
    </row>
    <row r="3620" spans="1:10" x14ac:dyDescent="0.2">
      <c r="A3620" s="8" t="str">
        <f>Table76810[[#This Row],[Test No.]]&amp;Table76810[[#This Row],[Section]]&amp;Table76810[[#This Row],[Q No.]]</f>
        <v>R4219</v>
      </c>
      <c r="C3620" s="7" t="s">
        <v>69</v>
      </c>
      <c r="D3620" s="12">
        <v>19</v>
      </c>
      <c r="F3620" s="11">
        <f>Table76810[[#This Row],[CID]]</f>
        <v>0</v>
      </c>
      <c r="J3620" s="11" t="e">
        <f>VLOOKUP(Table76810[[#This Row],[CID]],ALY,2,FALSE)</f>
        <v>#N/A</v>
      </c>
    </row>
    <row r="3621" spans="1:10" x14ac:dyDescent="0.2">
      <c r="A3621" s="8" t="str">
        <f>Table76810[[#This Row],[Test No.]]&amp;Table76810[[#This Row],[Section]]&amp;Table76810[[#This Row],[Q No.]]</f>
        <v>R4220</v>
      </c>
      <c r="C3621" s="7" t="s">
        <v>69</v>
      </c>
      <c r="D3621" s="12">
        <v>20</v>
      </c>
      <c r="F3621" s="11">
        <f>Table76810[[#This Row],[CID]]</f>
        <v>0</v>
      </c>
      <c r="J3621" s="11" t="e">
        <f>VLOOKUP(Table76810[[#This Row],[CID]],ALY,2,FALSE)</f>
        <v>#N/A</v>
      </c>
    </row>
    <row r="3622" spans="1:10" x14ac:dyDescent="0.2">
      <c r="A3622" s="8" t="str">
        <f>Table76810[[#This Row],[Test No.]]&amp;Table76810[[#This Row],[Section]]&amp;Table76810[[#This Row],[Q No.]]</f>
        <v>R4221</v>
      </c>
      <c r="C3622" s="7" t="s">
        <v>69</v>
      </c>
      <c r="D3622" s="12">
        <v>21</v>
      </c>
      <c r="F3622" s="11">
        <f>Table76810[[#This Row],[CID]]</f>
        <v>0</v>
      </c>
      <c r="J3622" s="11" t="e">
        <f>VLOOKUP(Table76810[[#This Row],[CID]],ALY,2,FALSE)</f>
        <v>#N/A</v>
      </c>
    </row>
    <row r="3623" spans="1:10" x14ac:dyDescent="0.2">
      <c r="A3623" s="8" t="str">
        <f>Table76810[[#This Row],[Test No.]]&amp;Table76810[[#This Row],[Section]]&amp;Table76810[[#This Row],[Q No.]]</f>
        <v>R4222</v>
      </c>
      <c r="C3623" s="7" t="s">
        <v>69</v>
      </c>
      <c r="D3623" s="12">
        <v>22</v>
      </c>
      <c r="F3623" s="11">
        <f>Table76810[[#This Row],[CID]]</f>
        <v>0</v>
      </c>
      <c r="J3623" s="11" t="e">
        <f>VLOOKUP(Table76810[[#This Row],[CID]],ALY,2,FALSE)</f>
        <v>#N/A</v>
      </c>
    </row>
    <row r="3624" spans="1:10" x14ac:dyDescent="0.2">
      <c r="A3624" s="8" t="str">
        <f>Table76810[[#This Row],[Test No.]]&amp;Table76810[[#This Row],[Section]]&amp;Table76810[[#This Row],[Q No.]]</f>
        <v>R4223</v>
      </c>
      <c r="C3624" s="7" t="s">
        <v>69</v>
      </c>
      <c r="D3624" s="12">
        <v>23</v>
      </c>
      <c r="F3624" s="11">
        <f>Table76810[[#This Row],[CID]]</f>
        <v>0</v>
      </c>
      <c r="J3624" s="11" t="e">
        <f>VLOOKUP(Table76810[[#This Row],[CID]],ALY,2,FALSE)</f>
        <v>#N/A</v>
      </c>
    </row>
    <row r="3625" spans="1:10" x14ac:dyDescent="0.2">
      <c r="A3625" s="8" t="str">
        <f>Table76810[[#This Row],[Test No.]]&amp;Table76810[[#This Row],[Section]]&amp;Table76810[[#This Row],[Q No.]]</f>
        <v>R4224</v>
      </c>
      <c r="C3625" s="7" t="s">
        <v>69</v>
      </c>
      <c r="D3625" s="12">
        <v>24</v>
      </c>
      <c r="F3625" s="11">
        <f>Table76810[[#This Row],[CID]]</f>
        <v>0</v>
      </c>
      <c r="J3625" s="11" t="e">
        <f>VLOOKUP(Table76810[[#This Row],[CID]],ALY,2,FALSE)</f>
        <v>#N/A</v>
      </c>
    </row>
    <row r="3626" spans="1:10" x14ac:dyDescent="0.2">
      <c r="A3626" s="8" t="str">
        <f>Table76810[[#This Row],[Test No.]]&amp;Table76810[[#This Row],[Section]]&amp;Table76810[[#This Row],[Q No.]]</f>
        <v>R4225</v>
      </c>
      <c r="C3626" s="7" t="s">
        <v>69</v>
      </c>
      <c r="D3626" s="12">
        <v>25</v>
      </c>
      <c r="F3626" s="11">
        <f>Table76810[[#This Row],[CID]]</f>
        <v>0</v>
      </c>
      <c r="J3626" s="11" t="e">
        <f>VLOOKUP(Table76810[[#This Row],[CID]],ALY,2,FALSE)</f>
        <v>#N/A</v>
      </c>
    </row>
    <row r="3627" spans="1:10" x14ac:dyDescent="0.2">
      <c r="A3627" s="8" t="str">
        <f>Table76810[[#This Row],[Test No.]]&amp;Table76810[[#This Row],[Section]]&amp;Table76810[[#This Row],[Q No.]]</f>
        <v>R4226</v>
      </c>
      <c r="C3627" s="7" t="s">
        <v>69</v>
      </c>
      <c r="D3627" s="12">
        <v>26</v>
      </c>
      <c r="F3627" s="11">
        <f>Table76810[[#This Row],[CID]]</f>
        <v>0</v>
      </c>
      <c r="J3627" s="11" t="e">
        <f>VLOOKUP(Table76810[[#This Row],[CID]],ALY,2,FALSE)</f>
        <v>#N/A</v>
      </c>
    </row>
    <row r="3628" spans="1:10" x14ac:dyDescent="0.2">
      <c r="A3628" s="8" t="str">
        <f>Table76810[[#This Row],[Test No.]]&amp;Table76810[[#This Row],[Section]]&amp;Table76810[[#This Row],[Q No.]]</f>
        <v>R4227</v>
      </c>
      <c r="C3628" s="7" t="s">
        <v>69</v>
      </c>
      <c r="D3628" s="12">
        <v>27</v>
      </c>
      <c r="F3628" s="11">
        <f>Table76810[[#This Row],[CID]]</f>
        <v>0</v>
      </c>
      <c r="J3628" s="11" t="e">
        <f>VLOOKUP(Table76810[[#This Row],[CID]],ALY,2,FALSE)</f>
        <v>#N/A</v>
      </c>
    </row>
    <row r="3629" spans="1:10" x14ac:dyDescent="0.2">
      <c r="A3629" s="8" t="str">
        <f>Table76810[[#This Row],[Test No.]]&amp;Table76810[[#This Row],[Section]]&amp;Table76810[[#This Row],[Q No.]]</f>
        <v>R4228</v>
      </c>
      <c r="C3629" s="7" t="s">
        <v>69</v>
      </c>
      <c r="D3629" s="12">
        <v>28</v>
      </c>
      <c r="F3629" s="11">
        <f>Table76810[[#This Row],[CID]]</f>
        <v>0</v>
      </c>
      <c r="J3629" s="11" t="e">
        <f>VLOOKUP(Table76810[[#This Row],[CID]],ALY,2,FALSE)</f>
        <v>#N/A</v>
      </c>
    </row>
    <row r="3630" spans="1:10" x14ac:dyDescent="0.2">
      <c r="A3630" s="8" t="str">
        <f>Table76810[[#This Row],[Test No.]]&amp;Table76810[[#This Row],[Section]]&amp;Table76810[[#This Row],[Q No.]]</f>
        <v>R4229</v>
      </c>
      <c r="C3630" s="7" t="s">
        <v>69</v>
      </c>
      <c r="D3630" s="12">
        <v>29</v>
      </c>
      <c r="F3630" s="11">
        <f>Table76810[[#This Row],[CID]]</f>
        <v>0</v>
      </c>
      <c r="J3630" s="11" t="e">
        <f>VLOOKUP(Table76810[[#This Row],[CID]],ALY,2,FALSE)</f>
        <v>#N/A</v>
      </c>
    </row>
    <row r="3631" spans="1:10" x14ac:dyDescent="0.2">
      <c r="A3631" s="8" t="str">
        <f>Table76810[[#This Row],[Test No.]]&amp;Table76810[[#This Row],[Section]]&amp;Table76810[[#This Row],[Q No.]]</f>
        <v>R4230</v>
      </c>
      <c r="C3631" s="7" t="s">
        <v>69</v>
      </c>
      <c r="D3631" s="12">
        <v>30</v>
      </c>
      <c r="F3631" s="11">
        <f>Table76810[[#This Row],[CID]]</f>
        <v>0</v>
      </c>
      <c r="J3631" s="11" t="e">
        <f>VLOOKUP(Table76810[[#This Row],[CID]],ALY,2,FALSE)</f>
        <v>#N/A</v>
      </c>
    </row>
    <row r="3632" spans="1:10" x14ac:dyDescent="0.2">
      <c r="A3632" s="8" t="str">
        <f>Table76810[[#This Row],[Test No.]]&amp;Table76810[[#This Row],[Section]]&amp;Table76810[[#This Row],[Q No.]]</f>
        <v>R4231</v>
      </c>
      <c r="C3632" s="7" t="s">
        <v>69</v>
      </c>
      <c r="D3632" s="12">
        <v>31</v>
      </c>
      <c r="F3632" s="11">
        <f>Table76810[[#This Row],[CID]]</f>
        <v>0</v>
      </c>
      <c r="J3632" s="11" t="e">
        <f>VLOOKUP(Table76810[[#This Row],[CID]],ALY,2,FALSE)</f>
        <v>#N/A</v>
      </c>
    </row>
    <row r="3633" spans="1:10" x14ac:dyDescent="0.2">
      <c r="A3633" s="8" t="str">
        <f>Table76810[[#This Row],[Test No.]]&amp;Table76810[[#This Row],[Section]]&amp;Table76810[[#This Row],[Q No.]]</f>
        <v>R4232</v>
      </c>
      <c r="C3633" s="7" t="s">
        <v>69</v>
      </c>
      <c r="D3633" s="12">
        <v>32</v>
      </c>
      <c r="F3633" s="11">
        <f>Table76810[[#This Row],[CID]]</f>
        <v>0</v>
      </c>
      <c r="J3633" s="11" t="e">
        <f>VLOOKUP(Table76810[[#This Row],[CID]],ALY,2,FALSE)</f>
        <v>#N/A</v>
      </c>
    </row>
    <row r="3634" spans="1:10" x14ac:dyDescent="0.2">
      <c r="A3634" s="8" t="str">
        <f>Table76810[[#This Row],[Test No.]]&amp;Table76810[[#This Row],[Section]]&amp;Table76810[[#This Row],[Q No.]]</f>
        <v>R4233</v>
      </c>
      <c r="C3634" s="7" t="s">
        <v>69</v>
      </c>
      <c r="D3634" s="12">
        <v>33</v>
      </c>
      <c r="F3634" s="11">
        <f>Table76810[[#This Row],[CID]]</f>
        <v>0</v>
      </c>
      <c r="J3634" s="11" t="e">
        <f>VLOOKUP(Table76810[[#This Row],[CID]],ALY,2,FALSE)</f>
        <v>#N/A</v>
      </c>
    </row>
    <row r="3635" spans="1:10" x14ac:dyDescent="0.2">
      <c r="A3635" s="8" t="str">
        <f>Table76810[[#This Row],[Test No.]]&amp;Table76810[[#This Row],[Section]]&amp;Table76810[[#This Row],[Q No.]]</f>
        <v>R4234</v>
      </c>
      <c r="C3635" s="7" t="s">
        <v>69</v>
      </c>
      <c r="D3635" s="12">
        <v>34</v>
      </c>
      <c r="F3635" s="11">
        <f>Table76810[[#This Row],[CID]]</f>
        <v>0</v>
      </c>
      <c r="J3635" s="11" t="e">
        <f>VLOOKUP(Table76810[[#This Row],[CID]],ALY,2,FALSE)</f>
        <v>#N/A</v>
      </c>
    </row>
    <row r="3636" spans="1:10" x14ac:dyDescent="0.2">
      <c r="A3636" s="8" t="str">
        <f>Table76810[[#This Row],[Test No.]]&amp;Table76810[[#This Row],[Section]]&amp;Table76810[[#This Row],[Q No.]]</f>
        <v>R4235</v>
      </c>
      <c r="C3636" s="7" t="s">
        <v>69</v>
      </c>
      <c r="D3636" s="12">
        <v>35</v>
      </c>
      <c r="F3636" s="11">
        <f>Table76810[[#This Row],[CID]]</f>
        <v>0</v>
      </c>
      <c r="J3636" s="11" t="e">
        <f>VLOOKUP(Table76810[[#This Row],[CID]],ALY,2,FALSE)</f>
        <v>#N/A</v>
      </c>
    </row>
    <row r="3637" spans="1:10" x14ac:dyDescent="0.2">
      <c r="A3637" s="8" t="str">
        <f>Table76810[[#This Row],[Test No.]]&amp;Table76810[[#This Row],[Section]]&amp;Table76810[[#This Row],[Q No.]]</f>
        <v>R4236</v>
      </c>
      <c r="C3637" s="7" t="s">
        <v>69</v>
      </c>
      <c r="D3637" s="12">
        <v>36</v>
      </c>
      <c r="F3637" s="11">
        <f>Table76810[[#This Row],[CID]]</f>
        <v>0</v>
      </c>
      <c r="J3637" s="11" t="e">
        <f>VLOOKUP(Table76810[[#This Row],[CID]],ALY,2,FALSE)</f>
        <v>#N/A</v>
      </c>
    </row>
    <row r="3638" spans="1:10" x14ac:dyDescent="0.2">
      <c r="A3638" s="8" t="str">
        <f>Table76810[[#This Row],[Test No.]]&amp;Table76810[[#This Row],[Section]]&amp;Table76810[[#This Row],[Q No.]]</f>
        <v>R4237</v>
      </c>
      <c r="C3638" s="7" t="s">
        <v>69</v>
      </c>
      <c r="D3638" s="12">
        <v>37</v>
      </c>
      <c r="F3638" s="11">
        <f>Table76810[[#This Row],[CID]]</f>
        <v>0</v>
      </c>
      <c r="J3638" s="11" t="e">
        <f>VLOOKUP(Table76810[[#This Row],[CID]],ALY,2,FALSE)</f>
        <v>#N/A</v>
      </c>
    </row>
    <row r="3639" spans="1:10" x14ac:dyDescent="0.2">
      <c r="A3639" s="8" t="str">
        <f>Table76810[[#This Row],[Test No.]]&amp;Table76810[[#This Row],[Section]]&amp;Table76810[[#This Row],[Q No.]]</f>
        <v>R4238</v>
      </c>
      <c r="C3639" s="7" t="s">
        <v>69</v>
      </c>
      <c r="D3639" s="12">
        <v>38</v>
      </c>
      <c r="F3639" s="11">
        <f>Table76810[[#This Row],[CID]]</f>
        <v>0</v>
      </c>
      <c r="J3639" s="11" t="e">
        <f>VLOOKUP(Table76810[[#This Row],[CID]],ALY,2,FALSE)</f>
        <v>#N/A</v>
      </c>
    </row>
    <row r="3640" spans="1:10" x14ac:dyDescent="0.2">
      <c r="A3640" s="8" t="str">
        <f>Table76810[[#This Row],[Test No.]]&amp;Table76810[[#This Row],[Section]]&amp;Table76810[[#This Row],[Q No.]]</f>
        <v>R4239</v>
      </c>
      <c r="C3640" s="7" t="s">
        <v>69</v>
      </c>
      <c r="D3640" s="12">
        <v>39</v>
      </c>
      <c r="F3640" s="11">
        <f>Table76810[[#This Row],[CID]]</f>
        <v>0</v>
      </c>
      <c r="J3640" s="11" t="e">
        <f>VLOOKUP(Table76810[[#This Row],[CID]],ALY,2,FALSE)</f>
        <v>#N/A</v>
      </c>
    </row>
    <row r="3641" spans="1:10" x14ac:dyDescent="0.2">
      <c r="A3641" s="8" t="str">
        <f>Table76810[[#This Row],[Test No.]]&amp;Table76810[[#This Row],[Section]]&amp;Table76810[[#This Row],[Q No.]]</f>
        <v>R4240</v>
      </c>
      <c r="C3641" s="7" t="s">
        <v>69</v>
      </c>
      <c r="D3641" s="12">
        <v>40</v>
      </c>
      <c r="F3641" s="11">
        <f>Table76810[[#This Row],[CID]]</f>
        <v>0</v>
      </c>
      <c r="J3641" s="11" t="e">
        <f>VLOOKUP(Table76810[[#This Row],[CID]],ALY,2,FALSE)</f>
        <v>#N/A</v>
      </c>
    </row>
    <row r="3642" spans="1:10" x14ac:dyDescent="0.2">
      <c r="A3642" s="8" t="str">
        <f>Table76810[[#This Row],[Test No.]]&amp;Table76810[[#This Row],[Section]]&amp;Table76810[[#This Row],[Q No.]]</f>
        <v>R431</v>
      </c>
      <c r="C3642" s="7" t="s">
        <v>68</v>
      </c>
      <c r="D3642" s="12">
        <v>1</v>
      </c>
      <c r="F3642" s="11">
        <f>Table76810[[#This Row],[CID]]</f>
        <v>0</v>
      </c>
      <c r="J3642" s="11" t="e">
        <f>VLOOKUP(Table76810[[#This Row],[CID]],ALY,2,FALSE)</f>
        <v>#N/A</v>
      </c>
    </row>
    <row r="3643" spans="1:10" x14ac:dyDescent="0.2">
      <c r="A3643" s="8" t="str">
        <f>Table76810[[#This Row],[Test No.]]&amp;Table76810[[#This Row],[Section]]&amp;Table76810[[#This Row],[Q No.]]</f>
        <v>R432</v>
      </c>
      <c r="C3643" s="7" t="s">
        <v>68</v>
      </c>
      <c r="D3643" s="12">
        <v>2</v>
      </c>
      <c r="F3643" s="11">
        <f>Table76810[[#This Row],[CID]]</f>
        <v>0</v>
      </c>
      <c r="J3643" s="11" t="e">
        <f>VLOOKUP(Table76810[[#This Row],[CID]],ALY,2,FALSE)</f>
        <v>#N/A</v>
      </c>
    </row>
    <row r="3644" spans="1:10" x14ac:dyDescent="0.2">
      <c r="A3644" s="8" t="str">
        <f>Table76810[[#This Row],[Test No.]]&amp;Table76810[[#This Row],[Section]]&amp;Table76810[[#This Row],[Q No.]]</f>
        <v>R433</v>
      </c>
      <c r="C3644" s="7" t="s">
        <v>68</v>
      </c>
      <c r="D3644" s="12">
        <v>3</v>
      </c>
      <c r="F3644" s="11">
        <f>Table76810[[#This Row],[CID]]</f>
        <v>0</v>
      </c>
      <c r="J3644" s="11" t="e">
        <f>VLOOKUP(Table76810[[#This Row],[CID]],ALY,2,FALSE)</f>
        <v>#N/A</v>
      </c>
    </row>
    <row r="3645" spans="1:10" x14ac:dyDescent="0.2">
      <c r="A3645" s="8" t="str">
        <f>Table76810[[#This Row],[Test No.]]&amp;Table76810[[#This Row],[Section]]&amp;Table76810[[#This Row],[Q No.]]</f>
        <v>R434</v>
      </c>
      <c r="C3645" s="7" t="s">
        <v>68</v>
      </c>
      <c r="D3645" s="12">
        <v>4</v>
      </c>
      <c r="F3645" s="11">
        <f>Table76810[[#This Row],[CID]]</f>
        <v>0</v>
      </c>
      <c r="J3645" s="11" t="e">
        <f>VLOOKUP(Table76810[[#This Row],[CID]],ALY,2,FALSE)</f>
        <v>#N/A</v>
      </c>
    </row>
    <row r="3646" spans="1:10" x14ac:dyDescent="0.2">
      <c r="A3646" s="8" t="str">
        <f>Table76810[[#This Row],[Test No.]]&amp;Table76810[[#This Row],[Section]]&amp;Table76810[[#This Row],[Q No.]]</f>
        <v>R435</v>
      </c>
      <c r="C3646" s="7" t="s">
        <v>68</v>
      </c>
      <c r="D3646" s="12">
        <v>5</v>
      </c>
      <c r="F3646" s="11">
        <f>Table76810[[#This Row],[CID]]</f>
        <v>0</v>
      </c>
      <c r="J3646" s="11" t="e">
        <f>VLOOKUP(Table76810[[#This Row],[CID]],ALY,2,FALSE)</f>
        <v>#N/A</v>
      </c>
    </row>
    <row r="3647" spans="1:10" x14ac:dyDescent="0.2">
      <c r="A3647" s="8" t="str">
        <f>Table76810[[#This Row],[Test No.]]&amp;Table76810[[#This Row],[Section]]&amp;Table76810[[#This Row],[Q No.]]</f>
        <v>R436</v>
      </c>
      <c r="C3647" s="7" t="s">
        <v>68</v>
      </c>
      <c r="D3647" s="12">
        <v>6</v>
      </c>
      <c r="F3647" s="11">
        <f>Table76810[[#This Row],[CID]]</f>
        <v>0</v>
      </c>
      <c r="J3647" s="11" t="e">
        <f>VLOOKUP(Table76810[[#This Row],[CID]],ALY,2,FALSE)</f>
        <v>#N/A</v>
      </c>
    </row>
    <row r="3648" spans="1:10" x14ac:dyDescent="0.2">
      <c r="A3648" s="8" t="str">
        <f>Table76810[[#This Row],[Test No.]]&amp;Table76810[[#This Row],[Section]]&amp;Table76810[[#This Row],[Q No.]]</f>
        <v>R437</v>
      </c>
      <c r="C3648" s="7" t="s">
        <v>68</v>
      </c>
      <c r="D3648" s="12">
        <v>7</v>
      </c>
      <c r="F3648" s="11">
        <f>Table76810[[#This Row],[CID]]</f>
        <v>0</v>
      </c>
      <c r="J3648" s="11" t="e">
        <f>VLOOKUP(Table76810[[#This Row],[CID]],ALY,2,FALSE)</f>
        <v>#N/A</v>
      </c>
    </row>
    <row r="3649" spans="1:10" x14ac:dyDescent="0.2">
      <c r="A3649" s="8" t="str">
        <f>Table76810[[#This Row],[Test No.]]&amp;Table76810[[#This Row],[Section]]&amp;Table76810[[#This Row],[Q No.]]</f>
        <v>R438</v>
      </c>
      <c r="C3649" s="7" t="s">
        <v>68</v>
      </c>
      <c r="D3649" s="12">
        <v>8</v>
      </c>
      <c r="F3649" s="11">
        <f>Table76810[[#This Row],[CID]]</f>
        <v>0</v>
      </c>
      <c r="J3649" s="11" t="e">
        <f>VLOOKUP(Table76810[[#This Row],[CID]],ALY,2,FALSE)</f>
        <v>#N/A</v>
      </c>
    </row>
    <row r="3650" spans="1:10" x14ac:dyDescent="0.2">
      <c r="A3650" s="8" t="str">
        <f>Table76810[[#This Row],[Test No.]]&amp;Table76810[[#This Row],[Section]]&amp;Table76810[[#This Row],[Q No.]]</f>
        <v>R439</v>
      </c>
      <c r="C3650" s="7" t="s">
        <v>68</v>
      </c>
      <c r="D3650" s="12">
        <v>9</v>
      </c>
      <c r="F3650" s="11">
        <f>Table76810[[#This Row],[CID]]</f>
        <v>0</v>
      </c>
      <c r="J3650" s="11" t="e">
        <f>VLOOKUP(Table76810[[#This Row],[CID]],ALY,2,FALSE)</f>
        <v>#N/A</v>
      </c>
    </row>
    <row r="3651" spans="1:10" x14ac:dyDescent="0.2">
      <c r="A3651" s="8" t="str">
        <f>Table76810[[#This Row],[Test No.]]&amp;Table76810[[#This Row],[Section]]&amp;Table76810[[#This Row],[Q No.]]</f>
        <v>R4310</v>
      </c>
      <c r="C3651" s="7" t="s">
        <v>68</v>
      </c>
      <c r="D3651" s="12">
        <v>10</v>
      </c>
      <c r="F3651" s="11">
        <f>Table76810[[#This Row],[CID]]</f>
        <v>0</v>
      </c>
      <c r="J3651" s="11" t="e">
        <f>VLOOKUP(Table76810[[#This Row],[CID]],ALY,2,FALSE)</f>
        <v>#N/A</v>
      </c>
    </row>
    <row r="3652" spans="1:10" x14ac:dyDescent="0.2">
      <c r="A3652" s="8" t="str">
        <f>Table76810[[#This Row],[Test No.]]&amp;Table76810[[#This Row],[Section]]&amp;Table76810[[#This Row],[Q No.]]</f>
        <v>R4311</v>
      </c>
      <c r="C3652" s="7" t="s">
        <v>68</v>
      </c>
      <c r="D3652" s="12">
        <v>11</v>
      </c>
      <c r="F3652" s="11">
        <f>Table76810[[#This Row],[CID]]</f>
        <v>0</v>
      </c>
      <c r="J3652" s="11" t="e">
        <f>VLOOKUP(Table76810[[#This Row],[CID]],ALY,2,FALSE)</f>
        <v>#N/A</v>
      </c>
    </row>
    <row r="3653" spans="1:10" x14ac:dyDescent="0.2">
      <c r="A3653" s="8" t="str">
        <f>Table76810[[#This Row],[Test No.]]&amp;Table76810[[#This Row],[Section]]&amp;Table76810[[#This Row],[Q No.]]</f>
        <v>R4312</v>
      </c>
      <c r="C3653" s="7" t="s">
        <v>68</v>
      </c>
      <c r="D3653" s="12">
        <v>12</v>
      </c>
      <c r="F3653" s="11">
        <f>Table76810[[#This Row],[CID]]</f>
        <v>0</v>
      </c>
      <c r="J3653" s="11" t="e">
        <f>VLOOKUP(Table76810[[#This Row],[CID]],ALY,2,FALSE)</f>
        <v>#N/A</v>
      </c>
    </row>
    <row r="3654" spans="1:10" x14ac:dyDescent="0.2">
      <c r="A3654" s="8" t="str">
        <f>Table76810[[#This Row],[Test No.]]&amp;Table76810[[#This Row],[Section]]&amp;Table76810[[#This Row],[Q No.]]</f>
        <v>R4313</v>
      </c>
      <c r="C3654" s="7" t="s">
        <v>68</v>
      </c>
      <c r="D3654" s="12">
        <v>13</v>
      </c>
      <c r="F3654" s="11">
        <f>Table76810[[#This Row],[CID]]</f>
        <v>0</v>
      </c>
      <c r="J3654" s="11" t="e">
        <f>VLOOKUP(Table76810[[#This Row],[CID]],ALY,2,FALSE)</f>
        <v>#N/A</v>
      </c>
    </row>
    <row r="3655" spans="1:10" x14ac:dyDescent="0.2">
      <c r="A3655" s="8" t="str">
        <f>Table76810[[#This Row],[Test No.]]&amp;Table76810[[#This Row],[Section]]&amp;Table76810[[#This Row],[Q No.]]</f>
        <v>R4314</v>
      </c>
      <c r="C3655" s="7" t="s">
        <v>68</v>
      </c>
      <c r="D3655" s="12">
        <v>14</v>
      </c>
      <c r="F3655" s="11">
        <f>Table76810[[#This Row],[CID]]</f>
        <v>0</v>
      </c>
      <c r="J3655" s="11" t="e">
        <f>VLOOKUP(Table76810[[#This Row],[CID]],ALY,2,FALSE)</f>
        <v>#N/A</v>
      </c>
    </row>
    <row r="3656" spans="1:10" x14ac:dyDescent="0.2">
      <c r="A3656" s="8" t="str">
        <f>Table76810[[#This Row],[Test No.]]&amp;Table76810[[#This Row],[Section]]&amp;Table76810[[#This Row],[Q No.]]</f>
        <v>R4315</v>
      </c>
      <c r="C3656" s="7" t="s">
        <v>68</v>
      </c>
      <c r="D3656" s="12">
        <v>15</v>
      </c>
      <c r="F3656" s="11">
        <f>Table76810[[#This Row],[CID]]</f>
        <v>0</v>
      </c>
      <c r="J3656" s="11" t="e">
        <f>VLOOKUP(Table76810[[#This Row],[CID]],ALY,2,FALSE)</f>
        <v>#N/A</v>
      </c>
    </row>
    <row r="3657" spans="1:10" x14ac:dyDescent="0.2">
      <c r="A3657" s="8" t="str">
        <f>Table76810[[#This Row],[Test No.]]&amp;Table76810[[#This Row],[Section]]&amp;Table76810[[#This Row],[Q No.]]</f>
        <v>R4316</v>
      </c>
      <c r="C3657" s="7" t="s">
        <v>68</v>
      </c>
      <c r="D3657" s="12">
        <v>16</v>
      </c>
      <c r="F3657" s="11">
        <f>Table76810[[#This Row],[CID]]</f>
        <v>0</v>
      </c>
      <c r="J3657" s="11" t="e">
        <f>VLOOKUP(Table76810[[#This Row],[CID]],ALY,2,FALSE)</f>
        <v>#N/A</v>
      </c>
    </row>
    <row r="3658" spans="1:10" x14ac:dyDescent="0.2">
      <c r="A3658" s="8" t="str">
        <f>Table76810[[#This Row],[Test No.]]&amp;Table76810[[#This Row],[Section]]&amp;Table76810[[#This Row],[Q No.]]</f>
        <v>R4317</v>
      </c>
      <c r="C3658" s="7" t="s">
        <v>68</v>
      </c>
      <c r="D3658" s="12">
        <v>17</v>
      </c>
      <c r="F3658" s="11">
        <f>Table76810[[#This Row],[CID]]</f>
        <v>0</v>
      </c>
      <c r="J3658" s="11" t="e">
        <f>VLOOKUP(Table76810[[#This Row],[CID]],ALY,2,FALSE)</f>
        <v>#N/A</v>
      </c>
    </row>
    <row r="3659" spans="1:10" x14ac:dyDescent="0.2">
      <c r="A3659" s="8" t="str">
        <f>Table76810[[#This Row],[Test No.]]&amp;Table76810[[#This Row],[Section]]&amp;Table76810[[#This Row],[Q No.]]</f>
        <v>R4318</v>
      </c>
      <c r="C3659" s="7" t="s">
        <v>68</v>
      </c>
      <c r="D3659" s="12">
        <v>18</v>
      </c>
      <c r="F3659" s="11">
        <f>Table76810[[#This Row],[CID]]</f>
        <v>0</v>
      </c>
      <c r="J3659" s="11" t="e">
        <f>VLOOKUP(Table76810[[#This Row],[CID]],ALY,2,FALSE)</f>
        <v>#N/A</v>
      </c>
    </row>
    <row r="3660" spans="1:10" x14ac:dyDescent="0.2">
      <c r="A3660" s="8" t="str">
        <f>Table76810[[#This Row],[Test No.]]&amp;Table76810[[#This Row],[Section]]&amp;Table76810[[#This Row],[Q No.]]</f>
        <v>R4319</v>
      </c>
      <c r="C3660" s="7" t="s">
        <v>68</v>
      </c>
      <c r="D3660" s="12">
        <v>19</v>
      </c>
      <c r="F3660" s="11">
        <f>Table76810[[#This Row],[CID]]</f>
        <v>0</v>
      </c>
      <c r="J3660" s="11" t="e">
        <f>VLOOKUP(Table76810[[#This Row],[CID]],ALY,2,FALSE)</f>
        <v>#N/A</v>
      </c>
    </row>
    <row r="3661" spans="1:10" x14ac:dyDescent="0.2">
      <c r="A3661" s="8" t="str">
        <f>Table76810[[#This Row],[Test No.]]&amp;Table76810[[#This Row],[Section]]&amp;Table76810[[#This Row],[Q No.]]</f>
        <v>R4320</v>
      </c>
      <c r="C3661" s="7" t="s">
        <v>68</v>
      </c>
      <c r="D3661" s="12">
        <v>20</v>
      </c>
      <c r="F3661" s="11">
        <f>Table76810[[#This Row],[CID]]</f>
        <v>0</v>
      </c>
      <c r="J3661" s="11" t="e">
        <f>VLOOKUP(Table76810[[#This Row],[CID]],ALY,2,FALSE)</f>
        <v>#N/A</v>
      </c>
    </row>
    <row r="3662" spans="1:10" x14ac:dyDescent="0.2">
      <c r="A3662" s="8" t="str">
        <f>Table76810[[#This Row],[Test No.]]&amp;Table76810[[#This Row],[Section]]&amp;Table76810[[#This Row],[Q No.]]</f>
        <v>R4321</v>
      </c>
      <c r="C3662" s="7" t="s">
        <v>68</v>
      </c>
      <c r="D3662" s="12">
        <v>21</v>
      </c>
      <c r="F3662" s="11">
        <f>Table76810[[#This Row],[CID]]</f>
        <v>0</v>
      </c>
      <c r="J3662" s="11" t="e">
        <f>VLOOKUP(Table76810[[#This Row],[CID]],ALY,2,FALSE)</f>
        <v>#N/A</v>
      </c>
    </row>
    <row r="3663" spans="1:10" x14ac:dyDescent="0.2">
      <c r="A3663" s="8" t="str">
        <f>Table76810[[#This Row],[Test No.]]&amp;Table76810[[#This Row],[Section]]&amp;Table76810[[#This Row],[Q No.]]</f>
        <v>R4322</v>
      </c>
      <c r="C3663" s="7" t="s">
        <v>68</v>
      </c>
      <c r="D3663" s="12">
        <v>22</v>
      </c>
      <c r="F3663" s="11">
        <f>Table76810[[#This Row],[CID]]</f>
        <v>0</v>
      </c>
      <c r="J3663" s="11" t="e">
        <f>VLOOKUP(Table76810[[#This Row],[CID]],ALY,2,FALSE)</f>
        <v>#N/A</v>
      </c>
    </row>
    <row r="3664" spans="1:10" x14ac:dyDescent="0.2">
      <c r="A3664" s="8" t="str">
        <f>Table76810[[#This Row],[Test No.]]&amp;Table76810[[#This Row],[Section]]&amp;Table76810[[#This Row],[Q No.]]</f>
        <v>R4323</v>
      </c>
      <c r="C3664" s="7" t="s">
        <v>68</v>
      </c>
      <c r="D3664" s="12">
        <v>23</v>
      </c>
      <c r="F3664" s="11">
        <f>Table76810[[#This Row],[CID]]</f>
        <v>0</v>
      </c>
      <c r="J3664" s="11" t="e">
        <f>VLOOKUP(Table76810[[#This Row],[CID]],ALY,2,FALSE)</f>
        <v>#N/A</v>
      </c>
    </row>
    <row r="3665" spans="1:10" x14ac:dyDescent="0.2">
      <c r="A3665" s="8" t="str">
        <f>Table76810[[#This Row],[Test No.]]&amp;Table76810[[#This Row],[Section]]&amp;Table76810[[#This Row],[Q No.]]</f>
        <v>R4324</v>
      </c>
      <c r="C3665" s="7" t="s">
        <v>68</v>
      </c>
      <c r="D3665" s="12">
        <v>24</v>
      </c>
      <c r="F3665" s="11">
        <f>Table76810[[#This Row],[CID]]</f>
        <v>0</v>
      </c>
      <c r="J3665" s="11" t="e">
        <f>VLOOKUP(Table76810[[#This Row],[CID]],ALY,2,FALSE)</f>
        <v>#N/A</v>
      </c>
    </row>
    <row r="3666" spans="1:10" x14ac:dyDescent="0.2">
      <c r="A3666" s="8" t="str">
        <f>Table76810[[#This Row],[Test No.]]&amp;Table76810[[#This Row],[Section]]&amp;Table76810[[#This Row],[Q No.]]</f>
        <v>R4325</v>
      </c>
      <c r="C3666" s="7" t="s">
        <v>68</v>
      </c>
      <c r="D3666" s="12">
        <v>25</v>
      </c>
      <c r="F3666" s="11">
        <f>Table76810[[#This Row],[CID]]</f>
        <v>0</v>
      </c>
      <c r="J3666" s="11" t="e">
        <f>VLOOKUP(Table76810[[#This Row],[CID]],ALY,2,FALSE)</f>
        <v>#N/A</v>
      </c>
    </row>
    <row r="3667" spans="1:10" x14ac:dyDescent="0.2">
      <c r="A3667" s="8" t="str">
        <f>Table76810[[#This Row],[Test No.]]&amp;Table76810[[#This Row],[Section]]&amp;Table76810[[#This Row],[Q No.]]</f>
        <v>R4326</v>
      </c>
      <c r="C3667" s="7" t="s">
        <v>68</v>
      </c>
      <c r="D3667" s="12">
        <v>26</v>
      </c>
      <c r="F3667" s="11">
        <f>Table76810[[#This Row],[CID]]</f>
        <v>0</v>
      </c>
      <c r="J3667" s="11" t="e">
        <f>VLOOKUP(Table76810[[#This Row],[CID]],ALY,2,FALSE)</f>
        <v>#N/A</v>
      </c>
    </row>
    <row r="3668" spans="1:10" x14ac:dyDescent="0.2">
      <c r="A3668" s="8" t="str">
        <f>Table76810[[#This Row],[Test No.]]&amp;Table76810[[#This Row],[Section]]&amp;Table76810[[#This Row],[Q No.]]</f>
        <v>R4327</v>
      </c>
      <c r="C3668" s="7" t="s">
        <v>68</v>
      </c>
      <c r="D3668" s="12">
        <v>27</v>
      </c>
      <c r="F3668" s="11">
        <f>Table76810[[#This Row],[CID]]</f>
        <v>0</v>
      </c>
      <c r="J3668" s="11" t="e">
        <f>VLOOKUP(Table76810[[#This Row],[CID]],ALY,2,FALSE)</f>
        <v>#N/A</v>
      </c>
    </row>
    <row r="3669" spans="1:10" x14ac:dyDescent="0.2">
      <c r="A3669" s="8" t="str">
        <f>Table76810[[#This Row],[Test No.]]&amp;Table76810[[#This Row],[Section]]&amp;Table76810[[#This Row],[Q No.]]</f>
        <v>R4328</v>
      </c>
      <c r="C3669" s="7" t="s">
        <v>68</v>
      </c>
      <c r="D3669" s="12">
        <v>28</v>
      </c>
      <c r="F3669" s="11">
        <f>Table76810[[#This Row],[CID]]</f>
        <v>0</v>
      </c>
      <c r="J3669" s="11" t="e">
        <f>VLOOKUP(Table76810[[#This Row],[CID]],ALY,2,FALSE)</f>
        <v>#N/A</v>
      </c>
    </row>
    <row r="3670" spans="1:10" x14ac:dyDescent="0.2">
      <c r="A3670" s="8" t="str">
        <f>Table76810[[#This Row],[Test No.]]&amp;Table76810[[#This Row],[Section]]&amp;Table76810[[#This Row],[Q No.]]</f>
        <v>R4329</v>
      </c>
      <c r="C3670" s="7" t="s">
        <v>68</v>
      </c>
      <c r="D3670" s="12">
        <v>29</v>
      </c>
      <c r="F3670" s="11">
        <f>Table76810[[#This Row],[CID]]</f>
        <v>0</v>
      </c>
      <c r="J3670" s="11" t="e">
        <f>VLOOKUP(Table76810[[#This Row],[CID]],ALY,2,FALSE)</f>
        <v>#N/A</v>
      </c>
    </row>
    <row r="3671" spans="1:10" x14ac:dyDescent="0.2">
      <c r="A3671" s="8" t="str">
        <f>Table76810[[#This Row],[Test No.]]&amp;Table76810[[#This Row],[Section]]&amp;Table76810[[#This Row],[Q No.]]</f>
        <v>R4330</v>
      </c>
      <c r="C3671" s="7" t="s">
        <v>68</v>
      </c>
      <c r="D3671" s="12">
        <v>30</v>
      </c>
      <c r="F3671" s="11">
        <f>Table76810[[#This Row],[CID]]</f>
        <v>0</v>
      </c>
      <c r="J3671" s="11" t="e">
        <f>VLOOKUP(Table76810[[#This Row],[CID]],ALY,2,FALSE)</f>
        <v>#N/A</v>
      </c>
    </row>
    <row r="3672" spans="1:10" x14ac:dyDescent="0.2">
      <c r="A3672" s="8" t="str">
        <f>Table76810[[#This Row],[Test No.]]&amp;Table76810[[#This Row],[Section]]&amp;Table76810[[#This Row],[Q No.]]</f>
        <v>R4331</v>
      </c>
      <c r="C3672" s="7" t="s">
        <v>68</v>
      </c>
      <c r="D3672" s="12">
        <v>31</v>
      </c>
      <c r="F3672" s="11">
        <f>Table76810[[#This Row],[CID]]</f>
        <v>0</v>
      </c>
      <c r="J3672" s="11" t="e">
        <f>VLOOKUP(Table76810[[#This Row],[CID]],ALY,2,FALSE)</f>
        <v>#N/A</v>
      </c>
    </row>
    <row r="3673" spans="1:10" x14ac:dyDescent="0.2">
      <c r="A3673" s="8" t="str">
        <f>Table76810[[#This Row],[Test No.]]&amp;Table76810[[#This Row],[Section]]&amp;Table76810[[#This Row],[Q No.]]</f>
        <v>R4332</v>
      </c>
      <c r="C3673" s="7" t="s">
        <v>68</v>
      </c>
      <c r="D3673" s="12">
        <v>32</v>
      </c>
      <c r="F3673" s="11">
        <f>Table76810[[#This Row],[CID]]</f>
        <v>0</v>
      </c>
      <c r="J3673" s="11" t="e">
        <f>VLOOKUP(Table76810[[#This Row],[CID]],ALY,2,FALSE)</f>
        <v>#N/A</v>
      </c>
    </row>
    <row r="3674" spans="1:10" x14ac:dyDescent="0.2">
      <c r="A3674" s="8" t="str">
        <f>Table76810[[#This Row],[Test No.]]&amp;Table76810[[#This Row],[Section]]&amp;Table76810[[#This Row],[Q No.]]</f>
        <v>R4333</v>
      </c>
      <c r="C3674" s="7" t="s">
        <v>68</v>
      </c>
      <c r="D3674" s="12">
        <v>33</v>
      </c>
      <c r="F3674" s="11">
        <f>Table76810[[#This Row],[CID]]</f>
        <v>0</v>
      </c>
      <c r="J3674" s="11" t="e">
        <f>VLOOKUP(Table76810[[#This Row],[CID]],ALY,2,FALSE)</f>
        <v>#N/A</v>
      </c>
    </row>
    <row r="3675" spans="1:10" x14ac:dyDescent="0.2">
      <c r="A3675" s="8" t="str">
        <f>Table76810[[#This Row],[Test No.]]&amp;Table76810[[#This Row],[Section]]&amp;Table76810[[#This Row],[Q No.]]</f>
        <v>R4334</v>
      </c>
      <c r="C3675" s="7" t="s">
        <v>68</v>
      </c>
      <c r="D3675" s="12">
        <v>34</v>
      </c>
      <c r="F3675" s="11">
        <f>Table76810[[#This Row],[CID]]</f>
        <v>0</v>
      </c>
      <c r="J3675" s="11" t="e">
        <f>VLOOKUP(Table76810[[#This Row],[CID]],ALY,2,FALSE)</f>
        <v>#N/A</v>
      </c>
    </row>
    <row r="3676" spans="1:10" x14ac:dyDescent="0.2">
      <c r="A3676" s="8" t="str">
        <f>Table76810[[#This Row],[Test No.]]&amp;Table76810[[#This Row],[Section]]&amp;Table76810[[#This Row],[Q No.]]</f>
        <v>R4335</v>
      </c>
      <c r="C3676" s="7" t="s">
        <v>68</v>
      </c>
      <c r="D3676" s="12">
        <v>35</v>
      </c>
      <c r="F3676" s="11">
        <f>Table76810[[#This Row],[CID]]</f>
        <v>0</v>
      </c>
      <c r="J3676" s="11" t="e">
        <f>VLOOKUP(Table76810[[#This Row],[CID]],ALY,2,FALSE)</f>
        <v>#N/A</v>
      </c>
    </row>
    <row r="3677" spans="1:10" x14ac:dyDescent="0.2">
      <c r="A3677" s="8" t="str">
        <f>Table76810[[#This Row],[Test No.]]&amp;Table76810[[#This Row],[Section]]&amp;Table76810[[#This Row],[Q No.]]</f>
        <v>R4336</v>
      </c>
      <c r="C3677" s="7" t="s">
        <v>68</v>
      </c>
      <c r="D3677" s="12">
        <v>36</v>
      </c>
      <c r="F3677" s="11">
        <f>Table76810[[#This Row],[CID]]</f>
        <v>0</v>
      </c>
      <c r="J3677" s="11" t="e">
        <f>VLOOKUP(Table76810[[#This Row],[CID]],ALY,2,FALSE)</f>
        <v>#N/A</v>
      </c>
    </row>
    <row r="3678" spans="1:10" x14ac:dyDescent="0.2">
      <c r="A3678" s="8" t="str">
        <f>Table76810[[#This Row],[Test No.]]&amp;Table76810[[#This Row],[Section]]&amp;Table76810[[#This Row],[Q No.]]</f>
        <v>R4337</v>
      </c>
      <c r="C3678" s="7" t="s">
        <v>68</v>
      </c>
      <c r="D3678" s="12">
        <v>37</v>
      </c>
      <c r="F3678" s="11">
        <f>Table76810[[#This Row],[CID]]</f>
        <v>0</v>
      </c>
      <c r="J3678" s="11" t="e">
        <f>VLOOKUP(Table76810[[#This Row],[CID]],ALY,2,FALSE)</f>
        <v>#N/A</v>
      </c>
    </row>
    <row r="3679" spans="1:10" x14ac:dyDescent="0.2">
      <c r="A3679" s="8" t="str">
        <f>Table76810[[#This Row],[Test No.]]&amp;Table76810[[#This Row],[Section]]&amp;Table76810[[#This Row],[Q No.]]</f>
        <v>R4338</v>
      </c>
      <c r="C3679" s="7" t="s">
        <v>68</v>
      </c>
      <c r="D3679" s="12">
        <v>38</v>
      </c>
      <c r="F3679" s="11">
        <f>Table76810[[#This Row],[CID]]</f>
        <v>0</v>
      </c>
      <c r="J3679" s="11" t="e">
        <f>VLOOKUP(Table76810[[#This Row],[CID]],ALY,2,FALSE)</f>
        <v>#N/A</v>
      </c>
    </row>
    <row r="3680" spans="1:10" x14ac:dyDescent="0.2">
      <c r="A3680" s="8" t="str">
        <f>Table76810[[#This Row],[Test No.]]&amp;Table76810[[#This Row],[Section]]&amp;Table76810[[#This Row],[Q No.]]</f>
        <v>R4339</v>
      </c>
      <c r="C3680" s="7" t="s">
        <v>68</v>
      </c>
      <c r="D3680" s="12">
        <v>39</v>
      </c>
      <c r="F3680" s="11">
        <f>Table76810[[#This Row],[CID]]</f>
        <v>0</v>
      </c>
      <c r="J3680" s="11" t="e">
        <f>VLOOKUP(Table76810[[#This Row],[CID]],ALY,2,FALSE)</f>
        <v>#N/A</v>
      </c>
    </row>
    <row r="3681" spans="1:10" x14ac:dyDescent="0.2">
      <c r="A3681" s="8" t="str">
        <f>Table76810[[#This Row],[Test No.]]&amp;Table76810[[#This Row],[Section]]&amp;Table76810[[#This Row],[Q No.]]</f>
        <v>R4340</v>
      </c>
      <c r="C3681" s="7" t="s">
        <v>68</v>
      </c>
      <c r="D3681" s="12">
        <v>40</v>
      </c>
      <c r="F3681" s="11">
        <f>Table76810[[#This Row],[CID]]</f>
        <v>0</v>
      </c>
      <c r="J3681" s="11" t="e">
        <f>VLOOKUP(Table76810[[#This Row],[CID]],ALY,2,FALSE)</f>
        <v>#N/A</v>
      </c>
    </row>
    <row r="3682" spans="1:10" x14ac:dyDescent="0.2">
      <c r="A3682" s="8" t="str">
        <f>Table76810[[#This Row],[Test No.]]&amp;Table76810[[#This Row],[Section]]&amp;Table76810[[#This Row],[Q No.]]</f>
        <v>R441</v>
      </c>
      <c r="C3682" s="7" t="s">
        <v>67</v>
      </c>
      <c r="D3682" s="12">
        <v>1</v>
      </c>
      <c r="F3682" s="11">
        <f>Table76810[[#This Row],[CID]]</f>
        <v>0</v>
      </c>
      <c r="J3682" s="11" t="e">
        <f>VLOOKUP(Table76810[[#This Row],[CID]],ALY,2,FALSE)</f>
        <v>#N/A</v>
      </c>
    </row>
    <row r="3683" spans="1:10" x14ac:dyDescent="0.2">
      <c r="A3683" s="8" t="str">
        <f>Table76810[[#This Row],[Test No.]]&amp;Table76810[[#This Row],[Section]]&amp;Table76810[[#This Row],[Q No.]]</f>
        <v>R442</v>
      </c>
      <c r="C3683" s="7" t="s">
        <v>67</v>
      </c>
      <c r="D3683" s="12">
        <v>2</v>
      </c>
      <c r="F3683" s="11">
        <f>Table76810[[#This Row],[CID]]</f>
        <v>0</v>
      </c>
      <c r="J3683" s="11" t="e">
        <f>VLOOKUP(Table76810[[#This Row],[CID]],ALY,2,FALSE)</f>
        <v>#N/A</v>
      </c>
    </row>
    <row r="3684" spans="1:10" x14ac:dyDescent="0.2">
      <c r="A3684" s="8" t="str">
        <f>Table76810[[#This Row],[Test No.]]&amp;Table76810[[#This Row],[Section]]&amp;Table76810[[#This Row],[Q No.]]</f>
        <v>R443</v>
      </c>
      <c r="C3684" s="7" t="s">
        <v>67</v>
      </c>
      <c r="D3684" s="12">
        <v>3</v>
      </c>
      <c r="F3684" s="11">
        <f>Table76810[[#This Row],[CID]]</f>
        <v>0</v>
      </c>
      <c r="J3684" s="11" t="e">
        <f>VLOOKUP(Table76810[[#This Row],[CID]],ALY,2,FALSE)</f>
        <v>#N/A</v>
      </c>
    </row>
    <row r="3685" spans="1:10" x14ac:dyDescent="0.2">
      <c r="A3685" s="8" t="str">
        <f>Table76810[[#This Row],[Test No.]]&amp;Table76810[[#This Row],[Section]]&amp;Table76810[[#This Row],[Q No.]]</f>
        <v>R444</v>
      </c>
      <c r="C3685" s="7" t="s">
        <v>67</v>
      </c>
      <c r="D3685" s="12">
        <v>4</v>
      </c>
      <c r="F3685" s="11">
        <f>Table76810[[#This Row],[CID]]</f>
        <v>0</v>
      </c>
      <c r="J3685" s="11" t="e">
        <f>VLOOKUP(Table76810[[#This Row],[CID]],ALY,2,FALSE)</f>
        <v>#N/A</v>
      </c>
    </row>
    <row r="3686" spans="1:10" x14ac:dyDescent="0.2">
      <c r="A3686" s="8" t="str">
        <f>Table76810[[#This Row],[Test No.]]&amp;Table76810[[#This Row],[Section]]&amp;Table76810[[#This Row],[Q No.]]</f>
        <v>R445</v>
      </c>
      <c r="C3686" s="7" t="s">
        <v>67</v>
      </c>
      <c r="D3686" s="12">
        <v>5</v>
      </c>
      <c r="F3686" s="11">
        <f>Table76810[[#This Row],[CID]]</f>
        <v>0</v>
      </c>
      <c r="J3686" s="11" t="e">
        <f>VLOOKUP(Table76810[[#This Row],[CID]],ALY,2,FALSE)</f>
        <v>#N/A</v>
      </c>
    </row>
    <row r="3687" spans="1:10" x14ac:dyDescent="0.2">
      <c r="A3687" s="8" t="str">
        <f>Table76810[[#This Row],[Test No.]]&amp;Table76810[[#This Row],[Section]]&amp;Table76810[[#This Row],[Q No.]]</f>
        <v>R446</v>
      </c>
      <c r="C3687" s="7" t="s">
        <v>67</v>
      </c>
      <c r="D3687" s="12">
        <v>6</v>
      </c>
      <c r="F3687" s="11">
        <f>Table76810[[#This Row],[CID]]</f>
        <v>0</v>
      </c>
      <c r="J3687" s="11" t="e">
        <f>VLOOKUP(Table76810[[#This Row],[CID]],ALY,2,FALSE)</f>
        <v>#N/A</v>
      </c>
    </row>
    <row r="3688" spans="1:10" x14ac:dyDescent="0.2">
      <c r="A3688" s="8" t="str">
        <f>Table76810[[#This Row],[Test No.]]&amp;Table76810[[#This Row],[Section]]&amp;Table76810[[#This Row],[Q No.]]</f>
        <v>R447</v>
      </c>
      <c r="C3688" s="7" t="s">
        <v>67</v>
      </c>
      <c r="D3688" s="12">
        <v>7</v>
      </c>
      <c r="F3688" s="11">
        <f>Table76810[[#This Row],[CID]]</f>
        <v>0</v>
      </c>
      <c r="J3688" s="11" t="e">
        <f>VLOOKUP(Table76810[[#This Row],[CID]],ALY,2,FALSE)</f>
        <v>#N/A</v>
      </c>
    </row>
    <row r="3689" spans="1:10" x14ac:dyDescent="0.2">
      <c r="A3689" s="8" t="str">
        <f>Table76810[[#This Row],[Test No.]]&amp;Table76810[[#This Row],[Section]]&amp;Table76810[[#This Row],[Q No.]]</f>
        <v>R448</v>
      </c>
      <c r="C3689" s="7" t="s">
        <v>67</v>
      </c>
      <c r="D3689" s="12">
        <v>8</v>
      </c>
      <c r="F3689" s="11">
        <f>Table76810[[#This Row],[CID]]</f>
        <v>0</v>
      </c>
      <c r="J3689" s="11" t="e">
        <f>VLOOKUP(Table76810[[#This Row],[CID]],ALY,2,FALSE)</f>
        <v>#N/A</v>
      </c>
    </row>
    <row r="3690" spans="1:10" x14ac:dyDescent="0.2">
      <c r="A3690" s="8" t="str">
        <f>Table76810[[#This Row],[Test No.]]&amp;Table76810[[#This Row],[Section]]&amp;Table76810[[#This Row],[Q No.]]</f>
        <v>R449</v>
      </c>
      <c r="C3690" s="7" t="s">
        <v>67</v>
      </c>
      <c r="D3690" s="12">
        <v>9</v>
      </c>
      <c r="F3690" s="11">
        <f>Table76810[[#This Row],[CID]]</f>
        <v>0</v>
      </c>
      <c r="J3690" s="11" t="e">
        <f>VLOOKUP(Table76810[[#This Row],[CID]],ALY,2,FALSE)</f>
        <v>#N/A</v>
      </c>
    </row>
    <row r="3691" spans="1:10" x14ac:dyDescent="0.2">
      <c r="A3691" s="8" t="str">
        <f>Table76810[[#This Row],[Test No.]]&amp;Table76810[[#This Row],[Section]]&amp;Table76810[[#This Row],[Q No.]]</f>
        <v>R4410</v>
      </c>
      <c r="C3691" s="7" t="s">
        <v>67</v>
      </c>
      <c r="D3691" s="12">
        <v>10</v>
      </c>
      <c r="F3691" s="11">
        <f>Table76810[[#This Row],[CID]]</f>
        <v>0</v>
      </c>
      <c r="J3691" s="11" t="e">
        <f>VLOOKUP(Table76810[[#This Row],[CID]],ALY,2,FALSE)</f>
        <v>#N/A</v>
      </c>
    </row>
    <row r="3692" spans="1:10" x14ac:dyDescent="0.2">
      <c r="A3692" s="8" t="str">
        <f>Table76810[[#This Row],[Test No.]]&amp;Table76810[[#This Row],[Section]]&amp;Table76810[[#This Row],[Q No.]]</f>
        <v>R4411</v>
      </c>
      <c r="C3692" s="7" t="s">
        <v>67</v>
      </c>
      <c r="D3692" s="12">
        <v>11</v>
      </c>
      <c r="F3692" s="11">
        <f>Table76810[[#This Row],[CID]]</f>
        <v>0</v>
      </c>
      <c r="J3692" s="11" t="e">
        <f>VLOOKUP(Table76810[[#This Row],[CID]],ALY,2,FALSE)</f>
        <v>#N/A</v>
      </c>
    </row>
    <row r="3693" spans="1:10" x14ac:dyDescent="0.2">
      <c r="A3693" s="8" t="str">
        <f>Table76810[[#This Row],[Test No.]]&amp;Table76810[[#This Row],[Section]]&amp;Table76810[[#This Row],[Q No.]]</f>
        <v>R4412</v>
      </c>
      <c r="C3693" s="7" t="s">
        <v>67</v>
      </c>
      <c r="D3693" s="12">
        <v>12</v>
      </c>
      <c r="F3693" s="11">
        <f>Table76810[[#This Row],[CID]]</f>
        <v>0</v>
      </c>
      <c r="J3693" s="11" t="e">
        <f>VLOOKUP(Table76810[[#This Row],[CID]],ALY,2,FALSE)</f>
        <v>#N/A</v>
      </c>
    </row>
    <row r="3694" spans="1:10" x14ac:dyDescent="0.2">
      <c r="A3694" s="8" t="str">
        <f>Table76810[[#This Row],[Test No.]]&amp;Table76810[[#This Row],[Section]]&amp;Table76810[[#This Row],[Q No.]]</f>
        <v>R4413</v>
      </c>
      <c r="C3694" s="7" t="s">
        <v>67</v>
      </c>
      <c r="D3694" s="12">
        <v>13</v>
      </c>
      <c r="F3694" s="11">
        <f>Table76810[[#This Row],[CID]]</f>
        <v>0</v>
      </c>
      <c r="J3694" s="11" t="e">
        <f>VLOOKUP(Table76810[[#This Row],[CID]],ALY,2,FALSE)</f>
        <v>#N/A</v>
      </c>
    </row>
    <row r="3695" spans="1:10" x14ac:dyDescent="0.2">
      <c r="A3695" s="8" t="str">
        <f>Table76810[[#This Row],[Test No.]]&amp;Table76810[[#This Row],[Section]]&amp;Table76810[[#This Row],[Q No.]]</f>
        <v>R4414</v>
      </c>
      <c r="C3695" s="7" t="s">
        <v>67</v>
      </c>
      <c r="D3695" s="12">
        <v>14</v>
      </c>
      <c r="F3695" s="11">
        <f>Table76810[[#This Row],[CID]]</f>
        <v>0</v>
      </c>
      <c r="J3695" s="11" t="e">
        <f>VLOOKUP(Table76810[[#This Row],[CID]],ALY,2,FALSE)</f>
        <v>#N/A</v>
      </c>
    </row>
    <row r="3696" spans="1:10" x14ac:dyDescent="0.2">
      <c r="A3696" s="8" t="str">
        <f>Table76810[[#This Row],[Test No.]]&amp;Table76810[[#This Row],[Section]]&amp;Table76810[[#This Row],[Q No.]]</f>
        <v>R4415</v>
      </c>
      <c r="C3696" s="7" t="s">
        <v>67</v>
      </c>
      <c r="D3696" s="12">
        <v>15</v>
      </c>
      <c r="F3696" s="11">
        <f>Table76810[[#This Row],[CID]]</f>
        <v>0</v>
      </c>
      <c r="J3696" s="11" t="e">
        <f>VLOOKUP(Table76810[[#This Row],[CID]],ALY,2,FALSE)</f>
        <v>#N/A</v>
      </c>
    </row>
    <row r="3697" spans="1:10" x14ac:dyDescent="0.2">
      <c r="A3697" s="8" t="str">
        <f>Table76810[[#This Row],[Test No.]]&amp;Table76810[[#This Row],[Section]]&amp;Table76810[[#This Row],[Q No.]]</f>
        <v>R4416</v>
      </c>
      <c r="C3697" s="7" t="s">
        <v>67</v>
      </c>
      <c r="D3697" s="12">
        <v>16</v>
      </c>
      <c r="F3697" s="11">
        <f>Table76810[[#This Row],[CID]]</f>
        <v>0</v>
      </c>
      <c r="J3697" s="11" t="e">
        <f>VLOOKUP(Table76810[[#This Row],[CID]],ALY,2,FALSE)</f>
        <v>#N/A</v>
      </c>
    </row>
    <row r="3698" spans="1:10" x14ac:dyDescent="0.2">
      <c r="A3698" s="8" t="str">
        <f>Table76810[[#This Row],[Test No.]]&amp;Table76810[[#This Row],[Section]]&amp;Table76810[[#This Row],[Q No.]]</f>
        <v>R4417</v>
      </c>
      <c r="C3698" s="7" t="s">
        <v>67</v>
      </c>
      <c r="D3698" s="12">
        <v>17</v>
      </c>
      <c r="F3698" s="11">
        <f>Table76810[[#This Row],[CID]]</f>
        <v>0</v>
      </c>
      <c r="J3698" s="11" t="e">
        <f>VLOOKUP(Table76810[[#This Row],[CID]],ALY,2,FALSE)</f>
        <v>#N/A</v>
      </c>
    </row>
    <row r="3699" spans="1:10" x14ac:dyDescent="0.2">
      <c r="A3699" s="8" t="str">
        <f>Table76810[[#This Row],[Test No.]]&amp;Table76810[[#This Row],[Section]]&amp;Table76810[[#This Row],[Q No.]]</f>
        <v>R4418</v>
      </c>
      <c r="C3699" s="7" t="s">
        <v>67</v>
      </c>
      <c r="D3699" s="12">
        <v>18</v>
      </c>
      <c r="F3699" s="11">
        <f>Table76810[[#This Row],[CID]]</f>
        <v>0</v>
      </c>
      <c r="J3699" s="11" t="e">
        <f>VLOOKUP(Table76810[[#This Row],[CID]],ALY,2,FALSE)</f>
        <v>#N/A</v>
      </c>
    </row>
    <row r="3700" spans="1:10" x14ac:dyDescent="0.2">
      <c r="A3700" s="8" t="str">
        <f>Table76810[[#This Row],[Test No.]]&amp;Table76810[[#This Row],[Section]]&amp;Table76810[[#This Row],[Q No.]]</f>
        <v>R4419</v>
      </c>
      <c r="C3700" s="7" t="s">
        <v>67</v>
      </c>
      <c r="D3700" s="12">
        <v>19</v>
      </c>
      <c r="F3700" s="11">
        <f>Table76810[[#This Row],[CID]]</f>
        <v>0</v>
      </c>
      <c r="J3700" s="11" t="e">
        <f>VLOOKUP(Table76810[[#This Row],[CID]],ALY,2,FALSE)</f>
        <v>#N/A</v>
      </c>
    </row>
    <row r="3701" spans="1:10" x14ac:dyDescent="0.2">
      <c r="A3701" s="8" t="str">
        <f>Table76810[[#This Row],[Test No.]]&amp;Table76810[[#This Row],[Section]]&amp;Table76810[[#This Row],[Q No.]]</f>
        <v>R4420</v>
      </c>
      <c r="C3701" s="7" t="s">
        <v>67</v>
      </c>
      <c r="D3701" s="12">
        <v>20</v>
      </c>
      <c r="F3701" s="11">
        <f>Table76810[[#This Row],[CID]]</f>
        <v>0</v>
      </c>
      <c r="J3701" s="11" t="e">
        <f>VLOOKUP(Table76810[[#This Row],[CID]],ALY,2,FALSE)</f>
        <v>#N/A</v>
      </c>
    </row>
    <row r="3702" spans="1:10" x14ac:dyDescent="0.2">
      <c r="A3702" s="8" t="str">
        <f>Table76810[[#This Row],[Test No.]]&amp;Table76810[[#This Row],[Section]]&amp;Table76810[[#This Row],[Q No.]]</f>
        <v>R4421</v>
      </c>
      <c r="C3702" s="7" t="s">
        <v>67</v>
      </c>
      <c r="D3702" s="12">
        <v>21</v>
      </c>
      <c r="F3702" s="11">
        <f>Table76810[[#This Row],[CID]]</f>
        <v>0</v>
      </c>
      <c r="J3702" s="11" t="e">
        <f>VLOOKUP(Table76810[[#This Row],[CID]],ALY,2,FALSE)</f>
        <v>#N/A</v>
      </c>
    </row>
    <row r="3703" spans="1:10" x14ac:dyDescent="0.2">
      <c r="A3703" s="8" t="str">
        <f>Table76810[[#This Row],[Test No.]]&amp;Table76810[[#This Row],[Section]]&amp;Table76810[[#This Row],[Q No.]]</f>
        <v>R4422</v>
      </c>
      <c r="C3703" s="7" t="s">
        <v>67</v>
      </c>
      <c r="D3703" s="12">
        <v>22</v>
      </c>
      <c r="F3703" s="11">
        <f>Table76810[[#This Row],[CID]]</f>
        <v>0</v>
      </c>
      <c r="J3703" s="11" t="e">
        <f>VLOOKUP(Table76810[[#This Row],[CID]],ALY,2,FALSE)</f>
        <v>#N/A</v>
      </c>
    </row>
    <row r="3704" spans="1:10" x14ac:dyDescent="0.2">
      <c r="A3704" s="8" t="str">
        <f>Table76810[[#This Row],[Test No.]]&amp;Table76810[[#This Row],[Section]]&amp;Table76810[[#This Row],[Q No.]]</f>
        <v>R4423</v>
      </c>
      <c r="C3704" s="7" t="s">
        <v>67</v>
      </c>
      <c r="D3704" s="12">
        <v>23</v>
      </c>
      <c r="F3704" s="11">
        <f>Table76810[[#This Row],[CID]]</f>
        <v>0</v>
      </c>
      <c r="J3704" s="11" t="e">
        <f>VLOOKUP(Table76810[[#This Row],[CID]],ALY,2,FALSE)</f>
        <v>#N/A</v>
      </c>
    </row>
    <row r="3705" spans="1:10" x14ac:dyDescent="0.2">
      <c r="A3705" s="8" t="str">
        <f>Table76810[[#This Row],[Test No.]]&amp;Table76810[[#This Row],[Section]]&amp;Table76810[[#This Row],[Q No.]]</f>
        <v>R4424</v>
      </c>
      <c r="C3705" s="7" t="s">
        <v>67</v>
      </c>
      <c r="D3705" s="12">
        <v>24</v>
      </c>
      <c r="F3705" s="11">
        <f>Table76810[[#This Row],[CID]]</f>
        <v>0</v>
      </c>
      <c r="J3705" s="11" t="e">
        <f>VLOOKUP(Table76810[[#This Row],[CID]],ALY,2,FALSE)</f>
        <v>#N/A</v>
      </c>
    </row>
    <row r="3706" spans="1:10" x14ac:dyDescent="0.2">
      <c r="A3706" s="8" t="str">
        <f>Table76810[[#This Row],[Test No.]]&amp;Table76810[[#This Row],[Section]]&amp;Table76810[[#This Row],[Q No.]]</f>
        <v>R4425</v>
      </c>
      <c r="C3706" s="7" t="s">
        <v>67</v>
      </c>
      <c r="D3706" s="12">
        <v>25</v>
      </c>
      <c r="F3706" s="11">
        <f>Table76810[[#This Row],[CID]]</f>
        <v>0</v>
      </c>
      <c r="J3706" s="11" t="e">
        <f>VLOOKUP(Table76810[[#This Row],[CID]],ALY,2,FALSE)</f>
        <v>#N/A</v>
      </c>
    </row>
    <row r="3707" spans="1:10" x14ac:dyDescent="0.2">
      <c r="A3707" s="8" t="str">
        <f>Table76810[[#This Row],[Test No.]]&amp;Table76810[[#This Row],[Section]]&amp;Table76810[[#This Row],[Q No.]]</f>
        <v>R4426</v>
      </c>
      <c r="C3707" s="7" t="s">
        <v>67</v>
      </c>
      <c r="D3707" s="12">
        <v>26</v>
      </c>
      <c r="F3707" s="11">
        <f>Table76810[[#This Row],[CID]]</f>
        <v>0</v>
      </c>
      <c r="J3707" s="11" t="e">
        <f>VLOOKUP(Table76810[[#This Row],[CID]],ALY,2,FALSE)</f>
        <v>#N/A</v>
      </c>
    </row>
    <row r="3708" spans="1:10" x14ac:dyDescent="0.2">
      <c r="A3708" s="8" t="str">
        <f>Table76810[[#This Row],[Test No.]]&amp;Table76810[[#This Row],[Section]]&amp;Table76810[[#This Row],[Q No.]]</f>
        <v>R4427</v>
      </c>
      <c r="C3708" s="7" t="s">
        <v>67</v>
      </c>
      <c r="D3708" s="12">
        <v>27</v>
      </c>
      <c r="F3708" s="11">
        <f>Table76810[[#This Row],[CID]]</f>
        <v>0</v>
      </c>
      <c r="J3708" s="11" t="e">
        <f>VLOOKUP(Table76810[[#This Row],[CID]],ALY,2,FALSE)</f>
        <v>#N/A</v>
      </c>
    </row>
    <row r="3709" spans="1:10" x14ac:dyDescent="0.2">
      <c r="A3709" s="8" t="str">
        <f>Table76810[[#This Row],[Test No.]]&amp;Table76810[[#This Row],[Section]]&amp;Table76810[[#This Row],[Q No.]]</f>
        <v>R4428</v>
      </c>
      <c r="C3709" s="7" t="s">
        <v>67</v>
      </c>
      <c r="D3709" s="12">
        <v>28</v>
      </c>
      <c r="F3709" s="11">
        <f>Table76810[[#This Row],[CID]]</f>
        <v>0</v>
      </c>
      <c r="J3709" s="11" t="e">
        <f>VLOOKUP(Table76810[[#This Row],[CID]],ALY,2,FALSE)</f>
        <v>#N/A</v>
      </c>
    </row>
    <row r="3710" spans="1:10" x14ac:dyDescent="0.2">
      <c r="A3710" s="8" t="str">
        <f>Table76810[[#This Row],[Test No.]]&amp;Table76810[[#This Row],[Section]]&amp;Table76810[[#This Row],[Q No.]]</f>
        <v>R4429</v>
      </c>
      <c r="C3710" s="7" t="s">
        <v>67</v>
      </c>
      <c r="D3710" s="12">
        <v>29</v>
      </c>
      <c r="F3710" s="11">
        <f>Table76810[[#This Row],[CID]]</f>
        <v>0</v>
      </c>
      <c r="J3710" s="11" t="e">
        <f>VLOOKUP(Table76810[[#This Row],[CID]],ALY,2,FALSE)</f>
        <v>#N/A</v>
      </c>
    </row>
    <row r="3711" spans="1:10" x14ac:dyDescent="0.2">
      <c r="A3711" s="8" t="str">
        <f>Table76810[[#This Row],[Test No.]]&amp;Table76810[[#This Row],[Section]]&amp;Table76810[[#This Row],[Q No.]]</f>
        <v>R4430</v>
      </c>
      <c r="C3711" s="7" t="s">
        <v>67</v>
      </c>
      <c r="D3711" s="12">
        <v>30</v>
      </c>
      <c r="F3711" s="11">
        <f>Table76810[[#This Row],[CID]]</f>
        <v>0</v>
      </c>
      <c r="J3711" s="11" t="e">
        <f>VLOOKUP(Table76810[[#This Row],[CID]],ALY,2,FALSE)</f>
        <v>#N/A</v>
      </c>
    </row>
    <row r="3712" spans="1:10" x14ac:dyDescent="0.2">
      <c r="A3712" s="8" t="str">
        <f>Table76810[[#This Row],[Test No.]]&amp;Table76810[[#This Row],[Section]]&amp;Table76810[[#This Row],[Q No.]]</f>
        <v>R4431</v>
      </c>
      <c r="C3712" s="7" t="s">
        <v>67</v>
      </c>
      <c r="D3712" s="12">
        <v>31</v>
      </c>
      <c r="F3712" s="11">
        <f>Table76810[[#This Row],[CID]]</f>
        <v>0</v>
      </c>
      <c r="J3712" s="11" t="e">
        <f>VLOOKUP(Table76810[[#This Row],[CID]],ALY,2,FALSE)</f>
        <v>#N/A</v>
      </c>
    </row>
    <row r="3713" spans="1:10" x14ac:dyDescent="0.2">
      <c r="A3713" s="8" t="str">
        <f>Table76810[[#This Row],[Test No.]]&amp;Table76810[[#This Row],[Section]]&amp;Table76810[[#This Row],[Q No.]]</f>
        <v>R4432</v>
      </c>
      <c r="C3713" s="7" t="s">
        <v>67</v>
      </c>
      <c r="D3713" s="12">
        <v>32</v>
      </c>
      <c r="F3713" s="11">
        <f>Table76810[[#This Row],[CID]]</f>
        <v>0</v>
      </c>
      <c r="J3713" s="11" t="e">
        <f>VLOOKUP(Table76810[[#This Row],[CID]],ALY,2,FALSE)</f>
        <v>#N/A</v>
      </c>
    </row>
    <row r="3714" spans="1:10" x14ac:dyDescent="0.2">
      <c r="A3714" s="8" t="str">
        <f>Table76810[[#This Row],[Test No.]]&amp;Table76810[[#This Row],[Section]]&amp;Table76810[[#This Row],[Q No.]]</f>
        <v>R4433</v>
      </c>
      <c r="C3714" s="7" t="s">
        <v>67</v>
      </c>
      <c r="D3714" s="12">
        <v>33</v>
      </c>
      <c r="F3714" s="11">
        <f>Table76810[[#This Row],[CID]]</f>
        <v>0</v>
      </c>
      <c r="J3714" s="11" t="e">
        <f>VLOOKUP(Table76810[[#This Row],[CID]],ALY,2,FALSE)</f>
        <v>#N/A</v>
      </c>
    </row>
    <row r="3715" spans="1:10" x14ac:dyDescent="0.2">
      <c r="A3715" s="8" t="str">
        <f>Table76810[[#This Row],[Test No.]]&amp;Table76810[[#This Row],[Section]]&amp;Table76810[[#This Row],[Q No.]]</f>
        <v>R4434</v>
      </c>
      <c r="C3715" s="7" t="s">
        <v>67</v>
      </c>
      <c r="D3715" s="12">
        <v>34</v>
      </c>
      <c r="F3715" s="11">
        <f>Table76810[[#This Row],[CID]]</f>
        <v>0</v>
      </c>
      <c r="J3715" s="11" t="e">
        <f>VLOOKUP(Table76810[[#This Row],[CID]],ALY,2,FALSE)</f>
        <v>#N/A</v>
      </c>
    </row>
    <row r="3716" spans="1:10" x14ac:dyDescent="0.2">
      <c r="A3716" s="8" t="str">
        <f>Table76810[[#This Row],[Test No.]]&amp;Table76810[[#This Row],[Section]]&amp;Table76810[[#This Row],[Q No.]]</f>
        <v>R4435</v>
      </c>
      <c r="C3716" s="7" t="s">
        <v>67</v>
      </c>
      <c r="D3716" s="12">
        <v>35</v>
      </c>
      <c r="F3716" s="11">
        <f>Table76810[[#This Row],[CID]]</f>
        <v>0</v>
      </c>
      <c r="J3716" s="11" t="e">
        <f>VLOOKUP(Table76810[[#This Row],[CID]],ALY,2,FALSE)</f>
        <v>#N/A</v>
      </c>
    </row>
    <row r="3717" spans="1:10" x14ac:dyDescent="0.2">
      <c r="A3717" s="8" t="str">
        <f>Table76810[[#This Row],[Test No.]]&amp;Table76810[[#This Row],[Section]]&amp;Table76810[[#This Row],[Q No.]]</f>
        <v>R4436</v>
      </c>
      <c r="C3717" s="7" t="s">
        <v>67</v>
      </c>
      <c r="D3717" s="12">
        <v>36</v>
      </c>
      <c r="F3717" s="11">
        <f>Table76810[[#This Row],[CID]]</f>
        <v>0</v>
      </c>
      <c r="J3717" s="11" t="e">
        <f>VLOOKUP(Table76810[[#This Row],[CID]],ALY,2,FALSE)</f>
        <v>#N/A</v>
      </c>
    </row>
    <row r="3718" spans="1:10" x14ac:dyDescent="0.2">
      <c r="A3718" s="8" t="str">
        <f>Table76810[[#This Row],[Test No.]]&amp;Table76810[[#This Row],[Section]]&amp;Table76810[[#This Row],[Q No.]]</f>
        <v>R4437</v>
      </c>
      <c r="C3718" s="7" t="s">
        <v>67</v>
      </c>
      <c r="D3718" s="12">
        <v>37</v>
      </c>
      <c r="F3718" s="11">
        <f>Table76810[[#This Row],[CID]]</f>
        <v>0</v>
      </c>
      <c r="J3718" s="11" t="e">
        <f>VLOOKUP(Table76810[[#This Row],[CID]],ALY,2,FALSE)</f>
        <v>#N/A</v>
      </c>
    </row>
    <row r="3719" spans="1:10" x14ac:dyDescent="0.2">
      <c r="A3719" s="8" t="str">
        <f>Table76810[[#This Row],[Test No.]]&amp;Table76810[[#This Row],[Section]]&amp;Table76810[[#This Row],[Q No.]]</f>
        <v>R4438</v>
      </c>
      <c r="C3719" s="7" t="s">
        <v>67</v>
      </c>
      <c r="D3719" s="12">
        <v>38</v>
      </c>
      <c r="F3719" s="11">
        <f>Table76810[[#This Row],[CID]]</f>
        <v>0</v>
      </c>
      <c r="J3719" s="11" t="e">
        <f>VLOOKUP(Table76810[[#This Row],[CID]],ALY,2,FALSE)</f>
        <v>#N/A</v>
      </c>
    </row>
    <row r="3720" spans="1:10" x14ac:dyDescent="0.2">
      <c r="A3720" s="8" t="str">
        <f>Table76810[[#This Row],[Test No.]]&amp;Table76810[[#This Row],[Section]]&amp;Table76810[[#This Row],[Q No.]]</f>
        <v>R4439</v>
      </c>
      <c r="C3720" s="7" t="s">
        <v>67</v>
      </c>
      <c r="D3720" s="12">
        <v>39</v>
      </c>
      <c r="F3720" s="11">
        <f>Table76810[[#This Row],[CID]]</f>
        <v>0</v>
      </c>
      <c r="J3720" s="11" t="e">
        <f>VLOOKUP(Table76810[[#This Row],[CID]],ALY,2,FALSE)</f>
        <v>#N/A</v>
      </c>
    </row>
    <row r="3721" spans="1:10" x14ac:dyDescent="0.2">
      <c r="A3721" s="8" t="str">
        <f>Table76810[[#This Row],[Test No.]]&amp;Table76810[[#This Row],[Section]]&amp;Table76810[[#This Row],[Q No.]]</f>
        <v>R4440</v>
      </c>
      <c r="C3721" s="7" t="s">
        <v>67</v>
      </c>
      <c r="D3721" s="12">
        <v>40</v>
      </c>
      <c r="F3721" s="11">
        <f>Table76810[[#This Row],[CID]]</f>
        <v>0</v>
      </c>
      <c r="J3721" s="11" t="e">
        <f>VLOOKUP(Table76810[[#This Row],[CID]],ALY,2,FALSE)</f>
        <v>#N/A</v>
      </c>
    </row>
    <row r="3722" spans="1:10" x14ac:dyDescent="0.2">
      <c r="A3722" s="8" t="str">
        <f>Table76810[[#This Row],[Test No.]]&amp;Table76810[[#This Row],[Section]]&amp;Table76810[[#This Row],[Q No.]]</f>
        <v>R451</v>
      </c>
      <c r="C3722" s="7" t="s">
        <v>66</v>
      </c>
      <c r="D3722" s="12">
        <v>1</v>
      </c>
      <c r="F3722" s="11">
        <f>Table76810[[#This Row],[CID]]</f>
        <v>0</v>
      </c>
      <c r="J3722" s="11" t="e">
        <f>VLOOKUP(Table76810[[#This Row],[CID]],ALY,2,FALSE)</f>
        <v>#N/A</v>
      </c>
    </row>
    <row r="3723" spans="1:10" x14ac:dyDescent="0.2">
      <c r="A3723" s="8" t="str">
        <f>Table76810[[#This Row],[Test No.]]&amp;Table76810[[#This Row],[Section]]&amp;Table76810[[#This Row],[Q No.]]</f>
        <v>R452</v>
      </c>
      <c r="C3723" s="7" t="s">
        <v>66</v>
      </c>
      <c r="D3723" s="12">
        <v>2</v>
      </c>
      <c r="F3723" s="11">
        <f>Table76810[[#This Row],[CID]]</f>
        <v>0</v>
      </c>
      <c r="J3723" s="11" t="e">
        <f>VLOOKUP(Table76810[[#This Row],[CID]],ALY,2,FALSE)</f>
        <v>#N/A</v>
      </c>
    </row>
    <row r="3724" spans="1:10" x14ac:dyDescent="0.2">
      <c r="A3724" s="8" t="str">
        <f>Table76810[[#This Row],[Test No.]]&amp;Table76810[[#This Row],[Section]]&amp;Table76810[[#This Row],[Q No.]]</f>
        <v>R453</v>
      </c>
      <c r="C3724" s="7" t="s">
        <v>66</v>
      </c>
      <c r="D3724" s="12">
        <v>3</v>
      </c>
      <c r="F3724" s="11">
        <f>Table76810[[#This Row],[CID]]</f>
        <v>0</v>
      </c>
      <c r="J3724" s="11" t="e">
        <f>VLOOKUP(Table76810[[#This Row],[CID]],ALY,2,FALSE)</f>
        <v>#N/A</v>
      </c>
    </row>
    <row r="3725" spans="1:10" x14ac:dyDescent="0.2">
      <c r="A3725" s="8" t="str">
        <f>Table76810[[#This Row],[Test No.]]&amp;Table76810[[#This Row],[Section]]&amp;Table76810[[#This Row],[Q No.]]</f>
        <v>R454</v>
      </c>
      <c r="C3725" s="7" t="s">
        <v>66</v>
      </c>
      <c r="D3725" s="12">
        <v>4</v>
      </c>
      <c r="F3725" s="11">
        <f>Table76810[[#This Row],[CID]]</f>
        <v>0</v>
      </c>
      <c r="J3725" s="11" t="e">
        <f>VLOOKUP(Table76810[[#This Row],[CID]],ALY,2,FALSE)</f>
        <v>#N/A</v>
      </c>
    </row>
    <row r="3726" spans="1:10" x14ac:dyDescent="0.2">
      <c r="A3726" s="8" t="str">
        <f>Table76810[[#This Row],[Test No.]]&amp;Table76810[[#This Row],[Section]]&amp;Table76810[[#This Row],[Q No.]]</f>
        <v>R455</v>
      </c>
      <c r="C3726" s="7" t="s">
        <v>66</v>
      </c>
      <c r="D3726" s="12">
        <v>5</v>
      </c>
      <c r="F3726" s="11">
        <f>Table76810[[#This Row],[CID]]</f>
        <v>0</v>
      </c>
      <c r="J3726" s="11" t="e">
        <f>VLOOKUP(Table76810[[#This Row],[CID]],ALY,2,FALSE)</f>
        <v>#N/A</v>
      </c>
    </row>
    <row r="3727" spans="1:10" x14ac:dyDescent="0.2">
      <c r="A3727" s="8" t="str">
        <f>Table76810[[#This Row],[Test No.]]&amp;Table76810[[#This Row],[Section]]&amp;Table76810[[#This Row],[Q No.]]</f>
        <v>R456</v>
      </c>
      <c r="C3727" s="7" t="s">
        <v>66</v>
      </c>
      <c r="D3727" s="12">
        <v>6</v>
      </c>
      <c r="F3727" s="11">
        <f>Table76810[[#This Row],[CID]]</f>
        <v>0</v>
      </c>
      <c r="J3727" s="11" t="e">
        <f>VLOOKUP(Table76810[[#This Row],[CID]],ALY,2,FALSE)</f>
        <v>#N/A</v>
      </c>
    </row>
    <row r="3728" spans="1:10" x14ac:dyDescent="0.2">
      <c r="A3728" s="8" t="str">
        <f>Table76810[[#This Row],[Test No.]]&amp;Table76810[[#This Row],[Section]]&amp;Table76810[[#This Row],[Q No.]]</f>
        <v>R457</v>
      </c>
      <c r="C3728" s="7" t="s">
        <v>66</v>
      </c>
      <c r="D3728" s="12">
        <v>7</v>
      </c>
      <c r="F3728" s="11">
        <f>Table76810[[#This Row],[CID]]</f>
        <v>0</v>
      </c>
      <c r="J3728" s="11" t="e">
        <f>VLOOKUP(Table76810[[#This Row],[CID]],ALY,2,FALSE)</f>
        <v>#N/A</v>
      </c>
    </row>
    <row r="3729" spans="1:10" x14ac:dyDescent="0.2">
      <c r="A3729" s="8" t="str">
        <f>Table76810[[#This Row],[Test No.]]&amp;Table76810[[#This Row],[Section]]&amp;Table76810[[#This Row],[Q No.]]</f>
        <v>R458</v>
      </c>
      <c r="C3729" s="7" t="s">
        <v>66</v>
      </c>
      <c r="D3729" s="12">
        <v>8</v>
      </c>
      <c r="F3729" s="11">
        <f>Table76810[[#This Row],[CID]]</f>
        <v>0</v>
      </c>
      <c r="J3729" s="11" t="e">
        <f>VLOOKUP(Table76810[[#This Row],[CID]],ALY,2,FALSE)</f>
        <v>#N/A</v>
      </c>
    </row>
    <row r="3730" spans="1:10" x14ac:dyDescent="0.2">
      <c r="A3730" s="8" t="str">
        <f>Table76810[[#This Row],[Test No.]]&amp;Table76810[[#This Row],[Section]]&amp;Table76810[[#This Row],[Q No.]]</f>
        <v>R459</v>
      </c>
      <c r="C3730" s="7" t="s">
        <v>66</v>
      </c>
      <c r="D3730" s="12">
        <v>9</v>
      </c>
      <c r="F3730" s="11">
        <f>Table76810[[#This Row],[CID]]</f>
        <v>0</v>
      </c>
      <c r="J3730" s="11" t="e">
        <f>VLOOKUP(Table76810[[#This Row],[CID]],ALY,2,FALSE)</f>
        <v>#N/A</v>
      </c>
    </row>
    <row r="3731" spans="1:10" x14ac:dyDescent="0.2">
      <c r="A3731" s="8" t="str">
        <f>Table76810[[#This Row],[Test No.]]&amp;Table76810[[#This Row],[Section]]&amp;Table76810[[#This Row],[Q No.]]</f>
        <v>R4510</v>
      </c>
      <c r="C3731" s="7" t="s">
        <v>66</v>
      </c>
      <c r="D3731" s="12">
        <v>10</v>
      </c>
      <c r="F3731" s="11">
        <f>Table76810[[#This Row],[CID]]</f>
        <v>0</v>
      </c>
      <c r="J3731" s="11" t="e">
        <f>VLOOKUP(Table76810[[#This Row],[CID]],ALY,2,FALSE)</f>
        <v>#N/A</v>
      </c>
    </row>
    <row r="3732" spans="1:10" x14ac:dyDescent="0.2">
      <c r="A3732" s="8" t="str">
        <f>Table76810[[#This Row],[Test No.]]&amp;Table76810[[#This Row],[Section]]&amp;Table76810[[#This Row],[Q No.]]</f>
        <v>R4511</v>
      </c>
      <c r="C3732" s="7" t="s">
        <v>66</v>
      </c>
      <c r="D3732" s="12">
        <v>11</v>
      </c>
      <c r="F3732" s="11">
        <f>Table76810[[#This Row],[CID]]</f>
        <v>0</v>
      </c>
      <c r="J3732" s="11" t="e">
        <f>VLOOKUP(Table76810[[#This Row],[CID]],ALY,2,FALSE)</f>
        <v>#N/A</v>
      </c>
    </row>
    <row r="3733" spans="1:10" x14ac:dyDescent="0.2">
      <c r="A3733" s="8" t="str">
        <f>Table76810[[#This Row],[Test No.]]&amp;Table76810[[#This Row],[Section]]&amp;Table76810[[#This Row],[Q No.]]</f>
        <v>R4512</v>
      </c>
      <c r="C3733" s="7" t="s">
        <v>66</v>
      </c>
      <c r="D3733" s="12">
        <v>12</v>
      </c>
      <c r="F3733" s="11">
        <f>Table76810[[#This Row],[CID]]</f>
        <v>0</v>
      </c>
      <c r="J3733" s="11" t="e">
        <f>VLOOKUP(Table76810[[#This Row],[CID]],ALY,2,FALSE)</f>
        <v>#N/A</v>
      </c>
    </row>
    <row r="3734" spans="1:10" x14ac:dyDescent="0.2">
      <c r="A3734" s="8" t="str">
        <f>Table76810[[#This Row],[Test No.]]&amp;Table76810[[#This Row],[Section]]&amp;Table76810[[#This Row],[Q No.]]</f>
        <v>R4513</v>
      </c>
      <c r="C3734" s="7" t="s">
        <v>66</v>
      </c>
      <c r="D3734" s="12">
        <v>13</v>
      </c>
      <c r="F3734" s="11">
        <f>Table76810[[#This Row],[CID]]</f>
        <v>0</v>
      </c>
      <c r="J3734" s="11" t="e">
        <f>VLOOKUP(Table76810[[#This Row],[CID]],ALY,2,FALSE)</f>
        <v>#N/A</v>
      </c>
    </row>
    <row r="3735" spans="1:10" x14ac:dyDescent="0.2">
      <c r="A3735" s="8" t="str">
        <f>Table76810[[#This Row],[Test No.]]&amp;Table76810[[#This Row],[Section]]&amp;Table76810[[#This Row],[Q No.]]</f>
        <v>R4514</v>
      </c>
      <c r="C3735" s="7" t="s">
        <v>66</v>
      </c>
      <c r="D3735" s="12">
        <v>14</v>
      </c>
      <c r="F3735" s="11">
        <f>Table76810[[#This Row],[CID]]</f>
        <v>0</v>
      </c>
      <c r="J3735" s="11" t="e">
        <f>VLOOKUP(Table76810[[#This Row],[CID]],ALY,2,FALSE)</f>
        <v>#N/A</v>
      </c>
    </row>
    <row r="3736" spans="1:10" x14ac:dyDescent="0.2">
      <c r="A3736" s="8" t="str">
        <f>Table76810[[#This Row],[Test No.]]&amp;Table76810[[#This Row],[Section]]&amp;Table76810[[#This Row],[Q No.]]</f>
        <v>R4515</v>
      </c>
      <c r="C3736" s="7" t="s">
        <v>66</v>
      </c>
      <c r="D3736" s="12">
        <v>15</v>
      </c>
      <c r="F3736" s="11">
        <f>Table76810[[#This Row],[CID]]</f>
        <v>0</v>
      </c>
      <c r="J3736" s="11" t="e">
        <f>VLOOKUP(Table76810[[#This Row],[CID]],ALY,2,FALSE)</f>
        <v>#N/A</v>
      </c>
    </row>
    <row r="3737" spans="1:10" x14ac:dyDescent="0.2">
      <c r="A3737" s="8" t="str">
        <f>Table76810[[#This Row],[Test No.]]&amp;Table76810[[#This Row],[Section]]&amp;Table76810[[#This Row],[Q No.]]</f>
        <v>R4516</v>
      </c>
      <c r="C3737" s="7" t="s">
        <v>66</v>
      </c>
      <c r="D3737" s="12">
        <v>16</v>
      </c>
      <c r="F3737" s="11">
        <f>Table76810[[#This Row],[CID]]</f>
        <v>0</v>
      </c>
      <c r="J3737" s="11" t="e">
        <f>VLOOKUP(Table76810[[#This Row],[CID]],ALY,2,FALSE)</f>
        <v>#N/A</v>
      </c>
    </row>
    <row r="3738" spans="1:10" x14ac:dyDescent="0.2">
      <c r="A3738" s="8" t="str">
        <f>Table76810[[#This Row],[Test No.]]&amp;Table76810[[#This Row],[Section]]&amp;Table76810[[#This Row],[Q No.]]</f>
        <v>R4517</v>
      </c>
      <c r="C3738" s="7" t="s">
        <v>66</v>
      </c>
      <c r="D3738" s="12">
        <v>17</v>
      </c>
      <c r="F3738" s="11">
        <f>Table76810[[#This Row],[CID]]</f>
        <v>0</v>
      </c>
      <c r="J3738" s="11" t="e">
        <f>VLOOKUP(Table76810[[#This Row],[CID]],ALY,2,FALSE)</f>
        <v>#N/A</v>
      </c>
    </row>
    <row r="3739" spans="1:10" x14ac:dyDescent="0.2">
      <c r="A3739" s="8" t="str">
        <f>Table76810[[#This Row],[Test No.]]&amp;Table76810[[#This Row],[Section]]&amp;Table76810[[#This Row],[Q No.]]</f>
        <v>R4518</v>
      </c>
      <c r="C3739" s="7" t="s">
        <v>66</v>
      </c>
      <c r="D3739" s="12">
        <v>18</v>
      </c>
      <c r="F3739" s="11">
        <f>Table76810[[#This Row],[CID]]</f>
        <v>0</v>
      </c>
      <c r="J3739" s="11" t="e">
        <f>VLOOKUP(Table76810[[#This Row],[CID]],ALY,2,FALSE)</f>
        <v>#N/A</v>
      </c>
    </row>
    <row r="3740" spans="1:10" x14ac:dyDescent="0.2">
      <c r="A3740" s="8" t="str">
        <f>Table76810[[#This Row],[Test No.]]&amp;Table76810[[#This Row],[Section]]&amp;Table76810[[#This Row],[Q No.]]</f>
        <v>R4519</v>
      </c>
      <c r="C3740" s="7" t="s">
        <v>66</v>
      </c>
      <c r="D3740" s="12">
        <v>19</v>
      </c>
      <c r="F3740" s="11">
        <f>Table76810[[#This Row],[CID]]</f>
        <v>0</v>
      </c>
      <c r="J3740" s="11" t="e">
        <f>VLOOKUP(Table76810[[#This Row],[CID]],ALY,2,FALSE)</f>
        <v>#N/A</v>
      </c>
    </row>
    <row r="3741" spans="1:10" x14ac:dyDescent="0.2">
      <c r="A3741" s="8" t="str">
        <f>Table76810[[#This Row],[Test No.]]&amp;Table76810[[#This Row],[Section]]&amp;Table76810[[#This Row],[Q No.]]</f>
        <v>R4520</v>
      </c>
      <c r="C3741" s="7" t="s">
        <v>66</v>
      </c>
      <c r="D3741" s="12">
        <v>20</v>
      </c>
      <c r="F3741" s="11">
        <f>Table76810[[#This Row],[CID]]</f>
        <v>0</v>
      </c>
      <c r="J3741" s="11" t="e">
        <f>VLOOKUP(Table76810[[#This Row],[CID]],ALY,2,FALSE)</f>
        <v>#N/A</v>
      </c>
    </row>
    <row r="3742" spans="1:10" x14ac:dyDescent="0.2">
      <c r="A3742" s="8" t="str">
        <f>Table76810[[#This Row],[Test No.]]&amp;Table76810[[#This Row],[Section]]&amp;Table76810[[#This Row],[Q No.]]</f>
        <v>R4521</v>
      </c>
      <c r="C3742" s="7" t="s">
        <v>66</v>
      </c>
      <c r="D3742" s="12">
        <v>21</v>
      </c>
      <c r="F3742" s="11">
        <f>Table76810[[#This Row],[CID]]</f>
        <v>0</v>
      </c>
      <c r="J3742" s="11" t="e">
        <f>VLOOKUP(Table76810[[#This Row],[CID]],ALY,2,FALSE)</f>
        <v>#N/A</v>
      </c>
    </row>
    <row r="3743" spans="1:10" x14ac:dyDescent="0.2">
      <c r="A3743" s="8" t="str">
        <f>Table76810[[#This Row],[Test No.]]&amp;Table76810[[#This Row],[Section]]&amp;Table76810[[#This Row],[Q No.]]</f>
        <v>R4522</v>
      </c>
      <c r="C3743" s="7" t="s">
        <v>66</v>
      </c>
      <c r="D3743" s="12">
        <v>22</v>
      </c>
      <c r="F3743" s="11">
        <f>Table76810[[#This Row],[CID]]</f>
        <v>0</v>
      </c>
      <c r="J3743" s="11" t="e">
        <f>VLOOKUP(Table76810[[#This Row],[CID]],ALY,2,FALSE)</f>
        <v>#N/A</v>
      </c>
    </row>
    <row r="3744" spans="1:10" x14ac:dyDescent="0.2">
      <c r="A3744" s="8" t="str">
        <f>Table76810[[#This Row],[Test No.]]&amp;Table76810[[#This Row],[Section]]&amp;Table76810[[#This Row],[Q No.]]</f>
        <v>R4523</v>
      </c>
      <c r="C3744" s="7" t="s">
        <v>66</v>
      </c>
      <c r="D3744" s="12">
        <v>23</v>
      </c>
      <c r="F3744" s="11">
        <f>Table76810[[#This Row],[CID]]</f>
        <v>0</v>
      </c>
      <c r="J3744" s="11" t="e">
        <f>VLOOKUP(Table76810[[#This Row],[CID]],ALY,2,FALSE)</f>
        <v>#N/A</v>
      </c>
    </row>
    <row r="3745" spans="1:10" x14ac:dyDescent="0.2">
      <c r="A3745" s="8" t="str">
        <f>Table76810[[#This Row],[Test No.]]&amp;Table76810[[#This Row],[Section]]&amp;Table76810[[#This Row],[Q No.]]</f>
        <v>R4524</v>
      </c>
      <c r="C3745" s="7" t="s">
        <v>66</v>
      </c>
      <c r="D3745" s="12">
        <v>24</v>
      </c>
      <c r="F3745" s="11">
        <f>Table76810[[#This Row],[CID]]</f>
        <v>0</v>
      </c>
      <c r="J3745" s="11" t="e">
        <f>VLOOKUP(Table76810[[#This Row],[CID]],ALY,2,FALSE)</f>
        <v>#N/A</v>
      </c>
    </row>
    <row r="3746" spans="1:10" x14ac:dyDescent="0.2">
      <c r="A3746" s="8" t="str">
        <f>Table76810[[#This Row],[Test No.]]&amp;Table76810[[#This Row],[Section]]&amp;Table76810[[#This Row],[Q No.]]</f>
        <v>R4525</v>
      </c>
      <c r="C3746" s="7" t="s">
        <v>66</v>
      </c>
      <c r="D3746" s="12">
        <v>25</v>
      </c>
      <c r="F3746" s="11">
        <f>Table76810[[#This Row],[CID]]</f>
        <v>0</v>
      </c>
      <c r="J3746" s="11" t="e">
        <f>VLOOKUP(Table76810[[#This Row],[CID]],ALY,2,FALSE)</f>
        <v>#N/A</v>
      </c>
    </row>
    <row r="3747" spans="1:10" x14ac:dyDescent="0.2">
      <c r="A3747" s="8" t="str">
        <f>Table76810[[#This Row],[Test No.]]&amp;Table76810[[#This Row],[Section]]&amp;Table76810[[#This Row],[Q No.]]</f>
        <v>R4526</v>
      </c>
      <c r="C3747" s="7" t="s">
        <v>66</v>
      </c>
      <c r="D3747" s="12">
        <v>26</v>
      </c>
      <c r="F3747" s="11">
        <f>Table76810[[#This Row],[CID]]</f>
        <v>0</v>
      </c>
      <c r="J3747" s="11" t="e">
        <f>VLOOKUP(Table76810[[#This Row],[CID]],ALY,2,FALSE)</f>
        <v>#N/A</v>
      </c>
    </row>
    <row r="3748" spans="1:10" x14ac:dyDescent="0.2">
      <c r="A3748" s="8" t="str">
        <f>Table76810[[#This Row],[Test No.]]&amp;Table76810[[#This Row],[Section]]&amp;Table76810[[#This Row],[Q No.]]</f>
        <v>R4527</v>
      </c>
      <c r="C3748" s="7" t="s">
        <v>66</v>
      </c>
      <c r="D3748" s="12">
        <v>27</v>
      </c>
      <c r="F3748" s="11">
        <f>Table76810[[#This Row],[CID]]</f>
        <v>0</v>
      </c>
      <c r="J3748" s="11" t="e">
        <f>VLOOKUP(Table76810[[#This Row],[CID]],ALY,2,FALSE)</f>
        <v>#N/A</v>
      </c>
    </row>
    <row r="3749" spans="1:10" x14ac:dyDescent="0.2">
      <c r="A3749" s="8" t="str">
        <f>Table76810[[#This Row],[Test No.]]&amp;Table76810[[#This Row],[Section]]&amp;Table76810[[#This Row],[Q No.]]</f>
        <v>R4528</v>
      </c>
      <c r="C3749" s="7" t="s">
        <v>66</v>
      </c>
      <c r="D3749" s="12">
        <v>28</v>
      </c>
      <c r="F3749" s="11">
        <f>Table76810[[#This Row],[CID]]</f>
        <v>0</v>
      </c>
      <c r="J3749" s="11" t="e">
        <f>VLOOKUP(Table76810[[#This Row],[CID]],ALY,2,FALSE)</f>
        <v>#N/A</v>
      </c>
    </row>
    <row r="3750" spans="1:10" x14ac:dyDescent="0.2">
      <c r="A3750" s="8" t="str">
        <f>Table76810[[#This Row],[Test No.]]&amp;Table76810[[#This Row],[Section]]&amp;Table76810[[#This Row],[Q No.]]</f>
        <v>R4529</v>
      </c>
      <c r="C3750" s="7" t="s">
        <v>66</v>
      </c>
      <c r="D3750" s="12">
        <v>29</v>
      </c>
      <c r="F3750" s="11">
        <f>Table76810[[#This Row],[CID]]</f>
        <v>0</v>
      </c>
      <c r="J3750" s="11" t="e">
        <f>VLOOKUP(Table76810[[#This Row],[CID]],ALY,2,FALSE)</f>
        <v>#N/A</v>
      </c>
    </row>
    <row r="3751" spans="1:10" x14ac:dyDescent="0.2">
      <c r="A3751" s="8" t="str">
        <f>Table76810[[#This Row],[Test No.]]&amp;Table76810[[#This Row],[Section]]&amp;Table76810[[#This Row],[Q No.]]</f>
        <v>R4530</v>
      </c>
      <c r="C3751" s="7" t="s">
        <v>66</v>
      </c>
      <c r="D3751" s="12">
        <v>30</v>
      </c>
      <c r="F3751" s="11">
        <f>Table76810[[#This Row],[CID]]</f>
        <v>0</v>
      </c>
      <c r="J3751" s="11" t="e">
        <f>VLOOKUP(Table76810[[#This Row],[CID]],ALY,2,FALSE)</f>
        <v>#N/A</v>
      </c>
    </row>
    <row r="3752" spans="1:10" x14ac:dyDescent="0.2">
      <c r="A3752" s="8" t="str">
        <f>Table76810[[#This Row],[Test No.]]&amp;Table76810[[#This Row],[Section]]&amp;Table76810[[#This Row],[Q No.]]</f>
        <v>R4531</v>
      </c>
      <c r="C3752" s="7" t="s">
        <v>66</v>
      </c>
      <c r="D3752" s="12">
        <v>31</v>
      </c>
      <c r="F3752" s="11">
        <f>Table76810[[#This Row],[CID]]</f>
        <v>0</v>
      </c>
      <c r="J3752" s="11" t="e">
        <f>VLOOKUP(Table76810[[#This Row],[CID]],ALY,2,FALSE)</f>
        <v>#N/A</v>
      </c>
    </row>
    <row r="3753" spans="1:10" x14ac:dyDescent="0.2">
      <c r="A3753" s="8" t="str">
        <f>Table76810[[#This Row],[Test No.]]&amp;Table76810[[#This Row],[Section]]&amp;Table76810[[#This Row],[Q No.]]</f>
        <v>R4532</v>
      </c>
      <c r="C3753" s="7" t="s">
        <v>66</v>
      </c>
      <c r="D3753" s="12">
        <v>32</v>
      </c>
      <c r="F3753" s="11">
        <f>Table76810[[#This Row],[CID]]</f>
        <v>0</v>
      </c>
      <c r="J3753" s="11" t="e">
        <f>VLOOKUP(Table76810[[#This Row],[CID]],ALY,2,FALSE)</f>
        <v>#N/A</v>
      </c>
    </row>
    <row r="3754" spans="1:10" x14ac:dyDescent="0.2">
      <c r="A3754" s="8" t="str">
        <f>Table76810[[#This Row],[Test No.]]&amp;Table76810[[#This Row],[Section]]&amp;Table76810[[#This Row],[Q No.]]</f>
        <v>R4533</v>
      </c>
      <c r="C3754" s="7" t="s">
        <v>66</v>
      </c>
      <c r="D3754" s="12">
        <v>33</v>
      </c>
      <c r="F3754" s="11">
        <f>Table76810[[#This Row],[CID]]</f>
        <v>0</v>
      </c>
      <c r="J3754" s="11" t="e">
        <f>VLOOKUP(Table76810[[#This Row],[CID]],ALY,2,FALSE)</f>
        <v>#N/A</v>
      </c>
    </row>
    <row r="3755" spans="1:10" x14ac:dyDescent="0.2">
      <c r="A3755" s="8" t="str">
        <f>Table76810[[#This Row],[Test No.]]&amp;Table76810[[#This Row],[Section]]&amp;Table76810[[#This Row],[Q No.]]</f>
        <v>R4534</v>
      </c>
      <c r="C3755" s="7" t="s">
        <v>66</v>
      </c>
      <c r="D3755" s="12">
        <v>34</v>
      </c>
      <c r="F3755" s="11">
        <f>Table76810[[#This Row],[CID]]</f>
        <v>0</v>
      </c>
      <c r="J3755" s="11" t="e">
        <f>VLOOKUP(Table76810[[#This Row],[CID]],ALY,2,FALSE)</f>
        <v>#N/A</v>
      </c>
    </row>
    <row r="3756" spans="1:10" x14ac:dyDescent="0.2">
      <c r="A3756" s="8" t="str">
        <f>Table76810[[#This Row],[Test No.]]&amp;Table76810[[#This Row],[Section]]&amp;Table76810[[#This Row],[Q No.]]</f>
        <v>R4535</v>
      </c>
      <c r="C3756" s="7" t="s">
        <v>66</v>
      </c>
      <c r="D3756" s="12">
        <v>35</v>
      </c>
      <c r="F3756" s="11">
        <f>Table76810[[#This Row],[CID]]</f>
        <v>0</v>
      </c>
      <c r="J3756" s="11" t="e">
        <f>VLOOKUP(Table76810[[#This Row],[CID]],ALY,2,FALSE)</f>
        <v>#N/A</v>
      </c>
    </row>
    <row r="3757" spans="1:10" x14ac:dyDescent="0.2">
      <c r="A3757" s="8" t="str">
        <f>Table76810[[#This Row],[Test No.]]&amp;Table76810[[#This Row],[Section]]&amp;Table76810[[#This Row],[Q No.]]</f>
        <v>R4536</v>
      </c>
      <c r="C3757" s="7" t="s">
        <v>66</v>
      </c>
      <c r="D3757" s="12">
        <v>36</v>
      </c>
      <c r="F3757" s="11">
        <f>Table76810[[#This Row],[CID]]</f>
        <v>0</v>
      </c>
      <c r="J3757" s="11" t="e">
        <f>VLOOKUP(Table76810[[#This Row],[CID]],ALY,2,FALSE)</f>
        <v>#N/A</v>
      </c>
    </row>
    <row r="3758" spans="1:10" x14ac:dyDescent="0.2">
      <c r="A3758" s="8" t="str">
        <f>Table76810[[#This Row],[Test No.]]&amp;Table76810[[#This Row],[Section]]&amp;Table76810[[#This Row],[Q No.]]</f>
        <v>R4537</v>
      </c>
      <c r="C3758" s="7" t="s">
        <v>66</v>
      </c>
      <c r="D3758" s="12">
        <v>37</v>
      </c>
      <c r="F3758" s="11">
        <f>Table76810[[#This Row],[CID]]</f>
        <v>0</v>
      </c>
      <c r="J3758" s="11" t="e">
        <f>VLOOKUP(Table76810[[#This Row],[CID]],ALY,2,FALSE)</f>
        <v>#N/A</v>
      </c>
    </row>
    <row r="3759" spans="1:10" x14ac:dyDescent="0.2">
      <c r="A3759" s="8" t="str">
        <f>Table76810[[#This Row],[Test No.]]&amp;Table76810[[#This Row],[Section]]&amp;Table76810[[#This Row],[Q No.]]</f>
        <v>R4538</v>
      </c>
      <c r="C3759" s="7" t="s">
        <v>66</v>
      </c>
      <c r="D3759" s="12">
        <v>38</v>
      </c>
      <c r="F3759" s="11">
        <f>Table76810[[#This Row],[CID]]</f>
        <v>0</v>
      </c>
      <c r="J3759" s="11" t="e">
        <f>VLOOKUP(Table76810[[#This Row],[CID]],ALY,2,FALSE)</f>
        <v>#N/A</v>
      </c>
    </row>
    <row r="3760" spans="1:10" x14ac:dyDescent="0.2">
      <c r="A3760" s="8" t="str">
        <f>Table76810[[#This Row],[Test No.]]&amp;Table76810[[#This Row],[Section]]&amp;Table76810[[#This Row],[Q No.]]</f>
        <v>R4539</v>
      </c>
      <c r="C3760" s="7" t="s">
        <v>66</v>
      </c>
      <c r="D3760" s="12">
        <v>39</v>
      </c>
      <c r="F3760" s="11">
        <f>Table76810[[#This Row],[CID]]</f>
        <v>0</v>
      </c>
      <c r="J3760" s="11" t="e">
        <f>VLOOKUP(Table76810[[#This Row],[CID]],ALY,2,FALSE)</f>
        <v>#N/A</v>
      </c>
    </row>
    <row r="3761" spans="1:10" x14ac:dyDescent="0.2">
      <c r="A3761" s="8" t="str">
        <f>Table76810[[#This Row],[Test No.]]&amp;Table76810[[#This Row],[Section]]&amp;Table76810[[#This Row],[Q No.]]</f>
        <v>R4540</v>
      </c>
      <c r="C3761" s="7" t="s">
        <v>66</v>
      </c>
      <c r="D3761" s="12">
        <v>40</v>
      </c>
      <c r="F3761" s="11">
        <f>Table76810[[#This Row],[CID]]</f>
        <v>0</v>
      </c>
      <c r="J3761" s="11" t="e">
        <f>VLOOKUP(Table76810[[#This Row],[CID]],ALY,2,FALSE)</f>
        <v>#N/A</v>
      </c>
    </row>
    <row r="3762" spans="1:10" x14ac:dyDescent="0.2">
      <c r="A3762" s="8" t="str">
        <f>Table76810[[#This Row],[Test No.]]&amp;Table76810[[#This Row],[Section]]&amp;Table76810[[#This Row],[Q No.]]</f>
        <v>R461</v>
      </c>
      <c r="C3762" s="7" t="s">
        <v>65</v>
      </c>
      <c r="D3762" s="12">
        <v>1</v>
      </c>
      <c r="F3762" s="11">
        <f>Table76810[[#This Row],[CID]]</f>
        <v>0</v>
      </c>
      <c r="J3762" s="11" t="e">
        <f>VLOOKUP(Table76810[[#This Row],[CID]],ALY,2,FALSE)</f>
        <v>#N/A</v>
      </c>
    </row>
    <row r="3763" spans="1:10" x14ac:dyDescent="0.2">
      <c r="A3763" s="8" t="str">
        <f>Table76810[[#This Row],[Test No.]]&amp;Table76810[[#This Row],[Section]]&amp;Table76810[[#This Row],[Q No.]]</f>
        <v>R462</v>
      </c>
      <c r="C3763" s="7" t="s">
        <v>65</v>
      </c>
      <c r="D3763" s="12">
        <v>2</v>
      </c>
      <c r="F3763" s="11">
        <f>Table76810[[#This Row],[CID]]</f>
        <v>0</v>
      </c>
      <c r="J3763" s="11" t="e">
        <f>VLOOKUP(Table76810[[#This Row],[CID]],ALY,2,FALSE)</f>
        <v>#N/A</v>
      </c>
    </row>
    <row r="3764" spans="1:10" x14ac:dyDescent="0.2">
      <c r="A3764" s="8" t="str">
        <f>Table76810[[#This Row],[Test No.]]&amp;Table76810[[#This Row],[Section]]&amp;Table76810[[#This Row],[Q No.]]</f>
        <v>R463</v>
      </c>
      <c r="C3764" s="7" t="s">
        <v>65</v>
      </c>
      <c r="D3764" s="12">
        <v>3</v>
      </c>
      <c r="F3764" s="11">
        <f>Table76810[[#This Row],[CID]]</f>
        <v>0</v>
      </c>
      <c r="J3764" s="11" t="e">
        <f>VLOOKUP(Table76810[[#This Row],[CID]],ALY,2,FALSE)</f>
        <v>#N/A</v>
      </c>
    </row>
    <row r="3765" spans="1:10" x14ac:dyDescent="0.2">
      <c r="A3765" s="8" t="str">
        <f>Table76810[[#This Row],[Test No.]]&amp;Table76810[[#This Row],[Section]]&amp;Table76810[[#This Row],[Q No.]]</f>
        <v>R464</v>
      </c>
      <c r="C3765" s="7" t="s">
        <v>65</v>
      </c>
      <c r="D3765" s="12">
        <v>4</v>
      </c>
      <c r="F3765" s="11">
        <f>Table76810[[#This Row],[CID]]</f>
        <v>0</v>
      </c>
      <c r="J3765" s="11" t="e">
        <f>VLOOKUP(Table76810[[#This Row],[CID]],ALY,2,FALSE)</f>
        <v>#N/A</v>
      </c>
    </row>
    <row r="3766" spans="1:10" x14ac:dyDescent="0.2">
      <c r="A3766" s="8" t="str">
        <f>Table76810[[#This Row],[Test No.]]&amp;Table76810[[#This Row],[Section]]&amp;Table76810[[#This Row],[Q No.]]</f>
        <v>R465</v>
      </c>
      <c r="C3766" s="7" t="s">
        <v>65</v>
      </c>
      <c r="D3766" s="12">
        <v>5</v>
      </c>
      <c r="F3766" s="11">
        <f>Table76810[[#This Row],[CID]]</f>
        <v>0</v>
      </c>
      <c r="J3766" s="11" t="e">
        <f>VLOOKUP(Table76810[[#This Row],[CID]],ALY,2,FALSE)</f>
        <v>#N/A</v>
      </c>
    </row>
    <row r="3767" spans="1:10" x14ac:dyDescent="0.2">
      <c r="A3767" s="8" t="str">
        <f>Table76810[[#This Row],[Test No.]]&amp;Table76810[[#This Row],[Section]]&amp;Table76810[[#This Row],[Q No.]]</f>
        <v>R466</v>
      </c>
      <c r="C3767" s="7" t="s">
        <v>65</v>
      </c>
      <c r="D3767" s="12">
        <v>6</v>
      </c>
      <c r="F3767" s="11">
        <f>Table76810[[#This Row],[CID]]</f>
        <v>0</v>
      </c>
      <c r="J3767" s="11" t="e">
        <f>VLOOKUP(Table76810[[#This Row],[CID]],ALY,2,FALSE)</f>
        <v>#N/A</v>
      </c>
    </row>
    <row r="3768" spans="1:10" x14ac:dyDescent="0.2">
      <c r="A3768" s="8" t="str">
        <f>Table76810[[#This Row],[Test No.]]&amp;Table76810[[#This Row],[Section]]&amp;Table76810[[#This Row],[Q No.]]</f>
        <v>R467</v>
      </c>
      <c r="C3768" s="7" t="s">
        <v>65</v>
      </c>
      <c r="D3768" s="12">
        <v>7</v>
      </c>
      <c r="F3768" s="11">
        <f>Table76810[[#This Row],[CID]]</f>
        <v>0</v>
      </c>
      <c r="J3768" s="11" t="e">
        <f>VLOOKUP(Table76810[[#This Row],[CID]],ALY,2,FALSE)</f>
        <v>#N/A</v>
      </c>
    </row>
    <row r="3769" spans="1:10" x14ac:dyDescent="0.2">
      <c r="A3769" s="8" t="str">
        <f>Table76810[[#This Row],[Test No.]]&amp;Table76810[[#This Row],[Section]]&amp;Table76810[[#This Row],[Q No.]]</f>
        <v>R468</v>
      </c>
      <c r="C3769" s="7" t="s">
        <v>65</v>
      </c>
      <c r="D3769" s="12">
        <v>8</v>
      </c>
      <c r="F3769" s="11">
        <f>Table76810[[#This Row],[CID]]</f>
        <v>0</v>
      </c>
      <c r="J3769" s="11" t="e">
        <f>VLOOKUP(Table76810[[#This Row],[CID]],ALY,2,FALSE)</f>
        <v>#N/A</v>
      </c>
    </row>
    <row r="3770" spans="1:10" x14ac:dyDescent="0.2">
      <c r="A3770" s="8" t="str">
        <f>Table76810[[#This Row],[Test No.]]&amp;Table76810[[#This Row],[Section]]&amp;Table76810[[#This Row],[Q No.]]</f>
        <v>R469</v>
      </c>
      <c r="C3770" s="7" t="s">
        <v>65</v>
      </c>
      <c r="D3770" s="12">
        <v>9</v>
      </c>
      <c r="F3770" s="11">
        <f>Table76810[[#This Row],[CID]]</f>
        <v>0</v>
      </c>
      <c r="J3770" s="11" t="e">
        <f>VLOOKUP(Table76810[[#This Row],[CID]],ALY,2,FALSE)</f>
        <v>#N/A</v>
      </c>
    </row>
    <row r="3771" spans="1:10" x14ac:dyDescent="0.2">
      <c r="A3771" s="8" t="str">
        <f>Table76810[[#This Row],[Test No.]]&amp;Table76810[[#This Row],[Section]]&amp;Table76810[[#This Row],[Q No.]]</f>
        <v>R4610</v>
      </c>
      <c r="C3771" s="7" t="s">
        <v>65</v>
      </c>
      <c r="D3771" s="12">
        <v>10</v>
      </c>
      <c r="F3771" s="11">
        <f>Table76810[[#This Row],[CID]]</f>
        <v>0</v>
      </c>
      <c r="J3771" s="11" t="e">
        <f>VLOOKUP(Table76810[[#This Row],[CID]],ALY,2,FALSE)</f>
        <v>#N/A</v>
      </c>
    </row>
    <row r="3772" spans="1:10" x14ac:dyDescent="0.2">
      <c r="A3772" s="8" t="str">
        <f>Table76810[[#This Row],[Test No.]]&amp;Table76810[[#This Row],[Section]]&amp;Table76810[[#This Row],[Q No.]]</f>
        <v>R4611</v>
      </c>
      <c r="C3772" s="7" t="s">
        <v>65</v>
      </c>
      <c r="D3772" s="12">
        <v>11</v>
      </c>
      <c r="F3772" s="11">
        <f>Table76810[[#This Row],[CID]]</f>
        <v>0</v>
      </c>
      <c r="J3772" s="11" t="e">
        <f>VLOOKUP(Table76810[[#This Row],[CID]],ALY,2,FALSE)</f>
        <v>#N/A</v>
      </c>
    </row>
    <row r="3773" spans="1:10" x14ac:dyDescent="0.2">
      <c r="A3773" s="8" t="str">
        <f>Table76810[[#This Row],[Test No.]]&amp;Table76810[[#This Row],[Section]]&amp;Table76810[[#This Row],[Q No.]]</f>
        <v>R4612</v>
      </c>
      <c r="C3773" s="7" t="s">
        <v>65</v>
      </c>
      <c r="D3773" s="12">
        <v>12</v>
      </c>
      <c r="F3773" s="11">
        <f>Table76810[[#This Row],[CID]]</f>
        <v>0</v>
      </c>
      <c r="J3773" s="11" t="e">
        <f>VLOOKUP(Table76810[[#This Row],[CID]],ALY,2,FALSE)</f>
        <v>#N/A</v>
      </c>
    </row>
    <row r="3774" spans="1:10" x14ac:dyDescent="0.2">
      <c r="A3774" s="8" t="str">
        <f>Table76810[[#This Row],[Test No.]]&amp;Table76810[[#This Row],[Section]]&amp;Table76810[[#This Row],[Q No.]]</f>
        <v>R4613</v>
      </c>
      <c r="C3774" s="7" t="s">
        <v>65</v>
      </c>
      <c r="D3774" s="12">
        <v>13</v>
      </c>
      <c r="F3774" s="11">
        <f>Table76810[[#This Row],[CID]]</f>
        <v>0</v>
      </c>
      <c r="J3774" s="11" t="e">
        <f>VLOOKUP(Table76810[[#This Row],[CID]],ALY,2,FALSE)</f>
        <v>#N/A</v>
      </c>
    </row>
    <row r="3775" spans="1:10" x14ac:dyDescent="0.2">
      <c r="A3775" s="8" t="str">
        <f>Table76810[[#This Row],[Test No.]]&amp;Table76810[[#This Row],[Section]]&amp;Table76810[[#This Row],[Q No.]]</f>
        <v>R4614</v>
      </c>
      <c r="C3775" s="7" t="s">
        <v>65</v>
      </c>
      <c r="D3775" s="12">
        <v>14</v>
      </c>
      <c r="F3775" s="11">
        <f>Table76810[[#This Row],[CID]]</f>
        <v>0</v>
      </c>
      <c r="J3775" s="11" t="e">
        <f>VLOOKUP(Table76810[[#This Row],[CID]],ALY,2,FALSE)</f>
        <v>#N/A</v>
      </c>
    </row>
    <row r="3776" spans="1:10" x14ac:dyDescent="0.2">
      <c r="A3776" s="8" t="str">
        <f>Table76810[[#This Row],[Test No.]]&amp;Table76810[[#This Row],[Section]]&amp;Table76810[[#This Row],[Q No.]]</f>
        <v>R4615</v>
      </c>
      <c r="C3776" s="7" t="s">
        <v>65</v>
      </c>
      <c r="D3776" s="12">
        <v>15</v>
      </c>
      <c r="F3776" s="11">
        <f>Table76810[[#This Row],[CID]]</f>
        <v>0</v>
      </c>
      <c r="J3776" s="11" t="e">
        <f>VLOOKUP(Table76810[[#This Row],[CID]],ALY,2,FALSE)</f>
        <v>#N/A</v>
      </c>
    </row>
    <row r="3777" spans="1:10" x14ac:dyDescent="0.2">
      <c r="A3777" s="8" t="str">
        <f>Table76810[[#This Row],[Test No.]]&amp;Table76810[[#This Row],[Section]]&amp;Table76810[[#This Row],[Q No.]]</f>
        <v>R4616</v>
      </c>
      <c r="C3777" s="7" t="s">
        <v>65</v>
      </c>
      <c r="D3777" s="12">
        <v>16</v>
      </c>
      <c r="F3777" s="11">
        <f>Table76810[[#This Row],[CID]]</f>
        <v>0</v>
      </c>
      <c r="J3777" s="11" t="e">
        <f>VLOOKUP(Table76810[[#This Row],[CID]],ALY,2,FALSE)</f>
        <v>#N/A</v>
      </c>
    </row>
    <row r="3778" spans="1:10" x14ac:dyDescent="0.2">
      <c r="A3778" s="8" t="str">
        <f>Table76810[[#This Row],[Test No.]]&amp;Table76810[[#This Row],[Section]]&amp;Table76810[[#This Row],[Q No.]]</f>
        <v>R4617</v>
      </c>
      <c r="C3778" s="7" t="s">
        <v>65</v>
      </c>
      <c r="D3778" s="12">
        <v>17</v>
      </c>
      <c r="F3778" s="11">
        <f>Table76810[[#This Row],[CID]]</f>
        <v>0</v>
      </c>
      <c r="J3778" s="11" t="e">
        <f>VLOOKUP(Table76810[[#This Row],[CID]],ALY,2,FALSE)</f>
        <v>#N/A</v>
      </c>
    </row>
    <row r="3779" spans="1:10" x14ac:dyDescent="0.2">
      <c r="A3779" s="8" t="str">
        <f>Table76810[[#This Row],[Test No.]]&amp;Table76810[[#This Row],[Section]]&amp;Table76810[[#This Row],[Q No.]]</f>
        <v>R4618</v>
      </c>
      <c r="C3779" s="7" t="s">
        <v>65</v>
      </c>
      <c r="D3779" s="12">
        <v>18</v>
      </c>
      <c r="F3779" s="11">
        <f>Table76810[[#This Row],[CID]]</f>
        <v>0</v>
      </c>
      <c r="J3779" s="11" t="e">
        <f>VLOOKUP(Table76810[[#This Row],[CID]],ALY,2,FALSE)</f>
        <v>#N/A</v>
      </c>
    </row>
    <row r="3780" spans="1:10" x14ac:dyDescent="0.2">
      <c r="A3780" s="8" t="str">
        <f>Table76810[[#This Row],[Test No.]]&amp;Table76810[[#This Row],[Section]]&amp;Table76810[[#This Row],[Q No.]]</f>
        <v>R4619</v>
      </c>
      <c r="C3780" s="7" t="s">
        <v>65</v>
      </c>
      <c r="D3780" s="12">
        <v>19</v>
      </c>
      <c r="F3780" s="11">
        <f>Table76810[[#This Row],[CID]]</f>
        <v>0</v>
      </c>
      <c r="J3780" s="11" t="e">
        <f>VLOOKUP(Table76810[[#This Row],[CID]],ALY,2,FALSE)</f>
        <v>#N/A</v>
      </c>
    </row>
    <row r="3781" spans="1:10" x14ac:dyDescent="0.2">
      <c r="A3781" s="8" t="str">
        <f>Table76810[[#This Row],[Test No.]]&amp;Table76810[[#This Row],[Section]]&amp;Table76810[[#This Row],[Q No.]]</f>
        <v>R4620</v>
      </c>
      <c r="C3781" s="7" t="s">
        <v>65</v>
      </c>
      <c r="D3781" s="12">
        <v>20</v>
      </c>
      <c r="F3781" s="11">
        <f>Table76810[[#This Row],[CID]]</f>
        <v>0</v>
      </c>
      <c r="J3781" s="11" t="e">
        <f>VLOOKUP(Table76810[[#This Row],[CID]],ALY,2,FALSE)</f>
        <v>#N/A</v>
      </c>
    </row>
    <row r="3782" spans="1:10" x14ac:dyDescent="0.2">
      <c r="A3782" s="8" t="str">
        <f>Table76810[[#This Row],[Test No.]]&amp;Table76810[[#This Row],[Section]]&amp;Table76810[[#This Row],[Q No.]]</f>
        <v>R4621</v>
      </c>
      <c r="C3782" s="7" t="s">
        <v>65</v>
      </c>
      <c r="D3782" s="12">
        <v>21</v>
      </c>
      <c r="F3782" s="11">
        <f>Table76810[[#This Row],[CID]]</f>
        <v>0</v>
      </c>
      <c r="J3782" s="11" t="e">
        <f>VLOOKUP(Table76810[[#This Row],[CID]],ALY,2,FALSE)</f>
        <v>#N/A</v>
      </c>
    </row>
    <row r="3783" spans="1:10" x14ac:dyDescent="0.2">
      <c r="A3783" s="8" t="str">
        <f>Table76810[[#This Row],[Test No.]]&amp;Table76810[[#This Row],[Section]]&amp;Table76810[[#This Row],[Q No.]]</f>
        <v>R4622</v>
      </c>
      <c r="C3783" s="7" t="s">
        <v>65</v>
      </c>
      <c r="D3783" s="12">
        <v>22</v>
      </c>
      <c r="F3783" s="11">
        <f>Table76810[[#This Row],[CID]]</f>
        <v>0</v>
      </c>
      <c r="J3783" s="11" t="e">
        <f>VLOOKUP(Table76810[[#This Row],[CID]],ALY,2,FALSE)</f>
        <v>#N/A</v>
      </c>
    </row>
    <row r="3784" spans="1:10" x14ac:dyDescent="0.2">
      <c r="A3784" s="8" t="str">
        <f>Table76810[[#This Row],[Test No.]]&amp;Table76810[[#This Row],[Section]]&amp;Table76810[[#This Row],[Q No.]]</f>
        <v>R4623</v>
      </c>
      <c r="C3784" s="7" t="s">
        <v>65</v>
      </c>
      <c r="D3784" s="12">
        <v>23</v>
      </c>
      <c r="F3784" s="11">
        <f>Table76810[[#This Row],[CID]]</f>
        <v>0</v>
      </c>
      <c r="J3784" s="11" t="e">
        <f>VLOOKUP(Table76810[[#This Row],[CID]],ALY,2,FALSE)</f>
        <v>#N/A</v>
      </c>
    </row>
    <row r="3785" spans="1:10" x14ac:dyDescent="0.2">
      <c r="A3785" s="8" t="str">
        <f>Table76810[[#This Row],[Test No.]]&amp;Table76810[[#This Row],[Section]]&amp;Table76810[[#This Row],[Q No.]]</f>
        <v>R4624</v>
      </c>
      <c r="C3785" s="7" t="s">
        <v>65</v>
      </c>
      <c r="D3785" s="12">
        <v>24</v>
      </c>
      <c r="F3785" s="11">
        <f>Table76810[[#This Row],[CID]]</f>
        <v>0</v>
      </c>
      <c r="J3785" s="11" t="e">
        <f>VLOOKUP(Table76810[[#This Row],[CID]],ALY,2,FALSE)</f>
        <v>#N/A</v>
      </c>
    </row>
    <row r="3786" spans="1:10" x14ac:dyDescent="0.2">
      <c r="A3786" s="8" t="str">
        <f>Table76810[[#This Row],[Test No.]]&amp;Table76810[[#This Row],[Section]]&amp;Table76810[[#This Row],[Q No.]]</f>
        <v>R4625</v>
      </c>
      <c r="C3786" s="7" t="s">
        <v>65</v>
      </c>
      <c r="D3786" s="12">
        <v>25</v>
      </c>
      <c r="F3786" s="11">
        <f>Table76810[[#This Row],[CID]]</f>
        <v>0</v>
      </c>
      <c r="J3786" s="11" t="e">
        <f>VLOOKUP(Table76810[[#This Row],[CID]],ALY,2,FALSE)</f>
        <v>#N/A</v>
      </c>
    </row>
    <row r="3787" spans="1:10" x14ac:dyDescent="0.2">
      <c r="A3787" s="8" t="str">
        <f>Table76810[[#This Row],[Test No.]]&amp;Table76810[[#This Row],[Section]]&amp;Table76810[[#This Row],[Q No.]]</f>
        <v>R4626</v>
      </c>
      <c r="C3787" s="7" t="s">
        <v>65</v>
      </c>
      <c r="D3787" s="12">
        <v>26</v>
      </c>
      <c r="F3787" s="11">
        <f>Table76810[[#This Row],[CID]]</f>
        <v>0</v>
      </c>
      <c r="J3787" s="11" t="e">
        <f>VLOOKUP(Table76810[[#This Row],[CID]],ALY,2,FALSE)</f>
        <v>#N/A</v>
      </c>
    </row>
    <row r="3788" spans="1:10" x14ac:dyDescent="0.2">
      <c r="A3788" s="8" t="str">
        <f>Table76810[[#This Row],[Test No.]]&amp;Table76810[[#This Row],[Section]]&amp;Table76810[[#This Row],[Q No.]]</f>
        <v>R4627</v>
      </c>
      <c r="C3788" s="7" t="s">
        <v>65</v>
      </c>
      <c r="D3788" s="12">
        <v>27</v>
      </c>
      <c r="F3788" s="11">
        <f>Table76810[[#This Row],[CID]]</f>
        <v>0</v>
      </c>
      <c r="J3788" s="11" t="e">
        <f>VLOOKUP(Table76810[[#This Row],[CID]],ALY,2,FALSE)</f>
        <v>#N/A</v>
      </c>
    </row>
    <row r="3789" spans="1:10" x14ac:dyDescent="0.2">
      <c r="A3789" s="8" t="str">
        <f>Table76810[[#This Row],[Test No.]]&amp;Table76810[[#This Row],[Section]]&amp;Table76810[[#This Row],[Q No.]]</f>
        <v>R4628</v>
      </c>
      <c r="C3789" s="7" t="s">
        <v>65</v>
      </c>
      <c r="D3789" s="12">
        <v>28</v>
      </c>
      <c r="F3789" s="11">
        <f>Table76810[[#This Row],[CID]]</f>
        <v>0</v>
      </c>
      <c r="J3789" s="11" t="e">
        <f>VLOOKUP(Table76810[[#This Row],[CID]],ALY,2,FALSE)</f>
        <v>#N/A</v>
      </c>
    </row>
    <row r="3790" spans="1:10" x14ac:dyDescent="0.2">
      <c r="A3790" s="8" t="str">
        <f>Table76810[[#This Row],[Test No.]]&amp;Table76810[[#This Row],[Section]]&amp;Table76810[[#This Row],[Q No.]]</f>
        <v>R4629</v>
      </c>
      <c r="C3790" s="7" t="s">
        <v>65</v>
      </c>
      <c r="D3790" s="12">
        <v>29</v>
      </c>
      <c r="F3790" s="11">
        <f>Table76810[[#This Row],[CID]]</f>
        <v>0</v>
      </c>
      <c r="J3790" s="11" t="e">
        <f>VLOOKUP(Table76810[[#This Row],[CID]],ALY,2,FALSE)</f>
        <v>#N/A</v>
      </c>
    </row>
    <row r="3791" spans="1:10" x14ac:dyDescent="0.2">
      <c r="A3791" s="8" t="str">
        <f>Table76810[[#This Row],[Test No.]]&amp;Table76810[[#This Row],[Section]]&amp;Table76810[[#This Row],[Q No.]]</f>
        <v>R4630</v>
      </c>
      <c r="C3791" s="7" t="s">
        <v>65</v>
      </c>
      <c r="D3791" s="12">
        <v>30</v>
      </c>
      <c r="F3791" s="11">
        <f>Table76810[[#This Row],[CID]]</f>
        <v>0</v>
      </c>
      <c r="J3791" s="11" t="e">
        <f>VLOOKUP(Table76810[[#This Row],[CID]],ALY,2,FALSE)</f>
        <v>#N/A</v>
      </c>
    </row>
    <row r="3792" spans="1:10" x14ac:dyDescent="0.2">
      <c r="A3792" s="8" t="str">
        <f>Table76810[[#This Row],[Test No.]]&amp;Table76810[[#This Row],[Section]]&amp;Table76810[[#This Row],[Q No.]]</f>
        <v>R4631</v>
      </c>
      <c r="C3792" s="7" t="s">
        <v>65</v>
      </c>
      <c r="D3792" s="12">
        <v>31</v>
      </c>
      <c r="F3792" s="11">
        <f>Table76810[[#This Row],[CID]]</f>
        <v>0</v>
      </c>
      <c r="J3792" s="11" t="e">
        <f>VLOOKUP(Table76810[[#This Row],[CID]],ALY,2,FALSE)</f>
        <v>#N/A</v>
      </c>
    </row>
    <row r="3793" spans="1:10" x14ac:dyDescent="0.2">
      <c r="A3793" s="8" t="str">
        <f>Table76810[[#This Row],[Test No.]]&amp;Table76810[[#This Row],[Section]]&amp;Table76810[[#This Row],[Q No.]]</f>
        <v>R4632</v>
      </c>
      <c r="C3793" s="7" t="s">
        <v>65</v>
      </c>
      <c r="D3793" s="12">
        <v>32</v>
      </c>
      <c r="F3793" s="11">
        <f>Table76810[[#This Row],[CID]]</f>
        <v>0</v>
      </c>
      <c r="J3793" s="11" t="e">
        <f>VLOOKUP(Table76810[[#This Row],[CID]],ALY,2,FALSE)</f>
        <v>#N/A</v>
      </c>
    </row>
    <row r="3794" spans="1:10" x14ac:dyDescent="0.2">
      <c r="A3794" s="8" t="str">
        <f>Table76810[[#This Row],[Test No.]]&amp;Table76810[[#This Row],[Section]]&amp;Table76810[[#This Row],[Q No.]]</f>
        <v>R4633</v>
      </c>
      <c r="C3794" s="7" t="s">
        <v>65</v>
      </c>
      <c r="D3794" s="12">
        <v>33</v>
      </c>
      <c r="F3794" s="11">
        <f>Table76810[[#This Row],[CID]]</f>
        <v>0</v>
      </c>
      <c r="J3794" s="11" t="e">
        <f>VLOOKUP(Table76810[[#This Row],[CID]],ALY,2,FALSE)</f>
        <v>#N/A</v>
      </c>
    </row>
    <row r="3795" spans="1:10" x14ac:dyDescent="0.2">
      <c r="A3795" s="8" t="str">
        <f>Table76810[[#This Row],[Test No.]]&amp;Table76810[[#This Row],[Section]]&amp;Table76810[[#This Row],[Q No.]]</f>
        <v>R4634</v>
      </c>
      <c r="C3795" s="7" t="s">
        <v>65</v>
      </c>
      <c r="D3795" s="12">
        <v>34</v>
      </c>
      <c r="F3795" s="11">
        <f>Table76810[[#This Row],[CID]]</f>
        <v>0</v>
      </c>
      <c r="J3795" s="11" t="e">
        <f>VLOOKUP(Table76810[[#This Row],[CID]],ALY,2,FALSE)</f>
        <v>#N/A</v>
      </c>
    </row>
    <row r="3796" spans="1:10" x14ac:dyDescent="0.2">
      <c r="A3796" s="8" t="str">
        <f>Table76810[[#This Row],[Test No.]]&amp;Table76810[[#This Row],[Section]]&amp;Table76810[[#This Row],[Q No.]]</f>
        <v>R4635</v>
      </c>
      <c r="C3796" s="7" t="s">
        <v>65</v>
      </c>
      <c r="D3796" s="12">
        <v>35</v>
      </c>
      <c r="F3796" s="11">
        <f>Table76810[[#This Row],[CID]]</f>
        <v>0</v>
      </c>
      <c r="J3796" s="11" t="e">
        <f>VLOOKUP(Table76810[[#This Row],[CID]],ALY,2,FALSE)</f>
        <v>#N/A</v>
      </c>
    </row>
    <row r="3797" spans="1:10" x14ac:dyDescent="0.2">
      <c r="A3797" s="8" t="str">
        <f>Table76810[[#This Row],[Test No.]]&amp;Table76810[[#This Row],[Section]]&amp;Table76810[[#This Row],[Q No.]]</f>
        <v>R4636</v>
      </c>
      <c r="C3797" s="7" t="s">
        <v>65</v>
      </c>
      <c r="D3797" s="12">
        <v>36</v>
      </c>
      <c r="F3797" s="11">
        <f>Table76810[[#This Row],[CID]]</f>
        <v>0</v>
      </c>
      <c r="J3797" s="11" t="e">
        <f>VLOOKUP(Table76810[[#This Row],[CID]],ALY,2,FALSE)</f>
        <v>#N/A</v>
      </c>
    </row>
    <row r="3798" spans="1:10" x14ac:dyDescent="0.2">
      <c r="A3798" s="8" t="str">
        <f>Table76810[[#This Row],[Test No.]]&amp;Table76810[[#This Row],[Section]]&amp;Table76810[[#This Row],[Q No.]]</f>
        <v>R4637</v>
      </c>
      <c r="C3798" s="7" t="s">
        <v>65</v>
      </c>
      <c r="D3798" s="12">
        <v>37</v>
      </c>
      <c r="F3798" s="11">
        <f>Table76810[[#This Row],[CID]]</f>
        <v>0</v>
      </c>
      <c r="J3798" s="11" t="e">
        <f>VLOOKUP(Table76810[[#This Row],[CID]],ALY,2,FALSE)</f>
        <v>#N/A</v>
      </c>
    </row>
    <row r="3799" spans="1:10" x14ac:dyDescent="0.2">
      <c r="A3799" s="8" t="str">
        <f>Table76810[[#This Row],[Test No.]]&amp;Table76810[[#This Row],[Section]]&amp;Table76810[[#This Row],[Q No.]]</f>
        <v>R4638</v>
      </c>
      <c r="C3799" s="7" t="s">
        <v>65</v>
      </c>
      <c r="D3799" s="12">
        <v>38</v>
      </c>
      <c r="F3799" s="11">
        <f>Table76810[[#This Row],[CID]]</f>
        <v>0</v>
      </c>
      <c r="J3799" s="11" t="e">
        <f>VLOOKUP(Table76810[[#This Row],[CID]],ALY,2,FALSE)</f>
        <v>#N/A</v>
      </c>
    </row>
    <row r="3800" spans="1:10" x14ac:dyDescent="0.2">
      <c r="A3800" s="8" t="str">
        <f>Table76810[[#This Row],[Test No.]]&amp;Table76810[[#This Row],[Section]]&amp;Table76810[[#This Row],[Q No.]]</f>
        <v>R4639</v>
      </c>
      <c r="C3800" s="7" t="s">
        <v>65</v>
      </c>
      <c r="D3800" s="12">
        <v>39</v>
      </c>
      <c r="F3800" s="11">
        <f>Table76810[[#This Row],[CID]]</f>
        <v>0</v>
      </c>
      <c r="J3800" s="11" t="e">
        <f>VLOOKUP(Table76810[[#This Row],[CID]],ALY,2,FALSE)</f>
        <v>#N/A</v>
      </c>
    </row>
    <row r="3801" spans="1:10" x14ac:dyDescent="0.2">
      <c r="A3801" s="8" t="str">
        <f>Table76810[[#This Row],[Test No.]]&amp;Table76810[[#This Row],[Section]]&amp;Table76810[[#This Row],[Q No.]]</f>
        <v>R4640</v>
      </c>
      <c r="C3801" s="7" t="s">
        <v>65</v>
      </c>
      <c r="D3801" s="12">
        <v>40</v>
      </c>
      <c r="F3801" s="11">
        <f>Table76810[[#This Row],[CID]]</f>
        <v>0</v>
      </c>
      <c r="J3801" s="11" t="e">
        <f>VLOOKUP(Table76810[[#This Row],[CID]],ALY,2,FALSE)</f>
        <v>#N/A</v>
      </c>
    </row>
    <row r="3802" spans="1:10" x14ac:dyDescent="0.2">
      <c r="A3802" s="8" t="str">
        <f>Table76810[[#This Row],[Test No.]]&amp;Table76810[[#This Row],[Section]]&amp;Table76810[[#This Row],[Q No.]]</f>
        <v>R471</v>
      </c>
      <c r="C3802" s="7" t="s">
        <v>64</v>
      </c>
      <c r="D3802" s="12">
        <v>1</v>
      </c>
      <c r="F3802" s="11">
        <f>Table76810[[#This Row],[CID]]</f>
        <v>0</v>
      </c>
      <c r="J3802" s="11" t="e">
        <f>VLOOKUP(Table76810[[#This Row],[CID]],ALY,2,FALSE)</f>
        <v>#N/A</v>
      </c>
    </row>
    <row r="3803" spans="1:10" x14ac:dyDescent="0.2">
      <c r="A3803" s="8" t="str">
        <f>Table76810[[#This Row],[Test No.]]&amp;Table76810[[#This Row],[Section]]&amp;Table76810[[#This Row],[Q No.]]</f>
        <v>R472</v>
      </c>
      <c r="C3803" s="7" t="s">
        <v>64</v>
      </c>
      <c r="D3803" s="12">
        <v>2</v>
      </c>
      <c r="F3803" s="11">
        <f>Table76810[[#This Row],[CID]]</f>
        <v>0</v>
      </c>
      <c r="J3803" s="11" t="e">
        <f>VLOOKUP(Table76810[[#This Row],[CID]],ALY,2,FALSE)</f>
        <v>#N/A</v>
      </c>
    </row>
    <row r="3804" spans="1:10" x14ac:dyDescent="0.2">
      <c r="A3804" s="8" t="str">
        <f>Table76810[[#This Row],[Test No.]]&amp;Table76810[[#This Row],[Section]]&amp;Table76810[[#This Row],[Q No.]]</f>
        <v>R473</v>
      </c>
      <c r="C3804" s="7" t="s">
        <v>64</v>
      </c>
      <c r="D3804" s="12">
        <v>3</v>
      </c>
      <c r="F3804" s="11">
        <f>Table76810[[#This Row],[CID]]</f>
        <v>0</v>
      </c>
      <c r="J3804" s="11" t="e">
        <f>VLOOKUP(Table76810[[#This Row],[CID]],ALY,2,FALSE)</f>
        <v>#N/A</v>
      </c>
    </row>
    <row r="3805" spans="1:10" x14ac:dyDescent="0.2">
      <c r="A3805" s="8" t="str">
        <f>Table76810[[#This Row],[Test No.]]&amp;Table76810[[#This Row],[Section]]&amp;Table76810[[#This Row],[Q No.]]</f>
        <v>R474</v>
      </c>
      <c r="C3805" s="7" t="s">
        <v>64</v>
      </c>
      <c r="D3805" s="12">
        <v>4</v>
      </c>
      <c r="F3805" s="11">
        <f>Table76810[[#This Row],[CID]]</f>
        <v>0</v>
      </c>
      <c r="J3805" s="11" t="e">
        <f>VLOOKUP(Table76810[[#This Row],[CID]],ALY,2,FALSE)</f>
        <v>#N/A</v>
      </c>
    </row>
    <row r="3806" spans="1:10" x14ac:dyDescent="0.2">
      <c r="A3806" s="8" t="str">
        <f>Table76810[[#This Row],[Test No.]]&amp;Table76810[[#This Row],[Section]]&amp;Table76810[[#This Row],[Q No.]]</f>
        <v>R475</v>
      </c>
      <c r="C3806" s="7" t="s">
        <v>64</v>
      </c>
      <c r="D3806" s="12">
        <v>5</v>
      </c>
      <c r="F3806" s="11">
        <f>Table76810[[#This Row],[CID]]</f>
        <v>0</v>
      </c>
      <c r="J3806" s="11" t="e">
        <f>VLOOKUP(Table76810[[#This Row],[CID]],ALY,2,FALSE)</f>
        <v>#N/A</v>
      </c>
    </row>
    <row r="3807" spans="1:10" x14ac:dyDescent="0.2">
      <c r="A3807" s="8" t="str">
        <f>Table76810[[#This Row],[Test No.]]&amp;Table76810[[#This Row],[Section]]&amp;Table76810[[#This Row],[Q No.]]</f>
        <v>R476</v>
      </c>
      <c r="C3807" s="7" t="s">
        <v>64</v>
      </c>
      <c r="D3807" s="12">
        <v>6</v>
      </c>
      <c r="F3807" s="11">
        <f>Table76810[[#This Row],[CID]]</f>
        <v>0</v>
      </c>
      <c r="J3807" s="11" t="e">
        <f>VLOOKUP(Table76810[[#This Row],[CID]],ALY,2,FALSE)</f>
        <v>#N/A</v>
      </c>
    </row>
    <row r="3808" spans="1:10" x14ac:dyDescent="0.2">
      <c r="A3808" s="8" t="str">
        <f>Table76810[[#This Row],[Test No.]]&amp;Table76810[[#This Row],[Section]]&amp;Table76810[[#This Row],[Q No.]]</f>
        <v>R477</v>
      </c>
      <c r="C3808" s="7" t="s">
        <v>64</v>
      </c>
      <c r="D3808" s="12">
        <v>7</v>
      </c>
      <c r="F3808" s="11">
        <f>Table76810[[#This Row],[CID]]</f>
        <v>0</v>
      </c>
      <c r="J3808" s="11" t="e">
        <f>VLOOKUP(Table76810[[#This Row],[CID]],ALY,2,FALSE)</f>
        <v>#N/A</v>
      </c>
    </row>
    <row r="3809" spans="1:10" x14ac:dyDescent="0.2">
      <c r="A3809" s="8" t="str">
        <f>Table76810[[#This Row],[Test No.]]&amp;Table76810[[#This Row],[Section]]&amp;Table76810[[#This Row],[Q No.]]</f>
        <v>R478</v>
      </c>
      <c r="C3809" s="7" t="s">
        <v>64</v>
      </c>
      <c r="D3809" s="12">
        <v>8</v>
      </c>
      <c r="F3809" s="11">
        <f>Table76810[[#This Row],[CID]]</f>
        <v>0</v>
      </c>
      <c r="J3809" s="11" t="e">
        <f>VLOOKUP(Table76810[[#This Row],[CID]],ALY,2,FALSE)</f>
        <v>#N/A</v>
      </c>
    </row>
    <row r="3810" spans="1:10" x14ac:dyDescent="0.2">
      <c r="A3810" s="8" t="str">
        <f>Table76810[[#This Row],[Test No.]]&amp;Table76810[[#This Row],[Section]]&amp;Table76810[[#This Row],[Q No.]]</f>
        <v>R479</v>
      </c>
      <c r="C3810" s="7" t="s">
        <v>64</v>
      </c>
      <c r="D3810" s="12">
        <v>9</v>
      </c>
      <c r="F3810" s="11">
        <f>Table76810[[#This Row],[CID]]</f>
        <v>0</v>
      </c>
      <c r="J3810" s="11" t="e">
        <f>VLOOKUP(Table76810[[#This Row],[CID]],ALY,2,FALSE)</f>
        <v>#N/A</v>
      </c>
    </row>
    <row r="3811" spans="1:10" x14ac:dyDescent="0.2">
      <c r="A3811" s="8" t="str">
        <f>Table76810[[#This Row],[Test No.]]&amp;Table76810[[#This Row],[Section]]&amp;Table76810[[#This Row],[Q No.]]</f>
        <v>R4710</v>
      </c>
      <c r="C3811" s="7" t="s">
        <v>64</v>
      </c>
      <c r="D3811" s="12">
        <v>10</v>
      </c>
      <c r="F3811" s="11">
        <f>Table76810[[#This Row],[CID]]</f>
        <v>0</v>
      </c>
      <c r="J3811" s="11" t="e">
        <f>VLOOKUP(Table76810[[#This Row],[CID]],ALY,2,FALSE)</f>
        <v>#N/A</v>
      </c>
    </row>
    <row r="3812" spans="1:10" x14ac:dyDescent="0.2">
      <c r="A3812" s="8" t="str">
        <f>Table76810[[#This Row],[Test No.]]&amp;Table76810[[#This Row],[Section]]&amp;Table76810[[#This Row],[Q No.]]</f>
        <v>R4711</v>
      </c>
      <c r="C3812" s="7" t="s">
        <v>64</v>
      </c>
      <c r="D3812" s="12">
        <v>11</v>
      </c>
      <c r="F3812" s="11">
        <f>Table76810[[#This Row],[CID]]</f>
        <v>0</v>
      </c>
      <c r="J3812" s="11" t="e">
        <f>VLOOKUP(Table76810[[#This Row],[CID]],ALY,2,FALSE)</f>
        <v>#N/A</v>
      </c>
    </row>
    <row r="3813" spans="1:10" x14ac:dyDescent="0.2">
      <c r="A3813" s="8" t="str">
        <f>Table76810[[#This Row],[Test No.]]&amp;Table76810[[#This Row],[Section]]&amp;Table76810[[#This Row],[Q No.]]</f>
        <v>R4712</v>
      </c>
      <c r="C3813" s="7" t="s">
        <v>64</v>
      </c>
      <c r="D3813" s="12">
        <v>12</v>
      </c>
      <c r="F3813" s="11">
        <f>Table76810[[#This Row],[CID]]</f>
        <v>0</v>
      </c>
      <c r="J3813" s="11" t="e">
        <f>VLOOKUP(Table76810[[#This Row],[CID]],ALY,2,FALSE)</f>
        <v>#N/A</v>
      </c>
    </row>
    <row r="3814" spans="1:10" x14ac:dyDescent="0.2">
      <c r="A3814" s="8" t="str">
        <f>Table76810[[#This Row],[Test No.]]&amp;Table76810[[#This Row],[Section]]&amp;Table76810[[#This Row],[Q No.]]</f>
        <v>R4713</v>
      </c>
      <c r="C3814" s="7" t="s">
        <v>64</v>
      </c>
      <c r="D3814" s="12">
        <v>13</v>
      </c>
      <c r="F3814" s="11">
        <f>Table76810[[#This Row],[CID]]</f>
        <v>0</v>
      </c>
      <c r="J3814" s="11" t="e">
        <f>VLOOKUP(Table76810[[#This Row],[CID]],ALY,2,FALSE)</f>
        <v>#N/A</v>
      </c>
    </row>
    <row r="3815" spans="1:10" x14ac:dyDescent="0.2">
      <c r="A3815" s="8" t="str">
        <f>Table76810[[#This Row],[Test No.]]&amp;Table76810[[#This Row],[Section]]&amp;Table76810[[#This Row],[Q No.]]</f>
        <v>R4714</v>
      </c>
      <c r="C3815" s="7" t="s">
        <v>64</v>
      </c>
      <c r="D3815" s="12">
        <v>14</v>
      </c>
      <c r="F3815" s="11">
        <f>Table76810[[#This Row],[CID]]</f>
        <v>0</v>
      </c>
      <c r="J3815" s="11" t="e">
        <f>VLOOKUP(Table76810[[#This Row],[CID]],ALY,2,FALSE)</f>
        <v>#N/A</v>
      </c>
    </row>
    <row r="3816" spans="1:10" x14ac:dyDescent="0.2">
      <c r="A3816" s="8" t="str">
        <f>Table76810[[#This Row],[Test No.]]&amp;Table76810[[#This Row],[Section]]&amp;Table76810[[#This Row],[Q No.]]</f>
        <v>R4715</v>
      </c>
      <c r="C3816" s="7" t="s">
        <v>64</v>
      </c>
      <c r="D3816" s="12">
        <v>15</v>
      </c>
      <c r="F3816" s="11">
        <f>Table76810[[#This Row],[CID]]</f>
        <v>0</v>
      </c>
      <c r="J3816" s="11" t="e">
        <f>VLOOKUP(Table76810[[#This Row],[CID]],ALY,2,FALSE)</f>
        <v>#N/A</v>
      </c>
    </row>
    <row r="3817" spans="1:10" x14ac:dyDescent="0.2">
      <c r="A3817" s="8" t="str">
        <f>Table76810[[#This Row],[Test No.]]&amp;Table76810[[#This Row],[Section]]&amp;Table76810[[#This Row],[Q No.]]</f>
        <v>R4716</v>
      </c>
      <c r="C3817" s="7" t="s">
        <v>64</v>
      </c>
      <c r="D3817" s="12">
        <v>16</v>
      </c>
      <c r="F3817" s="11">
        <f>Table76810[[#This Row],[CID]]</f>
        <v>0</v>
      </c>
      <c r="J3817" s="11" t="e">
        <f>VLOOKUP(Table76810[[#This Row],[CID]],ALY,2,FALSE)</f>
        <v>#N/A</v>
      </c>
    </row>
    <row r="3818" spans="1:10" x14ac:dyDescent="0.2">
      <c r="A3818" s="8" t="str">
        <f>Table76810[[#This Row],[Test No.]]&amp;Table76810[[#This Row],[Section]]&amp;Table76810[[#This Row],[Q No.]]</f>
        <v>R4717</v>
      </c>
      <c r="C3818" s="7" t="s">
        <v>64</v>
      </c>
      <c r="D3818" s="12">
        <v>17</v>
      </c>
      <c r="F3818" s="11">
        <f>Table76810[[#This Row],[CID]]</f>
        <v>0</v>
      </c>
      <c r="J3818" s="11" t="e">
        <f>VLOOKUP(Table76810[[#This Row],[CID]],ALY,2,FALSE)</f>
        <v>#N/A</v>
      </c>
    </row>
    <row r="3819" spans="1:10" x14ac:dyDescent="0.2">
      <c r="A3819" s="8" t="str">
        <f>Table76810[[#This Row],[Test No.]]&amp;Table76810[[#This Row],[Section]]&amp;Table76810[[#This Row],[Q No.]]</f>
        <v>R4718</v>
      </c>
      <c r="C3819" s="7" t="s">
        <v>64</v>
      </c>
      <c r="D3819" s="12">
        <v>18</v>
      </c>
      <c r="F3819" s="11">
        <f>Table76810[[#This Row],[CID]]</f>
        <v>0</v>
      </c>
      <c r="J3819" s="11" t="e">
        <f>VLOOKUP(Table76810[[#This Row],[CID]],ALY,2,FALSE)</f>
        <v>#N/A</v>
      </c>
    </row>
    <row r="3820" spans="1:10" x14ac:dyDescent="0.2">
      <c r="A3820" s="8" t="str">
        <f>Table76810[[#This Row],[Test No.]]&amp;Table76810[[#This Row],[Section]]&amp;Table76810[[#This Row],[Q No.]]</f>
        <v>R4719</v>
      </c>
      <c r="C3820" s="7" t="s">
        <v>64</v>
      </c>
      <c r="D3820" s="12">
        <v>19</v>
      </c>
      <c r="F3820" s="11">
        <f>Table76810[[#This Row],[CID]]</f>
        <v>0</v>
      </c>
      <c r="J3820" s="11" t="e">
        <f>VLOOKUP(Table76810[[#This Row],[CID]],ALY,2,FALSE)</f>
        <v>#N/A</v>
      </c>
    </row>
    <row r="3821" spans="1:10" x14ac:dyDescent="0.2">
      <c r="A3821" s="8" t="str">
        <f>Table76810[[#This Row],[Test No.]]&amp;Table76810[[#This Row],[Section]]&amp;Table76810[[#This Row],[Q No.]]</f>
        <v>R4720</v>
      </c>
      <c r="C3821" s="7" t="s">
        <v>64</v>
      </c>
      <c r="D3821" s="12">
        <v>20</v>
      </c>
      <c r="F3821" s="11">
        <f>Table76810[[#This Row],[CID]]</f>
        <v>0</v>
      </c>
      <c r="J3821" s="11" t="e">
        <f>VLOOKUP(Table76810[[#This Row],[CID]],ALY,2,FALSE)</f>
        <v>#N/A</v>
      </c>
    </row>
    <row r="3822" spans="1:10" x14ac:dyDescent="0.2">
      <c r="A3822" s="8" t="str">
        <f>Table76810[[#This Row],[Test No.]]&amp;Table76810[[#This Row],[Section]]&amp;Table76810[[#This Row],[Q No.]]</f>
        <v>R4721</v>
      </c>
      <c r="C3822" s="7" t="s">
        <v>64</v>
      </c>
      <c r="D3822" s="12">
        <v>21</v>
      </c>
      <c r="F3822" s="11">
        <f>Table76810[[#This Row],[CID]]</f>
        <v>0</v>
      </c>
      <c r="J3822" s="11" t="e">
        <f>VLOOKUP(Table76810[[#This Row],[CID]],ALY,2,FALSE)</f>
        <v>#N/A</v>
      </c>
    </row>
    <row r="3823" spans="1:10" x14ac:dyDescent="0.2">
      <c r="A3823" s="8" t="str">
        <f>Table76810[[#This Row],[Test No.]]&amp;Table76810[[#This Row],[Section]]&amp;Table76810[[#This Row],[Q No.]]</f>
        <v>R4722</v>
      </c>
      <c r="C3823" s="7" t="s">
        <v>64</v>
      </c>
      <c r="D3823" s="12">
        <v>22</v>
      </c>
      <c r="F3823" s="11">
        <f>Table76810[[#This Row],[CID]]</f>
        <v>0</v>
      </c>
      <c r="J3823" s="11" t="e">
        <f>VLOOKUP(Table76810[[#This Row],[CID]],ALY,2,FALSE)</f>
        <v>#N/A</v>
      </c>
    </row>
    <row r="3824" spans="1:10" x14ac:dyDescent="0.2">
      <c r="A3824" s="8" t="str">
        <f>Table76810[[#This Row],[Test No.]]&amp;Table76810[[#This Row],[Section]]&amp;Table76810[[#This Row],[Q No.]]</f>
        <v>R4723</v>
      </c>
      <c r="C3824" s="7" t="s">
        <v>64</v>
      </c>
      <c r="D3824" s="12">
        <v>23</v>
      </c>
      <c r="F3824" s="11">
        <f>Table76810[[#This Row],[CID]]</f>
        <v>0</v>
      </c>
      <c r="J3824" s="11" t="e">
        <f>VLOOKUP(Table76810[[#This Row],[CID]],ALY,2,FALSE)</f>
        <v>#N/A</v>
      </c>
    </row>
    <row r="3825" spans="1:10" x14ac:dyDescent="0.2">
      <c r="A3825" s="8" t="str">
        <f>Table76810[[#This Row],[Test No.]]&amp;Table76810[[#This Row],[Section]]&amp;Table76810[[#This Row],[Q No.]]</f>
        <v>R4724</v>
      </c>
      <c r="C3825" s="7" t="s">
        <v>64</v>
      </c>
      <c r="D3825" s="12">
        <v>24</v>
      </c>
      <c r="F3825" s="11">
        <f>Table76810[[#This Row],[CID]]</f>
        <v>0</v>
      </c>
      <c r="J3825" s="11" t="e">
        <f>VLOOKUP(Table76810[[#This Row],[CID]],ALY,2,FALSE)</f>
        <v>#N/A</v>
      </c>
    </row>
    <row r="3826" spans="1:10" x14ac:dyDescent="0.2">
      <c r="A3826" s="8" t="str">
        <f>Table76810[[#This Row],[Test No.]]&amp;Table76810[[#This Row],[Section]]&amp;Table76810[[#This Row],[Q No.]]</f>
        <v>R4725</v>
      </c>
      <c r="C3826" s="7" t="s">
        <v>64</v>
      </c>
      <c r="D3826" s="12">
        <v>25</v>
      </c>
      <c r="F3826" s="11">
        <f>Table76810[[#This Row],[CID]]</f>
        <v>0</v>
      </c>
      <c r="J3826" s="11" t="e">
        <f>VLOOKUP(Table76810[[#This Row],[CID]],ALY,2,FALSE)</f>
        <v>#N/A</v>
      </c>
    </row>
    <row r="3827" spans="1:10" x14ac:dyDescent="0.2">
      <c r="A3827" s="8" t="str">
        <f>Table76810[[#This Row],[Test No.]]&amp;Table76810[[#This Row],[Section]]&amp;Table76810[[#This Row],[Q No.]]</f>
        <v>R4726</v>
      </c>
      <c r="C3827" s="7" t="s">
        <v>64</v>
      </c>
      <c r="D3827" s="12">
        <v>26</v>
      </c>
      <c r="F3827" s="11">
        <f>Table76810[[#This Row],[CID]]</f>
        <v>0</v>
      </c>
      <c r="J3827" s="11" t="e">
        <f>VLOOKUP(Table76810[[#This Row],[CID]],ALY,2,FALSE)</f>
        <v>#N/A</v>
      </c>
    </row>
    <row r="3828" spans="1:10" x14ac:dyDescent="0.2">
      <c r="A3828" s="8" t="str">
        <f>Table76810[[#This Row],[Test No.]]&amp;Table76810[[#This Row],[Section]]&amp;Table76810[[#This Row],[Q No.]]</f>
        <v>R4727</v>
      </c>
      <c r="C3828" s="7" t="s">
        <v>64</v>
      </c>
      <c r="D3828" s="12">
        <v>27</v>
      </c>
      <c r="F3828" s="11">
        <f>Table76810[[#This Row],[CID]]</f>
        <v>0</v>
      </c>
      <c r="J3828" s="11" t="e">
        <f>VLOOKUP(Table76810[[#This Row],[CID]],ALY,2,FALSE)</f>
        <v>#N/A</v>
      </c>
    </row>
    <row r="3829" spans="1:10" x14ac:dyDescent="0.2">
      <c r="A3829" s="8" t="str">
        <f>Table76810[[#This Row],[Test No.]]&amp;Table76810[[#This Row],[Section]]&amp;Table76810[[#This Row],[Q No.]]</f>
        <v>R4728</v>
      </c>
      <c r="C3829" s="7" t="s">
        <v>64</v>
      </c>
      <c r="D3829" s="12">
        <v>28</v>
      </c>
      <c r="F3829" s="11">
        <f>Table76810[[#This Row],[CID]]</f>
        <v>0</v>
      </c>
      <c r="J3829" s="11" t="e">
        <f>VLOOKUP(Table76810[[#This Row],[CID]],ALY,2,FALSE)</f>
        <v>#N/A</v>
      </c>
    </row>
    <row r="3830" spans="1:10" x14ac:dyDescent="0.2">
      <c r="A3830" s="8" t="str">
        <f>Table76810[[#This Row],[Test No.]]&amp;Table76810[[#This Row],[Section]]&amp;Table76810[[#This Row],[Q No.]]</f>
        <v>R4729</v>
      </c>
      <c r="C3830" s="7" t="s">
        <v>64</v>
      </c>
      <c r="D3830" s="12">
        <v>29</v>
      </c>
      <c r="F3830" s="11">
        <f>Table76810[[#This Row],[CID]]</f>
        <v>0</v>
      </c>
      <c r="J3830" s="11" t="e">
        <f>VLOOKUP(Table76810[[#This Row],[CID]],ALY,2,FALSE)</f>
        <v>#N/A</v>
      </c>
    </row>
    <row r="3831" spans="1:10" x14ac:dyDescent="0.2">
      <c r="A3831" s="8" t="str">
        <f>Table76810[[#This Row],[Test No.]]&amp;Table76810[[#This Row],[Section]]&amp;Table76810[[#This Row],[Q No.]]</f>
        <v>R4730</v>
      </c>
      <c r="C3831" s="7" t="s">
        <v>64</v>
      </c>
      <c r="D3831" s="12">
        <v>30</v>
      </c>
      <c r="F3831" s="11">
        <f>Table76810[[#This Row],[CID]]</f>
        <v>0</v>
      </c>
      <c r="J3831" s="11" t="e">
        <f>VLOOKUP(Table76810[[#This Row],[CID]],ALY,2,FALSE)</f>
        <v>#N/A</v>
      </c>
    </row>
    <row r="3832" spans="1:10" x14ac:dyDescent="0.2">
      <c r="A3832" s="8" t="str">
        <f>Table76810[[#This Row],[Test No.]]&amp;Table76810[[#This Row],[Section]]&amp;Table76810[[#This Row],[Q No.]]</f>
        <v>R4731</v>
      </c>
      <c r="C3832" s="7" t="s">
        <v>64</v>
      </c>
      <c r="D3832" s="12">
        <v>31</v>
      </c>
      <c r="F3832" s="11">
        <f>Table76810[[#This Row],[CID]]</f>
        <v>0</v>
      </c>
      <c r="J3832" s="11" t="e">
        <f>VLOOKUP(Table76810[[#This Row],[CID]],ALY,2,FALSE)</f>
        <v>#N/A</v>
      </c>
    </row>
    <row r="3833" spans="1:10" x14ac:dyDescent="0.2">
      <c r="A3833" s="8" t="str">
        <f>Table76810[[#This Row],[Test No.]]&amp;Table76810[[#This Row],[Section]]&amp;Table76810[[#This Row],[Q No.]]</f>
        <v>R4732</v>
      </c>
      <c r="C3833" s="7" t="s">
        <v>64</v>
      </c>
      <c r="D3833" s="12">
        <v>32</v>
      </c>
      <c r="F3833" s="11">
        <f>Table76810[[#This Row],[CID]]</f>
        <v>0</v>
      </c>
      <c r="J3833" s="11" t="e">
        <f>VLOOKUP(Table76810[[#This Row],[CID]],ALY,2,FALSE)</f>
        <v>#N/A</v>
      </c>
    </row>
    <row r="3834" spans="1:10" x14ac:dyDescent="0.2">
      <c r="A3834" s="8" t="str">
        <f>Table76810[[#This Row],[Test No.]]&amp;Table76810[[#This Row],[Section]]&amp;Table76810[[#This Row],[Q No.]]</f>
        <v>R4733</v>
      </c>
      <c r="C3834" s="7" t="s">
        <v>64</v>
      </c>
      <c r="D3834" s="12">
        <v>33</v>
      </c>
      <c r="F3834" s="11">
        <f>Table76810[[#This Row],[CID]]</f>
        <v>0</v>
      </c>
      <c r="J3834" s="11" t="e">
        <f>VLOOKUP(Table76810[[#This Row],[CID]],ALY,2,FALSE)</f>
        <v>#N/A</v>
      </c>
    </row>
    <row r="3835" spans="1:10" x14ac:dyDescent="0.2">
      <c r="A3835" s="8" t="str">
        <f>Table76810[[#This Row],[Test No.]]&amp;Table76810[[#This Row],[Section]]&amp;Table76810[[#This Row],[Q No.]]</f>
        <v>R4734</v>
      </c>
      <c r="C3835" s="7" t="s">
        <v>64</v>
      </c>
      <c r="D3835" s="12">
        <v>34</v>
      </c>
      <c r="F3835" s="11">
        <f>Table76810[[#This Row],[CID]]</f>
        <v>0</v>
      </c>
      <c r="J3835" s="11" t="e">
        <f>VLOOKUP(Table76810[[#This Row],[CID]],ALY,2,FALSE)</f>
        <v>#N/A</v>
      </c>
    </row>
    <row r="3836" spans="1:10" x14ac:dyDescent="0.2">
      <c r="A3836" s="8" t="str">
        <f>Table76810[[#This Row],[Test No.]]&amp;Table76810[[#This Row],[Section]]&amp;Table76810[[#This Row],[Q No.]]</f>
        <v>R4735</v>
      </c>
      <c r="C3836" s="7" t="s">
        <v>64</v>
      </c>
      <c r="D3836" s="12">
        <v>35</v>
      </c>
      <c r="F3836" s="11">
        <f>Table76810[[#This Row],[CID]]</f>
        <v>0</v>
      </c>
      <c r="J3836" s="11" t="e">
        <f>VLOOKUP(Table76810[[#This Row],[CID]],ALY,2,FALSE)</f>
        <v>#N/A</v>
      </c>
    </row>
    <row r="3837" spans="1:10" x14ac:dyDescent="0.2">
      <c r="A3837" s="8" t="str">
        <f>Table76810[[#This Row],[Test No.]]&amp;Table76810[[#This Row],[Section]]&amp;Table76810[[#This Row],[Q No.]]</f>
        <v>R4736</v>
      </c>
      <c r="C3837" s="7" t="s">
        <v>64</v>
      </c>
      <c r="D3837" s="12">
        <v>36</v>
      </c>
      <c r="F3837" s="11">
        <f>Table76810[[#This Row],[CID]]</f>
        <v>0</v>
      </c>
      <c r="J3837" s="11" t="e">
        <f>VLOOKUP(Table76810[[#This Row],[CID]],ALY,2,FALSE)</f>
        <v>#N/A</v>
      </c>
    </row>
    <row r="3838" spans="1:10" x14ac:dyDescent="0.2">
      <c r="A3838" s="8" t="str">
        <f>Table76810[[#This Row],[Test No.]]&amp;Table76810[[#This Row],[Section]]&amp;Table76810[[#This Row],[Q No.]]</f>
        <v>R4737</v>
      </c>
      <c r="C3838" s="7" t="s">
        <v>64</v>
      </c>
      <c r="D3838" s="12">
        <v>37</v>
      </c>
      <c r="F3838" s="11">
        <f>Table76810[[#This Row],[CID]]</f>
        <v>0</v>
      </c>
      <c r="J3838" s="11" t="e">
        <f>VLOOKUP(Table76810[[#This Row],[CID]],ALY,2,FALSE)</f>
        <v>#N/A</v>
      </c>
    </row>
    <row r="3839" spans="1:10" x14ac:dyDescent="0.2">
      <c r="A3839" s="8" t="str">
        <f>Table76810[[#This Row],[Test No.]]&amp;Table76810[[#This Row],[Section]]&amp;Table76810[[#This Row],[Q No.]]</f>
        <v>R4738</v>
      </c>
      <c r="C3839" s="7" t="s">
        <v>64</v>
      </c>
      <c r="D3839" s="12">
        <v>38</v>
      </c>
      <c r="F3839" s="11">
        <f>Table76810[[#This Row],[CID]]</f>
        <v>0</v>
      </c>
      <c r="J3839" s="11" t="e">
        <f>VLOOKUP(Table76810[[#This Row],[CID]],ALY,2,FALSE)</f>
        <v>#N/A</v>
      </c>
    </row>
    <row r="3840" spans="1:10" x14ac:dyDescent="0.2">
      <c r="A3840" s="8" t="str">
        <f>Table76810[[#This Row],[Test No.]]&amp;Table76810[[#This Row],[Section]]&amp;Table76810[[#This Row],[Q No.]]</f>
        <v>R4739</v>
      </c>
      <c r="C3840" s="7" t="s">
        <v>64</v>
      </c>
      <c r="D3840" s="12">
        <v>39</v>
      </c>
      <c r="F3840" s="11">
        <f>Table76810[[#This Row],[CID]]</f>
        <v>0</v>
      </c>
      <c r="J3840" s="11" t="e">
        <f>VLOOKUP(Table76810[[#This Row],[CID]],ALY,2,FALSE)</f>
        <v>#N/A</v>
      </c>
    </row>
    <row r="3841" spans="1:10" x14ac:dyDescent="0.2">
      <c r="A3841" s="8" t="str">
        <f>Table76810[[#This Row],[Test No.]]&amp;Table76810[[#This Row],[Section]]&amp;Table76810[[#This Row],[Q No.]]</f>
        <v>R4740</v>
      </c>
      <c r="C3841" s="7" t="s">
        <v>64</v>
      </c>
      <c r="D3841" s="12">
        <v>40</v>
      </c>
      <c r="F3841" s="11">
        <f>Table76810[[#This Row],[CID]]</f>
        <v>0</v>
      </c>
      <c r="J3841" s="11" t="e">
        <f>VLOOKUP(Table76810[[#This Row],[CID]],ALY,2,FALSE)</f>
        <v>#N/A</v>
      </c>
    </row>
    <row r="3842" spans="1:10" x14ac:dyDescent="0.2">
      <c r="A3842" s="8" t="str">
        <f>Table76810[[#This Row],[Test No.]]&amp;Table76810[[#This Row],[Section]]&amp;Table76810[[#This Row],[Q No.]]</f>
        <v>R481</v>
      </c>
      <c r="C3842" s="7" t="s">
        <v>63</v>
      </c>
      <c r="D3842" s="12">
        <v>1</v>
      </c>
      <c r="F3842" s="11">
        <f>Table76810[[#This Row],[CID]]</f>
        <v>0</v>
      </c>
      <c r="J3842" s="11" t="e">
        <f>VLOOKUP(Table76810[[#This Row],[CID]],ALY,2,FALSE)</f>
        <v>#N/A</v>
      </c>
    </row>
    <row r="3843" spans="1:10" x14ac:dyDescent="0.2">
      <c r="A3843" s="8" t="str">
        <f>Table76810[[#This Row],[Test No.]]&amp;Table76810[[#This Row],[Section]]&amp;Table76810[[#This Row],[Q No.]]</f>
        <v>R482</v>
      </c>
      <c r="C3843" s="7" t="s">
        <v>63</v>
      </c>
      <c r="D3843" s="12">
        <v>2</v>
      </c>
      <c r="F3843" s="11">
        <f>Table76810[[#This Row],[CID]]</f>
        <v>0</v>
      </c>
      <c r="J3843" s="11" t="e">
        <f>VLOOKUP(Table76810[[#This Row],[CID]],ALY,2,FALSE)</f>
        <v>#N/A</v>
      </c>
    </row>
    <row r="3844" spans="1:10" x14ac:dyDescent="0.2">
      <c r="A3844" s="8" t="str">
        <f>Table76810[[#This Row],[Test No.]]&amp;Table76810[[#This Row],[Section]]&amp;Table76810[[#This Row],[Q No.]]</f>
        <v>R483</v>
      </c>
      <c r="C3844" s="7" t="s">
        <v>63</v>
      </c>
      <c r="D3844" s="12">
        <v>3</v>
      </c>
      <c r="F3844" s="11">
        <f>Table76810[[#This Row],[CID]]</f>
        <v>0</v>
      </c>
      <c r="J3844" s="11" t="e">
        <f>VLOOKUP(Table76810[[#This Row],[CID]],ALY,2,FALSE)</f>
        <v>#N/A</v>
      </c>
    </row>
    <row r="3845" spans="1:10" x14ac:dyDescent="0.2">
      <c r="A3845" s="8" t="str">
        <f>Table76810[[#This Row],[Test No.]]&amp;Table76810[[#This Row],[Section]]&amp;Table76810[[#This Row],[Q No.]]</f>
        <v>R484</v>
      </c>
      <c r="C3845" s="7" t="s">
        <v>63</v>
      </c>
      <c r="D3845" s="12">
        <v>4</v>
      </c>
      <c r="F3845" s="11">
        <f>Table76810[[#This Row],[CID]]</f>
        <v>0</v>
      </c>
      <c r="J3845" s="11" t="e">
        <f>VLOOKUP(Table76810[[#This Row],[CID]],ALY,2,FALSE)</f>
        <v>#N/A</v>
      </c>
    </row>
    <row r="3846" spans="1:10" x14ac:dyDescent="0.2">
      <c r="A3846" s="8" t="str">
        <f>Table76810[[#This Row],[Test No.]]&amp;Table76810[[#This Row],[Section]]&amp;Table76810[[#This Row],[Q No.]]</f>
        <v>R485</v>
      </c>
      <c r="C3846" s="7" t="s">
        <v>63</v>
      </c>
      <c r="D3846" s="12">
        <v>5</v>
      </c>
      <c r="F3846" s="11">
        <f>Table76810[[#This Row],[CID]]</f>
        <v>0</v>
      </c>
      <c r="J3846" s="11" t="e">
        <f>VLOOKUP(Table76810[[#This Row],[CID]],ALY,2,FALSE)</f>
        <v>#N/A</v>
      </c>
    </row>
    <row r="3847" spans="1:10" x14ac:dyDescent="0.2">
      <c r="A3847" s="8" t="str">
        <f>Table76810[[#This Row],[Test No.]]&amp;Table76810[[#This Row],[Section]]&amp;Table76810[[#This Row],[Q No.]]</f>
        <v>R486</v>
      </c>
      <c r="C3847" s="7" t="s">
        <v>63</v>
      </c>
      <c r="D3847" s="12">
        <v>6</v>
      </c>
      <c r="F3847" s="11">
        <f>Table76810[[#This Row],[CID]]</f>
        <v>0</v>
      </c>
      <c r="J3847" s="11" t="e">
        <f>VLOOKUP(Table76810[[#This Row],[CID]],ALY,2,FALSE)</f>
        <v>#N/A</v>
      </c>
    </row>
    <row r="3848" spans="1:10" x14ac:dyDescent="0.2">
      <c r="A3848" s="8" t="str">
        <f>Table76810[[#This Row],[Test No.]]&amp;Table76810[[#This Row],[Section]]&amp;Table76810[[#This Row],[Q No.]]</f>
        <v>R487</v>
      </c>
      <c r="C3848" s="7" t="s">
        <v>63</v>
      </c>
      <c r="D3848" s="12">
        <v>7</v>
      </c>
      <c r="F3848" s="11">
        <f>Table76810[[#This Row],[CID]]</f>
        <v>0</v>
      </c>
      <c r="J3848" s="11" t="e">
        <f>VLOOKUP(Table76810[[#This Row],[CID]],ALY,2,FALSE)</f>
        <v>#N/A</v>
      </c>
    </row>
    <row r="3849" spans="1:10" x14ac:dyDescent="0.2">
      <c r="A3849" s="8" t="str">
        <f>Table76810[[#This Row],[Test No.]]&amp;Table76810[[#This Row],[Section]]&amp;Table76810[[#This Row],[Q No.]]</f>
        <v>R488</v>
      </c>
      <c r="C3849" s="7" t="s">
        <v>63</v>
      </c>
      <c r="D3849" s="12">
        <v>8</v>
      </c>
      <c r="F3849" s="11">
        <f>Table76810[[#This Row],[CID]]</f>
        <v>0</v>
      </c>
      <c r="J3849" s="11" t="e">
        <f>VLOOKUP(Table76810[[#This Row],[CID]],ALY,2,FALSE)</f>
        <v>#N/A</v>
      </c>
    </row>
    <row r="3850" spans="1:10" x14ac:dyDescent="0.2">
      <c r="A3850" s="8" t="str">
        <f>Table76810[[#This Row],[Test No.]]&amp;Table76810[[#This Row],[Section]]&amp;Table76810[[#This Row],[Q No.]]</f>
        <v>R489</v>
      </c>
      <c r="C3850" s="7" t="s">
        <v>63</v>
      </c>
      <c r="D3850" s="12">
        <v>9</v>
      </c>
      <c r="F3850" s="11">
        <f>Table76810[[#This Row],[CID]]</f>
        <v>0</v>
      </c>
      <c r="J3850" s="11" t="e">
        <f>VLOOKUP(Table76810[[#This Row],[CID]],ALY,2,FALSE)</f>
        <v>#N/A</v>
      </c>
    </row>
    <row r="3851" spans="1:10" x14ac:dyDescent="0.2">
      <c r="A3851" s="8" t="str">
        <f>Table76810[[#This Row],[Test No.]]&amp;Table76810[[#This Row],[Section]]&amp;Table76810[[#This Row],[Q No.]]</f>
        <v>R4810</v>
      </c>
      <c r="C3851" s="7" t="s">
        <v>63</v>
      </c>
      <c r="D3851" s="12">
        <v>10</v>
      </c>
      <c r="F3851" s="11">
        <f>Table76810[[#This Row],[CID]]</f>
        <v>0</v>
      </c>
      <c r="J3851" s="11" t="e">
        <f>VLOOKUP(Table76810[[#This Row],[CID]],ALY,2,FALSE)</f>
        <v>#N/A</v>
      </c>
    </row>
    <row r="3852" spans="1:10" x14ac:dyDescent="0.2">
      <c r="A3852" s="8" t="str">
        <f>Table76810[[#This Row],[Test No.]]&amp;Table76810[[#This Row],[Section]]&amp;Table76810[[#This Row],[Q No.]]</f>
        <v>R4811</v>
      </c>
      <c r="C3852" s="7" t="s">
        <v>63</v>
      </c>
      <c r="D3852" s="12">
        <v>11</v>
      </c>
      <c r="F3852" s="11">
        <f>Table76810[[#This Row],[CID]]</f>
        <v>0</v>
      </c>
      <c r="J3852" s="11" t="e">
        <f>VLOOKUP(Table76810[[#This Row],[CID]],ALY,2,FALSE)</f>
        <v>#N/A</v>
      </c>
    </row>
    <row r="3853" spans="1:10" x14ac:dyDescent="0.2">
      <c r="A3853" s="8" t="str">
        <f>Table76810[[#This Row],[Test No.]]&amp;Table76810[[#This Row],[Section]]&amp;Table76810[[#This Row],[Q No.]]</f>
        <v>R4812</v>
      </c>
      <c r="C3853" s="7" t="s">
        <v>63</v>
      </c>
      <c r="D3853" s="12">
        <v>12</v>
      </c>
      <c r="F3853" s="11">
        <f>Table76810[[#This Row],[CID]]</f>
        <v>0</v>
      </c>
      <c r="J3853" s="11" t="e">
        <f>VLOOKUP(Table76810[[#This Row],[CID]],ALY,2,FALSE)</f>
        <v>#N/A</v>
      </c>
    </row>
    <row r="3854" spans="1:10" x14ac:dyDescent="0.2">
      <c r="A3854" s="8" t="str">
        <f>Table76810[[#This Row],[Test No.]]&amp;Table76810[[#This Row],[Section]]&amp;Table76810[[#This Row],[Q No.]]</f>
        <v>R4813</v>
      </c>
      <c r="C3854" s="7" t="s">
        <v>63</v>
      </c>
      <c r="D3854" s="12">
        <v>13</v>
      </c>
      <c r="F3854" s="11">
        <f>Table76810[[#This Row],[CID]]</f>
        <v>0</v>
      </c>
      <c r="J3854" s="11" t="e">
        <f>VLOOKUP(Table76810[[#This Row],[CID]],ALY,2,FALSE)</f>
        <v>#N/A</v>
      </c>
    </row>
    <row r="3855" spans="1:10" x14ac:dyDescent="0.2">
      <c r="A3855" s="8" t="str">
        <f>Table76810[[#This Row],[Test No.]]&amp;Table76810[[#This Row],[Section]]&amp;Table76810[[#This Row],[Q No.]]</f>
        <v>R4814</v>
      </c>
      <c r="C3855" s="7" t="s">
        <v>63</v>
      </c>
      <c r="D3855" s="12">
        <v>14</v>
      </c>
      <c r="F3855" s="11">
        <f>Table76810[[#This Row],[CID]]</f>
        <v>0</v>
      </c>
      <c r="J3855" s="11" t="e">
        <f>VLOOKUP(Table76810[[#This Row],[CID]],ALY,2,FALSE)</f>
        <v>#N/A</v>
      </c>
    </row>
    <row r="3856" spans="1:10" x14ac:dyDescent="0.2">
      <c r="A3856" s="8" t="str">
        <f>Table76810[[#This Row],[Test No.]]&amp;Table76810[[#This Row],[Section]]&amp;Table76810[[#This Row],[Q No.]]</f>
        <v>R4815</v>
      </c>
      <c r="C3856" s="7" t="s">
        <v>63</v>
      </c>
      <c r="D3856" s="12">
        <v>15</v>
      </c>
      <c r="F3856" s="11">
        <f>Table76810[[#This Row],[CID]]</f>
        <v>0</v>
      </c>
      <c r="J3856" s="11" t="e">
        <f>VLOOKUP(Table76810[[#This Row],[CID]],ALY,2,FALSE)</f>
        <v>#N/A</v>
      </c>
    </row>
    <row r="3857" spans="1:10" x14ac:dyDescent="0.2">
      <c r="A3857" s="8" t="str">
        <f>Table76810[[#This Row],[Test No.]]&amp;Table76810[[#This Row],[Section]]&amp;Table76810[[#This Row],[Q No.]]</f>
        <v>R4816</v>
      </c>
      <c r="C3857" s="7" t="s">
        <v>63</v>
      </c>
      <c r="D3857" s="12">
        <v>16</v>
      </c>
      <c r="F3857" s="11">
        <f>Table76810[[#This Row],[CID]]</f>
        <v>0</v>
      </c>
      <c r="J3857" s="11" t="e">
        <f>VLOOKUP(Table76810[[#This Row],[CID]],ALY,2,FALSE)</f>
        <v>#N/A</v>
      </c>
    </row>
    <row r="3858" spans="1:10" x14ac:dyDescent="0.2">
      <c r="A3858" s="8" t="str">
        <f>Table76810[[#This Row],[Test No.]]&amp;Table76810[[#This Row],[Section]]&amp;Table76810[[#This Row],[Q No.]]</f>
        <v>R4817</v>
      </c>
      <c r="C3858" s="7" t="s">
        <v>63</v>
      </c>
      <c r="D3858" s="12">
        <v>17</v>
      </c>
      <c r="F3858" s="11">
        <f>Table76810[[#This Row],[CID]]</f>
        <v>0</v>
      </c>
      <c r="J3858" s="11" t="e">
        <f>VLOOKUP(Table76810[[#This Row],[CID]],ALY,2,FALSE)</f>
        <v>#N/A</v>
      </c>
    </row>
    <row r="3859" spans="1:10" x14ac:dyDescent="0.2">
      <c r="A3859" s="8" t="str">
        <f>Table76810[[#This Row],[Test No.]]&amp;Table76810[[#This Row],[Section]]&amp;Table76810[[#This Row],[Q No.]]</f>
        <v>R4818</v>
      </c>
      <c r="C3859" s="7" t="s">
        <v>63</v>
      </c>
      <c r="D3859" s="12">
        <v>18</v>
      </c>
      <c r="F3859" s="11">
        <f>Table76810[[#This Row],[CID]]</f>
        <v>0</v>
      </c>
      <c r="J3859" s="11" t="e">
        <f>VLOOKUP(Table76810[[#This Row],[CID]],ALY,2,FALSE)</f>
        <v>#N/A</v>
      </c>
    </row>
    <row r="3860" spans="1:10" x14ac:dyDescent="0.2">
      <c r="A3860" s="8" t="str">
        <f>Table76810[[#This Row],[Test No.]]&amp;Table76810[[#This Row],[Section]]&amp;Table76810[[#This Row],[Q No.]]</f>
        <v>R4819</v>
      </c>
      <c r="C3860" s="7" t="s">
        <v>63</v>
      </c>
      <c r="D3860" s="12">
        <v>19</v>
      </c>
      <c r="F3860" s="11">
        <f>Table76810[[#This Row],[CID]]</f>
        <v>0</v>
      </c>
      <c r="J3860" s="11" t="e">
        <f>VLOOKUP(Table76810[[#This Row],[CID]],ALY,2,FALSE)</f>
        <v>#N/A</v>
      </c>
    </row>
    <row r="3861" spans="1:10" x14ac:dyDescent="0.2">
      <c r="A3861" s="8" t="str">
        <f>Table76810[[#This Row],[Test No.]]&amp;Table76810[[#This Row],[Section]]&amp;Table76810[[#This Row],[Q No.]]</f>
        <v>R4820</v>
      </c>
      <c r="C3861" s="7" t="s">
        <v>63</v>
      </c>
      <c r="D3861" s="12">
        <v>20</v>
      </c>
      <c r="F3861" s="11">
        <f>Table76810[[#This Row],[CID]]</f>
        <v>0</v>
      </c>
      <c r="J3861" s="11" t="e">
        <f>VLOOKUP(Table76810[[#This Row],[CID]],ALY,2,FALSE)</f>
        <v>#N/A</v>
      </c>
    </row>
    <row r="3862" spans="1:10" x14ac:dyDescent="0.2">
      <c r="A3862" s="8" t="str">
        <f>Table76810[[#This Row],[Test No.]]&amp;Table76810[[#This Row],[Section]]&amp;Table76810[[#This Row],[Q No.]]</f>
        <v>R4821</v>
      </c>
      <c r="C3862" s="7" t="s">
        <v>63</v>
      </c>
      <c r="D3862" s="12">
        <v>21</v>
      </c>
      <c r="F3862" s="11">
        <f>Table76810[[#This Row],[CID]]</f>
        <v>0</v>
      </c>
      <c r="J3862" s="11" t="e">
        <f>VLOOKUP(Table76810[[#This Row],[CID]],ALY,2,FALSE)</f>
        <v>#N/A</v>
      </c>
    </row>
    <row r="3863" spans="1:10" x14ac:dyDescent="0.2">
      <c r="A3863" s="8" t="str">
        <f>Table76810[[#This Row],[Test No.]]&amp;Table76810[[#This Row],[Section]]&amp;Table76810[[#This Row],[Q No.]]</f>
        <v>R4822</v>
      </c>
      <c r="C3863" s="7" t="s">
        <v>63</v>
      </c>
      <c r="D3863" s="12">
        <v>22</v>
      </c>
      <c r="F3863" s="11">
        <f>Table76810[[#This Row],[CID]]</f>
        <v>0</v>
      </c>
      <c r="J3863" s="11" t="e">
        <f>VLOOKUP(Table76810[[#This Row],[CID]],ALY,2,FALSE)</f>
        <v>#N/A</v>
      </c>
    </row>
    <row r="3864" spans="1:10" x14ac:dyDescent="0.2">
      <c r="A3864" s="8" t="str">
        <f>Table76810[[#This Row],[Test No.]]&amp;Table76810[[#This Row],[Section]]&amp;Table76810[[#This Row],[Q No.]]</f>
        <v>R4823</v>
      </c>
      <c r="C3864" s="7" t="s">
        <v>63</v>
      </c>
      <c r="D3864" s="12">
        <v>23</v>
      </c>
      <c r="F3864" s="11">
        <f>Table76810[[#This Row],[CID]]</f>
        <v>0</v>
      </c>
      <c r="J3864" s="11" t="e">
        <f>VLOOKUP(Table76810[[#This Row],[CID]],ALY,2,FALSE)</f>
        <v>#N/A</v>
      </c>
    </row>
    <row r="3865" spans="1:10" x14ac:dyDescent="0.2">
      <c r="A3865" s="8" t="str">
        <f>Table76810[[#This Row],[Test No.]]&amp;Table76810[[#This Row],[Section]]&amp;Table76810[[#This Row],[Q No.]]</f>
        <v>R4824</v>
      </c>
      <c r="C3865" s="7" t="s">
        <v>63</v>
      </c>
      <c r="D3865" s="12">
        <v>24</v>
      </c>
      <c r="F3865" s="11">
        <f>Table76810[[#This Row],[CID]]</f>
        <v>0</v>
      </c>
      <c r="J3865" s="11" t="e">
        <f>VLOOKUP(Table76810[[#This Row],[CID]],ALY,2,FALSE)</f>
        <v>#N/A</v>
      </c>
    </row>
    <row r="3866" spans="1:10" x14ac:dyDescent="0.2">
      <c r="A3866" s="8" t="str">
        <f>Table76810[[#This Row],[Test No.]]&amp;Table76810[[#This Row],[Section]]&amp;Table76810[[#This Row],[Q No.]]</f>
        <v>R4825</v>
      </c>
      <c r="C3866" s="7" t="s">
        <v>63</v>
      </c>
      <c r="D3866" s="12">
        <v>25</v>
      </c>
      <c r="F3866" s="11">
        <f>Table76810[[#This Row],[CID]]</f>
        <v>0</v>
      </c>
      <c r="J3866" s="11" t="e">
        <f>VLOOKUP(Table76810[[#This Row],[CID]],ALY,2,FALSE)</f>
        <v>#N/A</v>
      </c>
    </row>
    <row r="3867" spans="1:10" x14ac:dyDescent="0.2">
      <c r="A3867" s="8" t="str">
        <f>Table76810[[#This Row],[Test No.]]&amp;Table76810[[#This Row],[Section]]&amp;Table76810[[#This Row],[Q No.]]</f>
        <v>R4826</v>
      </c>
      <c r="C3867" s="7" t="s">
        <v>63</v>
      </c>
      <c r="D3867" s="12">
        <v>26</v>
      </c>
      <c r="F3867" s="11">
        <f>Table76810[[#This Row],[CID]]</f>
        <v>0</v>
      </c>
      <c r="J3867" s="11" t="e">
        <f>VLOOKUP(Table76810[[#This Row],[CID]],ALY,2,FALSE)</f>
        <v>#N/A</v>
      </c>
    </row>
    <row r="3868" spans="1:10" x14ac:dyDescent="0.2">
      <c r="A3868" s="8" t="str">
        <f>Table76810[[#This Row],[Test No.]]&amp;Table76810[[#This Row],[Section]]&amp;Table76810[[#This Row],[Q No.]]</f>
        <v>R4827</v>
      </c>
      <c r="C3868" s="7" t="s">
        <v>63</v>
      </c>
      <c r="D3868" s="12">
        <v>27</v>
      </c>
      <c r="F3868" s="11">
        <f>Table76810[[#This Row],[CID]]</f>
        <v>0</v>
      </c>
      <c r="J3868" s="11" t="e">
        <f>VLOOKUP(Table76810[[#This Row],[CID]],ALY,2,FALSE)</f>
        <v>#N/A</v>
      </c>
    </row>
    <row r="3869" spans="1:10" x14ac:dyDescent="0.2">
      <c r="A3869" s="8" t="str">
        <f>Table76810[[#This Row],[Test No.]]&amp;Table76810[[#This Row],[Section]]&amp;Table76810[[#This Row],[Q No.]]</f>
        <v>R4828</v>
      </c>
      <c r="C3869" s="7" t="s">
        <v>63</v>
      </c>
      <c r="D3869" s="12">
        <v>28</v>
      </c>
      <c r="F3869" s="11">
        <f>Table76810[[#This Row],[CID]]</f>
        <v>0</v>
      </c>
      <c r="J3869" s="11" t="e">
        <f>VLOOKUP(Table76810[[#This Row],[CID]],ALY,2,FALSE)</f>
        <v>#N/A</v>
      </c>
    </row>
    <row r="3870" spans="1:10" x14ac:dyDescent="0.2">
      <c r="A3870" s="8" t="str">
        <f>Table76810[[#This Row],[Test No.]]&amp;Table76810[[#This Row],[Section]]&amp;Table76810[[#This Row],[Q No.]]</f>
        <v>R4829</v>
      </c>
      <c r="C3870" s="7" t="s">
        <v>63</v>
      </c>
      <c r="D3870" s="12">
        <v>29</v>
      </c>
      <c r="F3870" s="11">
        <f>Table76810[[#This Row],[CID]]</f>
        <v>0</v>
      </c>
      <c r="J3870" s="11" t="e">
        <f>VLOOKUP(Table76810[[#This Row],[CID]],ALY,2,FALSE)</f>
        <v>#N/A</v>
      </c>
    </row>
    <row r="3871" spans="1:10" x14ac:dyDescent="0.2">
      <c r="A3871" s="8" t="str">
        <f>Table76810[[#This Row],[Test No.]]&amp;Table76810[[#This Row],[Section]]&amp;Table76810[[#This Row],[Q No.]]</f>
        <v>R4830</v>
      </c>
      <c r="C3871" s="7" t="s">
        <v>63</v>
      </c>
      <c r="D3871" s="12">
        <v>30</v>
      </c>
      <c r="F3871" s="11">
        <f>Table76810[[#This Row],[CID]]</f>
        <v>0</v>
      </c>
      <c r="J3871" s="11" t="e">
        <f>VLOOKUP(Table76810[[#This Row],[CID]],ALY,2,FALSE)</f>
        <v>#N/A</v>
      </c>
    </row>
    <row r="3872" spans="1:10" x14ac:dyDescent="0.2">
      <c r="A3872" s="8" t="str">
        <f>Table76810[[#This Row],[Test No.]]&amp;Table76810[[#This Row],[Section]]&amp;Table76810[[#This Row],[Q No.]]</f>
        <v>R4831</v>
      </c>
      <c r="C3872" s="7" t="s">
        <v>63</v>
      </c>
      <c r="D3872" s="12">
        <v>31</v>
      </c>
      <c r="F3872" s="11">
        <f>Table76810[[#This Row],[CID]]</f>
        <v>0</v>
      </c>
      <c r="J3872" s="11" t="e">
        <f>VLOOKUP(Table76810[[#This Row],[CID]],ALY,2,FALSE)</f>
        <v>#N/A</v>
      </c>
    </row>
    <row r="3873" spans="1:10" x14ac:dyDescent="0.2">
      <c r="A3873" s="8" t="str">
        <f>Table76810[[#This Row],[Test No.]]&amp;Table76810[[#This Row],[Section]]&amp;Table76810[[#This Row],[Q No.]]</f>
        <v>R4832</v>
      </c>
      <c r="C3873" s="7" t="s">
        <v>63</v>
      </c>
      <c r="D3873" s="12">
        <v>32</v>
      </c>
      <c r="F3873" s="11">
        <f>Table76810[[#This Row],[CID]]</f>
        <v>0</v>
      </c>
      <c r="J3873" s="11" t="e">
        <f>VLOOKUP(Table76810[[#This Row],[CID]],ALY,2,FALSE)</f>
        <v>#N/A</v>
      </c>
    </row>
    <row r="3874" spans="1:10" x14ac:dyDescent="0.2">
      <c r="A3874" s="8" t="str">
        <f>Table76810[[#This Row],[Test No.]]&amp;Table76810[[#This Row],[Section]]&amp;Table76810[[#This Row],[Q No.]]</f>
        <v>R4833</v>
      </c>
      <c r="C3874" s="7" t="s">
        <v>63</v>
      </c>
      <c r="D3874" s="12">
        <v>33</v>
      </c>
      <c r="F3874" s="11">
        <f>Table76810[[#This Row],[CID]]</f>
        <v>0</v>
      </c>
      <c r="J3874" s="11" t="e">
        <f>VLOOKUP(Table76810[[#This Row],[CID]],ALY,2,FALSE)</f>
        <v>#N/A</v>
      </c>
    </row>
    <row r="3875" spans="1:10" x14ac:dyDescent="0.2">
      <c r="A3875" s="8" t="str">
        <f>Table76810[[#This Row],[Test No.]]&amp;Table76810[[#This Row],[Section]]&amp;Table76810[[#This Row],[Q No.]]</f>
        <v>R4834</v>
      </c>
      <c r="C3875" s="7" t="s">
        <v>63</v>
      </c>
      <c r="D3875" s="12">
        <v>34</v>
      </c>
      <c r="F3875" s="11">
        <f>Table76810[[#This Row],[CID]]</f>
        <v>0</v>
      </c>
      <c r="J3875" s="11" t="e">
        <f>VLOOKUP(Table76810[[#This Row],[CID]],ALY,2,FALSE)</f>
        <v>#N/A</v>
      </c>
    </row>
    <row r="3876" spans="1:10" x14ac:dyDescent="0.2">
      <c r="A3876" s="8" t="str">
        <f>Table76810[[#This Row],[Test No.]]&amp;Table76810[[#This Row],[Section]]&amp;Table76810[[#This Row],[Q No.]]</f>
        <v>R4835</v>
      </c>
      <c r="C3876" s="7" t="s">
        <v>63</v>
      </c>
      <c r="D3876" s="12">
        <v>35</v>
      </c>
      <c r="F3876" s="11">
        <f>Table76810[[#This Row],[CID]]</f>
        <v>0</v>
      </c>
      <c r="J3876" s="11" t="e">
        <f>VLOOKUP(Table76810[[#This Row],[CID]],ALY,2,FALSE)</f>
        <v>#N/A</v>
      </c>
    </row>
    <row r="3877" spans="1:10" x14ac:dyDescent="0.2">
      <c r="A3877" s="8" t="str">
        <f>Table76810[[#This Row],[Test No.]]&amp;Table76810[[#This Row],[Section]]&amp;Table76810[[#This Row],[Q No.]]</f>
        <v>R4836</v>
      </c>
      <c r="C3877" s="7" t="s">
        <v>63</v>
      </c>
      <c r="D3877" s="12">
        <v>36</v>
      </c>
      <c r="F3877" s="11">
        <f>Table76810[[#This Row],[CID]]</f>
        <v>0</v>
      </c>
      <c r="J3877" s="11" t="e">
        <f>VLOOKUP(Table76810[[#This Row],[CID]],ALY,2,FALSE)</f>
        <v>#N/A</v>
      </c>
    </row>
    <row r="3878" spans="1:10" x14ac:dyDescent="0.2">
      <c r="A3878" s="8" t="str">
        <f>Table76810[[#This Row],[Test No.]]&amp;Table76810[[#This Row],[Section]]&amp;Table76810[[#This Row],[Q No.]]</f>
        <v>R4837</v>
      </c>
      <c r="C3878" s="7" t="s">
        <v>63</v>
      </c>
      <c r="D3878" s="12">
        <v>37</v>
      </c>
      <c r="F3878" s="11">
        <f>Table76810[[#This Row],[CID]]</f>
        <v>0</v>
      </c>
      <c r="J3878" s="11" t="e">
        <f>VLOOKUP(Table76810[[#This Row],[CID]],ALY,2,FALSE)</f>
        <v>#N/A</v>
      </c>
    </row>
    <row r="3879" spans="1:10" x14ac:dyDescent="0.2">
      <c r="A3879" s="8" t="str">
        <f>Table76810[[#This Row],[Test No.]]&amp;Table76810[[#This Row],[Section]]&amp;Table76810[[#This Row],[Q No.]]</f>
        <v>R4838</v>
      </c>
      <c r="C3879" s="7" t="s">
        <v>63</v>
      </c>
      <c r="D3879" s="12">
        <v>38</v>
      </c>
      <c r="F3879" s="11">
        <f>Table76810[[#This Row],[CID]]</f>
        <v>0</v>
      </c>
      <c r="J3879" s="11" t="e">
        <f>VLOOKUP(Table76810[[#This Row],[CID]],ALY,2,FALSE)</f>
        <v>#N/A</v>
      </c>
    </row>
    <row r="3880" spans="1:10" x14ac:dyDescent="0.2">
      <c r="A3880" s="8" t="str">
        <f>Table76810[[#This Row],[Test No.]]&amp;Table76810[[#This Row],[Section]]&amp;Table76810[[#This Row],[Q No.]]</f>
        <v>R4839</v>
      </c>
      <c r="C3880" s="7" t="s">
        <v>63</v>
      </c>
      <c r="D3880" s="12">
        <v>39</v>
      </c>
      <c r="F3880" s="11">
        <f>Table76810[[#This Row],[CID]]</f>
        <v>0</v>
      </c>
      <c r="J3880" s="11" t="e">
        <f>VLOOKUP(Table76810[[#This Row],[CID]],ALY,2,FALSE)</f>
        <v>#N/A</v>
      </c>
    </row>
    <row r="3881" spans="1:10" x14ac:dyDescent="0.2">
      <c r="A3881" s="8" t="str">
        <f>Table76810[[#This Row],[Test No.]]&amp;Table76810[[#This Row],[Section]]&amp;Table76810[[#This Row],[Q No.]]</f>
        <v>R4840</v>
      </c>
      <c r="C3881" s="7" t="s">
        <v>63</v>
      </c>
      <c r="D3881" s="12">
        <v>40</v>
      </c>
      <c r="F3881" s="11">
        <f>Table76810[[#This Row],[CID]]</f>
        <v>0</v>
      </c>
      <c r="J3881" s="11" t="e">
        <f>VLOOKUP(Table76810[[#This Row],[CID]],ALY,2,FALSE)</f>
        <v>#N/A</v>
      </c>
    </row>
    <row r="3882" spans="1:10" x14ac:dyDescent="0.2">
      <c r="A3882" s="8" t="str">
        <f>Table76810[[#This Row],[Test No.]]&amp;Table76810[[#This Row],[Section]]&amp;Table76810[[#This Row],[Q No.]]</f>
        <v>R491</v>
      </c>
      <c r="C3882" s="7" t="s">
        <v>62</v>
      </c>
      <c r="D3882" s="12">
        <v>1</v>
      </c>
      <c r="F3882" s="11">
        <f>Table76810[[#This Row],[CID]]</f>
        <v>0</v>
      </c>
      <c r="J3882" s="11" t="e">
        <f>VLOOKUP(Table76810[[#This Row],[CID]],ALY,2,FALSE)</f>
        <v>#N/A</v>
      </c>
    </row>
    <row r="3883" spans="1:10" x14ac:dyDescent="0.2">
      <c r="A3883" s="8" t="str">
        <f>Table76810[[#This Row],[Test No.]]&amp;Table76810[[#This Row],[Section]]&amp;Table76810[[#This Row],[Q No.]]</f>
        <v>R492</v>
      </c>
      <c r="C3883" s="7" t="s">
        <v>62</v>
      </c>
      <c r="D3883" s="12">
        <v>2</v>
      </c>
      <c r="F3883" s="11">
        <f>Table76810[[#This Row],[CID]]</f>
        <v>0</v>
      </c>
      <c r="J3883" s="11" t="e">
        <f>VLOOKUP(Table76810[[#This Row],[CID]],ALY,2,FALSE)</f>
        <v>#N/A</v>
      </c>
    </row>
    <row r="3884" spans="1:10" x14ac:dyDescent="0.2">
      <c r="A3884" s="8" t="str">
        <f>Table76810[[#This Row],[Test No.]]&amp;Table76810[[#This Row],[Section]]&amp;Table76810[[#This Row],[Q No.]]</f>
        <v>R493</v>
      </c>
      <c r="C3884" s="7" t="s">
        <v>62</v>
      </c>
      <c r="D3884" s="12">
        <v>3</v>
      </c>
      <c r="F3884" s="11">
        <f>Table76810[[#This Row],[CID]]</f>
        <v>0</v>
      </c>
      <c r="J3884" s="11" t="e">
        <f>VLOOKUP(Table76810[[#This Row],[CID]],ALY,2,FALSE)</f>
        <v>#N/A</v>
      </c>
    </row>
    <row r="3885" spans="1:10" x14ac:dyDescent="0.2">
      <c r="A3885" s="8" t="str">
        <f>Table76810[[#This Row],[Test No.]]&amp;Table76810[[#This Row],[Section]]&amp;Table76810[[#This Row],[Q No.]]</f>
        <v>R494</v>
      </c>
      <c r="C3885" s="7" t="s">
        <v>62</v>
      </c>
      <c r="D3885" s="12">
        <v>4</v>
      </c>
      <c r="F3885" s="11">
        <f>Table76810[[#This Row],[CID]]</f>
        <v>0</v>
      </c>
      <c r="J3885" s="11" t="e">
        <f>VLOOKUP(Table76810[[#This Row],[CID]],ALY,2,FALSE)</f>
        <v>#N/A</v>
      </c>
    </row>
    <row r="3886" spans="1:10" x14ac:dyDescent="0.2">
      <c r="A3886" s="8" t="str">
        <f>Table76810[[#This Row],[Test No.]]&amp;Table76810[[#This Row],[Section]]&amp;Table76810[[#This Row],[Q No.]]</f>
        <v>R495</v>
      </c>
      <c r="C3886" s="7" t="s">
        <v>62</v>
      </c>
      <c r="D3886" s="12">
        <v>5</v>
      </c>
      <c r="F3886" s="11">
        <f>Table76810[[#This Row],[CID]]</f>
        <v>0</v>
      </c>
      <c r="J3886" s="11" t="e">
        <f>VLOOKUP(Table76810[[#This Row],[CID]],ALY,2,FALSE)</f>
        <v>#N/A</v>
      </c>
    </row>
    <row r="3887" spans="1:10" x14ac:dyDescent="0.2">
      <c r="A3887" s="8" t="str">
        <f>Table76810[[#This Row],[Test No.]]&amp;Table76810[[#This Row],[Section]]&amp;Table76810[[#This Row],[Q No.]]</f>
        <v>R496</v>
      </c>
      <c r="C3887" s="7" t="s">
        <v>62</v>
      </c>
      <c r="D3887" s="12">
        <v>6</v>
      </c>
      <c r="F3887" s="11">
        <f>Table76810[[#This Row],[CID]]</f>
        <v>0</v>
      </c>
      <c r="J3887" s="11" t="e">
        <f>VLOOKUP(Table76810[[#This Row],[CID]],ALY,2,FALSE)</f>
        <v>#N/A</v>
      </c>
    </row>
    <row r="3888" spans="1:10" x14ac:dyDescent="0.2">
      <c r="A3888" s="8" t="str">
        <f>Table76810[[#This Row],[Test No.]]&amp;Table76810[[#This Row],[Section]]&amp;Table76810[[#This Row],[Q No.]]</f>
        <v>R497</v>
      </c>
      <c r="C3888" s="7" t="s">
        <v>62</v>
      </c>
      <c r="D3888" s="12">
        <v>7</v>
      </c>
      <c r="F3888" s="11">
        <f>Table76810[[#This Row],[CID]]</f>
        <v>0</v>
      </c>
      <c r="J3888" s="11" t="e">
        <f>VLOOKUP(Table76810[[#This Row],[CID]],ALY,2,FALSE)</f>
        <v>#N/A</v>
      </c>
    </row>
    <row r="3889" spans="1:10" x14ac:dyDescent="0.2">
      <c r="A3889" s="8" t="str">
        <f>Table76810[[#This Row],[Test No.]]&amp;Table76810[[#This Row],[Section]]&amp;Table76810[[#This Row],[Q No.]]</f>
        <v>R498</v>
      </c>
      <c r="C3889" s="7" t="s">
        <v>62</v>
      </c>
      <c r="D3889" s="12">
        <v>8</v>
      </c>
      <c r="F3889" s="11">
        <f>Table76810[[#This Row],[CID]]</f>
        <v>0</v>
      </c>
      <c r="J3889" s="11" t="e">
        <f>VLOOKUP(Table76810[[#This Row],[CID]],ALY,2,FALSE)</f>
        <v>#N/A</v>
      </c>
    </row>
    <row r="3890" spans="1:10" x14ac:dyDescent="0.2">
      <c r="A3890" s="8" t="str">
        <f>Table76810[[#This Row],[Test No.]]&amp;Table76810[[#This Row],[Section]]&amp;Table76810[[#This Row],[Q No.]]</f>
        <v>R499</v>
      </c>
      <c r="C3890" s="7" t="s">
        <v>62</v>
      </c>
      <c r="D3890" s="12">
        <v>9</v>
      </c>
      <c r="F3890" s="11">
        <f>Table76810[[#This Row],[CID]]</f>
        <v>0</v>
      </c>
      <c r="J3890" s="11" t="e">
        <f>VLOOKUP(Table76810[[#This Row],[CID]],ALY,2,FALSE)</f>
        <v>#N/A</v>
      </c>
    </row>
    <row r="3891" spans="1:10" x14ac:dyDescent="0.2">
      <c r="A3891" s="8" t="str">
        <f>Table76810[[#This Row],[Test No.]]&amp;Table76810[[#This Row],[Section]]&amp;Table76810[[#This Row],[Q No.]]</f>
        <v>R4910</v>
      </c>
      <c r="C3891" s="7" t="s">
        <v>62</v>
      </c>
      <c r="D3891" s="12">
        <v>10</v>
      </c>
      <c r="F3891" s="11">
        <f>Table76810[[#This Row],[CID]]</f>
        <v>0</v>
      </c>
      <c r="J3891" s="11" t="e">
        <f>VLOOKUP(Table76810[[#This Row],[CID]],ALY,2,FALSE)</f>
        <v>#N/A</v>
      </c>
    </row>
    <row r="3892" spans="1:10" x14ac:dyDescent="0.2">
      <c r="A3892" s="8" t="str">
        <f>Table76810[[#This Row],[Test No.]]&amp;Table76810[[#This Row],[Section]]&amp;Table76810[[#This Row],[Q No.]]</f>
        <v>R4911</v>
      </c>
      <c r="C3892" s="7" t="s">
        <v>62</v>
      </c>
      <c r="D3892" s="12">
        <v>11</v>
      </c>
      <c r="F3892" s="11">
        <f>Table76810[[#This Row],[CID]]</f>
        <v>0</v>
      </c>
      <c r="J3892" s="11" t="e">
        <f>VLOOKUP(Table76810[[#This Row],[CID]],ALY,2,FALSE)</f>
        <v>#N/A</v>
      </c>
    </row>
    <row r="3893" spans="1:10" x14ac:dyDescent="0.2">
      <c r="A3893" s="8" t="str">
        <f>Table76810[[#This Row],[Test No.]]&amp;Table76810[[#This Row],[Section]]&amp;Table76810[[#This Row],[Q No.]]</f>
        <v>R4912</v>
      </c>
      <c r="C3893" s="7" t="s">
        <v>62</v>
      </c>
      <c r="D3893" s="12">
        <v>12</v>
      </c>
      <c r="F3893" s="11">
        <f>Table76810[[#This Row],[CID]]</f>
        <v>0</v>
      </c>
      <c r="J3893" s="11" t="e">
        <f>VLOOKUP(Table76810[[#This Row],[CID]],ALY,2,FALSE)</f>
        <v>#N/A</v>
      </c>
    </row>
    <row r="3894" spans="1:10" x14ac:dyDescent="0.2">
      <c r="A3894" s="8" t="str">
        <f>Table76810[[#This Row],[Test No.]]&amp;Table76810[[#This Row],[Section]]&amp;Table76810[[#This Row],[Q No.]]</f>
        <v>R4913</v>
      </c>
      <c r="C3894" s="7" t="s">
        <v>62</v>
      </c>
      <c r="D3894" s="12">
        <v>13</v>
      </c>
      <c r="F3894" s="11">
        <f>Table76810[[#This Row],[CID]]</f>
        <v>0</v>
      </c>
      <c r="J3894" s="11" t="e">
        <f>VLOOKUP(Table76810[[#This Row],[CID]],ALY,2,FALSE)</f>
        <v>#N/A</v>
      </c>
    </row>
    <row r="3895" spans="1:10" x14ac:dyDescent="0.2">
      <c r="A3895" s="8" t="str">
        <f>Table76810[[#This Row],[Test No.]]&amp;Table76810[[#This Row],[Section]]&amp;Table76810[[#This Row],[Q No.]]</f>
        <v>R4914</v>
      </c>
      <c r="C3895" s="7" t="s">
        <v>62</v>
      </c>
      <c r="D3895" s="12">
        <v>14</v>
      </c>
      <c r="F3895" s="11">
        <f>Table76810[[#This Row],[CID]]</f>
        <v>0</v>
      </c>
      <c r="J3895" s="11" t="e">
        <f>VLOOKUP(Table76810[[#This Row],[CID]],ALY,2,FALSE)</f>
        <v>#N/A</v>
      </c>
    </row>
    <row r="3896" spans="1:10" x14ac:dyDescent="0.2">
      <c r="A3896" s="8" t="str">
        <f>Table76810[[#This Row],[Test No.]]&amp;Table76810[[#This Row],[Section]]&amp;Table76810[[#This Row],[Q No.]]</f>
        <v>R4915</v>
      </c>
      <c r="C3896" s="7" t="s">
        <v>62</v>
      </c>
      <c r="D3896" s="12">
        <v>15</v>
      </c>
      <c r="F3896" s="11">
        <f>Table76810[[#This Row],[CID]]</f>
        <v>0</v>
      </c>
      <c r="J3896" s="11" t="e">
        <f>VLOOKUP(Table76810[[#This Row],[CID]],ALY,2,FALSE)</f>
        <v>#N/A</v>
      </c>
    </row>
    <row r="3897" spans="1:10" x14ac:dyDescent="0.2">
      <c r="A3897" s="8" t="str">
        <f>Table76810[[#This Row],[Test No.]]&amp;Table76810[[#This Row],[Section]]&amp;Table76810[[#This Row],[Q No.]]</f>
        <v>R4916</v>
      </c>
      <c r="C3897" s="7" t="s">
        <v>62</v>
      </c>
      <c r="D3897" s="12">
        <v>16</v>
      </c>
      <c r="F3897" s="11">
        <f>Table76810[[#This Row],[CID]]</f>
        <v>0</v>
      </c>
      <c r="J3897" s="11" t="e">
        <f>VLOOKUP(Table76810[[#This Row],[CID]],ALY,2,FALSE)</f>
        <v>#N/A</v>
      </c>
    </row>
    <row r="3898" spans="1:10" x14ac:dyDescent="0.2">
      <c r="A3898" s="8" t="str">
        <f>Table76810[[#This Row],[Test No.]]&amp;Table76810[[#This Row],[Section]]&amp;Table76810[[#This Row],[Q No.]]</f>
        <v>R4917</v>
      </c>
      <c r="C3898" s="7" t="s">
        <v>62</v>
      </c>
      <c r="D3898" s="12">
        <v>17</v>
      </c>
      <c r="F3898" s="11">
        <f>Table76810[[#This Row],[CID]]</f>
        <v>0</v>
      </c>
      <c r="J3898" s="11" t="e">
        <f>VLOOKUP(Table76810[[#This Row],[CID]],ALY,2,FALSE)</f>
        <v>#N/A</v>
      </c>
    </row>
    <row r="3899" spans="1:10" x14ac:dyDescent="0.2">
      <c r="A3899" s="8" t="str">
        <f>Table76810[[#This Row],[Test No.]]&amp;Table76810[[#This Row],[Section]]&amp;Table76810[[#This Row],[Q No.]]</f>
        <v>R4918</v>
      </c>
      <c r="C3899" s="7" t="s">
        <v>62</v>
      </c>
      <c r="D3899" s="12">
        <v>18</v>
      </c>
      <c r="F3899" s="11">
        <f>Table76810[[#This Row],[CID]]</f>
        <v>0</v>
      </c>
      <c r="J3899" s="11" t="e">
        <f>VLOOKUP(Table76810[[#This Row],[CID]],ALY,2,FALSE)</f>
        <v>#N/A</v>
      </c>
    </row>
    <row r="3900" spans="1:10" x14ac:dyDescent="0.2">
      <c r="A3900" s="8" t="str">
        <f>Table76810[[#This Row],[Test No.]]&amp;Table76810[[#This Row],[Section]]&amp;Table76810[[#This Row],[Q No.]]</f>
        <v>R4919</v>
      </c>
      <c r="C3900" s="7" t="s">
        <v>62</v>
      </c>
      <c r="D3900" s="12">
        <v>19</v>
      </c>
      <c r="F3900" s="11">
        <f>Table76810[[#This Row],[CID]]</f>
        <v>0</v>
      </c>
      <c r="J3900" s="11" t="e">
        <f>VLOOKUP(Table76810[[#This Row],[CID]],ALY,2,FALSE)</f>
        <v>#N/A</v>
      </c>
    </row>
    <row r="3901" spans="1:10" x14ac:dyDescent="0.2">
      <c r="A3901" s="8" t="str">
        <f>Table76810[[#This Row],[Test No.]]&amp;Table76810[[#This Row],[Section]]&amp;Table76810[[#This Row],[Q No.]]</f>
        <v>R4920</v>
      </c>
      <c r="C3901" s="7" t="s">
        <v>62</v>
      </c>
      <c r="D3901" s="12">
        <v>20</v>
      </c>
      <c r="F3901" s="11">
        <f>Table76810[[#This Row],[CID]]</f>
        <v>0</v>
      </c>
      <c r="J3901" s="11" t="e">
        <f>VLOOKUP(Table76810[[#This Row],[CID]],ALY,2,FALSE)</f>
        <v>#N/A</v>
      </c>
    </row>
    <row r="3902" spans="1:10" x14ac:dyDescent="0.2">
      <c r="A3902" s="8" t="str">
        <f>Table76810[[#This Row],[Test No.]]&amp;Table76810[[#This Row],[Section]]&amp;Table76810[[#This Row],[Q No.]]</f>
        <v>R4921</v>
      </c>
      <c r="C3902" s="7" t="s">
        <v>62</v>
      </c>
      <c r="D3902" s="12">
        <v>21</v>
      </c>
      <c r="F3902" s="11">
        <f>Table76810[[#This Row],[CID]]</f>
        <v>0</v>
      </c>
      <c r="J3902" s="11" t="e">
        <f>VLOOKUP(Table76810[[#This Row],[CID]],ALY,2,FALSE)</f>
        <v>#N/A</v>
      </c>
    </row>
    <row r="3903" spans="1:10" x14ac:dyDescent="0.2">
      <c r="A3903" s="8" t="str">
        <f>Table76810[[#This Row],[Test No.]]&amp;Table76810[[#This Row],[Section]]&amp;Table76810[[#This Row],[Q No.]]</f>
        <v>R4922</v>
      </c>
      <c r="C3903" s="7" t="s">
        <v>62</v>
      </c>
      <c r="D3903" s="12">
        <v>22</v>
      </c>
      <c r="F3903" s="11">
        <f>Table76810[[#This Row],[CID]]</f>
        <v>0</v>
      </c>
      <c r="J3903" s="11" t="e">
        <f>VLOOKUP(Table76810[[#This Row],[CID]],ALY,2,FALSE)</f>
        <v>#N/A</v>
      </c>
    </row>
    <row r="3904" spans="1:10" x14ac:dyDescent="0.2">
      <c r="A3904" s="8" t="str">
        <f>Table76810[[#This Row],[Test No.]]&amp;Table76810[[#This Row],[Section]]&amp;Table76810[[#This Row],[Q No.]]</f>
        <v>R4923</v>
      </c>
      <c r="C3904" s="7" t="s">
        <v>62</v>
      </c>
      <c r="D3904" s="12">
        <v>23</v>
      </c>
      <c r="F3904" s="11">
        <f>Table76810[[#This Row],[CID]]</f>
        <v>0</v>
      </c>
      <c r="J3904" s="11" t="e">
        <f>VLOOKUP(Table76810[[#This Row],[CID]],ALY,2,FALSE)</f>
        <v>#N/A</v>
      </c>
    </row>
    <row r="3905" spans="1:10" x14ac:dyDescent="0.2">
      <c r="A3905" s="8" t="str">
        <f>Table76810[[#This Row],[Test No.]]&amp;Table76810[[#This Row],[Section]]&amp;Table76810[[#This Row],[Q No.]]</f>
        <v>R4924</v>
      </c>
      <c r="C3905" s="7" t="s">
        <v>62</v>
      </c>
      <c r="D3905" s="12">
        <v>24</v>
      </c>
      <c r="F3905" s="11">
        <f>Table76810[[#This Row],[CID]]</f>
        <v>0</v>
      </c>
      <c r="J3905" s="11" t="e">
        <f>VLOOKUP(Table76810[[#This Row],[CID]],ALY,2,FALSE)</f>
        <v>#N/A</v>
      </c>
    </row>
    <row r="3906" spans="1:10" x14ac:dyDescent="0.2">
      <c r="A3906" s="8" t="str">
        <f>Table76810[[#This Row],[Test No.]]&amp;Table76810[[#This Row],[Section]]&amp;Table76810[[#This Row],[Q No.]]</f>
        <v>R4925</v>
      </c>
      <c r="C3906" s="7" t="s">
        <v>62</v>
      </c>
      <c r="D3906" s="12">
        <v>25</v>
      </c>
      <c r="F3906" s="11">
        <f>Table76810[[#This Row],[CID]]</f>
        <v>0</v>
      </c>
      <c r="J3906" s="11" t="e">
        <f>VLOOKUP(Table76810[[#This Row],[CID]],ALY,2,FALSE)</f>
        <v>#N/A</v>
      </c>
    </row>
    <row r="3907" spans="1:10" x14ac:dyDescent="0.2">
      <c r="A3907" s="8" t="str">
        <f>Table76810[[#This Row],[Test No.]]&amp;Table76810[[#This Row],[Section]]&amp;Table76810[[#This Row],[Q No.]]</f>
        <v>R4926</v>
      </c>
      <c r="C3907" s="7" t="s">
        <v>62</v>
      </c>
      <c r="D3907" s="12">
        <v>26</v>
      </c>
      <c r="F3907" s="11">
        <f>Table76810[[#This Row],[CID]]</f>
        <v>0</v>
      </c>
      <c r="J3907" s="11" t="e">
        <f>VLOOKUP(Table76810[[#This Row],[CID]],ALY,2,FALSE)</f>
        <v>#N/A</v>
      </c>
    </row>
    <row r="3908" spans="1:10" x14ac:dyDescent="0.2">
      <c r="A3908" s="8" t="str">
        <f>Table76810[[#This Row],[Test No.]]&amp;Table76810[[#This Row],[Section]]&amp;Table76810[[#This Row],[Q No.]]</f>
        <v>R4927</v>
      </c>
      <c r="C3908" s="7" t="s">
        <v>62</v>
      </c>
      <c r="D3908" s="12">
        <v>27</v>
      </c>
      <c r="F3908" s="11">
        <f>Table76810[[#This Row],[CID]]</f>
        <v>0</v>
      </c>
      <c r="J3908" s="11" t="e">
        <f>VLOOKUP(Table76810[[#This Row],[CID]],ALY,2,FALSE)</f>
        <v>#N/A</v>
      </c>
    </row>
    <row r="3909" spans="1:10" x14ac:dyDescent="0.2">
      <c r="A3909" s="8" t="str">
        <f>Table76810[[#This Row],[Test No.]]&amp;Table76810[[#This Row],[Section]]&amp;Table76810[[#This Row],[Q No.]]</f>
        <v>R4928</v>
      </c>
      <c r="C3909" s="7" t="s">
        <v>62</v>
      </c>
      <c r="D3909" s="12">
        <v>28</v>
      </c>
      <c r="F3909" s="11">
        <f>Table76810[[#This Row],[CID]]</f>
        <v>0</v>
      </c>
      <c r="J3909" s="11" t="e">
        <f>VLOOKUP(Table76810[[#This Row],[CID]],ALY,2,FALSE)</f>
        <v>#N/A</v>
      </c>
    </row>
    <row r="3910" spans="1:10" x14ac:dyDescent="0.2">
      <c r="A3910" s="8" t="str">
        <f>Table76810[[#This Row],[Test No.]]&amp;Table76810[[#This Row],[Section]]&amp;Table76810[[#This Row],[Q No.]]</f>
        <v>R4929</v>
      </c>
      <c r="C3910" s="7" t="s">
        <v>62</v>
      </c>
      <c r="D3910" s="12">
        <v>29</v>
      </c>
      <c r="F3910" s="11">
        <f>Table76810[[#This Row],[CID]]</f>
        <v>0</v>
      </c>
      <c r="J3910" s="11" t="e">
        <f>VLOOKUP(Table76810[[#This Row],[CID]],ALY,2,FALSE)</f>
        <v>#N/A</v>
      </c>
    </row>
    <row r="3911" spans="1:10" x14ac:dyDescent="0.2">
      <c r="A3911" s="8" t="str">
        <f>Table76810[[#This Row],[Test No.]]&amp;Table76810[[#This Row],[Section]]&amp;Table76810[[#This Row],[Q No.]]</f>
        <v>R4930</v>
      </c>
      <c r="C3911" s="7" t="s">
        <v>62</v>
      </c>
      <c r="D3911" s="12">
        <v>30</v>
      </c>
      <c r="F3911" s="11">
        <f>Table76810[[#This Row],[CID]]</f>
        <v>0</v>
      </c>
      <c r="J3911" s="11" t="e">
        <f>VLOOKUP(Table76810[[#This Row],[CID]],ALY,2,FALSE)</f>
        <v>#N/A</v>
      </c>
    </row>
    <row r="3912" spans="1:10" x14ac:dyDescent="0.2">
      <c r="A3912" s="8" t="str">
        <f>Table76810[[#This Row],[Test No.]]&amp;Table76810[[#This Row],[Section]]&amp;Table76810[[#This Row],[Q No.]]</f>
        <v>R4931</v>
      </c>
      <c r="C3912" s="7" t="s">
        <v>62</v>
      </c>
      <c r="D3912" s="12">
        <v>31</v>
      </c>
      <c r="F3912" s="11">
        <f>Table76810[[#This Row],[CID]]</f>
        <v>0</v>
      </c>
      <c r="J3912" s="11" t="e">
        <f>VLOOKUP(Table76810[[#This Row],[CID]],ALY,2,FALSE)</f>
        <v>#N/A</v>
      </c>
    </row>
    <row r="3913" spans="1:10" x14ac:dyDescent="0.2">
      <c r="A3913" s="8" t="str">
        <f>Table76810[[#This Row],[Test No.]]&amp;Table76810[[#This Row],[Section]]&amp;Table76810[[#This Row],[Q No.]]</f>
        <v>R4932</v>
      </c>
      <c r="C3913" s="7" t="s">
        <v>62</v>
      </c>
      <c r="D3913" s="12">
        <v>32</v>
      </c>
      <c r="F3913" s="11">
        <f>Table76810[[#This Row],[CID]]</f>
        <v>0</v>
      </c>
      <c r="J3913" s="11" t="e">
        <f>VLOOKUP(Table76810[[#This Row],[CID]],ALY,2,FALSE)</f>
        <v>#N/A</v>
      </c>
    </row>
    <row r="3914" spans="1:10" x14ac:dyDescent="0.2">
      <c r="A3914" s="8" t="str">
        <f>Table76810[[#This Row],[Test No.]]&amp;Table76810[[#This Row],[Section]]&amp;Table76810[[#This Row],[Q No.]]</f>
        <v>R4933</v>
      </c>
      <c r="C3914" s="7" t="s">
        <v>62</v>
      </c>
      <c r="D3914" s="12">
        <v>33</v>
      </c>
      <c r="F3914" s="11">
        <f>Table76810[[#This Row],[CID]]</f>
        <v>0</v>
      </c>
      <c r="J3914" s="11" t="e">
        <f>VLOOKUP(Table76810[[#This Row],[CID]],ALY,2,FALSE)</f>
        <v>#N/A</v>
      </c>
    </row>
    <row r="3915" spans="1:10" x14ac:dyDescent="0.2">
      <c r="A3915" s="8" t="str">
        <f>Table76810[[#This Row],[Test No.]]&amp;Table76810[[#This Row],[Section]]&amp;Table76810[[#This Row],[Q No.]]</f>
        <v>R4934</v>
      </c>
      <c r="C3915" s="7" t="s">
        <v>62</v>
      </c>
      <c r="D3915" s="12">
        <v>34</v>
      </c>
      <c r="F3915" s="11">
        <f>Table76810[[#This Row],[CID]]</f>
        <v>0</v>
      </c>
      <c r="J3915" s="11" t="e">
        <f>VLOOKUP(Table76810[[#This Row],[CID]],ALY,2,FALSE)</f>
        <v>#N/A</v>
      </c>
    </row>
    <row r="3916" spans="1:10" x14ac:dyDescent="0.2">
      <c r="A3916" s="8" t="str">
        <f>Table76810[[#This Row],[Test No.]]&amp;Table76810[[#This Row],[Section]]&amp;Table76810[[#This Row],[Q No.]]</f>
        <v>R4935</v>
      </c>
      <c r="C3916" s="7" t="s">
        <v>62</v>
      </c>
      <c r="D3916" s="12">
        <v>35</v>
      </c>
      <c r="F3916" s="11">
        <f>Table76810[[#This Row],[CID]]</f>
        <v>0</v>
      </c>
      <c r="J3916" s="11" t="e">
        <f>VLOOKUP(Table76810[[#This Row],[CID]],ALY,2,FALSE)</f>
        <v>#N/A</v>
      </c>
    </row>
    <row r="3917" spans="1:10" x14ac:dyDescent="0.2">
      <c r="A3917" s="8" t="str">
        <f>Table76810[[#This Row],[Test No.]]&amp;Table76810[[#This Row],[Section]]&amp;Table76810[[#This Row],[Q No.]]</f>
        <v>R4936</v>
      </c>
      <c r="C3917" s="7" t="s">
        <v>62</v>
      </c>
      <c r="D3917" s="12">
        <v>36</v>
      </c>
      <c r="F3917" s="11">
        <f>Table76810[[#This Row],[CID]]</f>
        <v>0</v>
      </c>
      <c r="J3917" s="11" t="e">
        <f>VLOOKUP(Table76810[[#This Row],[CID]],ALY,2,FALSE)</f>
        <v>#N/A</v>
      </c>
    </row>
    <row r="3918" spans="1:10" x14ac:dyDescent="0.2">
      <c r="A3918" s="8" t="str">
        <f>Table76810[[#This Row],[Test No.]]&amp;Table76810[[#This Row],[Section]]&amp;Table76810[[#This Row],[Q No.]]</f>
        <v>R4937</v>
      </c>
      <c r="C3918" s="7" t="s">
        <v>62</v>
      </c>
      <c r="D3918" s="12">
        <v>37</v>
      </c>
      <c r="F3918" s="11">
        <f>Table76810[[#This Row],[CID]]</f>
        <v>0</v>
      </c>
      <c r="J3918" s="11" t="e">
        <f>VLOOKUP(Table76810[[#This Row],[CID]],ALY,2,FALSE)</f>
        <v>#N/A</v>
      </c>
    </row>
    <row r="3919" spans="1:10" x14ac:dyDescent="0.2">
      <c r="A3919" s="8" t="str">
        <f>Table76810[[#This Row],[Test No.]]&amp;Table76810[[#This Row],[Section]]&amp;Table76810[[#This Row],[Q No.]]</f>
        <v>R4938</v>
      </c>
      <c r="C3919" s="7" t="s">
        <v>62</v>
      </c>
      <c r="D3919" s="12">
        <v>38</v>
      </c>
      <c r="F3919" s="11">
        <f>Table76810[[#This Row],[CID]]</f>
        <v>0</v>
      </c>
      <c r="J3919" s="11" t="e">
        <f>VLOOKUP(Table76810[[#This Row],[CID]],ALY,2,FALSE)</f>
        <v>#N/A</v>
      </c>
    </row>
    <row r="3920" spans="1:10" x14ac:dyDescent="0.2">
      <c r="A3920" s="8" t="str">
        <f>Table76810[[#This Row],[Test No.]]&amp;Table76810[[#This Row],[Section]]&amp;Table76810[[#This Row],[Q No.]]</f>
        <v>R4939</v>
      </c>
      <c r="C3920" s="7" t="s">
        <v>62</v>
      </c>
      <c r="D3920" s="12">
        <v>39</v>
      </c>
      <c r="F3920" s="11">
        <f>Table76810[[#This Row],[CID]]</f>
        <v>0</v>
      </c>
      <c r="J3920" s="11" t="e">
        <f>VLOOKUP(Table76810[[#This Row],[CID]],ALY,2,FALSE)</f>
        <v>#N/A</v>
      </c>
    </row>
    <row r="3921" spans="1:10" x14ac:dyDescent="0.2">
      <c r="A3921" s="8" t="str">
        <f>Table76810[[#This Row],[Test No.]]&amp;Table76810[[#This Row],[Section]]&amp;Table76810[[#This Row],[Q No.]]</f>
        <v>R4940</v>
      </c>
      <c r="C3921" s="7" t="s">
        <v>62</v>
      </c>
      <c r="D3921" s="12">
        <v>40</v>
      </c>
      <c r="F3921" s="11">
        <f>Table76810[[#This Row],[CID]]</f>
        <v>0</v>
      </c>
      <c r="J3921" s="11" t="e">
        <f>VLOOKUP(Table76810[[#This Row],[CID]],ALY,2,FALSE)</f>
        <v>#N/A</v>
      </c>
    </row>
    <row r="3922" spans="1:10" x14ac:dyDescent="0.2">
      <c r="A3922" s="8" t="str">
        <f>Table76810[[#This Row],[Test No.]]&amp;Table76810[[#This Row],[Section]]&amp;Table76810[[#This Row],[Q No.]]</f>
        <v>R501</v>
      </c>
      <c r="C3922" s="7" t="s">
        <v>61</v>
      </c>
      <c r="D3922" s="12">
        <v>1</v>
      </c>
      <c r="F3922" s="11">
        <f>Table76810[[#This Row],[CID]]</f>
        <v>0</v>
      </c>
      <c r="J3922" s="11" t="e">
        <f>VLOOKUP(Table76810[[#This Row],[CID]],ALY,2,FALSE)</f>
        <v>#N/A</v>
      </c>
    </row>
    <row r="3923" spans="1:10" x14ac:dyDescent="0.2">
      <c r="A3923" s="8" t="str">
        <f>Table76810[[#This Row],[Test No.]]&amp;Table76810[[#This Row],[Section]]&amp;Table76810[[#This Row],[Q No.]]</f>
        <v>R502</v>
      </c>
      <c r="C3923" s="7" t="s">
        <v>61</v>
      </c>
      <c r="D3923" s="12">
        <v>2</v>
      </c>
      <c r="F3923" s="11">
        <f>Table76810[[#This Row],[CID]]</f>
        <v>0</v>
      </c>
      <c r="J3923" s="11" t="e">
        <f>VLOOKUP(Table76810[[#This Row],[CID]],ALY,2,FALSE)</f>
        <v>#N/A</v>
      </c>
    </row>
    <row r="3924" spans="1:10" x14ac:dyDescent="0.2">
      <c r="A3924" s="8" t="str">
        <f>Table76810[[#This Row],[Test No.]]&amp;Table76810[[#This Row],[Section]]&amp;Table76810[[#This Row],[Q No.]]</f>
        <v>R503</v>
      </c>
      <c r="C3924" s="7" t="s">
        <v>61</v>
      </c>
      <c r="D3924" s="12">
        <v>3</v>
      </c>
      <c r="F3924" s="11">
        <f>Table76810[[#This Row],[CID]]</f>
        <v>0</v>
      </c>
      <c r="J3924" s="11" t="e">
        <f>VLOOKUP(Table76810[[#This Row],[CID]],ALY,2,FALSE)</f>
        <v>#N/A</v>
      </c>
    </row>
    <row r="3925" spans="1:10" x14ac:dyDescent="0.2">
      <c r="A3925" s="8" t="str">
        <f>Table76810[[#This Row],[Test No.]]&amp;Table76810[[#This Row],[Section]]&amp;Table76810[[#This Row],[Q No.]]</f>
        <v>R504</v>
      </c>
      <c r="C3925" s="7" t="s">
        <v>61</v>
      </c>
      <c r="D3925" s="12">
        <v>4</v>
      </c>
      <c r="F3925" s="11">
        <f>Table76810[[#This Row],[CID]]</f>
        <v>0</v>
      </c>
      <c r="J3925" s="11" t="e">
        <f>VLOOKUP(Table76810[[#This Row],[CID]],ALY,2,FALSE)</f>
        <v>#N/A</v>
      </c>
    </row>
    <row r="3926" spans="1:10" x14ac:dyDescent="0.2">
      <c r="A3926" s="8" t="str">
        <f>Table76810[[#This Row],[Test No.]]&amp;Table76810[[#This Row],[Section]]&amp;Table76810[[#This Row],[Q No.]]</f>
        <v>R505</v>
      </c>
      <c r="C3926" s="7" t="s">
        <v>61</v>
      </c>
      <c r="D3926" s="12">
        <v>5</v>
      </c>
      <c r="F3926" s="11">
        <f>Table76810[[#This Row],[CID]]</f>
        <v>0</v>
      </c>
      <c r="J3926" s="11" t="e">
        <f>VLOOKUP(Table76810[[#This Row],[CID]],ALY,2,FALSE)</f>
        <v>#N/A</v>
      </c>
    </row>
    <row r="3927" spans="1:10" x14ac:dyDescent="0.2">
      <c r="A3927" s="8" t="str">
        <f>Table76810[[#This Row],[Test No.]]&amp;Table76810[[#This Row],[Section]]&amp;Table76810[[#This Row],[Q No.]]</f>
        <v>R506</v>
      </c>
      <c r="C3927" s="7" t="s">
        <v>61</v>
      </c>
      <c r="D3927" s="12">
        <v>6</v>
      </c>
      <c r="F3927" s="11">
        <f>Table76810[[#This Row],[CID]]</f>
        <v>0</v>
      </c>
      <c r="J3927" s="11" t="e">
        <f>VLOOKUP(Table76810[[#This Row],[CID]],ALY,2,FALSE)</f>
        <v>#N/A</v>
      </c>
    </row>
    <row r="3928" spans="1:10" x14ac:dyDescent="0.2">
      <c r="A3928" s="8" t="str">
        <f>Table76810[[#This Row],[Test No.]]&amp;Table76810[[#This Row],[Section]]&amp;Table76810[[#This Row],[Q No.]]</f>
        <v>R507</v>
      </c>
      <c r="C3928" s="7" t="s">
        <v>61</v>
      </c>
      <c r="D3928" s="12">
        <v>7</v>
      </c>
      <c r="F3928" s="11">
        <f>Table76810[[#This Row],[CID]]</f>
        <v>0</v>
      </c>
      <c r="J3928" s="11" t="e">
        <f>VLOOKUP(Table76810[[#This Row],[CID]],ALY,2,FALSE)</f>
        <v>#N/A</v>
      </c>
    </row>
    <row r="3929" spans="1:10" x14ac:dyDescent="0.2">
      <c r="A3929" s="8" t="str">
        <f>Table76810[[#This Row],[Test No.]]&amp;Table76810[[#This Row],[Section]]&amp;Table76810[[#This Row],[Q No.]]</f>
        <v>R508</v>
      </c>
      <c r="C3929" s="7" t="s">
        <v>61</v>
      </c>
      <c r="D3929" s="12">
        <v>8</v>
      </c>
      <c r="F3929" s="11">
        <f>Table76810[[#This Row],[CID]]</f>
        <v>0</v>
      </c>
      <c r="J3929" s="11" t="e">
        <f>VLOOKUP(Table76810[[#This Row],[CID]],ALY,2,FALSE)</f>
        <v>#N/A</v>
      </c>
    </row>
    <row r="3930" spans="1:10" x14ac:dyDescent="0.2">
      <c r="A3930" s="8" t="str">
        <f>Table76810[[#This Row],[Test No.]]&amp;Table76810[[#This Row],[Section]]&amp;Table76810[[#This Row],[Q No.]]</f>
        <v>R509</v>
      </c>
      <c r="C3930" s="7" t="s">
        <v>61</v>
      </c>
      <c r="D3930" s="12">
        <v>9</v>
      </c>
      <c r="F3930" s="11">
        <f>Table76810[[#This Row],[CID]]</f>
        <v>0</v>
      </c>
      <c r="J3930" s="11" t="e">
        <f>VLOOKUP(Table76810[[#This Row],[CID]],ALY,2,FALSE)</f>
        <v>#N/A</v>
      </c>
    </row>
    <row r="3931" spans="1:10" x14ac:dyDescent="0.2">
      <c r="A3931" s="8" t="str">
        <f>Table76810[[#This Row],[Test No.]]&amp;Table76810[[#This Row],[Section]]&amp;Table76810[[#This Row],[Q No.]]</f>
        <v>R5010</v>
      </c>
      <c r="C3931" s="7" t="s">
        <v>61</v>
      </c>
      <c r="D3931" s="12">
        <v>10</v>
      </c>
      <c r="F3931" s="11">
        <f>Table76810[[#This Row],[CID]]</f>
        <v>0</v>
      </c>
      <c r="J3931" s="11" t="e">
        <f>VLOOKUP(Table76810[[#This Row],[CID]],ALY,2,FALSE)</f>
        <v>#N/A</v>
      </c>
    </row>
    <row r="3932" spans="1:10" x14ac:dyDescent="0.2">
      <c r="A3932" s="8" t="str">
        <f>Table76810[[#This Row],[Test No.]]&amp;Table76810[[#This Row],[Section]]&amp;Table76810[[#This Row],[Q No.]]</f>
        <v>R5011</v>
      </c>
      <c r="C3932" s="7" t="s">
        <v>61</v>
      </c>
      <c r="D3932" s="12">
        <v>11</v>
      </c>
      <c r="F3932" s="11">
        <f>Table76810[[#This Row],[CID]]</f>
        <v>0</v>
      </c>
      <c r="J3932" s="11" t="e">
        <f>VLOOKUP(Table76810[[#This Row],[CID]],ALY,2,FALSE)</f>
        <v>#N/A</v>
      </c>
    </row>
    <row r="3933" spans="1:10" x14ac:dyDescent="0.2">
      <c r="A3933" s="8" t="str">
        <f>Table76810[[#This Row],[Test No.]]&amp;Table76810[[#This Row],[Section]]&amp;Table76810[[#This Row],[Q No.]]</f>
        <v>R5012</v>
      </c>
      <c r="C3933" s="7" t="s">
        <v>61</v>
      </c>
      <c r="D3933" s="12">
        <v>12</v>
      </c>
      <c r="F3933" s="11">
        <f>Table76810[[#This Row],[CID]]</f>
        <v>0</v>
      </c>
      <c r="J3933" s="11" t="e">
        <f>VLOOKUP(Table76810[[#This Row],[CID]],ALY,2,FALSE)</f>
        <v>#N/A</v>
      </c>
    </row>
    <row r="3934" spans="1:10" x14ac:dyDescent="0.2">
      <c r="A3934" s="8" t="str">
        <f>Table76810[[#This Row],[Test No.]]&amp;Table76810[[#This Row],[Section]]&amp;Table76810[[#This Row],[Q No.]]</f>
        <v>R5013</v>
      </c>
      <c r="C3934" s="7" t="s">
        <v>61</v>
      </c>
      <c r="D3934" s="12">
        <v>13</v>
      </c>
      <c r="F3934" s="11">
        <f>Table76810[[#This Row],[CID]]</f>
        <v>0</v>
      </c>
      <c r="J3934" s="11" t="e">
        <f>VLOOKUP(Table76810[[#This Row],[CID]],ALY,2,FALSE)</f>
        <v>#N/A</v>
      </c>
    </row>
    <row r="3935" spans="1:10" x14ac:dyDescent="0.2">
      <c r="A3935" s="8" t="str">
        <f>Table76810[[#This Row],[Test No.]]&amp;Table76810[[#This Row],[Section]]&amp;Table76810[[#This Row],[Q No.]]</f>
        <v>R5014</v>
      </c>
      <c r="C3935" s="7" t="s">
        <v>61</v>
      </c>
      <c r="D3935" s="12">
        <v>14</v>
      </c>
      <c r="F3935" s="11">
        <f>Table76810[[#This Row],[CID]]</f>
        <v>0</v>
      </c>
      <c r="J3935" s="11" t="e">
        <f>VLOOKUP(Table76810[[#This Row],[CID]],ALY,2,FALSE)</f>
        <v>#N/A</v>
      </c>
    </row>
    <row r="3936" spans="1:10" x14ac:dyDescent="0.2">
      <c r="A3936" s="8" t="str">
        <f>Table76810[[#This Row],[Test No.]]&amp;Table76810[[#This Row],[Section]]&amp;Table76810[[#This Row],[Q No.]]</f>
        <v>R5015</v>
      </c>
      <c r="C3936" s="7" t="s">
        <v>61</v>
      </c>
      <c r="D3936" s="12">
        <v>15</v>
      </c>
      <c r="F3936" s="11">
        <f>Table76810[[#This Row],[CID]]</f>
        <v>0</v>
      </c>
      <c r="J3936" s="11" t="e">
        <f>VLOOKUP(Table76810[[#This Row],[CID]],ALY,2,FALSE)</f>
        <v>#N/A</v>
      </c>
    </row>
    <row r="3937" spans="1:10" x14ac:dyDescent="0.2">
      <c r="A3937" s="8" t="str">
        <f>Table76810[[#This Row],[Test No.]]&amp;Table76810[[#This Row],[Section]]&amp;Table76810[[#This Row],[Q No.]]</f>
        <v>R5016</v>
      </c>
      <c r="C3937" s="7" t="s">
        <v>61</v>
      </c>
      <c r="D3937" s="12">
        <v>16</v>
      </c>
      <c r="F3937" s="11">
        <f>Table76810[[#This Row],[CID]]</f>
        <v>0</v>
      </c>
      <c r="J3937" s="11" t="e">
        <f>VLOOKUP(Table76810[[#This Row],[CID]],ALY,2,FALSE)</f>
        <v>#N/A</v>
      </c>
    </row>
    <row r="3938" spans="1:10" x14ac:dyDescent="0.2">
      <c r="A3938" s="8" t="str">
        <f>Table76810[[#This Row],[Test No.]]&amp;Table76810[[#This Row],[Section]]&amp;Table76810[[#This Row],[Q No.]]</f>
        <v>R5017</v>
      </c>
      <c r="C3938" s="7" t="s">
        <v>61</v>
      </c>
      <c r="D3938" s="12">
        <v>17</v>
      </c>
      <c r="F3938" s="11">
        <f>Table76810[[#This Row],[CID]]</f>
        <v>0</v>
      </c>
      <c r="J3938" s="11" t="e">
        <f>VLOOKUP(Table76810[[#This Row],[CID]],ALY,2,FALSE)</f>
        <v>#N/A</v>
      </c>
    </row>
    <row r="3939" spans="1:10" x14ac:dyDescent="0.2">
      <c r="A3939" s="8" t="str">
        <f>Table76810[[#This Row],[Test No.]]&amp;Table76810[[#This Row],[Section]]&amp;Table76810[[#This Row],[Q No.]]</f>
        <v>R5018</v>
      </c>
      <c r="C3939" s="7" t="s">
        <v>61</v>
      </c>
      <c r="D3939" s="12">
        <v>18</v>
      </c>
      <c r="F3939" s="11">
        <f>Table76810[[#This Row],[CID]]</f>
        <v>0</v>
      </c>
      <c r="J3939" s="11" t="e">
        <f>VLOOKUP(Table76810[[#This Row],[CID]],ALY,2,FALSE)</f>
        <v>#N/A</v>
      </c>
    </row>
    <row r="3940" spans="1:10" x14ac:dyDescent="0.2">
      <c r="A3940" s="8" t="str">
        <f>Table76810[[#This Row],[Test No.]]&amp;Table76810[[#This Row],[Section]]&amp;Table76810[[#This Row],[Q No.]]</f>
        <v>R5019</v>
      </c>
      <c r="C3940" s="7" t="s">
        <v>61</v>
      </c>
      <c r="D3940" s="12">
        <v>19</v>
      </c>
      <c r="F3940" s="11">
        <f>Table76810[[#This Row],[CID]]</f>
        <v>0</v>
      </c>
      <c r="J3940" s="11" t="e">
        <f>VLOOKUP(Table76810[[#This Row],[CID]],ALY,2,FALSE)</f>
        <v>#N/A</v>
      </c>
    </row>
    <row r="3941" spans="1:10" x14ac:dyDescent="0.2">
      <c r="A3941" s="8" t="str">
        <f>Table76810[[#This Row],[Test No.]]&amp;Table76810[[#This Row],[Section]]&amp;Table76810[[#This Row],[Q No.]]</f>
        <v>R5020</v>
      </c>
      <c r="C3941" s="7" t="s">
        <v>61</v>
      </c>
      <c r="D3941" s="12">
        <v>20</v>
      </c>
      <c r="F3941" s="11">
        <f>Table76810[[#This Row],[CID]]</f>
        <v>0</v>
      </c>
      <c r="J3941" s="11" t="e">
        <f>VLOOKUP(Table76810[[#This Row],[CID]],ALY,2,FALSE)</f>
        <v>#N/A</v>
      </c>
    </row>
    <row r="3942" spans="1:10" x14ac:dyDescent="0.2">
      <c r="A3942" s="8" t="str">
        <f>Table76810[[#This Row],[Test No.]]&amp;Table76810[[#This Row],[Section]]&amp;Table76810[[#This Row],[Q No.]]</f>
        <v>R5021</v>
      </c>
      <c r="C3942" s="7" t="s">
        <v>61</v>
      </c>
      <c r="D3942" s="12">
        <v>21</v>
      </c>
      <c r="F3942" s="11">
        <f>Table76810[[#This Row],[CID]]</f>
        <v>0</v>
      </c>
      <c r="J3942" s="11" t="e">
        <f>VLOOKUP(Table76810[[#This Row],[CID]],ALY,2,FALSE)</f>
        <v>#N/A</v>
      </c>
    </row>
    <row r="3943" spans="1:10" x14ac:dyDescent="0.2">
      <c r="A3943" s="8" t="str">
        <f>Table76810[[#This Row],[Test No.]]&amp;Table76810[[#This Row],[Section]]&amp;Table76810[[#This Row],[Q No.]]</f>
        <v>R5022</v>
      </c>
      <c r="C3943" s="7" t="s">
        <v>61</v>
      </c>
      <c r="D3943" s="12">
        <v>22</v>
      </c>
      <c r="F3943" s="11">
        <f>Table76810[[#This Row],[CID]]</f>
        <v>0</v>
      </c>
      <c r="J3943" s="11" t="e">
        <f>VLOOKUP(Table76810[[#This Row],[CID]],ALY,2,FALSE)</f>
        <v>#N/A</v>
      </c>
    </row>
    <row r="3944" spans="1:10" x14ac:dyDescent="0.2">
      <c r="A3944" s="8" t="str">
        <f>Table76810[[#This Row],[Test No.]]&amp;Table76810[[#This Row],[Section]]&amp;Table76810[[#This Row],[Q No.]]</f>
        <v>R5023</v>
      </c>
      <c r="C3944" s="7" t="s">
        <v>61</v>
      </c>
      <c r="D3944" s="12">
        <v>23</v>
      </c>
      <c r="F3944" s="11">
        <f>Table76810[[#This Row],[CID]]</f>
        <v>0</v>
      </c>
      <c r="J3944" s="11" t="e">
        <f>VLOOKUP(Table76810[[#This Row],[CID]],ALY,2,FALSE)</f>
        <v>#N/A</v>
      </c>
    </row>
    <row r="3945" spans="1:10" x14ac:dyDescent="0.2">
      <c r="A3945" s="8" t="str">
        <f>Table76810[[#This Row],[Test No.]]&amp;Table76810[[#This Row],[Section]]&amp;Table76810[[#This Row],[Q No.]]</f>
        <v>R5024</v>
      </c>
      <c r="C3945" s="7" t="s">
        <v>61</v>
      </c>
      <c r="D3945" s="12">
        <v>24</v>
      </c>
      <c r="F3945" s="11">
        <f>Table76810[[#This Row],[CID]]</f>
        <v>0</v>
      </c>
      <c r="J3945" s="11" t="e">
        <f>VLOOKUP(Table76810[[#This Row],[CID]],ALY,2,FALSE)</f>
        <v>#N/A</v>
      </c>
    </row>
    <row r="3946" spans="1:10" x14ac:dyDescent="0.2">
      <c r="A3946" s="8" t="str">
        <f>Table76810[[#This Row],[Test No.]]&amp;Table76810[[#This Row],[Section]]&amp;Table76810[[#This Row],[Q No.]]</f>
        <v>R5025</v>
      </c>
      <c r="C3946" s="7" t="s">
        <v>61</v>
      </c>
      <c r="D3946" s="12">
        <v>25</v>
      </c>
      <c r="F3946" s="11">
        <f>Table76810[[#This Row],[CID]]</f>
        <v>0</v>
      </c>
      <c r="J3946" s="11" t="e">
        <f>VLOOKUP(Table76810[[#This Row],[CID]],ALY,2,FALSE)</f>
        <v>#N/A</v>
      </c>
    </row>
    <row r="3947" spans="1:10" x14ac:dyDescent="0.2">
      <c r="A3947" s="8" t="str">
        <f>Table76810[[#This Row],[Test No.]]&amp;Table76810[[#This Row],[Section]]&amp;Table76810[[#This Row],[Q No.]]</f>
        <v>R5026</v>
      </c>
      <c r="C3947" s="7" t="s">
        <v>61</v>
      </c>
      <c r="D3947" s="12">
        <v>26</v>
      </c>
      <c r="F3947" s="11">
        <f>Table76810[[#This Row],[CID]]</f>
        <v>0</v>
      </c>
      <c r="J3947" s="11" t="e">
        <f>VLOOKUP(Table76810[[#This Row],[CID]],ALY,2,FALSE)</f>
        <v>#N/A</v>
      </c>
    </row>
    <row r="3948" spans="1:10" x14ac:dyDescent="0.2">
      <c r="A3948" s="8" t="str">
        <f>Table76810[[#This Row],[Test No.]]&amp;Table76810[[#This Row],[Section]]&amp;Table76810[[#This Row],[Q No.]]</f>
        <v>R5027</v>
      </c>
      <c r="C3948" s="7" t="s">
        <v>61</v>
      </c>
      <c r="D3948" s="12">
        <v>27</v>
      </c>
      <c r="F3948" s="11">
        <f>Table76810[[#This Row],[CID]]</f>
        <v>0</v>
      </c>
      <c r="J3948" s="11" t="e">
        <f>VLOOKUP(Table76810[[#This Row],[CID]],ALY,2,FALSE)</f>
        <v>#N/A</v>
      </c>
    </row>
    <row r="3949" spans="1:10" x14ac:dyDescent="0.2">
      <c r="A3949" s="8" t="str">
        <f>Table76810[[#This Row],[Test No.]]&amp;Table76810[[#This Row],[Section]]&amp;Table76810[[#This Row],[Q No.]]</f>
        <v>R5028</v>
      </c>
      <c r="C3949" s="7" t="s">
        <v>61</v>
      </c>
      <c r="D3949" s="12">
        <v>28</v>
      </c>
      <c r="F3949" s="11">
        <f>Table76810[[#This Row],[CID]]</f>
        <v>0</v>
      </c>
      <c r="J3949" s="11" t="e">
        <f>VLOOKUP(Table76810[[#This Row],[CID]],ALY,2,FALSE)</f>
        <v>#N/A</v>
      </c>
    </row>
    <row r="3950" spans="1:10" x14ac:dyDescent="0.2">
      <c r="A3950" s="8" t="str">
        <f>Table76810[[#This Row],[Test No.]]&amp;Table76810[[#This Row],[Section]]&amp;Table76810[[#This Row],[Q No.]]</f>
        <v>R5029</v>
      </c>
      <c r="C3950" s="7" t="s">
        <v>61</v>
      </c>
      <c r="D3950" s="12">
        <v>29</v>
      </c>
      <c r="F3950" s="11">
        <f>Table76810[[#This Row],[CID]]</f>
        <v>0</v>
      </c>
      <c r="J3950" s="11" t="e">
        <f>VLOOKUP(Table76810[[#This Row],[CID]],ALY,2,FALSE)</f>
        <v>#N/A</v>
      </c>
    </row>
    <row r="3951" spans="1:10" x14ac:dyDescent="0.2">
      <c r="A3951" s="8" t="str">
        <f>Table76810[[#This Row],[Test No.]]&amp;Table76810[[#This Row],[Section]]&amp;Table76810[[#This Row],[Q No.]]</f>
        <v>R5030</v>
      </c>
      <c r="C3951" s="7" t="s">
        <v>61</v>
      </c>
      <c r="D3951" s="12">
        <v>30</v>
      </c>
      <c r="F3951" s="11">
        <f>Table76810[[#This Row],[CID]]</f>
        <v>0</v>
      </c>
      <c r="J3951" s="11" t="e">
        <f>VLOOKUP(Table76810[[#This Row],[CID]],ALY,2,FALSE)</f>
        <v>#N/A</v>
      </c>
    </row>
    <row r="3952" spans="1:10" x14ac:dyDescent="0.2">
      <c r="A3952" s="8" t="str">
        <f>Table76810[[#This Row],[Test No.]]&amp;Table76810[[#This Row],[Section]]&amp;Table76810[[#This Row],[Q No.]]</f>
        <v>R5031</v>
      </c>
      <c r="C3952" s="7" t="s">
        <v>61</v>
      </c>
      <c r="D3952" s="12">
        <v>31</v>
      </c>
      <c r="F3952" s="11">
        <f>Table76810[[#This Row],[CID]]</f>
        <v>0</v>
      </c>
      <c r="J3952" s="11" t="e">
        <f>VLOOKUP(Table76810[[#This Row],[CID]],ALY,2,FALSE)</f>
        <v>#N/A</v>
      </c>
    </row>
    <row r="3953" spans="1:10" x14ac:dyDescent="0.2">
      <c r="A3953" s="8" t="str">
        <f>Table76810[[#This Row],[Test No.]]&amp;Table76810[[#This Row],[Section]]&amp;Table76810[[#This Row],[Q No.]]</f>
        <v>R5032</v>
      </c>
      <c r="C3953" s="7" t="s">
        <v>61</v>
      </c>
      <c r="D3953" s="12">
        <v>32</v>
      </c>
      <c r="F3953" s="11">
        <f>Table76810[[#This Row],[CID]]</f>
        <v>0</v>
      </c>
      <c r="J3953" s="11" t="e">
        <f>VLOOKUP(Table76810[[#This Row],[CID]],ALY,2,FALSE)</f>
        <v>#N/A</v>
      </c>
    </row>
    <row r="3954" spans="1:10" x14ac:dyDescent="0.2">
      <c r="A3954" s="8" t="str">
        <f>Table76810[[#This Row],[Test No.]]&amp;Table76810[[#This Row],[Section]]&amp;Table76810[[#This Row],[Q No.]]</f>
        <v>R5033</v>
      </c>
      <c r="C3954" s="7" t="s">
        <v>61</v>
      </c>
      <c r="D3954" s="12">
        <v>33</v>
      </c>
      <c r="F3954" s="11">
        <f>Table76810[[#This Row],[CID]]</f>
        <v>0</v>
      </c>
      <c r="J3954" s="11" t="e">
        <f>VLOOKUP(Table76810[[#This Row],[CID]],ALY,2,FALSE)</f>
        <v>#N/A</v>
      </c>
    </row>
    <row r="3955" spans="1:10" x14ac:dyDescent="0.2">
      <c r="A3955" s="8" t="str">
        <f>Table76810[[#This Row],[Test No.]]&amp;Table76810[[#This Row],[Section]]&amp;Table76810[[#This Row],[Q No.]]</f>
        <v>R5034</v>
      </c>
      <c r="C3955" s="7" t="s">
        <v>61</v>
      </c>
      <c r="D3955" s="12">
        <v>34</v>
      </c>
      <c r="F3955" s="11">
        <f>Table76810[[#This Row],[CID]]</f>
        <v>0</v>
      </c>
      <c r="J3955" s="11" t="e">
        <f>VLOOKUP(Table76810[[#This Row],[CID]],ALY,2,FALSE)</f>
        <v>#N/A</v>
      </c>
    </row>
    <row r="3956" spans="1:10" x14ac:dyDescent="0.2">
      <c r="A3956" s="8" t="str">
        <f>Table76810[[#This Row],[Test No.]]&amp;Table76810[[#This Row],[Section]]&amp;Table76810[[#This Row],[Q No.]]</f>
        <v>R5035</v>
      </c>
      <c r="C3956" s="7" t="s">
        <v>61</v>
      </c>
      <c r="D3956" s="12">
        <v>35</v>
      </c>
      <c r="F3956" s="11">
        <f>Table76810[[#This Row],[CID]]</f>
        <v>0</v>
      </c>
      <c r="J3956" s="11" t="e">
        <f>VLOOKUP(Table76810[[#This Row],[CID]],ALY,2,FALSE)</f>
        <v>#N/A</v>
      </c>
    </row>
    <row r="3957" spans="1:10" x14ac:dyDescent="0.2">
      <c r="A3957" s="8" t="str">
        <f>Table76810[[#This Row],[Test No.]]&amp;Table76810[[#This Row],[Section]]&amp;Table76810[[#This Row],[Q No.]]</f>
        <v>R5036</v>
      </c>
      <c r="C3957" s="7" t="s">
        <v>61</v>
      </c>
      <c r="D3957" s="12">
        <v>36</v>
      </c>
      <c r="F3957" s="11">
        <f>Table76810[[#This Row],[CID]]</f>
        <v>0</v>
      </c>
      <c r="J3957" s="11" t="e">
        <f>VLOOKUP(Table76810[[#This Row],[CID]],ALY,2,FALSE)</f>
        <v>#N/A</v>
      </c>
    </row>
    <row r="3958" spans="1:10" x14ac:dyDescent="0.2">
      <c r="A3958" s="8" t="str">
        <f>Table76810[[#This Row],[Test No.]]&amp;Table76810[[#This Row],[Section]]&amp;Table76810[[#This Row],[Q No.]]</f>
        <v>R5037</v>
      </c>
      <c r="C3958" s="7" t="s">
        <v>61</v>
      </c>
      <c r="D3958" s="12">
        <v>37</v>
      </c>
      <c r="F3958" s="11">
        <f>Table76810[[#This Row],[CID]]</f>
        <v>0</v>
      </c>
      <c r="J3958" s="11" t="e">
        <f>VLOOKUP(Table76810[[#This Row],[CID]],ALY,2,FALSE)</f>
        <v>#N/A</v>
      </c>
    </row>
    <row r="3959" spans="1:10" x14ac:dyDescent="0.2">
      <c r="A3959" s="8" t="str">
        <f>Table76810[[#This Row],[Test No.]]&amp;Table76810[[#This Row],[Section]]&amp;Table76810[[#This Row],[Q No.]]</f>
        <v>R5038</v>
      </c>
      <c r="C3959" s="7" t="s">
        <v>61</v>
      </c>
      <c r="D3959" s="12">
        <v>38</v>
      </c>
      <c r="F3959" s="11">
        <f>Table76810[[#This Row],[CID]]</f>
        <v>0</v>
      </c>
      <c r="J3959" s="11" t="e">
        <f>VLOOKUP(Table76810[[#This Row],[CID]],ALY,2,FALSE)</f>
        <v>#N/A</v>
      </c>
    </row>
    <row r="3960" spans="1:10" x14ac:dyDescent="0.2">
      <c r="A3960" s="8" t="str">
        <f>Table76810[[#This Row],[Test No.]]&amp;Table76810[[#This Row],[Section]]&amp;Table76810[[#This Row],[Q No.]]</f>
        <v>R5039</v>
      </c>
      <c r="C3960" s="7" t="s">
        <v>61</v>
      </c>
      <c r="D3960" s="12">
        <v>39</v>
      </c>
      <c r="F3960" s="11">
        <f>Table76810[[#This Row],[CID]]</f>
        <v>0</v>
      </c>
      <c r="J3960" s="11" t="e">
        <f>VLOOKUP(Table76810[[#This Row],[CID]],ALY,2,FALSE)</f>
        <v>#N/A</v>
      </c>
    </row>
    <row r="3961" spans="1:10" x14ac:dyDescent="0.2">
      <c r="A3961" s="8" t="str">
        <f>Table76810[[#This Row],[Test No.]]&amp;Table76810[[#This Row],[Section]]&amp;Table76810[[#This Row],[Q No.]]</f>
        <v>R5040</v>
      </c>
      <c r="C3961" s="7" t="s">
        <v>61</v>
      </c>
      <c r="D3961" s="12">
        <v>40</v>
      </c>
      <c r="F3961" s="11">
        <f>Table76810[[#This Row],[CID]]</f>
        <v>0</v>
      </c>
      <c r="J3961" s="11" t="e">
        <f>VLOOKUP(Table76810[[#This Row],[CID]],ALY,2,FALSE)</f>
        <v>#N/A</v>
      </c>
    </row>
    <row r="3962" spans="1:10" x14ac:dyDescent="0.2">
      <c r="A3962" s="8" t="str">
        <f>Table76810[[#This Row],[Test No.]]&amp;Table76810[[#This Row],[Section]]&amp;Table76810[[#This Row],[Q No.]]</f>
        <v>R51</v>
      </c>
      <c r="C3962" s="9" t="s">
        <v>60</v>
      </c>
      <c r="D3962" s="5"/>
      <c r="E3962" s="6"/>
      <c r="F3962" s="10">
        <f>Table76810[[#This Row],[CID]]</f>
        <v>0</v>
      </c>
      <c r="G3962" s="6"/>
      <c r="H3962" s="10"/>
      <c r="I3962" s="6"/>
      <c r="J3962" s="10" t="e">
        <f>VLOOKUP(Table76810[[#This Row],[CID]],ALY,2,FALSE)</f>
        <v>#N/A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B6AAF-65AA-477E-9DC6-E7E1C97A5C06}">
  <sheetPr codeName="Sheet11">
    <pageSetUpPr fitToPage="1"/>
  </sheetPr>
  <dimension ref="A1:F101"/>
  <sheetViews>
    <sheetView zoomScale="102" zoomScaleNormal="102" workbookViewId="0">
      <selection activeCell="D95" sqref="D95"/>
    </sheetView>
  </sheetViews>
  <sheetFormatPr baseColWidth="10" defaultColWidth="8.83203125" defaultRowHeight="15" x14ac:dyDescent="0.2"/>
  <cols>
    <col min="1" max="1" width="12.5" bestFit="1" customWidth="1"/>
    <col min="2" max="2" width="27" bestFit="1" customWidth="1"/>
    <col min="3" max="3" width="39.1640625" bestFit="1" customWidth="1"/>
    <col min="4" max="4" width="36.83203125" bestFit="1" customWidth="1"/>
  </cols>
  <sheetData>
    <row r="1" spans="1:6" x14ac:dyDescent="0.2">
      <c r="A1" t="s">
        <v>1</v>
      </c>
      <c r="B1" t="s">
        <v>283</v>
      </c>
      <c r="C1" t="s">
        <v>193</v>
      </c>
      <c r="D1" t="s">
        <v>282</v>
      </c>
      <c r="E1" t="s">
        <v>266</v>
      </c>
      <c r="F1" t="s">
        <v>265</v>
      </c>
    </row>
    <row r="2" spans="1:6" x14ac:dyDescent="0.2">
      <c r="A2" t="s">
        <v>5</v>
      </c>
      <c r="B2" t="s">
        <v>59</v>
      </c>
      <c r="C2" t="s">
        <v>37</v>
      </c>
      <c r="D2" t="s">
        <v>190</v>
      </c>
      <c r="E2" t="s">
        <v>387</v>
      </c>
    </row>
    <row r="3" spans="1:6" x14ac:dyDescent="0.2">
      <c r="A3" t="s">
        <v>5</v>
      </c>
      <c r="B3" t="s">
        <v>59</v>
      </c>
      <c r="C3" t="s">
        <v>37</v>
      </c>
      <c r="D3" t="s">
        <v>189</v>
      </c>
      <c r="E3" t="s">
        <v>388</v>
      </c>
    </row>
    <row r="4" spans="1:6" x14ac:dyDescent="0.2">
      <c r="A4" t="s">
        <v>5</v>
      </c>
      <c r="B4" t="s">
        <v>59</v>
      </c>
      <c r="C4" t="s">
        <v>37</v>
      </c>
      <c r="D4" t="s">
        <v>188</v>
      </c>
      <c r="E4" t="s">
        <v>389</v>
      </c>
    </row>
    <row r="5" spans="1:6" x14ac:dyDescent="0.2">
      <c r="A5" t="s">
        <v>5</v>
      </c>
      <c r="B5" t="s">
        <v>59</v>
      </c>
      <c r="C5" t="s">
        <v>37</v>
      </c>
      <c r="D5" t="s">
        <v>187</v>
      </c>
      <c r="E5" t="s">
        <v>390</v>
      </c>
    </row>
    <row r="6" spans="1:6" x14ac:dyDescent="0.2">
      <c r="A6" t="s">
        <v>5</v>
      </c>
      <c r="B6" t="s">
        <v>59</v>
      </c>
      <c r="C6" t="s">
        <v>37</v>
      </c>
      <c r="D6" t="s">
        <v>186</v>
      </c>
      <c r="E6" t="s">
        <v>391</v>
      </c>
    </row>
    <row r="7" spans="1:6" x14ac:dyDescent="0.2">
      <c r="A7" t="s">
        <v>5</v>
      </c>
      <c r="B7" t="s">
        <v>59</v>
      </c>
      <c r="C7" t="s">
        <v>37</v>
      </c>
      <c r="D7" t="s">
        <v>185</v>
      </c>
      <c r="E7" t="s">
        <v>392</v>
      </c>
    </row>
    <row r="8" spans="1:6" x14ac:dyDescent="0.2">
      <c r="A8" t="s">
        <v>5</v>
      </c>
      <c r="B8" t="s">
        <v>59</v>
      </c>
      <c r="C8" t="s">
        <v>38</v>
      </c>
      <c r="D8" t="s">
        <v>184</v>
      </c>
      <c r="E8" t="s">
        <v>393</v>
      </c>
    </row>
    <row r="9" spans="1:6" x14ac:dyDescent="0.2">
      <c r="A9" t="s">
        <v>5</v>
      </c>
      <c r="B9" t="s">
        <v>59</v>
      </c>
      <c r="C9" t="s">
        <v>38</v>
      </c>
      <c r="D9" t="s">
        <v>183</v>
      </c>
      <c r="E9" t="s">
        <v>394</v>
      </c>
    </row>
    <row r="10" spans="1:6" x14ac:dyDescent="0.2">
      <c r="A10" t="s">
        <v>5</v>
      </c>
      <c r="B10" t="s">
        <v>59</v>
      </c>
      <c r="C10" t="s">
        <v>38</v>
      </c>
      <c r="D10" t="s">
        <v>182</v>
      </c>
      <c r="E10" t="s">
        <v>395</v>
      </c>
    </row>
    <row r="11" spans="1:6" x14ac:dyDescent="0.2">
      <c r="A11" t="s">
        <v>5</v>
      </c>
      <c r="B11" t="s">
        <v>59</v>
      </c>
      <c r="C11" t="s">
        <v>38</v>
      </c>
      <c r="D11" t="s">
        <v>181</v>
      </c>
      <c r="E11" t="s">
        <v>396</v>
      </c>
    </row>
    <row r="12" spans="1:6" x14ac:dyDescent="0.2">
      <c r="A12" t="s">
        <v>5</v>
      </c>
      <c r="B12" t="s">
        <v>59</v>
      </c>
      <c r="C12" t="s">
        <v>38</v>
      </c>
      <c r="D12" t="s">
        <v>166</v>
      </c>
      <c r="E12" t="s">
        <v>397</v>
      </c>
    </row>
    <row r="13" spans="1:6" x14ac:dyDescent="0.2">
      <c r="A13" t="s">
        <v>5</v>
      </c>
      <c r="B13" t="s">
        <v>59</v>
      </c>
      <c r="C13" t="s">
        <v>38</v>
      </c>
      <c r="D13" t="s">
        <v>180</v>
      </c>
      <c r="E13" t="s">
        <v>398</v>
      </c>
    </row>
    <row r="14" spans="1:6" x14ac:dyDescent="0.2">
      <c r="A14" t="s">
        <v>5</v>
      </c>
      <c r="B14" t="s">
        <v>59</v>
      </c>
      <c r="C14" t="s">
        <v>39</v>
      </c>
      <c r="D14" t="s">
        <v>179</v>
      </c>
      <c r="E14" t="s">
        <v>399</v>
      </c>
    </row>
    <row r="15" spans="1:6" x14ac:dyDescent="0.2">
      <c r="A15" t="s">
        <v>5</v>
      </c>
      <c r="B15" t="s">
        <v>59</v>
      </c>
      <c r="C15" t="s">
        <v>39</v>
      </c>
      <c r="D15" t="s">
        <v>178</v>
      </c>
      <c r="E15" t="s">
        <v>400</v>
      </c>
    </row>
    <row r="16" spans="1:6" x14ac:dyDescent="0.2">
      <c r="A16" t="s">
        <v>5</v>
      </c>
      <c r="B16" t="s">
        <v>59</v>
      </c>
      <c r="C16" t="s">
        <v>39</v>
      </c>
      <c r="D16" t="s">
        <v>177</v>
      </c>
      <c r="E16" t="s">
        <v>401</v>
      </c>
    </row>
    <row r="17" spans="1:5" x14ac:dyDescent="0.2">
      <c r="A17" t="s">
        <v>5</v>
      </c>
      <c r="B17" t="s">
        <v>59</v>
      </c>
      <c r="C17" t="s">
        <v>39</v>
      </c>
      <c r="D17" t="s">
        <v>176</v>
      </c>
      <c r="E17" t="s">
        <v>402</v>
      </c>
    </row>
    <row r="18" spans="1:5" x14ac:dyDescent="0.2">
      <c r="A18" t="s">
        <v>5</v>
      </c>
      <c r="B18" t="s">
        <v>57</v>
      </c>
      <c r="C18" t="s">
        <v>40</v>
      </c>
      <c r="D18" t="s">
        <v>175</v>
      </c>
      <c r="E18" t="s">
        <v>403</v>
      </c>
    </row>
    <row r="19" spans="1:5" x14ac:dyDescent="0.2">
      <c r="A19" t="s">
        <v>5</v>
      </c>
      <c r="B19" t="s">
        <v>57</v>
      </c>
      <c r="C19" t="s">
        <v>40</v>
      </c>
      <c r="D19" t="s">
        <v>174</v>
      </c>
      <c r="E19" t="s">
        <v>404</v>
      </c>
    </row>
    <row r="20" spans="1:5" x14ac:dyDescent="0.2">
      <c r="A20" t="s">
        <v>5</v>
      </c>
      <c r="B20" t="s">
        <v>57</v>
      </c>
      <c r="C20" t="s">
        <v>40</v>
      </c>
      <c r="D20" t="s">
        <v>173</v>
      </c>
      <c r="E20" t="s">
        <v>405</v>
      </c>
    </row>
    <row r="21" spans="1:5" x14ac:dyDescent="0.2">
      <c r="A21" t="s">
        <v>5</v>
      </c>
      <c r="B21" t="s">
        <v>57</v>
      </c>
      <c r="C21" t="s">
        <v>40</v>
      </c>
      <c r="D21" t="s">
        <v>172</v>
      </c>
      <c r="E21" t="s">
        <v>406</v>
      </c>
    </row>
    <row r="22" spans="1:5" x14ac:dyDescent="0.2">
      <c r="A22" t="s">
        <v>5</v>
      </c>
      <c r="B22" t="s">
        <v>57</v>
      </c>
      <c r="C22" t="s">
        <v>40</v>
      </c>
      <c r="D22" t="s">
        <v>171</v>
      </c>
      <c r="E22" t="s">
        <v>407</v>
      </c>
    </row>
    <row r="23" spans="1:5" x14ac:dyDescent="0.2">
      <c r="A23" t="s">
        <v>5</v>
      </c>
      <c r="B23" t="s">
        <v>57</v>
      </c>
      <c r="C23" t="s">
        <v>41</v>
      </c>
      <c r="D23" t="s">
        <v>170</v>
      </c>
      <c r="E23" t="s">
        <v>408</v>
      </c>
    </row>
    <row r="24" spans="1:5" x14ac:dyDescent="0.2">
      <c r="A24" t="s">
        <v>5</v>
      </c>
      <c r="B24" t="s">
        <v>57</v>
      </c>
      <c r="C24" t="s">
        <v>41</v>
      </c>
      <c r="D24" t="s">
        <v>169</v>
      </c>
      <c r="E24" t="s">
        <v>409</v>
      </c>
    </row>
    <row r="25" spans="1:5" x14ac:dyDescent="0.2">
      <c r="A25" t="s">
        <v>5</v>
      </c>
      <c r="B25" t="s">
        <v>57</v>
      </c>
      <c r="C25" t="s">
        <v>41</v>
      </c>
      <c r="D25" t="s">
        <v>168</v>
      </c>
      <c r="E25" t="s">
        <v>410</v>
      </c>
    </row>
    <row r="26" spans="1:5" x14ac:dyDescent="0.2">
      <c r="A26" t="s">
        <v>5</v>
      </c>
      <c r="B26" t="s">
        <v>57</v>
      </c>
      <c r="C26" t="s">
        <v>41</v>
      </c>
      <c r="D26" t="s">
        <v>167</v>
      </c>
      <c r="E26" t="s">
        <v>411</v>
      </c>
    </row>
    <row r="27" spans="1:5" x14ac:dyDescent="0.2">
      <c r="A27" t="s">
        <v>5</v>
      </c>
      <c r="B27" t="s">
        <v>57</v>
      </c>
      <c r="C27" t="s">
        <v>42</v>
      </c>
      <c r="D27" t="s">
        <v>166</v>
      </c>
      <c r="E27" t="s">
        <v>412</v>
      </c>
    </row>
    <row r="28" spans="1:5" x14ac:dyDescent="0.2">
      <c r="A28" t="s">
        <v>5</v>
      </c>
      <c r="B28" t="s">
        <v>57</v>
      </c>
      <c r="C28" t="s">
        <v>42</v>
      </c>
      <c r="D28" t="s">
        <v>165</v>
      </c>
      <c r="E28" t="s">
        <v>413</v>
      </c>
    </row>
    <row r="29" spans="1:5" x14ac:dyDescent="0.2">
      <c r="A29" t="s">
        <v>5</v>
      </c>
      <c r="B29" t="s">
        <v>57</v>
      </c>
      <c r="C29" t="s">
        <v>42</v>
      </c>
      <c r="D29" t="s">
        <v>164</v>
      </c>
      <c r="E29" t="s">
        <v>414</v>
      </c>
    </row>
    <row r="30" spans="1:5" x14ac:dyDescent="0.2">
      <c r="A30" t="s">
        <v>279</v>
      </c>
      <c r="B30" t="s">
        <v>43</v>
      </c>
      <c r="D30" s="1" t="s">
        <v>263</v>
      </c>
      <c r="E30" s="1">
        <v>1.01</v>
      </c>
    </row>
    <row r="31" spans="1:5" x14ac:dyDescent="0.2">
      <c r="A31" t="s">
        <v>279</v>
      </c>
      <c r="B31" t="s">
        <v>43</v>
      </c>
      <c r="D31" s="1" t="s">
        <v>262</v>
      </c>
      <c r="E31" s="1">
        <v>1.02</v>
      </c>
    </row>
    <row r="32" spans="1:5" x14ac:dyDescent="0.2">
      <c r="A32" t="s">
        <v>279</v>
      </c>
      <c r="B32" t="s">
        <v>43</v>
      </c>
      <c r="D32" s="1" t="s">
        <v>261</v>
      </c>
      <c r="E32" s="1">
        <v>1.03</v>
      </c>
    </row>
    <row r="33" spans="1:5" x14ac:dyDescent="0.2">
      <c r="A33" t="s">
        <v>279</v>
      </c>
      <c r="B33" t="s">
        <v>43</v>
      </c>
      <c r="D33" s="1" t="s">
        <v>260</v>
      </c>
      <c r="E33" s="1">
        <v>1.04</v>
      </c>
    </row>
    <row r="34" spans="1:5" x14ac:dyDescent="0.2">
      <c r="A34" t="s">
        <v>279</v>
      </c>
      <c r="B34" t="s">
        <v>43</v>
      </c>
      <c r="D34" s="1" t="s">
        <v>259</v>
      </c>
      <c r="E34" s="1">
        <v>1.05</v>
      </c>
    </row>
    <row r="35" spans="1:5" x14ac:dyDescent="0.2">
      <c r="A35" t="s">
        <v>279</v>
      </c>
      <c r="B35" t="s">
        <v>43</v>
      </c>
      <c r="D35" s="1" t="s">
        <v>258</v>
      </c>
      <c r="E35" s="1">
        <v>1.06</v>
      </c>
    </row>
    <row r="36" spans="1:5" x14ac:dyDescent="0.2">
      <c r="A36" t="s">
        <v>279</v>
      </c>
      <c r="B36" t="s">
        <v>43</v>
      </c>
      <c r="D36" s="1" t="s">
        <v>257</v>
      </c>
      <c r="E36" s="1">
        <v>1.07</v>
      </c>
    </row>
    <row r="37" spans="1:5" x14ac:dyDescent="0.2">
      <c r="A37" t="s">
        <v>279</v>
      </c>
      <c r="B37" t="s">
        <v>43</v>
      </c>
      <c r="D37" s="1" t="s">
        <v>256</v>
      </c>
      <c r="E37" s="1">
        <v>1.08</v>
      </c>
    </row>
    <row r="38" spans="1:5" x14ac:dyDescent="0.2">
      <c r="A38" t="s">
        <v>279</v>
      </c>
      <c r="B38" t="s">
        <v>44</v>
      </c>
      <c r="D38" s="1" t="s">
        <v>255</v>
      </c>
      <c r="E38" s="1">
        <v>2.0099999999999998</v>
      </c>
    </row>
    <row r="39" spans="1:5" x14ac:dyDescent="0.2">
      <c r="A39" t="s">
        <v>279</v>
      </c>
      <c r="B39" t="s">
        <v>44</v>
      </c>
      <c r="D39" s="1" t="s">
        <v>254</v>
      </c>
      <c r="E39" s="1">
        <v>2.02</v>
      </c>
    </row>
    <row r="40" spans="1:5" x14ac:dyDescent="0.2">
      <c r="A40" t="s">
        <v>279</v>
      </c>
      <c r="B40" t="s">
        <v>44</v>
      </c>
      <c r="D40" s="1" t="s">
        <v>253</v>
      </c>
      <c r="E40" s="1">
        <v>2.0299999999999998</v>
      </c>
    </row>
    <row r="41" spans="1:5" x14ac:dyDescent="0.2">
      <c r="A41" t="s">
        <v>279</v>
      </c>
      <c r="B41" t="s">
        <v>44</v>
      </c>
      <c r="D41" s="1" t="s">
        <v>252</v>
      </c>
      <c r="E41" s="1">
        <v>2.04</v>
      </c>
    </row>
    <row r="42" spans="1:5" x14ac:dyDescent="0.2">
      <c r="A42" t="s">
        <v>279</v>
      </c>
      <c r="B42" t="s">
        <v>44</v>
      </c>
      <c r="D42" s="1" t="s">
        <v>251</v>
      </c>
      <c r="E42" s="1">
        <v>2.0499999999999998</v>
      </c>
    </row>
    <row r="43" spans="1:5" x14ac:dyDescent="0.2">
      <c r="A43" t="s">
        <v>279</v>
      </c>
      <c r="B43" t="s">
        <v>44</v>
      </c>
      <c r="D43" s="1" t="s">
        <v>250</v>
      </c>
      <c r="E43" s="1">
        <v>2.06</v>
      </c>
    </row>
    <row r="44" spans="1:5" x14ac:dyDescent="0.2">
      <c r="A44" t="s">
        <v>279</v>
      </c>
      <c r="B44" t="s">
        <v>45</v>
      </c>
      <c r="D44" s="1" t="s">
        <v>249</v>
      </c>
      <c r="E44" s="1">
        <v>3.01</v>
      </c>
    </row>
    <row r="45" spans="1:5" x14ac:dyDescent="0.2">
      <c r="A45" t="s">
        <v>279</v>
      </c>
      <c r="B45" t="s">
        <v>45</v>
      </c>
      <c r="D45" s="1" t="s">
        <v>248</v>
      </c>
      <c r="E45" s="1">
        <v>3.02</v>
      </c>
    </row>
    <row r="46" spans="1:5" x14ac:dyDescent="0.2">
      <c r="A46" t="s">
        <v>279</v>
      </c>
      <c r="B46" t="s">
        <v>45</v>
      </c>
      <c r="D46" s="1" t="s">
        <v>247</v>
      </c>
      <c r="E46" s="1">
        <v>3.03</v>
      </c>
    </row>
    <row r="47" spans="1:5" x14ac:dyDescent="0.2">
      <c r="A47" t="s">
        <v>279</v>
      </c>
      <c r="B47" t="s">
        <v>45</v>
      </c>
      <c r="D47" s="1" t="s">
        <v>144</v>
      </c>
      <c r="E47" s="1">
        <v>3.04</v>
      </c>
    </row>
    <row r="48" spans="1:5" x14ac:dyDescent="0.2">
      <c r="A48" t="s">
        <v>279</v>
      </c>
      <c r="B48" t="s">
        <v>45</v>
      </c>
      <c r="D48" s="1" t="s">
        <v>246</v>
      </c>
      <c r="E48" s="1">
        <v>3.05</v>
      </c>
    </row>
    <row r="49" spans="1:5" x14ac:dyDescent="0.2">
      <c r="A49" t="s">
        <v>279</v>
      </c>
      <c r="B49" t="s">
        <v>45</v>
      </c>
      <c r="D49" s="1" t="s">
        <v>245</v>
      </c>
      <c r="E49" s="1">
        <v>3.06</v>
      </c>
    </row>
    <row r="50" spans="1:5" x14ac:dyDescent="0.2">
      <c r="A50" t="s">
        <v>279</v>
      </c>
      <c r="B50" t="s">
        <v>45</v>
      </c>
      <c r="C50" s="20"/>
      <c r="D50" s="1" t="s">
        <v>244</v>
      </c>
      <c r="E50" s="1">
        <v>3.07</v>
      </c>
    </row>
    <row r="51" spans="1:5" x14ac:dyDescent="0.2">
      <c r="A51" t="s">
        <v>279</v>
      </c>
      <c r="B51" t="s">
        <v>45</v>
      </c>
      <c r="D51" s="1" t="s">
        <v>243</v>
      </c>
      <c r="E51" s="1">
        <v>3.08</v>
      </c>
    </row>
    <row r="52" spans="1:5" x14ac:dyDescent="0.2">
      <c r="A52" t="s">
        <v>279</v>
      </c>
      <c r="B52" t="s">
        <v>46</v>
      </c>
      <c r="D52" s="1" t="s">
        <v>242</v>
      </c>
      <c r="E52" s="1">
        <v>4.01</v>
      </c>
    </row>
    <row r="53" spans="1:5" x14ac:dyDescent="0.2">
      <c r="A53" t="s">
        <v>279</v>
      </c>
      <c r="B53" t="s">
        <v>46</v>
      </c>
      <c r="D53" s="1" t="s">
        <v>241</v>
      </c>
      <c r="E53" s="1">
        <v>4.0199999999999996</v>
      </c>
    </row>
    <row r="54" spans="1:5" x14ac:dyDescent="0.2">
      <c r="A54" t="s">
        <v>279</v>
      </c>
      <c r="B54" t="s">
        <v>46</v>
      </c>
      <c r="D54" s="1" t="s">
        <v>240</v>
      </c>
      <c r="E54" s="1">
        <v>4.03</v>
      </c>
    </row>
    <row r="55" spans="1:5" x14ac:dyDescent="0.2">
      <c r="A55" t="s">
        <v>279</v>
      </c>
      <c r="B55" t="s">
        <v>46</v>
      </c>
      <c r="D55" s="1" t="s">
        <v>239</v>
      </c>
      <c r="E55" s="1">
        <v>4.04</v>
      </c>
    </row>
    <row r="56" spans="1:5" x14ac:dyDescent="0.2">
      <c r="A56" t="s">
        <v>279</v>
      </c>
      <c r="B56" t="s">
        <v>46</v>
      </c>
      <c r="D56" s="1" t="s">
        <v>238</v>
      </c>
      <c r="E56" s="1">
        <v>4.05</v>
      </c>
    </row>
    <row r="57" spans="1:5" x14ac:dyDescent="0.2">
      <c r="A57" t="s">
        <v>279</v>
      </c>
      <c r="B57" t="s">
        <v>46</v>
      </c>
      <c r="D57" s="1" t="s">
        <v>237</v>
      </c>
      <c r="E57" s="1">
        <v>4.0599999999999996</v>
      </c>
    </row>
    <row r="58" spans="1:5" x14ac:dyDescent="0.2">
      <c r="A58" t="s">
        <v>279</v>
      </c>
      <c r="B58" t="s">
        <v>46</v>
      </c>
      <c r="D58" s="1" t="s">
        <v>236</v>
      </c>
      <c r="E58" s="1">
        <v>4.07</v>
      </c>
    </row>
    <row r="59" spans="1:5" x14ac:dyDescent="0.2">
      <c r="A59" t="s">
        <v>279</v>
      </c>
      <c r="B59" t="s">
        <v>46</v>
      </c>
      <c r="D59" s="1" t="s">
        <v>235</v>
      </c>
      <c r="E59" s="1">
        <v>4.08</v>
      </c>
    </row>
    <row r="60" spans="1:5" x14ac:dyDescent="0.2">
      <c r="A60" t="s">
        <v>279</v>
      </c>
      <c r="B60" t="s">
        <v>47</v>
      </c>
      <c r="D60" s="1" t="s">
        <v>234</v>
      </c>
      <c r="E60" s="1">
        <v>5.01</v>
      </c>
    </row>
    <row r="61" spans="1:5" x14ac:dyDescent="0.2">
      <c r="A61" t="s">
        <v>279</v>
      </c>
      <c r="B61" t="s">
        <v>47</v>
      </c>
      <c r="D61" s="1" t="s">
        <v>233</v>
      </c>
      <c r="E61" s="1">
        <v>5.0199999999999996</v>
      </c>
    </row>
    <row r="62" spans="1:5" x14ac:dyDescent="0.2">
      <c r="A62" t="s">
        <v>279</v>
      </c>
      <c r="B62" t="s">
        <v>47</v>
      </c>
      <c r="D62" s="1" t="s">
        <v>232</v>
      </c>
      <c r="E62" s="1">
        <v>5.03</v>
      </c>
    </row>
    <row r="63" spans="1:5" x14ac:dyDescent="0.2">
      <c r="A63" t="s">
        <v>279</v>
      </c>
      <c r="B63" t="s">
        <v>47</v>
      </c>
      <c r="D63" s="1" t="s">
        <v>231</v>
      </c>
      <c r="E63" s="1">
        <v>5.04</v>
      </c>
    </row>
    <row r="64" spans="1:5" x14ac:dyDescent="0.2">
      <c r="A64" t="s">
        <v>279</v>
      </c>
      <c r="B64" t="s">
        <v>47</v>
      </c>
      <c r="D64" s="1" t="s">
        <v>230</v>
      </c>
      <c r="E64" s="1">
        <v>5.05</v>
      </c>
    </row>
    <row r="65" spans="1:5" x14ac:dyDescent="0.2">
      <c r="A65" t="s">
        <v>279</v>
      </c>
      <c r="B65" t="s">
        <v>47</v>
      </c>
      <c r="D65" s="1" t="s">
        <v>229</v>
      </c>
      <c r="E65" s="1">
        <v>5.0599999999999996</v>
      </c>
    </row>
    <row r="66" spans="1:5" x14ac:dyDescent="0.2">
      <c r="A66" t="s">
        <v>279</v>
      </c>
      <c r="B66" t="s">
        <v>48</v>
      </c>
      <c r="D66" s="1" t="s">
        <v>228</v>
      </c>
      <c r="E66" s="1">
        <v>6.01</v>
      </c>
    </row>
    <row r="67" spans="1:5" x14ac:dyDescent="0.2">
      <c r="A67" t="s">
        <v>279</v>
      </c>
      <c r="B67" t="s">
        <v>48</v>
      </c>
      <c r="D67" s="1" t="s">
        <v>281</v>
      </c>
      <c r="E67" s="1">
        <v>6.02</v>
      </c>
    </row>
    <row r="68" spans="1:5" x14ac:dyDescent="0.2">
      <c r="A68" t="s">
        <v>279</v>
      </c>
      <c r="B68" t="s">
        <v>48</v>
      </c>
      <c r="D68" s="1" t="s">
        <v>226</v>
      </c>
      <c r="E68" s="1">
        <v>6.03</v>
      </c>
    </row>
    <row r="69" spans="1:5" x14ac:dyDescent="0.2">
      <c r="A69" t="s">
        <v>279</v>
      </c>
      <c r="B69" t="s">
        <v>48</v>
      </c>
      <c r="D69" s="1" t="s">
        <v>149</v>
      </c>
      <c r="E69" s="1">
        <v>6.04</v>
      </c>
    </row>
    <row r="70" spans="1:5" x14ac:dyDescent="0.2">
      <c r="A70" t="s">
        <v>279</v>
      </c>
      <c r="B70" t="s">
        <v>48</v>
      </c>
      <c r="D70" s="1" t="s">
        <v>150</v>
      </c>
      <c r="E70" s="1">
        <v>6.05</v>
      </c>
    </row>
    <row r="71" spans="1:5" x14ac:dyDescent="0.2">
      <c r="A71" t="s">
        <v>279</v>
      </c>
      <c r="B71" t="s">
        <v>48</v>
      </c>
      <c r="D71" s="1" t="s">
        <v>225</v>
      </c>
      <c r="E71" s="1">
        <v>6.06</v>
      </c>
    </row>
    <row r="72" spans="1:5" x14ac:dyDescent="0.2">
      <c r="A72" t="s">
        <v>279</v>
      </c>
      <c r="B72" t="s">
        <v>278</v>
      </c>
      <c r="D72" s="1" t="s">
        <v>224</v>
      </c>
      <c r="E72" s="1">
        <v>7.01</v>
      </c>
    </row>
    <row r="73" spans="1:5" x14ac:dyDescent="0.2">
      <c r="A73" t="s">
        <v>279</v>
      </c>
      <c r="B73" t="s">
        <v>278</v>
      </c>
      <c r="D73" s="1" t="s">
        <v>223</v>
      </c>
      <c r="E73" s="1">
        <v>7.02</v>
      </c>
    </row>
    <row r="74" spans="1:5" x14ac:dyDescent="0.2">
      <c r="A74" t="s">
        <v>279</v>
      </c>
      <c r="B74" t="s">
        <v>278</v>
      </c>
      <c r="D74" s="1" t="s">
        <v>280</v>
      </c>
      <c r="E74" s="1">
        <v>7.03</v>
      </c>
    </row>
    <row r="75" spans="1:5" x14ac:dyDescent="0.2">
      <c r="A75" t="s">
        <v>279</v>
      </c>
      <c r="B75" t="s">
        <v>278</v>
      </c>
      <c r="D75" s="1" t="s">
        <v>221</v>
      </c>
      <c r="E75" s="1">
        <v>7.04</v>
      </c>
    </row>
    <row r="76" spans="1:5" x14ac:dyDescent="0.2">
      <c r="A76" t="s">
        <v>279</v>
      </c>
      <c r="B76" t="s">
        <v>278</v>
      </c>
      <c r="D76" s="1" t="s">
        <v>220</v>
      </c>
      <c r="E76" s="1">
        <v>7.05</v>
      </c>
    </row>
    <row r="77" spans="1:5" x14ac:dyDescent="0.2">
      <c r="A77" t="s">
        <v>7</v>
      </c>
      <c r="B77" t="s">
        <v>50</v>
      </c>
      <c r="C77" t="s">
        <v>211</v>
      </c>
    </row>
    <row r="78" spans="1:5" x14ac:dyDescent="0.2">
      <c r="A78" t="s">
        <v>7</v>
      </c>
      <c r="B78" t="s">
        <v>50</v>
      </c>
      <c r="C78" t="s">
        <v>210</v>
      </c>
    </row>
    <row r="79" spans="1:5" x14ac:dyDescent="0.2">
      <c r="A79" t="s">
        <v>7</v>
      </c>
      <c r="B79" t="s">
        <v>50</v>
      </c>
      <c r="C79" t="s">
        <v>209</v>
      </c>
    </row>
    <row r="80" spans="1:5" x14ac:dyDescent="0.2">
      <c r="A80" t="s">
        <v>7</v>
      </c>
      <c r="B80" t="s">
        <v>50</v>
      </c>
      <c r="C80" t="s">
        <v>208</v>
      </c>
    </row>
    <row r="81" spans="1:6" x14ac:dyDescent="0.2">
      <c r="A81" t="s">
        <v>7</v>
      </c>
      <c r="B81" t="s">
        <v>50</v>
      </c>
      <c r="C81" t="s">
        <v>207</v>
      </c>
    </row>
    <row r="82" spans="1:6" x14ac:dyDescent="0.2">
      <c r="A82" t="s">
        <v>7</v>
      </c>
      <c r="B82" t="s">
        <v>50</v>
      </c>
      <c r="C82" t="s">
        <v>206</v>
      </c>
    </row>
    <row r="83" spans="1:6" x14ac:dyDescent="0.2">
      <c r="A83" t="s">
        <v>7</v>
      </c>
      <c r="B83" t="s">
        <v>50</v>
      </c>
      <c r="C83" t="s">
        <v>277</v>
      </c>
    </row>
    <row r="84" spans="1:6" x14ac:dyDescent="0.2">
      <c r="A84" t="s">
        <v>7</v>
      </c>
      <c r="B84" t="s">
        <v>50</v>
      </c>
      <c r="C84" t="s">
        <v>275</v>
      </c>
      <c r="F84" t="s">
        <v>204</v>
      </c>
    </row>
    <row r="85" spans="1:6" x14ac:dyDescent="0.2">
      <c r="A85" t="s">
        <v>7</v>
      </c>
      <c r="B85" t="s">
        <v>276</v>
      </c>
      <c r="C85" t="s">
        <v>211</v>
      </c>
      <c r="F85" t="s">
        <v>203</v>
      </c>
    </row>
    <row r="86" spans="1:6" x14ac:dyDescent="0.2">
      <c r="A86" t="s">
        <v>7</v>
      </c>
      <c r="B86" t="s">
        <v>276</v>
      </c>
      <c r="C86" t="s">
        <v>210</v>
      </c>
      <c r="F86" t="s">
        <v>202</v>
      </c>
    </row>
    <row r="87" spans="1:6" x14ac:dyDescent="0.2">
      <c r="A87" t="s">
        <v>7</v>
      </c>
      <c r="B87" t="s">
        <v>276</v>
      </c>
      <c r="C87" t="s">
        <v>209</v>
      </c>
    </row>
    <row r="88" spans="1:6" x14ac:dyDescent="0.2">
      <c r="A88" t="s">
        <v>7</v>
      </c>
      <c r="B88" t="s">
        <v>276</v>
      </c>
      <c r="C88" t="s">
        <v>208</v>
      </c>
    </row>
    <row r="89" spans="1:6" x14ac:dyDescent="0.2">
      <c r="A89" t="s">
        <v>7</v>
      </c>
      <c r="B89" t="s">
        <v>276</v>
      </c>
      <c r="C89" t="s">
        <v>207</v>
      </c>
    </row>
    <row r="90" spans="1:6" x14ac:dyDescent="0.2">
      <c r="A90" t="s">
        <v>7</v>
      </c>
      <c r="B90" t="s">
        <v>276</v>
      </c>
      <c r="C90" t="s">
        <v>206</v>
      </c>
    </row>
    <row r="91" spans="1:6" x14ac:dyDescent="0.2">
      <c r="A91" t="s">
        <v>7</v>
      </c>
      <c r="B91" t="s">
        <v>276</v>
      </c>
      <c r="C91" t="s">
        <v>205</v>
      </c>
    </row>
    <row r="92" spans="1:6" x14ac:dyDescent="0.2">
      <c r="A92" t="s">
        <v>7</v>
      </c>
      <c r="B92" t="s">
        <v>276</v>
      </c>
      <c r="C92" t="s">
        <v>275</v>
      </c>
    </row>
    <row r="93" spans="1:6" x14ac:dyDescent="0.2">
      <c r="A93" t="s">
        <v>8</v>
      </c>
      <c r="B93" t="s">
        <v>52</v>
      </c>
      <c r="C93" t="s">
        <v>209</v>
      </c>
      <c r="D93" t="s">
        <v>415</v>
      </c>
    </row>
    <row r="94" spans="1:6" x14ac:dyDescent="0.2">
      <c r="A94" t="s">
        <v>8</v>
      </c>
      <c r="B94" t="s">
        <v>52</v>
      </c>
      <c r="C94" t="s">
        <v>208</v>
      </c>
      <c r="D94" t="s">
        <v>416</v>
      </c>
    </row>
    <row r="95" spans="1:6" x14ac:dyDescent="0.2">
      <c r="A95" t="s">
        <v>8</v>
      </c>
      <c r="B95" t="s">
        <v>52</v>
      </c>
      <c r="C95" t="s">
        <v>273</v>
      </c>
      <c r="D95" t="s">
        <v>417</v>
      </c>
    </row>
    <row r="96" spans="1:6" x14ac:dyDescent="0.2">
      <c r="A96" t="s">
        <v>8</v>
      </c>
      <c r="B96" t="s">
        <v>53</v>
      </c>
      <c r="C96" t="s">
        <v>272</v>
      </c>
      <c r="D96" t="s">
        <v>418</v>
      </c>
    </row>
    <row r="97" spans="1:4" x14ac:dyDescent="0.2">
      <c r="A97" t="s">
        <v>8</v>
      </c>
      <c r="B97" t="s">
        <v>53</v>
      </c>
      <c r="C97" t="s">
        <v>271</v>
      </c>
      <c r="D97" t="s">
        <v>419</v>
      </c>
    </row>
    <row r="98" spans="1:4" x14ac:dyDescent="0.2">
      <c r="A98" t="s">
        <v>8</v>
      </c>
      <c r="B98" t="s">
        <v>53</v>
      </c>
      <c r="C98" t="s">
        <v>270</v>
      </c>
      <c r="D98" t="s">
        <v>420</v>
      </c>
    </row>
    <row r="99" spans="1:4" x14ac:dyDescent="0.2">
      <c r="A99" t="s">
        <v>8</v>
      </c>
      <c r="B99" t="s">
        <v>54</v>
      </c>
      <c r="C99" t="s">
        <v>269</v>
      </c>
      <c r="D99" t="s">
        <v>421</v>
      </c>
    </row>
    <row r="100" spans="1:4" x14ac:dyDescent="0.2">
      <c r="A100" t="s">
        <v>8</v>
      </c>
      <c r="B100" t="s">
        <v>54</v>
      </c>
      <c r="C100" t="s">
        <v>274</v>
      </c>
      <c r="D100" t="s">
        <v>422</v>
      </c>
    </row>
    <row r="101" spans="1:4" x14ac:dyDescent="0.2">
      <c r="A101" t="s">
        <v>8</v>
      </c>
      <c r="B101" t="s">
        <v>54</v>
      </c>
      <c r="C101" t="s">
        <v>267</v>
      </c>
      <c r="D101" t="s">
        <v>423</v>
      </c>
    </row>
  </sheetData>
  <pageMargins left="0.7" right="0.7" top="0.75" bottom="0.75" header="0.3" footer="0.3"/>
  <pageSetup paperSize="9" scale="77" fitToHeight="0" orientation="landscape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9E181-54FF-4603-A14C-75AAB1E8FBF6}">
  <sheetPr codeName="Sheet13"/>
  <dimension ref="A1:N128"/>
  <sheetViews>
    <sheetView workbookViewId="0">
      <selection sqref="A1:F2"/>
    </sheetView>
  </sheetViews>
  <sheetFormatPr baseColWidth="10" defaultColWidth="8.83203125" defaultRowHeight="15" x14ac:dyDescent="0.2"/>
  <cols>
    <col min="1" max="3" width="5.1640625" customWidth="1"/>
    <col min="7" max="9" width="8.83203125" style="45"/>
  </cols>
  <sheetData>
    <row r="1" spans="1:12" x14ac:dyDescent="0.2">
      <c r="A1" s="127" t="s">
        <v>287</v>
      </c>
      <c r="B1" s="127"/>
      <c r="C1" s="127"/>
      <c r="D1" s="127"/>
      <c r="E1" s="127"/>
      <c r="F1" s="127"/>
      <c r="G1" s="128" t="s">
        <v>286</v>
      </c>
      <c r="H1" s="128"/>
      <c r="I1" s="128"/>
      <c r="J1" s="128" t="s">
        <v>285</v>
      </c>
      <c r="K1" s="128"/>
      <c r="L1" s="128"/>
    </row>
    <row r="2" spans="1:12" x14ac:dyDescent="0.2">
      <c r="A2" s="127"/>
      <c r="B2" s="127"/>
      <c r="C2" s="127"/>
      <c r="D2" s="127"/>
      <c r="E2" s="127"/>
      <c r="F2" s="127"/>
      <c r="G2" s="45" t="s">
        <v>2</v>
      </c>
      <c r="H2" s="45" t="s">
        <v>284</v>
      </c>
      <c r="I2" s="45" t="s">
        <v>22</v>
      </c>
      <c r="J2" s="45" t="s">
        <v>2</v>
      </c>
      <c r="K2" s="45" t="s">
        <v>284</v>
      </c>
      <c r="L2" s="45" t="s">
        <v>22</v>
      </c>
    </row>
    <row r="3" spans="1:12" x14ac:dyDescent="0.2">
      <c r="A3" t="s">
        <v>5</v>
      </c>
    </row>
    <row r="4" spans="1:12" x14ac:dyDescent="0.2">
      <c r="B4" t="s">
        <v>59</v>
      </c>
    </row>
    <row r="5" spans="1:12" x14ac:dyDescent="0.2">
      <c r="C5" t="s">
        <v>37</v>
      </c>
    </row>
    <row r="6" spans="1:12" x14ac:dyDescent="0.2">
      <c r="D6" t="s">
        <v>190</v>
      </c>
    </row>
    <row r="7" spans="1:12" x14ac:dyDescent="0.2">
      <c r="D7" t="s">
        <v>189</v>
      </c>
    </row>
    <row r="8" spans="1:12" x14ac:dyDescent="0.2">
      <c r="D8" t="s">
        <v>188</v>
      </c>
    </row>
    <row r="9" spans="1:12" x14ac:dyDescent="0.2">
      <c r="D9" t="s">
        <v>187</v>
      </c>
    </row>
    <row r="10" spans="1:12" x14ac:dyDescent="0.2">
      <c r="D10" t="s">
        <v>186</v>
      </c>
    </row>
    <row r="11" spans="1:12" x14ac:dyDescent="0.2">
      <c r="D11" t="s">
        <v>185</v>
      </c>
    </row>
    <row r="12" spans="1:12" x14ac:dyDescent="0.2">
      <c r="C12" t="s">
        <v>38</v>
      </c>
    </row>
    <row r="13" spans="1:12" x14ac:dyDescent="0.2">
      <c r="D13" t="s">
        <v>184</v>
      </c>
    </row>
    <row r="14" spans="1:12" x14ac:dyDescent="0.2">
      <c r="D14" t="s">
        <v>183</v>
      </c>
    </row>
    <row r="15" spans="1:12" x14ac:dyDescent="0.2">
      <c r="D15" t="s">
        <v>182</v>
      </c>
    </row>
    <row r="16" spans="1:12" x14ac:dyDescent="0.2">
      <c r="D16" t="s">
        <v>181</v>
      </c>
    </row>
    <row r="17" spans="2:4" x14ac:dyDescent="0.2">
      <c r="D17" t="s">
        <v>166</v>
      </c>
    </row>
    <row r="18" spans="2:4" x14ac:dyDescent="0.2">
      <c r="D18" t="s">
        <v>180</v>
      </c>
    </row>
    <row r="19" spans="2:4" x14ac:dyDescent="0.2">
      <c r="C19" t="s">
        <v>39</v>
      </c>
    </row>
    <row r="20" spans="2:4" x14ac:dyDescent="0.2">
      <c r="D20" t="s">
        <v>179</v>
      </c>
    </row>
    <row r="21" spans="2:4" x14ac:dyDescent="0.2">
      <c r="D21" t="s">
        <v>178</v>
      </c>
    </row>
    <row r="22" spans="2:4" x14ac:dyDescent="0.2">
      <c r="D22" t="s">
        <v>177</v>
      </c>
    </row>
    <row r="23" spans="2:4" x14ac:dyDescent="0.2">
      <c r="D23" t="s">
        <v>176</v>
      </c>
    </row>
    <row r="24" spans="2:4" x14ac:dyDescent="0.2">
      <c r="B24" t="s">
        <v>57</v>
      </c>
    </row>
    <row r="25" spans="2:4" x14ac:dyDescent="0.2">
      <c r="C25" t="s">
        <v>40</v>
      </c>
    </row>
    <row r="26" spans="2:4" x14ac:dyDescent="0.2">
      <c r="D26" t="s">
        <v>175</v>
      </c>
    </row>
    <row r="27" spans="2:4" x14ac:dyDescent="0.2">
      <c r="D27" t="s">
        <v>174</v>
      </c>
    </row>
    <row r="28" spans="2:4" x14ac:dyDescent="0.2">
      <c r="D28" t="s">
        <v>173</v>
      </c>
    </row>
    <row r="29" spans="2:4" x14ac:dyDescent="0.2">
      <c r="D29" t="s">
        <v>172</v>
      </c>
    </row>
    <row r="30" spans="2:4" x14ac:dyDescent="0.2">
      <c r="D30" t="s">
        <v>171</v>
      </c>
    </row>
    <row r="31" spans="2:4" x14ac:dyDescent="0.2">
      <c r="C31" t="s">
        <v>41</v>
      </c>
    </row>
    <row r="32" spans="2:4" x14ac:dyDescent="0.2">
      <c r="D32" t="s">
        <v>170</v>
      </c>
    </row>
    <row r="33" spans="1:12" x14ac:dyDescent="0.2">
      <c r="D33" t="s">
        <v>169</v>
      </c>
    </row>
    <row r="34" spans="1:12" x14ac:dyDescent="0.2">
      <c r="D34" t="s">
        <v>168</v>
      </c>
    </row>
    <row r="35" spans="1:12" x14ac:dyDescent="0.2">
      <c r="D35" t="s">
        <v>167</v>
      </c>
    </row>
    <row r="36" spans="1:12" x14ac:dyDescent="0.2">
      <c r="C36" t="s">
        <v>42</v>
      </c>
    </row>
    <row r="37" spans="1:12" x14ac:dyDescent="0.2">
      <c r="D37" t="s">
        <v>166</v>
      </c>
    </row>
    <row r="38" spans="1:12" x14ac:dyDescent="0.2">
      <c r="D38" t="s">
        <v>165</v>
      </c>
    </row>
    <row r="39" spans="1:12" x14ac:dyDescent="0.2">
      <c r="D39" t="s">
        <v>164</v>
      </c>
    </row>
    <row r="48" spans="1:12" x14ac:dyDescent="0.2">
      <c r="A48" s="127" t="s">
        <v>287</v>
      </c>
      <c r="B48" s="127"/>
      <c r="C48" s="127"/>
      <c r="D48" s="127"/>
      <c r="E48" s="127"/>
      <c r="F48" s="127"/>
      <c r="G48" s="128" t="s">
        <v>286</v>
      </c>
      <c r="H48" s="128"/>
      <c r="I48" s="128"/>
      <c r="J48" s="128" t="s">
        <v>285</v>
      </c>
      <c r="K48" s="128"/>
      <c r="L48" s="128"/>
    </row>
    <row r="49" spans="1:14" x14ac:dyDescent="0.2">
      <c r="A49" s="127"/>
      <c r="B49" s="127"/>
      <c r="C49" s="127"/>
      <c r="D49" s="127"/>
      <c r="E49" s="127"/>
      <c r="F49" s="127"/>
      <c r="G49" s="45" t="s">
        <v>2</v>
      </c>
      <c r="H49" s="45" t="s">
        <v>284</v>
      </c>
      <c r="I49" s="45" t="s">
        <v>22</v>
      </c>
      <c r="J49" s="45" t="s">
        <v>2</v>
      </c>
      <c r="K49" s="45" t="s">
        <v>284</v>
      </c>
      <c r="L49" s="45" t="s">
        <v>22</v>
      </c>
    </row>
    <row r="50" spans="1:14" x14ac:dyDescent="0.2">
      <c r="A50" t="s">
        <v>279</v>
      </c>
    </row>
    <row r="51" spans="1:14" x14ac:dyDescent="0.2">
      <c r="B51" t="s">
        <v>290</v>
      </c>
    </row>
    <row r="52" spans="1:14" x14ac:dyDescent="0.2">
      <c r="C52" t="s">
        <v>43</v>
      </c>
    </row>
    <row r="53" spans="1:14" x14ac:dyDescent="0.2">
      <c r="D53" t="s">
        <v>148</v>
      </c>
    </row>
    <row r="54" spans="1:14" x14ac:dyDescent="0.2">
      <c r="D54" t="s">
        <v>147</v>
      </c>
    </row>
    <row r="55" spans="1:14" x14ac:dyDescent="0.2">
      <c r="D55" t="s">
        <v>146</v>
      </c>
    </row>
    <row r="56" spans="1:14" x14ac:dyDescent="0.2">
      <c r="D56" t="s">
        <v>145</v>
      </c>
    </row>
    <row r="57" spans="1:14" x14ac:dyDescent="0.2">
      <c r="C57" s="44" t="s">
        <v>44</v>
      </c>
    </row>
    <row r="58" spans="1:14" x14ac:dyDescent="0.2">
      <c r="D58" t="s">
        <v>144</v>
      </c>
    </row>
    <row r="59" spans="1:14" x14ac:dyDescent="0.2">
      <c r="D59" t="s">
        <v>143</v>
      </c>
    </row>
    <row r="60" spans="1:14" x14ac:dyDescent="0.2">
      <c r="D60" t="s">
        <v>142</v>
      </c>
    </row>
    <row r="61" spans="1:14" x14ac:dyDescent="0.2">
      <c r="D61" t="s">
        <v>141</v>
      </c>
    </row>
    <row r="62" spans="1:14" x14ac:dyDescent="0.2">
      <c r="B62" t="s">
        <v>289</v>
      </c>
    </row>
    <row r="63" spans="1:14" x14ac:dyDescent="0.2">
      <c r="C63" t="s">
        <v>45</v>
      </c>
      <c r="N63" s="45"/>
    </row>
    <row r="64" spans="1:14" x14ac:dyDescent="0.2">
      <c r="D64" t="s">
        <v>163</v>
      </c>
      <c r="N64" s="45"/>
    </row>
    <row r="65" spans="2:14" x14ac:dyDescent="0.2">
      <c r="D65" t="s">
        <v>162</v>
      </c>
      <c r="N65" s="45"/>
    </row>
    <row r="66" spans="2:14" x14ac:dyDescent="0.2">
      <c r="D66" t="s">
        <v>161</v>
      </c>
      <c r="N66" s="45"/>
    </row>
    <row r="67" spans="2:14" x14ac:dyDescent="0.2">
      <c r="D67" t="s">
        <v>160</v>
      </c>
      <c r="N67" s="45"/>
    </row>
    <row r="68" spans="2:14" x14ac:dyDescent="0.2">
      <c r="C68" t="s">
        <v>46</v>
      </c>
      <c r="N68" s="45"/>
    </row>
    <row r="69" spans="2:14" x14ac:dyDescent="0.2">
      <c r="D69" t="s">
        <v>159</v>
      </c>
      <c r="N69" s="45"/>
    </row>
    <row r="70" spans="2:14" x14ac:dyDescent="0.2">
      <c r="D70" t="s">
        <v>158</v>
      </c>
      <c r="N70" s="45"/>
    </row>
    <row r="71" spans="2:14" x14ac:dyDescent="0.2">
      <c r="D71" t="s">
        <v>157</v>
      </c>
      <c r="N71" s="45"/>
    </row>
    <row r="72" spans="2:14" x14ac:dyDescent="0.2">
      <c r="D72" t="s">
        <v>156</v>
      </c>
      <c r="N72" s="45"/>
    </row>
    <row r="73" spans="2:14" x14ac:dyDescent="0.2">
      <c r="B73" s="44" t="s">
        <v>288</v>
      </c>
    </row>
    <row r="74" spans="2:14" x14ac:dyDescent="0.2">
      <c r="C74" t="s">
        <v>47</v>
      </c>
    </row>
    <row r="75" spans="2:14" x14ac:dyDescent="0.2">
      <c r="D75" t="s">
        <v>155</v>
      </c>
    </row>
    <row r="76" spans="2:14" x14ac:dyDescent="0.2">
      <c r="D76" t="s">
        <v>154</v>
      </c>
    </row>
    <row r="77" spans="2:14" x14ac:dyDescent="0.2">
      <c r="D77" t="s">
        <v>153</v>
      </c>
    </row>
    <row r="78" spans="2:14" x14ac:dyDescent="0.2">
      <c r="C78" t="s">
        <v>48</v>
      </c>
    </row>
    <row r="79" spans="2:14" x14ac:dyDescent="0.2">
      <c r="D79" t="s">
        <v>152</v>
      </c>
    </row>
    <row r="80" spans="2:14" x14ac:dyDescent="0.2">
      <c r="D80" t="s">
        <v>151</v>
      </c>
    </row>
    <row r="81" spans="1:12" x14ac:dyDescent="0.2">
      <c r="D81" t="s">
        <v>150</v>
      </c>
    </row>
    <row r="82" spans="1:12" x14ac:dyDescent="0.2">
      <c r="D82" t="s">
        <v>149</v>
      </c>
    </row>
    <row r="95" spans="1:12" x14ac:dyDescent="0.2">
      <c r="A95" s="127" t="s">
        <v>287</v>
      </c>
      <c r="B95" s="127"/>
      <c r="C95" s="127"/>
      <c r="D95" s="127"/>
      <c r="E95" s="127"/>
      <c r="F95" s="127"/>
      <c r="G95" s="128" t="s">
        <v>286</v>
      </c>
      <c r="H95" s="128"/>
      <c r="I95" s="128"/>
      <c r="J95" s="128" t="s">
        <v>285</v>
      </c>
      <c r="K95" s="128"/>
      <c r="L95" s="128"/>
    </row>
    <row r="96" spans="1:12" x14ac:dyDescent="0.2">
      <c r="A96" s="127"/>
      <c r="B96" s="127"/>
      <c r="C96" s="127"/>
      <c r="D96" s="127"/>
      <c r="E96" s="127"/>
      <c r="F96" s="127"/>
      <c r="G96" s="45" t="s">
        <v>2</v>
      </c>
      <c r="H96" s="45" t="s">
        <v>284</v>
      </c>
      <c r="I96" s="45" t="s">
        <v>22</v>
      </c>
      <c r="J96" s="45" t="s">
        <v>2</v>
      </c>
      <c r="K96" s="45" t="s">
        <v>284</v>
      </c>
      <c r="L96" s="45" t="s">
        <v>22</v>
      </c>
    </row>
    <row r="97" spans="1:3" x14ac:dyDescent="0.2">
      <c r="A97" t="s">
        <v>7</v>
      </c>
    </row>
    <row r="98" spans="1:3" x14ac:dyDescent="0.2">
      <c r="B98" t="s">
        <v>50</v>
      </c>
    </row>
    <row r="99" spans="1:3" x14ac:dyDescent="0.2">
      <c r="C99" t="s">
        <v>211</v>
      </c>
    </row>
    <row r="100" spans="1:3" x14ac:dyDescent="0.2">
      <c r="C100" t="s">
        <v>210</v>
      </c>
    </row>
    <row r="101" spans="1:3" x14ac:dyDescent="0.2">
      <c r="C101" t="s">
        <v>209</v>
      </c>
    </row>
    <row r="102" spans="1:3" x14ac:dyDescent="0.2">
      <c r="C102" t="s">
        <v>208</v>
      </c>
    </row>
    <row r="103" spans="1:3" x14ac:dyDescent="0.2">
      <c r="C103" t="s">
        <v>207</v>
      </c>
    </row>
    <row r="104" spans="1:3" x14ac:dyDescent="0.2">
      <c r="C104" t="s">
        <v>206</v>
      </c>
    </row>
    <row r="105" spans="1:3" x14ac:dyDescent="0.2">
      <c r="C105" t="s">
        <v>205</v>
      </c>
    </row>
    <row r="106" spans="1:3" x14ac:dyDescent="0.2">
      <c r="C106" t="s">
        <v>275</v>
      </c>
    </row>
    <row r="107" spans="1:3" x14ac:dyDescent="0.2">
      <c r="B107" t="s">
        <v>276</v>
      </c>
    </row>
    <row r="108" spans="1:3" x14ac:dyDescent="0.2">
      <c r="C108" t="s">
        <v>211</v>
      </c>
    </row>
    <row r="109" spans="1:3" x14ac:dyDescent="0.2">
      <c r="C109" t="s">
        <v>210</v>
      </c>
    </row>
    <row r="110" spans="1:3" x14ac:dyDescent="0.2">
      <c r="C110" t="s">
        <v>209</v>
      </c>
    </row>
    <row r="111" spans="1:3" x14ac:dyDescent="0.2">
      <c r="C111" t="s">
        <v>208</v>
      </c>
    </row>
    <row r="112" spans="1:3" x14ac:dyDescent="0.2">
      <c r="C112" t="s">
        <v>207</v>
      </c>
    </row>
    <row r="113" spans="1:3" x14ac:dyDescent="0.2">
      <c r="C113" t="s">
        <v>206</v>
      </c>
    </row>
    <row r="114" spans="1:3" x14ac:dyDescent="0.2">
      <c r="C114" t="s">
        <v>205</v>
      </c>
    </row>
    <row r="115" spans="1:3" x14ac:dyDescent="0.2">
      <c r="C115" t="s">
        <v>275</v>
      </c>
    </row>
    <row r="116" spans="1:3" x14ac:dyDescent="0.2">
      <c r="A116" t="s">
        <v>8</v>
      </c>
    </row>
    <row r="117" spans="1:3" x14ac:dyDescent="0.2">
      <c r="B117" t="s">
        <v>53</v>
      </c>
    </row>
    <row r="118" spans="1:3" x14ac:dyDescent="0.2">
      <c r="C118" t="s">
        <v>272</v>
      </c>
    </row>
    <row r="119" spans="1:3" x14ac:dyDescent="0.2">
      <c r="C119" t="s">
        <v>271</v>
      </c>
    </row>
    <row r="120" spans="1:3" x14ac:dyDescent="0.2">
      <c r="C120" t="s">
        <v>270</v>
      </c>
    </row>
    <row r="121" spans="1:3" x14ac:dyDescent="0.2">
      <c r="B121" t="s">
        <v>54</v>
      </c>
    </row>
    <row r="122" spans="1:3" x14ac:dyDescent="0.2">
      <c r="C122" t="s">
        <v>269</v>
      </c>
    </row>
    <row r="123" spans="1:3" x14ac:dyDescent="0.2">
      <c r="C123" t="s">
        <v>274</v>
      </c>
    </row>
    <row r="124" spans="1:3" x14ac:dyDescent="0.2">
      <c r="C124" t="s">
        <v>267</v>
      </c>
    </row>
    <row r="125" spans="1:3" x14ac:dyDescent="0.2">
      <c r="B125" t="s">
        <v>52</v>
      </c>
    </row>
    <row r="126" spans="1:3" x14ac:dyDescent="0.2">
      <c r="C126" t="s">
        <v>209</v>
      </c>
    </row>
    <row r="127" spans="1:3" x14ac:dyDescent="0.2">
      <c r="C127" t="s">
        <v>208</v>
      </c>
    </row>
    <row r="128" spans="1:3" x14ac:dyDescent="0.2">
      <c r="C128" t="s">
        <v>273</v>
      </c>
    </row>
  </sheetData>
  <mergeCells count="9">
    <mergeCell ref="A95:F96"/>
    <mergeCell ref="G95:I95"/>
    <mergeCell ref="J95:L95"/>
    <mergeCell ref="G1:I1"/>
    <mergeCell ref="J1:L1"/>
    <mergeCell ref="A1:F2"/>
    <mergeCell ref="A48:F49"/>
    <mergeCell ref="G48:I48"/>
    <mergeCell ref="J48:L48"/>
  </mergeCells>
  <pageMargins left="0.7" right="0.7" top="0.75" bottom="0.75" header="0.3" footer="0.3"/>
  <pageSetup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A1C94-0165-4AAF-B4CB-0339A0D1BB6B}">
  <sheetPr codeName="Sheet14"/>
  <dimension ref="A1:B13"/>
  <sheetViews>
    <sheetView workbookViewId="0">
      <selection activeCell="K21" sqref="K21"/>
    </sheetView>
  </sheetViews>
  <sheetFormatPr baseColWidth="10" defaultColWidth="8.83203125" defaultRowHeight="15" x14ac:dyDescent="0.2"/>
  <cols>
    <col min="2" max="2" width="13.1640625" bestFit="1" customWidth="1"/>
  </cols>
  <sheetData>
    <row r="1" spans="1:2" x14ac:dyDescent="0.2">
      <c r="A1" s="49" t="s">
        <v>11</v>
      </c>
      <c r="B1" s="49" t="s">
        <v>10</v>
      </c>
    </row>
    <row r="2" spans="1:2" x14ac:dyDescent="0.2">
      <c r="A2" s="50">
        <v>461</v>
      </c>
      <c r="B2" s="50" t="s">
        <v>293</v>
      </c>
    </row>
    <row r="3" spans="1:2" x14ac:dyDescent="0.2">
      <c r="A3" s="51">
        <v>207</v>
      </c>
      <c r="B3" s="51" t="s">
        <v>294</v>
      </c>
    </row>
    <row r="4" spans="1:2" x14ac:dyDescent="0.2">
      <c r="A4" s="52">
        <v>179</v>
      </c>
      <c r="B4" s="52" t="s">
        <v>295</v>
      </c>
    </row>
    <row r="5" spans="1:2" x14ac:dyDescent="0.2">
      <c r="A5" s="52">
        <v>190</v>
      </c>
      <c r="B5" s="52" t="s">
        <v>296</v>
      </c>
    </row>
    <row r="6" spans="1:2" x14ac:dyDescent="0.2">
      <c r="A6" s="52">
        <v>438</v>
      </c>
      <c r="B6" s="52" t="s">
        <v>297</v>
      </c>
    </row>
    <row r="7" spans="1:2" x14ac:dyDescent="0.2">
      <c r="A7" s="52">
        <v>4</v>
      </c>
      <c r="B7" s="52" t="s">
        <v>298</v>
      </c>
    </row>
    <row r="8" spans="1:2" x14ac:dyDescent="0.2">
      <c r="A8" s="52">
        <v>432</v>
      </c>
      <c r="B8" s="52" t="s">
        <v>299</v>
      </c>
    </row>
    <row r="9" spans="1:2" x14ac:dyDescent="0.2">
      <c r="A9" s="52">
        <v>304</v>
      </c>
      <c r="B9" s="52" t="s">
        <v>300</v>
      </c>
    </row>
    <row r="10" spans="1:2" x14ac:dyDescent="0.2">
      <c r="A10" s="52">
        <v>441</v>
      </c>
      <c r="B10" s="52" t="s">
        <v>301</v>
      </c>
    </row>
    <row r="11" spans="1:2" x14ac:dyDescent="0.2">
      <c r="A11" s="52">
        <v>366</v>
      </c>
      <c r="B11" s="52" t="s">
        <v>302</v>
      </c>
    </row>
    <row r="12" spans="1:2" x14ac:dyDescent="0.2">
      <c r="A12" s="52">
        <v>172</v>
      </c>
      <c r="B12" s="52" t="s">
        <v>303</v>
      </c>
    </row>
    <row r="13" spans="1:2" x14ac:dyDescent="0.2">
      <c r="A13" s="52">
        <v>480</v>
      </c>
      <c r="B13" s="52" t="s">
        <v>304</v>
      </c>
    </row>
  </sheetData>
  <pageMargins left="0.7" right="0.7" top="0.75" bottom="0.75" header="0.3" footer="0.3"/>
  <tableParts count="1">
    <tablePart r:id="rId1"/>
  </tableParts>
</worksheet>
</file>

<file path=customUI/customUI14.xml><?xml version="1.0" encoding="utf-8"?>
<customUI xmlns="http://schemas.microsoft.com/office/2009/07/customui">
  <ribbon>
    <qat/>
    <tabs>
      <tab id="reportTab" label="ACT REPORT" insertBeforeQ="TabFormat">
        <group id="TestInfoGroup" label="Test Information" autoScale="true">
          <editBox id="testDate" label="Date"/>
          <editBox id="testID" label="Test ID"/>
        </group>
        <group id="getAnswersGroup" label="Get Answers" autoScale="true">
          <button id="getAnswersE" label="English" imageMso="TextSmallCaps" onAction="Get_Student_Answer_Click_English" size="large"/>
          <button id="getAnswersM" label="Math" imageMso="EquationIntegralGallery" onAction="Get_Student_Answer_Click_Math" size="large"/>
          <button id="getAnswersR" label="Reading" imageMso="ReadingModeMini" onAction="Get_Student_Answer_Click_Reading" size="large"/>
          <button id="getAnswersS" label="Science" imageMso="Chart3DColumnChart" onAction="Get_Student_Answer_Click_Science" size="large"/>
        </group>
        <group id="reportGroup" label="Report" autoScale="true">
          <button id="createReport" label="Create Report" imageMso="GroupCreateReports" onAction="Create_Report_Click_ACT" size="large"/>
          <button id="printReport" label="Print Report" imageMso="FilePrint" onAction="Print_Report_Click_ACT" size="large"/>
          <button id="saveReport" label="Save Report" imageMso="FileSave" onAction="Save_Report_Click_ACT" size="large"/>
          <button id="clearForm" label="Clear Form" imageMso="ClearAll" onAction="Clear_Form_Click_ACT" size="large"/>
        </group>
        <group id="wqGroup" label="Wrong Questions" autoScale="true">
          <button id="exportWQ" label="Export Wrong Questions" imageMso="GroupChanges" onAction="Export_WrongQ_Click_ACT" size="large"/>
        </group>
        <group id="editGroup" label="Edit" autoScale="true">
          <button id="ProtectWorkbook" label="Protect Workbook" imageMso="Lock" onAction="Protect_Workbook_Click_ACT" size="large"/>
          <button id="UnprotectWorkbook" label="Unprotect Workbook" imageMso="AdpPrimaryKey" onAction="Unprotect Workbook_Click_ACT" size="larg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12</vt:i4>
      </vt:variant>
    </vt:vector>
  </HeadingPairs>
  <TitlesOfParts>
    <vt:vector size="29" baseType="lpstr">
      <vt:lpstr>E_Ans</vt:lpstr>
      <vt:lpstr>M_Ans</vt:lpstr>
      <vt:lpstr>R_Ans</vt:lpstr>
      <vt:lpstr>S_Ans</vt:lpstr>
      <vt:lpstr>A1M</vt:lpstr>
      <vt:lpstr>Report</vt:lpstr>
      <vt:lpstr>AllAns</vt:lpstr>
      <vt:lpstr>E_CatData</vt:lpstr>
      <vt:lpstr>M_CatData</vt:lpstr>
      <vt:lpstr>R_CatData</vt:lpstr>
      <vt:lpstr>S_CatData</vt:lpstr>
      <vt:lpstr>A1E</vt:lpstr>
      <vt:lpstr>A1R</vt:lpstr>
      <vt:lpstr>A1S</vt:lpstr>
      <vt:lpstr>Category</vt:lpstr>
      <vt:lpstr>Form</vt:lpstr>
      <vt:lpstr>Info</vt:lpstr>
      <vt:lpstr>AK_E</vt:lpstr>
      <vt:lpstr>AK_M</vt:lpstr>
      <vt:lpstr>AK_R</vt:lpstr>
      <vt:lpstr>AK_S</vt:lpstr>
      <vt:lpstr>A1R!ALY</vt:lpstr>
      <vt:lpstr>A1S!ALY</vt:lpstr>
      <vt:lpstr>ALY</vt:lpstr>
      <vt:lpstr>A1M!Analysis</vt:lpstr>
      <vt:lpstr>A1R!Analysis</vt:lpstr>
      <vt:lpstr>A1S!Analysis</vt:lpstr>
      <vt:lpstr>Analysis</vt:lpstr>
      <vt:lpstr>MathN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HyeonChan Lee</dc:creator>
  <cp:lastModifiedBy>Microsoft Office User</cp:lastModifiedBy>
  <cp:lastPrinted>2019-05-31T23:18:47Z</cp:lastPrinted>
  <dcterms:created xsi:type="dcterms:W3CDTF">2019-04-11T20:34:25Z</dcterms:created>
  <dcterms:modified xsi:type="dcterms:W3CDTF">2019-07-18T18:21:40Z</dcterms:modified>
</cp:coreProperties>
</file>